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Football\Pollok\Excel Word powerpoint pdf\MISC\"/>
    </mc:Choice>
  </mc:AlternateContent>
  <bookViews>
    <workbookView xWindow="120" yWindow="105" windowWidth="19440" windowHeight="10230" firstSheet="8" activeTab="11"/>
  </bookViews>
  <sheets>
    <sheet name="INTRO" sheetId="1" r:id="rId1"/>
    <sheet name="AMENDMENTS" sheetId="2" r:id="rId2"/>
    <sheet name="1891-1900" sheetId="3" r:id="rId3"/>
    <sheet name="1900-1909" sheetId="4" r:id="rId4"/>
    <sheet name="1909-1918" sheetId="5" r:id="rId5"/>
    <sheet name="1918-1927" sheetId="6" r:id="rId6"/>
    <sheet name="1927-1936" sheetId="7" r:id="rId7"/>
    <sheet name="1936 -1945" sheetId="8" r:id="rId8"/>
    <sheet name="1945-1953" sheetId="9" r:id="rId9"/>
    <sheet name="1953-1960" sheetId="10" r:id="rId10"/>
    <sheet name="1960-1968" sheetId="11" r:id="rId11"/>
    <sheet name="1968-80" sheetId="12" r:id="rId12"/>
    <sheet name="1980-1991" sheetId="13" r:id="rId13"/>
    <sheet name="1991-2002" sheetId="14" r:id="rId14"/>
    <sheet name="2002-2008" sheetId="15" r:id="rId15"/>
    <sheet name="2008-2014" sheetId="16" r:id="rId16"/>
  </sheets>
  <definedNames>
    <definedName name="_xlnm.Print_Area" localSheetId="8">'1945-1953'!$A$1:$AN$1430</definedName>
  </definedNames>
  <calcPr calcId="152511"/>
</workbook>
</file>

<file path=xl/calcChain.xml><?xml version="1.0" encoding="utf-8"?>
<calcChain xmlns="http://schemas.openxmlformats.org/spreadsheetml/2006/main">
  <c r="J436" i="16" l="1"/>
  <c r="K436" i="16"/>
  <c r="J437" i="16"/>
  <c r="K437" i="16"/>
  <c r="J438" i="16"/>
  <c r="K438" i="16"/>
  <c r="J439" i="16"/>
  <c r="K439" i="16"/>
  <c r="J440" i="16"/>
  <c r="K440" i="16"/>
  <c r="J441" i="16"/>
  <c r="K441" i="16"/>
  <c r="J442" i="16"/>
  <c r="K442" i="16"/>
  <c r="J443" i="16"/>
  <c r="K443" i="16"/>
  <c r="J444" i="16"/>
  <c r="K444" i="16"/>
  <c r="J449" i="16"/>
  <c r="K449" i="16"/>
  <c r="J450" i="16"/>
  <c r="K450" i="16"/>
  <c r="J451" i="16"/>
  <c r="K451" i="16"/>
  <c r="J452" i="16"/>
  <c r="K452" i="16"/>
  <c r="J453" i="16"/>
  <c r="K453" i="16"/>
  <c r="J454" i="16"/>
  <c r="K454" i="16"/>
  <c r="J455" i="16"/>
  <c r="K455" i="16"/>
  <c r="J456" i="16"/>
  <c r="K456" i="16"/>
  <c r="J457" i="16"/>
  <c r="K457" i="16"/>
  <c r="J458" i="16"/>
  <c r="K458" i="16"/>
  <c r="J459" i="16"/>
  <c r="K459" i="16"/>
  <c r="J460" i="16"/>
  <c r="K460" i="16"/>
  <c r="J461" i="16"/>
  <c r="K461" i="16"/>
  <c r="J462" i="16"/>
  <c r="K462" i="16"/>
  <c r="J467" i="16"/>
  <c r="K467" i="16"/>
  <c r="J468" i="16"/>
  <c r="K468" i="16"/>
  <c r="J469" i="16"/>
  <c r="K469" i="16"/>
  <c r="J470" i="16"/>
  <c r="K470" i="16"/>
  <c r="J471" i="16"/>
  <c r="K471" i="16"/>
  <c r="J472" i="16"/>
  <c r="K472" i="16"/>
  <c r="J473" i="16"/>
  <c r="K473" i="16"/>
  <c r="J474" i="16"/>
  <c r="K474" i="16"/>
  <c r="J475" i="16"/>
  <c r="K475" i="16"/>
  <c r="J476" i="16"/>
  <c r="K476" i="16"/>
  <c r="J477" i="16"/>
  <c r="K477" i="16"/>
  <c r="J478" i="16"/>
  <c r="K478" i="16"/>
  <c r="J479" i="16"/>
  <c r="K479" i="16"/>
  <c r="J480" i="16"/>
  <c r="K480" i="16"/>
  <c r="J484" i="16"/>
  <c r="K484" i="16"/>
  <c r="J485" i="16"/>
  <c r="K485" i="16"/>
  <c r="J486" i="16"/>
  <c r="K486" i="16"/>
  <c r="J487" i="16"/>
  <c r="K487" i="16"/>
  <c r="J488" i="16"/>
  <c r="K488" i="16"/>
  <c r="J489" i="16"/>
  <c r="K489" i="16"/>
  <c r="J490" i="16"/>
  <c r="K490" i="16"/>
  <c r="J491" i="16"/>
  <c r="K491" i="16"/>
  <c r="J492" i="16"/>
  <c r="K492" i="16"/>
  <c r="J493" i="16"/>
  <c r="K493" i="16"/>
  <c r="J494" i="16"/>
  <c r="K494" i="16"/>
  <c r="J495" i="16"/>
  <c r="K495" i="16"/>
  <c r="J496" i="16"/>
  <c r="K496" i="16"/>
  <c r="J497" i="16"/>
  <c r="K497" i="16"/>
  <c r="J501" i="16"/>
  <c r="K501" i="16"/>
  <c r="J502" i="16"/>
  <c r="K502" i="16"/>
  <c r="J503" i="16"/>
  <c r="K503" i="16"/>
  <c r="J504" i="16"/>
  <c r="K504" i="16"/>
  <c r="J505" i="16"/>
  <c r="K505" i="16"/>
  <c r="J506" i="16"/>
  <c r="K506" i="16"/>
  <c r="J507" i="16"/>
  <c r="K507" i="16"/>
  <c r="J508" i="16"/>
  <c r="K508" i="16"/>
  <c r="J509" i="16"/>
  <c r="K509" i="16"/>
  <c r="J510" i="16"/>
  <c r="K510" i="16"/>
  <c r="J511" i="16"/>
  <c r="K511" i="16"/>
  <c r="J512" i="16"/>
  <c r="K512" i="16"/>
  <c r="D341" i="15" l="1"/>
  <c r="E341" i="15"/>
  <c r="F341" i="15"/>
  <c r="G341" i="15"/>
  <c r="H341" i="15"/>
  <c r="I341" i="15"/>
  <c r="C341" i="15"/>
  <c r="I238" i="15" l="1"/>
  <c r="D414" i="12" l="1"/>
  <c r="E414" i="12"/>
  <c r="F414" i="12"/>
  <c r="G414" i="12"/>
  <c r="H414" i="12"/>
  <c r="C414" i="12"/>
  <c r="D46" i="4" l="1"/>
  <c r="E46" i="4"/>
  <c r="F46" i="4"/>
  <c r="G46" i="4"/>
  <c r="H46" i="4"/>
  <c r="I46" i="4"/>
  <c r="C46" i="4"/>
  <c r="J998" i="6" l="1"/>
  <c r="K998" i="6"/>
  <c r="J1008" i="6" l="1"/>
  <c r="K1008" i="6"/>
  <c r="I125" i="9" l="1"/>
  <c r="D125" i="9"/>
  <c r="E125" i="9"/>
  <c r="F125" i="9"/>
  <c r="G125" i="9"/>
  <c r="H125" i="9"/>
  <c r="J353" i="7" l="1"/>
  <c r="K353" i="7"/>
  <c r="J591" i="6" l="1"/>
  <c r="K591" i="6"/>
  <c r="J262" i="6" l="1"/>
  <c r="K262" i="6"/>
  <c r="J223" i="6" l="1"/>
  <c r="K223" i="6"/>
  <c r="J200" i="6"/>
  <c r="K200" i="6"/>
  <c r="J201" i="6"/>
  <c r="K201" i="6"/>
  <c r="J202" i="6"/>
  <c r="K202" i="6"/>
  <c r="K139" i="6"/>
  <c r="J139" i="6"/>
  <c r="K138" i="6"/>
  <c r="J138" i="6"/>
  <c r="K137" i="6"/>
  <c r="J137" i="6"/>
  <c r="K136" i="6"/>
  <c r="J136" i="6"/>
  <c r="K135" i="6"/>
  <c r="J135" i="6"/>
  <c r="K134" i="6"/>
  <c r="J134" i="6"/>
  <c r="K133" i="6"/>
  <c r="J133" i="6"/>
  <c r="K132" i="6"/>
  <c r="J132" i="6"/>
  <c r="K131" i="6"/>
  <c r="J131" i="6"/>
  <c r="K130" i="6"/>
  <c r="J130" i="6"/>
  <c r="K129" i="6"/>
  <c r="J129" i="6"/>
  <c r="J46" i="6"/>
  <c r="K46" i="6"/>
  <c r="J47" i="6"/>
  <c r="K47" i="6"/>
  <c r="J48" i="6"/>
  <c r="K48" i="6"/>
  <c r="J1255" i="5" l="1"/>
  <c r="K1255" i="5"/>
  <c r="J901" i="5" l="1"/>
  <c r="K901" i="5"/>
  <c r="J902" i="5"/>
  <c r="K902" i="5"/>
  <c r="J552" i="5"/>
  <c r="K552" i="5"/>
  <c r="J553" i="5"/>
  <c r="K553" i="5"/>
  <c r="J368" i="5" l="1"/>
  <c r="K368" i="5"/>
  <c r="J369" i="5"/>
  <c r="K369" i="5"/>
  <c r="J301" i="5"/>
  <c r="K301" i="5"/>
  <c r="J243" i="5"/>
  <c r="K243" i="5"/>
  <c r="J244" i="5"/>
  <c r="K244" i="5"/>
  <c r="J176" i="5" l="1"/>
  <c r="K176" i="5"/>
  <c r="J177" i="5"/>
  <c r="K177" i="5"/>
  <c r="J106" i="5"/>
  <c r="K106" i="5"/>
  <c r="J96" i="5"/>
  <c r="K96" i="5"/>
  <c r="J274" i="4"/>
  <c r="K274" i="4"/>
  <c r="J537" i="4"/>
  <c r="K537" i="4"/>
  <c r="J538" i="4"/>
  <c r="K538" i="4"/>
  <c r="J1478" i="4"/>
  <c r="K1478" i="4"/>
  <c r="D1443" i="4"/>
  <c r="E1443" i="4"/>
  <c r="F1443" i="4"/>
  <c r="G1443" i="4"/>
  <c r="H1443" i="4"/>
  <c r="I1443" i="4"/>
  <c r="C1443" i="4"/>
  <c r="J1429" i="4"/>
  <c r="K1429" i="4"/>
  <c r="J1430" i="4"/>
  <c r="K1430" i="4"/>
  <c r="J1431" i="4"/>
  <c r="K1431" i="4"/>
  <c r="J1432" i="4"/>
  <c r="K1432" i="4"/>
  <c r="J1433" i="4"/>
  <c r="K1433" i="4"/>
  <c r="J1434" i="4"/>
  <c r="K1434" i="4"/>
  <c r="J1435" i="4"/>
  <c r="K1435" i="4"/>
  <c r="J1436" i="4"/>
  <c r="K1436" i="4"/>
  <c r="J1437" i="4"/>
  <c r="K1437" i="4"/>
  <c r="J1438" i="4"/>
  <c r="K1438" i="4"/>
  <c r="J1439" i="4"/>
  <c r="K1439" i="4"/>
  <c r="J1440" i="4"/>
  <c r="K1440" i="4"/>
  <c r="J1441" i="4"/>
  <c r="K1441" i="4"/>
  <c r="J1442" i="4"/>
  <c r="K1442" i="4"/>
  <c r="J1367" i="4"/>
  <c r="K1367" i="4"/>
  <c r="J1368" i="4"/>
  <c r="K1368" i="4"/>
  <c r="J1356" i="4"/>
  <c r="K1356" i="4"/>
  <c r="J1357" i="4"/>
  <c r="K1357" i="4"/>
  <c r="J1284" i="4"/>
  <c r="K1284" i="4"/>
  <c r="J1168" i="4"/>
  <c r="K1168" i="4"/>
  <c r="J1169" i="4"/>
  <c r="K1169" i="4"/>
  <c r="J996" i="4"/>
  <c r="K996" i="4"/>
  <c r="J994" i="4"/>
  <c r="K994" i="4"/>
  <c r="J995" i="4"/>
  <c r="K995" i="4"/>
  <c r="J6" i="16"/>
  <c r="K6" i="16"/>
  <c r="J7" i="16"/>
  <c r="K7" i="16"/>
  <c r="J8" i="16"/>
  <c r="K8" i="16"/>
  <c r="J9" i="16"/>
  <c r="K9" i="16"/>
  <c r="J10" i="16"/>
  <c r="K10" i="16"/>
  <c r="J11" i="16"/>
  <c r="K11" i="16"/>
  <c r="J12" i="16"/>
  <c r="K12" i="16"/>
  <c r="J13" i="16"/>
  <c r="K13" i="16"/>
  <c r="J14" i="16"/>
  <c r="K14" i="16"/>
  <c r="J15" i="16"/>
  <c r="K15" i="16"/>
  <c r="J16" i="16"/>
  <c r="K16" i="16"/>
  <c r="J17" i="16"/>
  <c r="K17" i="16"/>
  <c r="C18" i="16"/>
  <c r="D18" i="16"/>
  <c r="E18" i="16"/>
  <c r="F18" i="16"/>
  <c r="G18" i="16"/>
  <c r="H18" i="16"/>
  <c r="I18" i="16"/>
  <c r="J18" i="16"/>
  <c r="J22" i="16"/>
  <c r="K22" i="16"/>
  <c r="J23" i="16"/>
  <c r="K23" i="16"/>
  <c r="J24" i="16"/>
  <c r="K24" i="16"/>
  <c r="J25" i="16"/>
  <c r="K25" i="16"/>
  <c r="J26" i="16"/>
  <c r="K26" i="16"/>
  <c r="J27" i="16"/>
  <c r="K27" i="16"/>
  <c r="J28" i="16"/>
  <c r="K28" i="16"/>
  <c r="J29" i="16"/>
  <c r="K29" i="16"/>
  <c r="J30" i="16"/>
  <c r="K30" i="16"/>
  <c r="J31" i="16"/>
  <c r="K31" i="16"/>
  <c r="J32" i="16"/>
  <c r="K32" i="16"/>
  <c r="J33" i="16"/>
  <c r="K33" i="16"/>
  <c r="J34" i="16"/>
  <c r="K34" i="16"/>
  <c r="J35" i="16"/>
  <c r="K35" i="16"/>
  <c r="C36" i="16"/>
  <c r="D36" i="16"/>
  <c r="E36" i="16"/>
  <c r="F36" i="16"/>
  <c r="G36" i="16"/>
  <c r="H36" i="16"/>
  <c r="I36" i="16"/>
  <c r="J36" i="16"/>
  <c r="J40" i="16"/>
  <c r="K40" i="16"/>
  <c r="J41" i="16"/>
  <c r="K41" i="16"/>
  <c r="J42" i="16"/>
  <c r="K42" i="16"/>
  <c r="J43" i="16"/>
  <c r="K43" i="16"/>
  <c r="J44" i="16"/>
  <c r="K44" i="16"/>
  <c r="J45" i="16"/>
  <c r="K45" i="16"/>
  <c r="J46" i="16"/>
  <c r="K46" i="16"/>
  <c r="J47" i="16"/>
  <c r="K47" i="16"/>
  <c r="J48" i="16"/>
  <c r="K48" i="16"/>
  <c r="J49" i="16"/>
  <c r="K49" i="16"/>
  <c r="J50" i="16"/>
  <c r="K50" i="16"/>
  <c r="J51" i="16"/>
  <c r="K51" i="16"/>
  <c r="C52" i="16"/>
  <c r="D52" i="16"/>
  <c r="K52" i="16" s="1"/>
  <c r="E52" i="16"/>
  <c r="F52" i="16"/>
  <c r="G52" i="16"/>
  <c r="H52" i="16"/>
  <c r="I52" i="16"/>
  <c r="J56" i="16"/>
  <c r="K56" i="16"/>
  <c r="J57" i="16"/>
  <c r="K57" i="16"/>
  <c r="J58" i="16"/>
  <c r="K58" i="16"/>
  <c r="J59" i="16"/>
  <c r="K59" i="16"/>
  <c r="J60" i="16"/>
  <c r="K60" i="16"/>
  <c r="J61" i="16"/>
  <c r="K61" i="16"/>
  <c r="J62" i="16"/>
  <c r="K62" i="16"/>
  <c r="J63" i="16"/>
  <c r="K63" i="16"/>
  <c r="J64" i="16"/>
  <c r="K64" i="16"/>
  <c r="J65" i="16"/>
  <c r="K65" i="16"/>
  <c r="J66" i="16"/>
  <c r="K66" i="16"/>
  <c r="J67" i="16"/>
  <c r="K67" i="16"/>
  <c r="J68" i="16"/>
  <c r="K68" i="16"/>
  <c r="C69" i="16"/>
  <c r="D69" i="16"/>
  <c r="E69" i="16"/>
  <c r="J69" i="16" s="1"/>
  <c r="F69" i="16"/>
  <c r="G69" i="16"/>
  <c r="H69" i="16"/>
  <c r="I69" i="16"/>
  <c r="J73" i="16"/>
  <c r="K73" i="16"/>
  <c r="J74" i="16"/>
  <c r="K74" i="16"/>
  <c r="J75" i="16"/>
  <c r="K75" i="16"/>
  <c r="J76" i="16"/>
  <c r="K76" i="16"/>
  <c r="J77" i="16"/>
  <c r="K77" i="16"/>
  <c r="J78" i="16"/>
  <c r="K78" i="16"/>
  <c r="J79" i="16"/>
  <c r="K79" i="16"/>
  <c r="J80" i="16"/>
  <c r="K80" i="16"/>
  <c r="J81" i="16"/>
  <c r="K81" i="16"/>
  <c r="J82" i="16"/>
  <c r="K82" i="16"/>
  <c r="J83" i="16"/>
  <c r="K83" i="16"/>
  <c r="C84" i="16"/>
  <c r="D84" i="16"/>
  <c r="E84" i="16"/>
  <c r="K84" i="16" s="1"/>
  <c r="F84" i="16"/>
  <c r="G84" i="16"/>
  <c r="H84" i="16"/>
  <c r="I84" i="16"/>
  <c r="J91" i="16"/>
  <c r="K91" i="16"/>
  <c r="J92" i="16"/>
  <c r="K92" i="16"/>
  <c r="J93" i="16"/>
  <c r="K93" i="16"/>
  <c r="J94" i="16"/>
  <c r="K94" i="16"/>
  <c r="J95" i="16"/>
  <c r="K95" i="16"/>
  <c r="J96" i="16"/>
  <c r="K96" i="16"/>
  <c r="J97" i="16"/>
  <c r="K97" i="16"/>
  <c r="J98" i="16"/>
  <c r="K98" i="16"/>
  <c r="J99" i="16"/>
  <c r="K99" i="16"/>
  <c r="J100" i="16"/>
  <c r="K100" i="16"/>
  <c r="J101" i="16"/>
  <c r="K101" i="16"/>
  <c r="J102" i="16"/>
  <c r="K102" i="16"/>
  <c r="C103" i="16"/>
  <c r="D103" i="16"/>
  <c r="I103" i="16" s="1"/>
  <c r="E103" i="16"/>
  <c r="F103" i="16"/>
  <c r="G103" i="16"/>
  <c r="H103" i="16"/>
  <c r="J107" i="16"/>
  <c r="K107" i="16"/>
  <c r="J108" i="16"/>
  <c r="K108" i="16"/>
  <c r="J109" i="16"/>
  <c r="K109" i="16"/>
  <c r="J110" i="16"/>
  <c r="K110" i="16"/>
  <c r="J111" i="16"/>
  <c r="K111" i="16"/>
  <c r="J112" i="16"/>
  <c r="K112" i="16"/>
  <c r="J113" i="16"/>
  <c r="K113" i="16"/>
  <c r="J114" i="16"/>
  <c r="K114" i="16"/>
  <c r="J115" i="16"/>
  <c r="K115" i="16"/>
  <c r="J116" i="16"/>
  <c r="K116" i="16"/>
  <c r="J117" i="16"/>
  <c r="K117" i="16"/>
  <c r="J118" i="16"/>
  <c r="K118" i="16"/>
  <c r="J119" i="16"/>
  <c r="K119" i="16"/>
  <c r="J120" i="16"/>
  <c r="K120" i="16"/>
  <c r="C121" i="16"/>
  <c r="D121" i="16"/>
  <c r="E121" i="16"/>
  <c r="J121" i="16" s="1"/>
  <c r="F121" i="16"/>
  <c r="G121" i="16"/>
  <c r="H121" i="16"/>
  <c r="I121" i="16"/>
  <c r="J125" i="16"/>
  <c r="K125" i="16"/>
  <c r="J126" i="16"/>
  <c r="K126" i="16"/>
  <c r="J127" i="16"/>
  <c r="K127" i="16"/>
  <c r="J128" i="16"/>
  <c r="K128" i="16"/>
  <c r="J129" i="16"/>
  <c r="K129" i="16"/>
  <c r="J130" i="16"/>
  <c r="K130" i="16"/>
  <c r="J131" i="16"/>
  <c r="K131" i="16"/>
  <c r="J132" i="16"/>
  <c r="K132" i="16"/>
  <c r="J133" i="16"/>
  <c r="K133" i="16"/>
  <c r="J134" i="16"/>
  <c r="K134" i="16"/>
  <c r="J135" i="16"/>
  <c r="K135" i="16"/>
  <c r="J136" i="16"/>
  <c r="K136" i="16"/>
  <c r="C137" i="16"/>
  <c r="D137" i="16"/>
  <c r="E137" i="16"/>
  <c r="J137" i="16" s="1"/>
  <c r="F137" i="16"/>
  <c r="G137" i="16"/>
  <c r="H137" i="16"/>
  <c r="I137" i="16"/>
  <c r="J141" i="16"/>
  <c r="K141" i="16"/>
  <c r="J142" i="16"/>
  <c r="K142" i="16"/>
  <c r="J143" i="16"/>
  <c r="K143" i="16"/>
  <c r="J144" i="16"/>
  <c r="K144" i="16"/>
  <c r="J145" i="16"/>
  <c r="K145" i="16"/>
  <c r="J146" i="16"/>
  <c r="K146" i="16"/>
  <c r="J147" i="16"/>
  <c r="K147" i="16"/>
  <c r="J148" i="16"/>
  <c r="K148" i="16"/>
  <c r="J149" i="16"/>
  <c r="K149" i="16"/>
  <c r="J150" i="16"/>
  <c r="K150" i="16"/>
  <c r="J151" i="16"/>
  <c r="K151" i="16"/>
  <c r="J152" i="16"/>
  <c r="K152" i="16"/>
  <c r="J153" i="16"/>
  <c r="K153" i="16"/>
  <c r="C154" i="16"/>
  <c r="D154" i="16"/>
  <c r="E154" i="16"/>
  <c r="J154" i="16" s="1"/>
  <c r="F154" i="16"/>
  <c r="G154" i="16"/>
  <c r="H154" i="16"/>
  <c r="I154" i="16"/>
  <c r="K154" i="16"/>
  <c r="J158" i="16"/>
  <c r="K158" i="16"/>
  <c r="J159" i="16"/>
  <c r="K159" i="16"/>
  <c r="J160" i="16"/>
  <c r="K160" i="16"/>
  <c r="J161" i="16"/>
  <c r="K161" i="16"/>
  <c r="J162" i="16"/>
  <c r="K162" i="16"/>
  <c r="J163" i="16"/>
  <c r="K163" i="16"/>
  <c r="J164" i="16"/>
  <c r="K164" i="16"/>
  <c r="J165" i="16"/>
  <c r="K165" i="16"/>
  <c r="J166" i="16"/>
  <c r="K166" i="16"/>
  <c r="J167" i="16"/>
  <c r="K167" i="16"/>
  <c r="J168" i="16"/>
  <c r="K168" i="16"/>
  <c r="C169" i="16"/>
  <c r="D169" i="16"/>
  <c r="E169" i="16"/>
  <c r="J169" i="16" s="1"/>
  <c r="F169" i="16"/>
  <c r="G169" i="16"/>
  <c r="H169" i="16"/>
  <c r="I169" i="16"/>
  <c r="J176" i="16"/>
  <c r="K176" i="16"/>
  <c r="J177" i="16"/>
  <c r="K177" i="16"/>
  <c r="J178" i="16"/>
  <c r="K178" i="16"/>
  <c r="J179" i="16"/>
  <c r="K179" i="16"/>
  <c r="J180" i="16"/>
  <c r="K180" i="16"/>
  <c r="J181" i="16"/>
  <c r="K181" i="16"/>
  <c r="J182" i="16"/>
  <c r="K182" i="16"/>
  <c r="J183" i="16"/>
  <c r="K183" i="16"/>
  <c r="J184" i="16"/>
  <c r="K184" i="16"/>
  <c r="J185" i="16"/>
  <c r="K185" i="16"/>
  <c r="J186" i="16"/>
  <c r="K186" i="16"/>
  <c r="J187" i="16"/>
  <c r="K187" i="16"/>
  <c r="C188" i="16"/>
  <c r="D188" i="16"/>
  <c r="E188" i="16"/>
  <c r="K188" i="16" s="1"/>
  <c r="F188" i="16"/>
  <c r="G188" i="16"/>
  <c r="H188" i="16"/>
  <c r="I188" i="16"/>
  <c r="J192" i="16"/>
  <c r="K192" i="16"/>
  <c r="J193" i="16"/>
  <c r="K193" i="16"/>
  <c r="J194" i="16"/>
  <c r="K194" i="16"/>
  <c r="J195" i="16"/>
  <c r="K195" i="16"/>
  <c r="J196" i="16"/>
  <c r="K196" i="16"/>
  <c r="J197" i="16"/>
  <c r="K197" i="16"/>
  <c r="J198" i="16"/>
  <c r="K198" i="16"/>
  <c r="J199" i="16"/>
  <c r="K199" i="16"/>
  <c r="J200" i="16"/>
  <c r="K200" i="16"/>
  <c r="J201" i="16"/>
  <c r="K201" i="16"/>
  <c r="J202" i="16"/>
  <c r="K202" i="16"/>
  <c r="J203" i="16"/>
  <c r="K203" i="16"/>
  <c r="J204" i="16"/>
  <c r="K204" i="16"/>
  <c r="J205" i="16"/>
  <c r="K205" i="16"/>
  <c r="C206" i="16"/>
  <c r="D206" i="16"/>
  <c r="E206" i="16"/>
  <c r="J206" i="16" s="1"/>
  <c r="F206" i="16"/>
  <c r="G206" i="16"/>
  <c r="H206" i="16"/>
  <c r="I206" i="16"/>
  <c r="J210" i="16"/>
  <c r="K210" i="16"/>
  <c r="J211" i="16"/>
  <c r="K211" i="16"/>
  <c r="J212" i="16"/>
  <c r="K212" i="16"/>
  <c r="J213" i="16"/>
  <c r="K213" i="16"/>
  <c r="J214" i="16"/>
  <c r="K214" i="16"/>
  <c r="J215" i="16"/>
  <c r="K215" i="16"/>
  <c r="J216" i="16"/>
  <c r="K216" i="16"/>
  <c r="J217" i="16"/>
  <c r="K217" i="16"/>
  <c r="J218" i="16"/>
  <c r="K218" i="16"/>
  <c r="J219" i="16"/>
  <c r="K219" i="16"/>
  <c r="J220" i="16"/>
  <c r="K220" i="16"/>
  <c r="J221" i="16"/>
  <c r="K221" i="16"/>
  <c r="C222" i="16"/>
  <c r="D222" i="16"/>
  <c r="E222" i="16"/>
  <c r="F222" i="16"/>
  <c r="G222" i="16"/>
  <c r="H222" i="16"/>
  <c r="I222" i="16"/>
  <c r="J226" i="16"/>
  <c r="K226" i="16"/>
  <c r="J227" i="16"/>
  <c r="K227" i="16"/>
  <c r="J228" i="16"/>
  <c r="K228" i="16"/>
  <c r="J229" i="16"/>
  <c r="K229" i="16"/>
  <c r="J230" i="16"/>
  <c r="K230" i="16"/>
  <c r="J231" i="16"/>
  <c r="K231" i="16"/>
  <c r="J232" i="16"/>
  <c r="K232" i="16"/>
  <c r="J233" i="16"/>
  <c r="K233" i="16"/>
  <c r="J234" i="16"/>
  <c r="K234" i="16"/>
  <c r="J235" i="16"/>
  <c r="K235" i="16"/>
  <c r="J236" i="16"/>
  <c r="K236" i="16"/>
  <c r="J237" i="16"/>
  <c r="K237" i="16"/>
  <c r="J238" i="16"/>
  <c r="K238" i="16"/>
  <c r="C239" i="16"/>
  <c r="D239" i="16"/>
  <c r="E239" i="16"/>
  <c r="J239" i="16" s="1"/>
  <c r="F239" i="16"/>
  <c r="G239" i="16"/>
  <c r="H239" i="16"/>
  <c r="I239" i="16"/>
  <c r="J243" i="16"/>
  <c r="K243" i="16"/>
  <c r="J244" i="16"/>
  <c r="K244" i="16"/>
  <c r="J245" i="16"/>
  <c r="K245" i="16"/>
  <c r="J246" i="16"/>
  <c r="K246" i="16"/>
  <c r="J247" i="16"/>
  <c r="K247" i="16"/>
  <c r="J248" i="16"/>
  <c r="K248" i="16"/>
  <c r="J249" i="16"/>
  <c r="K249" i="16"/>
  <c r="J250" i="16"/>
  <c r="K250" i="16"/>
  <c r="J251" i="16"/>
  <c r="K251" i="16"/>
  <c r="J252" i="16"/>
  <c r="K252" i="16"/>
  <c r="J253" i="16"/>
  <c r="K253" i="16"/>
  <c r="C254" i="16"/>
  <c r="D254" i="16"/>
  <c r="E254" i="16"/>
  <c r="K254" i="16" s="1"/>
  <c r="F254" i="16"/>
  <c r="G254" i="16"/>
  <c r="H254" i="16"/>
  <c r="I254" i="16"/>
  <c r="J261" i="16"/>
  <c r="K261" i="16"/>
  <c r="J262" i="16"/>
  <c r="K262" i="16"/>
  <c r="J263" i="16"/>
  <c r="K263" i="16"/>
  <c r="J264" i="16"/>
  <c r="K264" i="16"/>
  <c r="J265" i="16"/>
  <c r="K265" i="16"/>
  <c r="J266" i="16"/>
  <c r="K266" i="16"/>
  <c r="J267" i="16"/>
  <c r="K267" i="16"/>
  <c r="J268" i="16"/>
  <c r="K268" i="16"/>
  <c r="J269" i="16"/>
  <c r="K269" i="16"/>
  <c r="J270" i="16"/>
  <c r="K270" i="16"/>
  <c r="J271" i="16"/>
  <c r="K271" i="16"/>
  <c r="J272" i="16"/>
  <c r="K272" i="16"/>
  <c r="C273" i="16"/>
  <c r="D273" i="16"/>
  <c r="E273" i="16"/>
  <c r="J273" i="16" s="1"/>
  <c r="F273" i="16"/>
  <c r="G273" i="16"/>
  <c r="H273" i="16"/>
  <c r="I273" i="16"/>
  <c r="J277" i="16"/>
  <c r="K277" i="16"/>
  <c r="J278" i="16"/>
  <c r="K278" i="16"/>
  <c r="J279" i="16"/>
  <c r="K279" i="16"/>
  <c r="J280" i="16"/>
  <c r="K280" i="16"/>
  <c r="J281" i="16"/>
  <c r="K281" i="16"/>
  <c r="J282" i="16"/>
  <c r="K282" i="16"/>
  <c r="J283" i="16"/>
  <c r="K283" i="16"/>
  <c r="J284" i="16"/>
  <c r="K284" i="16"/>
  <c r="J285" i="16"/>
  <c r="K285" i="16"/>
  <c r="J286" i="16"/>
  <c r="K286" i="16"/>
  <c r="J287" i="16"/>
  <c r="K287" i="16"/>
  <c r="J288" i="16"/>
  <c r="K288" i="16"/>
  <c r="J289" i="16"/>
  <c r="K289" i="16"/>
  <c r="J290" i="16"/>
  <c r="K290" i="16"/>
  <c r="C291" i="16"/>
  <c r="D291" i="16"/>
  <c r="E291" i="16"/>
  <c r="F291" i="16"/>
  <c r="G291" i="16"/>
  <c r="H291" i="16"/>
  <c r="I291" i="16"/>
  <c r="J295" i="16"/>
  <c r="K295" i="16"/>
  <c r="J296" i="16"/>
  <c r="K296" i="16"/>
  <c r="J297" i="16"/>
  <c r="K297" i="16"/>
  <c r="J298" i="16"/>
  <c r="K298" i="16"/>
  <c r="J299" i="16"/>
  <c r="K299" i="16"/>
  <c r="J300" i="16"/>
  <c r="K300" i="16"/>
  <c r="J301" i="16"/>
  <c r="K301" i="16"/>
  <c r="J302" i="16"/>
  <c r="K302" i="16"/>
  <c r="J303" i="16"/>
  <c r="K303" i="16"/>
  <c r="J304" i="16"/>
  <c r="K304" i="16"/>
  <c r="J305" i="16"/>
  <c r="K305" i="16"/>
  <c r="J306" i="16"/>
  <c r="K306" i="16"/>
  <c r="C307" i="16"/>
  <c r="D307" i="16"/>
  <c r="E307" i="16"/>
  <c r="J307" i="16" s="1"/>
  <c r="F307" i="16"/>
  <c r="G307" i="16"/>
  <c r="H307" i="16"/>
  <c r="I307" i="16"/>
  <c r="J311" i="16"/>
  <c r="K311" i="16"/>
  <c r="J312" i="16"/>
  <c r="K312" i="16"/>
  <c r="J313" i="16"/>
  <c r="K313" i="16"/>
  <c r="J314" i="16"/>
  <c r="K314" i="16"/>
  <c r="J315" i="16"/>
  <c r="K315" i="16"/>
  <c r="J316" i="16"/>
  <c r="K316" i="16"/>
  <c r="J317" i="16"/>
  <c r="K317" i="16"/>
  <c r="J318" i="16"/>
  <c r="K318" i="16"/>
  <c r="J319" i="16"/>
  <c r="K319" i="16"/>
  <c r="J320" i="16"/>
  <c r="K320" i="16"/>
  <c r="J321" i="16"/>
  <c r="K321" i="16"/>
  <c r="J322" i="16"/>
  <c r="K322" i="16"/>
  <c r="J323" i="16"/>
  <c r="K323" i="16"/>
  <c r="J324" i="16"/>
  <c r="K324" i="16"/>
  <c r="C325" i="16"/>
  <c r="D325" i="16"/>
  <c r="E325" i="16"/>
  <c r="K325" i="16" s="1"/>
  <c r="F325" i="16"/>
  <c r="G325" i="16"/>
  <c r="H325" i="16"/>
  <c r="I325" i="16"/>
  <c r="J329" i="16"/>
  <c r="K329" i="16"/>
  <c r="J330" i="16"/>
  <c r="K330" i="16"/>
  <c r="J331" i="16"/>
  <c r="K331" i="16"/>
  <c r="J332" i="16"/>
  <c r="K332" i="16"/>
  <c r="J333" i="16"/>
  <c r="K333" i="16"/>
  <c r="J334" i="16"/>
  <c r="K334" i="16"/>
  <c r="J335" i="16"/>
  <c r="K335" i="16"/>
  <c r="J336" i="16"/>
  <c r="K336" i="16"/>
  <c r="J337" i="16"/>
  <c r="K337" i="16"/>
  <c r="J338" i="16"/>
  <c r="K338" i="16"/>
  <c r="J339" i="16"/>
  <c r="K339" i="16"/>
  <c r="C340" i="16"/>
  <c r="D340" i="16"/>
  <c r="E340" i="16"/>
  <c r="J340" i="16" s="1"/>
  <c r="F340" i="16"/>
  <c r="G340" i="16"/>
  <c r="H340" i="16"/>
  <c r="I340" i="16"/>
  <c r="J347" i="16"/>
  <c r="K347" i="16"/>
  <c r="J348" i="16"/>
  <c r="K348" i="16"/>
  <c r="J349" i="16"/>
  <c r="K349" i="16"/>
  <c r="J350" i="16"/>
  <c r="K350" i="16"/>
  <c r="J351" i="16"/>
  <c r="K351" i="16"/>
  <c r="J352" i="16"/>
  <c r="K352" i="16"/>
  <c r="J353" i="16"/>
  <c r="K353" i="16"/>
  <c r="J354" i="16"/>
  <c r="K354" i="16"/>
  <c r="J355" i="16"/>
  <c r="K355" i="16"/>
  <c r="J356" i="16"/>
  <c r="K356" i="16"/>
  <c r="J357" i="16"/>
  <c r="K357" i="16"/>
  <c r="J358" i="16"/>
  <c r="K358" i="16"/>
  <c r="C359" i="16"/>
  <c r="D359" i="16"/>
  <c r="E359" i="16"/>
  <c r="F359" i="16"/>
  <c r="G359" i="16"/>
  <c r="H359" i="16"/>
  <c r="I359" i="16"/>
  <c r="J363" i="16"/>
  <c r="K363" i="16"/>
  <c r="J364" i="16"/>
  <c r="K364" i="16"/>
  <c r="J365" i="16"/>
  <c r="K365" i="16"/>
  <c r="J366" i="16"/>
  <c r="K366" i="16"/>
  <c r="J367" i="16"/>
  <c r="K367" i="16"/>
  <c r="J368" i="16"/>
  <c r="K368" i="16"/>
  <c r="J369" i="16"/>
  <c r="K369" i="16"/>
  <c r="J370" i="16"/>
  <c r="K370" i="16"/>
  <c r="J371" i="16"/>
  <c r="K371" i="16"/>
  <c r="J372" i="16"/>
  <c r="K372" i="16"/>
  <c r="J373" i="16"/>
  <c r="K373" i="16"/>
  <c r="J374" i="16"/>
  <c r="K374" i="16"/>
  <c r="J375" i="16"/>
  <c r="K375" i="16"/>
  <c r="J376" i="16"/>
  <c r="K376" i="16"/>
  <c r="C377" i="16"/>
  <c r="D377" i="16"/>
  <c r="E377" i="16"/>
  <c r="J377" i="16" s="1"/>
  <c r="F377" i="16"/>
  <c r="G377" i="16"/>
  <c r="H377" i="16"/>
  <c r="I377" i="16"/>
  <c r="J381" i="16"/>
  <c r="K381" i="16"/>
  <c r="J382" i="16"/>
  <c r="K382" i="16"/>
  <c r="J383" i="16"/>
  <c r="K383" i="16"/>
  <c r="J384" i="16"/>
  <c r="K384" i="16"/>
  <c r="J385" i="16"/>
  <c r="K385" i="16"/>
  <c r="J386" i="16"/>
  <c r="K386" i="16"/>
  <c r="J387" i="16"/>
  <c r="K387" i="16"/>
  <c r="J388" i="16"/>
  <c r="K388" i="16"/>
  <c r="J389" i="16"/>
  <c r="K389" i="16"/>
  <c r="J390" i="16"/>
  <c r="K390" i="16"/>
  <c r="J391" i="16"/>
  <c r="K391" i="16"/>
  <c r="J392" i="16"/>
  <c r="K392" i="16"/>
  <c r="C393" i="16"/>
  <c r="D393" i="16"/>
  <c r="E393" i="16"/>
  <c r="F393" i="16"/>
  <c r="G393" i="16"/>
  <c r="H393" i="16"/>
  <c r="I393" i="16"/>
  <c r="J397" i="16"/>
  <c r="K397" i="16"/>
  <c r="J398" i="16"/>
  <c r="K398" i="16"/>
  <c r="J399" i="16"/>
  <c r="K399" i="16"/>
  <c r="J400" i="16"/>
  <c r="K400" i="16"/>
  <c r="J401" i="16"/>
  <c r="K401" i="16"/>
  <c r="J402" i="16"/>
  <c r="K402" i="16"/>
  <c r="J403" i="16"/>
  <c r="K403" i="16"/>
  <c r="J404" i="16"/>
  <c r="K404" i="16"/>
  <c r="J405" i="16"/>
  <c r="K405" i="16"/>
  <c r="J406" i="16"/>
  <c r="K406" i="16"/>
  <c r="J407" i="16"/>
  <c r="K407" i="16"/>
  <c r="J408" i="16"/>
  <c r="K408" i="16"/>
  <c r="J409" i="16"/>
  <c r="K409" i="16"/>
  <c r="J410" i="16"/>
  <c r="K410" i="16"/>
  <c r="C411" i="16"/>
  <c r="D411" i="16"/>
  <c r="E411" i="16"/>
  <c r="J411" i="16" s="1"/>
  <c r="F411" i="16"/>
  <c r="G411" i="16"/>
  <c r="H411" i="16"/>
  <c r="I411" i="16"/>
  <c r="J415" i="16"/>
  <c r="K415" i="16"/>
  <c r="J416" i="16"/>
  <c r="K416" i="16"/>
  <c r="J417" i="16"/>
  <c r="K417" i="16"/>
  <c r="J418" i="16"/>
  <c r="K418" i="16"/>
  <c r="J419" i="16"/>
  <c r="K419" i="16"/>
  <c r="J420" i="16"/>
  <c r="K420" i="16"/>
  <c r="J421" i="16"/>
  <c r="K421" i="16"/>
  <c r="J422" i="16"/>
  <c r="K422" i="16"/>
  <c r="J423" i="16"/>
  <c r="K423" i="16"/>
  <c r="J424" i="16"/>
  <c r="K424" i="16"/>
  <c r="J425" i="16"/>
  <c r="K425" i="16"/>
  <c r="C426" i="16"/>
  <c r="D426" i="16"/>
  <c r="E426" i="16"/>
  <c r="F426" i="16"/>
  <c r="G426" i="16"/>
  <c r="H426" i="16"/>
  <c r="I426" i="16"/>
  <c r="J433" i="16"/>
  <c r="K433" i="16"/>
  <c r="J434" i="16"/>
  <c r="K434" i="16"/>
  <c r="J435" i="16"/>
  <c r="K435" i="16"/>
  <c r="C445" i="16"/>
  <c r="D445" i="16"/>
  <c r="E445" i="16"/>
  <c r="F445" i="16"/>
  <c r="G445" i="16"/>
  <c r="H445" i="16"/>
  <c r="I445" i="16"/>
  <c r="C463" i="16"/>
  <c r="D463" i="16"/>
  <c r="E463" i="16"/>
  <c r="F463" i="16"/>
  <c r="G463" i="16"/>
  <c r="H463" i="16"/>
  <c r="I463" i="16"/>
  <c r="I6" i="15"/>
  <c r="J6" i="15"/>
  <c r="K6" i="15"/>
  <c r="I7" i="15"/>
  <c r="J7" i="15"/>
  <c r="K7" i="15"/>
  <c r="I8" i="15"/>
  <c r="J8" i="15"/>
  <c r="K8" i="15"/>
  <c r="I9" i="15"/>
  <c r="J9" i="15"/>
  <c r="K9" i="15"/>
  <c r="I10" i="15"/>
  <c r="J10" i="15"/>
  <c r="K10" i="15"/>
  <c r="I11" i="15"/>
  <c r="J11" i="15"/>
  <c r="K11" i="15"/>
  <c r="I12" i="15"/>
  <c r="J12" i="15"/>
  <c r="K12" i="15"/>
  <c r="I13" i="15"/>
  <c r="J13" i="15"/>
  <c r="K13" i="15"/>
  <c r="I14" i="15"/>
  <c r="J14" i="15"/>
  <c r="K14" i="15"/>
  <c r="I15" i="15"/>
  <c r="J15" i="15"/>
  <c r="K15" i="15"/>
  <c r="I16" i="15"/>
  <c r="J16" i="15"/>
  <c r="K16" i="15"/>
  <c r="I17" i="15"/>
  <c r="J17" i="15"/>
  <c r="K17" i="15"/>
  <c r="C18" i="15"/>
  <c r="D18" i="15"/>
  <c r="I18" i="15" s="1"/>
  <c r="E18" i="15"/>
  <c r="J18" i="15" s="1"/>
  <c r="F18" i="15"/>
  <c r="G18" i="15"/>
  <c r="H18" i="15"/>
  <c r="F22" i="15"/>
  <c r="J22" i="15" s="1"/>
  <c r="I22" i="15"/>
  <c r="K22" i="15"/>
  <c r="F23" i="15"/>
  <c r="J23" i="15" s="1"/>
  <c r="I23" i="15"/>
  <c r="K23" i="15"/>
  <c r="F24" i="15"/>
  <c r="J24" i="15" s="1"/>
  <c r="I24" i="15"/>
  <c r="K24" i="15"/>
  <c r="F25" i="15"/>
  <c r="J25" i="15" s="1"/>
  <c r="I25" i="15"/>
  <c r="K25" i="15"/>
  <c r="F26" i="15"/>
  <c r="J26" i="15" s="1"/>
  <c r="I26" i="15"/>
  <c r="K26" i="15"/>
  <c r="F27" i="15"/>
  <c r="J27" i="15" s="1"/>
  <c r="I27" i="15"/>
  <c r="K27" i="15"/>
  <c r="F28" i="15"/>
  <c r="J28" i="15" s="1"/>
  <c r="I28" i="15"/>
  <c r="K28" i="15"/>
  <c r="F29" i="15"/>
  <c r="J29" i="15" s="1"/>
  <c r="I29" i="15"/>
  <c r="K29" i="15"/>
  <c r="F30" i="15"/>
  <c r="J30" i="15" s="1"/>
  <c r="I30" i="15"/>
  <c r="K30" i="15"/>
  <c r="F31" i="15"/>
  <c r="J31" i="15" s="1"/>
  <c r="I31" i="15"/>
  <c r="K31" i="15"/>
  <c r="F32" i="15"/>
  <c r="J32" i="15" s="1"/>
  <c r="I32" i="15"/>
  <c r="K32" i="15"/>
  <c r="F33" i="15"/>
  <c r="F34" i="15" s="1"/>
  <c r="I33" i="15"/>
  <c r="K33" i="15"/>
  <c r="C34" i="15"/>
  <c r="D34" i="15"/>
  <c r="E34" i="15"/>
  <c r="G34" i="15"/>
  <c r="H34" i="15"/>
  <c r="I34" i="15"/>
  <c r="F38" i="15"/>
  <c r="I38" i="15"/>
  <c r="J38" i="15"/>
  <c r="K38" i="15"/>
  <c r="I39" i="15"/>
  <c r="J39" i="15"/>
  <c r="K39" i="15"/>
  <c r="I40" i="15"/>
  <c r="J40" i="15"/>
  <c r="K40" i="15"/>
  <c r="F41" i="15"/>
  <c r="J41" i="15" s="1"/>
  <c r="I41" i="15"/>
  <c r="K41" i="15"/>
  <c r="F42" i="15"/>
  <c r="J42" i="15" s="1"/>
  <c r="I42" i="15"/>
  <c r="K42" i="15"/>
  <c r="F43" i="15"/>
  <c r="J43" i="15" s="1"/>
  <c r="I43" i="15"/>
  <c r="K43" i="15"/>
  <c r="F44" i="15"/>
  <c r="J44" i="15" s="1"/>
  <c r="I44" i="15"/>
  <c r="K44" i="15"/>
  <c r="F45" i="15"/>
  <c r="J45" i="15" s="1"/>
  <c r="I45" i="15"/>
  <c r="K45" i="15"/>
  <c r="F46" i="15"/>
  <c r="J46" i="15" s="1"/>
  <c r="I46" i="15"/>
  <c r="K46" i="15"/>
  <c r="F47" i="15"/>
  <c r="J47" i="15" s="1"/>
  <c r="I47" i="15"/>
  <c r="K47" i="15"/>
  <c r="F48" i="15"/>
  <c r="J48" i="15" s="1"/>
  <c r="I48" i="15"/>
  <c r="K48" i="15"/>
  <c r="F49" i="15"/>
  <c r="J49" i="15" s="1"/>
  <c r="I49" i="15"/>
  <c r="K49" i="15"/>
  <c r="F50" i="15"/>
  <c r="J50" i="15" s="1"/>
  <c r="I50" i="15"/>
  <c r="K50" i="15"/>
  <c r="C51" i="15"/>
  <c r="D51" i="15"/>
  <c r="E51" i="15"/>
  <c r="G51" i="15"/>
  <c r="H51" i="15"/>
  <c r="K51" i="15"/>
  <c r="I55" i="15"/>
  <c r="J55" i="15"/>
  <c r="K55" i="15"/>
  <c r="F56" i="15"/>
  <c r="I56" i="15"/>
  <c r="J56" i="15"/>
  <c r="K56" i="15"/>
  <c r="F57" i="15"/>
  <c r="J57" i="15" s="1"/>
  <c r="I57" i="15"/>
  <c r="K57" i="15"/>
  <c r="F58" i="15"/>
  <c r="I58" i="15"/>
  <c r="J58" i="15"/>
  <c r="K58" i="15"/>
  <c r="F59" i="15"/>
  <c r="J59" i="15" s="1"/>
  <c r="I59" i="15"/>
  <c r="K59" i="15"/>
  <c r="F60" i="15"/>
  <c r="I60" i="15"/>
  <c r="J60" i="15"/>
  <c r="K60" i="15"/>
  <c r="F61" i="15"/>
  <c r="J61" i="15" s="1"/>
  <c r="I61" i="15"/>
  <c r="K61" i="15"/>
  <c r="F62" i="15"/>
  <c r="I62" i="15"/>
  <c r="J62" i="15"/>
  <c r="K62" i="15"/>
  <c r="F63" i="15"/>
  <c r="J63" i="15" s="1"/>
  <c r="I63" i="15"/>
  <c r="K63" i="15"/>
  <c r="F64" i="15"/>
  <c r="I64" i="15"/>
  <c r="J64" i="15"/>
  <c r="K64" i="15"/>
  <c r="F65" i="15"/>
  <c r="J65" i="15" s="1"/>
  <c r="I65" i="15"/>
  <c r="K65" i="15"/>
  <c r="I66" i="15"/>
  <c r="I67" i="15" s="1"/>
  <c r="J66" i="15"/>
  <c r="K66" i="15"/>
  <c r="C67" i="15"/>
  <c r="D67" i="15"/>
  <c r="K67" i="15" s="1"/>
  <c r="E67" i="15"/>
  <c r="G67" i="15"/>
  <c r="H67" i="15"/>
  <c r="I71" i="15"/>
  <c r="J71" i="15"/>
  <c r="K71" i="15"/>
  <c r="F72" i="15"/>
  <c r="J72" i="15" s="1"/>
  <c r="I72" i="15"/>
  <c r="K72" i="15"/>
  <c r="F73" i="15"/>
  <c r="J73" i="15" s="1"/>
  <c r="I73" i="15"/>
  <c r="K73" i="15"/>
  <c r="F74" i="15"/>
  <c r="J74" i="15" s="1"/>
  <c r="I74" i="15"/>
  <c r="K74" i="15"/>
  <c r="F75" i="15"/>
  <c r="J75" i="15" s="1"/>
  <c r="I75" i="15"/>
  <c r="K75" i="15"/>
  <c r="F76" i="15"/>
  <c r="J76" i="15" s="1"/>
  <c r="I76" i="15"/>
  <c r="K76" i="15"/>
  <c r="F77" i="15"/>
  <c r="J77" i="15" s="1"/>
  <c r="I77" i="15"/>
  <c r="K77" i="15"/>
  <c r="F78" i="15"/>
  <c r="J78" i="15" s="1"/>
  <c r="I78" i="15"/>
  <c r="K78" i="15"/>
  <c r="F79" i="15"/>
  <c r="J79" i="15" s="1"/>
  <c r="I79" i="15"/>
  <c r="K79" i="15"/>
  <c r="F80" i="15"/>
  <c r="J80" i="15" s="1"/>
  <c r="I80" i="15"/>
  <c r="K80" i="15"/>
  <c r="F81" i="15"/>
  <c r="J81" i="15" s="1"/>
  <c r="I81" i="15"/>
  <c r="K81" i="15"/>
  <c r="F82" i="15"/>
  <c r="J82" i="15" s="1"/>
  <c r="I82" i="15"/>
  <c r="K82" i="15"/>
  <c r="F83" i="15"/>
  <c r="J83" i="15" s="1"/>
  <c r="I83" i="15"/>
  <c r="K83" i="15"/>
  <c r="C84" i="15"/>
  <c r="D84" i="15"/>
  <c r="K84" i="15" s="1"/>
  <c r="E84" i="15"/>
  <c r="G84" i="15"/>
  <c r="H84" i="15"/>
  <c r="F91" i="15"/>
  <c r="I91" i="15"/>
  <c r="J91" i="15"/>
  <c r="K91" i="15"/>
  <c r="F92" i="15"/>
  <c r="I92" i="15"/>
  <c r="J92" i="15"/>
  <c r="K92" i="15"/>
  <c r="F93" i="15"/>
  <c r="I93" i="15"/>
  <c r="J93" i="15"/>
  <c r="K93" i="15"/>
  <c r="F94" i="15"/>
  <c r="I94" i="15"/>
  <c r="J94" i="15"/>
  <c r="K94" i="15"/>
  <c r="F95" i="15"/>
  <c r="I95" i="15"/>
  <c r="J95" i="15"/>
  <c r="K95" i="15"/>
  <c r="F96" i="15"/>
  <c r="I96" i="15"/>
  <c r="J96" i="15"/>
  <c r="K96" i="15"/>
  <c r="F97" i="15"/>
  <c r="J97" i="15" s="1"/>
  <c r="K97" i="15"/>
  <c r="F98" i="15"/>
  <c r="J98" i="15" s="1"/>
  <c r="I98" i="15"/>
  <c r="K98" i="15"/>
  <c r="F99" i="15"/>
  <c r="J99" i="15" s="1"/>
  <c r="I99" i="15"/>
  <c r="K99" i="15"/>
  <c r="F100" i="15"/>
  <c r="J100" i="15" s="1"/>
  <c r="I100" i="15"/>
  <c r="K100" i="15"/>
  <c r="F101" i="15"/>
  <c r="J101" i="15" s="1"/>
  <c r="I101" i="15"/>
  <c r="K101" i="15"/>
  <c r="F102" i="15"/>
  <c r="J102" i="15" s="1"/>
  <c r="I102" i="15"/>
  <c r="K102" i="15"/>
  <c r="C103" i="15"/>
  <c r="D103" i="15"/>
  <c r="E103" i="15"/>
  <c r="G103" i="15"/>
  <c r="H103" i="15"/>
  <c r="F107" i="15"/>
  <c r="J107" i="15" s="1"/>
  <c r="I107" i="15"/>
  <c r="K107" i="15"/>
  <c r="F108" i="15"/>
  <c r="I108" i="15"/>
  <c r="J108" i="15"/>
  <c r="K108" i="15"/>
  <c r="F109" i="15"/>
  <c r="J109" i="15" s="1"/>
  <c r="I109" i="15"/>
  <c r="K109" i="15"/>
  <c r="F110" i="15"/>
  <c r="I110" i="15"/>
  <c r="J110" i="15"/>
  <c r="K110" i="15"/>
  <c r="F111" i="15"/>
  <c r="J111" i="15" s="1"/>
  <c r="I111" i="15"/>
  <c r="K111" i="15"/>
  <c r="F112" i="15"/>
  <c r="I112" i="15"/>
  <c r="J112" i="15"/>
  <c r="K112" i="15"/>
  <c r="F113" i="15"/>
  <c r="J113" i="15" s="1"/>
  <c r="I113" i="15"/>
  <c r="K113" i="15"/>
  <c r="F114" i="15"/>
  <c r="I114" i="15"/>
  <c r="J114" i="15"/>
  <c r="K114" i="15"/>
  <c r="F115" i="15"/>
  <c r="J115" i="15" s="1"/>
  <c r="I115" i="15"/>
  <c r="K115" i="15"/>
  <c r="F116" i="15"/>
  <c r="I116" i="15"/>
  <c r="J116" i="15"/>
  <c r="K116" i="15"/>
  <c r="F117" i="15"/>
  <c r="J117" i="15" s="1"/>
  <c r="I117" i="15"/>
  <c r="K117" i="15"/>
  <c r="F118" i="15"/>
  <c r="J118" i="15" s="1"/>
  <c r="I118" i="15"/>
  <c r="I119" i="15" s="1"/>
  <c r="K118" i="15"/>
  <c r="C119" i="15"/>
  <c r="D119" i="15"/>
  <c r="E119" i="15"/>
  <c r="G119" i="15"/>
  <c r="H119" i="15"/>
  <c r="F123" i="15"/>
  <c r="I123" i="15"/>
  <c r="J123" i="15"/>
  <c r="K123" i="15"/>
  <c r="F124" i="15"/>
  <c r="J124" i="15" s="1"/>
  <c r="I124" i="15"/>
  <c r="K124" i="15"/>
  <c r="F125" i="15"/>
  <c r="I125" i="15"/>
  <c r="J125" i="15"/>
  <c r="K125" i="15"/>
  <c r="F126" i="15"/>
  <c r="J126" i="15" s="1"/>
  <c r="I126" i="15"/>
  <c r="K126" i="15"/>
  <c r="F127" i="15"/>
  <c r="I127" i="15"/>
  <c r="J127" i="15"/>
  <c r="K127" i="15"/>
  <c r="F128" i="15"/>
  <c r="J128" i="15" s="1"/>
  <c r="I128" i="15"/>
  <c r="K128" i="15"/>
  <c r="F129" i="15"/>
  <c r="I129" i="15"/>
  <c r="J129" i="15"/>
  <c r="K129" i="15"/>
  <c r="F130" i="15"/>
  <c r="J130" i="15" s="1"/>
  <c r="I130" i="15"/>
  <c r="K130" i="15"/>
  <c r="F131" i="15"/>
  <c r="I131" i="15"/>
  <c r="J131" i="15"/>
  <c r="K131" i="15"/>
  <c r="F132" i="15"/>
  <c r="J132" i="15" s="1"/>
  <c r="I132" i="15"/>
  <c r="K132" i="15"/>
  <c r="F133" i="15"/>
  <c r="I133" i="15"/>
  <c r="J133" i="15"/>
  <c r="K133" i="15"/>
  <c r="F134" i="15"/>
  <c r="J134" i="15" s="1"/>
  <c r="I134" i="15"/>
  <c r="K134" i="15"/>
  <c r="F135" i="15"/>
  <c r="I135" i="15"/>
  <c r="J135" i="15"/>
  <c r="K135" i="15"/>
  <c r="C136" i="15"/>
  <c r="D136" i="15"/>
  <c r="E136" i="15"/>
  <c r="G136" i="15"/>
  <c r="H136" i="15"/>
  <c r="F140" i="15"/>
  <c r="J140" i="15" s="1"/>
  <c r="I140" i="15"/>
  <c r="K140" i="15"/>
  <c r="F141" i="15"/>
  <c r="J141" i="15" s="1"/>
  <c r="I141" i="15"/>
  <c r="K141" i="15"/>
  <c r="F142" i="15"/>
  <c r="J142" i="15" s="1"/>
  <c r="I142" i="15"/>
  <c r="K142" i="15"/>
  <c r="F143" i="15"/>
  <c r="J143" i="15" s="1"/>
  <c r="I143" i="15"/>
  <c r="K143" i="15"/>
  <c r="F144" i="15"/>
  <c r="J144" i="15" s="1"/>
  <c r="I144" i="15"/>
  <c r="K144" i="15"/>
  <c r="F145" i="15"/>
  <c r="J145" i="15" s="1"/>
  <c r="I145" i="15"/>
  <c r="K145" i="15"/>
  <c r="F146" i="15"/>
  <c r="J146" i="15" s="1"/>
  <c r="I146" i="15"/>
  <c r="K146" i="15"/>
  <c r="F147" i="15"/>
  <c r="J147" i="15" s="1"/>
  <c r="I147" i="15"/>
  <c r="K147" i="15"/>
  <c r="F148" i="15"/>
  <c r="J148" i="15" s="1"/>
  <c r="I148" i="15"/>
  <c r="K148" i="15"/>
  <c r="F149" i="15"/>
  <c r="J149" i="15" s="1"/>
  <c r="I149" i="15"/>
  <c r="K149" i="15"/>
  <c r="F150" i="15"/>
  <c r="J150" i="15" s="1"/>
  <c r="I150" i="15"/>
  <c r="K150" i="15"/>
  <c r="F151" i="15"/>
  <c r="J151" i="15" s="1"/>
  <c r="I151" i="15"/>
  <c r="K151" i="15"/>
  <c r="C152" i="15"/>
  <c r="D152" i="15"/>
  <c r="E152" i="15"/>
  <c r="K152" i="15" s="1"/>
  <c r="G152" i="15"/>
  <c r="H152" i="15"/>
  <c r="F156" i="15"/>
  <c r="J156" i="15" s="1"/>
  <c r="I156" i="15"/>
  <c r="K156" i="15"/>
  <c r="F157" i="15"/>
  <c r="J157" i="15" s="1"/>
  <c r="I157" i="15"/>
  <c r="K157" i="15"/>
  <c r="F158" i="15"/>
  <c r="J158" i="15" s="1"/>
  <c r="I158" i="15"/>
  <c r="K158" i="15"/>
  <c r="F159" i="15"/>
  <c r="J159" i="15" s="1"/>
  <c r="I159" i="15"/>
  <c r="K159" i="15"/>
  <c r="F160" i="15"/>
  <c r="J160" i="15" s="1"/>
  <c r="I160" i="15"/>
  <c r="K160" i="15"/>
  <c r="F161" i="15"/>
  <c r="J161" i="15" s="1"/>
  <c r="I161" i="15"/>
  <c r="K161" i="15"/>
  <c r="F162" i="15"/>
  <c r="J162" i="15" s="1"/>
  <c r="I162" i="15"/>
  <c r="K162" i="15"/>
  <c r="F163" i="15"/>
  <c r="J163" i="15" s="1"/>
  <c r="I163" i="15"/>
  <c r="K163" i="15"/>
  <c r="F164" i="15"/>
  <c r="J164" i="15" s="1"/>
  <c r="I164" i="15"/>
  <c r="K164" i="15"/>
  <c r="F165" i="15"/>
  <c r="J165" i="15" s="1"/>
  <c r="I165" i="15"/>
  <c r="K165" i="15"/>
  <c r="F166" i="15"/>
  <c r="J166" i="15" s="1"/>
  <c r="I166" i="15"/>
  <c r="K166" i="15"/>
  <c r="F167" i="15"/>
  <c r="J167" i="15" s="1"/>
  <c r="I167" i="15"/>
  <c r="K167" i="15"/>
  <c r="F168" i="15"/>
  <c r="J168" i="15" s="1"/>
  <c r="I168" i="15"/>
  <c r="K168" i="15"/>
  <c r="C169" i="15"/>
  <c r="D169" i="15"/>
  <c r="E169" i="15"/>
  <c r="G169" i="15"/>
  <c r="H169" i="15"/>
  <c r="F176" i="15"/>
  <c r="I176" i="15"/>
  <c r="J176" i="15"/>
  <c r="K176" i="15"/>
  <c r="F177" i="15"/>
  <c r="J177" i="15" s="1"/>
  <c r="I177" i="15"/>
  <c r="K177" i="15"/>
  <c r="F178" i="15"/>
  <c r="I178" i="15"/>
  <c r="J178" i="15"/>
  <c r="K178" i="15"/>
  <c r="F179" i="15"/>
  <c r="J179" i="15" s="1"/>
  <c r="I179" i="15"/>
  <c r="K179" i="15"/>
  <c r="F180" i="15"/>
  <c r="I180" i="15"/>
  <c r="J180" i="15"/>
  <c r="K180" i="15"/>
  <c r="F181" i="15"/>
  <c r="J181" i="15" s="1"/>
  <c r="I181" i="15"/>
  <c r="K181" i="15"/>
  <c r="F182" i="15"/>
  <c r="I182" i="15"/>
  <c r="J182" i="15"/>
  <c r="K182" i="15"/>
  <c r="F183" i="15"/>
  <c r="J183" i="15" s="1"/>
  <c r="I183" i="15"/>
  <c r="K183" i="15"/>
  <c r="F184" i="15"/>
  <c r="I184" i="15"/>
  <c r="J184" i="15"/>
  <c r="K184" i="15"/>
  <c r="F185" i="15"/>
  <c r="J185" i="15" s="1"/>
  <c r="I185" i="15"/>
  <c r="K185" i="15"/>
  <c r="F186" i="15"/>
  <c r="I186" i="15"/>
  <c r="J186" i="15"/>
  <c r="K186" i="15"/>
  <c r="F187" i="15"/>
  <c r="J187" i="15" s="1"/>
  <c r="I187" i="15"/>
  <c r="K187" i="15"/>
  <c r="C188" i="15"/>
  <c r="D188" i="15"/>
  <c r="E188" i="15"/>
  <c r="G188" i="15"/>
  <c r="H188" i="15"/>
  <c r="F192" i="15"/>
  <c r="I192" i="15"/>
  <c r="J192" i="15"/>
  <c r="K192" i="15"/>
  <c r="F193" i="15"/>
  <c r="I193" i="15"/>
  <c r="J193" i="15"/>
  <c r="K193" i="15"/>
  <c r="F194" i="15"/>
  <c r="I194" i="15"/>
  <c r="J194" i="15"/>
  <c r="K194" i="15"/>
  <c r="F195" i="15"/>
  <c r="I195" i="15"/>
  <c r="J195" i="15"/>
  <c r="K195" i="15"/>
  <c r="F196" i="15"/>
  <c r="I196" i="15"/>
  <c r="J196" i="15"/>
  <c r="K196" i="15"/>
  <c r="F197" i="15"/>
  <c r="I197" i="15"/>
  <c r="J197" i="15"/>
  <c r="K197" i="15"/>
  <c r="F198" i="15"/>
  <c r="I198" i="15"/>
  <c r="J198" i="15"/>
  <c r="K198" i="15"/>
  <c r="F199" i="15"/>
  <c r="I199" i="15"/>
  <c r="J199" i="15"/>
  <c r="K199" i="15"/>
  <c r="F200" i="15"/>
  <c r="I200" i="15"/>
  <c r="J200" i="15"/>
  <c r="K200" i="15"/>
  <c r="F201" i="15"/>
  <c r="I201" i="15"/>
  <c r="J201" i="15"/>
  <c r="K201" i="15"/>
  <c r="F202" i="15"/>
  <c r="I202" i="15"/>
  <c r="J202" i="15"/>
  <c r="K202" i="15"/>
  <c r="F203" i="15"/>
  <c r="I203" i="15"/>
  <c r="J203" i="15"/>
  <c r="K203" i="15"/>
  <c r="F204" i="15"/>
  <c r="I204" i="15"/>
  <c r="J204" i="15"/>
  <c r="K204" i="15"/>
  <c r="F205" i="15"/>
  <c r="J205" i="15" s="1"/>
  <c r="I205" i="15"/>
  <c r="K205" i="15"/>
  <c r="C206" i="15"/>
  <c r="D206" i="15"/>
  <c r="E206" i="15"/>
  <c r="G206" i="15"/>
  <c r="H206" i="15"/>
  <c r="I206" i="15"/>
  <c r="F210" i="15"/>
  <c r="I210" i="15"/>
  <c r="J210" i="15"/>
  <c r="K210" i="15"/>
  <c r="F211" i="15"/>
  <c r="J211" i="15" s="1"/>
  <c r="I211" i="15"/>
  <c r="K211" i="15"/>
  <c r="F212" i="15"/>
  <c r="I212" i="15"/>
  <c r="J212" i="15"/>
  <c r="K212" i="15"/>
  <c r="F213" i="15"/>
  <c r="J213" i="15" s="1"/>
  <c r="I213" i="15"/>
  <c r="K213" i="15"/>
  <c r="F214" i="15"/>
  <c r="I214" i="15"/>
  <c r="J214" i="15"/>
  <c r="K214" i="15"/>
  <c r="F215" i="15"/>
  <c r="J215" i="15" s="1"/>
  <c r="I215" i="15"/>
  <c r="K215" i="15"/>
  <c r="F216" i="15"/>
  <c r="J216" i="15" s="1"/>
  <c r="K216" i="15"/>
  <c r="F217" i="15"/>
  <c r="J217" i="15" s="1"/>
  <c r="I217" i="15"/>
  <c r="K217" i="15"/>
  <c r="F218" i="15"/>
  <c r="I218" i="15"/>
  <c r="J218" i="15"/>
  <c r="K218" i="15"/>
  <c r="F219" i="15"/>
  <c r="J219" i="15" s="1"/>
  <c r="I219" i="15"/>
  <c r="K219" i="15"/>
  <c r="F220" i="15"/>
  <c r="I220" i="15"/>
  <c r="I222" i="15" s="1"/>
  <c r="J220" i="15"/>
  <c r="K220" i="15"/>
  <c r="F221" i="15"/>
  <c r="J221" i="15" s="1"/>
  <c r="I221" i="15"/>
  <c r="K221" i="15"/>
  <c r="C222" i="15"/>
  <c r="D222" i="15"/>
  <c r="E222" i="15"/>
  <c r="G222" i="15"/>
  <c r="H222" i="15"/>
  <c r="J226" i="15"/>
  <c r="K226" i="15"/>
  <c r="J227" i="15"/>
  <c r="K227" i="15"/>
  <c r="J228" i="15"/>
  <c r="K228" i="15"/>
  <c r="J229" i="15"/>
  <c r="K229" i="15"/>
  <c r="J230" i="15"/>
  <c r="K230" i="15"/>
  <c r="J231" i="15"/>
  <c r="K231" i="15"/>
  <c r="J232" i="15"/>
  <c r="K232" i="15"/>
  <c r="J233" i="15"/>
  <c r="K233" i="15"/>
  <c r="J234" i="15"/>
  <c r="K234" i="15"/>
  <c r="J235" i="15"/>
  <c r="K235" i="15"/>
  <c r="J236" i="15"/>
  <c r="K236" i="15"/>
  <c r="F238" i="15"/>
  <c r="J237" i="15"/>
  <c r="K237" i="15"/>
  <c r="C238" i="15"/>
  <c r="D238" i="15"/>
  <c r="E238" i="15"/>
  <c r="G238" i="15"/>
  <c r="H238" i="15"/>
  <c r="F242" i="15"/>
  <c r="J242" i="15" s="1"/>
  <c r="I242" i="15"/>
  <c r="K242" i="15"/>
  <c r="F243" i="15"/>
  <c r="I243" i="15"/>
  <c r="J243" i="15"/>
  <c r="K243" i="15"/>
  <c r="F244" i="15"/>
  <c r="J244" i="15" s="1"/>
  <c r="K244" i="15"/>
  <c r="F245" i="15"/>
  <c r="J245" i="15" s="1"/>
  <c r="I245" i="15"/>
  <c r="K245" i="15"/>
  <c r="F246" i="15"/>
  <c r="I246" i="15"/>
  <c r="J246" i="15"/>
  <c r="K246" i="15"/>
  <c r="F247" i="15"/>
  <c r="J247" i="15" s="1"/>
  <c r="I247" i="15"/>
  <c r="K247" i="15"/>
  <c r="F248" i="15"/>
  <c r="I248" i="15"/>
  <c r="J248" i="15"/>
  <c r="K248" i="15"/>
  <c r="F249" i="15"/>
  <c r="J249" i="15" s="1"/>
  <c r="I249" i="15"/>
  <c r="K249" i="15"/>
  <c r="F250" i="15"/>
  <c r="I250" i="15"/>
  <c r="J250" i="15"/>
  <c r="K250" i="15"/>
  <c r="F251" i="15"/>
  <c r="J251" i="15" s="1"/>
  <c r="I251" i="15"/>
  <c r="K251" i="15"/>
  <c r="F252" i="15"/>
  <c r="I252" i="15"/>
  <c r="J252" i="15"/>
  <c r="K252" i="15"/>
  <c r="F253" i="15"/>
  <c r="J253" i="15" s="1"/>
  <c r="I253" i="15"/>
  <c r="K253" i="15"/>
  <c r="F254" i="15"/>
  <c r="I254" i="15"/>
  <c r="J254" i="15"/>
  <c r="K254" i="15"/>
  <c r="C255" i="15"/>
  <c r="D255" i="15"/>
  <c r="E255" i="15"/>
  <c r="G255" i="15"/>
  <c r="H255" i="15"/>
  <c r="I255" i="15"/>
  <c r="J262" i="15"/>
  <c r="K262" i="15"/>
  <c r="J263" i="15"/>
  <c r="K263" i="15"/>
  <c r="J264" i="15"/>
  <c r="K264" i="15"/>
  <c r="J265" i="15"/>
  <c r="K265" i="15"/>
  <c r="J266" i="15"/>
  <c r="K266" i="15"/>
  <c r="J267" i="15"/>
  <c r="K267" i="15"/>
  <c r="J268" i="15"/>
  <c r="K268" i="15"/>
  <c r="J269" i="15"/>
  <c r="K269" i="15"/>
  <c r="J270" i="15"/>
  <c r="K270" i="15"/>
  <c r="J271" i="15"/>
  <c r="K271" i="15"/>
  <c r="J272" i="15"/>
  <c r="K272" i="15"/>
  <c r="J273" i="15"/>
  <c r="K273" i="15"/>
  <c r="I274" i="15"/>
  <c r="J274" i="15"/>
  <c r="K274" i="15"/>
  <c r="J278" i="15"/>
  <c r="K278" i="15"/>
  <c r="J279" i="15"/>
  <c r="K279" i="15"/>
  <c r="J280" i="15"/>
  <c r="K280" i="15"/>
  <c r="J281" i="15"/>
  <c r="K281" i="15"/>
  <c r="J282" i="15"/>
  <c r="K282" i="15"/>
  <c r="J283" i="15"/>
  <c r="K283" i="15"/>
  <c r="J284" i="15"/>
  <c r="K284" i="15"/>
  <c r="J285" i="15"/>
  <c r="K285" i="15"/>
  <c r="J286" i="15"/>
  <c r="K286" i="15"/>
  <c r="J287" i="15"/>
  <c r="K287" i="15"/>
  <c r="J288" i="15"/>
  <c r="K288" i="15"/>
  <c r="J289" i="15"/>
  <c r="K289" i="15"/>
  <c r="J290" i="15"/>
  <c r="K290" i="15"/>
  <c r="J291" i="15"/>
  <c r="K291" i="15"/>
  <c r="J292" i="15"/>
  <c r="K292" i="15"/>
  <c r="J296" i="15"/>
  <c r="K296" i="15"/>
  <c r="J297" i="15"/>
  <c r="K297" i="15"/>
  <c r="J298" i="15"/>
  <c r="K298" i="15"/>
  <c r="J299" i="15"/>
  <c r="K299" i="15"/>
  <c r="J300" i="15"/>
  <c r="K300" i="15"/>
  <c r="J301" i="15"/>
  <c r="K301" i="15"/>
  <c r="J302" i="15"/>
  <c r="K302" i="15"/>
  <c r="J303" i="15"/>
  <c r="K303" i="15"/>
  <c r="J304" i="15"/>
  <c r="K304" i="15"/>
  <c r="J305" i="15"/>
  <c r="K305" i="15"/>
  <c r="J306" i="15"/>
  <c r="K306" i="15"/>
  <c r="J307" i="15"/>
  <c r="K307" i="15"/>
  <c r="J308" i="15"/>
  <c r="K308" i="15"/>
  <c r="J309" i="15"/>
  <c r="K309" i="15"/>
  <c r="J313" i="15"/>
  <c r="K313" i="15"/>
  <c r="J314" i="15"/>
  <c r="K314" i="15"/>
  <c r="J315" i="15"/>
  <c r="K315" i="15"/>
  <c r="J316" i="15"/>
  <c r="K316" i="15"/>
  <c r="J317" i="15"/>
  <c r="K317" i="15"/>
  <c r="J318" i="15"/>
  <c r="K318" i="15"/>
  <c r="J319" i="15"/>
  <c r="K319" i="15"/>
  <c r="J320" i="15"/>
  <c r="K320" i="15"/>
  <c r="J321" i="15"/>
  <c r="K321" i="15"/>
  <c r="J322" i="15"/>
  <c r="K322" i="15"/>
  <c r="J323" i="15"/>
  <c r="K323" i="15"/>
  <c r="J324" i="15"/>
  <c r="K324" i="15"/>
  <c r="J325" i="15"/>
  <c r="K325" i="15"/>
  <c r="J329" i="15"/>
  <c r="K329" i="15"/>
  <c r="J330" i="15"/>
  <c r="K330" i="15"/>
  <c r="J331" i="15"/>
  <c r="K331" i="15"/>
  <c r="J332" i="15"/>
  <c r="K332" i="15"/>
  <c r="J333" i="15"/>
  <c r="K333" i="15"/>
  <c r="J334" i="15"/>
  <c r="K334" i="15"/>
  <c r="J335" i="15"/>
  <c r="K335" i="15"/>
  <c r="J336" i="15"/>
  <c r="K336" i="15"/>
  <c r="J337" i="15"/>
  <c r="K337" i="15"/>
  <c r="J338" i="15"/>
  <c r="K338" i="15"/>
  <c r="J339" i="15"/>
  <c r="K339" i="15"/>
  <c r="J340" i="15"/>
  <c r="K340" i="15"/>
  <c r="J341" i="15"/>
  <c r="K341" i="15"/>
  <c r="F348" i="15"/>
  <c r="J348" i="15" s="1"/>
  <c r="I348" i="15"/>
  <c r="K348" i="15"/>
  <c r="F349" i="15"/>
  <c r="J349" i="15" s="1"/>
  <c r="I349" i="15"/>
  <c r="K349" i="15"/>
  <c r="F350" i="15"/>
  <c r="J350" i="15" s="1"/>
  <c r="I350" i="15"/>
  <c r="K350" i="15"/>
  <c r="F351" i="15"/>
  <c r="J351" i="15" s="1"/>
  <c r="I351" i="15"/>
  <c r="K351" i="15"/>
  <c r="F352" i="15"/>
  <c r="J352" i="15" s="1"/>
  <c r="I352" i="15"/>
  <c r="K352" i="15"/>
  <c r="F353" i="15"/>
  <c r="J353" i="15" s="1"/>
  <c r="I353" i="15"/>
  <c r="K353" i="15"/>
  <c r="F354" i="15"/>
  <c r="J354" i="15" s="1"/>
  <c r="I354" i="15"/>
  <c r="K354" i="15"/>
  <c r="F355" i="15"/>
  <c r="J355" i="15" s="1"/>
  <c r="I355" i="15"/>
  <c r="K355" i="15"/>
  <c r="F356" i="15"/>
  <c r="J356" i="15" s="1"/>
  <c r="I356" i="15"/>
  <c r="K356" i="15"/>
  <c r="F357" i="15"/>
  <c r="J357" i="15" s="1"/>
  <c r="I357" i="15"/>
  <c r="K357" i="15"/>
  <c r="F358" i="15"/>
  <c r="J358" i="15" s="1"/>
  <c r="I358" i="15"/>
  <c r="K358" i="15"/>
  <c r="F359" i="15"/>
  <c r="J359" i="15" s="1"/>
  <c r="I359" i="15"/>
  <c r="K359" i="15"/>
  <c r="C360" i="15"/>
  <c r="D360" i="15"/>
  <c r="E360" i="15"/>
  <c r="G360" i="15"/>
  <c r="H360" i="15"/>
  <c r="F364" i="15"/>
  <c r="I364" i="15"/>
  <c r="J364" i="15"/>
  <c r="K364" i="15"/>
  <c r="F365" i="15"/>
  <c r="J365" i="15" s="1"/>
  <c r="I365" i="15"/>
  <c r="K365" i="15"/>
  <c r="F366" i="15"/>
  <c r="I366" i="15"/>
  <c r="J366" i="15"/>
  <c r="K366" i="15"/>
  <c r="F367" i="15"/>
  <c r="J367" i="15" s="1"/>
  <c r="I367" i="15"/>
  <c r="K367" i="15"/>
  <c r="F368" i="15"/>
  <c r="I368" i="15"/>
  <c r="J368" i="15"/>
  <c r="K368" i="15"/>
  <c r="F369" i="15"/>
  <c r="J369" i="15" s="1"/>
  <c r="I369" i="15"/>
  <c r="K369" i="15"/>
  <c r="F370" i="15"/>
  <c r="I370" i="15"/>
  <c r="J370" i="15"/>
  <c r="K370" i="15"/>
  <c r="F371" i="15"/>
  <c r="J371" i="15" s="1"/>
  <c r="I371" i="15"/>
  <c r="K371" i="15"/>
  <c r="F372" i="15"/>
  <c r="I372" i="15"/>
  <c r="J372" i="15"/>
  <c r="K372" i="15"/>
  <c r="F373" i="15"/>
  <c r="J373" i="15" s="1"/>
  <c r="I373" i="15"/>
  <c r="K373" i="15"/>
  <c r="F374" i="15"/>
  <c r="J374" i="15" s="1"/>
  <c r="I374" i="15"/>
  <c r="K374" i="15"/>
  <c r="F375" i="15"/>
  <c r="I375" i="15"/>
  <c r="J375" i="15"/>
  <c r="K375" i="15"/>
  <c r="F376" i="15"/>
  <c r="J376" i="15" s="1"/>
  <c r="I376" i="15"/>
  <c r="K376" i="15"/>
  <c r="F377" i="15"/>
  <c r="I377" i="15"/>
  <c r="J377" i="15"/>
  <c r="K377" i="15"/>
  <c r="C378" i="15"/>
  <c r="D378" i="15"/>
  <c r="E378" i="15"/>
  <c r="G378" i="15"/>
  <c r="H378" i="15"/>
  <c r="F382" i="15"/>
  <c r="J382" i="15" s="1"/>
  <c r="I382" i="15"/>
  <c r="K382" i="15"/>
  <c r="F383" i="15"/>
  <c r="I383" i="15"/>
  <c r="J383" i="15"/>
  <c r="K383" i="15"/>
  <c r="F384" i="15"/>
  <c r="J384" i="15" s="1"/>
  <c r="I384" i="15"/>
  <c r="K384" i="15"/>
  <c r="F385" i="15"/>
  <c r="I385" i="15"/>
  <c r="J385" i="15"/>
  <c r="K385" i="15"/>
  <c r="F386" i="15"/>
  <c r="J386" i="15" s="1"/>
  <c r="I386" i="15"/>
  <c r="K386" i="15"/>
  <c r="F387" i="15"/>
  <c r="I387" i="15"/>
  <c r="J387" i="15"/>
  <c r="K387" i="15"/>
  <c r="F388" i="15"/>
  <c r="J388" i="15" s="1"/>
  <c r="I388" i="15"/>
  <c r="K388" i="15"/>
  <c r="F389" i="15"/>
  <c r="I389" i="15"/>
  <c r="J389" i="15"/>
  <c r="K389" i="15"/>
  <c r="F390" i="15"/>
  <c r="J390" i="15" s="1"/>
  <c r="I390" i="15"/>
  <c r="K390" i="15"/>
  <c r="F391" i="15"/>
  <c r="I391" i="15"/>
  <c r="J391" i="15"/>
  <c r="K391" i="15"/>
  <c r="F392" i="15"/>
  <c r="J392" i="15" s="1"/>
  <c r="I392" i="15"/>
  <c r="K392" i="15"/>
  <c r="F393" i="15"/>
  <c r="I393" i="15"/>
  <c r="J393" i="15"/>
  <c r="K393" i="15"/>
  <c r="C394" i="15"/>
  <c r="D394" i="15"/>
  <c r="E394" i="15"/>
  <c r="G394" i="15"/>
  <c r="H394" i="15"/>
  <c r="F398" i="15"/>
  <c r="J398" i="15" s="1"/>
  <c r="I398" i="15"/>
  <c r="K398" i="15"/>
  <c r="F399" i="15"/>
  <c r="J399" i="15" s="1"/>
  <c r="I399" i="15"/>
  <c r="K399" i="15"/>
  <c r="F400" i="15"/>
  <c r="J400" i="15" s="1"/>
  <c r="I400" i="15"/>
  <c r="K400" i="15"/>
  <c r="F401" i="15"/>
  <c r="J401" i="15" s="1"/>
  <c r="I401" i="15"/>
  <c r="K401" i="15"/>
  <c r="F402" i="15"/>
  <c r="J402" i="15" s="1"/>
  <c r="I402" i="15"/>
  <c r="K402" i="15"/>
  <c r="F403" i="15"/>
  <c r="J403" i="15" s="1"/>
  <c r="I403" i="15"/>
  <c r="K403" i="15"/>
  <c r="F404" i="15"/>
  <c r="J404" i="15" s="1"/>
  <c r="I404" i="15"/>
  <c r="K404" i="15"/>
  <c r="F405" i="15"/>
  <c r="J405" i="15" s="1"/>
  <c r="I405" i="15"/>
  <c r="K405" i="15"/>
  <c r="F406" i="15"/>
  <c r="J406" i="15" s="1"/>
  <c r="I406" i="15"/>
  <c r="K406" i="15"/>
  <c r="F407" i="15"/>
  <c r="J407" i="15" s="1"/>
  <c r="I407" i="15"/>
  <c r="K407" i="15"/>
  <c r="F408" i="15"/>
  <c r="J408" i="15" s="1"/>
  <c r="I408" i="15"/>
  <c r="K408" i="15"/>
  <c r="F409" i="15"/>
  <c r="J409" i="15" s="1"/>
  <c r="I409" i="15"/>
  <c r="K409" i="15"/>
  <c r="F410" i="15"/>
  <c r="I410" i="15"/>
  <c r="J410" i="15"/>
  <c r="K410" i="15"/>
  <c r="C411" i="15"/>
  <c r="D411" i="15"/>
  <c r="E411" i="15"/>
  <c r="G411" i="15"/>
  <c r="H411" i="15"/>
  <c r="K411" i="15"/>
  <c r="F415" i="15"/>
  <c r="J415" i="15" s="1"/>
  <c r="I415" i="15"/>
  <c r="K415" i="15"/>
  <c r="F416" i="15"/>
  <c r="I416" i="15"/>
  <c r="J416" i="15"/>
  <c r="K416" i="15"/>
  <c r="F417" i="15"/>
  <c r="J417" i="15" s="1"/>
  <c r="I417" i="15"/>
  <c r="K417" i="15"/>
  <c r="F418" i="15"/>
  <c r="I418" i="15"/>
  <c r="J418" i="15"/>
  <c r="K418" i="15"/>
  <c r="F419" i="15"/>
  <c r="J419" i="15" s="1"/>
  <c r="I419" i="15"/>
  <c r="K419" i="15"/>
  <c r="F420" i="15"/>
  <c r="I420" i="15"/>
  <c r="J420" i="15"/>
  <c r="K420" i="15"/>
  <c r="F421" i="15"/>
  <c r="J421" i="15" s="1"/>
  <c r="I421" i="15"/>
  <c r="K421" i="15"/>
  <c r="F422" i="15"/>
  <c r="I422" i="15"/>
  <c r="J422" i="15"/>
  <c r="K422" i="15"/>
  <c r="F423" i="15"/>
  <c r="J423" i="15" s="1"/>
  <c r="I423" i="15"/>
  <c r="K423" i="15"/>
  <c r="F424" i="15"/>
  <c r="J424" i="15" s="1"/>
  <c r="I424" i="15"/>
  <c r="K424" i="15"/>
  <c r="F425" i="15"/>
  <c r="J425" i="15" s="1"/>
  <c r="I425" i="15"/>
  <c r="K425" i="15"/>
  <c r="F426" i="15"/>
  <c r="J426" i="15" s="1"/>
  <c r="I426" i="15"/>
  <c r="K426" i="15"/>
  <c r="C427" i="15"/>
  <c r="D427" i="15"/>
  <c r="E427" i="15"/>
  <c r="G427" i="15"/>
  <c r="H427" i="15"/>
  <c r="F434" i="15"/>
  <c r="I434" i="15"/>
  <c r="J434" i="15"/>
  <c r="K434" i="15"/>
  <c r="F435" i="15"/>
  <c r="J435" i="15" s="1"/>
  <c r="I435" i="15"/>
  <c r="K435" i="15"/>
  <c r="F436" i="15"/>
  <c r="I436" i="15"/>
  <c r="J436" i="15"/>
  <c r="K436" i="15"/>
  <c r="F437" i="15"/>
  <c r="J437" i="15" s="1"/>
  <c r="I437" i="15"/>
  <c r="K437" i="15"/>
  <c r="F438" i="15"/>
  <c r="I438" i="15"/>
  <c r="J438" i="15"/>
  <c r="K438" i="15"/>
  <c r="F439" i="15"/>
  <c r="J439" i="15" s="1"/>
  <c r="I439" i="15"/>
  <c r="K439" i="15"/>
  <c r="F440" i="15"/>
  <c r="I440" i="15"/>
  <c r="J440" i="15"/>
  <c r="K440" i="15"/>
  <c r="F441" i="15"/>
  <c r="J441" i="15" s="1"/>
  <c r="I441" i="15"/>
  <c r="K441" i="15"/>
  <c r="F442" i="15"/>
  <c r="I442" i="15"/>
  <c r="J442" i="15"/>
  <c r="K442" i="15"/>
  <c r="F443" i="15"/>
  <c r="J443" i="15" s="1"/>
  <c r="I443" i="15"/>
  <c r="K443" i="15"/>
  <c r="F444" i="15"/>
  <c r="J444" i="15" s="1"/>
  <c r="I444" i="15"/>
  <c r="K444" i="15"/>
  <c r="F445" i="15"/>
  <c r="I445" i="15"/>
  <c r="J445" i="15"/>
  <c r="K445" i="15"/>
  <c r="C446" i="15"/>
  <c r="D446" i="15"/>
  <c r="E446" i="15"/>
  <c r="G446" i="15"/>
  <c r="H446" i="15"/>
  <c r="F450" i="15"/>
  <c r="J450" i="15" s="1"/>
  <c r="I450" i="15"/>
  <c r="K450" i="15"/>
  <c r="F451" i="15"/>
  <c r="I451" i="15"/>
  <c r="J451" i="15"/>
  <c r="K451" i="15"/>
  <c r="F452" i="15"/>
  <c r="J452" i="15" s="1"/>
  <c r="I452" i="15"/>
  <c r="K452" i="15"/>
  <c r="F453" i="15"/>
  <c r="I453" i="15"/>
  <c r="J453" i="15"/>
  <c r="K453" i="15"/>
  <c r="F454" i="15"/>
  <c r="J454" i="15" s="1"/>
  <c r="I454" i="15"/>
  <c r="K454" i="15"/>
  <c r="F455" i="15"/>
  <c r="I455" i="15"/>
  <c r="J455" i="15"/>
  <c r="K455" i="15"/>
  <c r="F456" i="15"/>
  <c r="J456" i="15" s="1"/>
  <c r="I456" i="15"/>
  <c r="K456" i="15"/>
  <c r="F457" i="15"/>
  <c r="I457" i="15"/>
  <c r="J457" i="15"/>
  <c r="K457" i="15"/>
  <c r="F458" i="15"/>
  <c r="J458" i="15" s="1"/>
  <c r="I458" i="15"/>
  <c r="K458" i="15"/>
  <c r="F459" i="15"/>
  <c r="I459" i="15"/>
  <c r="J459" i="15"/>
  <c r="K459" i="15"/>
  <c r="F460" i="15"/>
  <c r="J460" i="15" s="1"/>
  <c r="I460" i="15"/>
  <c r="K460" i="15"/>
  <c r="F461" i="15"/>
  <c r="I461" i="15"/>
  <c r="J461" i="15"/>
  <c r="K461" i="15"/>
  <c r="F462" i="15"/>
  <c r="J462" i="15" s="1"/>
  <c r="I462" i="15"/>
  <c r="K462" i="15"/>
  <c r="F463" i="15"/>
  <c r="I463" i="15"/>
  <c r="J463" i="15"/>
  <c r="K463" i="15"/>
  <c r="C464" i="15"/>
  <c r="D464" i="15"/>
  <c r="E464" i="15"/>
  <c r="G464" i="15"/>
  <c r="H464" i="15"/>
  <c r="F468" i="15"/>
  <c r="J468" i="15" s="1"/>
  <c r="I468" i="15"/>
  <c r="K468" i="15"/>
  <c r="F469" i="15"/>
  <c r="J469" i="15" s="1"/>
  <c r="I469" i="15"/>
  <c r="K469" i="15"/>
  <c r="F470" i="15"/>
  <c r="J470" i="15" s="1"/>
  <c r="I470" i="15"/>
  <c r="K470" i="15"/>
  <c r="F471" i="15"/>
  <c r="J471" i="15" s="1"/>
  <c r="I471" i="15"/>
  <c r="K471" i="15"/>
  <c r="F472" i="15"/>
  <c r="J472" i="15" s="1"/>
  <c r="I472" i="15"/>
  <c r="K472" i="15"/>
  <c r="F473" i="15"/>
  <c r="J473" i="15" s="1"/>
  <c r="I473" i="15"/>
  <c r="K473" i="15"/>
  <c r="F474" i="15"/>
  <c r="J474" i="15" s="1"/>
  <c r="I474" i="15"/>
  <c r="K474" i="15"/>
  <c r="F475" i="15"/>
  <c r="J475" i="15" s="1"/>
  <c r="I475" i="15"/>
  <c r="K475" i="15"/>
  <c r="F476" i="15"/>
  <c r="J476" i="15" s="1"/>
  <c r="I476" i="15"/>
  <c r="K476" i="15"/>
  <c r="F477" i="15"/>
  <c r="J477" i="15" s="1"/>
  <c r="I477" i="15"/>
  <c r="K477" i="15"/>
  <c r="F478" i="15"/>
  <c r="J478" i="15" s="1"/>
  <c r="I478" i="15"/>
  <c r="K478" i="15"/>
  <c r="F479" i="15"/>
  <c r="J479" i="15" s="1"/>
  <c r="I479" i="15"/>
  <c r="K479" i="15"/>
  <c r="F480" i="15"/>
  <c r="J480" i="15" s="1"/>
  <c r="I480" i="15"/>
  <c r="I481" i="15" s="1"/>
  <c r="K480" i="15"/>
  <c r="C481" i="15"/>
  <c r="D481" i="15"/>
  <c r="E481" i="15"/>
  <c r="G481" i="15"/>
  <c r="H481" i="15"/>
  <c r="K481" i="15"/>
  <c r="F485" i="15"/>
  <c r="J485" i="15" s="1"/>
  <c r="I485" i="15"/>
  <c r="K485" i="15"/>
  <c r="F486" i="15"/>
  <c r="I486" i="15"/>
  <c r="J486" i="15"/>
  <c r="K486" i="15"/>
  <c r="F487" i="15"/>
  <c r="J487" i="15" s="1"/>
  <c r="I487" i="15"/>
  <c r="K487" i="15"/>
  <c r="F488" i="15"/>
  <c r="I488" i="15"/>
  <c r="J488" i="15"/>
  <c r="K488" i="15"/>
  <c r="F489" i="15"/>
  <c r="J489" i="15" s="1"/>
  <c r="I489" i="15"/>
  <c r="K489" i="15"/>
  <c r="F490" i="15"/>
  <c r="I490" i="15"/>
  <c r="J490" i="15"/>
  <c r="K490" i="15"/>
  <c r="F491" i="15"/>
  <c r="J491" i="15" s="1"/>
  <c r="I491" i="15"/>
  <c r="K491" i="15"/>
  <c r="F492" i="15"/>
  <c r="I492" i="15"/>
  <c r="J492" i="15"/>
  <c r="K492" i="15"/>
  <c r="F493" i="15"/>
  <c r="J493" i="15" s="1"/>
  <c r="I493" i="15"/>
  <c r="K493" i="15"/>
  <c r="F494" i="15"/>
  <c r="I494" i="15"/>
  <c r="J494" i="15"/>
  <c r="K494" i="15"/>
  <c r="F495" i="15"/>
  <c r="J495" i="15" s="1"/>
  <c r="I495" i="15"/>
  <c r="K495" i="15"/>
  <c r="F496" i="15"/>
  <c r="I496" i="15"/>
  <c r="J496" i="15"/>
  <c r="K496" i="15"/>
  <c r="C497" i="15"/>
  <c r="D497" i="15"/>
  <c r="E497" i="15"/>
  <c r="G497" i="15"/>
  <c r="H497" i="15"/>
  <c r="F501" i="15"/>
  <c r="I501" i="15"/>
  <c r="J501" i="15"/>
  <c r="K501" i="15"/>
  <c r="F502" i="15"/>
  <c r="J502" i="15" s="1"/>
  <c r="I502" i="15"/>
  <c r="K502" i="15"/>
  <c r="F503" i="15"/>
  <c r="I503" i="15"/>
  <c r="J503" i="15"/>
  <c r="K503" i="15"/>
  <c r="F504" i="15"/>
  <c r="J504" i="15" s="1"/>
  <c r="I504" i="15"/>
  <c r="K504" i="15"/>
  <c r="F505" i="15"/>
  <c r="I505" i="15"/>
  <c r="J505" i="15"/>
  <c r="K505" i="15"/>
  <c r="F506" i="15"/>
  <c r="J506" i="15" s="1"/>
  <c r="I506" i="15"/>
  <c r="K506" i="15"/>
  <c r="F507" i="15"/>
  <c r="I507" i="15"/>
  <c r="J507" i="15"/>
  <c r="K507" i="15"/>
  <c r="F508" i="15"/>
  <c r="J508" i="15" s="1"/>
  <c r="I508" i="15"/>
  <c r="K508" i="15"/>
  <c r="F509" i="15"/>
  <c r="I509" i="15"/>
  <c r="J509" i="15"/>
  <c r="K509" i="15"/>
  <c r="F510" i="15"/>
  <c r="J510" i="15" s="1"/>
  <c r="I510" i="15"/>
  <c r="I511" i="15" s="1"/>
  <c r="K510" i="15"/>
  <c r="C511" i="15"/>
  <c r="D511" i="15"/>
  <c r="E511" i="15"/>
  <c r="K511" i="15" s="1"/>
  <c r="G511" i="15"/>
  <c r="H511" i="15"/>
  <c r="J6" i="14"/>
  <c r="K6" i="14"/>
  <c r="J7" i="14"/>
  <c r="K7" i="14"/>
  <c r="J8" i="14"/>
  <c r="K8" i="14"/>
  <c r="J9" i="14"/>
  <c r="K9" i="14"/>
  <c r="J10" i="14"/>
  <c r="K10" i="14"/>
  <c r="J11" i="14"/>
  <c r="K11" i="14"/>
  <c r="J12" i="14"/>
  <c r="K12" i="14"/>
  <c r="J13" i="14"/>
  <c r="K13" i="14"/>
  <c r="J14" i="14"/>
  <c r="K14" i="14"/>
  <c r="J15" i="14"/>
  <c r="K15" i="14"/>
  <c r="J16" i="14"/>
  <c r="K16" i="14"/>
  <c r="J17" i="14"/>
  <c r="K17" i="14"/>
  <c r="C18" i="14"/>
  <c r="D18" i="14"/>
  <c r="E18" i="14"/>
  <c r="F18" i="14"/>
  <c r="G18" i="14"/>
  <c r="H18" i="14"/>
  <c r="I18" i="14"/>
  <c r="J22" i="14"/>
  <c r="K22" i="14"/>
  <c r="J23" i="14"/>
  <c r="K23" i="14"/>
  <c r="J24" i="14"/>
  <c r="K24" i="14"/>
  <c r="J25" i="14"/>
  <c r="K25" i="14"/>
  <c r="J26" i="14"/>
  <c r="K26" i="14"/>
  <c r="J27" i="14"/>
  <c r="K27" i="14"/>
  <c r="J28" i="14"/>
  <c r="K28" i="14"/>
  <c r="J29" i="14"/>
  <c r="K29" i="14"/>
  <c r="J30" i="14"/>
  <c r="K30" i="14"/>
  <c r="J31" i="14"/>
  <c r="K31" i="14"/>
  <c r="J32" i="14"/>
  <c r="K32" i="14"/>
  <c r="J33" i="14"/>
  <c r="K33" i="14"/>
  <c r="J34" i="14"/>
  <c r="K34" i="14"/>
  <c r="J35" i="14"/>
  <c r="K35" i="14"/>
  <c r="C36" i="14"/>
  <c r="D36" i="14"/>
  <c r="E36" i="14"/>
  <c r="F36" i="14"/>
  <c r="G36" i="14"/>
  <c r="H36" i="14"/>
  <c r="I36" i="14"/>
  <c r="J40" i="14"/>
  <c r="K40" i="14"/>
  <c r="J41" i="14"/>
  <c r="K41" i="14"/>
  <c r="J42" i="14"/>
  <c r="K42" i="14"/>
  <c r="J43" i="14"/>
  <c r="K43" i="14"/>
  <c r="J44" i="14"/>
  <c r="K44" i="14"/>
  <c r="J45" i="14"/>
  <c r="K45" i="14"/>
  <c r="J46" i="14"/>
  <c r="K46" i="14"/>
  <c r="J47" i="14"/>
  <c r="K47" i="14"/>
  <c r="J48" i="14"/>
  <c r="K48" i="14"/>
  <c r="J49" i="14"/>
  <c r="K49" i="14"/>
  <c r="J50" i="14"/>
  <c r="K50" i="14"/>
  <c r="J51" i="14"/>
  <c r="K51" i="14"/>
  <c r="J52" i="14"/>
  <c r="K52" i="14"/>
  <c r="J53" i="14"/>
  <c r="K53" i="14"/>
  <c r="C54" i="14"/>
  <c r="D54" i="14"/>
  <c r="E54" i="14"/>
  <c r="J54" i="14" s="1"/>
  <c r="F54" i="14"/>
  <c r="G54" i="14"/>
  <c r="H54" i="14"/>
  <c r="I54" i="14"/>
  <c r="J58" i="14"/>
  <c r="K58" i="14"/>
  <c r="J59" i="14"/>
  <c r="K59" i="14"/>
  <c r="J60" i="14"/>
  <c r="K60" i="14"/>
  <c r="J61" i="14"/>
  <c r="K61" i="14"/>
  <c r="J62" i="14"/>
  <c r="K62" i="14"/>
  <c r="J63" i="14"/>
  <c r="K63" i="14"/>
  <c r="J64" i="14"/>
  <c r="K64" i="14"/>
  <c r="J65" i="14"/>
  <c r="K65" i="14"/>
  <c r="J66" i="14"/>
  <c r="K66" i="14"/>
  <c r="J67" i="14"/>
  <c r="K67" i="14"/>
  <c r="J68" i="14"/>
  <c r="K68" i="14"/>
  <c r="C69" i="14"/>
  <c r="D69" i="14"/>
  <c r="E69" i="14"/>
  <c r="F69" i="14"/>
  <c r="G69" i="14"/>
  <c r="H69" i="14"/>
  <c r="I69" i="14"/>
  <c r="J73" i="14"/>
  <c r="K73" i="14"/>
  <c r="J74" i="14"/>
  <c r="K74" i="14"/>
  <c r="J75" i="14"/>
  <c r="K75" i="14"/>
  <c r="J76" i="14"/>
  <c r="K76" i="14"/>
  <c r="J77" i="14"/>
  <c r="K77" i="14"/>
  <c r="J78" i="14"/>
  <c r="K78" i="14"/>
  <c r="J79" i="14"/>
  <c r="K79" i="14"/>
  <c r="J80" i="14"/>
  <c r="K80" i="14"/>
  <c r="J81" i="14"/>
  <c r="K81" i="14"/>
  <c r="J82" i="14"/>
  <c r="K82" i="14"/>
  <c r="J83" i="14"/>
  <c r="K83" i="14"/>
  <c r="J84" i="14"/>
  <c r="K84" i="14"/>
  <c r="C85" i="14"/>
  <c r="D85" i="14"/>
  <c r="E85" i="14"/>
  <c r="J85" i="14" s="1"/>
  <c r="F85" i="14"/>
  <c r="G85" i="14"/>
  <c r="H85" i="14"/>
  <c r="I85" i="14"/>
  <c r="J92" i="14"/>
  <c r="K92" i="14"/>
  <c r="J93" i="14"/>
  <c r="K93" i="14"/>
  <c r="J94" i="14"/>
  <c r="K94" i="14"/>
  <c r="J95" i="14"/>
  <c r="K95" i="14"/>
  <c r="J96" i="14"/>
  <c r="K96" i="14"/>
  <c r="J97" i="14"/>
  <c r="K97" i="14"/>
  <c r="J98" i="14"/>
  <c r="K98" i="14"/>
  <c r="J99" i="14"/>
  <c r="K99" i="14"/>
  <c r="J100" i="14"/>
  <c r="K100" i="14"/>
  <c r="J101" i="14"/>
  <c r="K101" i="14"/>
  <c r="J102" i="14"/>
  <c r="K102" i="14"/>
  <c r="J103" i="14"/>
  <c r="K103" i="14"/>
  <c r="C104" i="14"/>
  <c r="D104" i="14"/>
  <c r="E104" i="14"/>
  <c r="J104" i="14" s="1"/>
  <c r="F104" i="14"/>
  <c r="G104" i="14"/>
  <c r="H104" i="14"/>
  <c r="I104" i="14"/>
  <c r="J108" i="14"/>
  <c r="K108" i="14"/>
  <c r="J109" i="14"/>
  <c r="K109" i="14"/>
  <c r="J110" i="14"/>
  <c r="K110" i="14"/>
  <c r="J111" i="14"/>
  <c r="K111" i="14"/>
  <c r="J112" i="14"/>
  <c r="K112" i="14"/>
  <c r="J113" i="14"/>
  <c r="K113" i="14"/>
  <c r="J114" i="14"/>
  <c r="K114" i="14"/>
  <c r="J115" i="14"/>
  <c r="K115" i="14"/>
  <c r="J116" i="14"/>
  <c r="K116" i="14"/>
  <c r="J117" i="14"/>
  <c r="K117" i="14"/>
  <c r="J118" i="14"/>
  <c r="K118" i="14"/>
  <c r="J119" i="14"/>
  <c r="K119" i="14"/>
  <c r="J120" i="14"/>
  <c r="K120" i="14"/>
  <c r="J121" i="14"/>
  <c r="K121" i="14"/>
  <c r="C122" i="14"/>
  <c r="D122" i="14"/>
  <c r="E122" i="14"/>
  <c r="J122" i="14" s="1"/>
  <c r="F122" i="14"/>
  <c r="G122" i="14"/>
  <c r="H122" i="14"/>
  <c r="I122" i="14"/>
  <c r="J126" i="14"/>
  <c r="K126" i="14"/>
  <c r="J127" i="14"/>
  <c r="K127" i="14"/>
  <c r="J128" i="14"/>
  <c r="K128" i="14"/>
  <c r="J129" i="14"/>
  <c r="K129" i="14"/>
  <c r="J130" i="14"/>
  <c r="K130" i="14"/>
  <c r="J131" i="14"/>
  <c r="K131" i="14"/>
  <c r="J132" i="14"/>
  <c r="K132" i="14"/>
  <c r="J133" i="14"/>
  <c r="K133" i="14"/>
  <c r="J134" i="14"/>
  <c r="K134" i="14"/>
  <c r="J135" i="14"/>
  <c r="K135" i="14"/>
  <c r="J136" i="14"/>
  <c r="K136" i="14"/>
  <c r="J137" i="14"/>
  <c r="K137" i="14"/>
  <c r="J138" i="14"/>
  <c r="K138" i="14"/>
  <c r="J139" i="14"/>
  <c r="K139" i="14"/>
  <c r="C140" i="14"/>
  <c r="D140" i="14"/>
  <c r="E140" i="14"/>
  <c r="J140" i="14" s="1"/>
  <c r="F140" i="14"/>
  <c r="G140" i="14"/>
  <c r="H140" i="14"/>
  <c r="I140" i="14"/>
  <c r="J144" i="14"/>
  <c r="K144" i="14"/>
  <c r="J145" i="14"/>
  <c r="K145" i="14"/>
  <c r="J146" i="14"/>
  <c r="K146" i="14"/>
  <c r="J147" i="14"/>
  <c r="K147" i="14"/>
  <c r="J148" i="14"/>
  <c r="K148" i="14"/>
  <c r="J149" i="14"/>
  <c r="K149" i="14"/>
  <c r="J150" i="14"/>
  <c r="K150" i="14"/>
  <c r="J151" i="14"/>
  <c r="K151" i="14"/>
  <c r="J152" i="14"/>
  <c r="K152" i="14"/>
  <c r="J153" i="14"/>
  <c r="K153" i="14"/>
  <c r="J154" i="14"/>
  <c r="K154" i="14"/>
  <c r="C155" i="14"/>
  <c r="D155" i="14"/>
  <c r="E155" i="14"/>
  <c r="F155" i="14"/>
  <c r="G155" i="14"/>
  <c r="H155" i="14"/>
  <c r="I155" i="14"/>
  <c r="J159" i="14"/>
  <c r="K159" i="14"/>
  <c r="J160" i="14"/>
  <c r="K160" i="14"/>
  <c r="J161" i="14"/>
  <c r="K161" i="14"/>
  <c r="J162" i="14"/>
  <c r="K162" i="14"/>
  <c r="J163" i="14"/>
  <c r="K163" i="14"/>
  <c r="J164" i="14"/>
  <c r="K164" i="14"/>
  <c r="J165" i="14"/>
  <c r="K165" i="14"/>
  <c r="J166" i="14"/>
  <c r="K166" i="14"/>
  <c r="J167" i="14"/>
  <c r="K167" i="14"/>
  <c r="J168" i="14"/>
  <c r="K168" i="14"/>
  <c r="J169" i="14"/>
  <c r="K169" i="14"/>
  <c r="C170" i="14"/>
  <c r="D170" i="14"/>
  <c r="K170" i="14" s="1"/>
  <c r="E170" i="14"/>
  <c r="F170" i="14"/>
  <c r="G170" i="14"/>
  <c r="H170" i="14"/>
  <c r="I170" i="14"/>
  <c r="J177" i="14"/>
  <c r="K177" i="14"/>
  <c r="J178" i="14"/>
  <c r="K178" i="14"/>
  <c r="J179" i="14"/>
  <c r="K179" i="14"/>
  <c r="J180" i="14"/>
  <c r="K180" i="14"/>
  <c r="J181" i="14"/>
  <c r="K181" i="14"/>
  <c r="J182" i="14"/>
  <c r="K182" i="14"/>
  <c r="J183" i="14"/>
  <c r="K183" i="14"/>
  <c r="J184" i="14"/>
  <c r="K184" i="14"/>
  <c r="J185" i="14"/>
  <c r="K185" i="14"/>
  <c r="J186" i="14"/>
  <c r="K186" i="14"/>
  <c r="J187" i="14"/>
  <c r="K187" i="14"/>
  <c r="J188" i="14"/>
  <c r="K188" i="14"/>
  <c r="C189" i="14"/>
  <c r="D189" i="14"/>
  <c r="E189" i="14"/>
  <c r="F189" i="14"/>
  <c r="G189" i="14"/>
  <c r="H189" i="14"/>
  <c r="I189" i="14"/>
  <c r="J193" i="14"/>
  <c r="K193" i="14"/>
  <c r="J194" i="14"/>
  <c r="K194" i="14"/>
  <c r="J195" i="14"/>
  <c r="K195" i="14"/>
  <c r="J196" i="14"/>
  <c r="K196" i="14"/>
  <c r="J197" i="14"/>
  <c r="K197" i="14"/>
  <c r="J198" i="14"/>
  <c r="K198" i="14"/>
  <c r="J199" i="14"/>
  <c r="K199" i="14"/>
  <c r="J200" i="14"/>
  <c r="K200" i="14"/>
  <c r="J201" i="14"/>
  <c r="K201" i="14"/>
  <c r="J202" i="14"/>
  <c r="K202" i="14"/>
  <c r="J203" i="14"/>
  <c r="K203" i="14"/>
  <c r="J204" i="14"/>
  <c r="K204" i="14"/>
  <c r="J205" i="14"/>
  <c r="K205" i="14"/>
  <c r="J206" i="14"/>
  <c r="K206" i="14"/>
  <c r="C207" i="14"/>
  <c r="D207" i="14"/>
  <c r="E207" i="14"/>
  <c r="J207" i="14" s="1"/>
  <c r="F207" i="14"/>
  <c r="G207" i="14"/>
  <c r="H207" i="14"/>
  <c r="I207" i="14"/>
  <c r="J211" i="14"/>
  <c r="K211" i="14"/>
  <c r="J212" i="14"/>
  <c r="K212" i="14"/>
  <c r="J213" i="14"/>
  <c r="K213" i="14"/>
  <c r="J214" i="14"/>
  <c r="K214" i="14"/>
  <c r="J215" i="14"/>
  <c r="K215" i="14"/>
  <c r="J216" i="14"/>
  <c r="K216" i="14"/>
  <c r="J217" i="14"/>
  <c r="K217" i="14"/>
  <c r="J218" i="14"/>
  <c r="K218" i="14"/>
  <c r="J219" i="14"/>
  <c r="K219" i="14"/>
  <c r="J220" i="14"/>
  <c r="K220" i="14"/>
  <c r="J221" i="14"/>
  <c r="K221" i="14"/>
  <c r="J222" i="14"/>
  <c r="K222" i="14"/>
  <c r="J223" i="14"/>
  <c r="K223" i="14"/>
  <c r="C224" i="14"/>
  <c r="D224" i="14"/>
  <c r="E224" i="14"/>
  <c r="F224" i="14"/>
  <c r="G224" i="14"/>
  <c r="H224" i="14"/>
  <c r="I224" i="14"/>
  <c r="J228" i="14"/>
  <c r="K228" i="14"/>
  <c r="J229" i="14"/>
  <c r="K229" i="14"/>
  <c r="J230" i="14"/>
  <c r="K230" i="14"/>
  <c r="J231" i="14"/>
  <c r="K231" i="14"/>
  <c r="J232" i="14"/>
  <c r="K232" i="14"/>
  <c r="J233" i="14"/>
  <c r="K233" i="14"/>
  <c r="J234" i="14"/>
  <c r="K234" i="14"/>
  <c r="J235" i="14"/>
  <c r="K235" i="14"/>
  <c r="J236" i="14"/>
  <c r="K236" i="14"/>
  <c r="J237" i="14"/>
  <c r="K237" i="14"/>
  <c r="J238" i="14"/>
  <c r="K238" i="14"/>
  <c r="C239" i="14"/>
  <c r="D239" i="14"/>
  <c r="K239" i="14" s="1"/>
  <c r="E239" i="14"/>
  <c r="F239" i="14"/>
  <c r="G239" i="14"/>
  <c r="H239" i="14"/>
  <c r="I239" i="14"/>
  <c r="J243" i="14"/>
  <c r="K243" i="14"/>
  <c r="J244" i="14"/>
  <c r="K244" i="14"/>
  <c r="J245" i="14"/>
  <c r="K245" i="14"/>
  <c r="J246" i="14"/>
  <c r="K246" i="14"/>
  <c r="J247" i="14"/>
  <c r="K247" i="14"/>
  <c r="J248" i="14"/>
  <c r="K248" i="14"/>
  <c r="J249" i="14"/>
  <c r="K249" i="14"/>
  <c r="J250" i="14"/>
  <c r="K250" i="14"/>
  <c r="J251" i="14"/>
  <c r="K251" i="14"/>
  <c r="J252" i="14"/>
  <c r="K252" i="14"/>
  <c r="J253" i="14"/>
  <c r="K253" i="14"/>
  <c r="J254" i="14"/>
  <c r="K254" i="14"/>
  <c r="C255" i="14"/>
  <c r="D255" i="14"/>
  <c r="E255" i="14"/>
  <c r="F255" i="14"/>
  <c r="G255" i="14"/>
  <c r="H255" i="14"/>
  <c r="I255" i="14"/>
  <c r="J262" i="14"/>
  <c r="K262" i="14"/>
  <c r="J263" i="14"/>
  <c r="K263" i="14"/>
  <c r="J264" i="14"/>
  <c r="K264" i="14"/>
  <c r="J265" i="14"/>
  <c r="K265" i="14"/>
  <c r="J266" i="14"/>
  <c r="K266" i="14"/>
  <c r="J267" i="14"/>
  <c r="K267" i="14"/>
  <c r="J268" i="14"/>
  <c r="K268" i="14"/>
  <c r="J269" i="14"/>
  <c r="K269" i="14"/>
  <c r="J270" i="14"/>
  <c r="K270" i="14"/>
  <c r="J271" i="14"/>
  <c r="K271" i="14"/>
  <c r="J272" i="14"/>
  <c r="K272" i="14"/>
  <c r="J273" i="14"/>
  <c r="K273" i="14"/>
  <c r="C274" i="14"/>
  <c r="D274" i="14"/>
  <c r="K274" i="14" s="1"/>
  <c r="E274" i="14"/>
  <c r="F274" i="14"/>
  <c r="G274" i="14"/>
  <c r="H274" i="14"/>
  <c r="J278" i="14"/>
  <c r="K278" i="14"/>
  <c r="J279" i="14"/>
  <c r="K279" i="14"/>
  <c r="J280" i="14"/>
  <c r="K280" i="14"/>
  <c r="J281" i="14"/>
  <c r="K281" i="14"/>
  <c r="J282" i="14"/>
  <c r="K282" i="14"/>
  <c r="J283" i="14"/>
  <c r="K283" i="14"/>
  <c r="J284" i="14"/>
  <c r="K284" i="14"/>
  <c r="J285" i="14"/>
  <c r="K285" i="14"/>
  <c r="J286" i="14"/>
  <c r="K286" i="14"/>
  <c r="J287" i="14"/>
  <c r="K287" i="14"/>
  <c r="J288" i="14"/>
  <c r="K288" i="14"/>
  <c r="J289" i="14"/>
  <c r="K289" i="14"/>
  <c r="J290" i="14"/>
  <c r="K290" i="14"/>
  <c r="J291" i="14"/>
  <c r="K291" i="14"/>
  <c r="C292" i="14"/>
  <c r="D292" i="14"/>
  <c r="E292" i="14"/>
  <c r="F292" i="14"/>
  <c r="G292" i="14"/>
  <c r="H292" i="14"/>
  <c r="I292" i="14"/>
  <c r="J296" i="14"/>
  <c r="K296" i="14"/>
  <c r="J297" i="14"/>
  <c r="K297" i="14"/>
  <c r="J298" i="14"/>
  <c r="K298" i="14"/>
  <c r="J299" i="14"/>
  <c r="K299" i="14"/>
  <c r="J300" i="14"/>
  <c r="K300" i="14"/>
  <c r="J301" i="14"/>
  <c r="K301" i="14"/>
  <c r="J302" i="14"/>
  <c r="K302" i="14"/>
  <c r="J303" i="14"/>
  <c r="K303" i="14"/>
  <c r="J304" i="14"/>
  <c r="K304" i="14"/>
  <c r="J305" i="14"/>
  <c r="K305" i="14"/>
  <c r="J306" i="14"/>
  <c r="K306" i="14"/>
  <c r="J307" i="14"/>
  <c r="K307" i="14"/>
  <c r="J308" i="14"/>
  <c r="K308" i="14"/>
  <c r="C309" i="14"/>
  <c r="D309" i="14"/>
  <c r="E309" i="14"/>
  <c r="F309" i="14"/>
  <c r="G309" i="14"/>
  <c r="H309" i="14"/>
  <c r="I309" i="14"/>
  <c r="J313" i="14"/>
  <c r="K313" i="14"/>
  <c r="J314" i="14"/>
  <c r="K314" i="14"/>
  <c r="J315" i="14"/>
  <c r="K315" i="14"/>
  <c r="J316" i="14"/>
  <c r="K316" i="14"/>
  <c r="J317" i="14"/>
  <c r="K317" i="14"/>
  <c r="J318" i="14"/>
  <c r="K318" i="14"/>
  <c r="J319" i="14"/>
  <c r="K319" i="14"/>
  <c r="J320" i="14"/>
  <c r="K320" i="14"/>
  <c r="J321" i="14"/>
  <c r="K321" i="14"/>
  <c r="J322" i="14"/>
  <c r="K322" i="14"/>
  <c r="J323" i="14"/>
  <c r="K323" i="14"/>
  <c r="C324" i="14"/>
  <c r="D324" i="14"/>
  <c r="E324" i="14"/>
  <c r="F324" i="14"/>
  <c r="G324" i="14"/>
  <c r="H324" i="14"/>
  <c r="I324" i="14"/>
  <c r="J328" i="14"/>
  <c r="K328" i="14"/>
  <c r="J329" i="14"/>
  <c r="K329" i="14"/>
  <c r="J330" i="14"/>
  <c r="K330" i="14"/>
  <c r="J331" i="14"/>
  <c r="K331" i="14"/>
  <c r="J332" i="14"/>
  <c r="K332" i="14"/>
  <c r="J333" i="14"/>
  <c r="K333" i="14"/>
  <c r="J334" i="14"/>
  <c r="K334" i="14"/>
  <c r="J335" i="14"/>
  <c r="K335" i="14"/>
  <c r="J336" i="14"/>
  <c r="K336" i="14"/>
  <c r="J337" i="14"/>
  <c r="K337" i="14"/>
  <c r="J338" i="14"/>
  <c r="K338" i="14"/>
  <c r="J339" i="14"/>
  <c r="K339" i="14"/>
  <c r="C340" i="14"/>
  <c r="D340" i="14"/>
  <c r="E340" i="14"/>
  <c r="F340" i="14"/>
  <c r="G340" i="14"/>
  <c r="H340" i="14"/>
  <c r="I340" i="14"/>
  <c r="J347" i="14"/>
  <c r="K347" i="14"/>
  <c r="J348" i="14"/>
  <c r="K348" i="14"/>
  <c r="J349" i="14"/>
  <c r="K349" i="14"/>
  <c r="J350" i="14"/>
  <c r="K350" i="14"/>
  <c r="J351" i="14"/>
  <c r="K351" i="14"/>
  <c r="J352" i="14"/>
  <c r="K352" i="14"/>
  <c r="J353" i="14"/>
  <c r="K353" i="14"/>
  <c r="J354" i="14"/>
  <c r="K354" i="14"/>
  <c r="J355" i="14"/>
  <c r="K355" i="14"/>
  <c r="J356" i="14"/>
  <c r="K356" i="14"/>
  <c r="J357" i="14"/>
  <c r="K357" i="14"/>
  <c r="C358" i="14"/>
  <c r="D358" i="14"/>
  <c r="I358" i="14" s="1"/>
  <c r="E358" i="14"/>
  <c r="F358" i="14"/>
  <c r="J358" i="14" s="1"/>
  <c r="G358" i="14"/>
  <c r="H358" i="14"/>
  <c r="J362" i="14"/>
  <c r="K362" i="14"/>
  <c r="J363" i="14"/>
  <c r="K363" i="14"/>
  <c r="J364" i="14"/>
  <c r="K364" i="14"/>
  <c r="J365" i="14"/>
  <c r="K365" i="14"/>
  <c r="J366" i="14"/>
  <c r="K366" i="14"/>
  <c r="J367" i="14"/>
  <c r="K367" i="14"/>
  <c r="J368" i="14"/>
  <c r="K368" i="14"/>
  <c r="J369" i="14"/>
  <c r="K369" i="14"/>
  <c r="J370" i="14"/>
  <c r="K370" i="14"/>
  <c r="J371" i="14"/>
  <c r="K371" i="14"/>
  <c r="J372" i="14"/>
  <c r="K372" i="14"/>
  <c r="J373" i="14"/>
  <c r="K373" i="14"/>
  <c r="J374" i="14"/>
  <c r="K374" i="14"/>
  <c r="J375" i="14"/>
  <c r="K375" i="14"/>
  <c r="C376" i="14"/>
  <c r="D376" i="14"/>
  <c r="E376" i="14"/>
  <c r="F376" i="14"/>
  <c r="G376" i="14"/>
  <c r="H376" i="14"/>
  <c r="I376" i="14"/>
  <c r="K376" i="14"/>
  <c r="J380" i="14"/>
  <c r="K380" i="14"/>
  <c r="J381" i="14"/>
  <c r="K381" i="14"/>
  <c r="J382" i="14"/>
  <c r="K382" i="14"/>
  <c r="J383" i="14"/>
  <c r="K383" i="14"/>
  <c r="J384" i="14"/>
  <c r="K384" i="14"/>
  <c r="J385" i="14"/>
  <c r="K385" i="14"/>
  <c r="J386" i="14"/>
  <c r="K386" i="14"/>
  <c r="J387" i="14"/>
  <c r="K387" i="14"/>
  <c r="J388" i="14"/>
  <c r="K388" i="14"/>
  <c r="J389" i="14"/>
  <c r="K389" i="14"/>
  <c r="J390" i="14"/>
  <c r="K390" i="14"/>
  <c r="J391" i="14"/>
  <c r="K391" i="14"/>
  <c r="J392" i="14"/>
  <c r="K392" i="14"/>
  <c r="C393" i="14"/>
  <c r="D393" i="14"/>
  <c r="E393" i="14"/>
  <c r="F393" i="14"/>
  <c r="G393" i="14"/>
  <c r="H393" i="14"/>
  <c r="I393" i="14"/>
  <c r="J397" i="14"/>
  <c r="K397" i="14"/>
  <c r="J398" i="14"/>
  <c r="K398" i="14"/>
  <c r="J399" i="14"/>
  <c r="K399" i="14"/>
  <c r="J400" i="14"/>
  <c r="K400" i="14"/>
  <c r="J401" i="14"/>
  <c r="K401" i="14"/>
  <c r="J402" i="14"/>
  <c r="K402" i="14"/>
  <c r="J403" i="14"/>
  <c r="K403" i="14"/>
  <c r="J404" i="14"/>
  <c r="K404" i="14"/>
  <c r="J405" i="14"/>
  <c r="K405" i="14"/>
  <c r="J406" i="14"/>
  <c r="K406" i="14"/>
  <c r="J407" i="14"/>
  <c r="K407" i="14"/>
  <c r="C408" i="14"/>
  <c r="D408" i="14"/>
  <c r="E408" i="14"/>
  <c r="K408" i="14" s="1"/>
  <c r="F408" i="14"/>
  <c r="G408" i="14"/>
  <c r="H408" i="14"/>
  <c r="I408" i="14"/>
  <c r="J412" i="14"/>
  <c r="K412" i="14"/>
  <c r="J413" i="14"/>
  <c r="K413" i="14"/>
  <c r="J414" i="14"/>
  <c r="K414" i="14"/>
  <c r="J415" i="14"/>
  <c r="K415" i="14"/>
  <c r="J416" i="14"/>
  <c r="K416" i="14"/>
  <c r="J417" i="14"/>
  <c r="K417" i="14"/>
  <c r="J418" i="14"/>
  <c r="K418" i="14"/>
  <c r="J419" i="14"/>
  <c r="K419" i="14"/>
  <c r="J420" i="14"/>
  <c r="K420" i="14"/>
  <c r="J421" i="14"/>
  <c r="K421" i="14"/>
  <c r="J422" i="14"/>
  <c r="K422" i="14"/>
  <c r="J423" i="14"/>
  <c r="K423" i="14"/>
  <c r="C424" i="14"/>
  <c r="D424" i="14"/>
  <c r="E424" i="14"/>
  <c r="F424" i="14"/>
  <c r="G424" i="14"/>
  <c r="H424" i="14"/>
  <c r="I424" i="14"/>
  <c r="J431" i="14"/>
  <c r="K431" i="14"/>
  <c r="J432" i="14"/>
  <c r="K432" i="14"/>
  <c r="J433" i="14"/>
  <c r="K433" i="14"/>
  <c r="J434" i="14"/>
  <c r="K434" i="14"/>
  <c r="J435" i="14"/>
  <c r="K435" i="14"/>
  <c r="J436" i="14"/>
  <c r="K436" i="14"/>
  <c r="J437" i="14"/>
  <c r="K437" i="14"/>
  <c r="J438" i="14"/>
  <c r="K438" i="14"/>
  <c r="J439" i="14"/>
  <c r="K439" i="14"/>
  <c r="J440" i="14"/>
  <c r="K440" i="14"/>
  <c r="J441" i="14"/>
  <c r="K441" i="14"/>
  <c r="J442" i="14"/>
  <c r="K442" i="14"/>
  <c r="C443" i="14"/>
  <c r="D443" i="14"/>
  <c r="E443" i="14"/>
  <c r="F443" i="14"/>
  <c r="G443" i="14"/>
  <c r="H443" i="14"/>
  <c r="I443" i="14"/>
  <c r="J447" i="14"/>
  <c r="K447" i="14"/>
  <c r="J448" i="14"/>
  <c r="K448" i="14"/>
  <c r="J449" i="14"/>
  <c r="K449" i="14"/>
  <c r="J450" i="14"/>
  <c r="K450" i="14"/>
  <c r="J451" i="14"/>
  <c r="K451" i="14"/>
  <c r="J452" i="14"/>
  <c r="K452" i="14"/>
  <c r="J453" i="14"/>
  <c r="K453" i="14"/>
  <c r="J454" i="14"/>
  <c r="K454" i="14"/>
  <c r="J455" i="14"/>
  <c r="K455" i="14"/>
  <c r="J456" i="14"/>
  <c r="K456" i="14"/>
  <c r="J457" i="14"/>
  <c r="K457" i="14"/>
  <c r="J458" i="14"/>
  <c r="K458" i="14"/>
  <c r="J459" i="14"/>
  <c r="K459" i="14"/>
  <c r="J460" i="14"/>
  <c r="K460" i="14"/>
  <c r="C461" i="14"/>
  <c r="D461" i="14"/>
  <c r="E461" i="14"/>
  <c r="F461" i="14"/>
  <c r="G461" i="14"/>
  <c r="H461" i="14"/>
  <c r="I461" i="14"/>
  <c r="J465" i="14"/>
  <c r="K465" i="14"/>
  <c r="J466" i="14"/>
  <c r="K466" i="14"/>
  <c r="J467" i="14"/>
  <c r="K467" i="14"/>
  <c r="J468" i="14"/>
  <c r="K468" i="14"/>
  <c r="J469" i="14"/>
  <c r="K469" i="14"/>
  <c r="J470" i="14"/>
  <c r="K470" i="14"/>
  <c r="J471" i="14"/>
  <c r="K471" i="14"/>
  <c r="J472" i="14"/>
  <c r="K472" i="14"/>
  <c r="J473" i="14"/>
  <c r="K473" i="14"/>
  <c r="J474" i="14"/>
  <c r="K474" i="14"/>
  <c r="J475" i="14"/>
  <c r="K475" i="14"/>
  <c r="J476" i="14"/>
  <c r="K476" i="14"/>
  <c r="J477" i="14"/>
  <c r="K477" i="14"/>
  <c r="C478" i="14"/>
  <c r="D478" i="14"/>
  <c r="K478" i="14" s="1"/>
  <c r="E478" i="14"/>
  <c r="F478" i="14"/>
  <c r="G478" i="14"/>
  <c r="H478" i="14"/>
  <c r="I478" i="14"/>
  <c r="J482" i="14"/>
  <c r="K482" i="14"/>
  <c r="J483" i="14"/>
  <c r="K483" i="14"/>
  <c r="J484" i="14"/>
  <c r="K484" i="14"/>
  <c r="J485" i="14"/>
  <c r="K485" i="14"/>
  <c r="J486" i="14"/>
  <c r="K486" i="14"/>
  <c r="J487" i="14"/>
  <c r="K487" i="14"/>
  <c r="J488" i="14"/>
  <c r="K488" i="14"/>
  <c r="J489" i="14"/>
  <c r="K489" i="14"/>
  <c r="J490" i="14"/>
  <c r="K490" i="14"/>
  <c r="J491" i="14"/>
  <c r="K491" i="14"/>
  <c r="J492" i="14"/>
  <c r="K492" i="14"/>
  <c r="C493" i="14"/>
  <c r="D493" i="14"/>
  <c r="E493" i="14"/>
  <c r="F493" i="14"/>
  <c r="G493" i="14"/>
  <c r="H493" i="14"/>
  <c r="I493" i="14"/>
  <c r="J497" i="14"/>
  <c r="K497" i="14"/>
  <c r="J498" i="14"/>
  <c r="K498" i="14"/>
  <c r="J499" i="14"/>
  <c r="K499" i="14"/>
  <c r="J500" i="14"/>
  <c r="K500" i="14"/>
  <c r="J501" i="14"/>
  <c r="K501" i="14"/>
  <c r="J502" i="14"/>
  <c r="K502" i="14"/>
  <c r="J503" i="14"/>
  <c r="K503" i="14"/>
  <c r="J504" i="14"/>
  <c r="K504" i="14"/>
  <c r="J505" i="14"/>
  <c r="K505" i="14"/>
  <c r="J506" i="14"/>
  <c r="K506" i="14"/>
  <c r="J507" i="14"/>
  <c r="K507" i="14"/>
  <c r="J508" i="14"/>
  <c r="K508" i="14"/>
  <c r="C509" i="14"/>
  <c r="D509" i="14"/>
  <c r="E509" i="14"/>
  <c r="J509" i="14" s="1"/>
  <c r="F509" i="14"/>
  <c r="G509" i="14"/>
  <c r="H509" i="14"/>
  <c r="I509" i="14"/>
  <c r="J516" i="14"/>
  <c r="K516" i="14"/>
  <c r="J517" i="14"/>
  <c r="K517" i="14"/>
  <c r="J518" i="14"/>
  <c r="K518" i="14"/>
  <c r="J519" i="14"/>
  <c r="K519" i="14"/>
  <c r="J520" i="14"/>
  <c r="K520" i="14"/>
  <c r="J521" i="14"/>
  <c r="K521" i="14"/>
  <c r="J522" i="14"/>
  <c r="K522" i="14"/>
  <c r="J523" i="14"/>
  <c r="K523" i="14"/>
  <c r="J524" i="14"/>
  <c r="K524" i="14"/>
  <c r="J525" i="14"/>
  <c r="K525" i="14"/>
  <c r="J526" i="14"/>
  <c r="K526" i="14"/>
  <c r="J527" i="14"/>
  <c r="K527" i="14"/>
  <c r="C528" i="14"/>
  <c r="D528" i="14"/>
  <c r="E528" i="14"/>
  <c r="F528" i="14"/>
  <c r="G528" i="14"/>
  <c r="H528" i="14"/>
  <c r="I528" i="14"/>
  <c r="J532" i="14"/>
  <c r="K532" i="14"/>
  <c r="J533" i="14"/>
  <c r="K533" i="14"/>
  <c r="J534" i="14"/>
  <c r="K534" i="14"/>
  <c r="J535" i="14"/>
  <c r="K535" i="14"/>
  <c r="J536" i="14"/>
  <c r="K536" i="14"/>
  <c r="J537" i="14"/>
  <c r="K537" i="14"/>
  <c r="J538" i="14"/>
  <c r="K538" i="14"/>
  <c r="J539" i="14"/>
  <c r="K539" i="14"/>
  <c r="J540" i="14"/>
  <c r="K540" i="14"/>
  <c r="J541" i="14"/>
  <c r="K541" i="14"/>
  <c r="J542" i="14"/>
  <c r="K542" i="14"/>
  <c r="J543" i="14"/>
  <c r="K543" i="14"/>
  <c r="J544" i="14"/>
  <c r="K544" i="14"/>
  <c r="J545" i="14"/>
  <c r="K545" i="14"/>
  <c r="C546" i="14"/>
  <c r="D546" i="14"/>
  <c r="K546" i="14" s="1"/>
  <c r="E546" i="14"/>
  <c r="F546" i="14"/>
  <c r="G546" i="14"/>
  <c r="H546" i="14"/>
  <c r="I546" i="14"/>
  <c r="J550" i="14"/>
  <c r="K550" i="14"/>
  <c r="J551" i="14"/>
  <c r="K551" i="14"/>
  <c r="J552" i="14"/>
  <c r="K552" i="14"/>
  <c r="J553" i="14"/>
  <c r="K553" i="14"/>
  <c r="J554" i="14"/>
  <c r="K554" i="14"/>
  <c r="J555" i="14"/>
  <c r="K555" i="14"/>
  <c r="J556" i="14"/>
  <c r="K556" i="14"/>
  <c r="J557" i="14"/>
  <c r="K557" i="14"/>
  <c r="J558" i="14"/>
  <c r="K558" i="14"/>
  <c r="J559" i="14"/>
  <c r="K559" i="14"/>
  <c r="J560" i="14"/>
  <c r="K560" i="14"/>
  <c r="J561" i="14"/>
  <c r="K561" i="14"/>
  <c r="J562" i="14"/>
  <c r="K562" i="14"/>
  <c r="C563" i="14"/>
  <c r="D563" i="14"/>
  <c r="E563" i="14"/>
  <c r="F563" i="14"/>
  <c r="G563" i="14"/>
  <c r="H563" i="14"/>
  <c r="I563" i="14"/>
  <c r="J567" i="14"/>
  <c r="K567" i="14"/>
  <c r="J568" i="14"/>
  <c r="K568" i="14"/>
  <c r="J569" i="14"/>
  <c r="K569" i="14"/>
  <c r="J570" i="14"/>
  <c r="K570" i="14"/>
  <c r="J571" i="14"/>
  <c r="K571" i="14"/>
  <c r="J572" i="14"/>
  <c r="K572" i="14"/>
  <c r="J573" i="14"/>
  <c r="K573" i="14"/>
  <c r="J574" i="14"/>
  <c r="K574" i="14"/>
  <c r="J575" i="14"/>
  <c r="K575" i="14"/>
  <c r="J576" i="14"/>
  <c r="K576" i="14"/>
  <c r="J577" i="14"/>
  <c r="K577" i="14"/>
  <c r="C578" i="14"/>
  <c r="D578" i="14"/>
  <c r="E578" i="14"/>
  <c r="F578" i="14"/>
  <c r="G578" i="14"/>
  <c r="H578" i="14"/>
  <c r="I578" i="14"/>
  <c r="J582" i="14"/>
  <c r="K582" i="14"/>
  <c r="J583" i="14"/>
  <c r="K583" i="14"/>
  <c r="J584" i="14"/>
  <c r="K584" i="14"/>
  <c r="J585" i="14"/>
  <c r="K585" i="14"/>
  <c r="J586" i="14"/>
  <c r="K586" i="14"/>
  <c r="J587" i="14"/>
  <c r="K587" i="14"/>
  <c r="J588" i="14"/>
  <c r="K588" i="14"/>
  <c r="J589" i="14"/>
  <c r="K589" i="14"/>
  <c r="J590" i="14"/>
  <c r="K590" i="14"/>
  <c r="J591" i="14"/>
  <c r="K591" i="14"/>
  <c r="J592" i="14"/>
  <c r="K592" i="14"/>
  <c r="J593" i="14"/>
  <c r="K593" i="14"/>
  <c r="C594" i="14"/>
  <c r="D594" i="14"/>
  <c r="E594" i="14"/>
  <c r="F594" i="14"/>
  <c r="G594" i="14"/>
  <c r="H594" i="14"/>
  <c r="I594" i="14"/>
  <c r="J601" i="14"/>
  <c r="K601" i="14"/>
  <c r="J602" i="14"/>
  <c r="K602" i="14"/>
  <c r="J603" i="14"/>
  <c r="K603" i="14"/>
  <c r="J604" i="14"/>
  <c r="K604" i="14"/>
  <c r="J605" i="14"/>
  <c r="K605" i="14"/>
  <c r="J606" i="14"/>
  <c r="K606" i="14"/>
  <c r="J607" i="14"/>
  <c r="K607" i="14"/>
  <c r="J608" i="14"/>
  <c r="K608" i="14"/>
  <c r="J609" i="14"/>
  <c r="K609" i="14"/>
  <c r="J610" i="14"/>
  <c r="K610" i="14"/>
  <c r="J611" i="14"/>
  <c r="K611" i="14"/>
  <c r="J612" i="14"/>
  <c r="K612" i="14"/>
  <c r="C613" i="14"/>
  <c r="D613" i="14"/>
  <c r="K613" i="14" s="1"/>
  <c r="E613" i="14"/>
  <c r="F613" i="14"/>
  <c r="G613" i="14"/>
  <c r="H613" i="14"/>
  <c r="I613" i="14"/>
  <c r="J617" i="14"/>
  <c r="K617" i="14"/>
  <c r="J618" i="14"/>
  <c r="K618" i="14"/>
  <c r="J619" i="14"/>
  <c r="K619" i="14"/>
  <c r="J620" i="14"/>
  <c r="K620" i="14"/>
  <c r="J621" i="14"/>
  <c r="K621" i="14"/>
  <c r="J622" i="14"/>
  <c r="K622" i="14"/>
  <c r="J623" i="14"/>
  <c r="K623" i="14"/>
  <c r="J624" i="14"/>
  <c r="K624" i="14"/>
  <c r="J625" i="14"/>
  <c r="K625" i="14"/>
  <c r="J626" i="14"/>
  <c r="K626" i="14"/>
  <c r="J627" i="14"/>
  <c r="K627" i="14"/>
  <c r="J628" i="14"/>
  <c r="K628" i="14"/>
  <c r="J629" i="14"/>
  <c r="K629" i="14"/>
  <c r="J630" i="14"/>
  <c r="K630" i="14"/>
  <c r="C631" i="14"/>
  <c r="D631" i="14"/>
  <c r="E631" i="14"/>
  <c r="F631" i="14"/>
  <c r="G631" i="14"/>
  <c r="H631" i="14"/>
  <c r="I631" i="14"/>
  <c r="J635" i="14"/>
  <c r="K635" i="14"/>
  <c r="J636" i="14"/>
  <c r="K636" i="14"/>
  <c r="J637" i="14"/>
  <c r="K637" i="14"/>
  <c r="J638" i="14"/>
  <c r="K638" i="14"/>
  <c r="J639" i="14"/>
  <c r="K639" i="14"/>
  <c r="J640" i="14"/>
  <c r="K640" i="14"/>
  <c r="J641" i="14"/>
  <c r="K641" i="14"/>
  <c r="J642" i="14"/>
  <c r="K642" i="14"/>
  <c r="J643" i="14"/>
  <c r="K643" i="14"/>
  <c r="J644" i="14"/>
  <c r="K644" i="14"/>
  <c r="J645" i="14"/>
  <c r="K645" i="14"/>
  <c r="J646" i="14"/>
  <c r="K646" i="14"/>
  <c r="J647" i="14"/>
  <c r="K647" i="14"/>
  <c r="C648" i="14"/>
  <c r="D648" i="14"/>
  <c r="E648" i="14"/>
  <c r="K648" i="14" s="1"/>
  <c r="F648" i="14"/>
  <c r="G648" i="14"/>
  <c r="H648" i="14"/>
  <c r="I648" i="14"/>
  <c r="J652" i="14"/>
  <c r="K652" i="14"/>
  <c r="J653" i="14"/>
  <c r="K653" i="14"/>
  <c r="J654" i="14"/>
  <c r="K654" i="14"/>
  <c r="J655" i="14"/>
  <c r="K655" i="14"/>
  <c r="J656" i="14"/>
  <c r="K656" i="14"/>
  <c r="J657" i="14"/>
  <c r="K657" i="14"/>
  <c r="J658" i="14"/>
  <c r="K658" i="14"/>
  <c r="J659" i="14"/>
  <c r="K659" i="14"/>
  <c r="J660" i="14"/>
  <c r="K660" i="14"/>
  <c r="J661" i="14"/>
  <c r="K661" i="14"/>
  <c r="J662" i="14"/>
  <c r="K662" i="14"/>
  <c r="C663" i="14"/>
  <c r="D663" i="14"/>
  <c r="E663" i="14"/>
  <c r="F663" i="14"/>
  <c r="G663" i="14"/>
  <c r="H663" i="14"/>
  <c r="I663" i="14"/>
  <c r="J667" i="14"/>
  <c r="K667" i="14"/>
  <c r="J668" i="14"/>
  <c r="K668" i="14"/>
  <c r="J669" i="14"/>
  <c r="K669" i="14"/>
  <c r="J670" i="14"/>
  <c r="K670" i="14"/>
  <c r="J671" i="14"/>
  <c r="K671" i="14"/>
  <c r="J672" i="14"/>
  <c r="K672" i="14"/>
  <c r="J673" i="14"/>
  <c r="K673" i="14"/>
  <c r="J674" i="14"/>
  <c r="K674" i="14"/>
  <c r="J675" i="14"/>
  <c r="K675" i="14"/>
  <c r="J676" i="14"/>
  <c r="K676" i="14"/>
  <c r="J677" i="14"/>
  <c r="K677" i="14"/>
  <c r="J678" i="14"/>
  <c r="K678" i="14"/>
  <c r="C679" i="14"/>
  <c r="D679" i="14"/>
  <c r="K679" i="14" s="1"/>
  <c r="E679" i="14"/>
  <c r="F679" i="14"/>
  <c r="G679" i="14"/>
  <c r="H679" i="14"/>
  <c r="I679" i="14"/>
  <c r="J686" i="14"/>
  <c r="K686" i="14"/>
  <c r="J687" i="14"/>
  <c r="K687" i="14"/>
  <c r="J688" i="14"/>
  <c r="K688" i="14"/>
  <c r="J689" i="14"/>
  <c r="K689" i="14"/>
  <c r="J690" i="14"/>
  <c r="K690" i="14"/>
  <c r="J691" i="14"/>
  <c r="K691" i="14"/>
  <c r="J692" i="14"/>
  <c r="K692" i="14"/>
  <c r="J693" i="14"/>
  <c r="K693" i="14"/>
  <c r="J694" i="14"/>
  <c r="K694" i="14"/>
  <c r="J695" i="14"/>
  <c r="K695" i="14"/>
  <c r="J696" i="14"/>
  <c r="K696" i="14"/>
  <c r="J697" i="14"/>
  <c r="K697" i="14"/>
  <c r="C698" i="14"/>
  <c r="D698" i="14"/>
  <c r="E698" i="14"/>
  <c r="F698" i="14"/>
  <c r="G698" i="14"/>
  <c r="H698" i="14"/>
  <c r="I698" i="14"/>
  <c r="J702" i="14"/>
  <c r="K702" i="14"/>
  <c r="J703" i="14"/>
  <c r="K703" i="14"/>
  <c r="J704" i="14"/>
  <c r="K704" i="14"/>
  <c r="J705" i="14"/>
  <c r="K705" i="14"/>
  <c r="J706" i="14"/>
  <c r="K706" i="14"/>
  <c r="J707" i="14"/>
  <c r="K707" i="14"/>
  <c r="J708" i="14"/>
  <c r="K708" i="14"/>
  <c r="J709" i="14"/>
  <c r="K709" i="14"/>
  <c r="J710" i="14"/>
  <c r="K710" i="14"/>
  <c r="J711" i="14"/>
  <c r="K711" i="14"/>
  <c r="J712" i="14"/>
  <c r="K712" i="14"/>
  <c r="J713" i="14"/>
  <c r="K713" i="14"/>
  <c r="J714" i="14"/>
  <c r="K714" i="14"/>
  <c r="J715" i="14"/>
  <c r="K715" i="14"/>
  <c r="C716" i="14"/>
  <c r="D716" i="14"/>
  <c r="E716" i="14"/>
  <c r="J716" i="14" s="1"/>
  <c r="F716" i="14"/>
  <c r="G716" i="14"/>
  <c r="H716" i="14"/>
  <c r="I716" i="14"/>
  <c r="J720" i="14"/>
  <c r="K720" i="14"/>
  <c r="J721" i="14"/>
  <c r="K721" i="14"/>
  <c r="J722" i="14"/>
  <c r="K722" i="14"/>
  <c r="J723" i="14"/>
  <c r="K723" i="14"/>
  <c r="J724" i="14"/>
  <c r="K724" i="14"/>
  <c r="J725" i="14"/>
  <c r="K725" i="14"/>
  <c r="J726" i="14"/>
  <c r="K726" i="14"/>
  <c r="J727" i="14"/>
  <c r="K727" i="14"/>
  <c r="J728" i="14"/>
  <c r="K728" i="14"/>
  <c r="J729" i="14"/>
  <c r="K729" i="14"/>
  <c r="J730" i="14"/>
  <c r="K730" i="14"/>
  <c r="J731" i="14"/>
  <c r="K731" i="14"/>
  <c r="J732" i="14"/>
  <c r="K732" i="14"/>
  <c r="C733" i="14"/>
  <c r="D733" i="14"/>
  <c r="E733" i="14"/>
  <c r="F733" i="14"/>
  <c r="G733" i="14"/>
  <c r="H733" i="14"/>
  <c r="I733" i="14"/>
  <c r="J737" i="14"/>
  <c r="K737" i="14"/>
  <c r="J738" i="14"/>
  <c r="K738" i="14"/>
  <c r="J739" i="14"/>
  <c r="K739" i="14"/>
  <c r="J740" i="14"/>
  <c r="K740" i="14"/>
  <c r="J741" i="14"/>
  <c r="K741" i="14"/>
  <c r="J742" i="14"/>
  <c r="K742" i="14"/>
  <c r="J743" i="14"/>
  <c r="K743" i="14"/>
  <c r="J744" i="14"/>
  <c r="K744" i="14"/>
  <c r="J745" i="14"/>
  <c r="K745" i="14"/>
  <c r="J746" i="14"/>
  <c r="K746" i="14"/>
  <c r="J747" i="14"/>
  <c r="K747" i="14"/>
  <c r="C748" i="14"/>
  <c r="D748" i="14"/>
  <c r="E748" i="14"/>
  <c r="F748" i="14"/>
  <c r="G748" i="14"/>
  <c r="H748" i="14"/>
  <c r="I748" i="14"/>
  <c r="K748" i="14"/>
  <c r="J752" i="14"/>
  <c r="K752" i="14"/>
  <c r="J753" i="14"/>
  <c r="K753" i="14"/>
  <c r="J754" i="14"/>
  <c r="K754" i="14"/>
  <c r="J755" i="14"/>
  <c r="K755" i="14"/>
  <c r="J756" i="14"/>
  <c r="K756" i="14"/>
  <c r="J757" i="14"/>
  <c r="K757" i="14"/>
  <c r="J758" i="14"/>
  <c r="K758" i="14"/>
  <c r="J759" i="14"/>
  <c r="K759" i="14"/>
  <c r="J760" i="14"/>
  <c r="K760" i="14"/>
  <c r="J761" i="14"/>
  <c r="K761" i="14"/>
  <c r="J762" i="14"/>
  <c r="K762" i="14"/>
  <c r="J763" i="14"/>
  <c r="K763" i="14"/>
  <c r="C764" i="14"/>
  <c r="D764" i="14"/>
  <c r="E764" i="14"/>
  <c r="F764" i="14"/>
  <c r="G764" i="14"/>
  <c r="H764" i="14"/>
  <c r="I764" i="14"/>
  <c r="J771" i="14"/>
  <c r="K771" i="14"/>
  <c r="J772" i="14"/>
  <c r="K772" i="14"/>
  <c r="J773" i="14"/>
  <c r="K773" i="14"/>
  <c r="J774" i="14"/>
  <c r="K774" i="14"/>
  <c r="J775" i="14"/>
  <c r="K775" i="14"/>
  <c r="J776" i="14"/>
  <c r="K776" i="14"/>
  <c r="J777" i="14"/>
  <c r="K777" i="14"/>
  <c r="J778" i="14"/>
  <c r="K778" i="14"/>
  <c r="J779" i="14"/>
  <c r="K779" i="14"/>
  <c r="J780" i="14"/>
  <c r="K780" i="14"/>
  <c r="J781" i="14"/>
  <c r="K781" i="14"/>
  <c r="J782" i="14"/>
  <c r="K782" i="14"/>
  <c r="C783" i="14"/>
  <c r="D783" i="14"/>
  <c r="E783" i="14"/>
  <c r="J783" i="14" s="1"/>
  <c r="F783" i="14"/>
  <c r="G783" i="14"/>
  <c r="H783" i="14"/>
  <c r="I783" i="14"/>
  <c r="J787" i="14"/>
  <c r="K787" i="14"/>
  <c r="J788" i="14"/>
  <c r="K788" i="14"/>
  <c r="J789" i="14"/>
  <c r="K789" i="14"/>
  <c r="J790" i="14"/>
  <c r="K790" i="14"/>
  <c r="J791" i="14"/>
  <c r="K791" i="14"/>
  <c r="J792" i="14"/>
  <c r="K792" i="14"/>
  <c r="J793" i="14"/>
  <c r="K793" i="14"/>
  <c r="J794" i="14"/>
  <c r="K794" i="14"/>
  <c r="J795" i="14"/>
  <c r="K795" i="14"/>
  <c r="J796" i="14"/>
  <c r="K796" i="14"/>
  <c r="J797" i="14"/>
  <c r="K797" i="14"/>
  <c r="J798" i="14"/>
  <c r="K798" i="14"/>
  <c r="J799" i="14"/>
  <c r="K799" i="14"/>
  <c r="J800" i="14"/>
  <c r="K800" i="14"/>
  <c r="C801" i="14"/>
  <c r="D801" i="14"/>
  <c r="E801" i="14"/>
  <c r="F801" i="14"/>
  <c r="G801" i="14"/>
  <c r="H801" i="14"/>
  <c r="I801" i="14"/>
  <c r="J805" i="14"/>
  <c r="K805" i="14"/>
  <c r="J806" i="14"/>
  <c r="K806" i="14"/>
  <c r="J807" i="14"/>
  <c r="K807" i="14"/>
  <c r="J808" i="14"/>
  <c r="K808" i="14"/>
  <c r="J809" i="14"/>
  <c r="K809" i="14"/>
  <c r="J810" i="14"/>
  <c r="K810" i="14"/>
  <c r="J811" i="14"/>
  <c r="K811" i="14"/>
  <c r="J812" i="14"/>
  <c r="K812" i="14"/>
  <c r="J813" i="14"/>
  <c r="K813" i="14"/>
  <c r="J814" i="14"/>
  <c r="K814" i="14"/>
  <c r="J815" i="14"/>
  <c r="K815" i="14"/>
  <c r="J816" i="14"/>
  <c r="K816" i="14"/>
  <c r="J817" i="14"/>
  <c r="K817" i="14"/>
  <c r="C818" i="14"/>
  <c r="D818" i="14"/>
  <c r="E818" i="14"/>
  <c r="F818" i="14"/>
  <c r="G818" i="14"/>
  <c r="H818" i="14"/>
  <c r="I818" i="14"/>
  <c r="K818" i="14"/>
  <c r="J822" i="14"/>
  <c r="K822" i="14"/>
  <c r="J823" i="14"/>
  <c r="K823" i="14"/>
  <c r="J824" i="14"/>
  <c r="K824" i="14"/>
  <c r="J825" i="14"/>
  <c r="K825" i="14"/>
  <c r="J826" i="14"/>
  <c r="K826" i="14"/>
  <c r="J827" i="14"/>
  <c r="K827" i="14"/>
  <c r="J828" i="14"/>
  <c r="K828" i="14"/>
  <c r="J829" i="14"/>
  <c r="K829" i="14"/>
  <c r="J830" i="14"/>
  <c r="K830" i="14"/>
  <c r="J831" i="14"/>
  <c r="K831" i="14"/>
  <c r="J832" i="14"/>
  <c r="K832" i="14"/>
  <c r="C833" i="14"/>
  <c r="D833" i="14"/>
  <c r="E833" i="14"/>
  <c r="F833" i="14"/>
  <c r="G833" i="14"/>
  <c r="H833" i="14"/>
  <c r="I833" i="14"/>
  <c r="J837" i="14"/>
  <c r="K837" i="14"/>
  <c r="J838" i="14"/>
  <c r="K838" i="14"/>
  <c r="J839" i="14"/>
  <c r="K839" i="14"/>
  <c r="J840" i="14"/>
  <c r="K840" i="14"/>
  <c r="J841" i="14"/>
  <c r="K841" i="14"/>
  <c r="J842" i="14"/>
  <c r="K842" i="14"/>
  <c r="J843" i="14"/>
  <c r="K843" i="14"/>
  <c r="J844" i="14"/>
  <c r="K844" i="14"/>
  <c r="J845" i="14"/>
  <c r="K845" i="14"/>
  <c r="J846" i="14"/>
  <c r="K846" i="14"/>
  <c r="J847" i="14"/>
  <c r="K847" i="14"/>
  <c r="J848" i="14"/>
  <c r="K848" i="14"/>
  <c r="C849" i="14"/>
  <c r="D849" i="14"/>
  <c r="E849" i="14"/>
  <c r="J849" i="14" s="1"/>
  <c r="F849" i="14"/>
  <c r="G849" i="14"/>
  <c r="H849" i="14"/>
  <c r="I849" i="14"/>
  <c r="J856" i="14"/>
  <c r="K856" i="14"/>
  <c r="J857" i="14"/>
  <c r="K857" i="14"/>
  <c r="J858" i="14"/>
  <c r="K858" i="14"/>
  <c r="J859" i="14"/>
  <c r="K859" i="14"/>
  <c r="J860" i="14"/>
  <c r="K860" i="14"/>
  <c r="J861" i="14"/>
  <c r="K861" i="14"/>
  <c r="J862" i="14"/>
  <c r="K862" i="14"/>
  <c r="J863" i="14"/>
  <c r="K863" i="14"/>
  <c r="J864" i="14"/>
  <c r="K864" i="14"/>
  <c r="J865" i="14"/>
  <c r="K865" i="14"/>
  <c r="J866" i="14"/>
  <c r="K866" i="14"/>
  <c r="J867" i="14"/>
  <c r="K867" i="14"/>
  <c r="C868" i="14"/>
  <c r="D868" i="14"/>
  <c r="E868" i="14"/>
  <c r="F868" i="14"/>
  <c r="G868" i="14"/>
  <c r="H868" i="14"/>
  <c r="I868" i="14"/>
  <c r="J872" i="14"/>
  <c r="K872" i="14"/>
  <c r="J873" i="14"/>
  <c r="K873" i="14"/>
  <c r="J874" i="14"/>
  <c r="K874" i="14"/>
  <c r="J875" i="14"/>
  <c r="K875" i="14"/>
  <c r="J876" i="14"/>
  <c r="K876" i="14"/>
  <c r="J877" i="14"/>
  <c r="K877" i="14"/>
  <c r="J878" i="14"/>
  <c r="K878" i="14"/>
  <c r="J879" i="14"/>
  <c r="K879" i="14"/>
  <c r="J880" i="14"/>
  <c r="K880" i="14"/>
  <c r="J881" i="14"/>
  <c r="K881" i="14"/>
  <c r="J882" i="14"/>
  <c r="K882" i="14"/>
  <c r="J883" i="14"/>
  <c r="K883" i="14"/>
  <c r="J884" i="14"/>
  <c r="K884" i="14"/>
  <c r="J885" i="14"/>
  <c r="K885" i="14"/>
  <c r="C886" i="14"/>
  <c r="D886" i="14"/>
  <c r="K886" i="14" s="1"/>
  <c r="E886" i="14"/>
  <c r="F886" i="14"/>
  <c r="G886" i="14"/>
  <c r="H886" i="14"/>
  <c r="I886" i="14"/>
  <c r="J890" i="14"/>
  <c r="K890" i="14"/>
  <c r="J891" i="14"/>
  <c r="K891" i="14"/>
  <c r="J892" i="14"/>
  <c r="K892" i="14"/>
  <c r="J893" i="14"/>
  <c r="K893" i="14"/>
  <c r="J894" i="14"/>
  <c r="K894" i="14"/>
  <c r="J895" i="14"/>
  <c r="K895" i="14"/>
  <c r="J896" i="14"/>
  <c r="K896" i="14"/>
  <c r="J897" i="14"/>
  <c r="K897" i="14"/>
  <c r="J898" i="14"/>
  <c r="K898" i="14"/>
  <c r="J899" i="14"/>
  <c r="K899" i="14"/>
  <c r="J900" i="14"/>
  <c r="K900" i="14"/>
  <c r="J901" i="14"/>
  <c r="K901" i="14"/>
  <c r="J902" i="14"/>
  <c r="K902" i="14"/>
  <c r="C903" i="14"/>
  <c r="D903" i="14"/>
  <c r="E903" i="14"/>
  <c r="F903" i="14"/>
  <c r="G903" i="14"/>
  <c r="H903" i="14"/>
  <c r="I903" i="14"/>
  <c r="J907" i="14"/>
  <c r="K907" i="14"/>
  <c r="J908" i="14"/>
  <c r="K908" i="14"/>
  <c r="J909" i="14"/>
  <c r="K909" i="14"/>
  <c r="J910" i="14"/>
  <c r="K910" i="14"/>
  <c r="J911" i="14"/>
  <c r="K911" i="14"/>
  <c r="J912" i="14"/>
  <c r="K912" i="14"/>
  <c r="J913" i="14"/>
  <c r="K913" i="14"/>
  <c r="C914" i="14"/>
  <c r="D914" i="14"/>
  <c r="E914" i="14"/>
  <c r="K914" i="14" s="1"/>
  <c r="F914" i="14"/>
  <c r="G914" i="14"/>
  <c r="H914" i="14"/>
  <c r="I914" i="14"/>
  <c r="J918" i="14"/>
  <c r="K918" i="14"/>
  <c r="J919" i="14"/>
  <c r="K919" i="14"/>
  <c r="J920" i="14"/>
  <c r="K920" i="14"/>
  <c r="J921" i="14"/>
  <c r="K921" i="14"/>
  <c r="J922" i="14"/>
  <c r="K922" i="14"/>
  <c r="J923" i="14"/>
  <c r="K923" i="14"/>
  <c r="J924" i="14"/>
  <c r="K924" i="14"/>
  <c r="J925" i="14"/>
  <c r="K925" i="14"/>
  <c r="C926" i="14"/>
  <c r="D926" i="14"/>
  <c r="E926" i="14"/>
  <c r="F926" i="14"/>
  <c r="G926" i="14"/>
  <c r="H926" i="14"/>
  <c r="I926" i="14"/>
  <c r="J930" i="14"/>
  <c r="K930" i="14"/>
  <c r="J931" i="14"/>
  <c r="K931" i="14"/>
  <c r="J932" i="14"/>
  <c r="K932" i="14"/>
  <c r="J933" i="14"/>
  <c r="K933" i="14"/>
  <c r="J934" i="14"/>
  <c r="K934" i="14"/>
  <c r="J935" i="14"/>
  <c r="K935" i="14"/>
  <c r="J936" i="14"/>
  <c r="K936" i="14"/>
  <c r="J937" i="14"/>
  <c r="K937" i="14"/>
  <c r="C938" i="14"/>
  <c r="D938" i="14"/>
  <c r="E938" i="14"/>
  <c r="F938" i="14"/>
  <c r="G938" i="14"/>
  <c r="H938" i="14"/>
  <c r="I938" i="14"/>
  <c r="K938" i="14"/>
  <c r="J6" i="13"/>
  <c r="K6" i="13"/>
  <c r="J7" i="13"/>
  <c r="K7" i="13"/>
  <c r="J8" i="13"/>
  <c r="K8" i="13"/>
  <c r="J9" i="13"/>
  <c r="K9" i="13"/>
  <c r="J10" i="13"/>
  <c r="K10" i="13"/>
  <c r="J11" i="13"/>
  <c r="K11" i="13"/>
  <c r="J12" i="13"/>
  <c r="K12" i="13"/>
  <c r="J13" i="13"/>
  <c r="K13" i="13"/>
  <c r="J14" i="13"/>
  <c r="K14" i="13"/>
  <c r="J15" i="13"/>
  <c r="K15" i="13"/>
  <c r="J16" i="13"/>
  <c r="K16" i="13"/>
  <c r="J17" i="13"/>
  <c r="K17" i="13"/>
  <c r="J18" i="13"/>
  <c r="K18" i="13"/>
  <c r="J19" i="13"/>
  <c r="K19" i="13"/>
  <c r="C20" i="13"/>
  <c r="D20" i="13"/>
  <c r="E20" i="13"/>
  <c r="F20" i="13"/>
  <c r="G20" i="13"/>
  <c r="H20" i="13"/>
  <c r="I20" i="13"/>
  <c r="J24" i="13"/>
  <c r="K24" i="13"/>
  <c r="J25" i="13"/>
  <c r="K25" i="13"/>
  <c r="J26" i="13"/>
  <c r="K26" i="13"/>
  <c r="J27" i="13"/>
  <c r="K27" i="13"/>
  <c r="J28" i="13"/>
  <c r="K28" i="13"/>
  <c r="J29" i="13"/>
  <c r="K29" i="13"/>
  <c r="J30" i="13"/>
  <c r="K30" i="13"/>
  <c r="J31" i="13"/>
  <c r="K31" i="13"/>
  <c r="J32" i="13"/>
  <c r="K32" i="13"/>
  <c r="J33" i="13"/>
  <c r="K33" i="13"/>
  <c r="J34" i="13"/>
  <c r="K34" i="13"/>
  <c r="J35" i="13"/>
  <c r="K35" i="13"/>
  <c r="J36" i="13"/>
  <c r="K36" i="13"/>
  <c r="J37" i="13"/>
  <c r="K37" i="13"/>
  <c r="C38" i="13"/>
  <c r="D38" i="13"/>
  <c r="E38" i="13"/>
  <c r="F38" i="13"/>
  <c r="G38" i="13"/>
  <c r="H38" i="13"/>
  <c r="I38" i="13"/>
  <c r="J42" i="13"/>
  <c r="K42" i="13"/>
  <c r="J43" i="13"/>
  <c r="K43" i="13"/>
  <c r="J44" i="13"/>
  <c r="K44" i="13"/>
  <c r="J45" i="13"/>
  <c r="K45" i="13"/>
  <c r="J46" i="13"/>
  <c r="K46" i="13"/>
  <c r="J47" i="13"/>
  <c r="K47" i="13"/>
  <c r="J48" i="13"/>
  <c r="K48" i="13"/>
  <c r="J49" i="13"/>
  <c r="K49" i="13"/>
  <c r="J50" i="13"/>
  <c r="K50" i="13"/>
  <c r="J51" i="13"/>
  <c r="K51" i="13"/>
  <c r="J52" i="13"/>
  <c r="K52" i="13"/>
  <c r="J53" i="13"/>
  <c r="K53" i="13"/>
  <c r="J54" i="13"/>
  <c r="K54" i="13"/>
  <c r="C55" i="13"/>
  <c r="D55" i="13"/>
  <c r="E55" i="13"/>
  <c r="F55" i="13"/>
  <c r="G55" i="13"/>
  <c r="H55" i="13"/>
  <c r="I55" i="13"/>
  <c r="J59" i="13"/>
  <c r="K59" i="13"/>
  <c r="J60" i="13"/>
  <c r="K60" i="13"/>
  <c r="J61" i="13"/>
  <c r="K61" i="13"/>
  <c r="J62" i="13"/>
  <c r="K62" i="13"/>
  <c r="J63" i="13"/>
  <c r="K63" i="13"/>
  <c r="J64" i="13"/>
  <c r="K64" i="13"/>
  <c r="J65" i="13"/>
  <c r="K65" i="13"/>
  <c r="J66" i="13"/>
  <c r="K66" i="13"/>
  <c r="J67" i="13"/>
  <c r="K67" i="13"/>
  <c r="J68" i="13"/>
  <c r="K68" i="13"/>
  <c r="J69" i="13"/>
  <c r="K69" i="13"/>
  <c r="C70" i="13"/>
  <c r="D70" i="13"/>
  <c r="E70" i="13"/>
  <c r="F70" i="13"/>
  <c r="G70" i="13"/>
  <c r="H70" i="13"/>
  <c r="I70" i="13"/>
  <c r="J74" i="13"/>
  <c r="K74" i="13"/>
  <c r="J75" i="13"/>
  <c r="K75" i="13"/>
  <c r="J76" i="13"/>
  <c r="K76" i="13"/>
  <c r="J77" i="13"/>
  <c r="K77" i="13"/>
  <c r="J78" i="13"/>
  <c r="K78" i="13"/>
  <c r="J79" i="13"/>
  <c r="K79" i="13"/>
  <c r="J80" i="13"/>
  <c r="K80" i="13"/>
  <c r="J81" i="13"/>
  <c r="K81" i="13"/>
  <c r="J82" i="13"/>
  <c r="K82" i="13"/>
  <c r="J83" i="13"/>
  <c r="K83" i="13"/>
  <c r="J84" i="13"/>
  <c r="K84" i="13"/>
  <c r="J85" i="13"/>
  <c r="K85" i="13"/>
  <c r="C86" i="13"/>
  <c r="D86" i="13"/>
  <c r="E86" i="13"/>
  <c r="F86" i="13"/>
  <c r="G86" i="13"/>
  <c r="H86" i="13"/>
  <c r="I86" i="13"/>
  <c r="J93" i="13"/>
  <c r="K93" i="13"/>
  <c r="J94" i="13"/>
  <c r="K94" i="13"/>
  <c r="J95" i="13"/>
  <c r="K95" i="13"/>
  <c r="J96" i="13"/>
  <c r="K96" i="13"/>
  <c r="J97" i="13"/>
  <c r="K97" i="13"/>
  <c r="J98" i="13"/>
  <c r="K98" i="13"/>
  <c r="J99" i="13"/>
  <c r="K99" i="13"/>
  <c r="J100" i="13"/>
  <c r="K100" i="13"/>
  <c r="J101" i="13"/>
  <c r="K101" i="13"/>
  <c r="J102" i="13"/>
  <c r="K102" i="13"/>
  <c r="J103" i="13"/>
  <c r="K103" i="13"/>
  <c r="J104" i="13"/>
  <c r="K104" i="13"/>
  <c r="J105" i="13"/>
  <c r="K105" i="13"/>
  <c r="J106" i="13"/>
  <c r="K106" i="13"/>
  <c r="C107" i="13"/>
  <c r="D107" i="13"/>
  <c r="K107" i="13" s="1"/>
  <c r="E107" i="13"/>
  <c r="F107" i="13"/>
  <c r="G107" i="13"/>
  <c r="H107" i="13"/>
  <c r="I107" i="13"/>
  <c r="J111" i="13"/>
  <c r="K111" i="13"/>
  <c r="J112" i="13"/>
  <c r="K112" i="13"/>
  <c r="J113" i="13"/>
  <c r="K113" i="13"/>
  <c r="J114" i="13"/>
  <c r="K114" i="13"/>
  <c r="J115" i="13"/>
  <c r="K115" i="13"/>
  <c r="J116" i="13"/>
  <c r="K116" i="13"/>
  <c r="J117" i="13"/>
  <c r="K117" i="13"/>
  <c r="J118" i="13"/>
  <c r="K118" i="13"/>
  <c r="J119" i="13"/>
  <c r="K119" i="13"/>
  <c r="J120" i="13"/>
  <c r="K120" i="13"/>
  <c r="J121" i="13"/>
  <c r="K121" i="13"/>
  <c r="J122" i="13"/>
  <c r="K122" i="13"/>
  <c r="J123" i="13"/>
  <c r="K123" i="13"/>
  <c r="J124" i="13"/>
  <c r="K124" i="13"/>
  <c r="C125" i="13"/>
  <c r="D125" i="13"/>
  <c r="K125" i="13" s="1"/>
  <c r="E125" i="13"/>
  <c r="F125" i="13"/>
  <c r="G125" i="13"/>
  <c r="H125" i="13"/>
  <c r="I125" i="13"/>
  <c r="J129" i="13"/>
  <c r="K129" i="13"/>
  <c r="J130" i="13"/>
  <c r="K130" i="13"/>
  <c r="J131" i="13"/>
  <c r="K131" i="13"/>
  <c r="J132" i="13"/>
  <c r="K132" i="13"/>
  <c r="J133" i="13"/>
  <c r="K133" i="13"/>
  <c r="J134" i="13"/>
  <c r="K134" i="13"/>
  <c r="J135" i="13"/>
  <c r="K135" i="13"/>
  <c r="J136" i="13"/>
  <c r="K136" i="13"/>
  <c r="J137" i="13"/>
  <c r="K137" i="13"/>
  <c r="J138" i="13"/>
  <c r="K138" i="13"/>
  <c r="J139" i="13"/>
  <c r="K139" i="13"/>
  <c r="J140" i="13"/>
  <c r="K140" i="13"/>
  <c r="J141" i="13"/>
  <c r="K141" i="13"/>
  <c r="C142" i="13"/>
  <c r="D142" i="13"/>
  <c r="E142" i="13"/>
  <c r="J142" i="13" s="1"/>
  <c r="F142" i="13"/>
  <c r="G142" i="13"/>
  <c r="H142" i="13"/>
  <c r="I142" i="13"/>
  <c r="J146" i="13"/>
  <c r="K146" i="13"/>
  <c r="J147" i="13"/>
  <c r="K147" i="13"/>
  <c r="J148" i="13"/>
  <c r="K148" i="13"/>
  <c r="J149" i="13"/>
  <c r="K149" i="13"/>
  <c r="J150" i="13"/>
  <c r="K150" i="13"/>
  <c r="J151" i="13"/>
  <c r="K151" i="13"/>
  <c r="J152" i="13"/>
  <c r="K152" i="13"/>
  <c r="J153" i="13"/>
  <c r="K153" i="13"/>
  <c r="J154" i="13"/>
  <c r="K154" i="13"/>
  <c r="J155" i="13"/>
  <c r="K155" i="13"/>
  <c r="J156" i="13"/>
  <c r="K156" i="13"/>
  <c r="C157" i="13"/>
  <c r="D157" i="13"/>
  <c r="E157" i="13"/>
  <c r="F157" i="13"/>
  <c r="G157" i="13"/>
  <c r="H157" i="13"/>
  <c r="I157" i="13"/>
  <c r="J161" i="13"/>
  <c r="K161" i="13"/>
  <c r="J162" i="13"/>
  <c r="K162" i="13"/>
  <c r="J163" i="13"/>
  <c r="K163" i="13"/>
  <c r="J164" i="13"/>
  <c r="K164" i="13"/>
  <c r="J165" i="13"/>
  <c r="K165" i="13"/>
  <c r="J166" i="13"/>
  <c r="K166" i="13"/>
  <c r="J167" i="13"/>
  <c r="K167" i="13"/>
  <c r="J168" i="13"/>
  <c r="K168" i="13"/>
  <c r="J169" i="13"/>
  <c r="K169" i="13"/>
  <c r="J170" i="13"/>
  <c r="K170" i="13"/>
  <c r="J171" i="13"/>
  <c r="K171" i="13"/>
  <c r="J172" i="13"/>
  <c r="K172" i="13"/>
  <c r="C173" i="13"/>
  <c r="D173" i="13"/>
  <c r="E173" i="13"/>
  <c r="K173" i="13" s="1"/>
  <c r="F173" i="13"/>
  <c r="G173" i="13"/>
  <c r="H173" i="13"/>
  <c r="I173" i="13"/>
  <c r="J180" i="13"/>
  <c r="K180" i="13"/>
  <c r="J181" i="13"/>
  <c r="K181" i="13"/>
  <c r="J182" i="13"/>
  <c r="K182" i="13"/>
  <c r="J183" i="13"/>
  <c r="K183" i="13"/>
  <c r="J184" i="13"/>
  <c r="K184" i="13"/>
  <c r="J185" i="13"/>
  <c r="K185" i="13"/>
  <c r="J186" i="13"/>
  <c r="K186" i="13"/>
  <c r="J187" i="13"/>
  <c r="K187" i="13"/>
  <c r="J188" i="13"/>
  <c r="K188" i="13"/>
  <c r="J189" i="13"/>
  <c r="K189" i="13"/>
  <c r="J190" i="13"/>
  <c r="K190" i="13"/>
  <c r="J191" i="13"/>
  <c r="K191" i="13"/>
  <c r="J192" i="13"/>
  <c r="K192" i="13"/>
  <c r="J193" i="13"/>
  <c r="K193" i="13"/>
  <c r="C194" i="13"/>
  <c r="D194" i="13"/>
  <c r="E194" i="13"/>
  <c r="J194" i="13" s="1"/>
  <c r="F194" i="13"/>
  <c r="G194" i="13"/>
  <c r="H194" i="13"/>
  <c r="I194" i="13"/>
  <c r="J198" i="13"/>
  <c r="K198" i="13"/>
  <c r="J199" i="13"/>
  <c r="K199" i="13"/>
  <c r="J200" i="13"/>
  <c r="K200" i="13"/>
  <c r="J201" i="13"/>
  <c r="K201" i="13"/>
  <c r="J202" i="13"/>
  <c r="K202" i="13"/>
  <c r="J203" i="13"/>
  <c r="K203" i="13"/>
  <c r="J204" i="13"/>
  <c r="K204" i="13"/>
  <c r="J205" i="13"/>
  <c r="K205" i="13"/>
  <c r="J206" i="13"/>
  <c r="K206" i="13"/>
  <c r="J207" i="13"/>
  <c r="K207" i="13"/>
  <c r="J208" i="13"/>
  <c r="K208" i="13"/>
  <c r="J209" i="13"/>
  <c r="K209" i="13"/>
  <c r="J210" i="13"/>
  <c r="K210" i="13"/>
  <c r="J211" i="13"/>
  <c r="K211" i="13"/>
  <c r="C212" i="13"/>
  <c r="D212" i="13"/>
  <c r="E212" i="13"/>
  <c r="K212" i="13" s="1"/>
  <c r="F212" i="13"/>
  <c r="G212" i="13"/>
  <c r="H212" i="13"/>
  <c r="I212" i="13"/>
  <c r="J216" i="13"/>
  <c r="K216" i="13"/>
  <c r="J217" i="13"/>
  <c r="K217" i="13"/>
  <c r="J218" i="13"/>
  <c r="K218" i="13"/>
  <c r="J219" i="13"/>
  <c r="K219" i="13"/>
  <c r="J220" i="13"/>
  <c r="K220" i="13"/>
  <c r="J221" i="13"/>
  <c r="K221" i="13"/>
  <c r="J222" i="13"/>
  <c r="K222" i="13"/>
  <c r="J223" i="13"/>
  <c r="K223" i="13"/>
  <c r="J224" i="13"/>
  <c r="K224" i="13"/>
  <c r="J225" i="13"/>
  <c r="K225" i="13"/>
  <c r="J226" i="13"/>
  <c r="K226" i="13"/>
  <c r="J227" i="13"/>
  <c r="K227" i="13"/>
  <c r="C228" i="13"/>
  <c r="D228" i="13"/>
  <c r="E228" i="13"/>
  <c r="F228" i="13"/>
  <c r="G228" i="13"/>
  <c r="H228" i="13"/>
  <c r="I228" i="13"/>
  <c r="J232" i="13"/>
  <c r="K232" i="13"/>
  <c r="J233" i="13"/>
  <c r="K233" i="13"/>
  <c r="J234" i="13"/>
  <c r="K234" i="13"/>
  <c r="J235" i="13"/>
  <c r="K235" i="13"/>
  <c r="J236" i="13"/>
  <c r="K236" i="13"/>
  <c r="J237" i="13"/>
  <c r="K237" i="13"/>
  <c r="J238" i="13"/>
  <c r="K238" i="13"/>
  <c r="J239" i="13"/>
  <c r="K239" i="13"/>
  <c r="J240" i="13"/>
  <c r="K240" i="13"/>
  <c r="J241" i="13"/>
  <c r="K241" i="13"/>
  <c r="J242" i="13"/>
  <c r="K242" i="13"/>
  <c r="C243" i="13"/>
  <c r="D243" i="13"/>
  <c r="E243" i="13"/>
  <c r="F243" i="13"/>
  <c r="G243" i="13"/>
  <c r="H243" i="13"/>
  <c r="I243" i="13"/>
  <c r="J247" i="13"/>
  <c r="K247" i="13"/>
  <c r="J248" i="13"/>
  <c r="K248" i="13"/>
  <c r="J249" i="13"/>
  <c r="K249" i="13"/>
  <c r="J250" i="13"/>
  <c r="K250" i="13"/>
  <c r="J251" i="13"/>
  <c r="K251" i="13"/>
  <c r="J252" i="13"/>
  <c r="K252" i="13"/>
  <c r="J253" i="13"/>
  <c r="K253" i="13"/>
  <c r="J254" i="13"/>
  <c r="K254" i="13"/>
  <c r="J255" i="13"/>
  <c r="K255" i="13"/>
  <c r="J256" i="13"/>
  <c r="K256" i="13"/>
  <c r="J257" i="13"/>
  <c r="K257" i="13"/>
  <c r="J258" i="13"/>
  <c r="K258" i="13"/>
  <c r="C259" i="13"/>
  <c r="D259" i="13"/>
  <c r="E259" i="13"/>
  <c r="F259" i="13"/>
  <c r="G259" i="13"/>
  <c r="H259" i="13"/>
  <c r="I259" i="13"/>
  <c r="J266" i="13"/>
  <c r="K266" i="13"/>
  <c r="J267" i="13"/>
  <c r="K267" i="13"/>
  <c r="J268" i="13"/>
  <c r="K268" i="13"/>
  <c r="J269" i="13"/>
  <c r="K269" i="13"/>
  <c r="J270" i="13"/>
  <c r="K270" i="13"/>
  <c r="J271" i="13"/>
  <c r="K271" i="13"/>
  <c r="J272" i="13"/>
  <c r="K272" i="13"/>
  <c r="J273" i="13"/>
  <c r="K273" i="13"/>
  <c r="J274" i="13"/>
  <c r="K274" i="13"/>
  <c r="J275" i="13"/>
  <c r="K275" i="13"/>
  <c r="J276" i="13"/>
  <c r="K276" i="13"/>
  <c r="J277" i="13"/>
  <c r="K277" i="13"/>
  <c r="J278" i="13"/>
  <c r="K278" i="13"/>
  <c r="J279" i="13"/>
  <c r="K279" i="13"/>
  <c r="C280" i="13"/>
  <c r="D280" i="13"/>
  <c r="E280" i="13"/>
  <c r="K280" i="13" s="1"/>
  <c r="F280" i="13"/>
  <c r="G280" i="13"/>
  <c r="H280" i="13"/>
  <c r="I280" i="13"/>
  <c r="J284" i="13"/>
  <c r="K284" i="13"/>
  <c r="J285" i="13"/>
  <c r="K285" i="13"/>
  <c r="J286" i="13"/>
  <c r="K286" i="13"/>
  <c r="J287" i="13"/>
  <c r="K287" i="13"/>
  <c r="J288" i="13"/>
  <c r="K288" i="13"/>
  <c r="J289" i="13"/>
  <c r="K289" i="13"/>
  <c r="J290" i="13"/>
  <c r="K290" i="13"/>
  <c r="J291" i="13"/>
  <c r="K291" i="13"/>
  <c r="J292" i="13"/>
  <c r="K292" i="13"/>
  <c r="J293" i="13"/>
  <c r="K293" i="13"/>
  <c r="J294" i="13"/>
  <c r="K294" i="13"/>
  <c r="J295" i="13"/>
  <c r="K295" i="13"/>
  <c r="J296" i="13"/>
  <c r="K296" i="13"/>
  <c r="J297" i="13"/>
  <c r="K297" i="13"/>
  <c r="C298" i="13"/>
  <c r="D298" i="13"/>
  <c r="E298" i="13"/>
  <c r="F298" i="13"/>
  <c r="G298" i="13"/>
  <c r="H298" i="13"/>
  <c r="I298" i="13"/>
  <c r="J302" i="13"/>
  <c r="K302" i="13"/>
  <c r="J303" i="13"/>
  <c r="K303" i="13"/>
  <c r="J304" i="13"/>
  <c r="K304" i="13"/>
  <c r="J305" i="13"/>
  <c r="K305" i="13"/>
  <c r="J306" i="13"/>
  <c r="K306" i="13"/>
  <c r="J307" i="13"/>
  <c r="K307" i="13"/>
  <c r="J308" i="13"/>
  <c r="K308" i="13"/>
  <c r="J309" i="13"/>
  <c r="K309" i="13"/>
  <c r="J310" i="13"/>
  <c r="K310" i="13"/>
  <c r="J311" i="13"/>
  <c r="K311" i="13"/>
  <c r="J312" i="13"/>
  <c r="K312" i="13"/>
  <c r="J313" i="13"/>
  <c r="K313" i="13"/>
  <c r="J314" i="13"/>
  <c r="K314" i="13"/>
  <c r="C315" i="13"/>
  <c r="D315" i="13"/>
  <c r="E315" i="13"/>
  <c r="F315" i="13"/>
  <c r="G315" i="13"/>
  <c r="H315" i="13"/>
  <c r="I315" i="13"/>
  <c r="K315" i="13"/>
  <c r="J319" i="13"/>
  <c r="K319" i="13"/>
  <c r="J320" i="13"/>
  <c r="K320" i="13"/>
  <c r="J321" i="13"/>
  <c r="K321" i="13"/>
  <c r="J322" i="13"/>
  <c r="K322" i="13"/>
  <c r="J323" i="13"/>
  <c r="K323" i="13"/>
  <c r="J324" i="13"/>
  <c r="K324" i="13"/>
  <c r="J325" i="13"/>
  <c r="K325" i="13"/>
  <c r="J326" i="13"/>
  <c r="K326" i="13"/>
  <c r="J327" i="13"/>
  <c r="K327" i="13"/>
  <c r="J328" i="13"/>
  <c r="K328" i="13"/>
  <c r="J329" i="13"/>
  <c r="K329" i="13"/>
  <c r="C330" i="13"/>
  <c r="D330" i="13"/>
  <c r="E330" i="13"/>
  <c r="F330" i="13"/>
  <c r="G330" i="13"/>
  <c r="H330" i="13"/>
  <c r="I330" i="13"/>
  <c r="J334" i="13"/>
  <c r="K334" i="13"/>
  <c r="J335" i="13"/>
  <c r="K335" i="13"/>
  <c r="J336" i="13"/>
  <c r="K336" i="13"/>
  <c r="J337" i="13"/>
  <c r="K337" i="13"/>
  <c r="J338" i="13"/>
  <c r="K338" i="13"/>
  <c r="J339" i="13"/>
  <c r="K339" i="13"/>
  <c r="J340" i="13"/>
  <c r="K340" i="13"/>
  <c r="J341" i="13"/>
  <c r="K341" i="13"/>
  <c r="J342" i="13"/>
  <c r="K342" i="13"/>
  <c r="J343" i="13"/>
  <c r="K343" i="13"/>
  <c r="J344" i="13"/>
  <c r="K344" i="13"/>
  <c r="J345" i="13"/>
  <c r="K345" i="13"/>
  <c r="C346" i="13"/>
  <c r="D346" i="13"/>
  <c r="K346" i="13" s="1"/>
  <c r="E346" i="13"/>
  <c r="F346" i="13"/>
  <c r="G346" i="13"/>
  <c r="H346" i="13"/>
  <c r="I346" i="13"/>
  <c r="J353" i="13"/>
  <c r="K353" i="13"/>
  <c r="J354" i="13"/>
  <c r="K354" i="13"/>
  <c r="J355" i="13"/>
  <c r="K355" i="13"/>
  <c r="J356" i="13"/>
  <c r="K356" i="13"/>
  <c r="J357" i="13"/>
  <c r="K357" i="13"/>
  <c r="J358" i="13"/>
  <c r="K358" i="13"/>
  <c r="J359" i="13"/>
  <c r="K359" i="13"/>
  <c r="J360" i="13"/>
  <c r="K360" i="13"/>
  <c r="J361" i="13"/>
  <c r="K361" i="13"/>
  <c r="J362" i="13"/>
  <c r="K362" i="13"/>
  <c r="J363" i="13"/>
  <c r="K363" i="13"/>
  <c r="J364" i="13"/>
  <c r="K364" i="13"/>
  <c r="J365" i="13"/>
  <c r="K365" i="13"/>
  <c r="J366" i="13"/>
  <c r="K366" i="13"/>
  <c r="C367" i="13"/>
  <c r="D367" i="13"/>
  <c r="K367" i="13" s="1"/>
  <c r="E367" i="13"/>
  <c r="F367" i="13"/>
  <c r="G367" i="13"/>
  <c r="H367" i="13"/>
  <c r="I367" i="13"/>
  <c r="J367" i="13"/>
  <c r="J371" i="13"/>
  <c r="K371" i="13"/>
  <c r="J372" i="13"/>
  <c r="K372" i="13"/>
  <c r="J373" i="13"/>
  <c r="K373" i="13"/>
  <c r="J374" i="13"/>
  <c r="K374" i="13"/>
  <c r="J375" i="13"/>
  <c r="K375" i="13"/>
  <c r="J376" i="13"/>
  <c r="K376" i="13"/>
  <c r="J377" i="13"/>
  <c r="K377" i="13"/>
  <c r="J378" i="13"/>
  <c r="K378" i="13"/>
  <c r="J379" i="13"/>
  <c r="K379" i="13"/>
  <c r="J380" i="13"/>
  <c r="K380" i="13"/>
  <c r="J381" i="13"/>
  <c r="K381" i="13"/>
  <c r="J382" i="13"/>
  <c r="K382" i="13"/>
  <c r="J383" i="13"/>
  <c r="K383" i="13"/>
  <c r="J384" i="13"/>
  <c r="K384" i="13"/>
  <c r="C385" i="13"/>
  <c r="D385" i="13"/>
  <c r="E385" i="13"/>
  <c r="K385" i="13" s="1"/>
  <c r="F385" i="13"/>
  <c r="G385" i="13"/>
  <c r="H385" i="13"/>
  <c r="I385" i="13"/>
  <c r="J389" i="13"/>
  <c r="K389" i="13"/>
  <c r="J390" i="13"/>
  <c r="K390" i="13"/>
  <c r="J391" i="13"/>
  <c r="K391" i="13"/>
  <c r="J392" i="13"/>
  <c r="K392" i="13"/>
  <c r="J393" i="13"/>
  <c r="K393" i="13"/>
  <c r="J394" i="13"/>
  <c r="K394" i="13"/>
  <c r="J395" i="13"/>
  <c r="K395" i="13"/>
  <c r="J396" i="13"/>
  <c r="K396" i="13"/>
  <c r="J397" i="13"/>
  <c r="K397" i="13"/>
  <c r="J398" i="13"/>
  <c r="K398" i="13"/>
  <c r="J399" i="13"/>
  <c r="K399" i="13"/>
  <c r="J400" i="13"/>
  <c r="K400" i="13"/>
  <c r="J401" i="13"/>
  <c r="K401" i="13"/>
  <c r="C402" i="13"/>
  <c r="D402" i="13"/>
  <c r="K402" i="13" s="1"/>
  <c r="E402" i="13"/>
  <c r="F402" i="13"/>
  <c r="G402" i="13"/>
  <c r="H402" i="13"/>
  <c r="I402" i="13"/>
  <c r="J406" i="13"/>
  <c r="K406" i="13"/>
  <c r="J407" i="13"/>
  <c r="K407" i="13"/>
  <c r="J408" i="13"/>
  <c r="K408" i="13"/>
  <c r="J409" i="13"/>
  <c r="K409" i="13"/>
  <c r="J410" i="13"/>
  <c r="K410" i="13"/>
  <c r="J411" i="13"/>
  <c r="K411" i="13"/>
  <c r="J412" i="13"/>
  <c r="K412" i="13"/>
  <c r="J413" i="13"/>
  <c r="K413" i="13"/>
  <c r="J414" i="13"/>
  <c r="K414" i="13"/>
  <c r="J415" i="13"/>
  <c r="K415" i="13"/>
  <c r="J416" i="13"/>
  <c r="K416" i="13"/>
  <c r="C417" i="13"/>
  <c r="D417" i="13"/>
  <c r="E417" i="13"/>
  <c r="K417" i="13" s="1"/>
  <c r="F417" i="13"/>
  <c r="G417" i="13"/>
  <c r="H417" i="13"/>
  <c r="I417" i="13"/>
  <c r="J421" i="13"/>
  <c r="K421" i="13"/>
  <c r="J422" i="13"/>
  <c r="K422" i="13"/>
  <c r="J423" i="13"/>
  <c r="K423" i="13"/>
  <c r="J424" i="13"/>
  <c r="K424" i="13"/>
  <c r="J425" i="13"/>
  <c r="K425" i="13"/>
  <c r="J426" i="13"/>
  <c r="K426" i="13"/>
  <c r="J427" i="13"/>
  <c r="K427" i="13"/>
  <c r="J428" i="13"/>
  <c r="K428" i="13"/>
  <c r="J429" i="13"/>
  <c r="K429" i="13"/>
  <c r="J430" i="13"/>
  <c r="K430" i="13"/>
  <c r="J431" i="13"/>
  <c r="K431" i="13"/>
  <c r="J432" i="13"/>
  <c r="K432" i="13"/>
  <c r="C433" i="13"/>
  <c r="D433" i="13"/>
  <c r="E433" i="13"/>
  <c r="J433" i="13" s="1"/>
  <c r="F433" i="13"/>
  <c r="G433" i="13"/>
  <c r="H433" i="13"/>
  <c r="I433" i="13"/>
  <c r="J440" i="13"/>
  <c r="K440" i="13"/>
  <c r="J441" i="13"/>
  <c r="K441" i="13"/>
  <c r="J442" i="13"/>
  <c r="K442" i="13"/>
  <c r="J443" i="13"/>
  <c r="K443" i="13"/>
  <c r="J444" i="13"/>
  <c r="K444" i="13"/>
  <c r="J445" i="13"/>
  <c r="K445" i="13"/>
  <c r="J446" i="13"/>
  <c r="K446" i="13"/>
  <c r="J447" i="13"/>
  <c r="K447" i="13"/>
  <c r="J448" i="13"/>
  <c r="K448" i="13"/>
  <c r="J449" i="13"/>
  <c r="K449" i="13"/>
  <c r="J450" i="13"/>
  <c r="K450" i="13"/>
  <c r="J451" i="13"/>
  <c r="K451" i="13"/>
  <c r="J452" i="13"/>
  <c r="K452" i="13"/>
  <c r="J453" i="13"/>
  <c r="K453" i="13"/>
  <c r="C454" i="13"/>
  <c r="D454" i="13"/>
  <c r="E454" i="13"/>
  <c r="K454" i="13" s="1"/>
  <c r="F454" i="13"/>
  <c r="G454" i="13"/>
  <c r="H454" i="13"/>
  <c r="I454" i="13"/>
  <c r="J458" i="13"/>
  <c r="K458" i="13"/>
  <c r="J459" i="13"/>
  <c r="K459" i="13"/>
  <c r="J460" i="13"/>
  <c r="K460" i="13"/>
  <c r="J461" i="13"/>
  <c r="K461" i="13"/>
  <c r="J462" i="13"/>
  <c r="K462" i="13"/>
  <c r="J463" i="13"/>
  <c r="K463" i="13"/>
  <c r="J464" i="13"/>
  <c r="K464" i="13"/>
  <c r="J465" i="13"/>
  <c r="K465" i="13"/>
  <c r="J466" i="13"/>
  <c r="K466" i="13"/>
  <c r="J467" i="13"/>
  <c r="K467" i="13"/>
  <c r="J468" i="13"/>
  <c r="K468" i="13"/>
  <c r="J469" i="13"/>
  <c r="K469" i="13"/>
  <c r="J470" i="13"/>
  <c r="K470" i="13"/>
  <c r="J471" i="13"/>
  <c r="K471" i="13"/>
  <c r="C472" i="13"/>
  <c r="D472" i="13"/>
  <c r="E472" i="13"/>
  <c r="J472" i="13" s="1"/>
  <c r="F472" i="13"/>
  <c r="G472" i="13"/>
  <c r="H472" i="13"/>
  <c r="I472" i="13"/>
  <c r="J476" i="13"/>
  <c r="K476" i="13"/>
  <c r="J477" i="13"/>
  <c r="K477" i="13"/>
  <c r="J478" i="13"/>
  <c r="K478" i="13"/>
  <c r="J479" i="13"/>
  <c r="K479" i="13"/>
  <c r="J480" i="13"/>
  <c r="K480" i="13"/>
  <c r="J481" i="13"/>
  <c r="K481" i="13"/>
  <c r="J482" i="13"/>
  <c r="K482" i="13"/>
  <c r="J483" i="13"/>
  <c r="K483" i="13"/>
  <c r="J484" i="13"/>
  <c r="K484" i="13"/>
  <c r="J485" i="13"/>
  <c r="K485" i="13"/>
  <c r="J486" i="13"/>
  <c r="K486" i="13"/>
  <c r="J487" i="13"/>
  <c r="K487" i="13"/>
  <c r="J488" i="13"/>
  <c r="K488" i="13"/>
  <c r="C489" i="13"/>
  <c r="D489" i="13"/>
  <c r="E489" i="13"/>
  <c r="K489" i="13" s="1"/>
  <c r="F489" i="13"/>
  <c r="G489" i="13"/>
  <c r="H489" i="13"/>
  <c r="I489" i="13"/>
  <c r="J493" i="13"/>
  <c r="K493" i="13"/>
  <c r="J494" i="13"/>
  <c r="K494" i="13"/>
  <c r="J495" i="13"/>
  <c r="K495" i="13"/>
  <c r="J496" i="13"/>
  <c r="K496" i="13"/>
  <c r="J497" i="13"/>
  <c r="K497" i="13"/>
  <c r="J498" i="13"/>
  <c r="K498" i="13"/>
  <c r="J499" i="13"/>
  <c r="K499" i="13"/>
  <c r="J500" i="13"/>
  <c r="K500" i="13"/>
  <c r="J501" i="13"/>
  <c r="K501" i="13"/>
  <c r="J502" i="13"/>
  <c r="K502" i="13"/>
  <c r="J503" i="13"/>
  <c r="K503" i="13"/>
  <c r="C504" i="13"/>
  <c r="D504" i="13"/>
  <c r="E504" i="13"/>
  <c r="J504" i="13" s="1"/>
  <c r="F504" i="13"/>
  <c r="G504" i="13"/>
  <c r="H504" i="13"/>
  <c r="I504" i="13"/>
  <c r="J508" i="13"/>
  <c r="K508" i="13"/>
  <c r="J509" i="13"/>
  <c r="K509" i="13"/>
  <c r="J510" i="13"/>
  <c r="K510" i="13"/>
  <c r="J511" i="13"/>
  <c r="K511" i="13"/>
  <c r="J512" i="13"/>
  <c r="K512" i="13"/>
  <c r="J513" i="13"/>
  <c r="K513" i="13"/>
  <c r="J514" i="13"/>
  <c r="K514" i="13"/>
  <c r="J515" i="13"/>
  <c r="K515" i="13"/>
  <c r="J516" i="13"/>
  <c r="K516" i="13"/>
  <c r="J517" i="13"/>
  <c r="K517" i="13"/>
  <c r="J518" i="13"/>
  <c r="K518" i="13"/>
  <c r="J519" i="13"/>
  <c r="K519" i="13"/>
  <c r="C520" i="13"/>
  <c r="D520" i="13"/>
  <c r="E520" i="13"/>
  <c r="F520" i="13"/>
  <c r="G520" i="13"/>
  <c r="H520" i="13"/>
  <c r="I520" i="13"/>
  <c r="J527" i="13"/>
  <c r="K527" i="13"/>
  <c r="J528" i="13"/>
  <c r="K528" i="13"/>
  <c r="J529" i="13"/>
  <c r="K529" i="13"/>
  <c r="J530" i="13"/>
  <c r="K530" i="13"/>
  <c r="J531" i="13"/>
  <c r="K531" i="13"/>
  <c r="J532" i="13"/>
  <c r="K532" i="13"/>
  <c r="J533" i="13"/>
  <c r="K533" i="13"/>
  <c r="J534" i="13"/>
  <c r="K534" i="13"/>
  <c r="J535" i="13"/>
  <c r="K535" i="13"/>
  <c r="J536" i="13"/>
  <c r="K536" i="13"/>
  <c r="J537" i="13"/>
  <c r="K537" i="13"/>
  <c r="J538" i="13"/>
  <c r="K538" i="13"/>
  <c r="J539" i="13"/>
  <c r="K539" i="13"/>
  <c r="J540" i="13"/>
  <c r="K540" i="13"/>
  <c r="C541" i="13"/>
  <c r="D541" i="13"/>
  <c r="E541" i="13"/>
  <c r="J541" i="13" s="1"/>
  <c r="F541" i="13"/>
  <c r="G541" i="13"/>
  <c r="H541" i="13"/>
  <c r="I541" i="13"/>
  <c r="J545" i="13"/>
  <c r="K545" i="13"/>
  <c r="J546" i="13"/>
  <c r="K546" i="13"/>
  <c r="J547" i="13"/>
  <c r="K547" i="13"/>
  <c r="J548" i="13"/>
  <c r="K548" i="13"/>
  <c r="J549" i="13"/>
  <c r="K549" i="13"/>
  <c r="J550" i="13"/>
  <c r="K550" i="13"/>
  <c r="J551" i="13"/>
  <c r="K551" i="13"/>
  <c r="J552" i="13"/>
  <c r="K552" i="13"/>
  <c r="J553" i="13"/>
  <c r="K553" i="13"/>
  <c r="J554" i="13"/>
  <c r="K554" i="13"/>
  <c r="J555" i="13"/>
  <c r="K555" i="13"/>
  <c r="J556" i="13"/>
  <c r="K556" i="13"/>
  <c r="J557" i="13"/>
  <c r="K557" i="13"/>
  <c r="J558" i="13"/>
  <c r="K558" i="13"/>
  <c r="C559" i="13"/>
  <c r="D559" i="13"/>
  <c r="E559" i="13"/>
  <c r="F559" i="13"/>
  <c r="G559" i="13"/>
  <c r="H559" i="13"/>
  <c r="I559" i="13"/>
  <c r="J563" i="13"/>
  <c r="K563" i="13"/>
  <c r="J564" i="13"/>
  <c r="K564" i="13"/>
  <c r="J565" i="13"/>
  <c r="K565" i="13"/>
  <c r="J566" i="13"/>
  <c r="K566" i="13"/>
  <c r="J567" i="13"/>
  <c r="K567" i="13"/>
  <c r="J568" i="13"/>
  <c r="K568" i="13"/>
  <c r="J569" i="13"/>
  <c r="K569" i="13"/>
  <c r="J570" i="13"/>
  <c r="K570" i="13"/>
  <c r="J571" i="13"/>
  <c r="K571" i="13"/>
  <c r="J572" i="13"/>
  <c r="K572" i="13"/>
  <c r="J573" i="13"/>
  <c r="K573" i="13"/>
  <c r="J574" i="13"/>
  <c r="K574" i="13"/>
  <c r="J575" i="13"/>
  <c r="K575" i="13"/>
  <c r="C576" i="13"/>
  <c r="D576" i="13"/>
  <c r="E576" i="13"/>
  <c r="F576" i="13"/>
  <c r="G576" i="13"/>
  <c r="H576" i="13"/>
  <c r="I576" i="13"/>
  <c r="J580" i="13"/>
  <c r="K580" i="13"/>
  <c r="J581" i="13"/>
  <c r="K581" i="13"/>
  <c r="J582" i="13"/>
  <c r="K582" i="13"/>
  <c r="J583" i="13"/>
  <c r="K583" i="13"/>
  <c r="J584" i="13"/>
  <c r="K584" i="13"/>
  <c r="J585" i="13"/>
  <c r="K585" i="13"/>
  <c r="J586" i="13"/>
  <c r="K586" i="13"/>
  <c r="J587" i="13"/>
  <c r="K587" i="13"/>
  <c r="J588" i="13"/>
  <c r="K588" i="13"/>
  <c r="J589" i="13"/>
  <c r="K589" i="13"/>
  <c r="J590" i="13"/>
  <c r="K590" i="13"/>
  <c r="C591" i="13"/>
  <c r="D591" i="13"/>
  <c r="E591" i="13"/>
  <c r="F591" i="13"/>
  <c r="G591" i="13"/>
  <c r="H591" i="13"/>
  <c r="I591" i="13"/>
  <c r="J595" i="13"/>
  <c r="K595" i="13"/>
  <c r="J596" i="13"/>
  <c r="K596" i="13"/>
  <c r="J597" i="13"/>
  <c r="K597" i="13"/>
  <c r="J598" i="13"/>
  <c r="K598" i="13"/>
  <c r="J599" i="13"/>
  <c r="K599" i="13"/>
  <c r="J600" i="13"/>
  <c r="K600" i="13"/>
  <c r="J601" i="13"/>
  <c r="K601" i="13"/>
  <c r="J602" i="13"/>
  <c r="K602" i="13"/>
  <c r="J603" i="13"/>
  <c r="K603" i="13"/>
  <c r="J604" i="13"/>
  <c r="K604" i="13"/>
  <c r="J605" i="13"/>
  <c r="K605" i="13"/>
  <c r="J606" i="13"/>
  <c r="K606" i="13"/>
  <c r="C607" i="13"/>
  <c r="D607" i="13"/>
  <c r="E607" i="13"/>
  <c r="F607" i="13"/>
  <c r="G607" i="13"/>
  <c r="H607" i="13"/>
  <c r="I607" i="13"/>
  <c r="J614" i="13"/>
  <c r="K614" i="13"/>
  <c r="J615" i="13"/>
  <c r="K615" i="13"/>
  <c r="J616" i="13"/>
  <c r="K616" i="13"/>
  <c r="J617" i="13"/>
  <c r="K617" i="13"/>
  <c r="J618" i="13"/>
  <c r="K618" i="13"/>
  <c r="J619" i="13"/>
  <c r="K619" i="13"/>
  <c r="J620" i="13"/>
  <c r="K620" i="13"/>
  <c r="J621" i="13"/>
  <c r="K621" i="13"/>
  <c r="J622" i="13"/>
  <c r="K622" i="13"/>
  <c r="J623" i="13"/>
  <c r="K623" i="13"/>
  <c r="J624" i="13"/>
  <c r="K624" i="13"/>
  <c r="J625" i="13"/>
  <c r="K625" i="13"/>
  <c r="J626" i="13"/>
  <c r="K626" i="13"/>
  <c r="J627" i="13"/>
  <c r="K627" i="13"/>
  <c r="C628" i="13"/>
  <c r="D628" i="13"/>
  <c r="K628" i="13" s="1"/>
  <c r="E628" i="13"/>
  <c r="F628" i="13"/>
  <c r="J628" i="13" s="1"/>
  <c r="G628" i="13"/>
  <c r="H628" i="13"/>
  <c r="I628" i="13"/>
  <c r="J632" i="13"/>
  <c r="K632" i="13"/>
  <c r="J633" i="13"/>
  <c r="K633" i="13"/>
  <c r="J634" i="13"/>
  <c r="K634" i="13"/>
  <c r="J635" i="13"/>
  <c r="K635" i="13"/>
  <c r="J636" i="13"/>
  <c r="K636" i="13"/>
  <c r="J637" i="13"/>
  <c r="K637" i="13"/>
  <c r="J638" i="13"/>
  <c r="K638" i="13"/>
  <c r="J639" i="13"/>
  <c r="K639" i="13"/>
  <c r="J640" i="13"/>
  <c r="K640" i="13"/>
  <c r="J641" i="13"/>
  <c r="K641" i="13"/>
  <c r="J642" i="13"/>
  <c r="K642" i="13"/>
  <c r="J643" i="13"/>
  <c r="K643" i="13"/>
  <c r="J644" i="13"/>
  <c r="K644" i="13"/>
  <c r="J645" i="13"/>
  <c r="K645" i="13"/>
  <c r="C646" i="13"/>
  <c r="D646" i="13"/>
  <c r="K646" i="13" s="1"/>
  <c r="E646" i="13"/>
  <c r="F646" i="13"/>
  <c r="G646" i="13"/>
  <c r="H646" i="13"/>
  <c r="I646" i="13"/>
  <c r="J650" i="13"/>
  <c r="K650" i="13"/>
  <c r="J651" i="13"/>
  <c r="K651" i="13"/>
  <c r="J652" i="13"/>
  <c r="K652" i="13"/>
  <c r="J653" i="13"/>
  <c r="K653" i="13"/>
  <c r="J654" i="13"/>
  <c r="K654" i="13"/>
  <c r="J655" i="13"/>
  <c r="K655" i="13"/>
  <c r="J656" i="13"/>
  <c r="K656" i="13"/>
  <c r="J657" i="13"/>
  <c r="K657" i="13"/>
  <c r="J658" i="13"/>
  <c r="K658" i="13"/>
  <c r="J659" i="13"/>
  <c r="K659" i="13"/>
  <c r="J660" i="13"/>
  <c r="K660" i="13"/>
  <c r="J661" i="13"/>
  <c r="K661" i="13"/>
  <c r="J662" i="13"/>
  <c r="K662" i="13"/>
  <c r="C663" i="13"/>
  <c r="D663" i="13"/>
  <c r="E663" i="13"/>
  <c r="F663" i="13"/>
  <c r="G663" i="13"/>
  <c r="H663" i="13"/>
  <c r="I663" i="13"/>
  <c r="J667" i="13"/>
  <c r="K667" i="13"/>
  <c r="J668" i="13"/>
  <c r="K668" i="13"/>
  <c r="J669" i="13"/>
  <c r="K669" i="13"/>
  <c r="J670" i="13"/>
  <c r="K670" i="13"/>
  <c r="J671" i="13"/>
  <c r="K671" i="13"/>
  <c r="J672" i="13"/>
  <c r="K672" i="13"/>
  <c r="J673" i="13"/>
  <c r="K673" i="13"/>
  <c r="J674" i="13"/>
  <c r="K674" i="13"/>
  <c r="J675" i="13"/>
  <c r="K675" i="13"/>
  <c r="J676" i="13"/>
  <c r="K676" i="13"/>
  <c r="J677" i="13"/>
  <c r="K677" i="13"/>
  <c r="C678" i="13"/>
  <c r="D678" i="13"/>
  <c r="E678" i="13"/>
  <c r="J678" i="13" s="1"/>
  <c r="F678" i="13"/>
  <c r="G678" i="13"/>
  <c r="H678" i="13"/>
  <c r="I678" i="13"/>
  <c r="J682" i="13"/>
  <c r="K682" i="13"/>
  <c r="J683" i="13"/>
  <c r="K683" i="13"/>
  <c r="J684" i="13"/>
  <c r="K684" i="13"/>
  <c r="J685" i="13"/>
  <c r="K685" i="13"/>
  <c r="J686" i="13"/>
  <c r="K686" i="13"/>
  <c r="J687" i="13"/>
  <c r="K687" i="13"/>
  <c r="J688" i="13"/>
  <c r="K688" i="13"/>
  <c r="J689" i="13"/>
  <c r="K689" i="13"/>
  <c r="J690" i="13"/>
  <c r="K690" i="13"/>
  <c r="J691" i="13"/>
  <c r="K691" i="13"/>
  <c r="J692" i="13"/>
  <c r="K692" i="13"/>
  <c r="J693" i="13"/>
  <c r="K693" i="13"/>
  <c r="C694" i="13"/>
  <c r="D694" i="13"/>
  <c r="K694" i="13" s="1"/>
  <c r="E694" i="13"/>
  <c r="F694" i="13"/>
  <c r="G694" i="13"/>
  <c r="H694" i="13"/>
  <c r="I694" i="13"/>
  <c r="J701" i="13"/>
  <c r="K701" i="13"/>
  <c r="J702" i="13"/>
  <c r="K702" i="13"/>
  <c r="J703" i="13"/>
  <c r="K703" i="13"/>
  <c r="J704" i="13"/>
  <c r="K704" i="13"/>
  <c r="J705" i="13"/>
  <c r="K705" i="13"/>
  <c r="J706" i="13"/>
  <c r="K706" i="13"/>
  <c r="J707" i="13"/>
  <c r="K707" i="13"/>
  <c r="J708" i="13"/>
  <c r="K708" i="13"/>
  <c r="J709" i="13"/>
  <c r="K709" i="13"/>
  <c r="J710" i="13"/>
  <c r="K710" i="13"/>
  <c r="J711" i="13"/>
  <c r="K711" i="13"/>
  <c r="J712" i="13"/>
  <c r="K712" i="13"/>
  <c r="J713" i="13"/>
  <c r="K713" i="13"/>
  <c r="J714" i="13"/>
  <c r="K714" i="13"/>
  <c r="C715" i="13"/>
  <c r="D715" i="13"/>
  <c r="E715" i="13"/>
  <c r="J715" i="13" s="1"/>
  <c r="F715" i="13"/>
  <c r="G715" i="13"/>
  <c r="H715" i="13"/>
  <c r="I715" i="13"/>
  <c r="J719" i="13"/>
  <c r="K719" i="13"/>
  <c r="J720" i="13"/>
  <c r="K720" i="13"/>
  <c r="J721" i="13"/>
  <c r="K721" i="13"/>
  <c r="J722" i="13"/>
  <c r="K722" i="13"/>
  <c r="J723" i="13"/>
  <c r="K723" i="13"/>
  <c r="J724" i="13"/>
  <c r="K724" i="13"/>
  <c r="J725" i="13"/>
  <c r="K725" i="13"/>
  <c r="J726" i="13"/>
  <c r="K726" i="13"/>
  <c r="J727" i="13"/>
  <c r="K727" i="13"/>
  <c r="J728" i="13"/>
  <c r="K728" i="13"/>
  <c r="J729" i="13"/>
  <c r="K729" i="13"/>
  <c r="J730" i="13"/>
  <c r="K730" i="13"/>
  <c r="J731" i="13"/>
  <c r="K731" i="13"/>
  <c r="J732" i="13"/>
  <c r="K732" i="13"/>
  <c r="C733" i="13"/>
  <c r="D733" i="13"/>
  <c r="E733" i="13"/>
  <c r="F733" i="13"/>
  <c r="G733" i="13"/>
  <c r="H733" i="13"/>
  <c r="I733" i="13"/>
  <c r="J737" i="13"/>
  <c r="K737" i="13"/>
  <c r="J738" i="13"/>
  <c r="K738" i="13"/>
  <c r="J739" i="13"/>
  <c r="K739" i="13"/>
  <c r="J740" i="13"/>
  <c r="K740" i="13"/>
  <c r="J741" i="13"/>
  <c r="K741" i="13"/>
  <c r="J742" i="13"/>
  <c r="K742" i="13"/>
  <c r="J743" i="13"/>
  <c r="K743" i="13"/>
  <c r="J744" i="13"/>
  <c r="K744" i="13"/>
  <c r="J745" i="13"/>
  <c r="K745" i="13"/>
  <c r="J746" i="13"/>
  <c r="K746" i="13"/>
  <c r="J747" i="13"/>
  <c r="K747" i="13"/>
  <c r="C748" i="13"/>
  <c r="D748" i="13"/>
  <c r="E748" i="13"/>
  <c r="F748" i="13"/>
  <c r="G748" i="13"/>
  <c r="H748" i="13"/>
  <c r="I748" i="13"/>
  <c r="J752" i="13"/>
  <c r="K752" i="13"/>
  <c r="J753" i="13"/>
  <c r="K753" i="13"/>
  <c r="J754" i="13"/>
  <c r="K754" i="13"/>
  <c r="J755" i="13"/>
  <c r="K755" i="13"/>
  <c r="J756" i="13"/>
  <c r="K756" i="13"/>
  <c r="J757" i="13"/>
  <c r="K757" i="13"/>
  <c r="J758" i="13"/>
  <c r="K758" i="13"/>
  <c r="J759" i="13"/>
  <c r="K759" i="13"/>
  <c r="J760" i="13"/>
  <c r="K760" i="13"/>
  <c r="J761" i="13"/>
  <c r="K761" i="13"/>
  <c r="J762" i="13"/>
  <c r="K762" i="13"/>
  <c r="C763" i="13"/>
  <c r="D763" i="13"/>
  <c r="K763" i="13" s="1"/>
  <c r="E763" i="13"/>
  <c r="F763" i="13"/>
  <c r="G763" i="13"/>
  <c r="H763" i="13"/>
  <c r="I763" i="13"/>
  <c r="J767" i="13"/>
  <c r="K767" i="13"/>
  <c r="J768" i="13"/>
  <c r="K768" i="13"/>
  <c r="J769" i="13"/>
  <c r="K769" i="13"/>
  <c r="J770" i="13"/>
  <c r="K770" i="13"/>
  <c r="J771" i="13"/>
  <c r="K771" i="13"/>
  <c r="J772" i="13"/>
  <c r="K772" i="13"/>
  <c r="J773" i="13"/>
  <c r="K773" i="13"/>
  <c r="J774" i="13"/>
  <c r="K774" i="13"/>
  <c r="J775" i="13"/>
  <c r="K775" i="13"/>
  <c r="J776" i="13"/>
  <c r="K776" i="13"/>
  <c r="J777" i="13"/>
  <c r="K777" i="13"/>
  <c r="J778" i="13"/>
  <c r="K778" i="13"/>
  <c r="C779" i="13"/>
  <c r="D779" i="13"/>
  <c r="K779" i="13" s="1"/>
  <c r="E779" i="13"/>
  <c r="F779" i="13"/>
  <c r="G779" i="13"/>
  <c r="H779" i="13"/>
  <c r="I779" i="13"/>
  <c r="J786" i="13"/>
  <c r="K786" i="13"/>
  <c r="J787" i="13"/>
  <c r="K787" i="13"/>
  <c r="J788" i="13"/>
  <c r="K788" i="13"/>
  <c r="J789" i="13"/>
  <c r="K789" i="13"/>
  <c r="J790" i="13"/>
  <c r="K790" i="13"/>
  <c r="J791" i="13"/>
  <c r="K791" i="13"/>
  <c r="J792" i="13"/>
  <c r="K792" i="13"/>
  <c r="J793" i="13"/>
  <c r="K793" i="13"/>
  <c r="J794" i="13"/>
  <c r="K794" i="13"/>
  <c r="J795" i="13"/>
  <c r="K795" i="13"/>
  <c r="J796" i="13"/>
  <c r="K796" i="13"/>
  <c r="J797" i="13"/>
  <c r="K797" i="13"/>
  <c r="J798" i="13"/>
  <c r="K798" i="13"/>
  <c r="J799" i="13"/>
  <c r="K799" i="13"/>
  <c r="C800" i="13"/>
  <c r="D800" i="13"/>
  <c r="E800" i="13"/>
  <c r="F800" i="13"/>
  <c r="G800" i="13"/>
  <c r="H800" i="13"/>
  <c r="I800" i="13"/>
  <c r="J804" i="13"/>
  <c r="K804" i="13"/>
  <c r="J805" i="13"/>
  <c r="K805" i="13"/>
  <c r="J806" i="13"/>
  <c r="K806" i="13"/>
  <c r="J807" i="13"/>
  <c r="K807" i="13"/>
  <c r="J808" i="13"/>
  <c r="K808" i="13"/>
  <c r="J809" i="13"/>
  <c r="K809" i="13"/>
  <c r="J810" i="13"/>
  <c r="K810" i="13"/>
  <c r="J811" i="13"/>
  <c r="K811" i="13"/>
  <c r="J812" i="13"/>
  <c r="K812" i="13"/>
  <c r="J813" i="13"/>
  <c r="K813" i="13"/>
  <c r="J814" i="13"/>
  <c r="K814" i="13"/>
  <c r="J815" i="13"/>
  <c r="K815" i="13"/>
  <c r="J816" i="13"/>
  <c r="K816" i="13"/>
  <c r="J817" i="13"/>
  <c r="K817" i="13"/>
  <c r="C818" i="13"/>
  <c r="D818" i="13"/>
  <c r="E818" i="13"/>
  <c r="F818" i="13"/>
  <c r="G818" i="13"/>
  <c r="H818" i="13"/>
  <c r="I818" i="13"/>
  <c r="J822" i="13"/>
  <c r="K822" i="13"/>
  <c r="J823" i="13"/>
  <c r="K823" i="13"/>
  <c r="J824" i="13"/>
  <c r="K824" i="13"/>
  <c r="J825" i="13"/>
  <c r="K825" i="13"/>
  <c r="J826" i="13"/>
  <c r="K826" i="13"/>
  <c r="J827" i="13"/>
  <c r="K827" i="13"/>
  <c r="J828" i="13"/>
  <c r="K828" i="13"/>
  <c r="J829" i="13"/>
  <c r="K829" i="13"/>
  <c r="J830" i="13"/>
  <c r="K830" i="13"/>
  <c r="J831" i="13"/>
  <c r="K831" i="13"/>
  <c r="J832" i="13"/>
  <c r="K832" i="13"/>
  <c r="C833" i="13"/>
  <c r="D833" i="13"/>
  <c r="K833" i="13" s="1"/>
  <c r="E833" i="13"/>
  <c r="F833" i="13"/>
  <c r="G833" i="13"/>
  <c r="H833" i="13"/>
  <c r="I833" i="13"/>
  <c r="J837" i="13"/>
  <c r="K837" i="13"/>
  <c r="J838" i="13"/>
  <c r="K838" i="13"/>
  <c r="J839" i="13"/>
  <c r="K839" i="13"/>
  <c r="J840" i="13"/>
  <c r="K840" i="13"/>
  <c r="J841" i="13"/>
  <c r="K841" i="13"/>
  <c r="J842" i="13"/>
  <c r="K842" i="13"/>
  <c r="J843" i="13"/>
  <c r="K843" i="13"/>
  <c r="J844" i="13"/>
  <c r="K844" i="13"/>
  <c r="J845" i="13"/>
  <c r="K845" i="13"/>
  <c r="J846" i="13"/>
  <c r="K846" i="13"/>
  <c r="J847" i="13"/>
  <c r="K847" i="13"/>
  <c r="C848" i="13"/>
  <c r="D848" i="13"/>
  <c r="E848" i="13"/>
  <c r="J848" i="13" s="1"/>
  <c r="F848" i="13"/>
  <c r="G848" i="13"/>
  <c r="H848" i="13"/>
  <c r="I848" i="13"/>
  <c r="J852" i="13"/>
  <c r="K852" i="13"/>
  <c r="J853" i="13"/>
  <c r="K853" i="13"/>
  <c r="J854" i="13"/>
  <c r="K854" i="13"/>
  <c r="J855" i="13"/>
  <c r="K855" i="13"/>
  <c r="J856" i="13"/>
  <c r="K856" i="13"/>
  <c r="J857" i="13"/>
  <c r="K857" i="13"/>
  <c r="J858" i="13"/>
  <c r="K858" i="13"/>
  <c r="J859" i="13"/>
  <c r="K859" i="13"/>
  <c r="J860" i="13"/>
  <c r="K860" i="13"/>
  <c r="J861" i="13"/>
  <c r="K861" i="13"/>
  <c r="J862" i="13"/>
  <c r="K862" i="13"/>
  <c r="J863" i="13"/>
  <c r="K863" i="13"/>
  <c r="C864" i="13"/>
  <c r="D864" i="13"/>
  <c r="E864" i="13"/>
  <c r="F864" i="13"/>
  <c r="G864" i="13"/>
  <c r="H864" i="13"/>
  <c r="I864" i="13"/>
  <c r="J871" i="13"/>
  <c r="K871" i="13"/>
  <c r="J872" i="13"/>
  <c r="K872" i="13"/>
  <c r="J873" i="13"/>
  <c r="K873" i="13"/>
  <c r="J874" i="13"/>
  <c r="K874" i="13"/>
  <c r="J875" i="13"/>
  <c r="K875" i="13"/>
  <c r="J876" i="13"/>
  <c r="K876" i="13"/>
  <c r="J877" i="13"/>
  <c r="K877" i="13"/>
  <c r="J878" i="13"/>
  <c r="K878" i="13"/>
  <c r="J879" i="13"/>
  <c r="K879" i="13"/>
  <c r="J880" i="13"/>
  <c r="K880" i="13"/>
  <c r="J881" i="13"/>
  <c r="K881" i="13"/>
  <c r="J882" i="13"/>
  <c r="K882" i="13"/>
  <c r="J883" i="13"/>
  <c r="K883" i="13"/>
  <c r="J884" i="13"/>
  <c r="K884" i="13"/>
  <c r="C885" i="13"/>
  <c r="D885" i="13"/>
  <c r="E885" i="13"/>
  <c r="F885" i="13"/>
  <c r="G885" i="13"/>
  <c r="H885" i="13"/>
  <c r="I885" i="13"/>
  <c r="J889" i="13"/>
  <c r="K889" i="13"/>
  <c r="J890" i="13"/>
  <c r="K890" i="13"/>
  <c r="J891" i="13"/>
  <c r="K891" i="13"/>
  <c r="J892" i="13"/>
  <c r="K892" i="13"/>
  <c r="J893" i="13"/>
  <c r="K893" i="13"/>
  <c r="J894" i="13"/>
  <c r="K894" i="13"/>
  <c r="J895" i="13"/>
  <c r="K895" i="13"/>
  <c r="J896" i="13"/>
  <c r="K896" i="13"/>
  <c r="J897" i="13"/>
  <c r="K897" i="13"/>
  <c r="J898" i="13"/>
  <c r="K898" i="13"/>
  <c r="J899" i="13"/>
  <c r="K899" i="13"/>
  <c r="J900" i="13"/>
  <c r="K900" i="13"/>
  <c r="J901" i="13"/>
  <c r="K901" i="13"/>
  <c r="J902" i="13"/>
  <c r="K902" i="13"/>
  <c r="C903" i="13"/>
  <c r="D903" i="13"/>
  <c r="K903" i="13"/>
  <c r="E903" i="13"/>
  <c r="F903" i="13"/>
  <c r="G903" i="13"/>
  <c r="H903" i="13"/>
  <c r="I903" i="13"/>
  <c r="J903" i="13"/>
  <c r="J907" i="13"/>
  <c r="K907" i="13"/>
  <c r="J908" i="13"/>
  <c r="K908" i="13"/>
  <c r="J909" i="13"/>
  <c r="K909" i="13"/>
  <c r="J910" i="13"/>
  <c r="K910" i="13"/>
  <c r="J911" i="13"/>
  <c r="K911" i="13"/>
  <c r="J912" i="13"/>
  <c r="K912" i="13"/>
  <c r="J913" i="13"/>
  <c r="K913" i="13"/>
  <c r="J914" i="13"/>
  <c r="K914" i="13"/>
  <c r="J915" i="13"/>
  <c r="K915" i="13"/>
  <c r="J916" i="13"/>
  <c r="K916" i="13"/>
  <c r="J917" i="13"/>
  <c r="K917" i="13"/>
  <c r="C918" i="13"/>
  <c r="D918" i="13"/>
  <c r="E918" i="13"/>
  <c r="J918" i="13"/>
  <c r="F918" i="13"/>
  <c r="G918" i="13"/>
  <c r="H918" i="13"/>
  <c r="I918" i="13"/>
  <c r="J922" i="13"/>
  <c r="K922" i="13"/>
  <c r="J923" i="13"/>
  <c r="K923" i="13"/>
  <c r="J924" i="13"/>
  <c r="K924" i="13"/>
  <c r="J925" i="13"/>
  <c r="K925" i="13"/>
  <c r="J926" i="13"/>
  <c r="K926" i="13"/>
  <c r="J927" i="13"/>
  <c r="K927" i="13"/>
  <c r="J928" i="13"/>
  <c r="K928" i="13"/>
  <c r="J929" i="13"/>
  <c r="K929" i="13"/>
  <c r="J930" i="13"/>
  <c r="K930" i="13"/>
  <c r="J931" i="13"/>
  <c r="K931" i="13"/>
  <c r="J932" i="13"/>
  <c r="K932" i="13"/>
  <c r="C933" i="13"/>
  <c r="D933" i="13"/>
  <c r="E933" i="13"/>
  <c r="F933" i="13"/>
  <c r="G933" i="13"/>
  <c r="H933" i="13"/>
  <c r="I933" i="13"/>
  <c r="J937" i="13"/>
  <c r="K937" i="13"/>
  <c r="J938" i="13"/>
  <c r="K938" i="13"/>
  <c r="J939" i="13"/>
  <c r="K939" i="13"/>
  <c r="J940" i="13"/>
  <c r="K940" i="13"/>
  <c r="J941" i="13"/>
  <c r="K941" i="13"/>
  <c r="J942" i="13"/>
  <c r="K942" i="13"/>
  <c r="J943" i="13"/>
  <c r="K943" i="13"/>
  <c r="J944" i="13"/>
  <c r="K944" i="13"/>
  <c r="J945" i="13"/>
  <c r="K945" i="13"/>
  <c r="J946" i="13"/>
  <c r="K946" i="13"/>
  <c r="J947" i="13"/>
  <c r="K947" i="13"/>
  <c r="J948" i="13"/>
  <c r="K948" i="13"/>
  <c r="C949" i="13"/>
  <c r="D949" i="13"/>
  <c r="E949" i="13"/>
  <c r="F949" i="13"/>
  <c r="G949" i="13"/>
  <c r="H949" i="13"/>
  <c r="I949" i="13"/>
  <c r="J6" i="12"/>
  <c r="K6" i="12"/>
  <c r="J7" i="12"/>
  <c r="K7" i="12"/>
  <c r="J8" i="12"/>
  <c r="K8" i="12"/>
  <c r="J9" i="12"/>
  <c r="K9" i="12"/>
  <c r="J10" i="12"/>
  <c r="K10" i="12"/>
  <c r="J11" i="12"/>
  <c r="K11" i="12"/>
  <c r="J12" i="12"/>
  <c r="K12" i="12"/>
  <c r="J13" i="12"/>
  <c r="K13" i="12"/>
  <c r="J14" i="12"/>
  <c r="K14" i="12"/>
  <c r="J15" i="12"/>
  <c r="K15" i="12"/>
  <c r="J16" i="12"/>
  <c r="K16" i="12"/>
  <c r="J17" i="12"/>
  <c r="K17" i="12"/>
  <c r="J18" i="12"/>
  <c r="K18" i="12"/>
  <c r="J19" i="12"/>
  <c r="K19" i="12"/>
  <c r="C20" i="12"/>
  <c r="D20" i="12"/>
  <c r="E20" i="12"/>
  <c r="F20" i="12"/>
  <c r="G20" i="12"/>
  <c r="H20" i="12"/>
  <c r="I20" i="12"/>
  <c r="J24" i="12"/>
  <c r="K24" i="12"/>
  <c r="J25" i="12"/>
  <c r="K25" i="12"/>
  <c r="J26" i="12"/>
  <c r="K26" i="12"/>
  <c r="J27" i="12"/>
  <c r="K27" i="12"/>
  <c r="J28" i="12"/>
  <c r="K28" i="12"/>
  <c r="J29" i="12"/>
  <c r="K29" i="12"/>
  <c r="J30" i="12"/>
  <c r="K30" i="12"/>
  <c r="J31" i="12"/>
  <c r="K31" i="12"/>
  <c r="J32" i="12"/>
  <c r="K32" i="12"/>
  <c r="J33" i="12"/>
  <c r="K33" i="12"/>
  <c r="J34" i="12"/>
  <c r="K34" i="12"/>
  <c r="J35" i="12"/>
  <c r="K35" i="12"/>
  <c r="J36" i="12"/>
  <c r="K36" i="12"/>
  <c r="J37" i="12"/>
  <c r="K37" i="12"/>
  <c r="C38" i="12"/>
  <c r="D38" i="12"/>
  <c r="E38" i="12"/>
  <c r="J38" i="12" s="1"/>
  <c r="F38" i="12"/>
  <c r="G38" i="12"/>
  <c r="H38" i="12"/>
  <c r="I38" i="12"/>
  <c r="J42" i="12"/>
  <c r="K42" i="12"/>
  <c r="J43" i="12"/>
  <c r="K43" i="12"/>
  <c r="J44" i="12"/>
  <c r="K44" i="12"/>
  <c r="J45" i="12"/>
  <c r="K45" i="12"/>
  <c r="J46" i="12"/>
  <c r="K46" i="12"/>
  <c r="J47" i="12"/>
  <c r="K47" i="12"/>
  <c r="J48" i="12"/>
  <c r="K48" i="12"/>
  <c r="J49" i="12"/>
  <c r="K49" i="12"/>
  <c r="J50" i="12"/>
  <c r="K50" i="12"/>
  <c r="J51" i="12"/>
  <c r="K51" i="12"/>
  <c r="J52" i="12"/>
  <c r="K52" i="12"/>
  <c r="C53" i="12"/>
  <c r="D53" i="12"/>
  <c r="E53" i="12"/>
  <c r="F53" i="12"/>
  <c r="G53" i="12"/>
  <c r="H53" i="12"/>
  <c r="I53" i="12"/>
  <c r="J57" i="12"/>
  <c r="K57" i="12"/>
  <c r="J58" i="12"/>
  <c r="K58" i="12"/>
  <c r="J59" i="12"/>
  <c r="K59" i="12"/>
  <c r="J60" i="12"/>
  <c r="K60" i="12"/>
  <c r="J61" i="12"/>
  <c r="K61" i="12"/>
  <c r="J62" i="12"/>
  <c r="K62" i="12"/>
  <c r="J63" i="12"/>
  <c r="K63" i="12"/>
  <c r="J64" i="12"/>
  <c r="K64" i="12"/>
  <c r="J65" i="12"/>
  <c r="K65" i="12"/>
  <c r="J66" i="12"/>
  <c r="K66" i="12"/>
  <c r="J67" i="12"/>
  <c r="K67" i="12"/>
  <c r="J68" i="12"/>
  <c r="K68" i="12"/>
  <c r="C69" i="12"/>
  <c r="D69" i="12"/>
  <c r="E69" i="12"/>
  <c r="F69" i="12"/>
  <c r="G69" i="12"/>
  <c r="H69" i="12"/>
  <c r="I69" i="12"/>
  <c r="J73" i="12"/>
  <c r="K73" i="12"/>
  <c r="J74" i="12"/>
  <c r="K74" i="12"/>
  <c r="J75" i="12"/>
  <c r="K75" i="12"/>
  <c r="J76" i="12"/>
  <c r="K76" i="12"/>
  <c r="J77" i="12"/>
  <c r="K77" i="12"/>
  <c r="J78" i="12"/>
  <c r="K78" i="12"/>
  <c r="J79" i="12"/>
  <c r="K79" i="12"/>
  <c r="J80" i="12"/>
  <c r="K80" i="12"/>
  <c r="J81" i="12"/>
  <c r="K81" i="12"/>
  <c r="J82" i="12"/>
  <c r="K82" i="12"/>
  <c r="J83" i="12"/>
  <c r="K83" i="12"/>
  <c r="J84" i="12"/>
  <c r="K84" i="12"/>
  <c r="C85" i="12"/>
  <c r="D85" i="12"/>
  <c r="K85" i="12"/>
  <c r="E85" i="12"/>
  <c r="F85" i="12"/>
  <c r="G85" i="12"/>
  <c r="H85" i="12"/>
  <c r="I85" i="12"/>
  <c r="J85" i="12"/>
  <c r="J92" i="12"/>
  <c r="K92" i="12"/>
  <c r="J93" i="12"/>
  <c r="K93" i="12"/>
  <c r="J94" i="12"/>
  <c r="K94" i="12"/>
  <c r="J95" i="12"/>
  <c r="K95" i="12"/>
  <c r="J96" i="12"/>
  <c r="K96" i="12"/>
  <c r="J97" i="12"/>
  <c r="K97" i="12"/>
  <c r="J98" i="12"/>
  <c r="K98" i="12"/>
  <c r="J99" i="12"/>
  <c r="K99" i="12"/>
  <c r="J100" i="12"/>
  <c r="K100" i="12"/>
  <c r="J101" i="12"/>
  <c r="K101" i="12"/>
  <c r="J102" i="12"/>
  <c r="K102" i="12"/>
  <c r="J103" i="12"/>
  <c r="K103" i="12"/>
  <c r="J104" i="12"/>
  <c r="K104" i="12"/>
  <c r="J105" i="12"/>
  <c r="K105" i="12"/>
  <c r="C106" i="12"/>
  <c r="D106" i="12"/>
  <c r="K106" i="12" s="1"/>
  <c r="E106" i="12"/>
  <c r="F106" i="12"/>
  <c r="G106" i="12"/>
  <c r="H106" i="12"/>
  <c r="I106" i="12"/>
  <c r="J110" i="12"/>
  <c r="K110" i="12"/>
  <c r="J111" i="12"/>
  <c r="K111" i="12"/>
  <c r="J112" i="12"/>
  <c r="K112" i="12"/>
  <c r="J113" i="12"/>
  <c r="K113" i="12"/>
  <c r="J114" i="12"/>
  <c r="K114" i="12"/>
  <c r="J115" i="12"/>
  <c r="K115" i="12"/>
  <c r="J116" i="12"/>
  <c r="K116" i="12"/>
  <c r="J117" i="12"/>
  <c r="K117" i="12"/>
  <c r="J118" i="12"/>
  <c r="K118" i="12"/>
  <c r="J119" i="12"/>
  <c r="K119" i="12"/>
  <c r="J120" i="12"/>
  <c r="K120" i="12"/>
  <c r="J121" i="12"/>
  <c r="K121" i="12"/>
  <c r="J122" i="12"/>
  <c r="K122" i="12"/>
  <c r="J123" i="12"/>
  <c r="K123" i="12"/>
  <c r="C124" i="12"/>
  <c r="D124" i="12"/>
  <c r="K124" i="12" s="1"/>
  <c r="E124" i="12"/>
  <c r="F124" i="12"/>
  <c r="G124" i="12"/>
  <c r="H124" i="12"/>
  <c r="I124" i="12"/>
  <c r="J128" i="12"/>
  <c r="K128" i="12"/>
  <c r="J129" i="12"/>
  <c r="K129" i="12"/>
  <c r="J130" i="12"/>
  <c r="K130" i="12"/>
  <c r="J131" i="12"/>
  <c r="K131" i="12"/>
  <c r="J132" i="12"/>
  <c r="K132" i="12"/>
  <c r="J133" i="12"/>
  <c r="K133" i="12"/>
  <c r="J134" i="12"/>
  <c r="K134" i="12"/>
  <c r="J135" i="12"/>
  <c r="K135" i="12"/>
  <c r="J136" i="12"/>
  <c r="K136" i="12"/>
  <c r="J137" i="12"/>
  <c r="K137" i="12"/>
  <c r="J138" i="12"/>
  <c r="K138" i="12"/>
  <c r="J139" i="12"/>
  <c r="K139" i="12"/>
  <c r="C140" i="12"/>
  <c r="D140" i="12"/>
  <c r="E140" i="12"/>
  <c r="J140" i="12" s="1"/>
  <c r="F140" i="12"/>
  <c r="G140" i="12"/>
  <c r="H140" i="12"/>
  <c r="I140" i="12"/>
  <c r="J144" i="12"/>
  <c r="K144" i="12"/>
  <c r="J145" i="12"/>
  <c r="K145" i="12"/>
  <c r="J146" i="12"/>
  <c r="K146" i="12"/>
  <c r="J147" i="12"/>
  <c r="K147" i="12"/>
  <c r="J148" i="12"/>
  <c r="K148" i="12"/>
  <c r="J149" i="12"/>
  <c r="K149" i="12"/>
  <c r="J150" i="12"/>
  <c r="K150" i="12"/>
  <c r="J151" i="12"/>
  <c r="K151" i="12"/>
  <c r="J152" i="12"/>
  <c r="K152" i="12"/>
  <c r="J153" i="12"/>
  <c r="K153" i="12"/>
  <c r="J154" i="12"/>
  <c r="K154" i="12"/>
  <c r="J155" i="12"/>
  <c r="K155" i="12"/>
  <c r="C156" i="12"/>
  <c r="D156" i="12"/>
  <c r="K156" i="12" s="1"/>
  <c r="E156" i="12"/>
  <c r="F156" i="12"/>
  <c r="G156" i="12"/>
  <c r="H156" i="12"/>
  <c r="I156" i="12"/>
  <c r="J160" i="12"/>
  <c r="K160" i="12"/>
  <c r="J161" i="12"/>
  <c r="K161" i="12"/>
  <c r="J162" i="12"/>
  <c r="K162" i="12"/>
  <c r="J163" i="12"/>
  <c r="K163" i="12"/>
  <c r="J164" i="12"/>
  <c r="K164" i="12"/>
  <c r="J165" i="12"/>
  <c r="K165" i="12"/>
  <c r="J166" i="12"/>
  <c r="K166" i="12"/>
  <c r="J167" i="12"/>
  <c r="K167" i="12"/>
  <c r="J168" i="12"/>
  <c r="K168" i="12"/>
  <c r="J169" i="12"/>
  <c r="K169" i="12"/>
  <c r="J170" i="12"/>
  <c r="K170" i="12"/>
  <c r="J171" i="12"/>
  <c r="K171" i="12"/>
  <c r="C172" i="12"/>
  <c r="D172" i="12"/>
  <c r="K172" i="12" s="1"/>
  <c r="E172" i="12"/>
  <c r="J172" i="12"/>
  <c r="F172" i="12"/>
  <c r="G172" i="12"/>
  <c r="H172" i="12"/>
  <c r="I172" i="12"/>
  <c r="J179" i="12"/>
  <c r="K179" i="12"/>
  <c r="J180" i="12"/>
  <c r="K180" i="12"/>
  <c r="J181" i="12"/>
  <c r="K181" i="12"/>
  <c r="J182" i="12"/>
  <c r="K182" i="12"/>
  <c r="J183" i="12"/>
  <c r="K183" i="12"/>
  <c r="J184" i="12"/>
  <c r="K184" i="12"/>
  <c r="J185" i="12"/>
  <c r="K185" i="12"/>
  <c r="J186" i="12"/>
  <c r="K186" i="12"/>
  <c r="J187" i="12"/>
  <c r="K187" i="12"/>
  <c r="J188" i="12"/>
  <c r="K188" i="12"/>
  <c r="J189" i="12"/>
  <c r="K189" i="12"/>
  <c r="J190" i="12"/>
  <c r="K190" i="12"/>
  <c r="J191" i="12"/>
  <c r="K191" i="12"/>
  <c r="J192" i="12"/>
  <c r="K192" i="12"/>
  <c r="C193" i="12"/>
  <c r="D193" i="12"/>
  <c r="E193" i="12"/>
  <c r="F193" i="12"/>
  <c r="G193" i="12"/>
  <c r="H193" i="12"/>
  <c r="I193" i="12"/>
  <c r="J197" i="12"/>
  <c r="K197" i="12"/>
  <c r="J198" i="12"/>
  <c r="K198" i="12"/>
  <c r="J199" i="12"/>
  <c r="K199" i="12"/>
  <c r="J200" i="12"/>
  <c r="K200" i="12"/>
  <c r="J201" i="12"/>
  <c r="K201" i="12"/>
  <c r="J202" i="12"/>
  <c r="K202" i="12"/>
  <c r="J203" i="12"/>
  <c r="K203" i="12"/>
  <c r="J204" i="12"/>
  <c r="K204" i="12"/>
  <c r="J205" i="12"/>
  <c r="K205" i="12"/>
  <c r="J206" i="12"/>
  <c r="K206" i="12"/>
  <c r="J207" i="12"/>
  <c r="K207" i="12"/>
  <c r="J208" i="12"/>
  <c r="K208" i="12"/>
  <c r="J209" i="12"/>
  <c r="K209" i="12"/>
  <c r="J210" i="12"/>
  <c r="K210" i="12"/>
  <c r="C211" i="12"/>
  <c r="D211" i="12"/>
  <c r="E211" i="12"/>
  <c r="J211" i="12" s="1"/>
  <c r="F211" i="12"/>
  <c r="G211" i="12"/>
  <c r="H211" i="12"/>
  <c r="I211" i="12"/>
  <c r="J215" i="12"/>
  <c r="K215" i="12"/>
  <c r="J216" i="12"/>
  <c r="K216" i="12"/>
  <c r="J217" i="12"/>
  <c r="K217" i="12"/>
  <c r="J218" i="12"/>
  <c r="K218" i="12"/>
  <c r="J219" i="12"/>
  <c r="K219" i="12"/>
  <c r="J220" i="12"/>
  <c r="K220" i="12"/>
  <c r="J221" i="12"/>
  <c r="K221" i="12"/>
  <c r="J222" i="12"/>
  <c r="K222" i="12"/>
  <c r="J223" i="12"/>
  <c r="K223" i="12"/>
  <c r="J224" i="12"/>
  <c r="K224" i="12"/>
  <c r="J225" i="12"/>
  <c r="K225" i="12"/>
  <c r="J226" i="12"/>
  <c r="K226" i="12"/>
  <c r="C227" i="12"/>
  <c r="D227" i="12"/>
  <c r="K227" i="12" s="1"/>
  <c r="E227" i="12"/>
  <c r="F227" i="12"/>
  <c r="G227" i="12"/>
  <c r="H227" i="12"/>
  <c r="I227" i="12"/>
  <c r="J231" i="12"/>
  <c r="K231" i="12"/>
  <c r="J232" i="12"/>
  <c r="K232" i="12"/>
  <c r="J233" i="12"/>
  <c r="K233" i="12"/>
  <c r="J234" i="12"/>
  <c r="K234" i="12"/>
  <c r="J235" i="12"/>
  <c r="K235" i="12"/>
  <c r="J236" i="12"/>
  <c r="K236" i="12"/>
  <c r="J237" i="12"/>
  <c r="K237" i="12"/>
  <c r="J238" i="12"/>
  <c r="K238" i="12"/>
  <c r="J239" i="12"/>
  <c r="K239" i="12"/>
  <c r="J240" i="12"/>
  <c r="K240" i="12"/>
  <c r="J241" i="12"/>
  <c r="K241" i="12"/>
  <c r="C242" i="12"/>
  <c r="D242" i="12"/>
  <c r="E242" i="12"/>
  <c r="F242" i="12"/>
  <c r="G242" i="12"/>
  <c r="H242" i="12"/>
  <c r="I242" i="12"/>
  <c r="J246" i="12"/>
  <c r="K246" i="12"/>
  <c r="J247" i="12"/>
  <c r="K247" i="12"/>
  <c r="J248" i="12"/>
  <c r="K248" i="12"/>
  <c r="J249" i="12"/>
  <c r="K249" i="12"/>
  <c r="J250" i="12"/>
  <c r="K250" i="12"/>
  <c r="J251" i="12"/>
  <c r="K251" i="12"/>
  <c r="J252" i="12"/>
  <c r="K252" i="12"/>
  <c r="J253" i="12"/>
  <c r="K253" i="12"/>
  <c r="J254" i="12"/>
  <c r="K254" i="12"/>
  <c r="J255" i="12"/>
  <c r="K255" i="12"/>
  <c r="J256" i="12"/>
  <c r="K256" i="12"/>
  <c r="J257" i="12"/>
  <c r="K257" i="12"/>
  <c r="C258" i="12"/>
  <c r="D258" i="12"/>
  <c r="E258" i="12"/>
  <c r="F258" i="12"/>
  <c r="G258" i="12"/>
  <c r="H258" i="12"/>
  <c r="I258" i="12"/>
  <c r="J265" i="12"/>
  <c r="K265" i="12"/>
  <c r="J266" i="12"/>
  <c r="K266" i="12"/>
  <c r="J267" i="12"/>
  <c r="K267" i="12"/>
  <c r="J268" i="12"/>
  <c r="K268" i="12"/>
  <c r="J269" i="12"/>
  <c r="K269" i="12"/>
  <c r="J270" i="12"/>
  <c r="K270" i="12"/>
  <c r="J271" i="12"/>
  <c r="K271" i="12"/>
  <c r="J272" i="12"/>
  <c r="K272" i="12"/>
  <c r="J273" i="12"/>
  <c r="K273" i="12"/>
  <c r="J274" i="12"/>
  <c r="K274" i="12"/>
  <c r="J275" i="12"/>
  <c r="K275" i="12"/>
  <c r="J276" i="12"/>
  <c r="K276" i="12"/>
  <c r="J277" i="12"/>
  <c r="K277" i="12"/>
  <c r="J278" i="12"/>
  <c r="K278" i="12"/>
  <c r="C279" i="12"/>
  <c r="D279" i="12"/>
  <c r="E279" i="12"/>
  <c r="F279" i="12"/>
  <c r="G279" i="12"/>
  <c r="H279" i="12"/>
  <c r="I279" i="12"/>
  <c r="J283" i="12"/>
  <c r="K283" i="12"/>
  <c r="J284" i="12"/>
  <c r="K284" i="12"/>
  <c r="J285" i="12"/>
  <c r="K285" i="12"/>
  <c r="J286" i="12"/>
  <c r="K286" i="12"/>
  <c r="J287" i="12"/>
  <c r="K287" i="12"/>
  <c r="J288" i="12"/>
  <c r="K288" i="12"/>
  <c r="J289" i="12"/>
  <c r="K289" i="12"/>
  <c r="J290" i="12"/>
  <c r="K290" i="12"/>
  <c r="J291" i="12"/>
  <c r="K291" i="12"/>
  <c r="J292" i="12"/>
  <c r="K292" i="12"/>
  <c r="J293" i="12"/>
  <c r="K293" i="12"/>
  <c r="J294" i="12"/>
  <c r="K294" i="12"/>
  <c r="J295" i="12"/>
  <c r="K295" i="12"/>
  <c r="J296" i="12"/>
  <c r="K296" i="12"/>
  <c r="C297" i="12"/>
  <c r="D297" i="12"/>
  <c r="E297" i="12"/>
  <c r="K297" i="12" s="1"/>
  <c r="F297" i="12"/>
  <c r="G297" i="12"/>
  <c r="H297" i="12"/>
  <c r="I297" i="12"/>
  <c r="J297" i="12"/>
  <c r="J301" i="12"/>
  <c r="K301" i="12"/>
  <c r="J302" i="12"/>
  <c r="K302" i="12"/>
  <c r="J303" i="12"/>
  <c r="K303" i="12"/>
  <c r="J304" i="12"/>
  <c r="K304" i="12"/>
  <c r="J305" i="12"/>
  <c r="K305" i="12"/>
  <c r="J306" i="12"/>
  <c r="K306" i="12"/>
  <c r="J307" i="12"/>
  <c r="K307" i="12"/>
  <c r="J308" i="12"/>
  <c r="K308" i="12"/>
  <c r="J309" i="12"/>
  <c r="K309" i="12"/>
  <c r="J310" i="12"/>
  <c r="K310" i="12"/>
  <c r="J311" i="12"/>
  <c r="K311" i="12"/>
  <c r="J312" i="12"/>
  <c r="K312" i="12"/>
  <c r="C313" i="12"/>
  <c r="D313" i="12"/>
  <c r="K313" i="12" s="1"/>
  <c r="E313" i="12"/>
  <c r="F313" i="12"/>
  <c r="G313" i="12"/>
  <c r="H313" i="12"/>
  <c r="I313" i="12"/>
  <c r="I317" i="12"/>
  <c r="J317" i="12"/>
  <c r="K317" i="12"/>
  <c r="J318" i="12"/>
  <c r="K318" i="12"/>
  <c r="J319" i="12"/>
  <c r="K319" i="12"/>
  <c r="J320" i="12"/>
  <c r="K320" i="12"/>
  <c r="J321" i="12"/>
  <c r="K321" i="12"/>
  <c r="J322" i="12"/>
  <c r="K322" i="12"/>
  <c r="J323" i="12"/>
  <c r="K323" i="12"/>
  <c r="J324" i="12"/>
  <c r="K324" i="12"/>
  <c r="J325" i="12"/>
  <c r="K325" i="12"/>
  <c r="J326" i="12"/>
  <c r="K326" i="12"/>
  <c r="I327" i="12"/>
  <c r="I328" i="12" s="1"/>
  <c r="J327" i="12"/>
  <c r="K327" i="12"/>
  <c r="C328" i="12"/>
  <c r="D328" i="12"/>
  <c r="J328" i="12" s="1"/>
  <c r="E328" i="12"/>
  <c r="F328" i="12"/>
  <c r="G328" i="12"/>
  <c r="H328" i="12"/>
  <c r="J332" i="12"/>
  <c r="K332" i="12"/>
  <c r="J333" i="12"/>
  <c r="K333" i="12"/>
  <c r="J334" i="12"/>
  <c r="K334" i="12"/>
  <c r="J335" i="12"/>
  <c r="K335" i="12"/>
  <c r="J336" i="12"/>
  <c r="K336" i="12"/>
  <c r="J337" i="12"/>
  <c r="K337" i="12"/>
  <c r="J338" i="12"/>
  <c r="K338" i="12"/>
  <c r="J339" i="12"/>
  <c r="K339" i="12"/>
  <c r="J340" i="12"/>
  <c r="K340" i="12"/>
  <c r="J341" i="12"/>
  <c r="K341" i="12"/>
  <c r="J342" i="12"/>
  <c r="K342" i="12"/>
  <c r="J343" i="12"/>
  <c r="K343" i="12"/>
  <c r="C344" i="12"/>
  <c r="D344" i="12"/>
  <c r="E344" i="12"/>
  <c r="J344" i="12" s="1"/>
  <c r="F344" i="12"/>
  <c r="G344" i="12"/>
  <c r="H344" i="12"/>
  <c r="I344" i="12"/>
  <c r="J351" i="12"/>
  <c r="K351" i="12"/>
  <c r="J352" i="12"/>
  <c r="K352" i="12"/>
  <c r="J353" i="12"/>
  <c r="K353" i="12"/>
  <c r="J354" i="12"/>
  <c r="K354" i="12"/>
  <c r="J355" i="12"/>
  <c r="K355" i="12"/>
  <c r="J356" i="12"/>
  <c r="K356" i="12"/>
  <c r="J357" i="12"/>
  <c r="K357" i="12"/>
  <c r="J358" i="12"/>
  <c r="K358" i="12"/>
  <c r="J359" i="12"/>
  <c r="K359" i="12"/>
  <c r="J360" i="12"/>
  <c r="K360" i="12"/>
  <c r="J361" i="12"/>
  <c r="K361" i="12"/>
  <c r="J362" i="12"/>
  <c r="K362" i="12"/>
  <c r="J363" i="12"/>
  <c r="K363" i="12"/>
  <c r="J364" i="12"/>
  <c r="K364" i="12"/>
  <c r="C365" i="12"/>
  <c r="D365" i="12"/>
  <c r="E365" i="12"/>
  <c r="F365" i="12"/>
  <c r="G365" i="12"/>
  <c r="H365" i="12"/>
  <c r="I365" i="12"/>
  <c r="J369" i="12"/>
  <c r="K369" i="12"/>
  <c r="J370" i="12"/>
  <c r="K370" i="12"/>
  <c r="J371" i="12"/>
  <c r="K371" i="12"/>
  <c r="J372" i="12"/>
  <c r="K372" i="12"/>
  <c r="J373" i="12"/>
  <c r="K373" i="12"/>
  <c r="J374" i="12"/>
  <c r="K374" i="12"/>
  <c r="J375" i="12"/>
  <c r="K375" i="12"/>
  <c r="J376" i="12"/>
  <c r="K376" i="12"/>
  <c r="J377" i="12"/>
  <c r="K377" i="12"/>
  <c r="J378" i="12"/>
  <c r="K378" i="12"/>
  <c r="J379" i="12"/>
  <c r="K379" i="12"/>
  <c r="J380" i="12"/>
  <c r="K380" i="12"/>
  <c r="J381" i="12"/>
  <c r="K381" i="12"/>
  <c r="J382" i="12"/>
  <c r="K382" i="12"/>
  <c r="C383" i="12"/>
  <c r="D383" i="12"/>
  <c r="E383" i="12"/>
  <c r="F383" i="12"/>
  <c r="G383" i="12"/>
  <c r="H383" i="12"/>
  <c r="I383" i="12"/>
  <c r="J387" i="12"/>
  <c r="K387" i="12"/>
  <c r="J388" i="12"/>
  <c r="K388" i="12"/>
  <c r="J389" i="12"/>
  <c r="K389" i="12"/>
  <c r="J390" i="12"/>
  <c r="K390" i="12"/>
  <c r="J391" i="12"/>
  <c r="K391" i="12"/>
  <c r="J392" i="12"/>
  <c r="K392" i="12"/>
  <c r="J393" i="12"/>
  <c r="K393" i="12"/>
  <c r="J394" i="12"/>
  <c r="K394" i="12"/>
  <c r="J395" i="12"/>
  <c r="K395" i="12"/>
  <c r="J396" i="12"/>
  <c r="K396" i="12"/>
  <c r="J397" i="12"/>
  <c r="K397" i="12"/>
  <c r="J398" i="12"/>
  <c r="K398" i="12"/>
  <c r="C399" i="12"/>
  <c r="D399" i="12"/>
  <c r="K399" i="12"/>
  <c r="E399" i="12"/>
  <c r="F399" i="12"/>
  <c r="G399" i="12"/>
  <c r="H399" i="12"/>
  <c r="I399" i="12"/>
  <c r="J399" i="12"/>
  <c r="I403" i="12"/>
  <c r="J403" i="12"/>
  <c r="K403" i="12"/>
  <c r="I404" i="12"/>
  <c r="J404" i="12"/>
  <c r="K404" i="12"/>
  <c r="I405" i="12"/>
  <c r="J405" i="12"/>
  <c r="K405" i="12"/>
  <c r="I406" i="12"/>
  <c r="J406" i="12"/>
  <c r="K406" i="12"/>
  <c r="I407" i="12"/>
  <c r="J407" i="12"/>
  <c r="K407" i="12"/>
  <c r="I408" i="12"/>
  <c r="J408" i="12"/>
  <c r="K408" i="12"/>
  <c r="I409" i="12"/>
  <c r="J409" i="12"/>
  <c r="K409" i="12"/>
  <c r="I410" i="12"/>
  <c r="J410" i="12"/>
  <c r="K410" i="12"/>
  <c r="I411" i="12"/>
  <c r="J411" i="12"/>
  <c r="K411" i="12"/>
  <c r="I412" i="12"/>
  <c r="J412" i="12"/>
  <c r="K412" i="12"/>
  <c r="I413" i="12"/>
  <c r="J413" i="12"/>
  <c r="K413" i="12"/>
  <c r="J414" i="12"/>
  <c r="J418" i="12"/>
  <c r="K418" i="12"/>
  <c r="J419" i="12"/>
  <c r="K419" i="12"/>
  <c r="J420" i="12"/>
  <c r="K420" i="12"/>
  <c r="J421" i="12"/>
  <c r="K421" i="12"/>
  <c r="J422" i="12"/>
  <c r="K422" i="12"/>
  <c r="J423" i="12"/>
  <c r="K423" i="12"/>
  <c r="J424" i="12"/>
  <c r="K424" i="12"/>
  <c r="J425" i="12"/>
  <c r="K425" i="12"/>
  <c r="J426" i="12"/>
  <c r="K426" i="12"/>
  <c r="J427" i="12"/>
  <c r="K427" i="12"/>
  <c r="J428" i="12"/>
  <c r="K428" i="12"/>
  <c r="J429" i="12"/>
  <c r="K429" i="12"/>
  <c r="C430" i="12"/>
  <c r="D430" i="12"/>
  <c r="E430" i="12"/>
  <c r="F430" i="12"/>
  <c r="G430" i="12"/>
  <c r="H430" i="12"/>
  <c r="I430" i="12"/>
  <c r="J437" i="12"/>
  <c r="K437" i="12"/>
  <c r="J438" i="12"/>
  <c r="K438" i="12"/>
  <c r="J439" i="12"/>
  <c r="K439" i="12"/>
  <c r="J440" i="12"/>
  <c r="K440" i="12"/>
  <c r="J441" i="12"/>
  <c r="K441" i="12"/>
  <c r="J442" i="12"/>
  <c r="K442" i="12"/>
  <c r="J443" i="12"/>
  <c r="K443" i="12"/>
  <c r="J444" i="12"/>
  <c r="K444" i="12"/>
  <c r="J445" i="12"/>
  <c r="K445" i="12"/>
  <c r="J446" i="12"/>
  <c r="K446" i="12"/>
  <c r="J447" i="12"/>
  <c r="K447" i="12"/>
  <c r="J448" i="12"/>
  <c r="K448" i="12"/>
  <c r="J449" i="12"/>
  <c r="K449" i="12"/>
  <c r="J450" i="12"/>
  <c r="K450" i="12"/>
  <c r="C451" i="12"/>
  <c r="D451" i="12"/>
  <c r="E451" i="12"/>
  <c r="J451" i="12" s="1"/>
  <c r="F451" i="12"/>
  <c r="G451" i="12"/>
  <c r="H451" i="12"/>
  <c r="I451" i="12"/>
  <c r="J455" i="12"/>
  <c r="K455" i="12"/>
  <c r="J456" i="12"/>
  <c r="K456" i="12"/>
  <c r="J457" i="12"/>
  <c r="K457" i="12"/>
  <c r="J458" i="12"/>
  <c r="K458" i="12"/>
  <c r="J459" i="12"/>
  <c r="K459" i="12"/>
  <c r="J460" i="12"/>
  <c r="K460" i="12"/>
  <c r="J461" i="12"/>
  <c r="K461" i="12"/>
  <c r="J462" i="12"/>
  <c r="K462" i="12"/>
  <c r="J463" i="12"/>
  <c r="K463" i="12"/>
  <c r="J464" i="12"/>
  <c r="K464" i="12"/>
  <c r="J465" i="12"/>
  <c r="K465" i="12"/>
  <c r="J466" i="12"/>
  <c r="K466" i="12"/>
  <c r="J467" i="12"/>
  <c r="K467" i="12"/>
  <c r="J468" i="12"/>
  <c r="K468" i="12"/>
  <c r="C469" i="12"/>
  <c r="D469" i="12"/>
  <c r="K469" i="12" s="1"/>
  <c r="E469" i="12"/>
  <c r="F469" i="12"/>
  <c r="G469" i="12"/>
  <c r="H469" i="12"/>
  <c r="I469" i="12"/>
  <c r="J473" i="12"/>
  <c r="K473" i="12"/>
  <c r="J474" i="12"/>
  <c r="K474" i="12"/>
  <c r="J475" i="12"/>
  <c r="K475" i="12"/>
  <c r="J476" i="12"/>
  <c r="K476" i="12"/>
  <c r="J477" i="12"/>
  <c r="K477" i="12"/>
  <c r="J478" i="12"/>
  <c r="K478" i="12"/>
  <c r="J479" i="12"/>
  <c r="K479" i="12"/>
  <c r="J480" i="12"/>
  <c r="K480" i="12"/>
  <c r="J481" i="12"/>
  <c r="K481" i="12"/>
  <c r="J482" i="12"/>
  <c r="K482" i="12"/>
  <c r="J483" i="12"/>
  <c r="K483" i="12"/>
  <c r="J484" i="12"/>
  <c r="K484" i="12"/>
  <c r="J485" i="12"/>
  <c r="K485" i="12"/>
  <c r="J486" i="12"/>
  <c r="K486" i="12"/>
  <c r="C487" i="12"/>
  <c r="D487" i="12"/>
  <c r="E487" i="12"/>
  <c r="F487" i="12"/>
  <c r="G487" i="12"/>
  <c r="H487" i="12"/>
  <c r="I487" i="12"/>
  <c r="I491" i="12"/>
  <c r="J491" i="12"/>
  <c r="K491" i="12"/>
  <c r="I492" i="12"/>
  <c r="J492" i="12"/>
  <c r="K492" i="12"/>
  <c r="I493" i="12"/>
  <c r="J493" i="12"/>
  <c r="K493" i="12"/>
  <c r="I494" i="12"/>
  <c r="J494" i="12"/>
  <c r="K494" i="12"/>
  <c r="I495" i="12"/>
  <c r="J495" i="12"/>
  <c r="K495" i="12"/>
  <c r="I496" i="12"/>
  <c r="J496" i="12"/>
  <c r="K496" i="12"/>
  <c r="I497" i="12"/>
  <c r="J497" i="12"/>
  <c r="K497" i="12"/>
  <c r="I498" i="12"/>
  <c r="J498" i="12"/>
  <c r="K498" i="12"/>
  <c r="I499" i="12"/>
  <c r="J499" i="12"/>
  <c r="K499" i="12"/>
  <c r="I500" i="12"/>
  <c r="J500" i="12"/>
  <c r="K500" i="12"/>
  <c r="I501" i="12"/>
  <c r="J501" i="12"/>
  <c r="K501" i="12"/>
  <c r="C502" i="12"/>
  <c r="D502" i="12"/>
  <c r="E502" i="12"/>
  <c r="F502" i="12"/>
  <c r="G502" i="12"/>
  <c r="H502" i="12"/>
  <c r="K502" i="12"/>
  <c r="J506" i="12"/>
  <c r="K506" i="12"/>
  <c r="J507" i="12"/>
  <c r="K507" i="12"/>
  <c r="J508" i="12"/>
  <c r="K508" i="12"/>
  <c r="J509" i="12"/>
  <c r="K509" i="12"/>
  <c r="J510" i="12"/>
  <c r="K510" i="12"/>
  <c r="J511" i="12"/>
  <c r="K511" i="12"/>
  <c r="J512" i="12"/>
  <c r="K512" i="12"/>
  <c r="J513" i="12"/>
  <c r="K513" i="12"/>
  <c r="J514" i="12"/>
  <c r="K514" i="12"/>
  <c r="J515" i="12"/>
  <c r="K515" i="12"/>
  <c r="J516" i="12"/>
  <c r="K516" i="12"/>
  <c r="J517" i="12"/>
  <c r="K517" i="12"/>
  <c r="C518" i="12"/>
  <c r="D518" i="12"/>
  <c r="E518" i="12"/>
  <c r="F518" i="12"/>
  <c r="G518" i="12"/>
  <c r="H518" i="12"/>
  <c r="I518" i="12"/>
  <c r="J525" i="12"/>
  <c r="K525" i="12"/>
  <c r="J526" i="12"/>
  <c r="K526" i="12"/>
  <c r="J527" i="12"/>
  <c r="K527" i="12"/>
  <c r="J528" i="12"/>
  <c r="K528" i="12"/>
  <c r="J529" i="12"/>
  <c r="K529" i="12"/>
  <c r="J530" i="12"/>
  <c r="K530" i="12"/>
  <c r="J531" i="12"/>
  <c r="K531" i="12"/>
  <c r="J532" i="12"/>
  <c r="K532" i="12"/>
  <c r="J533" i="12"/>
  <c r="K533" i="12"/>
  <c r="J534" i="12"/>
  <c r="K534" i="12"/>
  <c r="J535" i="12"/>
  <c r="K535" i="12"/>
  <c r="J536" i="12"/>
  <c r="K536" i="12"/>
  <c r="J537" i="12"/>
  <c r="K537" i="12"/>
  <c r="J538" i="12"/>
  <c r="K538" i="12"/>
  <c r="C539" i="12"/>
  <c r="D539" i="12"/>
  <c r="E539" i="12"/>
  <c r="F539" i="12"/>
  <c r="G539" i="12"/>
  <c r="H539" i="12"/>
  <c r="I539" i="12"/>
  <c r="J543" i="12"/>
  <c r="K543" i="12"/>
  <c r="J544" i="12"/>
  <c r="K544" i="12"/>
  <c r="J545" i="12"/>
  <c r="K545" i="12"/>
  <c r="J546" i="12"/>
  <c r="K546" i="12"/>
  <c r="J547" i="12"/>
  <c r="K547" i="12"/>
  <c r="J548" i="12"/>
  <c r="K548" i="12"/>
  <c r="J549" i="12"/>
  <c r="K549" i="12"/>
  <c r="J550" i="12"/>
  <c r="K550" i="12"/>
  <c r="J551" i="12"/>
  <c r="K551" i="12"/>
  <c r="J552" i="12"/>
  <c r="K552" i="12"/>
  <c r="J553" i="12"/>
  <c r="K553" i="12"/>
  <c r="J554" i="12"/>
  <c r="K554" i="12"/>
  <c r="J555" i="12"/>
  <c r="K555" i="12"/>
  <c r="J556" i="12"/>
  <c r="K556" i="12"/>
  <c r="C557" i="12"/>
  <c r="D557" i="12"/>
  <c r="E557" i="12"/>
  <c r="F557" i="12"/>
  <c r="G557" i="12"/>
  <c r="H557" i="12"/>
  <c r="I557" i="12"/>
  <c r="J561" i="12"/>
  <c r="K561" i="12"/>
  <c r="J562" i="12"/>
  <c r="K562" i="12"/>
  <c r="J563" i="12"/>
  <c r="K563" i="12"/>
  <c r="J564" i="12"/>
  <c r="K564" i="12"/>
  <c r="J565" i="12"/>
  <c r="K565" i="12"/>
  <c r="J566" i="12"/>
  <c r="K566" i="12"/>
  <c r="J567" i="12"/>
  <c r="K567" i="12"/>
  <c r="J568" i="12"/>
  <c r="K568" i="12"/>
  <c r="J569" i="12"/>
  <c r="K569" i="12"/>
  <c r="J570" i="12"/>
  <c r="K570" i="12"/>
  <c r="J571" i="12"/>
  <c r="K571" i="12"/>
  <c r="J572" i="12"/>
  <c r="K572" i="12"/>
  <c r="J573" i="12"/>
  <c r="K573" i="12"/>
  <c r="J574" i="12"/>
  <c r="K574" i="12"/>
  <c r="C575" i="12"/>
  <c r="D575" i="12"/>
  <c r="E575" i="12"/>
  <c r="K575" i="12" s="1"/>
  <c r="F575" i="12"/>
  <c r="G575" i="12"/>
  <c r="H575" i="12"/>
  <c r="I575" i="12"/>
  <c r="I579" i="12"/>
  <c r="J579" i="12"/>
  <c r="K579" i="12"/>
  <c r="I580" i="12"/>
  <c r="J580" i="12"/>
  <c r="K580" i="12"/>
  <c r="I581" i="12"/>
  <c r="J581" i="12"/>
  <c r="K581" i="12"/>
  <c r="I582" i="12"/>
  <c r="J582" i="12"/>
  <c r="K582" i="12"/>
  <c r="I583" i="12"/>
  <c r="J583" i="12"/>
  <c r="K583" i="12"/>
  <c r="I584" i="12"/>
  <c r="J584" i="12"/>
  <c r="K584" i="12"/>
  <c r="I585" i="12"/>
  <c r="J585" i="12"/>
  <c r="K585" i="12"/>
  <c r="I586" i="12"/>
  <c r="J586" i="12"/>
  <c r="K586" i="12"/>
  <c r="I587" i="12"/>
  <c r="J587" i="12"/>
  <c r="K587" i="12"/>
  <c r="I588" i="12"/>
  <c r="J588" i="12"/>
  <c r="K588" i="12"/>
  <c r="C589" i="12"/>
  <c r="D589" i="12"/>
  <c r="E589" i="12"/>
  <c r="F589" i="12"/>
  <c r="G589" i="12"/>
  <c r="H589" i="12"/>
  <c r="J593" i="12"/>
  <c r="K593" i="12"/>
  <c r="J594" i="12"/>
  <c r="K594" i="12"/>
  <c r="J595" i="12"/>
  <c r="K595" i="12"/>
  <c r="J596" i="12"/>
  <c r="K596" i="12"/>
  <c r="J597" i="12"/>
  <c r="K597" i="12"/>
  <c r="J598" i="12"/>
  <c r="K598" i="12"/>
  <c r="J599" i="12"/>
  <c r="K599" i="12"/>
  <c r="J600" i="12"/>
  <c r="K600" i="12"/>
  <c r="J601" i="12"/>
  <c r="K601" i="12"/>
  <c r="J602" i="12"/>
  <c r="K602" i="12"/>
  <c r="J603" i="12"/>
  <c r="K603" i="12"/>
  <c r="J604" i="12"/>
  <c r="K604" i="12"/>
  <c r="C605" i="12"/>
  <c r="D605" i="12"/>
  <c r="E605" i="12"/>
  <c r="F605" i="12"/>
  <c r="G605" i="12"/>
  <c r="H605" i="12"/>
  <c r="I605" i="12"/>
  <c r="J612" i="12"/>
  <c r="K612" i="12"/>
  <c r="J613" i="12"/>
  <c r="K613" i="12"/>
  <c r="J614" i="12"/>
  <c r="K614" i="12"/>
  <c r="J615" i="12"/>
  <c r="K615" i="12"/>
  <c r="J616" i="12"/>
  <c r="K616" i="12"/>
  <c r="J617" i="12"/>
  <c r="K617" i="12"/>
  <c r="J618" i="12"/>
  <c r="K618" i="12"/>
  <c r="J619" i="12"/>
  <c r="K619" i="12"/>
  <c r="J620" i="12"/>
  <c r="K620" i="12"/>
  <c r="J621" i="12"/>
  <c r="K621" i="12"/>
  <c r="J622" i="12"/>
  <c r="K622" i="12"/>
  <c r="J623" i="12"/>
  <c r="K623" i="12"/>
  <c r="J624" i="12"/>
  <c r="K624" i="12"/>
  <c r="J625" i="12"/>
  <c r="K625" i="12"/>
  <c r="C626" i="12"/>
  <c r="D626" i="12"/>
  <c r="E626" i="12"/>
  <c r="F626" i="12"/>
  <c r="G626" i="12"/>
  <c r="H626" i="12"/>
  <c r="I626" i="12"/>
  <c r="J630" i="12"/>
  <c r="K630" i="12"/>
  <c r="J631" i="12"/>
  <c r="K631" i="12"/>
  <c r="J632" i="12"/>
  <c r="K632" i="12"/>
  <c r="J633" i="12"/>
  <c r="K633" i="12"/>
  <c r="J634" i="12"/>
  <c r="K634" i="12"/>
  <c r="J635" i="12"/>
  <c r="K635" i="12"/>
  <c r="J636" i="12"/>
  <c r="K636" i="12"/>
  <c r="J637" i="12"/>
  <c r="K637" i="12"/>
  <c r="J638" i="12"/>
  <c r="K638" i="12"/>
  <c r="J639" i="12"/>
  <c r="K639" i="12"/>
  <c r="J640" i="12"/>
  <c r="K640" i="12"/>
  <c r="J641" i="12"/>
  <c r="K641" i="12"/>
  <c r="J642" i="12"/>
  <c r="K642" i="12"/>
  <c r="J643" i="12"/>
  <c r="K643" i="12"/>
  <c r="C644" i="12"/>
  <c r="D644" i="12"/>
  <c r="E644" i="12"/>
  <c r="J644" i="12" s="1"/>
  <c r="F644" i="12"/>
  <c r="G644" i="12"/>
  <c r="H644" i="12"/>
  <c r="I644" i="12"/>
  <c r="J648" i="12"/>
  <c r="K648" i="12"/>
  <c r="J649" i="12"/>
  <c r="K649" i="12"/>
  <c r="J650" i="12"/>
  <c r="K650" i="12"/>
  <c r="J651" i="12"/>
  <c r="K651" i="12"/>
  <c r="J652" i="12"/>
  <c r="K652" i="12"/>
  <c r="J653" i="12"/>
  <c r="K653" i="12"/>
  <c r="J654" i="12"/>
  <c r="K654" i="12"/>
  <c r="J655" i="12"/>
  <c r="K655" i="12"/>
  <c r="J656" i="12"/>
  <c r="K656" i="12"/>
  <c r="J657" i="12"/>
  <c r="K657" i="12"/>
  <c r="J658" i="12"/>
  <c r="K658" i="12"/>
  <c r="J659" i="12"/>
  <c r="K659" i="12"/>
  <c r="J660" i="12"/>
  <c r="K660" i="12"/>
  <c r="J661" i="12"/>
  <c r="K661" i="12"/>
  <c r="C662" i="12"/>
  <c r="D662" i="12"/>
  <c r="E662" i="12"/>
  <c r="F662" i="12"/>
  <c r="G662" i="12"/>
  <c r="H662" i="12"/>
  <c r="I662" i="12"/>
  <c r="I666" i="12"/>
  <c r="J666" i="12"/>
  <c r="K666" i="12"/>
  <c r="I667" i="12"/>
  <c r="J667" i="12"/>
  <c r="K667" i="12"/>
  <c r="I668" i="12"/>
  <c r="J668" i="12"/>
  <c r="K668" i="12"/>
  <c r="I669" i="12"/>
  <c r="J669" i="12"/>
  <c r="K669" i="12"/>
  <c r="I670" i="12"/>
  <c r="J670" i="12"/>
  <c r="K670" i="12"/>
  <c r="I671" i="12"/>
  <c r="J671" i="12"/>
  <c r="K671" i="12"/>
  <c r="I672" i="12"/>
  <c r="J672" i="12"/>
  <c r="K672" i="12"/>
  <c r="I673" i="12"/>
  <c r="J673" i="12"/>
  <c r="K673" i="12"/>
  <c r="I674" i="12"/>
  <c r="J674" i="12"/>
  <c r="K674" i="12"/>
  <c r="I675" i="12"/>
  <c r="J675" i="12"/>
  <c r="K675" i="12"/>
  <c r="C676" i="12"/>
  <c r="D676" i="12"/>
  <c r="E676" i="12"/>
  <c r="F676" i="12"/>
  <c r="G676" i="12"/>
  <c r="H676" i="12"/>
  <c r="I680" i="12"/>
  <c r="J680" i="12"/>
  <c r="K680" i="12"/>
  <c r="I681" i="12"/>
  <c r="J681" i="12"/>
  <c r="K681" i="12"/>
  <c r="I682" i="12"/>
  <c r="J682" i="12"/>
  <c r="K682" i="12"/>
  <c r="I683" i="12"/>
  <c r="J683" i="12"/>
  <c r="K683" i="12"/>
  <c r="I684" i="12"/>
  <c r="J684" i="12"/>
  <c r="K684" i="12"/>
  <c r="I685" i="12"/>
  <c r="J685" i="12"/>
  <c r="K685" i="12"/>
  <c r="I686" i="12"/>
  <c r="J686" i="12"/>
  <c r="K686" i="12"/>
  <c r="I687" i="12"/>
  <c r="J687" i="12"/>
  <c r="K687" i="12"/>
  <c r="I688" i="12"/>
  <c r="J688" i="12"/>
  <c r="K688" i="12"/>
  <c r="I689" i="12"/>
  <c r="J689" i="12"/>
  <c r="K689" i="12"/>
  <c r="I690" i="12"/>
  <c r="J690" i="12"/>
  <c r="K690" i="12"/>
  <c r="I691" i="12"/>
  <c r="J691" i="12"/>
  <c r="K691" i="12"/>
  <c r="C692" i="12"/>
  <c r="D692" i="12"/>
  <c r="K692" i="12" s="1"/>
  <c r="E692" i="12"/>
  <c r="F692" i="12"/>
  <c r="G692" i="12"/>
  <c r="H692" i="12"/>
  <c r="J699" i="12"/>
  <c r="K699" i="12"/>
  <c r="J700" i="12"/>
  <c r="K700" i="12"/>
  <c r="J701" i="12"/>
  <c r="K701" i="12"/>
  <c r="J702" i="12"/>
  <c r="K702" i="12"/>
  <c r="J703" i="12"/>
  <c r="K703" i="12"/>
  <c r="J704" i="12"/>
  <c r="K704" i="12"/>
  <c r="J705" i="12"/>
  <c r="K705" i="12"/>
  <c r="J706" i="12"/>
  <c r="K706" i="12"/>
  <c r="J707" i="12"/>
  <c r="K707" i="12"/>
  <c r="J708" i="12"/>
  <c r="K708" i="12"/>
  <c r="J709" i="12"/>
  <c r="K709" i="12"/>
  <c r="J710" i="12"/>
  <c r="K710" i="12"/>
  <c r="J711" i="12"/>
  <c r="K711" i="12"/>
  <c r="J712" i="12"/>
  <c r="K712" i="12"/>
  <c r="C713" i="12"/>
  <c r="D713" i="12"/>
  <c r="E713" i="12"/>
  <c r="F713" i="12"/>
  <c r="G713" i="12"/>
  <c r="H713" i="12"/>
  <c r="I713" i="12"/>
  <c r="J717" i="12"/>
  <c r="K717" i="12"/>
  <c r="J718" i="12"/>
  <c r="K718" i="12"/>
  <c r="J719" i="12"/>
  <c r="K719" i="12"/>
  <c r="J720" i="12"/>
  <c r="K720" i="12"/>
  <c r="J721" i="12"/>
  <c r="K721" i="12"/>
  <c r="J722" i="12"/>
  <c r="K722" i="12"/>
  <c r="J723" i="12"/>
  <c r="K723" i="12"/>
  <c r="J724" i="12"/>
  <c r="K724" i="12"/>
  <c r="J725" i="12"/>
  <c r="K725" i="12"/>
  <c r="J726" i="12"/>
  <c r="K726" i="12"/>
  <c r="J727" i="12"/>
  <c r="K727" i="12"/>
  <c r="J728" i="12"/>
  <c r="K728" i="12"/>
  <c r="J729" i="12"/>
  <c r="K729" i="12"/>
  <c r="J730" i="12"/>
  <c r="K730" i="12"/>
  <c r="C731" i="12"/>
  <c r="D731" i="12"/>
  <c r="E731" i="12"/>
  <c r="F731" i="12"/>
  <c r="G731" i="12"/>
  <c r="H731" i="12"/>
  <c r="I731" i="12"/>
  <c r="J735" i="12"/>
  <c r="K735" i="12"/>
  <c r="J736" i="12"/>
  <c r="K736" i="12"/>
  <c r="J737" i="12"/>
  <c r="K737" i="12"/>
  <c r="J738" i="12"/>
  <c r="K738" i="12"/>
  <c r="J739" i="12"/>
  <c r="K739" i="12"/>
  <c r="J740" i="12"/>
  <c r="K740" i="12"/>
  <c r="J741" i="12"/>
  <c r="K741" i="12"/>
  <c r="J742" i="12"/>
  <c r="K742" i="12"/>
  <c r="J743" i="12"/>
  <c r="K743" i="12"/>
  <c r="J744" i="12"/>
  <c r="K744" i="12"/>
  <c r="J745" i="12"/>
  <c r="K745" i="12"/>
  <c r="J746" i="12"/>
  <c r="K746" i="12"/>
  <c r="J747" i="12"/>
  <c r="K747" i="12"/>
  <c r="C748" i="12"/>
  <c r="D748" i="12"/>
  <c r="E748" i="12"/>
  <c r="F748" i="12"/>
  <c r="G748" i="12"/>
  <c r="H748" i="12"/>
  <c r="I748" i="12"/>
  <c r="J752" i="12"/>
  <c r="K752" i="12"/>
  <c r="J753" i="12"/>
  <c r="K753" i="12"/>
  <c r="J754" i="12"/>
  <c r="K754" i="12"/>
  <c r="J755" i="12"/>
  <c r="K755" i="12"/>
  <c r="J756" i="12"/>
  <c r="K756" i="12"/>
  <c r="J757" i="12"/>
  <c r="K757" i="12"/>
  <c r="J758" i="12"/>
  <c r="K758" i="12"/>
  <c r="J759" i="12"/>
  <c r="K759" i="12"/>
  <c r="J760" i="12"/>
  <c r="K760" i="12"/>
  <c r="J761" i="12"/>
  <c r="K761" i="12"/>
  <c r="C762" i="12"/>
  <c r="D762" i="12"/>
  <c r="E762" i="12"/>
  <c r="F762" i="12"/>
  <c r="G762" i="12"/>
  <c r="H762" i="12"/>
  <c r="I762" i="12"/>
  <c r="J766" i="12"/>
  <c r="K766" i="12"/>
  <c r="J767" i="12"/>
  <c r="K767" i="12"/>
  <c r="J768" i="12"/>
  <c r="K768" i="12"/>
  <c r="J769" i="12"/>
  <c r="K769" i="12"/>
  <c r="J770" i="12"/>
  <c r="K770" i="12"/>
  <c r="J771" i="12"/>
  <c r="K771" i="12"/>
  <c r="J772" i="12"/>
  <c r="K772" i="12"/>
  <c r="J773" i="12"/>
  <c r="K773" i="12"/>
  <c r="J774" i="12"/>
  <c r="K774" i="12"/>
  <c r="J775" i="12"/>
  <c r="K775" i="12"/>
  <c r="J776" i="12"/>
  <c r="K776" i="12"/>
  <c r="J777" i="12"/>
  <c r="K777" i="12"/>
  <c r="C778" i="12"/>
  <c r="D778" i="12"/>
  <c r="E778" i="12"/>
  <c r="F778" i="12"/>
  <c r="G778" i="12"/>
  <c r="H778" i="12"/>
  <c r="I778" i="12"/>
  <c r="K778" i="12"/>
  <c r="J785" i="12"/>
  <c r="K785" i="12"/>
  <c r="J786" i="12"/>
  <c r="K786" i="12"/>
  <c r="J787" i="12"/>
  <c r="K787" i="12"/>
  <c r="J788" i="12"/>
  <c r="K788" i="12"/>
  <c r="J789" i="12"/>
  <c r="K789" i="12"/>
  <c r="J790" i="12"/>
  <c r="K790" i="12"/>
  <c r="J791" i="12"/>
  <c r="K791" i="12"/>
  <c r="J792" i="12"/>
  <c r="K792" i="12"/>
  <c r="J793" i="12"/>
  <c r="K793" i="12"/>
  <c r="J794" i="12"/>
  <c r="K794" i="12"/>
  <c r="J795" i="12"/>
  <c r="K795" i="12"/>
  <c r="J796" i="12"/>
  <c r="K796" i="12"/>
  <c r="J797" i="12"/>
  <c r="K797" i="12"/>
  <c r="J798" i="12"/>
  <c r="K798" i="12"/>
  <c r="C799" i="12"/>
  <c r="D799" i="12"/>
  <c r="K799" i="12" s="1"/>
  <c r="E799" i="12"/>
  <c r="F799" i="12"/>
  <c r="G799" i="12"/>
  <c r="H799" i="12"/>
  <c r="I799" i="12"/>
  <c r="J803" i="12"/>
  <c r="K803" i="12"/>
  <c r="J804" i="12"/>
  <c r="K804" i="12"/>
  <c r="J805" i="12"/>
  <c r="K805" i="12"/>
  <c r="J806" i="12"/>
  <c r="K806" i="12"/>
  <c r="J807" i="12"/>
  <c r="K807" i="12"/>
  <c r="J808" i="12"/>
  <c r="K808" i="12"/>
  <c r="J809" i="12"/>
  <c r="K809" i="12"/>
  <c r="J810" i="12"/>
  <c r="K810" i="12"/>
  <c r="J811" i="12"/>
  <c r="K811" i="12"/>
  <c r="J812" i="12"/>
  <c r="K812" i="12"/>
  <c r="J813" i="12"/>
  <c r="K813" i="12"/>
  <c r="J814" i="12"/>
  <c r="K814" i="12"/>
  <c r="J815" i="12"/>
  <c r="K815" i="12"/>
  <c r="J816" i="12"/>
  <c r="K816" i="12"/>
  <c r="C817" i="12"/>
  <c r="D817" i="12"/>
  <c r="E817" i="12"/>
  <c r="J817" i="12" s="1"/>
  <c r="F817" i="12"/>
  <c r="G817" i="12"/>
  <c r="H817" i="12"/>
  <c r="I817" i="12"/>
  <c r="J821" i="12"/>
  <c r="K821" i="12"/>
  <c r="J822" i="12"/>
  <c r="K822" i="12"/>
  <c r="J823" i="12"/>
  <c r="K823" i="12"/>
  <c r="J824" i="12"/>
  <c r="K824" i="12"/>
  <c r="J825" i="12"/>
  <c r="K825" i="12"/>
  <c r="J826" i="12"/>
  <c r="K826" i="12"/>
  <c r="J827" i="12"/>
  <c r="K827" i="12"/>
  <c r="J828" i="12"/>
  <c r="K828" i="12"/>
  <c r="J829" i="12"/>
  <c r="K829" i="12"/>
  <c r="J830" i="12"/>
  <c r="K830" i="12"/>
  <c r="J831" i="12"/>
  <c r="K831" i="12"/>
  <c r="J832" i="12"/>
  <c r="K832" i="12"/>
  <c r="J833" i="12"/>
  <c r="K833" i="12"/>
  <c r="C834" i="12"/>
  <c r="D834" i="12"/>
  <c r="E834" i="12"/>
  <c r="F834" i="12"/>
  <c r="G834" i="12"/>
  <c r="H834" i="12"/>
  <c r="I834" i="12"/>
  <c r="J838" i="12"/>
  <c r="K838" i="12"/>
  <c r="J839" i="12"/>
  <c r="K839" i="12"/>
  <c r="J840" i="12"/>
  <c r="K840" i="12"/>
  <c r="J841" i="12"/>
  <c r="K841" i="12"/>
  <c r="J842" i="12"/>
  <c r="K842" i="12"/>
  <c r="J843" i="12"/>
  <c r="K843" i="12"/>
  <c r="J844" i="12"/>
  <c r="K844" i="12"/>
  <c r="J845" i="12"/>
  <c r="K845" i="12"/>
  <c r="J846" i="12"/>
  <c r="K846" i="12"/>
  <c r="J847" i="12"/>
  <c r="K847" i="12"/>
  <c r="J848" i="12"/>
  <c r="K848" i="12"/>
  <c r="C849" i="12"/>
  <c r="D849" i="12"/>
  <c r="E849" i="12"/>
  <c r="K849" i="12" s="1"/>
  <c r="F849" i="12"/>
  <c r="G849" i="12"/>
  <c r="H849" i="12"/>
  <c r="I849" i="12"/>
  <c r="J853" i="12"/>
  <c r="K853" i="12"/>
  <c r="J854" i="12"/>
  <c r="K854" i="12"/>
  <c r="J855" i="12"/>
  <c r="K855" i="12"/>
  <c r="J856" i="12"/>
  <c r="K856" i="12"/>
  <c r="J857" i="12"/>
  <c r="K857" i="12"/>
  <c r="J858" i="12"/>
  <c r="K858" i="12"/>
  <c r="J859" i="12"/>
  <c r="K859" i="12"/>
  <c r="J860" i="12"/>
  <c r="K860" i="12"/>
  <c r="J861" i="12"/>
  <c r="K861" i="12"/>
  <c r="J862" i="12"/>
  <c r="K862" i="12"/>
  <c r="J863" i="12"/>
  <c r="K863" i="12"/>
  <c r="J864" i="12"/>
  <c r="K864" i="12"/>
  <c r="C865" i="12"/>
  <c r="D865" i="12"/>
  <c r="E865" i="12"/>
  <c r="F865" i="12"/>
  <c r="G865" i="12"/>
  <c r="H865" i="12"/>
  <c r="I865" i="12"/>
  <c r="J872" i="12"/>
  <c r="K872" i="12"/>
  <c r="J873" i="12"/>
  <c r="K873" i="12"/>
  <c r="J874" i="12"/>
  <c r="K874" i="12"/>
  <c r="J875" i="12"/>
  <c r="K875" i="12"/>
  <c r="J876" i="12"/>
  <c r="K876" i="12"/>
  <c r="J877" i="12"/>
  <c r="K877" i="12"/>
  <c r="J878" i="12"/>
  <c r="K878" i="12"/>
  <c r="J879" i="12"/>
  <c r="K879" i="12"/>
  <c r="J880" i="12"/>
  <c r="K880" i="12"/>
  <c r="J881" i="12"/>
  <c r="K881" i="12"/>
  <c r="J882" i="12"/>
  <c r="K882" i="12"/>
  <c r="J883" i="12"/>
  <c r="K883" i="12"/>
  <c r="J884" i="12"/>
  <c r="K884" i="12"/>
  <c r="J885" i="12"/>
  <c r="K885" i="12"/>
  <c r="C886" i="12"/>
  <c r="D886" i="12"/>
  <c r="E886" i="12"/>
  <c r="F886" i="12"/>
  <c r="G886" i="12"/>
  <c r="H886" i="12"/>
  <c r="I886" i="12"/>
  <c r="J890" i="12"/>
  <c r="K890" i="12"/>
  <c r="J891" i="12"/>
  <c r="K891" i="12"/>
  <c r="J892" i="12"/>
  <c r="K892" i="12"/>
  <c r="J893" i="12"/>
  <c r="K893" i="12"/>
  <c r="J894" i="12"/>
  <c r="K894" i="12"/>
  <c r="J895" i="12"/>
  <c r="K895" i="12"/>
  <c r="J896" i="12"/>
  <c r="K896" i="12"/>
  <c r="J897" i="12"/>
  <c r="K897" i="12"/>
  <c r="J898" i="12"/>
  <c r="K898" i="12"/>
  <c r="J899" i="12"/>
  <c r="K899" i="12"/>
  <c r="J900" i="12"/>
  <c r="K900" i="12"/>
  <c r="J901" i="12"/>
  <c r="K901" i="12"/>
  <c r="J902" i="12"/>
  <c r="K902" i="12"/>
  <c r="J903" i="12"/>
  <c r="K903" i="12"/>
  <c r="C904" i="12"/>
  <c r="D904" i="12"/>
  <c r="E904" i="12"/>
  <c r="F904" i="12"/>
  <c r="G904" i="12"/>
  <c r="H904" i="12"/>
  <c r="I904" i="12"/>
  <c r="J908" i="12"/>
  <c r="K908" i="12"/>
  <c r="J909" i="12"/>
  <c r="K909" i="12"/>
  <c r="J910" i="12"/>
  <c r="K910" i="12"/>
  <c r="J911" i="12"/>
  <c r="K911" i="12"/>
  <c r="J912" i="12"/>
  <c r="K912" i="12"/>
  <c r="J913" i="12"/>
  <c r="K913" i="12"/>
  <c r="J914" i="12"/>
  <c r="K914" i="12"/>
  <c r="J915" i="12"/>
  <c r="K915" i="12"/>
  <c r="J916" i="12"/>
  <c r="K916" i="12"/>
  <c r="J917" i="12"/>
  <c r="K917" i="12"/>
  <c r="J918" i="12"/>
  <c r="K918" i="12"/>
  <c r="J919" i="12"/>
  <c r="K919" i="12"/>
  <c r="J920" i="12"/>
  <c r="K920" i="12"/>
  <c r="J921" i="12"/>
  <c r="K921" i="12"/>
  <c r="C922" i="12"/>
  <c r="D922" i="12"/>
  <c r="E922" i="12"/>
  <c r="K922" i="12" s="1"/>
  <c r="F922" i="12"/>
  <c r="G922" i="12"/>
  <c r="H922" i="12"/>
  <c r="I922" i="12"/>
  <c r="J926" i="12"/>
  <c r="K926" i="12"/>
  <c r="J927" i="12"/>
  <c r="K927" i="12"/>
  <c r="J928" i="12"/>
  <c r="K928" i="12"/>
  <c r="J929" i="12"/>
  <c r="K929" i="12"/>
  <c r="J930" i="12"/>
  <c r="K930" i="12"/>
  <c r="J931" i="12"/>
  <c r="K931" i="12"/>
  <c r="J932" i="12"/>
  <c r="K932" i="12"/>
  <c r="J933" i="12"/>
  <c r="K933" i="12"/>
  <c r="J934" i="12"/>
  <c r="K934" i="12"/>
  <c r="J935" i="12"/>
  <c r="K935" i="12"/>
  <c r="J936" i="12"/>
  <c r="K936" i="12"/>
  <c r="C937" i="12"/>
  <c r="D937" i="12"/>
  <c r="K937" i="12" s="1"/>
  <c r="E937" i="12"/>
  <c r="F937" i="12"/>
  <c r="G937" i="12"/>
  <c r="H937" i="12"/>
  <c r="I937" i="12"/>
  <c r="J941" i="12"/>
  <c r="K941" i="12"/>
  <c r="J942" i="12"/>
  <c r="K942" i="12"/>
  <c r="J943" i="12"/>
  <c r="K943" i="12"/>
  <c r="J944" i="12"/>
  <c r="K944" i="12"/>
  <c r="J945" i="12"/>
  <c r="K945" i="12"/>
  <c r="J946" i="12"/>
  <c r="K946" i="12"/>
  <c r="J947" i="12"/>
  <c r="K947" i="12"/>
  <c r="J948" i="12"/>
  <c r="K948" i="12"/>
  <c r="J949" i="12"/>
  <c r="K949" i="12"/>
  <c r="J950" i="12"/>
  <c r="K950" i="12"/>
  <c r="J951" i="12"/>
  <c r="K951" i="12"/>
  <c r="J952" i="12"/>
  <c r="K952" i="12"/>
  <c r="C953" i="12"/>
  <c r="D953" i="12"/>
  <c r="K953" i="12" s="1"/>
  <c r="E953" i="12"/>
  <c r="F953" i="12"/>
  <c r="G953" i="12"/>
  <c r="H953" i="12"/>
  <c r="I953" i="12"/>
  <c r="J960" i="12"/>
  <c r="K960" i="12"/>
  <c r="J961" i="12"/>
  <c r="K961" i="12"/>
  <c r="J962" i="12"/>
  <c r="K962" i="12"/>
  <c r="J963" i="12"/>
  <c r="K963" i="12"/>
  <c r="J964" i="12"/>
  <c r="K964" i="12"/>
  <c r="J965" i="12"/>
  <c r="K965" i="12"/>
  <c r="J966" i="12"/>
  <c r="K966" i="12"/>
  <c r="J967" i="12"/>
  <c r="K967" i="12"/>
  <c r="J968" i="12"/>
  <c r="K968" i="12"/>
  <c r="J969" i="12"/>
  <c r="K969" i="12"/>
  <c r="J970" i="12"/>
  <c r="K970" i="12"/>
  <c r="J971" i="12"/>
  <c r="K971" i="12"/>
  <c r="J972" i="12"/>
  <c r="K972" i="12"/>
  <c r="J973" i="12"/>
  <c r="K973" i="12"/>
  <c r="C974" i="12"/>
  <c r="D974" i="12"/>
  <c r="K974" i="12" s="1"/>
  <c r="E974" i="12"/>
  <c r="F974" i="12"/>
  <c r="G974" i="12"/>
  <c r="H974" i="12"/>
  <c r="I974" i="12"/>
  <c r="J978" i="12"/>
  <c r="K978" i="12"/>
  <c r="J979" i="12"/>
  <c r="K979" i="12"/>
  <c r="J980" i="12"/>
  <c r="K980" i="12"/>
  <c r="J981" i="12"/>
  <c r="K981" i="12"/>
  <c r="J982" i="12"/>
  <c r="K982" i="12"/>
  <c r="J983" i="12"/>
  <c r="K983" i="12"/>
  <c r="J984" i="12"/>
  <c r="K984" i="12"/>
  <c r="J985" i="12"/>
  <c r="K985" i="12"/>
  <c r="J986" i="12"/>
  <c r="K986" i="12"/>
  <c r="J987" i="12"/>
  <c r="K987" i="12"/>
  <c r="J988" i="12"/>
  <c r="K988" i="12"/>
  <c r="J989" i="12"/>
  <c r="K989" i="12"/>
  <c r="J990" i="12"/>
  <c r="K990" i="12"/>
  <c r="J991" i="12"/>
  <c r="K991" i="12"/>
  <c r="C992" i="12"/>
  <c r="D992" i="12"/>
  <c r="K992" i="12" s="1"/>
  <c r="E992" i="12"/>
  <c r="F992" i="12"/>
  <c r="G992" i="12"/>
  <c r="H992" i="12"/>
  <c r="I992" i="12"/>
  <c r="J996" i="12"/>
  <c r="K996" i="12"/>
  <c r="J997" i="12"/>
  <c r="K997" i="12"/>
  <c r="J998" i="12"/>
  <c r="K998" i="12"/>
  <c r="J999" i="12"/>
  <c r="K999" i="12"/>
  <c r="J1000" i="12"/>
  <c r="K1000" i="12"/>
  <c r="J1001" i="12"/>
  <c r="K1001" i="12"/>
  <c r="J1002" i="12"/>
  <c r="K1002" i="12"/>
  <c r="J1003" i="12"/>
  <c r="K1003" i="12"/>
  <c r="J1004" i="12"/>
  <c r="K1004" i="12"/>
  <c r="J1005" i="12"/>
  <c r="K1005" i="12"/>
  <c r="J1006" i="12"/>
  <c r="K1006" i="12"/>
  <c r="J1007" i="12"/>
  <c r="K1007" i="12"/>
  <c r="J1008" i="12"/>
  <c r="K1008" i="12"/>
  <c r="J1009" i="12"/>
  <c r="K1009" i="12"/>
  <c r="C1010" i="12"/>
  <c r="D1010" i="12"/>
  <c r="E1010" i="12"/>
  <c r="J1010" i="12" s="1"/>
  <c r="F1010" i="12"/>
  <c r="G1010" i="12"/>
  <c r="H1010" i="12"/>
  <c r="I1010" i="12"/>
  <c r="J1014" i="12"/>
  <c r="K1014" i="12"/>
  <c r="J1015" i="12"/>
  <c r="K1015" i="12"/>
  <c r="J1016" i="12"/>
  <c r="K1016" i="12"/>
  <c r="J1017" i="12"/>
  <c r="K1017" i="12"/>
  <c r="J1018" i="12"/>
  <c r="K1018" i="12"/>
  <c r="J1019" i="12"/>
  <c r="K1019" i="12"/>
  <c r="J1020" i="12"/>
  <c r="K1020" i="12"/>
  <c r="J1021" i="12"/>
  <c r="K1021" i="12"/>
  <c r="J1022" i="12"/>
  <c r="K1022" i="12"/>
  <c r="J1023" i="12"/>
  <c r="K1023" i="12"/>
  <c r="J1024" i="12"/>
  <c r="K1024" i="12"/>
  <c r="C1025" i="12"/>
  <c r="D1025" i="12"/>
  <c r="K1025" i="12" s="1"/>
  <c r="E1025" i="12"/>
  <c r="F1025" i="12"/>
  <c r="G1025" i="12"/>
  <c r="H1025" i="12"/>
  <c r="I1025" i="12"/>
  <c r="J1029" i="12"/>
  <c r="K1029" i="12"/>
  <c r="J1030" i="12"/>
  <c r="K1030" i="12"/>
  <c r="J1031" i="12"/>
  <c r="K1031" i="12"/>
  <c r="J1032" i="12"/>
  <c r="K1032" i="12"/>
  <c r="J1033" i="12"/>
  <c r="K1033" i="12"/>
  <c r="J1034" i="12"/>
  <c r="K1034" i="12"/>
  <c r="J1035" i="12"/>
  <c r="K1035" i="12"/>
  <c r="J1036" i="12"/>
  <c r="K1036" i="12"/>
  <c r="J1037" i="12"/>
  <c r="K1037" i="12"/>
  <c r="J1038" i="12"/>
  <c r="K1038" i="12"/>
  <c r="J1039" i="12"/>
  <c r="K1039" i="12"/>
  <c r="J1040" i="12"/>
  <c r="K1040" i="12"/>
  <c r="C1041" i="12"/>
  <c r="D1041" i="12"/>
  <c r="E1041" i="12"/>
  <c r="F1041" i="12"/>
  <c r="G1041" i="12"/>
  <c r="H1041" i="12"/>
  <c r="I1041" i="12"/>
  <c r="J6" i="11"/>
  <c r="K6" i="11"/>
  <c r="J7" i="11"/>
  <c r="K7" i="11"/>
  <c r="J8" i="11"/>
  <c r="K8" i="11"/>
  <c r="J9" i="11"/>
  <c r="K9" i="11"/>
  <c r="J10" i="11"/>
  <c r="K10" i="11"/>
  <c r="J11" i="11"/>
  <c r="K11" i="11"/>
  <c r="J12" i="11"/>
  <c r="K12" i="11"/>
  <c r="J13" i="11"/>
  <c r="K13" i="11"/>
  <c r="J14" i="11"/>
  <c r="K14" i="11"/>
  <c r="J15" i="11"/>
  <c r="K15" i="11"/>
  <c r="J16" i="11"/>
  <c r="K16" i="11"/>
  <c r="J17" i="11"/>
  <c r="K17" i="11"/>
  <c r="C18" i="11"/>
  <c r="D18" i="11"/>
  <c r="K18" i="11"/>
  <c r="E18" i="11"/>
  <c r="F18" i="11"/>
  <c r="G18" i="11"/>
  <c r="H18" i="11"/>
  <c r="I18" i="11"/>
  <c r="J18" i="11"/>
  <c r="J22" i="11"/>
  <c r="K22" i="11"/>
  <c r="J23" i="11"/>
  <c r="K23" i="11"/>
  <c r="J24" i="11"/>
  <c r="K24" i="11"/>
  <c r="J25" i="11"/>
  <c r="K25" i="11"/>
  <c r="J26" i="11"/>
  <c r="K26" i="11"/>
  <c r="J27" i="11"/>
  <c r="K27" i="11"/>
  <c r="J28" i="11"/>
  <c r="K28" i="11"/>
  <c r="J29" i="11"/>
  <c r="K29" i="11"/>
  <c r="J30" i="11"/>
  <c r="K30" i="11"/>
  <c r="J31" i="11"/>
  <c r="K31" i="11"/>
  <c r="J32" i="11"/>
  <c r="K32" i="11"/>
  <c r="C33" i="11"/>
  <c r="D33" i="11"/>
  <c r="K33" i="11" s="1"/>
  <c r="E33" i="11"/>
  <c r="J33" i="11"/>
  <c r="F33" i="11"/>
  <c r="G33" i="11"/>
  <c r="H33" i="11"/>
  <c r="I33" i="11"/>
  <c r="J37" i="11"/>
  <c r="K37" i="11"/>
  <c r="J38" i="11"/>
  <c r="K38" i="11"/>
  <c r="J39" i="11"/>
  <c r="K39" i="11"/>
  <c r="J40" i="11"/>
  <c r="K40" i="11"/>
  <c r="J41" i="11"/>
  <c r="K41" i="11"/>
  <c r="J42" i="11"/>
  <c r="K42" i="11"/>
  <c r="J43" i="11"/>
  <c r="K43" i="11"/>
  <c r="J44" i="11"/>
  <c r="K44" i="11"/>
  <c r="J45" i="11"/>
  <c r="K45" i="11"/>
  <c r="J46" i="11"/>
  <c r="K46" i="11"/>
  <c r="J47" i="11"/>
  <c r="K47" i="11"/>
  <c r="C48" i="11"/>
  <c r="D48" i="11"/>
  <c r="E48" i="11"/>
  <c r="F48" i="11"/>
  <c r="G48" i="11"/>
  <c r="H48" i="11"/>
  <c r="I48" i="11"/>
  <c r="J52" i="11"/>
  <c r="K52" i="11"/>
  <c r="J53" i="11"/>
  <c r="K53" i="11"/>
  <c r="J54" i="11"/>
  <c r="K54" i="11"/>
  <c r="J55" i="11"/>
  <c r="K55" i="11"/>
  <c r="J56" i="11"/>
  <c r="K56" i="11"/>
  <c r="J57" i="11"/>
  <c r="K57" i="11"/>
  <c r="J58" i="11"/>
  <c r="K58" i="11"/>
  <c r="J59" i="11"/>
  <c r="K59" i="11"/>
  <c r="J60" i="11"/>
  <c r="K60" i="11"/>
  <c r="J61" i="11"/>
  <c r="K61" i="11"/>
  <c r="J62" i="11"/>
  <c r="K62" i="11"/>
  <c r="J63" i="11"/>
  <c r="K63" i="11"/>
  <c r="J64" i="11"/>
  <c r="K64" i="11"/>
  <c r="C65" i="11"/>
  <c r="D65" i="11"/>
  <c r="E65" i="11"/>
  <c r="J65" i="11" s="1"/>
  <c r="F65" i="11"/>
  <c r="G65" i="11"/>
  <c r="H65" i="11"/>
  <c r="I65" i="11"/>
  <c r="I69" i="11"/>
  <c r="J69" i="11"/>
  <c r="K69" i="11"/>
  <c r="I70" i="11"/>
  <c r="J70" i="11"/>
  <c r="K70" i="11"/>
  <c r="I71" i="11"/>
  <c r="J71" i="11"/>
  <c r="K71" i="11"/>
  <c r="I72" i="11"/>
  <c r="J72" i="11"/>
  <c r="K72" i="11"/>
  <c r="I73" i="11"/>
  <c r="J73" i="11"/>
  <c r="K73" i="11"/>
  <c r="I74" i="11"/>
  <c r="J74" i="11"/>
  <c r="K74" i="11"/>
  <c r="I75" i="11"/>
  <c r="J75" i="11"/>
  <c r="K75" i="11"/>
  <c r="I76" i="11"/>
  <c r="I84" i="11" s="1"/>
  <c r="J76" i="11"/>
  <c r="K76" i="11"/>
  <c r="I77" i="11"/>
  <c r="J77" i="11"/>
  <c r="K77" i="11"/>
  <c r="I78" i="11"/>
  <c r="J78" i="11"/>
  <c r="K78" i="11"/>
  <c r="I79" i="11"/>
  <c r="J79" i="11"/>
  <c r="K79" i="11"/>
  <c r="I80" i="11"/>
  <c r="J80" i="11"/>
  <c r="K80" i="11"/>
  <c r="I81" i="11"/>
  <c r="J81" i="11"/>
  <c r="K81" i="11"/>
  <c r="I82" i="11"/>
  <c r="J82" i="11"/>
  <c r="K82" i="11"/>
  <c r="I83" i="11"/>
  <c r="J83" i="11"/>
  <c r="K83" i="11"/>
  <c r="C84" i="11"/>
  <c r="D84" i="11"/>
  <c r="K84" i="11" s="1"/>
  <c r="E84" i="11"/>
  <c r="F84" i="11"/>
  <c r="G84" i="11"/>
  <c r="H84" i="11"/>
  <c r="J88" i="11"/>
  <c r="K88" i="11"/>
  <c r="J89" i="11"/>
  <c r="K89" i="11"/>
  <c r="J90" i="11"/>
  <c r="K90" i="11"/>
  <c r="J91" i="11"/>
  <c r="K91" i="11"/>
  <c r="J92" i="11"/>
  <c r="K92" i="11"/>
  <c r="J93" i="11"/>
  <c r="K93" i="11"/>
  <c r="J94" i="11"/>
  <c r="K94" i="11"/>
  <c r="J95" i="11"/>
  <c r="K95" i="11"/>
  <c r="J96" i="11"/>
  <c r="K96" i="11"/>
  <c r="J97" i="11"/>
  <c r="K97" i="11"/>
  <c r="J98" i="11"/>
  <c r="K98" i="11"/>
  <c r="J99" i="11"/>
  <c r="K99" i="11"/>
  <c r="J100" i="11"/>
  <c r="K100" i="11"/>
  <c r="C101" i="11"/>
  <c r="D101" i="11"/>
  <c r="E101" i="11"/>
  <c r="F101" i="11"/>
  <c r="G101" i="11"/>
  <c r="H101" i="11"/>
  <c r="I101" i="11"/>
  <c r="J108" i="11"/>
  <c r="K108" i="11"/>
  <c r="J109" i="11"/>
  <c r="K109" i="11"/>
  <c r="J110" i="11"/>
  <c r="K110" i="11"/>
  <c r="J111" i="11"/>
  <c r="K111" i="11"/>
  <c r="J112" i="11"/>
  <c r="K112" i="11"/>
  <c r="J113" i="11"/>
  <c r="K113" i="11"/>
  <c r="J114" i="11"/>
  <c r="K114" i="11"/>
  <c r="J115" i="11"/>
  <c r="K115" i="11"/>
  <c r="J116" i="11"/>
  <c r="K116" i="11"/>
  <c r="J117" i="11"/>
  <c r="K117" i="11"/>
  <c r="J118" i="11"/>
  <c r="K118" i="11"/>
  <c r="J119" i="11"/>
  <c r="K119" i="11"/>
  <c r="J120" i="11"/>
  <c r="K120" i="11"/>
  <c r="J121" i="11"/>
  <c r="K121" i="11"/>
  <c r="J122" i="11"/>
  <c r="K122" i="11"/>
  <c r="J123" i="11"/>
  <c r="K123" i="11"/>
  <c r="J124" i="11"/>
  <c r="K124" i="11"/>
  <c r="J125" i="11"/>
  <c r="K125" i="11"/>
  <c r="C126" i="11"/>
  <c r="D126" i="11"/>
  <c r="E126" i="11"/>
  <c r="F126" i="11"/>
  <c r="G126" i="11"/>
  <c r="H126" i="11"/>
  <c r="I126" i="11"/>
  <c r="I130" i="11"/>
  <c r="J130" i="11"/>
  <c r="K130" i="11"/>
  <c r="I131" i="11"/>
  <c r="J131" i="11"/>
  <c r="K131" i="11"/>
  <c r="I132" i="11"/>
  <c r="J132" i="11"/>
  <c r="K132" i="11"/>
  <c r="I133" i="11"/>
  <c r="J133" i="11"/>
  <c r="K133" i="11"/>
  <c r="I134" i="11"/>
  <c r="J134" i="11"/>
  <c r="K134" i="11"/>
  <c r="I135" i="11"/>
  <c r="J135" i="11"/>
  <c r="K135" i="11"/>
  <c r="I136" i="11"/>
  <c r="J136" i="11"/>
  <c r="K136" i="11"/>
  <c r="I137" i="11"/>
  <c r="J137" i="11"/>
  <c r="K137" i="11"/>
  <c r="I138" i="11"/>
  <c r="J138" i="11"/>
  <c r="K138" i="11"/>
  <c r="I139" i="11"/>
  <c r="J139" i="11"/>
  <c r="K139" i="11"/>
  <c r="I140" i="11"/>
  <c r="J140" i="11"/>
  <c r="K140" i="11"/>
  <c r="I141" i="11"/>
  <c r="J141" i="11"/>
  <c r="K141" i="11"/>
  <c r="I142" i="11"/>
  <c r="J142" i="11"/>
  <c r="K142" i="11"/>
  <c r="I143" i="11"/>
  <c r="J143" i="11"/>
  <c r="K143" i="11"/>
  <c r="I144" i="11"/>
  <c r="J144" i="11"/>
  <c r="K144" i="11"/>
  <c r="I145" i="11"/>
  <c r="J145" i="11"/>
  <c r="K145" i="11"/>
  <c r="C146" i="11"/>
  <c r="D146" i="11"/>
  <c r="J146" i="11" s="1"/>
  <c r="E146" i="11"/>
  <c r="F146" i="11"/>
  <c r="G146" i="11"/>
  <c r="H146" i="11"/>
  <c r="J150" i="11"/>
  <c r="K150" i="11"/>
  <c r="J151" i="11"/>
  <c r="K151" i="11"/>
  <c r="J152" i="11"/>
  <c r="K152" i="11"/>
  <c r="J153" i="11"/>
  <c r="K153" i="11"/>
  <c r="J154" i="11"/>
  <c r="K154" i="11"/>
  <c r="J155" i="11"/>
  <c r="K155" i="11"/>
  <c r="J156" i="11"/>
  <c r="K156" i="11"/>
  <c r="J157" i="11"/>
  <c r="K157" i="11"/>
  <c r="J158" i="11"/>
  <c r="K158" i="11"/>
  <c r="J159" i="11"/>
  <c r="K159" i="11"/>
  <c r="J160" i="11"/>
  <c r="K160" i="11"/>
  <c r="J161" i="11"/>
  <c r="K161" i="11"/>
  <c r="J162" i="11"/>
  <c r="K162" i="11"/>
  <c r="C163" i="11"/>
  <c r="D163" i="11"/>
  <c r="E163" i="11"/>
  <c r="J163" i="11"/>
  <c r="F163" i="11"/>
  <c r="G163" i="11"/>
  <c r="H163" i="11"/>
  <c r="I163" i="11"/>
  <c r="I167" i="11"/>
  <c r="J167" i="11"/>
  <c r="K167" i="11"/>
  <c r="I168" i="11"/>
  <c r="J168" i="11"/>
  <c r="K168" i="11"/>
  <c r="I169" i="11"/>
  <c r="J169" i="11"/>
  <c r="K169" i="11"/>
  <c r="I170" i="11"/>
  <c r="J170" i="11"/>
  <c r="K170" i="11"/>
  <c r="I171" i="11"/>
  <c r="J171" i="11"/>
  <c r="K171" i="11"/>
  <c r="I172" i="11"/>
  <c r="J172" i="11"/>
  <c r="K172" i="11"/>
  <c r="I173" i="11"/>
  <c r="J173" i="11"/>
  <c r="K173" i="11"/>
  <c r="I174" i="11"/>
  <c r="J174" i="11"/>
  <c r="K174" i="11"/>
  <c r="I175" i="11"/>
  <c r="J175" i="11"/>
  <c r="K175" i="11"/>
  <c r="I176" i="11"/>
  <c r="J176" i="11"/>
  <c r="K176" i="11"/>
  <c r="I177" i="11"/>
  <c r="J177" i="11"/>
  <c r="K177" i="11"/>
  <c r="I178" i="11"/>
  <c r="J178" i="11"/>
  <c r="K178" i="11"/>
  <c r="I179" i="11"/>
  <c r="J179" i="11"/>
  <c r="K179" i="11"/>
  <c r="I180" i="11"/>
  <c r="J180" i="11"/>
  <c r="K180" i="11"/>
  <c r="I181" i="11"/>
  <c r="J181" i="11"/>
  <c r="K181" i="11"/>
  <c r="C182" i="11"/>
  <c r="D182" i="11"/>
  <c r="E182" i="11"/>
  <c r="J182" i="11" s="1"/>
  <c r="F182" i="11"/>
  <c r="G182" i="11"/>
  <c r="H182" i="11"/>
  <c r="J186" i="11"/>
  <c r="K186" i="11"/>
  <c r="J187" i="11"/>
  <c r="K187" i="11"/>
  <c r="J188" i="11"/>
  <c r="K188" i="11"/>
  <c r="J189" i="11"/>
  <c r="K189" i="11"/>
  <c r="J190" i="11"/>
  <c r="K190" i="11"/>
  <c r="J191" i="11"/>
  <c r="K191" i="11"/>
  <c r="J192" i="11"/>
  <c r="K192" i="11"/>
  <c r="J193" i="11"/>
  <c r="K193" i="11"/>
  <c r="J194" i="11"/>
  <c r="K194" i="11"/>
  <c r="J195" i="11"/>
  <c r="K195" i="11"/>
  <c r="J196" i="11"/>
  <c r="K196" i="11"/>
  <c r="J197" i="11"/>
  <c r="K197" i="11"/>
  <c r="J198" i="11"/>
  <c r="K198" i="11"/>
  <c r="C199" i="11"/>
  <c r="D199" i="11"/>
  <c r="E199" i="11"/>
  <c r="J199" i="11" s="1"/>
  <c r="F199" i="11"/>
  <c r="G199" i="11"/>
  <c r="H199" i="11"/>
  <c r="I199" i="11"/>
  <c r="J206" i="11"/>
  <c r="K206" i="11"/>
  <c r="J207" i="11"/>
  <c r="K207" i="11"/>
  <c r="J208" i="11"/>
  <c r="K208" i="11"/>
  <c r="J209" i="11"/>
  <c r="K209" i="11"/>
  <c r="J210" i="11"/>
  <c r="K210" i="11"/>
  <c r="J211" i="11"/>
  <c r="K211" i="11"/>
  <c r="J212" i="11"/>
  <c r="K212" i="11"/>
  <c r="J213" i="11"/>
  <c r="K213" i="11"/>
  <c r="J214" i="11"/>
  <c r="K214" i="11"/>
  <c r="J215" i="11"/>
  <c r="K215" i="11"/>
  <c r="J216" i="11"/>
  <c r="K216" i="11"/>
  <c r="J217" i="11"/>
  <c r="K217" i="11"/>
  <c r="J218" i="11"/>
  <c r="K218" i="11"/>
  <c r="J219" i="11"/>
  <c r="K219" i="11"/>
  <c r="J220" i="11"/>
  <c r="K220" i="11"/>
  <c r="J221" i="11"/>
  <c r="K221" i="11"/>
  <c r="J222" i="11"/>
  <c r="K222" i="11"/>
  <c r="C223" i="11"/>
  <c r="D223" i="11"/>
  <c r="E223" i="11"/>
  <c r="J223" i="11"/>
  <c r="F223" i="11"/>
  <c r="G223" i="11"/>
  <c r="H223" i="11"/>
  <c r="I223" i="11"/>
  <c r="J227" i="11"/>
  <c r="K227" i="11"/>
  <c r="J228" i="11"/>
  <c r="K228" i="11"/>
  <c r="J229" i="11"/>
  <c r="K229" i="11"/>
  <c r="J230" i="11"/>
  <c r="K230" i="11"/>
  <c r="J231" i="11"/>
  <c r="K231" i="11"/>
  <c r="J232" i="11"/>
  <c r="K232" i="11"/>
  <c r="J233" i="11"/>
  <c r="K233" i="11"/>
  <c r="J234" i="11"/>
  <c r="K234" i="11"/>
  <c r="J235" i="11"/>
  <c r="K235" i="11"/>
  <c r="J236" i="11"/>
  <c r="K236" i="11"/>
  <c r="J237" i="11"/>
  <c r="K237" i="11"/>
  <c r="J238" i="11"/>
  <c r="K238" i="11"/>
  <c r="J239" i="11"/>
  <c r="K239" i="11"/>
  <c r="J240" i="11"/>
  <c r="K240" i="11"/>
  <c r="J241" i="11"/>
  <c r="K241" i="11"/>
  <c r="J242" i="11"/>
  <c r="K242" i="11"/>
  <c r="C243" i="11"/>
  <c r="D243" i="11"/>
  <c r="K243" i="11" s="1"/>
  <c r="E243" i="11"/>
  <c r="F243" i="11"/>
  <c r="G243" i="11"/>
  <c r="H243" i="11"/>
  <c r="I243" i="11"/>
  <c r="J247" i="11"/>
  <c r="K247" i="11"/>
  <c r="J248" i="11"/>
  <c r="K248" i="11"/>
  <c r="J249" i="11"/>
  <c r="K249" i="11"/>
  <c r="J250" i="11"/>
  <c r="K250" i="11"/>
  <c r="J251" i="11"/>
  <c r="K251" i="11"/>
  <c r="J252" i="11"/>
  <c r="K252" i="11"/>
  <c r="J253" i="11"/>
  <c r="K253" i="11"/>
  <c r="J254" i="11"/>
  <c r="K254" i="11"/>
  <c r="J255" i="11"/>
  <c r="K255" i="11"/>
  <c r="J256" i="11"/>
  <c r="K256" i="11"/>
  <c r="C257" i="11"/>
  <c r="D257" i="11"/>
  <c r="E257" i="11"/>
  <c r="J257" i="11" s="1"/>
  <c r="F257" i="11"/>
  <c r="G257" i="11"/>
  <c r="H257" i="11"/>
  <c r="I257" i="11"/>
  <c r="J261" i="11"/>
  <c r="K261" i="11"/>
  <c r="J262" i="11"/>
  <c r="K262" i="11"/>
  <c r="J263" i="11"/>
  <c r="K263" i="11"/>
  <c r="J264" i="11"/>
  <c r="K264" i="11"/>
  <c r="J265" i="11"/>
  <c r="K265" i="11"/>
  <c r="C266" i="11"/>
  <c r="D266" i="11"/>
  <c r="J266" i="11" s="1"/>
  <c r="E266" i="11"/>
  <c r="F266" i="11"/>
  <c r="G266" i="11"/>
  <c r="H266" i="11"/>
  <c r="I266" i="11"/>
  <c r="J270" i="11"/>
  <c r="K270" i="11"/>
  <c r="J271" i="11"/>
  <c r="K271" i="11"/>
  <c r="J272" i="11"/>
  <c r="K272" i="11"/>
  <c r="J273" i="11"/>
  <c r="K273" i="11"/>
  <c r="J274" i="11"/>
  <c r="K274" i="11"/>
  <c r="C275" i="11"/>
  <c r="D275" i="11"/>
  <c r="K275" i="11" s="1"/>
  <c r="E275" i="11"/>
  <c r="F275" i="11"/>
  <c r="G275" i="11"/>
  <c r="H275" i="11"/>
  <c r="I275" i="11"/>
  <c r="I279" i="11"/>
  <c r="J279" i="11"/>
  <c r="K279" i="11"/>
  <c r="I280" i="11"/>
  <c r="J280" i="11"/>
  <c r="K280" i="11"/>
  <c r="I281" i="11"/>
  <c r="J281" i="11"/>
  <c r="K281" i="11"/>
  <c r="I282" i="11"/>
  <c r="J282" i="11"/>
  <c r="K282" i="11"/>
  <c r="I283" i="11"/>
  <c r="J283" i="11"/>
  <c r="K283" i="11"/>
  <c r="I284" i="11"/>
  <c r="J284" i="11"/>
  <c r="K284" i="11"/>
  <c r="I285" i="11"/>
  <c r="J285" i="11"/>
  <c r="K285" i="11"/>
  <c r="I286" i="11"/>
  <c r="J286" i="11"/>
  <c r="K286" i="11"/>
  <c r="I287" i="11"/>
  <c r="J287" i="11"/>
  <c r="K287" i="11"/>
  <c r="I288" i="11"/>
  <c r="J288" i="11"/>
  <c r="K288" i="11"/>
  <c r="I289" i="11"/>
  <c r="J289" i="11"/>
  <c r="K289" i="11"/>
  <c r="I290" i="11"/>
  <c r="J290" i="11"/>
  <c r="K290" i="11"/>
  <c r="I291" i="11"/>
  <c r="J291" i="11"/>
  <c r="K291" i="11"/>
  <c r="I292" i="11"/>
  <c r="J292" i="11"/>
  <c r="K292" i="11"/>
  <c r="I293" i="11"/>
  <c r="J293" i="11"/>
  <c r="K293" i="11"/>
  <c r="C294" i="11"/>
  <c r="D294" i="11"/>
  <c r="E294" i="11"/>
  <c r="J294" i="11" s="1"/>
  <c r="F294" i="11"/>
  <c r="G294" i="11"/>
  <c r="H294" i="11"/>
  <c r="J298" i="11"/>
  <c r="K298" i="11"/>
  <c r="J299" i="11"/>
  <c r="K299" i="11"/>
  <c r="J300" i="11"/>
  <c r="K300" i="11"/>
  <c r="J301" i="11"/>
  <c r="K301" i="11"/>
  <c r="J302" i="11"/>
  <c r="K302" i="11"/>
  <c r="J303" i="11"/>
  <c r="K303" i="11"/>
  <c r="J304" i="11"/>
  <c r="K304" i="11"/>
  <c r="J305" i="11"/>
  <c r="K305" i="11"/>
  <c r="J306" i="11"/>
  <c r="K306" i="11"/>
  <c r="J307" i="11"/>
  <c r="K307" i="11"/>
  <c r="J308" i="11"/>
  <c r="K308" i="11"/>
  <c r="J309" i="11"/>
  <c r="K309" i="11"/>
  <c r="J310" i="11"/>
  <c r="K310" i="11"/>
  <c r="C311" i="11"/>
  <c r="D311" i="11"/>
  <c r="K311" i="11"/>
  <c r="E311" i="11"/>
  <c r="F311" i="11"/>
  <c r="J311" i="11" s="1"/>
  <c r="G311" i="11"/>
  <c r="H311" i="11"/>
  <c r="I311" i="11"/>
  <c r="J318" i="11"/>
  <c r="K318" i="11"/>
  <c r="J319" i="11"/>
  <c r="K319" i="11"/>
  <c r="J320" i="11"/>
  <c r="K320" i="11"/>
  <c r="J321" i="11"/>
  <c r="K321" i="11"/>
  <c r="J322" i="11"/>
  <c r="K322" i="11"/>
  <c r="J323" i="11"/>
  <c r="K323" i="11"/>
  <c r="J324" i="11"/>
  <c r="K324" i="11"/>
  <c r="J325" i="11"/>
  <c r="K325" i="11"/>
  <c r="J326" i="11"/>
  <c r="K326" i="11"/>
  <c r="J327" i="11"/>
  <c r="K327" i="11"/>
  <c r="J328" i="11"/>
  <c r="K328" i="11"/>
  <c r="J329" i="11"/>
  <c r="K329" i="11"/>
  <c r="J330" i="11"/>
  <c r="K330" i="11"/>
  <c r="J331" i="11"/>
  <c r="K331" i="11"/>
  <c r="J332" i="11"/>
  <c r="K332" i="11"/>
  <c r="J333" i="11"/>
  <c r="K333" i="11"/>
  <c r="C334" i="11"/>
  <c r="D334" i="11"/>
  <c r="K334" i="11" s="1"/>
  <c r="E334" i="11"/>
  <c r="F334" i="11"/>
  <c r="G334" i="11"/>
  <c r="H334" i="11"/>
  <c r="I334" i="11"/>
  <c r="J338" i="11"/>
  <c r="K338" i="11"/>
  <c r="J339" i="11"/>
  <c r="K339" i="11"/>
  <c r="J340" i="11"/>
  <c r="K340" i="11"/>
  <c r="J341" i="11"/>
  <c r="K341" i="11"/>
  <c r="J342" i="11"/>
  <c r="K342" i="11"/>
  <c r="J343" i="11"/>
  <c r="K343" i="11"/>
  <c r="J344" i="11"/>
  <c r="K344" i="11"/>
  <c r="J345" i="11"/>
  <c r="K345" i="11"/>
  <c r="J346" i="11"/>
  <c r="K346" i="11"/>
  <c r="J347" i="11"/>
  <c r="K347" i="11"/>
  <c r="J348" i="11"/>
  <c r="K348" i="11"/>
  <c r="J349" i="11"/>
  <c r="K349" i="11"/>
  <c r="J350" i="11"/>
  <c r="K350" i="11"/>
  <c r="J351" i="11"/>
  <c r="K351" i="11"/>
  <c r="J352" i="11"/>
  <c r="K352" i="11"/>
  <c r="J353" i="11"/>
  <c r="K353" i="11"/>
  <c r="C354" i="11"/>
  <c r="D354" i="11"/>
  <c r="K354" i="11" s="1"/>
  <c r="E354" i="11"/>
  <c r="F354" i="11"/>
  <c r="G354" i="11"/>
  <c r="H354" i="11"/>
  <c r="I354" i="11"/>
  <c r="J358" i="11"/>
  <c r="K358" i="11"/>
  <c r="J359" i="11"/>
  <c r="K359" i="11"/>
  <c r="J360" i="11"/>
  <c r="K360" i="11"/>
  <c r="J361" i="11"/>
  <c r="K361" i="11"/>
  <c r="J362" i="11"/>
  <c r="K362" i="11"/>
  <c r="J363" i="11"/>
  <c r="K363" i="11"/>
  <c r="J364" i="11"/>
  <c r="K364" i="11"/>
  <c r="J365" i="11"/>
  <c r="K365" i="11"/>
  <c r="J366" i="11"/>
  <c r="K366" i="11"/>
  <c r="J367" i="11"/>
  <c r="K367" i="11"/>
  <c r="J368" i="11"/>
  <c r="K368" i="11"/>
  <c r="C369" i="11"/>
  <c r="D369" i="11"/>
  <c r="E369" i="11"/>
  <c r="F369" i="11"/>
  <c r="G369" i="11"/>
  <c r="H369" i="11"/>
  <c r="I369" i="11"/>
  <c r="J373" i="11"/>
  <c r="K373" i="11"/>
  <c r="J374" i="11"/>
  <c r="K374" i="11"/>
  <c r="J375" i="11"/>
  <c r="K375" i="11"/>
  <c r="J376" i="11"/>
  <c r="K376" i="11"/>
  <c r="J377" i="11"/>
  <c r="K377" i="11"/>
  <c r="C378" i="11"/>
  <c r="D378" i="11"/>
  <c r="K378" i="11" s="1"/>
  <c r="E378" i="11"/>
  <c r="F378" i="11"/>
  <c r="G378" i="11"/>
  <c r="H378" i="11"/>
  <c r="I378" i="11"/>
  <c r="J378" i="11"/>
  <c r="J382" i="11"/>
  <c r="K382" i="11"/>
  <c r="J383" i="11"/>
  <c r="K383" i="11"/>
  <c r="J384" i="11"/>
  <c r="K384" i="11"/>
  <c r="J385" i="11"/>
  <c r="K385" i="11"/>
  <c r="J386" i="11"/>
  <c r="K386" i="11"/>
  <c r="J387" i="11"/>
  <c r="K387" i="11"/>
  <c r="C388" i="11"/>
  <c r="D388" i="11"/>
  <c r="K388" i="11" s="1"/>
  <c r="E388" i="11"/>
  <c r="J388" i="11"/>
  <c r="F388" i="11"/>
  <c r="G388" i="11"/>
  <c r="H388" i="11"/>
  <c r="I388" i="11"/>
  <c r="I392" i="11"/>
  <c r="J392" i="11"/>
  <c r="K392" i="11"/>
  <c r="I393" i="11"/>
  <c r="J393" i="11"/>
  <c r="K393" i="11"/>
  <c r="I394" i="11"/>
  <c r="J394" i="11"/>
  <c r="K394" i="11"/>
  <c r="I395" i="11"/>
  <c r="J395" i="11"/>
  <c r="K395" i="11"/>
  <c r="I396" i="11"/>
  <c r="J396" i="11"/>
  <c r="K396" i="11"/>
  <c r="I397" i="11"/>
  <c r="J397" i="11"/>
  <c r="K397" i="11"/>
  <c r="I398" i="11"/>
  <c r="J398" i="11"/>
  <c r="K398" i="11"/>
  <c r="I399" i="11"/>
  <c r="J399" i="11"/>
  <c r="K399" i="11"/>
  <c r="I400" i="11"/>
  <c r="J400" i="11"/>
  <c r="K400" i="11"/>
  <c r="I401" i="11"/>
  <c r="J401" i="11"/>
  <c r="K401" i="11"/>
  <c r="I402" i="11"/>
  <c r="J402" i="11"/>
  <c r="K402" i="11"/>
  <c r="I403" i="11"/>
  <c r="J403" i="11"/>
  <c r="K403" i="11"/>
  <c r="I404" i="11"/>
  <c r="J404" i="11"/>
  <c r="K404" i="11"/>
  <c r="I405" i="11"/>
  <c r="J405" i="11"/>
  <c r="K405" i="11"/>
  <c r="I406" i="11"/>
  <c r="J406" i="11"/>
  <c r="K406" i="11"/>
  <c r="C407" i="11"/>
  <c r="D407" i="11"/>
  <c r="E407" i="11"/>
  <c r="J407" i="11" s="1"/>
  <c r="F407" i="11"/>
  <c r="G407" i="11"/>
  <c r="H407" i="11"/>
  <c r="J411" i="11"/>
  <c r="K411" i="11"/>
  <c r="J412" i="11"/>
  <c r="K412" i="11"/>
  <c r="J413" i="11"/>
  <c r="K413" i="11"/>
  <c r="J414" i="11"/>
  <c r="K414" i="11"/>
  <c r="J415" i="11"/>
  <c r="K415" i="11"/>
  <c r="J416" i="11"/>
  <c r="K416" i="11"/>
  <c r="J417" i="11"/>
  <c r="K417" i="11"/>
  <c r="J418" i="11"/>
  <c r="K418" i="11"/>
  <c r="J419" i="11"/>
  <c r="K419" i="11"/>
  <c r="J420" i="11"/>
  <c r="K420" i="11"/>
  <c r="J421" i="11"/>
  <c r="K421" i="11"/>
  <c r="J422" i="11"/>
  <c r="K422" i="11"/>
  <c r="J423" i="11"/>
  <c r="K423" i="11"/>
  <c r="C424" i="11"/>
  <c r="D424" i="11"/>
  <c r="E424" i="11"/>
  <c r="F424" i="11"/>
  <c r="G424" i="11"/>
  <c r="H424" i="11"/>
  <c r="I424" i="11"/>
  <c r="J431" i="11"/>
  <c r="K431" i="11"/>
  <c r="J432" i="11"/>
  <c r="K432" i="11"/>
  <c r="J433" i="11"/>
  <c r="K433" i="11"/>
  <c r="J434" i="11"/>
  <c r="K434" i="11"/>
  <c r="J435" i="11"/>
  <c r="K435" i="11"/>
  <c r="J436" i="11"/>
  <c r="K436" i="11"/>
  <c r="J437" i="11"/>
  <c r="K437" i="11"/>
  <c r="J438" i="11"/>
  <c r="K438" i="11"/>
  <c r="J439" i="11"/>
  <c r="K439" i="11"/>
  <c r="J440" i="11"/>
  <c r="K440" i="11"/>
  <c r="J441" i="11"/>
  <c r="K441" i="11"/>
  <c r="J442" i="11"/>
  <c r="K442" i="11"/>
  <c r="J443" i="11"/>
  <c r="K443" i="11"/>
  <c r="J444" i="11"/>
  <c r="K444" i="11"/>
  <c r="J445" i="11"/>
  <c r="K445" i="11"/>
  <c r="J446" i="11"/>
  <c r="K446" i="11"/>
  <c r="C447" i="11"/>
  <c r="D447" i="11"/>
  <c r="E447" i="11"/>
  <c r="F447" i="11"/>
  <c r="G447" i="11"/>
  <c r="H447" i="11"/>
  <c r="I447" i="11"/>
  <c r="K447" i="11"/>
  <c r="J451" i="11"/>
  <c r="K451" i="11"/>
  <c r="J452" i="11"/>
  <c r="K452" i="11"/>
  <c r="J453" i="11"/>
  <c r="K453" i="11"/>
  <c r="J454" i="11"/>
  <c r="K454" i="11"/>
  <c r="J455" i="11"/>
  <c r="K455" i="11"/>
  <c r="J456" i="11"/>
  <c r="K456" i="11"/>
  <c r="J457" i="11"/>
  <c r="K457" i="11"/>
  <c r="J458" i="11"/>
  <c r="K458" i="11"/>
  <c r="J459" i="11"/>
  <c r="K459" i="11"/>
  <c r="J460" i="11"/>
  <c r="K460" i="11"/>
  <c r="J461" i="11"/>
  <c r="K461" i="11"/>
  <c r="J462" i="11"/>
  <c r="K462" i="11"/>
  <c r="J463" i="11"/>
  <c r="K463" i="11"/>
  <c r="J464" i="11"/>
  <c r="K464" i="11"/>
  <c r="J465" i="11"/>
  <c r="K465" i="11"/>
  <c r="C466" i="11"/>
  <c r="D466" i="11"/>
  <c r="E466" i="11"/>
  <c r="F466" i="11"/>
  <c r="G466" i="11"/>
  <c r="H466" i="11"/>
  <c r="I466" i="11"/>
  <c r="J470" i="11"/>
  <c r="K470" i="11"/>
  <c r="J471" i="11"/>
  <c r="K471" i="11"/>
  <c r="J472" i="11"/>
  <c r="K472" i="11"/>
  <c r="J473" i="11"/>
  <c r="K473" i="11"/>
  <c r="J474" i="11"/>
  <c r="K474" i="11"/>
  <c r="J475" i="11"/>
  <c r="K475" i="11"/>
  <c r="J476" i="11"/>
  <c r="K476" i="11"/>
  <c r="J477" i="11"/>
  <c r="K477" i="11"/>
  <c r="J478" i="11"/>
  <c r="K478" i="11"/>
  <c r="J479" i="11"/>
  <c r="K479" i="11"/>
  <c r="J480" i="11"/>
  <c r="K480" i="11"/>
  <c r="C481" i="11"/>
  <c r="D481" i="11"/>
  <c r="K481" i="11" s="1"/>
  <c r="E481" i="11"/>
  <c r="F481" i="11"/>
  <c r="G481" i="11"/>
  <c r="H481" i="11"/>
  <c r="I481" i="11"/>
  <c r="J485" i="11"/>
  <c r="K485" i="11"/>
  <c r="J486" i="11"/>
  <c r="K486" i="11"/>
  <c r="J487" i="11"/>
  <c r="K487" i="11"/>
  <c r="J488" i="11"/>
  <c r="K488" i="11"/>
  <c r="J489" i="11"/>
  <c r="K489" i="11"/>
  <c r="C490" i="11"/>
  <c r="D490" i="11"/>
  <c r="E490" i="11"/>
  <c r="F490" i="11"/>
  <c r="G490" i="11"/>
  <c r="H490" i="11"/>
  <c r="I490" i="11"/>
  <c r="J494" i="11"/>
  <c r="K494" i="11"/>
  <c r="J495" i="11"/>
  <c r="K495" i="11"/>
  <c r="J496" i="11"/>
  <c r="K496" i="11"/>
  <c r="J497" i="11"/>
  <c r="K497" i="11"/>
  <c r="J498" i="11"/>
  <c r="K498" i="11"/>
  <c r="J499" i="11"/>
  <c r="K499" i="11"/>
  <c r="C500" i="11"/>
  <c r="D500" i="11"/>
  <c r="E500" i="11"/>
  <c r="F500" i="11"/>
  <c r="G500" i="11"/>
  <c r="H500" i="11"/>
  <c r="I500" i="11"/>
  <c r="I504" i="11"/>
  <c r="J504" i="11"/>
  <c r="K504" i="11"/>
  <c r="I505" i="11"/>
  <c r="J505" i="11"/>
  <c r="K505" i="11"/>
  <c r="I506" i="11"/>
  <c r="J506" i="11"/>
  <c r="K506" i="11"/>
  <c r="I507" i="11"/>
  <c r="J507" i="11"/>
  <c r="K507" i="11"/>
  <c r="I508" i="11"/>
  <c r="J508" i="11"/>
  <c r="K508" i="11"/>
  <c r="I509" i="11"/>
  <c r="J509" i="11"/>
  <c r="K509" i="11"/>
  <c r="I510" i="11"/>
  <c r="J510" i="11"/>
  <c r="K510" i="11"/>
  <c r="I511" i="11"/>
  <c r="J511" i="11"/>
  <c r="K511" i="11"/>
  <c r="I512" i="11"/>
  <c r="J512" i="11"/>
  <c r="K512" i="11"/>
  <c r="I513" i="11"/>
  <c r="J513" i="11"/>
  <c r="K513" i="11"/>
  <c r="I514" i="11"/>
  <c r="J514" i="11"/>
  <c r="K514" i="11"/>
  <c r="I515" i="11"/>
  <c r="J515" i="11"/>
  <c r="K515" i="11"/>
  <c r="I516" i="11"/>
  <c r="J516" i="11"/>
  <c r="K516" i="11"/>
  <c r="I517" i="11"/>
  <c r="J517" i="11"/>
  <c r="K517" i="11"/>
  <c r="I518" i="11"/>
  <c r="J518" i="11"/>
  <c r="K518" i="11"/>
  <c r="C519" i="11"/>
  <c r="D519" i="11"/>
  <c r="E519" i="11"/>
  <c r="F519" i="11"/>
  <c r="G519" i="11"/>
  <c r="H519" i="11"/>
  <c r="J523" i="11"/>
  <c r="K523" i="11"/>
  <c r="J524" i="11"/>
  <c r="K524" i="11"/>
  <c r="J525" i="11"/>
  <c r="K525" i="11"/>
  <c r="J526" i="11"/>
  <c r="K526" i="11"/>
  <c r="J527" i="11"/>
  <c r="K527" i="11"/>
  <c r="J528" i="11"/>
  <c r="K528" i="11"/>
  <c r="J529" i="11"/>
  <c r="K529" i="11"/>
  <c r="J530" i="11"/>
  <c r="K530" i="11"/>
  <c r="J531" i="11"/>
  <c r="K531" i="11"/>
  <c r="J532" i="11"/>
  <c r="K532" i="11"/>
  <c r="J533" i="11"/>
  <c r="K533" i="11"/>
  <c r="J534" i="11"/>
  <c r="K534" i="11"/>
  <c r="C535" i="11"/>
  <c r="D535" i="11"/>
  <c r="E535" i="11"/>
  <c r="F535" i="11"/>
  <c r="G535" i="11"/>
  <c r="H535" i="11"/>
  <c r="I535" i="11"/>
  <c r="J542" i="11"/>
  <c r="K542" i="11"/>
  <c r="J543" i="11"/>
  <c r="K543" i="11"/>
  <c r="J544" i="11"/>
  <c r="K544" i="11"/>
  <c r="J545" i="11"/>
  <c r="K545" i="11"/>
  <c r="J546" i="11"/>
  <c r="K546" i="11"/>
  <c r="J547" i="11"/>
  <c r="K547" i="11"/>
  <c r="J548" i="11"/>
  <c r="K548" i="11"/>
  <c r="J549" i="11"/>
  <c r="K549" i="11"/>
  <c r="J550" i="11"/>
  <c r="K550" i="11"/>
  <c r="J551" i="11"/>
  <c r="K551" i="11"/>
  <c r="J552" i="11"/>
  <c r="K552" i="11"/>
  <c r="J553" i="11"/>
  <c r="K553" i="11"/>
  <c r="J554" i="11"/>
  <c r="K554" i="11"/>
  <c r="J555" i="11"/>
  <c r="K555" i="11"/>
  <c r="J556" i="11"/>
  <c r="K556" i="11"/>
  <c r="C557" i="11"/>
  <c r="D557" i="11"/>
  <c r="K557" i="11" s="1"/>
  <c r="E557" i="11"/>
  <c r="F557" i="11"/>
  <c r="G557" i="11"/>
  <c r="H557" i="11"/>
  <c r="I557" i="11"/>
  <c r="J561" i="11"/>
  <c r="K561" i="11"/>
  <c r="J562" i="11"/>
  <c r="K562" i="11"/>
  <c r="J563" i="11"/>
  <c r="K563" i="11"/>
  <c r="J564" i="11"/>
  <c r="K564" i="11"/>
  <c r="J565" i="11"/>
  <c r="K565" i="11"/>
  <c r="J566" i="11"/>
  <c r="K566" i="11"/>
  <c r="J567" i="11"/>
  <c r="K567" i="11"/>
  <c r="J568" i="11"/>
  <c r="K568" i="11"/>
  <c r="J569" i="11"/>
  <c r="K569" i="11"/>
  <c r="J570" i="11"/>
  <c r="K570" i="11"/>
  <c r="J571" i="11"/>
  <c r="K571" i="11"/>
  <c r="J572" i="11"/>
  <c r="K572" i="11"/>
  <c r="J573" i="11"/>
  <c r="K573" i="11"/>
  <c r="J574" i="11"/>
  <c r="K574" i="11"/>
  <c r="C575" i="11"/>
  <c r="D575" i="11"/>
  <c r="K575" i="11" s="1"/>
  <c r="E575" i="11"/>
  <c r="F575" i="11"/>
  <c r="G575" i="11"/>
  <c r="H575" i="11"/>
  <c r="I575" i="11"/>
  <c r="J579" i="11"/>
  <c r="K579" i="11"/>
  <c r="J580" i="11"/>
  <c r="K580" i="11"/>
  <c r="J581" i="11"/>
  <c r="K581" i="11"/>
  <c r="J582" i="11"/>
  <c r="K582" i="11"/>
  <c r="J583" i="11"/>
  <c r="K583" i="11"/>
  <c r="J584" i="11"/>
  <c r="K584" i="11"/>
  <c r="J585" i="11"/>
  <c r="K585" i="11"/>
  <c r="J586" i="11"/>
  <c r="K586" i="11"/>
  <c r="J587" i="11"/>
  <c r="K587" i="11"/>
  <c r="J588" i="11"/>
  <c r="K588" i="11"/>
  <c r="C589" i="11"/>
  <c r="D589" i="11"/>
  <c r="E589" i="11"/>
  <c r="F589" i="11"/>
  <c r="G589" i="11"/>
  <c r="H589" i="11"/>
  <c r="I589" i="11"/>
  <c r="J593" i="11"/>
  <c r="K593" i="11"/>
  <c r="J594" i="11"/>
  <c r="K594" i="11"/>
  <c r="J595" i="11"/>
  <c r="K595" i="11"/>
  <c r="J596" i="11"/>
  <c r="K596" i="11"/>
  <c r="J597" i="11"/>
  <c r="K597" i="11"/>
  <c r="C598" i="11"/>
  <c r="D598" i="11"/>
  <c r="E598" i="11"/>
  <c r="F598" i="11"/>
  <c r="G598" i="11"/>
  <c r="H598" i="11"/>
  <c r="I598" i="11"/>
  <c r="J602" i="11"/>
  <c r="K602" i="11"/>
  <c r="J603" i="11"/>
  <c r="K603" i="11"/>
  <c r="J604" i="11"/>
  <c r="K604" i="11"/>
  <c r="J605" i="11"/>
  <c r="K605" i="11"/>
  <c r="J606" i="11"/>
  <c r="K606" i="11"/>
  <c r="C607" i="11"/>
  <c r="D607" i="11"/>
  <c r="E607" i="11"/>
  <c r="F607" i="11"/>
  <c r="G607" i="11"/>
  <c r="H607" i="11"/>
  <c r="I607" i="11"/>
  <c r="K607" i="11"/>
  <c r="I611" i="11"/>
  <c r="J611" i="11"/>
  <c r="K611" i="11"/>
  <c r="I612" i="11"/>
  <c r="J612" i="11"/>
  <c r="K612" i="11"/>
  <c r="I613" i="11"/>
  <c r="J613" i="11"/>
  <c r="K613" i="11"/>
  <c r="I614" i="11"/>
  <c r="J614" i="11"/>
  <c r="K614" i="11"/>
  <c r="I615" i="11"/>
  <c r="J615" i="11"/>
  <c r="K615" i="11"/>
  <c r="I616" i="11"/>
  <c r="J616" i="11"/>
  <c r="K616" i="11"/>
  <c r="I617" i="11"/>
  <c r="J617" i="11"/>
  <c r="K617" i="11"/>
  <c r="I618" i="11"/>
  <c r="J618" i="11"/>
  <c r="K618" i="11"/>
  <c r="I619" i="11"/>
  <c r="J619" i="11"/>
  <c r="K619" i="11"/>
  <c r="I620" i="11"/>
  <c r="J620" i="11"/>
  <c r="K620" i="11"/>
  <c r="I621" i="11"/>
  <c r="J621" i="11"/>
  <c r="K621" i="11"/>
  <c r="I622" i="11"/>
  <c r="J622" i="11"/>
  <c r="K622" i="11"/>
  <c r="I623" i="11"/>
  <c r="J623" i="11"/>
  <c r="K623" i="11"/>
  <c r="I624" i="11"/>
  <c r="J624" i="11"/>
  <c r="K624" i="11"/>
  <c r="I625" i="11"/>
  <c r="J625" i="11"/>
  <c r="K625" i="11"/>
  <c r="C626" i="11"/>
  <c r="D626" i="11"/>
  <c r="E626" i="11"/>
  <c r="J626" i="11" s="1"/>
  <c r="F626" i="11"/>
  <c r="G626" i="11"/>
  <c r="H626" i="11"/>
  <c r="J630" i="11"/>
  <c r="K630" i="11"/>
  <c r="J631" i="11"/>
  <c r="K631" i="11"/>
  <c r="J632" i="11"/>
  <c r="K632" i="11"/>
  <c r="J633" i="11"/>
  <c r="K633" i="11"/>
  <c r="J634" i="11"/>
  <c r="K634" i="11"/>
  <c r="J635" i="11"/>
  <c r="K635" i="11"/>
  <c r="J636" i="11"/>
  <c r="K636" i="11"/>
  <c r="J637" i="11"/>
  <c r="K637" i="11"/>
  <c r="J638" i="11"/>
  <c r="K638" i="11"/>
  <c r="J639" i="11"/>
  <c r="K639" i="11"/>
  <c r="J640" i="11"/>
  <c r="K640" i="11"/>
  <c r="J641" i="11"/>
  <c r="K641" i="11"/>
  <c r="C642" i="11"/>
  <c r="D642" i="11"/>
  <c r="K642" i="11" s="1"/>
  <c r="E642" i="11"/>
  <c r="F642" i="11"/>
  <c r="G642" i="11"/>
  <c r="H642" i="11"/>
  <c r="I642" i="11"/>
  <c r="J649" i="11"/>
  <c r="K649" i="11"/>
  <c r="J650" i="11"/>
  <c r="K650" i="11"/>
  <c r="J651" i="11"/>
  <c r="K651" i="11"/>
  <c r="J652" i="11"/>
  <c r="K652" i="11"/>
  <c r="J653" i="11"/>
  <c r="K653" i="11"/>
  <c r="J654" i="11"/>
  <c r="K654" i="11"/>
  <c r="J655" i="11"/>
  <c r="K655" i="11"/>
  <c r="J656" i="11"/>
  <c r="K656" i="11"/>
  <c r="J657" i="11"/>
  <c r="K657" i="11"/>
  <c r="J658" i="11"/>
  <c r="K658" i="11"/>
  <c r="J659" i="11"/>
  <c r="K659" i="11"/>
  <c r="J660" i="11"/>
  <c r="K660" i="11"/>
  <c r="J661" i="11"/>
  <c r="K661" i="11"/>
  <c r="J662" i="11"/>
  <c r="K662" i="11"/>
  <c r="J663" i="11"/>
  <c r="K663" i="11"/>
  <c r="C664" i="11"/>
  <c r="D664" i="11"/>
  <c r="E664" i="11"/>
  <c r="F664" i="11"/>
  <c r="G664" i="11"/>
  <c r="H664" i="11"/>
  <c r="I664" i="11"/>
  <c r="J668" i="11"/>
  <c r="K668" i="11"/>
  <c r="J669" i="11"/>
  <c r="K669" i="11"/>
  <c r="J670" i="11"/>
  <c r="K670" i="11"/>
  <c r="J671" i="11"/>
  <c r="K671" i="11"/>
  <c r="J672" i="11"/>
  <c r="K672" i="11"/>
  <c r="J673" i="11"/>
  <c r="K673" i="11"/>
  <c r="J674" i="11"/>
  <c r="K674" i="11"/>
  <c r="J675" i="11"/>
  <c r="K675" i="11"/>
  <c r="J676" i="11"/>
  <c r="K676" i="11"/>
  <c r="J677" i="11"/>
  <c r="K677" i="11"/>
  <c r="J678" i="11"/>
  <c r="K678" i="11"/>
  <c r="J679" i="11"/>
  <c r="K679" i="11"/>
  <c r="J680" i="11"/>
  <c r="K680" i="11"/>
  <c r="C681" i="11"/>
  <c r="D681" i="11"/>
  <c r="E681" i="11"/>
  <c r="F681" i="11"/>
  <c r="G681" i="11"/>
  <c r="H681" i="11"/>
  <c r="I681" i="11"/>
  <c r="J685" i="11"/>
  <c r="K685" i="11"/>
  <c r="J686" i="11"/>
  <c r="K686" i="11"/>
  <c r="J687" i="11"/>
  <c r="K687" i="11"/>
  <c r="J688" i="11"/>
  <c r="K688" i="11"/>
  <c r="J689" i="11"/>
  <c r="K689" i="11"/>
  <c r="J690" i="11"/>
  <c r="K690" i="11"/>
  <c r="J691" i="11"/>
  <c r="K691" i="11"/>
  <c r="J692" i="11"/>
  <c r="K692" i="11"/>
  <c r="J693" i="11"/>
  <c r="K693" i="11"/>
  <c r="J694" i="11"/>
  <c r="K694" i="11"/>
  <c r="C695" i="11"/>
  <c r="D695" i="11"/>
  <c r="E695" i="11"/>
  <c r="K695" i="11" s="1"/>
  <c r="F695" i="11"/>
  <c r="G695" i="11"/>
  <c r="H695" i="11"/>
  <c r="I695" i="11"/>
  <c r="J699" i="11"/>
  <c r="K699" i="11"/>
  <c r="J700" i="11"/>
  <c r="K700" i="11"/>
  <c r="J701" i="11"/>
  <c r="K701" i="11"/>
  <c r="J702" i="11"/>
  <c r="K702" i="11"/>
  <c r="J703" i="11"/>
  <c r="K703" i="11"/>
  <c r="J704" i="11"/>
  <c r="K704" i="11"/>
  <c r="J705" i="11"/>
  <c r="K705" i="11"/>
  <c r="J706" i="11"/>
  <c r="K706" i="11"/>
  <c r="J707" i="11"/>
  <c r="K707" i="11"/>
  <c r="J708" i="11"/>
  <c r="K708" i="11"/>
  <c r="C709" i="11"/>
  <c r="D709" i="11"/>
  <c r="E709" i="11"/>
  <c r="F709" i="11"/>
  <c r="G709" i="11"/>
  <c r="H709" i="11"/>
  <c r="I709" i="11"/>
  <c r="I713" i="11"/>
  <c r="J713" i="11"/>
  <c r="K713" i="11"/>
  <c r="I714" i="11"/>
  <c r="J714" i="11"/>
  <c r="K714" i="11"/>
  <c r="I715" i="11"/>
  <c r="J715" i="11"/>
  <c r="K715" i="11"/>
  <c r="J716" i="11"/>
  <c r="K716" i="11"/>
  <c r="I717" i="11"/>
  <c r="J717" i="11"/>
  <c r="K717" i="11"/>
  <c r="I718" i="11"/>
  <c r="J718" i="11"/>
  <c r="K718" i="11"/>
  <c r="I719" i="11"/>
  <c r="J719" i="11"/>
  <c r="K719" i="11"/>
  <c r="I720" i="11"/>
  <c r="J720" i="11"/>
  <c r="K720" i="11"/>
  <c r="I721" i="11"/>
  <c r="J721" i="11"/>
  <c r="K721" i="11"/>
  <c r="I722" i="11"/>
  <c r="J722" i="11"/>
  <c r="K722" i="11"/>
  <c r="I723" i="11"/>
  <c r="J723" i="11"/>
  <c r="K723" i="11"/>
  <c r="I724" i="11"/>
  <c r="J724" i="11"/>
  <c r="K724" i="11"/>
  <c r="I725" i="11"/>
  <c r="J725" i="11"/>
  <c r="K725" i="11"/>
  <c r="I726" i="11"/>
  <c r="J726" i="11"/>
  <c r="K726" i="11"/>
  <c r="I727" i="11"/>
  <c r="J727" i="11"/>
  <c r="K727" i="11"/>
  <c r="C728" i="11"/>
  <c r="D728" i="11"/>
  <c r="E728" i="11"/>
  <c r="F728" i="11"/>
  <c r="G728" i="11"/>
  <c r="H728" i="11"/>
  <c r="K728" i="11"/>
  <c r="J732" i="11"/>
  <c r="K732" i="11"/>
  <c r="J733" i="11"/>
  <c r="K733" i="11"/>
  <c r="J734" i="11"/>
  <c r="K734" i="11"/>
  <c r="J735" i="11"/>
  <c r="K735" i="11"/>
  <c r="J736" i="11"/>
  <c r="K736" i="11"/>
  <c r="J737" i="11"/>
  <c r="K737" i="11"/>
  <c r="J738" i="11"/>
  <c r="K738" i="11"/>
  <c r="J739" i="11"/>
  <c r="K739" i="11"/>
  <c r="J740" i="11"/>
  <c r="K740" i="11"/>
  <c r="J741" i="11"/>
  <c r="K741" i="11"/>
  <c r="J742" i="11"/>
  <c r="K742" i="11"/>
  <c r="J743" i="11"/>
  <c r="K743" i="11"/>
  <c r="C744" i="11"/>
  <c r="D744" i="11"/>
  <c r="K744" i="11" s="1"/>
  <c r="E744" i="11"/>
  <c r="F744" i="11"/>
  <c r="G744" i="11"/>
  <c r="H744" i="11"/>
  <c r="I744" i="11"/>
  <c r="J751" i="11"/>
  <c r="K751" i="11"/>
  <c r="J752" i="11"/>
  <c r="K752" i="11"/>
  <c r="J753" i="11"/>
  <c r="K753" i="11"/>
  <c r="J754" i="11"/>
  <c r="K754" i="11"/>
  <c r="J755" i="11"/>
  <c r="K755" i="11"/>
  <c r="J756" i="11"/>
  <c r="K756" i="11"/>
  <c r="J757" i="11"/>
  <c r="K757" i="11"/>
  <c r="J758" i="11"/>
  <c r="K758" i="11"/>
  <c r="J759" i="11"/>
  <c r="K759" i="11"/>
  <c r="J760" i="11"/>
  <c r="K760" i="11"/>
  <c r="J761" i="11"/>
  <c r="K761" i="11"/>
  <c r="J762" i="11"/>
  <c r="K762" i="11"/>
  <c r="J763" i="11"/>
  <c r="K763" i="11"/>
  <c r="J764" i="11"/>
  <c r="K764" i="11"/>
  <c r="J765" i="11"/>
  <c r="K765" i="11"/>
  <c r="C766" i="11"/>
  <c r="D766" i="11"/>
  <c r="E766" i="11"/>
  <c r="J766" i="11" s="1"/>
  <c r="F766" i="11"/>
  <c r="G766" i="11"/>
  <c r="H766" i="11"/>
  <c r="I766" i="11"/>
  <c r="J770" i="11"/>
  <c r="K770" i="11"/>
  <c r="J771" i="11"/>
  <c r="K771" i="11"/>
  <c r="J772" i="11"/>
  <c r="K772" i="11"/>
  <c r="J773" i="11"/>
  <c r="K773" i="11"/>
  <c r="J774" i="11"/>
  <c r="K774" i="11"/>
  <c r="J775" i="11"/>
  <c r="K775" i="11"/>
  <c r="J776" i="11"/>
  <c r="K776" i="11"/>
  <c r="J777" i="11"/>
  <c r="K777" i="11"/>
  <c r="J778" i="11"/>
  <c r="K778" i="11"/>
  <c r="J779" i="11"/>
  <c r="K779" i="11"/>
  <c r="J780" i="11"/>
  <c r="K780" i="11"/>
  <c r="J781" i="11"/>
  <c r="K781" i="11"/>
  <c r="J782" i="11"/>
  <c r="K782" i="11"/>
  <c r="J783" i="11"/>
  <c r="K783" i="11"/>
  <c r="C784" i="11"/>
  <c r="D784" i="11"/>
  <c r="E784" i="11"/>
  <c r="F784" i="11"/>
  <c r="G784" i="11"/>
  <c r="H784" i="11"/>
  <c r="I784" i="11"/>
  <c r="J788" i="11"/>
  <c r="K788" i="11"/>
  <c r="J789" i="11"/>
  <c r="K789" i="11"/>
  <c r="J790" i="11"/>
  <c r="K790" i="11"/>
  <c r="J791" i="11"/>
  <c r="K791" i="11"/>
  <c r="J792" i="11"/>
  <c r="K792" i="11"/>
  <c r="J793" i="11"/>
  <c r="K793" i="11"/>
  <c r="J794" i="11"/>
  <c r="K794" i="11"/>
  <c r="J795" i="11"/>
  <c r="K795" i="11"/>
  <c r="J796" i="11"/>
  <c r="K796" i="11"/>
  <c r="J797" i="11"/>
  <c r="K797" i="11"/>
  <c r="C798" i="11"/>
  <c r="D798" i="11"/>
  <c r="K798" i="11" s="1"/>
  <c r="E798" i="11"/>
  <c r="F798" i="11"/>
  <c r="G798" i="11"/>
  <c r="H798" i="11"/>
  <c r="I798" i="11"/>
  <c r="J802" i="11"/>
  <c r="K802" i="11"/>
  <c r="J803" i="11"/>
  <c r="K803" i="11"/>
  <c r="J804" i="11"/>
  <c r="K804" i="11"/>
  <c r="J805" i="11"/>
  <c r="K805" i="11"/>
  <c r="J806" i="11"/>
  <c r="K806" i="11"/>
  <c r="J807" i="11"/>
  <c r="K807" i="11"/>
  <c r="J808" i="11"/>
  <c r="K808" i="11"/>
  <c r="J809" i="11"/>
  <c r="K809" i="11"/>
  <c r="J810" i="11"/>
  <c r="K810" i="11"/>
  <c r="J811" i="11"/>
  <c r="K811" i="11"/>
  <c r="C812" i="11"/>
  <c r="D812" i="11"/>
  <c r="E812" i="11"/>
  <c r="F812" i="11"/>
  <c r="G812" i="11"/>
  <c r="H812" i="11"/>
  <c r="I812" i="11"/>
  <c r="I816" i="11"/>
  <c r="J816" i="11"/>
  <c r="K816" i="11"/>
  <c r="I817" i="11"/>
  <c r="J817" i="11"/>
  <c r="K817" i="11"/>
  <c r="I818" i="11"/>
  <c r="J818" i="11"/>
  <c r="K818" i="11"/>
  <c r="J819" i="11"/>
  <c r="K819" i="11"/>
  <c r="I820" i="11"/>
  <c r="J820" i="11"/>
  <c r="K820" i="11"/>
  <c r="I821" i="11"/>
  <c r="J821" i="11"/>
  <c r="K821" i="11"/>
  <c r="I822" i="11"/>
  <c r="J822" i="11"/>
  <c r="K822" i="11"/>
  <c r="I823" i="11"/>
  <c r="J823" i="11"/>
  <c r="K823" i="11"/>
  <c r="I824" i="11"/>
  <c r="J824" i="11"/>
  <c r="K824" i="11"/>
  <c r="I825" i="11"/>
  <c r="J825" i="11"/>
  <c r="K825" i="11"/>
  <c r="I826" i="11"/>
  <c r="J826" i="11"/>
  <c r="K826" i="11"/>
  <c r="I827" i="11"/>
  <c r="J827" i="11"/>
  <c r="K827" i="11"/>
  <c r="I828" i="11"/>
  <c r="J828" i="11"/>
  <c r="K828" i="11"/>
  <c r="I829" i="11"/>
  <c r="J829" i="11"/>
  <c r="K829" i="11"/>
  <c r="C830" i="11"/>
  <c r="D830" i="11"/>
  <c r="K830" i="11" s="1"/>
  <c r="E830" i="11"/>
  <c r="F830" i="11"/>
  <c r="G830" i="11"/>
  <c r="H830" i="11"/>
  <c r="J834" i="11"/>
  <c r="K834" i="11"/>
  <c r="J835" i="11"/>
  <c r="K835" i="11"/>
  <c r="J836" i="11"/>
  <c r="K836" i="11"/>
  <c r="J837" i="11"/>
  <c r="K837" i="11"/>
  <c r="J838" i="11"/>
  <c r="K838" i="11"/>
  <c r="J839" i="11"/>
  <c r="K839" i="11"/>
  <c r="J840" i="11"/>
  <c r="K840" i="11"/>
  <c r="J841" i="11"/>
  <c r="K841" i="11"/>
  <c r="J842" i="11"/>
  <c r="K842" i="11"/>
  <c r="J843" i="11"/>
  <c r="K843" i="11"/>
  <c r="J844" i="11"/>
  <c r="K844" i="11"/>
  <c r="J845" i="11"/>
  <c r="K845" i="11"/>
  <c r="C846" i="11"/>
  <c r="D846" i="11"/>
  <c r="E846" i="11"/>
  <c r="J846" i="11" s="1"/>
  <c r="F846" i="11"/>
  <c r="G846" i="11"/>
  <c r="H846" i="11"/>
  <c r="I846" i="11"/>
  <c r="J6" i="10"/>
  <c r="K6" i="10"/>
  <c r="J7" i="10"/>
  <c r="K7" i="10"/>
  <c r="J8" i="10"/>
  <c r="K8" i="10"/>
  <c r="J9" i="10"/>
  <c r="K9" i="10"/>
  <c r="J10" i="10"/>
  <c r="K10" i="10"/>
  <c r="J11" i="10"/>
  <c r="K11" i="10"/>
  <c r="J12" i="10"/>
  <c r="K12" i="10"/>
  <c r="J13" i="10"/>
  <c r="K13" i="10"/>
  <c r="J14" i="10"/>
  <c r="K14" i="10"/>
  <c r="J15" i="10"/>
  <c r="K15" i="10"/>
  <c r="J16" i="10"/>
  <c r="K16" i="10"/>
  <c r="J17" i="10"/>
  <c r="K17" i="10"/>
  <c r="J18" i="10"/>
  <c r="K18" i="10"/>
  <c r="J19" i="10"/>
  <c r="K19" i="10"/>
  <c r="J20" i="10"/>
  <c r="K20" i="10"/>
  <c r="J21" i="10"/>
  <c r="K21" i="10"/>
  <c r="C22" i="10"/>
  <c r="D22" i="10"/>
  <c r="E22" i="10"/>
  <c r="F22" i="10"/>
  <c r="G22" i="10"/>
  <c r="H22" i="10"/>
  <c r="I22" i="10"/>
  <c r="J26" i="10"/>
  <c r="K26" i="10"/>
  <c r="J27" i="10"/>
  <c r="K27" i="10"/>
  <c r="J28" i="10"/>
  <c r="K28" i="10"/>
  <c r="J29" i="10"/>
  <c r="K29" i="10"/>
  <c r="J30" i="10"/>
  <c r="K30" i="10"/>
  <c r="J31" i="10"/>
  <c r="K31" i="10"/>
  <c r="J32" i="10"/>
  <c r="K32" i="10"/>
  <c r="J33" i="10"/>
  <c r="K33" i="10"/>
  <c r="J34" i="10"/>
  <c r="K34" i="10"/>
  <c r="J35" i="10"/>
  <c r="K35" i="10"/>
  <c r="J36" i="10"/>
  <c r="K36" i="10"/>
  <c r="J37" i="10"/>
  <c r="K37" i="10"/>
  <c r="J38" i="10"/>
  <c r="K38" i="10"/>
  <c r="J39" i="10"/>
  <c r="K39" i="10"/>
  <c r="J40" i="10"/>
  <c r="K40" i="10"/>
  <c r="J41" i="10"/>
  <c r="K41" i="10"/>
  <c r="C42" i="10"/>
  <c r="D42" i="10"/>
  <c r="K42" i="10" s="1"/>
  <c r="E42" i="10"/>
  <c r="F42" i="10"/>
  <c r="G42" i="10"/>
  <c r="H42" i="10"/>
  <c r="I42" i="10"/>
  <c r="J46" i="10"/>
  <c r="K46" i="10"/>
  <c r="I47" i="10"/>
  <c r="J47" i="10"/>
  <c r="K47" i="10"/>
  <c r="I50" i="10"/>
  <c r="J48" i="10"/>
  <c r="K48" i="10"/>
  <c r="I48" i="10"/>
  <c r="J49" i="10"/>
  <c r="K49" i="10"/>
  <c r="I53" i="10"/>
  <c r="J50" i="10"/>
  <c r="K50" i="10"/>
  <c r="I49" i="10"/>
  <c r="J51" i="10"/>
  <c r="K51" i="10"/>
  <c r="I55" i="10"/>
  <c r="J52" i="10"/>
  <c r="K52" i="10"/>
  <c r="I51" i="10"/>
  <c r="J53" i="10"/>
  <c r="K53" i="10"/>
  <c r="I52" i="10"/>
  <c r="J54" i="10"/>
  <c r="K54" i="10"/>
  <c r="I54" i="10"/>
  <c r="J55" i="10"/>
  <c r="K55" i="10"/>
  <c r="I57" i="10"/>
  <c r="J56" i="10"/>
  <c r="K56" i="10"/>
  <c r="I56" i="10"/>
  <c r="J57" i="10"/>
  <c r="K57" i="10"/>
  <c r="I62" i="10"/>
  <c r="J58" i="10"/>
  <c r="K58" i="10"/>
  <c r="I59" i="10"/>
  <c r="J59" i="10"/>
  <c r="K59" i="10"/>
  <c r="I60" i="10"/>
  <c r="J60" i="10"/>
  <c r="K60" i="10"/>
  <c r="I58" i="10"/>
  <c r="J61" i="10"/>
  <c r="K61" i="10"/>
  <c r="I61" i="10"/>
  <c r="J62" i="10"/>
  <c r="K62" i="10"/>
  <c r="I63" i="10"/>
  <c r="J63" i="10"/>
  <c r="K63" i="10"/>
  <c r="I64" i="10"/>
  <c r="J64" i="10"/>
  <c r="K64" i="10"/>
  <c r="C65" i="10" s="1"/>
  <c r="D65" i="10"/>
  <c r="E65" i="10"/>
  <c r="F65" i="10"/>
  <c r="G65" i="10"/>
  <c r="H65" i="10"/>
  <c r="I69" i="10"/>
  <c r="J69" i="10"/>
  <c r="K69" i="10"/>
  <c r="I70" i="10"/>
  <c r="J70" i="10"/>
  <c r="K70" i="10"/>
  <c r="I71" i="10"/>
  <c r="J71" i="10"/>
  <c r="K71" i="10"/>
  <c r="I72" i="10"/>
  <c r="J72" i="10"/>
  <c r="K72" i="10"/>
  <c r="I73" i="10"/>
  <c r="J73" i="10"/>
  <c r="K73" i="10"/>
  <c r="I74" i="10"/>
  <c r="J74" i="10"/>
  <c r="K74" i="10"/>
  <c r="I75" i="10"/>
  <c r="J75" i="10"/>
  <c r="K75" i="10"/>
  <c r="I76" i="10"/>
  <c r="J76" i="10"/>
  <c r="K76" i="10"/>
  <c r="I77" i="10"/>
  <c r="J77" i="10"/>
  <c r="K77" i="10"/>
  <c r="I78" i="10"/>
  <c r="J78" i="10"/>
  <c r="K78" i="10"/>
  <c r="I79" i="10"/>
  <c r="J79" i="10"/>
  <c r="K79" i="10"/>
  <c r="I80" i="10"/>
  <c r="J80" i="10"/>
  <c r="K80" i="10"/>
  <c r="I81" i="10"/>
  <c r="J81" i="10"/>
  <c r="K81" i="10"/>
  <c r="I82" i="10"/>
  <c r="J82" i="10"/>
  <c r="K82" i="10"/>
  <c r="I83" i="10"/>
  <c r="J83" i="10"/>
  <c r="K83" i="10"/>
  <c r="I84" i="10"/>
  <c r="J84" i="10"/>
  <c r="K84" i="10"/>
  <c r="C85" i="10"/>
  <c r="D85" i="10"/>
  <c r="K85" i="10" s="1"/>
  <c r="E85" i="10"/>
  <c r="F85" i="10"/>
  <c r="G85" i="10"/>
  <c r="H85" i="10"/>
  <c r="I89" i="10"/>
  <c r="J89" i="10"/>
  <c r="K89" i="10"/>
  <c r="I90" i="10"/>
  <c r="J90" i="10"/>
  <c r="K90" i="10"/>
  <c r="I91" i="10"/>
  <c r="J91" i="10"/>
  <c r="K91" i="10"/>
  <c r="I92" i="10"/>
  <c r="J92" i="10"/>
  <c r="K92" i="10"/>
  <c r="I93" i="10"/>
  <c r="J93" i="10"/>
  <c r="K93" i="10"/>
  <c r="I94" i="10"/>
  <c r="J94" i="10"/>
  <c r="K94" i="10"/>
  <c r="I95" i="10"/>
  <c r="J95" i="10"/>
  <c r="K95" i="10"/>
  <c r="I96" i="10"/>
  <c r="J96" i="10"/>
  <c r="K96" i="10"/>
  <c r="I97" i="10"/>
  <c r="J97" i="10"/>
  <c r="K97" i="10"/>
  <c r="I98" i="10"/>
  <c r="J98" i="10"/>
  <c r="K98" i="10"/>
  <c r="I99" i="10"/>
  <c r="J99" i="10"/>
  <c r="K99" i="10"/>
  <c r="I100" i="10"/>
  <c r="J100" i="10"/>
  <c r="K100" i="10"/>
  <c r="I101" i="10"/>
  <c r="J101" i="10"/>
  <c r="K101" i="10"/>
  <c r="I102" i="10"/>
  <c r="J102" i="10"/>
  <c r="K102" i="10"/>
  <c r="I103" i="10"/>
  <c r="J103" i="10"/>
  <c r="K103" i="10"/>
  <c r="C104" i="10"/>
  <c r="D104" i="10"/>
  <c r="K104" i="10" s="1"/>
  <c r="E104" i="10"/>
  <c r="J104" i="10" s="1"/>
  <c r="F104" i="10"/>
  <c r="G104" i="10"/>
  <c r="H104" i="10"/>
  <c r="J111" i="10"/>
  <c r="K111" i="10"/>
  <c r="J112" i="10"/>
  <c r="K112" i="10"/>
  <c r="J113" i="10"/>
  <c r="K113" i="10"/>
  <c r="J114" i="10"/>
  <c r="K114" i="10"/>
  <c r="J115" i="10"/>
  <c r="K115" i="10"/>
  <c r="J116" i="10"/>
  <c r="K116" i="10"/>
  <c r="J117" i="10"/>
  <c r="K117" i="10"/>
  <c r="J118" i="10"/>
  <c r="K118" i="10"/>
  <c r="J119" i="10"/>
  <c r="K119" i="10"/>
  <c r="J120" i="10"/>
  <c r="K120" i="10"/>
  <c r="J121" i="10"/>
  <c r="K121" i="10"/>
  <c r="J122" i="10"/>
  <c r="K122" i="10"/>
  <c r="J123" i="10"/>
  <c r="K123" i="10"/>
  <c r="J124" i="10"/>
  <c r="K124" i="10"/>
  <c r="J125" i="10"/>
  <c r="K125" i="10"/>
  <c r="J126" i="10"/>
  <c r="K126" i="10"/>
  <c r="C127" i="10"/>
  <c r="D127" i="10"/>
  <c r="E127" i="10"/>
  <c r="F127" i="10"/>
  <c r="G127" i="10"/>
  <c r="H127" i="10"/>
  <c r="I127" i="10"/>
  <c r="J131" i="10"/>
  <c r="K131" i="10"/>
  <c r="J132" i="10"/>
  <c r="K132" i="10"/>
  <c r="J133" i="10"/>
  <c r="K133" i="10"/>
  <c r="J134" i="10"/>
  <c r="K134" i="10"/>
  <c r="J135" i="10"/>
  <c r="K135" i="10"/>
  <c r="J136" i="10"/>
  <c r="K136" i="10"/>
  <c r="J137" i="10"/>
  <c r="K137" i="10"/>
  <c r="J138" i="10"/>
  <c r="K138" i="10"/>
  <c r="J139" i="10"/>
  <c r="K139" i="10"/>
  <c r="J140" i="10"/>
  <c r="K140" i="10"/>
  <c r="J141" i="10"/>
  <c r="K141" i="10"/>
  <c r="J142" i="10"/>
  <c r="K142" i="10"/>
  <c r="J143" i="10"/>
  <c r="K143" i="10"/>
  <c r="J144" i="10"/>
  <c r="K144" i="10"/>
  <c r="J145" i="10"/>
  <c r="K145" i="10"/>
  <c r="J146" i="10"/>
  <c r="K146" i="10"/>
  <c r="C147" i="10"/>
  <c r="D147" i="10"/>
  <c r="E147" i="10"/>
  <c r="J147" i="10" s="1"/>
  <c r="F147" i="10"/>
  <c r="G147" i="10"/>
  <c r="H147" i="10"/>
  <c r="I147" i="10"/>
  <c r="J151" i="10"/>
  <c r="K151" i="10"/>
  <c r="J152" i="10"/>
  <c r="K152" i="10"/>
  <c r="J153" i="10"/>
  <c r="K153" i="10"/>
  <c r="J154" i="10"/>
  <c r="K154" i="10"/>
  <c r="J155" i="10"/>
  <c r="K155" i="10"/>
  <c r="J156" i="10"/>
  <c r="K156" i="10"/>
  <c r="J157" i="10"/>
  <c r="K157" i="10"/>
  <c r="J158" i="10"/>
  <c r="K158" i="10"/>
  <c r="J159" i="10"/>
  <c r="K159" i="10"/>
  <c r="J160" i="10"/>
  <c r="K160" i="10"/>
  <c r="J161" i="10"/>
  <c r="K161" i="10"/>
  <c r="J162" i="10"/>
  <c r="K162" i="10"/>
  <c r="J163" i="10"/>
  <c r="K163" i="10"/>
  <c r="J164" i="10"/>
  <c r="K164" i="10"/>
  <c r="J165" i="10"/>
  <c r="K165" i="10"/>
  <c r="J166" i="10"/>
  <c r="K166" i="10"/>
  <c r="J167" i="10"/>
  <c r="K167" i="10"/>
  <c r="J168" i="10"/>
  <c r="K168" i="10"/>
  <c r="C169" i="10"/>
  <c r="D169" i="10"/>
  <c r="E169" i="10"/>
  <c r="F169" i="10"/>
  <c r="G169" i="10"/>
  <c r="H169" i="10"/>
  <c r="I169" i="10"/>
  <c r="I173" i="10"/>
  <c r="J173" i="10"/>
  <c r="K173" i="10"/>
  <c r="I174" i="10"/>
  <c r="J174" i="10"/>
  <c r="K174" i="10"/>
  <c r="I175" i="10"/>
  <c r="J175" i="10"/>
  <c r="K175" i="10"/>
  <c r="I176" i="10"/>
  <c r="J176" i="10"/>
  <c r="K176" i="10"/>
  <c r="I177" i="10"/>
  <c r="J177" i="10"/>
  <c r="K177" i="10"/>
  <c r="I178" i="10"/>
  <c r="J178" i="10"/>
  <c r="K178" i="10"/>
  <c r="I179" i="10"/>
  <c r="J179" i="10"/>
  <c r="K179" i="10"/>
  <c r="I180" i="10"/>
  <c r="J180" i="10"/>
  <c r="K180" i="10"/>
  <c r="I181" i="10"/>
  <c r="J181" i="10"/>
  <c r="K181" i="10"/>
  <c r="I182" i="10"/>
  <c r="J182" i="10"/>
  <c r="K182" i="10"/>
  <c r="I183" i="10"/>
  <c r="J183" i="10"/>
  <c r="K183" i="10"/>
  <c r="I184" i="10"/>
  <c r="J184" i="10"/>
  <c r="K184" i="10"/>
  <c r="I185" i="10"/>
  <c r="J185" i="10"/>
  <c r="K185" i="10"/>
  <c r="I186" i="10"/>
  <c r="J186" i="10"/>
  <c r="K186" i="10"/>
  <c r="I187" i="10"/>
  <c r="J187" i="10"/>
  <c r="K187" i="10"/>
  <c r="I188" i="10"/>
  <c r="J188" i="10"/>
  <c r="K188" i="10"/>
  <c r="C189" i="10"/>
  <c r="D189" i="10"/>
  <c r="K189" i="10" s="1"/>
  <c r="E189" i="10"/>
  <c r="F189" i="10"/>
  <c r="G189" i="10"/>
  <c r="H189" i="10"/>
  <c r="J193" i="10"/>
  <c r="K193" i="10"/>
  <c r="J194" i="10"/>
  <c r="K194" i="10"/>
  <c r="J195" i="10"/>
  <c r="K195" i="10"/>
  <c r="J196" i="10"/>
  <c r="K196" i="10"/>
  <c r="J197" i="10"/>
  <c r="K197" i="10"/>
  <c r="J198" i="10"/>
  <c r="K198" i="10"/>
  <c r="J199" i="10"/>
  <c r="K199" i="10"/>
  <c r="J200" i="10"/>
  <c r="K200" i="10"/>
  <c r="J201" i="10"/>
  <c r="K201" i="10"/>
  <c r="J202" i="10"/>
  <c r="K202" i="10"/>
  <c r="J203" i="10"/>
  <c r="K203" i="10"/>
  <c r="J204" i="10"/>
  <c r="K204" i="10"/>
  <c r="J205" i="10"/>
  <c r="K205" i="10"/>
  <c r="J206" i="10"/>
  <c r="K206" i="10"/>
  <c r="J207" i="10"/>
  <c r="K207" i="10"/>
  <c r="C208" i="10"/>
  <c r="D208" i="10"/>
  <c r="E208" i="10"/>
  <c r="F208" i="10"/>
  <c r="G208" i="10"/>
  <c r="H208" i="10"/>
  <c r="I208" i="10"/>
  <c r="J215" i="10"/>
  <c r="K215" i="10"/>
  <c r="J216" i="10"/>
  <c r="K216" i="10"/>
  <c r="J217" i="10"/>
  <c r="K217" i="10"/>
  <c r="J218" i="10"/>
  <c r="K218" i="10"/>
  <c r="J219" i="10"/>
  <c r="K219" i="10"/>
  <c r="J220" i="10"/>
  <c r="K220" i="10"/>
  <c r="J221" i="10"/>
  <c r="K221" i="10"/>
  <c r="J222" i="10"/>
  <c r="K222" i="10"/>
  <c r="J223" i="10"/>
  <c r="K223" i="10"/>
  <c r="J224" i="10"/>
  <c r="K224" i="10"/>
  <c r="J225" i="10"/>
  <c r="K225" i="10"/>
  <c r="J226" i="10"/>
  <c r="K226" i="10"/>
  <c r="J227" i="10"/>
  <c r="K227" i="10"/>
  <c r="J228" i="10"/>
  <c r="K228" i="10"/>
  <c r="J229" i="10"/>
  <c r="K229" i="10"/>
  <c r="J230" i="10"/>
  <c r="K230" i="10"/>
  <c r="C231" i="10"/>
  <c r="D231" i="10"/>
  <c r="K231" i="10" s="1"/>
  <c r="E231" i="10"/>
  <c r="F231" i="10"/>
  <c r="G231" i="10"/>
  <c r="H231" i="10"/>
  <c r="I231" i="10"/>
  <c r="J235" i="10"/>
  <c r="K235" i="10"/>
  <c r="J236" i="10"/>
  <c r="K236" i="10"/>
  <c r="J237" i="10"/>
  <c r="K237" i="10"/>
  <c r="J238" i="10"/>
  <c r="K238" i="10"/>
  <c r="J239" i="10"/>
  <c r="K239" i="10"/>
  <c r="J240" i="10"/>
  <c r="K240" i="10"/>
  <c r="J241" i="10"/>
  <c r="K241" i="10"/>
  <c r="J242" i="10"/>
  <c r="K242" i="10"/>
  <c r="J243" i="10"/>
  <c r="K243" i="10"/>
  <c r="J244" i="10"/>
  <c r="K244" i="10"/>
  <c r="J245" i="10"/>
  <c r="K245" i="10"/>
  <c r="J246" i="10"/>
  <c r="K246" i="10"/>
  <c r="J247" i="10"/>
  <c r="K247" i="10"/>
  <c r="J248" i="10"/>
  <c r="K248" i="10"/>
  <c r="J249" i="10"/>
  <c r="K249" i="10"/>
  <c r="J250" i="10"/>
  <c r="K250" i="10"/>
  <c r="C251" i="10"/>
  <c r="D251" i="10"/>
  <c r="E251" i="10"/>
  <c r="F251" i="10"/>
  <c r="G251" i="10"/>
  <c r="H251" i="10"/>
  <c r="I251" i="10"/>
  <c r="J255" i="10"/>
  <c r="K255" i="10"/>
  <c r="J256" i="10"/>
  <c r="K256" i="10"/>
  <c r="J257" i="10"/>
  <c r="K257" i="10"/>
  <c r="J258" i="10"/>
  <c r="K258" i="10"/>
  <c r="J259" i="10"/>
  <c r="K259" i="10"/>
  <c r="J260" i="10"/>
  <c r="K260" i="10"/>
  <c r="J261" i="10"/>
  <c r="K261" i="10"/>
  <c r="J262" i="10"/>
  <c r="K262" i="10"/>
  <c r="J263" i="10"/>
  <c r="K263" i="10"/>
  <c r="J264" i="10"/>
  <c r="K264" i="10"/>
  <c r="J265" i="10"/>
  <c r="K265" i="10"/>
  <c r="J266" i="10"/>
  <c r="K266" i="10"/>
  <c r="J267" i="10"/>
  <c r="K267" i="10"/>
  <c r="J268" i="10"/>
  <c r="K268" i="10"/>
  <c r="J269" i="10"/>
  <c r="K269" i="10"/>
  <c r="J270" i="10"/>
  <c r="K270" i="10"/>
  <c r="J271" i="10"/>
  <c r="K271" i="10"/>
  <c r="J272" i="10"/>
  <c r="K272" i="10"/>
  <c r="C273" i="10"/>
  <c r="D273" i="10"/>
  <c r="E273" i="10"/>
  <c r="J273" i="10" s="1"/>
  <c r="F273" i="10"/>
  <c r="G273" i="10"/>
  <c r="H273" i="10"/>
  <c r="I273" i="10"/>
  <c r="I277" i="10"/>
  <c r="J277" i="10"/>
  <c r="K277" i="10"/>
  <c r="I278" i="10"/>
  <c r="J278" i="10"/>
  <c r="K278" i="10"/>
  <c r="I279" i="10"/>
  <c r="J279" i="10"/>
  <c r="K279" i="10"/>
  <c r="I280" i="10"/>
  <c r="J280" i="10"/>
  <c r="K280" i="10"/>
  <c r="I281" i="10"/>
  <c r="J281" i="10"/>
  <c r="K281" i="10"/>
  <c r="I282" i="10"/>
  <c r="J282" i="10"/>
  <c r="K282" i="10"/>
  <c r="I283" i="10"/>
  <c r="J283" i="10"/>
  <c r="K283" i="10"/>
  <c r="I284" i="10"/>
  <c r="J284" i="10"/>
  <c r="K284" i="10"/>
  <c r="I285" i="10"/>
  <c r="J285" i="10"/>
  <c r="K285" i="10"/>
  <c r="I286" i="10"/>
  <c r="J286" i="10"/>
  <c r="K286" i="10"/>
  <c r="I287" i="10"/>
  <c r="J287" i="10"/>
  <c r="K287" i="10"/>
  <c r="I288" i="10"/>
  <c r="J288" i="10"/>
  <c r="K288" i="10"/>
  <c r="I289" i="10"/>
  <c r="J289" i="10"/>
  <c r="K289" i="10"/>
  <c r="I290" i="10"/>
  <c r="J290" i="10"/>
  <c r="K290" i="10"/>
  <c r="I291" i="10"/>
  <c r="J291" i="10"/>
  <c r="K291" i="10"/>
  <c r="I292" i="10"/>
  <c r="J292" i="10"/>
  <c r="K292" i="10"/>
  <c r="C293" i="10"/>
  <c r="D293" i="10"/>
  <c r="K293" i="10" s="1"/>
  <c r="E293" i="10"/>
  <c r="F293" i="10"/>
  <c r="G293" i="10"/>
  <c r="H293" i="10"/>
  <c r="I297" i="10"/>
  <c r="J297" i="10"/>
  <c r="K297" i="10"/>
  <c r="I298" i="10"/>
  <c r="J298" i="10"/>
  <c r="K298" i="10"/>
  <c r="I299" i="10"/>
  <c r="J299" i="10"/>
  <c r="K299" i="10"/>
  <c r="I300" i="10"/>
  <c r="J300" i="10"/>
  <c r="K300" i="10"/>
  <c r="I301" i="10"/>
  <c r="J301" i="10"/>
  <c r="K301" i="10"/>
  <c r="I302" i="10"/>
  <c r="J302" i="10"/>
  <c r="K302" i="10"/>
  <c r="I303" i="10"/>
  <c r="J303" i="10"/>
  <c r="K303" i="10"/>
  <c r="I304" i="10"/>
  <c r="J304" i="10"/>
  <c r="K304" i="10"/>
  <c r="I305" i="10"/>
  <c r="J305" i="10"/>
  <c r="K305" i="10"/>
  <c r="I306" i="10"/>
  <c r="J306" i="10"/>
  <c r="K306" i="10"/>
  <c r="I307" i="10"/>
  <c r="J307" i="10"/>
  <c r="K307" i="10"/>
  <c r="I308" i="10"/>
  <c r="J308" i="10"/>
  <c r="K308" i="10"/>
  <c r="I309" i="10"/>
  <c r="J309" i="10"/>
  <c r="K309" i="10"/>
  <c r="I310" i="10"/>
  <c r="J310" i="10"/>
  <c r="K310" i="10"/>
  <c r="I311" i="10"/>
  <c r="J311" i="10"/>
  <c r="K311" i="10"/>
  <c r="C312" i="10"/>
  <c r="D312" i="10"/>
  <c r="K312" i="10" s="1"/>
  <c r="E312" i="10"/>
  <c r="F312" i="10"/>
  <c r="J312" i="10" s="1"/>
  <c r="G312" i="10"/>
  <c r="H312" i="10"/>
  <c r="J319" i="10"/>
  <c r="K319" i="10"/>
  <c r="J320" i="10"/>
  <c r="K320" i="10"/>
  <c r="J321" i="10"/>
  <c r="K321" i="10"/>
  <c r="J322" i="10"/>
  <c r="K322" i="10"/>
  <c r="J323" i="10"/>
  <c r="K323" i="10"/>
  <c r="J324" i="10"/>
  <c r="K324" i="10"/>
  <c r="J325" i="10"/>
  <c r="K325" i="10"/>
  <c r="J326" i="10"/>
  <c r="K326" i="10"/>
  <c r="J327" i="10"/>
  <c r="K327" i="10"/>
  <c r="J328" i="10"/>
  <c r="K328" i="10"/>
  <c r="J329" i="10"/>
  <c r="K329" i="10"/>
  <c r="J330" i="10"/>
  <c r="K330" i="10"/>
  <c r="J331" i="10"/>
  <c r="K331" i="10"/>
  <c r="J332" i="10"/>
  <c r="K332" i="10"/>
  <c r="J333" i="10"/>
  <c r="K333" i="10"/>
  <c r="J334" i="10"/>
  <c r="K334" i="10"/>
  <c r="C335" i="10"/>
  <c r="D335" i="10"/>
  <c r="E335" i="10"/>
  <c r="F335" i="10"/>
  <c r="G335" i="10"/>
  <c r="H335" i="10"/>
  <c r="I335" i="10"/>
  <c r="K335" i="10"/>
  <c r="J339" i="10"/>
  <c r="K339" i="10"/>
  <c r="J340" i="10"/>
  <c r="K340" i="10"/>
  <c r="J341" i="10"/>
  <c r="K341" i="10"/>
  <c r="J342" i="10"/>
  <c r="K342" i="10"/>
  <c r="J343" i="10"/>
  <c r="K343" i="10"/>
  <c r="J344" i="10"/>
  <c r="K344" i="10"/>
  <c r="J345" i="10"/>
  <c r="K345" i="10"/>
  <c r="J346" i="10"/>
  <c r="K346" i="10"/>
  <c r="J347" i="10"/>
  <c r="K347" i="10"/>
  <c r="J348" i="10"/>
  <c r="K348" i="10"/>
  <c r="J349" i="10"/>
  <c r="K349" i="10"/>
  <c r="J350" i="10"/>
  <c r="K350" i="10"/>
  <c r="J351" i="10"/>
  <c r="K351" i="10"/>
  <c r="J352" i="10"/>
  <c r="K352" i="10"/>
  <c r="J353" i="10"/>
  <c r="K353" i="10"/>
  <c r="J354" i="10"/>
  <c r="K354" i="10"/>
  <c r="J355" i="10"/>
  <c r="K355" i="10"/>
  <c r="C356" i="10"/>
  <c r="D356" i="10"/>
  <c r="E356" i="10"/>
  <c r="F356" i="10"/>
  <c r="G356" i="10"/>
  <c r="H356" i="10"/>
  <c r="I356" i="10"/>
  <c r="J360" i="10"/>
  <c r="K360" i="10"/>
  <c r="J361" i="10"/>
  <c r="K361" i="10"/>
  <c r="J362" i="10"/>
  <c r="K362" i="10"/>
  <c r="J363" i="10"/>
  <c r="K363" i="10"/>
  <c r="J364" i="10"/>
  <c r="K364" i="10"/>
  <c r="J365" i="10"/>
  <c r="K365" i="10"/>
  <c r="J366" i="10"/>
  <c r="K366" i="10"/>
  <c r="J367" i="10"/>
  <c r="K367" i="10"/>
  <c r="J368" i="10"/>
  <c r="K368" i="10"/>
  <c r="J369" i="10"/>
  <c r="K369" i="10"/>
  <c r="J370" i="10"/>
  <c r="K370" i="10"/>
  <c r="J371" i="10"/>
  <c r="K371" i="10"/>
  <c r="J372" i="10"/>
  <c r="K372" i="10"/>
  <c r="J373" i="10"/>
  <c r="K373" i="10"/>
  <c r="J374" i="10"/>
  <c r="K374" i="10"/>
  <c r="J375" i="10"/>
  <c r="K375" i="10"/>
  <c r="J376" i="10"/>
  <c r="K376" i="10"/>
  <c r="C377" i="10"/>
  <c r="D377" i="10"/>
  <c r="E377" i="10"/>
  <c r="J377" i="10" s="1"/>
  <c r="F377" i="10"/>
  <c r="G377" i="10"/>
  <c r="H377" i="10"/>
  <c r="I377" i="10"/>
  <c r="I381" i="10"/>
  <c r="J381" i="10"/>
  <c r="K381" i="10"/>
  <c r="I382" i="10"/>
  <c r="J382" i="10"/>
  <c r="K382" i="10"/>
  <c r="I383" i="10"/>
  <c r="J383" i="10"/>
  <c r="K383" i="10"/>
  <c r="I384" i="10"/>
  <c r="J384" i="10"/>
  <c r="K384" i="10"/>
  <c r="I385" i="10"/>
  <c r="J385" i="10"/>
  <c r="K385" i="10"/>
  <c r="I386" i="10"/>
  <c r="J386" i="10"/>
  <c r="K386" i="10"/>
  <c r="I387" i="10"/>
  <c r="J387" i="10"/>
  <c r="K387" i="10"/>
  <c r="I388" i="10"/>
  <c r="J388" i="10"/>
  <c r="K388" i="10"/>
  <c r="I389" i="10"/>
  <c r="J389" i="10"/>
  <c r="K389" i="10"/>
  <c r="I390" i="10"/>
  <c r="J390" i="10"/>
  <c r="K390" i="10"/>
  <c r="I391" i="10"/>
  <c r="J391" i="10"/>
  <c r="K391" i="10"/>
  <c r="I392" i="10"/>
  <c r="J392" i="10"/>
  <c r="K392" i="10"/>
  <c r="I393" i="10"/>
  <c r="J393" i="10"/>
  <c r="K393" i="10"/>
  <c r="I394" i="10"/>
  <c r="J394" i="10"/>
  <c r="K394" i="10"/>
  <c r="I395" i="10"/>
  <c r="J395" i="10"/>
  <c r="K395" i="10"/>
  <c r="I396" i="10"/>
  <c r="J396" i="10"/>
  <c r="K396" i="10"/>
  <c r="C397" i="10"/>
  <c r="D397" i="10"/>
  <c r="E397" i="10"/>
  <c r="F397" i="10"/>
  <c r="G397" i="10"/>
  <c r="H397" i="10"/>
  <c r="J401" i="10"/>
  <c r="K401" i="10"/>
  <c r="J402" i="10"/>
  <c r="K402" i="10"/>
  <c r="J403" i="10"/>
  <c r="K403" i="10"/>
  <c r="J404" i="10"/>
  <c r="K404" i="10"/>
  <c r="J405" i="10"/>
  <c r="K405" i="10"/>
  <c r="J406" i="10"/>
  <c r="K406" i="10"/>
  <c r="J407" i="10"/>
  <c r="K407" i="10"/>
  <c r="J408" i="10"/>
  <c r="K408" i="10"/>
  <c r="J409" i="10"/>
  <c r="K409" i="10"/>
  <c r="J410" i="10"/>
  <c r="K410" i="10"/>
  <c r="J411" i="10"/>
  <c r="K411" i="10"/>
  <c r="J412" i="10"/>
  <c r="K412" i="10"/>
  <c r="J413" i="10"/>
  <c r="K413" i="10"/>
  <c r="J414" i="10"/>
  <c r="K414" i="10"/>
  <c r="C415" i="10"/>
  <c r="D415" i="10"/>
  <c r="E415" i="10"/>
  <c r="F415" i="10"/>
  <c r="G415" i="10"/>
  <c r="H415" i="10"/>
  <c r="I415" i="10"/>
  <c r="J422" i="10"/>
  <c r="K422" i="10"/>
  <c r="J423" i="10"/>
  <c r="K423" i="10"/>
  <c r="J424" i="10"/>
  <c r="K424" i="10"/>
  <c r="J425" i="10"/>
  <c r="K425" i="10"/>
  <c r="J426" i="10"/>
  <c r="K426" i="10"/>
  <c r="J427" i="10"/>
  <c r="K427" i="10"/>
  <c r="J428" i="10"/>
  <c r="K428" i="10"/>
  <c r="J429" i="10"/>
  <c r="K429" i="10"/>
  <c r="J430" i="10"/>
  <c r="K430" i="10"/>
  <c r="J431" i="10"/>
  <c r="K431" i="10"/>
  <c r="J432" i="10"/>
  <c r="K432" i="10"/>
  <c r="J433" i="10"/>
  <c r="K433" i="10"/>
  <c r="J434" i="10"/>
  <c r="K434" i="10"/>
  <c r="J435" i="10"/>
  <c r="K435" i="10"/>
  <c r="J436" i="10"/>
  <c r="K436" i="10"/>
  <c r="J437" i="10"/>
  <c r="K437" i="10"/>
  <c r="C438" i="10"/>
  <c r="D438" i="10"/>
  <c r="E438" i="10"/>
  <c r="F438" i="10"/>
  <c r="G438" i="10"/>
  <c r="H438" i="10"/>
  <c r="I438" i="10"/>
  <c r="J442" i="10"/>
  <c r="K442" i="10"/>
  <c r="J443" i="10"/>
  <c r="K443" i="10"/>
  <c r="J444" i="10"/>
  <c r="K444" i="10"/>
  <c r="J445" i="10"/>
  <c r="K445" i="10"/>
  <c r="J446" i="10"/>
  <c r="K446" i="10"/>
  <c r="J447" i="10"/>
  <c r="K447" i="10"/>
  <c r="J448" i="10"/>
  <c r="K448" i="10"/>
  <c r="J449" i="10"/>
  <c r="K449" i="10"/>
  <c r="J450" i="10"/>
  <c r="K450" i="10"/>
  <c r="J451" i="10"/>
  <c r="K451" i="10"/>
  <c r="J452" i="10"/>
  <c r="K452" i="10"/>
  <c r="J453" i="10"/>
  <c r="K453" i="10"/>
  <c r="J454" i="10"/>
  <c r="K454" i="10"/>
  <c r="J455" i="10"/>
  <c r="K455" i="10"/>
  <c r="J456" i="10"/>
  <c r="K456" i="10"/>
  <c r="J457" i="10"/>
  <c r="K457" i="10"/>
  <c r="J458" i="10"/>
  <c r="K458" i="10"/>
  <c r="C459" i="10"/>
  <c r="D459" i="10"/>
  <c r="K459" i="10" s="1"/>
  <c r="E459" i="10"/>
  <c r="F459" i="10"/>
  <c r="G459" i="10"/>
  <c r="H459" i="10"/>
  <c r="I459" i="10"/>
  <c r="J463" i="10"/>
  <c r="K463" i="10"/>
  <c r="J464" i="10"/>
  <c r="K464" i="10"/>
  <c r="J465" i="10"/>
  <c r="K465" i="10"/>
  <c r="J466" i="10"/>
  <c r="K466" i="10"/>
  <c r="J467" i="10"/>
  <c r="K467" i="10"/>
  <c r="J468" i="10"/>
  <c r="K468" i="10"/>
  <c r="J469" i="10"/>
  <c r="K469" i="10"/>
  <c r="J470" i="10"/>
  <c r="K470" i="10"/>
  <c r="J471" i="10"/>
  <c r="K471" i="10"/>
  <c r="J472" i="10"/>
  <c r="K472" i="10"/>
  <c r="J473" i="10"/>
  <c r="K473" i="10"/>
  <c r="J474" i="10"/>
  <c r="K474" i="10"/>
  <c r="J475" i="10"/>
  <c r="K475" i="10"/>
  <c r="J476" i="10"/>
  <c r="K476" i="10"/>
  <c r="J477" i="10"/>
  <c r="K477" i="10"/>
  <c r="J478" i="10"/>
  <c r="K478" i="10"/>
  <c r="J479" i="10"/>
  <c r="K479" i="10"/>
  <c r="C480" i="10"/>
  <c r="D480" i="10"/>
  <c r="E480" i="10"/>
  <c r="F480" i="10"/>
  <c r="G480" i="10"/>
  <c r="H480" i="10"/>
  <c r="I480" i="10"/>
  <c r="I484" i="10"/>
  <c r="J484" i="10"/>
  <c r="K484" i="10"/>
  <c r="I485" i="10"/>
  <c r="J485" i="10"/>
  <c r="K485" i="10"/>
  <c r="I486" i="10"/>
  <c r="J486" i="10"/>
  <c r="K486" i="10"/>
  <c r="I487" i="10"/>
  <c r="J487" i="10"/>
  <c r="K487" i="10"/>
  <c r="I488" i="10"/>
  <c r="J488" i="10"/>
  <c r="K488" i="10"/>
  <c r="I489" i="10"/>
  <c r="J489" i="10"/>
  <c r="K489" i="10"/>
  <c r="I490" i="10"/>
  <c r="J490" i="10"/>
  <c r="K490" i="10"/>
  <c r="I491" i="10"/>
  <c r="J491" i="10"/>
  <c r="K491" i="10"/>
  <c r="I492" i="10"/>
  <c r="J492" i="10"/>
  <c r="K492" i="10"/>
  <c r="I493" i="10"/>
  <c r="J493" i="10"/>
  <c r="K493" i="10"/>
  <c r="I494" i="10"/>
  <c r="J494" i="10"/>
  <c r="K494" i="10"/>
  <c r="I495" i="10"/>
  <c r="J495" i="10"/>
  <c r="K495" i="10"/>
  <c r="I496" i="10"/>
  <c r="J496" i="10"/>
  <c r="K496" i="10"/>
  <c r="I497" i="10"/>
  <c r="J497" i="10"/>
  <c r="K497" i="10"/>
  <c r="I498" i="10"/>
  <c r="J498" i="10"/>
  <c r="K498" i="10"/>
  <c r="I499" i="10"/>
  <c r="J499" i="10"/>
  <c r="K499" i="10"/>
  <c r="C500" i="10"/>
  <c r="D500" i="10"/>
  <c r="E500" i="10"/>
  <c r="K500" i="10" s="1"/>
  <c r="F500" i="10"/>
  <c r="G500" i="10"/>
  <c r="H500" i="10"/>
  <c r="J504" i="10"/>
  <c r="K504" i="10"/>
  <c r="J505" i="10"/>
  <c r="K505" i="10"/>
  <c r="J506" i="10"/>
  <c r="K506" i="10"/>
  <c r="J507" i="10"/>
  <c r="K507" i="10"/>
  <c r="J508" i="10"/>
  <c r="K508" i="10"/>
  <c r="J509" i="10"/>
  <c r="K509" i="10"/>
  <c r="J510" i="10"/>
  <c r="K510" i="10"/>
  <c r="J511" i="10"/>
  <c r="K511" i="10"/>
  <c r="J512" i="10"/>
  <c r="K512" i="10"/>
  <c r="J513" i="10"/>
  <c r="K513" i="10"/>
  <c r="J514" i="10"/>
  <c r="K514" i="10"/>
  <c r="J515" i="10"/>
  <c r="K515" i="10"/>
  <c r="J516" i="10"/>
  <c r="K516" i="10"/>
  <c r="C517" i="10"/>
  <c r="D517" i="10"/>
  <c r="E517" i="10"/>
  <c r="F517" i="10"/>
  <c r="G517" i="10"/>
  <c r="H517" i="10"/>
  <c r="I517" i="10"/>
  <c r="J524" i="10"/>
  <c r="K524" i="10"/>
  <c r="J525" i="10"/>
  <c r="K525" i="10"/>
  <c r="J526" i="10"/>
  <c r="K526" i="10"/>
  <c r="J527" i="10"/>
  <c r="K527" i="10"/>
  <c r="J528" i="10"/>
  <c r="K528" i="10"/>
  <c r="J529" i="10"/>
  <c r="K529" i="10"/>
  <c r="J530" i="10"/>
  <c r="K530" i="10"/>
  <c r="J531" i="10"/>
  <c r="K531" i="10"/>
  <c r="J532" i="10"/>
  <c r="K532" i="10"/>
  <c r="J533" i="10"/>
  <c r="K533" i="10"/>
  <c r="J534" i="10"/>
  <c r="K534" i="10"/>
  <c r="J535" i="10"/>
  <c r="K535" i="10"/>
  <c r="J536" i="10"/>
  <c r="K536" i="10"/>
  <c r="J537" i="10"/>
  <c r="K537" i="10"/>
  <c r="J538" i="10"/>
  <c r="K538" i="10"/>
  <c r="J539" i="10"/>
  <c r="K539" i="10"/>
  <c r="C540" i="10"/>
  <c r="D540" i="10"/>
  <c r="E540" i="10"/>
  <c r="F540" i="10"/>
  <c r="G540" i="10"/>
  <c r="H540" i="10"/>
  <c r="I540" i="10"/>
  <c r="J544" i="10"/>
  <c r="K544" i="10"/>
  <c r="J545" i="10"/>
  <c r="K545" i="10"/>
  <c r="J546" i="10"/>
  <c r="K546" i="10"/>
  <c r="J547" i="10"/>
  <c r="K547" i="10"/>
  <c r="J548" i="10"/>
  <c r="K548" i="10"/>
  <c r="J549" i="10"/>
  <c r="K549" i="10"/>
  <c r="J550" i="10"/>
  <c r="K550" i="10"/>
  <c r="J551" i="10"/>
  <c r="K551" i="10"/>
  <c r="J552" i="10"/>
  <c r="K552" i="10"/>
  <c r="J553" i="10"/>
  <c r="K553" i="10"/>
  <c r="J554" i="10"/>
  <c r="K554" i="10"/>
  <c r="J555" i="10"/>
  <c r="K555" i="10"/>
  <c r="J556" i="10"/>
  <c r="K556" i="10"/>
  <c r="J557" i="10"/>
  <c r="K557" i="10"/>
  <c r="J558" i="10"/>
  <c r="K558" i="10"/>
  <c r="J559" i="10"/>
  <c r="K559" i="10"/>
  <c r="J560" i="10"/>
  <c r="K560" i="10"/>
  <c r="J561" i="10"/>
  <c r="K561" i="10"/>
  <c r="C562" i="10"/>
  <c r="D562" i="10"/>
  <c r="E562" i="10"/>
  <c r="F562" i="10"/>
  <c r="G562" i="10"/>
  <c r="H562" i="10"/>
  <c r="I562" i="10"/>
  <c r="J566" i="10"/>
  <c r="K566" i="10"/>
  <c r="J567" i="10"/>
  <c r="K567" i="10"/>
  <c r="J568" i="10"/>
  <c r="K568" i="10"/>
  <c r="J569" i="10"/>
  <c r="K569" i="10"/>
  <c r="J570" i="10"/>
  <c r="K570" i="10"/>
  <c r="J571" i="10"/>
  <c r="K571" i="10"/>
  <c r="J572" i="10"/>
  <c r="K572" i="10"/>
  <c r="J573" i="10"/>
  <c r="K573" i="10"/>
  <c r="J574" i="10"/>
  <c r="K574" i="10"/>
  <c r="J575" i="10"/>
  <c r="K575" i="10"/>
  <c r="J576" i="10"/>
  <c r="K576" i="10"/>
  <c r="J577" i="10"/>
  <c r="K577" i="10"/>
  <c r="J578" i="10"/>
  <c r="K578" i="10"/>
  <c r="J579" i="10"/>
  <c r="K579" i="10"/>
  <c r="J580" i="10"/>
  <c r="K580" i="10"/>
  <c r="J581" i="10"/>
  <c r="K581" i="10"/>
  <c r="J582" i="10"/>
  <c r="K582" i="10"/>
  <c r="J583" i="10"/>
  <c r="K583" i="10"/>
  <c r="C584" i="10"/>
  <c r="D584" i="10"/>
  <c r="K584" i="10" s="1"/>
  <c r="E584" i="10"/>
  <c r="F584" i="10"/>
  <c r="G584" i="10"/>
  <c r="H584" i="10"/>
  <c r="I584" i="10"/>
  <c r="I588" i="10"/>
  <c r="J588" i="10"/>
  <c r="K588" i="10"/>
  <c r="I589" i="10"/>
  <c r="J589" i="10"/>
  <c r="K589" i="10"/>
  <c r="I590" i="10"/>
  <c r="J590" i="10"/>
  <c r="K590" i="10"/>
  <c r="I591" i="10"/>
  <c r="J591" i="10"/>
  <c r="K591" i="10"/>
  <c r="I592" i="10"/>
  <c r="J592" i="10"/>
  <c r="K592" i="10"/>
  <c r="I593" i="10"/>
  <c r="J593" i="10"/>
  <c r="K593" i="10"/>
  <c r="I594" i="10"/>
  <c r="J594" i="10"/>
  <c r="K594" i="10"/>
  <c r="I595" i="10"/>
  <c r="J595" i="10"/>
  <c r="K595" i="10"/>
  <c r="I596" i="10"/>
  <c r="J596" i="10"/>
  <c r="K596" i="10"/>
  <c r="I597" i="10"/>
  <c r="J597" i="10"/>
  <c r="K597" i="10"/>
  <c r="I598" i="10"/>
  <c r="J598" i="10"/>
  <c r="K598" i="10"/>
  <c r="I599" i="10"/>
  <c r="J599" i="10"/>
  <c r="K599" i="10"/>
  <c r="I600" i="10"/>
  <c r="J600" i="10"/>
  <c r="K600" i="10"/>
  <c r="I601" i="10"/>
  <c r="J601" i="10"/>
  <c r="K601" i="10"/>
  <c r="I602" i="10"/>
  <c r="J602" i="10"/>
  <c r="K602" i="10"/>
  <c r="C603" i="10"/>
  <c r="D603" i="10"/>
  <c r="E603" i="10"/>
  <c r="F603" i="10"/>
  <c r="G603" i="10"/>
  <c r="H603" i="10"/>
  <c r="K603" i="10"/>
  <c r="J607" i="10"/>
  <c r="K607" i="10"/>
  <c r="J608" i="10"/>
  <c r="K608" i="10"/>
  <c r="J609" i="10"/>
  <c r="K609" i="10"/>
  <c r="J610" i="10"/>
  <c r="K610" i="10"/>
  <c r="J611" i="10"/>
  <c r="K611" i="10"/>
  <c r="J612" i="10"/>
  <c r="K612" i="10"/>
  <c r="J613" i="10"/>
  <c r="K613" i="10"/>
  <c r="J614" i="10"/>
  <c r="K614" i="10"/>
  <c r="J615" i="10"/>
  <c r="K615" i="10"/>
  <c r="J616" i="10"/>
  <c r="K616" i="10"/>
  <c r="J617" i="10"/>
  <c r="K617" i="10"/>
  <c r="J618" i="10"/>
  <c r="K618" i="10"/>
  <c r="J619" i="10"/>
  <c r="K619" i="10"/>
  <c r="C620" i="10"/>
  <c r="D620" i="10"/>
  <c r="E620" i="10"/>
  <c r="F620" i="10"/>
  <c r="G620" i="10"/>
  <c r="H620" i="10"/>
  <c r="I620" i="10"/>
  <c r="J627" i="10"/>
  <c r="K627" i="10"/>
  <c r="J628" i="10"/>
  <c r="K628" i="10"/>
  <c r="J629" i="10"/>
  <c r="K629" i="10"/>
  <c r="J630" i="10"/>
  <c r="K630" i="10"/>
  <c r="J631" i="10"/>
  <c r="K631" i="10"/>
  <c r="J632" i="10"/>
  <c r="K632" i="10"/>
  <c r="J633" i="10"/>
  <c r="K633" i="10"/>
  <c r="J634" i="10"/>
  <c r="K634" i="10"/>
  <c r="J635" i="10"/>
  <c r="K635" i="10"/>
  <c r="J636" i="10"/>
  <c r="K636" i="10"/>
  <c r="J637" i="10"/>
  <c r="K637" i="10"/>
  <c r="J638" i="10"/>
  <c r="K638" i="10"/>
  <c r="J639" i="10"/>
  <c r="K639" i="10"/>
  <c r="J640" i="10"/>
  <c r="K640" i="10"/>
  <c r="J641" i="10"/>
  <c r="K641" i="10"/>
  <c r="J642" i="10"/>
  <c r="K642" i="10"/>
  <c r="J643" i="10"/>
  <c r="K643" i="10"/>
  <c r="J644" i="10"/>
  <c r="K644" i="10"/>
  <c r="C645" i="10"/>
  <c r="D645" i="10"/>
  <c r="E645" i="10"/>
  <c r="J645" i="10" s="1"/>
  <c r="F645" i="10"/>
  <c r="G645" i="10"/>
  <c r="H645" i="10"/>
  <c r="I645" i="10"/>
  <c r="J649" i="10"/>
  <c r="K649" i="10"/>
  <c r="J650" i="10"/>
  <c r="K650" i="10"/>
  <c r="J651" i="10"/>
  <c r="K651" i="10"/>
  <c r="J652" i="10"/>
  <c r="K652" i="10"/>
  <c r="J653" i="10"/>
  <c r="K653" i="10"/>
  <c r="J654" i="10"/>
  <c r="K654" i="10"/>
  <c r="J655" i="10"/>
  <c r="K655" i="10"/>
  <c r="J656" i="10"/>
  <c r="K656" i="10"/>
  <c r="J657" i="10"/>
  <c r="K657" i="10"/>
  <c r="J658" i="10"/>
  <c r="K658" i="10"/>
  <c r="J659" i="10"/>
  <c r="K659" i="10"/>
  <c r="J660" i="10"/>
  <c r="K660" i="10"/>
  <c r="J661" i="10"/>
  <c r="K661" i="10"/>
  <c r="J662" i="10"/>
  <c r="K662" i="10"/>
  <c r="J663" i="10"/>
  <c r="K663" i="10"/>
  <c r="J664" i="10"/>
  <c r="K664" i="10"/>
  <c r="J665" i="10"/>
  <c r="K665" i="10"/>
  <c r="C666" i="10"/>
  <c r="D666" i="10"/>
  <c r="E666" i="10"/>
  <c r="F666" i="10"/>
  <c r="G666" i="10"/>
  <c r="H666" i="10"/>
  <c r="I666" i="10"/>
  <c r="J670" i="10"/>
  <c r="K670" i="10"/>
  <c r="J671" i="10"/>
  <c r="K671" i="10"/>
  <c r="J672" i="10"/>
  <c r="K672" i="10"/>
  <c r="J673" i="10"/>
  <c r="K673" i="10"/>
  <c r="J674" i="10"/>
  <c r="K674" i="10"/>
  <c r="J675" i="10"/>
  <c r="K675" i="10"/>
  <c r="J676" i="10"/>
  <c r="K676" i="10"/>
  <c r="J677" i="10"/>
  <c r="K677" i="10"/>
  <c r="J678" i="10"/>
  <c r="K678" i="10"/>
  <c r="J679" i="10"/>
  <c r="K679" i="10"/>
  <c r="J680" i="10"/>
  <c r="K680" i="10"/>
  <c r="J681" i="10"/>
  <c r="K681" i="10"/>
  <c r="J682" i="10"/>
  <c r="K682" i="10"/>
  <c r="J683" i="10"/>
  <c r="K683" i="10"/>
  <c r="J684" i="10"/>
  <c r="K684" i="10"/>
  <c r="J685" i="10"/>
  <c r="K685" i="10"/>
  <c r="C686" i="10"/>
  <c r="D686" i="10"/>
  <c r="K686" i="10" s="1"/>
  <c r="E686" i="10"/>
  <c r="F686" i="10"/>
  <c r="G686" i="10"/>
  <c r="H686" i="10"/>
  <c r="I686" i="10"/>
  <c r="I690" i="10"/>
  <c r="J690" i="10"/>
  <c r="K690" i="10"/>
  <c r="I691" i="10"/>
  <c r="J691" i="10"/>
  <c r="K691" i="10"/>
  <c r="I692" i="10"/>
  <c r="J692" i="10"/>
  <c r="K692" i="10"/>
  <c r="I693" i="10"/>
  <c r="J693" i="10"/>
  <c r="K693" i="10"/>
  <c r="I694" i="10"/>
  <c r="J694" i="10"/>
  <c r="K694" i="10"/>
  <c r="I695" i="10"/>
  <c r="J695" i="10"/>
  <c r="K695" i="10"/>
  <c r="I696" i="10"/>
  <c r="J696" i="10"/>
  <c r="K696" i="10"/>
  <c r="I697" i="10"/>
  <c r="J697" i="10"/>
  <c r="K697" i="10"/>
  <c r="I698" i="10"/>
  <c r="J698" i="10"/>
  <c r="K698" i="10"/>
  <c r="I699" i="10"/>
  <c r="J699" i="10"/>
  <c r="K699" i="10"/>
  <c r="I700" i="10"/>
  <c r="J700" i="10"/>
  <c r="K700" i="10"/>
  <c r="I701" i="10"/>
  <c r="J701" i="10"/>
  <c r="K701" i="10"/>
  <c r="I702" i="10"/>
  <c r="J702" i="10"/>
  <c r="K702" i="10"/>
  <c r="I703" i="10"/>
  <c r="J703" i="10"/>
  <c r="K703" i="10"/>
  <c r="I704" i="10"/>
  <c r="J704" i="10"/>
  <c r="K704" i="10"/>
  <c r="C705" i="10"/>
  <c r="D705" i="10"/>
  <c r="E705" i="10"/>
  <c r="K705" i="10" s="1"/>
  <c r="F705" i="10"/>
  <c r="G705" i="10"/>
  <c r="H705" i="10"/>
  <c r="J709" i="10"/>
  <c r="K709" i="10"/>
  <c r="J710" i="10"/>
  <c r="K710" i="10"/>
  <c r="J711" i="10"/>
  <c r="K711" i="10"/>
  <c r="J712" i="10"/>
  <c r="K712" i="10"/>
  <c r="J713" i="10"/>
  <c r="K713" i="10"/>
  <c r="J714" i="10"/>
  <c r="K714" i="10"/>
  <c r="J715" i="10"/>
  <c r="K715" i="10"/>
  <c r="J716" i="10"/>
  <c r="K716" i="10"/>
  <c r="J717" i="10"/>
  <c r="K717" i="10"/>
  <c r="J718" i="10"/>
  <c r="K718" i="10"/>
  <c r="J719" i="10"/>
  <c r="K719" i="10"/>
  <c r="J720" i="10"/>
  <c r="K720" i="10"/>
  <c r="J721" i="10"/>
  <c r="K721" i="10"/>
  <c r="C722" i="10"/>
  <c r="D722" i="10"/>
  <c r="E722" i="10"/>
  <c r="F722" i="10"/>
  <c r="G722" i="10"/>
  <c r="H722" i="10"/>
  <c r="I722" i="10"/>
  <c r="J6" i="9"/>
  <c r="K6" i="9"/>
  <c r="J7" i="9"/>
  <c r="K7" i="9"/>
  <c r="J8" i="9"/>
  <c r="K8" i="9"/>
  <c r="J9" i="9"/>
  <c r="K9" i="9"/>
  <c r="J10" i="9"/>
  <c r="K10" i="9"/>
  <c r="J11" i="9"/>
  <c r="K11" i="9"/>
  <c r="J12" i="9"/>
  <c r="K12" i="9"/>
  <c r="J13" i="9"/>
  <c r="K13" i="9"/>
  <c r="J14" i="9"/>
  <c r="K14" i="9"/>
  <c r="J15" i="9"/>
  <c r="K15" i="9"/>
  <c r="C16" i="9"/>
  <c r="D16" i="9"/>
  <c r="E16" i="9"/>
  <c r="K16" i="9" s="1"/>
  <c r="F16" i="9"/>
  <c r="G16" i="9"/>
  <c r="H16" i="9"/>
  <c r="I16" i="9"/>
  <c r="J20" i="9"/>
  <c r="K20" i="9"/>
  <c r="J21" i="9"/>
  <c r="K21" i="9"/>
  <c r="J22" i="9"/>
  <c r="K22" i="9"/>
  <c r="J23" i="9"/>
  <c r="K23" i="9"/>
  <c r="J24" i="9"/>
  <c r="K24" i="9"/>
  <c r="J25" i="9"/>
  <c r="K25" i="9"/>
  <c r="J26" i="9"/>
  <c r="K26" i="9"/>
  <c r="J27" i="9"/>
  <c r="K27" i="9"/>
  <c r="J28" i="9"/>
  <c r="K28" i="9"/>
  <c r="C29" i="9"/>
  <c r="D29" i="9"/>
  <c r="E29" i="9"/>
  <c r="F29" i="9"/>
  <c r="G29" i="9"/>
  <c r="H29" i="9"/>
  <c r="I29" i="9"/>
  <c r="J33" i="9"/>
  <c r="K33" i="9"/>
  <c r="J34" i="9"/>
  <c r="K34" i="9"/>
  <c r="J35" i="9"/>
  <c r="K35" i="9"/>
  <c r="J36" i="9"/>
  <c r="K36" i="9"/>
  <c r="J37" i="9"/>
  <c r="K37" i="9"/>
  <c r="J38" i="9"/>
  <c r="K38" i="9"/>
  <c r="J39" i="9"/>
  <c r="K39" i="9"/>
  <c r="J40" i="9"/>
  <c r="K40" i="9"/>
  <c r="J41" i="9"/>
  <c r="K41" i="9"/>
  <c r="C42" i="9"/>
  <c r="D42" i="9"/>
  <c r="K42" i="9" s="1"/>
  <c r="E42" i="9"/>
  <c r="F42" i="9"/>
  <c r="G42" i="9"/>
  <c r="H42" i="9"/>
  <c r="I42" i="9"/>
  <c r="J46" i="9"/>
  <c r="K46" i="9"/>
  <c r="J47" i="9"/>
  <c r="K47" i="9"/>
  <c r="J48" i="9"/>
  <c r="K48" i="9"/>
  <c r="J49" i="9"/>
  <c r="K49" i="9"/>
  <c r="J50" i="9"/>
  <c r="K50" i="9"/>
  <c r="J51" i="9"/>
  <c r="K51" i="9"/>
  <c r="J52" i="9"/>
  <c r="K52" i="9"/>
  <c r="J53" i="9"/>
  <c r="K53" i="9"/>
  <c r="J54" i="9"/>
  <c r="K54" i="9"/>
  <c r="C55" i="9"/>
  <c r="D55" i="9"/>
  <c r="E55" i="9"/>
  <c r="F55" i="9"/>
  <c r="G55" i="9"/>
  <c r="H55" i="9"/>
  <c r="I55" i="9"/>
  <c r="J59" i="9"/>
  <c r="K59" i="9"/>
  <c r="J60" i="9"/>
  <c r="K60" i="9"/>
  <c r="J61" i="9"/>
  <c r="K61" i="9"/>
  <c r="J62" i="9"/>
  <c r="K62" i="9"/>
  <c r="J63" i="9"/>
  <c r="K63" i="9"/>
  <c r="J64" i="9"/>
  <c r="K64" i="9"/>
  <c r="J65" i="9"/>
  <c r="K65" i="9"/>
  <c r="J66" i="9"/>
  <c r="K66" i="9"/>
  <c r="J67" i="9"/>
  <c r="K67" i="9"/>
  <c r="C68" i="9"/>
  <c r="D68" i="9"/>
  <c r="E68" i="9"/>
  <c r="K68" i="9" s="1"/>
  <c r="F68" i="9"/>
  <c r="G68" i="9"/>
  <c r="H68" i="9"/>
  <c r="I68" i="9"/>
  <c r="J72" i="9"/>
  <c r="K72" i="9"/>
  <c r="J73" i="9"/>
  <c r="K73" i="9"/>
  <c r="J74" i="9"/>
  <c r="K74" i="9"/>
  <c r="J75" i="9"/>
  <c r="K75" i="9"/>
  <c r="J76" i="9"/>
  <c r="K76" i="9"/>
  <c r="J77" i="9"/>
  <c r="K77" i="9"/>
  <c r="J78" i="9"/>
  <c r="K78" i="9"/>
  <c r="J79" i="9"/>
  <c r="K79" i="9"/>
  <c r="J80" i="9"/>
  <c r="K80" i="9"/>
  <c r="C81" i="9"/>
  <c r="D81" i="9"/>
  <c r="E81" i="9"/>
  <c r="F81" i="9"/>
  <c r="G81" i="9"/>
  <c r="H81" i="9"/>
  <c r="I81" i="9"/>
  <c r="J85" i="9"/>
  <c r="K85" i="9"/>
  <c r="J86" i="9"/>
  <c r="K86" i="9"/>
  <c r="J87" i="9"/>
  <c r="K87" i="9"/>
  <c r="J88" i="9"/>
  <c r="K88" i="9"/>
  <c r="J89" i="9"/>
  <c r="K89" i="9"/>
  <c r="J90" i="9"/>
  <c r="K90" i="9"/>
  <c r="J91" i="9"/>
  <c r="K91" i="9"/>
  <c r="J92" i="9"/>
  <c r="K92" i="9"/>
  <c r="J93" i="9"/>
  <c r="K93" i="9"/>
  <c r="C94" i="9"/>
  <c r="D94" i="9"/>
  <c r="K94" i="9" s="1"/>
  <c r="E94" i="9"/>
  <c r="F94" i="9"/>
  <c r="G94" i="9"/>
  <c r="H94" i="9"/>
  <c r="I94" i="9"/>
  <c r="J98" i="9"/>
  <c r="K98" i="9"/>
  <c r="J99" i="9"/>
  <c r="K99" i="9"/>
  <c r="J100" i="9"/>
  <c r="K100" i="9"/>
  <c r="J101" i="9"/>
  <c r="K101" i="9"/>
  <c r="J102" i="9"/>
  <c r="K102" i="9"/>
  <c r="J103" i="9"/>
  <c r="K103" i="9"/>
  <c r="J104" i="9"/>
  <c r="K104" i="9"/>
  <c r="J105" i="9"/>
  <c r="K105" i="9"/>
  <c r="J106" i="9"/>
  <c r="K106" i="9"/>
  <c r="J107" i="9"/>
  <c r="K107" i="9"/>
  <c r="J108" i="9"/>
  <c r="K108" i="9"/>
  <c r="J109" i="9"/>
  <c r="K109" i="9"/>
  <c r="J110" i="9"/>
  <c r="K110" i="9"/>
  <c r="C111" i="9"/>
  <c r="D111" i="9"/>
  <c r="E111" i="9"/>
  <c r="F111" i="9"/>
  <c r="G111" i="9"/>
  <c r="H111" i="9"/>
  <c r="I111" i="9"/>
  <c r="J115" i="9"/>
  <c r="K115" i="9"/>
  <c r="J116" i="9"/>
  <c r="K116" i="9"/>
  <c r="J117" i="9"/>
  <c r="K117" i="9"/>
  <c r="J118" i="9"/>
  <c r="K118" i="9"/>
  <c r="J119" i="9"/>
  <c r="K119" i="9"/>
  <c r="J120" i="9"/>
  <c r="K120" i="9"/>
  <c r="J121" i="9"/>
  <c r="K121" i="9"/>
  <c r="J122" i="9"/>
  <c r="K122" i="9"/>
  <c r="J123" i="9"/>
  <c r="K123" i="9"/>
  <c r="J124" i="9"/>
  <c r="K124" i="9"/>
  <c r="C125" i="9"/>
  <c r="J125" i="9"/>
  <c r="K125" i="9"/>
  <c r="J129" i="9"/>
  <c r="K129" i="9"/>
  <c r="J130" i="9"/>
  <c r="K130" i="9"/>
  <c r="J131" i="9"/>
  <c r="K131" i="9"/>
  <c r="J132" i="9"/>
  <c r="K132" i="9"/>
  <c r="J133" i="9"/>
  <c r="K133" i="9"/>
  <c r="J134" i="9"/>
  <c r="K134" i="9"/>
  <c r="J135" i="9"/>
  <c r="K135" i="9"/>
  <c r="J136" i="9"/>
  <c r="K136" i="9"/>
  <c r="J137" i="9"/>
  <c r="K137" i="9"/>
  <c r="J138" i="9"/>
  <c r="K138" i="9"/>
  <c r="J139" i="9"/>
  <c r="K139" i="9"/>
  <c r="J140" i="9"/>
  <c r="K140" i="9"/>
  <c r="J141" i="9"/>
  <c r="K141" i="9"/>
  <c r="J142" i="9"/>
  <c r="K142" i="9"/>
  <c r="C143" i="9"/>
  <c r="D143" i="9"/>
  <c r="E143" i="9"/>
  <c r="F143" i="9"/>
  <c r="G143" i="9"/>
  <c r="H143" i="9"/>
  <c r="I143" i="9"/>
  <c r="J147" i="9"/>
  <c r="K147" i="9"/>
  <c r="J148" i="9"/>
  <c r="K148" i="9"/>
  <c r="J149" i="9"/>
  <c r="K149" i="9"/>
  <c r="J150" i="9"/>
  <c r="K150" i="9"/>
  <c r="J151" i="9"/>
  <c r="K151" i="9"/>
  <c r="J152" i="9"/>
  <c r="K152" i="9"/>
  <c r="J153" i="9"/>
  <c r="K153" i="9"/>
  <c r="J154" i="9"/>
  <c r="K154" i="9"/>
  <c r="J155" i="9"/>
  <c r="K155" i="9"/>
  <c r="J156" i="9"/>
  <c r="K156" i="9"/>
  <c r="J157" i="9"/>
  <c r="K157" i="9"/>
  <c r="C158" i="9"/>
  <c r="D158" i="9"/>
  <c r="E158" i="9"/>
  <c r="F158" i="9"/>
  <c r="G158" i="9"/>
  <c r="H158" i="9"/>
  <c r="I158" i="9"/>
  <c r="J165" i="9"/>
  <c r="K165" i="9"/>
  <c r="J166" i="9"/>
  <c r="K166" i="9"/>
  <c r="J167" i="9"/>
  <c r="K167" i="9"/>
  <c r="J168" i="9"/>
  <c r="K168" i="9"/>
  <c r="J169" i="9"/>
  <c r="K169" i="9"/>
  <c r="J170" i="9"/>
  <c r="K170" i="9"/>
  <c r="J171" i="9"/>
  <c r="K171" i="9"/>
  <c r="J172" i="9"/>
  <c r="K172" i="9"/>
  <c r="J173" i="9"/>
  <c r="K173" i="9"/>
  <c r="J174" i="9"/>
  <c r="K174" i="9"/>
  <c r="J175" i="9"/>
  <c r="K175" i="9"/>
  <c r="J176" i="9"/>
  <c r="K176" i="9"/>
  <c r="J177" i="9"/>
  <c r="K177" i="9"/>
  <c r="J178" i="9"/>
  <c r="K178" i="9"/>
  <c r="J179" i="9"/>
  <c r="K179" i="9"/>
  <c r="J180" i="9"/>
  <c r="K180" i="9"/>
  <c r="C181" i="9"/>
  <c r="D181" i="9"/>
  <c r="E181" i="9"/>
  <c r="F181" i="9"/>
  <c r="G181" i="9"/>
  <c r="H181" i="9"/>
  <c r="I181" i="9"/>
  <c r="J185" i="9"/>
  <c r="K185" i="9"/>
  <c r="J186" i="9"/>
  <c r="K186" i="9"/>
  <c r="J187" i="9"/>
  <c r="K187" i="9"/>
  <c r="J188" i="9"/>
  <c r="K188" i="9"/>
  <c r="J189" i="9"/>
  <c r="K189" i="9"/>
  <c r="J190" i="9"/>
  <c r="K190" i="9"/>
  <c r="J191" i="9"/>
  <c r="K191" i="9"/>
  <c r="J192" i="9"/>
  <c r="K192" i="9"/>
  <c r="C193" i="9"/>
  <c r="D193" i="9"/>
  <c r="E193" i="9"/>
  <c r="F193" i="9"/>
  <c r="G193" i="9"/>
  <c r="H193" i="9"/>
  <c r="I193" i="9"/>
  <c r="K193" i="9"/>
  <c r="J197" i="9"/>
  <c r="K197" i="9"/>
  <c r="J198" i="9"/>
  <c r="K198" i="9"/>
  <c r="J199" i="9"/>
  <c r="K199" i="9"/>
  <c r="J200" i="9"/>
  <c r="K200" i="9"/>
  <c r="J201" i="9"/>
  <c r="K201" i="9"/>
  <c r="J202" i="9"/>
  <c r="K202" i="9"/>
  <c r="J203" i="9"/>
  <c r="K203" i="9"/>
  <c r="J204" i="9"/>
  <c r="K204" i="9"/>
  <c r="C205" i="9"/>
  <c r="D205" i="9"/>
  <c r="E205" i="9"/>
  <c r="F205" i="9"/>
  <c r="G205" i="9"/>
  <c r="H205" i="9"/>
  <c r="I205" i="9"/>
  <c r="J209" i="9"/>
  <c r="K209" i="9"/>
  <c r="J210" i="9"/>
  <c r="K210" i="9"/>
  <c r="J211" i="9"/>
  <c r="K211" i="9"/>
  <c r="J212" i="9"/>
  <c r="K212" i="9"/>
  <c r="J213" i="9"/>
  <c r="K213" i="9"/>
  <c r="J214" i="9"/>
  <c r="K214" i="9"/>
  <c r="J215" i="9"/>
  <c r="K215" i="9"/>
  <c r="J216" i="9"/>
  <c r="K216" i="9"/>
  <c r="C217" i="9"/>
  <c r="D217" i="9"/>
  <c r="E217" i="9"/>
  <c r="J217" i="9" s="1"/>
  <c r="F217" i="9"/>
  <c r="G217" i="9"/>
  <c r="H217" i="9"/>
  <c r="I217" i="9"/>
  <c r="J221" i="9"/>
  <c r="K221" i="9"/>
  <c r="J222" i="9"/>
  <c r="K222" i="9"/>
  <c r="J223" i="9"/>
  <c r="K223" i="9"/>
  <c r="J224" i="9"/>
  <c r="K224" i="9"/>
  <c r="J225" i="9"/>
  <c r="K225" i="9"/>
  <c r="J226" i="9"/>
  <c r="K226" i="9"/>
  <c r="J227" i="9"/>
  <c r="K227" i="9"/>
  <c r="J228" i="9"/>
  <c r="K228" i="9"/>
  <c r="C229" i="9"/>
  <c r="D229" i="9"/>
  <c r="E229" i="9"/>
  <c r="F229" i="9"/>
  <c r="G229" i="9"/>
  <c r="H229" i="9"/>
  <c r="I229" i="9"/>
  <c r="J233" i="9"/>
  <c r="K233" i="9"/>
  <c r="J234" i="9"/>
  <c r="K234" i="9"/>
  <c r="J235" i="9"/>
  <c r="K235" i="9"/>
  <c r="J236" i="9"/>
  <c r="K236" i="9"/>
  <c r="J237" i="9"/>
  <c r="K237" i="9"/>
  <c r="J238" i="9"/>
  <c r="K238" i="9"/>
  <c r="J239" i="9"/>
  <c r="K239" i="9"/>
  <c r="J240" i="9"/>
  <c r="K240" i="9"/>
  <c r="C241" i="9"/>
  <c r="D241" i="9"/>
  <c r="E241" i="9"/>
  <c r="K241" i="9" s="1"/>
  <c r="F241" i="9"/>
  <c r="G241" i="9"/>
  <c r="H241" i="9"/>
  <c r="I241" i="9"/>
  <c r="J245" i="9"/>
  <c r="K245" i="9"/>
  <c r="J246" i="9"/>
  <c r="K246" i="9"/>
  <c r="J247" i="9"/>
  <c r="K247" i="9"/>
  <c r="J248" i="9"/>
  <c r="K248" i="9"/>
  <c r="J249" i="9"/>
  <c r="K249" i="9"/>
  <c r="J250" i="9"/>
  <c r="K250" i="9"/>
  <c r="J251" i="9"/>
  <c r="K251" i="9"/>
  <c r="J252" i="9"/>
  <c r="K252" i="9"/>
  <c r="C253" i="9"/>
  <c r="D253" i="9"/>
  <c r="E253" i="9"/>
  <c r="F253" i="9"/>
  <c r="G253" i="9"/>
  <c r="H253" i="9"/>
  <c r="I253" i="9"/>
  <c r="J257" i="9"/>
  <c r="K257" i="9"/>
  <c r="J258" i="9"/>
  <c r="K258" i="9"/>
  <c r="J259" i="9"/>
  <c r="K259" i="9"/>
  <c r="J260" i="9"/>
  <c r="K260" i="9"/>
  <c r="J261" i="9"/>
  <c r="K261" i="9"/>
  <c r="J262" i="9"/>
  <c r="K262" i="9"/>
  <c r="J263" i="9"/>
  <c r="K263" i="9"/>
  <c r="J264" i="9"/>
  <c r="K264" i="9"/>
  <c r="C265" i="9"/>
  <c r="D265" i="9"/>
  <c r="E265" i="9"/>
  <c r="F265" i="9"/>
  <c r="G265" i="9"/>
  <c r="H265" i="9"/>
  <c r="I265" i="9"/>
  <c r="J269" i="9"/>
  <c r="K269" i="9"/>
  <c r="J270" i="9"/>
  <c r="K270" i="9"/>
  <c r="J271" i="9"/>
  <c r="K271" i="9"/>
  <c r="J272" i="9"/>
  <c r="K272" i="9"/>
  <c r="J273" i="9"/>
  <c r="K273" i="9"/>
  <c r="J274" i="9"/>
  <c r="K274" i="9"/>
  <c r="J275" i="9"/>
  <c r="K275" i="9"/>
  <c r="J276" i="9"/>
  <c r="K276" i="9"/>
  <c r="C277" i="9"/>
  <c r="D277" i="9"/>
  <c r="E277" i="9"/>
  <c r="F277" i="9"/>
  <c r="G277" i="9"/>
  <c r="H277" i="9"/>
  <c r="I277" i="9"/>
  <c r="J281" i="9"/>
  <c r="K281" i="9"/>
  <c r="J282" i="9"/>
  <c r="K282" i="9"/>
  <c r="J283" i="9"/>
  <c r="K283" i="9"/>
  <c r="J284" i="9"/>
  <c r="K284" i="9"/>
  <c r="J285" i="9"/>
  <c r="K285" i="9"/>
  <c r="J286" i="9"/>
  <c r="K286" i="9"/>
  <c r="J287" i="9"/>
  <c r="K287" i="9"/>
  <c r="J288" i="9"/>
  <c r="K288" i="9"/>
  <c r="J289" i="9"/>
  <c r="K289" i="9"/>
  <c r="C290" i="9"/>
  <c r="D290" i="9"/>
  <c r="E290" i="9"/>
  <c r="K290" i="9" s="1"/>
  <c r="F290" i="9"/>
  <c r="G290" i="9"/>
  <c r="H290" i="9"/>
  <c r="I290" i="9"/>
  <c r="J294" i="9"/>
  <c r="K294" i="9"/>
  <c r="J295" i="9"/>
  <c r="K295" i="9"/>
  <c r="J296" i="9"/>
  <c r="K296" i="9"/>
  <c r="J297" i="9"/>
  <c r="K297" i="9"/>
  <c r="J298" i="9"/>
  <c r="K298" i="9"/>
  <c r="J299" i="9"/>
  <c r="K299" i="9"/>
  <c r="J300" i="9"/>
  <c r="K300" i="9"/>
  <c r="J301" i="9"/>
  <c r="K301" i="9"/>
  <c r="J302" i="9"/>
  <c r="K302" i="9"/>
  <c r="C303" i="9"/>
  <c r="D303" i="9"/>
  <c r="K303" i="9" s="1"/>
  <c r="E303" i="9"/>
  <c r="F303" i="9"/>
  <c r="G303" i="9"/>
  <c r="H303" i="9"/>
  <c r="I303" i="9"/>
  <c r="J307" i="9"/>
  <c r="K307" i="9"/>
  <c r="J308" i="9"/>
  <c r="K308" i="9"/>
  <c r="J309" i="9"/>
  <c r="K309" i="9"/>
  <c r="J310" i="9"/>
  <c r="K310" i="9"/>
  <c r="J311" i="9"/>
  <c r="K311" i="9"/>
  <c r="J312" i="9"/>
  <c r="K312" i="9"/>
  <c r="J313" i="9"/>
  <c r="K313" i="9"/>
  <c r="J314" i="9"/>
  <c r="K314" i="9"/>
  <c r="J315" i="9"/>
  <c r="K315" i="9"/>
  <c r="C316" i="9"/>
  <c r="D316" i="9"/>
  <c r="E316" i="9"/>
  <c r="J316" i="9" s="1"/>
  <c r="F316" i="9"/>
  <c r="G316" i="9"/>
  <c r="H316" i="9"/>
  <c r="I316" i="9"/>
  <c r="J320" i="9"/>
  <c r="K320" i="9"/>
  <c r="J321" i="9"/>
  <c r="K321" i="9"/>
  <c r="J322" i="9"/>
  <c r="K322" i="9"/>
  <c r="J323" i="9"/>
  <c r="K323" i="9"/>
  <c r="J324" i="9"/>
  <c r="K324" i="9"/>
  <c r="J325" i="9"/>
  <c r="K325" i="9"/>
  <c r="J326" i="9"/>
  <c r="K326" i="9"/>
  <c r="J327" i="9"/>
  <c r="K327" i="9"/>
  <c r="J328" i="9"/>
  <c r="K328" i="9"/>
  <c r="C329" i="9"/>
  <c r="D329" i="9"/>
  <c r="E329" i="9"/>
  <c r="F329" i="9"/>
  <c r="G329" i="9"/>
  <c r="H329" i="9"/>
  <c r="I329" i="9"/>
  <c r="I333" i="9"/>
  <c r="J333" i="9"/>
  <c r="K333" i="9"/>
  <c r="I334" i="9"/>
  <c r="J334" i="9"/>
  <c r="K334" i="9"/>
  <c r="I335" i="9"/>
  <c r="J335" i="9"/>
  <c r="K335" i="9"/>
  <c r="I336" i="9"/>
  <c r="J336" i="9"/>
  <c r="K336" i="9"/>
  <c r="I337" i="9"/>
  <c r="J337" i="9"/>
  <c r="K337" i="9"/>
  <c r="I338" i="9"/>
  <c r="J338" i="9"/>
  <c r="K338" i="9"/>
  <c r="I339" i="9"/>
  <c r="J339" i="9"/>
  <c r="K339" i="9"/>
  <c r="I340" i="9"/>
  <c r="J340" i="9"/>
  <c r="K340" i="9"/>
  <c r="I341" i="9"/>
  <c r="J341" i="9"/>
  <c r="K341" i="9"/>
  <c r="I342" i="9"/>
  <c r="J342" i="9"/>
  <c r="K342" i="9"/>
  <c r="I343" i="9"/>
  <c r="J343" i="9"/>
  <c r="K343" i="9"/>
  <c r="I344" i="9"/>
  <c r="J344" i="9"/>
  <c r="K344" i="9"/>
  <c r="I345" i="9"/>
  <c r="J345" i="9"/>
  <c r="K345" i="9"/>
  <c r="I346" i="9"/>
  <c r="J346" i="9"/>
  <c r="K346" i="9"/>
  <c r="C347" i="9"/>
  <c r="D347" i="9"/>
  <c r="E347" i="9"/>
  <c r="K347" i="9" s="1"/>
  <c r="F347" i="9"/>
  <c r="G347" i="9"/>
  <c r="H347" i="9"/>
  <c r="J351" i="9"/>
  <c r="K351" i="9"/>
  <c r="J352" i="9"/>
  <c r="K352" i="9"/>
  <c r="J353" i="9"/>
  <c r="K353" i="9"/>
  <c r="J354" i="9"/>
  <c r="K354" i="9"/>
  <c r="J355" i="9"/>
  <c r="K355" i="9"/>
  <c r="J356" i="9"/>
  <c r="K356" i="9"/>
  <c r="J357" i="9"/>
  <c r="K357" i="9"/>
  <c r="J358" i="9"/>
  <c r="K358" i="9"/>
  <c r="J359" i="9"/>
  <c r="K359" i="9"/>
  <c r="J360" i="9"/>
  <c r="K360" i="9"/>
  <c r="J361" i="9"/>
  <c r="K361" i="9"/>
  <c r="J362" i="9"/>
  <c r="K362" i="9"/>
  <c r="J363" i="9"/>
  <c r="K363" i="9"/>
  <c r="J364" i="9"/>
  <c r="K364" i="9"/>
  <c r="C365" i="9"/>
  <c r="D365" i="9"/>
  <c r="E365" i="9"/>
  <c r="F365" i="9"/>
  <c r="G365" i="9"/>
  <c r="H365" i="9"/>
  <c r="I365" i="9"/>
  <c r="J369" i="9"/>
  <c r="K369" i="9"/>
  <c r="J370" i="9"/>
  <c r="K370" i="9"/>
  <c r="J371" i="9"/>
  <c r="K371" i="9"/>
  <c r="J372" i="9"/>
  <c r="K372" i="9"/>
  <c r="J373" i="9"/>
  <c r="K373" i="9"/>
  <c r="J374" i="9"/>
  <c r="K374" i="9"/>
  <c r="J375" i="9"/>
  <c r="K375" i="9"/>
  <c r="J376" i="9"/>
  <c r="K376" i="9"/>
  <c r="J377" i="9"/>
  <c r="K377" i="9"/>
  <c r="J378" i="9"/>
  <c r="K378" i="9"/>
  <c r="J379" i="9"/>
  <c r="K379" i="9"/>
  <c r="J380" i="9"/>
  <c r="K380" i="9"/>
  <c r="J381" i="9"/>
  <c r="K381" i="9"/>
  <c r="J382" i="9"/>
  <c r="K382" i="9"/>
  <c r="C383" i="9"/>
  <c r="D383" i="9"/>
  <c r="E383" i="9"/>
  <c r="J383" i="9" s="1"/>
  <c r="F383" i="9"/>
  <c r="G383" i="9"/>
  <c r="H383" i="9"/>
  <c r="I383" i="9"/>
  <c r="J390" i="9"/>
  <c r="K390" i="9"/>
  <c r="J391" i="9"/>
  <c r="K391" i="9"/>
  <c r="J392" i="9"/>
  <c r="K392" i="9"/>
  <c r="J393" i="9"/>
  <c r="K393" i="9"/>
  <c r="J394" i="9"/>
  <c r="K394" i="9"/>
  <c r="J395" i="9"/>
  <c r="K395" i="9"/>
  <c r="J396" i="9"/>
  <c r="K396" i="9"/>
  <c r="J397" i="9"/>
  <c r="K397" i="9"/>
  <c r="C398" i="9"/>
  <c r="D398" i="9"/>
  <c r="E398" i="9"/>
  <c r="F398" i="9"/>
  <c r="G398" i="9"/>
  <c r="H398" i="9"/>
  <c r="I398" i="9"/>
  <c r="J402" i="9"/>
  <c r="K402" i="9"/>
  <c r="J403" i="9"/>
  <c r="K403" i="9"/>
  <c r="J404" i="9"/>
  <c r="K404" i="9"/>
  <c r="J405" i="9"/>
  <c r="K405" i="9"/>
  <c r="J406" i="9"/>
  <c r="K406" i="9"/>
  <c r="J407" i="9"/>
  <c r="K407" i="9"/>
  <c r="J408" i="9"/>
  <c r="K408" i="9"/>
  <c r="J409" i="9"/>
  <c r="K409" i="9"/>
  <c r="C410" i="9"/>
  <c r="D410" i="9"/>
  <c r="K410" i="9" s="1"/>
  <c r="E410" i="9"/>
  <c r="F410" i="9"/>
  <c r="G410" i="9"/>
  <c r="H410" i="9"/>
  <c r="I410" i="9"/>
  <c r="J414" i="9"/>
  <c r="K414" i="9"/>
  <c r="J415" i="9"/>
  <c r="K415" i="9"/>
  <c r="J416" i="9"/>
  <c r="K416" i="9"/>
  <c r="J417" i="9"/>
  <c r="K417" i="9"/>
  <c r="J418" i="9"/>
  <c r="K418" i="9"/>
  <c r="J419" i="9"/>
  <c r="K419" i="9"/>
  <c r="J420" i="9"/>
  <c r="K420" i="9"/>
  <c r="J421" i="9"/>
  <c r="K421" i="9"/>
  <c r="C422" i="9"/>
  <c r="D422" i="9"/>
  <c r="K422" i="9" s="1"/>
  <c r="E422" i="9"/>
  <c r="F422" i="9"/>
  <c r="G422" i="9"/>
  <c r="H422" i="9"/>
  <c r="I422" i="9"/>
  <c r="J426" i="9"/>
  <c r="K426" i="9"/>
  <c r="J427" i="9"/>
  <c r="K427" i="9"/>
  <c r="J428" i="9"/>
  <c r="K428" i="9"/>
  <c r="J429" i="9"/>
  <c r="K429" i="9"/>
  <c r="J430" i="9"/>
  <c r="K430" i="9"/>
  <c r="J431" i="9"/>
  <c r="K431" i="9"/>
  <c r="J432" i="9"/>
  <c r="K432" i="9"/>
  <c r="J433" i="9"/>
  <c r="K433" i="9"/>
  <c r="C434" i="9"/>
  <c r="D434" i="9"/>
  <c r="E434" i="9"/>
  <c r="J434" i="9" s="1"/>
  <c r="F434" i="9"/>
  <c r="G434" i="9"/>
  <c r="H434" i="9"/>
  <c r="I434" i="9"/>
  <c r="J438" i="9"/>
  <c r="K438" i="9"/>
  <c r="J439" i="9"/>
  <c r="K439" i="9"/>
  <c r="J440" i="9"/>
  <c r="K440" i="9"/>
  <c r="J441" i="9"/>
  <c r="K441" i="9"/>
  <c r="J442" i="9"/>
  <c r="K442" i="9"/>
  <c r="J443" i="9"/>
  <c r="K443" i="9"/>
  <c r="J444" i="9"/>
  <c r="K444" i="9"/>
  <c r="J445" i="9"/>
  <c r="K445" i="9"/>
  <c r="C446" i="9"/>
  <c r="D446" i="9"/>
  <c r="E446" i="9"/>
  <c r="F446" i="9"/>
  <c r="G446" i="9"/>
  <c r="H446" i="9"/>
  <c r="I446" i="9"/>
  <c r="J450" i="9"/>
  <c r="K450" i="9"/>
  <c r="J451" i="9"/>
  <c r="K451" i="9"/>
  <c r="J452" i="9"/>
  <c r="K452" i="9"/>
  <c r="J453" i="9"/>
  <c r="K453" i="9"/>
  <c r="J454" i="9"/>
  <c r="K454" i="9"/>
  <c r="J455" i="9"/>
  <c r="K455" i="9"/>
  <c r="J456" i="9"/>
  <c r="K456" i="9"/>
  <c r="J457" i="9"/>
  <c r="K457" i="9"/>
  <c r="C458" i="9"/>
  <c r="D458" i="9"/>
  <c r="E458" i="9"/>
  <c r="F458" i="9"/>
  <c r="G458" i="9"/>
  <c r="H458" i="9"/>
  <c r="I458" i="9"/>
  <c r="J462" i="9"/>
  <c r="K462" i="9"/>
  <c r="J463" i="9"/>
  <c r="K463" i="9"/>
  <c r="J464" i="9"/>
  <c r="K464" i="9"/>
  <c r="J465" i="9"/>
  <c r="K465" i="9"/>
  <c r="J466" i="9"/>
  <c r="K466" i="9"/>
  <c r="J467" i="9"/>
  <c r="K467" i="9"/>
  <c r="J468" i="9"/>
  <c r="K468" i="9"/>
  <c r="J469" i="9"/>
  <c r="K469" i="9"/>
  <c r="C470" i="9"/>
  <c r="D470" i="9"/>
  <c r="E470" i="9"/>
  <c r="F470" i="9"/>
  <c r="G470" i="9"/>
  <c r="H470" i="9"/>
  <c r="I470" i="9"/>
  <c r="J474" i="9"/>
  <c r="K474" i="9"/>
  <c r="J475" i="9"/>
  <c r="K475" i="9"/>
  <c r="J476" i="9"/>
  <c r="K476" i="9"/>
  <c r="J477" i="9"/>
  <c r="K477" i="9"/>
  <c r="J478" i="9"/>
  <c r="K478" i="9"/>
  <c r="J479" i="9"/>
  <c r="K479" i="9"/>
  <c r="J480" i="9"/>
  <c r="K480" i="9"/>
  <c r="J481" i="9"/>
  <c r="K481" i="9"/>
  <c r="C482" i="9"/>
  <c r="D482" i="9"/>
  <c r="E482" i="9"/>
  <c r="F482" i="9"/>
  <c r="G482" i="9"/>
  <c r="H482" i="9"/>
  <c r="I482" i="9"/>
  <c r="J486" i="9"/>
  <c r="K486" i="9"/>
  <c r="J487" i="9"/>
  <c r="K487" i="9"/>
  <c r="J488" i="9"/>
  <c r="K488" i="9"/>
  <c r="J489" i="9"/>
  <c r="K489" i="9"/>
  <c r="J490" i="9"/>
  <c r="K490" i="9"/>
  <c r="J491" i="9"/>
  <c r="K491" i="9"/>
  <c r="J492" i="9"/>
  <c r="K492" i="9"/>
  <c r="J493" i="9"/>
  <c r="K493" i="9"/>
  <c r="C494" i="9"/>
  <c r="D494" i="9"/>
  <c r="E494" i="9"/>
  <c r="F494" i="9"/>
  <c r="G494" i="9"/>
  <c r="H494" i="9"/>
  <c r="I494" i="9"/>
  <c r="J498" i="9"/>
  <c r="K498" i="9"/>
  <c r="J499" i="9"/>
  <c r="K499" i="9"/>
  <c r="J500" i="9"/>
  <c r="K500" i="9"/>
  <c r="J501" i="9"/>
  <c r="K501" i="9"/>
  <c r="J502" i="9"/>
  <c r="K502" i="9"/>
  <c r="J503" i="9"/>
  <c r="K503" i="9"/>
  <c r="J504" i="9"/>
  <c r="K504" i="9"/>
  <c r="J505" i="9"/>
  <c r="K505" i="9"/>
  <c r="J506" i="9"/>
  <c r="K506" i="9"/>
  <c r="J507" i="9"/>
  <c r="K507" i="9"/>
  <c r="C508" i="9"/>
  <c r="D508" i="9"/>
  <c r="K508" i="9" s="1"/>
  <c r="E508" i="9"/>
  <c r="F508" i="9"/>
  <c r="G508" i="9"/>
  <c r="H508" i="9"/>
  <c r="I508" i="9"/>
  <c r="J512" i="9"/>
  <c r="K512" i="9"/>
  <c r="J513" i="9"/>
  <c r="K513" i="9"/>
  <c r="J514" i="9"/>
  <c r="K514" i="9"/>
  <c r="J515" i="9"/>
  <c r="K515" i="9"/>
  <c r="J516" i="9"/>
  <c r="K516" i="9"/>
  <c r="J517" i="9"/>
  <c r="K517" i="9"/>
  <c r="J518" i="9"/>
  <c r="K518" i="9"/>
  <c r="J519" i="9"/>
  <c r="K519" i="9"/>
  <c r="J520" i="9"/>
  <c r="K520" i="9"/>
  <c r="J521" i="9"/>
  <c r="K521" i="9"/>
  <c r="C522" i="9"/>
  <c r="D522" i="9"/>
  <c r="E522" i="9"/>
  <c r="F522" i="9"/>
  <c r="G522" i="9"/>
  <c r="H522" i="9"/>
  <c r="I522" i="9"/>
  <c r="J526" i="9"/>
  <c r="K526" i="9"/>
  <c r="J527" i="9"/>
  <c r="K527" i="9"/>
  <c r="J528" i="9"/>
  <c r="K528" i="9"/>
  <c r="J529" i="9"/>
  <c r="K529" i="9"/>
  <c r="J530" i="9"/>
  <c r="K530" i="9"/>
  <c r="J531" i="9"/>
  <c r="K531" i="9"/>
  <c r="J532" i="9"/>
  <c r="K532" i="9"/>
  <c r="J533" i="9"/>
  <c r="K533" i="9"/>
  <c r="J534" i="9"/>
  <c r="K534" i="9"/>
  <c r="J535" i="9"/>
  <c r="K535" i="9"/>
  <c r="C536" i="9"/>
  <c r="D536" i="9"/>
  <c r="E536" i="9"/>
  <c r="J536" i="9" s="1"/>
  <c r="F536" i="9"/>
  <c r="G536" i="9"/>
  <c r="H536" i="9"/>
  <c r="I536" i="9"/>
  <c r="J540" i="9"/>
  <c r="K540" i="9"/>
  <c r="J541" i="9"/>
  <c r="K541" i="9"/>
  <c r="J542" i="9"/>
  <c r="K542" i="9"/>
  <c r="J543" i="9"/>
  <c r="K543" i="9"/>
  <c r="J544" i="9"/>
  <c r="K544" i="9"/>
  <c r="J545" i="9"/>
  <c r="K545" i="9"/>
  <c r="J546" i="9"/>
  <c r="K546" i="9"/>
  <c r="J547" i="9"/>
  <c r="K547" i="9"/>
  <c r="J548" i="9"/>
  <c r="K548" i="9"/>
  <c r="J549" i="9"/>
  <c r="K549" i="9"/>
  <c r="C550" i="9"/>
  <c r="D550" i="9"/>
  <c r="E550" i="9"/>
  <c r="F550" i="9"/>
  <c r="G550" i="9"/>
  <c r="H550" i="9"/>
  <c r="I550" i="9"/>
  <c r="I554" i="9"/>
  <c r="J554" i="9"/>
  <c r="K554" i="9"/>
  <c r="I555" i="9"/>
  <c r="J555" i="9"/>
  <c r="K555" i="9"/>
  <c r="I556" i="9"/>
  <c r="J556" i="9"/>
  <c r="K556" i="9"/>
  <c r="I557" i="9"/>
  <c r="J557" i="9"/>
  <c r="K557" i="9"/>
  <c r="I558" i="9"/>
  <c r="J558" i="9"/>
  <c r="K558" i="9"/>
  <c r="I559" i="9"/>
  <c r="J559" i="9"/>
  <c r="K559" i="9"/>
  <c r="I560" i="9"/>
  <c r="J560" i="9"/>
  <c r="K560" i="9"/>
  <c r="I561" i="9"/>
  <c r="J561" i="9"/>
  <c r="K561" i="9"/>
  <c r="I562" i="9"/>
  <c r="J562" i="9"/>
  <c r="K562" i="9"/>
  <c r="I563" i="9"/>
  <c r="J563" i="9"/>
  <c r="K563" i="9"/>
  <c r="I564" i="9"/>
  <c r="J564" i="9"/>
  <c r="K564" i="9"/>
  <c r="I565" i="9"/>
  <c r="J565" i="9"/>
  <c r="K565" i="9"/>
  <c r="I566" i="9"/>
  <c r="J566" i="9"/>
  <c r="K566" i="9"/>
  <c r="I567" i="9"/>
  <c r="J567" i="9"/>
  <c r="K567" i="9"/>
  <c r="C568" i="9"/>
  <c r="D568" i="9"/>
  <c r="E568" i="9"/>
  <c r="F568" i="9"/>
  <c r="G568" i="9"/>
  <c r="H568" i="9"/>
  <c r="J572" i="9"/>
  <c r="K572" i="9"/>
  <c r="J573" i="9"/>
  <c r="K573" i="9"/>
  <c r="J574" i="9"/>
  <c r="K574" i="9"/>
  <c r="J575" i="9"/>
  <c r="K575" i="9"/>
  <c r="J576" i="9"/>
  <c r="K576" i="9"/>
  <c r="J577" i="9"/>
  <c r="K577" i="9"/>
  <c r="J578" i="9"/>
  <c r="K578" i="9"/>
  <c r="J579" i="9"/>
  <c r="K579" i="9"/>
  <c r="J580" i="9"/>
  <c r="K580" i="9"/>
  <c r="J581" i="9"/>
  <c r="K581" i="9"/>
  <c r="J582" i="9"/>
  <c r="K582" i="9"/>
  <c r="J583" i="9"/>
  <c r="K583" i="9"/>
  <c r="J584" i="9"/>
  <c r="K584" i="9"/>
  <c r="J585" i="9"/>
  <c r="K585" i="9"/>
  <c r="C586" i="9"/>
  <c r="D586" i="9"/>
  <c r="E586" i="9"/>
  <c r="F586" i="9"/>
  <c r="G586" i="9"/>
  <c r="H586" i="9"/>
  <c r="I586" i="9"/>
  <c r="J590" i="9"/>
  <c r="K590" i="9"/>
  <c r="J591" i="9"/>
  <c r="K591" i="9"/>
  <c r="J592" i="9"/>
  <c r="K592" i="9"/>
  <c r="J593" i="9"/>
  <c r="K593" i="9"/>
  <c r="J594" i="9"/>
  <c r="K594" i="9"/>
  <c r="J595" i="9"/>
  <c r="K595" i="9"/>
  <c r="J596" i="9"/>
  <c r="K596" i="9"/>
  <c r="J597" i="9"/>
  <c r="K597" i="9"/>
  <c r="J598" i="9"/>
  <c r="K598" i="9"/>
  <c r="J599" i="9"/>
  <c r="K599" i="9"/>
  <c r="J600" i="9"/>
  <c r="K600" i="9"/>
  <c r="J601" i="9"/>
  <c r="K601" i="9"/>
  <c r="C602" i="9"/>
  <c r="D602" i="9"/>
  <c r="K602" i="9" s="1"/>
  <c r="E602" i="9"/>
  <c r="F602" i="9"/>
  <c r="G602" i="9"/>
  <c r="H602" i="9"/>
  <c r="I602" i="9"/>
  <c r="J609" i="9"/>
  <c r="K609" i="9"/>
  <c r="J610" i="9"/>
  <c r="K610" i="9"/>
  <c r="J611" i="9"/>
  <c r="K611" i="9"/>
  <c r="J612" i="9"/>
  <c r="K612" i="9"/>
  <c r="J613" i="9"/>
  <c r="K613" i="9"/>
  <c r="J614" i="9"/>
  <c r="K614" i="9"/>
  <c r="J615" i="9"/>
  <c r="K615" i="9"/>
  <c r="J616" i="9"/>
  <c r="K616" i="9"/>
  <c r="C617" i="9"/>
  <c r="D617" i="9"/>
  <c r="K617" i="9" s="1"/>
  <c r="E617" i="9"/>
  <c r="F617" i="9"/>
  <c r="G617" i="9"/>
  <c r="H617" i="9"/>
  <c r="I617" i="9"/>
  <c r="J621" i="9"/>
  <c r="K621" i="9"/>
  <c r="J622" i="9"/>
  <c r="K622" i="9"/>
  <c r="J623" i="9"/>
  <c r="K623" i="9"/>
  <c r="J624" i="9"/>
  <c r="K624" i="9"/>
  <c r="J625" i="9"/>
  <c r="K625" i="9"/>
  <c r="J626" i="9"/>
  <c r="K626" i="9"/>
  <c r="J627" i="9"/>
  <c r="K627" i="9"/>
  <c r="J628" i="9"/>
  <c r="K628" i="9"/>
  <c r="C629" i="9"/>
  <c r="D629" i="9"/>
  <c r="E629" i="9"/>
  <c r="F629" i="9"/>
  <c r="G629" i="9"/>
  <c r="H629" i="9"/>
  <c r="I629" i="9"/>
  <c r="J633" i="9"/>
  <c r="K633" i="9"/>
  <c r="J634" i="9"/>
  <c r="K634" i="9"/>
  <c r="J635" i="9"/>
  <c r="K635" i="9"/>
  <c r="J636" i="9"/>
  <c r="K636" i="9"/>
  <c r="J637" i="9"/>
  <c r="K637" i="9"/>
  <c r="J638" i="9"/>
  <c r="K638" i="9"/>
  <c r="J639" i="9"/>
  <c r="K639" i="9"/>
  <c r="J640" i="9"/>
  <c r="K640" i="9"/>
  <c r="C641" i="9"/>
  <c r="D641" i="9"/>
  <c r="E641" i="9"/>
  <c r="F641" i="9"/>
  <c r="G641" i="9"/>
  <c r="H641" i="9"/>
  <c r="I641" i="9"/>
  <c r="J645" i="9"/>
  <c r="K645" i="9"/>
  <c r="J646" i="9"/>
  <c r="K646" i="9"/>
  <c r="J647" i="9"/>
  <c r="K647" i="9"/>
  <c r="J648" i="9"/>
  <c r="K648" i="9"/>
  <c r="J649" i="9"/>
  <c r="K649" i="9"/>
  <c r="J650" i="9"/>
  <c r="K650" i="9"/>
  <c r="J651" i="9"/>
  <c r="K651" i="9"/>
  <c r="J652" i="9"/>
  <c r="K652" i="9"/>
  <c r="C653" i="9"/>
  <c r="D653" i="9"/>
  <c r="E653" i="9"/>
  <c r="K653" i="9" s="1"/>
  <c r="F653" i="9"/>
  <c r="G653" i="9"/>
  <c r="H653" i="9"/>
  <c r="I653" i="9"/>
  <c r="J657" i="9"/>
  <c r="K657" i="9"/>
  <c r="J658" i="9"/>
  <c r="K658" i="9"/>
  <c r="J659" i="9"/>
  <c r="K659" i="9"/>
  <c r="J660" i="9"/>
  <c r="K660" i="9"/>
  <c r="J661" i="9"/>
  <c r="K661" i="9"/>
  <c r="J662" i="9"/>
  <c r="K662" i="9"/>
  <c r="J663" i="9"/>
  <c r="K663" i="9"/>
  <c r="J664" i="9"/>
  <c r="K664" i="9"/>
  <c r="C665" i="9"/>
  <c r="D665" i="9"/>
  <c r="E665" i="9"/>
  <c r="F665" i="9"/>
  <c r="G665" i="9"/>
  <c r="H665" i="9"/>
  <c r="I665" i="9"/>
  <c r="J669" i="9"/>
  <c r="K669" i="9"/>
  <c r="J670" i="9"/>
  <c r="K670" i="9"/>
  <c r="J671" i="9"/>
  <c r="K671" i="9"/>
  <c r="J672" i="9"/>
  <c r="K672" i="9"/>
  <c r="J673" i="9"/>
  <c r="K673" i="9"/>
  <c r="J674" i="9"/>
  <c r="K674" i="9"/>
  <c r="J675" i="9"/>
  <c r="K675" i="9"/>
  <c r="J676" i="9"/>
  <c r="K676" i="9"/>
  <c r="C677" i="9"/>
  <c r="D677" i="9"/>
  <c r="E677" i="9"/>
  <c r="F677" i="9"/>
  <c r="G677" i="9"/>
  <c r="H677" i="9"/>
  <c r="I677" i="9"/>
  <c r="J681" i="9"/>
  <c r="K681" i="9"/>
  <c r="J682" i="9"/>
  <c r="K682" i="9"/>
  <c r="J683" i="9"/>
  <c r="K683" i="9"/>
  <c r="J684" i="9"/>
  <c r="K684" i="9"/>
  <c r="J685" i="9"/>
  <c r="K685" i="9"/>
  <c r="J686" i="9"/>
  <c r="K686" i="9"/>
  <c r="J687" i="9"/>
  <c r="K687" i="9"/>
  <c r="J688" i="9"/>
  <c r="K688" i="9"/>
  <c r="C689" i="9"/>
  <c r="D689" i="9"/>
  <c r="E689" i="9"/>
  <c r="F689" i="9"/>
  <c r="G689" i="9"/>
  <c r="H689" i="9"/>
  <c r="I689" i="9"/>
  <c r="J693" i="9"/>
  <c r="K693" i="9"/>
  <c r="J694" i="9"/>
  <c r="K694" i="9"/>
  <c r="J695" i="9"/>
  <c r="K695" i="9"/>
  <c r="J696" i="9"/>
  <c r="K696" i="9"/>
  <c r="J697" i="9"/>
  <c r="K697" i="9"/>
  <c r="J698" i="9"/>
  <c r="K698" i="9"/>
  <c r="J699" i="9"/>
  <c r="K699" i="9"/>
  <c r="J700" i="9"/>
  <c r="K700" i="9"/>
  <c r="C701" i="9"/>
  <c r="D701" i="9"/>
  <c r="E701" i="9"/>
  <c r="F701" i="9"/>
  <c r="G701" i="9"/>
  <c r="H701" i="9"/>
  <c r="I701" i="9"/>
  <c r="J705" i="9"/>
  <c r="K705" i="9"/>
  <c r="J706" i="9"/>
  <c r="K706" i="9"/>
  <c r="J707" i="9"/>
  <c r="K707" i="9"/>
  <c r="J708" i="9"/>
  <c r="K708" i="9"/>
  <c r="J709" i="9"/>
  <c r="K709" i="9"/>
  <c r="C710" i="9"/>
  <c r="D710" i="9"/>
  <c r="E710" i="9"/>
  <c r="F710" i="9"/>
  <c r="G710" i="9"/>
  <c r="H710" i="9"/>
  <c r="I710" i="9"/>
  <c r="J714" i="9"/>
  <c r="K714" i="9"/>
  <c r="J715" i="9"/>
  <c r="K715" i="9"/>
  <c r="J716" i="9"/>
  <c r="K716" i="9"/>
  <c r="J717" i="9"/>
  <c r="K717" i="9"/>
  <c r="J718" i="9"/>
  <c r="K718" i="9"/>
  <c r="C719" i="9"/>
  <c r="D719" i="9"/>
  <c r="E719" i="9"/>
  <c r="F719" i="9"/>
  <c r="G719" i="9"/>
  <c r="H719" i="9"/>
  <c r="I719" i="9"/>
  <c r="J723" i="9"/>
  <c r="K723" i="9"/>
  <c r="J724" i="9"/>
  <c r="K724" i="9"/>
  <c r="J725" i="9"/>
  <c r="K725" i="9"/>
  <c r="J726" i="9"/>
  <c r="K726" i="9"/>
  <c r="J727" i="9"/>
  <c r="K727" i="9"/>
  <c r="J728" i="9"/>
  <c r="K728" i="9"/>
  <c r="J729" i="9"/>
  <c r="K729" i="9"/>
  <c r="J730" i="9"/>
  <c r="K730" i="9"/>
  <c r="J731" i="9"/>
  <c r="K731" i="9"/>
  <c r="J732" i="9"/>
  <c r="K732" i="9"/>
  <c r="C733" i="9"/>
  <c r="D733" i="9"/>
  <c r="K733" i="9"/>
  <c r="E733" i="9"/>
  <c r="F733" i="9"/>
  <c r="G733" i="9"/>
  <c r="H733" i="9"/>
  <c r="I733" i="9"/>
  <c r="J733" i="9"/>
  <c r="J737" i="9"/>
  <c r="K737" i="9"/>
  <c r="J738" i="9"/>
  <c r="K738" i="9"/>
  <c r="J739" i="9"/>
  <c r="K739" i="9"/>
  <c r="J740" i="9"/>
  <c r="K740" i="9"/>
  <c r="J741" i="9"/>
  <c r="K741" i="9"/>
  <c r="J742" i="9"/>
  <c r="K742" i="9"/>
  <c r="J743" i="9"/>
  <c r="K743" i="9"/>
  <c r="J744" i="9"/>
  <c r="K744" i="9"/>
  <c r="J745" i="9"/>
  <c r="K745" i="9"/>
  <c r="J746" i="9"/>
  <c r="K746" i="9"/>
  <c r="C747" i="9"/>
  <c r="D747" i="9"/>
  <c r="J747" i="9" s="1"/>
  <c r="E747" i="9"/>
  <c r="F747" i="9"/>
  <c r="G747" i="9"/>
  <c r="H747" i="9"/>
  <c r="I747" i="9"/>
  <c r="J751" i="9"/>
  <c r="K751" i="9"/>
  <c r="J752" i="9"/>
  <c r="K752" i="9"/>
  <c r="J753" i="9"/>
  <c r="K753" i="9"/>
  <c r="J754" i="9"/>
  <c r="K754" i="9"/>
  <c r="J755" i="9"/>
  <c r="K755" i="9"/>
  <c r="J756" i="9"/>
  <c r="K756" i="9"/>
  <c r="J757" i="9"/>
  <c r="K757" i="9"/>
  <c r="J758" i="9"/>
  <c r="K758" i="9"/>
  <c r="J759" i="9"/>
  <c r="K759" i="9"/>
  <c r="J760" i="9"/>
  <c r="K760" i="9"/>
  <c r="C761" i="9"/>
  <c r="D761" i="9"/>
  <c r="K761" i="9" s="1"/>
  <c r="E761" i="9"/>
  <c r="F761" i="9"/>
  <c r="G761" i="9"/>
  <c r="H761" i="9"/>
  <c r="I761" i="9"/>
  <c r="J765" i="9"/>
  <c r="K765" i="9"/>
  <c r="J766" i="9"/>
  <c r="K766" i="9"/>
  <c r="J767" i="9"/>
  <c r="K767" i="9"/>
  <c r="J768" i="9"/>
  <c r="K768" i="9"/>
  <c r="J769" i="9"/>
  <c r="K769" i="9"/>
  <c r="J770" i="9"/>
  <c r="K770" i="9"/>
  <c r="J771" i="9"/>
  <c r="K771" i="9"/>
  <c r="J772" i="9"/>
  <c r="K772" i="9"/>
  <c r="J773" i="9"/>
  <c r="K773" i="9"/>
  <c r="J774" i="9"/>
  <c r="K774" i="9"/>
  <c r="C775" i="9"/>
  <c r="D775" i="9"/>
  <c r="E775" i="9"/>
  <c r="J775" i="9" s="1"/>
  <c r="F775" i="9"/>
  <c r="G775" i="9"/>
  <c r="H775" i="9"/>
  <c r="I775" i="9"/>
  <c r="I779" i="9"/>
  <c r="J779" i="9"/>
  <c r="K779" i="9"/>
  <c r="J780" i="9"/>
  <c r="K780" i="9"/>
  <c r="J781" i="9"/>
  <c r="K781" i="9"/>
  <c r="I782" i="9"/>
  <c r="J782" i="9"/>
  <c r="K782" i="9"/>
  <c r="I783" i="9"/>
  <c r="J783" i="9"/>
  <c r="K783" i="9"/>
  <c r="I784" i="9"/>
  <c r="J784" i="9"/>
  <c r="K784" i="9"/>
  <c r="I785" i="9"/>
  <c r="J785" i="9"/>
  <c r="K785" i="9"/>
  <c r="I786" i="9"/>
  <c r="J786" i="9"/>
  <c r="K786" i="9"/>
  <c r="I787" i="9"/>
  <c r="J787" i="9"/>
  <c r="K787" i="9"/>
  <c r="I788" i="9"/>
  <c r="J788" i="9"/>
  <c r="K788" i="9"/>
  <c r="I789" i="9"/>
  <c r="J789" i="9"/>
  <c r="K789" i="9"/>
  <c r="I790" i="9"/>
  <c r="J790" i="9"/>
  <c r="K790" i="9"/>
  <c r="I791" i="9"/>
  <c r="J791" i="9"/>
  <c r="K791" i="9"/>
  <c r="I792" i="9"/>
  <c r="J792" i="9"/>
  <c r="K792" i="9"/>
  <c r="C793" i="9"/>
  <c r="D793" i="9"/>
  <c r="E793" i="9"/>
  <c r="F793" i="9"/>
  <c r="G793" i="9"/>
  <c r="H793" i="9"/>
  <c r="J797" i="9"/>
  <c r="K797" i="9"/>
  <c r="J798" i="9"/>
  <c r="K798" i="9"/>
  <c r="J799" i="9"/>
  <c r="K799" i="9"/>
  <c r="J800" i="9"/>
  <c r="K800" i="9"/>
  <c r="J801" i="9"/>
  <c r="K801" i="9"/>
  <c r="J802" i="9"/>
  <c r="K802" i="9"/>
  <c r="J803" i="9"/>
  <c r="K803" i="9"/>
  <c r="J804" i="9"/>
  <c r="K804" i="9"/>
  <c r="J805" i="9"/>
  <c r="K805" i="9"/>
  <c r="J806" i="9"/>
  <c r="K806" i="9"/>
  <c r="J807" i="9"/>
  <c r="K807" i="9"/>
  <c r="J808" i="9"/>
  <c r="K808" i="9"/>
  <c r="J809" i="9"/>
  <c r="K809" i="9"/>
  <c r="J810" i="9"/>
  <c r="K810" i="9"/>
  <c r="C811" i="9"/>
  <c r="D811" i="9"/>
  <c r="E811" i="9"/>
  <c r="F811" i="9"/>
  <c r="G811" i="9"/>
  <c r="H811" i="9"/>
  <c r="I811" i="9"/>
  <c r="J815" i="9"/>
  <c r="K815" i="9"/>
  <c r="J816" i="9"/>
  <c r="K816" i="9"/>
  <c r="J817" i="9"/>
  <c r="K817" i="9"/>
  <c r="J818" i="9"/>
  <c r="K818" i="9"/>
  <c r="J819" i="9"/>
  <c r="K819" i="9"/>
  <c r="J820" i="9"/>
  <c r="K820" i="9"/>
  <c r="J821" i="9"/>
  <c r="K821" i="9"/>
  <c r="J822" i="9"/>
  <c r="K822" i="9"/>
  <c r="J823" i="9"/>
  <c r="K823" i="9"/>
  <c r="J824" i="9"/>
  <c r="K824" i="9"/>
  <c r="J825" i="9"/>
  <c r="K825" i="9"/>
  <c r="J826" i="9"/>
  <c r="K826" i="9"/>
  <c r="J827" i="9"/>
  <c r="K827" i="9"/>
  <c r="J828" i="9"/>
  <c r="K828" i="9"/>
  <c r="C829" i="9"/>
  <c r="D829" i="9"/>
  <c r="E829" i="9"/>
  <c r="F829" i="9"/>
  <c r="G829" i="9"/>
  <c r="H829" i="9"/>
  <c r="I829" i="9"/>
  <c r="J836" i="9"/>
  <c r="K836" i="9"/>
  <c r="J837" i="9"/>
  <c r="K837" i="9"/>
  <c r="J838" i="9"/>
  <c r="K838" i="9"/>
  <c r="J839" i="9"/>
  <c r="K839" i="9"/>
  <c r="J840" i="9"/>
  <c r="K840" i="9"/>
  <c r="J841" i="9"/>
  <c r="K841" i="9"/>
  <c r="J842" i="9"/>
  <c r="K842" i="9"/>
  <c r="J843" i="9"/>
  <c r="K843" i="9"/>
  <c r="J844" i="9"/>
  <c r="K844" i="9"/>
  <c r="J845" i="9"/>
  <c r="K845" i="9"/>
  <c r="J846" i="9"/>
  <c r="K846" i="9"/>
  <c r="J847" i="9"/>
  <c r="K847" i="9"/>
  <c r="J848" i="9"/>
  <c r="K848" i="9"/>
  <c r="J849" i="9"/>
  <c r="K849" i="9"/>
  <c r="J850" i="9"/>
  <c r="K850" i="9"/>
  <c r="J851" i="9"/>
  <c r="K851" i="9"/>
  <c r="C852" i="9"/>
  <c r="D852" i="9"/>
  <c r="E852" i="9"/>
  <c r="F852" i="9"/>
  <c r="G852" i="9"/>
  <c r="H852" i="9"/>
  <c r="I852" i="9"/>
  <c r="J856" i="9"/>
  <c r="K856" i="9"/>
  <c r="J857" i="9"/>
  <c r="K857" i="9"/>
  <c r="J858" i="9"/>
  <c r="K858" i="9"/>
  <c r="J859" i="9"/>
  <c r="K859" i="9"/>
  <c r="J860" i="9"/>
  <c r="K860" i="9"/>
  <c r="J861" i="9"/>
  <c r="K861" i="9"/>
  <c r="J862" i="9"/>
  <c r="K862" i="9"/>
  <c r="J863" i="9"/>
  <c r="K863" i="9"/>
  <c r="J864" i="9"/>
  <c r="K864" i="9"/>
  <c r="J865" i="9"/>
  <c r="K865" i="9"/>
  <c r="J866" i="9"/>
  <c r="K866" i="9"/>
  <c r="J867" i="9"/>
  <c r="K867" i="9"/>
  <c r="J868" i="9"/>
  <c r="K868" i="9"/>
  <c r="J869" i="9"/>
  <c r="K869" i="9"/>
  <c r="J870" i="9"/>
  <c r="K870" i="9"/>
  <c r="J871" i="9"/>
  <c r="K871" i="9"/>
  <c r="C872" i="9"/>
  <c r="D872" i="9"/>
  <c r="E872" i="9"/>
  <c r="F872" i="9"/>
  <c r="G872" i="9"/>
  <c r="H872" i="9"/>
  <c r="I872" i="9"/>
  <c r="J876" i="9"/>
  <c r="K876" i="9"/>
  <c r="J877" i="9"/>
  <c r="K877" i="9"/>
  <c r="J878" i="9"/>
  <c r="K878" i="9"/>
  <c r="J879" i="9"/>
  <c r="K879" i="9"/>
  <c r="J880" i="9"/>
  <c r="K880" i="9"/>
  <c r="C881" i="9"/>
  <c r="D881" i="9"/>
  <c r="K881" i="9" s="1"/>
  <c r="E881" i="9"/>
  <c r="F881" i="9"/>
  <c r="G881" i="9"/>
  <c r="H881" i="9"/>
  <c r="I881" i="9"/>
  <c r="J885" i="9"/>
  <c r="K885" i="9"/>
  <c r="J886" i="9"/>
  <c r="K886" i="9"/>
  <c r="J887" i="9"/>
  <c r="K887" i="9"/>
  <c r="J888" i="9"/>
  <c r="K888" i="9"/>
  <c r="C889" i="9"/>
  <c r="D889" i="9"/>
  <c r="E889" i="9"/>
  <c r="J889" i="9" s="1"/>
  <c r="F889" i="9"/>
  <c r="G889" i="9"/>
  <c r="H889" i="9"/>
  <c r="I889" i="9"/>
  <c r="J893" i="9"/>
  <c r="K893" i="9"/>
  <c r="J894" i="9"/>
  <c r="K894" i="9"/>
  <c r="J895" i="9"/>
  <c r="K895" i="9"/>
  <c r="J896" i="9"/>
  <c r="K896" i="9"/>
  <c r="J897" i="9"/>
  <c r="K897" i="9"/>
  <c r="J898" i="9"/>
  <c r="K898" i="9"/>
  <c r="J899" i="9"/>
  <c r="K899" i="9"/>
  <c r="J900" i="9"/>
  <c r="K900" i="9"/>
  <c r="J901" i="9"/>
  <c r="K901" i="9"/>
  <c r="J902" i="9"/>
  <c r="K902" i="9"/>
  <c r="C903" i="9"/>
  <c r="D903" i="9"/>
  <c r="E903" i="9"/>
  <c r="F903" i="9"/>
  <c r="G903" i="9"/>
  <c r="H903" i="9"/>
  <c r="I903" i="9"/>
  <c r="J907" i="9"/>
  <c r="K907" i="9"/>
  <c r="J908" i="9"/>
  <c r="K908" i="9"/>
  <c r="J909" i="9"/>
  <c r="K909" i="9"/>
  <c r="J910" i="9"/>
  <c r="K910" i="9"/>
  <c r="J911" i="9"/>
  <c r="K911" i="9"/>
  <c r="J912" i="9"/>
  <c r="K912" i="9"/>
  <c r="J913" i="9"/>
  <c r="K913" i="9"/>
  <c r="J914" i="9"/>
  <c r="K914" i="9"/>
  <c r="J915" i="9"/>
  <c r="K915" i="9"/>
  <c r="J916" i="9"/>
  <c r="K916" i="9"/>
  <c r="C917" i="9"/>
  <c r="D917" i="9"/>
  <c r="E917" i="9"/>
  <c r="F917" i="9"/>
  <c r="G917" i="9"/>
  <c r="H917" i="9"/>
  <c r="I917" i="9"/>
  <c r="J921" i="9"/>
  <c r="K921" i="9"/>
  <c r="J922" i="9"/>
  <c r="K922" i="9"/>
  <c r="J923" i="9"/>
  <c r="K923" i="9"/>
  <c r="J924" i="9"/>
  <c r="K924" i="9"/>
  <c r="J925" i="9"/>
  <c r="K925" i="9"/>
  <c r="J926" i="9"/>
  <c r="K926" i="9"/>
  <c r="J927" i="9"/>
  <c r="K927" i="9"/>
  <c r="J928" i="9"/>
  <c r="K928" i="9"/>
  <c r="J929" i="9"/>
  <c r="K929" i="9"/>
  <c r="J930" i="9"/>
  <c r="K930" i="9"/>
  <c r="C931" i="9"/>
  <c r="D931" i="9"/>
  <c r="K931" i="9" s="1"/>
  <c r="E931" i="9"/>
  <c r="J931" i="9" s="1"/>
  <c r="F931" i="9"/>
  <c r="G931" i="9"/>
  <c r="H931" i="9"/>
  <c r="I931" i="9"/>
  <c r="J935" i="9"/>
  <c r="K935" i="9"/>
  <c r="J936" i="9"/>
  <c r="K936" i="9"/>
  <c r="J937" i="9"/>
  <c r="K937" i="9"/>
  <c r="J938" i="9"/>
  <c r="K938" i="9"/>
  <c r="J939" i="9"/>
  <c r="K939" i="9"/>
  <c r="J940" i="9"/>
  <c r="K940" i="9"/>
  <c r="J941" i="9"/>
  <c r="K941" i="9"/>
  <c r="J942" i="9"/>
  <c r="K942" i="9"/>
  <c r="J943" i="9"/>
  <c r="K943" i="9"/>
  <c r="J944" i="9"/>
  <c r="K944" i="9"/>
  <c r="C945" i="9"/>
  <c r="D945" i="9"/>
  <c r="K945" i="9" s="1"/>
  <c r="E945" i="9"/>
  <c r="J945" i="9"/>
  <c r="F945" i="9"/>
  <c r="G945" i="9"/>
  <c r="H945" i="9"/>
  <c r="I945" i="9"/>
  <c r="J949" i="9"/>
  <c r="K949" i="9"/>
  <c r="J950" i="9"/>
  <c r="K950" i="9"/>
  <c r="J951" i="9"/>
  <c r="K951" i="9"/>
  <c r="J952" i="9"/>
  <c r="K952" i="9"/>
  <c r="J953" i="9"/>
  <c r="K953" i="9"/>
  <c r="C954" i="9"/>
  <c r="D954" i="9"/>
  <c r="K954" i="9" s="1"/>
  <c r="E954" i="9"/>
  <c r="F954" i="9"/>
  <c r="G954" i="9"/>
  <c r="H954" i="9"/>
  <c r="I954" i="9"/>
  <c r="J958" i="9"/>
  <c r="K958" i="9"/>
  <c r="J959" i="9"/>
  <c r="K959" i="9"/>
  <c r="J960" i="9"/>
  <c r="K960" i="9"/>
  <c r="J961" i="9"/>
  <c r="K961" i="9"/>
  <c r="J962" i="9"/>
  <c r="K962" i="9"/>
  <c r="C963" i="9"/>
  <c r="D963" i="9"/>
  <c r="E963" i="9"/>
  <c r="F963" i="9"/>
  <c r="G963" i="9"/>
  <c r="H963" i="9"/>
  <c r="I963" i="9"/>
  <c r="J967" i="9"/>
  <c r="K967" i="9"/>
  <c r="J968" i="9"/>
  <c r="K968" i="9"/>
  <c r="J969" i="9"/>
  <c r="K969" i="9"/>
  <c r="J970" i="9"/>
  <c r="K970" i="9"/>
  <c r="J971" i="9"/>
  <c r="K971" i="9"/>
  <c r="C972" i="9"/>
  <c r="D972" i="9"/>
  <c r="E972" i="9"/>
  <c r="F972" i="9"/>
  <c r="G972" i="9"/>
  <c r="H972" i="9"/>
  <c r="I972" i="9"/>
  <c r="J976" i="9"/>
  <c r="K976" i="9"/>
  <c r="J977" i="9"/>
  <c r="K977" i="9"/>
  <c r="J978" i="9"/>
  <c r="K978" i="9"/>
  <c r="J979" i="9"/>
  <c r="K979" i="9"/>
  <c r="J980" i="9"/>
  <c r="K980" i="9"/>
  <c r="C981" i="9"/>
  <c r="D981" i="9"/>
  <c r="E981" i="9"/>
  <c r="F981" i="9"/>
  <c r="G981" i="9"/>
  <c r="H981" i="9"/>
  <c r="I981" i="9"/>
  <c r="J985" i="9"/>
  <c r="K985" i="9"/>
  <c r="J986" i="9"/>
  <c r="K986" i="9"/>
  <c r="J987" i="9"/>
  <c r="K987" i="9"/>
  <c r="J988" i="9"/>
  <c r="K988" i="9"/>
  <c r="C989" i="9"/>
  <c r="D989" i="9"/>
  <c r="E989" i="9"/>
  <c r="F989" i="9"/>
  <c r="G989" i="9"/>
  <c r="H989" i="9"/>
  <c r="I989" i="9"/>
  <c r="I993" i="9"/>
  <c r="J993" i="9"/>
  <c r="K993" i="9"/>
  <c r="I994" i="9"/>
  <c r="J994" i="9"/>
  <c r="K994" i="9"/>
  <c r="I995" i="9"/>
  <c r="J995" i="9"/>
  <c r="K995" i="9"/>
  <c r="I996" i="9"/>
  <c r="J996" i="9"/>
  <c r="K996" i="9"/>
  <c r="I997" i="9"/>
  <c r="J997" i="9"/>
  <c r="K997" i="9"/>
  <c r="I998" i="9"/>
  <c r="J998" i="9"/>
  <c r="K998" i="9"/>
  <c r="I999" i="9"/>
  <c r="J999" i="9"/>
  <c r="K999" i="9"/>
  <c r="I1000" i="9"/>
  <c r="J1000" i="9"/>
  <c r="K1000" i="9"/>
  <c r="I1001" i="9"/>
  <c r="J1001" i="9"/>
  <c r="K1001" i="9"/>
  <c r="I1002" i="9"/>
  <c r="J1002" i="9"/>
  <c r="K1002" i="9"/>
  <c r="I1003" i="9"/>
  <c r="J1003" i="9"/>
  <c r="K1003" i="9"/>
  <c r="I1004" i="9"/>
  <c r="J1004" i="9"/>
  <c r="K1004" i="9"/>
  <c r="I1005" i="9"/>
  <c r="J1005" i="9"/>
  <c r="K1005" i="9"/>
  <c r="I1006" i="9"/>
  <c r="J1006" i="9"/>
  <c r="K1006" i="9"/>
  <c r="I1007" i="9"/>
  <c r="J1007" i="9"/>
  <c r="K1007" i="9"/>
  <c r="I1008" i="9"/>
  <c r="J1008" i="9"/>
  <c r="K1008" i="9"/>
  <c r="C1009" i="9"/>
  <c r="D1009" i="9"/>
  <c r="E1009" i="9"/>
  <c r="F1009" i="9"/>
  <c r="G1009" i="9"/>
  <c r="H1009" i="9"/>
  <c r="J1013" i="9"/>
  <c r="K1013" i="9"/>
  <c r="J1014" i="9"/>
  <c r="K1014" i="9"/>
  <c r="J1015" i="9"/>
  <c r="K1015" i="9"/>
  <c r="J1016" i="9"/>
  <c r="K1016" i="9"/>
  <c r="J1017" i="9"/>
  <c r="K1017" i="9"/>
  <c r="J1018" i="9"/>
  <c r="K1018" i="9"/>
  <c r="J1019" i="9"/>
  <c r="K1019" i="9"/>
  <c r="J1020" i="9"/>
  <c r="K1020" i="9"/>
  <c r="J1021" i="9"/>
  <c r="K1021" i="9"/>
  <c r="J1022" i="9"/>
  <c r="K1022" i="9"/>
  <c r="J1023" i="9"/>
  <c r="K1023" i="9"/>
  <c r="J1024" i="9"/>
  <c r="K1024" i="9"/>
  <c r="J1025" i="9"/>
  <c r="K1025" i="9"/>
  <c r="J1026" i="9"/>
  <c r="K1026" i="9"/>
  <c r="C1027" i="9"/>
  <c r="D1027" i="9"/>
  <c r="K1027" i="9" s="1"/>
  <c r="E1027" i="9"/>
  <c r="F1027" i="9"/>
  <c r="G1027" i="9"/>
  <c r="H1027" i="9"/>
  <c r="I1027" i="9"/>
  <c r="J1031" i="9"/>
  <c r="K1031" i="9"/>
  <c r="J1032" i="9"/>
  <c r="K1032" i="9"/>
  <c r="J1033" i="9"/>
  <c r="K1033" i="9"/>
  <c r="J1034" i="9"/>
  <c r="K1034" i="9"/>
  <c r="J1035" i="9"/>
  <c r="K1035" i="9"/>
  <c r="J1036" i="9"/>
  <c r="K1036" i="9"/>
  <c r="J1037" i="9"/>
  <c r="K1037" i="9"/>
  <c r="J1038" i="9"/>
  <c r="K1038" i="9"/>
  <c r="J1039" i="9"/>
  <c r="K1039" i="9"/>
  <c r="J1040" i="9"/>
  <c r="K1040" i="9"/>
  <c r="J1041" i="9"/>
  <c r="K1041" i="9"/>
  <c r="C1042" i="9"/>
  <c r="D1042" i="9"/>
  <c r="E1042" i="9"/>
  <c r="J1042" i="9" s="1"/>
  <c r="F1042" i="9"/>
  <c r="G1042" i="9"/>
  <c r="H1042" i="9"/>
  <c r="I1042" i="9"/>
  <c r="J1049" i="9"/>
  <c r="K1049" i="9"/>
  <c r="J1050" i="9"/>
  <c r="K1050" i="9"/>
  <c r="J1051" i="9"/>
  <c r="K1051" i="9"/>
  <c r="J1052" i="9"/>
  <c r="K1052" i="9"/>
  <c r="J1053" i="9"/>
  <c r="K1053" i="9"/>
  <c r="J1054" i="9"/>
  <c r="K1054" i="9"/>
  <c r="J1055" i="9"/>
  <c r="K1055" i="9"/>
  <c r="J1056" i="9"/>
  <c r="K1056" i="9"/>
  <c r="J1057" i="9"/>
  <c r="K1057" i="9"/>
  <c r="J1058" i="9"/>
  <c r="K1058" i="9"/>
  <c r="J1059" i="9"/>
  <c r="K1059" i="9"/>
  <c r="J1060" i="9"/>
  <c r="K1060" i="9"/>
  <c r="J1061" i="9"/>
  <c r="K1061" i="9"/>
  <c r="J1062" i="9"/>
  <c r="K1062" i="9"/>
  <c r="J1063" i="9"/>
  <c r="K1063" i="9"/>
  <c r="J1064" i="9"/>
  <c r="K1064" i="9"/>
  <c r="C1065" i="9"/>
  <c r="D1065" i="9"/>
  <c r="E1065" i="9"/>
  <c r="F1065" i="9"/>
  <c r="G1065" i="9"/>
  <c r="H1065" i="9"/>
  <c r="I1065" i="9"/>
  <c r="J1069" i="9"/>
  <c r="K1069" i="9"/>
  <c r="J1070" i="9"/>
  <c r="K1070" i="9"/>
  <c r="J1071" i="9"/>
  <c r="K1071" i="9"/>
  <c r="J1072" i="9"/>
  <c r="K1072" i="9"/>
  <c r="J1073" i="9"/>
  <c r="K1073" i="9"/>
  <c r="J1074" i="9"/>
  <c r="K1074" i="9"/>
  <c r="J1075" i="9"/>
  <c r="K1075" i="9"/>
  <c r="J1076" i="9"/>
  <c r="K1076" i="9"/>
  <c r="J1077" i="9"/>
  <c r="K1077" i="9"/>
  <c r="J1078" i="9"/>
  <c r="K1078" i="9"/>
  <c r="J1079" i="9"/>
  <c r="K1079" i="9"/>
  <c r="J1080" i="9"/>
  <c r="K1080" i="9"/>
  <c r="J1081" i="9"/>
  <c r="K1081" i="9"/>
  <c r="J1082" i="9"/>
  <c r="K1082" i="9"/>
  <c r="J1083" i="9"/>
  <c r="K1083" i="9"/>
  <c r="J1084" i="9"/>
  <c r="K1084" i="9"/>
  <c r="C1085" i="9"/>
  <c r="D1085" i="9"/>
  <c r="E1085" i="9"/>
  <c r="F1085" i="9"/>
  <c r="G1085" i="9"/>
  <c r="H1085" i="9"/>
  <c r="I1085" i="9"/>
  <c r="J1089" i="9"/>
  <c r="K1089" i="9"/>
  <c r="J1090" i="9"/>
  <c r="K1090" i="9"/>
  <c r="J1091" i="9"/>
  <c r="K1091" i="9"/>
  <c r="J1092" i="9"/>
  <c r="K1092" i="9"/>
  <c r="J1093" i="9"/>
  <c r="K1093" i="9"/>
  <c r="J1094" i="9"/>
  <c r="K1094" i="9"/>
  <c r="J1095" i="9"/>
  <c r="K1095" i="9"/>
  <c r="J1096" i="9"/>
  <c r="K1096" i="9"/>
  <c r="J1097" i="9"/>
  <c r="K1097" i="9"/>
  <c r="J1098" i="9"/>
  <c r="K1098" i="9"/>
  <c r="J1099" i="9"/>
  <c r="K1099" i="9"/>
  <c r="J1100" i="9"/>
  <c r="K1100" i="9"/>
  <c r="C1101" i="9"/>
  <c r="D1101" i="9"/>
  <c r="J1101" i="9" s="1"/>
  <c r="E1101" i="9"/>
  <c r="F1101" i="9"/>
  <c r="G1101" i="9"/>
  <c r="H1101" i="9"/>
  <c r="I1101" i="9"/>
  <c r="J1105" i="9"/>
  <c r="K1105" i="9"/>
  <c r="J1106" i="9"/>
  <c r="K1106" i="9"/>
  <c r="J1107" i="9"/>
  <c r="K1107" i="9"/>
  <c r="J1108" i="9"/>
  <c r="K1108" i="9"/>
  <c r="J1109" i="9"/>
  <c r="K1109" i="9"/>
  <c r="J1110" i="9"/>
  <c r="K1110" i="9"/>
  <c r="J1111" i="9"/>
  <c r="K1111" i="9"/>
  <c r="J1112" i="9"/>
  <c r="K1112" i="9"/>
  <c r="J1113" i="9"/>
  <c r="K1113" i="9"/>
  <c r="J1114" i="9"/>
  <c r="K1114" i="9"/>
  <c r="C1115" i="9"/>
  <c r="D1115" i="9"/>
  <c r="E1115" i="9"/>
  <c r="F1115" i="9"/>
  <c r="G1115" i="9"/>
  <c r="H1115" i="9"/>
  <c r="I1115" i="9"/>
  <c r="J1119" i="9"/>
  <c r="K1119" i="9"/>
  <c r="J1120" i="9"/>
  <c r="K1120" i="9"/>
  <c r="J1121" i="9"/>
  <c r="K1121" i="9"/>
  <c r="J1122" i="9"/>
  <c r="K1122" i="9"/>
  <c r="J1123" i="9"/>
  <c r="K1123" i="9"/>
  <c r="J1124" i="9"/>
  <c r="K1124" i="9"/>
  <c r="J1125" i="9"/>
  <c r="K1125" i="9"/>
  <c r="J1126" i="9"/>
  <c r="K1126" i="9"/>
  <c r="J1127" i="9"/>
  <c r="K1127" i="9"/>
  <c r="J1128" i="9"/>
  <c r="K1128" i="9"/>
  <c r="C1129" i="9"/>
  <c r="D1129" i="9"/>
  <c r="E1129" i="9"/>
  <c r="F1129" i="9"/>
  <c r="G1129" i="9"/>
  <c r="H1129" i="9"/>
  <c r="I1129" i="9"/>
  <c r="J1133" i="9"/>
  <c r="K1133" i="9"/>
  <c r="J1134" i="9"/>
  <c r="K1134" i="9"/>
  <c r="J1135" i="9"/>
  <c r="K1135" i="9"/>
  <c r="J1136" i="9"/>
  <c r="K1136" i="9"/>
  <c r="J1137" i="9"/>
  <c r="K1137" i="9"/>
  <c r="J1138" i="9"/>
  <c r="K1138" i="9"/>
  <c r="J1139" i="9"/>
  <c r="K1139" i="9"/>
  <c r="J1140" i="9"/>
  <c r="K1140" i="9"/>
  <c r="J1141" i="9"/>
  <c r="K1141" i="9"/>
  <c r="J1142" i="9"/>
  <c r="K1142" i="9"/>
  <c r="J1143" i="9"/>
  <c r="K1143" i="9"/>
  <c r="J1144" i="9"/>
  <c r="K1144" i="9"/>
  <c r="C1145" i="9"/>
  <c r="D1145" i="9"/>
  <c r="E1145" i="9"/>
  <c r="J1145" i="9" s="1"/>
  <c r="F1145" i="9"/>
  <c r="G1145" i="9"/>
  <c r="H1145" i="9"/>
  <c r="I1145" i="9"/>
  <c r="J1149" i="9"/>
  <c r="K1149" i="9"/>
  <c r="J1150" i="9"/>
  <c r="K1150" i="9"/>
  <c r="J1151" i="9"/>
  <c r="K1151" i="9"/>
  <c r="J1152" i="9"/>
  <c r="K1152" i="9"/>
  <c r="J1153" i="9"/>
  <c r="K1153" i="9"/>
  <c r="J1154" i="9"/>
  <c r="K1154" i="9"/>
  <c r="J1155" i="9"/>
  <c r="K1155" i="9"/>
  <c r="J1156" i="9"/>
  <c r="K1156" i="9"/>
  <c r="J1157" i="9"/>
  <c r="K1157" i="9"/>
  <c r="J1158" i="9"/>
  <c r="K1158" i="9"/>
  <c r="J1159" i="9"/>
  <c r="K1159" i="9"/>
  <c r="J1160" i="9"/>
  <c r="K1160" i="9"/>
  <c r="J1161" i="9"/>
  <c r="K1161" i="9"/>
  <c r="J1162" i="9"/>
  <c r="K1162" i="9"/>
  <c r="J1163" i="9"/>
  <c r="K1163" i="9"/>
  <c r="J1164" i="9"/>
  <c r="K1164" i="9"/>
  <c r="C1165" i="9"/>
  <c r="D1165" i="9"/>
  <c r="E1165" i="9"/>
  <c r="F1165" i="9"/>
  <c r="G1165" i="9"/>
  <c r="H1165" i="9"/>
  <c r="I1165" i="9"/>
  <c r="J1169" i="9"/>
  <c r="K1169" i="9"/>
  <c r="J1170" i="9"/>
  <c r="K1170" i="9"/>
  <c r="J1171" i="9"/>
  <c r="K1171" i="9"/>
  <c r="J1172" i="9"/>
  <c r="K1172" i="9"/>
  <c r="J1173" i="9"/>
  <c r="K1173" i="9"/>
  <c r="J1174" i="9"/>
  <c r="K1174" i="9"/>
  <c r="J1175" i="9"/>
  <c r="K1175" i="9"/>
  <c r="J1176" i="9"/>
  <c r="K1176" i="9"/>
  <c r="J1177" i="9"/>
  <c r="K1177" i="9"/>
  <c r="J1178" i="9"/>
  <c r="K1178" i="9"/>
  <c r="J1179" i="9"/>
  <c r="K1179" i="9"/>
  <c r="J1180" i="9"/>
  <c r="K1180" i="9"/>
  <c r="J1181" i="9"/>
  <c r="K1181" i="9"/>
  <c r="J1182" i="9"/>
  <c r="K1182" i="9"/>
  <c r="C1183" i="9"/>
  <c r="D1183" i="9"/>
  <c r="E1183" i="9"/>
  <c r="J1183" i="9" s="1"/>
  <c r="F1183" i="9"/>
  <c r="G1183" i="9"/>
  <c r="H1183" i="9"/>
  <c r="I1183" i="9"/>
  <c r="J1187" i="9"/>
  <c r="K1187" i="9"/>
  <c r="J1188" i="9"/>
  <c r="K1188" i="9"/>
  <c r="J1189" i="9"/>
  <c r="K1189" i="9"/>
  <c r="J1190" i="9"/>
  <c r="K1190" i="9"/>
  <c r="J1191" i="9"/>
  <c r="K1191" i="9"/>
  <c r="J1192" i="9"/>
  <c r="K1192" i="9"/>
  <c r="J1193" i="9"/>
  <c r="K1193" i="9"/>
  <c r="J1194" i="9"/>
  <c r="K1194" i="9"/>
  <c r="J1195" i="9"/>
  <c r="K1195" i="9"/>
  <c r="J1196" i="9"/>
  <c r="K1196" i="9"/>
  <c r="C1197" i="9"/>
  <c r="D1197" i="9"/>
  <c r="E1197" i="9"/>
  <c r="F1197" i="9"/>
  <c r="G1197" i="9"/>
  <c r="H1197" i="9"/>
  <c r="I1197" i="9"/>
  <c r="I1204" i="9"/>
  <c r="J1204" i="9"/>
  <c r="K1204" i="9"/>
  <c r="I1205" i="9"/>
  <c r="J1205" i="9"/>
  <c r="K1205" i="9"/>
  <c r="I1206" i="9"/>
  <c r="J1206" i="9"/>
  <c r="K1206" i="9"/>
  <c r="I1207" i="9"/>
  <c r="J1207" i="9"/>
  <c r="K1207" i="9"/>
  <c r="I1208" i="9"/>
  <c r="J1208" i="9"/>
  <c r="K1208" i="9"/>
  <c r="I1209" i="9"/>
  <c r="J1209" i="9"/>
  <c r="K1209" i="9"/>
  <c r="I1210" i="9"/>
  <c r="J1210" i="9"/>
  <c r="K1210" i="9"/>
  <c r="I1211" i="9"/>
  <c r="J1211" i="9"/>
  <c r="K1211" i="9"/>
  <c r="I1212" i="9"/>
  <c r="J1212" i="9"/>
  <c r="K1212" i="9"/>
  <c r="I1213" i="9"/>
  <c r="J1213" i="9"/>
  <c r="K1213" i="9"/>
  <c r="I1214" i="9"/>
  <c r="J1214" i="9"/>
  <c r="K1214" i="9"/>
  <c r="I1215" i="9"/>
  <c r="J1215" i="9"/>
  <c r="K1215" i="9"/>
  <c r="I1216" i="9"/>
  <c r="J1216" i="9"/>
  <c r="K1216" i="9"/>
  <c r="I1217" i="9"/>
  <c r="J1217" i="9"/>
  <c r="K1217" i="9"/>
  <c r="I1218" i="9"/>
  <c r="J1218" i="9"/>
  <c r="K1218" i="9"/>
  <c r="I1219" i="9"/>
  <c r="J1219" i="9"/>
  <c r="K1219" i="9"/>
  <c r="C1220" i="9"/>
  <c r="D1220" i="9"/>
  <c r="E1220" i="9"/>
  <c r="F1220" i="9"/>
  <c r="G1220" i="9"/>
  <c r="H1220" i="9"/>
  <c r="I1224" i="9"/>
  <c r="J1224" i="9"/>
  <c r="K1224" i="9"/>
  <c r="I1225" i="9"/>
  <c r="J1225" i="9"/>
  <c r="K1225" i="9"/>
  <c r="I1226" i="9"/>
  <c r="J1226" i="9"/>
  <c r="K1226" i="9"/>
  <c r="I1227" i="9"/>
  <c r="J1227" i="9"/>
  <c r="K1227" i="9"/>
  <c r="I1228" i="9"/>
  <c r="J1228" i="9"/>
  <c r="K1228" i="9"/>
  <c r="I1229" i="9"/>
  <c r="J1229" i="9"/>
  <c r="K1229" i="9"/>
  <c r="I1230" i="9"/>
  <c r="J1230" i="9"/>
  <c r="K1230" i="9"/>
  <c r="I1231" i="9"/>
  <c r="J1231" i="9"/>
  <c r="K1231" i="9"/>
  <c r="I1232" i="9"/>
  <c r="J1232" i="9"/>
  <c r="K1232" i="9"/>
  <c r="I1233" i="9"/>
  <c r="J1233" i="9"/>
  <c r="K1233" i="9"/>
  <c r="I1234" i="9"/>
  <c r="J1234" i="9"/>
  <c r="K1234" i="9"/>
  <c r="I1235" i="9"/>
  <c r="J1235" i="9"/>
  <c r="K1235" i="9"/>
  <c r="I1236" i="9"/>
  <c r="J1236" i="9"/>
  <c r="K1236" i="9"/>
  <c r="I1237" i="9"/>
  <c r="J1237" i="9"/>
  <c r="K1237" i="9"/>
  <c r="I1238" i="9"/>
  <c r="J1238" i="9"/>
  <c r="K1238" i="9"/>
  <c r="I1239" i="9"/>
  <c r="J1239" i="9"/>
  <c r="K1239" i="9"/>
  <c r="C1240" i="9"/>
  <c r="D1240" i="9"/>
  <c r="E1240" i="9"/>
  <c r="F1240" i="9"/>
  <c r="G1240" i="9"/>
  <c r="H1240" i="9"/>
  <c r="I1244" i="9"/>
  <c r="J1244" i="9"/>
  <c r="K1244" i="9"/>
  <c r="I1245" i="9"/>
  <c r="J1245" i="9"/>
  <c r="K1245" i="9"/>
  <c r="I1246" i="9"/>
  <c r="J1246" i="9"/>
  <c r="K1246" i="9"/>
  <c r="I1247" i="9"/>
  <c r="J1247" i="9"/>
  <c r="K1247" i="9"/>
  <c r="I1248" i="9"/>
  <c r="J1248" i="9"/>
  <c r="K1248" i="9"/>
  <c r="I1249" i="9"/>
  <c r="J1249" i="9"/>
  <c r="K1249" i="9"/>
  <c r="I1250" i="9"/>
  <c r="J1250" i="9"/>
  <c r="K1250" i="9"/>
  <c r="C1250" i="9" s="1"/>
  <c r="C1256" i="9" s="1"/>
  <c r="I1251" i="9"/>
  <c r="J1251" i="9"/>
  <c r="K1251" i="9"/>
  <c r="I1252" i="9"/>
  <c r="J1252" i="9"/>
  <c r="K1252" i="9"/>
  <c r="I1253" i="9"/>
  <c r="J1253" i="9"/>
  <c r="K1253" i="9"/>
  <c r="I1254" i="9"/>
  <c r="J1254" i="9"/>
  <c r="K1254" i="9"/>
  <c r="I1255" i="9"/>
  <c r="J1255" i="9"/>
  <c r="K1255" i="9"/>
  <c r="D1256" i="9"/>
  <c r="J1256" i="9" s="1"/>
  <c r="E1256" i="9"/>
  <c r="F1256" i="9"/>
  <c r="G1256" i="9"/>
  <c r="H1256" i="9"/>
  <c r="J1260" i="9"/>
  <c r="K1260" i="9"/>
  <c r="J1261" i="9"/>
  <c r="K1261" i="9"/>
  <c r="J1262" i="9"/>
  <c r="K1262" i="9"/>
  <c r="J1263" i="9"/>
  <c r="K1263" i="9"/>
  <c r="J1264" i="9"/>
  <c r="K1264" i="9"/>
  <c r="J1265" i="9"/>
  <c r="K1265" i="9"/>
  <c r="J1266" i="9"/>
  <c r="K1266" i="9"/>
  <c r="J1267" i="9"/>
  <c r="K1267" i="9"/>
  <c r="J1268" i="9"/>
  <c r="K1268" i="9"/>
  <c r="J1269" i="9"/>
  <c r="K1269" i="9"/>
  <c r="C1270" i="9"/>
  <c r="D1270" i="9"/>
  <c r="E1270" i="9"/>
  <c r="J1270" i="9" s="1"/>
  <c r="F1270" i="9"/>
  <c r="G1270" i="9"/>
  <c r="H1270" i="9"/>
  <c r="I1270" i="9"/>
  <c r="I1274" i="9"/>
  <c r="J1274" i="9"/>
  <c r="K1274" i="9"/>
  <c r="C1274" i="9" s="1"/>
  <c r="I1275" i="9"/>
  <c r="J1275" i="9"/>
  <c r="K1275" i="9"/>
  <c r="C1275" i="9" s="1"/>
  <c r="I1276" i="9"/>
  <c r="J1276" i="9"/>
  <c r="K1276" i="9"/>
  <c r="C1276" i="9" s="1"/>
  <c r="I1277" i="9"/>
  <c r="J1277" i="9"/>
  <c r="K1277" i="9"/>
  <c r="C1277" i="9" s="1"/>
  <c r="I1278" i="9"/>
  <c r="J1278" i="9"/>
  <c r="K1278" i="9"/>
  <c r="C1278" i="9" s="1"/>
  <c r="I1279" i="9"/>
  <c r="J1279" i="9"/>
  <c r="K1279" i="9"/>
  <c r="C1279" i="9" s="1"/>
  <c r="I1280" i="9"/>
  <c r="J1280" i="9"/>
  <c r="K1280" i="9"/>
  <c r="C1280" i="9" s="1"/>
  <c r="I1281" i="9"/>
  <c r="J1281" i="9"/>
  <c r="K1281" i="9"/>
  <c r="C1281" i="9" s="1"/>
  <c r="I1282" i="9"/>
  <c r="J1282" i="9"/>
  <c r="K1282" i="9"/>
  <c r="C1282" i="9" s="1"/>
  <c r="I1283" i="9"/>
  <c r="J1283" i="9"/>
  <c r="K1283" i="9"/>
  <c r="C1283" i="9" s="1"/>
  <c r="I1284" i="9"/>
  <c r="J1284" i="9"/>
  <c r="K1284" i="9"/>
  <c r="C1284" i="9" s="1"/>
  <c r="I1285" i="9"/>
  <c r="J1285" i="9"/>
  <c r="K1285" i="9"/>
  <c r="C1285" i="9" s="1"/>
  <c r="I1286" i="9"/>
  <c r="J1286" i="9"/>
  <c r="K1286" i="9"/>
  <c r="C1286" i="9" s="1"/>
  <c r="I1287" i="9"/>
  <c r="J1287" i="9"/>
  <c r="K1287" i="9"/>
  <c r="C1287" i="9" s="1"/>
  <c r="I1288" i="9"/>
  <c r="J1288" i="9"/>
  <c r="K1288" i="9"/>
  <c r="C1288" i="9" s="1"/>
  <c r="I1289" i="9"/>
  <c r="J1289" i="9"/>
  <c r="K1289" i="9"/>
  <c r="C1289" i="9" s="1"/>
  <c r="D1290" i="9"/>
  <c r="K1290" i="9" s="1"/>
  <c r="E1290" i="9"/>
  <c r="F1290" i="9"/>
  <c r="G1290" i="9"/>
  <c r="H1290" i="9"/>
  <c r="I1294" i="9"/>
  <c r="J1294" i="9"/>
  <c r="K1294" i="9"/>
  <c r="I1295" i="9"/>
  <c r="J1295" i="9"/>
  <c r="K1295" i="9"/>
  <c r="I1296" i="9"/>
  <c r="J1296" i="9"/>
  <c r="K1296" i="9"/>
  <c r="I1297" i="9"/>
  <c r="J1297" i="9"/>
  <c r="K1297" i="9"/>
  <c r="I1298" i="9"/>
  <c r="J1298" i="9"/>
  <c r="K1298" i="9"/>
  <c r="I1299" i="9"/>
  <c r="J1299" i="9"/>
  <c r="K1299" i="9"/>
  <c r="I1300" i="9"/>
  <c r="J1300" i="9"/>
  <c r="K1300" i="9"/>
  <c r="I1301" i="9"/>
  <c r="J1301" i="9"/>
  <c r="K1301" i="9"/>
  <c r="I1302" i="9"/>
  <c r="J1302" i="9"/>
  <c r="K1302" i="9"/>
  <c r="I1303" i="9"/>
  <c r="J1303" i="9"/>
  <c r="K1303" i="9"/>
  <c r="I1304" i="9"/>
  <c r="J1304" i="9"/>
  <c r="K1304" i="9"/>
  <c r="I1305" i="9"/>
  <c r="J1305" i="9"/>
  <c r="K1305" i="9"/>
  <c r="I1306" i="9"/>
  <c r="J1306" i="9"/>
  <c r="K1306" i="9"/>
  <c r="I1307" i="9"/>
  <c r="J1307" i="9"/>
  <c r="K1307" i="9"/>
  <c r="I1308" i="9"/>
  <c r="J1308" i="9"/>
  <c r="K1308" i="9"/>
  <c r="I1309" i="9"/>
  <c r="J1309" i="9"/>
  <c r="K1309" i="9"/>
  <c r="C1310" i="9"/>
  <c r="D1310" i="9"/>
  <c r="E1310" i="9"/>
  <c r="F1310" i="9"/>
  <c r="G1310" i="9"/>
  <c r="H1310" i="9"/>
  <c r="J1314" i="9"/>
  <c r="K1314" i="9"/>
  <c r="J1315" i="9"/>
  <c r="K1315" i="9"/>
  <c r="J1316" i="9"/>
  <c r="K1316" i="9"/>
  <c r="J1317" i="9"/>
  <c r="K1317" i="9"/>
  <c r="J1318" i="9"/>
  <c r="K1318" i="9"/>
  <c r="J1319" i="9"/>
  <c r="K1319" i="9"/>
  <c r="J1320" i="9"/>
  <c r="K1320" i="9"/>
  <c r="J1321" i="9"/>
  <c r="K1321" i="9"/>
  <c r="J1322" i="9"/>
  <c r="K1322" i="9"/>
  <c r="C1323" i="9"/>
  <c r="D1323" i="9"/>
  <c r="E1323" i="9"/>
  <c r="F1323" i="9"/>
  <c r="G1323" i="9"/>
  <c r="H1323" i="9"/>
  <c r="I1323" i="9"/>
  <c r="I1330" i="9"/>
  <c r="J1330" i="9"/>
  <c r="K1330" i="9"/>
  <c r="I1331" i="9"/>
  <c r="J1331" i="9"/>
  <c r="K1331" i="9"/>
  <c r="I1332" i="9"/>
  <c r="J1332" i="9"/>
  <c r="K1332" i="9"/>
  <c r="I1333" i="9"/>
  <c r="J1333" i="9"/>
  <c r="K1333" i="9"/>
  <c r="I1334" i="9"/>
  <c r="J1334" i="9"/>
  <c r="K1334" i="9"/>
  <c r="I1335" i="9"/>
  <c r="J1335" i="9"/>
  <c r="K1335" i="9"/>
  <c r="I1336" i="9"/>
  <c r="J1336" i="9"/>
  <c r="K1336" i="9"/>
  <c r="C1336" i="9" s="1"/>
  <c r="C1346" i="9" s="1"/>
  <c r="I1337" i="9"/>
  <c r="J1337" i="9"/>
  <c r="K1337" i="9"/>
  <c r="I1338" i="9"/>
  <c r="J1338" i="9"/>
  <c r="K1338" i="9"/>
  <c r="I1339" i="9"/>
  <c r="J1339" i="9"/>
  <c r="K1339" i="9"/>
  <c r="I1340" i="9"/>
  <c r="J1340" i="9"/>
  <c r="K1340" i="9"/>
  <c r="I1341" i="9"/>
  <c r="J1341" i="9"/>
  <c r="K1341" i="9"/>
  <c r="I1342" i="9"/>
  <c r="J1342" i="9"/>
  <c r="K1342" i="9"/>
  <c r="I1343" i="9"/>
  <c r="J1343" i="9"/>
  <c r="K1343" i="9"/>
  <c r="I1344" i="9"/>
  <c r="J1344" i="9"/>
  <c r="K1344" i="9"/>
  <c r="I1345" i="9"/>
  <c r="J1345" i="9"/>
  <c r="K1345" i="9"/>
  <c r="D1346" i="9"/>
  <c r="K1346" i="9" s="1"/>
  <c r="E1346" i="9"/>
  <c r="F1346" i="9"/>
  <c r="G1346" i="9"/>
  <c r="H1346" i="9"/>
  <c r="I1350" i="9"/>
  <c r="J1350" i="9"/>
  <c r="K1350" i="9"/>
  <c r="I1351" i="9"/>
  <c r="J1351" i="9"/>
  <c r="K1351" i="9"/>
  <c r="I1352" i="9"/>
  <c r="J1352" i="9"/>
  <c r="K1352" i="9"/>
  <c r="I1353" i="9"/>
  <c r="J1353" i="9"/>
  <c r="K1353" i="9"/>
  <c r="I1354" i="9"/>
  <c r="J1354" i="9"/>
  <c r="K1354" i="9"/>
  <c r="I1355" i="9"/>
  <c r="J1355" i="9"/>
  <c r="K1355" i="9"/>
  <c r="I1356" i="9"/>
  <c r="J1356" i="9"/>
  <c r="K1356" i="9"/>
  <c r="I1357" i="9"/>
  <c r="J1357" i="9"/>
  <c r="K1357" i="9"/>
  <c r="I1358" i="9"/>
  <c r="J1358" i="9"/>
  <c r="K1358" i="9"/>
  <c r="I1359" i="9"/>
  <c r="J1359" i="9"/>
  <c r="K1359" i="9"/>
  <c r="I1360" i="9"/>
  <c r="J1360" i="9"/>
  <c r="K1360" i="9"/>
  <c r="I1361" i="9"/>
  <c r="J1361" i="9"/>
  <c r="K1361" i="9"/>
  <c r="I1362" i="9"/>
  <c r="J1362" i="9"/>
  <c r="K1362" i="9"/>
  <c r="I1363" i="9"/>
  <c r="J1363" i="9"/>
  <c r="K1363" i="9"/>
  <c r="I1364" i="9"/>
  <c r="J1364" i="9"/>
  <c r="K1364" i="9"/>
  <c r="I1365" i="9"/>
  <c r="J1365" i="9"/>
  <c r="K1365" i="9"/>
  <c r="C1366" i="9"/>
  <c r="D1366" i="9"/>
  <c r="K1366" i="9" s="1"/>
  <c r="E1366" i="9"/>
  <c r="F1366" i="9"/>
  <c r="G1366" i="9"/>
  <c r="H1366" i="9"/>
  <c r="J1370" i="9"/>
  <c r="K1370" i="9"/>
  <c r="J1371" i="9"/>
  <c r="K1371" i="9"/>
  <c r="J1372" i="9"/>
  <c r="K1372" i="9"/>
  <c r="J1373" i="9"/>
  <c r="K1373" i="9"/>
  <c r="J1374" i="9"/>
  <c r="K1374" i="9"/>
  <c r="J1375" i="9"/>
  <c r="K1375" i="9"/>
  <c r="J1376" i="9"/>
  <c r="K1376" i="9"/>
  <c r="J1377" i="9"/>
  <c r="K1377" i="9"/>
  <c r="J1378" i="9"/>
  <c r="K1378" i="9"/>
  <c r="J1379" i="9"/>
  <c r="K1379" i="9"/>
  <c r="J1380" i="9"/>
  <c r="K1380" i="9"/>
  <c r="J1381" i="9"/>
  <c r="K1381" i="9"/>
  <c r="J1382" i="9"/>
  <c r="K1382" i="9"/>
  <c r="J1383" i="9"/>
  <c r="K1383" i="9"/>
  <c r="J1384" i="9"/>
  <c r="K1384" i="9"/>
  <c r="J1385" i="9"/>
  <c r="K1385" i="9"/>
  <c r="J1386" i="9"/>
  <c r="K1386" i="9"/>
  <c r="J1387" i="9"/>
  <c r="K1387" i="9"/>
  <c r="J1388" i="9"/>
  <c r="K1388" i="9"/>
  <c r="J1389" i="9"/>
  <c r="K1389" i="9"/>
  <c r="C1390" i="9"/>
  <c r="D1390" i="9"/>
  <c r="E1390" i="9"/>
  <c r="F1390" i="9"/>
  <c r="G1390" i="9"/>
  <c r="H1390" i="9"/>
  <c r="I1390" i="9"/>
  <c r="I1394" i="9"/>
  <c r="J1394" i="9"/>
  <c r="K1394" i="9"/>
  <c r="I1395" i="9"/>
  <c r="J1395" i="9"/>
  <c r="K1395" i="9"/>
  <c r="I1396" i="9"/>
  <c r="J1396" i="9"/>
  <c r="K1396" i="9"/>
  <c r="I1397" i="9"/>
  <c r="J1397" i="9"/>
  <c r="K1397" i="9"/>
  <c r="I1398" i="9"/>
  <c r="J1398" i="9"/>
  <c r="K1398" i="9"/>
  <c r="I1399" i="9"/>
  <c r="J1399" i="9"/>
  <c r="K1399" i="9"/>
  <c r="I1400" i="9"/>
  <c r="J1400" i="9"/>
  <c r="K1400" i="9"/>
  <c r="I1401" i="9"/>
  <c r="J1401" i="9"/>
  <c r="K1401" i="9"/>
  <c r="I1402" i="9"/>
  <c r="J1402" i="9"/>
  <c r="K1402" i="9"/>
  <c r="I1403" i="9"/>
  <c r="J1403" i="9"/>
  <c r="K1403" i="9"/>
  <c r="I1404" i="9"/>
  <c r="J1404" i="9"/>
  <c r="K1404" i="9"/>
  <c r="I1405" i="9"/>
  <c r="J1405" i="9"/>
  <c r="K1405" i="9"/>
  <c r="I1406" i="9"/>
  <c r="J1406" i="9"/>
  <c r="K1406" i="9"/>
  <c r="I1407" i="9"/>
  <c r="J1407" i="9"/>
  <c r="K1407" i="9"/>
  <c r="I1408" i="9"/>
  <c r="J1408" i="9"/>
  <c r="K1408" i="9"/>
  <c r="I1409" i="9"/>
  <c r="J1409" i="9"/>
  <c r="K1409" i="9"/>
  <c r="C1410" i="9"/>
  <c r="D1410" i="9"/>
  <c r="E1410" i="9"/>
  <c r="F1410" i="9"/>
  <c r="G1410" i="9"/>
  <c r="H1410" i="9"/>
  <c r="I1414" i="9"/>
  <c r="J1414" i="9"/>
  <c r="K1414" i="9"/>
  <c r="I1415" i="9"/>
  <c r="J1415" i="9"/>
  <c r="K1415" i="9"/>
  <c r="I1416" i="9"/>
  <c r="J1416" i="9"/>
  <c r="K1416" i="9"/>
  <c r="I1417" i="9"/>
  <c r="J1417" i="9"/>
  <c r="K1417" i="9"/>
  <c r="I1418" i="9"/>
  <c r="J1418" i="9"/>
  <c r="K1418" i="9"/>
  <c r="I1419" i="9"/>
  <c r="J1419" i="9"/>
  <c r="K1419" i="9"/>
  <c r="I1420" i="9"/>
  <c r="J1420" i="9"/>
  <c r="K1420" i="9"/>
  <c r="I1421" i="9"/>
  <c r="J1421" i="9"/>
  <c r="K1421" i="9"/>
  <c r="I1422" i="9"/>
  <c r="J1422" i="9"/>
  <c r="K1422" i="9"/>
  <c r="I1423" i="9"/>
  <c r="J1423" i="9"/>
  <c r="K1423" i="9"/>
  <c r="I1424" i="9"/>
  <c r="J1424" i="9"/>
  <c r="K1424" i="9"/>
  <c r="I1425" i="9"/>
  <c r="J1425" i="9"/>
  <c r="K1425" i="9"/>
  <c r="I1426" i="9"/>
  <c r="J1426" i="9"/>
  <c r="K1426" i="9"/>
  <c r="I1427" i="9"/>
  <c r="J1427" i="9"/>
  <c r="K1427" i="9"/>
  <c r="I1428" i="9"/>
  <c r="J1428" i="9"/>
  <c r="K1428" i="9"/>
  <c r="I1429" i="9"/>
  <c r="J1429" i="9"/>
  <c r="K1429" i="9"/>
  <c r="C1430" i="9"/>
  <c r="D1430" i="9"/>
  <c r="E1430" i="9"/>
  <c r="F1430" i="9"/>
  <c r="G1430" i="9"/>
  <c r="H1430" i="9"/>
  <c r="J1430" i="9"/>
  <c r="J6" i="8"/>
  <c r="K6" i="8"/>
  <c r="J7" i="8"/>
  <c r="K7" i="8"/>
  <c r="J8" i="8"/>
  <c r="K8" i="8"/>
  <c r="J9" i="8"/>
  <c r="K9" i="8"/>
  <c r="J10" i="8"/>
  <c r="K10" i="8"/>
  <c r="J11" i="8"/>
  <c r="K11" i="8"/>
  <c r="J12" i="8"/>
  <c r="K12" i="8"/>
  <c r="J13" i="8"/>
  <c r="K13" i="8"/>
  <c r="J14" i="8"/>
  <c r="K14" i="8"/>
  <c r="J15" i="8"/>
  <c r="K15" i="8"/>
  <c r="J16" i="8"/>
  <c r="K16" i="8"/>
  <c r="J17" i="8"/>
  <c r="K17" i="8"/>
  <c r="J18" i="8"/>
  <c r="K18" i="8"/>
  <c r="J19" i="8"/>
  <c r="K19" i="8"/>
  <c r="J20" i="8"/>
  <c r="K20" i="8"/>
  <c r="J21" i="8"/>
  <c r="K21" i="8"/>
  <c r="J22" i="8"/>
  <c r="K22" i="8"/>
  <c r="C23" i="8"/>
  <c r="D23" i="8"/>
  <c r="E23" i="8"/>
  <c r="J23" i="8" s="1"/>
  <c r="F23" i="8"/>
  <c r="G23" i="8"/>
  <c r="H23" i="8"/>
  <c r="I23"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C43" i="8"/>
  <c r="D43" i="8"/>
  <c r="E43" i="8"/>
  <c r="F43" i="8"/>
  <c r="G43" i="8"/>
  <c r="H43" i="8"/>
  <c r="I43"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4" i="8"/>
  <c r="K64" i="8"/>
  <c r="J65" i="8"/>
  <c r="K65" i="8"/>
  <c r="J66" i="8"/>
  <c r="K66" i="8"/>
  <c r="J67" i="8"/>
  <c r="K67" i="8"/>
  <c r="J68" i="8"/>
  <c r="K68" i="8"/>
  <c r="J69" i="8"/>
  <c r="K69" i="8"/>
  <c r="J70" i="8"/>
  <c r="K70" i="8"/>
  <c r="J71" i="8"/>
  <c r="K71" i="8"/>
  <c r="J72" i="8"/>
  <c r="K72" i="8"/>
  <c r="J73" i="8"/>
  <c r="K73" i="8"/>
  <c r="J74" i="8"/>
  <c r="K74" i="8"/>
  <c r="J75" i="8"/>
  <c r="K75" i="8"/>
  <c r="J76" i="8"/>
  <c r="K76" i="8"/>
  <c r="T76" i="8"/>
  <c r="U76" i="8"/>
  <c r="V76" i="8"/>
  <c r="W76" i="8"/>
  <c r="X76" i="8"/>
  <c r="Y76" i="8"/>
  <c r="Z76" i="8"/>
  <c r="J77" i="8"/>
  <c r="K77"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4" i="8"/>
  <c r="K124" i="8"/>
  <c r="J125" i="8"/>
  <c r="K125" i="8"/>
  <c r="J126" i="8"/>
  <c r="K126" i="8"/>
  <c r="J127" i="8"/>
  <c r="K127" i="8"/>
  <c r="J128" i="8"/>
  <c r="K128" i="8"/>
  <c r="C129" i="8"/>
  <c r="D129" i="8"/>
  <c r="E129" i="8"/>
  <c r="F129" i="8"/>
  <c r="G129" i="8"/>
  <c r="H129" i="8"/>
  <c r="I129" i="8"/>
  <c r="J136" i="8"/>
  <c r="K136" i="8"/>
  <c r="J137" i="8"/>
  <c r="K137" i="8"/>
  <c r="J138" i="8"/>
  <c r="K138" i="8"/>
  <c r="J139" i="8"/>
  <c r="K139" i="8"/>
  <c r="J140" i="8"/>
  <c r="K140" i="8"/>
  <c r="J141" i="8"/>
  <c r="K141" i="8"/>
  <c r="J142" i="8"/>
  <c r="K142" i="8"/>
  <c r="J143" i="8"/>
  <c r="K143" i="8"/>
  <c r="J144" i="8"/>
  <c r="K144" i="8"/>
  <c r="J145" i="8"/>
  <c r="K145" i="8"/>
  <c r="J146" i="8"/>
  <c r="K146" i="8"/>
  <c r="J147" i="8"/>
  <c r="K147" i="8"/>
  <c r="J148" i="8"/>
  <c r="K148" i="8"/>
  <c r="J149" i="8"/>
  <c r="K149" i="8"/>
  <c r="J150" i="8"/>
  <c r="K150" i="8"/>
  <c r="J151" i="8"/>
  <c r="K151" i="8"/>
  <c r="C152" i="8"/>
  <c r="D152" i="8"/>
  <c r="E152" i="8"/>
  <c r="J152" i="8" s="1"/>
  <c r="F152" i="8"/>
  <c r="G152" i="8"/>
  <c r="H152" i="8"/>
  <c r="I152" i="8"/>
  <c r="J156" i="8"/>
  <c r="K156" i="8"/>
  <c r="J157" i="8"/>
  <c r="K157" i="8"/>
  <c r="J158" i="8"/>
  <c r="K158" i="8"/>
  <c r="J159" i="8"/>
  <c r="K159" i="8"/>
  <c r="J160" i="8"/>
  <c r="K160" i="8"/>
  <c r="J161" i="8"/>
  <c r="K161" i="8"/>
  <c r="J162" i="8"/>
  <c r="K162" i="8"/>
  <c r="J163" i="8"/>
  <c r="K163" i="8"/>
  <c r="J164" i="8"/>
  <c r="K164" i="8"/>
  <c r="J165" i="8"/>
  <c r="K165" i="8"/>
  <c r="J166" i="8"/>
  <c r="K166" i="8"/>
  <c r="J167" i="8"/>
  <c r="K167" i="8"/>
  <c r="J168" i="8"/>
  <c r="K168" i="8"/>
  <c r="J169" i="8"/>
  <c r="K169" i="8"/>
  <c r="J170" i="8"/>
  <c r="K170" i="8"/>
  <c r="J171" i="8"/>
  <c r="K171" i="8"/>
  <c r="C172" i="8"/>
  <c r="D172" i="8"/>
  <c r="J172" i="8" s="1"/>
  <c r="E172" i="8"/>
  <c r="F172" i="8"/>
  <c r="G172" i="8"/>
  <c r="H172" i="8"/>
  <c r="I172" i="8"/>
  <c r="J176" i="8"/>
  <c r="K176" i="8"/>
  <c r="J177" i="8"/>
  <c r="K177" i="8"/>
  <c r="J178" i="8"/>
  <c r="K178" i="8"/>
  <c r="J179" i="8"/>
  <c r="K179" i="8"/>
  <c r="J180" i="8"/>
  <c r="K180" i="8"/>
  <c r="J181" i="8"/>
  <c r="K181" i="8"/>
  <c r="J182" i="8"/>
  <c r="K182" i="8"/>
  <c r="J183" i="8"/>
  <c r="K183" i="8"/>
  <c r="J184" i="8"/>
  <c r="K184" i="8"/>
  <c r="J185" i="8"/>
  <c r="K185" i="8"/>
  <c r="J186" i="8"/>
  <c r="K186" i="8"/>
  <c r="J187" i="8"/>
  <c r="K187" i="8"/>
  <c r="J188" i="8"/>
  <c r="K188" i="8"/>
  <c r="J189" i="8"/>
  <c r="K189" i="8"/>
  <c r="C190" i="8"/>
  <c r="D190" i="8"/>
  <c r="E190" i="8"/>
  <c r="J190" i="8" s="1"/>
  <c r="F190" i="8"/>
  <c r="G190" i="8"/>
  <c r="H190" i="8"/>
  <c r="I190" i="8"/>
  <c r="J194" i="8"/>
  <c r="K194" i="8"/>
  <c r="J195" i="8"/>
  <c r="K195" i="8"/>
  <c r="J196" i="8"/>
  <c r="K196" i="8"/>
  <c r="J197" i="8"/>
  <c r="K197" i="8"/>
  <c r="J198" i="8"/>
  <c r="K198" i="8"/>
  <c r="J199" i="8"/>
  <c r="K199" i="8"/>
  <c r="J200" i="8"/>
  <c r="K200" i="8"/>
  <c r="J201" i="8"/>
  <c r="K201" i="8"/>
  <c r="J202" i="8"/>
  <c r="K202" i="8"/>
  <c r="J203" i="8"/>
  <c r="K203" i="8"/>
  <c r="J204" i="8"/>
  <c r="K204" i="8"/>
  <c r="J205" i="8"/>
  <c r="K205" i="8"/>
  <c r="J206" i="8"/>
  <c r="K206" i="8"/>
  <c r="T206" i="8"/>
  <c r="T207" i="8" s="1"/>
  <c r="J207" i="8"/>
  <c r="K207" i="8"/>
  <c r="U207" i="8"/>
  <c r="V207" i="8"/>
  <c r="W207" i="8"/>
  <c r="X207" i="8"/>
  <c r="Y207" i="8"/>
  <c r="Z207" i="8"/>
  <c r="C208" i="8"/>
  <c r="D208" i="8"/>
  <c r="E208" i="8"/>
  <c r="F208" i="8"/>
  <c r="G208" i="8"/>
  <c r="H208" i="8"/>
  <c r="I208" i="8"/>
  <c r="J212" i="8"/>
  <c r="K212" i="8"/>
  <c r="J213" i="8"/>
  <c r="K213" i="8"/>
  <c r="J214" i="8"/>
  <c r="K214" i="8"/>
  <c r="J215" i="8"/>
  <c r="K215" i="8"/>
  <c r="J216" i="8"/>
  <c r="K216" i="8"/>
  <c r="J217" i="8"/>
  <c r="K217" i="8"/>
  <c r="J218" i="8"/>
  <c r="K218" i="8"/>
  <c r="J219" i="8"/>
  <c r="K219" i="8"/>
  <c r="J220" i="8"/>
  <c r="K220" i="8"/>
  <c r="J221" i="8"/>
  <c r="K221" i="8"/>
  <c r="J222" i="8"/>
  <c r="K222" i="8"/>
  <c r="J223" i="8"/>
  <c r="K223" i="8"/>
  <c r="J224" i="8"/>
  <c r="K224" i="8"/>
  <c r="J225" i="8"/>
  <c r="K225" i="8"/>
  <c r="J226" i="8"/>
  <c r="K226" i="8"/>
  <c r="J227" i="8"/>
  <c r="K227" i="8"/>
  <c r="J228" i="8"/>
  <c r="K228" i="8"/>
  <c r="J229" i="8"/>
  <c r="K229" i="8"/>
  <c r="D230" i="8"/>
  <c r="K230" i="8" s="1"/>
  <c r="E230" i="8"/>
  <c r="F230" i="8"/>
  <c r="G230" i="8"/>
  <c r="H230" i="8"/>
  <c r="I230" i="8"/>
  <c r="J230" i="8"/>
  <c r="J234" i="8"/>
  <c r="K234" i="8"/>
  <c r="J235" i="8"/>
  <c r="K235" i="8"/>
  <c r="J236" i="8"/>
  <c r="K236" i="8"/>
  <c r="J237" i="8"/>
  <c r="K237" i="8"/>
  <c r="J238" i="8"/>
  <c r="K238" i="8"/>
  <c r="J239" i="8"/>
  <c r="K239" i="8"/>
  <c r="J240" i="8"/>
  <c r="K240" i="8"/>
  <c r="J241" i="8"/>
  <c r="K241" i="8"/>
  <c r="J242" i="8"/>
  <c r="K242" i="8"/>
  <c r="J243" i="8"/>
  <c r="K243" i="8"/>
  <c r="J244" i="8"/>
  <c r="K244" i="8"/>
  <c r="J245" i="8"/>
  <c r="K245" i="8"/>
  <c r="J246" i="8"/>
  <c r="K246" i="8"/>
  <c r="J247" i="8"/>
  <c r="K247" i="8"/>
  <c r="J248" i="8"/>
  <c r="K248" i="8"/>
  <c r="J249" i="8"/>
  <c r="K249" i="8"/>
  <c r="J250" i="8"/>
  <c r="K250" i="8"/>
  <c r="J251" i="8"/>
  <c r="K251" i="8"/>
  <c r="J252" i="8"/>
  <c r="K252" i="8"/>
  <c r="J256" i="8"/>
  <c r="K256" i="8"/>
  <c r="J257" i="8"/>
  <c r="K257" i="8"/>
  <c r="J258" i="8"/>
  <c r="K258" i="8"/>
  <c r="J259" i="8"/>
  <c r="K259" i="8"/>
  <c r="J260" i="8"/>
  <c r="K260" i="8"/>
  <c r="J261" i="8"/>
  <c r="K261" i="8"/>
  <c r="C262" i="8"/>
  <c r="D262" i="8"/>
  <c r="E262" i="8"/>
  <c r="J262" i="8" s="1"/>
  <c r="F262" i="8"/>
  <c r="G262" i="8"/>
  <c r="H262" i="8"/>
  <c r="I262" i="8"/>
  <c r="J269" i="8"/>
  <c r="K269" i="8"/>
  <c r="J270" i="8"/>
  <c r="K270" i="8"/>
  <c r="J271" i="8"/>
  <c r="K271" i="8"/>
  <c r="J272" i="8"/>
  <c r="K272" i="8"/>
  <c r="J273" i="8"/>
  <c r="K273" i="8"/>
  <c r="J274" i="8"/>
  <c r="K274" i="8"/>
  <c r="J275" i="8"/>
  <c r="K275" i="8"/>
  <c r="J276" i="8"/>
  <c r="K276" i="8"/>
  <c r="J277" i="8"/>
  <c r="K277" i="8"/>
  <c r="J278" i="8"/>
  <c r="K278" i="8"/>
  <c r="J279" i="8"/>
  <c r="K279" i="8"/>
  <c r="J280" i="8"/>
  <c r="K280" i="8"/>
  <c r="J281" i="8"/>
  <c r="K281" i="8"/>
  <c r="J282" i="8"/>
  <c r="K282" i="8"/>
  <c r="J283" i="8"/>
  <c r="K283" i="8"/>
  <c r="C284" i="8"/>
  <c r="D284" i="8"/>
  <c r="E284" i="8"/>
  <c r="F284" i="8"/>
  <c r="G284" i="8"/>
  <c r="H284" i="8"/>
  <c r="I284" i="8"/>
  <c r="J288" i="8"/>
  <c r="K288" i="8"/>
  <c r="J289" i="8"/>
  <c r="K289" i="8"/>
  <c r="J290" i="8"/>
  <c r="K290" i="8"/>
  <c r="J291" i="8"/>
  <c r="K291" i="8"/>
  <c r="J292" i="8"/>
  <c r="K292" i="8"/>
  <c r="J293" i="8"/>
  <c r="K293" i="8"/>
  <c r="J294" i="8"/>
  <c r="K294" i="8"/>
  <c r="J295" i="8"/>
  <c r="K295" i="8"/>
  <c r="J296" i="8"/>
  <c r="K296" i="8"/>
  <c r="J297" i="8"/>
  <c r="K297" i="8"/>
  <c r="J298" i="8"/>
  <c r="K298" i="8"/>
  <c r="J299" i="8"/>
  <c r="K299" i="8"/>
  <c r="J300" i="8"/>
  <c r="K300" i="8"/>
  <c r="J301" i="8"/>
  <c r="K301" i="8"/>
  <c r="C302" i="8"/>
  <c r="D302" i="8"/>
  <c r="E302" i="8"/>
  <c r="J302" i="8" s="1"/>
  <c r="F302" i="8"/>
  <c r="G302" i="8"/>
  <c r="H302" i="8"/>
  <c r="I302" i="8"/>
  <c r="J306" i="8"/>
  <c r="K306" i="8"/>
  <c r="J307" i="8"/>
  <c r="K307" i="8"/>
  <c r="J308" i="8"/>
  <c r="K308" i="8"/>
  <c r="J309" i="8"/>
  <c r="K309" i="8"/>
  <c r="J310" i="8"/>
  <c r="K310" i="8"/>
  <c r="J311" i="8"/>
  <c r="K311" i="8"/>
  <c r="J312" i="8"/>
  <c r="K312" i="8"/>
  <c r="J313" i="8"/>
  <c r="K313" i="8"/>
  <c r="J314" i="8"/>
  <c r="K314" i="8"/>
  <c r="J315" i="8"/>
  <c r="K315" i="8"/>
  <c r="J316" i="8"/>
  <c r="K316" i="8"/>
  <c r="J317" i="8"/>
  <c r="K317" i="8"/>
  <c r="J318" i="8"/>
  <c r="K318" i="8"/>
  <c r="J319" i="8"/>
  <c r="K319" i="8"/>
  <c r="C320" i="8"/>
  <c r="D320" i="8"/>
  <c r="J320" i="8" s="1"/>
  <c r="E320" i="8"/>
  <c r="F320" i="8"/>
  <c r="G320" i="8"/>
  <c r="H320" i="8"/>
  <c r="I320" i="8"/>
  <c r="J324" i="8"/>
  <c r="K324" i="8"/>
  <c r="J325" i="8"/>
  <c r="K325" i="8"/>
  <c r="J326" i="8"/>
  <c r="K326" i="8"/>
  <c r="J327" i="8"/>
  <c r="K327" i="8"/>
  <c r="J328" i="8"/>
  <c r="K328" i="8"/>
  <c r="J329" i="8"/>
  <c r="K329" i="8"/>
  <c r="J330" i="8"/>
  <c r="K330" i="8"/>
  <c r="J331" i="8"/>
  <c r="K331" i="8"/>
  <c r="J332" i="8"/>
  <c r="K332" i="8"/>
  <c r="J333" i="8"/>
  <c r="K333" i="8"/>
  <c r="J334" i="8"/>
  <c r="K334" i="8"/>
  <c r="J335" i="8"/>
  <c r="K335" i="8"/>
  <c r="J336" i="8"/>
  <c r="K336" i="8"/>
  <c r="J337" i="8"/>
  <c r="K337" i="8"/>
  <c r="T337" i="8"/>
  <c r="U337" i="8"/>
  <c r="V337" i="8"/>
  <c r="W337" i="8"/>
  <c r="X337" i="8"/>
  <c r="Y337" i="8"/>
  <c r="Z337" i="8"/>
  <c r="C338" i="8"/>
  <c r="D338" i="8"/>
  <c r="K338" i="8" s="1"/>
  <c r="E338" i="8"/>
  <c r="F338" i="8"/>
  <c r="G338" i="8"/>
  <c r="H338" i="8"/>
  <c r="I338" i="8"/>
  <c r="J338" i="8"/>
  <c r="J342" i="8"/>
  <c r="K342" i="8"/>
  <c r="J343" i="8"/>
  <c r="K343" i="8"/>
  <c r="J344" i="8"/>
  <c r="K344" i="8"/>
  <c r="J345" i="8"/>
  <c r="K345" i="8"/>
  <c r="J346" i="8"/>
  <c r="K346" i="8"/>
  <c r="J347" i="8"/>
  <c r="K347" i="8"/>
  <c r="J348" i="8"/>
  <c r="K348" i="8"/>
  <c r="J349" i="8"/>
  <c r="K349" i="8"/>
  <c r="J350" i="8"/>
  <c r="K350" i="8"/>
  <c r="J351" i="8"/>
  <c r="K351" i="8"/>
  <c r="J352" i="8"/>
  <c r="K352" i="8"/>
  <c r="J353" i="8"/>
  <c r="K353" i="8"/>
  <c r="J354" i="8"/>
  <c r="K354" i="8"/>
  <c r="J355" i="8"/>
  <c r="K355" i="8"/>
  <c r="J356" i="8"/>
  <c r="K356" i="8"/>
  <c r="J357" i="8"/>
  <c r="K357" i="8"/>
  <c r="J358" i="8"/>
  <c r="K358" i="8"/>
  <c r="J359" i="8"/>
  <c r="K359" i="8"/>
  <c r="J360" i="8"/>
  <c r="K360" i="8"/>
  <c r="J361" i="8"/>
  <c r="K361" i="8"/>
  <c r="J362" i="8"/>
  <c r="K362" i="8"/>
  <c r="J366" i="8"/>
  <c r="K366" i="8"/>
  <c r="J367" i="8"/>
  <c r="K367" i="8"/>
  <c r="J368" i="8"/>
  <c r="K368" i="8"/>
  <c r="J369" i="8"/>
  <c r="K369" i="8"/>
  <c r="C370" i="8"/>
  <c r="D370" i="8"/>
  <c r="E370" i="8"/>
  <c r="J370" i="8" s="1"/>
  <c r="F370" i="8"/>
  <c r="G370" i="8"/>
  <c r="H370" i="8"/>
  <c r="I370" i="8"/>
  <c r="J377" i="8"/>
  <c r="K377" i="8"/>
  <c r="J378" i="8"/>
  <c r="K378" i="8"/>
  <c r="J379" i="8"/>
  <c r="K379" i="8"/>
  <c r="J380" i="8"/>
  <c r="K380" i="8"/>
  <c r="J381" i="8"/>
  <c r="K381" i="8"/>
  <c r="J382" i="8"/>
  <c r="K382" i="8"/>
  <c r="J383" i="8"/>
  <c r="K383" i="8"/>
  <c r="J384" i="8"/>
  <c r="K384" i="8"/>
  <c r="J385" i="8"/>
  <c r="K385" i="8"/>
  <c r="J386" i="8"/>
  <c r="K386" i="8"/>
  <c r="J387" i="8"/>
  <c r="K387" i="8"/>
  <c r="J388" i="8"/>
  <c r="K388" i="8"/>
  <c r="J389" i="8"/>
  <c r="K389" i="8"/>
  <c r="J390" i="8"/>
  <c r="K390" i="8"/>
  <c r="C391" i="8"/>
  <c r="D391" i="8"/>
  <c r="E391" i="8"/>
  <c r="F391" i="8"/>
  <c r="G391" i="8"/>
  <c r="H391" i="8"/>
  <c r="I391" i="8"/>
  <c r="J395" i="8"/>
  <c r="K395" i="8"/>
  <c r="J396" i="8"/>
  <c r="K396" i="8"/>
  <c r="J397" i="8"/>
  <c r="K397" i="8"/>
  <c r="J398" i="8"/>
  <c r="K398" i="8"/>
  <c r="J399" i="8"/>
  <c r="K399" i="8"/>
  <c r="J400" i="8"/>
  <c r="K400" i="8"/>
  <c r="J401" i="8"/>
  <c r="K401" i="8"/>
  <c r="J402" i="8"/>
  <c r="K402" i="8"/>
  <c r="J403" i="8"/>
  <c r="K403" i="8"/>
  <c r="J404" i="8"/>
  <c r="K404" i="8"/>
  <c r="J405" i="8"/>
  <c r="K405" i="8"/>
  <c r="C406" i="8"/>
  <c r="D406" i="8"/>
  <c r="E406" i="8"/>
  <c r="J406" i="8" s="1"/>
  <c r="F406" i="8"/>
  <c r="G406" i="8"/>
  <c r="H406" i="8"/>
  <c r="I406" i="8"/>
  <c r="J409" i="8"/>
  <c r="K409" i="8"/>
  <c r="J410" i="8"/>
  <c r="K410" i="8"/>
  <c r="J411" i="8"/>
  <c r="K411" i="8"/>
  <c r="J412" i="8"/>
  <c r="K412" i="8"/>
  <c r="J413" i="8"/>
  <c r="K413" i="8"/>
  <c r="J414" i="8"/>
  <c r="K414" i="8"/>
  <c r="J415" i="8"/>
  <c r="K415" i="8"/>
  <c r="J416" i="8"/>
  <c r="K416" i="8"/>
  <c r="J417" i="8"/>
  <c r="K417" i="8"/>
  <c r="J418" i="8"/>
  <c r="K418" i="8"/>
  <c r="J419" i="8"/>
  <c r="K419" i="8"/>
  <c r="J420" i="8"/>
  <c r="K420" i="8"/>
  <c r="J421" i="8"/>
  <c r="K421" i="8"/>
  <c r="J422" i="8"/>
  <c r="K422" i="8"/>
  <c r="C423" i="8"/>
  <c r="D423" i="8"/>
  <c r="E423" i="8"/>
  <c r="F423" i="8"/>
  <c r="G423" i="8"/>
  <c r="H423" i="8"/>
  <c r="I423" i="8"/>
  <c r="J427" i="8"/>
  <c r="K427" i="8"/>
  <c r="J428" i="8"/>
  <c r="K428" i="8"/>
  <c r="J429" i="8"/>
  <c r="K429" i="8"/>
  <c r="J430" i="8"/>
  <c r="K430" i="8"/>
  <c r="J431" i="8"/>
  <c r="K431" i="8"/>
  <c r="J432" i="8"/>
  <c r="K432" i="8"/>
  <c r="J433" i="8"/>
  <c r="K433" i="8"/>
  <c r="J434" i="8"/>
  <c r="K434" i="8"/>
  <c r="J435" i="8"/>
  <c r="K435" i="8"/>
  <c r="J436" i="8"/>
  <c r="K436" i="8"/>
  <c r="J437" i="8"/>
  <c r="K437" i="8"/>
  <c r="J438" i="8"/>
  <c r="K438" i="8"/>
  <c r="J439" i="8"/>
  <c r="K439" i="8"/>
  <c r="C441" i="8"/>
  <c r="D441" i="8"/>
  <c r="E441" i="8"/>
  <c r="F441" i="8"/>
  <c r="G441" i="8"/>
  <c r="H441" i="8"/>
  <c r="I441" i="8"/>
  <c r="J445" i="8"/>
  <c r="K445" i="8"/>
  <c r="J446" i="8"/>
  <c r="K446" i="8"/>
  <c r="J447" i="8"/>
  <c r="K447" i="8"/>
  <c r="J448" i="8"/>
  <c r="K448" i="8"/>
  <c r="J449" i="8"/>
  <c r="K449" i="8"/>
  <c r="J450" i="8"/>
  <c r="K450" i="8"/>
  <c r="J451" i="8"/>
  <c r="K451" i="8"/>
  <c r="J452" i="8"/>
  <c r="K452" i="8"/>
  <c r="J453" i="8"/>
  <c r="K453" i="8"/>
  <c r="J454" i="8"/>
  <c r="K454" i="8"/>
  <c r="J455" i="8"/>
  <c r="K455" i="8"/>
  <c r="J456" i="8"/>
  <c r="K456" i="8"/>
  <c r="J457" i="8"/>
  <c r="K457" i="8"/>
  <c r="J458" i="8"/>
  <c r="K458" i="8"/>
  <c r="J459" i="8"/>
  <c r="K459" i="8"/>
  <c r="J460" i="8"/>
  <c r="K460" i="8"/>
  <c r="J464" i="8"/>
  <c r="K464" i="8"/>
  <c r="J465" i="8"/>
  <c r="K465" i="8"/>
  <c r="J466" i="8"/>
  <c r="K466" i="8"/>
  <c r="J467" i="8"/>
  <c r="K467" i="8"/>
  <c r="J468" i="8"/>
  <c r="K468" i="8"/>
  <c r="C469" i="8"/>
  <c r="D469" i="8"/>
  <c r="K469" i="8"/>
  <c r="E469" i="8"/>
  <c r="F469" i="8"/>
  <c r="J469" i="8" s="1"/>
  <c r="G469" i="8"/>
  <c r="H469" i="8"/>
  <c r="I469" i="8"/>
  <c r="J476" i="8"/>
  <c r="K476" i="8"/>
  <c r="J477" i="8"/>
  <c r="K477" i="8"/>
  <c r="J478" i="8"/>
  <c r="K478" i="8"/>
  <c r="J479" i="8"/>
  <c r="K479" i="8"/>
  <c r="J480" i="8"/>
  <c r="K480" i="8"/>
  <c r="J481" i="8"/>
  <c r="K481" i="8"/>
  <c r="J482" i="8"/>
  <c r="K482" i="8"/>
  <c r="J483" i="8"/>
  <c r="K483" i="8"/>
  <c r="J484" i="8"/>
  <c r="K484" i="8"/>
  <c r="J485" i="8"/>
  <c r="K485" i="8"/>
  <c r="J486" i="8"/>
  <c r="K486" i="8"/>
  <c r="C487" i="8"/>
  <c r="D487" i="8"/>
  <c r="K487" i="8" s="1"/>
  <c r="E487" i="8"/>
  <c r="J487" i="8"/>
  <c r="F487" i="8"/>
  <c r="G487" i="8"/>
  <c r="H487" i="8"/>
  <c r="I487" i="8"/>
  <c r="J491" i="8"/>
  <c r="K491" i="8"/>
  <c r="J492" i="8"/>
  <c r="K492" i="8"/>
  <c r="J493" i="8"/>
  <c r="K493" i="8"/>
  <c r="J494" i="8"/>
  <c r="K494" i="8"/>
  <c r="J495" i="8"/>
  <c r="K495" i="8"/>
  <c r="J496" i="8"/>
  <c r="K496" i="8"/>
  <c r="J497" i="8"/>
  <c r="K497" i="8"/>
  <c r="J498" i="8"/>
  <c r="K498" i="8"/>
  <c r="J499" i="8"/>
  <c r="K499" i="8"/>
  <c r="J500" i="8"/>
  <c r="K500" i="8"/>
  <c r="J501" i="8"/>
  <c r="K501" i="8"/>
  <c r="J502" i="8"/>
  <c r="K502" i="8"/>
  <c r="C503" i="8"/>
  <c r="D503" i="8"/>
  <c r="K503" i="8" s="1"/>
  <c r="E503" i="8"/>
  <c r="F503" i="8"/>
  <c r="G503" i="8"/>
  <c r="H503" i="8"/>
  <c r="I503" i="8"/>
  <c r="J507" i="8"/>
  <c r="K507" i="8"/>
  <c r="J508" i="8"/>
  <c r="K508" i="8"/>
  <c r="J509" i="8"/>
  <c r="K509" i="8"/>
  <c r="J510" i="8"/>
  <c r="K510" i="8"/>
  <c r="J511" i="8"/>
  <c r="K511" i="8"/>
  <c r="J512" i="8"/>
  <c r="K512" i="8"/>
  <c r="J513" i="8"/>
  <c r="K513" i="8"/>
  <c r="J514" i="8"/>
  <c r="K514" i="8"/>
  <c r="J515" i="8"/>
  <c r="K515" i="8"/>
  <c r="J519" i="8"/>
  <c r="K519" i="8"/>
  <c r="J520" i="8"/>
  <c r="K520" i="8"/>
  <c r="J521" i="8"/>
  <c r="K521" i="8"/>
  <c r="J522" i="8"/>
  <c r="K522" i="8"/>
  <c r="J523" i="8"/>
  <c r="K523" i="8"/>
  <c r="J524" i="8"/>
  <c r="K524" i="8"/>
  <c r="J525" i="8"/>
  <c r="K525" i="8"/>
  <c r="J526" i="8"/>
  <c r="K526" i="8"/>
  <c r="J527" i="8"/>
  <c r="K527" i="8"/>
  <c r="J528" i="8"/>
  <c r="K528" i="8"/>
  <c r="J535" i="8"/>
  <c r="K535" i="8"/>
  <c r="J536" i="8"/>
  <c r="K536" i="8"/>
  <c r="J537" i="8"/>
  <c r="K537" i="8"/>
  <c r="J538" i="8"/>
  <c r="K538" i="8"/>
  <c r="J539" i="8"/>
  <c r="K539" i="8"/>
  <c r="J540" i="8"/>
  <c r="K540" i="8"/>
  <c r="J541" i="8"/>
  <c r="K541" i="8"/>
  <c r="J542" i="8"/>
  <c r="K542" i="8"/>
  <c r="J543" i="8"/>
  <c r="K543" i="8"/>
  <c r="J544" i="8"/>
  <c r="K544" i="8"/>
  <c r="J545" i="8"/>
  <c r="K545" i="8"/>
  <c r="J546" i="8"/>
  <c r="K546" i="8"/>
  <c r="C547" i="8"/>
  <c r="D547" i="8"/>
  <c r="E547" i="8"/>
  <c r="F547" i="8"/>
  <c r="G547" i="8"/>
  <c r="H547" i="8"/>
  <c r="I547" i="8"/>
  <c r="J551" i="8"/>
  <c r="K551" i="8"/>
  <c r="J552" i="8"/>
  <c r="K552" i="8"/>
  <c r="J553" i="8"/>
  <c r="K553" i="8"/>
  <c r="J554" i="8"/>
  <c r="K554" i="8"/>
  <c r="J555" i="8"/>
  <c r="K555" i="8"/>
  <c r="J556" i="8"/>
  <c r="K556" i="8"/>
  <c r="J557" i="8"/>
  <c r="K557" i="8"/>
  <c r="J558" i="8"/>
  <c r="K558" i="8"/>
  <c r="J559" i="8"/>
  <c r="K559" i="8"/>
  <c r="J560" i="8"/>
  <c r="K560" i="8"/>
  <c r="J561" i="8"/>
  <c r="K561" i="8"/>
  <c r="J562" i="8"/>
  <c r="K562" i="8"/>
  <c r="J563" i="8"/>
  <c r="K563" i="8"/>
  <c r="C564" i="8"/>
  <c r="D564" i="8"/>
  <c r="K564" i="8" s="1"/>
  <c r="E564" i="8"/>
  <c r="F564" i="8"/>
  <c r="G564" i="8"/>
  <c r="H564" i="8"/>
  <c r="I564" i="8"/>
  <c r="J568" i="8"/>
  <c r="K568" i="8"/>
  <c r="J569" i="8"/>
  <c r="K569" i="8"/>
  <c r="J570" i="8"/>
  <c r="K570" i="8"/>
  <c r="J571" i="8"/>
  <c r="K571" i="8"/>
  <c r="J572" i="8"/>
  <c r="K572" i="8"/>
  <c r="J573" i="8"/>
  <c r="K573" i="8"/>
  <c r="J574" i="8"/>
  <c r="K574" i="8"/>
  <c r="J575" i="8"/>
  <c r="K575" i="8"/>
  <c r="J576" i="8"/>
  <c r="K576" i="8"/>
  <c r="J577" i="8"/>
  <c r="K577" i="8"/>
  <c r="J578" i="8"/>
  <c r="K578" i="8"/>
  <c r="J579" i="8"/>
  <c r="K579" i="8"/>
  <c r="J586" i="8"/>
  <c r="K586" i="8"/>
  <c r="J587" i="8"/>
  <c r="K587" i="8"/>
  <c r="J588" i="8"/>
  <c r="K588" i="8"/>
  <c r="J589" i="8"/>
  <c r="K589" i="8"/>
  <c r="J590" i="8"/>
  <c r="K590" i="8"/>
  <c r="J591" i="8"/>
  <c r="K591" i="8"/>
  <c r="J592" i="8"/>
  <c r="K592" i="8"/>
  <c r="C593" i="8"/>
  <c r="D593" i="8"/>
  <c r="E593" i="8"/>
  <c r="F593" i="8"/>
  <c r="G593" i="8"/>
  <c r="H593" i="8"/>
  <c r="I593" i="8"/>
  <c r="J597" i="8"/>
  <c r="K597" i="8"/>
  <c r="J598" i="8"/>
  <c r="K598" i="8"/>
  <c r="J599" i="8"/>
  <c r="K599" i="8"/>
  <c r="J600" i="8"/>
  <c r="K600" i="8"/>
  <c r="J601" i="8"/>
  <c r="K601" i="8"/>
  <c r="J602" i="8"/>
  <c r="K602" i="8"/>
  <c r="C603" i="8"/>
  <c r="D603" i="8"/>
  <c r="E603" i="8"/>
  <c r="F603" i="8"/>
  <c r="G603" i="8"/>
  <c r="H603" i="8"/>
  <c r="I603" i="8"/>
  <c r="J607" i="8"/>
  <c r="K607" i="8"/>
  <c r="J608" i="8"/>
  <c r="K608" i="8"/>
  <c r="J609" i="8"/>
  <c r="K609" i="8"/>
  <c r="J610" i="8"/>
  <c r="K610" i="8"/>
  <c r="J611" i="8"/>
  <c r="K611" i="8"/>
  <c r="J612" i="8"/>
  <c r="K612" i="8"/>
  <c r="C613" i="8"/>
  <c r="D613" i="8"/>
  <c r="E613" i="8"/>
  <c r="F613" i="8"/>
  <c r="G613" i="8"/>
  <c r="H613" i="8"/>
  <c r="I613" i="8"/>
  <c r="J617" i="8"/>
  <c r="K617" i="8"/>
  <c r="J618" i="8"/>
  <c r="K618" i="8"/>
  <c r="J619" i="8"/>
  <c r="K619" i="8"/>
  <c r="J620" i="8"/>
  <c r="K620" i="8"/>
  <c r="J621" i="8"/>
  <c r="K621" i="8"/>
  <c r="J622" i="8"/>
  <c r="K622" i="8"/>
  <c r="C623" i="8"/>
  <c r="D623" i="8"/>
  <c r="K623" i="8"/>
  <c r="E623" i="8"/>
  <c r="F623" i="8"/>
  <c r="G623" i="8"/>
  <c r="H623" i="8"/>
  <c r="I623" i="8"/>
  <c r="J623" i="8"/>
  <c r="J627" i="8"/>
  <c r="K627" i="8"/>
  <c r="J628" i="8"/>
  <c r="K628" i="8"/>
  <c r="J629" i="8"/>
  <c r="K629" i="8"/>
  <c r="J630" i="8"/>
  <c r="K630" i="8"/>
  <c r="J631" i="8"/>
  <c r="K631" i="8"/>
  <c r="J632" i="8"/>
  <c r="K632" i="8"/>
  <c r="J633" i="8"/>
  <c r="K633" i="8"/>
  <c r="J634" i="8"/>
  <c r="K634" i="8"/>
  <c r="J635" i="8"/>
  <c r="K635" i="8"/>
  <c r="C636" i="8"/>
  <c r="D636" i="8"/>
  <c r="K636" i="8" s="1"/>
  <c r="E636" i="8"/>
  <c r="F636" i="8"/>
  <c r="G636" i="8"/>
  <c r="H636" i="8"/>
  <c r="I636" i="8"/>
  <c r="J640" i="8"/>
  <c r="K640" i="8"/>
  <c r="J641" i="8"/>
  <c r="K641" i="8"/>
  <c r="J642" i="8"/>
  <c r="K642" i="8"/>
  <c r="J643" i="8"/>
  <c r="K643" i="8"/>
  <c r="J644" i="8"/>
  <c r="K644" i="8"/>
  <c r="J645" i="8"/>
  <c r="K645" i="8"/>
  <c r="J646" i="8"/>
  <c r="K646" i="8"/>
  <c r="J647" i="8"/>
  <c r="K647" i="8"/>
  <c r="C648" i="8"/>
  <c r="D648" i="8"/>
  <c r="K648" i="8" s="1"/>
  <c r="E648" i="8"/>
  <c r="F648" i="8"/>
  <c r="G648" i="8"/>
  <c r="H648" i="8"/>
  <c r="I648" i="8"/>
  <c r="J652" i="8"/>
  <c r="K652" i="8"/>
  <c r="J653" i="8"/>
  <c r="K653" i="8"/>
  <c r="J654" i="8"/>
  <c r="K654" i="8"/>
  <c r="J655" i="8"/>
  <c r="K655" i="8"/>
  <c r="J656" i="8"/>
  <c r="K656" i="8"/>
  <c r="J657" i="8"/>
  <c r="K657" i="8"/>
  <c r="J658" i="8"/>
  <c r="K658" i="8"/>
  <c r="J659" i="8"/>
  <c r="K659" i="8"/>
  <c r="C660" i="8"/>
  <c r="D660" i="8"/>
  <c r="E660" i="8"/>
  <c r="J660" i="8" s="1"/>
  <c r="F660" i="8"/>
  <c r="G660" i="8"/>
  <c r="H660" i="8"/>
  <c r="I660" i="8"/>
  <c r="J667" i="8"/>
  <c r="K667" i="8"/>
  <c r="J668" i="8"/>
  <c r="K668" i="8"/>
  <c r="J669" i="8"/>
  <c r="K669" i="8"/>
  <c r="J670" i="8"/>
  <c r="K670" i="8"/>
  <c r="J671" i="8"/>
  <c r="K671" i="8"/>
  <c r="J672" i="8"/>
  <c r="K672" i="8"/>
  <c r="J673" i="8"/>
  <c r="K673" i="8"/>
  <c r="C674" i="8"/>
  <c r="D674" i="8"/>
  <c r="K674" i="8" s="1"/>
  <c r="E674" i="8"/>
  <c r="F674" i="8"/>
  <c r="G674" i="8"/>
  <c r="H674" i="8"/>
  <c r="I674" i="8"/>
  <c r="J678" i="8"/>
  <c r="K678" i="8"/>
  <c r="J679" i="8"/>
  <c r="K679" i="8"/>
  <c r="J680" i="8"/>
  <c r="K680" i="8"/>
  <c r="J681" i="8"/>
  <c r="K681" i="8"/>
  <c r="J682" i="8"/>
  <c r="K682" i="8"/>
  <c r="J683" i="8"/>
  <c r="K683" i="8"/>
  <c r="C684" i="8"/>
  <c r="D684" i="8"/>
  <c r="E684" i="8"/>
  <c r="J684" i="8" s="1"/>
  <c r="F684" i="8"/>
  <c r="G684" i="8"/>
  <c r="H684" i="8"/>
  <c r="I684" i="8"/>
  <c r="J688" i="8"/>
  <c r="K688" i="8"/>
  <c r="J689" i="8"/>
  <c r="K689" i="8"/>
  <c r="J690" i="8"/>
  <c r="K690" i="8"/>
  <c r="J691" i="8"/>
  <c r="K691" i="8"/>
  <c r="J692" i="8"/>
  <c r="K692" i="8"/>
  <c r="J693" i="8"/>
  <c r="K693" i="8"/>
  <c r="C694" i="8"/>
  <c r="D694" i="8"/>
  <c r="E694" i="8"/>
  <c r="F694" i="8"/>
  <c r="G694" i="8"/>
  <c r="H694" i="8"/>
  <c r="I694" i="8"/>
  <c r="J698" i="8"/>
  <c r="K698" i="8"/>
  <c r="J699" i="8"/>
  <c r="K699" i="8"/>
  <c r="J700" i="8"/>
  <c r="K700" i="8"/>
  <c r="J701" i="8"/>
  <c r="K701" i="8"/>
  <c r="J702" i="8"/>
  <c r="K702" i="8"/>
  <c r="J703" i="8"/>
  <c r="K703" i="8"/>
  <c r="C704" i="8"/>
  <c r="D704" i="8"/>
  <c r="E704" i="8"/>
  <c r="F704" i="8"/>
  <c r="G704" i="8"/>
  <c r="H704" i="8"/>
  <c r="I704" i="8"/>
  <c r="J708" i="8"/>
  <c r="K708" i="8"/>
  <c r="J709" i="8"/>
  <c r="K709" i="8"/>
  <c r="J710" i="8"/>
  <c r="K710" i="8"/>
  <c r="J711" i="8"/>
  <c r="K711" i="8"/>
  <c r="J712" i="8"/>
  <c r="K712" i="8"/>
  <c r="J713" i="8"/>
  <c r="K713" i="8"/>
  <c r="J714" i="8"/>
  <c r="K714" i="8"/>
  <c r="J715" i="8"/>
  <c r="K715" i="8"/>
  <c r="J716" i="8"/>
  <c r="K716" i="8"/>
  <c r="C717" i="8"/>
  <c r="D717" i="8"/>
  <c r="E717" i="8"/>
  <c r="F717" i="8"/>
  <c r="G717" i="8"/>
  <c r="H717" i="8"/>
  <c r="I717" i="8"/>
  <c r="J721" i="8"/>
  <c r="K721" i="8"/>
  <c r="J722" i="8"/>
  <c r="K722" i="8"/>
  <c r="J723" i="8"/>
  <c r="K723" i="8"/>
  <c r="J724" i="8"/>
  <c r="K724" i="8"/>
  <c r="J725" i="8"/>
  <c r="K725" i="8"/>
  <c r="J726" i="8"/>
  <c r="K726" i="8"/>
  <c r="J727" i="8"/>
  <c r="K727" i="8"/>
  <c r="J728" i="8"/>
  <c r="K728" i="8"/>
  <c r="C729" i="8"/>
  <c r="D729" i="8"/>
  <c r="E729" i="8"/>
  <c r="J729" i="8" s="1"/>
  <c r="F729" i="8"/>
  <c r="G729" i="8"/>
  <c r="H729" i="8"/>
  <c r="I729" i="8"/>
  <c r="J733" i="8"/>
  <c r="K733" i="8"/>
  <c r="J734" i="8"/>
  <c r="K734" i="8"/>
  <c r="J735" i="8"/>
  <c r="K735" i="8"/>
  <c r="J736" i="8"/>
  <c r="K736" i="8"/>
  <c r="J737" i="8"/>
  <c r="K737" i="8"/>
  <c r="J738" i="8"/>
  <c r="K738" i="8"/>
  <c r="J739" i="8"/>
  <c r="K739" i="8"/>
  <c r="J740" i="8"/>
  <c r="K740" i="8"/>
  <c r="C741" i="8"/>
  <c r="D741" i="8"/>
  <c r="E741" i="8"/>
  <c r="F741" i="8"/>
  <c r="G741" i="8"/>
  <c r="H741" i="8"/>
  <c r="I741" i="8"/>
  <c r="J748" i="8"/>
  <c r="K748" i="8"/>
  <c r="J749" i="8"/>
  <c r="K749" i="8"/>
  <c r="J750" i="8"/>
  <c r="K750" i="8"/>
  <c r="J751" i="8"/>
  <c r="K751" i="8"/>
  <c r="J752" i="8"/>
  <c r="K752" i="8"/>
  <c r="J753" i="8"/>
  <c r="K753" i="8"/>
  <c r="J754" i="8"/>
  <c r="K754" i="8"/>
  <c r="C755" i="8"/>
  <c r="D755" i="8"/>
  <c r="E755" i="8"/>
  <c r="F755" i="8"/>
  <c r="G755" i="8"/>
  <c r="H755" i="8"/>
  <c r="I755" i="8"/>
  <c r="J759" i="8"/>
  <c r="K759" i="8"/>
  <c r="J760" i="8"/>
  <c r="K760" i="8"/>
  <c r="J761" i="8"/>
  <c r="K761" i="8"/>
  <c r="J762" i="8"/>
  <c r="K762" i="8"/>
  <c r="J763" i="8"/>
  <c r="K763" i="8"/>
  <c r="J764" i="8"/>
  <c r="K764" i="8"/>
  <c r="J765" i="8"/>
  <c r="K765" i="8"/>
  <c r="C766" i="8"/>
  <c r="D766" i="8"/>
  <c r="K766" i="8" s="1"/>
  <c r="E766" i="8"/>
  <c r="F766" i="8"/>
  <c r="G766" i="8"/>
  <c r="H766" i="8"/>
  <c r="I766" i="8"/>
  <c r="J770" i="8"/>
  <c r="K770" i="8"/>
  <c r="J771" i="8"/>
  <c r="K771" i="8"/>
  <c r="J772" i="8"/>
  <c r="K772" i="8"/>
  <c r="J773" i="8"/>
  <c r="K773" i="8"/>
  <c r="J774" i="8"/>
  <c r="K774" i="8"/>
  <c r="J775" i="8"/>
  <c r="K775" i="8"/>
  <c r="C776" i="8"/>
  <c r="D776" i="8"/>
  <c r="E776" i="8"/>
  <c r="F776" i="8"/>
  <c r="G776" i="8"/>
  <c r="H776" i="8"/>
  <c r="I776" i="8"/>
  <c r="J780" i="8"/>
  <c r="K780" i="8"/>
  <c r="J781" i="8"/>
  <c r="K781" i="8"/>
  <c r="J782" i="8"/>
  <c r="K782" i="8"/>
  <c r="J783" i="8"/>
  <c r="K783" i="8"/>
  <c r="J784" i="8"/>
  <c r="K784" i="8"/>
  <c r="J785" i="8"/>
  <c r="K785" i="8"/>
  <c r="C786" i="8"/>
  <c r="D786" i="8"/>
  <c r="E786" i="8"/>
  <c r="F786" i="8"/>
  <c r="G786" i="8"/>
  <c r="H786" i="8"/>
  <c r="I786" i="8"/>
  <c r="J790" i="8"/>
  <c r="K790" i="8"/>
  <c r="J791" i="8"/>
  <c r="K791" i="8"/>
  <c r="J792" i="8"/>
  <c r="K792" i="8"/>
  <c r="J793" i="8"/>
  <c r="K793" i="8"/>
  <c r="J794" i="8"/>
  <c r="K794" i="8"/>
  <c r="J795" i="8"/>
  <c r="K795" i="8"/>
  <c r="J796" i="8"/>
  <c r="K796" i="8"/>
  <c r="J797" i="8"/>
  <c r="K797" i="8"/>
  <c r="C798" i="8"/>
  <c r="D798" i="8"/>
  <c r="E798" i="8"/>
  <c r="F798" i="8"/>
  <c r="G798" i="8"/>
  <c r="H798" i="8"/>
  <c r="I798" i="8"/>
  <c r="J802" i="8"/>
  <c r="K802" i="8"/>
  <c r="J803" i="8"/>
  <c r="K803" i="8"/>
  <c r="J804" i="8"/>
  <c r="K804" i="8"/>
  <c r="J805" i="8"/>
  <c r="K805" i="8"/>
  <c r="J806" i="8"/>
  <c r="K806" i="8"/>
  <c r="J807" i="8"/>
  <c r="K807" i="8"/>
  <c r="J808" i="8"/>
  <c r="K808" i="8"/>
  <c r="J809" i="8"/>
  <c r="K809" i="8"/>
  <c r="C810" i="8"/>
  <c r="D810" i="8"/>
  <c r="K810" i="8"/>
  <c r="E810" i="8"/>
  <c r="J810" i="8" s="1"/>
  <c r="F810" i="8"/>
  <c r="G810" i="8"/>
  <c r="H810" i="8"/>
  <c r="I810" i="8"/>
  <c r="J814" i="8"/>
  <c r="K814" i="8"/>
  <c r="J815" i="8"/>
  <c r="K815" i="8"/>
  <c r="J816" i="8"/>
  <c r="K816" i="8"/>
  <c r="J817" i="8"/>
  <c r="K817" i="8"/>
  <c r="J818" i="8"/>
  <c r="K818" i="8"/>
  <c r="J819" i="8"/>
  <c r="K819" i="8"/>
  <c r="J820" i="8"/>
  <c r="K820" i="8"/>
  <c r="J821" i="8"/>
  <c r="K821" i="8"/>
  <c r="J822" i="8"/>
  <c r="K822" i="8"/>
  <c r="J823" i="8"/>
  <c r="K823" i="8"/>
  <c r="C824" i="8"/>
  <c r="D824" i="8"/>
  <c r="E824" i="8"/>
  <c r="J824" i="8" s="1"/>
  <c r="F824" i="8"/>
  <c r="G824" i="8"/>
  <c r="H824" i="8"/>
  <c r="I824" i="8"/>
  <c r="J6" i="7"/>
  <c r="K6" i="7"/>
  <c r="J7" i="7"/>
  <c r="K7" i="7"/>
  <c r="J8" i="7"/>
  <c r="K8" i="7"/>
  <c r="J9" i="7"/>
  <c r="K9" i="7"/>
  <c r="J10" i="7"/>
  <c r="K10" i="7"/>
  <c r="J11" i="7"/>
  <c r="K11" i="7"/>
  <c r="J12" i="7"/>
  <c r="K12" i="7"/>
  <c r="J13" i="7"/>
  <c r="K13" i="7"/>
  <c r="J14" i="7"/>
  <c r="K14" i="7"/>
  <c r="J15" i="7"/>
  <c r="K15" i="7"/>
  <c r="J16" i="7"/>
  <c r="K16" i="7"/>
  <c r="J17" i="7"/>
  <c r="K17" i="7"/>
  <c r="C18" i="7"/>
  <c r="D18" i="7"/>
  <c r="K18" i="7" s="1"/>
  <c r="E18" i="7"/>
  <c r="F18" i="7"/>
  <c r="G18" i="7"/>
  <c r="H18" i="7"/>
  <c r="I18" i="7"/>
  <c r="J18" i="7"/>
  <c r="J22" i="7"/>
  <c r="K22" i="7"/>
  <c r="J23" i="7"/>
  <c r="K23" i="7"/>
  <c r="J24" i="7"/>
  <c r="K24" i="7"/>
  <c r="J25" i="7"/>
  <c r="K25" i="7"/>
  <c r="J26" i="7"/>
  <c r="K26" i="7"/>
  <c r="J27" i="7"/>
  <c r="K27" i="7"/>
  <c r="J28" i="7"/>
  <c r="K28" i="7"/>
  <c r="J29" i="7"/>
  <c r="K29" i="7"/>
  <c r="J30" i="7"/>
  <c r="K30" i="7"/>
  <c r="J31" i="7"/>
  <c r="K31" i="7"/>
  <c r="C32" i="7"/>
  <c r="D32" i="7"/>
  <c r="E32" i="7"/>
  <c r="F32" i="7"/>
  <c r="G32" i="7"/>
  <c r="H32" i="7"/>
  <c r="I32" i="7"/>
  <c r="J36" i="7"/>
  <c r="K36" i="7"/>
  <c r="J37" i="7"/>
  <c r="K37" i="7"/>
  <c r="J38" i="7"/>
  <c r="K38" i="7"/>
  <c r="J39" i="7"/>
  <c r="K39" i="7"/>
  <c r="J40" i="7"/>
  <c r="K40" i="7"/>
  <c r="J41" i="7"/>
  <c r="K41" i="7"/>
  <c r="J42" i="7"/>
  <c r="K42" i="7"/>
  <c r="J43" i="7"/>
  <c r="K43" i="7"/>
  <c r="J44" i="7"/>
  <c r="K44" i="7"/>
  <c r="J45" i="7"/>
  <c r="K45" i="7"/>
  <c r="J46" i="7"/>
  <c r="K46" i="7"/>
  <c r="J47" i="7"/>
  <c r="K47" i="7"/>
  <c r="J48" i="7"/>
  <c r="K48" i="7"/>
  <c r="J49" i="7"/>
  <c r="K49" i="7"/>
  <c r="J50" i="7"/>
  <c r="K50" i="7"/>
  <c r="J51" i="7"/>
  <c r="K51" i="7"/>
  <c r="J52" i="7"/>
  <c r="K52" i="7"/>
  <c r="J53" i="7"/>
  <c r="K53" i="7"/>
  <c r="J54" i="7"/>
  <c r="K54" i="7"/>
  <c r="J55" i="7"/>
  <c r="K55" i="7"/>
  <c r="C56" i="7"/>
  <c r="D56" i="7"/>
  <c r="E56" i="7"/>
  <c r="F56" i="7"/>
  <c r="G56" i="7"/>
  <c r="H56" i="7"/>
  <c r="I56" i="7"/>
  <c r="J60" i="7"/>
  <c r="K60" i="7"/>
  <c r="J61" i="7"/>
  <c r="K61" i="7"/>
  <c r="J62" i="7"/>
  <c r="K62" i="7"/>
  <c r="J63" i="7"/>
  <c r="K63" i="7"/>
  <c r="J64" i="7"/>
  <c r="K64" i="7"/>
  <c r="J65" i="7"/>
  <c r="K65" i="7"/>
  <c r="J66" i="7"/>
  <c r="K66" i="7"/>
  <c r="J67" i="7"/>
  <c r="K67" i="7"/>
  <c r="J68" i="7"/>
  <c r="K68" i="7"/>
  <c r="J69" i="7"/>
  <c r="K69" i="7"/>
  <c r="J70" i="7"/>
  <c r="K70" i="7"/>
  <c r="J71" i="7"/>
  <c r="K71" i="7"/>
  <c r="J72" i="7"/>
  <c r="K72" i="7"/>
  <c r="J73" i="7"/>
  <c r="K73" i="7"/>
  <c r="J74" i="7"/>
  <c r="K74" i="7"/>
  <c r="J75" i="7"/>
  <c r="K75" i="7"/>
  <c r="J76" i="7"/>
  <c r="K76" i="7"/>
  <c r="J77" i="7"/>
  <c r="K77" i="7"/>
  <c r="J78" i="7"/>
  <c r="K78" i="7"/>
  <c r="J79" i="7"/>
  <c r="K79" i="7"/>
  <c r="C80" i="7"/>
  <c r="D80" i="7"/>
  <c r="E80" i="7"/>
  <c r="K80" i="7" s="1"/>
  <c r="F80" i="7"/>
  <c r="G80" i="7"/>
  <c r="I80" i="7"/>
  <c r="J84" i="7"/>
  <c r="K84" i="7"/>
  <c r="J85" i="7"/>
  <c r="K85" i="7"/>
  <c r="J86" i="7"/>
  <c r="K86" i="7"/>
  <c r="J87" i="7"/>
  <c r="K87" i="7"/>
  <c r="J88" i="7"/>
  <c r="K88" i="7"/>
  <c r="J89" i="7"/>
  <c r="K89" i="7"/>
  <c r="J90" i="7"/>
  <c r="K90" i="7"/>
  <c r="J91" i="7"/>
  <c r="K91" i="7"/>
  <c r="J92" i="7"/>
  <c r="K92" i="7"/>
  <c r="J93" i="7"/>
  <c r="K93" i="7"/>
  <c r="J94" i="7"/>
  <c r="K94" i="7"/>
  <c r="J95" i="7"/>
  <c r="K95" i="7"/>
  <c r="J96" i="7"/>
  <c r="K96" i="7"/>
  <c r="J97" i="7"/>
  <c r="K97" i="7"/>
  <c r="J101" i="7"/>
  <c r="K101" i="7"/>
  <c r="J102" i="7"/>
  <c r="K102" i="7"/>
  <c r="J103" i="7"/>
  <c r="K103" i="7"/>
  <c r="J104" i="7"/>
  <c r="K104" i="7"/>
  <c r="J105" i="7"/>
  <c r="K105" i="7"/>
  <c r="J106" i="7"/>
  <c r="K106" i="7"/>
  <c r="J107" i="7"/>
  <c r="K107" i="7"/>
  <c r="J108" i="7"/>
  <c r="K108" i="7"/>
  <c r="J109" i="7"/>
  <c r="K109" i="7"/>
  <c r="J110" i="7"/>
  <c r="K110" i="7"/>
  <c r="J111" i="7"/>
  <c r="K111" i="7"/>
  <c r="J112" i="7"/>
  <c r="K112" i="7"/>
  <c r="J113" i="7"/>
  <c r="K113" i="7"/>
  <c r="J114" i="7"/>
  <c r="K114" i="7"/>
  <c r="J115" i="7"/>
  <c r="K115" i="7"/>
  <c r="J116" i="7"/>
  <c r="K116" i="7"/>
  <c r="J117" i="7"/>
  <c r="K117" i="7"/>
  <c r="J118" i="7"/>
  <c r="K118" i="7"/>
  <c r="J119" i="7"/>
  <c r="K119" i="7"/>
  <c r="J123" i="7"/>
  <c r="K123" i="7"/>
  <c r="J124" i="7"/>
  <c r="K124" i="7"/>
  <c r="J125" i="7"/>
  <c r="K125" i="7"/>
  <c r="J126" i="7"/>
  <c r="K126" i="7"/>
  <c r="J127" i="7"/>
  <c r="K127" i="7"/>
  <c r="J128" i="7"/>
  <c r="K128" i="7"/>
  <c r="J129" i="7"/>
  <c r="K129" i="7"/>
  <c r="J130" i="7"/>
  <c r="K130" i="7"/>
  <c r="J131" i="7"/>
  <c r="K131" i="7"/>
  <c r="C132" i="7"/>
  <c r="D132" i="7"/>
  <c r="E132" i="7"/>
  <c r="J132" i="7" s="1"/>
  <c r="F132" i="7"/>
  <c r="G132" i="7"/>
  <c r="H132" i="7"/>
  <c r="I132" i="7"/>
  <c r="J139" i="7"/>
  <c r="K139" i="7"/>
  <c r="J140" i="7"/>
  <c r="K140" i="7"/>
  <c r="J141" i="7"/>
  <c r="K141" i="7"/>
  <c r="J142" i="7"/>
  <c r="K142" i="7"/>
  <c r="J143" i="7"/>
  <c r="K143" i="7"/>
  <c r="J144" i="7"/>
  <c r="K144" i="7"/>
  <c r="J145" i="7"/>
  <c r="K145" i="7"/>
  <c r="J146" i="7"/>
  <c r="K146" i="7"/>
  <c r="J147" i="7"/>
  <c r="K147" i="7"/>
  <c r="J148" i="7"/>
  <c r="K148" i="7"/>
  <c r="J149" i="7"/>
  <c r="K149" i="7"/>
  <c r="J150" i="7"/>
  <c r="K150" i="7"/>
  <c r="J151" i="7"/>
  <c r="K151" i="7"/>
  <c r="J152" i="7"/>
  <c r="K152" i="7"/>
  <c r="J153" i="7"/>
  <c r="K153" i="7"/>
  <c r="C154" i="7"/>
  <c r="D154" i="7"/>
  <c r="E154" i="7"/>
  <c r="F154" i="7"/>
  <c r="J154" i="7" s="1"/>
  <c r="G154" i="7"/>
  <c r="H154" i="7"/>
  <c r="I154" i="7"/>
  <c r="J158" i="7"/>
  <c r="K158" i="7"/>
  <c r="J159" i="7"/>
  <c r="K159" i="7"/>
  <c r="J160" i="7"/>
  <c r="K160" i="7"/>
  <c r="J161" i="7"/>
  <c r="K161" i="7"/>
  <c r="J162" i="7"/>
  <c r="K162" i="7"/>
  <c r="J163" i="7"/>
  <c r="K163" i="7"/>
  <c r="J164" i="7"/>
  <c r="K164" i="7"/>
  <c r="J165" i="7"/>
  <c r="K165" i="7"/>
  <c r="J166" i="7"/>
  <c r="K166" i="7"/>
  <c r="J167" i="7"/>
  <c r="K167" i="7"/>
  <c r="J168" i="7"/>
  <c r="K168" i="7"/>
  <c r="J169" i="7"/>
  <c r="K169" i="7"/>
  <c r="J170" i="7"/>
  <c r="K170" i="7"/>
  <c r="J171" i="7"/>
  <c r="K171" i="7"/>
  <c r="J172" i="7"/>
  <c r="K172" i="7"/>
  <c r="J173" i="7"/>
  <c r="K173" i="7"/>
  <c r="J174" i="7"/>
  <c r="K174" i="7"/>
  <c r="C175" i="7"/>
  <c r="D175" i="7"/>
  <c r="K175" i="7" s="1"/>
  <c r="E175" i="7"/>
  <c r="F175" i="7"/>
  <c r="G175" i="7"/>
  <c r="H175" i="7"/>
  <c r="I175" i="7"/>
  <c r="J179" i="7"/>
  <c r="K179" i="7"/>
  <c r="J180" i="7"/>
  <c r="K180" i="7"/>
  <c r="J181" i="7"/>
  <c r="K181" i="7"/>
  <c r="J182" i="7"/>
  <c r="K182" i="7"/>
  <c r="J183" i="7"/>
  <c r="K183" i="7"/>
  <c r="J184" i="7"/>
  <c r="K184" i="7"/>
  <c r="J185" i="7"/>
  <c r="K185" i="7"/>
  <c r="J186" i="7"/>
  <c r="K186" i="7"/>
  <c r="J187" i="7"/>
  <c r="K187" i="7"/>
  <c r="J188" i="7"/>
  <c r="K188" i="7"/>
  <c r="J189" i="7"/>
  <c r="K189" i="7"/>
  <c r="J190" i="7"/>
  <c r="K190" i="7"/>
  <c r="J191" i="7"/>
  <c r="K191" i="7"/>
  <c r="J192" i="7"/>
  <c r="K192" i="7"/>
  <c r="J193" i="7"/>
  <c r="K193" i="7"/>
  <c r="J194" i="7"/>
  <c r="K194" i="7"/>
  <c r="J195" i="7"/>
  <c r="K195" i="7"/>
  <c r="J196" i="7"/>
  <c r="K196" i="7"/>
  <c r="J197" i="7"/>
  <c r="K197" i="7"/>
  <c r="J198" i="7"/>
  <c r="K198" i="7"/>
  <c r="C199" i="7"/>
  <c r="D199" i="7"/>
  <c r="E199" i="7"/>
  <c r="F199" i="7"/>
  <c r="G199" i="7"/>
  <c r="H199" i="7"/>
  <c r="I199" i="7"/>
  <c r="J203" i="7"/>
  <c r="K203" i="7"/>
  <c r="J204" i="7"/>
  <c r="K204" i="7"/>
  <c r="J205" i="7"/>
  <c r="K205" i="7"/>
  <c r="J206" i="7"/>
  <c r="K206" i="7"/>
  <c r="J207" i="7"/>
  <c r="K207" i="7"/>
  <c r="J208" i="7"/>
  <c r="K208" i="7"/>
  <c r="J209" i="7"/>
  <c r="K209" i="7"/>
  <c r="J210" i="7"/>
  <c r="K210" i="7"/>
  <c r="J211" i="7"/>
  <c r="K211" i="7"/>
  <c r="J212" i="7"/>
  <c r="K212" i="7"/>
  <c r="J213" i="7"/>
  <c r="K213" i="7"/>
  <c r="J214" i="7"/>
  <c r="K214" i="7"/>
  <c r="J215" i="7"/>
  <c r="K215" i="7"/>
  <c r="J216" i="7"/>
  <c r="K216" i="7"/>
  <c r="J217" i="7"/>
  <c r="K217" i="7"/>
  <c r="J218" i="7"/>
  <c r="K218" i="7"/>
  <c r="J219" i="7"/>
  <c r="K219" i="7"/>
  <c r="J220" i="7"/>
  <c r="K220" i="7"/>
  <c r="C221" i="7"/>
  <c r="D221" i="7"/>
  <c r="E221" i="7"/>
  <c r="J221" i="7" s="1"/>
  <c r="F221" i="7"/>
  <c r="G221" i="7"/>
  <c r="H221" i="7"/>
  <c r="I221" i="7"/>
  <c r="K221" i="7"/>
  <c r="J225" i="7"/>
  <c r="K225" i="7"/>
  <c r="J226" i="7"/>
  <c r="K226" i="7"/>
  <c r="J227" i="7"/>
  <c r="K227" i="7"/>
  <c r="J228" i="7"/>
  <c r="K228" i="7"/>
  <c r="J229" i="7"/>
  <c r="K229" i="7"/>
  <c r="J230" i="7"/>
  <c r="K230" i="7"/>
  <c r="J231" i="7"/>
  <c r="K231" i="7"/>
  <c r="J232" i="7"/>
  <c r="K232" i="7"/>
  <c r="J233" i="7"/>
  <c r="K233" i="7"/>
  <c r="J234" i="7"/>
  <c r="K234" i="7"/>
  <c r="J235" i="7"/>
  <c r="K235" i="7"/>
  <c r="J236" i="7"/>
  <c r="K236" i="7"/>
  <c r="J237" i="7"/>
  <c r="K237" i="7"/>
  <c r="J238" i="7"/>
  <c r="K238" i="7"/>
  <c r="J239" i="7"/>
  <c r="K239" i="7"/>
  <c r="J243" i="7"/>
  <c r="K243" i="7"/>
  <c r="J244" i="7"/>
  <c r="K244" i="7"/>
  <c r="J245" i="7"/>
  <c r="K245" i="7"/>
  <c r="J246" i="7"/>
  <c r="K246" i="7"/>
  <c r="J247" i="7"/>
  <c r="K247" i="7"/>
  <c r="J248" i="7"/>
  <c r="K248" i="7"/>
  <c r="J249" i="7"/>
  <c r="K249" i="7"/>
  <c r="J250" i="7"/>
  <c r="K250" i="7"/>
  <c r="J251" i="7"/>
  <c r="K251" i="7"/>
  <c r="J252" i="7"/>
  <c r="K252" i="7"/>
  <c r="J253" i="7"/>
  <c r="K253" i="7"/>
  <c r="J254" i="7"/>
  <c r="K254" i="7"/>
  <c r="J255" i="7"/>
  <c r="K255" i="7"/>
  <c r="J256" i="7"/>
  <c r="K256" i="7"/>
  <c r="J257" i="7"/>
  <c r="K257" i="7"/>
  <c r="J258" i="7"/>
  <c r="K258" i="7"/>
  <c r="J259" i="7"/>
  <c r="K259" i="7"/>
  <c r="J260" i="7"/>
  <c r="K260" i="7"/>
  <c r="J261" i="7"/>
  <c r="K261" i="7"/>
  <c r="J265" i="7"/>
  <c r="K265" i="7"/>
  <c r="J266" i="7"/>
  <c r="K266" i="7"/>
  <c r="J267" i="7"/>
  <c r="K267" i="7"/>
  <c r="J268" i="7"/>
  <c r="K268" i="7"/>
  <c r="J269" i="7"/>
  <c r="K269" i="7"/>
  <c r="J270" i="7"/>
  <c r="K270" i="7"/>
  <c r="J271" i="7"/>
  <c r="K271" i="7"/>
  <c r="J272" i="7"/>
  <c r="K272" i="7"/>
  <c r="J273" i="7"/>
  <c r="K273" i="7"/>
  <c r="J274" i="7"/>
  <c r="K274" i="7"/>
  <c r="J278" i="7"/>
  <c r="K278" i="7"/>
  <c r="J279" i="7"/>
  <c r="K279" i="7"/>
  <c r="J280" i="7"/>
  <c r="K280" i="7"/>
  <c r="J281" i="7"/>
  <c r="K281" i="7"/>
  <c r="J282" i="7"/>
  <c r="K282" i="7"/>
  <c r="J283" i="7"/>
  <c r="K283" i="7"/>
  <c r="J284" i="7"/>
  <c r="K284" i="7"/>
  <c r="J291" i="7"/>
  <c r="K291" i="7"/>
  <c r="J292" i="7"/>
  <c r="K292" i="7"/>
  <c r="J293" i="7"/>
  <c r="K293" i="7"/>
  <c r="J294" i="7"/>
  <c r="K294" i="7"/>
  <c r="J295" i="7"/>
  <c r="K295" i="7"/>
  <c r="J296" i="7"/>
  <c r="K296" i="7"/>
  <c r="J297" i="7"/>
  <c r="K297" i="7"/>
  <c r="J298" i="7"/>
  <c r="K298" i="7"/>
  <c r="J299" i="7"/>
  <c r="K299" i="7"/>
  <c r="J300" i="7"/>
  <c r="K300" i="7"/>
  <c r="J301" i="7"/>
  <c r="K301" i="7"/>
  <c r="J302" i="7"/>
  <c r="K302" i="7"/>
  <c r="J303" i="7"/>
  <c r="K303" i="7"/>
  <c r="C304" i="7"/>
  <c r="D304" i="7"/>
  <c r="E304" i="7"/>
  <c r="F304" i="7"/>
  <c r="G304" i="7"/>
  <c r="H304" i="7"/>
  <c r="I304" i="7"/>
  <c r="J308" i="7"/>
  <c r="K308" i="7"/>
  <c r="J309" i="7"/>
  <c r="K309" i="7"/>
  <c r="J310" i="7"/>
  <c r="K310" i="7"/>
  <c r="J311" i="7"/>
  <c r="K311" i="7"/>
  <c r="J312" i="7"/>
  <c r="K312" i="7"/>
  <c r="J313" i="7"/>
  <c r="K313" i="7"/>
  <c r="J314" i="7"/>
  <c r="K314" i="7"/>
  <c r="J315" i="7"/>
  <c r="K315" i="7"/>
  <c r="J316" i="7"/>
  <c r="K316" i="7"/>
  <c r="J317" i="7"/>
  <c r="K317" i="7"/>
  <c r="J318" i="7"/>
  <c r="K318" i="7"/>
  <c r="J319" i="7"/>
  <c r="K319" i="7"/>
  <c r="J320" i="7"/>
  <c r="K320" i="7"/>
  <c r="J321" i="7"/>
  <c r="K321" i="7"/>
  <c r="J322" i="7"/>
  <c r="K322" i="7"/>
  <c r="J323" i="7"/>
  <c r="K323" i="7"/>
  <c r="C324" i="7"/>
  <c r="D324" i="7"/>
  <c r="E324" i="7"/>
  <c r="F324" i="7"/>
  <c r="G324" i="7"/>
  <c r="H324" i="7"/>
  <c r="I324" i="7"/>
  <c r="K324" i="7"/>
  <c r="J328" i="7"/>
  <c r="K328" i="7"/>
  <c r="J329" i="7"/>
  <c r="K329" i="7"/>
  <c r="J330" i="7"/>
  <c r="K330" i="7"/>
  <c r="J331" i="7"/>
  <c r="K331" i="7"/>
  <c r="J332" i="7"/>
  <c r="K332" i="7"/>
  <c r="J333" i="7"/>
  <c r="K333" i="7"/>
  <c r="J334" i="7"/>
  <c r="K334" i="7"/>
  <c r="J335" i="7"/>
  <c r="K335" i="7"/>
  <c r="J336" i="7"/>
  <c r="K336" i="7"/>
  <c r="J337" i="7"/>
  <c r="K337" i="7"/>
  <c r="J338" i="7"/>
  <c r="K338" i="7"/>
  <c r="J339" i="7"/>
  <c r="K339" i="7"/>
  <c r="J340" i="7"/>
  <c r="K340" i="7"/>
  <c r="J341" i="7"/>
  <c r="K341" i="7"/>
  <c r="J342" i="7"/>
  <c r="K342" i="7"/>
  <c r="J343" i="7"/>
  <c r="K343" i="7"/>
  <c r="J344" i="7"/>
  <c r="K344" i="7"/>
  <c r="J345" i="7"/>
  <c r="K345" i="7"/>
  <c r="J346" i="7"/>
  <c r="K346" i="7"/>
  <c r="C347" i="7"/>
  <c r="D347" i="7"/>
  <c r="E347" i="7"/>
  <c r="F347" i="7"/>
  <c r="G347" i="7"/>
  <c r="H347" i="7"/>
  <c r="I347" i="7"/>
  <c r="J351" i="7"/>
  <c r="K351" i="7"/>
  <c r="J352" i="7"/>
  <c r="K352" i="7"/>
  <c r="J354" i="7"/>
  <c r="K354" i="7"/>
  <c r="J355" i="7"/>
  <c r="K355" i="7"/>
  <c r="J356" i="7"/>
  <c r="K356" i="7"/>
  <c r="J357" i="7"/>
  <c r="K357" i="7"/>
  <c r="J358" i="7"/>
  <c r="K358" i="7"/>
  <c r="J359" i="7"/>
  <c r="K359" i="7"/>
  <c r="J360" i="7"/>
  <c r="K360" i="7"/>
  <c r="J361" i="7"/>
  <c r="K361" i="7"/>
  <c r="J362" i="7"/>
  <c r="K362" i="7"/>
  <c r="J363" i="7"/>
  <c r="K363" i="7"/>
  <c r="J364" i="7"/>
  <c r="K364" i="7"/>
  <c r="J365" i="7"/>
  <c r="K365" i="7"/>
  <c r="J366" i="7"/>
  <c r="K366" i="7"/>
  <c r="J367" i="7"/>
  <c r="K367" i="7"/>
  <c r="J368" i="7"/>
  <c r="K368" i="7"/>
  <c r="C369" i="7"/>
  <c r="D369" i="7"/>
  <c r="E369" i="7"/>
  <c r="J369" i="7" s="1"/>
  <c r="F369" i="7"/>
  <c r="G369" i="7"/>
  <c r="H369" i="7"/>
  <c r="I369" i="7"/>
  <c r="J373" i="7"/>
  <c r="K373" i="7"/>
  <c r="J374" i="7"/>
  <c r="K374" i="7"/>
  <c r="J375" i="7"/>
  <c r="K375" i="7"/>
  <c r="J376" i="7"/>
  <c r="K376" i="7"/>
  <c r="J377" i="7"/>
  <c r="K377" i="7"/>
  <c r="J378" i="7"/>
  <c r="K378" i="7"/>
  <c r="J379" i="7"/>
  <c r="K379" i="7"/>
  <c r="J380" i="7"/>
  <c r="K380" i="7"/>
  <c r="J381" i="7"/>
  <c r="K381" i="7"/>
  <c r="J382" i="7"/>
  <c r="K382" i="7"/>
  <c r="J383" i="7"/>
  <c r="K383" i="7"/>
  <c r="J384" i="7"/>
  <c r="K384" i="7"/>
  <c r="J385" i="7"/>
  <c r="K385" i="7"/>
  <c r="J386" i="7"/>
  <c r="K386" i="7"/>
  <c r="J387" i="7"/>
  <c r="K387" i="7"/>
  <c r="J388" i="7"/>
  <c r="K388" i="7"/>
  <c r="J392" i="7"/>
  <c r="K392" i="7"/>
  <c r="J393" i="7"/>
  <c r="K393" i="7"/>
  <c r="J394" i="7"/>
  <c r="K394" i="7"/>
  <c r="J395" i="7"/>
  <c r="K395" i="7"/>
  <c r="J396" i="7"/>
  <c r="K396" i="7"/>
  <c r="J397" i="7"/>
  <c r="K397" i="7"/>
  <c r="J398" i="7"/>
  <c r="K398" i="7"/>
  <c r="J399" i="7"/>
  <c r="K399" i="7"/>
  <c r="J400" i="7"/>
  <c r="K400" i="7"/>
  <c r="J401" i="7"/>
  <c r="K401" i="7"/>
  <c r="J402" i="7"/>
  <c r="K402" i="7"/>
  <c r="J403" i="7"/>
  <c r="K403" i="7"/>
  <c r="J404" i="7"/>
  <c r="K404" i="7"/>
  <c r="J405" i="7"/>
  <c r="K405" i="7"/>
  <c r="J406" i="7"/>
  <c r="K406" i="7"/>
  <c r="J407" i="7"/>
  <c r="K407" i="7"/>
  <c r="J408" i="7"/>
  <c r="K408" i="7"/>
  <c r="J409" i="7"/>
  <c r="K409" i="7"/>
  <c r="J413" i="7"/>
  <c r="K413" i="7"/>
  <c r="J414" i="7"/>
  <c r="K414" i="7"/>
  <c r="J415" i="7"/>
  <c r="K415" i="7"/>
  <c r="J416" i="7"/>
  <c r="K416" i="7"/>
  <c r="J417" i="7"/>
  <c r="K417" i="7"/>
  <c r="J418" i="7"/>
  <c r="K418" i="7"/>
  <c r="J419" i="7"/>
  <c r="K419" i="7"/>
  <c r="J420" i="7"/>
  <c r="K420" i="7"/>
  <c r="J421" i="7"/>
  <c r="K421" i="7"/>
  <c r="J422" i="7"/>
  <c r="K422" i="7"/>
  <c r="J429" i="7"/>
  <c r="K429" i="7"/>
  <c r="J430" i="7"/>
  <c r="K430" i="7"/>
  <c r="J431" i="7"/>
  <c r="K431" i="7"/>
  <c r="J432" i="7"/>
  <c r="K432" i="7"/>
  <c r="J433" i="7"/>
  <c r="K433" i="7"/>
  <c r="J434" i="7"/>
  <c r="K434" i="7"/>
  <c r="J435" i="7"/>
  <c r="K435" i="7"/>
  <c r="J436" i="7"/>
  <c r="K436" i="7"/>
  <c r="J437" i="7"/>
  <c r="K437" i="7"/>
  <c r="J438" i="7"/>
  <c r="K438" i="7"/>
  <c r="J439" i="7"/>
  <c r="K439" i="7"/>
  <c r="J440" i="7"/>
  <c r="K440" i="7"/>
  <c r="J441" i="7"/>
  <c r="K441" i="7"/>
  <c r="J442" i="7"/>
  <c r="K442" i="7"/>
  <c r="J443" i="7"/>
  <c r="K443" i="7"/>
  <c r="C444" i="7"/>
  <c r="D444" i="7"/>
  <c r="E444" i="7"/>
  <c r="J444" i="7" s="1"/>
  <c r="F444" i="7"/>
  <c r="G444" i="7"/>
  <c r="H444" i="7"/>
  <c r="I444" i="7"/>
  <c r="J448" i="7"/>
  <c r="K448" i="7"/>
  <c r="J449" i="7"/>
  <c r="K449" i="7"/>
  <c r="J450" i="7"/>
  <c r="K450" i="7"/>
  <c r="J451" i="7"/>
  <c r="K451" i="7"/>
  <c r="J452" i="7"/>
  <c r="K452" i="7"/>
  <c r="J453" i="7"/>
  <c r="K453" i="7"/>
  <c r="J454" i="7"/>
  <c r="K454" i="7"/>
  <c r="J455" i="7"/>
  <c r="K455" i="7"/>
  <c r="J456" i="7"/>
  <c r="K456" i="7"/>
  <c r="J457" i="7"/>
  <c r="K457" i="7"/>
  <c r="J458" i="7"/>
  <c r="K458" i="7"/>
  <c r="J459" i="7"/>
  <c r="K459" i="7"/>
  <c r="J460" i="7"/>
  <c r="K460" i="7"/>
  <c r="J461" i="7"/>
  <c r="K461" i="7"/>
  <c r="C462" i="7"/>
  <c r="D462" i="7"/>
  <c r="E462" i="7"/>
  <c r="F462" i="7"/>
  <c r="G462" i="7"/>
  <c r="H462" i="7"/>
  <c r="I462" i="7"/>
  <c r="J466" i="7"/>
  <c r="K466" i="7"/>
  <c r="J467" i="7"/>
  <c r="K467" i="7"/>
  <c r="J468" i="7"/>
  <c r="K468" i="7"/>
  <c r="J469" i="7"/>
  <c r="K469" i="7"/>
  <c r="J470" i="7"/>
  <c r="K470" i="7"/>
  <c r="J471" i="7"/>
  <c r="K471" i="7"/>
  <c r="J472" i="7"/>
  <c r="K472" i="7"/>
  <c r="J473" i="7"/>
  <c r="K473" i="7"/>
  <c r="J474" i="7"/>
  <c r="K474" i="7"/>
  <c r="J475" i="7"/>
  <c r="K475" i="7"/>
  <c r="J476" i="7"/>
  <c r="K476" i="7"/>
  <c r="J477" i="7"/>
  <c r="K477" i="7"/>
  <c r="J478" i="7"/>
  <c r="K478" i="7"/>
  <c r="J479" i="7"/>
  <c r="K479" i="7"/>
  <c r="J480" i="7"/>
  <c r="K480" i="7"/>
  <c r="J481" i="7"/>
  <c r="K481" i="7"/>
  <c r="J482" i="7"/>
  <c r="K482" i="7"/>
  <c r="C483" i="7"/>
  <c r="D483" i="7"/>
  <c r="E483" i="7"/>
  <c r="F483" i="7"/>
  <c r="G483" i="7"/>
  <c r="H483" i="7"/>
  <c r="I483" i="7"/>
  <c r="J487" i="7"/>
  <c r="K487" i="7"/>
  <c r="J488" i="7"/>
  <c r="K488" i="7"/>
  <c r="J489" i="7"/>
  <c r="K489" i="7"/>
  <c r="J490" i="7"/>
  <c r="K490" i="7"/>
  <c r="J491" i="7"/>
  <c r="K491" i="7"/>
  <c r="J492" i="7"/>
  <c r="K492" i="7"/>
  <c r="J493" i="7"/>
  <c r="K493" i="7"/>
  <c r="J494" i="7"/>
  <c r="K494" i="7"/>
  <c r="J495" i="7"/>
  <c r="K495" i="7"/>
  <c r="J496" i="7"/>
  <c r="K496" i="7"/>
  <c r="J497" i="7"/>
  <c r="K497" i="7"/>
  <c r="J498" i="7"/>
  <c r="K498" i="7"/>
  <c r="J499" i="7"/>
  <c r="K499" i="7"/>
  <c r="J500" i="7"/>
  <c r="K500" i="7"/>
  <c r="J501" i="7"/>
  <c r="K501" i="7"/>
  <c r="J502" i="7"/>
  <c r="K502" i="7"/>
  <c r="C503" i="7"/>
  <c r="D503" i="7"/>
  <c r="E503" i="7"/>
  <c r="F503" i="7"/>
  <c r="G503" i="7"/>
  <c r="H503" i="7"/>
  <c r="I503" i="7"/>
  <c r="K503" i="7"/>
  <c r="J507" i="7"/>
  <c r="K507" i="7"/>
  <c r="J508" i="7"/>
  <c r="K508" i="7"/>
  <c r="J509" i="7"/>
  <c r="K509" i="7"/>
  <c r="J510" i="7"/>
  <c r="K510" i="7"/>
  <c r="J511" i="7"/>
  <c r="K511" i="7"/>
  <c r="J512" i="7"/>
  <c r="K512" i="7"/>
  <c r="J513" i="7"/>
  <c r="K513" i="7"/>
  <c r="J514" i="7"/>
  <c r="K514" i="7"/>
  <c r="J515" i="7"/>
  <c r="K515" i="7"/>
  <c r="J516" i="7"/>
  <c r="K516" i="7"/>
  <c r="J517" i="7"/>
  <c r="K517" i="7"/>
  <c r="J518" i="7"/>
  <c r="K518" i="7"/>
  <c r="J519" i="7"/>
  <c r="K519" i="7"/>
  <c r="J520" i="7"/>
  <c r="K520" i="7"/>
  <c r="J521" i="7"/>
  <c r="K521" i="7"/>
  <c r="J522" i="7"/>
  <c r="K522" i="7"/>
  <c r="J523" i="7"/>
  <c r="K523" i="7"/>
  <c r="J524" i="7"/>
  <c r="K524" i="7"/>
  <c r="J525" i="7"/>
  <c r="K525" i="7"/>
  <c r="J529" i="7"/>
  <c r="K529" i="7"/>
  <c r="J530" i="7"/>
  <c r="K530" i="7"/>
  <c r="J531" i="7"/>
  <c r="K531" i="7"/>
  <c r="J532" i="7"/>
  <c r="K532" i="7"/>
  <c r="J533" i="7"/>
  <c r="K533" i="7"/>
  <c r="J534" i="7"/>
  <c r="K534" i="7"/>
  <c r="J535" i="7"/>
  <c r="K535" i="7"/>
  <c r="J536" i="7"/>
  <c r="K536" i="7"/>
  <c r="J537" i="7"/>
  <c r="K537" i="7"/>
  <c r="J538" i="7"/>
  <c r="K538" i="7"/>
  <c r="J539" i="7"/>
  <c r="K539" i="7"/>
  <c r="J540" i="7"/>
  <c r="K540" i="7"/>
  <c r="J541" i="7"/>
  <c r="K541" i="7"/>
  <c r="J542" i="7"/>
  <c r="K542" i="7"/>
  <c r="J543" i="7"/>
  <c r="K543" i="7"/>
  <c r="J547" i="7"/>
  <c r="K547" i="7"/>
  <c r="J548" i="7"/>
  <c r="K548" i="7"/>
  <c r="J549" i="7"/>
  <c r="K549" i="7"/>
  <c r="J550" i="7"/>
  <c r="K550" i="7"/>
  <c r="J551" i="7"/>
  <c r="K551" i="7"/>
  <c r="J552" i="7"/>
  <c r="K552" i="7"/>
  <c r="J553" i="7"/>
  <c r="K553" i="7"/>
  <c r="J554" i="7"/>
  <c r="K554" i="7"/>
  <c r="J555" i="7"/>
  <c r="K555" i="7"/>
  <c r="J556" i="7"/>
  <c r="K556" i="7"/>
  <c r="J560" i="7"/>
  <c r="K560" i="7"/>
  <c r="J561" i="7"/>
  <c r="K561" i="7"/>
  <c r="J562" i="7"/>
  <c r="K562" i="7"/>
  <c r="J563" i="7"/>
  <c r="K563" i="7"/>
  <c r="J564" i="7"/>
  <c r="K564" i="7"/>
  <c r="C565" i="7"/>
  <c r="D565" i="7"/>
  <c r="E565" i="7"/>
  <c r="F565" i="7"/>
  <c r="G565" i="7"/>
  <c r="H565" i="7"/>
  <c r="I565" i="7"/>
  <c r="J572" i="7"/>
  <c r="K572" i="7"/>
  <c r="J573" i="7"/>
  <c r="K573" i="7"/>
  <c r="J574" i="7"/>
  <c r="K574" i="7"/>
  <c r="J575" i="7"/>
  <c r="K575" i="7"/>
  <c r="J576" i="7"/>
  <c r="K576" i="7"/>
  <c r="J577" i="7"/>
  <c r="K577" i="7"/>
  <c r="J578" i="7"/>
  <c r="K578" i="7"/>
  <c r="J579" i="7"/>
  <c r="K579" i="7"/>
  <c r="J580" i="7"/>
  <c r="K580" i="7"/>
  <c r="J581" i="7"/>
  <c r="K581" i="7"/>
  <c r="J582" i="7"/>
  <c r="K582" i="7"/>
  <c r="J583" i="7"/>
  <c r="K583" i="7"/>
  <c r="J584" i="7"/>
  <c r="K584" i="7"/>
  <c r="J585" i="7"/>
  <c r="K585" i="7"/>
  <c r="J586" i="7"/>
  <c r="K586" i="7"/>
  <c r="C587" i="7"/>
  <c r="D587" i="7"/>
  <c r="E587" i="7"/>
  <c r="K587" i="7" s="1"/>
  <c r="F587" i="7"/>
  <c r="G587" i="7"/>
  <c r="H587" i="7"/>
  <c r="I587" i="7"/>
  <c r="J591" i="7"/>
  <c r="K591" i="7"/>
  <c r="J592" i="7"/>
  <c r="K592" i="7"/>
  <c r="J593" i="7"/>
  <c r="K593" i="7"/>
  <c r="J594" i="7"/>
  <c r="K594" i="7"/>
  <c r="J595" i="7"/>
  <c r="K595" i="7"/>
  <c r="J596" i="7"/>
  <c r="K596" i="7"/>
  <c r="J597" i="7"/>
  <c r="K597" i="7"/>
  <c r="J598" i="7"/>
  <c r="K598" i="7"/>
  <c r="J599" i="7"/>
  <c r="K599" i="7"/>
  <c r="J600" i="7"/>
  <c r="K600" i="7"/>
  <c r="J601" i="7"/>
  <c r="K601" i="7"/>
  <c r="J602" i="7"/>
  <c r="K602" i="7"/>
  <c r="J603" i="7"/>
  <c r="K603" i="7"/>
  <c r="J604" i="7"/>
  <c r="K604" i="7"/>
  <c r="J605" i="7"/>
  <c r="K605" i="7"/>
  <c r="C606" i="7"/>
  <c r="D606" i="7"/>
  <c r="E606" i="7"/>
  <c r="F606" i="7"/>
  <c r="G606" i="7"/>
  <c r="H606" i="7"/>
  <c r="I606" i="7"/>
  <c r="J610" i="7"/>
  <c r="K610" i="7"/>
  <c r="J611" i="7"/>
  <c r="K611" i="7"/>
  <c r="J612" i="7"/>
  <c r="K612" i="7"/>
  <c r="J613" i="7"/>
  <c r="K613" i="7"/>
  <c r="J614" i="7"/>
  <c r="K614" i="7"/>
  <c r="J615" i="7"/>
  <c r="K615" i="7"/>
  <c r="J616" i="7"/>
  <c r="K616" i="7"/>
  <c r="J617" i="7"/>
  <c r="K617" i="7"/>
  <c r="J618" i="7"/>
  <c r="K618" i="7"/>
  <c r="J619" i="7"/>
  <c r="K619" i="7"/>
  <c r="J620" i="7"/>
  <c r="K620" i="7"/>
  <c r="J621" i="7"/>
  <c r="K621" i="7"/>
  <c r="J622" i="7"/>
  <c r="K622" i="7"/>
  <c r="C623" i="7"/>
  <c r="D623" i="7"/>
  <c r="E623" i="7"/>
  <c r="J623" i="7" s="1"/>
  <c r="F623" i="7"/>
  <c r="G623" i="7"/>
  <c r="H623" i="7"/>
  <c r="I623" i="7"/>
  <c r="J627" i="7"/>
  <c r="K627" i="7"/>
  <c r="J628" i="7"/>
  <c r="K628" i="7"/>
  <c r="J629" i="7"/>
  <c r="K629" i="7"/>
  <c r="J630" i="7"/>
  <c r="K630" i="7"/>
  <c r="J631" i="7"/>
  <c r="K631" i="7"/>
  <c r="J632" i="7"/>
  <c r="K632" i="7"/>
  <c r="J633" i="7"/>
  <c r="K633" i="7"/>
  <c r="J634" i="7"/>
  <c r="K634" i="7"/>
  <c r="J635" i="7"/>
  <c r="K635" i="7"/>
  <c r="J636" i="7"/>
  <c r="K636" i="7"/>
  <c r="J637" i="7"/>
  <c r="K637" i="7"/>
  <c r="J638" i="7"/>
  <c r="K638" i="7"/>
  <c r="J639" i="7"/>
  <c r="K639" i="7"/>
  <c r="J640" i="7"/>
  <c r="K640" i="7"/>
  <c r="J641" i="7"/>
  <c r="K641" i="7"/>
  <c r="J642" i="7"/>
  <c r="K642" i="7"/>
  <c r="C643" i="7"/>
  <c r="D643" i="7"/>
  <c r="E643" i="7"/>
  <c r="K643" i="7" s="1"/>
  <c r="F643" i="7"/>
  <c r="G643" i="7"/>
  <c r="H643" i="7"/>
  <c r="I643" i="7"/>
  <c r="J647" i="7"/>
  <c r="K647" i="7"/>
  <c r="J648" i="7"/>
  <c r="K648" i="7"/>
  <c r="J649" i="7"/>
  <c r="K649" i="7"/>
  <c r="J650" i="7"/>
  <c r="K650" i="7"/>
  <c r="J651" i="7"/>
  <c r="K651" i="7"/>
  <c r="J652" i="7"/>
  <c r="K652" i="7"/>
  <c r="J653" i="7"/>
  <c r="K653" i="7"/>
  <c r="J654" i="7"/>
  <c r="K654" i="7"/>
  <c r="J655" i="7"/>
  <c r="K655" i="7"/>
  <c r="C656" i="7"/>
  <c r="D656" i="7"/>
  <c r="E656" i="7"/>
  <c r="F656" i="7"/>
  <c r="G656" i="7"/>
  <c r="H656" i="7"/>
  <c r="I656" i="7"/>
  <c r="J660" i="7"/>
  <c r="K660" i="7"/>
  <c r="J661" i="7"/>
  <c r="K661" i="7"/>
  <c r="J662" i="7"/>
  <c r="K662" i="7"/>
  <c r="J663" i="7"/>
  <c r="K663" i="7"/>
  <c r="J664" i="7"/>
  <c r="K664" i="7"/>
  <c r="J665" i="7"/>
  <c r="K665" i="7"/>
  <c r="C666" i="7"/>
  <c r="D666" i="7"/>
  <c r="E666" i="7"/>
  <c r="F666" i="7"/>
  <c r="G666" i="7"/>
  <c r="H666" i="7"/>
  <c r="I666" i="7"/>
  <c r="J670" i="7"/>
  <c r="K670" i="7"/>
  <c r="J671" i="7"/>
  <c r="K671" i="7"/>
  <c r="J672" i="7"/>
  <c r="K672" i="7"/>
  <c r="J673" i="7"/>
  <c r="K673" i="7"/>
  <c r="J674" i="7"/>
  <c r="K674" i="7"/>
  <c r="J675" i="7"/>
  <c r="K675" i="7"/>
  <c r="J676" i="7"/>
  <c r="K676" i="7"/>
  <c r="J677" i="7"/>
  <c r="K677" i="7"/>
  <c r="J678" i="7"/>
  <c r="K678" i="7"/>
  <c r="J679" i="7"/>
  <c r="K679" i="7"/>
  <c r="J680" i="7"/>
  <c r="K680" i="7"/>
  <c r="J681" i="7"/>
  <c r="K681" i="7"/>
  <c r="J682" i="7"/>
  <c r="K682" i="7"/>
  <c r="J683" i="7"/>
  <c r="K683" i="7"/>
  <c r="J684" i="7"/>
  <c r="K684" i="7"/>
  <c r="J685" i="7"/>
  <c r="K685" i="7"/>
  <c r="J686" i="7"/>
  <c r="K686" i="7"/>
  <c r="J687" i="7"/>
  <c r="K687" i="7"/>
  <c r="G688" i="7"/>
  <c r="H688" i="7"/>
  <c r="J688" i="7"/>
  <c r="K688" i="7"/>
  <c r="J692" i="7"/>
  <c r="K692" i="7"/>
  <c r="J693" i="7"/>
  <c r="K693" i="7"/>
  <c r="J694" i="7"/>
  <c r="K694" i="7"/>
  <c r="J695" i="7"/>
  <c r="K695" i="7"/>
  <c r="J696" i="7"/>
  <c r="K696" i="7"/>
  <c r="J697" i="7"/>
  <c r="K697" i="7"/>
  <c r="J698" i="7"/>
  <c r="K698" i="7"/>
  <c r="J699" i="7"/>
  <c r="K699" i="7"/>
  <c r="J700" i="7"/>
  <c r="K700" i="7"/>
  <c r="J701" i="7"/>
  <c r="K701" i="7"/>
  <c r="J702" i="7"/>
  <c r="K702" i="7"/>
  <c r="J703" i="7"/>
  <c r="K703" i="7"/>
  <c r="J704" i="7"/>
  <c r="K704" i="7"/>
  <c r="J708" i="7"/>
  <c r="K708" i="7"/>
  <c r="J709" i="7"/>
  <c r="K709" i="7"/>
  <c r="J710" i="7"/>
  <c r="K710" i="7"/>
  <c r="J711" i="7"/>
  <c r="K711" i="7"/>
  <c r="J712" i="7"/>
  <c r="K712" i="7"/>
  <c r="J713" i="7"/>
  <c r="K713" i="7"/>
  <c r="C714" i="7"/>
  <c r="D714" i="7"/>
  <c r="E714" i="7"/>
  <c r="F714" i="7"/>
  <c r="G714" i="7"/>
  <c r="H714" i="7"/>
  <c r="I714" i="7"/>
  <c r="J721" i="7"/>
  <c r="K721" i="7"/>
  <c r="J722" i="7"/>
  <c r="K722" i="7"/>
  <c r="J723" i="7"/>
  <c r="K723" i="7"/>
  <c r="J724" i="7"/>
  <c r="K724" i="7"/>
  <c r="J725" i="7"/>
  <c r="K725" i="7"/>
  <c r="J726" i="7"/>
  <c r="K726" i="7"/>
  <c r="J727" i="7"/>
  <c r="K727" i="7"/>
  <c r="J728" i="7"/>
  <c r="K728" i="7"/>
  <c r="J729" i="7"/>
  <c r="K729" i="7"/>
  <c r="J730" i="7"/>
  <c r="K730" i="7"/>
  <c r="J731" i="7"/>
  <c r="K731" i="7"/>
  <c r="J732" i="7"/>
  <c r="K732" i="7"/>
  <c r="J733" i="7"/>
  <c r="K733" i="7"/>
  <c r="J734" i="7"/>
  <c r="K734" i="7"/>
  <c r="J735" i="7"/>
  <c r="K735" i="7"/>
  <c r="C736" i="7"/>
  <c r="D736" i="7"/>
  <c r="E736" i="7"/>
  <c r="F736" i="7"/>
  <c r="G736" i="7"/>
  <c r="H736" i="7"/>
  <c r="I736" i="7"/>
  <c r="J740" i="7"/>
  <c r="K740" i="7"/>
  <c r="J741" i="7"/>
  <c r="K741" i="7"/>
  <c r="J742" i="7"/>
  <c r="K742" i="7"/>
  <c r="J743" i="7"/>
  <c r="K743" i="7"/>
  <c r="J744" i="7"/>
  <c r="K744" i="7"/>
  <c r="J745" i="7"/>
  <c r="K745" i="7"/>
  <c r="J746" i="7"/>
  <c r="K746" i="7"/>
  <c r="J747" i="7"/>
  <c r="K747" i="7"/>
  <c r="J748" i="7"/>
  <c r="K748" i="7"/>
  <c r="J749" i="7"/>
  <c r="K749" i="7"/>
  <c r="J750" i="7"/>
  <c r="K750" i="7"/>
  <c r="J751" i="7"/>
  <c r="K751" i="7"/>
  <c r="J752" i="7"/>
  <c r="K752" i="7"/>
  <c r="J753" i="7"/>
  <c r="K753" i="7"/>
  <c r="J754" i="7"/>
  <c r="K754" i="7"/>
  <c r="C755" i="7"/>
  <c r="D755" i="7"/>
  <c r="E755" i="7"/>
  <c r="J755" i="7" s="1"/>
  <c r="F755" i="7"/>
  <c r="G755" i="7"/>
  <c r="H755" i="7"/>
  <c r="I755" i="7"/>
  <c r="J759" i="7"/>
  <c r="K759" i="7"/>
  <c r="J760" i="7"/>
  <c r="K760" i="7"/>
  <c r="J761" i="7"/>
  <c r="K761" i="7"/>
  <c r="J762" i="7"/>
  <c r="K762" i="7"/>
  <c r="J763" i="7"/>
  <c r="K763" i="7"/>
  <c r="J764" i="7"/>
  <c r="K764" i="7"/>
  <c r="J765" i="7"/>
  <c r="K765" i="7"/>
  <c r="J766" i="7"/>
  <c r="K766" i="7"/>
  <c r="J767" i="7"/>
  <c r="K767" i="7"/>
  <c r="J768" i="7"/>
  <c r="K768" i="7"/>
  <c r="J769" i="7"/>
  <c r="K769" i="7"/>
  <c r="J770" i="7"/>
  <c r="K770" i="7"/>
  <c r="J771" i="7"/>
  <c r="K771" i="7"/>
  <c r="C772" i="7"/>
  <c r="D772" i="7"/>
  <c r="K772" i="7" s="1"/>
  <c r="E772" i="7"/>
  <c r="F772" i="7"/>
  <c r="G772" i="7"/>
  <c r="H772" i="7"/>
  <c r="I772" i="7"/>
  <c r="J776" i="7"/>
  <c r="K776" i="7"/>
  <c r="J777" i="7"/>
  <c r="K777" i="7"/>
  <c r="J778" i="7"/>
  <c r="K778" i="7"/>
  <c r="J779" i="7"/>
  <c r="K779" i="7"/>
  <c r="J780" i="7"/>
  <c r="K780" i="7"/>
  <c r="J781" i="7"/>
  <c r="K781" i="7"/>
  <c r="J782" i="7"/>
  <c r="K782" i="7"/>
  <c r="J783" i="7"/>
  <c r="K783" i="7"/>
  <c r="J784" i="7"/>
  <c r="K784" i="7"/>
  <c r="J785" i="7"/>
  <c r="K785" i="7"/>
  <c r="J786" i="7"/>
  <c r="K786" i="7"/>
  <c r="J787" i="7"/>
  <c r="K787" i="7"/>
  <c r="J788" i="7"/>
  <c r="K788" i="7"/>
  <c r="J789" i="7"/>
  <c r="K789" i="7"/>
  <c r="J790" i="7"/>
  <c r="K790" i="7"/>
  <c r="J791" i="7"/>
  <c r="K791" i="7"/>
  <c r="C792" i="7"/>
  <c r="D792" i="7"/>
  <c r="E792" i="7"/>
  <c r="J792" i="7" s="1"/>
  <c r="F792" i="7"/>
  <c r="G792" i="7"/>
  <c r="H792" i="7"/>
  <c r="I792" i="7"/>
  <c r="J796" i="7"/>
  <c r="K796" i="7"/>
  <c r="J797" i="7"/>
  <c r="K797" i="7"/>
  <c r="J798" i="7"/>
  <c r="K798" i="7"/>
  <c r="J799" i="7"/>
  <c r="K799" i="7"/>
  <c r="J800" i="7"/>
  <c r="K800" i="7"/>
  <c r="J801" i="7"/>
  <c r="K801" i="7"/>
  <c r="J802" i="7"/>
  <c r="K802" i="7"/>
  <c r="J803" i="7"/>
  <c r="K803" i="7"/>
  <c r="J804" i="7"/>
  <c r="K804" i="7"/>
  <c r="J805" i="7"/>
  <c r="K805" i="7"/>
  <c r="J806" i="7"/>
  <c r="K806" i="7"/>
  <c r="J807" i="7"/>
  <c r="K807" i="7"/>
  <c r="J808" i="7"/>
  <c r="K808" i="7"/>
  <c r="J809" i="7"/>
  <c r="K809" i="7"/>
  <c r="J810" i="7"/>
  <c r="K810" i="7"/>
  <c r="J811" i="7"/>
  <c r="K811" i="7"/>
  <c r="J812" i="7"/>
  <c r="K812" i="7"/>
  <c r="J813" i="7"/>
  <c r="K813" i="7"/>
  <c r="J814" i="7"/>
  <c r="K814" i="7"/>
  <c r="J815" i="7"/>
  <c r="K815" i="7"/>
  <c r="J816" i="7"/>
  <c r="K816" i="7"/>
  <c r="J820" i="7"/>
  <c r="K820" i="7"/>
  <c r="J821" i="7"/>
  <c r="K821" i="7"/>
  <c r="J822" i="7"/>
  <c r="K822" i="7"/>
  <c r="J823" i="7"/>
  <c r="K823" i="7"/>
  <c r="J824" i="7"/>
  <c r="K824" i="7"/>
  <c r="J825" i="7"/>
  <c r="K825" i="7"/>
  <c r="J826" i="7"/>
  <c r="K826" i="7"/>
  <c r="J827" i="7"/>
  <c r="K827" i="7"/>
  <c r="J828" i="7"/>
  <c r="K828" i="7"/>
  <c r="J829" i="7"/>
  <c r="K829" i="7"/>
  <c r="J830" i="7"/>
  <c r="K830" i="7"/>
  <c r="J831" i="7"/>
  <c r="K831" i="7"/>
  <c r="J832" i="7"/>
  <c r="K832" i="7"/>
  <c r="J833" i="7"/>
  <c r="K833" i="7"/>
  <c r="J834" i="7"/>
  <c r="K834" i="7"/>
  <c r="J835" i="7"/>
  <c r="K835" i="7"/>
  <c r="J836" i="7"/>
  <c r="K836" i="7"/>
  <c r="J837" i="7"/>
  <c r="K837" i="7"/>
  <c r="J838" i="7"/>
  <c r="K838" i="7"/>
  <c r="J845" i="7"/>
  <c r="K845" i="7"/>
  <c r="J846" i="7"/>
  <c r="K846" i="7"/>
  <c r="J847" i="7"/>
  <c r="K847" i="7"/>
  <c r="J848" i="7"/>
  <c r="K848" i="7"/>
  <c r="J849" i="7"/>
  <c r="K849" i="7"/>
  <c r="J850" i="7"/>
  <c r="K850" i="7"/>
  <c r="J851" i="7"/>
  <c r="K851" i="7"/>
  <c r="J852" i="7"/>
  <c r="K852" i="7"/>
  <c r="J853" i="7"/>
  <c r="K853" i="7"/>
  <c r="J854" i="7"/>
  <c r="K854" i="7"/>
  <c r="J855" i="7"/>
  <c r="K855" i="7"/>
  <c r="J856" i="7"/>
  <c r="K856" i="7"/>
  <c r="J857" i="7"/>
  <c r="K857" i="7"/>
  <c r="J858" i="7"/>
  <c r="K858" i="7"/>
  <c r="J859" i="7"/>
  <c r="K859" i="7"/>
  <c r="C860" i="7"/>
  <c r="D860" i="7"/>
  <c r="E860" i="7"/>
  <c r="F860" i="7"/>
  <c r="G860" i="7"/>
  <c r="H860" i="7"/>
  <c r="I860" i="7"/>
  <c r="J864" i="7"/>
  <c r="K864" i="7"/>
  <c r="J865" i="7"/>
  <c r="K865" i="7"/>
  <c r="J866" i="7"/>
  <c r="K866" i="7"/>
  <c r="J867" i="7"/>
  <c r="K867" i="7"/>
  <c r="J868" i="7"/>
  <c r="K868" i="7"/>
  <c r="J869" i="7"/>
  <c r="K869" i="7"/>
  <c r="J870" i="7"/>
  <c r="K870" i="7"/>
  <c r="J871" i="7"/>
  <c r="K871" i="7"/>
  <c r="J872" i="7"/>
  <c r="K872" i="7"/>
  <c r="J873" i="7"/>
  <c r="K873" i="7"/>
  <c r="J874" i="7"/>
  <c r="K874" i="7"/>
  <c r="J875" i="7"/>
  <c r="K875" i="7"/>
  <c r="J876" i="7"/>
  <c r="K876" i="7"/>
  <c r="J877" i="7"/>
  <c r="K877" i="7"/>
  <c r="J878" i="7"/>
  <c r="K878" i="7"/>
  <c r="C879" i="7"/>
  <c r="D879" i="7"/>
  <c r="E879" i="7"/>
  <c r="F879" i="7"/>
  <c r="G879" i="7"/>
  <c r="H879" i="7"/>
  <c r="I879" i="7"/>
  <c r="J883" i="7"/>
  <c r="K883" i="7"/>
  <c r="J884" i="7"/>
  <c r="K884" i="7"/>
  <c r="J885" i="7"/>
  <c r="K885" i="7"/>
  <c r="J886" i="7"/>
  <c r="K886" i="7"/>
  <c r="J887" i="7"/>
  <c r="K887" i="7"/>
  <c r="J888" i="7"/>
  <c r="K888" i="7"/>
  <c r="J889" i="7"/>
  <c r="K889" i="7"/>
  <c r="J890" i="7"/>
  <c r="K890" i="7"/>
  <c r="J891" i="7"/>
  <c r="K891" i="7"/>
  <c r="J892" i="7"/>
  <c r="K892" i="7"/>
  <c r="J893" i="7"/>
  <c r="K893" i="7"/>
  <c r="J894" i="7"/>
  <c r="K894" i="7"/>
  <c r="J895" i="7"/>
  <c r="K895" i="7"/>
  <c r="J896" i="7"/>
  <c r="K896" i="7"/>
  <c r="C897" i="7"/>
  <c r="D897" i="7"/>
  <c r="K897" i="7"/>
  <c r="E897" i="7"/>
  <c r="F897" i="7"/>
  <c r="G897" i="7"/>
  <c r="H897" i="7"/>
  <c r="I897" i="7"/>
  <c r="J897" i="7"/>
  <c r="J901" i="7"/>
  <c r="K901" i="7"/>
  <c r="J902" i="7"/>
  <c r="K902" i="7"/>
  <c r="J903" i="7"/>
  <c r="K903" i="7"/>
  <c r="J904" i="7"/>
  <c r="K904" i="7"/>
  <c r="J905" i="7"/>
  <c r="K905" i="7"/>
  <c r="J906" i="7"/>
  <c r="K906" i="7"/>
  <c r="J907" i="7"/>
  <c r="K907" i="7"/>
  <c r="J908" i="7"/>
  <c r="K908" i="7"/>
  <c r="J909" i="7"/>
  <c r="K909" i="7"/>
  <c r="J910" i="7"/>
  <c r="K910" i="7"/>
  <c r="J911" i="7"/>
  <c r="K911" i="7"/>
  <c r="J912" i="7"/>
  <c r="K912" i="7"/>
  <c r="J913" i="7"/>
  <c r="K913" i="7"/>
  <c r="J914" i="7"/>
  <c r="K914" i="7"/>
  <c r="C915" i="7"/>
  <c r="D915" i="7"/>
  <c r="E915" i="7"/>
  <c r="J915" i="7" s="1"/>
  <c r="F915" i="7"/>
  <c r="G915" i="7"/>
  <c r="H915" i="7"/>
  <c r="I915" i="7"/>
  <c r="J919" i="7"/>
  <c r="K919" i="7"/>
  <c r="J920" i="7"/>
  <c r="K920" i="7"/>
  <c r="J921" i="7"/>
  <c r="K921" i="7"/>
  <c r="J922" i="7"/>
  <c r="K922" i="7"/>
  <c r="J923" i="7"/>
  <c r="K923" i="7"/>
  <c r="J924" i="7"/>
  <c r="K924" i="7"/>
  <c r="J925" i="7"/>
  <c r="K925" i="7"/>
  <c r="J926" i="7"/>
  <c r="K926" i="7"/>
  <c r="J927" i="7"/>
  <c r="K927" i="7"/>
  <c r="J928" i="7"/>
  <c r="K928" i="7"/>
  <c r="J929" i="7"/>
  <c r="K929" i="7"/>
  <c r="J930" i="7"/>
  <c r="K930" i="7"/>
  <c r="J931" i="7"/>
  <c r="K931" i="7"/>
  <c r="J932" i="7"/>
  <c r="K932" i="7"/>
  <c r="J933" i="7"/>
  <c r="K933" i="7"/>
  <c r="J934" i="7"/>
  <c r="K934" i="7"/>
  <c r="J935" i="7"/>
  <c r="K935" i="7"/>
  <c r="J936" i="7"/>
  <c r="K936" i="7"/>
  <c r="J937" i="7"/>
  <c r="K937" i="7"/>
  <c r="J938" i="7"/>
  <c r="K938" i="7"/>
  <c r="C939" i="7"/>
  <c r="D939" i="7"/>
  <c r="E939" i="7"/>
  <c r="K939" i="7" s="1"/>
  <c r="F939" i="7"/>
  <c r="I939" i="7"/>
  <c r="J943" i="7"/>
  <c r="K943" i="7"/>
  <c r="J944" i="7"/>
  <c r="K944" i="7"/>
  <c r="J945" i="7"/>
  <c r="K945" i="7"/>
  <c r="J946" i="7"/>
  <c r="K946" i="7"/>
  <c r="J947" i="7"/>
  <c r="K947" i="7"/>
  <c r="J948" i="7"/>
  <c r="K948" i="7"/>
  <c r="J949" i="7"/>
  <c r="K949" i="7"/>
  <c r="J950" i="7"/>
  <c r="K950" i="7"/>
  <c r="J951" i="7"/>
  <c r="K951" i="7"/>
  <c r="J952" i="7"/>
  <c r="K952" i="7"/>
  <c r="J953" i="7"/>
  <c r="K953" i="7"/>
  <c r="J954" i="7"/>
  <c r="K954" i="7"/>
  <c r="J955" i="7"/>
  <c r="K955" i="7"/>
  <c r="J956" i="7"/>
  <c r="K956" i="7"/>
  <c r="J957" i="7"/>
  <c r="K957" i="7"/>
  <c r="J958" i="7"/>
  <c r="K958" i="7"/>
  <c r="J959" i="7"/>
  <c r="K959" i="7"/>
  <c r="J960" i="7"/>
  <c r="K960" i="7"/>
  <c r="J961" i="7"/>
  <c r="K961" i="7"/>
  <c r="J968" i="7"/>
  <c r="K968" i="7"/>
  <c r="J969" i="7"/>
  <c r="K969" i="7"/>
  <c r="J970" i="7"/>
  <c r="K970" i="7"/>
  <c r="J971" i="7"/>
  <c r="K971" i="7"/>
  <c r="J972" i="7"/>
  <c r="K972" i="7"/>
  <c r="J973" i="7"/>
  <c r="K973" i="7"/>
  <c r="J974" i="7"/>
  <c r="K974" i="7"/>
  <c r="J975" i="7"/>
  <c r="K975" i="7"/>
  <c r="J976" i="7"/>
  <c r="K976" i="7"/>
  <c r="J977" i="7"/>
  <c r="K977" i="7"/>
  <c r="J978" i="7"/>
  <c r="K978" i="7"/>
  <c r="J979" i="7"/>
  <c r="K979" i="7"/>
  <c r="J980" i="7"/>
  <c r="K980" i="7"/>
  <c r="J981" i="7"/>
  <c r="K981" i="7"/>
  <c r="C982" i="7"/>
  <c r="D982" i="7"/>
  <c r="E982" i="7"/>
  <c r="F982" i="7"/>
  <c r="G982" i="7"/>
  <c r="H982" i="7"/>
  <c r="I982" i="7"/>
  <c r="J986" i="7"/>
  <c r="K986" i="7"/>
  <c r="J987" i="7"/>
  <c r="K987" i="7"/>
  <c r="J988" i="7"/>
  <c r="K988" i="7"/>
  <c r="J989" i="7"/>
  <c r="K989" i="7"/>
  <c r="J990" i="7"/>
  <c r="K990" i="7"/>
  <c r="J991" i="7"/>
  <c r="K991" i="7"/>
  <c r="J992" i="7"/>
  <c r="K992" i="7"/>
  <c r="J993" i="7"/>
  <c r="K993" i="7"/>
  <c r="J994" i="7"/>
  <c r="K994" i="7"/>
  <c r="J995" i="7"/>
  <c r="K995" i="7"/>
  <c r="J996" i="7"/>
  <c r="K996" i="7"/>
  <c r="J997" i="7"/>
  <c r="K997" i="7"/>
  <c r="J998" i="7"/>
  <c r="K998" i="7"/>
  <c r="J999" i="7"/>
  <c r="K999" i="7"/>
  <c r="J1000" i="7"/>
  <c r="K1000" i="7"/>
  <c r="J1001" i="7"/>
  <c r="K1001" i="7"/>
  <c r="J1002" i="7"/>
  <c r="K1002" i="7"/>
  <c r="J1003" i="7"/>
  <c r="K1003" i="7"/>
  <c r="C1004" i="7"/>
  <c r="D1004" i="7"/>
  <c r="E1004" i="7"/>
  <c r="K1004" i="7" s="1"/>
  <c r="F1004" i="7"/>
  <c r="G1004" i="7"/>
  <c r="H1004" i="7"/>
  <c r="I1004" i="7"/>
  <c r="J1004" i="7"/>
  <c r="J1008" i="7"/>
  <c r="K1008" i="7"/>
  <c r="J1009" i="7"/>
  <c r="K1009" i="7"/>
  <c r="J1010" i="7"/>
  <c r="K1010" i="7"/>
  <c r="J1011" i="7"/>
  <c r="K1011" i="7"/>
  <c r="J1012" i="7"/>
  <c r="K1012" i="7"/>
  <c r="J1013" i="7"/>
  <c r="K1013" i="7"/>
  <c r="J1014" i="7"/>
  <c r="K1014" i="7"/>
  <c r="J1015" i="7"/>
  <c r="K1015" i="7"/>
  <c r="J1016" i="7"/>
  <c r="K1016" i="7"/>
  <c r="J1017" i="7"/>
  <c r="K1017" i="7"/>
  <c r="J1018" i="7"/>
  <c r="K1018" i="7"/>
  <c r="J1019" i="7"/>
  <c r="K1019" i="7"/>
  <c r="J1020" i="7"/>
  <c r="K1020" i="7"/>
  <c r="J1021" i="7"/>
  <c r="K1021" i="7"/>
  <c r="J1022" i="7"/>
  <c r="K1022" i="7"/>
  <c r="J1023" i="7"/>
  <c r="K1023" i="7"/>
  <c r="J1024" i="7"/>
  <c r="K1024" i="7"/>
  <c r="J1025" i="7"/>
  <c r="K1025" i="7"/>
  <c r="J1026" i="7"/>
  <c r="K1026" i="7"/>
  <c r="J1027" i="7"/>
  <c r="K1027" i="7"/>
  <c r="J1028" i="7"/>
  <c r="K1028" i="7"/>
  <c r="J1029" i="7"/>
  <c r="K1029" i="7"/>
  <c r="J1030" i="7"/>
  <c r="K1030" i="7"/>
  <c r="J1031" i="7"/>
  <c r="K1031" i="7"/>
  <c r="J1032" i="7"/>
  <c r="K1032" i="7"/>
  <c r="J1033" i="7"/>
  <c r="K1033" i="7"/>
  <c r="C1034" i="7"/>
  <c r="D1034" i="7"/>
  <c r="E1034" i="7"/>
  <c r="J1034" i="7" s="1"/>
  <c r="F1034" i="7"/>
  <c r="G1034" i="7"/>
  <c r="H1034" i="7"/>
  <c r="I1034" i="7"/>
  <c r="J1038" i="7"/>
  <c r="K1038" i="7"/>
  <c r="J1039" i="7"/>
  <c r="K1039" i="7"/>
  <c r="J1040" i="7"/>
  <c r="K1040" i="7"/>
  <c r="J1041" i="7"/>
  <c r="K1041" i="7"/>
  <c r="J1042" i="7"/>
  <c r="K1042" i="7"/>
  <c r="J1043" i="7"/>
  <c r="K1043" i="7"/>
  <c r="J1044" i="7"/>
  <c r="K1044" i="7"/>
  <c r="J1045" i="7"/>
  <c r="K1045" i="7"/>
  <c r="J1046" i="7"/>
  <c r="K1046" i="7"/>
  <c r="J1047" i="7"/>
  <c r="K1047" i="7"/>
  <c r="J1048" i="7"/>
  <c r="K1048" i="7"/>
  <c r="J1049" i="7"/>
  <c r="K1049" i="7"/>
  <c r="J1050" i="7"/>
  <c r="K1050" i="7"/>
  <c r="J1051" i="7"/>
  <c r="K1051" i="7"/>
  <c r="J1052" i="7"/>
  <c r="K1052" i="7"/>
  <c r="J1053" i="7"/>
  <c r="K1053" i="7"/>
  <c r="J1054" i="7"/>
  <c r="K1054" i="7"/>
  <c r="J1055" i="7"/>
  <c r="K1055" i="7"/>
  <c r="C1056" i="7"/>
  <c r="J1056" i="7"/>
  <c r="K1056" i="7"/>
  <c r="J1060" i="7"/>
  <c r="K1060" i="7"/>
  <c r="J1061" i="7"/>
  <c r="K1061" i="7"/>
  <c r="J1062" i="7"/>
  <c r="K1062" i="7"/>
  <c r="J1063" i="7"/>
  <c r="K1063" i="7"/>
  <c r="J1064" i="7"/>
  <c r="K1064" i="7"/>
  <c r="J1065" i="7"/>
  <c r="K1065" i="7"/>
  <c r="J1066" i="7"/>
  <c r="K1066" i="7"/>
  <c r="J1067" i="7"/>
  <c r="K1067" i="7"/>
  <c r="J1068" i="7"/>
  <c r="K1068" i="7"/>
  <c r="J1069" i="7"/>
  <c r="K1069" i="7"/>
  <c r="J1070" i="7"/>
  <c r="K1070" i="7"/>
  <c r="J1071" i="7"/>
  <c r="K1071" i="7"/>
  <c r="J1072" i="7"/>
  <c r="K1072" i="7"/>
  <c r="J1073" i="7"/>
  <c r="K1073" i="7"/>
  <c r="J1074" i="7"/>
  <c r="K1074" i="7"/>
  <c r="J1075" i="7"/>
  <c r="K1075" i="7"/>
  <c r="J1076" i="7"/>
  <c r="K1076" i="7"/>
  <c r="J1077" i="7"/>
  <c r="K1077" i="7"/>
  <c r="J1078" i="7"/>
  <c r="K1078" i="7"/>
  <c r="J1082" i="7"/>
  <c r="K1082" i="7"/>
  <c r="J1083" i="7"/>
  <c r="K1083" i="7"/>
  <c r="J1084" i="7"/>
  <c r="K1084" i="7"/>
  <c r="J1085" i="7"/>
  <c r="K1085" i="7"/>
  <c r="J1086" i="7"/>
  <c r="K1086" i="7"/>
  <c r="C1087" i="7"/>
  <c r="D1087" i="7"/>
  <c r="E1087" i="7"/>
  <c r="J1087" i="7" s="1"/>
  <c r="F1087" i="7"/>
  <c r="G1087" i="7"/>
  <c r="H1087" i="7"/>
  <c r="I1087" i="7"/>
  <c r="J1094" i="7"/>
  <c r="K1094" i="7"/>
  <c r="J1095" i="7"/>
  <c r="K1095" i="7"/>
  <c r="J1096" i="7"/>
  <c r="K1096" i="7"/>
  <c r="J1097" i="7"/>
  <c r="K1097" i="7"/>
  <c r="J1098" i="7"/>
  <c r="K1098" i="7"/>
  <c r="J1099" i="7"/>
  <c r="K1099" i="7"/>
  <c r="J1100" i="7"/>
  <c r="K1100" i="7"/>
  <c r="J1101" i="7"/>
  <c r="K1101" i="7"/>
  <c r="J1102" i="7"/>
  <c r="K1102" i="7"/>
  <c r="J1103" i="7"/>
  <c r="K1103" i="7"/>
  <c r="J1104" i="7"/>
  <c r="K1104" i="7"/>
  <c r="J1105" i="7"/>
  <c r="K1105" i="7"/>
  <c r="J1106" i="7"/>
  <c r="K1106" i="7"/>
  <c r="J1107" i="7"/>
  <c r="K1107" i="7"/>
  <c r="J1108" i="7"/>
  <c r="K1108" i="7"/>
  <c r="C1109" i="7"/>
  <c r="D1109" i="7"/>
  <c r="J1109" i="7" s="1"/>
  <c r="E1109" i="7"/>
  <c r="F1109" i="7"/>
  <c r="G1109" i="7"/>
  <c r="H1109" i="7"/>
  <c r="I1109" i="7"/>
  <c r="J1113" i="7"/>
  <c r="K1113" i="7"/>
  <c r="J1114" i="7"/>
  <c r="K1114" i="7"/>
  <c r="J1115" i="7"/>
  <c r="K1115" i="7"/>
  <c r="J1116" i="7"/>
  <c r="K1116" i="7"/>
  <c r="J1117" i="7"/>
  <c r="K1117" i="7"/>
  <c r="J1118" i="7"/>
  <c r="K1118" i="7"/>
  <c r="J1119" i="7"/>
  <c r="K1119" i="7"/>
  <c r="J1120" i="7"/>
  <c r="K1120" i="7"/>
  <c r="J1121" i="7"/>
  <c r="K1121" i="7"/>
  <c r="J1122" i="7"/>
  <c r="K1122" i="7"/>
  <c r="J1123" i="7"/>
  <c r="K1123" i="7"/>
  <c r="J1124" i="7"/>
  <c r="K1124" i="7"/>
  <c r="J1125" i="7"/>
  <c r="K1125" i="7"/>
  <c r="J1126" i="7"/>
  <c r="K1126" i="7"/>
  <c r="J1127" i="7"/>
  <c r="K1127" i="7"/>
  <c r="J1128" i="7"/>
  <c r="K1128" i="7"/>
  <c r="J1129" i="7"/>
  <c r="K1129" i="7"/>
  <c r="C1130" i="7"/>
  <c r="D1130" i="7"/>
  <c r="E1130" i="7"/>
  <c r="F1130" i="7"/>
  <c r="G1130" i="7"/>
  <c r="H1130" i="7"/>
  <c r="I1130" i="7"/>
  <c r="J1134" i="7"/>
  <c r="K1134" i="7"/>
  <c r="J1135" i="7"/>
  <c r="K1135" i="7"/>
  <c r="J1136" i="7"/>
  <c r="K1136" i="7"/>
  <c r="J1137" i="7"/>
  <c r="K1137" i="7"/>
  <c r="C1138" i="7"/>
  <c r="D1138" i="7"/>
  <c r="K1138" i="7" s="1"/>
  <c r="E1138" i="7"/>
  <c r="F1138" i="7"/>
  <c r="G1138" i="7"/>
  <c r="H1138" i="7"/>
  <c r="I1138" i="7"/>
  <c r="J1142" i="7"/>
  <c r="K1142" i="7"/>
  <c r="J1143" i="7"/>
  <c r="K1143" i="7"/>
  <c r="J1144" i="7"/>
  <c r="K1144" i="7"/>
  <c r="J1145" i="7"/>
  <c r="K1145" i="7"/>
  <c r="J1146" i="7"/>
  <c r="K1146" i="7"/>
  <c r="J1147" i="7"/>
  <c r="K1147" i="7"/>
  <c r="J1148" i="7"/>
  <c r="K1148" i="7"/>
  <c r="J1149" i="7"/>
  <c r="K1149" i="7"/>
  <c r="J1150" i="7"/>
  <c r="K1150" i="7"/>
  <c r="J1151" i="7"/>
  <c r="K1151" i="7"/>
  <c r="J1152" i="7"/>
  <c r="K1152" i="7"/>
  <c r="J1153" i="7"/>
  <c r="K1153" i="7"/>
  <c r="J1154" i="7"/>
  <c r="K1154" i="7"/>
  <c r="J1155" i="7"/>
  <c r="K1155" i="7"/>
  <c r="J1156" i="7"/>
  <c r="K1156" i="7"/>
  <c r="J1157" i="7"/>
  <c r="K1157" i="7"/>
  <c r="J1158" i="7"/>
  <c r="K1158" i="7"/>
  <c r="J1159" i="7"/>
  <c r="K1159" i="7"/>
  <c r="J1160" i="7"/>
  <c r="K1160" i="7"/>
  <c r="J1161" i="7"/>
  <c r="K1161" i="7"/>
  <c r="J1162" i="7"/>
  <c r="K1162" i="7"/>
  <c r="J1163" i="7"/>
  <c r="K1163" i="7"/>
  <c r="J1164" i="7"/>
  <c r="K1164" i="7"/>
  <c r="J1165" i="7"/>
  <c r="K1165" i="7"/>
  <c r="J1166" i="7"/>
  <c r="K1166" i="7"/>
  <c r="J1167" i="7"/>
  <c r="K1167" i="7"/>
  <c r="C1168" i="7"/>
  <c r="D1168" i="7"/>
  <c r="E1168" i="7"/>
  <c r="J1168" i="7" s="1"/>
  <c r="F1168" i="7"/>
  <c r="G1168" i="7"/>
  <c r="H1168" i="7"/>
  <c r="I1168" i="7"/>
  <c r="J1172" i="7"/>
  <c r="K1172" i="7"/>
  <c r="J1173" i="7"/>
  <c r="K1173" i="7"/>
  <c r="J1174" i="7"/>
  <c r="K1174" i="7"/>
  <c r="J1175" i="7"/>
  <c r="K1175" i="7"/>
  <c r="J1176" i="7"/>
  <c r="K1176" i="7"/>
  <c r="J1177" i="7"/>
  <c r="K1177" i="7"/>
  <c r="J1178" i="7"/>
  <c r="K1178" i="7"/>
  <c r="J1179" i="7"/>
  <c r="K1179" i="7"/>
  <c r="J1180" i="7"/>
  <c r="K1180" i="7"/>
  <c r="J1181" i="7"/>
  <c r="K1181" i="7"/>
  <c r="J1182" i="7"/>
  <c r="K1182" i="7"/>
  <c r="J1183" i="7"/>
  <c r="K1183" i="7"/>
  <c r="J1184" i="7"/>
  <c r="K1184" i="7"/>
  <c r="J1185" i="7"/>
  <c r="K1185" i="7"/>
  <c r="J1186" i="7"/>
  <c r="K1186" i="7"/>
  <c r="J1187" i="7"/>
  <c r="K1187" i="7"/>
  <c r="J1188" i="7"/>
  <c r="K1188" i="7"/>
  <c r="J1189" i="7"/>
  <c r="K1189" i="7"/>
  <c r="J1190" i="7"/>
  <c r="K1190" i="7"/>
  <c r="J1194" i="7"/>
  <c r="K1194" i="7"/>
  <c r="J1195" i="7"/>
  <c r="K1195" i="7"/>
  <c r="J1196" i="7"/>
  <c r="K1196" i="7"/>
  <c r="J1197" i="7"/>
  <c r="K1197" i="7"/>
  <c r="J1198" i="7"/>
  <c r="K1198" i="7"/>
  <c r="J1199" i="7"/>
  <c r="K1199" i="7"/>
  <c r="J1200" i="7"/>
  <c r="K1200" i="7"/>
  <c r="J1201" i="7"/>
  <c r="K1201" i="7"/>
  <c r="J1202" i="7"/>
  <c r="K1202" i="7"/>
  <c r="J1203" i="7"/>
  <c r="K1203" i="7"/>
  <c r="J1204" i="7"/>
  <c r="K1204" i="7"/>
  <c r="J1205" i="7"/>
  <c r="K1205" i="7"/>
  <c r="J1206" i="7"/>
  <c r="K1206" i="7"/>
  <c r="J1207" i="7"/>
  <c r="K1207" i="7"/>
  <c r="J1208" i="7"/>
  <c r="K1208" i="7"/>
  <c r="J1209" i="7"/>
  <c r="K1209" i="7"/>
  <c r="J1210" i="7"/>
  <c r="K1210" i="7"/>
  <c r="J1211" i="7"/>
  <c r="K1211" i="7"/>
  <c r="J1212" i="7"/>
  <c r="K1212" i="7"/>
  <c r="J1216" i="7"/>
  <c r="K1216" i="7"/>
  <c r="J1217" i="7"/>
  <c r="K1217" i="7"/>
  <c r="J1218" i="7"/>
  <c r="K1218" i="7"/>
  <c r="J1219" i="7"/>
  <c r="K1219" i="7"/>
  <c r="C1220" i="7"/>
  <c r="D1220" i="7"/>
  <c r="K1220" i="7"/>
  <c r="E1220" i="7"/>
  <c r="F1220" i="7"/>
  <c r="G1220" i="7"/>
  <c r="H1220" i="7"/>
  <c r="I1220" i="7"/>
  <c r="J1220" i="7"/>
  <c r="J6" i="6"/>
  <c r="K6" i="6"/>
  <c r="J7" i="6"/>
  <c r="K7" i="6"/>
  <c r="J8" i="6"/>
  <c r="K8" i="6"/>
  <c r="J9" i="6"/>
  <c r="K9" i="6"/>
  <c r="J10" i="6"/>
  <c r="K10" i="6"/>
  <c r="J11" i="6"/>
  <c r="K11" i="6"/>
  <c r="J12" i="6"/>
  <c r="K12" i="6"/>
  <c r="J13" i="6"/>
  <c r="K13" i="6"/>
  <c r="J14" i="6"/>
  <c r="K14" i="6"/>
  <c r="J15" i="6"/>
  <c r="K15" i="6"/>
  <c r="J16" i="6"/>
  <c r="K16" i="6"/>
  <c r="J17" i="6"/>
  <c r="K17" i="6"/>
  <c r="J18" i="6"/>
  <c r="K18" i="6"/>
  <c r="J19" i="6"/>
  <c r="K19" i="6"/>
  <c r="J20" i="6"/>
  <c r="K20" i="6"/>
  <c r="C21" i="6"/>
  <c r="D21" i="6"/>
  <c r="E21" i="6"/>
  <c r="F21" i="6"/>
  <c r="G21" i="6"/>
  <c r="H21" i="6"/>
  <c r="I21" i="6"/>
  <c r="J25" i="6"/>
  <c r="K25" i="6"/>
  <c r="J26" i="6"/>
  <c r="K26" i="6"/>
  <c r="J27" i="6"/>
  <c r="K27" i="6"/>
  <c r="J28" i="6"/>
  <c r="K28" i="6"/>
  <c r="J29" i="6"/>
  <c r="K29" i="6"/>
  <c r="J30" i="6"/>
  <c r="K30" i="6"/>
  <c r="J31" i="6"/>
  <c r="K31" i="6"/>
  <c r="J32" i="6"/>
  <c r="K32" i="6"/>
  <c r="J33" i="6"/>
  <c r="K33" i="6"/>
  <c r="J34" i="6"/>
  <c r="K34" i="6"/>
  <c r="J35" i="6"/>
  <c r="K35" i="6"/>
  <c r="J36" i="6"/>
  <c r="K36" i="6"/>
  <c r="J37" i="6"/>
  <c r="K37" i="6"/>
  <c r="J38" i="6"/>
  <c r="K38" i="6"/>
  <c r="J39" i="6"/>
  <c r="K39" i="6"/>
  <c r="J40" i="6"/>
  <c r="K40" i="6"/>
  <c r="C41" i="6"/>
  <c r="D41" i="6"/>
  <c r="E41" i="6"/>
  <c r="F41" i="6"/>
  <c r="G41" i="6"/>
  <c r="H41" i="6"/>
  <c r="I41" i="6"/>
  <c r="J45" i="6"/>
  <c r="K45" i="6"/>
  <c r="J49" i="6"/>
  <c r="K49" i="6"/>
  <c r="J50" i="6"/>
  <c r="K50" i="6"/>
  <c r="J51" i="6"/>
  <c r="K51" i="6"/>
  <c r="J52" i="6"/>
  <c r="K52" i="6"/>
  <c r="C53" i="6"/>
  <c r="D53" i="6"/>
  <c r="E53" i="6"/>
  <c r="F53" i="6"/>
  <c r="G53" i="6"/>
  <c r="H53" i="6"/>
  <c r="I53" i="6"/>
  <c r="J57" i="6"/>
  <c r="K57" i="6"/>
  <c r="J58" i="6"/>
  <c r="K58" i="6"/>
  <c r="J59" i="6"/>
  <c r="K59" i="6"/>
  <c r="J60" i="6"/>
  <c r="K60" i="6"/>
  <c r="J61" i="6"/>
  <c r="K61" i="6"/>
  <c r="J62" i="6"/>
  <c r="K62" i="6"/>
  <c r="J63" i="6"/>
  <c r="K63" i="6"/>
  <c r="J64" i="6"/>
  <c r="K64" i="6"/>
  <c r="J65" i="6"/>
  <c r="K65" i="6"/>
  <c r="J66" i="6"/>
  <c r="K66" i="6"/>
  <c r="J67" i="6"/>
  <c r="K67" i="6"/>
  <c r="J68" i="6"/>
  <c r="K68" i="6"/>
  <c r="J75" i="6"/>
  <c r="K75" i="6"/>
  <c r="J76" i="6"/>
  <c r="K76" i="6"/>
  <c r="J77" i="6"/>
  <c r="K77" i="6"/>
  <c r="J78" i="6"/>
  <c r="K78" i="6"/>
  <c r="J79" i="6"/>
  <c r="K79" i="6"/>
  <c r="J80" i="6"/>
  <c r="K80" i="6"/>
  <c r="J81" i="6"/>
  <c r="K81" i="6"/>
  <c r="J82" i="6"/>
  <c r="K82" i="6"/>
  <c r="J83" i="6"/>
  <c r="K83" i="6"/>
  <c r="J84" i="6"/>
  <c r="K84" i="6"/>
  <c r="J85" i="6"/>
  <c r="K85" i="6"/>
  <c r="J86" i="6"/>
  <c r="K86" i="6"/>
  <c r="J87" i="6"/>
  <c r="K87" i="6"/>
  <c r="J88" i="6"/>
  <c r="K88" i="6"/>
  <c r="C89" i="6"/>
  <c r="D89" i="6"/>
  <c r="E89" i="6"/>
  <c r="F89" i="6"/>
  <c r="G89" i="6"/>
  <c r="H89" i="6"/>
  <c r="I89" i="6"/>
  <c r="J93" i="6"/>
  <c r="K93" i="6"/>
  <c r="J94" i="6"/>
  <c r="K94" i="6"/>
  <c r="J95" i="6"/>
  <c r="K95" i="6"/>
  <c r="J96" i="6"/>
  <c r="K96" i="6"/>
  <c r="J97" i="6"/>
  <c r="K97" i="6"/>
  <c r="J98" i="6"/>
  <c r="K98" i="6"/>
  <c r="J99" i="6"/>
  <c r="K99" i="6"/>
  <c r="J100" i="6"/>
  <c r="K100" i="6"/>
  <c r="J101" i="6"/>
  <c r="K101" i="6"/>
  <c r="J102" i="6"/>
  <c r="K102" i="6"/>
  <c r="J103" i="6"/>
  <c r="K103" i="6"/>
  <c r="J104" i="6"/>
  <c r="K104" i="6"/>
  <c r="C105" i="6"/>
  <c r="D105" i="6"/>
  <c r="E105" i="6"/>
  <c r="F105" i="6"/>
  <c r="G105" i="6"/>
  <c r="H105" i="6"/>
  <c r="I105" i="6"/>
  <c r="J109" i="6"/>
  <c r="K109" i="6"/>
  <c r="J110" i="6"/>
  <c r="K110" i="6"/>
  <c r="J111" i="6"/>
  <c r="K111" i="6"/>
  <c r="J112" i="6"/>
  <c r="K112" i="6"/>
  <c r="J113" i="6"/>
  <c r="K113" i="6"/>
  <c r="J114" i="6"/>
  <c r="K114" i="6"/>
  <c r="J115" i="6"/>
  <c r="K115" i="6"/>
  <c r="J116" i="6"/>
  <c r="K116" i="6"/>
  <c r="J117" i="6"/>
  <c r="K117" i="6"/>
  <c r="J118" i="6"/>
  <c r="K118" i="6"/>
  <c r="J119" i="6"/>
  <c r="K119" i="6"/>
  <c r="J120" i="6"/>
  <c r="K120" i="6"/>
  <c r="J121" i="6"/>
  <c r="K121" i="6"/>
  <c r="J122" i="6"/>
  <c r="K122" i="6"/>
  <c r="J123" i="6"/>
  <c r="K123" i="6"/>
  <c r="J124" i="6"/>
  <c r="K124" i="6"/>
  <c r="C125" i="6"/>
  <c r="D125" i="6"/>
  <c r="E125" i="6"/>
  <c r="F125" i="6"/>
  <c r="G125" i="6"/>
  <c r="H125" i="6"/>
  <c r="I125" i="6"/>
  <c r="J140" i="6"/>
  <c r="K140" i="6"/>
  <c r="J141" i="6"/>
  <c r="K141" i="6"/>
  <c r="J142" i="6"/>
  <c r="K142" i="6"/>
  <c r="J143" i="6"/>
  <c r="K143" i="6"/>
  <c r="J144" i="6"/>
  <c r="K144" i="6"/>
  <c r="C145" i="6"/>
  <c r="D145" i="6"/>
  <c r="E145" i="6"/>
  <c r="F145" i="6"/>
  <c r="G145" i="6"/>
  <c r="H145" i="6"/>
  <c r="I145" i="6"/>
  <c r="J149" i="6"/>
  <c r="K149" i="6"/>
  <c r="J150" i="6"/>
  <c r="K150" i="6"/>
  <c r="J151" i="6"/>
  <c r="K151" i="6"/>
  <c r="J152" i="6"/>
  <c r="K152" i="6"/>
  <c r="J153" i="6"/>
  <c r="K153" i="6"/>
  <c r="J154" i="6"/>
  <c r="K154" i="6"/>
  <c r="J155" i="6"/>
  <c r="K155" i="6"/>
  <c r="J156" i="6"/>
  <c r="K156" i="6"/>
  <c r="J157" i="6"/>
  <c r="K157" i="6"/>
  <c r="J158" i="6"/>
  <c r="K158" i="6"/>
  <c r="J159" i="6"/>
  <c r="K159" i="6"/>
  <c r="J160" i="6"/>
  <c r="K160" i="6"/>
  <c r="J161" i="6"/>
  <c r="K161" i="6"/>
  <c r="J162" i="6"/>
  <c r="K162" i="6"/>
  <c r="J163" i="6"/>
  <c r="K163" i="6"/>
  <c r="J164" i="6"/>
  <c r="K164" i="6"/>
  <c r="J165" i="6"/>
  <c r="K165" i="6"/>
  <c r="J169" i="6"/>
  <c r="K169" i="6"/>
  <c r="J170" i="6"/>
  <c r="K170" i="6"/>
  <c r="J171" i="6"/>
  <c r="K171" i="6"/>
  <c r="J172" i="6"/>
  <c r="K172" i="6"/>
  <c r="J173" i="6"/>
  <c r="K173" i="6"/>
  <c r="J174" i="6"/>
  <c r="K174" i="6"/>
  <c r="J175" i="6"/>
  <c r="K175" i="6"/>
  <c r="J176" i="6"/>
  <c r="K176" i="6"/>
  <c r="J177" i="6"/>
  <c r="K177" i="6"/>
  <c r="J178" i="6"/>
  <c r="K178" i="6"/>
  <c r="J179" i="6"/>
  <c r="K179" i="6"/>
  <c r="J180" i="6"/>
  <c r="K180" i="6"/>
  <c r="J181" i="6"/>
  <c r="K181" i="6"/>
  <c r="J182" i="6"/>
  <c r="K182" i="6"/>
  <c r="C183" i="6"/>
  <c r="D183" i="6"/>
  <c r="E183" i="6"/>
  <c r="F183" i="6"/>
  <c r="G183" i="6"/>
  <c r="H183" i="6"/>
  <c r="I183" i="6"/>
  <c r="J187" i="6"/>
  <c r="K187" i="6"/>
  <c r="J188" i="6"/>
  <c r="K188" i="6"/>
  <c r="J189" i="6"/>
  <c r="K189" i="6"/>
  <c r="J190" i="6"/>
  <c r="K190" i="6"/>
  <c r="J192" i="6"/>
  <c r="K192" i="6"/>
  <c r="J193" i="6"/>
  <c r="K193" i="6"/>
  <c r="C194" i="6"/>
  <c r="D194" i="6"/>
  <c r="K194" i="6" s="1"/>
  <c r="E194" i="6"/>
  <c r="F194" i="6"/>
  <c r="G194" i="6"/>
  <c r="H194" i="6"/>
  <c r="I194" i="6"/>
  <c r="J198" i="6"/>
  <c r="K198" i="6"/>
  <c r="J199" i="6"/>
  <c r="K199" i="6"/>
  <c r="J203" i="6"/>
  <c r="K203" i="6"/>
  <c r="J204" i="6"/>
  <c r="K204" i="6"/>
  <c r="J205" i="6"/>
  <c r="K205" i="6"/>
  <c r="J206" i="6"/>
  <c r="K206" i="6"/>
  <c r="J210" i="6"/>
  <c r="K210" i="6"/>
  <c r="J211" i="6"/>
  <c r="K211" i="6"/>
  <c r="J212" i="6"/>
  <c r="K212" i="6"/>
  <c r="J213" i="6"/>
  <c r="K213" i="6"/>
  <c r="J214" i="6"/>
  <c r="K214" i="6"/>
  <c r="J215" i="6"/>
  <c r="K215" i="6"/>
  <c r="J216" i="6"/>
  <c r="K216" i="6"/>
  <c r="J217" i="6"/>
  <c r="K217" i="6"/>
  <c r="J218" i="6"/>
  <c r="K218" i="6"/>
  <c r="J219" i="6"/>
  <c r="K219" i="6"/>
  <c r="J220" i="6"/>
  <c r="K220" i="6"/>
  <c r="J221" i="6"/>
  <c r="K221" i="6"/>
  <c r="J222" i="6"/>
  <c r="K222" i="6"/>
  <c r="J224" i="6"/>
  <c r="K224" i="6"/>
  <c r="J225" i="6"/>
  <c r="K225" i="6"/>
  <c r="J226" i="6"/>
  <c r="K226" i="6"/>
  <c r="J227" i="6"/>
  <c r="K227" i="6"/>
  <c r="J234" i="6"/>
  <c r="K234" i="6"/>
  <c r="J235" i="6"/>
  <c r="K235" i="6"/>
  <c r="J236" i="6"/>
  <c r="K236" i="6"/>
  <c r="J237" i="6"/>
  <c r="K237" i="6"/>
  <c r="J238" i="6"/>
  <c r="K238" i="6"/>
  <c r="J239" i="6"/>
  <c r="K239" i="6"/>
  <c r="J240" i="6"/>
  <c r="K240" i="6"/>
  <c r="J241" i="6"/>
  <c r="K241" i="6"/>
  <c r="J242" i="6"/>
  <c r="K242" i="6"/>
  <c r="J243" i="6"/>
  <c r="K243" i="6"/>
  <c r="J244" i="6"/>
  <c r="K244" i="6"/>
  <c r="J245" i="6"/>
  <c r="K245" i="6"/>
  <c r="J246" i="6"/>
  <c r="K246" i="6"/>
  <c r="J247" i="6"/>
  <c r="K247" i="6"/>
  <c r="J248" i="6"/>
  <c r="K248" i="6"/>
  <c r="J249" i="6"/>
  <c r="K249" i="6"/>
  <c r="C250" i="6"/>
  <c r="D250" i="6"/>
  <c r="E250" i="6"/>
  <c r="F250" i="6"/>
  <c r="G250" i="6"/>
  <c r="H250" i="6"/>
  <c r="I250" i="6"/>
  <c r="J254" i="6"/>
  <c r="K254" i="6"/>
  <c r="J255" i="6"/>
  <c r="K255" i="6"/>
  <c r="J256" i="6"/>
  <c r="K256" i="6"/>
  <c r="J257" i="6"/>
  <c r="K257" i="6"/>
  <c r="J258" i="6"/>
  <c r="K258" i="6"/>
  <c r="J259" i="6"/>
  <c r="K259" i="6"/>
  <c r="J260" i="6"/>
  <c r="K260" i="6"/>
  <c r="J261" i="6"/>
  <c r="K261" i="6"/>
  <c r="J263" i="6"/>
  <c r="K263" i="6"/>
  <c r="J264" i="6"/>
  <c r="K264" i="6"/>
  <c r="J265" i="6"/>
  <c r="K265" i="6"/>
  <c r="C266" i="6"/>
  <c r="D266" i="6"/>
  <c r="E266" i="6"/>
  <c r="J266" i="6" s="1"/>
  <c r="F266" i="6"/>
  <c r="G266" i="6"/>
  <c r="H266" i="6"/>
  <c r="I266" i="6"/>
  <c r="J270" i="6"/>
  <c r="K270" i="6"/>
  <c r="J271" i="6"/>
  <c r="K271" i="6"/>
  <c r="J272" i="6"/>
  <c r="K272" i="6"/>
  <c r="J273" i="6"/>
  <c r="K273" i="6"/>
  <c r="J274" i="6"/>
  <c r="K274" i="6"/>
  <c r="J275" i="6"/>
  <c r="K275" i="6"/>
  <c r="J276" i="6"/>
  <c r="K276" i="6"/>
  <c r="J277" i="6"/>
  <c r="K277" i="6"/>
  <c r="J278" i="6"/>
  <c r="K278" i="6"/>
  <c r="J279" i="6"/>
  <c r="K279" i="6"/>
  <c r="J280" i="6"/>
  <c r="K280" i="6"/>
  <c r="J281" i="6"/>
  <c r="K281" i="6"/>
  <c r="J282" i="6"/>
  <c r="K282" i="6"/>
  <c r="J283" i="6"/>
  <c r="K283" i="6"/>
  <c r="J284" i="6"/>
  <c r="K284" i="6"/>
  <c r="J285" i="6"/>
  <c r="K285" i="6"/>
  <c r="C286" i="6"/>
  <c r="D286" i="6"/>
  <c r="E286" i="6"/>
  <c r="F286" i="6"/>
  <c r="G286" i="6"/>
  <c r="H286" i="6"/>
  <c r="I286" i="6"/>
  <c r="J290" i="6"/>
  <c r="K290" i="6"/>
  <c r="J291" i="6"/>
  <c r="K291" i="6"/>
  <c r="J292" i="6"/>
  <c r="K292" i="6"/>
  <c r="J293" i="6"/>
  <c r="K293" i="6"/>
  <c r="J294" i="6"/>
  <c r="K294" i="6"/>
  <c r="J295" i="6"/>
  <c r="K295" i="6"/>
  <c r="J296" i="6"/>
  <c r="K296" i="6"/>
  <c r="J297" i="6"/>
  <c r="K297" i="6"/>
  <c r="C298" i="6"/>
  <c r="D298" i="6"/>
  <c r="E298" i="6"/>
  <c r="J298" i="6" s="1"/>
  <c r="F298" i="6"/>
  <c r="G298" i="6"/>
  <c r="H298" i="6"/>
  <c r="I298" i="6"/>
  <c r="J302" i="6"/>
  <c r="K302" i="6"/>
  <c r="J303" i="6"/>
  <c r="K303" i="6"/>
  <c r="J304" i="6"/>
  <c r="K304" i="6"/>
  <c r="J305" i="6"/>
  <c r="K305" i="6"/>
  <c r="J306" i="6"/>
  <c r="K306" i="6"/>
  <c r="J307" i="6"/>
  <c r="K307" i="6"/>
  <c r="J308" i="6"/>
  <c r="K308" i="6"/>
  <c r="J309" i="6"/>
  <c r="K309" i="6"/>
  <c r="J310" i="6"/>
  <c r="K310" i="6"/>
  <c r="J311" i="6"/>
  <c r="K311" i="6"/>
  <c r="J312" i="6"/>
  <c r="K312" i="6"/>
  <c r="J313" i="6"/>
  <c r="K313" i="6"/>
  <c r="J314" i="6"/>
  <c r="K314" i="6"/>
  <c r="J315" i="6"/>
  <c r="K315" i="6"/>
  <c r="J319" i="6"/>
  <c r="K319" i="6"/>
  <c r="J320" i="6"/>
  <c r="K320" i="6"/>
  <c r="J321" i="6"/>
  <c r="K321" i="6"/>
  <c r="J322" i="6"/>
  <c r="K322" i="6"/>
  <c r="J323" i="6"/>
  <c r="K323" i="6"/>
  <c r="J324" i="6"/>
  <c r="K324" i="6"/>
  <c r="J325" i="6"/>
  <c r="K325" i="6"/>
  <c r="J326" i="6"/>
  <c r="K326" i="6"/>
  <c r="J327" i="6"/>
  <c r="K327" i="6"/>
  <c r="J328" i="6"/>
  <c r="K328" i="6"/>
  <c r="J329" i="6"/>
  <c r="K329" i="6"/>
  <c r="J330" i="6"/>
  <c r="K330" i="6"/>
  <c r="J331" i="6"/>
  <c r="K331" i="6"/>
  <c r="J332" i="6"/>
  <c r="K332" i="6"/>
  <c r="K336" i="6"/>
  <c r="J337" i="6"/>
  <c r="K337" i="6"/>
  <c r="J338" i="6"/>
  <c r="K338" i="6"/>
  <c r="J339" i="6"/>
  <c r="K339" i="6"/>
  <c r="J340" i="6"/>
  <c r="K340" i="6"/>
  <c r="J341" i="6"/>
  <c r="K341" i="6"/>
  <c r="J342" i="6"/>
  <c r="K342" i="6"/>
  <c r="J346" i="6"/>
  <c r="K346" i="6"/>
  <c r="J347" i="6"/>
  <c r="K347" i="6"/>
  <c r="J348" i="6"/>
  <c r="K348" i="6"/>
  <c r="J349" i="6"/>
  <c r="K349" i="6"/>
  <c r="J350" i="6"/>
  <c r="K350" i="6"/>
  <c r="J351" i="6"/>
  <c r="K351" i="6"/>
  <c r="J356" i="6"/>
  <c r="K356" i="6"/>
  <c r="J357" i="6"/>
  <c r="K357" i="6"/>
  <c r="J358" i="6"/>
  <c r="K358" i="6"/>
  <c r="J359" i="6"/>
  <c r="K359" i="6"/>
  <c r="J360" i="6"/>
  <c r="K360" i="6"/>
  <c r="J361" i="6"/>
  <c r="K361" i="6"/>
  <c r="J362" i="6"/>
  <c r="K362" i="6"/>
  <c r="J363" i="6"/>
  <c r="K363" i="6"/>
  <c r="J364" i="6"/>
  <c r="K364" i="6"/>
  <c r="J365" i="6"/>
  <c r="K365" i="6"/>
  <c r="J366" i="6"/>
  <c r="K366" i="6"/>
  <c r="J367" i="6"/>
  <c r="K367" i="6"/>
  <c r="J368" i="6"/>
  <c r="K368" i="6"/>
  <c r="J369" i="6"/>
  <c r="K369" i="6"/>
  <c r="J370" i="6"/>
  <c r="K370" i="6"/>
  <c r="J371" i="6"/>
  <c r="K371" i="6"/>
  <c r="J372" i="6"/>
  <c r="K372" i="6"/>
  <c r="J376" i="6"/>
  <c r="K376" i="6"/>
  <c r="J377" i="6"/>
  <c r="K377" i="6"/>
  <c r="J378" i="6"/>
  <c r="K378" i="6"/>
  <c r="J379" i="6"/>
  <c r="K379" i="6"/>
  <c r="J380" i="6"/>
  <c r="K380" i="6"/>
  <c r="J381" i="6"/>
  <c r="K381" i="6"/>
  <c r="J382" i="6"/>
  <c r="K382" i="6"/>
  <c r="J383" i="6"/>
  <c r="K383" i="6"/>
  <c r="J384" i="6"/>
  <c r="K384" i="6"/>
  <c r="J385" i="6"/>
  <c r="K385" i="6"/>
  <c r="J386" i="6"/>
  <c r="K386" i="6"/>
  <c r="J393" i="6"/>
  <c r="K393" i="6"/>
  <c r="J394" i="6"/>
  <c r="K394" i="6"/>
  <c r="J395" i="6"/>
  <c r="K395" i="6"/>
  <c r="J396" i="6"/>
  <c r="K396" i="6"/>
  <c r="J397" i="6"/>
  <c r="K397" i="6"/>
  <c r="J398" i="6"/>
  <c r="K398" i="6"/>
  <c r="J399" i="6"/>
  <c r="K399" i="6"/>
  <c r="J400" i="6"/>
  <c r="K400" i="6"/>
  <c r="J401" i="6"/>
  <c r="K401" i="6"/>
  <c r="J402" i="6"/>
  <c r="K402" i="6"/>
  <c r="J403" i="6"/>
  <c r="K403" i="6"/>
  <c r="J404" i="6"/>
  <c r="K404" i="6"/>
  <c r="J405" i="6"/>
  <c r="K405" i="6"/>
  <c r="J406" i="6"/>
  <c r="K406" i="6"/>
  <c r="J407" i="6"/>
  <c r="K407" i="6"/>
  <c r="J408" i="6"/>
  <c r="K408" i="6"/>
  <c r="J409" i="6"/>
  <c r="K409" i="6"/>
  <c r="J410" i="6"/>
  <c r="K410" i="6"/>
  <c r="C411" i="6"/>
  <c r="D411" i="6"/>
  <c r="E411" i="6"/>
  <c r="F411" i="6"/>
  <c r="G411" i="6"/>
  <c r="H411" i="6"/>
  <c r="I411" i="6"/>
  <c r="J415" i="6"/>
  <c r="K415" i="6"/>
  <c r="J416" i="6"/>
  <c r="K416" i="6"/>
  <c r="J417" i="6"/>
  <c r="K417" i="6"/>
  <c r="J418" i="6"/>
  <c r="K418" i="6"/>
  <c r="J419" i="6"/>
  <c r="K419" i="6"/>
  <c r="J420" i="6"/>
  <c r="K420" i="6"/>
  <c r="J421" i="6"/>
  <c r="K421" i="6"/>
  <c r="J422" i="6"/>
  <c r="K422" i="6"/>
  <c r="J423" i="6"/>
  <c r="K423" i="6"/>
  <c r="J424" i="6"/>
  <c r="K424" i="6"/>
  <c r="J425" i="6"/>
  <c r="K425" i="6"/>
  <c r="J426" i="6"/>
  <c r="K426" i="6"/>
  <c r="J427" i="6"/>
  <c r="K427" i="6"/>
  <c r="J428" i="6"/>
  <c r="K428" i="6"/>
  <c r="J429" i="6"/>
  <c r="K429" i="6"/>
  <c r="J430" i="6"/>
  <c r="K430" i="6"/>
  <c r="J431" i="6"/>
  <c r="K431" i="6"/>
  <c r="J432" i="6"/>
  <c r="K432" i="6"/>
  <c r="C433" i="6"/>
  <c r="D433" i="6"/>
  <c r="E433" i="6"/>
  <c r="F433" i="6"/>
  <c r="G433" i="6"/>
  <c r="H433" i="6"/>
  <c r="I433" i="6"/>
  <c r="J437" i="6"/>
  <c r="K437" i="6"/>
  <c r="J438" i="6"/>
  <c r="K438" i="6"/>
  <c r="J439" i="6"/>
  <c r="K439" i="6"/>
  <c r="J440" i="6"/>
  <c r="K440" i="6"/>
  <c r="J441" i="6"/>
  <c r="K441" i="6"/>
  <c r="J442" i="6"/>
  <c r="K442" i="6"/>
  <c r="J443" i="6"/>
  <c r="K443" i="6"/>
  <c r="J444" i="6"/>
  <c r="K444" i="6"/>
  <c r="J445" i="6"/>
  <c r="K445" i="6"/>
  <c r="J446" i="6"/>
  <c r="K446" i="6"/>
  <c r="J447" i="6"/>
  <c r="K447" i="6"/>
  <c r="J448" i="6"/>
  <c r="K448" i="6"/>
  <c r="J449" i="6"/>
  <c r="K449" i="6"/>
  <c r="J450" i="6"/>
  <c r="K450" i="6"/>
  <c r="J451" i="6"/>
  <c r="K451" i="6"/>
  <c r="J452" i="6"/>
  <c r="K452" i="6"/>
  <c r="J453" i="6"/>
  <c r="K453" i="6"/>
  <c r="J454" i="6"/>
  <c r="K454" i="6"/>
  <c r="C455" i="6"/>
  <c r="D455" i="6"/>
  <c r="E455" i="6"/>
  <c r="F455" i="6"/>
  <c r="G455" i="6"/>
  <c r="H455" i="6"/>
  <c r="I455" i="6"/>
  <c r="J459" i="6"/>
  <c r="K459" i="6"/>
  <c r="J460" i="6"/>
  <c r="K460" i="6"/>
  <c r="J461" i="6"/>
  <c r="K461" i="6"/>
  <c r="J462" i="6"/>
  <c r="K462" i="6"/>
  <c r="J463" i="6"/>
  <c r="K463" i="6"/>
  <c r="J464" i="6"/>
  <c r="K464" i="6"/>
  <c r="J465" i="6"/>
  <c r="K465" i="6"/>
  <c r="J466" i="6"/>
  <c r="K466" i="6"/>
  <c r="J467" i="6"/>
  <c r="K467" i="6"/>
  <c r="J468" i="6"/>
  <c r="K468" i="6"/>
  <c r="J469" i="6"/>
  <c r="K469" i="6"/>
  <c r="J470" i="6"/>
  <c r="K470" i="6"/>
  <c r="J471" i="6"/>
  <c r="K471" i="6"/>
  <c r="J472" i="6"/>
  <c r="K472" i="6"/>
  <c r="J473" i="6"/>
  <c r="K473" i="6"/>
  <c r="J474" i="6"/>
  <c r="K474" i="6"/>
  <c r="J475" i="6"/>
  <c r="K475" i="6"/>
  <c r="J479" i="6"/>
  <c r="K479" i="6"/>
  <c r="J480" i="6"/>
  <c r="K480" i="6"/>
  <c r="J481" i="6"/>
  <c r="K481" i="6"/>
  <c r="J482" i="6"/>
  <c r="K482" i="6"/>
  <c r="J483" i="6"/>
  <c r="K483" i="6"/>
  <c r="J484" i="6"/>
  <c r="K484" i="6"/>
  <c r="J485" i="6"/>
  <c r="K485" i="6"/>
  <c r="J486" i="6"/>
  <c r="K486" i="6"/>
  <c r="J487" i="6"/>
  <c r="K487" i="6"/>
  <c r="J488" i="6"/>
  <c r="K488" i="6"/>
  <c r="J489" i="6"/>
  <c r="K489" i="6"/>
  <c r="J490" i="6"/>
  <c r="K490" i="6"/>
  <c r="J491" i="6"/>
  <c r="K491" i="6"/>
  <c r="J492" i="6"/>
  <c r="K492" i="6"/>
  <c r="J493" i="6"/>
  <c r="K493" i="6"/>
  <c r="J494" i="6"/>
  <c r="K494" i="6"/>
  <c r="J495" i="6"/>
  <c r="K495" i="6"/>
  <c r="J496" i="6"/>
  <c r="K496" i="6"/>
  <c r="J497" i="6"/>
  <c r="K497" i="6"/>
  <c r="J498" i="6"/>
  <c r="K498" i="6"/>
  <c r="J499" i="6"/>
  <c r="K499" i="6"/>
  <c r="J503" i="6"/>
  <c r="K503" i="6"/>
  <c r="J504" i="6"/>
  <c r="K504" i="6"/>
  <c r="J505" i="6"/>
  <c r="K505" i="6"/>
  <c r="J506" i="6"/>
  <c r="K506" i="6"/>
  <c r="J507" i="6"/>
  <c r="K507" i="6"/>
  <c r="J508" i="6"/>
  <c r="K508" i="6"/>
  <c r="J509" i="6"/>
  <c r="K509" i="6"/>
  <c r="J510" i="6"/>
  <c r="K510" i="6"/>
  <c r="J511" i="6"/>
  <c r="K511" i="6"/>
  <c r="J512" i="6"/>
  <c r="K512" i="6"/>
  <c r="J513" i="6"/>
  <c r="K513" i="6"/>
  <c r="J514" i="6"/>
  <c r="K514" i="6"/>
  <c r="J515" i="6"/>
  <c r="K515" i="6"/>
  <c r="J516" i="6"/>
  <c r="K516" i="6"/>
  <c r="J517" i="6"/>
  <c r="K517" i="6"/>
  <c r="J518" i="6"/>
  <c r="K518" i="6"/>
  <c r="J519" i="6"/>
  <c r="K519" i="6"/>
  <c r="J520" i="6"/>
  <c r="K520" i="6"/>
  <c r="J521" i="6"/>
  <c r="K521" i="6"/>
  <c r="J522" i="6"/>
  <c r="K522" i="6"/>
  <c r="J523" i="6"/>
  <c r="K523" i="6"/>
  <c r="J524" i="6"/>
  <c r="K524" i="6"/>
  <c r="J525" i="6"/>
  <c r="K525" i="6"/>
  <c r="J529" i="6"/>
  <c r="K529" i="6"/>
  <c r="J530" i="6"/>
  <c r="K530" i="6"/>
  <c r="J531" i="6"/>
  <c r="K531" i="6"/>
  <c r="J532" i="6"/>
  <c r="K532" i="6"/>
  <c r="J533" i="6"/>
  <c r="K533" i="6"/>
  <c r="J534" i="6"/>
  <c r="K534" i="6"/>
  <c r="J535" i="6"/>
  <c r="K535" i="6"/>
  <c r="J536" i="6"/>
  <c r="K536" i="6"/>
  <c r="J540" i="6"/>
  <c r="K540" i="6"/>
  <c r="J541" i="6"/>
  <c r="K541" i="6"/>
  <c r="J542" i="6"/>
  <c r="K542" i="6"/>
  <c r="J543" i="6"/>
  <c r="K543" i="6"/>
  <c r="J544" i="6"/>
  <c r="K544" i="6"/>
  <c r="J545" i="6"/>
  <c r="K545" i="6"/>
  <c r="J546" i="6"/>
  <c r="K546" i="6"/>
  <c r="J547" i="6"/>
  <c r="K547" i="6"/>
  <c r="J548" i="6"/>
  <c r="K548" i="6"/>
  <c r="J555" i="6"/>
  <c r="K555" i="6"/>
  <c r="J556" i="6"/>
  <c r="K556" i="6"/>
  <c r="J557" i="6"/>
  <c r="K557" i="6"/>
  <c r="J558" i="6"/>
  <c r="K558" i="6"/>
  <c r="J559" i="6"/>
  <c r="K559" i="6"/>
  <c r="J560" i="6"/>
  <c r="K560" i="6"/>
  <c r="J561" i="6"/>
  <c r="K561" i="6"/>
  <c r="J562" i="6"/>
  <c r="K562" i="6"/>
  <c r="J563" i="6"/>
  <c r="K563" i="6"/>
  <c r="J564" i="6"/>
  <c r="K564" i="6"/>
  <c r="J565" i="6"/>
  <c r="K565" i="6"/>
  <c r="J566" i="6"/>
  <c r="K566" i="6"/>
  <c r="J567" i="6"/>
  <c r="K567" i="6"/>
  <c r="J568" i="6"/>
  <c r="K568" i="6"/>
  <c r="J569" i="6"/>
  <c r="K569" i="6"/>
  <c r="J570" i="6"/>
  <c r="K570" i="6"/>
  <c r="C571" i="6"/>
  <c r="D571" i="6"/>
  <c r="E571" i="6"/>
  <c r="F571" i="6"/>
  <c r="G571" i="6"/>
  <c r="H571" i="6"/>
  <c r="I571" i="6"/>
  <c r="J575" i="6"/>
  <c r="K575" i="6"/>
  <c r="J576" i="6"/>
  <c r="K576" i="6"/>
  <c r="J577" i="6"/>
  <c r="K577" i="6"/>
  <c r="J578" i="6"/>
  <c r="K578" i="6"/>
  <c r="J579" i="6"/>
  <c r="K579" i="6"/>
  <c r="J580" i="6"/>
  <c r="K580" i="6"/>
  <c r="J581" i="6"/>
  <c r="K581" i="6"/>
  <c r="J582" i="6"/>
  <c r="K582" i="6"/>
  <c r="J583" i="6"/>
  <c r="K583" i="6"/>
  <c r="J584" i="6"/>
  <c r="K584" i="6"/>
  <c r="J585" i="6"/>
  <c r="K585" i="6"/>
  <c r="J586" i="6"/>
  <c r="K586" i="6"/>
  <c r="J587" i="6"/>
  <c r="K587" i="6"/>
  <c r="J588" i="6"/>
  <c r="K588" i="6"/>
  <c r="J589" i="6"/>
  <c r="K589" i="6"/>
  <c r="J590" i="6"/>
  <c r="K590" i="6"/>
  <c r="J592" i="6"/>
  <c r="K592" i="6"/>
  <c r="J593" i="6"/>
  <c r="K593" i="6"/>
  <c r="C594" i="6"/>
  <c r="D594" i="6"/>
  <c r="E594" i="6"/>
  <c r="K594" i="6" s="1"/>
  <c r="F594" i="6"/>
  <c r="G594" i="6"/>
  <c r="H594" i="6"/>
  <c r="I594" i="6"/>
  <c r="J598" i="6"/>
  <c r="K598" i="6"/>
  <c r="J599" i="6"/>
  <c r="K599" i="6"/>
  <c r="J600" i="6"/>
  <c r="K600" i="6"/>
  <c r="J601" i="6"/>
  <c r="K601" i="6"/>
  <c r="J602" i="6"/>
  <c r="K602" i="6"/>
  <c r="J603" i="6"/>
  <c r="K603" i="6"/>
  <c r="J604" i="6"/>
  <c r="K604" i="6"/>
  <c r="J605" i="6"/>
  <c r="K605" i="6"/>
  <c r="J606" i="6"/>
  <c r="K606" i="6"/>
  <c r="J607" i="6"/>
  <c r="K607" i="6"/>
  <c r="J608" i="6"/>
  <c r="K608" i="6"/>
  <c r="J609" i="6"/>
  <c r="K609" i="6"/>
  <c r="J610" i="6"/>
  <c r="K610" i="6"/>
  <c r="J611" i="6"/>
  <c r="K611" i="6"/>
  <c r="J612" i="6"/>
  <c r="K612" i="6"/>
  <c r="J613" i="6"/>
  <c r="K613" i="6"/>
  <c r="J614" i="6"/>
  <c r="K614" i="6"/>
  <c r="J615" i="6"/>
  <c r="K615" i="6"/>
  <c r="J616" i="6"/>
  <c r="K616" i="6"/>
  <c r="J617" i="6"/>
  <c r="K617" i="6"/>
  <c r="C618" i="6"/>
  <c r="D618" i="6"/>
  <c r="E618" i="6"/>
  <c r="F618" i="6"/>
  <c r="G618" i="6"/>
  <c r="H618" i="6"/>
  <c r="I618" i="6"/>
  <c r="J622" i="6"/>
  <c r="K622" i="6"/>
  <c r="J623" i="6"/>
  <c r="K623" i="6"/>
  <c r="J624" i="6"/>
  <c r="K624" i="6"/>
  <c r="J625" i="6"/>
  <c r="K625" i="6"/>
  <c r="J626" i="6"/>
  <c r="K626" i="6"/>
  <c r="J627" i="6"/>
  <c r="K627" i="6"/>
  <c r="J628" i="6"/>
  <c r="K628" i="6"/>
  <c r="J629" i="6"/>
  <c r="K629" i="6"/>
  <c r="J630" i="6"/>
  <c r="K630" i="6"/>
  <c r="J631" i="6"/>
  <c r="K631" i="6"/>
  <c r="J632" i="6"/>
  <c r="K632" i="6"/>
  <c r="J633" i="6"/>
  <c r="K633" i="6"/>
  <c r="J634" i="6"/>
  <c r="K634" i="6"/>
  <c r="J635" i="6"/>
  <c r="K635" i="6"/>
  <c r="J636" i="6"/>
  <c r="K636" i="6"/>
  <c r="J637" i="6"/>
  <c r="K637" i="6"/>
  <c r="J638" i="6"/>
  <c r="K638" i="6"/>
  <c r="C639" i="6"/>
  <c r="D639" i="6"/>
  <c r="E639" i="6"/>
  <c r="F639" i="6"/>
  <c r="G639" i="6"/>
  <c r="H639" i="6"/>
  <c r="I639" i="6"/>
  <c r="J643" i="6"/>
  <c r="K643" i="6"/>
  <c r="J644" i="6"/>
  <c r="K644" i="6"/>
  <c r="J645" i="6"/>
  <c r="K645" i="6"/>
  <c r="J646" i="6"/>
  <c r="K646" i="6"/>
  <c r="J647" i="6"/>
  <c r="K647" i="6"/>
  <c r="J648" i="6"/>
  <c r="K648" i="6"/>
  <c r="J649" i="6"/>
  <c r="K649" i="6"/>
  <c r="J650" i="6"/>
  <c r="K650" i="6"/>
  <c r="J651" i="6"/>
  <c r="K651" i="6"/>
  <c r="J652" i="6"/>
  <c r="K652" i="6"/>
  <c r="J653" i="6"/>
  <c r="K653" i="6"/>
  <c r="J654" i="6"/>
  <c r="K654" i="6"/>
  <c r="J655" i="6"/>
  <c r="K655" i="6"/>
  <c r="J656" i="6"/>
  <c r="K656" i="6"/>
  <c r="J657" i="6"/>
  <c r="K657" i="6"/>
  <c r="J658" i="6"/>
  <c r="K658" i="6"/>
  <c r="J659" i="6"/>
  <c r="K659" i="6"/>
  <c r="J660" i="6"/>
  <c r="K660" i="6"/>
  <c r="J661" i="6"/>
  <c r="K661" i="6"/>
  <c r="J665" i="6"/>
  <c r="K665" i="6"/>
  <c r="J666" i="6"/>
  <c r="K666" i="6"/>
  <c r="J667" i="6"/>
  <c r="K667" i="6"/>
  <c r="J668" i="6"/>
  <c r="K668" i="6"/>
  <c r="J669" i="6"/>
  <c r="K669" i="6"/>
  <c r="J670" i="6"/>
  <c r="K670" i="6"/>
  <c r="J671" i="6"/>
  <c r="K671" i="6"/>
  <c r="J672" i="6"/>
  <c r="K672" i="6"/>
  <c r="J673" i="6"/>
  <c r="K673" i="6"/>
  <c r="J674" i="6"/>
  <c r="K674" i="6"/>
  <c r="J675" i="6"/>
  <c r="K675" i="6"/>
  <c r="J676" i="6"/>
  <c r="K676" i="6"/>
  <c r="J677" i="6"/>
  <c r="K677" i="6"/>
  <c r="J681" i="6"/>
  <c r="K681" i="6"/>
  <c r="J682" i="6"/>
  <c r="K682" i="6"/>
  <c r="J684" i="6"/>
  <c r="K684" i="6"/>
  <c r="J685" i="6"/>
  <c r="K685" i="6"/>
  <c r="J686" i="6"/>
  <c r="K686" i="6"/>
  <c r="J687" i="6"/>
  <c r="K687" i="6"/>
  <c r="J688" i="6"/>
  <c r="K688" i="6"/>
  <c r="J689" i="6"/>
  <c r="K689" i="6"/>
  <c r="J690" i="6"/>
  <c r="K690" i="6"/>
  <c r="J691" i="6"/>
  <c r="K691" i="6"/>
  <c r="J692" i="6"/>
  <c r="K692" i="6"/>
  <c r="J693" i="6"/>
  <c r="K693" i="6"/>
  <c r="J694" i="6"/>
  <c r="K694" i="6"/>
  <c r="J695" i="6"/>
  <c r="K695" i="6"/>
  <c r="J696" i="6"/>
  <c r="K696" i="6"/>
  <c r="J697" i="6"/>
  <c r="K697" i="6"/>
  <c r="J698" i="6"/>
  <c r="K698" i="6"/>
  <c r="J699" i="6"/>
  <c r="K699" i="6"/>
  <c r="J703" i="6"/>
  <c r="K703" i="6"/>
  <c r="J704" i="6"/>
  <c r="K704" i="6"/>
  <c r="J705" i="6"/>
  <c r="K705" i="6"/>
  <c r="J706" i="6"/>
  <c r="K706" i="6"/>
  <c r="J707" i="6"/>
  <c r="K707" i="6"/>
  <c r="J708" i="6"/>
  <c r="K708" i="6"/>
  <c r="J709" i="6"/>
  <c r="K709" i="6"/>
  <c r="J710" i="6"/>
  <c r="K710" i="6"/>
  <c r="J711" i="6"/>
  <c r="K711" i="6"/>
  <c r="J712" i="6"/>
  <c r="K712" i="6"/>
  <c r="J713" i="6"/>
  <c r="K713" i="6"/>
  <c r="J714" i="6"/>
  <c r="K714" i="6"/>
  <c r="J715" i="6"/>
  <c r="K715" i="6"/>
  <c r="J716" i="6"/>
  <c r="K716" i="6"/>
  <c r="J717" i="6"/>
  <c r="K717" i="6"/>
  <c r="J721" i="6"/>
  <c r="K721" i="6"/>
  <c r="J722" i="6"/>
  <c r="K722" i="6"/>
  <c r="J723" i="6"/>
  <c r="K723" i="6"/>
  <c r="J724" i="6"/>
  <c r="K724" i="6"/>
  <c r="J725" i="6"/>
  <c r="K725" i="6"/>
  <c r="J726" i="6"/>
  <c r="K726" i="6"/>
  <c r="J727" i="6"/>
  <c r="K727" i="6"/>
  <c r="J728" i="6"/>
  <c r="K728" i="6"/>
  <c r="J729" i="6"/>
  <c r="K729" i="6"/>
  <c r="J730" i="6"/>
  <c r="K730" i="6"/>
  <c r="J731" i="6"/>
  <c r="K731" i="6"/>
  <c r="J732" i="6"/>
  <c r="K732" i="6"/>
  <c r="J733" i="6"/>
  <c r="K733" i="6"/>
  <c r="J734" i="6"/>
  <c r="K734" i="6"/>
  <c r="J735" i="6"/>
  <c r="K735" i="6"/>
  <c r="C736" i="6"/>
  <c r="D736" i="6"/>
  <c r="E736" i="6"/>
  <c r="F736" i="6"/>
  <c r="G736" i="6"/>
  <c r="H736" i="6"/>
  <c r="I736" i="6"/>
  <c r="J740" i="6"/>
  <c r="K740" i="6"/>
  <c r="J741" i="6"/>
  <c r="K741" i="6"/>
  <c r="J742" i="6"/>
  <c r="K742" i="6"/>
  <c r="J743" i="6"/>
  <c r="K743" i="6"/>
  <c r="J744" i="6"/>
  <c r="K744" i="6"/>
  <c r="J745" i="6"/>
  <c r="K745" i="6"/>
  <c r="J746" i="6"/>
  <c r="K746" i="6"/>
  <c r="J747" i="6"/>
  <c r="K747" i="6"/>
  <c r="J754" i="6"/>
  <c r="K754" i="6"/>
  <c r="J755" i="6"/>
  <c r="K755" i="6"/>
  <c r="J756" i="6"/>
  <c r="K756" i="6"/>
  <c r="J757" i="6"/>
  <c r="K757" i="6"/>
  <c r="J758" i="6"/>
  <c r="K758" i="6"/>
  <c r="J759" i="6"/>
  <c r="K759" i="6"/>
  <c r="J760" i="6"/>
  <c r="K760" i="6"/>
  <c r="J761" i="6"/>
  <c r="K761" i="6"/>
  <c r="J762" i="6"/>
  <c r="K762" i="6"/>
  <c r="J763" i="6"/>
  <c r="K763" i="6"/>
  <c r="J764" i="6"/>
  <c r="K764" i="6"/>
  <c r="J765" i="6"/>
  <c r="K765" i="6"/>
  <c r="J766" i="6"/>
  <c r="K766" i="6"/>
  <c r="J767" i="6"/>
  <c r="K767" i="6"/>
  <c r="J768" i="6"/>
  <c r="K768" i="6"/>
  <c r="J769" i="6"/>
  <c r="K769" i="6"/>
  <c r="J770" i="6"/>
  <c r="K770" i="6"/>
  <c r="C771" i="6"/>
  <c r="D771" i="6"/>
  <c r="E771" i="6"/>
  <c r="F771" i="6"/>
  <c r="G771" i="6"/>
  <c r="H771" i="6"/>
  <c r="I771" i="6"/>
  <c r="J775" i="6"/>
  <c r="K775" i="6"/>
  <c r="J776" i="6"/>
  <c r="K776" i="6"/>
  <c r="J777" i="6"/>
  <c r="K777" i="6"/>
  <c r="J778" i="6"/>
  <c r="K778" i="6"/>
  <c r="J779" i="6"/>
  <c r="K779" i="6"/>
  <c r="J780" i="6"/>
  <c r="K780" i="6"/>
  <c r="J781" i="6"/>
  <c r="K781" i="6"/>
  <c r="J782" i="6"/>
  <c r="K782" i="6"/>
  <c r="J783" i="6"/>
  <c r="K783" i="6"/>
  <c r="J784" i="6"/>
  <c r="K784" i="6"/>
  <c r="J785" i="6"/>
  <c r="K785" i="6"/>
  <c r="J786" i="6"/>
  <c r="K786" i="6"/>
  <c r="J787" i="6"/>
  <c r="K787" i="6"/>
  <c r="J788" i="6"/>
  <c r="K788" i="6"/>
  <c r="J789" i="6"/>
  <c r="K789" i="6"/>
  <c r="J790" i="6"/>
  <c r="K790" i="6"/>
  <c r="J791" i="6"/>
  <c r="K791" i="6"/>
  <c r="J792" i="6"/>
  <c r="K792" i="6"/>
  <c r="J793" i="6"/>
  <c r="K793" i="6"/>
  <c r="C794" i="6"/>
  <c r="D794" i="6"/>
  <c r="E794" i="6"/>
  <c r="F794" i="6"/>
  <c r="G794" i="6"/>
  <c r="H794" i="6"/>
  <c r="I794" i="6"/>
  <c r="J798" i="6"/>
  <c r="K798" i="6"/>
  <c r="J799" i="6"/>
  <c r="K799" i="6"/>
  <c r="J800" i="6"/>
  <c r="K800" i="6"/>
  <c r="J801" i="6"/>
  <c r="K801" i="6"/>
  <c r="J802" i="6"/>
  <c r="K802" i="6"/>
  <c r="J803" i="6"/>
  <c r="K803" i="6"/>
  <c r="J804" i="6"/>
  <c r="K804" i="6"/>
  <c r="J805" i="6"/>
  <c r="K805" i="6"/>
  <c r="J806" i="6"/>
  <c r="K806" i="6"/>
  <c r="J807" i="6"/>
  <c r="K807" i="6"/>
  <c r="J808" i="6"/>
  <c r="K808" i="6"/>
  <c r="J809" i="6"/>
  <c r="K809" i="6"/>
  <c r="J810" i="6"/>
  <c r="K810" i="6"/>
  <c r="J811" i="6"/>
  <c r="K811" i="6"/>
  <c r="J812" i="6"/>
  <c r="K812" i="6"/>
  <c r="J813" i="6"/>
  <c r="K813" i="6"/>
  <c r="J814" i="6"/>
  <c r="K814" i="6"/>
  <c r="J815" i="6"/>
  <c r="K815" i="6"/>
  <c r="J816" i="6"/>
  <c r="K816" i="6"/>
  <c r="J817" i="6"/>
  <c r="K817" i="6"/>
  <c r="C818" i="6"/>
  <c r="D818" i="6"/>
  <c r="E818" i="6"/>
  <c r="F818" i="6"/>
  <c r="G818" i="6"/>
  <c r="H818" i="6"/>
  <c r="I818" i="6"/>
  <c r="J822" i="6"/>
  <c r="K822" i="6"/>
  <c r="J823" i="6"/>
  <c r="K823" i="6"/>
  <c r="J824" i="6"/>
  <c r="K824" i="6"/>
  <c r="J825" i="6"/>
  <c r="K825" i="6"/>
  <c r="J826" i="6"/>
  <c r="K826" i="6"/>
  <c r="J827" i="6"/>
  <c r="K827" i="6"/>
  <c r="J828" i="6"/>
  <c r="K828" i="6"/>
  <c r="J829" i="6"/>
  <c r="K829" i="6"/>
  <c r="J830" i="6"/>
  <c r="K830" i="6"/>
  <c r="J831" i="6"/>
  <c r="K831" i="6"/>
  <c r="J832" i="6"/>
  <c r="K832" i="6"/>
  <c r="J833" i="6"/>
  <c r="K833" i="6"/>
  <c r="J834" i="6"/>
  <c r="K834" i="6"/>
  <c r="J835" i="6"/>
  <c r="K835" i="6"/>
  <c r="J836" i="6"/>
  <c r="K836" i="6"/>
  <c r="J837" i="6"/>
  <c r="K837" i="6"/>
  <c r="J838" i="6"/>
  <c r="K838" i="6"/>
  <c r="J839" i="6"/>
  <c r="K839" i="6"/>
  <c r="C840" i="6"/>
  <c r="D840" i="6"/>
  <c r="E840" i="6"/>
  <c r="F840" i="6"/>
  <c r="G840" i="6"/>
  <c r="H840" i="6"/>
  <c r="I840" i="6"/>
  <c r="J844" i="6"/>
  <c r="K844" i="6"/>
  <c r="J845" i="6"/>
  <c r="K845" i="6"/>
  <c r="J846" i="6"/>
  <c r="K846" i="6"/>
  <c r="J847" i="6"/>
  <c r="K847" i="6"/>
  <c r="J848" i="6"/>
  <c r="K848" i="6"/>
  <c r="J849" i="6"/>
  <c r="K849" i="6"/>
  <c r="J850" i="6"/>
  <c r="K850" i="6"/>
  <c r="J851" i="6"/>
  <c r="K851" i="6"/>
  <c r="J852" i="6"/>
  <c r="K852" i="6"/>
  <c r="J853" i="6"/>
  <c r="K853" i="6"/>
  <c r="J854" i="6"/>
  <c r="K854" i="6"/>
  <c r="J858" i="6"/>
  <c r="K858" i="6"/>
  <c r="J859" i="6"/>
  <c r="K859" i="6"/>
  <c r="J860" i="6"/>
  <c r="K860" i="6"/>
  <c r="J861" i="6"/>
  <c r="K861" i="6"/>
  <c r="J862" i="6"/>
  <c r="K862" i="6"/>
  <c r="J863" i="6"/>
  <c r="K863" i="6"/>
  <c r="J864" i="6"/>
  <c r="K864" i="6"/>
  <c r="J865" i="6"/>
  <c r="K865" i="6"/>
  <c r="C866" i="6"/>
  <c r="D866" i="6"/>
  <c r="E866" i="6"/>
  <c r="F866" i="6"/>
  <c r="G866" i="6"/>
  <c r="H866" i="6"/>
  <c r="I866" i="6"/>
  <c r="J870" i="6"/>
  <c r="K870" i="6"/>
  <c r="J871" i="6"/>
  <c r="K871" i="6"/>
  <c r="J872" i="6"/>
  <c r="K872" i="6"/>
  <c r="J873" i="6"/>
  <c r="K873" i="6"/>
  <c r="J874" i="6"/>
  <c r="K874" i="6"/>
  <c r="J875" i="6"/>
  <c r="K875" i="6"/>
  <c r="J876" i="6"/>
  <c r="K876" i="6"/>
  <c r="J877" i="6"/>
  <c r="K877" i="6"/>
  <c r="C878" i="6"/>
  <c r="D878" i="6"/>
  <c r="E878" i="6"/>
  <c r="F878" i="6"/>
  <c r="G878" i="6"/>
  <c r="H878" i="6"/>
  <c r="I878" i="6"/>
  <c r="J882" i="6"/>
  <c r="K882" i="6"/>
  <c r="J883" i="6"/>
  <c r="K883" i="6"/>
  <c r="J884" i="6"/>
  <c r="K884" i="6"/>
  <c r="J885" i="6"/>
  <c r="K885" i="6"/>
  <c r="J886" i="6"/>
  <c r="K886" i="6"/>
  <c r="J887" i="6"/>
  <c r="K887" i="6"/>
  <c r="J888" i="6"/>
  <c r="K888" i="6"/>
  <c r="J889" i="6"/>
  <c r="K889" i="6"/>
  <c r="J890" i="6"/>
  <c r="K890" i="6"/>
  <c r="J891" i="6"/>
  <c r="K891" i="6"/>
  <c r="J892" i="6"/>
  <c r="K892" i="6"/>
  <c r="J893" i="6"/>
  <c r="K893" i="6"/>
  <c r="J894" i="6"/>
  <c r="K894" i="6"/>
  <c r="J895" i="6"/>
  <c r="K895" i="6"/>
  <c r="J896" i="6"/>
  <c r="K896" i="6"/>
  <c r="J897" i="6"/>
  <c r="K897" i="6"/>
  <c r="J898" i="6"/>
  <c r="K898" i="6"/>
  <c r="J899" i="6"/>
  <c r="K899" i="6"/>
  <c r="J900" i="6"/>
  <c r="K900" i="6"/>
  <c r="J904" i="6"/>
  <c r="K904" i="6"/>
  <c r="J905" i="6"/>
  <c r="K905" i="6"/>
  <c r="J906" i="6"/>
  <c r="K906" i="6"/>
  <c r="J907" i="6"/>
  <c r="K907" i="6"/>
  <c r="J908" i="6"/>
  <c r="K908" i="6"/>
  <c r="J909" i="6"/>
  <c r="K909" i="6"/>
  <c r="J910" i="6"/>
  <c r="K910" i="6"/>
  <c r="J917" i="6"/>
  <c r="K917" i="6"/>
  <c r="J918" i="6"/>
  <c r="K918" i="6"/>
  <c r="J919" i="6"/>
  <c r="K919" i="6"/>
  <c r="J920" i="6"/>
  <c r="K920" i="6"/>
  <c r="J921" i="6"/>
  <c r="K921" i="6"/>
  <c r="J922" i="6"/>
  <c r="K922" i="6"/>
  <c r="J923" i="6"/>
  <c r="K923" i="6"/>
  <c r="J924" i="6"/>
  <c r="K924" i="6"/>
  <c r="J925" i="6"/>
  <c r="K925" i="6"/>
  <c r="J926" i="6"/>
  <c r="K926" i="6"/>
  <c r="J927" i="6"/>
  <c r="K927" i="6"/>
  <c r="J928" i="6"/>
  <c r="K928" i="6"/>
  <c r="J929" i="6"/>
  <c r="K929" i="6"/>
  <c r="J930" i="6"/>
  <c r="K930" i="6"/>
  <c r="J931" i="6"/>
  <c r="K931" i="6"/>
  <c r="J932" i="6"/>
  <c r="K932" i="6"/>
  <c r="J933" i="6"/>
  <c r="K933" i="6"/>
  <c r="C934" i="6"/>
  <c r="D934" i="6"/>
  <c r="E934" i="6"/>
  <c r="F934" i="6"/>
  <c r="G934" i="6"/>
  <c r="H934" i="6"/>
  <c r="I934" i="6"/>
  <c r="J938" i="6"/>
  <c r="K938" i="6"/>
  <c r="J939" i="6"/>
  <c r="K939" i="6"/>
  <c r="J940" i="6"/>
  <c r="K940" i="6"/>
  <c r="J941" i="6"/>
  <c r="K941" i="6"/>
  <c r="J942" i="6"/>
  <c r="K942" i="6"/>
  <c r="J943" i="6"/>
  <c r="K943" i="6"/>
  <c r="J944" i="6"/>
  <c r="K944" i="6"/>
  <c r="J945" i="6"/>
  <c r="K945" i="6"/>
  <c r="J946" i="6"/>
  <c r="K946" i="6"/>
  <c r="J947" i="6"/>
  <c r="K947" i="6"/>
  <c r="J948" i="6"/>
  <c r="K948" i="6"/>
  <c r="J949" i="6"/>
  <c r="K949" i="6"/>
  <c r="J950" i="6"/>
  <c r="K950" i="6"/>
  <c r="J951" i="6"/>
  <c r="K951" i="6"/>
  <c r="J952" i="6"/>
  <c r="K952" i="6"/>
  <c r="J953" i="6"/>
  <c r="K953" i="6"/>
  <c r="C954" i="6"/>
  <c r="D954" i="6"/>
  <c r="E954" i="6"/>
  <c r="F954" i="6"/>
  <c r="G954" i="6"/>
  <c r="H954" i="6"/>
  <c r="I954" i="6"/>
  <c r="J958" i="6"/>
  <c r="K958" i="6"/>
  <c r="J959" i="6"/>
  <c r="K959" i="6"/>
  <c r="J960" i="6"/>
  <c r="K960" i="6"/>
  <c r="J961" i="6"/>
  <c r="K961" i="6"/>
  <c r="J962" i="6"/>
  <c r="K962" i="6"/>
  <c r="J963" i="6"/>
  <c r="K963" i="6"/>
  <c r="J964" i="6"/>
  <c r="K964" i="6"/>
  <c r="J965" i="6"/>
  <c r="K965" i="6"/>
  <c r="J966" i="6"/>
  <c r="K966" i="6"/>
  <c r="J967" i="6"/>
  <c r="K967" i="6"/>
  <c r="J968" i="6"/>
  <c r="K968" i="6"/>
  <c r="J969" i="6"/>
  <c r="K969" i="6"/>
  <c r="J970" i="6"/>
  <c r="K970" i="6"/>
  <c r="J971" i="6"/>
  <c r="K971" i="6"/>
  <c r="J972" i="6"/>
  <c r="K972" i="6"/>
  <c r="J973" i="6"/>
  <c r="K973" i="6"/>
  <c r="J974" i="6"/>
  <c r="K974" i="6"/>
  <c r="J975" i="6"/>
  <c r="K975" i="6"/>
  <c r="J976" i="6"/>
  <c r="K976" i="6"/>
  <c r="J977" i="6"/>
  <c r="K977" i="6"/>
  <c r="C978" i="6"/>
  <c r="D978" i="6"/>
  <c r="E978" i="6"/>
  <c r="F978" i="6"/>
  <c r="G978" i="6"/>
  <c r="H978" i="6"/>
  <c r="I978" i="6"/>
  <c r="J982" i="6"/>
  <c r="K982" i="6"/>
  <c r="J983" i="6"/>
  <c r="K983" i="6"/>
  <c r="J984" i="6"/>
  <c r="K984" i="6"/>
  <c r="J985" i="6"/>
  <c r="K985" i="6"/>
  <c r="J986" i="6"/>
  <c r="K986" i="6"/>
  <c r="J987" i="6"/>
  <c r="K987" i="6"/>
  <c r="J988" i="6"/>
  <c r="K988" i="6"/>
  <c r="J989" i="6"/>
  <c r="K989" i="6"/>
  <c r="J990" i="6"/>
  <c r="K990" i="6"/>
  <c r="J991" i="6"/>
  <c r="K991" i="6"/>
  <c r="J992" i="6"/>
  <c r="K992" i="6"/>
  <c r="J993" i="6"/>
  <c r="K993" i="6"/>
  <c r="J994" i="6"/>
  <c r="K994" i="6"/>
  <c r="J995" i="6"/>
  <c r="K995" i="6"/>
  <c r="J996" i="6"/>
  <c r="K996" i="6"/>
  <c r="J997" i="6"/>
  <c r="K997" i="6"/>
  <c r="J999" i="6"/>
  <c r="K999" i="6"/>
  <c r="C1000" i="6"/>
  <c r="D1000" i="6"/>
  <c r="E1000" i="6"/>
  <c r="F1000" i="6"/>
  <c r="J1004" i="6"/>
  <c r="K1004" i="6"/>
  <c r="J1005" i="6"/>
  <c r="K1005" i="6"/>
  <c r="J1006" i="6"/>
  <c r="K1006" i="6"/>
  <c r="J1007" i="6"/>
  <c r="K1007" i="6"/>
  <c r="J1010" i="6"/>
  <c r="K1010" i="6"/>
  <c r="J1011" i="6"/>
  <c r="K1011" i="6"/>
  <c r="J1012" i="6"/>
  <c r="K1012" i="6"/>
  <c r="J1013" i="6"/>
  <c r="K1013" i="6"/>
  <c r="J1017" i="6"/>
  <c r="K1017" i="6"/>
  <c r="J1018" i="6"/>
  <c r="K1018" i="6"/>
  <c r="J1019" i="6"/>
  <c r="K1019" i="6"/>
  <c r="J1020" i="6"/>
  <c r="K1020" i="6"/>
  <c r="J1021" i="6"/>
  <c r="K1021" i="6"/>
  <c r="J1022" i="6"/>
  <c r="K1022" i="6"/>
  <c r="J1023" i="6"/>
  <c r="K1023" i="6"/>
  <c r="J1024" i="6"/>
  <c r="K1024" i="6"/>
  <c r="C1025" i="6"/>
  <c r="D1025" i="6"/>
  <c r="E1025" i="6"/>
  <c r="F1025" i="6"/>
  <c r="G1025" i="6"/>
  <c r="H1025" i="6"/>
  <c r="I1025" i="6"/>
  <c r="J1029" i="6"/>
  <c r="K1029" i="6"/>
  <c r="J1030" i="6"/>
  <c r="K1030" i="6"/>
  <c r="J1031" i="6"/>
  <c r="K1031" i="6"/>
  <c r="J1032" i="6"/>
  <c r="K1032" i="6"/>
  <c r="J1033" i="6"/>
  <c r="K1033" i="6"/>
  <c r="J1034" i="6"/>
  <c r="K1034" i="6"/>
  <c r="J1035" i="6"/>
  <c r="K1035" i="6"/>
  <c r="J1036" i="6"/>
  <c r="K1036" i="6"/>
  <c r="J1037" i="6"/>
  <c r="K1037" i="6"/>
  <c r="J1041" i="6"/>
  <c r="K1041" i="6"/>
  <c r="J1042" i="6"/>
  <c r="K1042" i="6"/>
  <c r="J1043" i="6"/>
  <c r="K1043" i="6"/>
  <c r="J1044" i="6"/>
  <c r="K1044" i="6"/>
  <c r="J1045" i="6"/>
  <c r="K1045" i="6"/>
  <c r="J1046" i="6"/>
  <c r="K1046" i="6"/>
  <c r="J1047" i="6"/>
  <c r="K1047" i="6"/>
  <c r="J1048" i="6"/>
  <c r="K1048" i="6"/>
  <c r="J1049" i="6"/>
  <c r="K1049" i="6"/>
  <c r="J1050" i="6"/>
  <c r="K1050" i="6"/>
  <c r="J1051" i="6"/>
  <c r="K1051" i="6"/>
  <c r="J1052" i="6"/>
  <c r="K1052" i="6"/>
  <c r="J1053" i="6"/>
  <c r="K1053" i="6"/>
  <c r="J1054" i="6"/>
  <c r="K1054" i="6"/>
  <c r="J1055" i="6"/>
  <c r="K1055" i="6"/>
  <c r="J1056" i="6"/>
  <c r="K1056" i="6"/>
  <c r="J1057" i="6"/>
  <c r="K1057" i="6"/>
  <c r="J1058" i="6"/>
  <c r="K1058" i="6"/>
  <c r="J1059" i="6"/>
  <c r="K1059" i="6"/>
  <c r="J1063" i="6"/>
  <c r="K1063" i="6"/>
  <c r="J1064" i="6"/>
  <c r="K1064" i="6"/>
  <c r="J1065" i="6"/>
  <c r="K1065" i="6"/>
  <c r="J1066" i="6"/>
  <c r="K1066" i="6"/>
  <c r="J1067" i="6"/>
  <c r="K1067" i="6"/>
  <c r="J1068" i="6"/>
  <c r="K1068" i="6"/>
  <c r="J1069" i="6"/>
  <c r="K1069" i="6"/>
  <c r="J1070" i="6"/>
  <c r="K1070" i="6"/>
  <c r="J1071" i="6"/>
  <c r="K1071" i="6"/>
  <c r="J1078" i="6"/>
  <c r="K1078" i="6"/>
  <c r="J1079" i="6"/>
  <c r="K1079" i="6"/>
  <c r="J1080" i="6"/>
  <c r="K1080" i="6"/>
  <c r="J1081" i="6"/>
  <c r="K1081" i="6"/>
  <c r="J1082" i="6"/>
  <c r="K1082" i="6"/>
  <c r="J1083" i="6"/>
  <c r="K1083" i="6"/>
  <c r="J1084" i="6"/>
  <c r="K1084" i="6"/>
  <c r="J1085" i="6"/>
  <c r="K1085" i="6"/>
  <c r="J1086" i="6"/>
  <c r="K1086" i="6"/>
  <c r="J1087" i="6"/>
  <c r="K1087" i="6"/>
  <c r="J1088" i="6"/>
  <c r="K1088" i="6"/>
  <c r="J1089" i="6"/>
  <c r="K1089" i="6"/>
  <c r="J1090" i="6"/>
  <c r="K1090" i="6"/>
  <c r="J1091" i="6"/>
  <c r="K1091" i="6"/>
  <c r="J1092" i="6"/>
  <c r="K1092" i="6"/>
  <c r="J1093" i="6"/>
  <c r="K1093" i="6"/>
  <c r="J1094" i="6"/>
  <c r="K1094" i="6"/>
  <c r="J1095" i="6"/>
  <c r="K1095" i="6"/>
  <c r="C1096" i="6"/>
  <c r="D1096" i="6"/>
  <c r="E1096" i="6"/>
  <c r="K1096" i="6" s="1"/>
  <c r="F1096" i="6"/>
  <c r="G1096" i="6"/>
  <c r="H1096" i="6"/>
  <c r="I1096" i="6"/>
  <c r="J1100" i="6"/>
  <c r="K1100" i="6"/>
  <c r="J1101" i="6"/>
  <c r="K1101" i="6"/>
  <c r="J1102" i="6"/>
  <c r="K1102" i="6"/>
  <c r="J1103" i="6"/>
  <c r="K1103" i="6"/>
  <c r="J1104" i="6"/>
  <c r="K1104" i="6"/>
  <c r="J1105" i="6"/>
  <c r="K1105" i="6"/>
  <c r="J1106" i="6"/>
  <c r="K1106" i="6"/>
  <c r="J1107" i="6"/>
  <c r="K1107" i="6"/>
  <c r="J1108" i="6"/>
  <c r="K1108" i="6"/>
  <c r="J1109" i="6"/>
  <c r="K1109" i="6"/>
  <c r="J1110" i="6"/>
  <c r="K1110" i="6"/>
  <c r="J1111" i="6"/>
  <c r="K1111" i="6"/>
  <c r="J1112" i="6"/>
  <c r="K1112" i="6"/>
  <c r="J1113" i="6"/>
  <c r="K1113" i="6"/>
  <c r="J1114" i="6"/>
  <c r="K1114" i="6"/>
  <c r="C1115" i="6"/>
  <c r="D1115" i="6"/>
  <c r="E1115" i="6"/>
  <c r="F1115" i="6"/>
  <c r="G1115" i="6"/>
  <c r="H1115" i="6"/>
  <c r="I1115" i="6"/>
  <c r="J1119" i="6"/>
  <c r="K1119" i="6"/>
  <c r="J1120" i="6"/>
  <c r="K1120" i="6"/>
  <c r="J1121" i="6"/>
  <c r="K1121" i="6"/>
  <c r="J1122" i="6"/>
  <c r="K1122" i="6"/>
  <c r="J1123" i="6"/>
  <c r="K1123" i="6"/>
  <c r="J1124" i="6"/>
  <c r="K1124" i="6"/>
  <c r="J1125" i="6"/>
  <c r="K1125" i="6"/>
  <c r="J1126" i="6"/>
  <c r="K1126" i="6"/>
  <c r="J1127" i="6"/>
  <c r="K1127" i="6"/>
  <c r="J1128" i="6"/>
  <c r="K1128" i="6"/>
  <c r="J1129" i="6"/>
  <c r="K1129" i="6"/>
  <c r="J1130" i="6"/>
  <c r="K1130" i="6"/>
  <c r="J1131" i="6"/>
  <c r="K1131" i="6"/>
  <c r="J1132" i="6"/>
  <c r="K1132" i="6"/>
  <c r="J1133" i="6"/>
  <c r="K1133" i="6"/>
  <c r="J1134" i="6"/>
  <c r="K1134" i="6"/>
  <c r="J1135" i="6"/>
  <c r="K1135" i="6"/>
  <c r="J1136" i="6"/>
  <c r="K1136" i="6"/>
  <c r="J1137" i="6"/>
  <c r="K1137" i="6"/>
  <c r="J1138" i="6"/>
  <c r="K1138" i="6"/>
  <c r="C1139" i="6"/>
  <c r="D1139" i="6"/>
  <c r="E1139" i="6"/>
  <c r="F1139" i="6"/>
  <c r="G1139" i="6"/>
  <c r="H1139" i="6"/>
  <c r="I1139" i="6"/>
  <c r="J1143" i="6"/>
  <c r="K1143" i="6"/>
  <c r="J1144" i="6"/>
  <c r="K1144" i="6"/>
  <c r="J1145" i="6"/>
  <c r="K1145" i="6"/>
  <c r="J1146" i="6"/>
  <c r="K1146" i="6"/>
  <c r="J1147" i="6"/>
  <c r="K1147" i="6"/>
  <c r="J1148" i="6"/>
  <c r="K1148" i="6"/>
  <c r="J1149" i="6"/>
  <c r="K1149" i="6"/>
  <c r="J1150" i="6"/>
  <c r="K1150" i="6"/>
  <c r="J1151" i="6"/>
  <c r="K1151" i="6"/>
  <c r="J1152" i="6"/>
  <c r="K1152" i="6"/>
  <c r="J1153" i="6"/>
  <c r="K1153" i="6"/>
  <c r="J1154" i="6"/>
  <c r="K1154" i="6"/>
  <c r="J1155" i="6"/>
  <c r="K1155" i="6"/>
  <c r="J1156" i="6"/>
  <c r="K1156" i="6"/>
  <c r="J1157" i="6"/>
  <c r="K1157" i="6"/>
  <c r="J1158" i="6"/>
  <c r="K1158" i="6"/>
  <c r="J1159" i="6"/>
  <c r="K1159" i="6"/>
  <c r="J1163" i="6"/>
  <c r="K1163" i="6"/>
  <c r="J1164" i="6"/>
  <c r="K1164" i="6"/>
  <c r="J1165" i="6"/>
  <c r="K1165" i="6"/>
  <c r="J1166" i="6"/>
  <c r="K1166" i="6"/>
  <c r="J1167" i="6"/>
  <c r="K1167" i="6"/>
  <c r="J1168" i="6"/>
  <c r="K1168" i="6"/>
  <c r="J1169" i="6"/>
  <c r="K1169" i="6"/>
  <c r="J1170" i="6"/>
  <c r="K1170" i="6"/>
  <c r="J1171" i="6"/>
  <c r="K1171" i="6"/>
  <c r="J1172" i="6"/>
  <c r="K1172" i="6"/>
  <c r="J1173" i="6"/>
  <c r="K1173" i="6"/>
  <c r="J1174" i="6"/>
  <c r="K1174" i="6"/>
  <c r="J1178" i="6"/>
  <c r="K1178" i="6"/>
  <c r="J1179" i="6"/>
  <c r="K1179" i="6"/>
  <c r="J1180" i="6"/>
  <c r="K1180" i="6"/>
  <c r="J1181" i="6"/>
  <c r="K1181" i="6"/>
  <c r="J1182" i="6"/>
  <c r="K1182" i="6"/>
  <c r="J1183" i="6"/>
  <c r="K1183" i="6"/>
  <c r="J1184" i="6"/>
  <c r="K1184" i="6"/>
  <c r="J1185" i="6"/>
  <c r="K1185" i="6"/>
  <c r="C1186" i="6"/>
  <c r="D1186" i="6"/>
  <c r="E1186" i="6"/>
  <c r="F1186" i="6"/>
  <c r="G1186" i="6"/>
  <c r="H1186" i="6"/>
  <c r="I1186" i="6"/>
  <c r="J1190" i="6"/>
  <c r="K1190" i="6"/>
  <c r="J1191" i="6"/>
  <c r="K1191" i="6"/>
  <c r="J1192" i="6"/>
  <c r="K1192" i="6"/>
  <c r="J1193" i="6"/>
  <c r="K1193" i="6"/>
  <c r="J1194" i="6"/>
  <c r="K1194" i="6"/>
  <c r="J1195" i="6"/>
  <c r="K1195" i="6"/>
  <c r="J1196" i="6"/>
  <c r="K1196" i="6"/>
  <c r="J1197" i="6"/>
  <c r="K1197" i="6"/>
  <c r="J1198" i="6"/>
  <c r="K1198" i="6"/>
  <c r="J1202" i="6"/>
  <c r="K1202" i="6"/>
  <c r="J1203" i="6"/>
  <c r="K1203" i="6"/>
  <c r="J1204" i="6"/>
  <c r="K1204" i="6"/>
  <c r="J1205" i="6"/>
  <c r="K1205" i="6"/>
  <c r="J1206" i="6"/>
  <c r="K1206" i="6"/>
  <c r="J1207" i="6"/>
  <c r="K1207" i="6"/>
  <c r="J1208" i="6"/>
  <c r="K1208" i="6"/>
  <c r="J1209" i="6"/>
  <c r="K1209" i="6"/>
  <c r="J1210" i="6"/>
  <c r="K1210" i="6"/>
  <c r="J1211" i="6"/>
  <c r="K1211" i="6"/>
  <c r="J1212" i="6"/>
  <c r="K1212" i="6"/>
  <c r="J1213" i="6"/>
  <c r="K1213" i="6"/>
  <c r="J1214" i="6"/>
  <c r="K1214" i="6"/>
  <c r="J1215" i="6"/>
  <c r="K1215" i="6"/>
  <c r="J1216" i="6"/>
  <c r="K1216" i="6"/>
  <c r="J1220" i="6"/>
  <c r="K1220" i="6"/>
  <c r="J1221" i="6"/>
  <c r="K1221" i="6"/>
  <c r="J1222" i="6"/>
  <c r="K1222" i="6"/>
  <c r="J1223" i="6"/>
  <c r="K1223" i="6"/>
  <c r="J1224" i="6"/>
  <c r="K1224" i="6"/>
  <c r="J1225" i="6"/>
  <c r="K1225" i="6"/>
  <c r="J1226" i="6"/>
  <c r="K1226" i="6"/>
  <c r="J1227" i="6"/>
  <c r="K1227" i="6"/>
  <c r="J1228" i="6"/>
  <c r="K1228" i="6"/>
  <c r="J1229" i="6"/>
  <c r="K1229" i="6"/>
  <c r="J1230" i="6"/>
  <c r="K1230" i="6"/>
  <c r="J1234" i="6"/>
  <c r="K1234" i="6"/>
  <c r="J1235" i="6"/>
  <c r="K1235" i="6"/>
  <c r="J1236" i="6"/>
  <c r="K1236" i="6"/>
  <c r="J1237" i="6"/>
  <c r="K1237" i="6"/>
  <c r="J1238" i="6"/>
  <c r="K1238" i="6"/>
  <c r="J1239" i="6"/>
  <c r="K1239" i="6"/>
  <c r="J1246" i="6"/>
  <c r="K1246" i="6"/>
  <c r="J1247" i="6"/>
  <c r="K1247" i="6"/>
  <c r="J1248" i="6"/>
  <c r="K1248" i="6"/>
  <c r="J1249" i="6"/>
  <c r="K1249" i="6"/>
  <c r="J1250" i="6"/>
  <c r="K1250" i="6"/>
  <c r="J1251" i="6"/>
  <c r="K1251" i="6"/>
  <c r="J1252" i="6"/>
  <c r="K1252" i="6"/>
  <c r="J1253" i="6"/>
  <c r="K1253" i="6"/>
  <c r="J1254" i="6"/>
  <c r="K1254" i="6"/>
  <c r="J1255" i="6"/>
  <c r="K1255" i="6"/>
  <c r="J1256" i="6"/>
  <c r="K1256" i="6"/>
  <c r="J1257" i="6"/>
  <c r="K1257" i="6"/>
  <c r="J1258" i="6"/>
  <c r="K1258" i="6"/>
  <c r="J1259" i="6"/>
  <c r="K1259" i="6"/>
  <c r="J1260" i="6"/>
  <c r="K1260" i="6"/>
  <c r="J1261" i="6"/>
  <c r="K1261" i="6"/>
  <c r="C1262" i="6"/>
  <c r="D1262" i="6"/>
  <c r="E1262" i="6"/>
  <c r="F1262" i="6"/>
  <c r="G1262" i="6"/>
  <c r="H1262" i="6"/>
  <c r="I1262" i="6"/>
  <c r="J1266" i="6"/>
  <c r="K1266" i="6"/>
  <c r="J1267" i="6"/>
  <c r="K1267" i="6"/>
  <c r="J1268" i="6"/>
  <c r="K1268" i="6"/>
  <c r="J1269" i="6"/>
  <c r="K1269" i="6"/>
  <c r="J1270" i="6"/>
  <c r="K1270" i="6"/>
  <c r="J1271" i="6"/>
  <c r="K1271" i="6"/>
  <c r="J1272" i="6"/>
  <c r="K1272" i="6"/>
  <c r="J1273" i="6"/>
  <c r="K1273" i="6"/>
  <c r="J1274" i="6"/>
  <c r="K1274" i="6"/>
  <c r="J1275" i="6"/>
  <c r="K1275" i="6"/>
  <c r="J1276" i="6"/>
  <c r="K1276" i="6"/>
  <c r="J1277" i="6"/>
  <c r="K1277" i="6"/>
  <c r="C1278" i="6"/>
  <c r="D1278" i="6"/>
  <c r="E1278" i="6"/>
  <c r="F1278" i="6"/>
  <c r="G1278" i="6"/>
  <c r="H1278" i="6"/>
  <c r="I1278" i="6"/>
  <c r="J1282" i="6"/>
  <c r="K1282" i="6"/>
  <c r="J1283" i="6"/>
  <c r="K1283" i="6"/>
  <c r="J1284" i="6"/>
  <c r="K1284" i="6"/>
  <c r="J1285" i="6"/>
  <c r="K1285" i="6"/>
  <c r="J1286" i="6"/>
  <c r="K1286" i="6"/>
  <c r="J1287" i="6"/>
  <c r="K1287" i="6"/>
  <c r="J1288" i="6"/>
  <c r="K1288" i="6"/>
  <c r="J1289" i="6"/>
  <c r="K1289" i="6"/>
  <c r="J1290" i="6"/>
  <c r="K1290" i="6"/>
  <c r="J1291" i="6"/>
  <c r="K1291" i="6"/>
  <c r="J1292" i="6"/>
  <c r="K1292" i="6"/>
  <c r="J1293" i="6"/>
  <c r="K1293" i="6"/>
  <c r="J1294" i="6"/>
  <c r="K1294" i="6"/>
  <c r="J1295" i="6"/>
  <c r="K1295" i="6"/>
  <c r="J1296" i="6"/>
  <c r="K1296" i="6"/>
  <c r="J1297" i="6"/>
  <c r="K1297" i="6"/>
  <c r="J1298" i="6"/>
  <c r="K1298" i="6"/>
  <c r="J1299" i="6"/>
  <c r="K1299" i="6"/>
  <c r="J1300" i="6"/>
  <c r="K1300" i="6"/>
  <c r="J1301" i="6"/>
  <c r="K1301" i="6"/>
  <c r="C1302" i="6"/>
  <c r="D1302" i="6"/>
  <c r="E1302" i="6"/>
  <c r="F1302" i="6"/>
  <c r="G1302" i="6"/>
  <c r="H1302" i="6"/>
  <c r="I1302" i="6"/>
  <c r="J1306" i="6"/>
  <c r="K1306" i="6"/>
  <c r="J1307" i="6"/>
  <c r="K1307" i="6"/>
  <c r="J1308" i="6"/>
  <c r="K1308" i="6"/>
  <c r="J1309" i="6"/>
  <c r="K1309" i="6"/>
  <c r="J1310" i="6"/>
  <c r="K1310" i="6"/>
  <c r="J1311" i="6"/>
  <c r="K1311" i="6"/>
  <c r="J1312" i="6"/>
  <c r="K1312" i="6"/>
  <c r="J1313" i="6"/>
  <c r="K1313" i="6"/>
  <c r="J1314" i="6"/>
  <c r="K1314" i="6"/>
  <c r="J1315" i="6"/>
  <c r="K1315" i="6"/>
  <c r="J1316" i="6"/>
  <c r="K1316" i="6"/>
  <c r="J1317" i="6"/>
  <c r="K1317" i="6"/>
  <c r="J1318" i="6"/>
  <c r="K1318" i="6"/>
  <c r="J1319" i="6"/>
  <c r="K1319" i="6"/>
  <c r="J1320" i="6"/>
  <c r="K1320" i="6"/>
  <c r="J1321" i="6"/>
  <c r="K1321" i="6"/>
  <c r="J1322" i="6"/>
  <c r="K1322" i="6"/>
  <c r="J1323" i="6"/>
  <c r="K1323" i="6"/>
  <c r="J1324" i="6"/>
  <c r="K1324" i="6"/>
  <c r="J1325" i="6"/>
  <c r="K1325" i="6"/>
  <c r="J1326" i="6"/>
  <c r="K1326" i="6"/>
  <c r="J1327" i="6"/>
  <c r="K1327" i="6"/>
  <c r="J1328" i="6"/>
  <c r="K1328" i="6"/>
  <c r="J1332" i="6"/>
  <c r="K1332" i="6"/>
  <c r="J1333" i="6"/>
  <c r="K1333" i="6"/>
  <c r="J1334" i="6"/>
  <c r="K1334" i="6"/>
  <c r="J1335" i="6"/>
  <c r="K1335" i="6"/>
  <c r="J1336" i="6"/>
  <c r="K1336" i="6"/>
  <c r="J1337" i="6"/>
  <c r="K1337" i="6"/>
  <c r="J1338" i="6"/>
  <c r="K1338" i="6"/>
  <c r="J1339" i="6"/>
  <c r="K1339" i="6"/>
  <c r="J1340" i="6"/>
  <c r="K1340" i="6"/>
  <c r="J1341" i="6"/>
  <c r="K1341" i="6"/>
  <c r="J1342" i="6"/>
  <c r="K1342" i="6"/>
  <c r="J1343" i="6"/>
  <c r="K1343" i="6"/>
  <c r="J1344" i="6"/>
  <c r="K1344" i="6"/>
  <c r="J1345" i="6"/>
  <c r="K1345" i="6"/>
  <c r="J1346" i="6"/>
  <c r="K1346" i="6"/>
  <c r="J1347" i="6"/>
  <c r="K1347" i="6"/>
  <c r="J1348" i="6"/>
  <c r="K1348" i="6"/>
  <c r="J1349" i="6"/>
  <c r="K1349" i="6"/>
  <c r="J1350" i="6"/>
  <c r="K1350" i="6"/>
  <c r="C1351" i="6"/>
  <c r="D1351" i="6"/>
  <c r="E1351" i="6"/>
  <c r="F1351" i="6"/>
  <c r="G1351" i="6"/>
  <c r="H1351" i="6"/>
  <c r="I1351" i="6"/>
  <c r="J1355" i="6"/>
  <c r="K1355" i="6"/>
  <c r="J1356" i="6"/>
  <c r="K1356" i="6"/>
  <c r="J1357" i="6"/>
  <c r="K1357" i="6"/>
  <c r="J1358" i="6"/>
  <c r="K1358" i="6"/>
  <c r="J1359" i="6"/>
  <c r="K1359" i="6"/>
  <c r="J1360" i="6"/>
  <c r="K1360" i="6"/>
  <c r="J1361" i="6"/>
  <c r="K1361" i="6"/>
  <c r="J1362" i="6"/>
  <c r="K1362" i="6"/>
  <c r="J1363" i="6"/>
  <c r="K1363" i="6"/>
  <c r="J1367" i="6"/>
  <c r="K1367" i="6"/>
  <c r="J1368" i="6"/>
  <c r="K1368" i="6"/>
  <c r="J1369" i="6"/>
  <c r="K1369" i="6"/>
  <c r="J1370" i="6"/>
  <c r="K1370" i="6"/>
  <c r="J1371" i="6"/>
  <c r="K1371" i="6"/>
  <c r="J1372" i="6"/>
  <c r="K1372" i="6"/>
  <c r="J1373" i="6"/>
  <c r="K1373" i="6"/>
  <c r="J1374" i="6"/>
  <c r="K1374" i="6"/>
  <c r="J1375" i="6"/>
  <c r="K1375" i="6"/>
  <c r="J1379" i="6"/>
  <c r="K1379" i="6"/>
  <c r="J1380" i="6"/>
  <c r="K1380" i="6"/>
  <c r="J1381" i="6"/>
  <c r="K1381" i="6"/>
  <c r="J1382" i="6"/>
  <c r="K1382" i="6"/>
  <c r="J1383" i="6"/>
  <c r="K1383" i="6"/>
  <c r="J1384" i="6"/>
  <c r="K1384" i="6"/>
  <c r="J1385" i="6"/>
  <c r="K1385" i="6"/>
  <c r="J1386" i="6"/>
  <c r="K1386" i="6"/>
  <c r="J1387" i="6"/>
  <c r="K1387" i="6"/>
  <c r="J1388" i="6"/>
  <c r="K1388" i="6"/>
  <c r="J1389" i="6"/>
  <c r="K1389" i="6"/>
  <c r="J1390" i="6"/>
  <c r="K1390" i="6"/>
  <c r="J1391" i="6"/>
  <c r="K1391" i="6"/>
  <c r="J1395" i="6"/>
  <c r="K1395" i="6"/>
  <c r="J1396" i="6"/>
  <c r="K1396" i="6"/>
  <c r="J1397" i="6"/>
  <c r="K1397" i="6"/>
  <c r="J1398" i="6"/>
  <c r="K1398" i="6"/>
  <c r="J1399" i="6"/>
  <c r="K1399" i="6"/>
  <c r="J1400" i="6"/>
  <c r="K1400" i="6"/>
  <c r="J1401" i="6"/>
  <c r="K1401" i="6"/>
  <c r="J1402" i="6"/>
  <c r="K1402" i="6"/>
  <c r="J1403" i="6"/>
  <c r="K1403" i="6"/>
  <c r="J1404" i="6"/>
  <c r="K1404" i="6"/>
  <c r="J1405" i="6"/>
  <c r="K1405" i="6"/>
  <c r="J6" i="5"/>
  <c r="K6" i="5"/>
  <c r="J7" i="5"/>
  <c r="K7" i="5"/>
  <c r="J8" i="5"/>
  <c r="K8" i="5"/>
  <c r="J9" i="5"/>
  <c r="K9" i="5"/>
  <c r="J10" i="5"/>
  <c r="K10" i="5"/>
  <c r="J11" i="5"/>
  <c r="K11" i="5"/>
  <c r="J12" i="5"/>
  <c r="K12" i="5"/>
  <c r="J13" i="5"/>
  <c r="K13" i="5"/>
  <c r="J14" i="5"/>
  <c r="K14" i="5"/>
  <c r="J15" i="5"/>
  <c r="K15" i="5"/>
  <c r="J16" i="5"/>
  <c r="K16" i="5"/>
  <c r="J17" i="5"/>
  <c r="K17" i="5"/>
  <c r="J18" i="5"/>
  <c r="K18" i="5"/>
  <c r="J19" i="5"/>
  <c r="K19" i="5"/>
  <c r="C20" i="5"/>
  <c r="D20" i="5"/>
  <c r="E20" i="5"/>
  <c r="F20" i="5"/>
  <c r="G20" i="5"/>
  <c r="H20" i="5"/>
  <c r="I20" i="5"/>
  <c r="J24" i="5"/>
  <c r="K24" i="5"/>
  <c r="J25" i="5"/>
  <c r="K25" i="5"/>
  <c r="J26" i="5"/>
  <c r="K26" i="5"/>
  <c r="J27" i="5"/>
  <c r="K27" i="5"/>
  <c r="J28" i="5"/>
  <c r="K28" i="5"/>
  <c r="J29" i="5"/>
  <c r="K29" i="5"/>
  <c r="J30" i="5"/>
  <c r="K30" i="5"/>
  <c r="J31" i="5"/>
  <c r="K31" i="5"/>
  <c r="J32" i="5"/>
  <c r="K32" i="5"/>
  <c r="J33" i="5"/>
  <c r="K33" i="5"/>
  <c r="J34" i="5"/>
  <c r="K34" i="5"/>
  <c r="J35" i="5"/>
  <c r="K35" i="5"/>
  <c r="C36" i="5"/>
  <c r="D36" i="5"/>
  <c r="K36" i="5" s="1"/>
  <c r="E36" i="5"/>
  <c r="F36" i="5"/>
  <c r="G36" i="5"/>
  <c r="H36" i="5"/>
  <c r="I36" i="5"/>
  <c r="J40" i="5"/>
  <c r="K40" i="5"/>
  <c r="J41" i="5"/>
  <c r="K41" i="5"/>
  <c r="J42" i="5"/>
  <c r="K42" i="5"/>
  <c r="J43" i="5"/>
  <c r="K43" i="5"/>
  <c r="J44" i="5"/>
  <c r="K44" i="5"/>
  <c r="J45" i="5"/>
  <c r="K45" i="5"/>
  <c r="J46" i="5"/>
  <c r="K46" i="5"/>
  <c r="J47" i="5"/>
  <c r="K47" i="5"/>
  <c r="J48" i="5"/>
  <c r="K48" i="5"/>
  <c r="J49" i="5"/>
  <c r="K49" i="5"/>
  <c r="J50" i="5"/>
  <c r="K50" i="5"/>
  <c r="J51" i="5"/>
  <c r="K51" i="5"/>
  <c r="J52" i="5"/>
  <c r="K52" i="5"/>
  <c r="J53" i="5"/>
  <c r="K53" i="5"/>
  <c r="C54" i="5"/>
  <c r="D54" i="5"/>
  <c r="E54" i="5"/>
  <c r="J54" i="5" s="1"/>
  <c r="F54" i="5"/>
  <c r="G54" i="5"/>
  <c r="H54" i="5"/>
  <c r="I54" i="5"/>
  <c r="J58" i="5"/>
  <c r="K58" i="5"/>
  <c r="J59" i="5"/>
  <c r="K59" i="5"/>
  <c r="J60" i="5"/>
  <c r="K60" i="5"/>
  <c r="J61" i="5"/>
  <c r="K61" i="5"/>
  <c r="J62" i="5"/>
  <c r="K62" i="5"/>
  <c r="J63" i="5"/>
  <c r="K63" i="5"/>
  <c r="J64" i="5"/>
  <c r="K64" i="5"/>
  <c r="J65" i="5"/>
  <c r="K65" i="5"/>
  <c r="J66" i="5"/>
  <c r="K66" i="5"/>
  <c r="J67" i="5"/>
  <c r="K67" i="5"/>
  <c r="J68" i="5"/>
  <c r="K68" i="5"/>
  <c r="J69" i="5"/>
  <c r="K69" i="5"/>
  <c r="J70" i="5"/>
  <c r="K70" i="5"/>
  <c r="J71" i="5"/>
  <c r="K71" i="5"/>
  <c r="J72" i="5"/>
  <c r="K72" i="5"/>
  <c r="J76" i="5"/>
  <c r="K76" i="5"/>
  <c r="J77" i="5"/>
  <c r="K77" i="5"/>
  <c r="J78" i="5"/>
  <c r="K78" i="5"/>
  <c r="J79" i="5"/>
  <c r="K79" i="5"/>
  <c r="J80" i="5"/>
  <c r="K80" i="5"/>
  <c r="J81" i="5"/>
  <c r="K81" i="5"/>
  <c r="J82" i="5"/>
  <c r="K82" i="5"/>
  <c r="J83" i="5"/>
  <c r="K83" i="5"/>
  <c r="J84" i="5"/>
  <c r="K84" i="5"/>
  <c r="J85" i="5"/>
  <c r="K85" i="5"/>
  <c r="J86" i="5"/>
  <c r="K86" i="5"/>
  <c r="J90" i="5"/>
  <c r="K90" i="5"/>
  <c r="J91" i="5"/>
  <c r="K91" i="5"/>
  <c r="J92" i="5"/>
  <c r="K92" i="5"/>
  <c r="J93" i="5"/>
  <c r="K93" i="5"/>
  <c r="J94" i="5"/>
  <c r="K94" i="5"/>
  <c r="J95" i="5"/>
  <c r="K95" i="5"/>
  <c r="J97" i="5"/>
  <c r="K97" i="5"/>
  <c r="C98" i="5"/>
  <c r="D98" i="5"/>
  <c r="K98" i="5" s="1"/>
  <c r="E98" i="5"/>
  <c r="F98" i="5"/>
  <c r="G98" i="5"/>
  <c r="H98" i="5"/>
  <c r="I98" i="5"/>
  <c r="J102" i="5"/>
  <c r="K102" i="5"/>
  <c r="J103" i="5"/>
  <c r="K103" i="5"/>
  <c r="J104" i="5"/>
  <c r="K104" i="5"/>
  <c r="J105" i="5"/>
  <c r="K105" i="5"/>
  <c r="J107" i="5"/>
  <c r="K107" i="5"/>
  <c r="J108" i="5"/>
  <c r="K108" i="5"/>
  <c r="J109" i="5"/>
  <c r="K109" i="5"/>
  <c r="C110" i="5"/>
  <c r="D110" i="5"/>
  <c r="F110" i="5"/>
  <c r="G110" i="5"/>
  <c r="H110" i="5"/>
  <c r="I110" i="5"/>
  <c r="J114" i="5"/>
  <c r="K114" i="5"/>
  <c r="J115" i="5"/>
  <c r="K115" i="5"/>
  <c r="J116" i="5"/>
  <c r="K116" i="5"/>
  <c r="J117" i="5"/>
  <c r="K117" i="5"/>
  <c r="J118" i="5"/>
  <c r="K118" i="5"/>
  <c r="J119" i="5"/>
  <c r="K119" i="5"/>
  <c r="J120" i="5"/>
  <c r="K120" i="5"/>
  <c r="J121" i="5"/>
  <c r="K121" i="5"/>
  <c r="J122" i="5"/>
  <c r="K122" i="5"/>
  <c r="J126" i="5"/>
  <c r="K126" i="5"/>
  <c r="J127" i="5"/>
  <c r="K127" i="5"/>
  <c r="J128" i="5"/>
  <c r="K128" i="5"/>
  <c r="J129" i="5"/>
  <c r="K129" i="5"/>
  <c r="J130" i="5"/>
  <c r="K130" i="5"/>
  <c r="J131" i="5"/>
  <c r="K131" i="5"/>
  <c r="J132" i="5"/>
  <c r="K132" i="5"/>
  <c r="J133" i="5"/>
  <c r="K133" i="5"/>
  <c r="J134" i="5"/>
  <c r="K134" i="5"/>
  <c r="C135" i="5"/>
  <c r="D135" i="5"/>
  <c r="E135" i="5"/>
  <c r="J135" i="5" s="1"/>
  <c r="F135" i="5"/>
  <c r="G135" i="5"/>
  <c r="H135" i="5"/>
  <c r="I135" i="5"/>
  <c r="J139" i="5"/>
  <c r="K139" i="5"/>
  <c r="J140" i="5"/>
  <c r="K140" i="5"/>
  <c r="J141" i="5"/>
  <c r="K141" i="5"/>
  <c r="J142" i="5"/>
  <c r="K142" i="5"/>
  <c r="J143" i="5"/>
  <c r="K143" i="5"/>
  <c r="J144" i="5"/>
  <c r="K144" i="5"/>
  <c r="J145" i="5"/>
  <c r="K145" i="5"/>
  <c r="J146" i="5"/>
  <c r="K146" i="5"/>
  <c r="J147" i="5"/>
  <c r="K147" i="5"/>
  <c r="J148" i="5"/>
  <c r="K148" i="5"/>
  <c r="J149" i="5"/>
  <c r="K149" i="5"/>
  <c r="J150" i="5"/>
  <c r="K150" i="5"/>
  <c r="C151" i="5"/>
  <c r="D151" i="5"/>
  <c r="K151" i="5" s="1"/>
  <c r="E151" i="5"/>
  <c r="F151" i="5"/>
  <c r="G151" i="5"/>
  <c r="H151" i="5"/>
  <c r="I151" i="5"/>
  <c r="J155" i="5"/>
  <c r="K155" i="5"/>
  <c r="J156" i="5"/>
  <c r="K156" i="5"/>
  <c r="J157" i="5"/>
  <c r="K157" i="5"/>
  <c r="J158" i="5"/>
  <c r="K158" i="5"/>
  <c r="J159" i="5"/>
  <c r="K159" i="5"/>
  <c r="J160" i="5"/>
  <c r="K160" i="5"/>
  <c r="J161" i="5"/>
  <c r="K161" i="5"/>
  <c r="J162" i="5"/>
  <c r="K162" i="5"/>
  <c r="J163" i="5"/>
  <c r="K163" i="5"/>
  <c r="J164" i="5"/>
  <c r="K164" i="5"/>
  <c r="J165" i="5"/>
  <c r="K165" i="5"/>
  <c r="J166" i="5"/>
  <c r="K166" i="5"/>
  <c r="J167" i="5"/>
  <c r="K167" i="5"/>
  <c r="J168" i="5"/>
  <c r="K168" i="5"/>
  <c r="J169" i="5"/>
  <c r="K169" i="5"/>
  <c r="C170" i="5"/>
  <c r="D170" i="5"/>
  <c r="E170" i="5"/>
  <c r="J170" i="5" s="1"/>
  <c r="F170" i="5"/>
  <c r="G170" i="5"/>
  <c r="H170" i="5"/>
  <c r="I170" i="5"/>
  <c r="J174" i="5"/>
  <c r="K174" i="5"/>
  <c r="J175" i="5"/>
  <c r="K175" i="5"/>
  <c r="J178" i="5"/>
  <c r="K178" i="5"/>
  <c r="J179" i="5"/>
  <c r="K179" i="5"/>
  <c r="J180" i="5"/>
  <c r="K180" i="5"/>
  <c r="J181" i="5"/>
  <c r="K181" i="5"/>
  <c r="J182" i="5"/>
  <c r="K182" i="5"/>
  <c r="J189" i="5"/>
  <c r="K189" i="5"/>
  <c r="J190" i="5"/>
  <c r="K190" i="5"/>
  <c r="J191" i="5"/>
  <c r="K191" i="5"/>
  <c r="J192" i="5"/>
  <c r="K192" i="5"/>
  <c r="J193" i="5"/>
  <c r="K193" i="5"/>
  <c r="J194" i="5"/>
  <c r="K194" i="5"/>
  <c r="J195" i="5"/>
  <c r="K195" i="5"/>
  <c r="J196" i="5"/>
  <c r="K196" i="5"/>
  <c r="J197" i="5"/>
  <c r="K197" i="5"/>
  <c r="J198" i="5"/>
  <c r="K198" i="5"/>
  <c r="J199" i="5"/>
  <c r="K199" i="5"/>
  <c r="J200" i="5"/>
  <c r="K200" i="5"/>
  <c r="J201" i="5"/>
  <c r="K201" i="5"/>
  <c r="J202" i="5"/>
  <c r="K202" i="5"/>
  <c r="C203" i="5"/>
  <c r="D203" i="5"/>
  <c r="E203" i="5"/>
  <c r="F203" i="5"/>
  <c r="G203" i="5"/>
  <c r="H203" i="5"/>
  <c r="I203" i="5"/>
  <c r="J207" i="5"/>
  <c r="K207" i="5"/>
  <c r="J208" i="5"/>
  <c r="K208" i="5"/>
  <c r="J209" i="5"/>
  <c r="K209" i="5"/>
  <c r="J210" i="5"/>
  <c r="K210" i="5"/>
  <c r="J211" i="5"/>
  <c r="K211" i="5"/>
  <c r="J212" i="5"/>
  <c r="K212" i="5"/>
  <c r="J213" i="5"/>
  <c r="K213" i="5"/>
  <c r="J214" i="5"/>
  <c r="K214" i="5"/>
  <c r="J215" i="5"/>
  <c r="K215" i="5"/>
  <c r="J216" i="5"/>
  <c r="K216" i="5"/>
  <c r="J217" i="5"/>
  <c r="K217" i="5"/>
  <c r="J218" i="5"/>
  <c r="K218" i="5"/>
  <c r="C219" i="5"/>
  <c r="D219" i="5"/>
  <c r="E219" i="5"/>
  <c r="F219" i="5"/>
  <c r="G219" i="5"/>
  <c r="H219" i="5"/>
  <c r="I219" i="5"/>
  <c r="J223" i="5"/>
  <c r="K223" i="5"/>
  <c r="J224" i="5"/>
  <c r="K224" i="5"/>
  <c r="J225" i="5"/>
  <c r="K225" i="5"/>
  <c r="J226" i="5"/>
  <c r="K226" i="5"/>
  <c r="J227" i="5"/>
  <c r="K227" i="5"/>
  <c r="J228" i="5"/>
  <c r="K228" i="5"/>
  <c r="J229" i="5"/>
  <c r="K229" i="5"/>
  <c r="J230" i="5"/>
  <c r="K230" i="5"/>
  <c r="J231" i="5"/>
  <c r="K231" i="5"/>
  <c r="J232" i="5"/>
  <c r="K232" i="5"/>
  <c r="J233" i="5"/>
  <c r="K233" i="5"/>
  <c r="J234" i="5"/>
  <c r="K234" i="5"/>
  <c r="J235" i="5"/>
  <c r="K235" i="5"/>
  <c r="J236" i="5"/>
  <c r="K236" i="5"/>
  <c r="C237" i="5"/>
  <c r="D237" i="5"/>
  <c r="K237" i="5" s="1"/>
  <c r="E237" i="5"/>
  <c r="F237" i="5"/>
  <c r="G237" i="5"/>
  <c r="H237" i="5"/>
  <c r="I237" i="5"/>
  <c r="J241" i="5"/>
  <c r="K241" i="5"/>
  <c r="J242" i="5"/>
  <c r="K242" i="5"/>
  <c r="J245" i="5"/>
  <c r="K245" i="5"/>
  <c r="J246" i="5"/>
  <c r="K246" i="5"/>
  <c r="J247" i="5"/>
  <c r="K247" i="5"/>
  <c r="J248" i="5"/>
  <c r="K248" i="5"/>
  <c r="C249" i="5"/>
  <c r="D249" i="5"/>
  <c r="E249" i="5"/>
  <c r="J249" i="5" s="1"/>
  <c r="F249" i="5"/>
  <c r="G249" i="5"/>
  <c r="H249" i="5"/>
  <c r="I249" i="5"/>
  <c r="J253" i="5"/>
  <c r="K253" i="5"/>
  <c r="J254" i="5"/>
  <c r="K254" i="5"/>
  <c r="J255" i="5"/>
  <c r="K255" i="5"/>
  <c r="J256" i="5"/>
  <c r="K256" i="5"/>
  <c r="J257" i="5"/>
  <c r="K257" i="5"/>
  <c r="J258" i="5"/>
  <c r="K258" i="5"/>
  <c r="J259" i="5"/>
  <c r="K259" i="5"/>
  <c r="J260" i="5"/>
  <c r="K260" i="5"/>
  <c r="J261" i="5"/>
  <c r="K261" i="5"/>
  <c r="J262" i="5"/>
  <c r="K262" i="5"/>
  <c r="J263" i="5"/>
  <c r="K263" i="5"/>
  <c r="J264" i="5"/>
  <c r="K264" i="5"/>
  <c r="J265" i="5"/>
  <c r="K265" i="5"/>
  <c r="J266" i="5"/>
  <c r="K266" i="5"/>
  <c r="J267" i="5"/>
  <c r="K267" i="5"/>
  <c r="J268" i="5"/>
  <c r="K268" i="5"/>
  <c r="J269" i="5"/>
  <c r="K269" i="5"/>
  <c r="J273" i="5"/>
  <c r="K273" i="5"/>
  <c r="J274" i="5"/>
  <c r="K274" i="5"/>
  <c r="J275" i="5"/>
  <c r="K275" i="5"/>
  <c r="J276" i="5"/>
  <c r="K276" i="5"/>
  <c r="J277" i="5"/>
  <c r="K277" i="5"/>
  <c r="J278" i="5"/>
  <c r="K278" i="5"/>
  <c r="J279" i="5"/>
  <c r="K279" i="5"/>
  <c r="J280" i="5"/>
  <c r="K280" i="5"/>
  <c r="J281" i="5"/>
  <c r="K281" i="5"/>
  <c r="J285" i="5"/>
  <c r="K285" i="5"/>
  <c r="J286" i="5"/>
  <c r="K286" i="5"/>
  <c r="J287" i="5"/>
  <c r="K287" i="5"/>
  <c r="J288" i="5"/>
  <c r="K288" i="5"/>
  <c r="J289" i="5"/>
  <c r="K289" i="5"/>
  <c r="J290" i="5"/>
  <c r="K290" i="5"/>
  <c r="J291" i="5"/>
  <c r="K291" i="5"/>
  <c r="J292" i="5"/>
  <c r="K292" i="5"/>
  <c r="C293" i="5"/>
  <c r="D293" i="5"/>
  <c r="E293" i="5"/>
  <c r="F293" i="5"/>
  <c r="G293" i="5"/>
  <c r="H293" i="5"/>
  <c r="I293" i="5"/>
  <c r="J297" i="5"/>
  <c r="K297" i="5"/>
  <c r="J298" i="5"/>
  <c r="K298" i="5"/>
  <c r="J299" i="5"/>
  <c r="K299" i="5"/>
  <c r="J300" i="5"/>
  <c r="K300" i="5"/>
  <c r="J302" i="5"/>
  <c r="K302" i="5"/>
  <c r="J303" i="5"/>
  <c r="K303" i="5"/>
  <c r="J304" i="5"/>
  <c r="K304" i="5"/>
  <c r="C305" i="5"/>
  <c r="D305" i="5"/>
  <c r="K305" i="5" s="1"/>
  <c r="F305" i="5"/>
  <c r="G305" i="5"/>
  <c r="H305" i="5"/>
  <c r="I305" i="5"/>
  <c r="J309" i="5"/>
  <c r="K309" i="5"/>
  <c r="J310" i="5"/>
  <c r="K310" i="5"/>
  <c r="J311" i="5"/>
  <c r="K311" i="5"/>
  <c r="J312" i="5"/>
  <c r="K312" i="5"/>
  <c r="J313" i="5"/>
  <c r="K313" i="5"/>
  <c r="J314" i="5"/>
  <c r="K314" i="5"/>
  <c r="J315" i="5"/>
  <c r="K315" i="5"/>
  <c r="J316" i="5"/>
  <c r="K316" i="5"/>
  <c r="J317" i="5"/>
  <c r="K317" i="5"/>
  <c r="J318" i="5"/>
  <c r="K318" i="5"/>
  <c r="J319" i="5"/>
  <c r="K319" i="5"/>
  <c r="J323" i="5"/>
  <c r="K323" i="5"/>
  <c r="J324" i="5"/>
  <c r="K324" i="5"/>
  <c r="J325" i="5"/>
  <c r="K325" i="5"/>
  <c r="J326" i="5"/>
  <c r="K326" i="5"/>
  <c r="J327" i="5"/>
  <c r="K327" i="5"/>
  <c r="J328" i="5"/>
  <c r="K328" i="5"/>
  <c r="J329" i="5"/>
  <c r="K329" i="5"/>
  <c r="J330" i="5"/>
  <c r="K330" i="5"/>
  <c r="C331" i="5"/>
  <c r="D331" i="5"/>
  <c r="E331" i="5"/>
  <c r="J331" i="5" s="1"/>
  <c r="F331" i="5"/>
  <c r="G331" i="5"/>
  <c r="H331" i="5"/>
  <c r="I331" i="5"/>
  <c r="J335" i="5"/>
  <c r="K335" i="5"/>
  <c r="J336" i="5"/>
  <c r="K336" i="5"/>
  <c r="J337" i="5"/>
  <c r="K337" i="5"/>
  <c r="J338" i="5"/>
  <c r="K338" i="5"/>
  <c r="J339" i="5"/>
  <c r="K339" i="5"/>
  <c r="J340" i="5"/>
  <c r="K340" i="5"/>
  <c r="J341" i="5"/>
  <c r="K341" i="5"/>
  <c r="J342" i="5"/>
  <c r="K342" i="5"/>
  <c r="J343" i="5"/>
  <c r="K343" i="5"/>
  <c r="J344" i="5"/>
  <c r="K344" i="5"/>
  <c r="J345" i="5"/>
  <c r="K345" i="5"/>
  <c r="J346" i="5"/>
  <c r="K346" i="5"/>
  <c r="C347" i="5"/>
  <c r="D347" i="5"/>
  <c r="E347" i="5"/>
  <c r="F347" i="5"/>
  <c r="G347" i="5"/>
  <c r="H347" i="5"/>
  <c r="I347" i="5"/>
  <c r="J351" i="5"/>
  <c r="K351" i="5"/>
  <c r="J352" i="5"/>
  <c r="K352" i="5"/>
  <c r="J353" i="5"/>
  <c r="K353" i="5"/>
  <c r="J354" i="5"/>
  <c r="K354" i="5"/>
  <c r="J355" i="5"/>
  <c r="K355" i="5"/>
  <c r="J356" i="5"/>
  <c r="K356" i="5"/>
  <c r="J357" i="5"/>
  <c r="K357" i="5"/>
  <c r="J358" i="5"/>
  <c r="K358" i="5"/>
  <c r="J359" i="5"/>
  <c r="K359" i="5"/>
  <c r="J360" i="5"/>
  <c r="K360" i="5"/>
  <c r="J361" i="5"/>
  <c r="K361" i="5"/>
  <c r="C362" i="5"/>
  <c r="D362" i="5"/>
  <c r="E362" i="5"/>
  <c r="F362" i="5"/>
  <c r="G362" i="5"/>
  <c r="H362" i="5"/>
  <c r="I362" i="5"/>
  <c r="J366" i="5"/>
  <c r="K366" i="5"/>
  <c r="J367" i="5"/>
  <c r="K367" i="5"/>
  <c r="J370" i="5"/>
  <c r="K370" i="5"/>
  <c r="J371" i="5"/>
  <c r="K371" i="5"/>
  <c r="J372" i="5"/>
  <c r="K372" i="5"/>
  <c r="J373" i="5"/>
  <c r="K373" i="5"/>
  <c r="J374" i="5"/>
  <c r="K374" i="5"/>
  <c r="J378" i="5"/>
  <c r="K378" i="5"/>
  <c r="J379" i="5"/>
  <c r="K379" i="5"/>
  <c r="J380" i="5"/>
  <c r="K380" i="5"/>
  <c r="J381" i="5"/>
  <c r="K381" i="5"/>
  <c r="J382" i="5"/>
  <c r="K382" i="5"/>
  <c r="J383" i="5"/>
  <c r="K383" i="5"/>
  <c r="J384" i="5"/>
  <c r="K384" i="5"/>
  <c r="J385" i="5"/>
  <c r="K385" i="5"/>
  <c r="C386" i="5"/>
  <c r="D386" i="5"/>
  <c r="E386" i="5"/>
  <c r="F386" i="5"/>
  <c r="G386" i="5"/>
  <c r="H386" i="5"/>
  <c r="I386" i="5"/>
  <c r="J393" i="5"/>
  <c r="K393" i="5"/>
  <c r="J394" i="5"/>
  <c r="K394" i="5"/>
  <c r="J395" i="5"/>
  <c r="K395" i="5"/>
  <c r="J396" i="5"/>
  <c r="K396" i="5"/>
  <c r="J397" i="5"/>
  <c r="K397" i="5"/>
  <c r="J398" i="5"/>
  <c r="K398" i="5"/>
  <c r="J399" i="5"/>
  <c r="K399" i="5"/>
  <c r="J400" i="5"/>
  <c r="K400" i="5"/>
  <c r="J401" i="5"/>
  <c r="K401" i="5"/>
  <c r="J402" i="5"/>
  <c r="K402" i="5"/>
  <c r="J403" i="5"/>
  <c r="K403" i="5"/>
  <c r="J404" i="5"/>
  <c r="K404" i="5"/>
  <c r="J405" i="5"/>
  <c r="K405" i="5"/>
  <c r="J406" i="5"/>
  <c r="K406" i="5"/>
  <c r="C407" i="5"/>
  <c r="D407" i="5"/>
  <c r="E407" i="5"/>
  <c r="F407" i="5"/>
  <c r="G407" i="5"/>
  <c r="H407" i="5"/>
  <c r="I407" i="5"/>
  <c r="J411" i="5"/>
  <c r="K411" i="5"/>
  <c r="J412" i="5"/>
  <c r="K412" i="5"/>
  <c r="J413" i="5"/>
  <c r="K413" i="5"/>
  <c r="J414" i="5"/>
  <c r="K414" i="5"/>
  <c r="J415" i="5"/>
  <c r="K415" i="5"/>
  <c r="J416" i="5"/>
  <c r="K416" i="5"/>
  <c r="J417" i="5"/>
  <c r="K417" i="5"/>
  <c r="J418" i="5"/>
  <c r="K418" i="5"/>
  <c r="C419" i="5"/>
  <c r="D419" i="5"/>
  <c r="E419" i="5"/>
  <c r="F419" i="5"/>
  <c r="G419" i="5"/>
  <c r="H419" i="5"/>
  <c r="I419" i="5"/>
  <c r="J423" i="5"/>
  <c r="K423" i="5"/>
  <c r="J424" i="5"/>
  <c r="K424" i="5"/>
  <c r="J425" i="5"/>
  <c r="K425" i="5"/>
  <c r="J426" i="5"/>
  <c r="K426" i="5"/>
  <c r="J427" i="5"/>
  <c r="K427" i="5"/>
  <c r="J428" i="5"/>
  <c r="K428" i="5"/>
  <c r="J429" i="5"/>
  <c r="K429" i="5"/>
  <c r="J430" i="5"/>
  <c r="K430" i="5"/>
  <c r="J431" i="5"/>
  <c r="K431" i="5"/>
  <c r="J432" i="5"/>
  <c r="K432" i="5"/>
  <c r="J433" i="5"/>
  <c r="K433" i="5"/>
  <c r="J434" i="5"/>
  <c r="K434" i="5"/>
  <c r="J435" i="5"/>
  <c r="K435" i="5"/>
  <c r="J436" i="5"/>
  <c r="K436" i="5"/>
  <c r="C437" i="5"/>
  <c r="D437" i="5"/>
  <c r="E437" i="5"/>
  <c r="F437" i="5"/>
  <c r="G437" i="5"/>
  <c r="H437" i="5"/>
  <c r="I437" i="5"/>
  <c r="J441" i="5"/>
  <c r="K441" i="5"/>
  <c r="J442" i="5"/>
  <c r="K442" i="5"/>
  <c r="J443" i="5"/>
  <c r="K443" i="5"/>
  <c r="J444" i="5"/>
  <c r="K444" i="5"/>
  <c r="J445" i="5"/>
  <c r="K445" i="5"/>
  <c r="J446" i="5"/>
  <c r="K446" i="5"/>
  <c r="J447" i="5"/>
  <c r="K447" i="5"/>
  <c r="J448" i="5"/>
  <c r="K448" i="5"/>
  <c r="J449" i="5"/>
  <c r="K449" i="5"/>
  <c r="J450" i="5"/>
  <c r="K450" i="5"/>
  <c r="J451" i="5"/>
  <c r="K451" i="5"/>
  <c r="J452" i="5"/>
  <c r="K452" i="5"/>
  <c r="J453" i="5"/>
  <c r="K453" i="5"/>
  <c r="J454" i="5"/>
  <c r="K454" i="5"/>
  <c r="J455" i="5"/>
  <c r="K455" i="5"/>
  <c r="J456" i="5"/>
  <c r="K456" i="5"/>
  <c r="J460" i="5"/>
  <c r="K460" i="5"/>
  <c r="J461" i="5"/>
  <c r="K461" i="5"/>
  <c r="J462" i="5"/>
  <c r="K462" i="5"/>
  <c r="J463" i="5"/>
  <c r="K463" i="5"/>
  <c r="J464" i="5"/>
  <c r="K464" i="5"/>
  <c r="J465" i="5"/>
  <c r="K465" i="5"/>
  <c r="J466" i="5"/>
  <c r="K466" i="5"/>
  <c r="J467" i="5"/>
  <c r="K467" i="5"/>
  <c r="J468" i="5"/>
  <c r="K468" i="5"/>
  <c r="J469" i="5"/>
  <c r="K469" i="5"/>
  <c r="J473" i="5"/>
  <c r="K473" i="5"/>
  <c r="J474" i="5"/>
  <c r="K474" i="5"/>
  <c r="J475" i="5"/>
  <c r="K475" i="5"/>
  <c r="J476" i="5"/>
  <c r="K476" i="5"/>
  <c r="J477" i="5"/>
  <c r="K477" i="5"/>
  <c r="J478" i="5"/>
  <c r="K478" i="5"/>
  <c r="J479" i="5"/>
  <c r="K479" i="5"/>
  <c r="C480" i="5"/>
  <c r="D480" i="5"/>
  <c r="K480" i="5" s="1"/>
  <c r="E480" i="5"/>
  <c r="F480" i="5"/>
  <c r="G480" i="5"/>
  <c r="H480" i="5"/>
  <c r="I480" i="5"/>
  <c r="J484" i="5"/>
  <c r="K484" i="5"/>
  <c r="J485" i="5"/>
  <c r="K485" i="5"/>
  <c r="J486" i="5"/>
  <c r="K486" i="5"/>
  <c r="J487" i="5"/>
  <c r="K487" i="5"/>
  <c r="J488" i="5"/>
  <c r="K488" i="5"/>
  <c r="J489" i="5"/>
  <c r="K489" i="5"/>
  <c r="J490" i="5"/>
  <c r="K490" i="5"/>
  <c r="J491" i="5"/>
  <c r="K491" i="5"/>
  <c r="J492" i="5"/>
  <c r="K492" i="5"/>
  <c r="J493" i="5"/>
  <c r="K493" i="5"/>
  <c r="C494" i="5"/>
  <c r="D494" i="5"/>
  <c r="F494" i="5"/>
  <c r="G494" i="5"/>
  <c r="H494" i="5"/>
  <c r="I494" i="5"/>
  <c r="J498" i="5"/>
  <c r="K498" i="5"/>
  <c r="J499" i="5"/>
  <c r="K499" i="5"/>
  <c r="J500" i="5"/>
  <c r="K500" i="5"/>
  <c r="J501" i="5"/>
  <c r="K501" i="5"/>
  <c r="J502" i="5"/>
  <c r="K502" i="5"/>
  <c r="J503" i="5"/>
  <c r="K503" i="5"/>
  <c r="J504" i="5"/>
  <c r="K504" i="5"/>
  <c r="J505" i="5"/>
  <c r="K505" i="5"/>
  <c r="J506" i="5"/>
  <c r="K506" i="5"/>
  <c r="J507" i="5"/>
  <c r="K507" i="5"/>
  <c r="I508" i="5"/>
  <c r="J508" i="5"/>
  <c r="K508" i="5"/>
  <c r="J512" i="5"/>
  <c r="K512" i="5"/>
  <c r="J513" i="5"/>
  <c r="K513" i="5"/>
  <c r="J514" i="5"/>
  <c r="K514" i="5"/>
  <c r="J515" i="5"/>
  <c r="K515" i="5"/>
  <c r="J516" i="5"/>
  <c r="K516" i="5"/>
  <c r="J517" i="5"/>
  <c r="K517" i="5"/>
  <c r="J518" i="5"/>
  <c r="K518" i="5"/>
  <c r="J519" i="5"/>
  <c r="K519" i="5"/>
  <c r="J520" i="5"/>
  <c r="K520" i="5"/>
  <c r="J521" i="5"/>
  <c r="K521" i="5"/>
  <c r="J525" i="5"/>
  <c r="K525" i="5"/>
  <c r="J526" i="5"/>
  <c r="K526" i="5"/>
  <c r="J527" i="5"/>
  <c r="K527" i="5"/>
  <c r="J528" i="5"/>
  <c r="K528" i="5"/>
  <c r="J529" i="5"/>
  <c r="K529" i="5"/>
  <c r="J530" i="5"/>
  <c r="K530" i="5"/>
  <c r="J531" i="5"/>
  <c r="K531" i="5"/>
  <c r="J532" i="5"/>
  <c r="K532" i="5"/>
  <c r="J533" i="5"/>
  <c r="K533" i="5"/>
  <c r="J534" i="5"/>
  <c r="K534" i="5"/>
  <c r="J535" i="5"/>
  <c r="K535" i="5"/>
  <c r="J536" i="5"/>
  <c r="K536" i="5"/>
  <c r="C537" i="5"/>
  <c r="D537" i="5"/>
  <c r="E537" i="5"/>
  <c r="F537" i="5"/>
  <c r="G537" i="5"/>
  <c r="H537" i="5"/>
  <c r="I537" i="5"/>
  <c r="J541" i="5"/>
  <c r="K541" i="5"/>
  <c r="J542" i="5"/>
  <c r="K542" i="5"/>
  <c r="J543" i="5"/>
  <c r="K543" i="5"/>
  <c r="J544" i="5"/>
  <c r="K544" i="5"/>
  <c r="J545" i="5"/>
  <c r="K545" i="5"/>
  <c r="C546" i="5"/>
  <c r="D546" i="5"/>
  <c r="E546" i="5"/>
  <c r="F546" i="5"/>
  <c r="G546" i="5"/>
  <c r="H546" i="5"/>
  <c r="I546" i="5"/>
  <c r="J550" i="5"/>
  <c r="K550" i="5"/>
  <c r="J551" i="5"/>
  <c r="K551" i="5"/>
  <c r="J554" i="5"/>
  <c r="K554" i="5"/>
  <c r="J555" i="5"/>
  <c r="K555" i="5"/>
  <c r="J556" i="5"/>
  <c r="K556" i="5"/>
  <c r="J557" i="5"/>
  <c r="K557" i="5"/>
  <c r="J558" i="5"/>
  <c r="K558" i="5"/>
  <c r="J565" i="5"/>
  <c r="K565" i="5"/>
  <c r="J566" i="5"/>
  <c r="K566" i="5"/>
  <c r="J567" i="5"/>
  <c r="K567" i="5"/>
  <c r="J568" i="5"/>
  <c r="K568" i="5"/>
  <c r="J569" i="5"/>
  <c r="K569" i="5"/>
  <c r="J570" i="5"/>
  <c r="K570" i="5"/>
  <c r="J571" i="5"/>
  <c r="K571" i="5"/>
  <c r="J572" i="5"/>
  <c r="K572" i="5"/>
  <c r="J573" i="5"/>
  <c r="K573" i="5"/>
  <c r="J574" i="5"/>
  <c r="K574" i="5"/>
  <c r="J575" i="5"/>
  <c r="K575" i="5"/>
  <c r="J576" i="5"/>
  <c r="K576" i="5"/>
  <c r="J577" i="5"/>
  <c r="K577" i="5"/>
  <c r="J578" i="5"/>
  <c r="K578" i="5"/>
  <c r="C579" i="5"/>
  <c r="D579" i="5"/>
  <c r="E579" i="5"/>
  <c r="F579" i="5"/>
  <c r="G579" i="5"/>
  <c r="H579" i="5"/>
  <c r="I579" i="5"/>
  <c r="J583" i="5"/>
  <c r="K583" i="5"/>
  <c r="J584" i="5"/>
  <c r="K584" i="5"/>
  <c r="J585" i="5"/>
  <c r="K585" i="5"/>
  <c r="J586" i="5"/>
  <c r="K586" i="5"/>
  <c r="J587" i="5"/>
  <c r="K587" i="5"/>
  <c r="J588" i="5"/>
  <c r="K588" i="5"/>
  <c r="J589" i="5"/>
  <c r="K589" i="5"/>
  <c r="J590" i="5"/>
  <c r="K590" i="5"/>
  <c r="J591" i="5"/>
  <c r="K591" i="5"/>
  <c r="J592" i="5"/>
  <c r="K592" i="5"/>
  <c r="J593" i="5"/>
  <c r="K593" i="5"/>
  <c r="J594" i="5"/>
  <c r="K594" i="5"/>
  <c r="C595" i="5"/>
  <c r="D595" i="5"/>
  <c r="E595" i="5"/>
  <c r="J595" i="5" s="1"/>
  <c r="F595" i="5"/>
  <c r="G595" i="5"/>
  <c r="H595" i="5"/>
  <c r="I595" i="5"/>
  <c r="J599" i="5"/>
  <c r="K599" i="5"/>
  <c r="J600" i="5"/>
  <c r="K600" i="5"/>
  <c r="J601" i="5"/>
  <c r="K601" i="5"/>
  <c r="J602" i="5"/>
  <c r="K602" i="5"/>
  <c r="J603" i="5"/>
  <c r="K603" i="5"/>
  <c r="J604" i="5"/>
  <c r="K604" i="5"/>
  <c r="J605" i="5"/>
  <c r="K605" i="5"/>
  <c r="J606" i="5"/>
  <c r="K606" i="5"/>
  <c r="J607" i="5"/>
  <c r="K607" i="5"/>
  <c r="J608" i="5"/>
  <c r="K608" i="5"/>
  <c r="J609" i="5"/>
  <c r="K609" i="5"/>
  <c r="J610" i="5"/>
  <c r="K610" i="5"/>
  <c r="J611" i="5"/>
  <c r="K611" i="5"/>
  <c r="J612" i="5"/>
  <c r="K612" i="5"/>
  <c r="C613" i="5"/>
  <c r="D613" i="5"/>
  <c r="E613" i="5"/>
  <c r="F613" i="5"/>
  <c r="G613" i="5"/>
  <c r="H613" i="5"/>
  <c r="I613" i="5"/>
  <c r="J617" i="5"/>
  <c r="K617" i="5"/>
  <c r="J618" i="5"/>
  <c r="K618" i="5"/>
  <c r="J619" i="5"/>
  <c r="K619" i="5"/>
  <c r="J620" i="5"/>
  <c r="K620" i="5"/>
  <c r="J621" i="5"/>
  <c r="K621" i="5"/>
  <c r="J622" i="5"/>
  <c r="K622" i="5"/>
  <c r="J623" i="5"/>
  <c r="K623" i="5"/>
  <c r="J624" i="5"/>
  <c r="K624" i="5"/>
  <c r="J625" i="5"/>
  <c r="K625" i="5"/>
  <c r="J626" i="5"/>
  <c r="K626" i="5"/>
  <c r="J627" i="5"/>
  <c r="K627" i="5"/>
  <c r="J628" i="5"/>
  <c r="K628" i="5"/>
  <c r="J629" i="5"/>
  <c r="K629" i="5"/>
  <c r="J630" i="5"/>
  <c r="K630" i="5"/>
  <c r="J631" i="5"/>
  <c r="K631" i="5"/>
  <c r="J635" i="5"/>
  <c r="K635" i="5"/>
  <c r="J636" i="5"/>
  <c r="K636" i="5"/>
  <c r="J637" i="5"/>
  <c r="K637" i="5"/>
  <c r="J638" i="5"/>
  <c r="K638" i="5"/>
  <c r="J639" i="5"/>
  <c r="K639" i="5"/>
  <c r="J640" i="5"/>
  <c r="K640" i="5"/>
  <c r="J641" i="5"/>
  <c r="K641" i="5"/>
  <c r="J642" i="5"/>
  <c r="K642" i="5"/>
  <c r="J643" i="5"/>
  <c r="K643" i="5"/>
  <c r="J647" i="5"/>
  <c r="K647" i="5"/>
  <c r="J648" i="5"/>
  <c r="K648" i="5"/>
  <c r="J649" i="5"/>
  <c r="K649" i="5"/>
  <c r="J650" i="5"/>
  <c r="K650" i="5"/>
  <c r="J651" i="5"/>
  <c r="K651" i="5"/>
  <c r="J652" i="5"/>
  <c r="K652" i="5"/>
  <c r="J653" i="5"/>
  <c r="K653" i="5"/>
  <c r="J654" i="5"/>
  <c r="K654" i="5"/>
  <c r="C655" i="5"/>
  <c r="D655" i="5"/>
  <c r="E655" i="5"/>
  <c r="F655" i="5"/>
  <c r="G655" i="5"/>
  <c r="H655" i="5"/>
  <c r="I655" i="5"/>
  <c r="J659" i="5"/>
  <c r="K659" i="5"/>
  <c r="J660" i="5"/>
  <c r="K660" i="5"/>
  <c r="J661" i="5"/>
  <c r="K661" i="5"/>
  <c r="J662" i="5"/>
  <c r="K662" i="5"/>
  <c r="J663" i="5"/>
  <c r="K663" i="5"/>
  <c r="J664" i="5"/>
  <c r="K664" i="5"/>
  <c r="J665" i="5"/>
  <c r="K665" i="5"/>
  <c r="J666" i="5"/>
  <c r="K666" i="5"/>
  <c r="J667" i="5"/>
  <c r="K667" i="5"/>
  <c r="J668" i="5"/>
  <c r="K668" i="5"/>
  <c r="J669" i="5"/>
  <c r="K669" i="5"/>
  <c r="C670" i="5"/>
  <c r="D670" i="5"/>
  <c r="F670" i="5"/>
  <c r="G670" i="5"/>
  <c r="H670" i="5"/>
  <c r="I670" i="5"/>
  <c r="J674" i="5"/>
  <c r="K674" i="5"/>
  <c r="J675" i="5"/>
  <c r="K675" i="5"/>
  <c r="J676" i="5"/>
  <c r="K676" i="5"/>
  <c r="J677" i="5"/>
  <c r="K677" i="5"/>
  <c r="J678" i="5"/>
  <c r="K678" i="5"/>
  <c r="J679" i="5"/>
  <c r="K679" i="5"/>
  <c r="J680" i="5"/>
  <c r="K680" i="5"/>
  <c r="J681" i="5"/>
  <c r="K681" i="5"/>
  <c r="J682" i="5"/>
  <c r="K682" i="5"/>
  <c r="J683" i="5"/>
  <c r="K683" i="5"/>
  <c r="J684" i="5"/>
  <c r="K684" i="5"/>
  <c r="J685" i="5"/>
  <c r="K685" i="5"/>
  <c r="J686" i="5"/>
  <c r="K686" i="5"/>
  <c r="J690" i="5"/>
  <c r="K690" i="5"/>
  <c r="J691" i="5"/>
  <c r="K691" i="5"/>
  <c r="J692" i="5"/>
  <c r="K692" i="5"/>
  <c r="J693" i="5"/>
  <c r="K693" i="5"/>
  <c r="J694" i="5"/>
  <c r="K694" i="5"/>
  <c r="J695" i="5"/>
  <c r="K695" i="5"/>
  <c r="J696" i="5"/>
  <c r="K696" i="5"/>
  <c r="J697" i="5"/>
  <c r="K697" i="5"/>
  <c r="J698" i="5"/>
  <c r="K698" i="5"/>
  <c r="J702" i="5"/>
  <c r="K702" i="5"/>
  <c r="J703" i="5"/>
  <c r="K703" i="5"/>
  <c r="J704" i="5"/>
  <c r="K704" i="5"/>
  <c r="J705" i="5"/>
  <c r="K705" i="5"/>
  <c r="J706" i="5"/>
  <c r="K706" i="5"/>
  <c r="J707" i="5"/>
  <c r="K707" i="5"/>
  <c r="J708" i="5"/>
  <c r="K708" i="5"/>
  <c r="J709" i="5"/>
  <c r="K709" i="5"/>
  <c r="J710" i="5"/>
  <c r="K710" i="5"/>
  <c r="J711" i="5"/>
  <c r="K711" i="5"/>
  <c r="J712" i="5"/>
  <c r="K712" i="5"/>
  <c r="J713" i="5"/>
  <c r="K713" i="5"/>
  <c r="C714" i="5"/>
  <c r="D714" i="5"/>
  <c r="E714" i="5"/>
  <c r="F714" i="5"/>
  <c r="G714" i="5"/>
  <c r="H714" i="5"/>
  <c r="I714" i="5"/>
  <c r="J718" i="5"/>
  <c r="K718" i="5"/>
  <c r="J719" i="5"/>
  <c r="K719" i="5"/>
  <c r="J720" i="5"/>
  <c r="K720" i="5"/>
  <c r="J721" i="5"/>
  <c r="K721" i="5"/>
  <c r="J722" i="5"/>
  <c r="K722" i="5"/>
  <c r="C723" i="5"/>
  <c r="D723" i="5"/>
  <c r="E723" i="5"/>
  <c r="F723" i="5"/>
  <c r="G723" i="5"/>
  <c r="H723" i="5"/>
  <c r="I723" i="5"/>
  <c r="J727" i="5"/>
  <c r="K727" i="5"/>
  <c r="J728" i="5"/>
  <c r="K728" i="5"/>
  <c r="J731" i="5"/>
  <c r="K731" i="5"/>
  <c r="J732" i="5"/>
  <c r="K732" i="5"/>
  <c r="J733" i="5"/>
  <c r="K733" i="5"/>
  <c r="J734" i="5"/>
  <c r="K734" i="5"/>
  <c r="J735" i="5"/>
  <c r="K735" i="5"/>
  <c r="J742" i="5"/>
  <c r="K742" i="5"/>
  <c r="J743" i="5"/>
  <c r="K743" i="5"/>
  <c r="J744" i="5"/>
  <c r="K744" i="5"/>
  <c r="J745" i="5"/>
  <c r="K745" i="5"/>
  <c r="J746" i="5"/>
  <c r="K746" i="5"/>
  <c r="J747" i="5"/>
  <c r="K747" i="5"/>
  <c r="J748" i="5"/>
  <c r="K748" i="5"/>
  <c r="J749" i="5"/>
  <c r="K749" i="5"/>
  <c r="J750" i="5"/>
  <c r="K750" i="5"/>
  <c r="J751" i="5"/>
  <c r="K751" i="5"/>
  <c r="J752" i="5"/>
  <c r="K752" i="5"/>
  <c r="J753" i="5"/>
  <c r="K753" i="5"/>
  <c r="J754" i="5"/>
  <c r="K754" i="5"/>
  <c r="J755" i="5"/>
  <c r="K755" i="5"/>
  <c r="C756" i="5"/>
  <c r="D756" i="5"/>
  <c r="E756" i="5"/>
  <c r="F756" i="5"/>
  <c r="G756" i="5"/>
  <c r="H756" i="5"/>
  <c r="I756" i="5"/>
  <c r="J760" i="5"/>
  <c r="K760" i="5"/>
  <c r="J761" i="5"/>
  <c r="K761" i="5"/>
  <c r="J762" i="5"/>
  <c r="K762" i="5"/>
  <c r="J763" i="5"/>
  <c r="K763" i="5"/>
  <c r="J764" i="5"/>
  <c r="K764" i="5"/>
  <c r="J765" i="5"/>
  <c r="K765" i="5"/>
  <c r="J766" i="5"/>
  <c r="K766" i="5"/>
  <c r="J767" i="5"/>
  <c r="K767" i="5"/>
  <c r="J768" i="5"/>
  <c r="K768" i="5"/>
  <c r="J769" i="5"/>
  <c r="K769" i="5"/>
  <c r="J770" i="5"/>
  <c r="K770" i="5"/>
  <c r="J771" i="5"/>
  <c r="K771" i="5"/>
  <c r="C772" i="5"/>
  <c r="D772" i="5"/>
  <c r="E772" i="5"/>
  <c r="F772" i="5"/>
  <c r="G772" i="5"/>
  <c r="H772" i="5"/>
  <c r="I772" i="5"/>
  <c r="J776" i="5"/>
  <c r="K776" i="5"/>
  <c r="J777" i="5"/>
  <c r="K777" i="5"/>
  <c r="J778" i="5"/>
  <c r="K778" i="5"/>
  <c r="J779" i="5"/>
  <c r="K779" i="5"/>
  <c r="J780" i="5"/>
  <c r="K780" i="5"/>
  <c r="J781" i="5"/>
  <c r="K781" i="5"/>
  <c r="J782" i="5"/>
  <c r="K782" i="5"/>
  <c r="J783" i="5"/>
  <c r="K783" i="5"/>
  <c r="J784" i="5"/>
  <c r="K784" i="5"/>
  <c r="J785" i="5"/>
  <c r="K785" i="5"/>
  <c r="J786" i="5"/>
  <c r="K786" i="5"/>
  <c r="J787" i="5"/>
  <c r="K787" i="5"/>
  <c r="J788" i="5"/>
  <c r="K788" i="5"/>
  <c r="J789" i="5"/>
  <c r="K789" i="5"/>
  <c r="C790" i="5"/>
  <c r="D790" i="5"/>
  <c r="E790" i="5"/>
  <c r="F790" i="5"/>
  <c r="G790" i="5"/>
  <c r="H790" i="5"/>
  <c r="I790" i="5"/>
  <c r="J794" i="5"/>
  <c r="K794" i="5"/>
  <c r="J795" i="5"/>
  <c r="K795" i="5"/>
  <c r="J796" i="5"/>
  <c r="K796" i="5"/>
  <c r="J797" i="5"/>
  <c r="K797" i="5"/>
  <c r="J798" i="5"/>
  <c r="K798" i="5"/>
  <c r="J799" i="5"/>
  <c r="K799" i="5"/>
  <c r="J800" i="5"/>
  <c r="K800" i="5"/>
  <c r="J801" i="5"/>
  <c r="K801" i="5"/>
  <c r="J802" i="5"/>
  <c r="K802" i="5"/>
  <c r="J803" i="5"/>
  <c r="K803" i="5"/>
  <c r="J804" i="5"/>
  <c r="K804" i="5"/>
  <c r="J805" i="5"/>
  <c r="K805" i="5"/>
  <c r="J806" i="5"/>
  <c r="K806" i="5"/>
  <c r="J807" i="5"/>
  <c r="K807" i="5"/>
  <c r="J808" i="5"/>
  <c r="K808" i="5"/>
  <c r="J809" i="5"/>
  <c r="K809" i="5"/>
  <c r="J810" i="5"/>
  <c r="K810" i="5"/>
  <c r="J814" i="5"/>
  <c r="K814" i="5"/>
  <c r="J815" i="5"/>
  <c r="K815" i="5"/>
  <c r="J816" i="5"/>
  <c r="K816" i="5"/>
  <c r="J817" i="5"/>
  <c r="K817" i="5"/>
  <c r="J818" i="5"/>
  <c r="K818" i="5"/>
  <c r="J819" i="5"/>
  <c r="K819" i="5"/>
  <c r="J820" i="5"/>
  <c r="K820" i="5"/>
  <c r="J821" i="5"/>
  <c r="K821" i="5"/>
  <c r="J822" i="5"/>
  <c r="K822" i="5"/>
  <c r="J823" i="5"/>
  <c r="K823" i="5"/>
  <c r="I824" i="5"/>
  <c r="J824" i="5"/>
  <c r="K824" i="5"/>
  <c r="J828" i="5"/>
  <c r="K828" i="5"/>
  <c r="J829" i="5"/>
  <c r="K829" i="5"/>
  <c r="J830" i="5"/>
  <c r="K830" i="5"/>
  <c r="J831" i="5"/>
  <c r="K831" i="5"/>
  <c r="J832" i="5"/>
  <c r="K832" i="5"/>
  <c r="J833" i="5"/>
  <c r="K833" i="5"/>
  <c r="J834" i="5"/>
  <c r="K834" i="5"/>
  <c r="J835" i="5"/>
  <c r="K835" i="5"/>
  <c r="C836" i="5"/>
  <c r="D836" i="5"/>
  <c r="E836" i="5"/>
  <c r="F836" i="5"/>
  <c r="G836" i="5"/>
  <c r="H836" i="5"/>
  <c r="I836" i="5"/>
  <c r="J840" i="5"/>
  <c r="K840" i="5"/>
  <c r="J841" i="5"/>
  <c r="K841" i="5"/>
  <c r="J842" i="5"/>
  <c r="K842" i="5"/>
  <c r="J843" i="5"/>
  <c r="K843" i="5"/>
  <c r="J844" i="5"/>
  <c r="K844" i="5"/>
  <c r="J845" i="5"/>
  <c r="K845" i="5"/>
  <c r="J846" i="5"/>
  <c r="K846" i="5"/>
  <c r="J847" i="5"/>
  <c r="K847" i="5"/>
  <c r="J848" i="5"/>
  <c r="K848" i="5"/>
  <c r="J849" i="5"/>
  <c r="K849" i="5"/>
  <c r="J850" i="5"/>
  <c r="K850" i="5"/>
  <c r="C851" i="5"/>
  <c r="D851" i="5"/>
  <c r="K851" i="5" s="1"/>
  <c r="F851" i="5"/>
  <c r="G851" i="5"/>
  <c r="H851" i="5"/>
  <c r="I851" i="5"/>
  <c r="J855" i="5"/>
  <c r="K855" i="5"/>
  <c r="J856" i="5"/>
  <c r="K856" i="5"/>
  <c r="J857" i="5"/>
  <c r="K857" i="5"/>
  <c r="J858" i="5"/>
  <c r="K858" i="5"/>
  <c r="J859" i="5"/>
  <c r="K859" i="5"/>
  <c r="J860" i="5"/>
  <c r="K860" i="5"/>
  <c r="J861" i="5"/>
  <c r="K861" i="5"/>
  <c r="J862" i="5"/>
  <c r="K862" i="5"/>
  <c r="J863" i="5"/>
  <c r="K863" i="5"/>
  <c r="J864" i="5"/>
  <c r="K864" i="5"/>
  <c r="J865" i="5"/>
  <c r="K865" i="5"/>
  <c r="J869" i="5"/>
  <c r="K869" i="5"/>
  <c r="J870" i="5"/>
  <c r="K870" i="5"/>
  <c r="J871" i="5"/>
  <c r="K871" i="5"/>
  <c r="J872" i="5"/>
  <c r="K872" i="5"/>
  <c r="J873" i="5"/>
  <c r="K873" i="5"/>
  <c r="J874" i="5"/>
  <c r="K874" i="5"/>
  <c r="J875" i="5"/>
  <c r="K875" i="5"/>
  <c r="J876" i="5"/>
  <c r="K876" i="5"/>
  <c r="J877" i="5"/>
  <c r="K877" i="5"/>
  <c r="J881" i="5"/>
  <c r="K881" i="5"/>
  <c r="J882" i="5"/>
  <c r="K882" i="5"/>
  <c r="J883" i="5"/>
  <c r="K883" i="5"/>
  <c r="J884" i="5"/>
  <c r="K884" i="5"/>
  <c r="J885" i="5"/>
  <c r="K885" i="5"/>
  <c r="J886" i="5"/>
  <c r="K886" i="5"/>
  <c r="J887" i="5"/>
  <c r="K887" i="5"/>
  <c r="J888" i="5"/>
  <c r="K888" i="5"/>
  <c r="J889" i="5"/>
  <c r="K889" i="5"/>
  <c r="J890" i="5"/>
  <c r="K890" i="5"/>
  <c r="J891" i="5"/>
  <c r="K891" i="5"/>
  <c r="J892" i="5"/>
  <c r="K892" i="5"/>
  <c r="J893" i="5"/>
  <c r="K893" i="5"/>
  <c r="C894" i="5"/>
  <c r="D894" i="5"/>
  <c r="E894" i="5"/>
  <c r="F894" i="5"/>
  <c r="G894" i="5"/>
  <c r="H894" i="5"/>
  <c r="I894" i="5"/>
  <c r="J898" i="5"/>
  <c r="K898" i="5"/>
  <c r="J899" i="5"/>
  <c r="K899" i="5"/>
  <c r="J900" i="5"/>
  <c r="K900" i="5"/>
  <c r="J903" i="5"/>
  <c r="K903" i="5"/>
  <c r="J904" i="5"/>
  <c r="K904" i="5"/>
  <c r="J905" i="5"/>
  <c r="K905" i="5"/>
  <c r="J906" i="5"/>
  <c r="K906" i="5"/>
  <c r="J913" i="5"/>
  <c r="K913" i="5"/>
  <c r="J914" i="5"/>
  <c r="K914" i="5"/>
  <c r="J915" i="5"/>
  <c r="K915" i="5"/>
  <c r="J916" i="5"/>
  <c r="K916" i="5"/>
  <c r="J917" i="5"/>
  <c r="K917" i="5"/>
  <c r="J918" i="5"/>
  <c r="K918" i="5"/>
  <c r="J919" i="5"/>
  <c r="K919" i="5"/>
  <c r="J920" i="5"/>
  <c r="K920" i="5"/>
  <c r="J921" i="5"/>
  <c r="K921" i="5"/>
  <c r="J922" i="5"/>
  <c r="K922" i="5"/>
  <c r="J923" i="5"/>
  <c r="K923" i="5"/>
  <c r="J924" i="5"/>
  <c r="K924" i="5"/>
  <c r="J925" i="5"/>
  <c r="K925" i="5"/>
  <c r="J926" i="5"/>
  <c r="K926" i="5"/>
  <c r="C927" i="5"/>
  <c r="D927" i="5"/>
  <c r="E927" i="5"/>
  <c r="F927" i="5"/>
  <c r="G927" i="5"/>
  <c r="H927" i="5"/>
  <c r="I927" i="5"/>
  <c r="J931" i="5"/>
  <c r="K931" i="5"/>
  <c r="J932" i="5"/>
  <c r="K932" i="5"/>
  <c r="J933" i="5"/>
  <c r="K933" i="5"/>
  <c r="J934" i="5"/>
  <c r="K934" i="5"/>
  <c r="J935" i="5"/>
  <c r="K935" i="5"/>
  <c r="J936" i="5"/>
  <c r="K936" i="5"/>
  <c r="J937" i="5"/>
  <c r="K937" i="5"/>
  <c r="J938" i="5"/>
  <c r="K938" i="5"/>
  <c r="J939" i="5"/>
  <c r="K939" i="5"/>
  <c r="J940" i="5"/>
  <c r="K940" i="5"/>
  <c r="J941" i="5"/>
  <c r="K941" i="5"/>
  <c r="J942" i="5"/>
  <c r="K942" i="5"/>
  <c r="C943" i="5"/>
  <c r="D943" i="5"/>
  <c r="E943" i="5"/>
  <c r="J943" i="5" s="1"/>
  <c r="F943" i="5"/>
  <c r="G943" i="5"/>
  <c r="H943" i="5"/>
  <c r="I943" i="5"/>
  <c r="J947" i="5"/>
  <c r="K947" i="5"/>
  <c r="J948" i="5"/>
  <c r="K948" i="5"/>
  <c r="J949" i="5"/>
  <c r="K949" i="5"/>
  <c r="J950" i="5"/>
  <c r="K950" i="5"/>
  <c r="J951" i="5"/>
  <c r="K951" i="5"/>
  <c r="J952" i="5"/>
  <c r="K952" i="5"/>
  <c r="J953" i="5"/>
  <c r="K953" i="5"/>
  <c r="J954" i="5"/>
  <c r="K954" i="5"/>
  <c r="J955" i="5"/>
  <c r="K955" i="5"/>
  <c r="J956" i="5"/>
  <c r="K956" i="5"/>
  <c r="J957" i="5"/>
  <c r="K957" i="5"/>
  <c r="J958" i="5"/>
  <c r="K958" i="5"/>
  <c r="J959" i="5"/>
  <c r="K959" i="5"/>
  <c r="J960" i="5"/>
  <c r="K960" i="5"/>
  <c r="C961" i="5"/>
  <c r="D961" i="5"/>
  <c r="E961" i="5"/>
  <c r="F961" i="5"/>
  <c r="G961" i="5"/>
  <c r="H961" i="5"/>
  <c r="I961" i="5"/>
  <c r="J965" i="5"/>
  <c r="K965" i="5"/>
  <c r="J966" i="5"/>
  <c r="K966" i="5"/>
  <c r="J967" i="5"/>
  <c r="K967" i="5"/>
  <c r="J968" i="5"/>
  <c r="K968" i="5"/>
  <c r="J969" i="5"/>
  <c r="K969" i="5"/>
  <c r="J973" i="5"/>
  <c r="K973" i="5"/>
  <c r="J974" i="5"/>
  <c r="K974" i="5"/>
  <c r="J975" i="5"/>
  <c r="K975" i="5"/>
  <c r="J976" i="5"/>
  <c r="K976" i="5"/>
  <c r="J977" i="5"/>
  <c r="K977" i="5"/>
  <c r="J981" i="5"/>
  <c r="K981" i="5"/>
  <c r="J982" i="5"/>
  <c r="K982" i="5"/>
  <c r="J983" i="5"/>
  <c r="K983" i="5"/>
  <c r="J984" i="5"/>
  <c r="K984" i="5"/>
  <c r="J985" i="5"/>
  <c r="K985" i="5"/>
  <c r="J986" i="5"/>
  <c r="K986" i="5"/>
  <c r="J987" i="5"/>
  <c r="K987" i="5"/>
  <c r="J988" i="5"/>
  <c r="K988" i="5"/>
  <c r="J989" i="5"/>
  <c r="K989" i="5"/>
  <c r="J990" i="5"/>
  <c r="K990" i="5"/>
  <c r="J991" i="5"/>
  <c r="K991" i="5"/>
  <c r="J992" i="5"/>
  <c r="K992" i="5"/>
  <c r="J993" i="5"/>
  <c r="K993" i="5"/>
  <c r="J994" i="5"/>
  <c r="K994" i="5"/>
  <c r="J995" i="5"/>
  <c r="K995" i="5"/>
  <c r="J996" i="5"/>
  <c r="K996" i="5"/>
  <c r="J997" i="5"/>
  <c r="K997" i="5"/>
  <c r="J1001" i="5"/>
  <c r="K1001" i="5"/>
  <c r="J1002" i="5"/>
  <c r="K1002" i="5"/>
  <c r="J1003" i="5"/>
  <c r="K1003" i="5"/>
  <c r="J1004" i="5"/>
  <c r="K1004" i="5"/>
  <c r="J1005" i="5"/>
  <c r="K1005" i="5"/>
  <c r="J1006" i="5"/>
  <c r="K1006" i="5"/>
  <c r="J1007" i="5"/>
  <c r="K1007" i="5"/>
  <c r="J1008" i="5"/>
  <c r="K1008" i="5"/>
  <c r="J1009" i="5"/>
  <c r="K1009" i="5"/>
  <c r="J1010" i="5"/>
  <c r="K1010" i="5"/>
  <c r="J1011" i="5"/>
  <c r="K1011" i="5"/>
  <c r="J1015" i="5"/>
  <c r="K1015" i="5"/>
  <c r="J1016" i="5"/>
  <c r="K1016" i="5"/>
  <c r="J1017" i="5"/>
  <c r="K1017" i="5"/>
  <c r="J1018" i="5"/>
  <c r="K1018" i="5"/>
  <c r="J1019" i="5"/>
  <c r="K1019" i="5"/>
  <c r="J1020" i="5"/>
  <c r="K1020" i="5"/>
  <c r="J1021" i="5"/>
  <c r="K1021" i="5"/>
  <c r="C1022" i="5"/>
  <c r="D1022" i="5"/>
  <c r="E1022" i="5"/>
  <c r="F1022" i="5"/>
  <c r="G1022" i="5"/>
  <c r="H1022" i="5"/>
  <c r="I1022" i="5"/>
  <c r="J1026" i="5"/>
  <c r="K1026" i="5"/>
  <c r="J1027" i="5"/>
  <c r="K1027" i="5"/>
  <c r="J1028" i="5"/>
  <c r="K1028" i="5"/>
  <c r="J1029" i="5"/>
  <c r="K1029" i="5"/>
  <c r="J1030" i="5"/>
  <c r="K1030" i="5"/>
  <c r="J1031" i="5"/>
  <c r="K1031" i="5"/>
  <c r="J1032" i="5"/>
  <c r="K1032" i="5"/>
  <c r="J1033" i="5"/>
  <c r="K1033" i="5"/>
  <c r="J1034" i="5"/>
  <c r="K1034" i="5"/>
  <c r="J1035" i="5"/>
  <c r="K1035" i="5"/>
  <c r="J1036" i="5"/>
  <c r="K1036" i="5"/>
  <c r="C1037" i="5"/>
  <c r="D1037" i="5"/>
  <c r="K1037" i="5" s="1"/>
  <c r="F1037" i="5"/>
  <c r="G1037" i="5"/>
  <c r="H1037" i="5"/>
  <c r="I1037" i="5"/>
  <c r="J1041" i="5"/>
  <c r="K1041" i="5"/>
  <c r="J1042" i="5"/>
  <c r="K1042" i="5"/>
  <c r="J1043" i="5"/>
  <c r="K1043" i="5"/>
  <c r="J1044" i="5"/>
  <c r="K1044" i="5"/>
  <c r="J1045" i="5"/>
  <c r="K1045" i="5"/>
  <c r="J1046" i="5"/>
  <c r="K1046" i="5"/>
  <c r="J1047" i="5"/>
  <c r="K1047" i="5"/>
  <c r="J1048" i="5"/>
  <c r="K1048" i="5"/>
  <c r="J1049" i="5"/>
  <c r="K1049" i="5"/>
  <c r="J1050" i="5"/>
  <c r="K1050" i="5"/>
  <c r="J1051" i="5"/>
  <c r="K1051" i="5"/>
  <c r="J1055" i="5"/>
  <c r="K1055" i="5"/>
  <c r="J1056" i="5"/>
  <c r="K1056" i="5"/>
  <c r="J1057" i="5"/>
  <c r="K1057" i="5"/>
  <c r="J1058" i="5"/>
  <c r="K1058" i="5"/>
  <c r="J1059" i="5"/>
  <c r="K1059" i="5"/>
  <c r="J1060" i="5"/>
  <c r="K1060" i="5"/>
  <c r="J1061" i="5"/>
  <c r="K1061" i="5"/>
  <c r="J1062" i="5"/>
  <c r="K1062" i="5"/>
  <c r="J1063" i="5"/>
  <c r="K1063" i="5"/>
  <c r="J1064" i="5"/>
  <c r="K1064" i="5"/>
  <c r="J1065" i="5"/>
  <c r="K1065" i="5"/>
  <c r="J1066" i="5"/>
  <c r="K1066" i="5"/>
  <c r="J1067" i="5"/>
  <c r="K1067" i="5"/>
  <c r="J1068" i="5"/>
  <c r="K1068" i="5"/>
  <c r="C1069" i="5"/>
  <c r="D1069" i="5"/>
  <c r="E1069" i="5"/>
  <c r="F1069" i="5"/>
  <c r="G1069" i="5"/>
  <c r="H1069" i="5"/>
  <c r="I1069" i="5"/>
  <c r="J1073" i="5"/>
  <c r="K1073" i="5"/>
  <c r="J1074" i="5"/>
  <c r="K1074" i="5"/>
  <c r="J1075" i="5"/>
  <c r="K1075" i="5"/>
  <c r="J1076" i="5"/>
  <c r="K1076" i="5"/>
  <c r="J1077" i="5"/>
  <c r="K1077" i="5"/>
  <c r="C1078" i="5"/>
  <c r="D1078" i="5"/>
  <c r="E1078" i="5"/>
  <c r="F1078" i="5"/>
  <c r="G1078" i="5"/>
  <c r="H1078" i="5"/>
  <c r="I1078" i="5"/>
  <c r="J1085" i="5"/>
  <c r="K1085" i="5"/>
  <c r="J1086" i="5"/>
  <c r="K1086" i="5"/>
  <c r="J1087" i="5"/>
  <c r="K1087" i="5"/>
  <c r="J1088" i="5"/>
  <c r="K1088" i="5"/>
  <c r="J1089" i="5"/>
  <c r="K1089" i="5"/>
  <c r="J1090" i="5"/>
  <c r="K1090" i="5"/>
  <c r="J1091" i="5"/>
  <c r="K1091" i="5"/>
  <c r="J1092" i="5"/>
  <c r="K1092" i="5"/>
  <c r="J1093" i="5"/>
  <c r="K1093" i="5"/>
  <c r="J1094" i="5"/>
  <c r="K1094" i="5"/>
  <c r="J1095" i="5"/>
  <c r="K1095" i="5"/>
  <c r="J1096" i="5"/>
  <c r="K1096" i="5"/>
  <c r="J1097" i="5"/>
  <c r="K1097" i="5"/>
  <c r="J1098" i="5"/>
  <c r="K1098" i="5"/>
  <c r="C1099" i="5"/>
  <c r="D1099" i="5"/>
  <c r="E1099" i="5"/>
  <c r="J1099" i="5" s="1"/>
  <c r="F1099" i="5"/>
  <c r="G1099" i="5"/>
  <c r="H1099" i="5"/>
  <c r="I1099" i="5"/>
  <c r="J1103" i="5"/>
  <c r="K1103" i="5"/>
  <c r="J1104" i="5"/>
  <c r="K1104" i="5"/>
  <c r="J1105" i="5"/>
  <c r="K1105" i="5"/>
  <c r="J1106" i="5"/>
  <c r="K1106" i="5"/>
  <c r="J1107" i="5"/>
  <c r="K1107" i="5"/>
  <c r="J1108" i="5"/>
  <c r="K1108" i="5"/>
  <c r="J1109" i="5"/>
  <c r="K1109" i="5"/>
  <c r="J1110" i="5"/>
  <c r="K1110" i="5"/>
  <c r="J1111" i="5"/>
  <c r="K1111" i="5"/>
  <c r="J1112" i="5"/>
  <c r="K1112" i="5"/>
  <c r="J1113" i="5"/>
  <c r="K1113" i="5"/>
  <c r="J1114" i="5"/>
  <c r="K1114" i="5"/>
  <c r="J1115" i="5"/>
  <c r="K1115" i="5"/>
  <c r="J1116" i="5"/>
  <c r="K1116" i="5"/>
  <c r="C1117" i="5"/>
  <c r="D1117" i="5"/>
  <c r="E1117" i="5"/>
  <c r="F1117" i="5"/>
  <c r="G1117" i="5"/>
  <c r="H1117" i="5"/>
  <c r="I1117" i="5"/>
  <c r="J1121" i="5"/>
  <c r="K1121" i="5"/>
  <c r="J1122" i="5"/>
  <c r="K1122" i="5"/>
  <c r="J1123" i="5"/>
  <c r="K1123" i="5"/>
  <c r="J1124" i="5"/>
  <c r="K1124" i="5"/>
  <c r="J1125" i="5"/>
  <c r="K1125" i="5"/>
  <c r="J1126" i="5"/>
  <c r="K1126" i="5"/>
  <c r="J1127" i="5"/>
  <c r="K1127" i="5"/>
  <c r="J1128" i="5"/>
  <c r="K1128" i="5"/>
  <c r="J1129" i="5"/>
  <c r="K1129" i="5"/>
  <c r="J1130" i="5"/>
  <c r="K1130" i="5"/>
  <c r="J1131" i="5"/>
  <c r="K1131" i="5"/>
  <c r="J1132" i="5"/>
  <c r="K1132" i="5"/>
  <c r="J1133" i="5"/>
  <c r="K1133" i="5"/>
  <c r="J1134" i="5"/>
  <c r="K1134" i="5"/>
  <c r="J1135" i="5"/>
  <c r="K1135" i="5"/>
  <c r="J1139" i="5"/>
  <c r="K1139" i="5"/>
  <c r="J1140" i="5"/>
  <c r="K1140" i="5"/>
  <c r="J1141" i="5"/>
  <c r="K1141" i="5"/>
  <c r="J1142" i="5"/>
  <c r="K1142" i="5"/>
  <c r="J1143" i="5"/>
  <c r="K1143" i="5"/>
  <c r="J1144" i="5"/>
  <c r="K1144" i="5"/>
  <c r="J1145" i="5"/>
  <c r="K1145" i="5"/>
  <c r="J1146" i="5"/>
  <c r="K1146" i="5"/>
  <c r="J1147" i="5"/>
  <c r="K1147" i="5"/>
  <c r="J1148" i="5"/>
  <c r="K1148" i="5"/>
  <c r="J1152" i="5"/>
  <c r="K1152" i="5"/>
  <c r="J1153" i="5"/>
  <c r="K1153" i="5"/>
  <c r="J1154" i="5"/>
  <c r="K1154" i="5"/>
  <c r="J1155" i="5"/>
  <c r="K1155" i="5"/>
  <c r="J1156" i="5"/>
  <c r="K1156" i="5"/>
  <c r="J1157" i="5"/>
  <c r="K1157" i="5"/>
  <c r="J1158" i="5"/>
  <c r="K1158" i="5"/>
  <c r="J1159" i="5"/>
  <c r="K1159" i="5"/>
  <c r="J1160" i="5"/>
  <c r="K1160" i="5"/>
  <c r="J1161" i="5"/>
  <c r="K1161" i="5"/>
  <c r="C1162" i="5"/>
  <c r="D1162" i="5"/>
  <c r="K1162" i="5" s="1"/>
  <c r="F1162" i="5"/>
  <c r="G1162" i="5"/>
  <c r="H1162" i="5"/>
  <c r="I1162" i="5"/>
  <c r="J1166" i="5"/>
  <c r="K1166" i="5"/>
  <c r="J1167" i="5"/>
  <c r="K1167" i="5"/>
  <c r="J1168" i="5"/>
  <c r="K1168" i="5"/>
  <c r="J1169" i="5"/>
  <c r="K1169" i="5"/>
  <c r="J1170" i="5"/>
  <c r="K1170" i="5"/>
  <c r="J1171" i="5"/>
  <c r="K1171" i="5"/>
  <c r="J1172" i="5"/>
  <c r="K1172" i="5"/>
  <c r="J1173" i="5"/>
  <c r="K1173" i="5"/>
  <c r="J1174" i="5"/>
  <c r="K1174" i="5"/>
  <c r="J1175" i="5"/>
  <c r="K1175" i="5"/>
  <c r="J1176" i="5"/>
  <c r="K1176" i="5"/>
  <c r="J1177" i="5"/>
  <c r="K1177" i="5"/>
  <c r="J1178" i="5"/>
  <c r="K1178" i="5"/>
  <c r="J1179" i="5"/>
  <c r="K1179" i="5"/>
  <c r="C1180" i="5"/>
  <c r="D1180" i="5"/>
  <c r="E1180" i="5"/>
  <c r="F1180" i="5"/>
  <c r="G1180" i="5"/>
  <c r="H1180" i="5"/>
  <c r="I1180" i="5"/>
  <c r="J1187" i="5"/>
  <c r="K1187" i="5"/>
  <c r="J1188" i="5"/>
  <c r="K1188" i="5"/>
  <c r="J1189" i="5"/>
  <c r="K1189" i="5"/>
  <c r="J1190" i="5"/>
  <c r="K1190" i="5"/>
  <c r="J1191" i="5"/>
  <c r="K1191" i="5"/>
  <c r="J1192" i="5"/>
  <c r="K1192" i="5"/>
  <c r="J1193" i="5"/>
  <c r="K1193" i="5"/>
  <c r="J1194" i="5"/>
  <c r="K1194" i="5"/>
  <c r="J1195" i="5"/>
  <c r="K1195" i="5"/>
  <c r="J1196" i="5"/>
  <c r="K1196" i="5"/>
  <c r="J1197" i="5"/>
  <c r="K1197" i="5"/>
  <c r="J1198" i="5"/>
  <c r="K1198" i="5"/>
  <c r="J1199" i="5"/>
  <c r="K1199" i="5"/>
  <c r="J1200" i="5"/>
  <c r="K1200" i="5"/>
  <c r="J1201" i="5"/>
  <c r="K1201" i="5"/>
  <c r="J1202" i="5"/>
  <c r="K1202" i="5"/>
  <c r="C1203" i="5"/>
  <c r="D1203" i="5"/>
  <c r="E1203" i="5"/>
  <c r="F1203" i="5"/>
  <c r="G1203" i="5"/>
  <c r="H1203" i="5"/>
  <c r="I1203" i="5"/>
  <c r="J1207" i="5"/>
  <c r="K1207" i="5"/>
  <c r="J1208" i="5"/>
  <c r="K1208" i="5"/>
  <c r="J1209" i="5"/>
  <c r="K1209" i="5"/>
  <c r="J1210" i="5"/>
  <c r="K1210" i="5"/>
  <c r="J1211" i="5"/>
  <c r="K1211" i="5"/>
  <c r="J1212" i="5"/>
  <c r="K1212" i="5"/>
  <c r="J1213" i="5"/>
  <c r="K1213" i="5"/>
  <c r="J1214" i="5"/>
  <c r="K1214" i="5"/>
  <c r="J1215" i="5"/>
  <c r="K1215" i="5"/>
  <c r="J1216" i="5"/>
  <c r="K1216" i="5"/>
  <c r="J1217" i="5"/>
  <c r="K1217" i="5"/>
  <c r="J1218" i="5"/>
  <c r="K1218" i="5"/>
  <c r="J1219" i="5"/>
  <c r="K1219" i="5"/>
  <c r="J1220" i="5"/>
  <c r="K1220" i="5"/>
  <c r="J1221" i="5"/>
  <c r="K1221" i="5"/>
  <c r="J1222" i="5"/>
  <c r="K1222" i="5"/>
  <c r="C1223" i="5"/>
  <c r="D1223" i="5"/>
  <c r="E1223" i="5"/>
  <c r="F1223" i="5"/>
  <c r="G1223" i="5"/>
  <c r="H1223" i="5"/>
  <c r="I1223" i="5"/>
  <c r="J1227" i="5"/>
  <c r="K1227" i="5"/>
  <c r="J1228" i="5"/>
  <c r="K1228" i="5"/>
  <c r="J1229" i="5"/>
  <c r="K1229" i="5"/>
  <c r="J1230" i="5"/>
  <c r="K1230" i="5"/>
  <c r="J1231" i="5"/>
  <c r="K1231" i="5"/>
  <c r="J1232" i="5"/>
  <c r="K1232" i="5"/>
  <c r="J1233" i="5"/>
  <c r="K1233" i="5"/>
  <c r="J1234" i="5"/>
  <c r="K1234" i="5"/>
  <c r="J1235" i="5"/>
  <c r="K1235" i="5"/>
  <c r="J1239" i="5"/>
  <c r="K1239" i="5"/>
  <c r="J1240" i="5"/>
  <c r="K1240" i="5"/>
  <c r="J1241" i="5"/>
  <c r="K1241" i="5"/>
  <c r="J1242" i="5"/>
  <c r="K1242" i="5"/>
  <c r="J1243" i="5"/>
  <c r="K1243" i="5"/>
  <c r="J1244" i="5"/>
  <c r="K1244" i="5"/>
  <c r="J1245" i="5"/>
  <c r="K1245" i="5"/>
  <c r="J1246" i="5"/>
  <c r="K1246" i="5"/>
  <c r="J1247" i="5"/>
  <c r="K1247" i="5"/>
  <c r="J1248" i="5"/>
  <c r="K1248" i="5"/>
  <c r="J1249" i="5"/>
  <c r="K1249" i="5"/>
  <c r="C1250" i="5"/>
  <c r="D1250" i="5"/>
  <c r="F1250" i="5"/>
  <c r="G1250" i="5"/>
  <c r="H1250" i="5"/>
  <c r="I1250" i="5"/>
  <c r="J1254" i="5"/>
  <c r="K1254" i="5"/>
  <c r="J1256" i="5"/>
  <c r="K1256" i="5"/>
  <c r="J1257" i="5"/>
  <c r="K1257" i="5"/>
  <c r="J1265" i="5"/>
  <c r="K1265" i="5"/>
  <c r="J1266" i="5"/>
  <c r="K1266" i="5"/>
  <c r="J1267" i="5"/>
  <c r="K1267" i="5"/>
  <c r="J1268" i="5"/>
  <c r="K1268" i="5"/>
  <c r="J1269" i="5"/>
  <c r="K1269" i="5"/>
  <c r="J1270" i="5"/>
  <c r="K1270" i="5"/>
  <c r="J1271" i="5"/>
  <c r="K1271" i="5"/>
  <c r="J1272" i="5"/>
  <c r="K1272" i="5"/>
  <c r="J1273" i="5"/>
  <c r="K1273" i="5"/>
  <c r="J1274" i="5"/>
  <c r="K1274" i="5"/>
  <c r="J1275" i="5"/>
  <c r="K1275" i="5"/>
  <c r="J1276" i="5"/>
  <c r="K1276" i="5"/>
  <c r="J1277" i="5"/>
  <c r="K1277" i="5"/>
  <c r="J1278" i="5"/>
  <c r="K1278" i="5"/>
  <c r="J1279" i="5"/>
  <c r="K1279" i="5"/>
  <c r="J1280" i="5"/>
  <c r="K1280" i="5"/>
  <c r="C1281" i="5"/>
  <c r="D1281" i="5"/>
  <c r="E1281" i="5"/>
  <c r="F1281" i="5"/>
  <c r="G1281" i="5"/>
  <c r="H1281" i="5"/>
  <c r="I1281" i="5"/>
  <c r="J1285" i="5"/>
  <c r="K1285" i="5"/>
  <c r="J1286" i="5"/>
  <c r="K1286" i="5"/>
  <c r="J1287" i="5"/>
  <c r="K1287" i="5"/>
  <c r="J1288" i="5"/>
  <c r="K1288" i="5"/>
  <c r="J1289" i="5"/>
  <c r="K1289" i="5"/>
  <c r="J1290" i="5"/>
  <c r="K1290" i="5"/>
  <c r="J1291" i="5"/>
  <c r="K1291" i="5"/>
  <c r="J1292" i="5"/>
  <c r="K1292" i="5"/>
  <c r="J1293" i="5"/>
  <c r="K1293" i="5"/>
  <c r="J1294" i="5"/>
  <c r="K1294" i="5"/>
  <c r="J1295" i="5"/>
  <c r="K1295" i="5"/>
  <c r="J1296" i="5"/>
  <c r="K1296" i="5"/>
  <c r="J1297" i="5"/>
  <c r="K1297" i="5"/>
  <c r="J1298" i="5"/>
  <c r="K1298" i="5"/>
  <c r="J1299" i="5"/>
  <c r="K1299" i="5"/>
  <c r="J1300" i="5"/>
  <c r="K1300" i="5"/>
  <c r="C1301" i="5"/>
  <c r="D1301" i="5"/>
  <c r="E1301" i="5"/>
  <c r="F1301" i="5"/>
  <c r="G1301" i="5"/>
  <c r="H1301" i="5"/>
  <c r="I1301" i="5"/>
  <c r="J1305" i="5"/>
  <c r="K1305" i="5"/>
  <c r="J1306" i="5"/>
  <c r="K1306" i="5"/>
  <c r="J1307" i="5"/>
  <c r="K1307" i="5"/>
  <c r="J1308" i="5"/>
  <c r="K1308" i="5"/>
  <c r="J1309" i="5"/>
  <c r="K1309" i="5"/>
  <c r="J1310" i="5"/>
  <c r="K1310" i="5"/>
  <c r="J1311" i="5"/>
  <c r="K1311" i="5"/>
  <c r="J1312" i="5"/>
  <c r="K1312" i="5"/>
  <c r="J1313" i="5"/>
  <c r="K1313" i="5"/>
  <c r="J1314" i="5"/>
  <c r="K1314" i="5"/>
  <c r="J1318" i="5"/>
  <c r="K1318" i="5"/>
  <c r="J1319" i="5"/>
  <c r="K1319" i="5"/>
  <c r="J1320" i="5"/>
  <c r="K1320" i="5"/>
  <c r="J1321" i="5"/>
  <c r="K1321" i="5"/>
  <c r="J1322" i="5"/>
  <c r="K1322" i="5"/>
  <c r="J1323" i="5"/>
  <c r="K1323" i="5"/>
  <c r="J1324" i="5"/>
  <c r="K1324" i="5"/>
  <c r="J1325" i="5"/>
  <c r="K1325" i="5"/>
  <c r="J1326" i="5"/>
  <c r="K1326" i="5"/>
  <c r="C1327" i="5"/>
  <c r="D1327" i="5"/>
  <c r="K1327" i="5" s="1"/>
  <c r="F1327" i="5"/>
  <c r="G1327" i="5"/>
  <c r="H1327" i="5"/>
  <c r="I1327" i="5"/>
  <c r="J1331" i="5"/>
  <c r="K1331" i="5"/>
  <c r="J1332" i="5"/>
  <c r="K1332" i="5"/>
  <c r="J1333" i="5"/>
  <c r="K1333" i="5"/>
  <c r="J1334" i="5"/>
  <c r="K1334" i="5"/>
  <c r="J1335" i="5"/>
  <c r="K1335" i="5"/>
  <c r="J1336" i="5"/>
  <c r="K1336" i="5"/>
  <c r="J1337" i="5"/>
  <c r="K1337" i="5"/>
  <c r="J1338" i="5"/>
  <c r="K1338" i="5"/>
  <c r="J1339" i="5"/>
  <c r="K1339" i="5"/>
  <c r="J6" i="4"/>
  <c r="K6" i="4"/>
  <c r="J7" i="4"/>
  <c r="K7" i="4"/>
  <c r="J8" i="4"/>
  <c r="K8" i="4"/>
  <c r="J9" i="4"/>
  <c r="K9" i="4"/>
  <c r="J10" i="4"/>
  <c r="K10" i="4"/>
  <c r="J11" i="4"/>
  <c r="K11" i="4"/>
  <c r="J12" i="4"/>
  <c r="K12" i="4"/>
  <c r="J13" i="4"/>
  <c r="K13" i="4"/>
  <c r="J14" i="4"/>
  <c r="K14" i="4"/>
  <c r="J15" i="4"/>
  <c r="K15" i="4"/>
  <c r="C16" i="4"/>
  <c r="D16" i="4"/>
  <c r="E16" i="4"/>
  <c r="K16" i="4" s="1"/>
  <c r="F16" i="4"/>
  <c r="G16" i="4"/>
  <c r="H16" i="4"/>
  <c r="I16" i="4"/>
  <c r="J20" i="4"/>
  <c r="K20" i="4"/>
  <c r="J21" i="4"/>
  <c r="K21" i="4"/>
  <c r="J22" i="4"/>
  <c r="K22" i="4"/>
  <c r="J23" i="4"/>
  <c r="K23" i="4"/>
  <c r="J24" i="4"/>
  <c r="K24" i="4"/>
  <c r="J25" i="4"/>
  <c r="K25" i="4"/>
  <c r="J26" i="4"/>
  <c r="K26" i="4"/>
  <c r="J27" i="4"/>
  <c r="K27" i="4"/>
  <c r="J28" i="4"/>
  <c r="K28" i="4"/>
  <c r="J29" i="4"/>
  <c r="K29" i="4"/>
  <c r="C30" i="4"/>
  <c r="D30" i="4"/>
  <c r="E30" i="4"/>
  <c r="F30" i="4"/>
  <c r="G30" i="4"/>
  <c r="H30" i="4"/>
  <c r="I30" i="4"/>
  <c r="J34" i="4"/>
  <c r="K34" i="4"/>
  <c r="J35" i="4"/>
  <c r="K35" i="4"/>
  <c r="J36" i="4"/>
  <c r="K36" i="4"/>
  <c r="J37" i="4"/>
  <c r="K37" i="4"/>
  <c r="J38" i="4"/>
  <c r="K38" i="4"/>
  <c r="J39" i="4"/>
  <c r="K39" i="4"/>
  <c r="J40" i="4"/>
  <c r="K40" i="4"/>
  <c r="J41" i="4"/>
  <c r="K41" i="4"/>
  <c r="J42" i="4"/>
  <c r="K42" i="4"/>
  <c r="J43" i="4"/>
  <c r="K43" i="4"/>
  <c r="J44" i="4"/>
  <c r="K44" i="4"/>
  <c r="J45" i="4"/>
  <c r="K45" i="4"/>
  <c r="J46" i="4"/>
  <c r="K46" i="4"/>
  <c r="J50" i="4"/>
  <c r="K50" i="4"/>
  <c r="J51" i="4"/>
  <c r="K51" i="4"/>
  <c r="J52" i="4"/>
  <c r="K52" i="4"/>
  <c r="J53" i="4"/>
  <c r="K53" i="4"/>
  <c r="J54" i="4"/>
  <c r="K54" i="4"/>
  <c r="J55" i="4"/>
  <c r="K55" i="4"/>
  <c r="J56" i="4"/>
  <c r="K56" i="4"/>
  <c r="J57" i="4"/>
  <c r="K57" i="4"/>
  <c r="J58" i="4"/>
  <c r="K58" i="4"/>
  <c r="J59" i="4"/>
  <c r="K59" i="4"/>
  <c r="C60" i="4"/>
  <c r="D60" i="4"/>
  <c r="E60" i="4"/>
  <c r="F60" i="4"/>
  <c r="G60" i="4"/>
  <c r="H60" i="4"/>
  <c r="I60" i="4"/>
  <c r="J64" i="4"/>
  <c r="K64" i="4"/>
  <c r="J65" i="4"/>
  <c r="K65" i="4"/>
  <c r="J66" i="4"/>
  <c r="K66" i="4"/>
  <c r="J67" i="4"/>
  <c r="K67" i="4"/>
  <c r="J68" i="4"/>
  <c r="K68" i="4"/>
  <c r="J69" i="4"/>
  <c r="K69" i="4"/>
  <c r="J70" i="4"/>
  <c r="K70" i="4"/>
  <c r="J71" i="4"/>
  <c r="K71" i="4"/>
  <c r="J72" i="4"/>
  <c r="K72" i="4"/>
  <c r="J73" i="4"/>
  <c r="K73" i="4"/>
  <c r="C74" i="4"/>
  <c r="D74" i="4"/>
  <c r="E74" i="4"/>
  <c r="F74" i="4"/>
  <c r="G74" i="4"/>
  <c r="H74" i="4"/>
  <c r="I74" i="4"/>
  <c r="J78" i="4"/>
  <c r="K78" i="4"/>
  <c r="J79" i="4"/>
  <c r="K79" i="4"/>
  <c r="J80" i="4"/>
  <c r="K80" i="4"/>
  <c r="J81" i="4"/>
  <c r="K81" i="4"/>
  <c r="J82" i="4"/>
  <c r="K82" i="4"/>
  <c r="J83" i="4"/>
  <c r="K83" i="4"/>
  <c r="J84" i="4"/>
  <c r="K84" i="4"/>
  <c r="J85" i="4"/>
  <c r="K85" i="4"/>
  <c r="C86" i="4"/>
  <c r="D86" i="4"/>
  <c r="E86" i="4"/>
  <c r="F86" i="4"/>
  <c r="G86" i="4"/>
  <c r="H86" i="4"/>
  <c r="I86" i="4"/>
  <c r="I90" i="4"/>
  <c r="J90" i="4"/>
  <c r="K90" i="4"/>
  <c r="I91" i="4"/>
  <c r="J91" i="4"/>
  <c r="K91" i="4"/>
  <c r="I92" i="4"/>
  <c r="J92" i="4"/>
  <c r="K92" i="4"/>
  <c r="J93" i="4"/>
  <c r="K93" i="4"/>
  <c r="J94" i="4"/>
  <c r="K94" i="4"/>
  <c r="J95" i="4"/>
  <c r="K95" i="4"/>
  <c r="J96" i="4"/>
  <c r="K96" i="4"/>
  <c r="J97" i="4"/>
  <c r="K97" i="4"/>
  <c r="J98" i="4"/>
  <c r="K98" i="4"/>
  <c r="C99" i="4"/>
  <c r="D99" i="4"/>
  <c r="E99" i="4"/>
  <c r="F99" i="4"/>
  <c r="G99" i="4"/>
  <c r="H99" i="4"/>
  <c r="J103" i="4"/>
  <c r="K103" i="4"/>
  <c r="J104" i="4"/>
  <c r="K104" i="4"/>
  <c r="J105" i="4"/>
  <c r="K105" i="4"/>
  <c r="J106" i="4"/>
  <c r="K106" i="4"/>
  <c r="J107" i="4"/>
  <c r="K107" i="4"/>
  <c r="J108" i="4"/>
  <c r="K108" i="4"/>
  <c r="J109" i="4"/>
  <c r="K109" i="4"/>
  <c r="C110" i="4"/>
  <c r="D110" i="4"/>
  <c r="F110" i="4"/>
  <c r="G110" i="4"/>
  <c r="H110" i="4"/>
  <c r="I110" i="4"/>
  <c r="J114" i="4"/>
  <c r="K114" i="4"/>
  <c r="J115" i="4"/>
  <c r="K115" i="4"/>
  <c r="J116" i="4"/>
  <c r="K116" i="4"/>
  <c r="J117" i="4"/>
  <c r="K117" i="4"/>
  <c r="J118" i="4"/>
  <c r="K118" i="4"/>
  <c r="J119" i="4"/>
  <c r="K119" i="4"/>
  <c r="J120" i="4"/>
  <c r="K120" i="4"/>
  <c r="J121" i="4"/>
  <c r="K121" i="4"/>
  <c r="J125" i="4"/>
  <c r="K125" i="4"/>
  <c r="J126" i="4"/>
  <c r="K126" i="4"/>
  <c r="J127" i="4"/>
  <c r="K127" i="4"/>
  <c r="J128" i="4"/>
  <c r="K128" i="4"/>
  <c r="J129" i="4"/>
  <c r="K129" i="4"/>
  <c r="J130" i="4"/>
  <c r="K130" i="4"/>
  <c r="J131" i="4"/>
  <c r="K131" i="4"/>
  <c r="C132" i="4"/>
  <c r="D132" i="4"/>
  <c r="K132" i="4" s="1"/>
  <c r="F132" i="4"/>
  <c r="G132" i="4"/>
  <c r="H132" i="4"/>
  <c r="I132" i="4"/>
  <c r="J136" i="4"/>
  <c r="K136" i="4"/>
  <c r="J137" i="4"/>
  <c r="K137" i="4"/>
  <c r="J138" i="4"/>
  <c r="K138" i="4"/>
  <c r="J139" i="4"/>
  <c r="K139" i="4"/>
  <c r="J140" i="4"/>
  <c r="K140" i="4"/>
  <c r="J141" i="4"/>
  <c r="K141" i="4"/>
  <c r="J142" i="4"/>
  <c r="K142" i="4"/>
  <c r="J143" i="4"/>
  <c r="K143" i="4"/>
  <c r="J144" i="4"/>
  <c r="K144" i="4"/>
  <c r="J145" i="4"/>
  <c r="K145" i="4"/>
  <c r="C146" i="4"/>
  <c r="D146" i="4"/>
  <c r="E146" i="4"/>
  <c r="F146" i="4"/>
  <c r="G146" i="4"/>
  <c r="H146" i="4"/>
  <c r="I146" i="4"/>
  <c r="J150" i="4"/>
  <c r="K150" i="4"/>
  <c r="J151" i="4"/>
  <c r="K151" i="4"/>
  <c r="J152" i="4"/>
  <c r="K152" i="4"/>
  <c r="J153" i="4"/>
  <c r="K153" i="4"/>
  <c r="J154" i="4"/>
  <c r="K154" i="4"/>
  <c r="J155" i="4"/>
  <c r="K155" i="4"/>
  <c r="J156" i="4"/>
  <c r="K156" i="4"/>
  <c r="J157" i="4"/>
  <c r="K157" i="4"/>
  <c r="C158" i="4"/>
  <c r="D158" i="4"/>
  <c r="E158" i="4"/>
  <c r="F158" i="4"/>
  <c r="G158" i="4"/>
  <c r="H158" i="4"/>
  <c r="I158" i="4"/>
  <c r="J162" i="4"/>
  <c r="K162" i="4"/>
  <c r="J163" i="4"/>
  <c r="K163" i="4"/>
  <c r="J164" i="4"/>
  <c r="K164" i="4"/>
  <c r="J165" i="4"/>
  <c r="K165" i="4"/>
  <c r="J166" i="4"/>
  <c r="K166" i="4"/>
  <c r="J167" i="4"/>
  <c r="K167" i="4"/>
  <c r="J168" i="4"/>
  <c r="K168" i="4"/>
  <c r="J169" i="4"/>
  <c r="K169" i="4"/>
  <c r="C170" i="4"/>
  <c r="D170" i="4"/>
  <c r="F170" i="4"/>
  <c r="G170" i="4"/>
  <c r="H170" i="4"/>
  <c r="I170" i="4"/>
  <c r="K170" i="4"/>
  <c r="J174" i="4"/>
  <c r="K174" i="4"/>
  <c r="J175" i="4"/>
  <c r="K175" i="4"/>
  <c r="J176" i="4"/>
  <c r="K176" i="4"/>
  <c r="J179" i="4"/>
  <c r="K179" i="4"/>
  <c r="J180" i="4"/>
  <c r="K180" i="4"/>
  <c r="J181" i="4"/>
  <c r="K181" i="4"/>
  <c r="C182" i="4"/>
  <c r="D182" i="4"/>
  <c r="E182" i="4"/>
  <c r="F182" i="4"/>
  <c r="G182" i="4"/>
  <c r="H182" i="4"/>
  <c r="I182" i="4"/>
  <c r="J189" i="4"/>
  <c r="K189" i="4"/>
  <c r="J190" i="4"/>
  <c r="K190" i="4"/>
  <c r="J191" i="4"/>
  <c r="K191" i="4"/>
  <c r="J192" i="4"/>
  <c r="K192" i="4"/>
  <c r="J193" i="4"/>
  <c r="K193" i="4"/>
  <c r="J194" i="4"/>
  <c r="K194" i="4"/>
  <c r="J195" i="4"/>
  <c r="K195" i="4"/>
  <c r="J196" i="4"/>
  <c r="K196" i="4"/>
  <c r="C197" i="4"/>
  <c r="D197" i="4"/>
  <c r="E197" i="4"/>
  <c r="J197" i="4" s="1"/>
  <c r="F197" i="4"/>
  <c r="G197" i="4"/>
  <c r="H197" i="4"/>
  <c r="I197" i="4"/>
  <c r="J201" i="4"/>
  <c r="K201" i="4"/>
  <c r="J202" i="4"/>
  <c r="K202" i="4"/>
  <c r="J203" i="4"/>
  <c r="K203" i="4"/>
  <c r="J204" i="4"/>
  <c r="K204" i="4"/>
  <c r="J205" i="4"/>
  <c r="K205" i="4"/>
  <c r="J206" i="4"/>
  <c r="K206" i="4"/>
  <c r="J207" i="4"/>
  <c r="K207" i="4"/>
  <c r="J208" i="4"/>
  <c r="K208" i="4"/>
  <c r="J209" i="4"/>
  <c r="K209" i="4"/>
  <c r="J210" i="4"/>
  <c r="K210" i="4"/>
  <c r="C211" i="4"/>
  <c r="D211" i="4"/>
  <c r="E211" i="4"/>
  <c r="F211" i="4"/>
  <c r="G211" i="4"/>
  <c r="H211" i="4"/>
  <c r="I211" i="4"/>
  <c r="J215" i="4"/>
  <c r="K215" i="4"/>
  <c r="J216" i="4"/>
  <c r="K216" i="4"/>
  <c r="J217" i="4"/>
  <c r="K217" i="4"/>
  <c r="J218" i="4"/>
  <c r="K218" i="4"/>
  <c r="J219" i="4"/>
  <c r="K219" i="4"/>
  <c r="J220" i="4"/>
  <c r="K220" i="4"/>
  <c r="J221" i="4"/>
  <c r="K221" i="4"/>
  <c r="J222" i="4"/>
  <c r="K222" i="4"/>
  <c r="C223" i="4"/>
  <c r="D223" i="4"/>
  <c r="E223" i="4"/>
  <c r="K223" i="4" s="1"/>
  <c r="F223" i="4"/>
  <c r="G223" i="4"/>
  <c r="H223" i="4"/>
  <c r="I223" i="4"/>
  <c r="J227" i="4"/>
  <c r="K227" i="4"/>
  <c r="J228" i="4"/>
  <c r="K228" i="4"/>
  <c r="J229" i="4"/>
  <c r="K229" i="4"/>
  <c r="J230" i="4"/>
  <c r="K230" i="4"/>
  <c r="J231" i="4"/>
  <c r="K231" i="4"/>
  <c r="J232" i="4"/>
  <c r="K232" i="4"/>
  <c r="J233" i="4"/>
  <c r="K233" i="4"/>
  <c r="J234" i="4"/>
  <c r="K234" i="4"/>
  <c r="J235" i="4"/>
  <c r="K235" i="4"/>
  <c r="J236" i="4"/>
  <c r="K236" i="4"/>
  <c r="J237" i="4"/>
  <c r="K237" i="4"/>
  <c r="J238" i="4"/>
  <c r="K238" i="4"/>
  <c r="J239" i="4"/>
  <c r="K239" i="4"/>
  <c r="J243" i="4"/>
  <c r="K243" i="4"/>
  <c r="J244" i="4"/>
  <c r="K244" i="4"/>
  <c r="J245" i="4"/>
  <c r="K245" i="4"/>
  <c r="J246" i="4"/>
  <c r="K246" i="4"/>
  <c r="J247" i="4"/>
  <c r="K247" i="4"/>
  <c r="J248" i="4"/>
  <c r="K248" i="4"/>
  <c r="J249" i="4"/>
  <c r="K249" i="4"/>
  <c r="J250" i="4"/>
  <c r="K250" i="4"/>
  <c r="J251" i="4"/>
  <c r="K251" i="4"/>
  <c r="J252" i="4"/>
  <c r="K252" i="4"/>
  <c r="C253" i="4"/>
  <c r="D253" i="4"/>
  <c r="E253" i="4"/>
  <c r="F253" i="4"/>
  <c r="G253" i="4"/>
  <c r="H253" i="4"/>
  <c r="I253" i="4"/>
  <c r="I257" i="4"/>
  <c r="J257" i="4"/>
  <c r="K257" i="4"/>
  <c r="I258" i="4"/>
  <c r="J258" i="4"/>
  <c r="K258" i="4"/>
  <c r="I259" i="4"/>
  <c r="J259" i="4"/>
  <c r="K259" i="4"/>
  <c r="I260" i="4"/>
  <c r="J260" i="4"/>
  <c r="K260" i="4"/>
  <c r="I261" i="4"/>
  <c r="J261" i="4"/>
  <c r="K261" i="4"/>
  <c r="I262" i="4"/>
  <c r="J262" i="4"/>
  <c r="K262" i="4"/>
  <c r="I263" i="4"/>
  <c r="J263" i="4"/>
  <c r="K263" i="4"/>
  <c r="I264" i="4"/>
  <c r="J264" i="4"/>
  <c r="K264" i="4"/>
  <c r="C265" i="4"/>
  <c r="D265" i="4"/>
  <c r="E265" i="4"/>
  <c r="F265" i="4"/>
  <c r="G265" i="4"/>
  <c r="H265" i="4"/>
  <c r="J269" i="4"/>
  <c r="K269" i="4"/>
  <c r="J270" i="4"/>
  <c r="K270" i="4"/>
  <c r="J271" i="4"/>
  <c r="K271" i="4"/>
  <c r="J272" i="4"/>
  <c r="K272" i="4"/>
  <c r="J273" i="4"/>
  <c r="K273" i="4"/>
  <c r="J275" i="4"/>
  <c r="K275" i="4"/>
  <c r="J276" i="4"/>
  <c r="K276" i="4"/>
  <c r="C277" i="4"/>
  <c r="D277" i="4"/>
  <c r="F277" i="4"/>
  <c r="G277" i="4"/>
  <c r="H277" i="4"/>
  <c r="I277" i="4"/>
  <c r="J281" i="4"/>
  <c r="K281" i="4"/>
  <c r="J282" i="4"/>
  <c r="K282" i="4"/>
  <c r="J283" i="4"/>
  <c r="K283" i="4"/>
  <c r="J284" i="4"/>
  <c r="K284" i="4"/>
  <c r="J285" i="4"/>
  <c r="K285" i="4"/>
  <c r="J286" i="4"/>
  <c r="K286" i="4"/>
  <c r="J287" i="4"/>
  <c r="K287" i="4"/>
  <c r="J288" i="4"/>
  <c r="K288" i="4"/>
  <c r="J289" i="4"/>
  <c r="K289" i="4"/>
  <c r="J290" i="4"/>
  <c r="K290" i="4"/>
  <c r="J291" i="4"/>
  <c r="K291" i="4"/>
  <c r="C292" i="4"/>
  <c r="D292" i="4"/>
  <c r="E292" i="4"/>
  <c r="K292" i="4" s="1"/>
  <c r="F292" i="4"/>
  <c r="G292" i="4"/>
  <c r="H292" i="4"/>
  <c r="I292" i="4"/>
  <c r="J296" i="4"/>
  <c r="K296" i="4"/>
  <c r="J297" i="4"/>
  <c r="K297" i="4"/>
  <c r="J298" i="4"/>
  <c r="K298" i="4"/>
  <c r="J299" i="4"/>
  <c r="K299" i="4"/>
  <c r="J300" i="4"/>
  <c r="K300" i="4"/>
  <c r="J301" i="4"/>
  <c r="K301" i="4"/>
  <c r="J302" i="4"/>
  <c r="K302" i="4"/>
  <c r="J303" i="4"/>
  <c r="K303" i="4"/>
  <c r="C304" i="4"/>
  <c r="D304" i="4"/>
  <c r="E304" i="4"/>
  <c r="F304" i="4"/>
  <c r="G304" i="4"/>
  <c r="H304" i="4"/>
  <c r="I304" i="4"/>
  <c r="J311" i="4"/>
  <c r="K311" i="4"/>
  <c r="J312" i="4"/>
  <c r="K312" i="4"/>
  <c r="J313" i="4"/>
  <c r="K313" i="4"/>
  <c r="J314" i="4"/>
  <c r="K314" i="4"/>
  <c r="J315" i="4"/>
  <c r="K315" i="4"/>
  <c r="J316" i="4"/>
  <c r="K316" i="4"/>
  <c r="J317" i="4"/>
  <c r="K317" i="4"/>
  <c r="J318" i="4"/>
  <c r="K318" i="4"/>
  <c r="C319" i="4"/>
  <c r="D319" i="4"/>
  <c r="E319" i="4"/>
  <c r="J319" i="4" s="1"/>
  <c r="F319" i="4"/>
  <c r="G319" i="4"/>
  <c r="H319" i="4"/>
  <c r="I319" i="4"/>
  <c r="J323" i="4"/>
  <c r="K323" i="4"/>
  <c r="J324" i="4"/>
  <c r="K324" i="4"/>
  <c r="J325" i="4"/>
  <c r="K325" i="4"/>
  <c r="J326" i="4"/>
  <c r="K326" i="4"/>
  <c r="J327" i="4"/>
  <c r="K327" i="4"/>
  <c r="J328" i="4"/>
  <c r="K328" i="4"/>
  <c r="J329" i="4"/>
  <c r="K329" i="4"/>
  <c r="J330" i="4"/>
  <c r="K330" i="4"/>
  <c r="J331" i="4"/>
  <c r="K331" i="4"/>
  <c r="J332" i="4"/>
  <c r="K332" i="4"/>
  <c r="C333" i="4"/>
  <c r="D333" i="4"/>
  <c r="E333" i="4"/>
  <c r="F333" i="4"/>
  <c r="G333" i="4"/>
  <c r="H333" i="4"/>
  <c r="I333" i="4"/>
  <c r="J337" i="4"/>
  <c r="K337" i="4"/>
  <c r="J338" i="4"/>
  <c r="K338" i="4"/>
  <c r="J339" i="4"/>
  <c r="K339" i="4"/>
  <c r="J340" i="4"/>
  <c r="K340" i="4"/>
  <c r="J341" i="4"/>
  <c r="K341" i="4"/>
  <c r="J342" i="4"/>
  <c r="K342" i="4"/>
  <c r="J343" i="4"/>
  <c r="K343" i="4"/>
  <c r="J344" i="4"/>
  <c r="K344" i="4"/>
  <c r="C345" i="4"/>
  <c r="D345" i="4"/>
  <c r="E345" i="4"/>
  <c r="F345" i="4"/>
  <c r="G345" i="4"/>
  <c r="H345" i="4"/>
  <c r="I345" i="4"/>
  <c r="J349" i="4"/>
  <c r="K349" i="4"/>
  <c r="J350" i="4"/>
  <c r="K350" i="4"/>
  <c r="J351" i="4"/>
  <c r="K351" i="4"/>
  <c r="J352" i="4"/>
  <c r="K352" i="4"/>
  <c r="J353" i="4"/>
  <c r="K353" i="4"/>
  <c r="J354" i="4"/>
  <c r="K354" i="4"/>
  <c r="J355" i="4"/>
  <c r="K355" i="4"/>
  <c r="J356" i="4"/>
  <c r="K356" i="4"/>
  <c r="J357" i="4"/>
  <c r="K357" i="4"/>
  <c r="J358" i="4"/>
  <c r="K358" i="4"/>
  <c r="J359" i="4"/>
  <c r="K359" i="4"/>
  <c r="J360" i="4"/>
  <c r="K360" i="4"/>
  <c r="I364" i="4"/>
  <c r="J364" i="4"/>
  <c r="K364" i="4"/>
  <c r="I365" i="4"/>
  <c r="J365" i="4"/>
  <c r="K365" i="4"/>
  <c r="I366" i="4"/>
  <c r="J366" i="4"/>
  <c r="K366" i="4"/>
  <c r="I367" i="4"/>
  <c r="J367" i="4"/>
  <c r="K367" i="4"/>
  <c r="I368" i="4"/>
  <c r="J368" i="4"/>
  <c r="K368" i="4"/>
  <c r="I369" i="4"/>
  <c r="J369" i="4"/>
  <c r="K369" i="4"/>
  <c r="I370" i="4"/>
  <c r="J370" i="4"/>
  <c r="K370" i="4"/>
  <c r="I371" i="4"/>
  <c r="J371" i="4"/>
  <c r="K371" i="4"/>
  <c r="I372" i="4"/>
  <c r="J372" i="4"/>
  <c r="K372" i="4"/>
  <c r="I373" i="4"/>
  <c r="J373" i="4"/>
  <c r="K373" i="4"/>
  <c r="C374" i="4"/>
  <c r="D374" i="4"/>
  <c r="E374" i="4"/>
  <c r="F374" i="4"/>
  <c r="G374" i="4"/>
  <c r="H374" i="4"/>
  <c r="I378" i="4"/>
  <c r="J378" i="4"/>
  <c r="K378" i="4"/>
  <c r="I379" i="4"/>
  <c r="J379" i="4"/>
  <c r="K379" i="4"/>
  <c r="I380" i="4"/>
  <c r="J380" i="4"/>
  <c r="K380" i="4"/>
  <c r="I381" i="4"/>
  <c r="J381" i="4"/>
  <c r="K381" i="4"/>
  <c r="I382" i="4"/>
  <c r="J382" i="4"/>
  <c r="K382" i="4"/>
  <c r="I383" i="4"/>
  <c r="J383" i="4"/>
  <c r="K383" i="4"/>
  <c r="C384" i="4"/>
  <c r="D384" i="4"/>
  <c r="E384" i="4"/>
  <c r="F384" i="4"/>
  <c r="G384" i="4"/>
  <c r="H384" i="4"/>
  <c r="J388" i="4"/>
  <c r="K388" i="4"/>
  <c r="J389" i="4"/>
  <c r="K389" i="4"/>
  <c r="J390" i="4"/>
  <c r="K390" i="4"/>
  <c r="J391" i="4"/>
  <c r="K391" i="4"/>
  <c r="J392" i="4"/>
  <c r="K392" i="4"/>
  <c r="J394" i="4"/>
  <c r="K394" i="4"/>
  <c r="J395" i="4"/>
  <c r="K395" i="4"/>
  <c r="C396" i="4"/>
  <c r="D396" i="4"/>
  <c r="F396" i="4"/>
  <c r="G396" i="4"/>
  <c r="H396" i="4"/>
  <c r="I396" i="4"/>
  <c r="K396" i="4"/>
  <c r="J400" i="4"/>
  <c r="K400" i="4"/>
  <c r="J401" i="4"/>
  <c r="K401" i="4"/>
  <c r="J402" i="4"/>
  <c r="K402" i="4"/>
  <c r="J403" i="4"/>
  <c r="K403" i="4"/>
  <c r="J404" i="4"/>
  <c r="K404" i="4"/>
  <c r="J405" i="4"/>
  <c r="K405" i="4"/>
  <c r="J406" i="4"/>
  <c r="K406" i="4"/>
  <c r="J407" i="4"/>
  <c r="K407" i="4"/>
  <c r="J408" i="4"/>
  <c r="K408" i="4"/>
  <c r="J409" i="4"/>
  <c r="K409" i="4"/>
  <c r="J413" i="4"/>
  <c r="K413" i="4"/>
  <c r="J414" i="4"/>
  <c r="K414" i="4"/>
  <c r="J415" i="4"/>
  <c r="K415" i="4"/>
  <c r="J416" i="4"/>
  <c r="K416" i="4"/>
  <c r="J417" i="4"/>
  <c r="K417" i="4"/>
  <c r="J418" i="4"/>
  <c r="K418" i="4"/>
  <c r="J419" i="4"/>
  <c r="K419" i="4"/>
  <c r="J420" i="4"/>
  <c r="K420" i="4"/>
  <c r="J421" i="4"/>
  <c r="K421" i="4"/>
  <c r="J422" i="4"/>
  <c r="K422" i="4"/>
  <c r="J423" i="4"/>
  <c r="K423" i="4"/>
  <c r="J424" i="4"/>
  <c r="K424" i="4"/>
  <c r="C425" i="4"/>
  <c r="D425" i="4"/>
  <c r="E425" i="4"/>
  <c r="F425" i="4"/>
  <c r="G425" i="4"/>
  <c r="H425" i="4"/>
  <c r="I425" i="4"/>
  <c r="J429" i="4"/>
  <c r="K429" i="4"/>
  <c r="J430" i="4"/>
  <c r="K430" i="4"/>
  <c r="J431" i="4"/>
  <c r="K431" i="4"/>
  <c r="J432" i="4"/>
  <c r="K432" i="4"/>
  <c r="J433" i="4"/>
  <c r="K433" i="4"/>
  <c r="J434" i="4"/>
  <c r="K434" i="4"/>
  <c r="J435" i="4"/>
  <c r="K435" i="4"/>
  <c r="J436" i="4"/>
  <c r="K436" i="4"/>
  <c r="C437" i="4"/>
  <c r="D437" i="4"/>
  <c r="E437" i="4"/>
  <c r="F437" i="4"/>
  <c r="G437" i="4"/>
  <c r="H437" i="4"/>
  <c r="I437" i="4"/>
  <c r="J441" i="4"/>
  <c r="K441" i="4"/>
  <c r="J442" i="4"/>
  <c r="K442" i="4"/>
  <c r="J443" i="4"/>
  <c r="K443" i="4"/>
  <c r="J444" i="4"/>
  <c r="K444" i="4"/>
  <c r="J445" i="4"/>
  <c r="K445" i="4"/>
  <c r="J446" i="4"/>
  <c r="K446" i="4"/>
  <c r="J447" i="4"/>
  <c r="K447" i="4"/>
  <c r="J448" i="4"/>
  <c r="K448" i="4"/>
  <c r="J449" i="4"/>
  <c r="K449" i="4"/>
  <c r="J456" i="4"/>
  <c r="K456" i="4"/>
  <c r="J457" i="4"/>
  <c r="K457" i="4"/>
  <c r="J458" i="4"/>
  <c r="K458" i="4"/>
  <c r="J459" i="4"/>
  <c r="K459" i="4"/>
  <c r="J460" i="4"/>
  <c r="K460" i="4"/>
  <c r="J461" i="4"/>
  <c r="K461" i="4"/>
  <c r="J462" i="4"/>
  <c r="K462" i="4"/>
  <c r="J463" i="4"/>
  <c r="K463" i="4"/>
  <c r="J464" i="4"/>
  <c r="K464" i="4"/>
  <c r="J465" i="4"/>
  <c r="K465" i="4"/>
  <c r="C466" i="4"/>
  <c r="D466" i="4"/>
  <c r="E466" i="4"/>
  <c r="F466" i="4"/>
  <c r="G466" i="4"/>
  <c r="H466" i="4"/>
  <c r="I466" i="4"/>
  <c r="K466" i="4"/>
  <c r="J470" i="4"/>
  <c r="K470" i="4"/>
  <c r="J471" i="4"/>
  <c r="K471" i="4"/>
  <c r="J472" i="4"/>
  <c r="K472" i="4"/>
  <c r="J473" i="4"/>
  <c r="K473" i="4"/>
  <c r="J474" i="4"/>
  <c r="K474" i="4"/>
  <c r="J475" i="4"/>
  <c r="K475" i="4"/>
  <c r="J476" i="4"/>
  <c r="K476" i="4"/>
  <c r="J477" i="4"/>
  <c r="K477" i="4"/>
  <c r="J478" i="4"/>
  <c r="K478" i="4"/>
  <c r="J479" i="4"/>
  <c r="K479" i="4"/>
  <c r="C480" i="4"/>
  <c r="D480" i="4"/>
  <c r="E480" i="4"/>
  <c r="F480" i="4"/>
  <c r="G480" i="4"/>
  <c r="H480" i="4"/>
  <c r="I480" i="4"/>
  <c r="J484" i="4"/>
  <c r="K484" i="4"/>
  <c r="J485" i="4"/>
  <c r="K485" i="4"/>
  <c r="J486" i="4"/>
  <c r="K486" i="4"/>
  <c r="J487" i="4"/>
  <c r="K487" i="4"/>
  <c r="J488" i="4"/>
  <c r="K488" i="4"/>
  <c r="J489" i="4"/>
  <c r="K489" i="4"/>
  <c r="J490" i="4"/>
  <c r="K490" i="4"/>
  <c r="J491" i="4"/>
  <c r="K491" i="4"/>
  <c r="C492" i="4"/>
  <c r="D492" i="4"/>
  <c r="E492" i="4"/>
  <c r="F492" i="4"/>
  <c r="G492" i="4"/>
  <c r="H492" i="4"/>
  <c r="I492" i="4"/>
  <c r="J496" i="4"/>
  <c r="K496" i="4"/>
  <c r="J497" i="4"/>
  <c r="K497" i="4"/>
  <c r="J498" i="4"/>
  <c r="K498" i="4"/>
  <c r="J499" i="4"/>
  <c r="K499" i="4"/>
  <c r="J500" i="4"/>
  <c r="K500" i="4"/>
  <c r="J501" i="4"/>
  <c r="K501" i="4"/>
  <c r="J505" i="4"/>
  <c r="K505" i="4"/>
  <c r="J506" i="4"/>
  <c r="K506" i="4"/>
  <c r="J507" i="4"/>
  <c r="K507" i="4"/>
  <c r="J508" i="4"/>
  <c r="K508" i="4"/>
  <c r="J509" i="4"/>
  <c r="K509" i="4"/>
  <c r="J510" i="4"/>
  <c r="K510" i="4"/>
  <c r="J511" i="4"/>
  <c r="K511" i="4"/>
  <c r="J512" i="4"/>
  <c r="K512" i="4"/>
  <c r="J513" i="4"/>
  <c r="K513" i="4"/>
  <c r="J514" i="4"/>
  <c r="K514" i="4"/>
  <c r="C515" i="4"/>
  <c r="J515" i="4"/>
  <c r="K515" i="4"/>
  <c r="J519" i="4"/>
  <c r="K519" i="4"/>
  <c r="J520" i="4"/>
  <c r="K520" i="4"/>
  <c r="J521" i="4"/>
  <c r="K521" i="4"/>
  <c r="J522" i="4"/>
  <c r="K522" i="4"/>
  <c r="J523" i="4"/>
  <c r="K523" i="4"/>
  <c r="J524" i="4"/>
  <c r="K524" i="4"/>
  <c r="J525" i="4"/>
  <c r="K525" i="4"/>
  <c r="J526" i="4"/>
  <c r="K526" i="4"/>
  <c r="J527" i="4"/>
  <c r="K527" i="4"/>
  <c r="J528" i="4"/>
  <c r="K528" i="4"/>
  <c r="J529" i="4"/>
  <c r="K529" i="4"/>
  <c r="J530" i="4"/>
  <c r="K530" i="4"/>
  <c r="J534" i="4"/>
  <c r="K534" i="4"/>
  <c r="J535" i="4"/>
  <c r="K535" i="4"/>
  <c r="J536" i="4"/>
  <c r="K536" i="4"/>
  <c r="J539" i="4"/>
  <c r="K539" i="4"/>
  <c r="C540" i="4"/>
  <c r="D540" i="4"/>
  <c r="E540" i="4"/>
  <c r="K540" i="4" s="1"/>
  <c r="F540" i="4"/>
  <c r="G540" i="4"/>
  <c r="H540" i="4"/>
  <c r="I540" i="4"/>
  <c r="J544" i="4"/>
  <c r="K544" i="4"/>
  <c r="J545" i="4"/>
  <c r="K545" i="4"/>
  <c r="J546" i="4"/>
  <c r="K546" i="4"/>
  <c r="J547" i="4"/>
  <c r="K547" i="4"/>
  <c r="J548" i="4"/>
  <c r="K548" i="4"/>
  <c r="J549" i="4"/>
  <c r="K549" i="4"/>
  <c r="J550" i="4"/>
  <c r="K550" i="4"/>
  <c r="J551" i="4"/>
  <c r="K551" i="4"/>
  <c r="C552" i="4"/>
  <c r="D552" i="4"/>
  <c r="E552" i="4"/>
  <c r="F552" i="4"/>
  <c r="G552" i="4"/>
  <c r="H552" i="4"/>
  <c r="I552" i="4"/>
  <c r="J556" i="4"/>
  <c r="K556" i="4"/>
  <c r="J557" i="4"/>
  <c r="K557" i="4"/>
  <c r="J558" i="4"/>
  <c r="K558" i="4"/>
  <c r="J559" i="4"/>
  <c r="K559" i="4"/>
  <c r="J560" i="4"/>
  <c r="K560" i="4"/>
  <c r="J561" i="4"/>
  <c r="K561" i="4"/>
  <c r="J562" i="4"/>
  <c r="K562" i="4"/>
  <c r="J563" i="4"/>
  <c r="K563" i="4"/>
  <c r="J564" i="4"/>
  <c r="K564" i="4"/>
  <c r="C565" i="4"/>
  <c r="D565" i="4"/>
  <c r="J565" i="4" s="1"/>
  <c r="F565" i="4"/>
  <c r="G565" i="4"/>
  <c r="H565" i="4"/>
  <c r="I565" i="4"/>
  <c r="K565" i="4"/>
  <c r="J569" i="4"/>
  <c r="K569" i="4"/>
  <c r="J570" i="4"/>
  <c r="K570" i="4"/>
  <c r="J571" i="4"/>
  <c r="K571" i="4"/>
  <c r="J572" i="4"/>
  <c r="K572" i="4"/>
  <c r="J574" i="4"/>
  <c r="K574" i="4"/>
  <c r="J575" i="4"/>
  <c r="K575" i="4"/>
  <c r="J576" i="4"/>
  <c r="K576" i="4"/>
  <c r="J577" i="4"/>
  <c r="K577" i="4"/>
  <c r="J581" i="4"/>
  <c r="K581" i="4"/>
  <c r="J582" i="4"/>
  <c r="K582" i="4"/>
  <c r="J583" i="4"/>
  <c r="K583" i="4"/>
  <c r="J584" i="4"/>
  <c r="K584" i="4"/>
  <c r="J585" i="4"/>
  <c r="K585" i="4"/>
  <c r="J586" i="4"/>
  <c r="K586" i="4"/>
  <c r="J590" i="4"/>
  <c r="K590" i="4"/>
  <c r="J591" i="4"/>
  <c r="K591" i="4"/>
  <c r="J592" i="4"/>
  <c r="K592" i="4"/>
  <c r="J593" i="4"/>
  <c r="K593" i="4"/>
  <c r="J594" i="4"/>
  <c r="K594" i="4"/>
  <c r="J595" i="4"/>
  <c r="K595" i="4"/>
  <c r="J597" i="4"/>
  <c r="K597" i="4"/>
  <c r="C598" i="4"/>
  <c r="D598" i="4"/>
  <c r="E598" i="4"/>
  <c r="F598" i="4"/>
  <c r="G598" i="4"/>
  <c r="H598" i="4"/>
  <c r="I598" i="4"/>
  <c r="J602" i="4"/>
  <c r="K602" i="4"/>
  <c r="J603" i="4"/>
  <c r="K603" i="4"/>
  <c r="J604" i="4"/>
  <c r="K604" i="4"/>
  <c r="J605" i="4"/>
  <c r="K605" i="4"/>
  <c r="J608" i="4"/>
  <c r="K608" i="4"/>
  <c r="J609" i="4"/>
  <c r="K609" i="4"/>
  <c r="C610" i="4"/>
  <c r="D610" i="4"/>
  <c r="E610" i="4"/>
  <c r="F610" i="4"/>
  <c r="G610" i="4"/>
  <c r="H610" i="4"/>
  <c r="I610" i="4"/>
  <c r="J614" i="4"/>
  <c r="K614" i="4"/>
  <c r="J615" i="4"/>
  <c r="K615" i="4"/>
  <c r="J616" i="4"/>
  <c r="K616" i="4"/>
  <c r="J617" i="4"/>
  <c r="K617" i="4"/>
  <c r="J618" i="4"/>
  <c r="K618" i="4"/>
  <c r="J619" i="4"/>
  <c r="K619" i="4"/>
  <c r="J620" i="4"/>
  <c r="K620" i="4"/>
  <c r="J621" i="4"/>
  <c r="K621" i="4"/>
  <c r="J622" i="4"/>
  <c r="K622" i="4"/>
  <c r="J626" i="4"/>
  <c r="K626" i="4"/>
  <c r="J627" i="4"/>
  <c r="K627" i="4"/>
  <c r="J628" i="4"/>
  <c r="K628" i="4"/>
  <c r="J629" i="4"/>
  <c r="K629" i="4"/>
  <c r="J630" i="4"/>
  <c r="K630" i="4"/>
  <c r="J631" i="4"/>
  <c r="K631" i="4"/>
  <c r="J632" i="4"/>
  <c r="K632" i="4"/>
  <c r="J633" i="4"/>
  <c r="K633" i="4"/>
  <c r="C634" i="4"/>
  <c r="D634" i="4"/>
  <c r="E634" i="4"/>
  <c r="F634" i="4"/>
  <c r="G634" i="4"/>
  <c r="H634" i="4"/>
  <c r="I634" i="4"/>
  <c r="J641" i="4"/>
  <c r="K641" i="4"/>
  <c r="J642" i="4"/>
  <c r="K642" i="4"/>
  <c r="J643" i="4"/>
  <c r="K643" i="4"/>
  <c r="J644" i="4"/>
  <c r="K644" i="4"/>
  <c r="J645" i="4"/>
  <c r="K645" i="4"/>
  <c r="J646" i="4"/>
  <c r="K646" i="4"/>
  <c r="J647" i="4"/>
  <c r="K647" i="4"/>
  <c r="J648" i="4"/>
  <c r="K648" i="4"/>
  <c r="J649" i="4"/>
  <c r="K649" i="4"/>
  <c r="J650" i="4"/>
  <c r="K650" i="4"/>
  <c r="J651" i="4"/>
  <c r="K651" i="4"/>
  <c r="J652" i="4"/>
  <c r="K652" i="4"/>
  <c r="C653" i="4"/>
  <c r="D653" i="4"/>
  <c r="E653" i="4"/>
  <c r="F653" i="4"/>
  <c r="G653" i="4"/>
  <c r="H653" i="4"/>
  <c r="I653" i="4"/>
  <c r="J657" i="4"/>
  <c r="K657" i="4"/>
  <c r="J658" i="4"/>
  <c r="K658" i="4"/>
  <c r="J659" i="4"/>
  <c r="K659" i="4"/>
  <c r="J660" i="4"/>
  <c r="K660" i="4"/>
  <c r="J661" i="4"/>
  <c r="K661" i="4"/>
  <c r="J662" i="4"/>
  <c r="K662" i="4"/>
  <c r="J663" i="4"/>
  <c r="K663" i="4"/>
  <c r="J664" i="4"/>
  <c r="K664" i="4"/>
  <c r="J665" i="4"/>
  <c r="K665" i="4"/>
  <c r="J666" i="4"/>
  <c r="K666" i="4"/>
  <c r="J667" i="4"/>
  <c r="K667" i="4"/>
  <c r="J668" i="4"/>
  <c r="K668" i="4"/>
  <c r="C669" i="4"/>
  <c r="D669" i="4"/>
  <c r="K669" i="4" s="1"/>
  <c r="E669" i="4"/>
  <c r="F669" i="4"/>
  <c r="G669" i="4"/>
  <c r="H669" i="4"/>
  <c r="I669" i="4"/>
  <c r="J673" i="4"/>
  <c r="K673" i="4"/>
  <c r="J674" i="4"/>
  <c r="K674" i="4"/>
  <c r="J675" i="4"/>
  <c r="K675" i="4"/>
  <c r="J676" i="4"/>
  <c r="K676" i="4"/>
  <c r="J677" i="4"/>
  <c r="K677" i="4"/>
  <c r="J678" i="4"/>
  <c r="K678" i="4"/>
  <c r="J679" i="4"/>
  <c r="K679" i="4"/>
  <c r="J680" i="4"/>
  <c r="K680" i="4"/>
  <c r="C681" i="4"/>
  <c r="D681" i="4"/>
  <c r="E681" i="4"/>
  <c r="F681" i="4"/>
  <c r="G681" i="4"/>
  <c r="H681" i="4"/>
  <c r="I681" i="4"/>
  <c r="J685" i="4"/>
  <c r="K685" i="4"/>
  <c r="J686" i="4"/>
  <c r="K686" i="4"/>
  <c r="J687" i="4"/>
  <c r="K687" i="4"/>
  <c r="J688" i="4"/>
  <c r="K688" i="4"/>
  <c r="J689" i="4"/>
  <c r="K689" i="4"/>
  <c r="J690" i="4"/>
  <c r="K690" i="4"/>
  <c r="C691" i="4"/>
  <c r="D691" i="4"/>
  <c r="E691" i="4"/>
  <c r="F691" i="4"/>
  <c r="G691" i="4"/>
  <c r="H691" i="4"/>
  <c r="I691" i="4"/>
  <c r="J695" i="4"/>
  <c r="K695" i="4"/>
  <c r="J696" i="4"/>
  <c r="K696" i="4"/>
  <c r="J697" i="4"/>
  <c r="K697" i="4"/>
  <c r="J698" i="4"/>
  <c r="K698" i="4"/>
  <c r="J699" i="4"/>
  <c r="K699" i="4"/>
  <c r="C700" i="4"/>
  <c r="D700" i="4"/>
  <c r="E700" i="4"/>
  <c r="F700" i="4"/>
  <c r="G700" i="4"/>
  <c r="H700" i="4"/>
  <c r="I700" i="4"/>
  <c r="J704" i="4"/>
  <c r="K704" i="4"/>
  <c r="J705" i="4"/>
  <c r="K705" i="4"/>
  <c r="J706" i="4"/>
  <c r="K706" i="4"/>
  <c r="J707" i="4"/>
  <c r="K707" i="4"/>
  <c r="J708" i="4"/>
  <c r="K708" i="4"/>
  <c r="J709" i="4"/>
  <c r="K709" i="4"/>
  <c r="J710" i="4"/>
  <c r="K710" i="4"/>
  <c r="J711" i="4"/>
  <c r="K711" i="4"/>
  <c r="J712" i="4"/>
  <c r="K712" i="4"/>
  <c r="J713" i="4"/>
  <c r="K713" i="4"/>
  <c r="J714" i="4"/>
  <c r="K714" i="4"/>
  <c r="J718" i="4"/>
  <c r="K718" i="4"/>
  <c r="J719" i="4"/>
  <c r="K719" i="4"/>
  <c r="J720" i="4"/>
  <c r="K720" i="4"/>
  <c r="J721" i="4"/>
  <c r="K721" i="4"/>
  <c r="J722" i="4"/>
  <c r="K722" i="4"/>
  <c r="J723" i="4"/>
  <c r="K723" i="4"/>
  <c r="J724" i="4"/>
  <c r="K724" i="4"/>
  <c r="J725" i="4"/>
  <c r="K725" i="4"/>
  <c r="J726" i="4"/>
  <c r="K726" i="4"/>
  <c r="J727" i="4"/>
  <c r="K727" i="4"/>
  <c r="J728" i="4"/>
  <c r="K728" i="4"/>
  <c r="J732" i="4"/>
  <c r="K732" i="4"/>
  <c r="J733" i="4"/>
  <c r="K733" i="4"/>
  <c r="J734" i="4"/>
  <c r="K734" i="4"/>
  <c r="J735" i="4"/>
  <c r="K735" i="4"/>
  <c r="J736" i="4"/>
  <c r="K736" i="4"/>
  <c r="J737" i="4"/>
  <c r="K737" i="4"/>
  <c r="J738" i="4"/>
  <c r="K738" i="4"/>
  <c r="J739" i="4"/>
  <c r="K739" i="4"/>
  <c r="J740" i="4"/>
  <c r="K740" i="4"/>
  <c r="J744" i="4"/>
  <c r="K744" i="4"/>
  <c r="J745" i="4"/>
  <c r="K745" i="4"/>
  <c r="J746" i="4"/>
  <c r="K746" i="4"/>
  <c r="J747" i="4"/>
  <c r="K747" i="4"/>
  <c r="J748" i="4"/>
  <c r="K748" i="4"/>
  <c r="J749" i="4"/>
  <c r="K749" i="4"/>
  <c r="J750" i="4"/>
  <c r="K750" i="4"/>
  <c r="J751" i="4"/>
  <c r="K751" i="4"/>
  <c r="J752" i="4"/>
  <c r="K752" i="4"/>
  <c r="C753" i="4"/>
  <c r="D753" i="4"/>
  <c r="E753" i="4"/>
  <c r="F753" i="4"/>
  <c r="G753" i="4"/>
  <c r="H753" i="4"/>
  <c r="I753" i="4"/>
  <c r="J757" i="4"/>
  <c r="K757" i="4"/>
  <c r="J758" i="4"/>
  <c r="K758" i="4"/>
  <c r="J759" i="4"/>
  <c r="K759" i="4"/>
  <c r="J760" i="4"/>
  <c r="K760" i="4"/>
  <c r="J761" i="4"/>
  <c r="K761" i="4"/>
  <c r="J763" i="4"/>
  <c r="K763" i="4"/>
  <c r="J764" i="4"/>
  <c r="K764" i="4"/>
  <c r="C765" i="4"/>
  <c r="D765" i="4"/>
  <c r="K765" i="4" s="1"/>
  <c r="F765" i="4"/>
  <c r="G765" i="4"/>
  <c r="H765" i="4"/>
  <c r="I765" i="4"/>
  <c r="J769" i="4"/>
  <c r="K769" i="4"/>
  <c r="J770" i="4"/>
  <c r="K770" i="4"/>
  <c r="J771" i="4"/>
  <c r="K771" i="4"/>
  <c r="J772" i="4"/>
  <c r="K772" i="4"/>
  <c r="J773" i="4"/>
  <c r="K773" i="4"/>
  <c r="J774" i="4"/>
  <c r="K774" i="4"/>
  <c r="J775" i="4"/>
  <c r="K775" i="4"/>
  <c r="J776" i="4"/>
  <c r="K776" i="4"/>
  <c r="J777" i="4"/>
  <c r="K777" i="4"/>
  <c r="J781" i="4"/>
  <c r="K781" i="4"/>
  <c r="J782" i="4"/>
  <c r="K782" i="4"/>
  <c r="J783" i="4"/>
  <c r="K783" i="4"/>
  <c r="J784" i="4"/>
  <c r="K784" i="4"/>
  <c r="J785" i="4"/>
  <c r="K785" i="4"/>
  <c r="J786" i="4"/>
  <c r="K786" i="4"/>
  <c r="J787" i="4"/>
  <c r="K787" i="4"/>
  <c r="J788" i="4"/>
  <c r="K788" i="4"/>
  <c r="J789" i="4"/>
  <c r="K789" i="4"/>
  <c r="J790" i="4"/>
  <c r="K790" i="4"/>
  <c r="J791" i="4"/>
  <c r="K791" i="4"/>
  <c r="J792" i="4"/>
  <c r="K792" i="4"/>
  <c r="C793" i="4"/>
  <c r="D793" i="4"/>
  <c r="E793" i="4"/>
  <c r="F793" i="4"/>
  <c r="G793" i="4"/>
  <c r="H793" i="4"/>
  <c r="I793" i="4"/>
  <c r="J797" i="4"/>
  <c r="K797" i="4"/>
  <c r="J798" i="4"/>
  <c r="K798" i="4"/>
  <c r="J799" i="4"/>
  <c r="K799" i="4"/>
  <c r="J800" i="4"/>
  <c r="K800" i="4"/>
  <c r="J801" i="4"/>
  <c r="K801" i="4"/>
  <c r="J802" i="4"/>
  <c r="K802" i="4"/>
  <c r="J803" i="4"/>
  <c r="K803" i="4"/>
  <c r="J804" i="4"/>
  <c r="K804" i="4"/>
  <c r="C805" i="4"/>
  <c r="D805" i="4"/>
  <c r="E805" i="4"/>
  <c r="F805" i="4"/>
  <c r="G805" i="4"/>
  <c r="H805" i="4"/>
  <c r="I805" i="4"/>
  <c r="J809" i="4"/>
  <c r="K809" i="4"/>
  <c r="J810" i="4"/>
  <c r="K810" i="4"/>
  <c r="J811" i="4"/>
  <c r="K811" i="4"/>
  <c r="J812" i="4"/>
  <c r="K812" i="4"/>
  <c r="J813" i="4"/>
  <c r="K813" i="4"/>
  <c r="J814" i="4"/>
  <c r="K814" i="4"/>
  <c r="J815" i="4"/>
  <c r="K815" i="4"/>
  <c r="J816" i="4"/>
  <c r="K816" i="4"/>
  <c r="C817" i="4"/>
  <c r="D817" i="4"/>
  <c r="E817" i="4"/>
  <c r="F817" i="4"/>
  <c r="G817" i="4"/>
  <c r="H817" i="4"/>
  <c r="I817" i="4"/>
  <c r="J821" i="4"/>
  <c r="K821" i="4"/>
  <c r="J822" i="4"/>
  <c r="K822" i="4"/>
  <c r="J823" i="4"/>
  <c r="K823" i="4"/>
  <c r="J824" i="4"/>
  <c r="K824" i="4"/>
  <c r="J825" i="4"/>
  <c r="K825" i="4"/>
  <c r="J826" i="4"/>
  <c r="K826" i="4"/>
  <c r="J827" i="4"/>
  <c r="K827" i="4"/>
  <c r="J828" i="4"/>
  <c r="K828" i="4"/>
  <c r="J829" i="4"/>
  <c r="K829" i="4"/>
  <c r="J833" i="4"/>
  <c r="K833" i="4"/>
  <c r="J834" i="4"/>
  <c r="K834" i="4"/>
  <c r="J835" i="4"/>
  <c r="K835" i="4"/>
  <c r="J836" i="4"/>
  <c r="K836" i="4"/>
  <c r="J837" i="4"/>
  <c r="K837" i="4"/>
  <c r="J838" i="4"/>
  <c r="K838" i="4"/>
  <c r="J840" i="4"/>
  <c r="K840" i="4"/>
  <c r="C841" i="4"/>
  <c r="D841" i="4"/>
  <c r="E841" i="4"/>
  <c r="F841" i="4"/>
  <c r="G841" i="4"/>
  <c r="H841" i="4"/>
  <c r="I841" i="4"/>
  <c r="K841" i="4"/>
  <c r="J848" i="4"/>
  <c r="K848" i="4"/>
  <c r="J849" i="4"/>
  <c r="K849" i="4"/>
  <c r="J850" i="4"/>
  <c r="K850" i="4"/>
  <c r="J851" i="4"/>
  <c r="K851" i="4"/>
  <c r="J852" i="4"/>
  <c r="K852" i="4"/>
  <c r="J853" i="4"/>
  <c r="K853" i="4"/>
  <c r="J854" i="4"/>
  <c r="K854" i="4"/>
  <c r="J855" i="4"/>
  <c r="K855" i="4"/>
  <c r="J856" i="4"/>
  <c r="K856" i="4"/>
  <c r="J857" i="4"/>
  <c r="K857" i="4"/>
  <c r="J858" i="4"/>
  <c r="K858" i="4"/>
  <c r="J859" i="4"/>
  <c r="K859" i="4"/>
  <c r="J860" i="4"/>
  <c r="K860" i="4"/>
  <c r="J861" i="4"/>
  <c r="K861" i="4"/>
  <c r="C862" i="4"/>
  <c r="D862" i="4"/>
  <c r="E862" i="4"/>
  <c r="F862" i="4"/>
  <c r="G862" i="4"/>
  <c r="H862" i="4"/>
  <c r="I862" i="4"/>
  <c r="J866" i="4"/>
  <c r="K866" i="4"/>
  <c r="J867" i="4"/>
  <c r="K867" i="4"/>
  <c r="J868" i="4"/>
  <c r="K868" i="4"/>
  <c r="J869" i="4"/>
  <c r="K869" i="4"/>
  <c r="J870" i="4"/>
  <c r="K870" i="4"/>
  <c r="J871" i="4"/>
  <c r="K871" i="4"/>
  <c r="J872" i="4"/>
  <c r="K872" i="4"/>
  <c r="J873" i="4"/>
  <c r="K873" i="4"/>
  <c r="J874" i="4"/>
  <c r="K874" i="4"/>
  <c r="J875" i="4"/>
  <c r="K875" i="4"/>
  <c r="C876" i="4"/>
  <c r="D876" i="4"/>
  <c r="E876" i="4"/>
  <c r="J876" i="4" s="1"/>
  <c r="F876" i="4"/>
  <c r="G876" i="4"/>
  <c r="H876" i="4"/>
  <c r="I876" i="4"/>
  <c r="J880" i="4"/>
  <c r="K880" i="4"/>
  <c r="J881" i="4"/>
  <c r="K881" i="4"/>
  <c r="J882" i="4"/>
  <c r="K882" i="4"/>
  <c r="J883" i="4"/>
  <c r="K883" i="4"/>
  <c r="J884" i="4"/>
  <c r="K884" i="4"/>
  <c r="J885" i="4"/>
  <c r="K885" i="4"/>
  <c r="J886" i="4"/>
  <c r="K886" i="4"/>
  <c r="J887" i="4"/>
  <c r="K887" i="4"/>
  <c r="J888" i="4"/>
  <c r="K888" i="4"/>
  <c r="J889" i="4"/>
  <c r="K889" i="4"/>
  <c r="J890" i="4"/>
  <c r="K890" i="4"/>
  <c r="J891" i="4"/>
  <c r="K891" i="4"/>
  <c r="J892" i="4"/>
  <c r="K892" i="4"/>
  <c r="J896" i="4"/>
  <c r="K896" i="4"/>
  <c r="J897" i="4"/>
  <c r="K897" i="4"/>
  <c r="J898" i="4"/>
  <c r="K898" i="4"/>
  <c r="J899" i="4"/>
  <c r="K899" i="4"/>
  <c r="J900" i="4"/>
  <c r="K900" i="4"/>
  <c r="J901" i="4"/>
  <c r="K901" i="4"/>
  <c r="J902" i="4"/>
  <c r="K902" i="4"/>
  <c r="J903" i="4"/>
  <c r="K903" i="4"/>
  <c r="J904" i="4"/>
  <c r="K904" i="4"/>
  <c r="J905" i="4"/>
  <c r="K905" i="4"/>
  <c r="J906" i="4"/>
  <c r="K906" i="4"/>
  <c r="J907" i="4"/>
  <c r="K907" i="4"/>
  <c r="J908" i="4"/>
  <c r="K908" i="4"/>
  <c r="J912" i="4"/>
  <c r="K912" i="4"/>
  <c r="J913" i="4"/>
  <c r="K913" i="4"/>
  <c r="J914" i="4"/>
  <c r="K914" i="4"/>
  <c r="J915" i="4"/>
  <c r="K915" i="4"/>
  <c r="J916" i="4"/>
  <c r="K916" i="4"/>
  <c r="C917" i="4"/>
  <c r="D917" i="4"/>
  <c r="E917" i="4"/>
  <c r="F917" i="4"/>
  <c r="G917" i="4"/>
  <c r="H917" i="4"/>
  <c r="I917" i="4"/>
  <c r="J921" i="4"/>
  <c r="K921" i="4"/>
  <c r="J922" i="4"/>
  <c r="K922" i="4"/>
  <c r="J923" i="4"/>
  <c r="K923" i="4"/>
  <c r="J924" i="4"/>
  <c r="K924" i="4"/>
  <c r="J925" i="4"/>
  <c r="K925" i="4"/>
  <c r="J926" i="4"/>
  <c r="K926" i="4"/>
  <c r="C927" i="4"/>
  <c r="D927" i="4"/>
  <c r="E927" i="4"/>
  <c r="K927" i="4" s="1"/>
  <c r="F927" i="4"/>
  <c r="G927" i="4"/>
  <c r="H927" i="4"/>
  <c r="I927" i="4"/>
  <c r="J931" i="4"/>
  <c r="K931" i="4"/>
  <c r="J932" i="4"/>
  <c r="K932" i="4"/>
  <c r="J933" i="4"/>
  <c r="K933" i="4"/>
  <c r="J934" i="4"/>
  <c r="K934" i="4"/>
  <c r="J935" i="4"/>
  <c r="K935" i="4"/>
  <c r="J936" i="4"/>
  <c r="K936" i="4"/>
  <c r="C937" i="4"/>
  <c r="D937" i="4"/>
  <c r="K937" i="4" s="1"/>
  <c r="F937" i="4"/>
  <c r="G937" i="4"/>
  <c r="H937" i="4"/>
  <c r="I937" i="4"/>
  <c r="J941" i="4"/>
  <c r="K941" i="4"/>
  <c r="J942" i="4"/>
  <c r="K942" i="4"/>
  <c r="J943" i="4"/>
  <c r="K943" i="4"/>
  <c r="J944" i="4"/>
  <c r="K944" i="4"/>
  <c r="J945" i="4"/>
  <c r="K945" i="4"/>
  <c r="J946" i="4"/>
  <c r="K946" i="4"/>
  <c r="J947" i="4"/>
  <c r="K947" i="4"/>
  <c r="J948" i="4"/>
  <c r="K948" i="4"/>
  <c r="J949" i="4"/>
  <c r="K949" i="4"/>
  <c r="J950" i="4"/>
  <c r="K950" i="4"/>
  <c r="C951" i="4"/>
  <c r="I951" i="4"/>
  <c r="J951" i="4"/>
  <c r="K951" i="4"/>
  <c r="J955" i="4"/>
  <c r="K955" i="4"/>
  <c r="J956" i="4"/>
  <c r="K956" i="4"/>
  <c r="J957" i="4"/>
  <c r="K957" i="4"/>
  <c r="J958" i="4"/>
  <c r="K958" i="4"/>
  <c r="J959" i="4"/>
  <c r="K959" i="4"/>
  <c r="J960" i="4"/>
  <c r="K960" i="4"/>
  <c r="J961" i="4"/>
  <c r="K961" i="4"/>
  <c r="J962" i="4"/>
  <c r="K962" i="4"/>
  <c r="J963" i="4"/>
  <c r="K963" i="4"/>
  <c r="J964" i="4"/>
  <c r="K964" i="4"/>
  <c r="J965" i="4"/>
  <c r="K965" i="4"/>
  <c r="J966" i="4"/>
  <c r="K966" i="4"/>
  <c r="C967" i="4"/>
  <c r="D967" i="4"/>
  <c r="E967" i="4"/>
  <c r="E977" i="4" s="1"/>
  <c r="F967" i="4"/>
  <c r="F977" i="4"/>
  <c r="G967" i="4"/>
  <c r="H967" i="4"/>
  <c r="H977" i="4" s="1"/>
  <c r="I967" i="4"/>
  <c r="I977" i="4" s="1"/>
  <c r="J971" i="4"/>
  <c r="K971" i="4"/>
  <c r="J972" i="4"/>
  <c r="K972" i="4"/>
  <c r="J973" i="4"/>
  <c r="K973" i="4"/>
  <c r="J974" i="4"/>
  <c r="K974" i="4"/>
  <c r="J975" i="4"/>
  <c r="K975" i="4"/>
  <c r="J976" i="4"/>
  <c r="K976" i="4"/>
  <c r="C977" i="4"/>
  <c r="G977" i="4"/>
  <c r="J981" i="4"/>
  <c r="K981" i="4"/>
  <c r="J982" i="4"/>
  <c r="K982" i="4"/>
  <c r="J983" i="4"/>
  <c r="K983" i="4"/>
  <c r="J984" i="4"/>
  <c r="K984" i="4"/>
  <c r="J985" i="4"/>
  <c r="K985" i="4"/>
  <c r="J986" i="4"/>
  <c r="K986" i="4"/>
  <c r="J987" i="4"/>
  <c r="K987" i="4"/>
  <c r="J988" i="4"/>
  <c r="K988" i="4"/>
  <c r="C989" i="4"/>
  <c r="D989" i="4"/>
  <c r="E989" i="4"/>
  <c r="F989" i="4"/>
  <c r="G989" i="4"/>
  <c r="H989" i="4"/>
  <c r="I989" i="4"/>
  <c r="J993" i="4"/>
  <c r="K993" i="4"/>
  <c r="J997" i="4"/>
  <c r="K997" i="4"/>
  <c r="J998" i="4"/>
  <c r="K998" i="4"/>
  <c r="J999" i="4"/>
  <c r="K999" i="4"/>
  <c r="J1000" i="4"/>
  <c r="K1000" i="4"/>
  <c r="J1001" i="4"/>
  <c r="K1001" i="4"/>
  <c r="J1008" i="4"/>
  <c r="K1008" i="4"/>
  <c r="J1009" i="4"/>
  <c r="K1009" i="4"/>
  <c r="J1010" i="4"/>
  <c r="K1010" i="4"/>
  <c r="J1011" i="4"/>
  <c r="K1011" i="4"/>
  <c r="J1012" i="4"/>
  <c r="K1012" i="4"/>
  <c r="J1013" i="4"/>
  <c r="K1013" i="4"/>
  <c r="J1014" i="4"/>
  <c r="K1014" i="4"/>
  <c r="J1015" i="4"/>
  <c r="K1015" i="4"/>
  <c r="J1016" i="4"/>
  <c r="K1016" i="4"/>
  <c r="J1017" i="4"/>
  <c r="K1017" i="4"/>
  <c r="J1018" i="4"/>
  <c r="K1018" i="4"/>
  <c r="J1019" i="4"/>
  <c r="K1019" i="4"/>
  <c r="J1020" i="4"/>
  <c r="K1020" i="4"/>
  <c r="J1021" i="4"/>
  <c r="K1021" i="4"/>
  <c r="C1022" i="4"/>
  <c r="D1022" i="4"/>
  <c r="E1022" i="4"/>
  <c r="F1022" i="4"/>
  <c r="J1022" i="4" s="1"/>
  <c r="G1022" i="4"/>
  <c r="H1022" i="4"/>
  <c r="I1022" i="4"/>
  <c r="J1026" i="4"/>
  <c r="K1026" i="4"/>
  <c r="J1027" i="4"/>
  <c r="K1027" i="4"/>
  <c r="J1028" i="4"/>
  <c r="K1028" i="4"/>
  <c r="J1029" i="4"/>
  <c r="K1029" i="4"/>
  <c r="J1030" i="4"/>
  <c r="K1030" i="4"/>
  <c r="J1031" i="4"/>
  <c r="K1031" i="4"/>
  <c r="J1032" i="4"/>
  <c r="K1032" i="4"/>
  <c r="J1033" i="4"/>
  <c r="K1033" i="4"/>
  <c r="J1034" i="4"/>
  <c r="K1034" i="4"/>
  <c r="J1035" i="4"/>
  <c r="K1035" i="4"/>
  <c r="J1036" i="4"/>
  <c r="K1036" i="4"/>
  <c r="J1037" i="4"/>
  <c r="K1037" i="4"/>
  <c r="C1038" i="4"/>
  <c r="D1038" i="4"/>
  <c r="E1038" i="4"/>
  <c r="F1038" i="4"/>
  <c r="G1038" i="4"/>
  <c r="H1038" i="4"/>
  <c r="I1038" i="4"/>
  <c r="J1042" i="4"/>
  <c r="K1042" i="4"/>
  <c r="J1043" i="4"/>
  <c r="K1043" i="4"/>
  <c r="J1044" i="4"/>
  <c r="K1044" i="4"/>
  <c r="J1045" i="4"/>
  <c r="K1045" i="4"/>
  <c r="J1046" i="4"/>
  <c r="K1046" i="4"/>
  <c r="J1047" i="4"/>
  <c r="K1047" i="4"/>
  <c r="J1048" i="4"/>
  <c r="K1048" i="4"/>
  <c r="J1049" i="4"/>
  <c r="K1049" i="4"/>
  <c r="J1050" i="4"/>
  <c r="K1050" i="4"/>
  <c r="J1051" i="4"/>
  <c r="K1051" i="4"/>
  <c r="J1052" i="4"/>
  <c r="K1052" i="4"/>
  <c r="J1053" i="4"/>
  <c r="K1053" i="4"/>
  <c r="J1054" i="4"/>
  <c r="K1054" i="4"/>
  <c r="J1055" i="4"/>
  <c r="K1055" i="4"/>
  <c r="J1056" i="4"/>
  <c r="K1056" i="4"/>
  <c r="J1060" i="4"/>
  <c r="K1060" i="4"/>
  <c r="J1061" i="4"/>
  <c r="K1061" i="4"/>
  <c r="J1062" i="4"/>
  <c r="K1062" i="4"/>
  <c r="J1063" i="4"/>
  <c r="K1063" i="4"/>
  <c r="J1064" i="4"/>
  <c r="K1064" i="4"/>
  <c r="J1065" i="4"/>
  <c r="K1065" i="4"/>
  <c r="J1066" i="4"/>
  <c r="K1066" i="4"/>
  <c r="J1067" i="4"/>
  <c r="K1067" i="4"/>
  <c r="J1068" i="4"/>
  <c r="K1068" i="4"/>
  <c r="J1069" i="4"/>
  <c r="K1069" i="4"/>
  <c r="J1070" i="4"/>
  <c r="K1070" i="4"/>
  <c r="J1074" i="4"/>
  <c r="K1074" i="4"/>
  <c r="J1075" i="4"/>
  <c r="K1075" i="4"/>
  <c r="J1076" i="4"/>
  <c r="K1076" i="4"/>
  <c r="C1078" i="4"/>
  <c r="D1078" i="4"/>
  <c r="E1078" i="4"/>
  <c r="F1078" i="4"/>
  <c r="G1078" i="4"/>
  <c r="H1078" i="4"/>
  <c r="I1078" i="4"/>
  <c r="J1082" i="4"/>
  <c r="K1082" i="4"/>
  <c r="J1083" i="4"/>
  <c r="K1083" i="4"/>
  <c r="J1084" i="4"/>
  <c r="K1084" i="4"/>
  <c r="J1085" i="4"/>
  <c r="K1085" i="4"/>
  <c r="J1086" i="4"/>
  <c r="K1086" i="4"/>
  <c r="J1087" i="4"/>
  <c r="K1087" i="4"/>
  <c r="J1088" i="4"/>
  <c r="K1088" i="4"/>
  <c r="J1089" i="4"/>
  <c r="K1089" i="4"/>
  <c r="J1090" i="4"/>
  <c r="K1090" i="4"/>
  <c r="J1091" i="4"/>
  <c r="K1091" i="4"/>
  <c r="J1092" i="4"/>
  <c r="K1092" i="4"/>
  <c r="C1093" i="4"/>
  <c r="D1093" i="4"/>
  <c r="E1093" i="4"/>
  <c r="F1093" i="4"/>
  <c r="G1093" i="4"/>
  <c r="H1093" i="4"/>
  <c r="I1093" i="4"/>
  <c r="J1097" i="4"/>
  <c r="K1097" i="4"/>
  <c r="J1098" i="4"/>
  <c r="K1098" i="4"/>
  <c r="J1099" i="4"/>
  <c r="K1099" i="4"/>
  <c r="J1100" i="4"/>
  <c r="K1100" i="4"/>
  <c r="J1102" i="4"/>
  <c r="K1102" i="4"/>
  <c r="J1103" i="4"/>
  <c r="K1103" i="4"/>
  <c r="J1104" i="4"/>
  <c r="K1104" i="4"/>
  <c r="C1105" i="4"/>
  <c r="D1105" i="4"/>
  <c r="K1105" i="4" s="1"/>
  <c r="F1105" i="4"/>
  <c r="G1105" i="4"/>
  <c r="H1105" i="4"/>
  <c r="I1105" i="4"/>
  <c r="J1109" i="4"/>
  <c r="K1109" i="4"/>
  <c r="J1110" i="4"/>
  <c r="K1110" i="4"/>
  <c r="J1111" i="4"/>
  <c r="K1111" i="4"/>
  <c r="J1112" i="4"/>
  <c r="K1112" i="4"/>
  <c r="J1113" i="4"/>
  <c r="K1113" i="4"/>
  <c r="J1114" i="4"/>
  <c r="K1114" i="4"/>
  <c r="J1115" i="4"/>
  <c r="K1115" i="4"/>
  <c r="J1116" i="4"/>
  <c r="K1116" i="4"/>
  <c r="J1117" i="4"/>
  <c r="K1117" i="4"/>
  <c r="J1118" i="4"/>
  <c r="K1118" i="4"/>
  <c r="J1119" i="4"/>
  <c r="K1119" i="4"/>
  <c r="J1120" i="4"/>
  <c r="K1120" i="4"/>
  <c r="J1121" i="4"/>
  <c r="K1121" i="4"/>
  <c r="J1125" i="4"/>
  <c r="K1125" i="4"/>
  <c r="J1126" i="4"/>
  <c r="K1126" i="4"/>
  <c r="J1127" i="4"/>
  <c r="K1127" i="4"/>
  <c r="J1128" i="4"/>
  <c r="K1128" i="4"/>
  <c r="J1129" i="4"/>
  <c r="K1129" i="4"/>
  <c r="J1130" i="4"/>
  <c r="K1130" i="4"/>
  <c r="J1131" i="4"/>
  <c r="K1131" i="4"/>
  <c r="J1132" i="4"/>
  <c r="K1132" i="4"/>
  <c r="J1133" i="4"/>
  <c r="K1133" i="4"/>
  <c r="J1134" i="4"/>
  <c r="K1134" i="4"/>
  <c r="J1135" i="4"/>
  <c r="K1135" i="4"/>
  <c r="J1136" i="4"/>
  <c r="K1136" i="4"/>
  <c r="J1137" i="4"/>
  <c r="K1137" i="4"/>
  <c r="C1138" i="4"/>
  <c r="D1138" i="4"/>
  <c r="E1138" i="4"/>
  <c r="F1138" i="4"/>
  <c r="G1138" i="4"/>
  <c r="H1138" i="4"/>
  <c r="I1138" i="4"/>
  <c r="J1142" i="4"/>
  <c r="K1142" i="4"/>
  <c r="J1143" i="4"/>
  <c r="K1143" i="4"/>
  <c r="J1146" i="4"/>
  <c r="K1146" i="4"/>
  <c r="J1147" i="4"/>
  <c r="K1147" i="4"/>
  <c r="J1148" i="4"/>
  <c r="K1148" i="4"/>
  <c r="J1149" i="4"/>
  <c r="K1149" i="4"/>
  <c r="C1150" i="4"/>
  <c r="D1150" i="4"/>
  <c r="K1150" i="4" s="1"/>
  <c r="E1150" i="4"/>
  <c r="F1150" i="4"/>
  <c r="G1150" i="4"/>
  <c r="H1150" i="4"/>
  <c r="I1150" i="4"/>
  <c r="J1154" i="4"/>
  <c r="K1154" i="4"/>
  <c r="J1155" i="4"/>
  <c r="K1155" i="4"/>
  <c r="J1156" i="4"/>
  <c r="K1156" i="4"/>
  <c r="J1157" i="4"/>
  <c r="K1157" i="4"/>
  <c r="J1158" i="4"/>
  <c r="K1158" i="4"/>
  <c r="J1159" i="4"/>
  <c r="K1159" i="4"/>
  <c r="J1160" i="4"/>
  <c r="K1160" i="4"/>
  <c r="J1161" i="4"/>
  <c r="K1161" i="4"/>
  <c r="C1162" i="4"/>
  <c r="D1162" i="4"/>
  <c r="E1162" i="4"/>
  <c r="F1162" i="4"/>
  <c r="G1162" i="4"/>
  <c r="H1162" i="4"/>
  <c r="I1162" i="4"/>
  <c r="J1166" i="4"/>
  <c r="K1166" i="4"/>
  <c r="J1167" i="4"/>
  <c r="K1167" i="4"/>
  <c r="J1170" i="4"/>
  <c r="K1170" i="4"/>
  <c r="J1171" i="4"/>
  <c r="K1171" i="4"/>
  <c r="J1172" i="4"/>
  <c r="K1172" i="4"/>
  <c r="J1173" i="4"/>
  <c r="K1173" i="4"/>
  <c r="J1174" i="4"/>
  <c r="K1174" i="4"/>
  <c r="J1181" i="4"/>
  <c r="K1181" i="4"/>
  <c r="J1182" i="4"/>
  <c r="K1182" i="4"/>
  <c r="J1183" i="4"/>
  <c r="K1183" i="4"/>
  <c r="J1184" i="4"/>
  <c r="K1184" i="4"/>
  <c r="J1185" i="4"/>
  <c r="K1185" i="4"/>
  <c r="J1186" i="4"/>
  <c r="K1186" i="4"/>
  <c r="J1187" i="4"/>
  <c r="K1187" i="4"/>
  <c r="J1188" i="4"/>
  <c r="K1188" i="4"/>
  <c r="J1189" i="4"/>
  <c r="K1189" i="4"/>
  <c r="J1190" i="4"/>
  <c r="K1190" i="4"/>
  <c r="J1191" i="4"/>
  <c r="K1191" i="4"/>
  <c r="J1192" i="4"/>
  <c r="K1192" i="4"/>
  <c r="J1193" i="4"/>
  <c r="K1193" i="4"/>
  <c r="J1194" i="4"/>
  <c r="K1194" i="4"/>
  <c r="J1195" i="4"/>
  <c r="K1195" i="4"/>
  <c r="J1196" i="4"/>
  <c r="K1196" i="4"/>
  <c r="J1197" i="4"/>
  <c r="K1197" i="4"/>
  <c r="J1198" i="4"/>
  <c r="K1198" i="4"/>
  <c r="C1199" i="4"/>
  <c r="D1199" i="4"/>
  <c r="E1199" i="4"/>
  <c r="F1199" i="4"/>
  <c r="G1199" i="4"/>
  <c r="H1199" i="4"/>
  <c r="I1199" i="4"/>
  <c r="J1203" i="4"/>
  <c r="K1203" i="4"/>
  <c r="J1204" i="4"/>
  <c r="K1204" i="4"/>
  <c r="J1205" i="4"/>
  <c r="K1205" i="4"/>
  <c r="J1206" i="4"/>
  <c r="K1206" i="4"/>
  <c r="J1207" i="4"/>
  <c r="K1207" i="4"/>
  <c r="J1208" i="4"/>
  <c r="K1208" i="4"/>
  <c r="J1209" i="4"/>
  <c r="K1209" i="4"/>
  <c r="J1210" i="4"/>
  <c r="K1210" i="4"/>
  <c r="J1211" i="4"/>
  <c r="K1211" i="4"/>
  <c r="J1212" i="4"/>
  <c r="K1212" i="4"/>
  <c r="J1213" i="4"/>
  <c r="K1213" i="4"/>
  <c r="J1214" i="4"/>
  <c r="K1214" i="4"/>
  <c r="J1215" i="4"/>
  <c r="K1215" i="4"/>
  <c r="J1216" i="4"/>
  <c r="K1216" i="4"/>
  <c r="J1217" i="4"/>
  <c r="K1217" i="4"/>
  <c r="J1218" i="4"/>
  <c r="K1218" i="4"/>
  <c r="C1219" i="4"/>
  <c r="D1219" i="4"/>
  <c r="E1219" i="4"/>
  <c r="J1219" i="4" s="1"/>
  <c r="F1219" i="4"/>
  <c r="G1219" i="4"/>
  <c r="H1219" i="4"/>
  <c r="I1219" i="4"/>
  <c r="J1223" i="4"/>
  <c r="K1223" i="4"/>
  <c r="J1224" i="4"/>
  <c r="K1224" i="4"/>
  <c r="J1225" i="4"/>
  <c r="K1225" i="4"/>
  <c r="J1226" i="4"/>
  <c r="K1226" i="4"/>
  <c r="J1227" i="4"/>
  <c r="K1227" i="4"/>
  <c r="J1228" i="4"/>
  <c r="K1228" i="4"/>
  <c r="C1229" i="4"/>
  <c r="D1229" i="4"/>
  <c r="K1229" i="4" s="1"/>
  <c r="E1229" i="4"/>
  <c r="F1229" i="4"/>
  <c r="G1229" i="4"/>
  <c r="H1229" i="4"/>
  <c r="I1229" i="4"/>
  <c r="J1233" i="4"/>
  <c r="K1233" i="4"/>
  <c r="J1234" i="4"/>
  <c r="K1234" i="4"/>
  <c r="J1235" i="4"/>
  <c r="K1235" i="4"/>
  <c r="J1236" i="4"/>
  <c r="K1236" i="4"/>
  <c r="J1237" i="4"/>
  <c r="K1237" i="4"/>
  <c r="J1238" i="4"/>
  <c r="K1238" i="4"/>
  <c r="J1239" i="4"/>
  <c r="K1239" i="4"/>
  <c r="J1240" i="4"/>
  <c r="K1240" i="4"/>
  <c r="J1241" i="4"/>
  <c r="K1241" i="4"/>
  <c r="J1242" i="4"/>
  <c r="K1242" i="4"/>
  <c r="J1243" i="4"/>
  <c r="K1243" i="4"/>
  <c r="J1244" i="4"/>
  <c r="K1244" i="4"/>
  <c r="J1245" i="4"/>
  <c r="K1245" i="4"/>
  <c r="J1246" i="4"/>
  <c r="K1246" i="4"/>
  <c r="J1247" i="4"/>
  <c r="K1247" i="4"/>
  <c r="J1251" i="4"/>
  <c r="K1251" i="4"/>
  <c r="J1252" i="4"/>
  <c r="K1252" i="4"/>
  <c r="J1253" i="4"/>
  <c r="K1253" i="4"/>
  <c r="J1254" i="4"/>
  <c r="K1254" i="4"/>
  <c r="J1255" i="4"/>
  <c r="K1255" i="4"/>
  <c r="J1256" i="4"/>
  <c r="K1256" i="4"/>
  <c r="J1257" i="4"/>
  <c r="K1257" i="4"/>
  <c r="J1258" i="4"/>
  <c r="K1258" i="4"/>
  <c r="J1259" i="4"/>
  <c r="K1259" i="4"/>
  <c r="J1260" i="4"/>
  <c r="K1260" i="4"/>
  <c r="J1264" i="4"/>
  <c r="K1264" i="4"/>
  <c r="J1265" i="4"/>
  <c r="K1265" i="4"/>
  <c r="J1266" i="4"/>
  <c r="K1266" i="4"/>
  <c r="J1267" i="4"/>
  <c r="K1267" i="4"/>
  <c r="J1268" i="4"/>
  <c r="K1268" i="4"/>
  <c r="J1269" i="4"/>
  <c r="K1269" i="4"/>
  <c r="J1270" i="4"/>
  <c r="K1270" i="4"/>
  <c r="J1271" i="4"/>
  <c r="K1271" i="4"/>
  <c r="J1272" i="4"/>
  <c r="K1272" i="4"/>
  <c r="J1273" i="4"/>
  <c r="K1273" i="4"/>
  <c r="C1274" i="4"/>
  <c r="D1274" i="4"/>
  <c r="E1274" i="4"/>
  <c r="J1274" i="4" s="1"/>
  <c r="F1274" i="4"/>
  <c r="G1274" i="4"/>
  <c r="H1274" i="4"/>
  <c r="I1274" i="4"/>
  <c r="J1278" i="4"/>
  <c r="K1278" i="4"/>
  <c r="J1279" i="4"/>
  <c r="K1279" i="4"/>
  <c r="J1280" i="4"/>
  <c r="K1280" i="4"/>
  <c r="J1281" i="4"/>
  <c r="K1281" i="4"/>
  <c r="J1282" i="4"/>
  <c r="K1282" i="4"/>
  <c r="J1283" i="4"/>
  <c r="K1283" i="4"/>
  <c r="J1285" i="4"/>
  <c r="K1285" i="4"/>
  <c r="C1286" i="4"/>
  <c r="D1286" i="4"/>
  <c r="F1286" i="4"/>
  <c r="G1286" i="4"/>
  <c r="H1286" i="4"/>
  <c r="I1286" i="4"/>
  <c r="J1290" i="4"/>
  <c r="K1290" i="4"/>
  <c r="J1291" i="4"/>
  <c r="K1291" i="4"/>
  <c r="J1292" i="4"/>
  <c r="K1292" i="4"/>
  <c r="J1293" i="4"/>
  <c r="K1293" i="4"/>
  <c r="J1294" i="4"/>
  <c r="K1294" i="4"/>
  <c r="J1295" i="4"/>
  <c r="K1295" i="4"/>
  <c r="J1296" i="4"/>
  <c r="K1296" i="4"/>
  <c r="J1297" i="4"/>
  <c r="K1297" i="4"/>
  <c r="J1298" i="4"/>
  <c r="K1298" i="4"/>
  <c r="J1302" i="4"/>
  <c r="K1302" i="4"/>
  <c r="J1303" i="4"/>
  <c r="K1303" i="4"/>
  <c r="J1304" i="4"/>
  <c r="K1304" i="4"/>
  <c r="J1305" i="4"/>
  <c r="K1305" i="4"/>
  <c r="J1306" i="4"/>
  <c r="K1306" i="4"/>
  <c r="J1307" i="4"/>
  <c r="K1307" i="4"/>
  <c r="J1308" i="4"/>
  <c r="K1308" i="4"/>
  <c r="J1309" i="4"/>
  <c r="K1309" i="4"/>
  <c r="J1310" i="4"/>
  <c r="K1310" i="4"/>
  <c r="J1314" i="4"/>
  <c r="K1314" i="4"/>
  <c r="J1315" i="4"/>
  <c r="K1315" i="4"/>
  <c r="J1316" i="4"/>
  <c r="K1316" i="4"/>
  <c r="J1317" i="4"/>
  <c r="K1317" i="4"/>
  <c r="J1318" i="4"/>
  <c r="K1318" i="4"/>
  <c r="J1319" i="4"/>
  <c r="K1319" i="4"/>
  <c r="J1320" i="4"/>
  <c r="K1320" i="4"/>
  <c r="J1321" i="4"/>
  <c r="K1321" i="4"/>
  <c r="J1322" i="4"/>
  <c r="K1322" i="4"/>
  <c r="J1323" i="4"/>
  <c r="K1323" i="4"/>
  <c r="J1324" i="4"/>
  <c r="K1324" i="4"/>
  <c r="J1325" i="4"/>
  <c r="K1325" i="4"/>
  <c r="J1326" i="4"/>
  <c r="K1326" i="4"/>
  <c r="C1327" i="4"/>
  <c r="D1327" i="4"/>
  <c r="E1327" i="4"/>
  <c r="F1327" i="4"/>
  <c r="G1327" i="4"/>
  <c r="H1327" i="4"/>
  <c r="I1327" i="4"/>
  <c r="J1331" i="4"/>
  <c r="K1331" i="4"/>
  <c r="J1332" i="4"/>
  <c r="K1332" i="4"/>
  <c r="J1333" i="4"/>
  <c r="K1333" i="4"/>
  <c r="J1334" i="4"/>
  <c r="K1334" i="4"/>
  <c r="J1335" i="4"/>
  <c r="K1335" i="4"/>
  <c r="J1336" i="4"/>
  <c r="K1336" i="4"/>
  <c r="C1337" i="4"/>
  <c r="D1337" i="4"/>
  <c r="E1337" i="4"/>
  <c r="F1337" i="4"/>
  <c r="G1337" i="4"/>
  <c r="H1337" i="4"/>
  <c r="I1337" i="4"/>
  <c r="J1341" i="4"/>
  <c r="K1341" i="4"/>
  <c r="J1342" i="4"/>
  <c r="K1342" i="4"/>
  <c r="J1343" i="4"/>
  <c r="K1343" i="4"/>
  <c r="J1344" i="4"/>
  <c r="K1344" i="4"/>
  <c r="J1345" i="4"/>
  <c r="K1345" i="4"/>
  <c r="J1346" i="4"/>
  <c r="K1346" i="4"/>
  <c r="J1347" i="4"/>
  <c r="K1347" i="4"/>
  <c r="J1348" i="4"/>
  <c r="K1348" i="4"/>
  <c r="C1349" i="4"/>
  <c r="D1349" i="4"/>
  <c r="E1349" i="4"/>
  <c r="J1349" i="4" s="1"/>
  <c r="F1349" i="4"/>
  <c r="G1349" i="4"/>
  <c r="H1349" i="4"/>
  <c r="I1349" i="4"/>
  <c r="J1353" i="4"/>
  <c r="K1353" i="4"/>
  <c r="J1354" i="4"/>
  <c r="K1354" i="4"/>
  <c r="J1355" i="4"/>
  <c r="K1355" i="4"/>
  <c r="J1358" i="4"/>
  <c r="K1358" i="4"/>
  <c r="J1359" i="4"/>
  <c r="K1359" i="4"/>
  <c r="J1360" i="4"/>
  <c r="K1360" i="4"/>
  <c r="C1361" i="4"/>
  <c r="D1361" i="4"/>
  <c r="E1361" i="4"/>
  <c r="F1361" i="4"/>
  <c r="G1361" i="4"/>
  <c r="H1361" i="4"/>
  <c r="I1361" i="4"/>
  <c r="J1365" i="4"/>
  <c r="K1365" i="4"/>
  <c r="J1366" i="4"/>
  <c r="K1366" i="4"/>
  <c r="J1369" i="4"/>
  <c r="K1369" i="4"/>
  <c r="J1370" i="4"/>
  <c r="K1370" i="4"/>
  <c r="J1371" i="4"/>
  <c r="K1371" i="4"/>
  <c r="J1372" i="4"/>
  <c r="K1372" i="4"/>
  <c r="C1373" i="4"/>
  <c r="D1373" i="4"/>
  <c r="E1373" i="4"/>
  <c r="F1373" i="4"/>
  <c r="G1373" i="4"/>
  <c r="H1373" i="4"/>
  <c r="I1373" i="4"/>
  <c r="J1380" i="4"/>
  <c r="K1380" i="4"/>
  <c r="J1381" i="4"/>
  <c r="K1381" i="4"/>
  <c r="J1382" i="4"/>
  <c r="K1382" i="4"/>
  <c r="J1383" i="4"/>
  <c r="K1383" i="4"/>
  <c r="J1384" i="4"/>
  <c r="K1384" i="4"/>
  <c r="J1385" i="4"/>
  <c r="K1385" i="4"/>
  <c r="J1386" i="4"/>
  <c r="K1386" i="4"/>
  <c r="J1387" i="4"/>
  <c r="K1387" i="4"/>
  <c r="J1388" i="4"/>
  <c r="K1388" i="4"/>
  <c r="J1389" i="4"/>
  <c r="K1389" i="4"/>
  <c r="J1390" i="4"/>
  <c r="K1390" i="4"/>
  <c r="J1391" i="4"/>
  <c r="K1391" i="4"/>
  <c r="C1392" i="4"/>
  <c r="D1392" i="4"/>
  <c r="E1392" i="4"/>
  <c r="F1392" i="4"/>
  <c r="G1392" i="4"/>
  <c r="H1392" i="4"/>
  <c r="I1392" i="4"/>
  <c r="J1396" i="4"/>
  <c r="K1396" i="4"/>
  <c r="J1397" i="4"/>
  <c r="K1397" i="4"/>
  <c r="J1398" i="4"/>
  <c r="K1398" i="4"/>
  <c r="J1399" i="4"/>
  <c r="K1399" i="4"/>
  <c r="J1400" i="4"/>
  <c r="K1400" i="4"/>
  <c r="J1401" i="4"/>
  <c r="K1401" i="4"/>
  <c r="J1402" i="4"/>
  <c r="K1402" i="4"/>
  <c r="J1403" i="4"/>
  <c r="K1403" i="4"/>
  <c r="J1404" i="4"/>
  <c r="K1404" i="4"/>
  <c r="J1405" i="4"/>
  <c r="K1405" i="4"/>
  <c r="J1406" i="4"/>
  <c r="K1406" i="4"/>
  <c r="J1407" i="4"/>
  <c r="K1407" i="4"/>
  <c r="J1408" i="4"/>
  <c r="K1408" i="4"/>
  <c r="J1409" i="4"/>
  <c r="K1409" i="4"/>
  <c r="C1410" i="4"/>
  <c r="D1410" i="4"/>
  <c r="E1410" i="4"/>
  <c r="J1410" i="4" s="1"/>
  <c r="F1410" i="4"/>
  <c r="G1410" i="4"/>
  <c r="H1410" i="4"/>
  <c r="I1410" i="4"/>
  <c r="J1414" i="4"/>
  <c r="K1414" i="4"/>
  <c r="J1415" i="4"/>
  <c r="K1415" i="4"/>
  <c r="J1416" i="4"/>
  <c r="K1416" i="4"/>
  <c r="J1417" i="4"/>
  <c r="K1417" i="4"/>
  <c r="J1418" i="4"/>
  <c r="K1418" i="4"/>
  <c r="J1419" i="4"/>
  <c r="K1419" i="4"/>
  <c r="J1420" i="4"/>
  <c r="K1420" i="4"/>
  <c r="J1421" i="4"/>
  <c r="K1421" i="4"/>
  <c r="J1422" i="4"/>
  <c r="K1422" i="4"/>
  <c r="J1423" i="4"/>
  <c r="K1423" i="4"/>
  <c r="C1424" i="4"/>
  <c r="D1424" i="4"/>
  <c r="E1424" i="4"/>
  <c r="F1424" i="4"/>
  <c r="G1424" i="4"/>
  <c r="H1424" i="4"/>
  <c r="I1424" i="4"/>
  <c r="J1428" i="4"/>
  <c r="K1428" i="4"/>
  <c r="J1443" i="4"/>
  <c r="K1443" i="4"/>
  <c r="J1447" i="4"/>
  <c r="K1447" i="4"/>
  <c r="J1448" i="4"/>
  <c r="K1448" i="4"/>
  <c r="J1449" i="4"/>
  <c r="K1449" i="4"/>
  <c r="J1450" i="4"/>
  <c r="K1450" i="4"/>
  <c r="J1451" i="4"/>
  <c r="K1451" i="4"/>
  <c r="J1452" i="4"/>
  <c r="K1452" i="4"/>
  <c r="J1453" i="4"/>
  <c r="K1453" i="4"/>
  <c r="J1454" i="4"/>
  <c r="K1454" i="4"/>
  <c r="J1455" i="4"/>
  <c r="K1455" i="4"/>
  <c r="J1456" i="4"/>
  <c r="K1456" i="4"/>
  <c r="J1457" i="4"/>
  <c r="K1457" i="4"/>
  <c r="J1461" i="4"/>
  <c r="K1461" i="4"/>
  <c r="J1462" i="4"/>
  <c r="K1462" i="4"/>
  <c r="J1463" i="4"/>
  <c r="K1463" i="4"/>
  <c r="J1464" i="4"/>
  <c r="K1464" i="4"/>
  <c r="J1465" i="4"/>
  <c r="K1465" i="4"/>
  <c r="J1466" i="4"/>
  <c r="K1466" i="4"/>
  <c r="J1467" i="4"/>
  <c r="K1467" i="4"/>
  <c r="J1468" i="4"/>
  <c r="K1468" i="4"/>
  <c r="C1469" i="4"/>
  <c r="D1469" i="4"/>
  <c r="E1469" i="4"/>
  <c r="F1469" i="4"/>
  <c r="G1469" i="4"/>
  <c r="H1469" i="4"/>
  <c r="I1469" i="4"/>
  <c r="J1473" i="4"/>
  <c r="K1473" i="4"/>
  <c r="J1474" i="4"/>
  <c r="K1474" i="4"/>
  <c r="J1475" i="4"/>
  <c r="K1475" i="4"/>
  <c r="J1476" i="4"/>
  <c r="K1476" i="4"/>
  <c r="J1477" i="4"/>
  <c r="K1477" i="4"/>
  <c r="J1479" i="4"/>
  <c r="K1479" i="4"/>
  <c r="J1480" i="4"/>
  <c r="K1480" i="4"/>
  <c r="C1481" i="4"/>
  <c r="D1481" i="4"/>
  <c r="F1481" i="4"/>
  <c r="G1481" i="4"/>
  <c r="H1481" i="4"/>
  <c r="I1481" i="4"/>
  <c r="K1481" i="4"/>
  <c r="J1485" i="4"/>
  <c r="K1485" i="4"/>
  <c r="J1486" i="4"/>
  <c r="K1486" i="4"/>
  <c r="J1487" i="4"/>
  <c r="K1487" i="4"/>
  <c r="J1488" i="4"/>
  <c r="K1488" i="4"/>
  <c r="J1489" i="4"/>
  <c r="K1489" i="4"/>
  <c r="J1490" i="4"/>
  <c r="K1490" i="4"/>
  <c r="J1491" i="4"/>
  <c r="K1491" i="4"/>
  <c r="J1492" i="4"/>
  <c r="K1492" i="4"/>
  <c r="C1493" i="4"/>
  <c r="D1493" i="4"/>
  <c r="E1493" i="4"/>
  <c r="F1493" i="4"/>
  <c r="G1493" i="4"/>
  <c r="H1493" i="4"/>
  <c r="I1493" i="4"/>
  <c r="J1494" i="4"/>
  <c r="K1494" i="4"/>
  <c r="J1497" i="4"/>
  <c r="K1497" i="4"/>
  <c r="J1498" i="4"/>
  <c r="K1498" i="4"/>
  <c r="J1499" i="4"/>
  <c r="K1499" i="4"/>
  <c r="J1500" i="4"/>
  <c r="K1500" i="4"/>
  <c r="J1501" i="4"/>
  <c r="K1501" i="4"/>
  <c r="J1502" i="4"/>
  <c r="K1502" i="4"/>
  <c r="J1503" i="4"/>
  <c r="K1503" i="4"/>
  <c r="J1504" i="4"/>
  <c r="K1504" i="4"/>
  <c r="J1508" i="4"/>
  <c r="K1508" i="4"/>
  <c r="J1509" i="4"/>
  <c r="K1509" i="4"/>
  <c r="J1510" i="4"/>
  <c r="K1510" i="4"/>
  <c r="J1511" i="4"/>
  <c r="K1511" i="4"/>
  <c r="J1512" i="4"/>
  <c r="K1512" i="4"/>
  <c r="J1513" i="4"/>
  <c r="K1513" i="4"/>
  <c r="J1514" i="4"/>
  <c r="K1514" i="4"/>
  <c r="J1515" i="4"/>
  <c r="K1515" i="4"/>
  <c r="J1516" i="4"/>
  <c r="K1516" i="4"/>
  <c r="J1517" i="4"/>
  <c r="K1517" i="4"/>
  <c r="J1518" i="4"/>
  <c r="K1518" i="4"/>
  <c r="J1519" i="4"/>
  <c r="K1519" i="4"/>
  <c r="J1520" i="4"/>
  <c r="K1520" i="4"/>
  <c r="J1521" i="4"/>
  <c r="K1521" i="4"/>
  <c r="C1522" i="4"/>
  <c r="D1522" i="4"/>
  <c r="E1522" i="4"/>
  <c r="J1522" i="4" s="1"/>
  <c r="F1522" i="4"/>
  <c r="G1522" i="4"/>
  <c r="H1522" i="4"/>
  <c r="I1522" i="4"/>
  <c r="J1526" i="4"/>
  <c r="K1526" i="4"/>
  <c r="J1527" i="4"/>
  <c r="K1527" i="4"/>
  <c r="J1528" i="4"/>
  <c r="K1528" i="4"/>
  <c r="J1529" i="4"/>
  <c r="K1529" i="4"/>
  <c r="J1530" i="4"/>
  <c r="K1530" i="4"/>
  <c r="J1531" i="4"/>
  <c r="K1531" i="4"/>
  <c r="C1532" i="4"/>
  <c r="D1532" i="4"/>
  <c r="E1532" i="4"/>
  <c r="F1532" i="4"/>
  <c r="G1532" i="4"/>
  <c r="H1532" i="4"/>
  <c r="I1532" i="4"/>
  <c r="J1536" i="4"/>
  <c r="K1536" i="4"/>
  <c r="J1537" i="4"/>
  <c r="K1537" i="4"/>
  <c r="J1538" i="4"/>
  <c r="K1538" i="4"/>
  <c r="J1539" i="4"/>
  <c r="K1539" i="4"/>
  <c r="J1540" i="4"/>
  <c r="K1540" i="4"/>
  <c r="J1541" i="4"/>
  <c r="K1541" i="4"/>
  <c r="J1542" i="4"/>
  <c r="K1542" i="4"/>
  <c r="J1546" i="4"/>
  <c r="K1546" i="4"/>
  <c r="J1547" i="4"/>
  <c r="K1547" i="4"/>
  <c r="J1548" i="4"/>
  <c r="K1548" i="4"/>
  <c r="J1549" i="4"/>
  <c r="K1549" i="4"/>
  <c r="J1550" i="4"/>
  <c r="K1550" i="4"/>
  <c r="J1551" i="4"/>
  <c r="K1551" i="4"/>
  <c r="C1552" i="4"/>
  <c r="D1552" i="4"/>
  <c r="E1552" i="4"/>
  <c r="F1552" i="4"/>
  <c r="G1552" i="4"/>
  <c r="H1552" i="4"/>
  <c r="I1552" i="4"/>
  <c r="J6" i="3"/>
  <c r="K6" i="3"/>
  <c r="J7" i="3"/>
  <c r="K7" i="3"/>
  <c r="J8" i="3"/>
  <c r="K8" i="3"/>
  <c r="J9" i="3"/>
  <c r="K9" i="3"/>
  <c r="J10" i="3"/>
  <c r="K10" i="3"/>
  <c r="J11" i="3"/>
  <c r="K11" i="3"/>
  <c r="J12" i="3"/>
  <c r="K12" i="3"/>
  <c r="J13" i="3"/>
  <c r="K13" i="3"/>
  <c r="J14" i="3"/>
  <c r="K14" i="3"/>
  <c r="J15" i="3"/>
  <c r="K15" i="3"/>
  <c r="J16" i="3"/>
  <c r="K16" i="3"/>
  <c r="J17" i="3"/>
  <c r="K17" i="3"/>
  <c r="J18" i="3"/>
  <c r="K18" i="3"/>
  <c r="J19" i="3"/>
  <c r="K19" i="3"/>
  <c r="J26" i="3"/>
  <c r="K26" i="3"/>
  <c r="J27" i="3"/>
  <c r="K27" i="3"/>
  <c r="J28" i="3"/>
  <c r="K28" i="3"/>
  <c r="J29" i="3"/>
  <c r="K29" i="3"/>
  <c r="J30" i="3"/>
  <c r="K30" i="3"/>
  <c r="J31" i="3"/>
  <c r="K31" i="3"/>
  <c r="J32" i="3"/>
  <c r="K32" i="3"/>
  <c r="J33" i="3"/>
  <c r="K33" i="3"/>
  <c r="J34" i="3"/>
  <c r="K34" i="3"/>
  <c r="J35" i="3"/>
  <c r="K35" i="3"/>
  <c r="C36" i="3"/>
  <c r="D36" i="3"/>
  <c r="E36" i="3"/>
  <c r="J36" i="3" s="1"/>
  <c r="F36" i="3"/>
  <c r="G36" i="3"/>
  <c r="H36" i="3"/>
  <c r="I36" i="3"/>
  <c r="J40" i="3"/>
  <c r="K40" i="3"/>
  <c r="J41" i="3"/>
  <c r="K41" i="3"/>
  <c r="J42" i="3"/>
  <c r="K42" i="3"/>
  <c r="J43" i="3"/>
  <c r="K43" i="3"/>
  <c r="J44" i="3"/>
  <c r="K44" i="3"/>
  <c r="J45" i="3"/>
  <c r="K45" i="3"/>
  <c r="J46" i="3"/>
  <c r="K46" i="3"/>
  <c r="J47" i="3"/>
  <c r="K47" i="3"/>
  <c r="J48" i="3"/>
  <c r="K48" i="3"/>
  <c r="J49" i="3"/>
  <c r="K49" i="3"/>
  <c r="C50" i="3"/>
  <c r="D50" i="3"/>
  <c r="K50" i="3" s="1"/>
  <c r="E50" i="3"/>
  <c r="F50" i="3"/>
  <c r="J50" i="3" s="1"/>
  <c r="G50" i="3"/>
  <c r="H50" i="3"/>
  <c r="I50" i="3"/>
  <c r="J54" i="3"/>
  <c r="K54" i="3"/>
  <c r="J55" i="3"/>
  <c r="K55" i="3"/>
  <c r="J56" i="3"/>
  <c r="K56" i="3"/>
  <c r="J57" i="3"/>
  <c r="K57" i="3"/>
  <c r="J58" i="3"/>
  <c r="K58" i="3"/>
  <c r="J59" i="3"/>
  <c r="K59" i="3"/>
  <c r="J60" i="3"/>
  <c r="K60" i="3"/>
  <c r="J61" i="3"/>
  <c r="K61" i="3"/>
  <c r="J62" i="3"/>
  <c r="K62" i="3"/>
  <c r="J63" i="3"/>
  <c r="K63" i="3"/>
  <c r="D64" i="3"/>
  <c r="K64" i="3" s="1"/>
  <c r="E64" i="3"/>
  <c r="F64" i="3"/>
  <c r="J68" i="3"/>
  <c r="K68" i="3"/>
  <c r="J69" i="3"/>
  <c r="K69" i="3"/>
  <c r="J70" i="3"/>
  <c r="K70" i="3"/>
  <c r="J71" i="3"/>
  <c r="K71" i="3"/>
  <c r="J72" i="3"/>
  <c r="K72" i="3"/>
  <c r="J73" i="3"/>
  <c r="K73" i="3"/>
  <c r="J74" i="3"/>
  <c r="K74" i="3"/>
  <c r="J75" i="3"/>
  <c r="K75" i="3"/>
  <c r="C76" i="3"/>
  <c r="D76" i="3"/>
  <c r="F76" i="3"/>
  <c r="G76" i="3"/>
  <c r="H76" i="3"/>
  <c r="I76" i="3"/>
  <c r="J80" i="3"/>
  <c r="K80" i="3"/>
  <c r="J81" i="3"/>
  <c r="K81" i="3"/>
  <c r="J82" i="3"/>
  <c r="K82" i="3"/>
  <c r="J83" i="3"/>
  <c r="K83" i="3"/>
  <c r="J84" i="3"/>
  <c r="K84" i="3"/>
  <c r="J85" i="3"/>
  <c r="K85" i="3"/>
  <c r="J86" i="3"/>
  <c r="K86" i="3"/>
  <c r="J87" i="3"/>
  <c r="K87" i="3"/>
  <c r="J88" i="3"/>
  <c r="K88" i="3"/>
  <c r="J92" i="3"/>
  <c r="K92" i="3"/>
  <c r="J93" i="3"/>
  <c r="K93" i="3"/>
  <c r="J94" i="3"/>
  <c r="K94" i="3"/>
  <c r="J95" i="3"/>
  <c r="K95" i="3"/>
  <c r="J96" i="3"/>
  <c r="K96" i="3"/>
  <c r="J97" i="3"/>
  <c r="K97" i="3"/>
  <c r="J98" i="3"/>
  <c r="K98" i="3"/>
  <c r="J99" i="3"/>
  <c r="K99" i="3"/>
  <c r="J100" i="3"/>
  <c r="K100" i="3"/>
  <c r="J107" i="3"/>
  <c r="K107" i="3"/>
  <c r="J108" i="3"/>
  <c r="K108" i="3"/>
  <c r="J109" i="3"/>
  <c r="K109" i="3"/>
  <c r="J110" i="3"/>
  <c r="K110" i="3"/>
  <c r="J111" i="3"/>
  <c r="K111" i="3"/>
  <c r="J112" i="3"/>
  <c r="K112" i="3"/>
  <c r="J113" i="3"/>
  <c r="K113" i="3"/>
  <c r="J114" i="3"/>
  <c r="K114" i="3"/>
  <c r="J115" i="3"/>
  <c r="K115" i="3"/>
  <c r="C116" i="3"/>
  <c r="D116" i="3"/>
  <c r="K116" i="3" s="1"/>
  <c r="E116" i="3"/>
  <c r="F116" i="3"/>
  <c r="G116" i="3"/>
  <c r="H116" i="3"/>
  <c r="I116" i="3"/>
  <c r="J120" i="3"/>
  <c r="K120" i="3"/>
  <c r="J121" i="3"/>
  <c r="K121" i="3"/>
  <c r="J122" i="3"/>
  <c r="K122" i="3"/>
  <c r="J123" i="3"/>
  <c r="K123" i="3"/>
  <c r="J124" i="3"/>
  <c r="K124" i="3"/>
  <c r="J125" i="3"/>
  <c r="K125" i="3"/>
  <c r="J126" i="3"/>
  <c r="K126" i="3"/>
  <c r="J127" i="3"/>
  <c r="K127" i="3"/>
  <c r="J128" i="3"/>
  <c r="K128" i="3"/>
  <c r="J129" i="3"/>
  <c r="K129" i="3"/>
  <c r="C130" i="3"/>
  <c r="D130" i="3"/>
  <c r="E130" i="3"/>
  <c r="F130" i="3"/>
  <c r="G130" i="3"/>
  <c r="H130" i="3"/>
  <c r="I130" i="3"/>
  <c r="J134" i="3"/>
  <c r="K134" i="3"/>
  <c r="J135" i="3"/>
  <c r="K135" i="3"/>
  <c r="J136" i="3"/>
  <c r="K136" i="3"/>
  <c r="J137" i="3"/>
  <c r="K137" i="3"/>
  <c r="J138" i="3"/>
  <c r="K138" i="3"/>
  <c r="J139" i="3"/>
  <c r="K139" i="3"/>
  <c r="J140" i="3"/>
  <c r="K140" i="3"/>
  <c r="J141" i="3"/>
  <c r="K141" i="3"/>
  <c r="J142" i="3"/>
  <c r="K142" i="3"/>
  <c r="J143" i="3"/>
  <c r="K143" i="3"/>
  <c r="J144" i="3"/>
  <c r="K144" i="3"/>
  <c r="J148" i="3"/>
  <c r="K148" i="3"/>
  <c r="J149" i="3"/>
  <c r="K149" i="3"/>
  <c r="J150" i="3"/>
  <c r="K150" i="3"/>
  <c r="J151" i="3"/>
  <c r="K151" i="3"/>
  <c r="J152" i="3"/>
  <c r="K152" i="3"/>
  <c r="J153" i="3"/>
  <c r="K153" i="3"/>
  <c r="J154" i="3"/>
  <c r="K154" i="3"/>
  <c r="J155" i="3"/>
  <c r="K155" i="3"/>
  <c r="C156" i="3"/>
  <c r="D156" i="3"/>
  <c r="F156" i="3"/>
  <c r="G156" i="3"/>
  <c r="H156" i="3"/>
  <c r="I156" i="3"/>
  <c r="K156" i="3"/>
  <c r="J160" i="3"/>
  <c r="K160" i="3"/>
  <c r="J161" i="3"/>
  <c r="K161" i="3"/>
  <c r="J162" i="3"/>
  <c r="K162" i="3"/>
  <c r="J163" i="3"/>
  <c r="K163" i="3"/>
  <c r="J164" i="3"/>
  <c r="K164" i="3"/>
  <c r="J165" i="3"/>
  <c r="K165" i="3"/>
  <c r="J166" i="3"/>
  <c r="K166" i="3"/>
  <c r="J167" i="3"/>
  <c r="K167" i="3"/>
  <c r="J168" i="3"/>
  <c r="K168" i="3"/>
  <c r="J172" i="3"/>
  <c r="K172" i="3"/>
  <c r="J173" i="3"/>
  <c r="K173" i="3"/>
  <c r="J174" i="3"/>
  <c r="K174" i="3"/>
  <c r="J175" i="3"/>
  <c r="K175" i="3"/>
  <c r="J176" i="3"/>
  <c r="K176" i="3"/>
  <c r="J177" i="3"/>
  <c r="K177" i="3"/>
  <c r="J178" i="3"/>
  <c r="K178" i="3"/>
  <c r="J179" i="3"/>
  <c r="K179" i="3"/>
  <c r="C180" i="3"/>
  <c r="D180" i="3"/>
  <c r="F180" i="3"/>
  <c r="G180" i="3"/>
  <c r="H180" i="3"/>
  <c r="I180" i="3"/>
  <c r="J184" i="3"/>
  <c r="K184" i="3"/>
  <c r="J185" i="3"/>
  <c r="K185" i="3"/>
  <c r="J186" i="3"/>
  <c r="K186" i="3"/>
  <c r="J187" i="3"/>
  <c r="K187" i="3"/>
  <c r="J188" i="3"/>
  <c r="K188" i="3"/>
  <c r="J189" i="3"/>
  <c r="K189" i="3"/>
  <c r="J190" i="3"/>
  <c r="K190" i="3"/>
  <c r="J191" i="3"/>
  <c r="K191" i="3"/>
  <c r="C192" i="3"/>
  <c r="D192" i="3"/>
  <c r="F192" i="3"/>
  <c r="G192" i="3"/>
  <c r="H192" i="3"/>
  <c r="I192" i="3"/>
  <c r="K192" i="3"/>
  <c r="J199" i="3"/>
  <c r="K199" i="3"/>
  <c r="J200" i="3"/>
  <c r="K200" i="3"/>
  <c r="J201" i="3"/>
  <c r="K201" i="3"/>
  <c r="J202" i="3"/>
  <c r="K202" i="3"/>
  <c r="J203" i="3"/>
  <c r="K203" i="3"/>
  <c r="J204" i="3"/>
  <c r="K204" i="3"/>
  <c r="J205" i="3"/>
  <c r="K205" i="3"/>
  <c r="J206" i="3"/>
  <c r="K206" i="3"/>
  <c r="J207" i="3"/>
  <c r="K207" i="3"/>
  <c r="J208" i="3"/>
  <c r="K208" i="3"/>
  <c r="J209" i="3"/>
  <c r="K209" i="3"/>
  <c r="J210" i="3"/>
  <c r="K210" i="3"/>
  <c r="I211" i="3"/>
  <c r="J211" i="3"/>
  <c r="K211" i="3"/>
  <c r="J215" i="3"/>
  <c r="K215" i="3"/>
  <c r="J216" i="3"/>
  <c r="K216" i="3"/>
  <c r="J217" i="3"/>
  <c r="K217" i="3"/>
  <c r="J218" i="3"/>
  <c r="K218" i="3"/>
  <c r="J219" i="3"/>
  <c r="K219" i="3"/>
  <c r="J220" i="3"/>
  <c r="K220" i="3"/>
  <c r="J221" i="3"/>
  <c r="K221" i="3"/>
  <c r="J222" i="3"/>
  <c r="K222" i="3"/>
  <c r="J223" i="3"/>
  <c r="K223" i="3"/>
  <c r="J224" i="3"/>
  <c r="K224" i="3"/>
  <c r="C225" i="3"/>
  <c r="D225" i="3"/>
  <c r="E225" i="3"/>
  <c r="J225" i="3" s="1"/>
  <c r="F225" i="3"/>
  <c r="G225" i="3"/>
  <c r="H225" i="3"/>
  <c r="I225" i="3"/>
  <c r="J229" i="3"/>
  <c r="K229" i="3"/>
  <c r="J230" i="3"/>
  <c r="K230" i="3"/>
  <c r="J231" i="3"/>
  <c r="K231" i="3"/>
  <c r="J232" i="3"/>
  <c r="K232" i="3"/>
  <c r="J233" i="3"/>
  <c r="K233" i="3"/>
  <c r="J234" i="3"/>
  <c r="K234" i="3"/>
  <c r="J235" i="3"/>
  <c r="K235" i="3"/>
  <c r="J236" i="3"/>
  <c r="K236" i="3"/>
  <c r="J237" i="3"/>
  <c r="K237" i="3"/>
  <c r="J238" i="3"/>
  <c r="K238" i="3"/>
  <c r="C239" i="3"/>
  <c r="D239" i="3"/>
  <c r="K239" i="3" s="1"/>
  <c r="F239" i="3"/>
  <c r="G239" i="3"/>
  <c r="H239" i="3"/>
  <c r="I239" i="3"/>
  <c r="J243" i="3"/>
  <c r="K243" i="3"/>
  <c r="J244" i="3"/>
  <c r="K244" i="3"/>
  <c r="J245" i="3"/>
  <c r="K245" i="3"/>
  <c r="J246" i="3"/>
  <c r="K246" i="3"/>
  <c r="J247" i="3"/>
  <c r="K247" i="3"/>
  <c r="J248" i="3"/>
  <c r="K248" i="3"/>
  <c r="J249" i="3"/>
  <c r="K249" i="3"/>
  <c r="J250" i="3"/>
  <c r="K250" i="3"/>
  <c r="J251" i="3"/>
  <c r="K251" i="3"/>
  <c r="J255" i="3"/>
  <c r="K255" i="3"/>
  <c r="J256" i="3"/>
  <c r="K256" i="3"/>
  <c r="J257" i="3"/>
  <c r="K257" i="3"/>
  <c r="J258" i="3"/>
  <c r="K258" i="3"/>
  <c r="J259" i="3"/>
  <c r="K259" i="3"/>
  <c r="J261" i="3"/>
  <c r="K261" i="3"/>
  <c r="J262" i="3"/>
  <c r="K262" i="3"/>
  <c r="C263" i="3"/>
  <c r="D263" i="3"/>
  <c r="F263" i="3"/>
  <c r="G263" i="3"/>
  <c r="H263" i="3"/>
  <c r="I263" i="3"/>
  <c r="J270" i="3"/>
  <c r="K270" i="3"/>
  <c r="J271" i="3"/>
  <c r="K271" i="3"/>
  <c r="J272" i="3"/>
  <c r="K272" i="3"/>
  <c r="J273" i="3"/>
  <c r="K273" i="3"/>
  <c r="J274" i="3"/>
  <c r="K274" i="3"/>
  <c r="J275" i="3"/>
  <c r="K275" i="3"/>
  <c r="J276" i="3"/>
  <c r="K276" i="3"/>
  <c r="J277" i="3"/>
  <c r="K277" i="3"/>
  <c r="J278" i="3"/>
  <c r="K278" i="3"/>
  <c r="J279" i="3"/>
  <c r="K279" i="3"/>
  <c r="C280" i="3"/>
  <c r="D280" i="3"/>
  <c r="K280" i="3" s="1"/>
  <c r="E280" i="3"/>
  <c r="F280" i="3"/>
  <c r="G280" i="3"/>
  <c r="H280" i="3"/>
  <c r="I280" i="3"/>
  <c r="J284" i="3"/>
  <c r="K284" i="3"/>
  <c r="J285" i="3"/>
  <c r="K285" i="3"/>
  <c r="J286" i="3"/>
  <c r="K286" i="3"/>
  <c r="J287" i="3"/>
  <c r="K287" i="3"/>
  <c r="J288" i="3"/>
  <c r="K288" i="3"/>
  <c r="J289" i="3"/>
  <c r="K289" i="3"/>
  <c r="J290" i="3"/>
  <c r="K290" i="3"/>
  <c r="J291" i="3"/>
  <c r="K291" i="3"/>
  <c r="J292" i="3"/>
  <c r="K292" i="3"/>
  <c r="J293" i="3"/>
  <c r="K293" i="3"/>
  <c r="J294" i="3"/>
  <c r="K294" i="3"/>
  <c r="J295" i="3"/>
  <c r="K295" i="3"/>
  <c r="J296" i="3"/>
  <c r="K296" i="3"/>
  <c r="J297" i="3"/>
  <c r="K297" i="3"/>
  <c r="J301" i="3"/>
  <c r="K301" i="3"/>
  <c r="J302" i="3"/>
  <c r="K302" i="3"/>
  <c r="J303" i="3"/>
  <c r="K303" i="3"/>
  <c r="J304" i="3"/>
  <c r="K304" i="3"/>
  <c r="J305" i="3"/>
  <c r="K305" i="3"/>
  <c r="J306" i="3"/>
  <c r="K306" i="3"/>
  <c r="J307" i="3"/>
  <c r="K307" i="3"/>
  <c r="J308" i="3"/>
  <c r="K308" i="3"/>
  <c r="J309" i="3"/>
  <c r="K309" i="3"/>
  <c r="J310" i="3"/>
  <c r="K310" i="3"/>
  <c r="C311" i="3"/>
  <c r="D311" i="3"/>
  <c r="E311" i="3"/>
  <c r="J311" i="3" s="1"/>
  <c r="F311" i="3"/>
  <c r="G311" i="3"/>
  <c r="H311" i="3"/>
  <c r="I311" i="3"/>
  <c r="J315" i="3"/>
  <c r="K315" i="3"/>
  <c r="J316" i="3"/>
  <c r="K316" i="3"/>
  <c r="J317" i="3"/>
  <c r="K317" i="3"/>
  <c r="J318" i="3"/>
  <c r="K318" i="3"/>
  <c r="J320" i="3"/>
  <c r="K320" i="3"/>
  <c r="J321" i="3"/>
  <c r="K321" i="3"/>
  <c r="J322" i="3"/>
  <c r="K322" i="3"/>
  <c r="C323" i="3"/>
  <c r="D323" i="3"/>
  <c r="K323" i="3" s="1"/>
  <c r="F323" i="3"/>
  <c r="G323" i="3"/>
  <c r="H323" i="3"/>
  <c r="I323" i="3"/>
  <c r="J330" i="3"/>
  <c r="K330" i="3"/>
  <c r="J331" i="3"/>
  <c r="K331" i="3"/>
  <c r="J332" i="3"/>
  <c r="K332" i="3"/>
  <c r="J333" i="3"/>
  <c r="K333" i="3"/>
  <c r="J334" i="3"/>
  <c r="K334" i="3"/>
  <c r="J335" i="3"/>
  <c r="K335" i="3"/>
  <c r="J336" i="3"/>
  <c r="K336" i="3"/>
  <c r="J337" i="3"/>
  <c r="K337" i="3"/>
  <c r="J338" i="3"/>
  <c r="K338" i="3"/>
  <c r="C339" i="3"/>
  <c r="D339" i="3"/>
  <c r="K339" i="3" s="1"/>
  <c r="E339" i="3"/>
  <c r="F339" i="3"/>
  <c r="G339" i="3"/>
  <c r="H339" i="3"/>
  <c r="I339" i="3"/>
  <c r="J343" i="3"/>
  <c r="K343" i="3"/>
  <c r="J344" i="3"/>
  <c r="K344" i="3"/>
  <c r="J345" i="3"/>
  <c r="K345" i="3"/>
  <c r="J346" i="3"/>
  <c r="K346" i="3"/>
  <c r="J347" i="3"/>
  <c r="K347" i="3"/>
  <c r="J348" i="3"/>
  <c r="K348" i="3"/>
  <c r="J349" i="3"/>
  <c r="K349" i="3"/>
  <c r="J350" i="3"/>
  <c r="K350" i="3"/>
  <c r="J351" i="3"/>
  <c r="K351" i="3"/>
  <c r="J352" i="3"/>
  <c r="K352" i="3"/>
  <c r="J353" i="3"/>
  <c r="K353" i="3"/>
  <c r="J357" i="3"/>
  <c r="K357" i="3"/>
  <c r="J358" i="3"/>
  <c r="K358" i="3"/>
  <c r="J359" i="3"/>
  <c r="K359" i="3"/>
  <c r="J360" i="3"/>
  <c r="K360" i="3"/>
  <c r="J361" i="3"/>
  <c r="K361" i="3"/>
  <c r="J362" i="3"/>
  <c r="K362" i="3"/>
  <c r="J363" i="3"/>
  <c r="K363" i="3"/>
  <c r="J364" i="3"/>
  <c r="K364" i="3"/>
  <c r="C365" i="3"/>
  <c r="D365" i="3"/>
  <c r="E365" i="3"/>
  <c r="J365" i="3" s="1"/>
  <c r="F365" i="3"/>
  <c r="G365" i="3"/>
  <c r="H365" i="3"/>
  <c r="I365" i="3"/>
  <c r="J369" i="3"/>
  <c r="K369" i="3"/>
  <c r="J370" i="3"/>
  <c r="K370" i="3"/>
  <c r="J371" i="3"/>
  <c r="K371" i="3"/>
  <c r="J372" i="3"/>
  <c r="K372" i="3"/>
  <c r="J373" i="3"/>
  <c r="K373" i="3"/>
  <c r="J374" i="3"/>
  <c r="K374" i="3"/>
  <c r="C375" i="3"/>
  <c r="D375" i="3"/>
  <c r="K375" i="3" s="1"/>
  <c r="F375" i="3"/>
  <c r="G375" i="3"/>
  <c r="H375" i="3"/>
  <c r="I375" i="3"/>
  <c r="J379" i="3"/>
  <c r="K379" i="3"/>
  <c r="J380" i="3"/>
  <c r="K380" i="3"/>
  <c r="J381" i="3"/>
  <c r="K381" i="3"/>
  <c r="J382" i="3"/>
  <c r="K382" i="3"/>
  <c r="J383" i="3"/>
  <c r="K383" i="3"/>
  <c r="J384" i="3"/>
  <c r="K384" i="3"/>
  <c r="C385" i="3"/>
  <c r="D385" i="3"/>
  <c r="K385" i="3"/>
  <c r="E385" i="3"/>
  <c r="F385" i="3"/>
  <c r="J385" i="3" s="1"/>
  <c r="G385" i="3"/>
  <c r="H385" i="3"/>
  <c r="I385" i="3"/>
  <c r="J389" i="3"/>
  <c r="K389" i="3"/>
  <c r="J390" i="3"/>
  <c r="K390" i="3"/>
  <c r="J391" i="3"/>
  <c r="K391" i="3"/>
  <c r="J392" i="3"/>
  <c r="K392" i="3"/>
  <c r="J393" i="3"/>
  <c r="K393" i="3"/>
  <c r="J394" i="3"/>
  <c r="K394" i="3"/>
  <c r="J395" i="3"/>
  <c r="K395" i="3"/>
  <c r="C396" i="3"/>
  <c r="D396" i="3"/>
  <c r="F396" i="3"/>
  <c r="G396" i="3"/>
  <c r="H396" i="3"/>
  <c r="I396" i="3"/>
  <c r="J400" i="3"/>
  <c r="K400" i="3"/>
  <c r="J401" i="3"/>
  <c r="K401" i="3"/>
  <c r="J402" i="3"/>
  <c r="K402" i="3"/>
  <c r="J403" i="3"/>
  <c r="K403" i="3"/>
  <c r="J404" i="3"/>
  <c r="K404" i="3"/>
  <c r="J405" i="3"/>
  <c r="K405" i="3"/>
  <c r="J406" i="3"/>
  <c r="K406" i="3"/>
  <c r="C407" i="3"/>
  <c r="D407" i="3"/>
  <c r="F407" i="3"/>
  <c r="G407" i="3"/>
  <c r="H407" i="3"/>
  <c r="I407" i="3"/>
  <c r="K407" i="3"/>
  <c r="J414" i="3"/>
  <c r="K414" i="3"/>
  <c r="J415" i="3"/>
  <c r="K415" i="3"/>
  <c r="J416" i="3"/>
  <c r="K416" i="3"/>
  <c r="J417" i="3"/>
  <c r="K417" i="3"/>
  <c r="J418" i="3"/>
  <c r="K418" i="3"/>
  <c r="J419" i="3"/>
  <c r="K419" i="3"/>
  <c r="J420" i="3"/>
  <c r="K420" i="3"/>
  <c r="J421" i="3"/>
  <c r="K421" i="3"/>
  <c r="C422" i="3"/>
  <c r="D422" i="3"/>
  <c r="J422" i="3" s="1"/>
  <c r="E422" i="3"/>
  <c r="F422" i="3"/>
  <c r="G422" i="3"/>
  <c r="H422" i="3"/>
  <c r="I422" i="3"/>
  <c r="J426" i="3"/>
  <c r="K426" i="3"/>
  <c r="J427" i="3"/>
  <c r="K427" i="3"/>
  <c r="J428" i="3"/>
  <c r="K428" i="3"/>
  <c r="J429" i="3"/>
  <c r="K429" i="3"/>
  <c r="J430" i="3"/>
  <c r="K430" i="3"/>
  <c r="J431" i="3"/>
  <c r="K431" i="3"/>
  <c r="J432" i="3"/>
  <c r="K432" i="3"/>
  <c r="J433" i="3"/>
  <c r="K433" i="3"/>
  <c r="J434" i="3"/>
  <c r="K434" i="3"/>
  <c r="J435" i="3"/>
  <c r="K435" i="3"/>
  <c r="C436" i="3"/>
  <c r="D436" i="3"/>
  <c r="E436" i="3"/>
  <c r="F436" i="3"/>
  <c r="G436" i="3"/>
  <c r="H436" i="3"/>
  <c r="I436" i="3"/>
  <c r="J437" i="3"/>
  <c r="K437" i="3"/>
  <c r="J440" i="3"/>
  <c r="K440" i="3"/>
  <c r="J441" i="3"/>
  <c r="K441" i="3"/>
  <c r="J442" i="3"/>
  <c r="K442" i="3"/>
  <c r="J443" i="3"/>
  <c r="K443" i="3"/>
  <c r="J444" i="3"/>
  <c r="K444" i="3"/>
  <c r="J445" i="3"/>
  <c r="K445" i="3"/>
  <c r="J446" i="3"/>
  <c r="K446" i="3"/>
  <c r="J447" i="3"/>
  <c r="K447" i="3"/>
  <c r="C448" i="3"/>
  <c r="D448" i="3"/>
  <c r="K448" i="3" s="1"/>
  <c r="E448" i="3"/>
  <c r="F448" i="3"/>
  <c r="G448" i="3"/>
  <c r="H448" i="3"/>
  <c r="J452" i="3"/>
  <c r="K452" i="3"/>
  <c r="J453" i="3"/>
  <c r="K453" i="3"/>
  <c r="J454" i="3"/>
  <c r="K454" i="3"/>
  <c r="J455" i="3"/>
  <c r="K455" i="3"/>
  <c r="J456" i="3"/>
  <c r="K456" i="3"/>
  <c r="J457" i="3"/>
  <c r="K457" i="3"/>
  <c r="J458" i="3"/>
  <c r="K458" i="3"/>
  <c r="J459" i="3"/>
  <c r="K459" i="3"/>
  <c r="J460" i="3"/>
  <c r="K460" i="3"/>
  <c r="J461" i="3"/>
  <c r="K461" i="3"/>
  <c r="C462" i="3"/>
  <c r="D462" i="3"/>
  <c r="K462" i="3" s="1"/>
  <c r="E462" i="3"/>
  <c r="F462" i="3"/>
  <c r="J462" i="3" s="1"/>
  <c r="G462" i="3"/>
  <c r="H462" i="3"/>
  <c r="I462" i="3"/>
  <c r="J466" i="3"/>
  <c r="K466" i="3"/>
  <c r="J467" i="3"/>
  <c r="K467" i="3"/>
  <c r="J468" i="3"/>
  <c r="K468" i="3"/>
  <c r="J469" i="3"/>
  <c r="K469" i="3"/>
  <c r="J470" i="3"/>
  <c r="K470" i="3"/>
  <c r="J471" i="3"/>
  <c r="K471" i="3"/>
  <c r="J472" i="3"/>
  <c r="K472" i="3"/>
  <c r="J473" i="3"/>
  <c r="K473" i="3"/>
  <c r="J474" i="3"/>
  <c r="K474" i="3"/>
  <c r="J475" i="3"/>
  <c r="K475" i="3"/>
  <c r="J476" i="3"/>
  <c r="K476" i="3"/>
  <c r="C477" i="3"/>
  <c r="D477" i="3"/>
  <c r="K477" i="3" s="1"/>
  <c r="E477" i="3"/>
  <c r="F477" i="3"/>
  <c r="G477" i="3"/>
  <c r="H477" i="3"/>
  <c r="I477" i="3"/>
  <c r="J481" i="3"/>
  <c r="K481" i="3"/>
  <c r="J482" i="3"/>
  <c r="K482" i="3"/>
  <c r="J483" i="3"/>
  <c r="K483" i="3"/>
  <c r="J484" i="3"/>
  <c r="K484" i="3"/>
  <c r="J485" i="3"/>
  <c r="K485" i="3"/>
  <c r="J486" i="3"/>
  <c r="K486" i="3"/>
  <c r="C487" i="3"/>
  <c r="D487" i="3"/>
  <c r="E487" i="3"/>
  <c r="F487" i="3"/>
  <c r="G487" i="3"/>
  <c r="H487" i="3"/>
  <c r="I487" i="3"/>
  <c r="J491" i="3"/>
  <c r="K491" i="3"/>
  <c r="J492" i="3"/>
  <c r="K492" i="3"/>
  <c r="J493" i="3"/>
  <c r="K493" i="3"/>
  <c r="J494" i="3"/>
  <c r="K494" i="3"/>
  <c r="J495" i="3"/>
  <c r="K495" i="3"/>
  <c r="J496" i="3"/>
  <c r="K496" i="3"/>
  <c r="C497" i="3"/>
  <c r="D497" i="3"/>
  <c r="E497" i="3"/>
  <c r="F497" i="3"/>
  <c r="G497" i="3"/>
  <c r="H497" i="3"/>
  <c r="I497" i="3"/>
  <c r="J501" i="3"/>
  <c r="K501" i="3"/>
  <c r="J502" i="3"/>
  <c r="K502" i="3"/>
  <c r="J503" i="3"/>
  <c r="K503" i="3"/>
  <c r="J506" i="3"/>
  <c r="K506" i="3"/>
  <c r="J507" i="3"/>
  <c r="K507" i="3"/>
  <c r="J508" i="3"/>
  <c r="K508" i="3"/>
  <c r="C509" i="3"/>
  <c r="D509" i="3"/>
  <c r="K509" i="3" s="1"/>
  <c r="E509" i="3"/>
  <c r="J509" i="3" s="1"/>
  <c r="F509" i="3"/>
  <c r="G509" i="3"/>
  <c r="H509" i="3"/>
  <c r="I509" i="3"/>
  <c r="J513" i="3"/>
  <c r="K513" i="3"/>
  <c r="J514" i="3"/>
  <c r="K514" i="3"/>
  <c r="J515" i="3"/>
  <c r="K515" i="3"/>
  <c r="J516" i="3"/>
  <c r="K516" i="3"/>
  <c r="J517" i="3"/>
  <c r="K517" i="3"/>
  <c r="J518" i="3"/>
  <c r="K518" i="3"/>
  <c r="J519" i="3"/>
  <c r="K519" i="3"/>
  <c r="C520" i="3"/>
  <c r="D520" i="3"/>
  <c r="F520" i="3"/>
  <c r="G520" i="3"/>
  <c r="H520" i="3"/>
  <c r="I520" i="3"/>
  <c r="J524" i="3"/>
  <c r="K524" i="3"/>
  <c r="J525" i="3"/>
  <c r="K525" i="3"/>
  <c r="J526" i="3"/>
  <c r="K526" i="3"/>
  <c r="J527" i="3"/>
  <c r="K527" i="3"/>
  <c r="J528" i="3"/>
  <c r="K528" i="3"/>
  <c r="J529" i="3"/>
  <c r="K529" i="3"/>
  <c r="C530" i="3"/>
  <c r="D530" i="3"/>
  <c r="E530" i="3"/>
  <c r="F530" i="3"/>
  <c r="G530" i="3"/>
  <c r="H530" i="3"/>
  <c r="I530" i="3"/>
  <c r="J537" i="3"/>
  <c r="K537" i="3"/>
  <c r="J538" i="3"/>
  <c r="K538" i="3"/>
  <c r="J539" i="3"/>
  <c r="K539" i="3"/>
  <c r="J540" i="3"/>
  <c r="K540" i="3"/>
  <c r="J541" i="3"/>
  <c r="K541" i="3"/>
  <c r="J542" i="3"/>
  <c r="K542" i="3"/>
  <c r="J543" i="3"/>
  <c r="K543" i="3"/>
  <c r="J544" i="3"/>
  <c r="K544" i="3"/>
  <c r="J545" i="3"/>
  <c r="K545" i="3"/>
  <c r="J546" i="3"/>
  <c r="K546" i="3"/>
  <c r="C547" i="3"/>
  <c r="D547" i="3"/>
  <c r="K547" i="3"/>
  <c r="E547" i="3"/>
  <c r="F547" i="3"/>
  <c r="G547" i="3"/>
  <c r="H547" i="3"/>
  <c r="I547" i="3"/>
  <c r="J547" i="3"/>
  <c r="J551" i="3"/>
  <c r="K551" i="3"/>
  <c r="J552" i="3"/>
  <c r="K552" i="3"/>
  <c r="J553" i="3"/>
  <c r="K553" i="3"/>
  <c r="J554" i="3"/>
  <c r="K554" i="3"/>
  <c r="J555" i="3"/>
  <c r="K555" i="3"/>
  <c r="J556" i="3"/>
  <c r="K556" i="3"/>
  <c r="J557" i="3"/>
  <c r="K557" i="3"/>
  <c r="J558" i="3"/>
  <c r="K558" i="3"/>
  <c r="C559" i="3"/>
  <c r="D559" i="3"/>
  <c r="K559" i="3" s="1"/>
  <c r="E559" i="3"/>
  <c r="F559" i="3"/>
  <c r="G559" i="3"/>
  <c r="H559" i="3"/>
  <c r="I559" i="3"/>
  <c r="J563" i="3"/>
  <c r="K563" i="3"/>
  <c r="J564" i="3"/>
  <c r="K564" i="3"/>
  <c r="J565" i="3"/>
  <c r="K565" i="3"/>
  <c r="J566" i="3"/>
  <c r="K566" i="3"/>
  <c r="J567" i="3"/>
  <c r="K567" i="3"/>
  <c r="J568" i="3"/>
  <c r="K568" i="3"/>
  <c r="J569" i="3"/>
  <c r="K569" i="3"/>
  <c r="J570" i="3"/>
  <c r="K570" i="3"/>
  <c r="J571" i="3"/>
  <c r="K571" i="3"/>
  <c r="J572" i="3"/>
  <c r="K572" i="3"/>
  <c r="J573" i="3"/>
  <c r="K573" i="3"/>
  <c r="J577" i="3"/>
  <c r="K577" i="3"/>
  <c r="J578" i="3"/>
  <c r="K578" i="3"/>
  <c r="J579" i="3"/>
  <c r="K579" i="3"/>
  <c r="J580" i="3"/>
  <c r="K580" i="3"/>
  <c r="J581" i="3"/>
  <c r="K581" i="3"/>
  <c r="J582" i="3"/>
  <c r="K582" i="3"/>
  <c r="J583" i="3"/>
  <c r="K583" i="3"/>
  <c r="J584" i="3"/>
  <c r="K584" i="3"/>
  <c r="J585" i="3"/>
  <c r="K585" i="3"/>
  <c r="J586" i="3"/>
  <c r="K586" i="3"/>
  <c r="C587" i="3"/>
  <c r="D587" i="3"/>
  <c r="E587" i="3"/>
  <c r="F587" i="3"/>
  <c r="G587" i="3"/>
  <c r="H587" i="3"/>
  <c r="I587" i="3"/>
  <c r="J591" i="3"/>
  <c r="K591" i="3"/>
  <c r="J592" i="3"/>
  <c r="K592" i="3"/>
  <c r="J593" i="3"/>
  <c r="K593" i="3"/>
  <c r="J594" i="3"/>
  <c r="K594" i="3"/>
  <c r="J595" i="3"/>
  <c r="K595" i="3"/>
  <c r="J596" i="3"/>
  <c r="K596" i="3"/>
  <c r="J597" i="3"/>
  <c r="K597" i="3"/>
  <c r="J598" i="3"/>
  <c r="K598" i="3"/>
  <c r="J599" i="3"/>
  <c r="K599" i="3"/>
  <c r="J600" i="3"/>
  <c r="K600" i="3"/>
  <c r="C601" i="3"/>
  <c r="D601" i="3"/>
  <c r="E601" i="3"/>
  <c r="J601" i="3" s="1"/>
  <c r="F601" i="3"/>
  <c r="G601" i="3"/>
  <c r="H601" i="3"/>
  <c r="I601" i="3"/>
  <c r="J605" i="3"/>
  <c r="K605" i="3"/>
  <c r="J606" i="3"/>
  <c r="K606" i="3"/>
  <c r="J607" i="3"/>
  <c r="K607" i="3"/>
  <c r="J608" i="3"/>
  <c r="K608" i="3"/>
  <c r="J609" i="3"/>
  <c r="K609" i="3"/>
  <c r="J610" i="3"/>
  <c r="K610" i="3"/>
  <c r="J611" i="3"/>
  <c r="K611" i="3"/>
  <c r="C612" i="3"/>
  <c r="D612" i="3"/>
  <c r="J612" i="3"/>
  <c r="F612" i="3"/>
  <c r="G612" i="3"/>
  <c r="H612" i="3"/>
  <c r="I612" i="3"/>
  <c r="K612" i="3"/>
  <c r="J616" i="3"/>
  <c r="K616" i="3"/>
  <c r="J617" i="3"/>
  <c r="K617" i="3"/>
  <c r="J618" i="3"/>
  <c r="K618" i="3"/>
  <c r="J619" i="3"/>
  <c r="K619" i="3"/>
  <c r="J620" i="3"/>
  <c r="K620" i="3"/>
  <c r="J621" i="3"/>
  <c r="K621" i="3"/>
  <c r="J622" i="3"/>
  <c r="K622" i="3"/>
  <c r="C623" i="3"/>
  <c r="D623" i="3"/>
  <c r="J623" i="3" s="1"/>
  <c r="F623" i="3"/>
  <c r="G623" i="3"/>
  <c r="H623" i="3"/>
  <c r="I623" i="3"/>
  <c r="K623" i="3"/>
  <c r="J627" i="3"/>
  <c r="K627" i="3"/>
  <c r="J628" i="3"/>
  <c r="K628" i="3"/>
  <c r="J629" i="3"/>
  <c r="K629" i="3"/>
  <c r="J630" i="3"/>
  <c r="K630" i="3"/>
  <c r="J631" i="3"/>
  <c r="K631" i="3"/>
  <c r="J632" i="3"/>
  <c r="K632" i="3"/>
  <c r="C633" i="3"/>
  <c r="D633" i="3"/>
  <c r="E633" i="3"/>
  <c r="J633" i="3" s="1"/>
  <c r="F633" i="3"/>
  <c r="G633" i="3"/>
  <c r="H633" i="3"/>
  <c r="I633" i="3"/>
  <c r="J637" i="3"/>
  <c r="K637" i="3"/>
  <c r="J638" i="3"/>
  <c r="K638" i="3"/>
  <c r="J639" i="3"/>
  <c r="K639" i="3"/>
  <c r="J640" i="3"/>
  <c r="K640" i="3"/>
  <c r="J641" i="3"/>
  <c r="K641" i="3"/>
  <c r="J642" i="3"/>
  <c r="K642" i="3"/>
  <c r="J643" i="3"/>
  <c r="K643" i="3"/>
  <c r="J644" i="3"/>
  <c r="K644" i="3"/>
  <c r="C645" i="3"/>
  <c r="D645" i="3"/>
  <c r="F645" i="3"/>
  <c r="G645" i="3"/>
  <c r="H645" i="3"/>
  <c r="I645" i="3"/>
  <c r="J649" i="3"/>
  <c r="K649" i="3"/>
  <c r="J650" i="3"/>
  <c r="K650" i="3"/>
  <c r="J651" i="3"/>
  <c r="K651" i="3"/>
  <c r="J654" i="3"/>
  <c r="K654" i="3"/>
  <c r="J655" i="3"/>
  <c r="K655" i="3"/>
  <c r="J656" i="3"/>
  <c r="K656" i="3"/>
  <c r="C657" i="3"/>
  <c r="D657" i="3"/>
  <c r="E657" i="3"/>
  <c r="J657" i="3" s="1"/>
  <c r="F657" i="3"/>
  <c r="G657" i="3"/>
  <c r="H657" i="3"/>
  <c r="I657" i="3"/>
  <c r="J664" i="3"/>
  <c r="K664" i="3"/>
  <c r="J665" i="3"/>
  <c r="K665" i="3"/>
  <c r="J666" i="3"/>
  <c r="K666" i="3"/>
  <c r="J667" i="3"/>
  <c r="K667" i="3"/>
  <c r="J668" i="3"/>
  <c r="K668" i="3"/>
  <c r="J669" i="3"/>
  <c r="K669" i="3"/>
  <c r="J670" i="3"/>
  <c r="K670" i="3"/>
  <c r="J671" i="3"/>
  <c r="K671" i="3"/>
  <c r="C672" i="3"/>
  <c r="D672" i="3"/>
  <c r="J672" i="3" s="1"/>
  <c r="E672" i="3"/>
  <c r="F672" i="3"/>
  <c r="G672" i="3"/>
  <c r="H672" i="3"/>
  <c r="I672" i="3"/>
  <c r="J676" i="3"/>
  <c r="K676" i="3"/>
  <c r="J677" i="3"/>
  <c r="K677" i="3"/>
  <c r="J678" i="3"/>
  <c r="K678" i="3"/>
  <c r="J679" i="3"/>
  <c r="K679" i="3"/>
  <c r="J680" i="3"/>
  <c r="K680" i="3"/>
  <c r="J681" i="3"/>
  <c r="K681" i="3"/>
  <c r="J682" i="3"/>
  <c r="K682" i="3"/>
  <c r="J683" i="3"/>
  <c r="K683" i="3"/>
  <c r="C684" i="3"/>
  <c r="D684" i="3"/>
  <c r="J684" i="3" s="1"/>
  <c r="E684" i="3"/>
  <c r="F684" i="3"/>
  <c r="G684" i="3"/>
  <c r="H684" i="3"/>
  <c r="I684" i="3"/>
  <c r="J688" i="3"/>
  <c r="K688" i="3"/>
  <c r="J689" i="3"/>
  <c r="K689" i="3"/>
  <c r="J690" i="3"/>
  <c r="K690" i="3"/>
  <c r="J691" i="3"/>
  <c r="K691" i="3"/>
  <c r="J692" i="3"/>
  <c r="K692" i="3"/>
  <c r="J693" i="3"/>
  <c r="K693" i="3"/>
  <c r="J694" i="3"/>
  <c r="K694" i="3"/>
  <c r="J695" i="3"/>
  <c r="K695" i="3"/>
  <c r="J696" i="3"/>
  <c r="K696" i="3"/>
  <c r="J697" i="3"/>
  <c r="K697" i="3"/>
  <c r="J698" i="3"/>
  <c r="K698" i="3"/>
  <c r="C699" i="3"/>
  <c r="D699" i="3"/>
  <c r="E699" i="3"/>
  <c r="F699" i="3"/>
  <c r="G699" i="3"/>
  <c r="H699" i="3"/>
  <c r="I699" i="3"/>
  <c r="I703" i="3"/>
  <c r="J703" i="3"/>
  <c r="K703" i="3"/>
  <c r="I704" i="3"/>
  <c r="J704" i="3"/>
  <c r="K704" i="3"/>
  <c r="I705" i="3"/>
  <c r="J705" i="3"/>
  <c r="K705" i="3"/>
  <c r="I706" i="3"/>
  <c r="J706" i="3"/>
  <c r="K706" i="3"/>
  <c r="I707" i="3"/>
  <c r="J707" i="3"/>
  <c r="K707" i="3"/>
  <c r="I708" i="3"/>
  <c r="J708" i="3"/>
  <c r="K708" i="3"/>
  <c r="I709" i="3"/>
  <c r="J709" i="3"/>
  <c r="K709" i="3"/>
  <c r="I710" i="3"/>
  <c r="J710" i="3"/>
  <c r="K710" i="3"/>
  <c r="I711" i="3"/>
  <c r="J711" i="3"/>
  <c r="K711" i="3"/>
  <c r="I712" i="3"/>
  <c r="J712" i="3"/>
  <c r="K712" i="3"/>
  <c r="C713" i="3"/>
  <c r="D713" i="3"/>
  <c r="E713" i="3"/>
  <c r="J713" i="3" s="1"/>
  <c r="F713" i="3"/>
  <c r="G713" i="3"/>
  <c r="H713" i="3"/>
  <c r="J717" i="3"/>
  <c r="K717" i="3"/>
  <c r="J718" i="3"/>
  <c r="K718" i="3"/>
  <c r="J719" i="3"/>
  <c r="K719" i="3"/>
  <c r="J720" i="3"/>
  <c r="K720" i="3"/>
  <c r="J721" i="3"/>
  <c r="K721" i="3"/>
  <c r="J722" i="3"/>
  <c r="K722" i="3"/>
  <c r="C723" i="3"/>
  <c r="D723" i="3"/>
  <c r="E723" i="3"/>
  <c r="J723" i="3" s="1"/>
  <c r="F723" i="3"/>
  <c r="G723" i="3"/>
  <c r="H723" i="3"/>
  <c r="I723" i="3"/>
  <c r="I727" i="3"/>
  <c r="J727" i="3"/>
  <c r="K727" i="3"/>
  <c r="I728" i="3"/>
  <c r="J728" i="3"/>
  <c r="K728" i="3"/>
  <c r="I729" i="3"/>
  <c r="J729" i="3"/>
  <c r="K729" i="3"/>
  <c r="I730" i="3"/>
  <c r="J730" i="3"/>
  <c r="K730" i="3"/>
  <c r="I731" i="3"/>
  <c r="J731" i="3"/>
  <c r="K731" i="3"/>
  <c r="I732" i="3"/>
  <c r="J732" i="3"/>
  <c r="K732" i="3"/>
  <c r="I733" i="3"/>
  <c r="J733" i="3"/>
  <c r="K733" i="3"/>
  <c r="I734" i="3"/>
  <c r="J734" i="3"/>
  <c r="K734" i="3"/>
  <c r="C736" i="3"/>
  <c r="D736" i="3"/>
  <c r="E736" i="3"/>
  <c r="F736" i="3"/>
  <c r="G736" i="3"/>
  <c r="H736" i="3"/>
  <c r="J740" i="3"/>
  <c r="K740" i="3"/>
  <c r="J741" i="3"/>
  <c r="K741" i="3"/>
  <c r="J742" i="3"/>
  <c r="K742" i="3"/>
  <c r="J743" i="3"/>
  <c r="K743" i="3"/>
  <c r="J744" i="3"/>
  <c r="K744" i="3"/>
  <c r="J745" i="3"/>
  <c r="K745" i="3"/>
  <c r="J746" i="3"/>
  <c r="K746" i="3"/>
  <c r="C747" i="3"/>
  <c r="D747" i="3"/>
  <c r="J747" i="3" s="1"/>
  <c r="F747" i="3"/>
  <c r="G747" i="3"/>
  <c r="H747" i="3"/>
  <c r="I747" i="3"/>
  <c r="K747" i="3"/>
  <c r="J751" i="3"/>
  <c r="K751" i="3"/>
  <c r="J752" i="3"/>
  <c r="K752" i="3"/>
  <c r="J753" i="3"/>
  <c r="K753" i="3"/>
  <c r="J755" i="3"/>
  <c r="K755" i="3"/>
  <c r="J756" i="3"/>
  <c r="K756" i="3"/>
  <c r="C757" i="3"/>
  <c r="D757" i="3"/>
  <c r="J757" i="3" s="1"/>
  <c r="E757" i="3"/>
  <c r="F757" i="3"/>
  <c r="G757" i="3"/>
  <c r="H757" i="3"/>
  <c r="I757" i="3"/>
  <c r="J761" i="3"/>
  <c r="K761" i="3"/>
  <c r="J764" i="3"/>
  <c r="K764" i="3"/>
  <c r="J765" i="3"/>
  <c r="K765" i="3"/>
  <c r="J766" i="3"/>
  <c r="K766" i="3"/>
  <c r="C767" i="3"/>
  <c r="D767" i="3"/>
  <c r="E767" i="3"/>
  <c r="F767" i="3"/>
  <c r="G767" i="3"/>
  <c r="H767" i="3"/>
  <c r="I767" i="3"/>
  <c r="J771" i="3"/>
  <c r="K771" i="3"/>
  <c r="J772" i="3"/>
  <c r="K772" i="3"/>
  <c r="J773" i="3"/>
  <c r="K773" i="3"/>
  <c r="J774" i="3"/>
  <c r="K774" i="3"/>
  <c r="J775" i="3"/>
  <c r="K775" i="3"/>
  <c r="J776" i="3"/>
  <c r="K776" i="3"/>
  <c r="J777" i="3"/>
  <c r="K777" i="3"/>
  <c r="J778" i="3"/>
  <c r="K778" i="3"/>
  <c r="C779" i="3"/>
  <c r="D779" i="3"/>
  <c r="J779" i="3" s="1"/>
  <c r="F779" i="3"/>
  <c r="G779" i="3"/>
  <c r="H779" i="3"/>
  <c r="I779" i="3"/>
  <c r="J783" i="3"/>
  <c r="K783" i="3"/>
  <c r="J784" i="3"/>
  <c r="K784" i="3"/>
  <c r="J785" i="3"/>
  <c r="K785" i="3"/>
  <c r="J788" i="3"/>
  <c r="K788" i="3"/>
  <c r="J789" i="3"/>
  <c r="K789" i="3"/>
  <c r="J790" i="3"/>
  <c r="K790" i="3"/>
  <c r="C791" i="3"/>
  <c r="D791" i="3"/>
  <c r="K791" i="3"/>
  <c r="E791" i="3"/>
  <c r="F791" i="3"/>
  <c r="G791" i="3"/>
  <c r="H791" i="3"/>
  <c r="I791" i="3"/>
  <c r="J791" i="3"/>
  <c r="J795" i="3"/>
  <c r="K795" i="3"/>
  <c r="J796" i="3"/>
  <c r="K796" i="3"/>
  <c r="J797" i="3"/>
  <c r="K797" i="3"/>
  <c r="J798" i="3"/>
  <c r="K798" i="3"/>
  <c r="J799" i="3"/>
  <c r="K799" i="3"/>
  <c r="J800" i="3"/>
  <c r="K800" i="3"/>
  <c r="J801" i="3"/>
  <c r="K801" i="3"/>
  <c r="C802" i="3"/>
  <c r="D802" i="3"/>
  <c r="J802" i="3" s="1"/>
  <c r="F802" i="3"/>
  <c r="G802" i="3"/>
  <c r="H802" i="3"/>
  <c r="I802" i="3"/>
  <c r="J806" i="3"/>
  <c r="K806" i="3"/>
  <c r="J807" i="3"/>
  <c r="K807" i="3"/>
  <c r="J808" i="3"/>
  <c r="K808" i="3"/>
  <c r="J809" i="3"/>
  <c r="K809" i="3"/>
  <c r="J810" i="3"/>
  <c r="K810" i="3"/>
  <c r="J811" i="3"/>
  <c r="K811" i="3"/>
  <c r="C812" i="3"/>
  <c r="D812" i="3"/>
  <c r="E812" i="3"/>
  <c r="F812" i="3"/>
  <c r="G812" i="3"/>
  <c r="H812" i="3"/>
  <c r="I812" i="3"/>
  <c r="J816" i="3"/>
  <c r="K816" i="3"/>
  <c r="J817" i="3"/>
  <c r="K817" i="3"/>
  <c r="J818" i="3"/>
  <c r="K818" i="3"/>
  <c r="J819" i="3"/>
  <c r="K819" i="3"/>
  <c r="J820" i="3"/>
  <c r="K820" i="3"/>
  <c r="J821" i="3"/>
  <c r="K821" i="3"/>
  <c r="J822" i="3"/>
  <c r="K822" i="3"/>
  <c r="J823" i="3"/>
  <c r="K823" i="3"/>
  <c r="J824" i="3"/>
  <c r="K824" i="3"/>
  <c r="C825" i="3"/>
  <c r="D825" i="3"/>
  <c r="K825" i="3" s="1"/>
  <c r="E825" i="3"/>
  <c r="F825" i="3"/>
  <c r="G825" i="3"/>
  <c r="H825" i="3"/>
  <c r="I825" i="3"/>
  <c r="K422" i="3"/>
  <c r="K311" i="3"/>
  <c r="K263" i="3"/>
  <c r="K180" i="3"/>
  <c r="K130" i="3"/>
  <c r="K76" i="3"/>
  <c r="J64" i="3"/>
  <c r="I793" i="9"/>
  <c r="K747" i="9"/>
  <c r="K719" i="9"/>
  <c r="K701" i="9"/>
  <c r="K677" i="9"/>
  <c r="D977" i="4"/>
  <c r="J977" i="4" s="1"/>
  <c r="K1430" i="9"/>
  <c r="K852" i="9"/>
  <c r="K811" i="9"/>
  <c r="J793" i="9"/>
  <c r="I589" i="12"/>
  <c r="I692" i="12"/>
  <c r="K676" i="12"/>
  <c r="K644" i="12"/>
  <c r="K605" i="12"/>
  <c r="J589" i="12"/>
  <c r="K487" i="12"/>
  <c r="K451" i="12"/>
  <c r="K414" i="12"/>
  <c r="K358" i="14"/>
  <c r="K779" i="3" l="1"/>
  <c r="K717" i="8"/>
  <c r="J717" i="8"/>
  <c r="I713" i="3"/>
  <c r="K684" i="3"/>
  <c r="K672" i="3"/>
  <c r="K20" i="5"/>
  <c r="J20" i="5"/>
  <c r="K723" i="3"/>
  <c r="K699" i="3"/>
  <c r="J645" i="3"/>
  <c r="K633" i="3"/>
  <c r="J530" i="3"/>
  <c r="K989" i="4"/>
  <c r="J989" i="4"/>
  <c r="K860" i="7"/>
  <c r="J860" i="7"/>
  <c r="J643" i="7"/>
  <c r="K736" i="3"/>
  <c r="K767" i="3"/>
  <c r="K757" i="3"/>
  <c r="K436" i="3"/>
  <c r="J436" i="3"/>
  <c r="K440" i="8"/>
  <c r="J440" i="8"/>
  <c r="K32" i="7"/>
  <c r="J32" i="7"/>
  <c r="K225" i="3"/>
  <c r="K587" i="3"/>
  <c r="J559" i="3"/>
  <c r="I407" i="11"/>
  <c r="I182" i="11"/>
  <c r="K487" i="3"/>
  <c r="J1180" i="5"/>
  <c r="J714" i="5"/>
  <c r="J982" i="7"/>
  <c r="K369" i="7"/>
  <c r="J776" i="8"/>
  <c r="J755" i="8"/>
  <c r="J593" i="8"/>
  <c r="K1115" i="9"/>
  <c r="K972" i="9"/>
  <c r="J963" i="9"/>
  <c r="J158" i="9"/>
  <c r="J540" i="10"/>
  <c r="J728" i="11"/>
  <c r="K490" i="11"/>
  <c r="I294" i="11"/>
  <c r="J275" i="11"/>
  <c r="J126" i="11"/>
  <c r="J974" i="12"/>
  <c r="J953" i="12"/>
  <c r="J242" i="12"/>
  <c r="K193" i="12"/>
  <c r="J763" i="13"/>
  <c r="J576" i="13"/>
  <c r="K520" i="13"/>
  <c r="K504" i="13"/>
  <c r="K472" i="13"/>
  <c r="K433" i="13"/>
  <c r="J402" i="13"/>
  <c r="K330" i="13"/>
  <c r="J228" i="13"/>
  <c r="J69" i="14"/>
  <c r="J36" i="14"/>
  <c r="K446" i="15"/>
  <c r="K378" i="15"/>
  <c r="K359" i="16"/>
  <c r="J130" i="3"/>
  <c r="J76" i="3"/>
  <c r="K1469" i="4"/>
  <c r="J396" i="4"/>
  <c r="K579" i="5"/>
  <c r="K866" i="6"/>
  <c r="K411" i="6"/>
  <c r="J872" i="9"/>
  <c r="K458" i="9"/>
  <c r="K415" i="10"/>
  <c r="K519" i="11"/>
  <c r="K223" i="11"/>
  <c r="K163" i="11"/>
  <c r="J539" i="12"/>
  <c r="J313" i="12"/>
  <c r="K20" i="12"/>
  <c r="K918" i="13"/>
  <c r="J477" i="3"/>
  <c r="J334" i="11"/>
  <c r="K800" i="13"/>
  <c r="K559" i="13"/>
  <c r="J330" i="13"/>
  <c r="K324" i="14"/>
  <c r="K222" i="15"/>
  <c r="K121" i="16"/>
  <c r="J520" i="3"/>
  <c r="J448" i="3"/>
  <c r="J1552" i="4"/>
  <c r="J1286" i="4"/>
  <c r="J636" i="8"/>
  <c r="J1346" i="9"/>
  <c r="J1240" i="9"/>
  <c r="K205" i="9"/>
  <c r="K397" i="10"/>
  <c r="K812" i="11"/>
  <c r="J664" i="11"/>
  <c r="K626" i="11"/>
  <c r="K199" i="11"/>
  <c r="K48" i="11"/>
  <c r="J487" i="12"/>
  <c r="J949" i="13"/>
  <c r="K933" i="13"/>
  <c r="K663" i="13"/>
  <c r="J646" i="13"/>
  <c r="K243" i="13"/>
  <c r="J18" i="14"/>
  <c r="F188" i="15"/>
  <c r="I152" i="15"/>
  <c r="F84" i="15"/>
  <c r="J497" i="3"/>
  <c r="J180" i="3"/>
  <c r="J1532" i="4"/>
  <c r="J1130" i="7"/>
  <c r="K1129" i="9"/>
  <c r="K1101" i="9"/>
  <c r="K709" i="11"/>
  <c r="J500" i="11"/>
  <c r="K266" i="11"/>
  <c r="K101" i="11"/>
  <c r="J84" i="11"/>
  <c r="J106" i="12"/>
  <c r="J779" i="13"/>
  <c r="J259" i="13"/>
  <c r="K578" i="14"/>
  <c r="F497" i="15"/>
  <c r="F427" i="15"/>
  <c r="I360" i="15"/>
  <c r="J33" i="15"/>
  <c r="J52" i="16"/>
  <c r="J939" i="7"/>
  <c r="J603" i="10"/>
  <c r="K518" i="12"/>
  <c r="K430" i="12"/>
  <c r="F464" i="15"/>
  <c r="F394" i="15"/>
  <c r="J394" i="15" s="1"/>
  <c r="J396" i="3"/>
  <c r="J263" i="3"/>
  <c r="J192" i="3"/>
  <c r="J1373" i="4"/>
  <c r="J1038" i="4"/>
  <c r="J691" i="4"/>
  <c r="K492" i="4"/>
  <c r="K1262" i="6"/>
  <c r="K1109" i="7"/>
  <c r="J772" i="7"/>
  <c r="J714" i="7"/>
  <c r="J656" i="7"/>
  <c r="K741" i="8"/>
  <c r="K729" i="8"/>
  <c r="J547" i="8"/>
  <c r="K1165" i="9"/>
  <c r="J1115" i="9"/>
  <c r="J981" i="9"/>
  <c r="J629" i="9"/>
  <c r="J293" i="10"/>
  <c r="J589" i="11"/>
  <c r="J369" i="11"/>
  <c r="J1041" i="12"/>
  <c r="K713" i="12"/>
  <c r="K626" i="12"/>
  <c r="J156" i="12"/>
  <c r="J818" i="13"/>
  <c r="J298" i="13"/>
  <c r="K38" i="13"/>
  <c r="J309" i="14"/>
  <c r="K497" i="15"/>
  <c r="K427" i="15"/>
  <c r="K426" i="16"/>
  <c r="K393" i="16"/>
  <c r="K291" i="16"/>
  <c r="J222" i="16"/>
  <c r="C1290" i="9"/>
  <c r="J879" i="7"/>
  <c r="K666" i="7"/>
  <c r="K656" i="7"/>
  <c r="J175" i="7"/>
  <c r="J798" i="8"/>
  <c r="K786" i="8"/>
  <c r="K776" i="8"/>
  <c r="J766" i="8"/>
  <c r="J704" i="8"/>
  <c r="K694" i="8"/>
  <c r="K684" i="8"/>
  <c r="J674" i="8"/>
  <c r="J613" i="8"/>
  <c r="K603" i="8"/>
  <c r="K593" i="8"/>
  <c r="J564" i="8"/>
  <c r="K391" i="8"/>
  <c r="K370" i="8"/>
  <c r="K320" i="8"/>
  <c r="K284" i="8"/>
  <c r="K1410" i="9"/>
  <c r="K1310" i="9"/>
  <c r="J1290" i="9"/>
  <c r="K1270" i="9"/>
  <c r="J1220" i="9"/>
  <c r="I1220" i="9"/>
  <c r="K1197" i="9"/>
  <c r="K1183" i="9"/>
  <c r="J1165" i="9"/>
  <c r="J1085" i="9"/>
  <c r="K1065" i="9"/>
  <c r="K1042" i="9"/>
  <c r="J1027" i="9"/>
  <c r="J1009" i="9"/>
  <c r="K989" i="9"/>
  <c r="K981" i="9"/>
  <c r="J972" i="9"/>
  <c r="J917" i="9"/>
  <c r="K903" i="9"/>
  <c r="K889" i="9"/>
  <c r="J881" i="9"/>
  <c r="J852" i="9"/>
  <c r="K829" i="9"/>
  <c r="J811" i="9"/>
  <c r="J701" i="9"/>
  <c r="K689" i="9"/>
  <c r="J677" i="9"/>
  <c r="K665" i="9"/>
  <c r="K568" i="9"/>
  <c r="J482" i="9"/>
  <c r="K470" i="9"/>
  <c r="K383" i="9"/>
  <c r="J265" i="9"/>
  <c r="K158" i="9"/>
  <c r="J94" i="9"/>
  <c r="J42" i="9"/>
  <c r="J686" i="10"/>
  <c r="K645" i="10"/>
  <c r="K540" i="10"/>
  <c r="J459" i="10"/>
  <c r="J397" i="10"/>
  <c r="K377" i="10"/>
  <c r="J335" i="10"/>
  <c r="K273" i="10"/>
  <c r="J231" i="10"/>
  <c r="J189" i="10"/>
  <c r="K147" i="10"/>
  <c r="J42" i="10"/>
  <c r="K846" i="11"/>
  <c r="J830" i="11"/>
  <c r="J798" i="11"/>
  <c r="K784" i="11"/>
  <c r="K766" i="11"/>
  <c r="J695" i="11"/>
  <c r="K681" i="11"/>
  <c r="K664" i="11"/>
  <c r="J607" i="11"/>
  <c r="K598" i="11"/>
  <c r="K589" i="11"/>
  <c r="J557" i="11"/>
  <c r="K535" i="11"/>
  <c r="J519" i="11"/>
  <c r="I519" i="11"/>
  <c r="K500" i="11"/>
  <c r="J481" i="11"/>
  <c r="K466" i="11"/>
  <c r="J825" i="3"/>
  <c r="J812" i="3"/>
  <c r="K802" i="3"/>
  <c r="I736" i="3"/>
  <c r="K713" i="3"/>
  <c r="J699" i="3"/>
  <c r="K657" i="3"/>
  <c r="K645" i="3"/>
  <c r="K601" i="3"/>
  <c r="J587" i="3"/>
  <c r="K530" i="3"/>
  <c r="K520" i="3"/>
  <c r="K497" i="3"/>
  <c r="J487" i="3"/>
  <c r="J407" i="3"/>
  <c r="K396" i="3"/>
  <c r="J375" i="3"/>
  <c r="K365" i="3"/>
  <c r="J323" i="3"/>
  <c r="J280" i="3"/>
  <c r="J239" i="3"/>
  <c r="J156" i="3"/>
  <c r="J116" i="3"/>
  <c r="K36" i="3"/>
  <c r="K1552" i="4"/>
  <c r="K1532" i="4"/>
  <c r="K1522" i="4"/>
  <c r="J1493" i="4"/>
  <c r="J1481" i="4"/>
  <c r="J1469" i="4"/>
  <c r="J1424" i="4"/>
  <c r="K1410" i="4"/>
  <c r="J1392" i="4"/>
  <c r="J1361" i="4"/>
  <c r="J1337" i="4"/>
  <c r="K1327" i="4"/>
  <c r="K1286" i="4"/>
  <c r="K1199" i="4"/>
  <c r="J1162" i="4"/>
  <c r="J1150" i="4"/>
  <c r="K1093" i="4"/>
  <c r="J1078" i="4"/>
  <c r="J805" i="4"/>
  <c r="K793" i="4"/>
  <c r="J634" i="4"/>
  <c r="J598" i="4"/>
  <c r="J425" i="4"/>
  <c r="J374" i="4"/>
  <c r="I374" i="4"/>
  <c r="K345" i="4"/>
  <c r="J333" i="4"/>
  <c r="J304" i="4"/>
  <c r="K265" i="4"/>
  <c r="K99" i="4"/>
  <c r="J1223" i="5"/>
  <c r="K1180" i="5"/>
  <c r="K1099" i="5"/>
  <c r="J1078" i="5"/>
  <c r="K927" i="5"/>
  <c r="K894" i="5"/>
  <c r="K836" i="5"/>
  <c r="J790" i="5"/>
  <c r="K790" i="5"/>
  <c r="J772" i="5"/>
  <c r="K756" i="5"/>
  <c r="J723" i="5"/>
  <c r="J670" i="5"/>
  <c r="J655" i="5"/>
  <c r="K613" i="5"/>
  <c r="K595" i="5"/>
  <c r="J579" i="5"/>
  <c r="J494" i="5"/>
  <c r="J480" i="5"/>
  <c r="J1138" i="7"/>
  <c r="K792" i="7"/>
  <c r="J736" i="7"/>
  <c r="K462" i="7"/>
  <c r="K824" i="8"/>
  <c r="K190" i="8"/>
  <c r="K172" i="8"/>
  <c r="K129" i="8"/>
  <c r="K43" i="8"/>
  <c r="I830" i="11"/>
  <c r="I728" i="11"/>
  <c r="I626" i="11"/>
  <c r="J447" i="11"/>
  <c r="K424" i="11"/>
  <c r="K407" i="11"/>
  <c r="K369" i="11"/>
  <c r="J354" i="11"/>
  <c r="K294" i="11"/>
  <c r="K257" i="11"/>
  <c r="J243" i="11"/>
  <c r="K182" i="11"/>
  <c r="K146" i="11"/>
  <c r="I146" i="11"/>
  <c r="K126" i="11"/>
  <c r="J101" i="11"/>
  <c r="K65" i="11"/>
  <c r="J48" i="11"/>
  <c r="K1041" i="12"/>
  <c r="J1025" i="12"/>
  <c r="J886" i="12"/>
  <c r="K865" i="12"/>
  <c r="J748" i="12"/>
  <c r="K731" i="12"/>
  <c r="J692" i="12"/>
  <c r="J676" i="12"/>
  <c r="K662" i="12"/>
  <c r="J626" i="12"/>
  <c r="K589" i="12"/>
  <c r="I502" i="12"/>
  <c r="I414" i="12"/>
  <c r="J383" i="12"/>
  <c r="K365" i="12"/>
  <c r="K344" i="12"/>
  <c r="J279" i="12"/>
  <c r="K258" i="12"/>
  <c r="K242" i="12"/>
  <c r="J227" i="12"/>
  <c r="J69" i="12"/>
  <c r="K53" i="12"/>
  <c r="K38" i="12"/>
  <c r="J20" i="12"/>
  <c r="J885" i="13"/>
  <c r="K864" i="13"/>
  <c r="K848" i="13"/>
  <c r="J833" i="13"/>
  <c r="J748" i="13"/>
  <c r="K733" i="13"/>
  <c r="K715" i="13"/>
  <c r="J694" i="13"/>
  <c r="J607" i="13"/>
  <c r="K591" i="13"/>
  <c r="K576" i="13"/>
  <c r="J559" i="13"/>
  <c r="F206" i="15"/>
  <c r="F136" i="15"/>
  <c r="J136" i="15" s="1"/>
  <c r="F67" i="15"/>
  <c r="J67" i="15" s="1"/>
  <c r="J463" i="16"/>
  <c r="K463" i="16"/>
  <c r="K298" i="13"/>
  <c r="K259" i="13"/>
  <c r="K228" i="13"/>
  <c r="K194" i="13"/>
  <c r="J70" i="13"/>
  <c r="K55" i="13"/>
  <c r="J938" i="14"/>
  <c r="J886" i="14"/>
  <c r="K849" i="14"/>
  <c r="J818" i="14"/>
  <c r="K783" i="14"/>
  <c r="J748" i="14"/>
  <c r="K716" i="14"/>
  <c r="J679" i="14"/>
  <c r="J613" i="14"/>
  <c r="J546" i="14"/>
  <c r="K509" i="14"/>
  <c r="J443" i="14"/>
  <c r="J376" i="14"/>
  <c r="J340" i="14"/>
  <c r="J324" i="14"/>
  <c r="J239" i="14"/>
  <c r="K207" i="14"/>
  <c r="J170" i="14"/>
  <c r="K140" i="14"/>
  <c r="K104" i="14"/>
  <c r="K69" i="14"/>
  <c r="K36" i="14"/>
  <c r="K464" i="15"/>
  <c r="I446" i="15"/>
  <c r="K394" i="15"/>
  <c r="K188" i="15"/>
  <c r="F169" i="15"/>
  <c r="J169" i="15" s="1"/>
  <c r="K119" i="15"/>
  <c r="F103" i="15"/>
  <c r="J103" i="15" s="1"/>
  <c r="I51" i="15"/>
  <c r="F51" i="15"/>
  <c r="J34" i="15"/>
  <c r="J445" i="16"/>
  <c r="K445" i="16"/>
  <c r="K411" i="16"/>
  <c r="K377" i="16"/>
  <c r="K340" i="16"/>
  <c r="K273" i="16"/>
  <c r="K222" i="16"/>
  <c r="K206" i="16"/>
  <c r="K69" i="16"/>
  <c r="K36" i="16"/>
  <c r="K307" i="16"/>
  <c r="K239" i="16"/>
  <c r="K169" i="16"/>
  <c r="K137" i="16"/>
  <c r="J103" i="16"/>
  <c r="J84" i="16"/>
  <c r="J426" i="16"/>
  <c r="J393" i="16"/>
  <c r="J359" i="16"/>
  <c r="J325" i="16"/>
  <c r="J291" i="16"/>
  <c r="J254" i="16"/>
  <c r="J188" i="16"/>
  <c r="K18" i="16"/>
  <c r="J497" i="15"/>
  <c r="J464" i="15"/>
  <c r="J427" i="15"/>
  <c r="I411" i="15"/>
  <c r="I378" i="15"/>
  <c r="F255" i="15"/>
  <c r="J255" i="15" s="1"/>
  <c r="J238" i="15"/>
  <c r="F222" i="15"/>
  <c r="J222" i="15" s="1"/>
  <c r="J206" i="15"/>
  <c r="J188" i="15"/>
  <c r="K169" i="15"/>
  <c r="I169" i="15"/>
  <c r="F152" i="15"/>
  <c r="J152" i="15" s="1"/>
  <c r="K136" i="15"/>
  <c r="I136" i="15"/>
  <c r="F119" i="15"/>
  <c r="J119" i="15" s="1"/>
  <c r="K103" i="15"/>
  <c r="I103" i="15"/>
  <c r="J84" i="15"/>
  <c r="K18" i="15"/>
  <c r="F511" i="15"/>
  <c r="J511" i="15" s="1"/>
  <c r="I497" i="15"/>
  <c r="F481" i="15"/>
  <c r="J481" i="15" s="1"/>
  <c r="I464" i="15"/>
  <c r="F446" i="15"/>
  <c r="J446" i="15" s="1"/>
  <c r="I427" i="15"/>
  <c r="F411" i="15"/>
  <c r="J411" i="15" s="1"/>
  <c r="I394" i="15"/>
  <c r="F378" i="15"/>
  <c r="J378" i="15" s="1"/>
  <c r="J360" i="15"/>
  <c r="F360" i="15"/>
  <c r="I84" i="15"/>
  <c r="J51" i="15"/>
  <c r="J914" i="14"/>
  <c r="K903" i="14"/>
  <c r="K833" i="14"/>
  <c r="K764" i="14"/>
  <c r="K698" i="14"/>
  <c r="J648" i="14"/>
  <c r="K631" i="14"/>
  <c r="J578" i="14"/>
  <c r="K563" i="14"/>
  <c r="K493" i="14"/>
  <c r="K424" i="14"/>
  <c r="K340" i="14"/>
  <c r="K255" i="14"/>
  <c r="K189" i="14"/>
  <c r="K926" i="14"/>
  <c r="K868" i="14"/>
  <c r="K801" i="14"/>
  <c r="K733" i="14"/>
  <c r="K663" i="14"/>
  <c r="K594" i="14"/>
  <c r="K528" i="14"/>
  <c r="J478" i="14"/>
  <c r="K461" i="14"/>
  <c r="K443" i="14"/>
  <c r="J408" i="14"/>
  <c r="K393" i="14"/>
  <c r="K309" i="14"/>
  <c r="K224" i="14"/>
  <c r="K155" i="14"/>
  <c r="K122" i="14"/>
  <c r="K85" i="14"/>
  <c r="K54" i="14"/>
  <c r="K18" i="14"/>
  <c r="K949" i="13"/>
  <c r="J933" i="13"/>
  <c r="K885" i="13"/>
  <c r="J864" i="13"/>
  <c r="K818" i="13"/>
  <c r="J800" i="13"/>
  <c r="K748" i="13"/>
  <c r="J733" i="13"/>
  <c r="K678" i="13"/>
  <c r="J663" i="13"/>
  <c r="K607" i="13"/>
  <c r="J591" i="13"/>
  <c r="K541" i="13"/>
  <c r="J520" i="13"/>
  <c r="J489" i="13"/>
  <c r="J454" i="13"/>
  <c r="J417" i="13"/>
  <c r="J385" i="13"/>
  <c r="J346" i="13"/>
  <c r="J315" i="13"/>
  <c r="J280" i="13"/>
  <c r="J243" i="13"/>
  <c r="J212" i="13"/>
  <c r="J173" i="13"/>
  <c r="K157" i="13"/>
  <c r="K142" i="13"/>
  <c r="J107" i="13"/>
  <c r="K86" i="13"/>
  <c r="K70" i="13"/>
  <c r="J38" i="13"/>
  <c r="K20" i="13"/>
  <c r="K1373" i="4"/>
  <c r="K1349" i="4"/>
  <c r="K1337" i="4"/>
  <c r="J1327" i="4"/>
  <c r="J1229" i="4"/>
  <c r="J1199" i="4"/>
  <c r="J1138" i="4"/>
  <c r="J1105" i="4"/>
  <c r="J1093" i="4"/>
  <c r="K1038" i="4"/>
  <c r="J927" i="4"/>
  <c r="K876" i="4"/>
  <c r="J841" i="4"/>
  <c r="K805" i="4"/>
  <c r="J753" i="4"/>
  <c r="K691" i="4"/>
  <c r="K634" i="4"/>
  <c r="J540" i="4"/>
  <c r="J466" i="4"/>
  <c r="K425" i="4"/>
  <c r="K384" i="4"/>
  <c r="K374" i="4"/>
  <c r="J345" i="4"/>
  <c r="K319" i="4"/>
  <c r="K304" i="4"/>
  <c r="J292" i="4"/>
  <c r="J158" i="4"/>
  <c r="K86" i="4"/>
  <c r="J60" i="4"/>
  <c r="K1392" i="4"/>
  <c r="K1219" i="4"/>
  <c r="K1138" i="4"/>
  <c r="K1078" i="4"/>
  <c r="K967" i="4"/>
  <c r="K917" i="4"/>
  <c r="K817" i="4"/>
  <c r="J765" i="4"/>
  <c r="K753" i="4"/>
  <c r="K681" i="4"/>
  <c r="K610" i="4"/>
  <c r="K598" i="4"/>
  <c r="K437" i="4"/>
  <c r="J384" i="4"/>
  <c r="K333" i="4"/>
  <c r="J277" i="4"/>
  <c r="J265" i="4"/>
  <c r="K1493" i="4"/>
  <c r="K1424" i="4"/>
  <c r="K1361" i="4"/>
  <c r="K1274" i="4"/>
  <c r="K1162" i="4"/>
  <c r="K1022" i="4"/>
  <c r="K977" i="4"/>
  <c r="J937" i="4"/>
  <c r="K862" i="4"/>
  <c r="K700" i="4"/>
  <c r="J669" i="4"/>
  <c r="K653" i="4"/>
  <c r="K552" i="4"/>
  <c r="J492" i="4"/>
  <c r="K480" i="4"/>
  <c r="J110" i="4"/>
  <c r="J99" i="4"/>
  <c r="I99" i="4"/>
  <c r="K1010" i="12"/>
  <c r="J992" i="12"/>
  <c r="J922" i="12"/>
  <c r="K904" i="12"/>
  <c r="K886" i="12"/>
  <c r="J849" i="12"/>
  <c r="K834" i="12"/>
  <c r="K817" i="12"/>
  <c r="J778" i="12"/>
  <c r="K762" i="12"/>
  <c r="K748" i="12"/>
  <c r="J713" i="12"/>
  <c r="J605" i="12"/>
  <c r="J575" i="12"/>
  <c r="K557" i="12"/>
  <c r="K539" i="12"/>
  <c r="J502" i="12"/>
  <c r="J469" i="12"/>
  <c r="K383" i="12"/>
  <c r="J365" i="12"/>
  <c r="K328" i="12"/>
  <c r="K279" i="12"/>
  <c r="J258" i="12"/>
  <c r="K211" i="12"/>
  <c r="J193" i="12"/>
  <c r="K140" i="12"/>
  <c r="J124" i="12"/>
  <c r="K69" i="12"/>
  <c r="J53" i="12"/>
  <c r="I676" i="12"/>
  <c r="J1139" i="6"/>
  <c r="K1115" i="6"/>
  <c r="K771" i="6"/>
  <c r="J639" i="6"/>
  <c r="K21" i="6"/>
  <c r="K978" i="6"/>
  <c r="J934" i="6"/>
  <c r="K1302" i="6"/>
  <c r="J818" i="6"/>
  <c r="J455" i="6"/>
  <c r="J145" i="6"/>
  <c r="K125" i="6"/>
  <c r="K105" i="6"/>
  <c r="J53" i="6"/>
  <c r="K41" i="6"/>
  <c r="K1000" i="6"/>
  <c r="J65" i="10"/>
  <c r="K65" i="10"/>
  <c r="K722" i="10"/>
  <c r="J705" i="10"/>
  <c r="I705" i="10"/>
  <c r="K620" i="10"/>
  <c r="I603" i="10"/>
  <c r="K517" i="10"/>
  <c r="J500" i="10"/>
  <c r="I500" i="10"/>
  <c r="K480" i="10"/>
  <c r="J415" i="10"/>
  <c r="I397" i="10"/>
  <c r="I312" i="10"/>
  <c r="I293" i="10"/>
  <c r="K208" i="10"/>
  <c r="I189" i="10"/>
  <c r="K169" i="10"/>
  <c r="K22" i="10"/>
  <c r="K666" i="10"/>
  <c r="J584" i="10"/>
  <c r="K562" i="10"/>
  <c r="K438" i="10"/>
  <c r="K356" i="10"/>
  <c r="K251" i="10"/>
  <c r="K127" i="10"/>
  <c r="I104" i="10"/>
  <c r="J85" i="10"/>
  <c r="I85" i="10"/>
  <c r="I65" i="10"/>
  <c r="I1430" i="9"/>
  <c r="J1410" i="9"/>
  <c r="K1390" i="9"/>
  <c r="J1366" i="9"/>
  <c r="I1366" i="9"/>
  <c r="I1346" i="9"/>
  <c r="K1323" i="9"/>
  <c r="J1310" i="9"/>
  <c r="I1310" i="9"/>
  <c r="I1290" i="9"/>
  <c r="K1256" i="9"/>
  <c r="I1256" i="9"/>
  <c r="K1240" i="9"/>
  <c r="I1240" i="9"/>
  <c r="K1220" i="9"/>
  <c r="J1197" i="9"/>
  <c r="K1145" i="9"/>
  <c r="J1129" i="9"/>
  <c r="K1085" i="9"/>
  <c r="J1065" i="9"/>
  <c r="I1009" i="9"/>
  <c r="K1009" i="9"/>
  <c r="J989" i="9"/>
  <c r="K963" i="9"/>
  <c r="J954" i="9"/>
  <c r="K917" i="9"/>
  <c r="J903" i="9"/>
  <c r="K872" i="9"/>
  <c r="J829" i="9"/>
  <c r="K793" i="9"/>
  <c r="K775" i="9"/>
  <c r="J719" i="9"/>
  <c r="K710" i="9"/>
  <c r="J689" i="9"/>
  <c r="J653" i="9"/>
  <c r="K641" i="9"/>
  <c r="K629" i="9"/>
  <c r="J602" i="9"/>
  <c r="K586" i="9"/>
  <c r="J568" i="9"/>
  <c r="I568" i="9"/>
  <c r="K550" i="9"/>
  <c r="K536" i="9"/>
  <c r="J508" i="9"/>
  <c r="K494" i="9"/>
  <c r="K482" i="9"/>
  <c r="J458" i="9"/>
  <c r="K446" i="9"/>
  <c r="K434" i="9"/>
  <c r="J410" i="9"/>
  <c r="K398" i="9"/>
  <c r="K253" i="9"/>
  <c r="K143" i="9"/>
  <c r="K111" i="9"/>
  <c r="J68" i="9"/>
  <c r="K55" i="9"/>
  <c r="J16" i="9"/>
  <c r="K522" i="9"/>
  <c r="K365" i="9"/>
  <c r="J347" i="9"/>
  <c r="I347" i="9"/>
  <c r="K329" i="9"/>
  <c r="K316" i="9"/>
  <c r="J290" i="9"/>
  <c r="K277" i="9"/>
  <c r="K265" i="9"/>
  <c r="J241" i="9"/>
  <c r="K229" i="9"/>
  <c r="K217" i="9"/>
  <c r="J193" i="9"/>
  <c r="K181" i="9"/>
  <c r="K81" i="9"/>
  <c r="K29" i="9"/>
  <c r="K1168" i="7"/>
  <c r="K1087" i="7"/>
  <c r="K982" i="7"/>
  <c r="K879" i="7"/>
  <c r="K755" i="7"/>
  <c r="K714" i="7"/>
  <c r="K623" i="7"/>
  <c r="J503" i="7"/>
  <c r="K483" i="7"/>
  <c r="J462" i="7"/>
  <c r="J324" i="7"/>
  <c r="K304" i="7"/>
  <c r="K56" i="7"/>
  <c r="K1130" i="7"/>
  <c r="K1034" i="7"/>
  <c r="K915" i="7"/>
  <c r="K565" i="7"/>
  <c r="K347" i="7"/>
  <c r="K199" i="7"/>
  <c r="K132" i="7"/>
  <c r="J208" i="8"/>
  <c r="K208" i="8"/>
  <c r="K262" i="8"/>
  <c r="K23" i="8"/>
  <c r="K798" i="8"/>
  <c r="J786" i="8"/>
  <c r="K755" i="8"/>
  <c r="J741" i="8"/>
  <c r="K704" i="8"/>
  <c r="J694" i="8"/>
  <c r="K660" i="8"/>
  <c r="J648" i="8"/>
  <c r="K613" i="8"/>
  <c r="J603" i="8"/>
  <c r="K547" i="8"/>
  <c r="J503" i="8"/>
  <c r="K406" i="8"/>
  <c r="J391" i="8"/>
  <c r="K302" i="8"/>
  <c r="J284" i="8"/>
  <c r="K152" i="8"/>
  <c r="J129" i="8"/>
  <c r="J43" i="8"/>
  <c r="J767" i="3"/>
  <c r="J736" i="3"/>
  <c r="K812" i="3"/>
  <c r="J339" i="3"/>
  <c r="J967" i="4"/>
  <c r="J917" i="4"/>
  <c r="J862" i="4"/>
  <c r="J817" i="4"/>
  <c r="J793" i="4"/>
  <c r="J700" i="4"/>
  <c r="J681" i="4"/>
  <c r="J653" i="4"/>
  <c r="J610" i="4"/>
  <c r="J552" i="4"/>
  <c r="J480" i="4"/>
  <c r="J437" i="4"/>
  <c r="I384" i="4"/>
  <c r="K277" i="4"/>
  <c r="J223" i="4"/>
  <c r="K211" i="4"/>
  <c r="J211" i="4"/>
  <c r="K197" i="4"/>
  <c r="J170" i="4"/>
  <c r="K158" i="4"/>
  <c r="J132" i="4"/>
  <c r="K110" i="4"/>
  <c r="J86" i="4"/>
  <c r="K74" i="4"/>
  <c r="J74" i="4"/>
  <c r="K60" i="4"/>
  <c r="J16" i="4"/>
  <c r="I265" i="4"/>
  <c r="K253" i="4"/>
  <c r="J253" i="4"/>
  <c r="K182" i="4"/>
  <c r="J182" i="4"/>
  <c r="K146" i="4"/>
  <c r="J146" i="4"/>
  <c r="K30" i="4"/>
  <c r="J30" i="4"/>
  <c r="K1223" i="5"/>
  <c r="J1162" i="5"/>
  <c r="J1037" i="5"/>
  <c r="K961" i="5"/>
  <c r="K943" i="5"/>
  <c r="J927" i="5"/>
  <c r="K714" i="5"/>
  <c r="K670" i="5"/>
  <c r="J407" i="5"/>
  <c r="K386" i="5"/>
  <c r="J362" i="5"/>
  <c r="K347" i="5"/>
  <c r="K331" i="5"/>
  <c r="K293" i="5"/>
  <c r="K249" i="5"/>
  <c r="J237" i="5"/>
  <c r="J1262" i="6"/>
  <c r="K1139" i="6"/>
  <c r="J1096" i="6"/>
  <c r="J978" i="6"/>
  <c r="K934" i="6"/>
  <c r="J866" i="6"/>
  <c r="K818" i="6"/>
  <c r="K639" i="6"/>
  <c r="K455" i="6"/>
  <c r="K298" i="6"/>
  <c r="J194" i="6"/>
  <c r="K145" i="6"/>
  <c r="K736" i="7"/>
  <c r="J666" i="7"/>
  <c r="K606" i="7"/>
  <c r="J587" i="7"/>
  <c r="J565" i="7"/>
  <c r="J483" i="7"/>
  <c r="K444" i="7"/>
  <c r="J347" i="7"/>
  <c r="J304" i="7"/>
  <c r="J199" i="7"/>
  <c r="K154" i="7"/>
  <c r="J80" i="7"/>
  <c r="J56" i="7"/>
  <c r="I1410" i="9"/>
  <c r="J1390" i="9"/>
  <c r="J1323" i="9"/>
  <c r="J761" i="9"/>
  <c r="J710" i="9"/>
  <c r="J665" i="9"/>
  <c r="J641" i="9"/>
  <c r="J617" i="9"/>
  <c r="J586" i="9"/>
  <c r="J550" i="9"/>
  <c r="J522" i="9"/>
  <c r="J494" i="9"/>
  <c r="J470" i="9"/>
  <c r="J446" i="9"/>
  <c r="J422" i="9"/>
  <c r="J398" i="9"/>
  <c r="J365" i="9"/>
  <c r="J329" i="9"/>
  <c r="J303" i="9"/>
  <c r="J277" i="9"/>
  <c r="J253" i="9"/>
  <c r="J229" i="9"/>
  <c r="J205" i="9"/>
  <c r="J181" i="9"/>
  <c r="J143" i="9"/>
  <c r="J111" i="9"/>
  <c r="J81" i="9"/>
  <c r="J55" i="9"/>
  <c r="J29" i="9"/>
  <c r="J722" i="10"/>
  <c r="J666" i="10"/>
  <c r="J620" i="10"/>
  <c r="J562" i="10"/>
  <c r="J517" i="10"/>
  <c r="J480" i="10"/>
  <c r="J438" i="10"/>
  <c r="J356" i="10"/>
  <c r="J251" i="10"/>
  <c r="J208" i="10"/>
  <c r="J169" i="10"/>
  <c r="J127" i="10"/>
  <c r="J22" i="10"/>
  <c r="J812" i="11"/>
  <c r="J784" i="11"/>
  <c r="J744" i="11"/>
  <c r="J709" i="11"/>
  <c r="J681" i="11"/>
  <c r="J642" i="11"/>
  <c r="J598" i="11"/>
  <c r="J575" i="11"/>
  <c r="J535" i="11"/>
  <c r="J490" i="11"/>
  <c r="J466" i="11"/>
  <c r="J424" i="11"/>
  <c r="J937" i="12"/>
  <c r="J904" i="12"/>
  <c r="J865" i="12"/>
  <c r="J834" i="12"/>
  <c r="J799" i="12"/>
  <c r="J762" i="12"/>
  <c r="J731" i="12"/>
  <c r="J662" i="12"/>
  <c r="J557" i="12"/>
  <c r="J518" i="12"/>
  <c r="J430" i="12"/>
  <c r="J157" i="13"/>
  <c r="J125" i="13"/>
  <c r="J86" i="13"/>
  <c r="J55" i="13"/>
  <c r="J20" i="13"/>
  <c r="J926" i="14"/>
  <c r="J903" i="14"/>
  <c r="J868" i="14"/>
  <c r="J833" i="14"/>
  <c r="J801" i="14"/>
  <c r="J764" i="14"/>
  <c r="J733" i="14"/>
  <c r="J698" i="14"/>
  <c r="J663" i="14"/>
  <c r="J631" i="14"/>
  <c r="J594" i="14"/>
  <c r="J563" i="14"/>
  <c r="J528" i="14"/>
  <c r="J493" i="14"/>
  <c r="J461" i="14"/>
  <c r="J424" i="14"/>
  <c r="J393" i="14"/>
  <c r="K292" i="14"/>
  <c r="J292" i="14"/>
  <c r="J274" i="14"/>
  <c r="I274" i="14"/>
  <c r="J255" i="14"/>
  <c r="J224" i="14"/>
  <c r="J189" i="14"/>
  <c r="J155" i="14"/>
  <c r="K360" i="15"/>
  <c r="K255" i="15"/>
  <c r="K238" i="15"/>
  <c r="K206" i="15"/>
  <c r="I188" i="15"/>
  <c r="K34" i="15"/>
  <c r="K103" i="16"/>
  <c r="J606" i="7"/>
  <c r="K1278" i="6"/>
  <c r="J771" i="6"/>
  <c r="J594" i="6"/>
  <c r="K266" i="6"/>
  <c r="J1302" i="6"/>
  <c r="J1000" i="6"/>
  <c r="K878" i="6"/>
  <c r="K794" i="6"/>
  <c r="K618" i="6"/>
  <c r="K433" i="6"/>
  <c r="K286" i="6"/>
  <c r="K183" i="6"/>
  <c r="J105" i="6"/>
  <c r="K89" i="6"/>
  <c r="K53" i="6"/>
  <c r="J21" i="6"/>
  <c r="K1351" i="6"/>
  <c r="K1186" i="6"/>
  <c r="K1025" i="6"/>
  <c r="K954" i="6"/>
  <c r="K840" i="6"/>
  <c r="K736" i="6"/>
  <c r="K571" i="6"/>
  <c r="J411" i="6"/>
  <c r="K250" i="6"/>
  <c r="J1351" i="6"/>
  <c r="J1278" i="6"/>
  <c r="J1186" i="6"/>
  <c r="J1115" i="6"/>
  <c r="J1025" i="6"/>
  <c r="J954" i="6"/>
  <c r="J878" i="6"/>
  <c r="J840" i="6"/>
  <c r="J794" i="6"/>
  <c r="J736" i="6"/>
  <c r="J618" i="6"/>
  <c r="J571" i="6"/>
  <c r="J433" i="6"/>
  <c r="J286" i="6"/>
  <c r="J250" i="6"/>
  <c r="J183" i="6"/>
  <c r="J125" i="6"/>
  <c r="J89" i="6"/>
  <c r="J41" i="6"/>
  <c r="K1301" i="5"/>
  <c r="K1069" i="5"/>
  <c r="K723" i="5"/>
  <c r="J546" i="5"/>
  <c r="K537" i="5"/>
  <c r="J437" i="5"/>
  <c r="K419" i="5"/>
  <c r="K407" i="5"/>
  <c r="J386" i="5"/>
  <c r="J219" i="5"/>
  <c r="K203" i="5"/>
  <c r="K170" i="5"/>
  <c r="J151" i="5"/>
  <c r="J110" i="5"/>
  <c r="J98" i="5"/>
  <c r="J1250" i="5"/>
  <c r="J1327" i="5"/>
  <c r="J1301" i="5"/>
  <c r="K1281" i="5"/>
  <c r="K1250" i="5"/>
  <c r="K1078" i="5"/>
  <c r="J1069" i="5"/>
  <c r="K1022" i="5"/>
  <c r="J961" i="5"/>
  <c r="J851" i="5"/>
  <c r="J836" i="5"/>
  <c r="K772" i="5"/>
  <c r="J756" i="5"/>
  <c r="K655" i="5"/>
  <c r="J613" i="5"/>
  <c r="K546" i="5"/>
  <c r="J537" i="5"/>
  <c r="K494" i="5"/>
  <c r="K437" i="5"/>
  <c r="J419" i="5"/>
  <c r="K362" i="5"/>
  <c r="J347" i="5"/>
  <c r="J305" i="5"/>
  <c r="J293" i="5"/>
  <c r="K219" i="5"/>
  <c r="J203" i="5"/>
  <c r="K135" i="5"/>
  <c r="K110" i="5"/>
  <c r="K54" i="5"/>
  <c r="J36" i="5"/>
  <c r="J1203" i="5"/>
  <c r="J1117" i="5"/>
  <c r="J1281" i="5"/>
  <c r="J1022" i="5"/>
  <c r="J894" i="5"/>
  <c r="K1203" i="5"/>
  <c r="K1117" i="5"/>
</calcChain>
</file>

<file path=xl/sharedStrings.xml><?xml version="1.0" encoding="utf-8"?>
<sst xmlns="http://schemas.openxmlformats.org/spreadsheetml/2006/main" count="68130" uniqueCount="2610">
  <si>
    <t xml:space="preserve">Total goals scored column does not match total goals conceded column.                                                     Ayr Coylton &amp; LargsThistle join as the league expands. </t>
  </si>
  <si>
    <t>Levern Victoria was suspended after 11 matches and Mossfield Amatuers resigned after 13 matches; both their records were allowed to stand with unplayed opponents awared 2 points each.</t>
  </si>
  <si>
    <t xml:space="preserve">Morningside Rangers resigned afer nine matches to be replaced by Ashgill Rovers.  </t>
  </si>
  <si>
    <t xml:space="preserve">Total number of games played, games won and goals scored columns does not match total points accrued, games lost and goals conceded columns rerspectively.        </t>
  </si>
  <si>
    <t>Only Ardrossan completed all their fixtures.                                     Kilwinning Rangers declared champions.                                          Springside Thistle &amp; Troon Rangers joined as the league expands.</t>
  </si>
  <si>
    <t xml:space="preserve">Cambuslang Rangers </t>
  </si>
  <si>
    <t>Vale Of Clyde</t>
  </si>
  <si>
    <t xml:space="preserve">Benburb </t>
  </si>
  <si>
    <t xml:space="preserve">Rutherglen Glencairn </t>
  </si>
  <si>
    <t xml:space="preserve">Larkhall Thistle </t>
  </si>
  <si>
    <t xml:space="preserve">Pollok </t>
  </si>
  <si>
    <t xml:space="preserve">Maryhill </t>
  </si>
  <si>
    <t xml:space="preserve">Shettleston </t>
  </si>
  <si>
    <t xml:space="preserve">Glasgow Perthshire </t>
  </si>
  <si>
    <t xml:space="preserve">S C T </t>
  </si>
  <si>
    <t>Stevenston Thistle</t>
  </si>
  <si>
    <t>1917 - 1918</t>
  </si>
  <si>
    <t>1917-18</t>
  </si>
  <si>
    <t>St P U</t>
  </si>
  <si>
    <t>T C</t>
  </si>
  <si>
    <t>1-7</t>
  </si>
  <si>
    <t>St Paul's United</t>
  </si>
  <si>
    <t>0-7</t>
  </si>
  <si>
    <t>7-0</t>
  </si>
  <si>
    <t>0-6</t>
  </si>
  <si>
    <t>Townhead Celtic</t>
  </si>
  <si>
    <t>Parkhead were suspended and did not complete their fixture list.</t>
  </si>
  <si>
    <t>9-3</t>
  </si>
  <si>
    <t>Larkhall Thistle</t>
  </si>
  <si>
    <t>Pollok </t>
  </si>
  <si>
    <t>Cambuslang Rangers</t>
  </si>
  <si>
    <t>Petershill </t>
  </si>
  <si>
    <t>5-3</t>
  </si>
  <si>
    <t>Kirkintilloch Rob Roy</t>
  </si>
  <si>
    <t>Maryhill </t>
  </si>
  <si>
    <t>4-0 *</t>
  </si>
  <si>
    <t>Blantyre Celtic</t>
  </si>
  <si>
    <t xml:space="preserve">Newarthill Thistle </t>
  </si>
  <si>
    <t>Hurlford Thistle</t>
  </si>
  <si>
    <t>Duntocher Hibernian</t>
  </si>
  <si>
    <t>The sources used to construct this table have no provenance. Eight clubs were members, but those clubs shown were also members of the Western Junior League</t>
  </si>
  <si>
    <t>Renfrew Victoria</t>
  </si>
  <si>
    <t>Yoker Athletic</t>
  </si>
  <si>
    <t xml:space="preserve">DUNBARTONSHIRE JUNIOR FOOTBALL LEAGUE </t>
  </si>
  <si>
    <t>H</t>
  </si>
  <si>
    <t>Helensburgh</t>
  </si>
  <si>
    <t>1901 - 1902</t>
  </si>
  <si>
    <t xml:space="preserve">1901 - 1902 </t>
  </si>
  <si>
    <t>1901-02</t>
  </si>
  <si>
    <t>O K</t>
  </si>
  <si>
    <t>W C</t>
  </si>
  <si>
    <t>Wishaw Clydesdale &amp; Baillieston Thistle resigned with matches unplayed; their records were expunged</t>
  </si>
  <si>
    <t>Old Kilpatrick</t>
  </si>
  <si>
    <t>Wishaw Clydesdale</t>
  </si>
  <si>
    <t>Total goals scored column does not match total goals conceded column.</t>
  </si>
  <si>
    <t>GLASGOW DISTRICT JUNIOR FOOTBALL LEAGUE</t>
  </si>
  <si>
    <t>F T</t>
  </si>
  <si>
    <t>Plains</t>
  </si>
  <si>
    <t>Forth Thistle</t>
  </si>
  <si>
    <t>G A</t>
  </si>
  <si>
    <t>K</t>
  </si>
  <si>
    <t>Sh</t>
  </si>
  <si>
    <t>Sp</t>
  </si>
  <si>
    <t>St</t>
  </si>
  <si>
    <t xml:space="preserve"> Riccarton Victoria, Crosshouse &amp; Stewarton Cunninghame replace Springside &amp; Stewarton.</t>
  </si>
  <si>
    <t>Springside</t>
  </si>
  <si>
    <t>STIRLINGSHIRE JUNIOR FOOTBALL LEAGUE</t>
  </si>
  <si>
    <t>A C R</t>
  </si>
  <si>
    <t>S R S</t>
  </si>
  <si>
    <t>One defeat has been recorded as a win.</t>
  </si>
  <si>
    <t>Grange Rovers</t>
  </si>
  <si>
    <t>Vale of Carron</t>
  </si>
  <si>
    <t>Stenhousemuir Hearts</t>
  </si>
  <si>
    <t>Skinflats Rising Star</t>
  </si>
  <si>
    <t>Airth Castle Rangers</t>
  </si>
  <si>
    <t>Falkirk Herald &amp; Midland Counties Journal 24 May 1902</t>
  </si>
  <si>
    <t>DUNBARTONSHIRE JUNIOR FOOTBALL LEAGUE</t>
  </si>
  <si>
    <t>D F</t>
  </si>
  <si>
    <t>Dumbarton Fern</t>
  </si>
  <si>
    <t>Clydebank</t>
  </si>
  <si>
    <t>1902-03</t>
  </si>
  <si>
    <t>1902 - 1903</t>
  </si>
  <si>
    <t>A S</t>
  </si>
  <si>
    <t>B F</t>
  </si>
  <si>
    <t>G C XI</t>
  </si>
  <si>
    <t>Airdriehill Shamrock</t>
  </si>
  <si>
    <t>Championship play-off:           Aidriehill Shamrock 3                  Milngavie 2</t>
  </si>
  <si>
    <t>One draw has been recorded as a win.                                                   Total goals conceded column does not match total goals scored column.</t>
  </si>
  <si>
    <t>Carluke Rovers was formerly Carluke Milton Rovers, Cleland was formerly Cleland Rovers, Quarter Strollers was formerly Quarter Huttonbank.                                               Fauldhouse United was formerly Fauldhouse West Rovers.                                                                          Earnock Rovers resigned with games unplayed.                                          Douglas Water Thistle, Fauldhouse United &amp; Quarter Strollers all joined after the competition had started.</t>
  </si>
  <si>
    <t>Carluke Rovers</t>
  </si>
  <si>
    <t>Cleland</t>
  </si>
  <si>
    <t>Fauldhouse United</t>
  </si>
  <si>
    <t>Newarthill Thistle</t>
  </si>
  <si>
    <t>New Stevenston United</t>
  </si>
  <si>
    <t>Palace</t>
  </si>
  <si>
    <t>Quarter Strollers</t>
  </si>
  <si>
    <t>P G R</t>
  </si>
  <si>
    <t>Glengarnock Vale</t>
  </si>
  <si>
    <t>Irvine Meadow X1</t>
  </si>
  <si>
    <t>Paisley Vulcan</t>
  </si>
  <si>
    <t>Prestwick Glenburn Rovers</t>
  </si>
  <si>
    <t>Stevenston United</t>
  </si>
  <si>
    <t>Cu</t>
  </si>
  <si>
    <t xml:space="preserve">League wound up with many games left unplayed.                            Irvine Victoria declared champions </t>
  </si>
  <si>
    <t>4-4</t>
  </si>
  <si>
    <t>Catrine</t>
  </si>
  <si>
    <t>Cumnock</t>
  </si>
  <si>
    <t>Stewarton Thistle</t>
  </si>
  <si>
    <t xml:space="preserve">Springside Thistle </t>
  </si>
  <si>
    <t>Ca C</t>
  </si>
  <si>
    <t>Cl C</t>
  </si>
  <si>
    <t>Clackmannan Celtic</t>
  </si>
  <si>
    <t>Dunblane Rovers</t>
  </si>
  <si>
    <t>Stirling Emmet</t>
  </si>
  <si>
    <t>1920 - 1921</t>
  </si>
  <si>
    <t>1920-21</t>
  </si>
  <si>
    <t>Ba</t>
  </si>
  <si>
    <t>Be</t>
  </si>
  <si>
    <t>2nd Place Play-off :                               Shawfield 2                                            Duntocher Hibernian 0                          [after 5-5 draw].                                                                                Yoker Athletic v St Anthony's match abandoned [1 - 3]; no record of a re-played match.</t>
  </si>
  <si>
    <t>P H</t>
  </si>
  <si>
    <t>St R</t>
  </si>
  <si>
    <t>St Roch’s</t>
  </si>
  <si>
    <t>Cadder Thistle</t>
  </si>
  <si>
    <t>Paisley Hibernian</t>
  </si>
  <si>
    <t xml:space="preserve">Pe </t>
  </si>
  <si>
    <t>Documented evidence suggests Ashfield lost 5 matches.</t>
  </si>
  <si>
    <t>GLASGOW SOUTH DISTRICT WORKS WELFARE  JUNIOR FOOTBALL LEAGUE</t>
  </si>
  <si>
    <t>Wordie &amp; Co</t>
  </si>
  <si>
    <t>Lanark United</t>
  </si>
  <si>
    <t>SOUTH AYRSHIRE JUNIOR FOOTBALL LEAGUE</t>
  </si>
  <si>
    <t>M E S A</t>
  </si>
  <si>
    <t>N C U</t>
  </si>
  <si>
    <t>League not completed.  Auchinleck Talbot declared champions.</t>
  </si>
  <si>
    <t>New Cumnock United</t>
  </si>
  <si>
    <t>Muirkirk Ex-Services Athletic</t>
  </si>
  <si>
    <t>VALLEY OF DOON JUNIOR FOOTBALL LEAGUE</t>
  </si>
  <si>
    <t>1921 - 1922</t>
  </si>
  <si>
    <t>1921-22</t>
  </si>
  <si>
    <t>Formed July 1921 after a Radius Committee examination of league structure in South Ayrshire</t>
  </si>
  <si>
    <t>E</t>
  </si>
  <si>
    <t>G M</t>
  </si>
  <si>
    <t>J U</t>
  </si>
  <si>
    <t>O U</t>
  </si>
  <si>
    <t>R R V</t>
  </si>
  <si>
    <t>R St B</t>
  </si>
  <si>
    <t>Eaglesham</t>
  </si>
  <si>
    <t>Greenock Harp</t>
  </si>
  <si>
    <t>Greenock Morton</t>
  </si>
  <si>
    <t>Johnstone United</t>
  </si>
  <si>
    <t>Overton United</t>
  </si>
  <si>
    <t>Rothesay Royal Victoria</t>
  </si>
  <si>
    <t>Rothesay St Blanes</t>
  </si>
  <si>
    <t>B C A</t>
  </si>
  <si>
    <t>T U</t>
  </si>
  <si>
    <t>Shettleston Celtic</t>
  </si>
  <si>
    <t>Barclay Curle Athletic</t>
  </si>
  <si>
    <t>Twechar United</t>
  </si>
  <si>
    <t>A &amp; M</t>
  </si>
  <si>
    <t>E K T</t>
  </si>
  <si>
    <t>R G A</t>
  </si>
  <si>
    <t>R W</t>
  </si>
  <si>
    <t>East Kilbride Thistle</t>
  </si>
  <si>
    <t>Singer Athletic resigned with matches unplayed; their record was expunged.</t>
  </si>
  <si>
    <t>Armstrong &amp; Main</t>
  </si>
  <si>
    <t>Baillieston</t>
  </si>
  <si>
    <t>Busby Cartvale</t>
  </si>
  <si>
    <t>Condorrat Rovers</t>
  </si>
  <si>
    <t>Beardmore Athletic</t>
  </si>
  <si>
    <t>Johnstone United</t>
  </si>
  <si>
    <t>Mearns Pollok</t>
  </si>
  <si>
    <t>Renton Glen Albion</t>
  </si>
  <si>
    <t>Rutherglen Waverley</t>
  </si>
  <si>
    <t>EASTERN JUNIOR FOOTBALL LEAGUE</t>
  </si>
  <si>
    <t>Str</t>
  </si>
  <si>
    <t>Shettleston</t>
  </si>
  <si>
    <t>The sources used to construct this table have no provenance. Based in eastern Glasgow</t>
  </si>
  <si>
    <t>Table as at 1 April 1904.</t>
  </si>
  <si>
    <t>S U</t>
  </si>
  <si>
    <t>Shotts United</t>
  </si>
  <si>
    <t xml:space="preserve">Total number of points accrued  from the number of games played could have exceeded 150.                                        </t>
  </si>
  <si>
    <t>Stonehouse Albion</t>
  </si>
  <si>
    <t>Newartrhill Rangers</t>
  </si>
  <si>
    <t>Lesmahagow United</t>
  </si>
  <si>
    <t>Shieldsmuir Celtic</t>
  </si>
  <si>
    <t>Coatbridge Legion</t>
  </si>
  <si>
    <t>Glenboig St Joseph's</t>
  </si>
  <si>
    <t>Morningside Amateurs</t>
  </si>
  <si>
    <t>G U S</t>
  </si>
  <si>
    <t>R C</t>
  </si>
  <si>
    <t>Clyde Trust</t>
  </si>
  <si>
    <t>Cowal</t>
  </si>
  <si>
    <t>Gourock United Services</t>
  </si>
  <si>
    <t>Langs</t>
  </si>
  <si>
    <t>Renfrew Comrades</t>
  </si>
  <si>
    <t xml:space="preserve">Total number of goals scored does not match number of goals conceded column. </t>
  </si>
  <si>
    <t>12-0</t>
  </si>
  <si>
    <t>Cronberry Eglinton</t>
  </si>
  <si>
    <t>1923 - 1924</t>
  </si>
  <si>
    <t xml:space="preserve">SCOTTISH JUNIOR FOOTBALL LEAGUE - East </t>
  </si>
  <si>
    <t>1923-24</t>
  </si>
  <si>
    <t>Co C</t>
  </si>
  <si>
    <t>Cr C</t>
  </si>
  <si>
    <t>Baillieston joined after season had began.                                     Championship play-off : Baillieston defeated Duntocher Hibernian.                                 Kirkintilloch Harp &amp; Palace United both resigned with matches unplayed, their records were expunged.</t>
  </si>
  <si>
    <t>Coatbridge Celtic</t>
  </si>
  <si>
    <t>Gartcosh St Andrew’s</t>
  </si>
  <si>
    <t>Glenboig St Joseph’s</t>
  </si>
  <si>
    <t>Maryhill Hibernian</t>
  </si>
  <si>
    <t>SCOTTISH JUNIOR FOOTBALL LEAGUE - West</t>
  </si>
  <si>
    <t>Dm</t>
  </si>
  <si>
    <t>E B T</t>
  </si>
  <si>
    <t>Barclay Curle Athletic joined after the season began.                                  Largs Thistle resigned with matches unplayed; their record was expunged.</t>
  </si>
  <si>
    <t>E K B</t>
  </si>
  <si>
    <t>Largs Thistle</t>
  </si>
  <si>
    <t xml:space="preserve">GLASGOW JUNIOR FOOTBALL LEAGUE </t>
  </si>
  <si>
    <t>Motherwell Hearts</t>
  </si>
  <si>
    <t>Shieldmuir Celtic</t>
  </si>
  <si>
    <t>Dykehead</t>
  </si>
  <si>
    <t>Shotts Star</t>
  </si>
  <si>
    <t>1-9</t>
  </si>
  <si>
    <t>1924 - 1925</t>
  </si>
  <si>
    <t>1924-25</t>
  </si>
  <si>
    <t>Port Glasgow Amatuers</t>
  </si>
  <si>
    <t>65 *</t>
  </si>
  <si>
    <t>St Roch's was deducted 2 points.                                                         Re-election play-off :                         Glasgow Perthshire   2              Benburb 0</t>
  </si>
  <si>
    <t xml:space="preserve">B </t>
  </si>
  <si>
    <t>3 LRV</t>
  </si>
  <si>
    <t>3rd Lanark RV</t>
  </si>
  <si>
    <t>The sources used to construct this table have no provenance. Formed on the initiative of 3rd LRV</t>
  </si>
  <si>
    <t>Total number of goals scored column does not match goals conceded column.                    Shotts United &amp; Morningside Rangers replace Bellshill &amp; Clydesdale United &amp; Glengowan Rangers in Division 1.</t>
  </si>
  <si>
    <t>M H</t>
  </si>
  <si>
    <t>O S</t>
  </si>
  <si>
    <t>Total number of goals scored column does not match goals conceded column.                                2nd/3rd Place Play-off: Cleland Rangers defeated Ashgill Rovers [recorded in table: score unknown}</t>
  </si>
  <si>
    <t>Cleland Rangers</t>
  </si>
  <si>
    <t>Orbiston Star</t>
  </si>
  <si>
    <t>Newmains Victoria</t>
  </si>
  <si>
    <t>Mossend Hibernian</t>
  </si>
  <si>
    <t>AIRDRIE &amp; DISTRICT JUNIOR FOOTBALL LEAGUE</t>
  </si>
  <si>
    <t>The sources used to construct this table have no provenance. The league winners received gold badges.</t>
  </si>
  <si>
    <t>K S</t>
  </si>
  <si>
    <t>Hurlford Rovers</t>
  </si>
  <si>
    <t>Kilmarnock Springvale</t>
  </si>
  <si>
    <t>A T</t>
  </si>
  <si>
    <t>I V</t>
  </si>
  <si>
    <t>Total goals scored column does not match goals conceded column.                                                  League uncompleted.                         Despite Kilwinning Rangers's unassailable position no champion was declared.</t>
  </si>
  <si>
    <t>Ardeer Thistle</t>
  </si>
  <si>
    <t>Irvine Victoria</t>
  </si>
  <si>
    <t>One win has been recorded as a defeat</t>
  </si>
  <si>
    <t>Laurieston Villa</t>
  </si>
  <si>
    <t>Total number of matches played, games won, and goals for columns do not match total points accumulated, games lost and goals conceded columns respectively.                                   Overtown Rangers recorded as having played 31 matches; losing 14.                                                     Blantyre Celtic &amp; Newarthill Thistle had been promoted &amp; Douglas Water Thistle relegated.                                            Harthill Athletic &amp; Motherwell Hearts resigned and were not replaced.</t>
  </si>
  <si>
    <t>SCYMS</t>
  </si>
  <si>
    <t>Stonehouse Violet</t>
  </si>
  <si>
    <t>Mossend Athletic</t>
  </si>
  <si>
    <t>Auchenheath Thistle</t>
  </si>
  <si>
    <t>Dundyvan Thistle</t>
  </si>
  <si>
    <t>Shotts CYMS</t>
  </si>
  <si>
    <t>5-7</t>
  </si>
  <si>
    <t>Mossblown Rangers</t>
  </si>
  <si>
    <t>50 B P B</t>
  </si>
  <si>
    <t>50 Bute Pack Battery</t>
  </si>
  <si>
    <t>4-x</t>
  </si>
  <si>
    <t>Dunoon United</t>
  </si>
  <si>
    <t>x-1</t>
  </si>
  <si>
    <t>Territorials</t>
  </si>
  <si>
    <t>DUMFRIES &amp; GALLOWAY JUNIOR FOOTBALL SHIELD</t>
  </si>
  <si>
    <t>Moffat</t>
  </si>
  <si>
    <t>Dalbeattie Trades</t>
  </si>
  <si>
    <t>Lockerbie</t>
  </si>
  <si>
    <t>Craigielands</t>
  </si>
  <si>
    <t>Hoddam Rangers</t>
  </si>
  <si>
    <t>1926 - 1927</t>
  </si>
  <si>
    <t>1926-27</t>
  </si>
  <si>
    <t>T W</t>
  </si>
  <si>
    <t>B[F]</t>
  </si>
  <si>
    <t>G C D</t>
  </si>
  <si>
    <t>Govan Cleansing Department</t>
  </si>
  <si>
    <t>Vale of Leven resigned; their place was taken by Govan Cleansing Department.</t>
  </si>
  <si>
    <t>Brown’s (Ferguslie)</t>
  </si>
  <si>
    <t>Ashfield had 2 points deducted.                                              Documented evidence suggests Ashfield &amp; Parkhead lost 16 and 18 matches respectively.</t>
  </si>
  <si>
    <t>39 *</t>
  </si>
  <si>
    <t xml:space="preserve">Total number of matches played, games won, and goals for columns do not match total points accumulated, games lost and goals conceded columns respectively.                                 Coalburn United, Douglas Water Thistle, Mossend Athletic, Shotts Battlefield, Stonehouse Violet all promoted as 2nd division is abandoned.  Motherwell [formerly Motherwell Hearts] are admitted into league.                                       Quarter resign with games unplayed.   Other fixtures also remained unplayed.    </t>
  </si>
  <si>
    <t>Motherwell</t>
  </si>
  <si>
    <t>Sheildmuir Celtic</t>
  </si>
  <si>
    <t>Glenburn Rovers</t>
  </si>
  <si>
    <t>AYRSHIRE SOUTHERN JUNIOR FOOTBALL LEAGUE - EAST DIVISION</t>
  </si>
  <si>
    <t>Galston</t>
  </si>
  <si>
    <t>5-5</t>
  </si>
  <si>
    <t>AYRSHIRE SOUTHERN JUNIOR FOOTBALL LEAGUE - WEST DIVISION</t>
  </si>
  <si>
    <t>B P</t>
  </si>
  <si>
    <t>Gi</t>
  </si>
  <si>
    <t>Gl</t>
  </si>
  <si>
    <t>Burnfoothill Primrose</t>
  </si>
  <si>
    <t>Girvan</t>
  </si>
  <si>
    <t>Dailly Thistle</t>
  </si>
  <si>
    <t>Glenfield</t>
  </si>
  <si>
    <t>League disbands as Alva Albion Rangers, Dunipace, Forth Rangers, Grange Rovers, Longcroft Thistle &amp; St Ninian's Thistle join the Scottish Junior Football League &amp; Camelon joins the Scottish Intermediate Football League.</t>
  </si>
  <si>
    <t>1927 - 1928</t>
  </si>
  <si>
    <t>1927-28</t>
  </si>
  <si>
    <t>Alva Albion Rovers</t>
  </si>
  <si>
    <t>Longriggend Rob Roy</t>
  </si>
  <si>
    <t>R A A</t>
  </si>
  <si>
    <t>Govan Cleansing Department</t>
  </si>
  <si>
    <t>B [F]</t>
  </si>
  <si>
    <t>Brown's [Ferguslie]</t>
  </si>
  <si>
    <t>Coats</t>
  </si>
  <si>
    <t>Royal Albert Athletic</t>
  </si>
  <si>
    <t>SCOTTISH INTERMEDIATE FOOTBALL LEAGUE - East</t>
  </si>
  <si>
    <t>LT</t>
  </si>
  <si>
    <t>She C</t>
  </si>
  <si>
    <t>Shi C</t>
  </si>
  <si>
    <t>Championship play-off :                                  Baillieston 2                                               Ashfield 1                                                 [after 1 - 1 draw]</t>
  </si>
  <si>
    <t>Shieldmuir Celtic</t>
  </si>
  <si>
    <t>Shotts United</t>
  </si>
  <si>
    <t>Fauldhouse United</t>
  </si>
  <si>
    <t>Shotts Battlefield</t>
  </si>
  <si>
    <t>Cadzow St Anne's</t>
  </si>
  <si>
    <t>The Sunday Post                               18 December 1927</t>
  </si>
  <si>
    <t>SCOTTISH INTERMEDIATE FOOTBALL LEAGUE - West</t>
  </si>
  <si>
    <t>J R</t>
  </si>
  <si>
    <t>St Roch's</t>
  </si>
  <si>
    <t>Johnstone Rovers</t>
  </si>
  <si>
    <t>A H</t>
  </si>
  <si>
    <t>H D P</t>
  </si>
  <si>
    <t>L U</t>
  </si>
  <si>
    <t>Nm V</t>
  </si>
  <si>
    <t>Nt V</t>
  </si>
  <si>
    <t>Hamilton Douglas Park</t>
  </si>
  <si>
    <t>Newton Villa</t>
  </si>
  <si>
    <t>Law Volunteers</t>
  </si>
  <si>
    <t>Burnbank Stratchclyde</t>
  </si>
  <si>
    <t>1 K R V</t>
  </si>
  <si>
    <t>La T</t>
  </si>
  <si>
    <t>S H R</t>
  </si>
  <si>
    <t>St J H</t>
  </si>
  <si>
    <t>1st Kilmarnock Rifle Volunteers</t>
  </si>
  <si>
    <t>Lanemark Thistle</t>
  </si>
  <si>
    <t>Lo T</t>
  </si>
  <si>
    <t>Louden Thistle</t>
  </si>
  <si>
    <t>Lugar Boswell</t>
  </si>
  <si>
    <t>St Joseph's Hibernian</t>
  </si>
  <si>
    <t>South Hook Rangers</t>
  </si>
  <si>
    <t>A We</t>
  </si>
  <si>
    <t>A Wo</t>
  </si>
  <si>
    <t>Ayr Westerlea</t>
  </si>
  <si>
    <t>Ar C</t>
  </si>
  <si>
    <t>Ay C</t>
  </si>
  <si>
    <t>Largs Thistle</t>
  </si>
  <si>
    <t>Ayr Coylton</t>
  </si>
  <si>
    <t>STIRLINGSHIRE JUNIOR FOOTBALL LEAGUE  - Division One</t>
  </si>
  <si>
    <t>Bonnybridge Athletic</t>
  </si>
  <si>
    <t xml:space="preserve">V o C </t>
  </si>
  <si>
    <t>Total goals scored column does not match total goals conceded column.                                                Documented evidence suggests Dykehead won three matches.                                                                  A better mathematical solution is provided.</t>
  </si>
  <si>
    <t>Glenboig St Joseph’s</t>
  </si>
  <si>
    <t>Baillieston resigned to join the Scottish Junior Football League; Shotts Battlefield resigned to join the Lanarkshire Junior Football League.  The records of both clubs were allowed to stand and unplayed opponents were awarded 2 points.                                      Championship play-off:                            Clydebank 3                           Bridgeton Waverley 2                        [after 2 drawn matches]</t>
  </si>
  <si>
    <t>Blantyre Victoria</t>
  </si>
  <si>
    <t xml:space="preserve"> Camelon, Port Glasgow Athletic &amp; Dumbarton Harp resigned to join the Scottish Junior football League.  Their records were allowed to stand, with unplayed opponents awarded 2 points each.                                       Parkhead moved to the West Section.                                           </t>
  </si>
  <si>
    <t>3-4</t>
  </si>
  <si>
    <t>15-1</t>
  </si>
  <si>
    <t>Shotts Battlefield return from intermediates after season began.                                                                                                  Kirkmuirhill return, replacing General Omnibus Company Athletic.</t>
  </si>
  <si>
    <t>Auchenheath hearts</t>
  </si>
  <si>
    <t>Total, number of games played, matches won and goals scored columns do not match the number of points accumulated, matches lost and goals conceded columns respectively.                                                                        Ardeer Thistle, Glengarnock Vale and Stewarton Thistle all withdrew; their records were expunged.</t>
  </si>
  <si>
    <t>1 Mar</t>
  </si>
  <si>
    <t>10 Aug</t>
  </si>
  <si>
    <t>10-4</t>
  </si>
  <si>
    <t>2-7</t>
  </si>
  <si>
    <t>3 Aug</t>
  </si>
  <si>
    <t>Annbank Primrose resigned after two games, Irvine LMS after five games; both records expunged.</t>
  </si>
  <si>
    <t>11-0</t>
  </si>
  <si>
    <t>1930 - 1931</t>
  </si>
  <si>
    <t>1930-31</t>
  </si>
  <si>
    <t>Championship play-off :  Dumbarton Harp defeated Denny Hibernian</t>
  </si>
  <si>
    <t>Cumbernauld Thistle</t>
  </si>
  <si>
    <t>Ardeer Recreation</t>
  </si>
  <si>
    <t>Clydeholm</t>
  </si>
  <si>
    <t>Ar</t>
  </si>
  <si>
    <t>As</t>
  </si>
  <si>
    <t>4-6</t>
  </si>
  <si>
    <t>4-5</t>
  </si>
  <si>
    <t>S C T</t>
  </si>
  <si>
    <t>The sources used to construct this table have no provenance.                 Ashgill Rovers were promoted to replace Morningside Rangers.</t>
  </si>
  <si>
    <t>Coatbridge Rangers</t>
  </si>
  <si>
    <t>Strathaven Caledonian Thistle</t>
  </si>
  <si>
    <t>Kilwinning</t>
  </si>
  <si>
    <t xml:space="preserve"> R P</t>
  </si>
  <si>
    <t>Ard Th</t>
  </si>
  <si>
    <t>Irv M</t>
  </si>
  <si>
    <t>Irv Vic</t>
  </si>
  <si>
    <t>Kilb L</t>
  </si>
  <si>
    <t>Kilw R</t>
  </si>
  <si>
    <t>Newn</t>
  </si>
  <si>
    <t>Some matches not affecting outcome of championship were not played.                                        Kilwinning Rangers declared champions.                                                         One draw has been recorded as a win.</t>
  </si>
  <si>
    <t>Camelon</t>
  </si>
  <si>
    <t>Camelon Athletic</t>
  </si>
  <si>
    <t>Denny Hibernian</t>
  </si>
  <si>
    <t xml:space="preserve">x </t>
  </si>
  <si>
    <t>1909 - 1910</t>
  </si>
  <si>
    <t>SCOTTISH JUNIOR FOOTBALL LEAGUE - Division One</t>
  </si>
  <si>
    <t>1909-10</t>
  </si>
  <si>
    <t xml:space="preserve">Port Glasgow Athletic </t>
  </si>
  <si>
    <t xml:space="preserve">SCOTTISH JUNIOR FOOTBALL LEAGUE - Division Two </t>
  </si>
  <si>
    <t>7 S R</t>
  </si>
  <si>
    <t>Vale of Grange</t>
  </si>
  <si>
    <t>Kilbarchan Athletic</t>
  </si>
  <si>
    <t>Carmyle Hearts</t>
  </si>
  <si>
    <t>Glasgow Artillery</t>
  </si>
  <si>
    <t>Howwood</t>
  </si>
  <si>
    <t>K A</t>
  </si>
  <si>
    <t>Milngavie Allender</t>
  </si>
  <si>
    <t>Morton Amateurs</t>
  </si>
  <si>
    <t>Motherwell Celtic</t>
  </si>
  <si>
    <t>7th Scottish Rifles</t>
  </si>
  <si>
    <t xml:space="preserve">A </t>
  </si>
  <si>
    <t>Glasgow Perthshire &amp; Baillieston Thistle were both deducted 2 points.</t>
  </si>
  <si>
    <t>16 *</t>
  </si>
  <si>
    <t>N W</t>
  </si>
  <si>
    <t>H P</t>
  </si>
  <si>
    <t>R R</t>
  </si>
  <si>
    <t>S YMCA</t>
  </si>
  <si>
    <t>W B D</t>
  </si>
  <si>
    <t xml:space="preserve">P </t>
  </si>
  <si>
    <t>Ross Rovers</t>
  </si>
  <si>
    <t>Auchlochan Wanderers</t>
  </si>
  <si>
    <t>Belhaven</t>
  </si>
  <si>
    <t>Holytown Pilgrims</t>
  </si>
  <si>
    <t>Strathaven YMCA</t>
  </si>
  <si>
    <t>West Benhar Daisy</t>
  </si>
  <si>
    <t>R B</t>
  </si>
  <si>
    <t>Riccarton Bluebell</t>
  </si>
  <si>
    <t xml:space="preserve">  </t>
  </si>
  <si>
    <t>Nethanvale Swifts replaced Blantyre Victoria in September.  They in turn were replaced by Cadzow Oak in November.</t>
  </si>
  <si>
    <t>Total, goals scored does not total match goals conceded.                         Shawsburn Rangers &amp; Blantyre Bellsfield both awarded games against Shotts Shamrock &amp; Newmains Shamrock respectively.</t>
  </si>
  <si>
    <t>Divisional play-off :                                            Renfrew 2                                        Petershill 0                                              [Result annulled when Petershill successfully won protest to earlier match which resulted in Renfrew being deducted 2 points.]</t>
  </si>
  <si>
    <t>Morton</t>
  </si>
  <si>
    <t>Greengairs Rovers, Lanark United &amp; Lanark Albion join the league as Cleland Celtic leave.                                            Coltness United was formerly Newmains.</t>
  </si>
  <si>
    <t>Coltness United</t>
  </si>
  <si>
    <t>Greengairs Rovers</t>
  </si>
  <si>
    <t>Lanark Albion</t>
  </si>
  <si>
    <t>Ke R</t>
  </si>
  <si>
    <t>Ki R</t>
  </si>
  <si>
    <t>1933 - 1934</t>
  </si>
  <si>
    <t>1933-34</t>
  </si>
  <si>
    <t>Championship play-off :   Milngavie defeated Croy Celtic</t>
  </si>
  <si>
    <t>Dr H</t>
  </si>
  <si>
    <t>Du H</t>
  </si>
  <si>
    <t>G E</t>
  </si>
  <si>
    <t>Drumpark Harp</t>
  </si>
  <si>
    <t>G S</t>
  </si>
  <si>
    <t>Gleniffer Star</t>
  </si>
  <si>
    <t>Championship play-off :     Rutherglen Glencairn 2                Yoker Athletic 1.                                  Total goals scored does not  match total goals conceded column.                                         Fauldhouse United had resigned; this resulted in Petershill &amp; Parkhead being transferred from the West Section.</t>
  </si>
  <si>
    <t>Duntocher Hibernian &amp; Neilston Victoria both deducted 2 points.                        Divisional play-off :                Yoker Athletic 3                    Glasgow Perthshire 2.</t>
  </si>
  <si>
    <t>&gt;</t>
  </si>
  <si>
    <t>TIMELINE : WEST 1891 - 2014</t>
  </si>
  <si>
    <t>&lt;</t>
  </si>
  <si>
    <t>THE SCOTTISH JUNIOR  FOOTBALL LEAGUE</t>
  </si>
  <si>
    <t xml:space="preserve">THE GLASGOW JUNIOR FOOTBALL LEAGUE    </t>
  </si>
  <si>
    <t>THE EASTWOOD &amp; DISTRICT JUNIOR FOOTBALL LEAGUE</t>
  </si>
  <si>
    <t>WEST OF SCOTLAND JUNIOR FOOTBALL LEAGUE</t>
  </si>
  <si>
    <t>THE SCOTTISH JUNIOR FOOTBALL ALLIANCE</t>
  </si>
  <si>
    <t>THE GLASGOW &amp; DISTRICT JUNIOR FOOTBALL LEAGUE</t>
  </si>
  <si>
    <t>THE KILMARNOCK &amp; DISTRICT JUNIOR FOOTBALL LEAGUE</t>
  </si>
  <si>
    <t>CAMPBELTOWN &amp; DISTRICT JUNIOR FOOTBALL LEAGUE</t>
  </si>
  <si>
    <t>THE NORTH AYRSHIRE JUNIOR FOOTBALL LEAGUE</t>
  </si>
  <si>
    <t>THE AYRSHIRE SOUTHERN FOOTBALL LEAGUE</t>
  </si>
  <si>
    <t>THE WESTERN INTERMEDIATE FOOTBALL LEAGUE</t>
  </si>
  <si>
    <t>THE SCOTTISH INTERMEDIATE FOOTBALL LEAGUE</t>
  </si>
  <si>
    <t>THE SOUTHERN AYRSHIRE JUNIOR FOOTBALL LEAGUE</t>
  </si>
  <si>
    <t>AYRSHIRE REGIONAL JUNIOR FOOTBALL LEAGUE</t>
  </si>
  <si>
    <t>THE CAMBUSLANG &amp; DISTRICT JUNIOR FOOTBALL LEAGUE</t>
  </si>
  <si>
    <t>THE CUMNOCK &amp; DISTRICT JUNIOR FOOTBALL LEAGUE</t>
  </si>
  <si>
    <t>THE AYR &amp; DISTRICT JUNIOR FOOTBALL LEAGUE</t>
  </si>
  <si>
    <t>THE AYRSHIRE JUNIOR FOOTBALL LEAGUE</t>
  </si>
  <si>
    <t>THE STRATHAVEN &amp; DISTRICT JUNIOR FOOTBALL LEAGUE</t>
  </si>
  <si>
    <t>THE IRVINE &amp; DISTRICT JUNIOR FOOTBALL LEAGUE</t>
  </si>
  <si>
    <t>THE LANARKSHIRE JUNIOR FOOTBALL ALLIANCE</t>
  </si>
  <si>
    <t xml:space="preserve">THE LANARKSHIRE JUNIOR FOOTBALL LEAGUE  </t>
  </si>
  <si>
    <t>THE WESTERN JUNIOR FOOTBALL LEAGUE</t>
  </si>
  <si>
    <t>THE DUMFRIES &amp; MAXWELLTOWN JUNIOR FOOTBALL LEAGUE</t>
  </si>
  <si>
    <t>THE NORTH WESTERN LANARKSHIRE JUNIOR FOOTBALL LEAGUE</t>
  </si>
  <si>
    <t>THE HAMILTON &amp; DISTRICT JUNIOR FOOTBALL LEAGUE</t>
  </si>
  <si>
    <t>THE RENFREWSHIRE JUNIOR FOOTBALL LEAGUE</t>
  </si>
  <si>
    <t>THE SANQUHAR &amp; DISTRICT JUNIOR FOOTBALL LEAGUE</t>
  </si>
  <si>
    <t>THE STIRLING &amp; DISTRICT JUNIOR FOOTBALL LEAGUE</t>
  </si>
  <si>
    <t>THE DUNBARTONSHIRE JUNIOR FOOTBALL LEAGUE</t>
  </si>
  <si>
    <t>THE SALVESEN JUNIOR FOOTBALL LEAGUE</t>
  </si>
  <si>
    <t>THE ANNANDALE JUNIOR FOOTBALL LEAGUE</t>
  </si>
  <si>
    <t>THE STIRLINGSHIRE JUNIOR FOOTBALL LEAGUE</t>
  </si>
  <si>
    <t xml:space="preserve">THE CLYDEBANK &amp; DISTRICT JUNIOR FOOTBALL LEAGUE                                                                                   </t>
  </si>
  <si>
    <t>THE RENFREWSHIRE &amp; AYRSHIRE JUNIOR FOOTBALL LEAGUE</t>
  </si>
  <si>
    <t>CENTRAL REGIONAL JUNIOR FOOTBALL  LEAGUE</t>
  </si>
  <si>
    <t>CENTRAL JUNIOR FOOTBALL LEAGUE</t>
  </si>
  <si>
    <t>THE GLASGOW SOUTHERN DISTRICT WORKS WELFARE JUNIOR FOOTBALL LEAGUE</t>
  </si>
  <si>
    <t>THE GLASGOW 2nd XI JUNIOR FOOTBALL LEAGUE</t>
  </si>
  <si>
    <t>WEST</t>
  </si>
  <si>
    <t>1891 - 1892</t>
  </si>
  <si>
    <t>LANARKSHIRE JUNIOR FOOTBALL LEAGUE</t>
  </si>
  <si>
    <t>1891 - 1992</t>
  </si>
  <si>
    <t>INCOMPLETE DATA</t>
  </si>
  <si>
    <t>Pos</t>
  </si>
  <si>
    <t>CLUB</t>
  </si>
  <si>
    <t>Pld</t>
  </si>
  <si>
    <t>W</t>
  </si>
  <si>
    <t>D</t>
  </si>
  <si>
    <t>L</t>
  </si>
  <si>
    <t>F</t>
  </si>
  <si>
    <t>A</t>
  </si>
  <si>
    <t>Pts</t>
  </si>
  <si>
    <t>1891-92</t>
  </si>
  <si>
    <t>B V</t>
  </si>
  <si>
    <t>C O</t>
  </si>
  <si>
    <t>C M R</t>
  </si>
  <si>
    <t>E B H</t>
  </si>
  <si>
    <t>E L</t>
  </si>
  <si>
    <t>G</t>
  </si>
  <si>
    <t>H W</t>
  </si>
  <si>
    <t>L A</t>
  </si>
  <si>
    <t>L T</t>
  </si>
  <si>
    <t>M B</t>
  </si>
  <si>
    <t>N S</t>
  </si>
  <si>
    <t>N T</t>
  </si>
  <si>
    <t>P R</t>
  </si>
  <si>
    <t>Newmains Thistle</t>
  </si>
  <si>
    <t>Haywood Wanderers</t>
  </si>
  <si>
    <t>x</t>
  </si>
  <si>
    <t>Cadzow Oak</t>
  </si>
  <si>
    <t>Carluke Milton Rovers</t>
  </si>
  <si>
    <t>East Benhar Heatherbell</t>
  </si>
  <si>
    <t>East Lanarkshire</t>
  </si>
  <si>
    <t>Glenboig</t>
  </si>
  <si>
    <t>Lanark Anstruther</t>
  </si>
  <si>
    <t>The sources used to construct this table have no provenance.</t>
  </si>
  <si>
    <t>Larkhall Thistle</t>
  </si>
  <si>
    <t>Mossend Brigade</t>
  </si>
  <si>
    <t>Palace Rangers</t>
  </si>
  <si>
    <t xml:space="preserve"> </t>
  </si>
  <si>
    <t>R</t>
  </si>
  <si>
    <t>Blantyre Victoria</t>
  </si>
  <si>
    <t>Nethanvale Swifts</t>
  </si>
  <si>
    <t>1892 - 1893</t>
  </si>
  <si>
    <t>SCOTTISH JUNIOR FOOTBALL LEAGUE</t>
  </si>
  <si>
    <t>TABLE MATHEMATICALLY SOUND</t>
  </si>
  <si>
    <t>1892-93</t>
  </si>
  <si>
    <t>B T</t>
  </si>
  <si>
    <t>B</t>
  </si>
  <si>
    <t>C A</t>
  </si>
  <si>
    <t>G H</t>
  </si>
  <si>
    <t>M</t>
  </si>
  <si>
    <t>M C</t>
  </si>
  <si>
    <t>S W</t>
  </si>
  <si>
    <t>V o C</t>
  </si>
  <si>
    <t>Baillieston Thistle</t>
  </si>
  <si>
    <t>Milngavie awarded points when Vale of Clyde failed to appear.</t>
  </si>
  <si>
    <t>2 =</t>
  </si>
  <si>
    <t>Vale of Clyde</t>
  </si>
  <si>
    <t>Newton Thistle</t>
  </si>
  <si>
    <t>Govan Hibernian</t>
  </si>
  <si>
    <t>Benburb</t>
  </si>
  <si>
    <t>Chryston Athletic</t>
  </si>
  <si>
    <t>7 =</t>
  </si>
  <si>
    <t>Mossend Celtic</t>
  </si>
  <si>
    <t>Ashfield</t>
  </si>
  <si>
    <t>Milngavie</t>
  </si>
  <si>
    <t>13 *</t>
  </si>
  <si>
    <t>South Western</t>
  </si>
  <si>
    <t>SCOTTISH JUNIOR FOOTBALL ALLIANCE</t>
  </si>
  <si>
    <t>A F</t>
  </si>
  <si>
    <t>C</t>
  </si>
  <si>
    <t>H V</t>
  </si>
  <si>
    <t>K R R</t>
  </si>
  <si>
    <t>L H</t>
  </si>
  <si>
    <t>M M</t>
  </si>
  <si>
    <t>O</t>
  </si>
  <si>
    <t>P V</t>
  </si>
  <si>
    <t>W H</t>
  </si>
  <si>
    <t>Airdrie Fruitfield</t>
  </si>
  <si>
    <t>Carrickvale</t>
  </si>
  <si>
    <t>Helensburgh Victoria</t>
  </si>
  <si>
    <t>Kirkintilloch Rob Roy</t>
  </si>
  <si>
    <t>Lambhill Harp</t>
  </si>
  <si>
    <t xml:space="preserve"> x</t>
  </si>
  <si>
    <t>Maryhill Myrtle</t>
  </si>
  <si>
    <t>Oxford</t>
  </si>
  <si>
    <t>Partick Virginia</t>
  </si>
  <si>
    <t>Westburn Hopehill</t>
  </si>
  <si>
    <t>1892 - 1993</t>
  </si>
  <si>
    <t>TABLE MATHEMATICALLY SOUND AS IT STANDS</t>
  </si>
  <si>
    <t>L S</t>
  </si>
  <si>
    <t>Bellshill Thistle</t>
  </si>
  <si>
    <t>Law Scotia</t>
  </si>
  <si>
    <t>LANARKSHIRE JUNIOR FOOTBALL ALLIANCE</t>
  </si>
  <si>
    <t>TABLE MATHEMATICALLY UNSOUND</t>
  </si>
  <si>
    <t>B B</t>
  </si>
  <si>
    <t>C T</t>
  </si>
  <si>
    <t>N</t>
  </si>
  <si>
    <t>S R</t>
  </si>
  <si>
    <t>S S</t>
  </si>
  <si>
    <t>W B</t>
  </si>
  <si>
    <t>West Benhar</t>
  </si>
  <si>
    <t>Shotts Shamrock</t>
  </si>
  <si>
    <t>Cleland Thistle</t>
  </si>
  <si>
    <t>Newmains Shamrock</t>
  </si>
  <si>
    <t>Newarthill</t>
  </si>
  <si>
    <t>6 =</t>
  </si>
  <si>
    <t>Shawsburn Rangers</t>
  </si>
  <si>
    <t>7 *</t>
  </si>
  <si>
    <t>Flemington</t>
  </si>
  <si>
    <t>Blantyre Bellsfield</t>
  </si>
  <si>
    <t>6 *</t>
  </si>
  <si>
    <t>AYRSHIRE JUNIOR FOOTBALL LEAGUE</t>
  </si>
  <si>
    <t>Da</t>
  </si>
  <si>
    <t>Dr</t>
  </si>
  <si>
    <t>I R</t>
  </si>
  <si>
    <t>K R</t>
  </si>
  <si>
    <t>M R</t>
  </si>
  <si>
    <t>T R</t>
  </si>
  <si>
    <t>V o G</t>
  </si>
  <si>
    <t>Beith Thistle</t>
  </si>
  <si>
    <t>League wound up with few matches played.                                         No champion was declared.</t>
  </si>
  <si>
    <t>Darvel</t>
  </si>
  <si>
    <t>Dreghorn</t>
  </si>
  <si>
    <t>Irvine Rangers</t>
  </si>
  <si>
    <t>Kilmaurs Rangers</t>
  </si>
  <si>
    <t>Montgreenan Rangers</t>
  </si>
  <si>
    <t>Troon Rangers</t>
  </si>
  <si>
    <t>Vale of Garnock</t>
  </si>
  <si>
    <t>AYR JUNIOR FOOTBALL LEAGUE</t>
  </si>
  <si>
    <t>1893 - 1894</t>
  </si>
  <si>
    <t>1893-94</t>
  </si>
  <si>
    <t>C H</t>
  </si>
  <si>
    <t>W A</t>
  </si>
  <si>
    <t>5-0</t>
  </si>
  <si>
    <t>3 =</t>
  </si>
  <si>
    <t>Cambuslang Hibernian</t>
  </si>
  <si>
    <t>5 =</t>
  </si>
  <si>
    <t>Western Athletic</t>
  </si>
  <si>
    <t>A R</t>
  </si>
  <si>
    <t>D R</t>
  </si>
  <si>
    <t>L W</t>
  </si>
  <si>
    <t>1 =</t>
  </si>
  <si>
    <t>Total number of goals scored column does not match total number of goals conceded column.                                                      Documented evidence suggests Blantyre Victoria won the championship title.</t>
  </si>
  <si>
    <t>Longriggend Wanderers</t>
  </si>
  <si>
    <t>Dalziel Rovers</t>
  </si>
  <si>
    <t>8 =</t>
  </si>
  <si>
    <t>Aitkenhead Rovers</t>
  </si>
  <si>
    <t xml:space="preserve">M B </t>
  </si>
  <si>
    <t>1894-95</t>
  </si>
  <si>
    <t>N R</t>
  </si>
  <si>
    <t>Q H</t>
  </si>
  <si>
    <t>W R</t>
  </si>
  <si>
    <t>Quarter Huttonbank</t>
  </si>
  <si>
    <t>Whifflet Rangers</t>
  </si>
  <si>
    <t>Newmains Rovers</t>
  </si>
  <si>
    <t>Ayr Rosebank</t>
  </si>
  <si>
    <t xml:space="preserve">STIRLINGSHIRE JUNIOR FOOTBALL LEAGUE </t>
  </si>
  <si>
    <t>A A</t>
  </si>
  <si>
    <t>St N T</t>
  </si>
  <si>
    <t>Alva Athletic</t>
  </si>
  <si>
    <t>St Ninian’s Thistle</t>
  </si>
  <si>
    <t xml:space="preserve">DUMBARTONSHIRE JUNIOR FOOTBALL LEAGUE </t>
  </si>
  <si>
    <t>1894 - 1895</t>
  </si>
  <si>
    <t>LANARKSHIRE JUNIOR FOOTBALL LEAGUE - Division One</t>
  </si>
  <si>
    <t>Nm T</t>
  </si>
  <si>
    <t>Nt T</t>
  </si>
  <si>
    <t>17 *</t>
  </si>
  <si>
    <t>10 =</t>
  </si>
  <si>
    <t>15 *</t>
  </si>
  <si>
    <t>Pal R</t>
  </si>
  <si>
    <t>LANARKSHIRE JUNIOR FOOTBALL LEAGUE - Division Two</t>
  </si>
  <si>
    <t>Bb A</t>
  </si>
  <si>
    <t>Bs A</t>
  </si>
  <si>
    <t>C O A</t>
  </si>
  <si>
    <t>E R</t>
  </si>
  <si>
    <t>Q H A</t>
  </si>
  <si>
    <t>R A V</t>
  </si>
  <si>
    <t>S B</t>
  </si>
  <si>
    <t>W S</t>
  </si>
  <si>
    <t>Burnbank Athletic</t>
  </si>
  <si>
    <t>Burnside Athletic</t>
  </si>
  <si>
    <t>Cadzow Oak Athletic</t>
  </si>
  <si>
    <t>Motherwell Caldervale</t>
  </si>
  <si>
    <t>Earnock Rovers</t>
  </si>
  <si>
    <t>Portland Rangers</t>
  </si>
  <si>
    <t>Quarter Huttonbank Athletic</t>
  </si>
  <si>
    <t>Royal Albert Victoria</t>
  </si>
  <si>
    <t>Shotts Battlefield</t>
  </si>
  <si>
    <t>Wishaw Star</t>
  </si>
  <si>
    <t>M S</t>
  </si>
  <si>
    <t>N A</t>
  </si>
  <si>
    <t>We H</t>
  </si>
  <si>
    <t>Wi H</t>
  </si>
  <si>
    <t>Cambusnethan</t>
  </si>
  <si>
    <t>Meadowhead Star</t>
  </si>
  <si>
    <t>Newton Athletic</t>
  </si>
  <si>
    <t>Overtown</t>
  </si>
  <si>
    <t>Wishaw Hibernian</t>
  </si>
  <si>
    <t>League wound up after this season</t>
  </si>
  <si>
    <t xml:space="preserve">GREENOCK &amp; DISTRICT JUNIOR FOOTBALL LEAGUE </t>
  </si>
  <si>
    <t>1894 - 1995</t>
  </si>
  <si>
    <t>Ladyburn</t>
  </si>
  <si>
    <t>1895 - 1896</t>
  </si>
  <si>
    <t>GLASGOW JUNIOR FOOTBALL LEAGUE</t>
  </si>
  <si>
    <t>1895-96</t>
  </si>
  <si>
    <t>G P</t>
  </si>
  <si>
    <t>J</t>
  </si>
  <si>
    <t>P</t>
  </si>
  <si>
    <t>St M</t>
  </si>
  <si>
    <t>S</t>
  </si>
  <si>
    <t>Strathclyde</t>
  </si>
  <si>
    <t>Parkhead</t>
  </si>
  <si>
    <t>Jordanhill</t>
  </si>
  <si>
    <t>Maryhill</t>
  </si>
  <si>
    <t>St Mungo</t>
  </si>
  <si>
    <t>Crown Athletic</t>
  </si>
  <si>
    <t>Glasgow Perthshire</t>
  </si>
  <si>
    <t>A C A</t>
  </si>
  <si>
    <t>C C R</t>
  </si>
  <si>
    <t>Airdrie Calderbank Athletic</t>
  </si>
  <si>
    <t>Captain Colt's Rovers</t>
  </si>
  <si>
    <t>B A</t>
  </si>
  <si>
    <t>Ln A</t>
  </si>
  <si>
    <t>Lw A</t>
  </si>
  <si>
    <t>Lanark Athletic</t>
  </si>
  <si>
    <t>Law Athletic</t>
  </si>
  <si>
    <t>Nethanvale Thistle</t>
  </si>
  <si>
    <t>Newarthill Athletic</t>
  </si>
  <si>
    <t>1896 - 1897</t>
  </si>
  <si>
    <t>1896-97</t>
  </si>
  <si>
    <t>Ashfield withdrew before season began.</t>
  </si>
  <si>
    <t>N H</t>
  </si>
  <si>
    <t>W V</t>
  </si>
  <si>
    <t>Newarthill Hearts</t>
  </si>
  <si>
    <t>Wishaw Victoria</t>
  </si>
  <si>
    <t>Berryhill Athletic</t>
  </si>
  <si>
    <t>Tannochside Rovers</t>
  </si>
  <si>
    <t xml:space="preserve">MIDLAND JUNIOR FOOTBALL LEAGUE </t>
  </si>
  <si>
    <t>D A</t>
  </si>
  <si>
    <t>H R</t>
  </si>
  <si>
    <t>L R</t>
  </si>
  <si>
    <t xml:space="preserve">Denny Athletic </t>
  </si>
  <si>
    <t>Dunipace</t>
  </si>
  <si>
    <t>Heather Rangers</t>
  </si>
  <si>
    <t>Linlithgow Rose</t>
  </si>
  <si>
    <t>Longcroft Thistle</t>
  </si>
  <si>
    <t>Bannockburn</t>
  </si>
  <si>
    <t xml:space="preserve">STIRLING &amp; DISTRICT JUNIOR FOOTBALL LEAGUE </t>
  </si>
  <si>
    <t>B o A</t>
  </si>
  <si>
    <t>C W</t>
  </si>
  <si>
    <t>K P</t>
  </si>
  <si>
    <t>Broomage Albion</t>
  </si>
  <si>
    <t>Formed December 1896</t>
  </si>
  <si>
    <t>St Ninian's Thistle</t>
  </si>
  <si>
    <t>King's Park</t>
  </si>
  <si>
    <t>Cowie Wanderers</t>
  </si>
  <si>
    <t>Table as 4 March 1897</t>
  </si>
  <si>
    <t>Bridge of Allan</t>
  </si>
  <si>
    <t xml:space="preserve">KIRKINTILLOCH DISTRICT JUNIOR FOOTBALL LEAGUE </t>
  </si>
  <si>
    <t>C B W</t>
  </si>
  <si>
    <t>C M</t>
  </si>
  <si>
    <t>K E</t>
  </si>
  <si>
    <t>K H</t>
  </si>
  <si>
    <t>Campsie Black Watch</t>
  </si>
  <si>
    <t>Campsie Minerva</t>
  </si>
  <si>
    <t>Kilsyth Emmet</t>
  </si>
  <si>
    <t>Kilsyth Rangers</t>
  </si>
  <si>
    <t>Kirkintilloch Harp</t>
  </si>
  <si>
    <t>Lenzie</t>
  </si>
  <si>
    <t>1897 - 1898</t>
  </si>
  <si>
    <t>1897-98</t>
  </si>
  <si>
    <t>Rutherglen Glencairn had 2 points deducted.                           Total goals scored column does not match total goals conceded column.</t>
  </si>
  <si>
    <t>Rutherglen Glencairn</t>
  </si>
  <si>
    <t>Pa</t>
  </si>
  <si>
    <t>R G</t>
  </si>
  <si>
    <t>GLASGOW 2nd XI JUNIOR FOOTBALL LEAGUE</t>
  </si>
  <si>
    <t>B 2</t>
  </si>
  <si>
    <t>C H 2</t>
  </si>
  <si>
    <t>G P 2</t>
  </si>
  <si>
    <t>J 2</t>
  </si>
  <si>
    <t>M 2</t>
  </si>
  <si>
    <t>Pa 2</t>
  </si>
  <si>
    <t>Pe</t>
  </si>
  <si>
    <t>R T</t>
  </si>
  <si>
    <t>S 2</t>
  </si>
  <si>
    <t>Parkhead 2nd XI</t>
  </si>
  <si>
    <t>Petershill</t>
  </si>
  <si>
    <t>Glasgow Perthshire 2nd XI</t>
  </si>
  <si>
    <t>Rutherglen Glencairn 2nd XI</t>
  </si>
  <si>
    <t>Cambuslang Hibernian 2nd XI</t>
  </si>
  <si>
    <t>Strathclyde 2nd XI</t>
  </si>
  <si>
    <t>Redcliffe Thistle</t>
  </si>
  <si>
    <t>Jordanhill 2nd XI</t>
  </si>
  <si>
    <t>R G 2</t>
  </si>
  <si>
    <t>Benburb 2 XI</t>
  </si>
  <si>
    <t>GOVAN JUNIOR FOOTBALL LEAGUE</t>
  </si>
  <si>
    <t>The sources used to construct this table have no provenance.  League formed September 1897</t>
  </si>
  <si>
    <t>Be A</t>
  </si>
  <si>
    <t>Bu A</t>
  </si>
  <si>
    <t>K T</t>
  </si>
  <si>
    <t xml:space="preserve">Dalziel Rovers finished as champions with Mossend Celtic second.                                               Two of Captains Colt's Rovers results were annulled for "irregularities". </t>
  </si>
  <si>
    <t>Kirkwood Thistle</t>
  </si>
  <si>
    <t>Belhaven Athletic</t>
  </si>
  <si>
    <t>Table as of 14 May 1898</t>
  </si>
  <si>
    <t>H T</t>
  </si>
  <si>
    <t>S T</t>
  </si>
  <si>
    <t>Thorniewood Rangers</t>
  </si>
  <si>
    <t>Holytown Thistle</t>
  </si>
  <si>
    <t>Strathclyde Rovers</t>
  </si>
  <si>
    <t>Priory Rovers</t>
  </si>
  <si>
    <t>Newarthill Rangers</t>
  </si>
  <si>
    <t>T T</t>
  </si>
  <si>
    <t>Waterloo Rangers</t>
  </si>
  <si>
    <t>CAMBUSLANG &amp; DISTRICT JUNIOR FOOTBALL LEAGUE</t>
  </si>
  <si>
    <t>X</t>
  </si>
  <si>
    <t>RENFREWSHIRE JUNIOR FOOTBALL LEAGUE</t>
  </si>
  <si>
    <t>L V</t>
  </si>
  <si>
    <t>M P</t>
  </si>
  <si>
    <t>T</t>
  </si>
  <si>
    <t>Levern Victoria</t>
  </si>
  <si>
    <t>Springhill</t>
  </si>
  <si>
    <t>Arthurlie</t>
  </si>
  <si>
    <t>Mearns Pollok</t>
  </si>
  <si>
    <t>Thornliebank</t>
  </si>
  <si>
    <t>Neilston</t>
  </si>
  <si>
    <t>WESTERN JUNIOR FOOTBALL LEAGUE</t>
  </si>
  <si>
    <t>Westmarch XI</t>
  </si>
  <si>
    <t>Formed in June 1897 with 8 clubs from Renfrewshire and Dumbartonshire</t>
  </si>
  <si>
    <t>Denny Athletic</t>
  </si>
  <si>
    <t>8 *</t>
  </si>
  <si>
    <t xml:space="preserve">Denny Athletic awarded fixture when St Ninian's Thistle failed to appear.      </t>
  </si>
  <si>
    <t xml:space="preserve">HOME </t>
  </si>
  <si>
    <t>Longcroft Thistle</t>
  </si>
  <si>
    <t>Table as 21 May 1898</t>
  </si>
  <si>
    <t>Cowie Wanderers</t>
  </si>
  <si>
    <t>1898 - 1899</t>
  </si>
  <si>
    <t>1898-99</t>
  </si>
  <si>
    <t>Documented evidence suggests Strathclyde, Parkhead &amp; Vale of Clyde had only accrued 22, 16 &amp; 15 points respectively.</t>
  </si>
  <si>
    <t>A 2</t>
  </si>
  <si>
    <t>Pe 2</t>
  </si>
  <si>
    <t>R C 2</t>
  </si>
  <si>
    <t>V o C 2</t>
  </si>
  <si>
    <t xml:space="preserve">Ashfield &amp; Glasgow Perthshire had 2 &amp; 4 points deducted respectively.                       Documented evidence shows one club has one loss too many recorded against it. </t>
  </si>
  <si>
    <t>Maryhill 2nd XI</t>
  </si>
  <si>
    <t>Vale of Clyde 2nd XI</t>
  </si>
  <si>
    <t>4 =</t>
  </si>
  <si>
    <t>Petershill 2nd XI</t>
  </si>
  <si>
    <t>Ashfield 2nd XI</t>
  </si>
  <si>
    <t>1 *</t>
  </si>
  <si>
    <t>2-1</t>
  </si>
  <si>
    <t xml:space="preserve">Table as at 28 April 1899.    </t>
  </si>
  <si>
    <t>Wishaw Rovers</t>
  </si>
  <si>
    <t>D H</t>
  </si>
  <si>
    <t>H A</t>
  </si>
  <si>
    <t>Net</t>
  </si>
  <si>
    <t>New</t>
  </si>
  <si>
    <t>S G</t>
  </si>
  <si>
    <t>Dykehead Hawthorn</t>
  </si>
  <si>
    <t>Hamilton Athletic</t>
  </si>
  <si>
    <t>Newmains</t>
  </si>
  <si>
    <t>Strathaven Glenavon</t>
  </si>
  <si>
    <t>Netherburn</t>
  </si>
  <si>
    <t>Table as 24 April 1899</t>
  </si>
  <si>
    <t>LANARKSHIRE NORTH WESTERN JUNIOR FOOTBALL LEAGUE</t>
  </si>
  <si>
    <t>A St M</t>
  </si>
  <si>
    <t>C V</t>
  </si>
  <si>
    <t>C C</t>
  </si>
  <si>
    <t>G C</t>
  </si>
  <si>
    <t>O R</t>
  </si>
  <si>
    <t>Airdrie St Margaret’s</t>
  </si>
  <si>
    <t>Baillieston Thistle</t>
  </si>
  <si>
    <t>Clydesdale Wanderers</t>
  </si>
  <si>
    <t>Calderbank Volunteers</t>
  </si>
  <si>
    <t>Coatbridge Caledonia</t>
  </si>
  <si>
    <t>Mossend Brigade</t>
  </si>
  <si>
    <t>Captain Colt’s Rovers</t>
  </si>
  <si>
    <t>Orbiston Rovers</t>
  </si>
  <si>
    <t>Glenboig Cameronians</t>
  </si>
  <si>
    <t>KILMARNOCK &amp; DISTRICT JUNIOR FOOTBALL LEAGUE</t>
  </si>
  <si>
    <t>Ck</t>
  </si>
  <si>
    <t>Ch</t>
  </si>
  <si>
    <t>K W</t>
  </si>
  <si>
    <t>R P</t>
  </si>
  <si>
    <t>Shawbank</t>
  </si>
  <si>
    <t xml:space="preserve">Total number of goals scored column does not match number of total goals conceded column. </t>
  </si>
  <si>
    <t>Crosshouse</t>
  </si>
  <si>
    <t>Rugby Park XI</t>
  </si>
  <si>
    <t>Kilmarnock Winton</t>
  </si>
  <si>
    <t>Kilmarnock Hibernian</t>
  </si>
  <si>
    <t>Woodend</t>
  </si>
  <si>
    <t>Crookedholm</t>
  </si>
  <si>
    <t>Camp M</t>
  </si>
  <si>
    <t>Cumb'd</t>
  </si>
  <si>
    <t>Denny A</t>
  </si>
  <si>
    <t>D'pace</t>
  </si>
  <si>
    <t>G G S</t>
  </si>
  <si>
    <t>Kils E</t>
  </si>
  <si>
    <t>Long Th</t>
  </si>
  <si>
    <t>Cumbernauld</t>
  </si>
  <si>
    <t>Garrill Garden Swifts</t>
  </si>
  <si>
    <t>Falkirk Herald                                                         10 September 1898</t>
  </si>
  <si>
    <t>The sources used to construct this table have no provenance. Formed at meeting in June 1898, but was finished incomplete and no championship awarded</t>
  </si>
  <si>
    <t>1899 - 1900</t>
  </si>
  <si>
    <t>1899-00</t>
  </si>
  <si>
    <t>League re-named Scottish Junior Football League.</t>
  </si>
  <si>
    <t>GLASGOW &amp; DISTRICT JUNIOR FOOTBALL LEAGUE</t>
  </si>
  <si>
    <t>C R</t>
  </si>
  <si>
    <t>C U</t>
  </si>
  <si>
    <t>G1</t>
  </si>
  <si>
    <t>G2</t>
  </si>
  <si>
    <t>G3</t>
  </si>
  <si>
    <t>Cambuslang Rangers</t>
  </si>
  <si>
    <t>Co-operative United</t>
  </si>
  <si>
    <t>Cl</t>
  </si>
  <si>
    <t>Clyde</t>
  </si>
  <si>
    <t>Airdrie St Margaret's</t>
  </si>
  <si>
    <t>L B</t>
  </si>
  <si>
    <t>M G</t>
  </si>
  <si>
    <t>Larkhall Bluebell</t>
  </si>
  <si>
    <t>Blantyre Hibernian</t>
  </si>
  <si>
    <t>Hamilton Academicals</t>
  </si>
  <si>
    <t>Cadzow Rangers</t>
  </si>
  <si>
    <t>Motherwell Glencairn XI</t>
  </si>
  <si>
    <t>Documented evidence is divided as to what sections Blantyre Victoria and Blantyre Celtic were placed.</t>
  </si>
  <si>
    <t>Championship play-off Semi-Finals :                                   Clydebank &amp; St Roch's each won their semi-finals against Benburb &amp; Glasgow Perthshire.</t>
  </si>
  <si>
    <t>10-3</t>
  </si>
  <si>
    <t>Championship play-off Final :                                             St Roch's 2                                              Clydebank 1.</t>
  </si>
  <si>
    <t>1944 - 1945</t>
  </si>
  <si>
    <t>1944-45</t>
  </si>
  <si>
    <t>Section A  Second Place play-off :                                                                            Petershill 1                                        Blantyre Victoria 0</t>
  </si>
  <si>
    <t xml:space="preserve"> 1-4</t>
  </si>
  <si>
    <t>Championship play-off Final :     Clydebank 4                            Petershill 3</t>
  </si>
  <si>
    <t>1945 - 1946</t>
  </si>
  <si>
    <t>1945-46</t>
  </si>
  <si>
    <t>Cambuslang Rangers replace Baillieston in Series 2.</t>
  </si>
  <si>
    <t xml:space="preserve">2 = </t>
  </si>
  <si>
    <t>Documented evidence suggests Petershill lost 3 games.</t>
  </si>
  <si>
    <t>CENTRAL JUNIOR FOOTBALL LEAGUE - Series 2 - Section A</t>
  </si>
  <si>
    <t>Championship play-off                          semi-finals :                                                            Blantyre Celtic &amp; Arthurlie win their matches against St Roch's &amp; Benburb.</t>
  </si>
  <si>
    <t>CENTRAL JUNIOR FOOTBALL LEAGUE - Series 2 - Section B</t>
  </si>
  <si>
    <t xml:space="preserve">Division B Play-off:                              Blantyre Celtic  4                                  St Anthony's 1                               </t>
  </si>
  <si>
    <t>Renfrew   3                                             Blantyre Victoria   2                     Blantyre Victoria 3                                       Renfrew 3</t>
  </si>
  <si>
    <t>CENTRAL JUNIOR FOOTBALL LEAGUE - Series 2 - Section C</t>
  </si>
  <si>
    <t>Championship play-off :                                           Arthurlie 2                                         Blantyre Celtic 1</t>
  </si>
  <si>
    <t>C St P</t>
  </si>
  <si>
    <t>M E U</t>
  </si>
  <si>
    <t>Mount Ellen United</t>
  </si>
  <si>
    <t>Coatbridge St Patrick’s</t>
  </si>
  <si>
    <t>WESTERN JUNIOR FOOTBALL LEAGUE [NORTH]</t>
  </si>
  <si>
    <t>AYR &amp; DISTRICT JUNIOR FOOTBALL LEAGUE</t>
  </si>
  <si>
    <t>A V</t>
  </si>
  <si>
    <t>A W</t>
  </si>
  <si>
    <t>B H</t>
  </si>
  <si>
    <t>Ayr Ashfield</t>
  </si>
  <si>
    <t>Ayr Fort</t>
  </si>
  <si>
    <t>Ayr Victoria</t>
  </si>
  <si>
    <t>Ayr Woodfield</t>
  </si>
  <si>
    <t>Benquhat Heatherbell</t>
  </si>
  <si>
    <t>CLYDEBANK &amp; DISTRICT JUNIOR FOOTBALL LEAGUE</t>
  </si>
  <si>
    <t>Clydebank Celtic</t>
  </si>
  <si>
    <t>S A</t>
  </si>
  <si>
    <t xml:space="preserve">Kilsyth Emmet </t>
  </si>
  <si>
    <t>Smithston Albion</t>
  </si>
  <si>
    <t xml:space="preserve">DUMFRIES JUNIOR FOOTBALL LEAGUE </t>
  </si>
  <si>
    <t>B S</t>
  </si>
  <si>
    <t>M V</t>
  </si>
  <si>
    <t>R R S</t>
  </si>
  <si>
    <t>R U</t>
  </si>
  <si>
    <t>Maxwelltown Volunteers</t>
  </si>
  <si>
    <t>Corinthians</t>
  </si>
  <si>
    <t>Arden Villa</t>
  </si>
  <si>
    <t>Roslyn</t>
  </si>
  <si>
    <t>Rosefield United</t>
  </si>
  <si>
    <t>Balmoral Star</t>
  </si>
  <si>
    <t>Rob Roy Swifts</t>
  </si>
  <si>
    <t>Kirkton Thistle</t>
  </si>
  <si>
    <t>R  U</t>
  </si>
  <si>
    <t>Galloway</t>
  </si>
  <si>
    <t>Renton Thistle</t>
  </si>
  <si>
    <t xml:space="preserve">The sources used to construct this table have no provenance. </t>
  </si>
  <si>
    <t>G V</t>
  </si>
  <si>
    <t>Greenock Volunteers</t>
  </si>
  <si>
    <t>JOHNSTONE &amp; DISTRICT JUNIOR FOOTBALL LEAGUE</t>
  </si>
  <si>
    <t>Cartside</t>
  </si>
  <si>
    <t>1900 - 1901</t>
  </si>
  <si>
    <t>1900-01</t>
  </si>
  <si>
    <t>D Y S</t>
  </si>
  <si>
    <t>U St J</t>
  </si>
  <si>
    <t>W O</t>
  </si>
  <si>
    <t>Rockbank</t>
  </si>
  <si>
    <t>Uddingston St John's</t>
  </si>
  <si>
    <t>D Y Stewart's</t>
  </si>
  <si>
    <t>Wishaw Oakfield</t>
  </si>
  <si>
    <t>9 =</t>
  </si>
  <si>
    <t>C R M</t>
  </si>
  <si>
    <t>G R</t>
  </si>
  <si>
    <t>Bellshill Athletic</t>
  </si>
  <si>
    <t>Glengowan Rangers</t>
  </si>
  <si>
    <t>M M R</t>
  </si>
  <si>
    <t>S H</t>
  </si>
  <si>
    <t>Motherwell Milton Rovers</t>
  </si>
  <si>
    <t>Shotts Harp</t>
  </si>
  <si>
    <t>20 *</t>
  </si>
  <si>
    <t>12 *</t>
  </si>
  <si>
    <t>Morningside Rangers</t>
  </si>
  <si>
    <t>SHOTTS &amp; DISTRICT JUNIOR FOOTBALL ALLIANCE</t>
  </si>
  <si>
    <t>STRATHAVEN &amp; DISTRICT JUNIOR FOOTBALL LEAGUE</t>
  </si>
  <si>
    <t>Douglas Water Thistle</t>
  </si>
  <si>
    <t>Auchenheath</t>
  </si>
  <si>
    <t>D W T</t>
  </si>
  <si>
    <t>Ashgill Rovers</t>
  </si>
  <si>
    <t>M T</t>
  </si>
  <si>
    <t>M U</t>
  </si>
  <si>
    <t>Merryton Thistle</t>
  </si>
  <si>
    <t>Motherwell United</t>
  </si>
  <si>
    <t>D P</t>
  </si>
  <si>
    <t>R V</t>
  </si>
  <si>
    <t>Dean Park</t>
  </si>
  <si>
    <t>Riccarton Victoria</t>
  </si>
  <si>
    <t>0 +</t>
  </si>
  <si>
    <t xml:space="preserve">16 + </t>
  </si>
  <si>
    <t>IRVINE &amp; DISTRICT JUNIOR FOOTBALL LEAGUE</t>
  </si>
  <si>
    <t>A L</t>
  </si>
  <si>
    <t>B G T</t>
  </si>
  <si>
    <t>O T</t>
  </si>
  <si>
    <t>Play-off: Stewarton Cunninghame defeated Afton Lads.</t>
  </si>
  <si>
    <t>Afton Lads</t>
  </si>
  <si>
    <t>Beith Gateside Thistle</t>
  </si>
  <si>
    <t>Newmilns</t>
  </si>
  <si>
    <t>Overton Thistle</t>
  </si>
  <si>
    <t>Stewarton</t>
  </si>
  <si>
    <t>Campsie Hearts</t>
  </si>
  <si>
    <t>Stirling Harp</t>
  </si>
  <si>
    <t>F R</t>
  </si>
  <si>
    <t>S E</t>
  </si>
  <si>
    <t>Vale of Carron  </t>
  </si>
  <si>
    <t>Grange Rovers </t>
  </si>
  <si>
    <t>Denny Athletic </t>
  </si>
  <si>
    <t>Gairdoch</t>
  </si>
  <si>
    <t>Stenhousemuir Hearts</t>
  </si>
  <si>
    <t>Stirling Excelsior</t>
  </si>
  <si>
    <t>Forth Rangers</t>
  </si>
  <si>
    <t>Table as 20 April 1901</t>
  </si>
  <si>
    <t>CLYDEBANK &amp; DISTRICT JUNIOR FOOTBALL LEAGUE / CUP</t>
  </si>
  <si>
    <t>LANARKSHIRE JUNIOR FOOTBALL LEAGUE - Series 2 Section B</t>
  </si>
  <si>
    <t>Total number of games played, matches won, and total goals scored does not match, total number of points accumulated, matches lost, and goals conceded columns respectively.  Matches drawn must be an even number.</t>
  </si>
  <si>
    <t>13 =</t>
  </si>
  <si>
    <t>Troon</t>
  </si>
  <si>
    <t>D YMCA</t>
  </si>
  <si>
    <t>Lochmaben Rangers resigned with matches not played; their record was expunged.   Documented evidence suggests Moffat United lost 11 matches.</t>
  </si>
  <si>
    <t>Gretna</t>
  </si>
  <si>
    <t>Sanquhar</t>
  </si>
  <si>
    <t>Lockerbie Athletic</t>
  </si>
  <si>
    <t>Dumfries YMCA</t>
  </si>
  <si>
    <t>Lochmaben Rangers</t>
  </si>
  <si>
    <t>1947 - 1948</t>
  </si>
  <si>
    <t>1947-48</t>
  </si>
  <si>
    <t xml:space="preserve">Championship play-off                          semi-finals :   </t>
  </si>
  <si>
    <t>Championship play-off                 semi-finals :                                   Pollok 6                                        Petershill 2                                                        Kilsyth Rangers 5                                                   St Anthony's 2</t>
  </si>
  <si>
    <t>Championship play-off :                  Kilsyth Rangers 2                                 Pollok 1</t>
  </si>
  <si>
    <t>CENTRAL JUNIOR FOOTBALL LEAGUE - 100 guineas</t>
  </si>
  <si>
    <t>Championship play-off :      Larkhall Thistle defeated Mount Ellon United.</t>
  </si>
  <si>
    <t xml:space="preserve">Total number of goals scored column does not match total number of goals conceded column. </t>
  </si>
  <si>
    <t>Kilmarnock Juniors</t>
  </si>
  <si>
    <t>Table as it stood on 10 April 1947.  Nithside were to resign with matches unplayed; their record was allowed to stand &amp; unplayed opponents were awarded 2 points.</t>
  </si>
  <si>
    <t>Sanquhar United</t>
  </si>
  <si>
    <t>Troqueer</t>
  </si>
  <si>
    <t>1948 - 1949</t>
  </si>
  <si>
    <t>1948-49</t>
  </si>
  <si>
    <t>Championship play-off                   semi-finals :                                        Pollok 6                                         Petershill 2                                                   Kilsyth Rangers 5                                    St Anthony's 2</t>
  </si>
  <si>
    <t>Championship play-off :                  Blantyre Celtic 3                                  Clydebank 2</t>
  </si>
  <si>
    <t>CENTRAL JUNIOR FOOTBALL LEAGUE - Supplementary Section A</t>
  </si>
  <si>
    <t>CENTRAL JUNIOR FOOTBALL LEAGUE - Supplementary Section B</t>
  </si>
  <si>
    <t>Supplementary Series Play-off:  Blantyre Celtic 4                          Shawfield 2</t>
  </si>
  <si>
    <t>Championship play-off :      Newarthill Hearts defeated Forth Wanderers</t>
  </si>
  <si>
    <t>Documented evidence suggests Kilbirnie Ladeside had played 23 matches, drawing 5 and Ardrossan Winton Rovers had played 28 matches.  A better solution is provided, but total number of goals scored still does not match the total number of goals conceded column.</t>
  </si>
  <si>
    <t>C R I</t>
  </si>
  <si>
    <t>L M R S</t>
  </si>
  <si>
    <t>Th</t>
  </si>
  <si>
    <t>Tr</t>
  </si>
  <si>
    <t>W L</t>
  </si>
  <si>
    <t>Glenboig Carrick XI</t>
  </si>
  <si>
    <t>Barrhead Fereneze</t>
  </si>
  <si>
    <t>Total goals conceded column does not match total goals scored column.</t>
  </si>
  <si>
    <t>B C U</t>
  </si>
  <si>
    <t>Bellshill &amp; Clydesdale United</t>
  </si>
  <si>
    <t>U R</t>
  </si>
  <si>
    <t>Documented evidence suggests Motherwell Milton Rovers possibly withdrew after 9 games.                                                         The Alliance was absorbed into the Lanarkshire Junior Football League.</t>
  </si>
  <si>
    <t>Uddingston Rangers</t>
  </si>
  <si>
    <t xml:space="preserve"> M M R</t>
  </si>
  <si>
    <t>Galston Athletic</t>
  </si>
  <si>
    <t xml:space="preserve"> Total goals scored does not match total goals conceded. </t>
  </si>
  <si>
    <t>Kilmaurs</t>
  </si>
  <si>
    <t>I M</t>
  </si>
  <si>
    <t>K L</t>
  </si>
  <si>
    <t>Dalry Thistle</t>
  </si>
  <si>
    <t>The sources used to construct this table have no provenance. Formed at a meeting in the Fullerton Hotel in Irvine in July 1902</t>
  </si>
  <si>
    <t>Irvine Meadow XI</t>
  </si>
  <si>
    <t>Kilbirnie Ladeside</t>
  </si>
  <si>
    <t>Kilwinning Rangers</t>
  </si>
  <si>
    <t>Springside Thistle</t>
  </si>
  <si>
    <t>K P T</t>
  </si>
  <si>
    <t>Falkirk</t>
  </si>
  <si>
    <t>Table as at 21 March 1903.</t>
  </si>
  <si>
    <t>St Ninian's Thistle</t>
  </si>
  <si>
    <t>King's Park Thistle</t>
  </si>
  <si>
    <t>Laurieston</t>
  </si>
  <si>
    <t>Banknock</t>
  </si>
  <si>
    <t>D C</t>
  </si>
  <si>
    <t>Duntocher Corinthians</t>
  </si>
  <si>
    <t>Hardgate</t>
  </si>
  <si>
    <t>SALVESEN JUNIOR FOOTBALL LEAGUE</t>
  </si>
  <si>
    <t>Bute Athletic</t>
  </si>
  <si>
    <t>1903 - 1904</t>
  </si>
  <si>
    <t>1903-04</t>
  </si>
  <si>
    <t>G O</t>
  </si>
  <si>
    <t>N V</t>
  </si>
  <si>
    <t>P G A</t>
  </si>
  <si>
    <t>Total points accrued coumn can not exceed 180 points.</t>
  </si>
  <si>
    <t>Neilson Victoria</t>
  </si>
  <si>
    <t>Greenock Overton</t>
  </si>
  <si>
    <t>Port Glasgow Athletic</t>
  </si>
  <si>
    <t>Glasgow Perthshire was awarded 2 pts &amp; Cambuslang Hibernian was deducted 2 pts.</t>
  </si>
  <si>
    <t>Glasgow Perthshire</t>
  </si>
  <si>
    <t>19 *</t>
  </si>
  <si>
    <t>Rutherglen Glencairn</t>
  </si>
  <si>
    <t>Cambuslang Hibernian</t>
  </si>
  <si>
    <t>11 *</t>
  </si>
  <si>
    <t>1951-52</t>
  </si>
  <si>
    <t>Championship play-off             Petershill 3                                      Bellshill Athletic 0.</t>
  </si>
  <si>
    <t>3-7</t>
  </si>
  <si>
    <t>8-3</t>
  </si>
  <si>
    <t>x - 2</t>
  </si>
  <si>
    <t>LANARKSHIRE JUNIOR FOOTBALL LEAGUE - North Section</t>
  </si>
  <si>
    <t>Championship play-off:                         Larkhall Thistle 4                                                        Shotts Bon Accord 0</t>
  </si>
  <si>
    <t>LANARKSHIRE JUNIOR FOOTBALL LEAGUE - South Section</t>
  </si>
  <si>
    <t>3-x</t>
  </si>
  <si>
    <t>7-7</t>
  </si>
  <si>
    <t>Championship Play-off :  Kilbirnie Ladeside 4                             Cumnock 3</t>
  </si>
  <si>
    <t>6=0</t>
  </si>
  <si>
    <t>8-9</t>
  </si>
  <si>
    <t xml:space="preserve"> A U</t>
  </si>
  <si>
    <t>Nithsdale Wanderers</t>
  </si>
  <si>
    <t>6-7</t>
  </si>
  <si>
    <t>Whitletts Victoria</t>
  </si>
  <si>
    <t>LMSR</t>
  </si>
  <si>
    <t>Lockerbie Athletic &amp; Kirkconnel Athletic both resigned with matches unplayed; their records were expunged.</t>
  </si>
  <si>
    <t>1952 - 1953</t>
  </si>
  <si>
    <t>1952-53</t>
  </si>
  <si>
    <t>Championship play-off             Ashfield 3                                      Clydebank 2.</t>
  </si>
  <si>
    <t>Cambuslang</t>
  </si>
  <si>
    <t>x-0</t>
  </si>
  <si>
    <t>5-x</t>
  </si>
  <si>
    <t xml:space="preserve">   </t>
  </si>
  <si>
    <t>2+-0</t>
  </si>
  <si>
    <t>1-x</t>
  </si>
  <si>
    <t xml:space="preserve"> .</t>
  </si>
  <si>
    <t>5-6</t>
  </si>
  <si>
    <t>9-5</t>
  </si>
  <si>
    <t>1953 - 1954</t>
  </si>
  <si>
    <t>1953-54</t>
  </si>
  <si>
    <t>2-1 *</t>
  </si>
  <si>
    <t>DouglasWater Thistle</t>
  </si>
  <si>
    <t>Cleland St  Mary's</t>
  </si>
  <si>
    <t>6-x</t>
  </si>
  <si>
    <t>NewStevenston United</t>
  </si>
  <si>
    <t>4-9</t>
  </si>
  <si>
    <t>1954 - 1955</t>
  </si>
  <si>
    <t>1954-55</t>
  </si>
  <si>
    <t>Port Glasgow v Blantyre Celtic not played; Port Glasgow awarded 2 points.                                                    Championship play-off            Ashfield 4                                       Petershill 3.</t>
  </si>
  <si>
    <t>Documented evidence suggests Petershill had accrued 48 points.</t>
  </si>
  <si>
    <t>Total games won column does not match total games lost column.</t>
  </si>
  <si>
    <t xml:space="preserve">Ardeer Thistle listed twice as Dreghorn is omitted.                               Table repeats records of positions 11, 12 &amp; 13 from the previous season.       </t>
  </si>
  <si>
    <t>1955 - 1956</t>
  </si>
  <si>
    <t>1955-56</t>
  </si>
  <si>
    <t>Championship play-off            Petershill 4                                      Parkhead 0.</t>
  </si>
  <si>
    <t>Kilsyth</t>
  </si>
  <si>
    <t>Documented evidence suggests Bellshill Athletic had lost 13 matches.                                                        Blantyre Celtic awarded 2 points when Dunipace failed to appear.</t>
  </si>
  <si>
    <t>37 *</t>
  </si>
  <si>
    <t xml:space="preserve">Total, number of games played, matches won, and goals scored columns do not match, number of points accumulated, matches lost, and goals conceded columns respectively.  </t>
  </si>
  <si>
    <t>1956 - 1957</t>
  </si>
  <si>
    <t>1956-57</t>
  </si>
  <si>
    <t>Championship play-off           Kilsyth Rangers 3                                               St Roch's 0.</t>
  </si>
  <si>
    <t>J B</t>
  </si>
  <si>
    <t xml:space="preserve">Documented evidence suggests Shawfield had lost 12 matches.   </t>
  </si>
  <si>
    <t>Johnstone Burgh</t>
  </si>
  <si>
    <t>Documented evidence suggests Lesmahagow had accrued 33 points.</t>
  </si>
  <si>
    <t>Total goals scored column does not match goals conceded column.</t>
  </si>
  <si>
    <t>1957 - 1958</t>
  </si>
  <si>
    <t>1957-58</t>
  </si>
  <si>
    <t>Championship play-off :           Duntocher Hibernian 5             Parkhead 3.</t>
  </si>
  <si>
    <t>  4</t>
  </si>
  <si>
    <t>Total, number of games played, matches won, and goals scored columns do not match, number of points accumulated, matches lost, and goals conceded columns respectively.   Matches drawn column must be an even number.</t>
  </si>
  <si>
    <t>1958 - 1959</t>
  </si>
  <si>
    <t>1958-59</t>
  </si>
  <si>
    <t>Championship play-off :           Johnstone Burgh 4                                         Ashfield 1.</t>
  </si>
  <si>
    <t>Table as at 1 April 1904</t>
  </si>
  <si>
    <t>HAMILTON &amp; DISTRICT JUNIOR FOOTBALL LEAGUE</t>
  </si>
  <si>
    <t>The sources used to construct this table have no provenance. Formed Feb 1904</t>
  </si>
  <si>
    <t>Burnbank Swifts</t>
  </si>
  <si>
    <t>A C</t>
  </si>
  <si>
    <t>A W R</t>
  </si>
  <si>
    <t>R M</t>
  </si>
  <si>
    <t>Ardrossan Celtic, Ardrossan Winton Rovers &amp; Rankinston Mountaineers replace Woodend as the league expands.</t>
  </si>
  <si>
    <t>Ardrossan Celtic</t>
  </si>
  <si>
    <t>Ardrossan Winton Rovers</t>
  </si>
  <si>
    <t xml:space="preserve">Rankinston Mountaineers </t>
  </si>
  <si>
    <t>The sources used to construct this table have no provenance. Nine clubs were in membership, with a top four play-off for the title</t>
  </si>
  <si>
    <t>Dalry</t>
  </si>
  <si>
    <t xml:space="preserve">Many fixtures were unplayed when the league was wound up; no champion was declared.  </t>
  </si>
  <si>
    <t>NORTH AYRSHIRE JUNIOR FOOTBALL LEAGUE</t>
  </si>
  <si>
    <t>V o G S</t>
  </si>
  <si>
    <t>1-1</t>
  </si>
  <si>
    <t>Beith</t>
  </si>
  <si>
    <t>Kilwinning Thistle</t>
  </si>
  <si>
    <t>1-2</t>
  </si>
  <si>
    <t>Vale of Garnock Strollers</t>
  </si>
  <si>
    <t>E P U</t>
  </si>
  <si>
    <t>East Plean United</t>
  </si>
  <si>
    <t>Y A</t>
  </si>
  <si>
    <t>ANNANDALE JUNIOR FOOTBALL LEAGUE</t>
  </si>
  <si>
    <t>Brydekirk Thistle</t>
  </si>
  <si>
    <t>1904 - 1905</t>
  </si>
  <si>
    <t>GLASGOW JUNIOR FOOTBALL LEAGUE -Division 1</t>
  </si>
  <si>
    <t>1904-05</t>
  </si>
  <si>
    <t>Maryhill declared champions on goal average.                       Rutherglen Glencairn deducted 4 points</t>
  </si>
  <si>
    <t>GLASGOW JUNIOR FOOTBALL LEAGUE - Division 2</t>
  </si>
  <si>
    <t>F S</t>
  </si>
  <si>
    <t>P A</t>
  </si>
  <si>
    <t>T L</t>
  </si>
  <si>
    <t>Neiston Victoria replaced newcomers Fairfield Shipyard prior to the league commencement and Levern Victoria replaced Port [Dennistoun) during the season.</t>
  </si>
  <si>
    <t>Neilston Victoria</t>
  </si>
  <si>
    <t>Parkhead Athletic</t>
  </si>
  <si>
    <t>Third Lanark</t>
  </si>
  <si>
    <t>Port</t>
  </si>
  <si>
    <t>Fairfield Shipyard</t>
  </si>
  <si>
    <t>The sources used to construct this table have no provenance.  The league had lost many of its clubs to the expanded GJL, and although its membership was now solely county clubs, the name was retained.</t>
  </si>
  <si>
    <t>GLASGOW &amp; DISTRICT MILITARY JUNIOR FOOTBALL LEAGUE</t>
  </si>
  <si>
    <t>Documented evidence states Gourock accrued a points.</t>
  </si>
  <si>
    <t>CENTRAL JUNIOR FOOTBALL LEAGUE - Section C</t>
  </si>
  <si>
    <t>Championship play-off :           Greenock 4                                                Maryhill Harp 2.</t>
  </si>
  <si>
    <t>1961 - 1962</t>
  </si>
  <si>
    <t>1961-62</t>
  </si>
  <si>
    <t xml:space="preserve"> Championship play-off :                               Kirkintilloch Rob Roy 3                           Shettleston 0. </t>
  </si>
  <si>
    <t>Go</t>
  </si>
  <si>
    <t>Gr</t>
  </si>
  <si>
    <t>Douglas Water Thistle resigned with matches unplayed; their record was expunged.</t>
  </si>
  <si>
    <t>1962 - 1963</t>
  </si>
  <si>
    <t>1962-63</t>
  </si>
  <si>
    <t>Thorniewood United     </t>
  </si>
  <si>
    <t>Larkhall Thistle </t>
  </si>
  <si>
    <t>Lanark United                   </t>
  </si>
  <si>
    <t>LANARKSHIRE JUNIOR FOOTBALL LEAGUE - Supplementary Section A</t>
  </si>
  <si>
    <t>Carluke Rovers </t>
  </si>
  <si>
    <t>Lanark United   </t>
  </si>
  <si>
    <t>LANARKSHIRE JUNIOR FOOTBALL LEAGUE - Supplementary Section B</t>
  </si>
  <si>
    <t>Supplementary League play-off:                                       Thornliewood United 2  Shotts Bon Accord 0 [after 2 - 2 &amp; 1 - 1 draws].</t>
  </si>
  <si>
    <t>Total, number of games played, matches won, and goals scored columns do not match, number of points accumulated, matches lost, and goals conceded columns respectively.   Total matches drawn column must be an even number.</t>
  </si>
  <si>
    <t>14-1</t>
  </si>
  <si>
    <t>1963 - 1964</t>
  </si>
  <si>
    <t>1963-64</t>
  </si>
  <si>
    <t>3-9</t>
  </si>
  <si>
    <t xml:space="preserve"> Championship play-off :                               Petershill 4                                    Kirkintilloch Rob Roy 1                          [after 1 - 1 draw].</t>
  </si>
  <si>
    <t>E K</t>
  </si>
  <si>
    <t>East Kilbride</t>
  </si>
  <si>
    <t>Lesmahagow    </t>
  </si>
  <si>
    <t xml:space="preserve">Supplementary League play-off:                                                                          1st Leg -                                               Shotts Bon Accord 1                                                              Larkhall Thistle 0                                                  2nd Leg -                                                                                                  Larkhall Thistle 0                                                               Shotts Bon Accord 1                    </t>
  </si>
  <si>
    <t>1964 - 1965</t>
  </si>
  <si>
    <t>1964-65</t>
  </si>
  <si>
    <t>Documented evidence states Blantyre Celtic lost ie games.</t>
  </si>
  <si>
    <t xml:space="preserve"> Championship play-off :                              Johnstone Burgh 2                     Shettleston 1.</t>
  </si>
  <si>
    <t>Supplementary League play-off:                                                   Shotts Bon Accord  4                                                                 Larkhall Thistle 1</t>
  </si>
  <si>
    <t>1965 - 1966</t>
  </si>
  <si>
    <t>CENTRAL JUNIOR FOOTBALL LEAGUE - A</t>
  </si>
  <si>
    <t>1965-66</t>
  </si>
  <si>
    <t>CENTRAL JUNIOR FOOTBALL LEAGUE - B</t>
  </si>
  <si>
    <t xml:space="preserve"> Championship play-off :                              Greenock 3                     Cambuslang Rangers 2.</t>
  </si>
  <si>
    <t>Coltness United resigned with matches unplayed; their record was expunged.</t>
  </si>
  <si>
    <t>Supplementary League play-off:                                                          Shotts Bon Accord  _                                                        Thorniewood United _.</t>
  </si>
  <si>
    <t>1966 - 1967</t>
  </si>
  <si>
    <t>1966-67</t>
  </si>
  <si>
    <t>Documented evidence suggests Cambuslang Rangers drew 5 matches &amp; Vale of Leven  lost 3 matches.  A better mathematical solution is provided.</t>
  </si>
  <si>
    <t>LANARKSHIRE JUNIOR FOOTBALL LEAGUE - Series 1</t>
  </si>
  <si>
    <t>Stonehouse Thistle        </t>
  </si>
  <si>
    <t>LANARKSHIRE JUNIOR FOOTBALL LEAGUE - Series 2</t>
  </si>
  <si>
    <t>Stonehouse Thistle</t>
  </si>
  <si>
    <t>Royal Albert Athletic     </t>
  </si>
  <si>
    <t>0-12</t>
  </si>
  <si>
    <t xml:space="preserve">N </t>
  </si>
  <si>
    <t>1967 - 1968</t>
  </si>
  <si>
    <t>1967-68</t>
  </si>
  <si>
    <t xml:space="preserve">22 October 1904                               Falkirk Herald &amp; Midland Counties Journal   </t>
  </si>
  <si>
    <t>Ferguslie</t>
  </si>
  <si>
    <t>The sources used to construct this table have no provenance. Formed July 1904</t>
  </si>
  <si>
    <t>Supplementary league of five clubs</t>
  </si>
  <si>
    <t>1905 - 1906</t>
  </si>
  <si>
    <t>1905-06</t>
  </si>
  <si>
    <t>21 *</t>
  </si>
  <si>
    <t>Documented evidence suggests Baillieston Thistle &amp; Benburb were members of Glasgow Junior Football League].</t>
  </si>
  <si>
    <t>Dumbarton Harp</t>
  </si>
  <si>
    <t>Linthouse</t>
  </si>
  <si>
    <t>The sources used to construct this table have no provenance. Formed by ex members of GJL Division 2</t>
  </si>
  <si>
    <t>Larkhall United</t>
  </si>
  <si>
    <t>Motherwell YMCA</t>
  </si>
  <si>
    <t>NORTHERN DISTRICT JUNIOR FOOTBALL LEAGUE</t>
  </si>
  <si>
    <t xml:space="preserve">A W R </t>
  </si>
  <si>
    <t xml:space="preserve">Total games played, games won and goals scored columns do not match the points attained, games lost and goals conceded columns respectively.    </t>
  </si>
  <si>
    <t>STIRLINGSHIRE JUNIOR FOOTBALL LEAGUE - Division One</t>
  </si>
  <si>
    <t xml:space="preserve">D </t>
  </si>
  <si>
    <t>King’s Park</t>
  </si>
  <si>
    <t>STIRLINGSHIRE JUNIOR FOOTBALL LEAGUE - Division Two</t>
  </si>
  <si>
    <t>V o L</t>
  </si>
  <si>
    <t>Vale of Leven</t>
  </si>
  <si>
    <t>1906 - 1907</t>
  </si>
  <si>
    <t>1906-07</t>
  </si>
  <si>
    <t>12 =</t>
  </si>
  <si>
    <t>14 *</t>
  </si>
  <si>
    <t>N P</t>
  </si>
  <si>
    <t>St A</t>
  </si>
  <si>
    <t>St Anthony's</t>
  </si>
  <si>
    <t>Dumbarton Corinthians</t>
  </si>
  <si>
    <t>Strathleven</t>
  </si>
  <si>
    <t>North Park</t>
  </si>
  <si>
    <t>C L</t>
  </si>
  <si>
    <t xml:space="preserve">Quarter Huttonbank &amp; Ashgill Rovers are promoted as division is expanded. </t>
  </si>
  <si>
    <t xml:space="preserve"> 1970 - 71</t>
  </si>
  <si>
    <t>1970-71</t>
  </si>
  <si>
    <t>Documented evidence suggests Rutherglen Glencairn won 3 matches.</t>
  </si>
  <si>
    <t>Largs Thistle    </t>
  </si>
  <si>
    <t>Beith              </t>
  </si>
  <si>
    <t>8-5</t>
  </si>
  <si>
    <t>Troon     </t>
  </si>
  <si>
    <t>Irvine Victoria   </t>
  </si>
  <si>
    <t>Championship play-off :                Irvine Meadow Xi defeated Cumnock</t>
  </si>
  <si>
    <t>1971 - 1972</t>
  </si>
  <si>
    <t>1971-72</t>
  </si>
  <si>
    <t>CENTRAL ERGIONAL JUNIOR FOOTBALL LEAGUE - Division B</t>
  </si>
  <si>
    <t>Championship play-off                semi-final:                                              St Roch's 3                                 Carluke Rovers 0                                                               Championship play-off final:            Cambuslang Rangers 6                                       St Roch's 0.</t>
  </si>
  <si>
    <t>St Rochs</t>
  </si>
  <si>
    <t>Documented evidence suggests Stonehouse Violet lost 6 matches.</t>
  </si>
  <si>
    <t>Kilbirnie Ladeside </t>
  </si>
  <si>
    <t>Irvine Meadow  XI </t>
  </si>
  <si>
    <t>Beith            </t>
  </si>
  <si>
    <t>Troon </t>
  </si>
  <si>
    <t>Kilwinning Rangers </t>
  </si>
  <si>
    <t>AT</t>
  </si>
  <si>
    <t>Championship play-off :                 Cumnock defeated Kilbirnie Ladeside</t>
  </si>
  <si>
    <t>1972 - 1973</t>
  </si>
  <si>
    <t>1972-73</t>
  </si>
  <si>
    <t>Cam R</t>
  </si>
  <si>
    <t>Car R</t>
  </si>
  <si>
    <t>Championship play-off                     Semi Final                                             St Roch's 2                                           Dunipace 0</t>
  </si>
  <si>
    <t>Championship play-off final                                             Cambuslang Rangers 4                                          St Roch's 1</t>
  </si>
  <si>
    <t>Irvine Meadow XI    </t>
  </si>
  <si>
    <t>Irvine Victoria        </t>
  </si>
  <si>
    <t>Ardrossan Winton Rovers </t>
  </si>
  <si>
    <t>Saltcoats Victoria  </t>
  </si>
  <si>
    <t>Troon    </t>
  </si>
  <si>
    <t>Largs Thistle  </t>
  </si>
  <si>
    <t>Championship play-off :                 Hurlford United defeated Irvine Meadow XI</t>
  </si>
  <si>
    <t>1973 - 1974</t>
  </si>
  <si>
    <t>1973-74</t>
  </si>
  <si>
    <t>2-14</t>
  </si>
  <si>
    <t>Irvine Meadow XI   </t>
  </si>
  <si>
    <t>Largs Thistle   </t>
  </si>
  <si>
    <t>Dalry Thistle  </t>
  </si>
  <si>
    <t>Saltcoats Victoria     </t>
  </si>
  <si>
    <t>Troon                </t>
  </si>
  <si>
    <t>Championship play-off :                 Cumnock defeated Irvine Victoria</t>
  </si>
  <si>
    <t>1974 - 1975</t>
  </si>
  <si>
    <t>1974-75</t>
  </si>
  <si>
    <t>Kilbirnie Ladeside  </t>
  </si>
  <si>
    <t>Beith                </t>
  </si>
  <si>
    <t>Irvine Victoria      </t>
  </si>
  <si>
    <t>Troon                   </t>
  </si>
  <si>
    <t>Largs Thistle        </t>
  </si>
  <si>
    <t>Championship play-off :                 Kello Rovers defeated Kilbirnie Ladeside</t>
  </si>
  <si>
    <t>1975 - 1976</t>
  </si>
  <si>
    <t>1975-76</t>
  </si>
  <si>
    <t>* 1st match abandoned                     [score 1 - 2]</t>
  </si>
  <si>
    <t>Beith               </t>
  </si>
  <si>
    <t>5-1*</t>
  </si>
  <si>
    <t>Irvine Meadow XI  </t>
  </si>
  <si>
    <t>Dalry Thistle     </t>
  </si>
  <si>
    <t>Troon      </t>
  </si>
  <si>
    <t>STIRLINGSHIRE JUNIOR FOOTBALL LEAGUE  - Division Two</t>
  </si>
  <si>
    <t>Redding</t>
  </si>
  <si>
    <t>1907 - 1908</t>
  </si>
  <si>
    <t>GLASGOW JUNIOR FOOTBALL LEAGUE - Division One</t>
  </si>
  <si>
    <t>1907-08</t>
  </si>
  <si>
    <t>31 *</t>
  </si>
  <si>
    <t>GLASGOW JUNIOR FOOTBALL LEAGUE - Division Two</t>
  </si>
  <si>
    <t>B R</t>
  </si>
  <si>
    <t>Ca</t>
  </si>
  <si>
    <t>Co</t>
  </si>
  <si>
    <t>D Ha</t>
  </si>
  <si>
    <t>D Hi</t>
  </si>
  <si>
    <t>M St V</t>
  </si>
  <si>
    <t>P T A</t>
  </si>
  <si>
    <t>Dumbarton Harp resigned; their record was expunged.</t>
  </si>
  <si>
    <t>Cadder United</t>
  </si>
  <si>
    <t>Campsie</t>
  </si>
  <si>
    <t>Corkerhill</t>
  </si>
  <si>
    <t>Auburn Victoria</t>
  </si>
  <si>
    <t>Postal &amp; Telegraphic Athletic</t>
  </si>
  <si>
    <t>Maryhill St Vincent's</t>
  </si>
  <si>
    <t>Simmarians</t>
  </si>
  <si>
    <t>Busby Rosemount</t>
  </si>
  <si>
    <t>Dalz R</t>
  </si>
  <si>
    <t>C St A</t>
  </si>
  <si>
    <t>Cadzow St Anne's</t>
  </si>
  <si>
    <t>Salsburgh</t>
  </si>
  <si>
    <t>D B</t>
  </si>
  <si>
    <t>Dalry Blair</t>
  </si>
  <si>
    <t>Kilwinning Rangers were declared champions.                                                                   Total goals scored column does nor match total goals conceded column.</t>
  </si>
  <si>
    <t>CUMNOCK &amp; DISTRICT JUNIOR FOOTBALL LEAGUE</t>
  </si>
  <si>
    <t>M A</t>
  </si>
  <si>
    <t>Afton Thistle</t>
  </si>
  <si>
    <t>Annbank Athletic</t>
  </si>
  <si>
    <t>Common Thistle</t>
  </si>
  <si>
    <t>Craigbank</t>
  </si>
  <si>
    <t>Glenbuck Athletic</t>
  </si>
  <si>
    <t>Muirkirk Athletic</t>
  </si>
  <si>
    <t>Muirkirk United</t>
  </si>
  <si>
    <t>Skares</t>
  </si>
  <si>
    <t>Milngavie Allander</t>
  </si>
  <si>
    <t>The sources used to construct this table have no provenance. League disbanded after this season</t>
  </si>
  <si>
    <t>SANQUHAR &amp; DISTRICT JUNIOR FOOTBALL LEAGUE</t>
  </si>
  <si>
    <t>C S</t>
  </si>
  <si>
    <t>Crawick Swifts</t>
  </si>
  <si>
    <t>1908 - 1909</t>
  </si>
  <si>
    <t>1908-09</t>
  </si>
  <si>
    <t>C R R</t>
  </si>
  <si>
    <t>Q P H</t>
  </si>
  <si>
    <t>Coatbridge Rob Roy</t>
  </si>
  <si>
    <t>Queen's Park Hampden XI</t>
  </si>
  <si>
    <t>Pollok</t>
  </si>
  <si>
    <t>Springbank</t>
  </si>
  <si>
    <t>Ashfield won title on goal average.                                        Strathclyde deducted 2 points.</t>
  </si>
  <si>
    <t>41 *</t>
  </si>
  <si>
    <t>SECOND GLASGOW JUNIOR FOOTBALL LEAGUE</t>
  </si>
  <si>
    <t>H st F</t>
  </si>
  <si>
    <t>Houston St Fillan's</t>
  </si>
  <si>
    <t>H St F</t>
  </si>
  <si>
    <t>Mossfield Amateurs</t>
  </si>
  <si>
    <t>Lennex Amateurs</t>
  </si>
  <si>
    <t>Milngavie Hibernian</t>
  </si>
  <si>
    <t>Hurlford United        </t>
  </si>
  <si>
    <t>Ardeer Thistle         </t>
  </si>
  <si>
    <t>Saltcoats Victoria      </t>
  </si>
  <si>
    <t>Lugar Boswell Thistle  </t>
  </si>
  <si>
    <t>Annbank United        </t>
  </si>
  <si>
    <t>1981 - 1982</t>
  </si>
  <si>
    <t>1981-82</t>
  </si>
  <si>
    <t>Bailleston</t>
  </si>
  <si>
    <t xml:space="preserve">C </t>
  </si>
  <si>
    <t>Kello Rovers           </t>
  </si>
  <si>
    <t>Kilbirnie Ladeside        </t>
  </si>
  <si>
    <t>Craigmark Burntonians    </t>
  </si>
  <si>
    <t>Dalry Thistle          </t>
  </si>
  <si>
    <t>Irvine Victoria         </t>
  </si>
  <si>
    <t>Lugar Boswell Thistle    </t>
  </si>
  <si>
    <t>Troon                     </t>
  </si>
  <si>
    <t>1982 - 1983</t>
  </si>
  <si>
    <t>1982-83</t>
  </si>
  <si>
    <t>Glenafton Athletic  </t>
  </si>
  <si>
    <t>Documented evidence suggests Hurlford United had played 17 matches, drawing 2.                                       Whitletts Victoria v Auchinleck Talbot set at 0-0 for statistical purposes.</t>
  </si>
  <si>
    <t>Kello Rovers          </t>
  </si>
  <si>
    <t>Largs Thistle              </t>
  </si>
  <si>
    <t>One win and one draw recorded as deafeats.</t>
  </si>
  <si>
    <t>1983 - 1984</t>
  </si>
  <si>
    <t>1983-84</t>
  </si>
  <si>
    <t>Documented evidence suggests Auchinleck Talbot had drawn 2 matches.</t>
  </si>
  <si>
    <t>Au</t>
  </si>
  <si>
    <t>Kilbirnie Ladeside       </t>
  </si>
  <si>
    <t>Whitletts Victoria        </t>
  </si>
  <si>
    <t>Kilwinning Rangers     </t>
  </si>
  <si>
    <t>Dalry Thistle       </t>
  </si>
  <si>
    <t>Irvine Victoria       </t>
  </si>
  <si>
    <t>Hurlford United           </t>
  </si>
  <si>
    <t>Troon                 </t>
  </si>
  <si>
    <t>Ardeer Thistle    </t>
  </si>
  <si>
    <t>1984 - 1985</t>
  </si>
  <si>
    <t>1984-85</t>
  </si>
  <si>
    <t>4th Place play-off :                 Bellshill Athletic  3                  Glenboig 2                              Bellshill Athletic was promoted.</t>
  </si>
  <si>
    <t>Goals scored column does not match goals conceded column.                                                  Championship Play-off: Ardrossan Winton Rovers defeated Newmilns.</t>
  </si>
  <si>
    <t>Kilwinning Eglinton</t>
  </si>
  <si>
    <t>Af T</t>
  </si>
  <si>
    <t>Au T</t>
  </si>
  <si>
    <t>C E</t>
  </si>
  <si>
    <t>n/p</t>
  </si>
  <si>
    <t>w/o</t>
  </si>
  <si>
    <t>2-0</t>
  </si>
  <si>
    <t>0-2</t>
  </si>
  <si>
    <t>3-3</t>
  </si>
  <si>
    <t>1-0</t>
  </si>
  <si>
    <t>1-5</t>
  </si>
  <si>
    <t>Cronberry Eglington</t>
  </si>
  <si>
    <t>3-1</t>
  </si>
  <si>
    <t>3-0</t>
  </si>
  <si>
    <t>1-4</t>
  </si>
  <si>
    <t>0-5</t>
  </si>
  <si>
    <t>Muirkirk</t>
  </si>
  <si>
    <t>Auchinleck Talbot</t>
  </si>
  <si>
    <t>0 *</t>
  </si>
  <si>
    <t>10-2 *</t>
  </si>
  <si>
    <t>A O</t>
  </si>
  <si>
    <t>A A R</t>
  </si>
  <si>
    <t>C B</t>
  </si>
  <si>
    <t>D U</t>
  </si>
  <si>
    <t>F H</t>
  </si>
  <si>
    <t>Sa</t>
  </si>
  <si>
    <t>Sauchie</t>
  </si>
  <si>
    <t>Stenhousemuir deducted 2 points.                                        Calder's Brilliant XI &amp; Cumbernauld United resigned; their records were expunged.                 Alloa Oakvale [27 December 1909] was suspended and their record was expunged.  Documented evidence shows Fallin Heatherbell and Dollar United had played 15 and 14 games respectively.   It also shows Sauchie &amp; Alva Albion Rangers to have played 23 games each when maximum would have been 22.</t>
  </si>
  <si>
    <t>Alva Albion Rangers</t>
  </si>
  <si>
    <t>Slammannan Strollers</t>
  </si>
  <si>
    <t>Stenhousemuir</t>
  </si>
  <si>
    <t>Clackmannan</t>
  </si>
  <si>
    <t>Airth Castle Rovers</t>
  </si>
  <si>
    <t>Bonnybridge Thistle</t>
  </si>
  <si>
    <t>Fallin Heatherbell</t>
  </si>
  <si>
    <t>Dollar United</t>
  </si>
  <si>
    <t>Calder's Brilliant XI</t>
  </si>
  <si>
    <t>Cumbernauld United</t>
  </si>
  <si>
    <t>Alloa Oakvale</t>
  </si>
  <si>
    <t>1910 - 1911</t>
  </si>
  <si>
    <t>1910-11</t>
  </si>
  <si>
    <t>Total goals scored does not match total goals conceded column.</t>
  </si>
  <si>
    <t>Documented evidence suggests Vale of Clyde &amp; Parkhead each accrued 20 points.  The evidence also suggests Vale of Clyde lost 12 matches.</t>
  </si>
  <si>
    <t xml:space="preserve">Sh </t>
  </si>
  <si>
    <t xml:space="preserve">St </t>
  </si>
  <si>
    <t>The sources used to construct this table have no provenance. Confined to amateur and non-gate taking clubs, although still under the jurisdiction of the SJFA</t>
  </si>
  <si>
    <t>B St J</t>
  </si>
  <si>
    <t xml:space="preserve">Burnbank Athletic &amp; Blantyre Victoria enticed back from the Scottish Junior League.                    Blantyre St Joseph's also join.  All go straight into Division 1.            One defeat and one draw recorded as wins.                                             Total number of goals scored column does not match total number of goals conceded column. </t>
  </si>
  <si>
    <t>Blantyre St Joseph's</t>
  </si>
  <si>
    <t>H U</t>
  </si>
  <si>
    <t>Dechmount Hearts</t>
  </si>
  <si>
    <t>Carfin Shamrock</t>
  </si>
  <si>
    <t>Cleland Rovers</t>
  </si>
  <si>
    <t>Coalburn United</t>
  </si>
  <si>
    <t>Holytown United</t>
  </si>
  <si>
    <t>KW</t>
  </si>
  <si>
    <t>Kilmarnock</t>
  </si>
  <si>
    <t>Two defeats and one draw have been recorded as wins.</t>
  </si>
  <si>
    <t>1-3</t>
  </si>
  <si>
    <t>4-1</t>
  </si>
  <si>
    <t>2-5</t>
  </si>
  <si>
    <t>Cronbery Eglington</t>
  </si>
  <si>
    <t>0-4</t>
  </si>
  <si>
    <t>4 *</t>
  </si>
  <si>
    <t>Catrine Rangers</t>
  </si>
  <si>
    <t>4-0</t>
  </si>
  <si>
    <t>5-2</t>
  </si>
  <si>
    <t>Kello Rovers</t>
  </si>
  <si>
    <t>Bk</t>
  </si>
  <si>
    <t>Bn</t>
  </si>
  <si>
    <t>Number of goals conceded by Banknock suspect.  To have lost 13 games yet only concede 14 goals unlikely!</t>
  </si>
  <si>
    <t>A O B</t>
  </si>
  <si>
    <t>S L</t>
  </si>
  <si>
    <t>T A</t>
  </si>
  <si>
    <t>Croy Celtic</t>
  </si>
  <si>
    <t>Linlithgow Rose &amp; King's Park resigned with matches unplayed; their records were expunged.                         Slammanan Lochside was suspended on 5 November 1910; its record was expunged.                                                2 defeats are recorded as wins.</t>
  </si>
  <si>
    <t>Alloa Our Boys</t>
  </si>
  <si>
    <t>Tillicoultry Athletic</t>
  </si>
  <si>
    <t>Slammannan Swifts</t>
  </si>
  <si>
    <t xml:space="preserve">S </t>
  </si>
  <si>
    <t>Slammannan Lochside</t>
  </si>
  <si>
    <t xml:space="preserve">Annan </t>
  </si>
  <si>
    <t>Annan Our Boys</t>
  </si>
  <si>
    <t>Blackwood Rangers</t>
  </si>
  <si>
    <t>1911 - 1912</t>
  </si>
  <si>
    <t>1911-12</t>
  </si>
  <si>
    <t>Mi A</t>
  </si>
  <si>
    <t>Mo A</t>
  </si>
  <si>
    <t>Pollok was deducted 2 points.   One draw recorded as a draw.</t>
  </si>
  <si>
    <t>36 *</t>
  </si>
  <si>
    <t xml:space="preserve">Howwood </t>
  </si>
  <si>
    <t>Dumbarton</t>
  </si>
  <si>
    <t>SCOTTISH JUNIOR FOOTBALL LEAGUE - Division Two</t>
  </si>
  <si>
    <t>Documented evidence suggests Petershill had accrued 29 points.</t>
  </si>
  <si>
    <t>pa</t>
  </si>
  <si>
    <t>F W R</t>
  </si>
  <si>
    <t>Fauldhouse West Rovers</t>
  </si>
  <si>
    <t>Coatbridge Rovers</t>
  </si>
  <si>
    <t>Clifton</t>
  </si>
  <si>
    <t>A P</t>
  </si>
  <si>
    <t>P D A</t>
  </si>
  <si>
    <t xml:space="preserve">Annbank </t>
  </si>
  <si>
    <t>Annbank Primrose</t>
  </si>
  <si>
    <t>Annbank Thistle</t>
  </si>
  <si>
    <t>Craigmark Swifts</t>
  </si>
  <si>
    <t>Patna Doon Athletic</t>
  </si>
  <si>
    <t>S V</t>
  </si>
  <si>
    <t>Some matches not affecting outcome of championship were not played.                                                                 One defeat has been recorded as a draw.</t>
  </si>
  <si>
    <t>Saltcoats Victoria</t>
  </si>
  <si>
    <t>B C</t>
  </si>
  <si>
    <t>Documented evidence suggests Denny Athletic were also members of the Scottish Junior Football League.</t>
  </si>
  <si>
    <t>Bannockburn Celtic</t>
  </si>
  <si>
    <t xml:space="preserve">Alloa Our Boys declared champions.                                                </t>
  </si>
  <si>
    <t>1912 - 1913</t>
  </si>
  <si>
    <t>1912-13</t>
  </si>
  <si>
    <t>Bedlay</t>
  </si>
  <si>
    <t>2-2</t>
  </si>
  <si>
    <t>Renfrew</t>
  </si>
  <si>
    <t>0-0</t>
  </si>
  <si>
    <t>3-2</t>
  </si>
  <si>
    <t>5-1</t>
  </si>
  <si>
    <t>0-1</t>
  </si>
  <si>
    <t>4-2</t>
  </si>
  <si>
    <t>Inkerman Rangers</t>
  </si>
  <si>
    <t>Scotstoun Athletic</t>
  </si>
  <si>
    <t>Glenboig Cameronians</t>
  </si>
  <si>
    <t>Gourock Thistle</t>
  </si>
  <si>
    <t>Oatlands</t>
  </si>
  <si>
    <t>Twechar Rangers</t>
  </si>
  <si>
    <t>B R O</t>
  </si>
  <si>
    <t>P C</t>
  </si>
  <si>
    <t>Bent Royal Oak</t>
  </si>
  <si>
    <t>Palace Colliery</t>
  </si>
  <si>
    <t>Cumbrae</t>
  </si>
  <si>
    <t>A U</t>
  </si>
  <si>
    <t>Some matches not affecting outcome of championship were not played.                                                                       One win has been recorded as a draw.</t>
  </si>
  <si>
    <t>Ayr United</t>
  </si>
  <si>
    <t>11 =</t>
  </si>
  <si>
    <t>Alloa Ramblers</t>
  </si>
  <si>
    <t>Bainsford</t>
  </si>
  <si>
    <t>1913 - 1914</t>
  </si>
  <si>
    <t>1913-14</t>
  </si>
  <si>
    <t>Documented evidence suggests Renfrew had accrued 26 points.</t>
  </si>
  <si>
    <t>8-1</t>
  </si>
  <si>
    <t>N C Y</t>
  </si>
  <si>
    <t>Naval Construction Yard</t>
  </si>
  <si>
    <t>Cathcart</t>
  </si>
  <si>
    <t>1913 -1914</t>
  </si>
  <si>
    <t>One defeat has bee recorded as a draw.</t>
  </si>
  <si>
    <t>Dechmont Hearts</t>
  </si>
  <si>
    <t>F W</t>
  </si>
  <si>
    <t>Total goals scored column does not match goals conceded column.                                          Strathaven Caledonian Thistle deducted two points.                                                             Harthill Athletic awarded two points.</t>
  </si>
  <si>
    <t>Harthill Athletic</t>
  </si>
  <si>
    <t>25 *</t>
  </si>
  <si>
    <t>Forth Wanderers</t>
  </si>
  <si>
    <t>Whifflets Victoria</t>
  </si>
  <si>
    <t>St j H</t>
  </si>
  <si>
    <t>Bonnyton Thistle</t>
  </si>
  <si>
    <t>1914-15</t>
  </si>
  <si>
    <t>8-2</t>
  </si>
  <si>
    <t>7-2</t>
  </si>
  <si>
    <t>2-3</t>
  </si>
  <si>
    <t>2-4</t>
  </si>
  <si>
    <t>6-1</t>
  </si>
  <si>
    <t>6-0</t>
  </si>
  <si>
    <t>0-3</t>
  </si>
  <si>
    <t xml:space="preserve">Six fixtures have been missed in the documented evidence to enable the total games played and total games won columns to match the total points accrued and total games lost columns respectively. </t>
  </si>
  <si>
    <t>Seafield Athletic</t>
  </si>
  <si>
    <t>Coalsnaughton Athletic</t>
  </si>
  <si>
    <t>1914 - 1915</t>
  </si>
  <si>
    <t>GRID NOT TRUE TO TABLE</t>
  </si>
  <si>
    <t>Renfrew, previously known as Renfrew Victoria, won play-off v Croy Celtic 2 -0 after a 0-0.                         Thornliebank v St Ninian's score unknown.                                                          Vale of Grange resigned with matches unplayed; their record was allowed to stand and unplayed opponents awarded two points each.</t>
  </si>
  <si>
    <t>6-3</t>
  </si>
  <si>
    <t>7-1</t>
  </si>
  <si>
    <t>7-3</t>
  </si>
  <si>
    <t>6-2</t>
  </si>
  <si>
    <t>HOME</t>
  </si>
  <si>
    <t>G L</t>
  </si>
  <si>
    <t>Dalmuir</t>
  </si>
  <si>
    <t>Duntocher United</t>
  </si>
  <si>
    <t>Greenock Ladyburn</t>
  </si>
  <si>
    <t>The sources used to construct this table have no provenance. Formed by June 1914 with clubs limited to within 15 miles of Glasgow</t>
  </si>
  <si>
    <t>EASTWOOD &amp; DISTRICT JUNIOR FOOTBALL LEAGUE</t>
  </si>
  <si>
    <t>The sources used to construct this table have no provenance. Formed in July 1914 to provide fixtures at the beginning and end of the season</t>
  </si>
  <si>
    <t>B U</t>
  </si>
  <si>
    <t>Blantyre United</t>
  </si>
  <si>
    <t>Addiewell United</t>
  </si>
  <si>
    <t>California Celtic</t>
  </si>
  <si>
    <t>Wallacelea Rangers</t>
  </si>
  <si>
    <t xml:space="preserve">Dalmuir </t>
  </si>
  <si>
    <t>1915 - 1916</t>
  </si>
  <si>
    <t>1915-16</t>
  </si>
  <si>
    <t>1-8</t>
  </si>
  <si>
    <t>10-0</t>
  </si>
  <si>
    <t>9-0</t>
  </si>
  <si>
    <t>Airdrie</t>
  </si>
  <si>
    <t>HMS Pactolus, Kilmarnock Springvale &amp; Springside Thistle replace Ardrossan Winton Rovers, Irvine Victoria, Kilwinning Eglinton &amp; Kilwinning Rangers as the league downsizes.                                   LEAGUE ABANDONED DUE TO OUTBREAK OF WAR.                                       NO CHAMPION DECLARED.</t>
  </si>
  <si>
    <t>HMS Pactolus</t>
  </si>
  <si>
    <t>Springside Athletic</t>
  </si>
  <si>
    <t>1916 - 1917</t>
  </si>
  <si>
    <t>1916-17</t>
  </si>
  <si>
    <t>Airdriehill Shamrock &amp; Thornliebank resigned with matches unplayed; their records were allowed to stand.                      One defeat has been recorded as a win.</t>
  </si>
  <si>
    <t>St Mirren</t>
  </si>
  <si>
    <t>Po</t>
  </si>
  <si>
    <t xml:space="preserve">Parkhead </t>
  </si>
  <si>
    <t>One win has been recorded as a defeat.                              Championship play-off :                                    Parkead 3                                              Petershill 2                                        [after 1-1 draw]</t>
  </si>
  <si>
    <t>Uncertain if the league actually entered a second season</t>
  </si>
  <si>
    <t>S C</t>
  </si>
  <si>
    <t>Stewarton Cunninghame</t>
  </si>
  <si>
    <t>Mauchline Thistle</t>
  </si>
  <si>
    <t>0+</t>
  </si>
  <si>
    <t>0+20</t>
  </si>
  <si>
    <t xml:space="preserve">Petershill </t>
  </si>
  <si>
    <t xml:space="preserve">Ashfield </t>
  </si>
  <si>
    <t xml:space="preserve">Strathclyde </t>
  </si>
  <si>
    <t xml:space="preserve">Bellshill Athletic </t>
  </si>
  <si>
    <t>C  R</t>
  </si>
  <si>
    <t>2011 - 2012</t>
  </si>
  <si>
    <t>2011-12</t>
  </si>
  <si>
    <t xml:space="preserve">Dalry Thistle </t>
  </si>
  <si>
    <t>2-11</t>
  </si>
  <si>
    <t>8-6</t>
  </si>
  <si>
    <t>Rossvale</t>
  </si>
  <si>
    <t>2012 - 2013</t>
  </si>
  <si>
    <t>2012-13</t>
  </si>
  <si>
    <t>2-2 </t>
  </si>
  <si>
    <t>0-4 </t>
  </si>
  <si>
    <t>1-1 </t>
  </si>
  <si>
    <t>0-3 </t>
  </si>
  <si>
    <t>0-1 </t>
  </si>
  <si>
    <t>2-4 </t>
  </si>
  <si>
    <t>2013 - 2014</t>
  </si>
  <si>
    <t>2013-14</t>
  </si>
  <si>
    <t>Ashfield F.C.</t>
  </si>
  <si>
    <t>Beith Juniors F.C.</t>
  </si>
  <si>
    <t>Cumbernauld United F.C.</t>
  </si>
  <si>
    <t>Greenock Juniors F.C.</t>
  </si>
  <si>
    <t>Kilsyth Rangers F.C.</t>
  </si>
  <si>
    <t>Kilwinning Rangers F.C.</t>
  </si>
  <si>
    <t>Lesmahagow Juniors F.C.</t>
  </si>
  <si>
    <t>Maybole Juniors F.C.</t>
  </si>
  <si>
    <t>Renfrew F.C.</t>
  </si>
  <si>
    <t>Rutherglen Glencairn F.C.</t>
  </si>
  <si>
    <t>Shotts Bon Accord F.C.</t>
  </si>
  <si>
    <t>Thorniewood United F.C.</t>
  </si>
  <si>
    <t>Troon F.C.</t>
  </si>
  <si>
    <t>Yoker Athletic F.C.</t>
  </si>
  <si>
    <t>1918 - 1919</t>
  </si>
  <si>
    <t>1918-19</t>
  </si>
  <si>
    <t>Sha</t>
  </si>
  <si>
    <t>She</t>
  </si>
  <si>
    <t>St Anthony’s</t>
  </si>
  <si>
    <t>Shawfield</t>
  </si>
  <si>
    <t>Kilsyth Rangers</t>
  </si>
  <si>
    <t>Yoker Athletic</t>
  </si>
  <si>
    <t>Neilston Victoria</t>
  </si>
  <si>
    <t>Croy Celtic</t>
  </si>
  <si>
    <t>Kilbarchan Athletic</t>
  </si>
  <si>
    <t>9-2</t>
  </si>
  <si>
    <t>St Paul’s United</t>
  </si>
  <si>
    <t>Kilsyth Emmet</t>
  </si>
  <si>
    <t>St Mirren</t>
  </si>
  <si>
    <t>GLASGOW PUBLIC WORKS (WESTERN DISTRICT) AMATEUR JUNIOR FOOTBALL LEAGUE</t>
  </si>
  <si>
    <t>The sources used to construct this table have no provenance. League included some Junior clubs</t>
  </si>
  <si>
    <t>P U</t>
  </si>
  <si>
    <t>Bannockburn United</t>
  </si>
  <si>
    <t>Bonnybridge Thistle</t>
  </si>
  <si>
    <t>Plean United</t>
  </si>
  <si>
    <t>1919 - 1920</t>
  </si>
  <si>
    <t>1919-20</t>
  </si>
  <si>
    <t>WYMCA</t>
  </si>
  <si>
    <t>Relegation Play-off:                        Kilsyth Emmet 7                                     St Paul's United 0</t>
  </si>
  <si>
    <t>Wishaw YMCA</t>
  </si>
  <si>
    <t>Kirkintilloch Harp</t>
  </si>
  <si>
    <t>T H</t>
  </si>
  <si>
    <t>W T</t>
  </si>
  <si>
    <t>Duntocher Hibernian</t>
  </si>
  <si>
    <t>Twechar Rangers</t>
  </si>
  <si>
    <t>Battlefield</t>
  </si>
  <si>
    <t>Busby Cartvale</t>
  </si>
  <si>
    <t>Cathkin</t>
  </si>
  <si>
    <t>Cumbernauld United</t>
  </si>
  <si>
    <t>Gourock</t>
  </si>
  <si>
    <t>Greenock Ladyburn</t>
  </si>
  <si>
    <t>Longriggend Wanderers</t>
  </si>
  <si>
    <t>Tontine Hearts</t>
  </si>
  <si>
    <t>Torpedo Athletic</t>
  </si>
  <si>
    <t>Whitehaugh Thistle</t>
  </si>
  <si>
    <t>Vale of Clyde </t>
  </si>
  <si>
    <t>Parkhead </t>
  </si>
  <si>
    <t>CITY &amp; DISTRICT LEAGUE</t>
  </si>
  <si>
    <t>F U</t>
  </si>
  <si>
    <t>Nt</t>
  </si>
  <si>
    <t>N S U</t>
  </si>
  <si>
    <t>Nw</t>
  </si>
  <si>
    <t>Q S</t>
  </si>
  <si>
    <t>CENTRAL REGIONAL JUNIOR FOOTBALL LEAGUE</t>
  </si>
  <si>
    <t>Singer Athletic</t>
  </si>
  <si>
    <t>Documented evidence suggests all clubs had played 32 matches.                                               One win has been recorded as a defeat.</t>
  </si>
  <si>
    <t>F C</t>
  </si>
  <si>
    <t>California United</t>
  </si>
  <si>
    <t>Falkirk Castings</t>
  </si>
  <si>
    <t>Polmont Athletic</t>
  </si>
  <si>
    <t>D T</t>
  </si>
  <si>
    <t>Dre</t>
  </si>
  <si>
    <t>Dro</t>
  </si>
  <si>
    <t>Ks R</t>
  </si>
  <si>
    <t>Kw R</t>
  </si>
  <si>
    <t>Sp T</t>
  </si>
  <si>
    <t>St T</t>
  </si>
  <si>
    <t>Drongan</t>
  </si>
  <si>
    <t>Irvine Meadow</t>
  </si>
  <si>
    <t>Troon Athletic</t>
  </si>
  <si>
    <t>One win has been recorded as a draw.</t>
  </si>
  <si>
    <t>4-3</t>
  </si>
  <si>
    <t>Glenbuck Cherrypickers</t>
  </si>
  <si>
    <t>2-6</t>
  </si>
  <si>
    <t>8 A</t>
  </si>
  <si>
    <t>R A</t>
  </si>
  <si>
    <t>8th Argylls</t>
  </si>
  <si>
    <t>Rothesay Academy</t>
  </si>
  <si>
    <t>1922 - 1923</t>
  </si>
  <si>
    <t>1922-23</t>
  </si>
  <si>
    <t>Dm H</t>
  </si>
  <si>
    <t>Dn H</t>
  </si>
  <si>
    <t>Port Glasgow Amateurs</t>
  </si>
  <si>
    <t>Cadder Thistle</t>
  </si>
  <si>
    <t>East Kilbride Thistle</t>
  </si>
  <si>
    <t>Twechar United</t>
  </si>
  <si>
    <t>Barclay Curle Athletic</t>
  </si>
  <si>
    <t>Shettleston Celtic</t>
  </si>
  <si>
    <t>A B</t>
  </si>
  <si>
    <t>Ca U</t>
  </si>
  <si>
    <t>Cu U</t>
  </si>
  <si>
    <t>Du</t>
  </si>
  <si>
    <t>G st A</t>
  </si>
  <si>
    <t>Gartsherrie Athletic</t>
  </si>
  <si>
    <t>Dalmuir promoted to fill void created in Division One; Gartgosh St Andrew's took their place.</t>
  </si>
  <si>
    <t>Gartcosh St Andrew's</t>
  </si>
  <si>
    <t>Anderston Benburb</t>
  </si>
  <si>
    <t>Campsie United</t>
  </si>
  <si>
    <t>Chryston</t>
  </si>
  <si>
    <t>G St A</t>
  </si>
  <si>
    <t>Palace United</t>
  </si>
  <si>
    <t>Clydebank had 2 points deducted.</t>
  </si>
  <si>
    <t>DRAW</t>
  </si>
  <si>
    <t>St Roch's</t>
  </si>
  <si>
    <t>32 *</t>
  </si>
  <si>
    <t>5 H L I</t>
  </si>
  <si>
    <t>Bai</t>
  </si>
  <si>
    <t>Bat</t>
  </si>
  <si>
    <t>D S</t>
  </si>
  <si>
    <t>T St J</t>
  </si>
  <si>
    <t>5th Highland Light Infantry</t>
  </si>
  <si>
    <t>Anderston</t>
  </si>
  <si>
    <t>Blythswood Thistle</t>
  </si>
  <si>
    <t>Coatbridge Celtic</t>
  </si>
  <si>
    <t>Duncan Stewart's</t>
  </si>
  <si>
    <t>Rutherglen Waverley</t>
  </si>
  <si>
    <t>Simon's Athletic</t>
  </si>
  <si>
    <t>Tollcross St Joseph's</t>
  </si>
  <si>
    <t>G W S Ex-Navalmen</t>
  </si>
  <si>
    <t>14 =</t>
  </si>
  <si>
    <t>Overtown Rangers</t>
  </si>
  <si>
    <t>Coa U</t>
  </si>
  <si>
    <t>Col U</t>
  </si>
  <si>
    <t>G St J</t>
  </si>
  <si>
    <t>N L H</t>
  </si>
  <si>
    <t>Watsonians</t>
  </si>
  <si>
    <t>New Logan Hearts</t>
  </si>
  <si>
    <t>Colville's United</t>
  </si>
  <si>
    <t>Greenfield Colliery</t>
  </si>
  <si>
    <t>Q</t>
  </si>
  <si>
    <t>Quarter</t>
  </si>
  <si>
    <t>Wishaw</t>
  </si>
  <si>
    <t>Total number of goals scored does not match number of goals conceded column.  Hurlford Thistle resigned after 9 matches: their record was allowed to stand and unplayed opponents were awarded two points each.</t>
  </si>
  <si>
    <t>Plean United</t>
  </si>
  <si>
    <t>K C</t>
  </si>
  <si>
    <t>O A</t>
  </si>
  <si>
    <t>Kilmalcolm Carlton</t>
  </si>
  <si>
    <t>Kirn Thistle</t>
  </si>
  <si>
    <t>Overton Athletic</t>
  </si>
  <si>
    <t>1925 - 1926</t>
  </si>
  <si>
    <t xml:space="preserve">SCOTTISH JUNIOR FOOTBALL LEAGUE - Division One </t>
  </si>
  <si>
    <t>1925-26</t>
  </si>
  <si>
    <t>B W</t>
  </si>
  <si>
    <t>Bridgeton Waverley</t>
  </si>
  <si>
    <t>G T</t>
  </si>
  <si>
    <t>Glasgow Tramways</t>
  </si>
  <si>
    <t>B &amp; W</t>
  </si>
  <si>
    <t>J A</t>
  </si>
  <si>
    <t>L R R</t>
  </si>
  <si>
    <t>Johnstone Athletic</t>
  </si>
  <si>
    <t>Babcock &amp; Wilcox Juniors resigned with matches unplayed; their record was expunged.</t>
  </si>
  <si>
    <t>Dennistoun</t>
  </si>
  <si>
    <t>Longriggend Rob Roy</t>
  </si>
  <si>
    <t>Millport</t>
  </si>
  <si>
    <t>Babcock &amp; Wilcox</t>
  </si>
  <si>
    <t>St Roch’s</t>
  </si>
  <si>
    <t>Championship play-off :                                    St Roch's 3                                             Strathclyde 1                                                        [after 4 - 4 draw].</t>
  </si>
  <si>
    <t>5-4</t>
  </si>
  <si>
    <t>Auchenheath Hearts</t>
  </si>
  <si>
    <t>Douglasdale</t>
  </si>
  <si>
    <t>Harthill United</t>
  </si>
  <si>
    <t>WESTERN INTERMEDIATE FOOTBALL LEAGUE</t>
  </si>
  <si>
    <t>Total goals scored column does not match, the goals conceded column.                                                                Ayr Fort withdrew; their record [P14 W0 D2 L12 GF16 GA60 Pts2] was expunged.</t>
  </si>
  <si>
    <t>7 Jan</t>
  </si>
  <si>
    <t>29 Dec</t>
  </si>
  <si>
    <t>14 Jan</t>
  </si>
  <si>
    <t>6-4</t>
  </si>
  <si>
    <t>Documented evidence suggests Kello Rovers's record was P15 W11 D2 L3 F48 A26 Pts 22.                                                                        A better mathematical solution is provided.</t>
  </si>
  <si>
    <t>Dalmellington United</t>
  </si>
  <si>
    <t>0-8</t>
  </si>
  <si>
    <t>1-6</t>
  </si>
  <si>
    <t>7-4</t>
  </si>
  <si>
    <t>1928 - 1929</t>
  </si>
  <si>
    <t>Dunblane Rovers</t>
  </si>
  <si>
    <t>Old K</t>
  </si>
  <si>
    <t>Dykehead Rose</t>
  </si>
  <si>
    <t>Championship play-off:                          Ashfield  1                                           Baillieston 0</t>
  </si>
  <si>
    <t>1928-29</t>
  </si>
  <si>
    <t>Port Glasgow Athletic deducted 2 points.                                            Petershill four awarded points as Johnstone Rovers had been suspended and Yoker Athletic had refused to play their fixture.</t>
  </si>
  <si>
    <t>38 *</t>
  </si>
  <si>
    <t>AWAY</t>
  </si>
  <si>
    <t>3-5</t>
  </si>
  <si>
    <t>G O C A</t>
  </si>
  <si>
    <t>General Omnibus Company Athletic</t>
  </si>
  <si>
    <t>Kirkmuirhill</t>
  </si>
  <si>
    <t>One defeat has been recorded as a draw.                                                 Ayr Ashfield and Cumnock withdrew and both their records were expunged.</t>
  </si>
  <si>
    <t>18 Aug</t>
  </si>
  <si>
    <t>8-0</t>
  </si>
  <si>
    <t>9 Feb</t>
  </si>
  <si>
    <t>2-8</t>
  </si>
  <si>
    <t xml:space="preserve">AYRSHIRE JUNIOR FOOTBALL LEAGUE </t>
  </si>
  <si>
    <t>I L M S</t>
  </si>
  <si>
    <t>Irvine L M S</t>
  </si>
  <si>
    <t>1929 - 1930</t>
  </si>
  <si>
    <t>1929-30</t>
  </si>
  <si>
    <t>Championship play-off :                               Port Glasgow Athletic defeated Croy Celtic,</t>
  </si>
  <si>
    <t>Maryhill Hibernian</t>
  </si>
  <si>
    <t>Dumbarton Harp United</t>
  </si>
  <si>
    <t>Larkhall Thistle join late from the Scottish Intermediate Football League.  Forth Wanderers, Lesmahagow [formerly Lesmahagow United], Newton Villa &amp; Quarter United [formerly Quarter Huttonbank] also join.                                                        Auchenheath Thistle &amp; Newarthill Thistle leave.</t>
  </si>
  <si>
    <t>Lesmahagow</t>
  </si>
  <si>
    <t>Q U</t>
  </si>
  <si>
    <t>Quarter United</t>
  </si>
  <si>
    <t>A R W</t>
  </si>
  <si>
    <t>9 Aug</t>
  </si>
  <si>
    <t>1 Nov 5-3?</t>
  </si>
  <si>
    <t>9-1</t>
  </si>
  <si>
    <t>10-2</t>
  </si>
  <si>
    <t>Glenafton Athletic</t>
  </si>
  <si>
    <t>3-8</t>
  </si>
  <si>
    <t>Camp 1</t>
  </si>
  <si>
    <t>Camp 2</t>
  </si>
  <si>
    <t>Camp 3</t>
  </si>
  <si>
    <t>Camp 4</t>
  </si>
  <si>
    <t>Camp 5</t>
  </si>
  <si>
    <t>1931 - 1932</t>
  </si>
  <si>
    <t>1931-32</t>
  </si>
  <si>
    <t>W E</t>
  </si>
  <si>
    <t>Carntyne</t>
  </si>
  <si>
    <t>Whifflets Emerald</t>
  </si>
  <si>
    <t>CENTRAL JUNIOR FOOTBALL LEAGUE - East</t>
  </si>
  <si>
    <t>Championship Play-off :                              Shawfield 5                                           Yoker Athletic 2.</t>
  </si>
  <si>
    <t>CENTRAL JUNIOR FOOTBALL LEAGUE - West</t>
  </si>
  <si>
    <t>Neilston Victoria had 2 points deducted.</t>
  </si>
  <si>
    <t>No champion was declared.</t>
  </si>
  <si>
    <t>NORTH-WESTERN JUNIOR FOOTBALL LEAGUE</t>
  </si>
  <si>
    <t>One win has been recorded as a draw.                                                         Total goals scored column does not match total gosls conceded column.</t>
  </si>
  <si>
    <t>Cleland Celtic</t>
  </si>
  <si>
    <t>1932 - 1931</t>
  </si>
  <si>
    <t xml:space="preserve">Total, number of games played, matches won, and goals scored do not match, number of points accumulated, matches lost, and goals conceded columns respectively.  </t>
  </si>
  <si>
    <t>1932 - 1933</t>
  </si>
  <si>
    <t>1932-33</t>
  </si>
  <si>
    <t>Dunoon Athletic</t>
  </si>
  <si>
    <t>St Francis's</t>
  </si>
  <si>
    <t>St F</t>
  </si>
  <si>
    <t>Championship play-off :                        Petershill 3                                        Strathclyde 1.</t>
  </si>
  <si>
    <t>Ma</t>
  </si>
  <si>
    <t>Mo</t>
  </si>
  <si>
    <t>Total number of goals scored column does not match total goals conceded column.                                                   Documented evidence suggests Shotts Battlefield record was P38 W11 D3 L12 Pts25.                                                                 A better mathematical solution is provided.  Loss of only 44 goals very suspect!                                 Carstairs replaced Lanark Albion.</t>
  </si>
  <si>
    <t>Carstairs</t>
  </si>
  <si>
    <t>1934 - 1935</t>
  </si>
  <si>
    <t>SCOTTISH JUNIOR FOOTBALL LEAGUE - East</t>
  </si>
  <si>
    <t>1934-35</t>
  </si>
  <si>
    <t>Gra R</t>
  </si>
  <si>
    <t>Gre R</t>
  </si>
  <si>
    <t>Championship play-off :                             Bute Athletic defeated Twechar United.</t>
  </si>
  <si>
    <t>W U</t>
  </si>
  <si>
    <t>St Francis</t>
  </si>
  <si>
    <t>3-6</t>
  </si>
  <si>
    <t>Western United</t>
  </si>
  <si>
    <t xml:space="preserve">Bridgeton Waverley &amp; Blantyre Celtic both deducted 2 points.                                     </t>
  </si>
  <si>
    <t>53 *</t>
  </si>
  <si>
    <t>45 *</t>
  </si>
  <si>
    <t>Campbeltown United</t>
  </si>
  <si>
    <t>Campbeltown Academicals</t>
  </si>
  <si>
    <t>Campbeltown Glenside</t>
  </si>
  <si>
    <t>Campbeltown Grammar School Former Pupils</t>
  </si>
  <si>
    <t>Campbeltown Hearts</t>
  </si>
  <si>
    <t>1935 - 1936</t>
  </si>
  <si>
    <t>1935-36</t>
  </si>
  <si>
    <t>S D</t>
  </si>
  <si>
    <t>28 *</t>
  </si>
  <si>
    <t>Scottish Dyes</t>
  </si>
  <si>
    <t>SCOTTISH JUNIOR FOOTBALL LEAGUE - West [Champoinship Play-off]</t>
  </si>
  <si>
    <t>All matches played at neutral venues.</t>
  </si>
  <si>
    <t xml:space="preserve">2-3 </t>
  </si>
  <si>
    <t>12-2</t>
  </si>
  <si>
    <t>11-1</t>
  </si>
  <si>
    <t>W W R</t>
  </si>
  <si>
    <t>Total number of goals scored column does not match total goals conceded column.      Newton Villa resigned and their record is expunged.                                     Wishaw White Rose replaced Motherwell Juniors.</t>
  </si>
  <si>
    <t>Wishaw White Rose</t>
  </si>
  <si>
    <t>1936 - 1937</t>
  </si>
  <si>
    <t>1936-37</t>
  </si>
  <si>
    <t>Championship play-off :  Rothesay Royal Victoria defeated St Ninian's Thistle.</t>
  </si>
  <si>
    <t>Banknock United</t>
  </si>
  <si>
    <t>Kincardine</t>
  </si>
  <si>
    <t>D M R</t>
  </si>
  <si>
    <t>Dunoon Milton Rovers</t>
  </si>
  <si>
    <t>CENTRAL JUNIOR FOOTBALL LEAGUE - EAST</t>
  </si>
  <si>
    <t>Championship play-off :                                       Arthurlie  1                                               Shawfield 0.</t>
  </si>
  <si>
    <t>Clubs were split into East and West Sections.                             Clubs played the clubs in their section twice and clubs from the other section once.                          The Division winners played of for the championship.</t>
  </si>
  <si>
    <t>CENTRAL JUNIOR FOOTBALL LEAGUE - WEST</t>
  </si>
  <si>
    <t>EAST</t>
  </si>
  <si>
    <t>COMBINED</t>
  </si>
  <si>
    <t>Total goals scored column does not match total conceded column.                                                  Newarthill Hearts &amp; Shotts United join as Newton Villa, Wishaw White Rose &amp; Carstairs leave.</t>
  </si>
  <si>
    <t>Kintyre</t>
  </si>
  <si>
    <t>1937 - 1938</t>
  </si>
  <si>
    <t>1937-38</t>
  </si>
  <si>
    <t xml:space="preserve">       Championship play-off :                               Morton 4                            Cambuslang Rangers 2</t>
  </si>
  <si>
    <t>Greyfriars</t>
  </si>
  <si>
    <t>Springfield Athletic</t>
  </si>
  <si>
    <t>L Y</t>
  </si>
  <si>
    <t>C G S F P</t>
  </si>
  <si>
    <t>C G</t>
  </si>
  <si>
    <t>Lochgilphead</t>
  </si>
  <si>
    <t>Kintyre resigned with matches unplayed.</t>
  </si>
  <si>
    <t>1938 - 1939</t>
  </si>
  <si>
    <t>1938-39</t>
  </si>
  <si>
    <t>Championship play-off :  St Ninian's Thistle defeated Johnstone United.</t>
  </si>
  <si>
    <t>Maryhill Harp</t>
  </si>
  <si>
    <t xml:space="preserve">       Division play-off :                               Petershill 5                            Rutherglen Glencairn 1                                  [after 1-1 draw]              Championship play-off :                        Petershill 3                                 Cambuslang Rangers 1</t>
  </si>
  <si>
    <t>C St M</t>
  </si>
  <si>
    <t>58 *</t>
  </si>
  <si>
    <t>Records of Stonehouse Violet [58], Larkhall Thistle [50] &amp; Douglasdale [28] show the number of points accumulated to be plus one or plus two respectively of their actual total points accumulated, while the record of Burnbank Athletic [33] shows a minus of one.                                                         As table stands total number of points accumulated can not exceed 760 points.   Total number of games played, games won and goals scored columns do not match total points accumulated, games lost, and goals conceded columns.  Total number of games drawn column must be an equal number.                                                                  New Stevenson United &amp; Cleland St Mary's join as league is expands.</t>
  </si>
  <si>
    <t>50 *</t>
  </si>
  <si>
    <t>33 *</t>
  </si>
  <si>
    <t>Cleland St Mary's</t>
  </si>
  <si>
    <t>1939 - 1940</t>
  </si>
  <si>
    <t>1939-40</t>
  </si>
  <si>
    <t>Championship play-off :                       Alva Albion Rangers defeated Dunoon Athletic.</t>
  </si>
  <si>
    <t>e</t>
  </si>
  <si>
    <t>Championship play-off :                      Petershill 3                                  Strathclyde 1</t>
  </si>
  <si>
    <t>4-7</t>
  </si>
  <si>
    <t>Douglasdale, Forth Wanderers, Kirkmuirhill, Cleland St Mary's, &amp; Shotts United leave as league downsizes.                               2nd/3rd Place play-off : shared after two drawn matches.</t>
  </si>
  <si>
    <t>1940 - 1941</t>
  </si>
  <si>
    <t>1940-41</t>
  </si>
  <si>
    <t>Goals for column does not match Goals conceded column.</t>
  </si>
  <si>
    <t>0-9</t>
  </si>
  <si>
    <t>3-10</t>
  </si>
  <si>
    <t xml:space="preserve">Benburb had 2 points deducted.                          Championship play-off :                   Clydebank 3                             Blantyre Victoria 1.      </t>
  </si>
  <si>
    <t>24 *</t>
  </si>
  <si>
    <t>8-4</t>
  </si>
  <si>
    <t>10-1</t>
  </si>
  <si>
    <t>7-5</t>
  </si>
  <si>
    <t>The sources used to construct this table have no provenance.  The Lanarkshire joined with the Lothian for the rest of the war years.</t>
  </si>
  <si>
    <t>Johnstone Athletic</t>
  </si>
  <si>
    <t>1941 - 1942</t>
  </si>
  <si>
    <t>CENTRAL JUNIOR FOOTBALL LEAGUE - Grouping A</t>
  </si>
  <si>
    <t>1941-42</t>
  </si>
  <si>
    <t>Maryhill Harp</t>
  </si>
  <si>
    <t>Championship play-off :                                 Clydebank 4                                       Maryhill Harp 0</t>
  </si>
  <si>
    <t>CENTRAL JUNIOR FOOTBALL LEAGUE - Grouping B</t>
  </si>
  <si>
    <t>D W</t>
  </si>
  <si>
    <t>6-5</t>
  </si>
  <si>
    <t>Dennistoun Waverley</t>
  </si>
  <si>
    <t>ASCL</t>
  </si>
  <si>
    <t>RAF</t>
  </si>
  <si>
    <t>SAL</t>
  </si>
  <si>
    <t>Annbank United</t>
  </si>
  <si>
    <t>Hurlford United</t>
  </si>
  <si>
    <t>Kilmarnock Jun</t>
  </si>
  <si>
    <t>RAF XI</t>
  </si>
  <si>
    <t>1942 - 1943</t>
  </si>
  <si>
    <t>CENTRAL JUNIOR FOOTBALL LEAGUE - Series 1 - Section A</t>
  </si>
  <si>
    <t>1942-43</t>
  </si>
  <si>
    <t xml:space="preserve">For Series 1: Clubs were divided into 4 geographical sections.  For Series 2: Clubs that finished at the tops of these groups went into Section 1, the next went into Section 2, with the remainder going into Section 3. </t>
  </si>
  <si>
    <t>CENTRAL JUNIOR FOOTBALL LEAGUE - Series 1 - Section B</t>
  </si>
  <si>
    <t xml:space="preserve"> Four teams then met to play knock-out rounds to decide the league champions.</t>
  </si>
  <si>
    <t>CENTRAL JUNIOR FOOTBALL LEAGUE - Series 1 - Section C</t>
  </si>
  <si>
    <t>CENTRAL JUNIOR FOOTBALL LEAGUE - Series 1 - Section D</t>
  </si>
  <si>
    <t>CENTRAL JUNIOR FOOTBALL LEAGUE - Series 2 - Section 1</t>
  </si>
  <si>
    <t>Championship semi final                   play-offs:                                              Petershill 1                                Benburb 3                                           Rutherglen Glencairn defeated St Anthony's.</t>
  </si>
  <si>
    <t>CENTRAL JUNIOR FOOTBALL LEAGUE - Series 2 - Section 2</t>
  </si>
  <si>
    <t>Championship play-off Final :     Rutherglen Glencairn 2        Benburb 0.</t>
  </si>
  <si>
    <t>CENTRAL JUNIOR FOOTBALL LEAGUE - Series 2 - Section 3</t>
  </si>
  <si>
    <t>1943 - 1944</t>
  </si>
  <si>
    <t>1943-44</t>
  </si>
  <si>
    <t xml:space="preserve"> For Series 1 :                                                               Clubs were divided into 4 geographical sections. </t>
  </si>
  <si>
    <t>Shettleston v Bridgeton Waverley missing</t>
  </si>
  <si>
    <t xml:space="preserve">For Series 2:                                       Clubs that finished at the tops of these groups went into Section 1, the next went into Section 2, with the remainder going into Section 3. </t>
  </si>
  <si>
    <t>Section C  Second Place play-off :                                                                               St Anthony's 3                                                         Blantyre Victoria 2                                                  [a e t]</t>
  </si>
  <si>
    <t xml:space="preserve"> Four teams then met to play knock-out rounds to decide the league champions.  Glasgow Perthshire may have played Yoker Athletic to progress?</t>
  </si>
  <si>
    <t xml:space="preserve">Renfrew Victoria deducted 2 points .     </t>
  </si>
  <si>
    <t>1-2 *</t>
  </si>
  <si>
    <t>WESTERN JUNIOR FOOTBALL LEAGUE [SOUTH]</t>
  </si>
  <si>
    <t>A N R</t>
  </si>
  <si>
    <t>L B T</t>
  </si>
  <si>
    <t>Mu</t>
  </si>
  <si>
    <t>Ayr Newton Rovers</t>
  </si>
  <si>
    <t>Craigmark Burtonians</t>
  </si>
  <si>
    <t>Lugar Boswell Thistle</t>
  </si>
  <si>
    <t>Maybole</t>
  </si>
  <si>
    <t>Whittlets Victoria</t>
  </si>
  <si>
    <t xml:space="preserve">DUMFRIES &amp; DISTRICT JUNIOR FOOTBALL LEAGUE </t>
  </si>
  <si>
    <t>D B L</t>
  </si>
  <si>
    <t>H o U</t>
  </si>
  <si>
    <t>H S</t>
  </si>
  <si>
    <t>L M S R</t>
  </si>
  <si>
    <t>Kirkconnel Athletic</t>
  </si>
  <si>
    <t>Annan Athletic</t>
  </si>
  <si>
    <t>Conheath Bluebell</t>
  </si>
  <si>
    <t>Dumfries British Legion</t>
  </si>
  <si>
    <t>Haugh of Urr</t>
  </si>
  <si>
    <t>Holywood Star</t>
  </si>
  <si>
    <t>LMS Rovers</t>
  </si>
  <si>
    <t>Lochar United</t>
  </si>
  <si>
    <t>Moffat United</t>
  </si>
  <si>
    <t>Nithside</t>
  </si>
  <si>
    <t>St Andrew’s</t>
  </si>
  <si>
    <t>1946 - 1947</t>
  </si>
  <si>
    <t>1946 -47</t>
  </si>
  <si>
    <t>Vo C</t>
  </si>
  <si>
    <t>6-6</t>
  </si>
  <si>
    <t>Championship play-off                 semi-finals :                                    Petershill 2                                                   Shawfield 1                                                           Vale of Leven defeated Renfrew.</t>
  </si>
  <si>
    <t>CENTRAL JUNIOR FOOTBALL LEAGUE - Series 2 - Section D</t>
  </si>
  <si>
    <t>Championship play-off :                                  Vale of Leven 2                                      Petershill 0</t>
  </si>
  <si>
    <t>LANARKSHIRE JUNIOR FOOTBALL LEAGUE - Series 1 Section A</t>
  </si>
  <si>
    <t>1946-47</t>
  </si>
  <si>
    <t xml:space="preserve">L  </t>
  </si>
  <si>
    <t>LANARKSHIRE JUNIOR FOOTBALL LEAGUE - Series 1 Section B</t>
  </si>
  <si>
    <t>Thorniewood United</t>
  </si>
  <si>
    <t>LANARKSHIRE JUNIOR FOOTBALL LEAGUE - Series 2 Section A</t>
  </si>
  <si>
    <t>Championship play-off :  Burnbank Athletic defeated Holytown United or Coltness United.</t>
  </si>
  <si>
    <t>Longriggend</t>
  </si>
  <si>
    <t xml:space="preserve">Table as it stood on 5 February 1949.                                        Wanlock Lads resigned with matches not played; their record was expunged.                          Lochar United had resigned and had been replaced by Wanlock Lads.  </t>
  </si>
  <si>
    <t>Thornhill</t>
  </si>
  <si>
    <t>Crichton Royal Infirmary</t>
  </si>
  <si>
    <t>Balmoral United</t>
  </si>
  <si>
    <t>Wanlock Lads</t>
  </si>
  <si>
    <t>1949 - 1950</t>
  </si>
  <si>
    <t>CENTRAL JUNIOR FOOTBALL LEAGUE - Section A</t>
  </si>
  <si>
    <t>1949-50</t>
  </si>
  <si>
    <t>CENTRAL JUNIOR FOOTBALL LEAGUE - Section B</t>
  </si>
  <si>
    <t>P G</t>
  </si>
  <si>
    <t>Championship play-off             Clydebank 3                                  Petershill 0</t>
  </si>
  <si>
    <t>Port Glasgow</t>
  </si>
  <si>
    <t>ST R</t>
  </si>
  <si>
    <t>Supplementary Series Play-off:  Baillieston defeated Shettleston.</t>
  </si>
  <si>
    <t>Shettleston topped group</t>
  </si>
  <si>
    <t>LANARKSHIRE JUNIOR FOOTBALL LEAGUE - Series 1 North Section</t>
  </si>
  <si>
    <t>LANARKSHIRE JUNIOR FOOTBALL LEAGUE - Series 1 South Section</t>
  </si>
  <si>
    <t>Championship play-off :                     New Stevenston United defeated Cleland.</t>
  </si>
  <si>
    <t>100 GUINEAS LANARKSHIRE JUNIOR FOOTBALL LEAGUE - Section A</t>
  </si>
  <si>
    <t>Forth Wanderers</t>
  </si>
  <si>
    <t>Mount Ellon United</t>
  </si>
  <si>
    <t>100 GUINEAS LANARKSHIRE JUNIOR FOOTBALL LEAGUE - Section B</t>
  </si>
  <si>
    <t>100 GUINEAS LANARKSHIRE JUNIOR FOOTBALL LEAGUE - Section C</t>
  </si>
  <si>
    <t>Coatbridge St Patrick’s</t>
  </si>
  <si>
    <t>100 GUINEAS LANARKSHIRE JUNIOR FOOTBALL LEAGUE - Section D</t>
  </si>
  <si>
    <t>100 GUINEAS LANARKSHIRE JUNIOR FOOTBALL LEAGUE - Decider</t>
  </si>
  <si>
    <t>Documented evidence suggests Kilwinning Rangers record was P32 W16 D6 L10 F73 A55 Pts38.   A better mathematical solution is provided.</t>
  </si>
  <si>
    <t>D R L</t>
  </si>
  <si>
    <t>Balmoral United resigned with matches unplayed; their record was expunged.</t>
  </si>
  <si>
    <t>Crichton Royal</t>
  </si>
  <si>
    <t>1950 - 1951</t>
  </si>
  <si>
    <t>1950-51</t>
  </si>
  <si>
    <t>Championship play-off :            Duntocher Hibernian 1                           Benburb 0                                      [after 1 - 1 draw]</t>
  </si>
  <si>
    <t>2-9</t>
  </si>
  <si>
    <t>Documented evidence suggests records of Benburb &amp; Blantyre Celtic are incorrect.</t>
  </si>
  <si>
    <t>S B A</t>
  </si>
  <si>
    <t>Shotts Bon Accord</t>
  </si>
  <si>
    <t>Mount Ellen United</t>
  </si>
  <si>
    <t>Championship play-off :                         Royal Albert Athletic v Bedlay</t>
  </si>
  <si>
    <t>2-10</t>
  </si>
  <si>
    <t>L M S Rovers</t>
  </si>
  <si>
    <t>1951 - 1952</t>
  </si>
  <si>
    <t>Documented evidence suggests Arthurlie had accrued 23 points.</t>
  </si>
  <si>
    <t>Greenock</t>
  </si>
  <si>
    <t>Caterpillar</t>
  </si>
  <si>
    <t>1959 - 1960</t>
  </si>
  <si>
    <t>1959-60</t>
  </si>
  <si>
    <t>Documented evidence suggests Kirkintilloch Rob Roy's record was P34 W24 D2 L6 F107 A 55 Pts 52 and Duntocher Hibernian's P34 W18 D5 L12 F75 A56 Pts 40.  A better mathematical solution is provided.</t>
  </si>
  <si>
    <t>Kilsyth Wanderers</t>
  </si>
  <si>
    <t>Championship play-off :           Baillieston 2                                                Shettleston 0.</t>
  </si>
  <si>
    <t>F  W</t>
  </si>
  <si>
    <t>Documented evidence suggests Mount Ellen United lost 21 games.</t>
  </si>
  <si>
    <t>1960 - 1961</t>
  </si>
  <si>
    <t>1960-61</t>
  </si>
  <si>
    <t>A r</t>
  </si>
  <si>
    <t xml:space="preserve">Championship semi-final                       play-offs :                                                   Greenock 4                        Cambuslang Rangers 2                                             Maryhill Harp beat Johnstone Burgh. </t>
  </si>
  <si>
    <t xml:space="preserve"> Championship play-off :                              Johnstone Burgh 3                     Petershill 1.</t>
  </si>
  <si>
    <t>Tannochside Recreation</t>
  </si>
  <si>
    <t>Documented evidence suggests Kilwinning Rangers had played 26 matches but wins draws and loses does not reflect this.   Dreghorn is shown to have played 25 matches; their record does not reflect this.                                      Total goals scored column does match total goals conceded column.                                                              Total games drawn column must be an even number.</t>
  </si>
  <si>
    <t>1968 - 1969</t>
  </si>
  <si>
    <t>CENTRAL REGIONAL JUNIOR FOOTBALL LEAGUE - Division A</t>
  </si>
  <si>
    <t>1968-69</t>
  </si>
  <si>
    <t>Documented evidence suggests Larkhall Thistle had lost 10 matches.</t>
  </si>
  <si>
    <t>CENTRAL REGIONAL JUNIOR FOOTBALL LEAGUE - Division B</t>
  </si>
  <si>
    <t>B E</t>
  </si>
  <si>
    <t>Cm R</t>
  </si>
  <si>
    <t>Cr R</t>
  </si>
  <si>
    <t>Championship play-off :                          Petershill 3                                          Pollok 1                                           [after 1-1 &amp; 2-2 draws].</t>
  </si>
  <si>
    <t>CENTRAL REGIONAL JUNIOR FOOTBALL LEAGUE - Division C</t>
  </si>
  <si>
    <t>Documented evidence suggests St Roch's had won 19 matches.                                                               Dunoon Athletic joined from the Ayrshire Junior Football League.</t>
  </si>
  <si>
    <t>AYRSHIRE REGIONAL JUNIOR FOOTBALL LEAGUE - North</t>
  </si>
  <si>
    <t>Dunoon Athletic moved to the Central Regional Junior Football League</t>
  </si>
  <si>
    <t>Largs Thistle      </t>
  </si>
  <si>
    <t>Troon  </t>
  </si>
  <si>
    <t>Ardrossan Winton Rovers         </t>
  </si>
  <si>
    <t>AYRSHIRE REGIONAL JUNIOR FOOTBALL LEAGUE - South</t>
  </si>
  <si>
    <t>Championship play-off :                Beith 4                                             Kello Rovers 2</t>
  </si>
  <si>
    <t>Craigmark Burntonians</t>
  </si>
  <si>
    <t>1969 - 1970</t>
  </si>
  <si>
    <t>1969-70</t>
  </si>
  <si>
    <t>Arthurlie were fined and relegated for breach of Rule, Blantyre Celtic remained in Division B</t>
  </si>
  <si>
    <t>Irvine Meadow XI </t>
  </si>
  <si>
    <t>Dreghorn resigned with unplayed fixtures; their record was expunged.</t>
  </si>
  <si>
    <t>-</t>
  </si>
  <si>
    <t>11-2</t>
  </si>
  <si>
    <t>Ardsossan Winton Rovers</t>
  </si>
  <si>
    <t>Saltcoats Victoria </t>
  </si>
  <si>
    <t>Irvine Victoria </t>
  </si>
  <si>
    <t>1970 - 1971</t>
  </si>
  <si>
    <t>Championship play-off :                 Kilbirnie Ladeside defeated Cumnock</t>
  </si>
  <si>
    <t xml:space="preserve">Darvel </t>
  </si>
  <si>
    <t>Lugar Boswell Thisirtle</t>
  </si>
  <si>
    <t>1976 - 1977</t>
  </si>
  <si>
    <t>1976-77</t>
  </si>
  <si>
    <t>Documented evidence suggests Baillieston record was P25 W11 D6 L8 F41 A41 Pts 28.  A better mathematical solution is provided.</t>
  </si>
  <si>
    <t>1-10</t>
  </si>
  <si>
    <t>AYRSHIRE REGIONAL JUNIOR FOOTBALL LEAGUE - 1st Division</t>
  </si>
  <si>
    <t>Beith </t>
  </si>
  <si>
    <t>Auchinleck Talbot     </t>
  </si>
  <si>
    <t>Hurlford United   </t>
  </si>
  <si>
    <t>Darvel </t>
  </si>
  <si>
    <t>Kello Rovers </t>
  </si>
  <si>
    <t>Ardrossan Winton Rovers   </t>
  </si>
  <si>
    <t>Largs Thistle             </t>
  </si>
  <si>
    <t>AYRSHIRE REGIONAL JUNIOR FOOTBALL LEAGUE - 2nd Division</t>
  </si>
  <si>
    <t>Kilwinning Rangers  </t>
  </si>
  <si>
    <t>Documented suggests Annbank United had lost 16 matches.</t>
  </si>
  <si>
    <t>Irvine Victoria     </t>
  </si>
  <si>
    <t>Glenafton  Athletic     </t>
  </si>
  <si>
    <t>Whitletts Victoria   </t>
  </si>
  <si>
    <t>Saltcoats Victoria    </t>
  </si>
  <si>
    <t>1977 - 1978</t>
  </si>
  <si>
    <t>1977-78</t>
  </si>
  <si>
    <t>Co U</t>
  </si>
  <si>
    <t>Auchinleck Talbot  </t>
  </si>
  <si>
    <t xml:space="preserve"> Documented evidence suggests Kilbirnie Ladeside drew 8 &amp; lost 1 matches &amp; Beith drew 8 and lost 3 matches.</t>
  </si>
  <si>
    <t>Cumnock </t>
  </si>
  <si>
    <t>Glenafton Athletic </t>
  </si>
  <si>
    <t>Irvine Victoria    </t>
  </si>
  <si>
    <t>Hurlford United     </t>
  </si>
  <si>
    <t>Ardeer Thistle     </t>
  </si>
  <si>
    <t>Ardrossan Winton Rovers  </t>
  </si>
  <si>
    <t>1978 - 1979</t>
  </si>
  <si>
    <t>1978-79</t>
  </si>
  <si>
    <t>be</t>
  </si>
  <si>
    <t xml:space="preserve">R </t>
  </si>
  <si>
    <t>Johnston Burgh</t>
  </si>
  <si>
    <t>Auchinleck Talbot      </t>
  </si>
  <si>
    <t>Irvine Meadow XI        </t>
  </si>
  <si>
    <t>Glenafton Athletic     </t>
  </si>
  <si>
    <t>Kilbirnie Ladeside      </t>
  </si>
  <si>
    <t>Kello Rovers         </t>
  </si>
  <si>
    <t>Largs Thistle          </t>
  </si>
  <si>
    <t>1979 - 1980</t>
  </si>
  <si>
    <t>1979-80</t>
  </si>
  <si>
    <t>Glenafton Athletic    </t>
  </si>
  <si>
    <t>Kilbirnie Ladeside   </t>
  </si>
  <si>
    <t>Irvine Meadow XI      </t>
  </si>
  <si>
    <t>Lugar Boswell Thistle     </t>
  </si>
  <si>
    <t>Whitletts Victoria     </t>
  </si>
  <si>
    <t>Dalry Thistle         </t>
  </si>
  <si>
    <t>Ardeer Thistle           </t>
  </si>
  <si>
    <t>Hurlford United         </t>
  </si>
  <si>
    <t>Saltcoats Victoria       </t>
  </si>
  <si>
    <t>Largs Thistle           </t>
  </si>
  <si>
    <t>Annbank United         </t>
  </si>
  <si>
    <t>Kilwinning Rangers   </t>
  </si>
  <si>
    <t>1980 - 1981</t>
  </si>
  <si>
    <t>1980-81</t>
  </si>
  <si>
    <t>Documented evidence suggests Blantyre Celtic played 35 matches.  It also suggested Vale of Clyde had accrued 11 points.</t>
  </si>
  <si>
    <t>Auchinleck Talbot   </t>
  </si>
  <si>
    <t>Irvine Meadow XI       </t>
  </si>
  <si>
    <t>Craigmark Burntonians </t>
  </si>
  <si>
    <t>Glenafton Athletic   </t>
  </si>
  <si>
    <t>Kilwinning Rangers    </t>
  </si>
  <si>
    <t>Kello Rovers             </t>
  </si>
  <si>
    <t>Kilbirnie Ladeside     </t>
  </si>
  <si>
    <t>Auchinleck Talbot       </t>
  </si>
  <si>
    <t>Largs Thistle            </t>
  </si>
  <si>
    <t>Dalry Thistle      </t>
  </si>
  <si>
    <t>Hurlford United resigned with matches unplayed; their record was expunged.</t>
  </si>
  <si>
    <t>Craigmark Burntonians   </t>
  </si>
  <si>
    <t>Saltcoats Victoria        </t>
  </si>
  <si>
    <t>Whitletts Victoria       </t>
  </si>
  <si>
    <t>Lugar Boswell Thistle   </t>
  </si>
  <si>
    <t>1985 - 1986</t>
  </si>
  <si>
    <t>1985-86</t>
  </si>
  <si>
    <t>Larkhall Thistle had 2 points deducted.</t>
  </si>
  <si>
    <t>Glenafton Athletic        </t>
  </si>
  <si>
    <t>Whitletts Victoria      </t>
  </si>
  <si>
    <t>Kello Rovers              </t>
  </si>
  <si>
    <t>Ardeer Thistle        </t>
  </si>
  <si>
    <t>Dalry Thistle            </t>
  </si>
  <si>
    <t>Lugar Boswell Thistle </t>
  </si>
  <si>
    <t>1986 - 1987</t>
  </si>
  <si>
    <t>CENTRAL REGIONAL JUNIOR FOOTBALL LEAGUE - Premier Division</t>
  </si>
  <si>
    <t>1986-87</t>
  </si>
  <si>
    <t>CENTRAL REGIONAL JUNIOR FOOTBALL LEAGUE - First Division</t>
  </si>
  <si>
    <t>Documented evidence provides an inaccurate games lost column.</t>
  </si>
  <si>
    <t>CENTRAL REGIONAL JUNIOR FOOTBALL LEAGUE - Second Division</t>
  </si>
  <si>
    <t>Documented evidence suggests Thorniewood United drew 8 matches.</t>
  </si>
  <si>
    <t>Craigmark Burntonians  </t>
  </si>
  <si>
    <t>Glenafton Athletic      </t>
  </si>
  <si>
    <t>Annbank United      </t>
  </si>
  <si>
    <t>Troon                  </t>
  </si>
  <si>
    <t>Hurlford United       </t>
  </si>
  <si>
    <t>Kilwinning Rangers       </t>
  </si>
  <si>
    <t>Ardeer Thistle             </t>
  </si>
  <si>
    <t>Largs Thistle       </t>
  </si>
  <si>
    <t>1987 - 1988</t>
  </si>
  <si>
    <t>1987-88</t>
  </si>
  <si>
    <t>Documented evidence suggests Wishaw's record was P24 W12 D7 L5 F 53 A41 Pts29.</t>
  </si>
  <si>
    <t>Ar T</t>
  </si>
  <si>
    <t>Ardeer Thistle      </t>
  </si>
  <si>
    <t>Largs Thistle     </t>
  </si>
  <si>
    <t>Muirkirk  </t>
  </si>
  <si>
    <t>1988 - 1989</t>
  </si>
  <si>
    <t>1988-89</t>
  </si>
  <si>
    <t>Vale  of Leven</t>
  </si>
  <si>
    <t>Blantyre  Victoria</t>
  </si>
  <si>
    <t>Vale of Clyde</t>
  </si>
  <si>
    <t>Stonehouse  Violet</t>
  </si>
  <si>
    <t>Glenafton Athletic       </t>
  </si>
  <si>
    <t>Dalry Thistle        </t>
  </si>
  <si>
    <t>Kello Rovers            </t>
  </si>
  <si>
    <t>Hurlford United  </t>
  </si>
  <si>
    <t>Troon                    </t>
  </si>
  <si>
    <t>Ardeer Thistle       </t>
  </si>
  <si>
    <t>1989 - 1990</t>
  </si>
  <si>
    <t>1989-90</t>
  </si>
  <si>
    <t>Shotts Bon Accord</t>
  </si>
  <si>
    <t>Documented evidence suggests Yoker Athletic had accrued 32 points.</t>
  </si>
  <si>
    <t>NeiIston</t>
  </si>
  <si>
    <t>Cumbernauld  United</t>
  </si>
  <si>
    <t>St Anthony's</t>
  </si>
  <si>
    <t>Johnstone Burgh</t>
  </si>
  <si>
    <t>Auchinleck Talbot    </t>
  </si>
  <si>
    <t>Kello Rovers       </t>
  </si>
  <si>
    <t>A N</t>
  </si>
  <si>
    <t>Annbank United       </t>
  </si>
  <si>
    <t>1990 - 1991</t>
  </si>
  <si>
    <t>1990-91</t>
  </si>
  <si>
    <t>Shettleston    </t>
  </si>
  <si>
    <t>Neilston </t>
  </si>
  <si>
    <t>Stonehouse Victoria</t>
  </si>
  <si>
    <t>Kilbirnie Ladeside    </t>
  </si>
  <si>
    <t>Whitletts Victoria  </t>
  </si>
  <si>
    <t>Kello Rovers  </t>
  </si>
  <si>
    <t>Ardeer Thistle  </t>
  </si>
  <si>
    <t>1991 - 1992</t>
  </si>
  <si>
    <t>1991-92</t>
  </si>
  <si>
    <t>Whitletts Victoria    </t>
  </si>
  <si>
    <t>1992 - 1993</t>
  </si>
  <si>
    <t>1992-93</t>
  </si>
  <si>
    <t>Kilysth Rangers</t>
  </si>
  <si>
    <t>Blantyre Celtic resigned with unplayed matches; their record was expunged.</t>
  </si>
  <si>
    <t>Kilwinning Rangers      </t>
  </si>
  <si>
    <t>Largs Thistle         </t>
  </si>
  <si>
    <t>Dalry Thistle             </t>
  </si>
  <si>
    <t>1993 - 1994</t>
  </si>
  <si>
    <t>1993-94</t>
  </si>
  <si>
    <t>Documented evidence suggests Thorniewood United goals for was 3b.</t>
  </si>
  <si>
    <t>Documented evidence suggests Blantyre Victoria won 18 matches and Wishaw drew 4 matches.</t>
  </si>
  <si>
    <t>Ardeer Thistle            </t>
  </si>
  <si>
    <t>Hurlford United          </t>
  </si>
  <si>
    <t>Dalry Thistle           </t>
  </si>
  <si>
    <t>Troon              </t>
  </si>
  <si>
    <t>1994 - 1995</t>
  </si>
  <si>
    <t>1994-95</t>
  </si>
  <si>
    <t>Documented evidence suggests Dunipace lost 11 matches.</t>
  </si>
  <si>
    <t>Irvine Meadow XI     </t>
  </si>
  <si>
    <t>Craigmark Burtnonians</t>
  </si>
  <si>
    <t>Whitletts Victoria         </t>
  </si>
  <si>
    <t>1995 - 1996</t>
  </si>
  <si>
    <t>1995-96</t>
  </si>
  <si>
    <t>Thorniewood Unrted</t>
  </si>
  <si>
    <t>Dalry Thistle               </t>
  </si>
  <si>
    <t>1996 - 1997</t>
  </si>
  <si>
    <t>1996-97</t>
  </si>
  <si>
    <t>Kirkintilloch Rob Roy deducted 3 points.</t>
  </si>
  <si>
    <t xml:space="preserve">Promotion / Relegation                                         Play-off :                                                         1st Leg                                  Ardrossan Winton Rovers 0                                                Dalry Thistle 0                                 2nd Leg:                                         Dalry Thistle 5                       Ardrossan Winton Rovers 1.                       Documented evidence suggests Lugar Boswell Thistle had drawn 6 matches. </t>
  </si>
  <si>
    <t>Documented evidence suggests Ardeer Thistle drew 4 games and had accrued 31 points.</t>
  </si>
  <si>
    <t>Annbank United           </t>
  </si>
  <si>
    <t>1997 - 1998</t>
  </si>
  <si>
    <t>1997-98</t>
  </si>
  <si>
    <t xml:space="preserve"> L</t>
  </si>
  <si>
    <t>Rutherglen Glencairn had 3 points deducted.</t>
  </si>
  <si>
    <t>55 *</t>
  </si>
  <si>
    <t xml:space="preserve">M </t>
  </si>
  <si>
    <t>Auchinleck Talbot        </t>
  </si>
  <si>
    <t>Troon                       </t>
  </si>
  <si>
    <t>Irvine Meadow XI         </t>
  </si>
  <si>
    <t xml:space="preserve">Promotion / Relegation Play-off :                                                                       Largs Thistle 3                      Craigmark Burntonians 2                              [after 1 - 1 draw].    </t>
  </si>
  <si>
    <t>Annbank United          </t>
  </si>
  <si>
    <t>Ardeer Thistle          </t>
  </si>
  <si>
    <t>1998 - 1999</t>
  </si>
  <si>
    <t>1989-99</t>
  </si>
  <si>
    <t>Rutherglen GIencaim</t>
  </si>
  <si>
    <t>0+-1</t>
  </si>
  <si>
    <t xml:space="preserve">Promotion / Relegation                    play-off :                                                                       Largs Thistle 1                                           Lugar Boswell Thistle 0                              [after 3 - 3 draw].    </t>
  </si>
  <si>
    <t>Hurlford United      </t>
  </si>
  <si>
    <t>1999 - 2000</t>
  </si>
  <si>
    <t>1999-00</t>
  </si>
  <si>
    <t>Troon was deducted 3 points.  Also, Troon v Kilbirnie Ladeside not played, Kilbirnie Ladeside awarded game.</t>
  </si>
  <si>
    <t>9 *</t>
  </si>
  <si>
    <t xml:space="preserve">Promotion / Relegation Play-off :                                                                      Hurlford United 2                                          Largs Thistle 0                             [after 2 - 2].    </t>
  </si>
  <si>
    <t>2000 - 2001</t>
  </si>
  <si>
    <t>2000-01</t>
  </si>
  <si>
    <t>Vo L</t>
  </si>
  <si>
    <t>Documented evidence suggests East Kilbride Thistle had drawn s matches.</t>
  </si>
  <si>
    <t>Documented evidence suggests Craigmark Burtonians had 3 points deducted.   This may have been Cumnock as the table reflects their deduction.</t>
  </si>
  <si>
    <t>29 *</t>
  </si>
  <si>
    <t>2001 - 2002</t>
  </si>
  <si>
    <t>2001-02</t>
  </si>
  <si>
    <t>Johnstone Burgh, Larkhall Thistle, Pollok, Neilston, Benburb and Maryhill placed in Super league  Premier Division.</t>
  </si>
  <si>
    <t>Arthurlie, Cambuslang Rangers, Cumbernauld United, Renfrew and Petershill placed in Super League First Division</t>
  </si>
  <si>
    <t>Rutherglen GIencairn</t>
  </si>
  <si>
    <t>Kirintilloch Rob Roy</t>
  </si>
  <si>
    <t>Wishaw resigned after 14 matches; their record was expunged.</t>
  </si>
  <si>
    <t>Y O</t>
  </si>
  <si>
    <t>Promotion play-offs:                                                          1st Legs                                               Beith 2                                           Dalry Thistle 1                                 Lugar Boswell Thistle 1                                     Troon 2                                                                          Dalry Thistle 0                                        Beith 2                                              Troon 0                                                Lugar Boswell Thistle 0</t>
  </si>
  <si>
    <t>AYRSHIRE REGIONAL JUNIOR FOOTBALL LEAGUE - 3rd Division</t>
  </si>
  <si>
    <t>2nd Legs                                                                   Dalry Thistle 0                                        Beith 2                                              Troon 0                                                Lugar Boswell Thistle 0</t>
  </si>
  <si>
    <t>2002-03</t>
  </si>
  <si>
    <t>SUPER LEAGUE - PREMIER DIVISION</t>
  </si>
  <si>
    <t>2002 - 2003</t>
  </si>
  <si>
    <t>SUPER LEAGUE - DIVISION ONE</t>
  </si>
  <si>
    <t>AYRSHIRE DISTRICT LEAGUE</t>
  </si>
  <si>
    <t>CENTRAL DISTRICT LEAGUE - DIVISION ONE</t>
  </si>
  <si>
    <t>CENTRAL DISTRICT LEAGUE - DIVISION TWO</t>
  </si>
  <si>
    <t>2003-2004</t>
  </si>
  <si>
    <t>2003 - 2004</t>
  </si>
  <si>
    <t>27 *</t>
  </si>
  <si>
    <t>2004 - 2005</t>
  </si>
  <si>
    <t>Craigmark Burntonians had one point deducted.</t>
  </si>
  <si>
    <t>Lesmahagow had 3 points deducted.</t>
  </si>
  <si>
    <t>2005 - 2006</t>
  </si>
  <si>
    <t>22 *</t>
  </si>
  <si>
    <t>2006-07</t>
  </si>
  <si>
    <t>2006 - 2007</t>
  </si>
  <si>
    <t>SUPER LEAGUE - FIRST DIVISION</t>
  </si>
  <si>
    <t>Rutherglen Glenacairn</t>
  </si>
  <si>
    <t>Newmains United</t>
  </si>
  <si>
    <t>2007 - 2008</t>
  </si>
  <si>
    <t>2007-08</t>
  </si>
  <si>
    <t>Promotion / Relegation                                         play off :                                                           1st leg :                                                     Cumnock  3                                           Kilwinning Rangers  1                    2nd leg:                               Kilwinning Rangers 1                                              Cumnock  2                                      (agg 5-2)</t>
  </si>
  <si>
    <t>Mar</t>
  </si>
  <si>
    <t>May</t>
  </si>
  <si>
    <t>1-11</t>
  </si>
  <si>
    <t>2008 - 2009</t>
  </si>
  <si>
    <t>2008-09</t>
  </si>
  <si>
    <t>12-1</t>
  </si>
  <si>
    <t>N U</t>
  </si>
  <si>
    <t>2009 - 2010</t>
  </si>
  <si>
    <t>2009-10</t>
  </si>
  <si>
    <t xml:space="preserve">Beith </t>
  </si>
  <si>
    <t>35 </t>
  </si>
  <si>
    <t> Kilbirnie Ladeside</t>
  </si>
  <si>
    <t>31 </t>
  </si>
  <si>
    <t>30 </t>
  </si>
  <si>
    <t>27 </t>
  </si>
  <si>
    <t>22 </t>
  </si>
  <si>
    <t xml:space="preserve">20  </t>
  </si>
  <si>
    <t>7 </t>
  </si>
  <si>
    <t>Promotion relegation play-off :                                       1st Leg                                                  Lanark United 2                                    Clydebank 0                                        2nd Leg                                           Clydebank 2                             Lanark United 1</t>
  </si>
  <si>
    <t>2010 - 2011</t>
  </si>
  <si>
    <t>2010-11</t>
  </si>
  <si>
    <t xml:space="preserve">Total goals scored column does not match total goals conceded column.                           Kirkintilloch Rob Roy had 2 points deducted.     </t>
  </si>
  <si>
    <t>Cambuslang Hibernian, Levern Victoria, Barrhead Fereneze &amp; Linthouse were all suspended; their records are included.</t>
  </si>
  <si>
    <t xml:space="preserve">One defeat has been recorded as a win.   Total goals scored columns does not match total goals conceded column.                </t>
  </si>
  <si>
    <t xml:space="preserve">Holytown Thistle resigned without playing any fixtures.  Bellshill &amp; Clydesdale United was a merger of Bellshill Athletic &amp; Clydesdale Wanderers.                                  </t>
  </si>
  <si>
    <t xml:space="preserve">As this table stands, Burnbank Athletic could only have accrued 23 points.                                                             </t>
  </si>
  <si>
    <t>Clydebank had two points deducted.</t>
  </si>
  <si>
    <t>2nd/3rd place play-off :                   Ashgill Rovers  2                            Douglas Water Thistle 1</t>
  </si>
  <si>
    <t>MYMCA</t>
  </si>
  <si>
    <t xml:space="preserve">Stewarton Cunninghame resigned in mid-August; their record was expunged.                Crosshouse resigned; their record was allowed to stand with unplayed opponents awarded two points. </t>
  </si>
  <si>
    <t>Crosshouse conceded 16 goals more than they scored.</t>
  </si>
  <si>
    <t>TABLE ENGINEERED TO BE MATHEMATICALLY SOUND</t>
  </si>
  <si>
    <t>Total number of points accrued column can not exceed 264.   Total number of points accumulated column does not match total games played column.                                       Newarthill Rangers was formerly Cadzow Rangers.</t>
  </si>
  <si>
    <t>Championship play-off:                 Burnbank Athletic 1                     Dalziel Rovers 0.</t>
  </si>
  <si>
    <t>Formerly called the Glasgow &amp; District Junior Football League.     Wishaw Oakfield resigned on 29 October 1900, their record was expunged.                                     Documented evidence suggests Baillieston Thistle won the championship.</t>
  </si>
  <si>
    <t>Championship play-off :          Maryhill 2 Parkhead 2 [Championship shared]</t>
  </si>
  <si>
    <t>Both Haywood Wanderers and Shotts Harp had two points deducted.                                          Total points accrued column does not match total games played column.</t>
  </si>
  <si>
    <t>Championship playoff:              Quarter Huttonbank  7                      Douglas Water Thistle 2                             Motherwell United resigned in January 1901, their record was expunged.</t>
  </si>
  <si>
    <t>Larkhall Bluebell were admitted [19 October 1900].  Unable to fulfil their fixtures, it was mutualy agreed to relieve them of their engagements; unplayed opponents awarded two points.</t>
  </si>
  <si>
    <t xml:space="preserve">Rutherglen Glencairn 2nd XI had 2 points deducted.                                   Total goals scored column does not match total goals conceded column. </t>
  </si>
  <si>
    <t>Total points accumulated does not match total games played column.                                       Holytown Thistle shown to have played one game more than maximum.                                 Newarthill Rangers entered as Waterloo Rangers.</t>
  </si>
  <si>
    <t>COMPETITION DECLARED VOID</t>
  </si>
  <si>
    <t>Total points accumulated can not exceed 180 points.                      One defeat has been recorded as a win.                            Championship play-off :                Haywood Wanderers 2                       Carluke Milton Rovers 0.</t>
  </si>
  <si>
    <t>TABLE MATHEMATICALLY ENGINEERED TO BE SOUND</t>
  </si>
  <si>
    <t>Mauchline Thistle and Kilmarnock resigned with matches unplayed; their records were allowed to stand, with unplayed opponents awarded 2 points each.                                                Their collective record is recorded.</t>
  </si>
  <si>
    <t>Coalburn</t>
  </si>
  <si>
    <t>Western Athletic replaced Milgavie in October</t>
  </si>
  <si>
    <t>Total points accrued cannot exceed 112 points.</t>
  </si>
  <si>
    <t>The league was formed at meeting in the South Side Room, Public Hall, Renton, with invitations going out to eight clubs.                                                   The sources used to construct this table have no provenance</t>
  </si>
  <si>
    <t xml:space="preserve">Total goals scored column does not match total goals conceded column.                                 Newton Thistle awarded two points, as Glenboig and Newmains Thistle were deducted two and four points respectively.       </t>
  </si>
  <si>
    <t>Crown Athletic played their first match as Oatlands, losing to Parkhead at home 2-3.                         Glasgow Perthshire withdrew before season began.</t>
  </si>
  <si>
    <t>7=</t>
  </si>
  <si>
    <t>Formed August 1896</t>
  </si>
  <si>
    <t>Bannockburn resigned and joined the Stirling &amp; District Junior League; their record was expunged</t>
  </si>
  <si>
    <t>Total goals scored does not match total goals conceded column.                                                        Glasgow Perthshire had 2 points deducted.</t>
  </si>
  <si>
    <t>Renfrew Victoria avoided relegation by having the better goal average to that of St Anthony's.                                       One defeat has been recorded as a win.</t>
  </si>
  <si>
    <t>All Auchinleck Talbot's points were deducted for rules infringments.                        Muirkirk Athletic v Auchinleck Talbot match winners awarded 4 points.</t>
  </si>
  <si>
    <t>Muirkirk Athletic awarded two points v Auchlenleck Talbot</t>
  </si>
  <si>
    <t>One win recorded as a draw.</t>
  </si>
  <si>
    <t>Documented evidence suggests Bannockburn Celtic played 20 matches whilst their record shows they only played 17.                            Total goals scored column does not total goals conceded column.</t>
  </si>
  <si>
    <t>Kilwinning Rangers documented record reads :                                   P9 W1 D3 L1 Pts 5;                                            a better mathematical solution is provided.                                                 The total goals scored column does not match the total goals conceded column.</t>
  </si>
  <si>
    <t>Second place play-off :               Clydebank 4                                    Ashfield 2</t>
  </si>
  <si>
    <t>HMSP</t>
  </si>
  <si>
    <t>LEAGUE ABANDONED DUE TO HOSTILITIES.                       Stevenston Thistle declared champions.</t>
  </si>
  <si>
    <t>Championship play-off :                  St Mirren 1                               Burnbank Athletic 0                                                        [later to be declared void after an earlier protest against St Mirren was upheld because of match-mixing with Croy Celtic].  Burnbank Athletic was then declared the league champions.                                                      Townhead Celtic were suspended after 10 matches and resigned; their record was allowed to stand with unplayed opponents awarded 2 points.    Renfrew was expelled from the SJFA for refusing to play a semi-final cup tie; unplayed opponents were each awarded two points.</t>
  </si>
  <si>
    <t>KS</t>
  </si>
  <si>
    <t xml:space="preserve">K </t>
  </si>
  <si>
    <t>1-3 *</t>
  </si>
  <si>
    <t>Documented evidence suggests Barclay Curle Athletic, Battlefield &amp; Shettleston Celtic all resigned to join the Glasgow Junior League with left matches unplayed; their records were expunged.                                                                                    Dalmuir was promoted from Division Two during the season.</t>
  </si>
  <si>
    <t>Shettleston Celtic, Barclay Curle Athletic &amp; Baillieston moved from the Scottish Junior Football League.                                                    G W S Ex-Navalmen &amp; St Mirren resigned with matches not played; their records were expunged.</t>
  </si>
  <si>
    <t>GWSEN</t>
  </si>
  <si>
    <t>Baillieston joined after the season began.                                 Kirkintilloch Harp &amp; Palace United resigned with matches unplayed; their records were expunged.                                    Championship Play-off Decider :                                       Baillieston 2                                                                            Yoker Athletic 1.</t>
  </si>
  <si>
    <t>Glenfield, Springfield Thistle and Mossblown Rangers all resigned with unplayed fixtures.                                               Glenfield and Springfield Thistle's records were allowed to stand but Mossblowm Rangers record was expunged.</t>
  </si>
  <si>
    <t>General Omnibus Company Athletic replaced Kirkmuirhill.                                          Championship play-off:                    Burnbank Athletic defeat Douglas Water Thistle.</t>
  </si>
  <si>
    <t>Annbank Primrose resigned after two games; their record was expunged.</t>
  </si>
  <si>
    <t>Championship play-off :                                 Bridgeton Waverley 2                             Yoker Athletic 0.                                                          Larkhall Thistle moved to join the Lanarkshire Junior Football League &amp; Shieldmuir Celtic resigned.</t>
  </si>
  <si>
    <t>Total number of goals scored does not match number of goals conceded column.                                        Glenburn Rovers, Newmilns and Stewarton Thistle all withdrew and their records were expunged.                                 Play-off: Kilwinning Rangers defeated Irvine Meadow 4-3 after 0-0 draw.</t>
  </si>
  <si>
    <t>D H U</t>
  </si>
  <si>
    <t>Total number of goals accumulated does not match number of goals conceded column.                                     Benquhat Heatherbell resigned after 5 games; their record was expunged.</t>
  </si>
  <si>
    <t>Total number of goals scored column does not match total goals conceded column.                                Total number of drawn games column must be an even number.                                                  Motherwell Juniors resigned after 21 games played, their record was allowed to stand, with unplayed opponents awarded matches.                                                  Greengairs Rovers, Quarter United &amp; Shotts Battlefield left as Sheildmuir Celtic join from Central Junior Football League.</t>
  </si>
  <si>
    <t xml:space="preserve">Four clubs involved in divisional championship play-off.                                                               Total goals scored column does not match total goals conceded column </t>
  </si>
  <si>
    <t>Championship play-off :      Rothesay Royal Victoria 4                 Forth Rangers 1.                                               St Ninian's Thistle deducted 2 points.  Documented evidence suggests they had 29 points.</t>
  </si>
  <si>
    <t>THE GLASGOW NORTHERN DISTRICT JUNIOR LEAGUE</t>
  </si>
  <si>
    <t xml:space="preserve">UPDATED : </t>
  </si>
  <si>
    <t>VERSION 3</t>
  </si>
  <si>
    <t xml:space="preserve">IN 2002, THE SCOTTISH JUNIOR FOOTBALL ASSOCIATION RE-ORGANISED LEAGUES UNDER ITS AUSPICES INTO THREE GEOGRAPHICAL REGIONS: NORTH, EAST &amp; WEST.                                                                                                                                                                                                                                                                                                 THESE REGIONS HAVE BEEN REPLICATED INTO  TIME ZONES WITH CLUBS NO LONGER IN EXISTANCE ASSIGNED TO THEM .   SOME CLUBS ARE LISTED IN MORE THAN ONE REGION.                                                                                                                                                                                                                                                                                                          ALL TABLES HAVE BEEN MATHEMATICALLY CHECKED AND INACCURACIES AMENDED WHEREVER POSSIBLE.     </t>
  </si>
  <si>
    <t>THIS VERSION SUPERCEDES ALL PREVIOUS VERSIONS</t>
  </si>
  <si>
    <t>Version 3</t>
  </si>
  <si>
    <t>Corrections &amp; Cosmestic changes</t>
  </si>
  <si>
    <t>UPDATES, AMENDMENTS, &amp; CORRECTIONS</t>
  </si>
  <si>
    <t>Championship play-off :                        Grange Rovers defeated Port Glasgow at Love Street on 21 May 1938</t>
  </si>
  <si>
    <t>Holytown United joined as league expands.                           Documented evidence suggests Carluke Rovers record was                    P34 W 21 D1 L 12 F 79 A59 Pts 42.                     A better solution is provided, but the table is still not mathematically sound as the total goals scored column does not match the total goals conceded column.</t>
  </si>
  <si>
    <t>Springfield Athletic record indicates they had needed an odd number of draws to accrue their 15 points, making the table mathematically unsound.</t>
  </si>
  <si>
    <t>Championship play-offs :                      Semi-Finals :                                   Petershill  3                              Benburb  2                                      Clydebank defeated Pollok.</t>
  </si>
  <si>
    <t xml:space="preserve">For Series 2:                                       Clubs that finished at the tops of these groups went into Section 1, the next set went into Section 2, with the remainder going into Section 3. </t>
  </si>
  <si>
    <t xml:space="preserve">The sources used to construct this table have no provenance.    </t>
  </si>
  <si>
    <t>Total, goals scored column does not total match goals conceded column.                                             Dalry Thistle 2                     Neilston 1                                       match abandoned; score allowed to stand.</t>
  </si>
  <si>
    <t>DYMCA</t>
  </si>
  <si>
    <t xml:space="preserve">Total goals scored column does not match, total goals conceded column. </t>
  </si>
  <si>
    <t>Cumnock was the Divisional Champions.</t>
  </si>
  <si>
    <t>DRAWN</t>
  </si>
  <si>
    <t xml:space="preserve">Clydebank v Cambuslang Rangers </t>
  </si>
  <si>
    <t>Documented evidence suggests Douglasdale had accrued 23 points.                                                                     Caterpillar resigned; their record [ P17 W1 D3 L13 F26 A74 Pts5] was expunged.</t>
  </si>
  <si>
    <t>Documented evidence suggests Coltness United record was            P20 W4 D3 L9 F31 A40 Pts15.</t>
  </si>
  <si>
    <t>Irvine Meadow had two points deducted for a registration offence.                                                Total goals scored column does not match goals conceded column.</t>
  </si>
  <si>
    <t xml:space="preserve">Documented evidence suggests Cadzow St Anne's had played 24 matches, losing 5 &amp; New Stevenston United had lost 29 matches.  Also Cleland &amp; Overtown Rangers records were                    P34 W8 D10 L16 F45 A 55 Pts 25                                                       &amp;                                                                      P34 W10 D6 L18 F37 A 42 Pts 25 respectively; a better solution is provided, but does not make the table mathematically sound.                                     Motherwell Hearts was formerly New Logan Hearts.                           </t>
  </si>
  <si>
    <t xml:space="preserve">Documented evidence suggests Wishaw's record was P33 W10 D7 L16 F32 A59 Pts28.                                                      A better mathematical solution is provided although the total goals scored column still does not match total goals conceded column.                                                               New Stevenston United resigned with matches unplayed; their record was expunged.                                       Wishaw was formerly Wishaw YMCA.                                                                  Shieldmuir Celtic was promoted and Newarthill Thistle was relegated.  </t>
  </si>
  <si>
    <t>Beardmore's Athletic</t>
  </si>
  <si>
    <t>Beardmore's Athletic join</t>
  </si>
  <si>
    <t>Glenboig Cameronians were replaced by Shettleston after 5 games; their record, shown, was taken over by the latter.                                        One win has been recorded as a draw.                                                                                         Total goals scored column does not match total goals conceded column.</t>
  </si>
  <si>
    <t>Salt 2 Hurl 0</t>
  </si>
  <si>
    <t>Steven 3 Ardeer 1</t>
  </si>
  <si>
    <t>Ardeer 4</t>
  </si>
  <si>
    <t xml:space="preserve"> Stev 1</t>
  </si>
  <si>
    <t>Mossend Celtic were suspended and replaced by Airdrie St Margaret's.                                     Total goals scored column does not match total goals conceded column.                                            One defeat has been recorded as a win.</t>
  </si>
  <si>
    <t xml:space="preserve">Dalziel Rovers v. Larkhall Thistle; </t>
  </si>
  <si>
    <t xml:space="preserve">Bellshill Athletic v. Kirkwood Thistle ; </t>
  </si>
  <si>
    <t xml:space="preserve">Quarter v. Glengowan Rangers; </t>
  </si>
  <si>
    <t xml:space="preserve">Cadzow Rangers v. Baillieston Thistle ; </t>
  </si>
  <si>
    <t>Chryston Athletic v. Cadzow Oak ; ...</t>
  </si>
  <si>
    <t xml:space="preserve">Morningside v. Dykehead Hawthorn </t>
  </si>
  <si>
    <t xml:space="preserve">Haywood v. Belhaven Athletic; </t>
  </si>
  <si>
    <t xml:space="preserve">Carluke Milton Rovers v. Harthill Thistle. </t>
  </si>
  <si>
    <t xml:space="preserve">Auchinheath Thistle v. Clydesdale Wanderers; </t>
  </si>
  <si>
    <t>21 September 1900                                           Motherwell Times</t>
  </si>
  <si>
    <t>It was reported that Clydesdale Wanderers had only scored one goal.</t>
  </si>
  <si>
    <t>Championship play-off :                Irvine Meadow XI defeated Hurlford United</t>
  </si>
  <si>
    <t xml:space="preserve">Championship play-off                      semi-final:                                       Cambuslang Rangers 6                                         Neilston 2                                          Championship play-off final :                                   Cambuslang Rangers 3                   Cumbernauld United 0   </t>
  </si>
  <si>
    <t>Documented evidence suggests Kilsyth Rangers lost 13 matches.</t>
  </si>
  <si>
    <t>Shettleston had  2 points deducted.</t>
  </si>
  <si>
    <t>Documented evidence suggests Carluke Rovers's record was                P24 W7 D9 L8 F38 A33 Pts 23.                            A better mathematical solution is provided</t>
  </si>
  <si>
    <t>Total points accrued can not exceed 220 points.                            One defeat recorded as a win.</t>
  </si>
  <si>
    <t>THREE POINTS FOR A WIN INTRODUCED</t>
  </si>
  <si>
    <t xml:space="preserve">Troon deducted 3 points . </t>
  </si>
  <si>
    <t>Bei</t>
  </si>
  <si>
    <t>Ben</t>
  </si>
  <si>
    <t xml:space="preserve">Vale of Clyde </t>
  </si>
  <si>
    <t>Dunipace Juniors * </t>
  </si>
  <si>
    <t xml:space="preserve">Clydebank </t>
  </si>
  <si>
    <t xml:space="preserve">Yoker Athletic  * </t>
  </si>
  <si>
    <t xml:space="preserve">East Kilbride Thistle </t>
  </si>
  <si>
    <t xml:space="preserve">Vale of Leven </t>
  </si>
  <si>
    <t xml:space="preserve">Carluke Rovers </t>
  </si>
  <si>
    <t>40 *</t>
  </si>
  <si>
    <t>Yoker Athletic v Dunipace match abandoned with the score  1 - 1.            Dunipace was awarded 2 points and Yoker Athletic was deducted 1 point.</t>
  </si>
  <si>
    <t>2003-04</t>
  </si>
  <si>
    <t>2004-05</t>
  </si>
  <si>
    <t>2005-06</t>
  </si>
  <si>
    <t>Larg T</t>
  </si>
  <si>
    <t>Lark T</t>
  </si>
  <si>
    <t>Coltness United resigned with matches unplayed; their record                P17 W0 D0 L0 F17 A90 Pts 0                was expunged.                                  They were to be replaced by Newmains United Community who also play at Coltness's ground.</t>
  </si>
  <si>
    <t>Arthurlie had 15 points deducted of breaches in the rules for      2004-05 season.</t>
  </si>
  <si>
    <t xml:space="preserve">St Anthony's </t>
  </si>
  <si>
    <t>Promotion-Relegation Play-off :                                 1st Leg                                       Glenafton Athletic 1                                            Lanark United 0                                             2nd Leg                                       Lanark United 2                                 Glenafton Athletic 0</t>
  </si>
  <si>
    <t>Promotion-Relegation play-off :                           1st Leg                                      Glenafton Athletic 0                                  Petershill 0                                               2nd Leg                                       Petershill 1                                 Glenafton Athletic 0</t>
  </si>
  <si>
    <t xml:space="preserve">Promotion-Relegation  play-off :  1st Leg                                           Pollok 4                                              Renfrew 0                                                2nd Leg                                             Renfrew 1                                               Pollok 1 </t>
  </si>
  <si>
    <t>Promotion-Relegation  play-off :                                          1st Leg                                           Ashfield 3                                               Largs Thistle 3                                                2nd Leg                                             Largs Thistle 4                                                Ashfield 4                                                 [Largs Thistle won 4-3 on pens.]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</si>
</sst>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0.0"/>
  </numFmts>
  <fonts count="21" x14ac:knownFonts="1">
    <font>
      <sz val="10"/>
      <name val="Arial"/>
    </font>
    <font>
      <sz val="10"/>
      <name val="Calibri"/>
      <family val="2"/>
    </font>
    <font>
      <sz val="22"/>
      <name val="Calibri"/>
      <family val="2"/>
    </font>
    <font>
      <sz val="9"/>
      <name val="Calibri"/>
      <family val="2"/>
    </font>
    <font>
      <b/>
      <sz val="9"/>
      <name val="Calibri"/>
      <family val="2"/>
    </font>
    <font>
      <sz val="9"/>
      <color indexed="9"/>
      <name val="Calibri"/>
      <family val="2"/>
    </font>
    <font>
      <sz val="8"/>
      <name val="Calibri"/>
      <family val="2"/>
    </font>
    <font>
      <sz val="9"/>
      <color theme="0"/>
      <name val="Calibri"/>
      <family val="2"/>
    </font>
    <font>
      <sz val="48"/>
      <name val="Calibri"/>
      <family val="2"/>
    </font>
    <font>
      <b/>
      <sz val="8"/>
      <name val="Calibri"/>
      <family val="2"/>
    </font>
    <font>
      <b/>
      <sz val="10"/>
      <name val="Arial"/>
      <family val="2"/>
    </font>
    <font>
      <sz val="26"/>
      <name val="Calibri"/>
      <family val="2"/>
    </font>
    <font>
      <b/>
      <i/>
      <sz val="16"/>
      <name val="Calibri"/>
      <family val="2"/>
    </font>
    <font>
      <sz val="9"/>
      <color rgb="FFFF0000"/>
      <name val="Calibri"/>
      <family val="2"/>
    </font>
    <font>
      <sz val="10"/>
      <color rgb="FF3D5055"/>
      <name val="Lucida Sans"/>
      <family val="2"/>
    </font>
    <font>
      <sz val="10"/>
      <name val="Verdana"/>
      <family val="2"/>
    </font>
    <font>
      <sz val="12"/>
      <color rgb="FF000000"/>
      <name val="Times New Roman"/>
      <family val="1"/>
    </font>
    <font>
      <sz val="12"/>
      <color rgb="FF000033"/>
      <name val="Times New Roman"/>
      <family val="1"/>
    </font>
    <font>
      <sz val="10"/>
      <color rgb="FF000000"/>
      <name val="Arial"/>
      <family val="2"/>
    </font>
    <font>
      <sz val="10"/>
      <color rgb="FF000000"/>
      <name val="Arial"/>
      <family val="2"/>
    </font>
    <font>
      <sz val="10"/>
      <color rgb="FF000000"/>
      <name val="Verdana"/>
      <family val="2"/>
    </font>
  </fonts>
  <fills count="37">
    <fill>
      <patternFill patternType="none"/>
    </fill>
    <fill>
      <patternFill patternType="gray125"/>
    </fill>
    <fill>
      <patternFill patternType="solid">
        <fgColor indexed="45"/>
        <bgColor indexed="64"/>
      </patternFill>
    </fill>
    <fill>
      <patternFill patternType="solid">
        <fgColor indexed="55"/>
        <bgColor indexed="64"/>
      </patternFill>
    </fill>
    <fill>
      <patternFill patternType="solid">
        <fgColor indexed="41"/>
        <bgColor indexed="64"/>
      </patternFill>
    </fill>
    <fill>
      <patternFill patternType="solid">
        <fgColor indexed="47"/>
        <bgColor indexed="64"/>
      </patternFill>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indexed="53"/>
        <bgColor indexed="64"/>
      </patternFill>
    </fill>
    <fill>
      <patternFill patternType="solid">
        <fgColor indexed="20"/>
        <bgColor indexed="64"/>
      </patternFill>
    </fill>
    <fill>
      <patternFill patternType="solid">
        <fgColor indexed="10"/>
        <bgColor indexed="64"/>
      </patternFill>
    </fill>
    <fill>
      <patternFill patternType="solid">
        <fgColor indexed="57"/>
        <bgColor indexed="64"/>
      </patternFill>
    </fill>
    <fill>
      <patternFill patternType="solid">
        <fgColor indexed="15"/>
        <bgColor indexed="64"/>
      </patternFill>
    </fill>
    <fill>
      <patternFill patternType="solid">
        <fgColor indexed="40"/>
        <bgColor indexed="64"/>
      </patternFill>
    </fill>
    <fill>
      <patternFill patternType="solid">
        <fgColor rgb="FFFFFF99"/>
        <bgColor indexed="64"/>
      </patternFill>
    </fill>
    <fill>
      <patternFill patternType="solid">
        <fgColor rgb="FFFF99CC"/>
        <bgColor indexed="64"/>
      </patternFill>
    </fill>
    <fill>
      <patternFill patternType="solid">
        <fgColor rgb="FFFFCC99"/>
        <bgColor indexed="64"/>
      </patternFill>
    </fill>
    <fill>
      <patternFill patternType="solid">
        <fgColor rgb="FFCCFFCC"/>
        <bgColor indexed="64"/>
      </patternFill>
    </fill>
    <fill>
      <patternFill patternType="solid">
        <fgColor rgb="FFC0C0C0"/>
        <bgColor indexed="64"/>
      </patternFill>
    </fill>
    <fill>
      <patternFill patternType="solid">
        <fgColor rgb="FFD4FA90"/>
        <bgColor indexed="64"/>
      </patternFill>
    </fill>
    <fill>
      <patternFill patternType="solid">
        <fgColor rgb="FFFF0000"/>
        <bgColor indexed="64"/>
      </patternFill>
    </fill>
    <fill>
      <patternFill patternType="solid">
        <fgColor rgb="FFCCFF66"/>
        <bgColor indexed="64"/>
      </patternFill>
    </fill>
    <fill>
      <patternFill patternType="solid">
        <fgColor rgb="FFFFCC66"/>
        <bgColor indexed="64"/>
      </patternFill>
    </fill>
    <fill>
      <patternFill patternType="solid">
        <fgColor theme="5" tint="0.39997558519241921"/>
        <bgColor indexed="64"/>
      </patternFill>
    </fill>
    <fill>
      <patternFill patternType="solid">
        <fgColor rgb="FFE09040"/>
        <bgColor indexed="64"/>
      </patternFill>
    </fill>
    <fill>
      <patternFill patternType="solid">
        <fgColor rgb="FF66FFFF"/>
        <bgColor indexed="64"/>
      </patternFill>
    </fill>
    <fill>
      <patternFill patternType="solid">
        <fgColor rgb="FF99FF99"/>
        <bgColor indexed="64"/>
      </patternFill>
    </fill>
    <fill>
      <patternFill patternType="solid">
        <fgColor rgb="FFCCFF33"/>
        <bgColor indexed="64"/>
      </patternFill>
    </fill>
    <fill>
      <patternFill patternType="solid">
        <fgColor theme="0" tint="-0.249977111117893"/>
        <bgColor indexed="64"/>
      </patternFill>
    </fill>
    <fill>
      <patternFill patternType="solid">
        <fgColor rgb="FF00CCFF"/>
        <bgColor indexed="64"/>
      </patternFill>
    </fill>
    <fill>
      <patternFill patternType="solid">
        <fgColor rgb="FFCC99FF"/>
        <bgColor indexed="64"/>
      </patternFill>
    </fill>
    <fill>
      <patternFill patternType="solid">
        <fgColor rgb="FF92D050"/>
        <bgColor indexed="64"/>
      </patternFill>
    </fill>
    <fill>
      <patternFill patternType="solid">
        <fgColor rgb="FFD4FB8F"/>
        <bgColor indexed="64"/>
      </patternFill>
    </fill>
    <fill>
      <patternFill patternType="solid">
        <fgColor rgb="FFBCF753"/>
        <bgColor indexed="64"/>
      </patternFill>
    </fill>
    <fill>
      <patternFill patternType="solid">
        <fgColor theme="5" tint="0.59999389629810485"/>
        <bgColor indexed="64"/>
      </patternFill>
    </fill>
    <fill>
      <patternFill patternType="solid">
        <fgColor theme="5" tint="0.7999816888943144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style="medium">
        <color indexed="64"/>
      </bottom>
      <diagonal/>
    </border>
  </borders>
  <cellStyleXfs count="1">
    <xf numFmtId="0" fontId="0" fillId="0" borderId="0"/>
  </cellStyleXfs>
  <cellXfs count="1415">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49" fontId="3" fillId="0" borderId="0" xfId="0" applyNumberFormat="1" applyFont="1" applyAlignment="1">
      <alignment horizontal="center" vertical="center" wrapText="1"/>
    </xf>
    <xf numFmtId="49" fontId="3" fillId="0" borderId="0" xfId="0" applyNumberFormat="1" applyFont="1" applyAlignment="1">
      <alignment horizontal="center" vertical="center"/>
    </xf>
    <xf numFmtId="49" fontId="3" fillId="0" borderId="3"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49" fontId="3" fillId="0"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0" borderId="2" xfId="0" applyNumberFormat="1" applyFont="1" applyFill="1" applyBorder="1" applyAlignment="1">
      <alignment horizontal="center" vertical="center"/>
    </xf>
    <xf numFmtId="49" fontId="3" fillId="3" borderId="9" xfId="0" applyNumberFormat="1" applyFont="1" applyFill="1" applyBorder="1" applyAlignment="1">
      <alignment horizontal="center" vertical="center"/>
    </xf>
    <xf numFmtId="49" fontId="3" fillId="0" borderId="0" xfId="0" applyNumberFormat="1" applyFont="1" applyAlignment="1">
      <alignment vertical="center" wrapText="1"/>
    </xf>
    <xf numFmtId="49" fontId="3" fillId="4" borderId="4" xfId="0" applyNumberFormat="1" applyFont="1" applyFill="1" applyBorder="1" applyAlignment="1">
      <alignment horizontal="center" vertical="center"/>
    </xf>
    <xf numFmtId="49" fontId="3" fillId="4" borderId="5" xfId="0" applyNumberFormat="1" applyFont="1" applyFill="1" applyBorder="1" applyAlignment="1">
      <alignment horizontal="center" vertical="center"/>
    </xf>
    <xf numFmtId="49" fontId="3" fillId="4" borderId="6"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4" borderId="8"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5" borderId="4" xfId="0" applyNumberFormat="1" applyFont="1" applyFill="1" applyBorder="1" applyAlignment="1">
      <alignment horizontal="center" vertical="center"/>
    </xf>
    <xf numFmtId="49" fontId="3" fillId="5" borderId="5" xfId="0" applyNumberFormat="1" applyFont="1" applyFill="1" applyBorder="1" applyAlignment="1">
      <alignment horizontal="center" vertical="center"/>
    </xf>
    <xf numFmtId="49" fontId="3" fillId="5" borderId="6" xfId="0" applyNumberFormat="1" applyFont="1" applyFill="1" applyBorder="1" applyAlignment="1">
      <alignment horizontal="center" vertical="center"/>
    </xf>
    <xf numFmtId="49" fontId="3" fillId="5" borderId="8" xfId="0" applyNumberFormat="1" applyFont="1" applyFill="1" applyBorder="1" applyAlignment="1">
      <alignment horizontal="center" vertical="center"/>
    </xf>
    <xf numFmtId="1" fontId="3" fillId="0" borderId="0" xfId="0" applyNumberFormat="1" applyFont="1" applyAlignment="1">
      <alignment horizontal="center" vertical="center"/>
    </xf>
    <xf numFmtId="1" fontId="3" fillId="2" borderId="8" xfId="0" applyNumberFormat="1" applyFont="1" applyFill="1" applyBorder="1" applyAlignment="1">
      <alignment horizontal="center" vertical="center"/>
    </xf>
    <xf numFmtId="1" fontId="3" fillId="2" borderId="2" xfId="0" applyNumberFormat="1" applyFont="1" applyFill="1" applyBorder="1" applyAlignment="1">
      <alignment horizontal="center" vertical="center"/>
    </xf>
    <xf numFmtId="1" fontId="3" fillId="2" borderId="10" xfId="0" applyNumberFormat="1" applyFont="1" applyFill="1" applyBorder="1" applyAlignment="1">
      <alignment horizontal="center" vertical="center"/>
    </xf>
    <xf numFmtId="1" fontId="3" fillId="2" borderId="11" xfId="0" applyNumberFormat="1" applyFont="1" applyFill="1" applyBorder="1" applyAlignment="1">
      <alignment horizontal="center" vertical="center"/>
    </xf>
    <xf numFmtId="1" fontId="3" fillId="2" borderId="12" xfId="0" applyNumberFormat="1" applyFont="1" applyFill="1" applyBorder="1" applyAlignment="1">
      <alignment horizontal="center" vertical="center"/>
    </xf>
    <xf numFmtId="1" fontId="4" fillId="0" borderId="4" xfId="0" applyNumberFormat="1" applyFont="1" applyBorder="1" applyAlignment="1">
      <alignment horizontal="center" vertical="center"/>
    </xf>
    <xf numFmtId="1" fontId="4" fillId="0" borderId="5"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1" fontId="4" fillId="0" borderId="1" xfId="0" applyNumberFormat="1" applyFont="1" applyBorder="1" applyAlignment="1">
      <alignment horizontal="center" vertical="center"/>
    </xf>
    <xf numFmtId="1" fontId="4" fillId="0" borderId="7" xfId="0" applyNumberFormat="1" applyFont="1" applyBorder="1" applyAlignment="1">
      <alignment horizontal="center" vertical="center"/>
    </xf>
    <xf numFmtId="1" fontId="3" fillId="2" borderId="14" xfId="0" applyNumberFormat="1" applyFont="1" applyFill="1" applyBorder="1" applyAlignment="1">
      <alignment horizontal="center" vertical="center"/>
    </xf>
    <xf numFmtId="1" fontId="3" fillId="4" borderId="15" xfId="0" applyNumberFormat="1" applyFont="1" applyFill="1" applyBorder="1" applyAlignment="1">
      <alignment horizontal="center" vertical="center"/>
    </xf>
    <xf numFmtId="1" fontId="3" fillId="4" borderId="8" xfId="0" applyNumberFormat="1" applyFont="1" applyFill="1" applyBorder="1" applyAlignment="1">
      <alignment horizontal="center" vertical="center"/>
    </xf>
    <xf numFmtId="1" fontId="3" fillId="4" borderId="2" xfId="0" applyNumberFormat="1" applyFont="1" applyFill="1" applyBorder="1" applyAlignment="1">
      <alignment horizontal="center" vertical="center"/>
    </xf>
    <xf numFmtId="1" fontId="3" fillId="4" borderId="10" xfId="0" applyNumberFormat="1" applyFont="1" applyFill="1" applyBorder="1" applyAlignment="1">
      <alignment horizontal="center" vertical="center"/>
    </xf>
    <xf numFmtId="1" fontId="3" fillId="4" borderId="11" xfId="0" applyNumberFormat="1" applyFont="1" applyFill="1" applyBorder="1" applyAlignment="1">
      <alignment horizontal="center" vertical="center"/>
    </xf>
    <xf numFmtId="1" fontId="3" fillId="0" borderId="17" xfId="0" applyNumberFormat="1" applyFont="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2" borderId="21" xfId="0" applyNumberFormat="1" applyFont="1" applyFill="1" applyBorder="1" applyAlignment="1">
      <alignment horizontal="center" vertical="center"/>
    </xf>
    <xf numFmtId="1" fontId="3" fillId="0" borderId="16" xfId="0" applyNumberFormat="1" applyFont="1" applyBorder="1" applyAlignment="1">
      <alignment horizontal="left" vertical="center"/>
    </xf>
    <xf numFmtId="1" fontId="3" fillId="0" borderId="19" xfId="0" applyNumberFormat="1" applyFont="1" applyBorder="1" applyAlignment="1">
      <alignment horizontal="left" vertical="center"/>
    </xf>
    <xf numFmtId="1" fontId="3" fillId="0" borderId="20" xfId="0" applyNumberFormat="1" applyFont="1" applyBorder="1" applyAlignment="1">
      <alignment horizontal="left" vertical="center"/>
    </xf>
    <xf numFmtId="1" fontId="3" fillId="5" borderId="8" xfId="0" applyNumberFormat="1" applyFont="1" applyFill="1" applyBorder="1" applyAlignment="1">
      <alignment horizontal="center" vertical="center"/>
    </xf>
    <xf numFmtId="1" fontId="3" fillId="5" borderId="2" xfId="0" applyNumberFormat="1" applyFont="1" applyFill="1" applyBorder="1" applyAlignment="1">
      <alignment horizontal="center" vertical="center"/>
    </xf>
    <xf numFmtId="1" fontId="3" fillId="5" borderId="10" xfId="0" applyNumberFormat="1" applyFont="1" applyFill="1" applyBorder="1" applyAlignment="1">
      <alignment horizontal="center" vertical="center"/>
    </xf>
    <xf numFmtId="1" fontId="3" fillId="5" borderId="11" xfId="0" applyNumberFormat="1" applyFont="1" applyFill="1" applyBorder="1" applyAlignment="1">
      <alignment horizontal="center" vertical="center"/>
    </xf>
    <xf numFmtId="1" fontId="3" fillId="5" borderId="21" xfId="0" applyNumberFormat="1" applyFont="1" applyFill="1" applyBorder="1" applyAlignment="1">
      <alignment horizontal="center" vertical="center"/>
    </xf>
    <xf numFmtId="1" fontId="3" fillId="5" borderId="13" xfId="0" applyNumberFormat="1" applyFont="1" applyFill="1" applyBorder="1" applyAlignment="1">
      <alignment horizontal="center" vertical="center"/>
    </xf>
    <xf numFmtId="1" fontId="3" fillId="5" borderId="14" xfId="0" applyNumberFormat="1" applyFont="1" applyFill="1" applyBorder="1" applyAlignment="1">
      <alignment horizontal="center" vertical="center"/>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8" xfId="0" applyNumberFormat="1" applyFont="1" applyBorder="1" applyAlignment="1">
      <alignment horizontal="center" vertical="center"/>
    </xf>
    <xf numFmtId="1" fontId="3" fillId="2" borderId="1" xfId="0" applyNumberFormat="1" applyFont="1" applyFill="1" applyBorder="1" applyAlignment="1">
      <alignment horizontal="center" vertical="center"/>
    </xf>
    <xf numFmtId="1" fontId="3" fillId="2" borderId="9" xfId="0" applyNumberFormat="1" applyFont="1" applyFill="1" applyBorder="1" applyAlignment="1">
      <alignment horizontal="center" vertical="center"/>
    </xf>
    <xf numFmtId="1" fontId="3" fillId="2" borderId="6" xfId="0" applyNumberFormat="1" applyFont="1" applyFill="1" applyBorder="1" applyAlignment="1">
      <alignment horizontal="center" vertical="center"/>
    </xf>
    <xf numFmtId="1" fontId="3" fillId="2" borderId="7" xfId="0" applyNumberFormat="1" applyFont="1" applyFill="1" applyBorder="1" applyAlignment="1">
      <alignment horizontal="center" vertical="center"/>
    </xf>
    <xf numFmtId="49" fontId="3" fillId="0" borderId="0" xfId="0" applyNumberFormat="1" applyFont="1" applyBorder="1" applyAlignment="1">
      <alignment vertical="center" wrapText="1"/>
    </xf>
    <xf numFmtId="49" fontId="3" fillId="6" borderId="4" xfId="0" applyNumberFormat="1" applyFont="1" applyFill="1" applyBorder="1" applyAlignment="1">
      <alignment horizontal="center" vertical="center"/>
    </xf>
    <xf numFmtId="49" fontId="3" fillId="6" borderId="5" xfId="0" applyNumberFormat="1" applyFont="1" applyFill="1" applyBorder="1" applyAlignment="1">
      <alignment horizontal="center" vertical="center"/>
    </xf>
    <xf numFmtId="49" fontId="3" fillId="6" borderId="6" xfId="0" applyNumberFormat="1" applyFont="1" applyFill="1" applyBorder="1" applyAlignment="1">
      <alignment horizontal="center" vertical="center"/>
    </xf>
    <xf numFmtId="49" fontId="3" fillId="6" borderId="8" xfId="0" applyNumberFormat="1" applyFont="1" applyFill="1" applyBorder="1" applyAlignment="1">
      <alignment horizontal="center" vertical="center"/>
    </xf>
    <xf numFmtId="1" fontId="3" fillId="6" borderId="12" xfId="0" applyNumberFormat="1" applyFont="1" applyFill="1" applyBorder="1" applyAlignment="1">
      <alignment horizontal="center" vertical="center"/>
    </xf>
    <xf numFmtId="1" fontId="3" fillId="6" borderId="13" xfId="0" applyNumberFormat="1" applyFont="1" applyFill="1" applyBorder="1" applyAlignment="1">
      <alignment horizontal="center" vertical="center"/>
    </xf>
    <xf numFmtId="1" fontId="3" fillId="6" borderId="14" xfId="0" applyNumberFormat="1" applyFont="1" applyFill="1" applyBorder="1" applyAlignment="1">
      <alignment horizontal="center" vertical="center"/>
    </xf>
    <xf numFmtId="1" fontId="3" fillId="6" borderId="21" xfId="0" applyNumberFormat="1" applyFont="1" applyFill="1" applyBorder="1" applyAlignment="1">
      <alignment horizontal="center" vertical="center"/>
    </xf>
    <xf numFmtId="1" fontId="3" fillId="6" borderId="8" xfId="0" applyNumberFormat="1" applyFont="1" applyFill="1" applyBorder="1" applyAlignment="1">
      <alignment horizontal="center" vertical="center"/>
    </xf>
    <xf numFmtId="1" fontId="3" fillId="6" borderId="2" xfId="0" applyNumberFormat="1" applyFont="1" applyFill="1" applyBorder="1" applyAlignment="1">
      <alignment horizontal="center" vertical="center"/>
    </xf>
    <xf numFmtId="1" fontId="3" fillId="6" borderId="10" xfId="0" applyNumberFormat="1" applyFont="1" applyFill="1" applyBorder="1" applyAlignment="1">
      <alignment horizontal="center" vertical="center"/>
    </xf>
    <xf numFmtId="1" fontId="3" fillId="6" borderId="11" xfId="0" applyNumberFormat="1" applyFont="1" applyFill="1" applyBorder="1" applyAlignment="1">
      <alignment horizontal="center" vertical="center"/>
    </xf>
    <xf numFmtId="1" fontId="3" fillId="0" borderId="0" xfId="0" applyNumberFormat="1" applyFont="1" applyAlignment="1">
      <alignment horizontal="left" vertical="center"/>
    </xf>
    <xf numFmtId="1" fontId="3" fillId="2" borderId="2" xfId="0" applyNumberFormat="1" applyFont="1" applyFill="1" applyBorder="1" applyAlignment="1">
      <alignment horizontal="left" vertical="center"/>
    </xf>
    <xf numFmtId="1" fontId="3" fillId="4" borderId="2" xfId="0" applyNumberFormat="1" applyFont="1" applyFill="1" applyBorder="1" applyAlignment="1">
      <alignment horizontal="left" vertical="center"/>
    </xf>
    <xf numFmtId="1" fontId="3" fillId="5" borderId="2" xfId="0" applyNumberFormat="1" applyFont="1" applyFill="1" applyBorder="1" applyAlignment="1">
      <alignment horizontal="left" vertical="center"/>
    </xf>
    <xf numFmtId="1" fontId="3" fillId="6" borderId="2" xfId="0" applyNumberFormat="1" applyFont="1" applyFill="1" applyBorder="1" applyAlignment="1">
      <alignment horizontal="left" vertical="center"/>
    </xf>
    <xf numFmtId="1" fontId="3" fillId="0" borderId="1" xfId="0" applyNumberFormat="1" applyFont="1" applyBorder="1" applyAlignment="1">
      <alignment horizontal="left" vertical="center"/>
    </xf>
    <xf numFmtId="1" fontId="3" fillId="7" borderId="1" xfId="0" applyNumberFormat="1" applyFont="1" applyFill="1" applyBorder="1" applyAlignment="1">
      <alignment horizontal="center" vertical="center"/>
    </xf>
    <xf numFmtId="1" fontId="3" fillId="7" borderId="1" xfId="0" applyNumberFormat="1" applyFont="1" applyFill="1" applyBorder="1" applyAlignment="1">
      <alignment horizontal="left" vertical="center"/>
    </xf>
    <xf numFmtId="49" fontId="3" fillId="7" borderId="6" xfId="0" applyNumberFormat="1" applyFont="1" applyFill="1" applyBorder="1" applyAlignment="1">
      <alignment horizontal="center" vertical="center"/>
    </xf>
    <xf numFmtId="49" fontId="3" fillId="7" borderId="8" xfId="0" applyNumberFormat="1" applyFont="1" applyFill="1" applyBorder="1" applyAlignment="1">
      <alignment horizontal="center" vertical="center"/>
    </xf>
    <xf numFmtId="49" fontId="3" fillId="7" borderId="4" xfId="0" applyNumberFormat="1" applyFont="1" applyFill="1" applyBorder="1" applyAlignment="1">
      <alignment horizontal="center" vertical="center"/>
    </xf>
    <xf numFmtId="49" fontId="3" fillId="7" borderId="5" xfId="0" applyNumberFormat="1" applyFont="1" applyFill="1" applyBorder="1" applyAlignment="1">
      <alignment horizontal="center" vertical="center"/>
    </xf>
    <xf numFmtId="1" fontId="3" fillId="7" borderId="8" xfId="0" applyNumberFormat="1" applyFont="1" applyFill="1" applyBorder="1" applyAlignment="1">
      <alignment horizontal="center" vertical="center"/>
    </xf>
    <xf numFmtId="1" fontId="3" fillId="0" borderId="2" xfId="0" applyNumberFormat="1" applyFont="1" applyBorder="1" applyAlignment="1">
      <alignment horizontal="left" vertical="center"/>
    </xf>
    <xf numFmtId="1" fontId="3" fillId="7" borderId="22" xfId="0" applyNumberFormat="1" applyFont="1" applyFill="1" applyBorder="1" applyAlignment="1">
      <alignment horizontal="center" vertical="center"/>
    </xf>
    <xf numFmtId="1" fontId="3" fillId="7" borderId="12" xfId="0" applyNumberFormat="1" applyFont="1" applyFill="1" applyBorder="1" applyAlignment="1">
      <alignment horizontal="center" vertical="center"/>
    </xf>
    <xf numFmtId="1" fontId="3" fillId="7" borderId="13" xfId="0" applyNumberFormat="1" applyFont="1" applyFill="1" applyBorder="1" applyAlignment="1">
      <alignment horizontal="center" vertical="center"/>
    </xf>
    <xf numFmtId="1" fontId="3" fillId="7" borderId="14" xfId="0" applyNumberFormat="1" applyFont="1" applyFill="1" applyBorder="1" applyAlignment="1">
      <alignment horizontal="center" vertical="center"/>
    </xf>
    <xf numFmtId="1" fontId="3" fillId="7" borderId="21" xfId="0" applyNumberFormat="1" applyFont="1" applyFill="1" applyBorder="1" applyAlignment="1">
      <alignment horizontal="center" vertical="center"/>
    </xf>
    <xf numFmtId="1" fontId="3" fillId="7" borderId="2" xfId="0" applyNumberFormat="1" applyFont="1" applyFill="1" applyBorder="1" applyAlignment="1">
      <alignment horizontal="left" vertical="center"/>
    </xf>
    <xf numFmtId="1" fontId="3" fillId="7" borderId="2" xfId="0" applyNumberFormat="1" applyFont="1" applyFill="1" applyBorder="1" applyAlignment="1">
      <alignment horizontal="center" vertical="center"/>
    </xf>
    <xf numFmtId="1" fontId="3" fillId="7" borderId="10" xfId="0" applyNumberFormat="1" applyFont="1" applyFill="1" applyBorder="1" applyAlignment="1">
      <alignment horizontal="center" vertical="center"/>
    </xf>
    <xf numFmtId="1" fontId="3" fillId="7" borderId="11" xfId="0" applyNumberFormat="1" applyFont="1" applyFill="1" applyBorder="1" applyAlignment="1">
      <alignment horizontal="center" vertical="center"/>
    </xf>
    <xf numFmtId="1" fontId="3" fillId="2" borderId="1" xfId="0" applyNumberFormat="1" applyFont="1" applyFill="1" applyBorder="1" applyAlignment="1">
      <alignment horizontal="left" vertical="center"/>
    </xf>
    <xf numFmtId="1" fontId="3" fillId="0" borderId="0" xfId="0" applyNumberFormat="1" applyFont="1" applyBorder="1" applyAlignment="1">
      <alignment horizontal="center" vertical="center"/>
    </xf>
    <xf numFmtId="1" fontId="3" fillId="0" borderId="0" xfId="0" applyNumberFormat="1" applyFont="1" applyBorder="1" applyAlignment="1">
      <alignment horizontal="left" vertical="center"/>
    </xf>
    <xf numFmtId="1" fontId="3" fillId="2" borderId="23" xfId="0" applyNumberFormat="1" applyFont="1" applyFill="1" applyBorder="1" applyAlignment="1">
      <alignment horizontal="center" vertical="center"/>
    </xf>
    <xf numFmtId="1" fontId="3" fillId="0" borderId="17" xfId="0" applyNumberFormat="1" applyFont="1" applyBorder="1" applyAlignment="1">
      <alignment horizontal="left" vertical="center"/>
    </xf>
    <xf numFmtId="1" fontId="3" fillId="7" borderId="24" xfId="0" applyNumberFormat="1" applyFont="1" applyFill="1" applyBorder="1" applyAlignment="1">
      <alignment horizontal="center" vertical="center"/>
    </xf>
    <xf numFmtId="49" fontId="3" fillId="8" borderId="4" xfId="0" applyNumberFormat="1" applyFont="1" applyFill="1" applyBorder="1" applyAlignment="1">
      <alignment horizontal="center" vertical="center"/>
    </xf>
    <xf numFmtId="49" fontId="3" fillId="8" borderId="5" xfId="0" applyNumberFormat="1" applyFont="1" applyFill="1" applyBorder="1" applyAlignment="1">
      <alignment horizontal="center" vertical="center"/>
    </xf>
    <xf numFmtId="49" fontId="3" fillId="8" borderId="6" xfId="0" applyNumberFormat="1" applyFont="1" applyFill="1" applyBorder="1" applyAlignment="1">
      <alignment horizontal="center" vertical="center"/>
    </xf>
    <xf numFmtId="49" fontId="3" fillId="8" borderId="8" xfId="0" applyNumberFormat="1" applyFont="1" applyFill="1" applyBorder="1" applyAlignment="1">
      <alignment horizontal="center" vertical="center"/>
    </xf>
    <xf numFmtId="1" fontId="3" fillId="8" borderId="8" xfId="0" applyNumberFormat="1" applyFont="1" applyFill="1" applyBorder="1" applyAlignment="1">
      <alignment horizontal="center" vertical="center"/>
    </xf>
    <xf numFmtId="1" fontId="3" fillId="8" borderId="2" xfId="0" applyNumberFormat="1" applyFont="1" applyFill="1" applyBorder="1" applyAlignment="1">
      <alignment horizontal="left" vertical="center"/>
    </xf>
    <xf numFmtId="1" fontId="3" fillId="8" borderId="2" xfId="0" applyNumberFormat="1" applyFont="1" applyFill="1" applyBorder="1" applyAlignment="1">
      <alignment horizontal="center" vertical="center"/>
    </xf>
    <xf numFmtId="1" fontId="3" fillId="8" borderId="9" xfId="0" applyNumberFormat="1" applyFont="1" applyFill="1" applyBorder="1" applyAlignment="1">
      <alignment horizontal="center" vertical="center"/>
    </xf>
    <xf numFmtId="1" fontId="3" fillId="8" borderId="10" xfId="0" applyNumberFormat="1" applyFont="1" applyFill="1" applyBorder="1" applyAlignment="1">
      <alignment horizontal="center" vertical="center"/>
    </xf>
    <xf numFmtId="1" fontId="3" fillId="8" borderId="11" xfId="0" applyNumberFormat="1" applyFont="1" applyFill="1" applyBorder="1" applyAlignment="1">
      <alignment horizontal="center" vertical="center"/>
    </xf>
    <xf numFmtId="1" fontId="3" fillId="8" borderId="12" xfId="0" applyNumberFormat="1" applyFont="1" applyFill="1" applyBorder="1" applyAlignment="1">
      <alignment horizontal="center" vertical="center"/>
    </xf>
    <xf numFmtId="1" fontId="3" fillId="8" borderId="13" xfId="0" applyNumberFormat="1" applyFont="1" applyFill="1" applyBorder="1" applyAlignment="1">
      <alignment horizontal="center" vertical="center"/>
    </xf>
    <xf numFmtId="1" fontId="3" fillId="8" borderId="14" xfId="0" applyNumberFormat="1" applyFont="1" applyFill="1" applyBorder="1" applyAlignment="1">
      <alignment horizontal="center" vertical="center"/>
    </xf>
    <xf numFmtId="1" fontId="3" fillId="0" borderId="3" xfId="0" applyNumberFormat="1" applyFont="1" applyBorder="1" applyAlignment="1">
      <alignment horizontal="left"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6" xfId="0" applyNumberFormat="1" applyFont="1" applyBorder="1" applyAlignment="1">
      <alignment horizontal="left" vertical="center"/>
    </xf>
    <xf numFmtId="1" fontId="3" fillId="0" borderId="8" xfId="0" applyNumberFormat="1" applyFont="1" applyBorder="1" applyAlignment="1">
      <alignment horizontal="left" vertical="center"/>
    </xf>
    <xf numFmtId="49" fontId="3" fillId="0" borderId="0" xfId="0" applyNumberFormat="1" applyFont="1" applyBorder="1" applyAlignment="1">
      <alignment horizontal="center" vertical="center"/>
    </xf>
    <xf numFmtId="1" fontId="3" fillId="8" borderId="21" xfId="0" applyNumberFormat="1" applyFont="1" applyFill="1" applyBorder="1" applyAlignment="1">
      <alignment horizontal="center" vertical="center"/>
    </xf>
    <xf numFmtId="49" fontId="3" fillId="8" borderId="3" xfId="0" applyNumberFormat="1" applyFont="1" applyFill="1" applyBorder="1" applyAlignment="1">
      <alignment horizontal="center" vertical="center"/>
    </xf>
    <xf numFmtId="1" fontId="3" fillId="7" borderId="24" xfId="0" applyNumberFormat="1" applyFont="1" applyFill="1" applyBorder="1" applyAlignment="1">
      <alignment horizontal="left" vertical="center"/>
    </xf>
    <xf numFmtId="1" fontId="3" fillId="7" borderId="25" xfId="0" applyNumberFormat="1" applyFont="1" applyFill="1" applyBorder="1" applyAlignment="1">
      <alignment horizontal="center" vertical="center"/>
    </xf>
    <xf numFmtId="1" fontId="3" fillId="7" borderId="26" xfId="0" applyNumberFormat="1" applyFont="1" applyFill="1" applyBorder="1" applyAlignment="1">
      <alignment horizontal="center" vertical="center"/>
    </xf>
    <xf numFmtId="49" fontId="3" fillId="6" borderId="1" xfId="0" applyNumberFormat="1" applyFont="1" applyFill="1" applyBorder="1" applyAlignment="1">
      <alignment horizontal="center" vertical="center"/>
    </xf>
    <xf numFmtId="1" fontId="3" fillId="6" borderId="9" xfId="0" applyNumberFormat="1" applyFont="1" applyFill="1" applyBorder="1" applyAlignment="1">
      <alignment horizontal="center" vertical="center"/>
    </xf>
    <xf numFmtId="1" fontId="3" fillId="0" borderId="27" xfId="0" applyNumberFormat="1" applyFont="1" applyBorder="1" applyAlignment="1">
      <alignment horizontal="left" vertical="center"/>
    </xf>
    <xf numFmtId="1" fontId="3" fillId="7" borderId="9" xfId="0" applyNumberFormat="1" applyFont="1" applyFill="1" applyBorder="1" applyAlignment="1">
      <alignment horizontal="center" vertical="center"/>
    </xf>
    <xf numFmtId="1" fontId="3" fillId="0" borderId="11" xfId="0" applyNumberFormat="1" applyFont="1" applyBorder="1" applyAlignment="1">
      <alignment horizontal="center" vertical="center"/>
    </xf>
    <xf numFmtId="1" fontId="3" fillId="7" borderId="6" xfId="0" applyNumberFormat="1" applyFont="1" applyFill="1" applyBorder="1" applyAlignment="1">
      <alignment horizontal="center" vertical="center"/>
    </xf>
    <xf numFmtId="1" fontId="3" fillId="7" borderId="7" xfId="0" applyNumberFormat="1" applyFont="1" applyFill="1" applyBorder="1" applyAlignment="1">
      <alignment horizontal="center" vertical="center"/>
    </xf>
    <xf numFmtId="1" fontId="3" fillId="0" borderId="8" xfId="0" applyNumberFormat="1" applyFont="1" applyBorder="1" applyAlignment="1">
      <alignment horizontal="center" vertical="center"/>
    </xf>
    <xf numFmtId="1" fontId="3" fillId="0" borderId="12" xfId="0" applyNumberFormat="1" applyFont="1" applyBorder="1" applyAlignment="1">
      <alignment horizontal="center" vertical="center"/>
    </xf>
    <xf numFmtId="1" fontId="3" fillId="0" borderId="13" xfId="0" applyNumberFormat="1" applyFont="1" applyBorder="1" applyAlignment="1">
      <alignment horizontal="center" vertical="center"/>
    </xf>
    <xf numFmtId="1" fontId="3" fillId="0" borderId="14" xfId="0" applyNumberFormat="1" applyFont="1" applyBorder="1" applyAlignment="1">
      <alignment horizontal="center" vertical="center"/>
    </xf>
    <xf numFmtId="1" fontId="3" fillId="0" borderId="10" xfId="0" applyNumberFormat="1" applyFont="1" applyBorder="1" applyAlignment="1">
      <alignment horizontal="center" vertical="center"/>
    </xf>
    <xf numFmtId="49" fontId="3" fillId="6" borderId="28" xfId="0" applyNumberFormat="1" applyFont="1" applyFill="1" applyBorder="1" applyAlignment="1">
      <alignment horizontal="center" vertical="center"/>
    </xf>
    <xf numFmtId="49" fontId="3" fillId="7" borderId="29" xfId="0" applyNumberFormat="1" applyFont="1" applyFill="1" applyBorder="1" applyAlignment="1">
      <alignment horizontal="center" vertical="center"/>
    </xf>
    <xf numFmtId="49" fontId="3" fillId="7" borderId="30" xfId="0" applyNumberFormat="1" applyFont="1" applyFill="1" applyBorder="1" applyAlignment="1">
      <alignment horizontal="center" vertical="center"/>
    </xf>
    <xf numFmtId="1" fontId="3" fillId="2" borderId="31" xfId="0" applyNumberFormat="1" applyFont="1" applyFill="1" applyBorder="1" applyAlignment="1">
      <alignment horizontal="center" vertical="center"/>
    </xf>
    <xf numFmtId="1" fontId="3" fillId="2" borderId="32" xfId="0" applyNumberFormat="1" applyFont="1" applyFill="1" applyBorder="1" applyAlignment="1">
      <alignment horizontal="center" vertical="center"/>
    </xf>
    <xf numFmtId="1" fontId="3" fillId="2" borderId="33" xfId="0" applyNumberFormat="1" applyFont="1" applyFill="1" applyBorder="1" applyAlignment="1">
      <alignment horizontal="center" vertical="center"/>
    </xf>
    <xf numFmtId="1" fontId="3" fillId="0" borderId="3" xfId="0" applyNumberFormat="1" applyFon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xf>
    <xf numFmtId="0" fontId="3" fillId="0" borderId="17" xfId="0" applyFont="1" applyBorder="1" applyAlignment="1">
      <alignment horizontal="center" vertical="center"/>
    </xf>
    <xf numFmtId="0" fontId="3" fillId="0" borderId="16" xfId="0" applyFont="1" applyBorder="1" applyAlignment="1">
      <alignment horizontal="left" vertical="center"/>
    </xf>
    <xf numFmtId="0" fontId="3" fillId="0" borderId="19" xfId="0" applyFont="1" applyBorder="1" applyAlignment="1">
      <alignment horizontal="left" vertical="center"/>
    </xf>
    <xf numFmtId="0" fontId="3" fillId="0" borderId="18" xfId="0" applyFont="1" applyBorder="1" applyAlignment="1">
      <alignment horizontal="center" vertical="center"/>
    </xf>
    <xf numFmtId="0" fontId="3" fillId="0" borderId="7" xfId="0" applyFont="1" applyBorder="1" applyAlignment="1">
      <alignment horizontal="center" vertical="center"/>
    </xf>
    <xf numFmtId="0" fontId="3" fillId="0" borderId="20" xfId="0" applyFont="1" applyBorder="1" applyAlignment="1">
      <alignment horizontal="left" vertical="center"/>
    </xf>
    <xf numFmtId="0" fontId="3" fillId="0" borderId="9" xfId="0" applyFont="1" applyBorder="1" applyAlignment="1">
      <alignment horizontal="center" vertical="center"/>
    </xf>
    <xf numFmtId="0" fontId="3" fillId="0" borderId="3" xfId="0" applyFont="1" applyBorder="1" applyAlignment="1">
      <alignment horizontal="center" vertical="center"/>
    </xf>
    <xf numFmtId="0" fontId="3" fillId="2" borderId="5" xfId="0" applyFont="1" applyFill="1" applyBorder="1" applyAlignment="1">
      <alignment horizontal="center" vertical="center"/>
    </xf>
    <xf numFmtId="0" fontId="3" fillId="0" borderId="0" xfId="0" applyFont="1" applyFill="1" applyAlignment="1">
      <alignment horizontal="center" vertical="center"/>
    </xf>
    <xf numFmtId="1" fontId="3" fillId="5" borderId="6" xfId="0" applyNumberFormat="1" applyFont="1" applyFill="1" applyBorder="1" applyAlignment="1">
      <alignment horizontal="center" vertical="center"/>
    </xf>
    <xf numFmtId="1" fontId="3" fillId="5" borderId="23" xfId="0" applyNumberFormat="1" applyFont="1" applyFill="1" applyBorder="1" applyAlignment="1">
      <alignment horizontal="center" vertical="center"/>
    </xf>
    <xf numFmtId="1" fontId="3" fillId="0" borderId="29" xfId="0" applyNumberFormat="1" applyFont="1" applyBorder="1" applyAlignment="1">
      <alignment horizontal="center" vertical="center"/>
    </xf>
    <xf numFmtId="1" fontId="3" fillId="0" borderId="34" xfId="0" applyNumberFormat="1" applyFont="1" applyBorder="1" applyAlignment="1">
      <alignment horizontal="center" vertical="center"/>
    </xf>
    <xf numFmtId="1" fontId="3" fillId="0" borderId="4" xfId="0" applyNumberFormat="1" applyFont="1" applyBorder="1" applyAlignment="1">
      <alignment horizontal="left" vertical="center"/>
    </xf>
    <xf numFmtId="1" fontId="3" fillId="0" borderId="6" xfId="0" applyNumberFormat="1" applyFont="1" applyBorder="1" applyAlignment="1">
      <alignment horizontal="center" vertical="center"/>
    </xf>
    <xf numFmtId="1" fontId="3" fillId="0" borderId="23" xfId="0" applyNumberFormat="1" applyFont="1" applyBorder="1" applyAlignment="1">
      <alignment horizontal="left" vertical="center"/>
    </xf>
    <xf numFmtId="1" fontId="3" fillId="0" borderId="35" xfId="0" applyNumberFormat="1" applyFont="1" applyBorder="1" applyAlignment="1">
      <alignment horizontal="center" vertical="center"/>
    </xf>
    <xf numFmtId="49" fontId="3" fillId="0" borderId="34" xfId="0" applyNumberFormat="1" applyFont="1" applyBorder="1" applyAlignment="1">
      <alignment horizontal="center" vertical="center"/>
    </xf>
    <xf numFmtId="1" fontId="3" fillId="5" borderId="22" xfId="0" applyNumberFormat="1" applyFont="1" applyFill="1" applyBorder="1" applyAlignment="1">
      <alignment horizontal="center" vertical="center"/>
    </xf>
    <xf numFmtId="1" fontId="3" fillId="5" borderId="12" xfId="0" applyNumberFormat="1" applyFont="1" applyFill="1" applyBorder="1" applyAlignment="1">
      <alignment horizontal="center" vertical="center"/>
    </xf>
    <xf numFmtId="1" fontId="3" fillId="8" borderId="6"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0" borderId="36" xfId="0" applyNumberFormat="1" applyFont="1" applyBorder="1" applyAlignment="1">
      <alignment horizontal="center" vertical="center"/>
    </xf>
    <xf numFmtId="49" fontId="3" fillId="0" borderId="37" xfId="0" applyNumberFormat="1" applyFont="1" applyBorder="1" applyAlignment="1">
      <alignment horizontal="center" vertical="center"/>
    </xf>
    <xf numFmtId="49" fontId="3" fillId="0" borderId="24" xfId="0" applyNumberFormat="1" applyFont="1" applyBorder="1" applyAlignment="1">
      <alignment horizontal="center" vertical="center"/>
    </xf>
    <xf numFmtId="49" fontId="3" fillId="0" borderId="10" xfId="0" applyNumberFormat="1" applyFont="1" applyBorder="1" applyAlignment="1">
      <alignment horizontal="center" vertical="center"/>
    </xf>
    <xf numFmtId="1" fontId="3" fillId="6" borderId="38" xfId="0" applyNumberFormat="1" applyFont="1" applyFill="1" applyBorder="1" applyAlignment="1">
      <alignment horizontal="center" vertical="center"/>
    </xf>
    <xf numFmtId="1" fontId="3" fillId="0" borderId="39" xfId="0" applyNumberFormat="1" applyFont="1" applyBorder="1" applyAlignment="1">
      <alignment horizontal="left" vertical="center"/>
    </xf>
    <xf numFmtId="1" fontId="3" fillId="0" borderId="24" xfId="0" applyNumberFormat="1" applyFont="1" applyBorder="1" applyAlignment="1">
      <alignment horizontal="center" vertical="center"/>
    </xf>
    <xf numFmtId="1" fontId="3" fillId="5" borderId="31" xfId="0" applyNumberFormat="1" applyFont="1" applyFill="1" applyBorder="1" applyAlignment="1">
      <alignment horizontal="center" vertical="center"/>
    </xf>
    <xf numFmtId="1" fontId="3" fillId="5" borderId="32" xfId="0" applyNumberFormat="1" applyFont="1" applyFill="1" applyBorder="1" applyAlignment="1">
      <alignment horizontal="center" vertical="center"/>
    </xf>
    <xf numFmtId="1" fontId="3" fillId="5" borderId="33" xfId="0" applyNumberFormat="1" applyFont="1" applyFill="1" applyBorder="1" applyAlignment="1">
      <alignment horizontal="center" vertical="center"/>
    </xf>
    <xf numFmtId="1" fontId="3" fillId="5" borderId="24" xfId="0" applyNumberFormat="1" applyFont="1" applyFill="1" applyBorder="1" applyAlignment="1">
      <alignment horizontal="left" vertical="center"/>
    </xf>
    <xf numFmtId="1" fontId="3" fillId="5" borderId="24" xfId="0" applyNumberFormat="1" applyFont="1" applyFill="1" applyBorder="1" applyAlignment="1">
      <alignment horizontal="center" vertical="center"/>
    </xf>
    <xf numFmtId="1" fontId="3" fillId="5" borderId="25" xfId="0" applyNumberFormat="1" applyFont="1" applyFill="1" applyBorder="1" applyAlignment="1">
      <alignment horizontal="center" vertical="center"/>
    </xf>
    <xf numFmtId="1" fontId="3" fillId="5" borderId="26" xfId="0" applyNumberFormat="1" applyFont="1" applyFill="1" applyBorder="1" applyAlignment="1">
      <alignment horizontal="center" vertical="center"/>
    </xf>
    <xf numFmtId="1" fontId="3" fillId="8" borderId="23" xfId="0" applyNumberFormat="1" applyFont="1" applyFill="1" applyBorder="1" applyAlignment="1">
      <alignment horizontal="center" vertical="center"/>
    </xf>
    <xf numFmtId="1" fontId="3" fillId="8" borderId="24" xfId="0" applyNumberFormat="1" applyFont="1" applyFill="1" applyBorder="1" applyAlignment="1">
      <alignment horizontal="left" vertical="center"/>
    </xf>
    <xf numFmtId="1" fontId="3" fillId="8" borderId="24" xfId="0" applyNumberFormat="1" applyFont="1" applyFill="1" applyBorder="1" applyAlignment="1">
      <alignment horizontal="center" vertical="center"/>
    </xf>
    <xf numFmtId="1" fontId="3" fillId="8" borderId="25" xfId="0" applyNumberFormat="1" applyFont="1" applyFill="1" applyBorder="1" applyAlignment="1">
      <alignment horizontal="center" vertical="center"/>
    </xf>
    <xf numFmtId="1" fontId="3" fillId="8" borderId="26" xfId="0" applyNumberFormat="1" applyFont="1" applyFill="1" applyBorder="1" applyAlignment="1">
      <alignment horizontal="center" vertical="center"/>
    </xf>
    <xf numFmtId="1" fontId="3" fillId="8" borderId="22" xfId="0" applyNumberFormat="1" applyFont="1" applyFill="1" applyBorder="1" applyAlignment="1">
      <alignment horizontal="center" vertical="center"/>
    </xf>
    <xf numFmtId="1" fontId="3" fillId="2" borderId="22" xfId="0" applyNumberFormat="1" applyFont="1" applyFill="1" applyBorder="1" applyAlignment="1">
      <alignment horizontal="center" vertical="center"/>
    </xf>
    <xf numFmtId="1" fontId="3" fillId="2" borderId="24" xfId="0" applyNumberFormat="1" applyFont="1" applyFill="1" applyBorder="1" applyAlignment="1">
      <alignment horizontal="left" vertical="center"/>
    </xf>
    <xf numFmtId="1" fontId="3" fillId="2" borderId="24" xfId="0" applyNumberFormat="1" applyFont="1" applyFill="1" applyBorder="1" applyAlignment="1">
      <alignment horizontal="center" vertical="center"/>
    </xf>
    <xf numFmtId="1" fontId="3" fillId="2" borderId="25" xfId="0" applyNumberFormat="1" applyFont="1" applyFill="1" applyBorder="1" applyAlignment="1">
      <alignment horizontal="center" vertical="center"/>
    </xf>
    <xf numFmtId="1" fontId="3" fillId="2" borderId="26" xfId="0" applyNumberFormat="1" applyFont="1" applyFill="1" applyBorder="1" applyAlignment="1">
      <alignment horizontal="center" vertical="center"/>
    </xf>
    <xf numFmtId="1" fontId="3" fillId="5" borderId="1" xfId="0" applyNumberFormat="1" applyFont="1" applyFill="1" applyBorder="1" applyAlignment="1">
      <alignment horizontal="center" vertical="center"/>
    </xf>
    <xf numFmtId="1" fontId="3" fillId="5" borderId="1" xfId="0" applyNumberFormat="1" applyFont="1" applyFill="1" applyBorder="1" applyAlignment="1">
      <alignment horizontal="left" vertical="center"/>
    </xf>
    <xf numFmtId="1" fontId="3" fillId="5" borderId="17" xfId="0" applyNumberFormat="1" applyFont="1" applyFill="1" applyBorder="1" applyAlignment="1">
      <alignment horizontal="center" vertical="center"/>
    </xf>
    <xf numFmtId="1" fontId="3" fillId="6" borderId="22" xfId="0" applyNumberFormat="1"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1" fontId="3" fillId="5" borderId="18" xfId="0" applyNumberFormat="1" applyFont="1" applyFill="1" applyBorder="1" applyAlignment="1">
      <alignment horizontal="center" vertical="center"/>
    </xf>
    <xf numFmtId="1" fontId="3" fillId="6" borderId="40" xfId="0" applyNumberFormat="1" applyFont="1" applyFill="1" applyBorder="1" applyAlignment="1">
      <alignment horizontal="center" vertical="center"/>
    </xf>
    <xf numFmtId="1" fontId="3" fillId="6" borderId="32" xfId="0" applyNumberFormat="1" applyFont="1" applyFill="1" applyBorder="1" applyAlignment="1">
      <alignment horizontal="center" vertical="center"/>
    </xf>
    <xf numFmtId="1" fontId="3" fillId="6" borderId="33" xfId="0" applyNumberFormat="1" applyFont="1" applyFill="1" applyBorder="1" applyAlignment="1">
      <alignment horizontal="center" vertical="center"/>
    </xf>
    <xf numFmtId="1" fontId="3" fillId="6" borderId="24" xfId="0" applyNumberFormat="1" applyFont="1" applyFill="1" applyBorder="1" applyAlignment="1">
      <alignment horizontal="left" vertical="center"/>
    </xf>
    <xf numFmtId="1" fontId="3" fillId="6" borderId="24" xfId="0" applyNumberFormat="1" applyFont="1" applyFill="1" applyBorder="1" applyAlignment="1">
      <alignment horizontal="center" vertical="center"/>
    </xf>
    <xf numFmtId="1" fontId="3" fillId="6" borderId="25" xfId="0" applyNumberFormat="1" applyFont="1" applyFill="1" applyBorder="1" applyAlignment="1">
      <alignment horizontal="center" vertical="center"/>
    </xf>
    <xf numFmtId="1" fontId="3" fillId="6" borderId="26" xfId="0" applyNumberFormat="1" applyFont="1" applyFill="1" applyBorder="1" applyAlignment="1">
      <alignment horizontal="center" vertical="center"/>
    </xf>
    <xf numFmtId="1" fontId="3" fillId="7" borderId="32" xfId="0" applyNumberFormat="1" applyFont="1" applyFill="1" applyBorder="1" applyAlignment="1">
      <alignment horizontal="center" vertical="center"/>
    </xf>
    <xf numFmtId="1" fontId="3" fillId="7" borderId="33" xfId="0" applyNumberFormat="1" applyFont="1" applyFill="1" applyBorder="1" applyAlignment="1">
      <alignment horizontal="center" vertical="center"/>
    </xf>
    <xf numFmtId="1" fontId="3" fillId="7" borderId="40" xfId="0" applyNumberFormat="1" applyFont="1" applyFill="1" applyBorder="1" applyAlignment="1">
      <alignment horizontal="center" vertical="center"/>
    </xf>
    <xf numFmtId="49" fontId="3" fillId="6" borderId="3" xfId="0" applyNumberFormat="1" applyFont="1" applyFill="1" applyBorder="1" applyAlignment="1">
      <alignment horizontal="center" vertical="center"/>
    </xf>
    <xf numFmtId="0" fontId="3" fillId="0" borderId="1" xfId="0" applyFont="1" applyBorder="1" applyAlignment="1">
      <alignment horizontal="left" vertical="center"/>
    </xf>
    <xf numFmtId="0" fontId="3" fillId="0" borderId="0" xfId="0" applyFont="1" applyBorder="1" applyAlignment="1">
      <alignment horizontal="center" vertical="center"/>
    </xf>
    <xf numFmtId="0" fontId="3" fillId="0" borderId="0" xfId="0" applyFont="1" applyBorder="1" applyAlignment="1">
      <alignment horizontal="left" vertical="center"/>
    </xf>
    <xf numFmtId="1" fontId="3" fillId="15" borderId="2" xfId="0" applyNumberFormat="1" applyFont="1" applyFill="1" applyBorder="1" applyAlignment="1">
      <alignment horizontal="left" vertical="center"/>
    </xf>
    <xf numFmtId="0" fontId="3" fillId="15" borderId="4" xfId="0" applyFont="1" applyFill="1" applyBorder="1" applyAlignment="1">
      <alignment horizontal="center" vertical="center"/>
    </xf>
    <xf numFmtId="0" fontId="3" fillId="15" borderId="5" xfId="0" applyFont="1" applyFill="1" applyBorder="1" applyAlignment="1">
      <alignment horizontal="center" vertical="center"/>
    </xf>
    <xf numFmtId="0" fontId="3" fillId="15" borderId="6" xfId="0" applyFont="1" applyFill="1" applyBorder="1" applyAlignment="1">
      <alignment horizontal="center" vertical="center"/>
    </xf>
    <xf numFmtId="0" fontId="3" fillId="15" borderId="8" xfId="0" applyFont="1" applyFill="1" applyBorder="1" applyAlignment="1">
      <alignment horizontal="center" vertical="center"/>
    </xf>
    <xf numFmtId="0" fontId="3" fillId="15" borderId="2" xfId="0" applyFont="1" applyFill="1" applyBorder="1" applyAlignment="1">
      <alignment horizontal="left" vertical="center"/>
    </xf>
    <xf numFmtId="0" fontId="3" fillId="15" borderId="2" xfId="0" applyFont="1" applyFill="1" applyBorder="1" applyAlignment="1">
      <alignment horizontal="center" vertical="center"/>
    </xf>
    <xf numFmtId="0" fontId="3" fillId="15" borderId="10" xfId="0" applyFont="1" applyFill="1" applyBorder="1" applyAlignment="1">
      <alignment horizontal="center" vertical="center"/>
    </xf>
    <xf numFmtId="0" fontId="3" fillId="15" borderId="11" xfId="0" applyFont="1" applyFill="1" applyBorder="1" applyAlignment="1">
      <alignment horizontal="center" vertical="center"/>
    </xf>
    <xf numFmtId="0" fontId="3" fillId="15" borderId="12" xfId="0" applyFont="1" applyFill="1" applyBorder="1" applyAlignment="1">
      <alignment horizontal="center" vertical="center"/>
    </xf>
    <xf numFmtId="0" fontId="3" fillId="15" borderId="13" xfId="0" applyFont="1" applyFill="1" applyBorder="1" applyAlignment="1">
      <alignment horizontal="center" vertical="center"/>
    </xf>
    <xf numFmtId="0" fontId="3" fillId="15" borderId="14" xfId="0" applyFont="1" applyFill="1" applyBorder="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15" borderId="21" xfId="0" applyFont="1" applyFill="1" applyBorder="1" applyAlignment="1">
      <alignment horizontal="center" vertical="center"/>
    </xf>
    <xf numFmtId="0" fontId="3" fillId="0" borderId="3" xfId="0" applyFont="1" applyFill="1" applyBorder="1" applyAlignment="1">
      <alignment horizontal="center" vertical="center"/>
    </xf>
    <xf numFmtId="1" fontId="3" fillId="16" borderId="13" xfId="0" applyNumberFormat="1" applyFont="1" applyFill="1" applyBorder="1" applyAlignment="1">
      <alignment horizontal="center" vertical="center"/>
    </xf>
    <xf numFmtId="0" fontId="3" fillId="16" borderId="12" xfId="0" applyFont="1" applyFill="1" applyBorder="1" applyAlignment="1">
      <alignment horizontal="center" vertical="center"/>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8" xfId="0" applyFont="1" applyFill="1" applyBorder="1" applyAlignment="1">
      <alignment horizontal="center" vertical="center"/>
    </xf>
    <xf numFmtId="0" fontId="3" fillId="16" borderId="2" xfId="0" applyFont="1" applyFill="1" applyBorder="1" applyAlignment="1">
      <alignment horizontal="left" vertical="center"/>
    </xf>
    <xf numFmtId="0" fontId="3" fillId="16" borderId="2" xfId="0" applyFont="1" applyFill="1" applyBorder="1" applyAlignment="1">
      <alignment horizontal="center" vertical="center"/>
    </xf>
    <xf numFmtId="0" fontId="3" fillId="16" borderId="10" xfId="0" applyFont="1" applyFill="1" applyBorder="1" applyAlignment="1">
      <alignment horizontal="center" vertical="center"/>
    </xf>
    <xf numFmtId="0" fontId="3" fillId="16" borderId="11" xfId="0" applyFont="1" applyFill="1" applyBorder="1" applyAlignment="1">
      <alignment horizontal="center" vertical="center"/>
    </xf>
    <xf numFmtId="0" fontId="3" fillId="16" borderId="6" xfId="0" applyFont="1" applyFill="1" applyBorder="1" applyAlignment="1">
      <alignment horizontal="center" vertical="center"/>
    </xf>
    <xf numFmtId="0" fontId="3" fillId="16" borderId="4" xfId="0" applyFont="1" applyFill="1" applyBorder="1" applyAlignment="1">
      <alignment horizontal="center" vertical="center"/>
    </xf>
    <xf numFmtId="0" fontId="3" fillId="16" borderId="5" xfId="0" applyFont="1" applyFill="1" applyBorder="1" applyAlignment="1">
      <alignment horizontal="center" vertical="center"/>
    </xf>
    <xf numFmtId="0" fontId="3" fillId="16" borderId="9" xfId="0" applyFont="1" applyFill="1" applyBorder="1" applyAlignment="1">
      <alignment horizontal="center" vertical="center"/>
    </xf>
    <xf numFmtId="1" fontId="3" fillId="17" borderId="13" xfId="0" applyNumberFormat="1" applyFont="1" applyFill="1" applyBorder="1" applyAlignment="1">
      <alignment horizontal="center" vertical="center"/>
    </xf>
    <xf numFmtId="0" fontId="3" fillId="17" borderId="24"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13" xfId="0" applyFont="1" applyFill="1" applyBorder="1" applyAlignment="1">
      <alignment horizontal="center" vertical="center"/>
    </xf>
    <xf numFmtId="0" fontId="3" fillId="17" borderId="14" xfId="0" applyFont="1" applyFill="1" applyBorder="1" applyAlignment="1">
      <alignment horizontal="center" vertical="center"/>
    </xf>
    <xf numFmtId="0" fontId="3" fillId="17" borderId="21" xfId="0" applyFont="1" applyFill="1" applyBorder="1" applyAlignment="1">
      <alignment horizontal="center" vertical="center"/>
    </xf>
    <xf numFmtId="0" fontId="3" fillId="17" borderId="8" xfId="0" applyFont="1" applyFill="1" applyBorder="1" applyAlignment="1">
      <alignment horizontal="center" vertical="center"/>
    </xf>
    <xf numFmtId="0" fontId="3" fillId="17" borderId="2" xfId="0" applyFont="1" applyFill="1" applyBorder="1" applyAlignment="1">
      <alignment horizontal="left" vertical="center"/>
    </xf>
    <xf numFmtId="0" fontId="3" fillId="17" borderId="2" xfId="0" applyFont="1" applyFill="1" applyBorder="1" applyAlignment="1">
      <alignment horizontal="center" vertical="center"/>
    </xf>
    <xf numFmtId="0" fontId="3" fillId="17" borderId="10" xfId="0" applyFont="1" applyFill="1" applyBorder="1" applyAlignment="1">
      <alignment horizontal="center" vertical="center"/>
    </xf>
    <xf numFmtId="0" fontId="3" fillId="17" borderId="11" xfId="0" applyFont="1" applyFill="1" applyBorder="1" applyAlignment="1">
      <alignment horizontal="center" vertical="center"/>
    </xf>
    <xf numFmtId="0" fontId="3" fillId="17" borderId="4" xfId="0" applyFont="1" applyFill="1" applyBorder="1" applyAlignment="1">
      <alignment horizontal="center" vertical="center"/>
    </xf>
    <xf numFmtId="0" fontId="3" fillId="17" borderId="5" xfId="0" applyFont="1" applyFill="1" applyBorder="1" applyAlignment="1">
      <alignment horizontal="center" vertical="center"/>
    </xf>
    <xf numFmtId="0" fontId="3" fillId="17" borderId="6" xfId="0" applyFont="1" applyFill="1" applyBorder="1" applyAlignment="1">
      <alignment horizontal="center" vertical="center"/>
    </xf>
    <xf numFmtId="0" fontId="3" fillId="17" borderId="22" xfId="0" applyFont="1" applyFill="1" applyBorder="1" applyAlignment="1">
      <alignment horizontal="center" vertical="center"/>
    </xf>
    <xf numFmtId="0" fontId="3" fillId="17" borderId="24" xfId="0" applyFont="1" applyFill="1" applyBorder="1" applyAlignment="1">
      <alignment horizontal="left" vertical="center"/>
    </xf>
    <xf numFmtId="0" fontId="3" fillId="17" borderId="25" xfId="0" applyFont="1" applyFill="1" applyBorder="1" applyAlignment="1">
      <alignment horizontal="center" vertical="center"/>
    </xf>
    <xf numFmtId="0" fontId="3" fillId="17" borderId="26" xfId="0" applyFont="1" applyFill="1" applyBorder="1" applyAlignment="1">
      <alignment horizontal="center" vertical="center"/>
    </xf>
    <xf numFmtId="1" fontId="3" fillId="18" borderId="13" xfId="0" applyNumberFormat="1" applyFont="1" applyFill="1" applyBorder="1" applyAlignment="1">
      <alignment horizontal="center" vertical="center"/>
    </xf>
    <xf numFmtId="0" fontId="3" fillId="18" borderId="21" xfId="0" applyFont="1" applyFill="1" applyBorder="1" applyAlignment="1">
      <alignment horizontal="center" vertical="center"/>
    </xf>
    <xf numFmtId="0" fontId="3" fillId="18" borderId="13" xfId="0" applyFont="1" applyFill="1" applyBorder="1" applyAlignment="1">
      <alignment horizontal="center" vertical="center"/>
    </xf>
    <xf numFmtId="0" fontId="3" fillId="18" borderId="14" xfId="0" applyFont="1" applyFill="1" applyBorder="1" applyAlignment="1">
      <alignment horizontal="center" vertical="center"/>
    </xf>
    <xf numFmtId="0" fontId="3" fillId="18" borderId="8" xfId="0" applyFont="1" applyFill="1" applyBorder="1" applyAlignment="1">
      <alignment horizontal="center" vertical="center"/>
    </xf>
    <xf numFmtId="0" fontId="3" fillId="18" borderId="2" xfId="0" applyFont="1" applyFill="1" applyBorder="1" applyAlignment="1">
      <alignment horizontal="left" vertical="center"/>
    </xf>
    <xf numFmtId="0" fontId="3" fillId="18" borderId="2" xfId="0" applyFont="1" applyFill="1" applyBorder="1" applyAlignment="1">
      <alignment horizontal="center" vertical="center"/>
    </xf>
    <xf numFmtId="0" fontId="3" fillId="18" borderId="10" xfId="0" applyFont="1" applyFill="1" applyBorder="1" applyAlignment="1">
      <alignment horizontal="center" vertical="center"/>
    </xf>
    <xf numFmtId="0" fontId="3" fillId="18" borderId="11" xfId="0" applyFont="1" applyFill="1" applyBorder="1" applyAlignment="1">
      <alignment horizontal="center" vertical="center"/>
    </xf>
    <xf numFmtId="0" fontId="3" fillId="18" borderId="6"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5" xfId="0" applyFont="1" applyFill="1" applyBorder="1" applyAlignment="1">
      <alignment horizontal="center" vertical="center"/>
    </xf>
    <xf numFmtId="0" fontId="3" fillId="18" borderId="12" xfId="0" applyFont="1" applyFill="1" applyBorder="1" applyAlignment="1">
      <alignment horizontal="center" vertical="center"/>
    </xf>
    <xf numFmtId="1" fontId="3" fillId="19" borderId="13" xfId="0" applyNumberFormat="1" applyFont="1" applyFill="1" applyBorder="1" applyAlignment="1">
      <alignment horizontal="center" vertical="center"/>
    </xf>
    <xf numFmtId="0" fontId="3" fillId="19" borderId="6" xfId="0" applyFont="1" applyFill="1" applyBorder="1" applyAlignment="1">
      <alignment horizontal="center" vertical="center"/>
    </xf>
    <xf numFmtId="0" fontId="3" fillId="19" borderId="8"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3" xfId="0" applyFont="1" applyFill="1" applyBorder="1" applyAlignment="1">
      <alignment horizontal="center" vertical="center"/>
    </xf>
    <xf numFmtId="0" fontId="3" fillId="19" borderId="14" xfId="0" applyFont="1" applyFill="1" applyBorder="1" applyAlignment="1">
      <alignment horizontal="center" vertical="center"/>
    </xf>
    <xf numFmtId="0" fontId="3" fillId="19" borderId="2" xfId="0" applyFont="1" applyFill="1" applyBorder="1" applyAlignment="1">
      <alignment horizontal="left" vertical="center"/>
    </xf>
    <xf numFmtId="0" fontId="3" fillId="19" borderId="2" xfId="0" applyFont="1" applyFill="1" applyBorder="1" applyAlignment="1">
      <alignment horizontal="center" vertical="center"/>
    </xf>
    <xf numFmtId="0" fontId="3" fillId="19" borderId="10" xfId="0" applyFont="1" applyFill="1" applyBorder="1" applyAlignment="1">
      <alignment horizontal="center" vertical="center"/>
    </xf>
    <xf numFmtId="0" fontId="3" fillId="19" borderId="11" xfId="0" applyFont="1" applyFill="1" applyBorder="1" applyAlignment="1">
      <alignment horizontal="center" vertical="center"/>
    </xf>
    <xf numFmtId="0" fontId="3" fillId="15" borderId="4" xfId="0" applyFont="1" applyFill="1" applyBorder="1" applyAlignment="1">
      <alignment horizontal="center" vertical="center"/>
    </xf>
    <xf numFmtId="1" fontId="3" fillId="0" borderId="1"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0" xfId="0" applyNumberFormat="1" applyFont="1" applyAlignment="1">
      <alignment horizontal="center" vertical="center"/>
    </xf>
    <xf numFmtId="0" fontId="3" fillId="15" borderId="4" xfId="0" applyFont="1" applyFill="1" applyBorder="1" applyAlignment="1">
      <alignment horizontal="center" vertical="center"/>
    </xf>
    <xf numFmtId="49" fontId="3" fillId="15" borderId="1" xfId="0" applyNumberFormat="1" applyFont="1" applyFill="1" applyBorder="1" applyAlignment="1">
      <alignment horizontal="center" vertical="center"/>
    </xf>
    <xf numFmtId="0" fontId="3" fillId="19" borderId="9" xfId="0" applyFont="1" applyFill="1" applyBorder="1" applyAlignment="1">
      <alignment horizontal="center" vertical="center"/>
    </xf>
    <xf numFmtId="0" fontId="3" fillId="20" borderId="6"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4" xfId="0" applyFont="1" applyFill="1" applyBorder="1" applyAlignment="1">
      <alignment horizontal="center" vertical="center"/>
    </xf>
    <xf numFmtId="0" fontId="3" fillId="20" borderId="5" xfId="0" applyFont="1" applyFill="1" applyBorder="1" applyAlignment="1">
      <alignment horizontal="center" vertical="center"/>
    </xf>
    <xf numFmtId="0" fontId="3" fillId="20" borderId="21" xfId="0" applyFont="1" applyFill="1" applyBorder="1" applyAlignment="1">
      <alignment horizontal="center" vertical="center"/>
    </xf>
    <xf numFmtId="0" fontId="3" fillId="20" borderId="13" xfId="0" applyFont="1" applyFill="1" applyBorder="1" applyAlignment="1">
      <alignment horizontal="center" vertical="center"/>
    </xf>
    <xf numFmtId="0" fontId="3" fillId="20" borderId="14" xfId="0" applyFont="1" applyFill="1" applyBorder="1" applyAlignment="1">
      <alignment horizontal="center" vertical="center"/>
    </xf>
    <xf numFmtId="0" fontId="3" fillId="20" borderId="2" xfId="0" applyFont="1" applyFill="1" applyBorder="1" applyAlignment="1">
      <alignment horizontal="left" vertical="center"/>
    </xf>
    <xf numFmtId="0" fontId="3" fillId="20" borderId="2" xfId="0" applyFont="1" applyFill="1" applyBorder="1" applyAlignment="1">
      <alignment horizontal="center" vertical="center"/>
    </xf>
    <xf numFmtId="0" fontId="3" fillId="20" borderId="10" xfId="0" applyFont="1" applyFill="1" applyBorder="1" applyAlignment="1">
      <alignment horizontal="center" vertical="center"/>
    </xf>
    <xf numFmtId="0" fontId="3" fillId="20" borderId="11" xfId="0" applyFont="1" applyFill="1" applyBorder="1" applyAlignment="1">
      <alignment horizontal="center" vertical="center"/>
    </xf>
    <xf numFmtId="1" fontId="3" fillId="20" borderId="12" xfId="0" applyNumberFormat="1" applyFont="1" applyFill="1" applyBorder="1" applyAlignment="1">
      <alignment horizontal="center" vertical="center"/>
    </xf>
    <xf numFmtId="1" fontId="3" fillId="20" borderId="13" xfId="0" applyNumberFormat="1" applyFont="1" applyFill="1" applyBorder="1" applyAlignment="1">
      <alignment horizontal="center" vertical="center"/>
    </xf>
    <xf numFmtId="1" fontId="3" fillId="20" borderId="14" xfId="0" applyNumberFormat="1" applyFont="1" applyFill="1" applyBorder="1" applyAlignment="1">
      <alignment horizontal="center" vertical="center"/>
    </xf>
    <xf numFmtId="1" fontId="3" fillId="20" borderId="8" xfId="0" applyNumberFormat="1" applyFont="1" applyFill="1" applyBorder="1" applyAlignment="1">
      <alignment horizontal="center" vertical="center"/>
    </xf>
    <xf numFmtId="1" fontId="3" fillId="20" borderId="2" xfId="0" applyNumberFormat="1" applyFont="1" applyFill="1" applyBorder="1" applyAlignment="1">
      <alignment horizontal="left" vertical="center"/>
    </xf>
    <xf numFmtId="1" fontId="3" fillId="20" borderId="2" xfId="0" applyNumberFormat="1" applyFont="1" applyFill="1" applyBorder="1" applyAlignment="1">
      <alignment horizontal="center" vertical="center"/>
    </xf>
    <xf numFmtId="1" fontId="3" fillId="20" borderId="10" xfId="0" applyNumberFormat="1" applyFont="1" applyFill="1" applyBorder="1" applyAlignment="1">
      <alignment horizontal="center" vertical="center"/>
    </xf>
    <xf numFmtId="1" fontId="3" fillId="20" borderId="11" xfId="0" applyNumberFormat="1" applyFont="1" applyFill="1" applyBorder="1" applyAlignment="1">
      <alignment horizontal="center" vertical="center"/>
    </xf>
    <xf numFmtId="49" fontId="3" fillId="20" borderId="6" xfId="0" applyNumberFormat="1" applyFont="1" applyFill="1" applyBorder="1" applyAlignment="1">
      <alignment horizontal="center" vertical="center"/>
    </xf>
    <xf numFmtId="49" fontId="3" fillId="20" borderId="8" xfId="0" applyNumberFormat="1" applyFont="1" applyFill="1" applyBorder="1" applyAlignment="1">
      <alignment horizontal="center" vertical="center"/>
    </xf>
    <xf numFmtId="49" fontId="3" fillId="20" borderId="4" xfId="0" applyNumberFormat="1" applyFont="1" applyFill="1" applyBorder="1" applyAlignment="1">
      <alignment horizontal="center" vertical="center"/>
    </xf>
    <xf numFmtId="49" fontId="3" fillId="20" borderId="5" xfId="0" applyNumberFormat="1" applyFont="1" applyFill="1" applyBorder="1" applyAlignment="1">
      <alignment horizontal="center" vertical="center"/>
    </xf>
    <xf numFmtId="1" fontId="3" fillId="20" borderId="21" xfId="0" applyNumberFormat="1" applyFont="1" applyFill="1" applyBorder="1" applyAlignment="1">
      <alignment horizontal="center" vertical="center"/>
    </xf>
    <xf numFmtId="0" fontId="3" fillId="15" borderId="4" xfId="0" applyFont="1" applyFill="1" applyBorder="1" applyAlignment="1">
      <alignment horizontal="center" vertical="center"/>
    </xf>
    <xf numFmtId="0" fontId="3" fillId="16" borderId="21" xfId="0" applyFont="1" applyFill="1" applyBorder="1" applyAlignment="1">
      <alignment horizontal="center" vertical="center"/>
    </xf>
    <xf numFmtId="0" fontId="3" fillId="15" borderId="1" xfId="0" applyFont="1" applyFill="1" applyBorder="1" applyAlignment="1">
      <alignment horizontal="center" vertical="center"/>
    </xf>
    <xf numFmtId="0" fontId="3" fillId="18" borderId="3" xfId="0" applyFont="1" applyFill="1" applyBorder="1" applyAlignment="1">
      <alignment horizontal="center" vertical="center"/>
    </xf>
    <xf numFmtId="0" fontId="3" fillId="15" borderId="1" xfId="0" applyFont="1" applyFill="1" applyBorder="1" applyAlignment="1">
      <alignment horizontal="left" vertical="center"/>
    </xf>
    <xf numFmtId="0" fontId="3" fillId="17" borderId="25" xfId="0" applyFont="1" applyFill="1" applyBorder="1" applyAlignment="1">
      <alignment horizontal="left" vertical="center"/>
    </xf>
    <xf numFmtId="49" fontId="3" fillId="16" borderId="6" xfId="0" applyNumberFormat="1" applyFont="1" applyFill="1" applyBorder="1" applyAlignment="1">
      <alignment horizontal="center" vertical="center"/>
    </xf>
    <xf numFmtId="0" fontId="3" fillId="15" borderId="9" xfId="0" applyFont="1" applyFill="1" applyBorder="1" applyAlignment="1">
      <alignment horizontal="center" vertical="center"/>
    </xf>
    <xf numFmtId="0" fontId="3" fillId="19" borderId="22" xfId="0" applyFont="1" applyFill="1" applyBorder="1" applyAlignment="1">
      <alignment horizontal="center" vertical="center"/>
    </xf>
    <xf numFmtId="0" fontId="3" fillId="19" borderId="24" xfId="0" applyFont="1" applyFill="1" applyBorder="1" applyAlignment="1">
      <alignment horizontal="left" vertical="center"/>
    </xf>
    <xf numFmtId="0" fontId="3" fillId="19" borderId="24" xfId="0" applyFont="1" applyFill="1" applyBorder="1" applyAlignment="1">
      <alignment horizontal="center" vertical="center"/>
    </xf>
    <xf numFmtId="0" fontId="3" fillId="19" borderId="25" xfId="0" applyFont="1" applyFill="1" applyBorder="1" applyAlignment="1">
      <alignment horizontal="center" vertical="center"/>
    </xf>
    <xf numFmtId="0" fontId="3" fillId="19" borderId="26" xfId="0" applyFont="1" applyFill="1" applyBorder="1" applyAlignment="1">
      <alignment horizontal="center" vertical="center"/>
    </xf>
    <xf numFmtId="0" fontId="3" fillId="18" borderId="15" xfId="0" applyFont="1" applyFill="1" applyBorder="1" applyAlignment="1">
      <alignment horizontal="center" vertical="center"/>
    </xf>
    <xf numFmtId="0" fontId="0" fillId="17" borderId="4" xfId="0" applyFill="1" applyBorder="1"/>
    <xf numFmtId="0" fontId="0" fillId="17" borderId="5" xfId="0" applyFill="1" applyBorder="1"/>
    <xf numFmtId="0" fontId="3" fillId="22" borderId="1" xfId="0" applyFont="1" applyFill="1" applyBorder="1" applyAlignment="1">
      <alignment horizontal="center" vertical="center"/>
    </xf>
    <xf numFmtId="0" fontId="3" fillId="22" borderId="2" xfId="0" applyFont="1" applyFill="1" applyBorder="1" applyAlignment="1">
      <alignment horizontal="center" vertical="center"/>
    </xf>
    <xf numFmtId="0" fontId="3" fillId="22" borderId="7" xfId="0" applyFont="1" applyFill="1" applyBorder="1" applyAlignment="1">
      <alignment horizontal="center" vertical="center"/>
    </xf>
    <xf numFmtId="49" fontId="3" fillId="24" borderId="1" xfId="0" applyNumberFormat="1" applyFont="1" applyFill="1" applyBorder="1" applyAlignment="1">
      <alignment horizontal="center" vertical="center"/>
    </xf>
    <xf numFmtId="49" fontId="3" fillId="24" borderId="9" xfId="0" applyNumberFormat="1" applyFont="1" applyFill="1" applyBorder="1" applyAlignment="1">
      <alignment horizontal="center" vertical="center"/>
    </xf>
    <xf numFmtId="49" fontId="3" fillId="22" borderId="1" xfId="0" applyNumberFormat="1" applyFont="1" applyFill="1" applyBorder="1" applyAlignment="1">
      <alignment horizontal="center" vertical="center"/>
    </xf>
    <xf numFmtId="49" fontId="3" fillId="22" borderId="2" xfId="0" applyNumberFormat="1" applyFont="1" applyFill="1" applyBorder="1" applyAlignment="1">
      <alignment horizontal="center" vertical="center"/>
    </xf>
    <xf numFmtId="49" fontId="3" fillId="22" borderId="7" xfId="0" applyNumberFormat="1" applyFont="1" applyFill="1" applyBorder="1" applyAlignment="1">
      <alignment horizontal="center" vertical="center"/>
    </xf>
    <xf numFmtId="0" fontId="3" fillId="15" borderId="5" xfId="0" applyFont="1" applyFill="1" applyBorder="1" applyAlignment="1">
      <alignment horizontal="center" vertical="center"/>
    </xf>
    <xf numFmtId="1" fontId="3" fillId="27" borderId="13" xfId="0" applyNumberFormat="1" applyFont="1" applyFill="1" applyBorder="1" applyAlignment="1">
      <alignment horizontal="center" vertical="center"/>
    </xf>
    <xf numFmtId="1" fontId="3" fillId="27" borderId="14" xfId="0" applyNumberFormat="1" applyFont="1" applyFill="1" applyBorder="1" applyAlignment="1">
      <alignment horizontal="center" vertical="center"/>
    </xf>
    <xf numFmtId="1" fontId="3" fillId="27" borderId="8" xfId="0" applyNumberFormat="1" applyFont="1" applyFill="1" applyBorder="1" applyAlignment="1">
      <alignment horizontal="center" vertical="center"/>
    </xf>
    <xf numFmtId="1" fontId="3" fillId="27" borderId="2" xfId="0" applyNumberFormat="1" applyFont="1" applyFill="1" applyBorder="1" applyAlignment="1">
      <alignment horizontal="left" vertical="center"/>
    </xf>
    <xf numFmtId="1" fontId="3" fillId="27" borderId="2" xfId="0" applyNumberFormat="1" applyFont="1" applyFill="1" applyBorder="1" applyAlignment="1">
      <alignment horizontal="center" vertical="center"/>
    </xf>
    <xf numFmtId="1" fontId="3" fillId="27" borderId="10" xfId="0" applyNumberFormat="1" applyFont="1" applyFill="1" applyBorder="1" applyAlignment="1">
      <alignment horizontal="center" vertical="center"/>
    </xf>
    <xf numFmtId="1" fontId="3" fillId="27" borderId="11" xfId="0" applyNumberFormat="1" applyFont="1" applyFill="1" applyBorder="1" applyAlignment="1">
      <alignment horizontal="center" vertical="center"/>
    </xf>
    <xf numFmtId="1" fontId="3" fillId="27" borderId="12" xfId="0" applyNumberFormat="1" applyFont="1" applyFill="1" applyBorder="1" applyAlignment="1">
      <alignment horizontal="center" vertical="center"/>
    </xf>
    <xf numFmtId="49" fontId="3" fillId="27" borderId="6" xfId="0" applyNumberFormat="1" applyFont="1" applyFill="1" applyBorder="1" applyAlignment="1">
      <alignment horizontal="center" vertical="center"/>
    </xf>
    <xf numFmtId="49" fontId="3" fillId="27" borderId="8" xfId="0" applyNumberFormat="1" applyFont="1" applyFill="1" applyBorder="1" applyAlignment="1">
      <alignment horizontal="center" vertical="center"/>
    </xf>
    <xf numFmtId="49" fontId="3" fillId="27" borderId="4" xfId="0" applyNumberFormat="1" applyFont="1" applyFill="1" applyBorder="1" applyAlignment="1">
      <alignment horizontal="center" vertical="center"/>
    </xf>
    <xf numFmtId="49" fontId="3" fillId="27" borderId="5" xfId="0" applyNumberFormat="1" applyFont="1" applyFill="1" applyBorder="1" applyAlignment="1">
      <alignment horizontal="center" vertical="center"/>
    </xf>
    <xf numFmtId="1" fontId="3" fillId="15" borderId="13" xfId="0" applyNumberFormat="1" applyFont="1" applyFill="1" applyBorder="1" applyAlignment="1">
      <alignment horizontal="center" vertical="center"/>
    </xf>
    <xf numFmtId="1" fontId="3" fillId="15" borderId="12" xfId="0" applyNumberFormat="1" applyFont="1" applyFill="1" applyBorder="1" applyAlignment="1">
      <alignment horizontal="center" vertical="center"/>
    </xf>
    <xf numFmtId="1" fontId="3" fillId="15" borderId="14" xfId="0" applyNumberFormat="1" applyFont="1" applyFill="1" applyBorder="1" applyAlignment="1">
      <alignment horizontal="center" vertical="center"/>
    </xf>
    <xf numFmtId="1" fontId="3" fillId="15" borderId="8" xfId="0" applyNumberFormat="1" applyFont="1" applyFill="1" applyBorder="1" applyAlignment="1">
      <alignment horizontal="center" vertical="center"/>
    </xf>
    <xf numFmtId="1" fontId="3" fillId="15" borderId="2" xfId="0" applyNumberFormat="1" applyFont="1" applyFill="1" applyBorder="1" applyAlignment="1">
      <alignment horizontal="center" vertical="center"/>
    </xf>
    <xf numFmtId="1" fontId="3" fillId="15" borderId="10" xfId="0" applyNumberFormat="1" applyFont="1" applyFill="1" applyBorder="1" applyAlignment="1">
      <alignment horizontal="center" vertical="center"/>
    </xf>
    <xf numFmtId="1" fontId="3" fillId="15" borderId="11" xfId="0" applyNumberFormat="1" applyFont="1" applyFill="1" applyBorder="1" applyAlignment="1">
      <alignment horizontal="center" vertical="center"/>
    </xf>
    <xf numFmtId="49" fontId="3" fillId="15" borderId="6" xfId="0" applyNumberFormat="1" applyFont="1" applyFill="1" applyBorder="1" applyAlignment="1">
      <alignment horizontal="center" vertical="center"/>
    </xf>
    <xf numFmtId="49" fontId="3" fillId="15" borderId="8" xfId="0" applyNumberFormat="1" applyFont="1" applyFill="1" applyBorder="1" applyAlignment="1">
      <alignment horizontal="center" vertical="center"/>
    </xf>
    <xf numFmtId="49" fontId="3" fillId="15" borderId="4" xfId="0" applyNumberFormat="1" applyFont="1" applyFill="1" applyBorder="1" applyAlignment="1">
      <alignment horizontal="center" vertical="center"/>
    </xf>
    <xf numFmtId="49" fontId="3" fillId="15" borderId="5" xfId="0" applyNumberFormat="1" applyFont="1" applyFill="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29" xfId="0" applyFont="1" applyBorder="1" applyAlignment="1">
      <alignment vertical="center" wrapText="1"/>
    </xf>
    <xf numFmtId="0" fontId="4" fillId="0" borderId="0" xfId="0" applyFont="1" applyAlignment="1">
      <alignment vertical="center" wrapText="1"/>
    </xf>
    <xf numFmtId="0" fontId="4" fillId="0" borderId="34" xfId="0" applyFont="1" applyBorder="1" applyAlignment="1">
      <alignment vertical="center" wrapText="1"/>
    </xf>
    <xf numFmtId="0" fontId="10" fillId="0" borderId="0" xfId="0" applyFont="1"/>
    <xf numFmtId="0" fontId="4" fillId="0" borderId="0" xfId="0" applyFont="1" applyBorder="1" applyAlignment="1">
      <alignment horizontal="center" vertical="center" wrapText="1"/>
    </xf>
    <xf numFmtId="0" fontId="4" fillId="0" borderId="46" xfId="0" applyFont="1" applyBorder="1" applyAlignment="1">
      <alignment horizontal="center" vertical="center" wrapText="1"/>
    </xf>
    <xf numFmtId="0" fontId="1" fillId="0" borderId="0" xfId="0" applyFont="1"/>
    <xf numFmtId="14" fontId="1" fillId="0" borderId="0" xfId="0" applyNumberFormat="1" applyFont="1"/>
    <xf numFmtId="0" fontId="12" fillId="0" borderId="0" xfId="0" applyFont="1"/>
    <xf numFmtId="49" fontId="3" fillId="16" borderId="4" xfId="0" applyNumberFormat="1" applyFont="1" applyFill="1" applyBorder="1" applyAlignment="1">
      <alignment horizontal="center" vertical="center"/>
    </xf>
    <xf numFmtId="49" fontId="3" fillId="16" borderId="5" xfId="0" applyNumberFormat="1" applyFont="1" applyFill="1" applyBorder="1" applyAlignment="1">
      <alignment horizontal="center" vertical="center"/>
    </xf>
    <xf numFmtId="49" fontId="3" fillId="16" borderId="8" xfId="0" applyNumberFormat="1" applyFont="1" applyFill="1" applyBorder="1" applyAlignment="1">
      <alignment horizontal="center" vertical="center"/>
    </xf>
    <xf numFmtId="49" fontId="3" fillId="17" borderId="4" xfId="0" applyNumberFormat="1" applyFont="1" applyFill="1" applyBorder="1" applyAlignment="1">
      <alignment horizontal="center" vertical="center"/>
    </xf>
    <xf numFmtId="49" fontId="3" fillId="17" borderId="5" xfId="0" applyNumberFormat="1" applyFont="1" applyFill="1" applyBorder="1" applyAlignment="1">
      <alignment horizontal="center" vertical="center"/>
    </xf>
    <xf numFmtId="49" fontId="3" fillId="17" borderId="6" xfId="0" applyNumberFormat="1" applyFont="1" applyFill="1" applyBorder="1" applyAlignment="1">
      <alignment horizontal="center" vertical="center"/>
    </xf>
    <xf numFmtId="49" fontId="3" fillId="17" borderId="8" xfId="0" applyNumberFormat="1" applyFont="1" applyFill="1" applyBorder="1" applyAlignment="1">
      <alignment horizontal="center" vertical="center"/>
    </xf>
    <xf numFmtId="49" fontId="3" fillId="0" borderId="9" xfId="0" applyNumberFormat="1" applyFont="1" applyBorder="1" applyAlignment="1">
      <alignment horizontal="center" vertical="center"/>
    </xf>
    <xf numFmtId="49" fontId="3" fillId="15" borderId="3" xfId="0" applyNumberFormat="1" applyFont="1" applyFill="1" applyBorder="1" applyAlignment="1">
      <alignment horizontal="center" vertical="center"/>
    </xf>
    <xf numFmtId="49" fontId="3" fillId="32" borderId="4" xfId="0" applyNumberFormat="1" applyFont="1" applyFill="1" applyBorder="1" applyAlignment="1">
      <alignment horizontal="center" vertical="center"/>
    </xf>
    <xf numFmtId="49" fontId="3" fillId="32" borderId="5" xfId="0" applyNumberFormat="1" applyFont="1" applyFill="1" applyBorder="1" applyAlignment="1">
      <alignment horizontal="center" vertical="center"/>
    </xf>
    <xf numFmtId="49" fontId="3" fillId="32" borderId="6" xfId="0" applyNumberFormat="1" applyFont="1" applyFill="1" applyBorder="1" applyAlignment="1">
      <alignment horizontal="center" vertical="center"/>
    </xf>
    <xf numFmtId="49" fontId="3" fillId="32" borderId="8" xfId="0" applyNumberFormat="1" applyFont="1" applyFill="1" applyBorder="1" applyAlignment="1">
      <alignment horizontal="center" vertical="center"/>
    </xf>
    <xf numFmtId="49" fontId="3" fillId="0" borderId="19" xfId="0" applyNumberFormat="1" applyFont="1" applyBorder="1" applyAlignment="1">
      <alignment horizontal="center" vertical="center"/>
    </xf>
    <xf numFmtId="49" fontId="3" fillId="0" borderId="61" xfId="0" applyNumberFormat="1" applyFont="1" applyBorder="1" applyAlignment="1">
      <alignment horizontal="center" vertical="center"/>
    </xf>
    <xf numFmtId="49" fontId="3" fillId="0" borderId="20" xfId="0" applyNumberFormat="1" applyFont="1" applyBorder="1" applyAlignment="1">
      <alignment horizontal="center" vertical="center"/>
    </xf>
    <xf numFmtId="49" fontId="3" fillId="22" borderId="4" xfId="0" applyNumberFormat="1" applyFont="1" applyFill="1" applyBorder="1" applyAlignment="1">
      <alignment horizontal="center" vertical="center"/>
    </xf>
    <xf numFmtId="49" fontId="3" fillId="22" borderId="5" xfId="0" applyNumberFormat="1" applyFont="1" applyFill="1" applyBorder="1" applyAlignment="1">
      <alignment horizontal="center" vertical="center"/>
    </xf>
    <xf numFmtId="49" fontId="3" fillId="22" borderId="6" xfId="0" applyNumberFormat="1" applyFont="1" applyFill="1" applyBorder="1" applyAlignment="1">
      <alignment horizontal="center" vertical="center"/>
    </xf>
    <xf numFmtId="49" fontId="3" fillId="22" borderId="8" xfId="0" applyNumberFormat="1" applyFont="1" applyFill="1" applyBorder="1" applyAlignment="1">
      <alignment horizontal="center" vertical="center"/>
    </xf>
    <xf numFmtId="49" fontId="3" fillId="25" borderId="4" xfId="0" applyNumberFormat="1" applyFont="1" applyFill="1" applyBorder="1" applyAlignment="1">
      <alignment horizontal="center" vertical="center"/>
    </xf>
    <xf numFmtId="49" fontId="3" fillId="25" borderId="5" xfId="0" applyNumberFormat="1" applyFont="1" applyFill="1" applyBorder="1" applyAlignment="1">
      <alignment horizontal="center" vertical="center"/>
    </xf>
    <xf numFmtId="49" fontId="3" fillId="25" borderId="6" xfId="0" applyNumberFormat="1" applyFont="1" applyFill="1" applyBorder="1" applyAlignment="1">
      <alignment horizontal="center" vertical="center"/>
    </xf>
    <xf numFmtId="49" fontId="3" fillId="25" borderId="8" xfId="0" applyNumberFormat="1" applyFont="1" applyFill="1" applyBorder="1" applyAlignment="1">
      <alignment horizontal="center" vertical="center"/>
    </xf>
    <xf numFmtId="49" fontId="3" fillId="23" borderId="4" xfId="0" applyNumberFormat="1" applyFont="1" applyFill="1" applyBorder="1" applyAlignment="1">
      <alignment horizontal="center" vertical="center"/>
    </xf>
    <xf numFmtId="49" fontId="3" fillId="23" borderId="5" xfId="0" applyNumberFormat="1" applyFont="1" applyFill="1" applyBorder="1" applyAlignment="1">
      <alignment horizontal="center" vertical="center"/>
    </xf>
    <xf numFmtId="49" fontId="3" fillId="23" borderId="6" xfId="0" applyNumberFormat="1" applyFont="1" applyFill="1" applyBorder="1" applyAlignment="1">
      <alignment horizontal="center" vertical="center"/>
    </xf>
    <xf numFmtId="49" fontId="3" fillId="23" borderId="8" xfId="0" applyNumberFormat="1" applyFont="1" applyFill="1" applyBorder="1" applyAlignment="1">
      <alignment horizontal="center" vertical="center"/>
    </xf>
    <xf numFmtId="49" fontId="3" fillId="15" borderId="15" xfId="0" applyNumberFormat="1" applyFont="1" applyFill="1" applyBorder="1" applyAlignment="1">
      <alignment horizontal="center" vertical="center"/>
    </xf>
    <xf numFmtId="49" fontId="0" fillId="0" borderId="0" xfId="0" applyNumberFormat="1"/>
    <xf numFmtId="49" fontId="3" fillId="26" borderId="4" xfId="0" applyNumberFormat="1" applyFont="1" applyFill="1" applyBorder="1" applyAlignment="1">
      <alignment horizontal="center" vertical="center"/>
    </xf>
    <xf numFmtId="49" fontId="3" fillId="26" borderId="5" xfId="0" applyNumberFormat="1" applyFont="1" applyFill="1" applyBorder="1" applyAlignment="1">
      <alignment horizontal="center" vertical="center"/>
    </xf>
    <xf numFmtId="49" fontId="3" fillId="26" borderId="6" xfId="0" applyNumberFormat="1" applyFont="1" applyFill="1" applyBorder="1" applyAlignment="1">
      <alignment horizontal="center" vertical="center"/>
    </xf>
    <xf numFmtId="49" fontId="3" fillId="26" borderId="8" xfId="0" applyNumberFormat="1" applyFont="1" applyFill="1" applyBorder="1" applyAlignment="1">
      <alignment horizontal="center" vertical="center"/>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18" xfId="0" applyNumberFormat="1" applyFont="1" applyBorder="1" applyAlignment="1">
      <alignment horizontal="center" vertical="center"/>
    </xf>
    <xf numFmtId="0" fontId="3" fillId="0" borderId="0" xfId="0" applyNumberFormat="1" applyFont="1" applyAlignment="1">
      <alignment horizontal="center" vertical="center"/>
    </xf>
    <xf numFmtId="1" fontId="3" fillId="0" borderId="18" xfId="0" applyNumberFormat="1" applyFont="1" applyBorder="1" applyAlignment="1">
      <alignment horizontal="center" vertical="center"/>
    </xf>
    <xf numFmtId="0" fontId="3" fillId="0" borderId="0" xfId="0" applyFont="1" applyAlignment="1">
      <alignment vertical="center"/>
    </xf>
    <xf numFmtId="1" fontId="3" fillId="15" borderId="9" xfId="0" applyNumberFormat="1" applyFont="1" applyFill="1" applyBorder="1" applyAlignment="1">
      <alignment horizontal="center" vertical="center"/>
    </xf>
    <xf numFmtId="1" fontId="3" fillId="15" borderId="21" xfId="0" applyNumberFormat="1" applyFont="1" applyFill="1" applyBorder="1" applyAlignment="1">
      <alignment horizontal="center" vertical="center"/>
    </xf>
    <xf numFmtId="1" fontId="3" fillId="18" borderId="8" xfId="0" applyNumberFormat="1" applyFont="1" applyFill="1" applyBorder="1" applyAlignment="1">
      <alignment horizontal="center" vertical="center"/>
    </xf>
    <xf numFmtId="1" fontId="3" fillId="18" borderId="2" xfId="0" applyNumberFormat="1" applyFont="1" applyFill="1" applyBorder="1" applyAlignment="1">
      <alignment horizontal="left" vertical="center"/>
    </xf>
    <xf numFmtId="1" fontId="3" fillId="18" borderId="2" xfId="0" applyNumberFormat="1" applyFont="1" applyFill="1" applyBorder="1" applyAlignment="1">
      <alignment horizontal="center" vertical="center"/>
    </xf>
    <xf numFmtId="1" fontId="3" fillId="18" borderId="10" xfId="0" applyNumberFormat="1" applyFont="1" applyFill="1" applyBorder="1" applyAlignment="1">
      <alignment horizontal="center" vertical="center"/>
    </xf>
    <xf numFmtId="1" fontId="3" fillId="18" borderId="11" xfId="0" applyNumberFormat="1" applyFont="1" applyFill="1" applyBorder="1" applyAlignment="1">
      <alignment horizontal="center" vertical="center"/>
    </xf>
    <xf numFmtId="1" fontId="3" fillId="18" borderId="21" xfId="0" applyNumberFormat="1" applyFont="1" applyFill="1" applyBorder="1" applyAlignment="1">
      <alignment horizontal="center" vertical="center"/>
    </xf>
    <xf numFmtId="1" fontId="3" fillId="18" borderId="14" xfId="0" applyNumberFormat="1" applyFont="1" applyFill="1" applyBorder="1" applyAlignment="1">
      <alignment horizontal="center" vertical="center"/>
    </xf>
    <xf numFmtId="1" fontId="3" fillId="16" borderId="8" xfId="0" applyNumberFormat="1" applyFont="1" applyFill="1" applyBorder="1" applyAlignment="1">
      <alignment horizontal="center" vertical="center"/>
    </xf>
    <xf numFmtId="1" fontId="3" fillId="16" borderId="2" xfId="0" applyNumberFormat="1" applyFont="1" applyFill="1" applyBorder="1" applyAlignment="1">
      <alignment horizontal="left" vertical="center"/>
    </xf>
    <xf numFmtId="1" fontId="3" fillId="16" borderId="2" xfId="0" applyNumberFormat="1" applyFont="1" applyFill="1" applyBorder="1" applyAlignment="1">
      <alignment horizontal="center" vertical="center"/>
    </xf>
    <xf numFmtId="1" fontId="3" fillId="16" borderId="10" xfId="0" applyNumberFormat="1" applyFont="1" applyFill="1" applyBorder="1" applyAlignment="1">
      <alignment horizontal="center" vertical="center"/>
    </xf>
    <xf numFmtId="1" fontId="3" fillId="16" borderId="11" xfId="0" applyNumberFormat="1" applyFont="1" applyFill="1" applyBorder="1" applyAlignment="1">
      <alignment horizontal="center" vertical="center"/>
    </xf>
    <xf numFmtId="1" fontId="3" fillId="16" borderId="12" xfId="0" applyNumberFormat="1" applyFont="1" applyFill="1" applyBorder="1" applyAlignment="1">
      <alignment horizontal="center" vertical="center"/>
    </xf>
    <xf numFmtId="1" fontId="3" fillId="16" borderId="14" xfId="0" applyNumberFormat="1" applyFont="1" applyFill="1" applyBorder="1" applyAlignment="1">
      <alignment horizontal="center" vertical="center"/>
    </xf>
    <xf numFmtId="1" fontId="3" fillId="17" borderId="8" xfId="0" applyNumberFormat="1" applyFont="1" applyFill="1" applyBorder="1" applyAlignment="1">
      <alignment horizontal="center" vertical="center"/>
    </xf>
    <xf numFmtId="1" fontId="3" fillId="17" borderId="2" xfId="0" applyNumberFormat="1" applyFont="1" applyFill="1" applyBorder="1" applyAlignment="1">
      <alignment horizontal="left" vertical="center"/>
    </xf>
    <xf numFmtId="1" fontId="3" fillId="17" borderId="2" xfId="0" applyNumberFormat="1" applyFont="1" applyFill="1" applyBorder="1" applyAlignment="1">
      <alignment horizontal="center" vertical="center"/>
    </xf>
    <xf numFmtId="1" fontId="3" fillId="17" borderId="10" xfId="0" applyNumberFormat="1" applyFont="1" applyFill="1" applyBorder="1" applyAlignment="1">
      <alignment horizontal="center" vertical="center"/>
    </xf>
    <xf numFmtId="1" fontId="3" fillId="17" borderId="11" xfId="0" applyNumberFormat="1" applyFont="1" applyFill="1" applyBorder="1" applyAlignment="1">
      <alignment horizontal="center" vertical="center"/>
    </xf>
    <xf numFmtId="1" fontId="3" fillId="17" borderId="21" xfId="0" applyNumberFormat="1" applyFont="1" applyFill="1" applyBorder="1" applyAlignment="1">
      <alignment horizontal="center" vertical="center"/>
    </xf>
    <xf numFmtId="1" fontId="3" fillId="17" borderId="14" xfId="0" applyNumberFormat="1" applyFont="1" applyFill="1" applyBorder="1" applyAlignment="1">
      <alignment horizontal="center" vertical="center"/>
    </xf>
    <xf numFmtId="1" fontId="3" fillId="17" borderId="22" xfId="0" applyNumberFormat="1" applyFont="1" applyFill="1" applyBorder="1" applyAlignment="1">
      <alignment horizontal="center" vertical="center"/>
    </xf>
    <xf numFmtId="1" fontId="3" fillId="17" borderId="24" xfId="0" applyNumberFormat="1" applyFont="1" applyFill="1" applyBorder="1" applyAlignment="1">
      <alignment horizontal="left" vertical="center"/>
    </xf>
    <xf numFmtId="1" fontId="3" fillId="17" borderId="24" xfId="0" applyNumberFormat="1" applyFont="1" applyFill="1" applyBorder="1" applyAlignment="1">
      <alignment horizontal="center" vertical="center"/>
    </xf>
    <xf numFmtId="1" fontId="3" fillId="17" borderId="25" xfId="0" applyNumberFormat="1" applyFont="1" applyFill="1" applyBorder="1" applyAlignment="1">
      <alignment horizontal="center" vertical="center"/>
    </xf>
    <xf numFmtId="1" fontId="3" fillId="17" borderId="26" xfId="0" applyNumberFormat="1" applyFont="1" applyFill="1" applyBorder="1" applyAlignment="1">
      <alignment horizontal="center" vertical="center"/>
    </xf>
    <xf numFmtId="1" fontId="3" fillId="17" borderId="12" xfId="0" applyNumberFormat="1" applyFont="1" applyFill="1" applyBorder="1" applyAlignment="1">
      <alignment horizontal="center" vertical="center"/>
    </xf>
    <xf numFmtId="1" fontId="3" fillId="18" borderId="22" xfId="0" applyNumberFormat="1" applyFont="1" applyFill="1" applyBorder="1" applyAlignment="1">
      <alignment horizontal="center" vertical="center"/>
    </xf>
    <xf numFmtId="1" fontId="3" fillId="18" borderId="24" xfId="0" applyNumberFormat="1" applyFont="1" applyFill="1" applyBorder="1" applyAlignment="1">
      <alignment horizontal="left" vertical="center"/>
    </xf>
    <xf numFmtId="1" fontId="3" fillId="18" borderId="24" xfId="0" applyNumberFormat="1" applyFont="1" applyFill="1" applyBorder="1" applyAlignment="1">
      <alignment horizontal="center" vertical="center"/>
    </xf>
    <xf numFmtId="1" fontId="3" fillId="18" borderId="25" xfId="0" applyNumberFormat="1" applyFont="1" applyFill="1" applyBorder="1" applyAlignment="1">
      <alignment horizontal="center" vertical="center"/>
    </xf>
    <xf numFmtId="1" fontId="3" fillId="18" borderId="26" xfId="0" applyNumberFormat="1" applyFont="1" applyFill="1" applyBorder="1" applyAlignment="1">
      <alignment horizontal="center" vertical="center"/>
    </xf>
    <xf numFmtId="1" fontId="3" fillId="18" borderId="12" xfId="0" applyNumberFormat="1" applyFont="1" applyFill="1" applyBorder="1" applyAlignment="1">
      <alignment horizontal="center" vertical="center"/>
    </xf>
    <xf numFmtId="1" fontId="3" fillId="16" borderId="21" xfId="0" applyNumberFormat="1" applyFont="1" applyFill="1" applyBorder="1" applyAlignment="1">
      <alignment horizontal="center" vertical="center"/>
    </xf>
    <xf numFmtId="1" fontId="3" fillId="0" borderId="0" xfId="0" applyNumberFormat="1" applyFont="1" applyFill="1" applyBorder="1" applyAlignment="1">
      <alignment horizontal="center" vertical="center"/>
    </xf>
    <xf numFmtId="1" fontId="3" fillId="0" borderId="0" xfId="0" applyNumberFormat="1" applyFont="1" applyFill="1" applyBorder="1" applyAlignment="1">
      <alignment horizontal="left" vertical="center"/>
    </xf>
    <xf numFmtId="1" fontId="3" fillId="0" borderId="0" xfId="0" applyNumberFormat="1" applyFont="1" applyFill="1" applyAlignment="1">
      <alignment horizontal="center" vertical="center"/>
    </xf>
    <xf numFmtId="1" fontId="3" fillId="19" borderId="8" xfId="0" applyNumberFormat="1" applyFont="1" applyFill="1" applyBorder="1" applyAlignment="1">
      <alignment horizontal="center" vertical="center"/>
    </xf>
    <xf numFmtId="1" fontId="3" fillId="19" borderId="2" xfId="0" applyNumberFormat="1" applyFont="1" applyFill="1" applyBorder="1" applyAlignment="1">
      <alignment horizontal="left" vertical="center"/>
    </xf>
    <xf numFmtId="1" fontId="3" fillId="19" borderId="2" xfId="0" applyNumberFormat="1" applyFont="1" applyFill="1" applyBorder="1" applyAlignment="1">
      <alignment horizontal="center" vertical="center"/>
    </xf>
    <xf numFmtId="1" fontId="3" fillId="19" borderId="10" xfId="0" applyNumberFormat="1" applyFont="1" applyFill="1" applyBorder="1" applyAlignment="1">
      <alignment horizontal="center" vertical="center"/>
    </xf>
    <xf numFmtId="1" fontId="3" fillId="19" borderId="11" xfId="0" applyNumberFormat="1" applyFont="1" applyFill="1" applyBorder="1" applyAlignment="1">
      <alignment horizontal="center" vertical="center"/>
    </xf>
    <xf numFmtId="1" fontId="3" fillId="19" borderId="12" xfId="0" applyNumberFormat="1" applyFont="1" applyFill="1" applyBorder="1" applyAlignment="1">
      <alignment horizontal="center" vertical="center"/>
    </xf>
    <xf numFmtId="1" fontId="3" fillId="19" borderId="14" xfId="0" applyNumberFormat="1" applyFont="1" applyFill="1" applyBorder="1" applyAlignment="1">
      <alignment horizontal="center" vertical="center"/>
    </xf>
    <xf numFmtId="1" fontId="3" fillId="0" borderId="3" xfId="0" applyNumberFormat="1" applyFont="1" applyFill="1" applyBorder="1" applyAlignment="1">
      <alignment horizontal="left" vertical="center"/>
    </xf>
    <xf numFmtId="1" fontId="3" fillId="0" borderId="4" xfId="0" applyNumberFormat="1" applyFont="1" applyFill="1" applyBorder="1" applyAlignment="1">
      <alignment horizontal="center" vertical="center"/>
    </xf>
    <xf numFmtId="1" fontId="3" fillId="0" borderId="5" xfId="0" applyNumberFormat="1" applyFont="1" applyFill="1" applyBorder="1" applyAlignment="1">
      <alignment horizontal="center" vertical="center"/>
    </xf>
    <xf numFmtId="1" fontId="3" fillId="17" borderId="57" xfId="0" applyNumberFormat="1" applyFont="1" applyFill="1" applyBorder="1" applyAlignment="1">
      <alignment horizontal="center" vertical="center"/>
    </xf>
    <xf numFmtId="1" fontId="3" fillId="17" borderId="10" xfId="0" applyNumberFormat="1" applyFont="1" applyFill="1" applyBorder="1" applyAlignment="1">
      <alignment horizontal="left" vertical="center"/>
    </xf>
    <xf numFmtId="1" fontId="3" fillId="19" borderId="21" xfId="0" applyNumberFormat="1" applyFont="1" applyFill="1" applyBorder="1" applyAlignment="1">
      <alignment horizontal="center" vertical="center"/>
    </xf>
    <xf numFmtId="1" fontId="3" fillId="15" borderId="6" xfId="0" applyNumberFormat="1" applyFont="1" applyFill="1" applyBorder="1" applyAlignment="1">
      <alignment horizontal="center" vertical="center"/>
    </xf>
    <xf numFmtId="1" fontId="3" fillId="15" borderId="1" xfId="0" applyNumberFormat="1" applyFont="1" applyFill="1" applyBorder="1" applyAlignment="1">
      <alignment horizontal="left" vertical="center"/>
    </xf>
    <xf numFmtId="1" fontId="3" fillId="15" borderId="1" xfId="0" applyNumberFormat="1" applyFont="1" applyFill="1" applyBorder="1" applyAlignment="1">
      <alignment horizontal="center" vertical="center"/>
    </xf>
    <xf numFmtId="1" fontId="3" fillId="15" borderId="17" xfId="0" applyNumberFormat="1" applyFont="1" applyFill="1" applyBorder="1" applyAlignment="1">
      <alignment horizontal="center" vertical="center"/>
    </xf>
    <xf numFmtId="1" fontId="3" fillId="15" borderId="18" xfId="0" applyNumberFormat="1" applyFont="1" applyFill="1" applyBorder="1" applyAlignment="1">
      <alignment horizontal="center" vertical="center"/>
    </xf>
    <xf numFmtId="1" fontId="3" fillId="25" borderId="8" xfId="0" applyNumberFormat="1" applyFont="1" applyFill="1" applyBorder="1" applyAlignment="1">
      <alignment horizontal="center" vertical="center"/>
    </xf>
    <xf numFmtId="1" fontId="3" fillId="25" borderId="2" xfId="0" applyNumberFormat="1" applyFont="1" applyFill="1" applyBorder="1" applyAlignment="1">
      <alignment horizontal="left" vertical="center"/>
    </xf>
    <xf numFmtId="1" fontId="3" fillId="25" borderId="2" xfId="0" applyNumberFormat="1" applyFont="1" applyFill="1" applyBorder="1" applyAlignment="1">
      <alignment horizontal="center" vertical="center"/>
    </xf>
    <xf numFmtId="1" fontId="3" fillId="25" borderId="9" xfId="0" applyNumberFormat="1" applyFont="1" applyFill="1" applyBorder="1" applyAlignment="1">
      <alignment horizontal="center" vertical="center"/>
    </xf>
    <xf numFmtId="1" fontId="3" fillId="25" borderId="12" xfId="0" applyNumberFormat="1" applyFont="1" applyFill="1" applyBorder="1" applyAlignment="1">
      <alignment horizontal="center" vertical="center"/>
    </xf>
    <xf numFmtId="1" fontId="3" fillId="25" borderId="13" xfId="0" applyNumberFormat="1" applyFont="1" applyFill="1" applyBorder="1" applyAlignment="1">
      <alignment horizontal="center" vertical="center"/>
    </xf>
    <xf numFmtId="1" fontId="3" fillId="0" borderId="1" xfId="0" applyNumberFormat="1" applyFont="1" applyFill="1" applyBorder="1" applyAlignment="1">
      <alignment horizontal="center" vertical="center"/>
    </xf>
    <xf numFmtId="1" fontId="3" fillId="25" borderId="14" xfId="0" applyNumberFormat="1" applyFont="1" applyFill="1" applyBorder="1" applyAlignment="1">
      <alignment horizontal="center" vertical="center"/>
    </xf>
    <xf numFmtId="1" fontId="3" fillId="25" borderId="10" xfId="0" applyNumberFormat="1" applyFont="1" applyFill="1" applyBorder="1" applyAlignment="1">
      <alignment horizontal="center" vertical="center"/>
    </xf>
    <xf numFmtId="1" fontId="3" fillId="25" borderId="11" xfId="0" applyNumberFormat="1" applyFont="1" applyFill="1" applyBorder="1" applyAlignment="1">
      <alignment horizontal="center" vertical="center"/>
    </xf>
    <xf numFmtId="1" fontId="3" fillId="25" borderId="21" xfId="0" applyNumberFormat="1" applyFont="1" applyFill="1" applyBorder="1" applyAlignment="1">
      <alignment horizontal="center" vertical="center"/>
    </xf>
    <xf numFmtId="1" fontId="3" fillId="23" borderId="8" xfId="0" applyNumberFormat="1" applyFont="1" applyFill="1" applyBorder="1" applyAlignment="1">
      <alignment horizontal="center" vertical="center"/>
    </xf>
    <xf numFmtId="1" fontId="3" fillId="23" borderId="2" xfId="0" applyNumberFormat="1" applyFont="1" applyFill="1" applyBorder="1" applyAlignment="1">
      <alignment horizontal="left" vertical="center"/>
    </xf>
    <xf numFmtId="1" fontId="3" fillId="23" borderId="2" xfId="0" applyNumberFormat="1" applyFont="1" applyFill="1" applyBorder="1" applyAlignment="1">
      <alignment horizontal="center" vertical="center"/>
    </xf>
    <xf numFmtId="1" fontId="3" fillId="23" borderId="10" xfId="0" applyNumberFormat="1" applyFont="1" applyFill="1" applyBorder="1" applyAlignment="1">
      <alignment horizontal="center" vertical="center"/>
    </xf>
    <xf numFmtId="1" fontId="3" fillId="23" borderId="11" xfId="0" applyNumberFormat="1" applyFont="1" applyFill="1" applyBorder="1" applyAlignment="1">
      <alignment horizontal="center" vertical="center"/>
    </xf>
    <xf numFmtId="1" fontId="3" fillId="23" borderId="12" xfId="0" applyNumberFormat="1" applyFont="1" applyFill="1" applyBorder="1" applyAlignment="1">
      <alignment horizontal="center" vertical="center"/>
    </xf>
    <xf numFmtId="1" fontId="3" fillId="23" borderId="13" xfId="0" applyNumberFormat="1" applyFont="1" applyFill="1" applyBorder="1" applyAlignment="1">
      <alignment horizontal="center" vertical="center"/>
    </xf>
    <xf numFmtId="1" fontId="3" fillId="23" borderId="14" xfId="0" applyNumberFormat="1" applyFont="1" applyFill="1" applyBorder="1" applyAlignment="1">
      <alignment horizontal="center" vertical="center"/>
    </xf>
    <xf numFmtId="1" fontId="3" fillId="23" borderId="23" xfId="0" applyNumberFormat="1" applyFont="1" applyFill="1" applyBorder="1" applyAlignment="1">
      <alignment horizontal="center" vertical="center"/>
    </xf>
    <xf numFmtId="1" fontId="3" fillId="23" borderId="6" xfId="0" applyNumberFormat="1" applyFont="1" applyFill="1" applyBorder="1" applyAlignment="1">
      <alignment horizontal="center" vertical="center"/>
    </xf>
    <xf numFmtId="1" fontId="3" fillId="23" borderId="21" xfId="0" applyNumberFormat="1" applyFont="1" applyFill="1" applyBorder="1" applyAlignment="1">
      <alignment horizontal="center" vertical="center"/>
    </xf>
    <xf numFmtId="1" fontId="3" fillId="26" borderId="8" xfId="0" applyNumberFormat="1" applyFont="1" applyFill="1" applyBorder="1" applyAlignment="1">
      <alignment horizontal="center" vertical="center"/>
    </xf>
    <xf numFmtId="1" fontId="3" fillId="26" borderId="2" xfId="0" applyNumberFormat="1" applyFont="1" applyFill="1" applyBorder="1" applyAlignment="1">
      <alignment horizontal="left" vertical="center"/>
    </xf>
    <xf numFmtId="1" fontId="3" fillId="26" borderId="2" xfId="0" applyNumberFormat="1" applyFont="1" applyFill="1" applyBorder="1" applyAlignment="1">
      <alignment horizontal="center" vertical="center"/>
    </xf>
    <xf numFmtId="1" fontId="3" fillId="26" borderId="10" xfId="0" applyNumberFormat="1" applyFont="1" applyFill="1" applyBorder="1" applyAlignment="1">
      <alignment horizontal="center" vertical="center"/>
    </xf>
    <xf numFmtId="1" fontId="3" fillId="26" borderId="11" xfId="0" applyNumberFormat="1" applyFont="1" applyFill="1" applyBorder="1" applyAlignment="1">
      <alignment horizontal="center" vertical="center"/>
    </xf>
    <xf numFmtId="1" fontId="3" fillId="26" borderId="21" xfId="0" applyNumberFormat="1" applyFont="1" applyFill="1" applyBorder="1" applyAlignment="1">
      <alignment horizontal="center" vertical="center"/>
    </xf>
    <xf numFmtId="1" fontId="3" fillId="26" borderId="13" xfId="0" applyNumberFormat="1" applyFont="1" applyFill="1" applyBorder="1" applyAlignment="1">
      <alignment horizontal="center" vertical="center"/>
    </xf>
    <xf numFmtId="1" fontId="3" fillId="26" borderId="14" xfId="0" applyNumberFormat="1" applyFont="1" applyFill="1" applyBorder="1" applyAlignment="1">
      <alignment horizontal="center" vertical="center"/>
    </xf>
    <xf numFmtId="1" fontId="3" fillId="15" borderId="23" xfId="0" applyNumberFormat="1" applyFont="1" applyFill="1" applyBorder="1" applyAlignment="1">
      <alignment horizontal="center" vertical="center"/>
    </xf>
    <xf numFmtId="1" fontId="3" fillId="16" borderId="9" xfId="0" applyNumberFormat="1" applyFont="1" applyFill="1" applyBorder="1" applyAlignment="1">
      <alignment horizontal="center" vertical="center"/>
    </xf>
    <xf numFmtId="1" fontId="3" fillId="16" borderId="23" xfId="0" applyNumberFormat="1" applyFont="1" applyFill="1" applyBorder="1" applyAlignment="1">
      <alignment horizontal="center" vertical="center"/>
    </xf>
    <xf numFmtId="1" fontId="3" fillId="16" borderId="6" xfId="0" applyNumberFormat="1" applyFont="1" applyFill="1" applyBorder="1" applyAlignment="1">
      <alignment horizontal="center" vertical="center"/>
    </xf>
    <xf numFmtId="1" fontId="3" fillId="27" borderId="21" xfId="0" applyNumberFormat="1" applyFont="1" applyFill="1" applyBorder="1" applyAlignment="1">
      <alignment horizontal="center" vertical="center"/>
    </xf>
    <xf numFmtId="1" fontId="13" fillId="0" borderId="2" xfId="0" applyNumberFormat="1" applyFont="1" applyBorder="1" applyAlignment="1">
      <alignment horizontal="center" vertical="center"/>
    </xf>
    <xf numFmtId="1" fontId="13" fillId="0" borderId="0" xfId="0" applyNumberFormat="1" applyFont="1" applyAlignment="1">
      <alignment horizontal="center" vertical="center"/>
    </xf>
    <xf numFmtId="1" fontId="3" fillId="32" borderId="8" xfId="0" applyNumberFormat="1" applyFont="1" applyFill="1" applyBorder="1" applyAlignment="1">
      <alignment horizontal="center" vertical="center"/>
    </xf>
    <xf numFmtId="1" fontId="3" fillId="32" borderId="2" xfId="0" applyNumberFormat="1" applyFont="1" applyFill="1" applyBorder="1" applyAlignment="1">
      <alignment horizontal="left" vertical="center"/>
    </xf>
    <xf numFmtId="1" fontId="3" fillId="32" borderId="2" xfId="0" applyNumberFormat="1" applyFont="1" applyFill="1" applyBorder="1" applyAlignment="1">
      <alignment horizontal="center" vertical="center"/>
    </xf>
    <xf numFmtId="1" fontId="3" fillId="32" borderId="10" xfId="0" applyNumberFormat="1" applyFont="1" applyFill="1" applyBorder="1" applyAlignment="1">
      <alignment horizontal="center" vertical="center"/>
    </xf>
    <xf numFmtId="1" fontId="3" fillId="32" borderId="11" xfId="0" applyNumberFormat="1" applyFont="1" applyFill="1" applyBorder="1" applyAlignment="1">
      <alignment horizontal="center" vertical="center"/>
    </xf>
    <xf numFmtId="1" fontId="3" fillId="32" borderId="21" xfId="0" applyNumberFormat="1" applyFont="1" applyFill="1" applyBorder="1" applyAlignment="1">
      <alignment horizontal="center" vertical="center"/>
    </xf>
    <xf numFmtId="1" fontId="3" fillId="32" borderId="13" xfId="0" applyNumberFormat="1" applyFont="1" applyFill="1" applyBorder="1" applyAlignment="1">
      <alignment horizontal="center" vertical="center"/>
    </xf>
    <xf numFmtId="1" fontId="3" fillId="32" borderId="14" xfId="0" applyNumberFormat="1" applyFont="1" applyFill="1" applyBorder="1" applyAlignment="1">
      <alignment horizontal="center" vertical="center"/>
    </xf>
    <xf numFmtId="1" fontId="3" fillId="22" borderId="8" xfId="0" applyNumberFormat="1" applyFont="1" applyFill="1" applyBorder="1" applyAlignment="1">
      <alignment horizontal="center" vertical="center"/>
    </xf>
    <xf numFmtId="1" fontId="3" fillId="22" borderId="2" xfId="0" applyNumberFormat="1" applyFont="1" applyFill="1" applyBorder="1" applyAlignment="1">
      <alignment horizontal="left" vertical="center"/>
    </xf>
    <xf numFmtId="1" fontId="3" fillId="22" borderId="2" xfId="0" applyNumberFormat="1" applyFont="1" applyFill="1" applyBorder="1" applyAlignment="1">
      <alignment horizontal="center" vertical="center"/>
    </xf>
    <xf numFmtId="1" fontId="3" fillId="22" borderId="10" xfId="0" applyNumberFormat="1" applyFont="1" applyFill="1" applyBorder="1" applyAlignment="1">
      <alignment horizontal="center" vertical="center"/>
    </xf>
    <xf numFmtId="1" fontId="3" fillId="22" borderId="11" xfId="0" applyNumberFormat="1" applyFont="1" applyFill="1" applyBorder="1" applyAlignment="1">
      <alignment horizontal="center" vertical="center"/>
    </xf>
    <xf numFmtId="1" fontId="3" fillId="22" borderId="21" xfId="0" applyNumberFormat="1" applyFont="1" applyFill="1" applyBorder="1" applyAlignment="1">
      <alignment horizontal="center" vertical="center"/>
    </xf>
    <xf numFmtId="1" fontId="3" fillId="22" borderId="13" xfId="0" applyNumberFormat="1" applyFont="1" applyFill="1" applyBorder="1" applyAlignment="1">
      <alignment horizontal="center" vertical="center"/>
    </xf>
    <xf numFmtId="1" fontId="3" fillId="22" borderId="14"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18" xfId="0" applyNumberFormat="1" applyFont="1" applyBorder="1" applyAlignment="1">
      <alignment horizontal="center" vertical="center"/>
    </xf>
    <xf numFmtId="1" fontId="3" fillId="15" borderId="15" xfId="0" applyNumberFormat="1" applyFont="1" applyFill="1" applyBorder="1" applyAlignment="1">
      <alignment horizontal="center" vertical="center"/>
    </xf>
    <xf numFmtId="49" fontId="3" fillId="33" borderId="4" xfId="0" applyNumberFormat="1" applyFont="1" applyFill="1" applyBorder="1" applyAlignment="1">
      <alignment horizontal="center" vertical="center"/>
    </xf>
    <xf numFmtId="49" fontId="3" fillId="33" borderId="5" xfId="0" applyNumberFormat="1" applyFont="1" applyFill="1" applyBorder="1" applyAlignment="1">
      <alignment horizontal="center" vertical="center"/>
    </xf>
    <xf numFmtId="49" fontId="3" fillId="33" borderId="6" xfId="0" applyNumberFormat="1" applyFont="1" applyFill="1" applyBorder="1" applyAlignment="1">
      <alignment horizontal="center" vertical="center"/>
    </xf>
    <xf numFmtId="49" fontId="3" fillId="33" borderId="8" xfId="0" applyNumberFormat="1" applyFont="1" applyFill="1" applyBorder="1" applyAlignment="1">
      <alignment horizontal="center" vertical="center"/>
    </xf>
    <xf numFmtId="1" fontId="3" fillId="33" borderId="12" xfId="0" applyNumberFormat="1" applyFont="1" applyFill="1" applyBorder="1" applyAlignment="1">
      <alignment horizontal="center" vertical="center"/>
    </xf>
    <xf numFmtId="1" fontId="3" fillId="33" borderId="13" xfId="0" applyNumberFormat="1" applyFont="1" applyFill="1" applyBorder="1" applyAlignment="1">
      <alignment horizontal="center" vertical="center"/>
    </xf>
    <xf numFmtId="1" fontId="3" fillId="33" borderId="14" xfId="0" applyNumberFormat="1" applyFont="1" applyFill="1" applyBorder="1" applyAlignment="1">
      <alignment horizontal="center" vertical="center"/>
    </xf>
    <xf numFmtId="1" fontId="3" fillId="33" borderId="8" xfId="0" applyNumberFormat="1" applyFont="1" applyFill="1" applyBorder="1" applyAlignment="1">
      <alignment horizontal="center" vertical="center"/>
    </xf>
    <xf numFmtId="1" fontId="3" fillId="33" borderId="2" xfId="0" applyNumberFormat="1" applyFont="1" applyFill="1" applyBorder="1" applyAlignment="1">
      <alignment horizontal="left" vertical="center"/>
    </xf>
    <xf numFmtId="1" fontId="3" fillId="33" borderId="2" xfId="0" applyNumberFormat="1" applyFont="1" applyFill="1" applyBorder="1" applyAlignment="1">
      <alignment horizontal="center" vertical="center"/>
    </xf>
    <xf numFmtId="1" fontId="3" fillId="33" borderId="10" xfId="0" applyNumberFormat="1" applyFont="1" applyFill="1" applyBorder="1" applyAlignment="1">
      <alignment horizontal="center" vertical="center"/>
    </xf>
    <xf numFmtId="1" fontId="3" fillId="33" borderId="11"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18" xfId="0" applyNumberFormat="1" applyFont="1" applyBorder="1" applyAlignment="1">
      <alignment horizontal="center" vertical="center"/>
    </xf>
    <xf numFmtId="49" fontId="3" fillId="34" borderId="1" xfId="0" applyNumberFormat="1" applyFont="1" applyFill="1" applyBorder="1" applyAlignment="1">
      <alignment horizontal="center" vertical="center"/>
    </xf>
    <xf numFmtId="1" fontId="3" fillId="33" borderId="21" xfId="0" applyNumberFormat="1" applyFont="1" applyFill="1" applyBorder="1" applyAlignment="1">
      <alignment horizontal="center" vertical="center"/>
    </xf>
    <xf numFmtId="1" fontId="3" fillId="0" borderId="6" xfId="0" applyNumberFormat="1" applyFont="1" applyFill="1" applyBorder="1" applyAlignment="1">
      <alignment horizontal="left" vertical="center"/>
    </xf>
    <xf numFmtId="1" fontId="3" fillId="0" borderId="7" xfId="0" applyNumberFormat="1" applyFont="1" applyFill="1" applyBorder="1" applyAlignment="1">
      <alignment horizontal="center" vertical="center"/>
    </xf>
    <xf numFmtId="1" fontId="3" fillId="0" borderId="8" xfId="0" applyNumberFormat="1" applyFont="1" applyFill="1" applyBorder="1" applyAlignment="1">
      <alignment horizontal="left" vertical="center"/>
    </xf>
    <xf numFmtId="1" fontId="3" fillId="0" borderId="2" xfId="0" applyNumberFormat="1" applyFont="1" applyFill="1" applyBorder="1" applyAlignment="1">
      <alignment horizontal="center" vertical="center"/>
    </xf>
    <xf numFmtId="1" fontId="3" fillId="0" borderId="9" xfId="0" applyNumberFormat="1" applyFont="1" applyFill="1" applyBorder="1" applyAlignment="1">
      <alignment horizontal="center" vertical="center"/>
    </xf>
    <xf numFmtId="49" fontId="3" fillId="34" borderId="2"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4" xfId="0" applyNumberFormat="1" applyFont="1" applyBorder="1" applyAlignment="1">
      <alignment horizontal="center" vertical="center"/>
    </xf>
    <xf numFmtId="1" fontId="3" fillId="15" borderId="22" xfId="0" applyNumberFormat="1" applyFont="1" applyFill="1" applyBorder="1" applyAlignment="1">
      <alignment horizontal="center" vertical="center"/>
    </xf>
    <xf numFmtId="1" fontId="3" fillId="15" borderId="24" xfId="0" applyNumberFormat="1" applyFont="1" applyFill="1" applyBorder="1" applyAlignment="1">
      <alignment horizontal="center" vertical="center"/>
    </xf>
    <xf numFmtId="1" fontId="3" fillId="0" borderId="19" xfId="0" applyNumberFormat="1" applyFont="1" applyFill="1" applyBorder="1" applyAlignment="1">
      <alignment horizontal="left" vertical="center"/>
    </xf>
    <xf numFmtId="1" fontId="3" fillId="0" borderId="20" xfId="0" applyNumberFormat="1" applyFont="1" applyFill="1" applyBorder="1" applyAlignment="1">
      <alignment horizontal="left" vertical="center"/>
    </xf>
    <xf numFmtId="1" fontId="3" fillId="0" borderId="16" xfId="0" applyNumberFormat="1" applyFont="1" applyFill="1" applyBorder="1" applyAlignment="1">
      <alignment horizontal="left" vertical="center"/>
    </xf>
    <xf numFmtId="1" fontId="3" fillId="0" borderId="17" xfId="0" applyNumberFormat="1" applyFont="1" applyFill="1" applyBorder="1" applyAlignment="1">
      <alignment horizontal="center" vertical="center"/>
    </xf>
    <xf numFmtId="1" fontId="3" fillId="0" borderId="18" xfId="0" applyNumberFormat="1" applyFont="1" applyFill="1" applyBorder="1" applyAlignment="1">
      <alignment horizontal="center" vertical="center"/>
    </xf>
    <xf numFmtId="1" fontId="3" fillId="17" borderId="6" xfId="0" applyNumberFormat="1" applyFont="1" applyFill="1" applyBorder="1" applyAlignment="1">
      <alignment horizontal="center" vertical="center"/>
    </xf>
    <xf numFmtId="1" fontId="3" fillId="17" borderId="9" xfId="0" applyNumberFormat="1" applyFont="1" applyFill="1" applyBorder="1" applyAlignment="1">
      <alignment horizontal="center" vertical="center"/>
    </xf>
    <xf numFmtId="1" fontId="3" fillId="15" borderId="24" xfId="0" applyNumberFormat="1" applyFont="1" applyFill="1" applyBorder="1" applyAlignment="1">
      <alignment horizontal="left" vertical="center"/>
    </xf>
    <xf numFmtId="1" fontId="3" fillId="15" borderId="25" xfId="0" applyNumberFormat="1" applyFont="1" applyFill="1" applyBorder="1" applyAlignment="1">
      <alignment horizontal="center" vertical="center"/>
    </xf>
    <xf numFmtId="1" fontId="3" fillId="15" borderId="26" xfId="0" applyNumberFormat="1" applyFont="1" applyFill="1" applyBorder="1" applyAlignment="1">
      <alignment horizontal="center" vertical="center"/>
    </xf>
    <xf numFmtId="49" fontId="3" fillId="3" borderId="19" xfId="0" applyNumberFormat="1" applyFont="1" applyFill="1" applyBorder="1" applyAlignment="1">
      <alignment horizontal="center" vertical="center"/>
    </xf>
    <xf numFmtId="49" fontId="3" fillId="34" borderId="7" xfId="0" applyNumberFormat="1" applyFont="1" applyFill="1" applyBorder="1" applyAlignment="1">
      <alignment horizontal="center" vertical="center"/>
    </xf>
    <xf numFmtId="49" fontId="3" fillId="33" borderId="32" xfId="0" applyNumberFormat="1" applyFont="1" applyFill="1" applyBorder="1" applyAlignment="1">
      <alignment horizontal="center" vertical="center"/>
    </xf>
    <xf numFmtId="49" fontId="3" fillId="33" borderId="33" xfId="0" applyNumberFormat="1" applyFont="1" applyFill="1" applyBorder="1" applyAlignment="1">
      <alignment horizontal="center" vertical="center"/>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18" xfId="0" applyNumberFormat="1" applyFont="1" applyBorder="1" applyAlignment="1">
      <alignment horizontal="center" vertical="center"/>
    </xf>
    <xf numFmtId="1" fontId="3" fillId="16" borderId="57" xfId="0" applyNumberFormat="1" applyFont="1" applyFill="1" applyBorder="1" applyAlignment="1">
      <alignment horizontal="center" vertical="center"/>
    </xf>
    <xf numFmtId="1" fontId="3" fillId="16" borderId="10" xfId="0" applyNumberFormat="1" applyFont="1" applyFill="1" applyBorder="1" applyAlignment="1">
      <alignment horizontal="left" vertical="center"/>
    </xf>
    <xf numFmtId="49" fontId="3" fillId="16" borderId="3" xfId="0" applyNumberFormat="1" applyFont="1" applyFill="1" applyBorder="1" applyAlignment="1">
      <alignment horizontal="center" vertical="center"/>
    </xf>
    <xf numFmtId="49" fontId="3" fillId="17" borderId="3" xfId="0" applyNumberFormat="1" applyFont="1" applyFill="1" applyBorder="1" applyAlignment="1">
      <alignment horizontal="center" vertical="center"/>
    </xf>
    <xf numFmtId="49" fontId="3" fillId="16" borderId="32" xfId="0" applyNumberFormat="1" applyFont="1" applyFill="1" applyBorder="1" applyAlignment="1">
      <alignment horizontal="center" vertical="center"/>
    </xf>
    <xf numFmtId="49" fontId="3" fillId="16" borderId="33" xfId="0" applyNumberFormat="1" applyFont="1" applyFill="1" applyBorder="1" applyAlignment="1">
      <alignment horizontal="center" vertical="center"/>
    </xf>
    <xf numFmtId="49" fontId="3" fillId="16" borderId="62" xfId="0" applyNumberFormat="1" applyFont="1" applyFill="1" applyBorder="1" applyAlignment="1">
      <alignment horizontal="center" vertical="center"/>
    </xf>
    <xf numFmtId="49" fontId="3" fillId="16" borderId="63" xfId="0" applyNumberFormat="1" applyFont="1" applyFill="1" applyBorder="1" applyAlignment="1">
      <alignment horizontal="center" vertical="center"/>
    </xf>
    <xf numFmtId="49" fontId="3" fillId="3" borderId="3" xfId="0" applyNumberFormat="1" applyFont="1" applyFill="1" applyBorder="1" applyAlignment="1">
      <alignment horizontal="center" vertical="center"/>
    </xf>
    <xf numFmtId="49" fontId="3" fillId="34" borderId="6"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17" borderId="23" xfId="0" applyNumberFormat="1" applyFont="1" applyFill="1" applyBorder="1" applyAlignment="1">
      <alignment horizontal="center" vertical="center"/>
    </xf>
    <xf numFmtId="49" fontId="3" fillId="0" borderId="31" xfId="0" applyNumberFormat="1" applyFont="1" applyBorder="1" applyAlignment="1">
      <alignment horizontal="center" vertical="center"/>
    </xf>
    <xf numFmtId="49" fontId="3" fillId="16" borderId="41" xfId="0" applyNumberFormat="1" applyFont="1" applyFill="1" applyBorder="1" applyAlignment="1">
      <alignment horizontal="center" vertical="center"/>
    </xf>
    <xf numFmtId="49" fontId="3" fillId="16" borderId="42" xfId="0" applyNumberFormat="1" applyFont="1" applyFill="1" applyBorder="1" applyAlignment="1">
      <alignment horizontal="center" vertical="center"/>
    </xf>
    <xf numFmtId="49" fontId="3" fillId="16" borderId="43" xfId="0" applyNumberFormat="1" applyFont="1" applyFill="1" applyBorder="1" applyAlignment="1">
      <alignment horizontal="center" vertical="center"/>
    </xf>
    <xf numFmtId="1" fontId="3" fillId="0" borderId="1"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18" xfId="0" applyNumberFormat="1" applyFont="1" applyBorder="1" applyAlignment="1">
      <alignment horizontal="center" vertical="center"/>
    </xf>
    <xf numFmtId="1" fontId="3" fillId="16" borderId="24" xfId="0" applyNumberFormat="1" applyFont="1" applyFill="1" applyBorder="1" applyAlignment="1">
      <alignment horizontal="center" vertical="center"/>
    </xf>
    <xf numFmtId="1" fontId="3" fillId="16" borderId="22" xfId="0" applyNumberFormat="1" applyFont="1" applyFill="1" applyBorder="1" applyAlignment="1">
      <alignment horizontal="center" vertical="center"/>
    </xf>
    <xf numFmtId="1" fontId="3" fillId="16" borderId="24" xfId="0" applyNumberFormat="1" applyFont="1" applyFill="1" applyBorder="1" applyAlignment="1">
      <alignment horizontal="left" vertical="center"/>
    </xf>
    <xf numFmtId="1" fontId="3" fillId="16" borderId="25" xfId="0" applyNumberFormat="1" applyFont="1" applyFill="1" applyBorder="1" applyAlignment="1">
      <alignment horizontal="center" vertical="center"/>
    </xf>
    <xf numFmtId="1" fontId="3" fillId="16" borderId="26" xfId="0" applyNumberFormat="1" applyFont="1" applyFill="1" applyBorder="1" applyAlignment="1">
      <alignment horizontal="center" vertical="center"/>
    </xf>
    <xf numFmtId="49" fontId="3" fillId="18" borderId="4" xfId="0" applyNumberFormat="1" applyFont="1" applyFill="1" applyBorder="1" applyAlignment="1">
      <alignment horizontal="center" vertical="center"/>
    </xf>
    <xf numFmtId="49" fontId="3" fillId="18" borderId="5" xfId="0" applyNumberFormat="1" applyFont="1" applyFill="1" applyBorder="1" applyAlignment="1">
      <alignment horizontal="center" vertical="center"/>
    </xf>
    <xf numFmtId="49" fontId="3" fillId="18" borderId="6" xfId="0" applyNumberFormat="1" applyFont="1" applyFill="1" applyBorder="1" applyAlignment="1">
      <alignment horizontal="center" vertical="center"/>
    </xf>
    <xf numFmtId="49" fontId="3" fillId="18" borderId="8"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wrapText="1"/>
    </xf>
    <xf numFmtId="49" fontId="3" fillId="0" borderId="0" xfId="0" applyNumberFormat="1" applyFont="1" applyFill="1" applyAlignment="1">
      <alignment horizontal="center" vertical="center"/>
    </xf>
    <xf numFmtId="49" fontId="3" fillId="0" borderId="0" xfId="0" applyNumberFormat="1" applyFont="1" applyFill="1" applyBorder="1" applyAlignment="1">
      <alignment horizontal="center" vertical="center"/>
    </xf>
    <xf numFmtId="49" fontId="3" fillId="19" borderId="4" xfId="0" applyNumberFormat="1" applyFont="1" applyFill="1" applyBorder="1" applyAlignment="1">
      <alignment horizontal="center" vertical="center"/>
    </xf>
    <xf numFmtId="49" fontId="3" fillId="19" borderId="5" xfId="0" applyNumberFormat="1" applyFont="1" applyFill="1" applyBorder="1" applyAlignment="1">
      <alignment horizontal="center" vertical="center"/>
    </xf>
    <xf numFmtId="49" fontId="3" fillId="19" borderId="6" xfId="0" applyNumberFormat="1" applyFont="1" applyFill="1" applyBorder="1" applyAlignment="1">
      <alignment horizontal="center" vertical="center"/>
    </xf>
    <xf numFmtId="49" fontId="3" fillId="19" borderId="8" xfId="0" applyNumberFormat="1" applyFont="1" applyFill="1" applyBorder="1" applyAlignment="1">
      <alignment horizontal="center" vertical="center"/>
    </xf>
    <xf numFmtId="49" fontId="3" fillId="0" borderId="0" xfId="0" applyNumberFormat="1" applyFont="1" applyFill="1" applyAlignment="1">
      <alignment horizontal="center" vertical="center" wrapText="1"/>
    </xf>
    <xf numFmtId="1" fontId="3" fillId="0" borderId="35"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4" xfId="0" applyNumberFormat="1" applyFont="1" applyBorder="1" applyAlignment="1">
      <alignment horizontal="center" vertical="center"/>
    </xf>
    <xf numFmtId="1" fontId="3" fillId="16" borderId="38" xfId="0" applyNumberFormat="1" applyFont="1" applyFill="1" applyBorder="1" applyAlignment="1">
      <alignment horizontal="center" vertical="center"/>
    </xf>
    <xf numFmtId="1" fontId="3" fillId="0" borderId="22" xfId="0" applyNumberFormat="1" applyFont="1" applyBorder="1" applyAlignment="1">
      <alignment horizontal="left" vertical="center"/>
    </xf>
    <xf numFmtId="49" fontId="3" fillId="28" borderId="1" xfId="0" applyNumberFormat="1" applyFont="1" applyFill="1" applyBorder="1" applyAlignment="1">
      <alignment horizontal="center" vertical="center"/>
    </xf>
    <xf numFmtId="49" fontId="3" fillId="28" borderId="7" xfId="0" applyNumberFormat="1" applyFont="1" applyFill="1" applyBorder="1" applyAlignment="1">
      <alignment horizontal="center" vertical="center"/>
    </xf>
    <xf numFmtId="49" fontId="3" fillId="28" borderId="2" xfId="0" applyNumberFormat="1" applyFont="1" applyFill="1" applyBorder="1" applyAlignment="1">
      <alignment horizontal="center" vertical="center"/>
    </xf>
    <xf numFmtId="1" fontId="3" fillId="0" borderId="0" xfId="0" applyNumberFormat="1" applyFont="1" applyAlignment="1">
      <alignment horizontal="center" vertical="center"/>
    </xf>
    <xf numFmtId="1" fontId="3" fillId="0" borderId="0" xfId="0" applyNumberFormat="1" applyFont="1" applyAlignment="1">
      <alignment horizontal="center" vertical="center"/>
    </xf>
    <xf numFmtId="49" fontId="3" fillId="35" borderId="6" xfId="0" applyNumberFormat="1" applyFont="1" applyFill="1" applyBorder="1" applyAlignment="1">
      <alignment horizontal="center" vertical="center"/>
    </xf>
    <xf numFmtId="49" fontId="3" fillId="35" borderId="8" xfId="0" applyNumberFormat="1" applyFont="1" applyFill="1" applyBorder="1" applyAlignment="1">
      <alignment horizontal="center" vertical="center"/>
    </xf>
    <xf numFmtId="49" fontId="3" fillId="35" borderId="4" xfId="0" applyNumberFormat="1" applyFont="1" applyFill="1" applyBorder="1" applyAlignment="1">
      <alignment horizontal="center" vertical="center"/>
    </xf>
    <xf numFmtId="49" fontId="3" fillId="35" borderId="5" xfId="0" applyNumberFormat="1" applyFont="1" applyFill="1" applyBorder="1" applyAlignment="1">
      <alignment horizontal="center" vertical="center"/>
    </xf>
    <xf numFmtId="1" fontId="3" fillId="35" borderId="13" xfId="0" applyNumberFormat="1" applyFont="1" applyFill="1" applyBorder="1" applyAlignment="1">
      <alignment horizontal="center" vertical="center"/>
    </xf>
    <xf numFmtId="1" fontId="3" fillId="35" borderId="14" xfId="0" applyNumberFormat="1" applyFont="1" applyFill="1" applyBorder="1" applyAlignment="1">
      <alignment horizontal="center" vertical="center"/>
    </xf>
    <xf numFmtId="1" fontId="3" fillId="35" borderId="21" xfId="0" applyNumberFormat="1" applyFont="1" applyFill="1" applyBorder="1" applyAlignment="1">
      <alignment horizontal="center" vertical="center"/>
    </xf>
    <xf numFmtId="1" fontId="3" fillId="35" borderId="8" xfId="0" applyNumberFormat="1" applyFont="1" applyFill="1" applyBorder="1" applyAlignment="1">
      <alignment horizontal="center" vertical="center"/>
    </xf>
    <xf numFmtId="1" fontId="3" fillId="35" borderId="2" xfId="0" applyNumberFormat="1" applyFont="1" applyFill="1" applyBorder="1" applyAlignment="1">
      <alignment horizontal="left" vertical="center"/>
    </xf>
    <xf numFmtId="1" fontId="3" fillId="35" borderId="2" xfId="0" applyNumberFormat="1" applyFont="1" applyFill="1" applyBorder="1" applyAlignment="1">
      <alignment horizontal="center" vertical="center"/>
    </xf>
    <xf numFmtId="1" fontId="3" fillId="35" borderId="10" xfId="0" applyNumberFormat="1" applyFont="1" applyFill="1" applyBorder="1" applyAlignment="1">
      <alignment horizontal="center" vertical="center"/>
    </xf>
    <xf numFmtId="1" fontId="3" fillId="35" borderId="11" xfId="0" applyNumberFormat="1" applyFont="1" applyFill="1" applyBorder="1" applyAlignment="1">
      <alignment horizontal="center" vertical="center"/>
    </xf>
    <xf numFmtId="0" fontId="14" fillId="0" borderId="0" xfId="0" applyFont="1" applyAlignment="1">
      <alignment vertical="center"/>
    </xf>
    <xf numFmtId="1" fontId="13" fillId="0" borderId="1" xfId="0" applyNumberFormat="1" applyFont="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4" xfId="0" applyNumberFormat="1" applyFont="1" applyBorder="1" applyAlignment="1">
      <alignment horizontal="center" vertical="center"/>
    </xf>
    <xf numFmtId="1" fontId="3" fillId="35" borderId="15" xfId="0" applyNumberFormat="1" applyFont="1" applyFill="1" applyBorder="1" applyAlignment="1">
      <alignment horizontal="center" vertical="center"/>
    </xf>
    <xf numFmtId="1" fontId="3" fillId="35" borderId="12" xfId="0" applyNumberFormat="1" applyFont="1" applyFill="1" applyBorder="1" applyAlignment="1">
      <alignment horizontal="center" vertical="center"/>
    </xf>
    <xf numFmtId="1" fontId="3" fillId="0" borderId="5" xfId="0" applyNumberFormat="1" applyFont="1" applyBorder="1" applyAlignment="1">
      <alignment horizontal="center" vertical="center"/>
    </xf>
    <xf numFmtId="1" fontId="3" fillId="35" borderId="24" xfId="0" applyNumberFormat="1" applyFont="1" applyFill="1" applyBorder="1" applyAlignment="1">
      <alignment horizontal="center" vertical="center"/>
    </xf>
    <xf numFmtId="165" fontId="3" fillId="0" borderId="0" xfId="0" applyNumberFormat="1" applyFont="1" applyAlignment="1">
      <alignment horizontal="center" vertical="center"/>
    </xf>
    <xf numFmtId="1" fontId="3" fillId="35" borderId="40" xfId="0" applyNumberFormat="1" applyFont="1" applyFill="1" applyBorder="1" applyAlignment="1">
      <alignment horizontal="center" vertical="center"/>
    </xf>
    <xf numFmtId="1" fontId="3" fillId="35" borderId="32" xfId="0" applyNumberFormat="1" applyFont="1" applyFill="1" applyBorder="1" applyAlignment="1">
      <alignment horizontal="center" vertical="center"/>
    </xf>
    <xf numFmtId="1" fontId="3" fillId="35" borderId="33" xfId="0" applyNumberFormat="1" applyFont="1" applyFill="1" applyBorder="1" applyAlignment="1">
      <alignment horizontal="center" vertical="center"/>
    </xf>
    <xf numFmtId="1" fontId="3" fillId="35" borderId="24" xfId="0" applyNumberFormat="1" applyFont="1" applyFill="1" applyBorder="1" applyAlignment="1">
      <alignment horizontal="left" vertical="center"/>
    </xf>
    <xf numFmtId="1" fontId="3" fillId="35" borderId="25" xfId="0" applyNumberFormat="1" applyFont="1" applyFill="1" applyBorder="1" applyAlignment="1">
      <alignment horizontal="center" vertical="center"/>
    </xf>
    <xf numFmtId="1" fontId="3" fillId="35" borderId="26" xfId="0" applyNumberFormat="1" applyFont="1" applyFill="1" applyBorder="1" applyAlignment="1">
      <alignment horizontal="center" vertical="center"/>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18"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35" borderId="9" xfId="0" applyNumberFormat="1" applyFont="1" applyFill="1" applyBorder="1" applyAlignment="1">
      <alignment horizontal="center" vertical="center"/>
    </xf>
    <xf numFmtId="1" fontId="3" fillId="0" borderId="0" xfId="0" applyNumberFormat="1" applyFont="1" applyAlignment="1">
      <alignment horizontal="center" vertical="center" wrapText="1"/>
    </xf>
    <xf numFmtId="1" fontId="3" fillId="0" borderId="0" xfId="0" applyNumberFormat="1" applyFont="1" applyBorder="1" applyAlignment="1">
      <alignment vertical="center" wrapText="1"/>
    </xf>
    <xf numFmtId="1" fontId="3" fillId="35" borderId="25" xfId="0" applyNumberFormat="1" applyFont="1" applyFill="1" applyBorder="1" applyAlignment="1">
      <alignment horizontal="left" vertical="center"/>
    </xf>
    <xf numFmtId="1" fontId="2" fillId="0" borderId="0" xfId="0" applyNumberFormat="1" applyFont="1" applyBorder="1" applyAlignment="1">
      <alignment vertical="center"/>
    </xf>
    <xf numFmtId="1" fontId="3" fillId="0" borderId="44" xfId="0" applyNumberFormat="1" applyFont="1" applyBorder="1" applyAlignment="1">
      <alignment vertical="center" wrapText="1"/>
    </xf>
    <xf numFmtId="1" fontId="3" fillId="0" borderId="30" xfId="0" applyNumberFormat="1" applyFont="1" applyBorder="1" applyAlignment="1">
      <alignment vertical="center" wrapText="1"/>
    </xf>
    <xf numFmtId="1" fontId="3" fillId="0" borderId="28" xfId="0" applyNumberFormat="1" applyFont="1" applyBorder="1" applyAlignment="1">
      <alignment vertical="center" wrapText="1"/>
    </xf>
    <xf numFmtId="1" fontId="3" fillId="0" borderId="29" xfId="0" applyNumberFormat="1" applyFont="1" applyBorder="1" applyAlignment="1">
      <alignment vertical="center" wrapText="1"/>
    </xf>
    <xf numFmtId="1" fontId="3" fillId="0" borderId="34" xfId="0" applyNumberFormat="1" applyFont="1" applyBorder="1" applyAlignment="1">
      <alignment vertical="center" wrapText="1"/>
    </xf>
    <xf numFmtId="1" fontId="3" fillId="0" borderId="45" xfId="0" applyNumberFormat="1" applyFont="1" applyBorder="1" applyAlignment="1">
      <alignment vertical="center" wrapText="1"/>
    </xf>
    <xf numFmtId="1" fontId="3" fillId="0" borderId="46" xfId="0" applyNumberFormat="1" applyFont="1" applyBorder="1" applyAlignment="1">
      <alignment vertical="center" wrapText="1"/>
    </xf>
    <xf numFmtId="1" fontId="3" fillId="0" borderId="47" xfId="0" applyNumberFormat="1" applyFont="1" applyBorder="1" applyAlignment="1">
      <alignment vertical="center" wrapText="1"/>
    </xf>
    <xf numFmtId="0" fontId="3" fillId="23" borderId="8" xfId="0" applyFont="1" applyFill="1" applyBorder="1" applyAlignment="1">
      <alignment horizontal="center" vertical="center"/>
    </xf>
    <xf numFmtId="0" fontId="3" fillId="23" borderId="24" xfId="0" applyFont="1" applyFill="1" applyBorder="1" applyAlignment="1">
      <alignment horizontal="center" vertical="center"/>
    </xf>
    <xf numFmtId="0" fontId="3" fillId="23" borderId="12" xfId="0" applyFont="1" applyFill="1" applyBorder="1" applyAlignment="1">
      <alignment horizontal="center" vertical="center"/>
    </xf>
    <xf numFmtId="0" fontId="3" fillId="23" borderId="13" xfId="0" applyFont="1" applyFill="1" applyBorder="1" applyAlignment="1">
      <alignment horizontal="center" vertical="center"/>
    </xf>
    <xf numFmtId="0" fontId="3" fillId="23" borderId="14" xfId="0" applyFont="1" applyFill="1" applyBorder="1" applyAlignment="1">
      <alignment horizontal="center" vertical="center"/>
    </xf>
    <xf numFmtId="0" fontId="3" fillId="23" borderId="21" xfId="0" applyFont="1" applyFill="1" applyBorder="1" applyAlignment="1">
      <alignment horizontal="center" vertical="center"/>
    </xf>
    <xf numFmtId="0" fontId="3" fillId="23" borderId="2" xfId="0" applyFont="1" applyFill="1" applyBorder="1" applyAlignment="1">
      <alignment horizontal="left" vertical="center"/>
    </xf>
    <xf numFmtId="0" fontId="3" fillId="23" borderId="2" xfId="0" applyFont="1" applyFill="1" applyBorder="1" applyAlignment="1">
      <alignment horizontal="center" vertical="center"/>
    </xf>
    <xf numFmtId="0" fontId="3" fillId="23" borderId="10" xfId="0" applyFont="1" applyFill="1" applyBorder="1" applyAlignment="1">
      <alignment horizontal="center" vertical="center"/>
    </xf>
    <xf numFmtId="0" fontId="3" fillId="23" borderId="11" xfId="0" applyFont="1" applyFill="1" applyBorder="1" applyAlignment="1">
      <alignment horizontal="center" vertical="center"/>
    </xf>
    <xf numFmtId="0" fontId="3" fillId="23" borderId="22" xfId="0" applyFont="1" applyFill="1" applyBorder="1" applyAlignment="1">
      <alignment horizontal="center" vertical="center"/>
    </xf>
    <xf numFmtId="0" fontId="3" fillId="36" borderId="8" xfId="0" applyFont="1" applyFill="1" applyBorder="1" applyAlignment="1">
      <alignment horizontal="center" vertical="center"/>
    </xf>
    <xf numFmtId="0" fontId="3" fillId="35" borderId="8" xfId="0" applyFont="1" applyFill="1" applyBorder="1" applyAlignment="1">
      <alignment horizontal="center" vertical="center"/>
    </xf>
    <xf numFmtId="0" fontId="3" fillId="35" borderId="12" xfId="0" applyFont="1" applyFill="1" applyBorder="1" applyAlignment="1">
      <alignment horizontal="center" vertical="center"/>
    </xf>
    <xf numFmtId="0" fontId="3" fillId="35" borderId="13" xfId="0" applyFont="1" applyFill="1" applyBorder="1" applyAlignment="1">
      <alignment horizontal="center" vertical="center"/>
    </xf>
    <xf numFmtId="0" fontId="3" fillId="35" borderId="14" xfId="0" applyFont="1" applyFill="1" applyBorder="1" applyAlignment="1">
      <alignment horizontal="center" vertical="center"/>
    </xf>
    <xf numFmtId="0" fontId="3" fillId="35" borderId="21" xfId="0" applyFont="1" applyFill="1" applyBorder="1" applyAlignment="1">
      <alignment horizontal="center" vertical="center"/>
    </xf>
    <xf numFmtId="0" fontId="3" fillId="35" borderId="2" xfId="0" applyFont="1" applyFill="1" applyBorder="1" applyAlignment="1">
      <alignment horizontal="left" vertical="center"/>
    </xf>
    <xf numFmtId="0" fontId="3" fillId="35" borderId="2" xfId="0" applyFont="1" applyFill="1" applyBorder="1" applyAlignment="1">
      <alignment horizontal="center" vertical="center"/>
    </xf>
    <xf numFmtId="0" fontId="3" fillId="35" borderId="10" xfId="0" applyFont="1" applyFill="1" applyBorder="1" applyAlignment="1">
      <alignment horizontal="center" vertical="center"/>
    </xf>
    <xf numFmtId="0" fontId="3" fillId="35" borderId="11" xfId="0" applyFont="1" applyFill="1" applyBorder="1" applyAlignment="1">
      <alignment horizontal="center" vertical="center"/>
    </xf>
    <xf numFmtId="0" fontId="3" fillId="35" borderId="9" xfId="0" applyFont="1" applyFill="1" applyBorder="1" applyAlignment="1">
      <alignment horizontal="center" vertical="center"/>
    </xf>
    <xf numFmtId="0" fontId="3" fillId="23" borderId="24" xfId="0" applyFont="1" applyFill="1" applyBorder="1" applyAlignment="1">
      <alignment horizontal="left" vertical="center"/>
    </xf>
    <xf numFmtId="0" fontId="3" fillId="23" borderId="25" xfId="0" applyFont="1" applyFill="1" applyBorder="1" applyAlignment="1">
      <alignment horizontal="center" vertical="center"/>
    </xf>
    <xf numFmtId="0" fontId="3" fillId="23" borderId="26" xfId="0" applyFont="1" applyFill="1" applyBorder="1" applyAlignment="1">
      <alignment horizontal="center" vertical="center"/>
    </xf>
    <xf numFmtId="0" fontId="3" fillId="36" borderId="2" xfId="0" applyFont="1" applyFill="1" applyBorder="1" applyAlignment="1">
      <alignment horizontal="left" vertical="center"/>
    </xf>
    <xf numFmtId="0" fontId="3" fillId="36" borderId="2" xfId="0" applyFont="1" applyFill="1" applyBorder="1" applyAlignment="1">
      <alignment horizontal="center" vertical="center"/>
    </xf>
    <xf numFmtId="0" fontId="3" fillId="36" borderId="12" xfId="0" applyFont="1" applyFill="1" applyBorder="1" applyAlignment="1">
      <alignment horizontal="center" vertical="center"/>
    </xf>
    <xf numFmtId="0" fontId="3" fillId="36" borderId="13" xfId="0" applyFont="1" applyFill="1" applyBorder="1" applyAlignment="1">
      <alignment horizontal="center" vertical="center"/>
    </xf>
    <xf numFmtId="0" fontId="3" fillId="36" borderId="14" xfId="0" applyFont="1" applyFill="1" applyBorder="1" applyAlignment="1">
      <alignment horizontal="center" vertical="center"/>
    </xf>
    <xf numFmtId="0" fontId="3" fillId="36" borderId="10" xfId="0" applyFont="1" applyFill="1" applyBorder="1" applyAlignment="1">
      <alignment horizontal="center" vertical="center"/>
    </xf>
    <xf numFmtId="0" fontId="3" fillId="36" borderId="11" xfId="0" applyFont="1" applyFill="1" applyBorder="1" applyAlignment="1">
      <alignment horizontal="center" vertical="center"/>
    </xf>
    <xf numFmtId="49" fontId="3" fillId="0" borderId="44"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28"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0" xfId="0" applyNumberFormat="1" applyFont="1" applyBorder="1" applyAlignment="1">
      <alignment horizontal="center" vertical="center" wrapText="1"/>
    </xf>
    <xf numFmtId="49" fontId="3" fillId="0" borderId="34" xfId="0" applyNumberFormat="1" applyFont="1" applyBorder="1" applyAlignment="1">
      <alignment horizontal="center" vertical="center" wrapText="1"/>
    </xf>
    <xf numFmtId="49" fontId="3" fillId="0" borderId="45" xfId="0" applyNumberFormat="1" applyFont="1" applyBorder="1" applyAlignment="1">
      <alignment horizontal="center" vertical="center" wrapText="1"/>
    </xf>
    <xf numFmtId="49" fontId="3" fillId="0" borderId="46" xfId="0" applyNumberFormat="1" applyFont="1" applyBorder="1" applyAlignment="1">
      <alignment horizontal="center" vertical="center" wrapText="1"/>
    </xf>
    <xf numFmtId="49" fontId="3" fillId="0" borderId="47" xfId="0" applyNumberFormat="1" applyFont="1" applyBorder="1" applyAlignment="1">
      <alignment horizontal="center" vertical="center" wrapText="1"/>
    </xf>
    <xf numFmtId="1" fontId="3" fillId="0" borderId="4"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18" xfId="0" applyNumberFormat="1" applyFont="1" applyBorder="1" applyAlignment="1">
      <alignment horizontal="center" vertical="center"/>
    </xf>
    <xf numFmtId="1" fontId="3" fillId="0" borderId="5" xfId="0" applyNumberFormat="1" applyFont="1" applyBorder="1" applyAlignment="1">
      <alignment horizontal="center" vertical="center"/>
    </xf>
    <xf numFmtId="49" fontId="3" fillId="36" borderId="4" xfId="0" applyNumberFormat="1" applyFont="1" applyFill="1" applyBorder="1" applyAlignment="1">
      <alignment horizontal="center" vertical="center"/>
    </xf>
    <xf numFmtId="49" fontId="3" fillId="36" borderId="5" xfId="0" applyNumberFormat="1" applyFont="1" applyFill="1" applyBorder="1" applyAlignment="1">
      <alignment horizontal="center" vertical="center"/>
    </xf>
    <xf numFmtId="49" fontId="3" fillId="36" borderId="6" xfId="0" applyNumberFormat="1" applyFont="1" applyFill="1" applyBorder="1" applyAlignment="1">
      <alignment horizontal="center" vertical="center"/>
    </xf>
    <xf numFmtId="49" fontId="3" fillId="36" borderId="8" xfId="0" applyNumberFormat="1" applyFont="1" applyFill="1" applyBorder="1" applyAlignment="1">
      <alignment horizontal="center" vertical="center"/>
    </xf>
    <xf numFmtId="49" fontId="3" fillId="35" borderId="15" xfId="0" applyNumberFormat="1" applyFont="1" applyFill="1" applyBorder="1" applyAlignment="1">
      <alignment horizontal="center" vertical="center"/>
    </xf>
    <xf numFmtId="49" fontId="3" fillId="35" borderId="3" xfId="0" applyNumberFormat="1" applyFont="1" applyFill="1" applyBorder="1" applyAlignment="1">
      <alignment horizontal="center" vertical="center"/>
    </xf>
    <xf numFmtId="49" fontId="3" fillId="35" borderId="27" xfId="0" applyNumberFormat="1" applyFont="1" applyFill="1" applyBorder="1" applyAlignment="1">
      <alignment horizontal="center" vertical="center"/>
    </xf>
    <xf numFmtId="49" fontId="3" fillId="35" borderId="32" xfId="0" applyNumberFormat="1" applyFont="1" applyFill="1" applyBorder="1" applyAlignment="1">
      <alignment horizontal="center" vertical="center"/>
    </xf>
    <xf numFmtId="49" fontId="3" fillId="35" borderId="33"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23" borderId="24" xfId="0" applyNumberFormat="1" applyFont="1" applyFill="1" applyBorder="1" applyAlignment="1">
      <alignment horizontal="left" vertical="center"/>
    </xf>
    <xf numFmtId="1" fontId="3" fillId="23" borderId="24" xfId="0" applyNumberFormat="1" applyFont="1" applyFill="1" applyBorder="1" applyAlignment="1">
      <alignment horizontal="center" vertical="center"/>
    </xf>
    <xf numFmtId="1" fontId="3" fillId="23" borderId="25" xfId="0" applyNumberFormat="1" applyFont="1" applyFill="1" applyBorder="1" applyAlignment="1">
      <alignment horizontal="center" vertical="center"/>
    </xf>
    <xf numFmtId="1" fontId="3" fillId="23" borderId="26" xfId="0" applyNumberFormat="1" applyFont="1" applyFill="1" applyBorder="1" applyAlignment="1">
      <alignment horizontal="center" vertical="center"/>
    </xf>
    <xf numFmtId="0" fontId="15" fillId="0" borderId="0" xfId="0" applyFont="1"/>
    <xf numFmtId="0" fontId="16" fillId="0" borderId="0" xfId="0" applyFont="1" applyAlignment="1">
      <alignment vertical="center"/>
    </xf>
    <xf numFmtId="0" fontId="17" fillId="0" borderId="0" xfId="0" applyFont="1" applyAlignment="1">
      <alignment vertical="center"/>
    </xf>
    <xf numFmtId="49" fontId="3" fillId="3" borderId="17" xfId="0" applyNumberFormat="1" applyFont="1" applyFill="1" applyBorder="1" applyAlignment="1">
      <alignment horizontal="center" vertical="center"/>
    </xf>
    <xf numFmtId="49" fontId="3" fillId="0" borderId="17"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23" borderId="23" xfId="0" applyNumberFormat="1" applyFont="1" applyFill="1" applyBorder="1" applyAlignment="1">
      <alignment horizontal="center" vertical="center"/>
    </xf>
    <xf numFmtId="0" fontId="18" fillId="0" borderId="0" xfId="0" applyFont="1" applyAlignment="1">
      <alignment vertical="center"/>
    </xf>
    <xf numFmtId="0" fontId="3" fillId="0" borderId="0" xfId="0" applyFont="1" applyAlignment="1">
      <alignment horizontal="center" vertical="center" wrapText="1"/>
    </xf>
    <xf numFmtId="1" fontId="3" fillId="0" borderId="18"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5" xfId="0" applyNumberFormat="1" applyFont="1" applyBorder="1" applyAlignment="1">
      <alignment horizontal="center" vertical="center"/>
    </xf>
    <xf numFmtId="0" fontId="3" fillId="23" borderId="41" xfId="0" applyFont="1" applyFill="1" applyBorder="1" applyAlignment="1">
      <alignment horizontal="center" vertical="center"/>
    </xf>
    <xf numFmtId="0" fontId="3" fillId="23" borderId="42" xfId="0" applyFont="1" applyFill="1" applyBorder="1" applyAlignment="1">
      <alignment horizontal="center" vertical="center"/>
    </xf>
    <xf numFmtId="0" fontId="3" fillId="23" borderId="43" xfId="0" applyFont="1" applyFill="1" applyBorder="1" applyAlignment="1">
      <alignment horizontal="center" vertical="center"/>
    </xf>
    <xf numFmtId="0" fontId="3" fillId="23" borderId="4" xfId="0" applyFont="1" applyFill="1" applyBorder="1" applyAlignment="1">
      <alignment horizontal="center" vertical="center"/>
    </xf>
    <xf numFmtId="0" fontId="3" fillId="35" borderId="4" xfId="0" applyFont="1" applyFill="1" applyBorder="1" applyAlignment="1">
      <alignment horizontal="center" vertical="center"/>
    </xf>
    <xf numFmtId="0" fontId="3" fillId="35" borderId="5" xfId="0" applyFont="1" applyFill="1" applyBorder="1" applyAlignment="1">
      <alignment horizontal="center" vertical="center"/>
    </xf>
    <xf numFmtId="0" fontId="19" fillId="0" borderId="0" xfId="0" applyFont="1" applyAlignment="1">
      <alignment vertical="center"/>
    </xf>
    <xf numFmtId="0" fontId="20" fillId="0" borderId="0" xfId="0" applyFont="1" applyAlignment="1">
      <alignment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18" xfId="0" applyNumberFormat="1" applyFont="1" applyBorder="1" applyAlignment="1">
      <alignment horizontal="center" vertical="center"/>
    </xf>
    <xf numFmtId="0" fontId="3" fillId="0" borderId="2" xfId="0" applyFont="1" applyBorder="1" applyAlignment="1">
      <alignment horizontal="left" vertical="center"/>
    </xf>
    <xf numFmtId="0" fontId="3" fillId="27" borderId="12" xfId="0" applyFont="1" applyFill="1" applyBorder="1" applyAlignment="1">
      <alignment horizontal="center" vertical="center"/>
    </xf>
    <xf numFmtId="0" fontId="3" fillId="27" borderId="13" xfId="0" applyFont="1" applyFill="1" applyBorder="1" applyAlignment="1">
      <alignment horizontal="center" vertical="center"/>
    </xf>
    <xf numFmtId="0" fontId="3" fillId="27" borderId="14" xfId="0" applyFont="1" applyFill="1" applyBorder="1" applyAlignment="1">
      <alignment horizontal="center" vertical="center"/>
    </xf>
    <xf numFmtId="0" fontId="3" fillId="27" borderId="8" xfId="0" applyFont="1" applyFill="1" applyBorder="1" applyAlignment="1">
      <alignment horizontal="center" vertical="center"/>
    </xf>
    <xf numFmtId="0" fontId="3" fillId="27" borderId="2" xfId="0" applyFont="1" applyFill="1" applyBorder="1" applyAlignment="1">
      <alignment horizontal="left" vertical="center"/>
    </xf>
    <xf numFmtId="0" fontId="3" fillId="27" borderId="2" xfId="0" applyFont="1" applyFill="1" applyBorder="1" applyAlignment="1">
      <alignment horizontal="center" vertical="center"/>
    </xf>
    <xf numFmtId="0" fontId="3" fillId="27" borderId="10" xfId="0" applyFont="1" applyFill="1" applyBorder="1" applyAlignment="1">
      <alignment horizontal="center" vertical="center"/>
    </xf>
    <xf numFmtId="0" fontId="3" fillId="27" borderId="11" xfId="0" applyFont="1" applyFill="1" applyBorder="1" applyAlignment="1">
      <alignment horizontal="center" vertical="center"/>
    </xf>
    <xf numFmtId="0" fontId="3" fillId="27" borderId="6" xfId="0" applyFont="1" applyFill="1" applyBorder="1" applyAlignment="1">
      <alignment horizontal="center" vertical="center"/>
    </xf>
    <xf numFmtId="0" fontId="3" fillId="27" borderId="4" xfId="0" applyFont="1" applyFill="1" applyBorder="1" applyAlignment="1">
      <alignment horizontal="center" vertical="center"/>
    </xf>
    <xf numFmtId="0" fontId="3" fillId="27" borderId="5" xfId="0" applyFont="1" applyFill="1" applyBorder="1" applyAlignment="1">
      <alignment horizontal="center" vertical="center"/>
    </xf>
    <xf numFmtId="0" fontId="3" fillId="35" borderId="6" xfId="0" applyFont="1" applyFill="1" applyBorder="1" applyAlignment="1">
      <alignment horizontal="center" vertical="center"/>
    </xf>
    <xf numFmtId="0" fontId="3" fillId="23" borderId="6" xfId="0" applyFont="1" applyFill="1" applyBorder="1" applyAlignment="1">
      <alignment horizontal="center" vertical="center"/>
    </xf>
    <xf numFmtId="0" fontId="3" fillId="23" borderId="5" xfId="0" applyFont="1" applyFill="1" applyBorder="1" applyAlignment="1">
      <alignment horizontal="center" vertical="center"/>
    </xf>
    <xf numFmtId="0" fontId="3" fillId="27" borderId="23" xfId="0" applyFont="1" applyFill="1" applyBorder="1" applyAlignment="1">
      <alignment horizontal="center" vertical="center"/>
    </xf>
    <xf numFmtId="0" fontId="3" fillId="0" borderId="17" xfId="0" applyFont="1" applyBorder="1" applyAlignment="1">
      <alignment horizontal="left" vertical="center"/>
    </xf>
    <xf numFmtId="0" fontId="3" fillId="27" borderId="21" xfId="0" applyFont="1" applyFill="1" applyBorder="1" applyAlignment="1">
      <alignment horizontal="center" vertical="center"/>
    </xf>
    <xf numFmtId="0" fontId="3" fillId="0" borderId="31" xfId="0" applyFont="1" applyBorder="1" applyAlignment="1">
      <alignment horizontal="center" vertical="center"/>
    </xf>
    <xf numFmtId="0" fontId="4" fillId="16" borderId="48" xfId="0" applyFont="1" applyFill="1" applyBorder="1" applyAlignment="1">
      <alignment horizontal="center" vertical="center" wrapText="1"/>
    </xf>
    <xf numFmtId="0" fontId="4" fillId="16" borderId="49" xfId="0" applyFont="1" applyFill="1" applyBorder="1" applyAlignment="1">
      <alignment horizontal="center" vertical="center" wrapText="1"/>
    </xf>
    <xf numFmtId="0" fontId="4" fillId="16" borderId="50" xfId="0" applyFont="1" applyFill="1" applyBorder="1" applyAlignment="1">
      <alignment horizontal="center" vertical="center" wrapText="1"/>
    </xf>
    <xf numFmtId="0" fontId="4" fillId="29" borderId="48" xfId="0" applyFont="1" applyFill="1" applyBorder="1" applyAlignment="1">
      <alignment horizontal="center" vertical="center" wrapText="1"/>
    </xf>
    <xf numFmtId="0" fontId="4" fillId="29" borderId="49" xfId="0" applyFont="1" applyFill="1" applyBorder="1" applyAlignment="1">
      <alignment horizontal="center" vertical="center" wrapText="1"/>
    </xf>
    <xf numFmtId="0" fontId="4" fillId="29" borderId="50" xfId="0" applyFont="1" applyFill="1" applyBorder="1" applyAlignment="1">
      <alignment horizontal="center" vertical="center" wrapText="1"/>
    </xf>
    <xf numFmtId="0" fontId="4" fillId="28" borderId="48" xfId="0" applyFont="1" applyFill="1" applyBorder="1" applyAlignment="1">
      <alignment horizontal="center" vertical="center" wrapText="1"/>
    </xf>
    <xf numFmtId="0" fontId="4" fillId="28" borderId="49" xfId="0" applyFont="1" applyFill="1" applyBorder="1" applyAlignment="1">
      <alignment horizontal="center" vertical="center" wrapText="1"/>
    </xf>
    <xf numFmtId="0" fontId="4" fillId="28" borderId="50" xfId="0" applyFont="1" applyFill="1" applyBorder="1" applyAlignment="1">
      <alignment horizontal="center" vertical="center" wrapText="1"/>
    </xf>
    <xf numFmtId="0" fontId="4" fillId="17" borderId="48" xfId="0" applyFont="1" applyFill="1" applyBorder="1" applyAlignment="1">
      <alignment horizontal="center" vertical="center" wrapText="1"/>
    </xf>
    <xf numFmtId="0" fontId="4" fillId="17" borderId="49" xfId="0" applyFont="1" applyFill="1" applyBorder="1" applyAlignment="1">
      <alignment horizontal="center" vertical="center" wrapText="1"/>
    </xf>
    <xf numFmtId="0" fontId="4" fillId="17" borderId="50" xfId="0" applyFont="1" applyFill="1" applyBorder="1" applyAlignment="1">
      <alignment horizontal="center" vertical="center" wrapText="1"/>
    </xf>
    <xf numFmtId="0" fontId="4" fillId="15" borderId="48" xfId="0" applyFont="1" applyFill="1" applyBorder="1" applyAlignment="1">
      <alignment horizontal="center" vertical="center" wrapText="1"/>
    </xf>
    <xf numFmtId="0" fontId="4" fillId="15" borderId="49" xfId="0" applyFont="1" applyFill="1" applyBorder="1" applyAlignment="1">
      <alignment horizontal="center" vertical="center" wrapText="1"/>
    </xf>
    <xf numFmtId="0" fontId="4" fillId="15" borderId="50" xfId="0" applyFont="1" applyFill="1" applyBorder="1" applyAlignment="1">
      <alignment horizontal="center" vertical="center" wrapText="1"/>
    </xf>
    <xf numFmtId="0" fontId="4" fillId="26" borderId="48" xfId="0" applyFont="1" applyFill="1" applyBorder="1" applyAlignment="1">
      <alignment horizontal="center" vertical="center" wrapText="1"/>
    </xf>
    <xf numFmtId="0" fontId="4" fillId="26" borderId="49" xfId="0" applyFont="1" applyFill="1" applyBorder="1" applyAlignment="1">
      <alignment horizontal="center" vertical="center" wrapText="1"/>
    </xf>
    <xf numFmtId="0" fontId="4" fillId="26" borderId="50" xfId="0" applyFont="1" applyFill="1" applyBorder="1" applyAlignment="1">
      <alignment horizontal="center" vertical="center" wrapText="1"/>
    </xf>
    <xf numFmtId="0" fontId="11" fillId="30" borderId="44" xfId="0" applyFont="1" applyFill="1" applyBorder="1" applyAlignment="1">
      <alignment horizontal="center" vertical="center"/>
    </xf>
    <xf numFmtId="0" fontId="11" fillId="30" borderId="30" xfId="0" applyFont="1" applyFill="1" applyBorder="1" applyAlignment="1">
      <alignment horizontal="center" vertical="center"/>
    </xf>
    <xf numFmtId="0" fontId="11" fillId="30" borderId="28" xfId="0" applyFont="1" applyFill="1" applyBorder="1" applyAlignment="1">
      <alignment horizontal="center" vertical="center"/>
    </xf>
    <xf numFmtId="0" fontId="11" fillId="30" borderId="29" xfId="0" applyFont="1" applyFill="1" applyBorder="1" applyAlignment="1">
      <alignment horizontal="center" vertical="center"/>
    </xf>
    <xf numFmtId="0" fontId="11" fillId="30" borderId="0" xfId="0" applyFont="1" applyFill="1" applyBorder="1" applyAlignment="1">
      <alignment horizontal="center" vertical="center"/>
    </xf>
    <xf numFmtId="0" fontId="11" fillId="30" borderId="34" xfId="0" applyFont="1" applyFill="1" applyBorder="1" applyAlignment="1">
      <alignment horizontal="center" vertical="center"/>
    </xf>
    <xf numFmtId="0" fontId="8" fillId="30" borderId="58" xfId="0" applyFont="1" applyFill="1" applyBorder="1" applyAlignment="1">
      <alignment horizontal="center" vertical="center"/>
    </xf>
    <xf numFmtId="0" fontId="8" fillId="30" borderId="59" xfId="0" applyFont="1" applyFill="1" applyBorder="1" applyAlignment="1">
      <alignment horizontal="center" vertical="center"/>
    </xf>
    <xf numFmtId="0" fontId="8" fillId="30" borderId="60" xfId="0" applyFont="1" applyFill="1" applyBorder="1" applyAlignment="1">
      <alignment horizontal="center" vertical="center"/>
    </xf>
    <xf numFmtId="0" fontId="2" fillId="17" borderId="6" xfId="0" applyFont="1" applyFill="1" applyBorder="1" applyAlignment="1">
      <alignment horizontal="center" vertical="center"/>
    </xf>
    <xf numFmtId="0" fontId="2" fillId="17" borderId="1" xfId="0" applyFont="1" applyFill="1" applyBorder="1" applyAlignment="1">
      <alignment horizontal="center" vertical="center"/>
    </xf>
    <xf numFmtId="0" fontId="2" fillId="17" borderId="7" xfId="0" applyFont="1" applyFill="1" applyBorder="1" applyAlignment="1">
      <alignment horizontal="center" vertical="center"/>
    </xf>
    <xf numFmtId="0" fontId="2" fillId="16" borderId="6" xfId="0" applyFont="1" applyFill="1" applyBorder="1" applyAlignment="1">
      <alignment horizontal="center" vertical="center"/>
    </xf>
    <xf numFmtId="0" fontId="2" fillId="16" borderId="1" xfId="0" applyFont="1" applyFill="1" applyBorder="1" applyAlignment="1">
      <alignment horizontal="center" vertical="center"/>
    </xf>
    <xf numFmtId="0" fontId="2" fillId="16" borderId="7" xfId="0" applyFont="1" applyFill="1" applyBorder="1" applyAlignment="1">
      <alignment horizontal="center" vertical="center"/>
    </xf>
    <xf numFmtId="0" fontId="2" fillId="31" borderId="6" xfId="0" applyFont="1" applyFill="1" applyBorder="1" applyAlignment="1">
      <alignment horizontal="center" vertical="center"/>
    </xf>
    <xf numFmtId="0" fontId="2" fillId="31" borderId="1" xfId="0" applyFont="1" applyFill="1" applyBorder="1" applyAlignment="1">
      <alignment horizontal="center" vertical="center"/>
    </xf>
    <xf numFmtId="0" fontId="2" fillId="31" borderId="7" xfId="0" applyFont="1" applyFill="1" applyBorder="1" applyAlignment="1">
      <alignment horizontal="center" vertical="center"/>
    </xf>
    <xf numFmtId="0" fontId="2" fillId="28" borderId="8" xfId="0" applyFont="1" applyFill="1" applyBorder="1" applyAlignment="1">
      <alignment horizontal="center" vertical="center"/>
    </xf>
    <xf numFmtId="0" fontId="2" fillId="28" borderId="2" xfId="0" applyFont="1" applyFill="1" applyBorder="1" applyAlignment="1">
      <alignment horizontal="center" vertical="center"/>
    </xf>
    <xf numFmtId="0" fontId="2" fillId="28" borderId="9" xfId="0" applyFont="1" applyFill="1" applyBorder="1" applyAlignment="1">
      <alignment horizontal="center" vertical="center"/>
    </xf>
    <xf numFmtId="0" fontId="9" fillId="0" borderId="44"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0"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7" xfId="0" applyFont="1" applyBorder="1" applyAlignment="1">
      <alignment horizontal="center" vertical="center" wrapText="1"/>
    </xf>
    <xf numFmtId="0" fontId="4" fillId="0" borderId="0" xfId="0" applyFont="1" applyAlignment="1">
      <alignment horizontal="center" vertical="center" wrapText="1"/>
    </xf>
    <xf numFmtId="0" fontId="4" fillId="0" borderId="48"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49" xfId="0" applyFont="1" applyBorder="1" applyAlignment="1">
      <alignment horizontal="center" vertical="center" wrapText="1"/>
    </xf>
    <xf numFmtId="0" fontId="2" fillId="15" borderId="3" xfId="0" applyFont="1" applyFill="1" applyBorder="1" applyAlignment="1">
      <alignment horizontal="center" vertical="center"/>
    </xf>
    <xf numFmtId="0" fontId="2" fillId="15" borderId="4" xfId="0" applyFont="1" applyFill="1" applyBorder="1" applyAlignment="1">
      <alignment horizontal="center" vertical="center"/>
    </xf>
    <xf numFmtId="0" fontId="2" fillId="15" borderId="5" xfId="0" applyFont="1" applyFill="1" applyBorder="1" applyAlignment="1">
      <alignment horizontal="center" vertical="center"/>
    </xf>
    <xf numFmtId="0" fontId="9" fillId="15" borderId="48" xfId="0" applyFont="1" applyFill="1" applyBorder="1" applyAlignment="1">
      <alignment horizontal="center" vertical="center" wrapText="1"/>
    </xf>
    <xf numFmtId="0" fontId="9" fillId="15" borderId="49" xfId="0" applyFont="1" applyFill="1" applyBorder="1" applyAlignment="1">
      <alignment horizontal="center" vertical="center" wrapText="1"/>
    </xf>
    <xf numFmtId="0" fontId="9" fillId="15" borderId="50" xfId="0" applyFont="1" applyFill="1" applyBorder="1" applyAlignment="1">
      <alignment horizontal="center" vertical="center" wrapText="1"/>
    </xf>
    <xf numFmtId="0" fontId="3" fillId="0" borderId="0" xfId="0" applyFont="1" applyAlignment="1">
      <alignment horizontal="center" vertical="center" wrapText="1"/>
    </xf>
    <xf numFmtId="164" fontId="4" fillId="0" borderId="48" xfId="0" applyNumberFormat="1" applyFont="1" applyBorder="1" applyAlignment="1">
      <alignment horizontal="center" vertical="center" wrapText="1"/>
    </xf>
    <xf numFmtId="164" fontId="4" fillId="0" borderId="49" xfId="0" applyNumberFormat="1" applyFont="1" applyBorder="1" applyAlignment="1">
      <alignment horizontal="center" vertical="center" wrapText="1"/>
    </xf>
    <xf numFmtId="164" fontId="4" fillId="0" borderId="50" xfId="0" applyNumberFormat="1" applyFont="1" applyBorder="1" applyAlignment="1">
      <alignment horizontal="center" vertical="center" wrapText="1"/>
    </xf>
    <xf numFmtId="49" fontId="3" fillId="0" borderId="44"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28"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0" xfId="0" applyNumberFormat="1" applyFont="1" applyBorder="1" applyAlignment="1">
      <alignment horizontal="center" vertical="center" wrapText="1"/>
    </xf>
    <xf numFmtId="49" fontId="3" fillId="0" borderId="34" xfId="0" applyNumberFormat="1" applyFont="1" applyBorder="1" applyAlignment="1">
      <alignment horizontal="center" vertical="center" wrapText="1"/>
    </xf>
    <xf numFmtId="49" fontId="3" fillId="0" borderId="45" xfId="0" applyNumberFormat="1" applyFont="1" applyBorder="1" applyAlignment="1">
      <alignment horizontal="center" vertical="center" wrapText="1"/>
    </xf>
    <xf numFmtId="49" fontId="3" fillId="0" borderId="46" xfId="0" applyNumberFormat="1" applyFont="1" applyBorder="1" applyAlignment="1">
      <alignment horizontal="center" vertical="center" wrapText="1"/>
    </xf>
    <xf numFmtId="49" fontId="3" fillId="0" borderId="47" xfId="0" applyNumberFormat="1" applyFont="1" applyBorder="1" applyAlignment="1">
      <alignment horizontal="center" vertical="center" wrapText="1"/>
    </xf>
    <xf numFmtId="1" fontId="3" fillId="7" borderId="41" xfId="0" applyNumberFormat="1" applyFont="1" applyFill="1" applyBorder="1" applyAlignment="1">
      <alignment horizontal="center" vertical="center"/>
    </xf>
    <xf numFmtId="1" fontId="3" fillId="7" borderId="42" xfId="0" applyNumberFormat="1" applyFont="1" applyFill="1" applyBorder="1" applyAlignment="1">
      <alignment horizontal="center" vertical="center"/>
    </xf>
    <xf numFmtId="1" fontId="3" fillId="7" borderId="43" xfId="0" applyNumberFormat="1" applyFont="1" applyFill="1" applyBorder="1" applyAlignment="1">
      <alignment horizontal="center" vertical="center"/>
    </xf>
    <xf numFmtId="1" fontId="3" fillId="6" borderId="3" xfId="0" applyNumberFormat="1" applyFont="1" applyFill="1" applyBorder="1" applyAlignment="1">
      <alignment horizontal="center" vertical="center"/>
    </xf>
    <xf numFmtId="1" fontId="3" fillId="6" borderId="4" xfId="0" applyNumberFormat="1" applyFont="1" applyFill="1" applyBorder="1" applyAlignment="1">
      <alignment horizontal="center" vertical="center"/>
    </xf>
    <xf numFmtId="1" fontId="3" fillId="6" borderId="15" xfId="0" applyNumberFormat="1" applyFont="1" applyFill="1" applyBorder="1" applyAlignment="1">
      <alignment horizontal="center" vertical="center"/>
    </xf>
    <xf numFmtId="1" fontId="3" fillId="7" borderId="4" xfId="0" applyNumberFormat="1" applyFont="1" applyFill="1" applyBorder="1" applyAlignment="1">
      <alignment horizontal="center" vertical="center"/>
    </xf>
    <xf numFmtId="1" fontId="3" fillId="7" borderId="5" xfId="0" applyNumberFormat="1" applyFont="1" applyFill="1" applyBorder="1" applyAlignment="1">
      <alignment horizontal="center" vertical="center"/>
    </xf>
    <xf numFmtId="1" fontId="3" fillId="7" borderId="3" xfId="0" applyNumberFormat="1" applyFont="1" applyFill="1" applyBorder="1" applyAlignment="1">
      <alignment horizontal="center" vertical="center"/>
    </xf>
    <xf numFmtId="49" fontId="3" fillId="9" borderId="44" xfId="0" applyNumberFormat="1" applyFont="1" applyFill="1" applyBorder="1" applyAlignment="1">
      <alignment horizontal="center" vertical="center" wrapText="1"/>
    </xf>
    <xf numFmtId="49" fontId="3" fillId="9" borderId="30" xfId="0" applyNumberFormat="1" applyFont="1" applyFill="1" applyBorder="1" applyAlignment="1">
      <alignment horizontal="center" vertical="center" wrapText="1"/>
    </xf>
    <xf numFmtId="49" fontId="3" fillId="9" borderId="28" xfId="0" applyNumberFormat="1" applyFont="1" applyFill="1" applyBorder="1" applyAlignment="1">
      <alignment horizontal="center" vertical="center" wrapText="1"/>
    </xf>
    <xf numFmtId="49" fontId="3" fillId="9" borderId="45" xfId="0" applyNumberFormat="1" applyFont="1" applyFill="1" applyBorder="1" applyAlignment="1">
      <alignment horizontal="center" vertical="center" wrapText="1"/>
    </xf>
    <xf numFmtId="49" fontId="3" fillId="9" borderId="46" xfId="0" applyNumberFormat="1" applyFont="1" applyFill="1" applyBorder="1" applyAlignment="1">
      <alignment horizontal="center" vertical="center" wrapText="1"/>
    </xf>
    <xf numFmtId="49" fontId="3" fillId="9" borderId="47" xfId="0" applyNumberFormat="1" applyFont="1" applyFill="1" applyBorder="1" applyAlignment="1">
      <alignment horizontal="center" vertical="center" wrapText="1"/>
    </xf>
    <xf numFmtId="1" fontId="3" fillId="7" borderId="15" xfId="0" applyNumberFormat="1" applyFont="1" applyFill="1" applyBorder="1" applyAlignment="1">
      <alignment horizontal="center" vertical="center"/>
    </xf>
    <xf numFmtId="49" fontId="5" fillId="12" borderId="44" xfId="0" applyNumberFormat="1" applyFont="1" applyFill="1" applyBorder="1" applyAlignment="1">
      <alignment horizontal="center" vertical="center" wrapText="1"/>
    </xf>
    <xf numFmtId="49" fontId="5" fillId="12" borderId="30" xfId="0" applyNumberFormat="1" applyFont="1" applyFill="1" applyBorder="1" applyAlignment="1">
      <alignment horizontal="center" vertical="center" wrapText="1"/>
    </xf>
    <xf numFmtId="49" fontId="5" fillId="12" borderId="28" xfId="0" applyNumberFormat="1" applyFont="1" applyFill="1" applyBorder="1" applyAlignment="1">
      <alignment horizontal="center" vertical="center" wrapText="1"/>
    </xf>
    <xf numFmtId="49" fontId="5" fillId="12" borderId="45" xfId="0" applyNumberFormat="1" applyFont="1" applyFill="1" applyBorder="1" applyAlignment="1">
      <alignment horizontal="center" vertical="center" wrapText="1"/>
    </xf>
    <xf numFmtId="49" fontId="5" fillId="12" borderId="46" xfId="0" applyNumberFormat="1" applyFont="1" applyFill="1" applyBorder="1" applyAlignment="1">
      <alignment horizontal="center" vertical="center" wrapText="1"/>
    </xf>
    <xf numFmtId="49" fontId="5" fillId="12" borderId="47" xfId="0" applyNumberFormat="1" applyFont="1" applyFill="1" applyBorder="1" applyAlignment="1">
      <alignment horizontal="center" vertical="center" wrapText="1"/>
    </xf>
    <xf numFmtId="1" fontId="3" fillId="20" borderId="3" xfId="0" applyNumberFormat="1" applyFont="1" applyFill="1" applyBorder="1" applyAlignment="1">
      <alignment horizontal="center" vertical="center"/>
    </xf>
    <xf numFmtId="1" fontId="3" fillId="20" borderId="4" xfId="0" applyNumberFormat="1" applyFont="1" applyFill="1" applyBorder="1" applyAlignment="1">
      <alignment horizontal="center" vertical="center"/>
    </xf>
    <xf numFmtId="1" fontId="3" fillId="20" borderId="15" xfId="0" applyNumberFormat="1" applyFont="1" applyFill="1" applyBorder="1" applyAlignment="1">
      <alignment horizontal="center" vertical="center"/>
    </xf>
    <xf numFmtId="1" fontId="3" fillId="0" borderId="3" xfId="0" applyNumberFormat="1" applyFont="1" applyBorder="1" applyAlignment="1">
      <alignment horizontal="center" vertical="center"/>
    </xf>
    <xf numFmtId="1" fontId="3" fillId="0" borderId="4" xfId="0" applyNumberFormat="1" applyFont="1" applyBorder="1" applyAlignment="1">
      <alignment horizontal="center" vertical="center"/>
    </xf>
    <xf numFmtId="1" fontId="3" fillId="0" borderId="15" xfId="0" applyNumberFormat="1" applyFont="1" applyBorder="1" applyAlignment="1">
      <alignment horizontal="center" vertical="center"/>
    </xf>
    <xf numFmtId="1" fontId="3" fillId="0" borderId="41" xfId="0" applyNumberFormat="1" applyFont="1" applyBorder="1" applyAlignment="1">
      <alignment horizontal="center" vertical="center"/>
    </xf>
    <xf numFmtId="1" fontId="3" fillId="0" borderId="42" xfId="0" applyNumberFormat="1" applyFont="1" applyBorder="1" applyAlignment="1">
      <alignment horizontal="center" vertical="center"/>
    </xf>
    <xf numFmtId="1" fontId="3" fillId="0" borderId="43" xfId="0" applyNumberFormat="1" applyFont="1" applyBorder="1" applyAlignment="1">
      <alignment horizontal="center" vertical="center"/>
    </xf>
    <xf numFmtId="1" fontId="3" fillId="6" borderId="41" xfId="0" applyNumberFormat="1" applyFont="1" applyFill="1" applyBorder="1" applyAlignment="1">
      <alignment horizontal="center" vertical="center"/>
    </xf>
    <xf numFmtId="1" fontId="3" fillId="6" borderId="42" xfId="0" applyNumberFormat="1" applyFont="1" applyFill="1" applyBorder="1" applyAlignment="1">
      <alignment horizontal="center" vertical="center"/>
    </xf>
    <xf numFmtId="1" fontId="3" fillId="6" borderId="43" xfId="0" applyNumberFormat="1" applyFont="1" applyFill="1" applyBorder="1" applyAlignment="1">
      <alignment horizontal="center" vertical="center"/>
    </xf>
    <xf numFmtId="1" fontId="3" fillId="20" borderId="41" xfId="0" applyNumberFormat="1" applyFont="1" applyFill="1" applyBorder="1" applyAlignment="1">
      <alignment horizontal="center" vertical="center"/>
    </xf>
    <xf numFmtId="1" fontId="3" fillId="20" borderId="42" xfId="0" applyNumberFormat="1" applyFont="1" applyFill="1" applyBorder="1" applyAlignment="1">
      <alignment horizontal="center" vertical="center"/>
    </xf>
    <xf numFmtId="1" fontId="3" fillId="20" borderId="43" xfId="0" applyNumberFormat="1" applyFont="1" applyFill="1" applyBorder="1" applyAlignment="1">
      <alignment horizontal="center" vertical="center"/>
    </xf>
    <xf numFmtId="1" fontId="3" fillId="0" borderId="1" xfId="0" applyNumberFormat="1" applyFont="1" applyBorder="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35" xfId="0" applyNumberFormat="1" applyFont="1" applyBorder="1" applyAlignment="1">
      <alignment horizontal="center" vertical="center"/>
    </xf>
    <xf numFmtId="1" fontId="3" fillId="0" borderId="11" xfId="0" applyNumberFormat="1" applyFont="1" applyBorder="1" applyAlignment="1">
      <alignment horizontal="center" vertical="center"/>
    </xf>
    <xf numFmtId="1" fontId="3" fillId="2" borderId="41" xfId="0" applyNumberFormat="1" applyFont="1" applyFill="1" applyBorder="1" applyAlignment="1">
      <alignment horizontal="center" vertical="center"/>
    </xf>
    <xf numFmtId="1" fontId="3" fillId="2" borderId="42" xfId="0" applyNumberFormat="1" applyFont="1" applyFill="1" applyBorder="1" applyAlignment="1">
      <alignment horizontal="center" vertical="center"/>
    </xf>
    <xf numFmtId="1" fontId="3" fillId="2" borderId="43" xfId="0" applyNumberFormat="1" applyFont="1" applyFill="1" applyBorder="1" applyAlignment="1">
      <alignment horizontal="center" vertical="center"/>
    </xf>
    <xf numFmtId="1" fontId="3" fillId="2" borderId="3"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1" fontId="3" fillId="2" borderId="15" xfId="0" applyNumberFormat="1" applyFont="1" applyFill="1" applyBorder="1" applyAlignment="1">
      <alignment horizontal="center" vertical="center"/>
    </xf>
    <xf numFmtId="49" fontId="5" fillId="11" borderId="44" xfId="0" applyNumberFormat="1" applyFont="1" applyFill="1" applyBorder="1" applyAlignment="1">
      <alignment horizontal="center" vertical="center" wrapText="1"/>
    </xf>
    <xf numFmtId="49" fontId="5" fillId="11" borderId="30" xfId="0" applyNumberFormat="1" applyFont="1" applyFill="1" applyBorder="1" applyAlignment="1">
      <alignment horizontal="center" vertical="center" wrapText="1"/>
    </xf>
    <xf numFmtId="49" fontId="5" fillId="11" borderId="28" xfId="0" applyNumberFormat="1" applyFont="1" applyFill="1" applyBorder="1" applyAlignment="1">
      <alignment horizontal="center" vertical="center" wrapText="1"/>
    </xf>
    <xf numFmtId="49" fontId="5" fillId="11" borderId="45" xfId="0" applyNumberFormat="1" applyFont="1" applyFill="1" applyBorder="1" applyAlignment="1">
      <alignment horizontal="center" vertical="center" wrapText="1"/>
    </xf>
    <xf numFmtId="49" fontId="5" fillId="11" borderId="46" xfId="0" applyNumberFormat="1" applyFont="1" applyFill="1" applyBorder="1" applyAlignment="1">
      <alignment horizontal="center" vertical="center" wrapText="1"/>
    </xf>
    <xf numFmtId="49" fontId="5" fillId="11" borderId="47" xfId="0" applyNumberFormat="1" applyFont="1" applyFill="1" applyBorder="1" applyAlignment="1">
      <alignment horizontal="center" vertical="center" wrapText="1"/>
    </xf>
    <xf numFmtId="1" fontId="3" fillId="5" borderId="41" xfId="0" applyNumberFormat="1" applyFont="1" applyFill="1" applyBorder="1" applyAlignment="1">
      <alignment horizontal="center" vertical="center"/>
    </xf>
    <xf numFmtId="1" fontId="3" fillId="5" borderId="42" xfId="0" applyNumberFormat="1" applyFont="1" applyFill="1" applyBorder="1" applyAlignment="1">
      <alignment horizontal="center" vertical="center"/>
    </xf>
    <xf numFmtId="1" fontId="3" fillId="5" borderId="43" xfId="0" applyNumberFormat="1" applyFont="1" applyFill="1" applyBorder="1" applyAlignment="1">
      <alignment horizontal="center" vertical="center"/>
    </xf>
    <xf numFmtId="1" fontId="3" fillId="5" borderId="3" xfId="0" applyNumberFormat="1" applyFont="1" applyFill="1" applyBorder="1" applyAlignment="1">
      <alignment horizontal="center" vertical="center"/>
    </xf>
    <xf numFmtId="1" fontId="3" fillId="5" borderId="4" xfId="0" applyNumberFormat="1" applyFont="1" applyFill="1" applyBorder="1" applyAlignment="1">
      <alignment horizontal="center" vertical="center"/>
    </xf>
    <xf numFmtId="1" fontId="3" fillId="5" borderId="15" xfId="0" applyNumberFormat="1" applyFont="1" applyFill="1" applyBorder="1" applyAlignment="1">
      <alignment horizontal="center" vertical="center"/>
    </xf>
    <xf numFmtId="1" fontId="3" fillId="7" borderId="48" xfId="0" applyNumberFormat="1" applyFont="1" applyFill="1" applyBorder="1" applyAlignment="1">
      <alignment horizontal="center" vertical="center"/>
    </xf>
    <xf numFmtId="1" fontId="3" fillId="7" borderId="49" xfId="0" applyNumberFormat="1" applyFont="1" applyFill="1" applyBorder="1" applyAlignment="1">
      <alignment horizontal="center" vertical="center"/>
    </xf>
    <xf numFmtId="1" fontId="3" fillId="7" borderId="50" xfId="0" applyNumberFormat="1" applyFont="1" applyFill="1" applyBorder="1" applyAlignment="1">
      <alignment horizontal="center" vertical="center"/>
    </xf>
    <xf numFmtId="1" fontId="3" fillId="7" borderId="31" xfId="0" applyNumberFormat="1" applyFont="1" applyFill="1" applyBorder="1" applyAlignment="1">
      <alignment horizontal="center" vertical="center"/>
    </xf>
    <xf numFmtId="1" fontId="3" fillId="7" borderId="51" xfId="0" applyNumberFormat="1" applyFont="1" applyFill="1" applyBorder="1" applyAlignment="1">
      <alignment horizontal="center" vertical="center"/>
    </xf>
    <xf numFmtId="1" fontId="3" fillId="8" borderId="41" xfId="0" applyNumberFormat="1" applyFont="1" applyFill="1" applyBorder="1" applyAlignment="1">
      <alignment horizontal="center" vertical="center"/>
    </xf>
    <xf numFmtId="1" fontId="3" fillId="8" borderId="42" xfId="0" applyNumberFormat="1" applyFont="1" applyFill="1" applyBorder="1" applyAlignment="1">
      <alignment horizontal="center" vertical="center"/>
    </xf>
    <xf numFmtId="1" fontId="3" fillId="8" borderId="43" xfId="0" applyNumberFormat="1" applyFont="1" applyFill="1" applyBorder="1" applyAlignment="1">
      <alignment horizontal="center" vertical="center"/>
    </xf>
    <xf numFmtId="1" fontId="3" fillId="8" borderId="3" xfId="0" applyNumberFormat="1" applyFont="1" applyFill="1" applyBorder="1" applyAlignment="1">
      <alignment horizontal="center" vertical="center"/>
    </xf>
    <xf numFmtId="1" fontId="3" fillId="8" borderId="4" xfId="0" applyNumberFormat="1" applyFont="1" applyFill="1" applyBorder="1" applyAlignment="1">
      <alignment horizontal="center" vertical="center"/>
    </xf>
    <xf numFmtId="1" fontId="3" fillId="8" borderId="15" xfId="0" applyNumberFormat="1" applyFont="1" applyFill="1" applyBorder="1" applyAlignment="1">
      <alignment horizontal="center" vertical="center"/>
    </xf>
    <xf numFmtId="1" fontId="3" fillId="6" borderId="5" xfId="0" applyNumberFormat="1" applyFont="1" applyFill="1" applyBorder="1" applyAlignment="1">
      <alignment horizontal="center" vertical="center"/>
    </xf>
    <xf numFmtId="49" fontId="5" fillId="10" borderId="44" xfId="0" applyNumberFormat="1" applyFont="1" applyFill="1" applyBorder="1" applyAlignment="1">
      <alignment horizontal="center" vertical="center" wrapText="1"/>
    </xf>
    <xf numFmtId="49" fontId="5" fillId="10" borderId="30" xfId="0" applyNumberFormat="1" applyFont="1" applyFill="1" applyBorder="1" applyAlignment="1">
      <alignment horizontal="center" vertical="center" wrapText="1"/>
    </xf>
    <xf numFmtId="49" fontId="5" fillId="10" borderId="28" xfId="0" applyNumberFormat="1" applyFont="1" applyFill="1" applyBorder="1" applyAlignment="1">
      <alignment horizontal="center" vertical="center" wrapText="1"/>
    </xf>
    <xf numFmtId="49" fontId="5" fillId="10" borderId="45" xfId="0" applyNumberFormat="1" applyFont="1" applyFill="1" applyBorder="1" applyAlignment="1">
      <alignment horizontal="center" vertical="center" wrapText="1"/>
    </xf>
    <xf numFmtId="49" fontId="5" fillId="10" borderId="46" xfId="0" applyNumberFormat="1" applyFont="1" applyFill="1" applyBorder="1" applyAlignment="1">
      <alignment horizontal="center" vertical="center" wrapText="1"/>
    </xf>
    <xf numFmtId="49" fontId="5" fillId="10" borderId="47" xfId="0" applyNumberFormat="1" applyFont="1" applyFill="1" applyBorder="1" applyAlignment="1">
      <alignment horizontal="center" vertical="center" wrapText="1"/>
    </xf>
    <xf numFmtId="1" fontId="2" fillId="13" borderId="44" xfId="0" applyNumberFormat="1" applyFont="1" applyFill="1" applyBorder="1" applyAlignment="1">
      <alignment horizontal="center" vertical="center"/>
    </xf>
    <xf numFmtId="1" fontId="2" fillId="13" borderId="28" xfId="0" applyNumberFormat="1" applyFont="1" applyFill="1" applyBorder="1" applyAlignment="1">
      <alignment horizontal="center" vertical="center"/>
    </xf>
    <xf numFmtId="1" fontId="2" fillId="13" borderId="45" xfId="0" applyNumberFormat="1" applyFont="1" applyFill="1" applyBorder="1" applyAlignment="1">
      <alignment horizontal="center" vertical="center"/>
    </xf>
    <xf numFmtId="1" fontId="2" fillId="13" borderId="47" xfId="0" applyNumberFormat="1" applyFont="1" applyFill="1" applyBorder="1" applyAlignment="1">
      <alignment horizontal="center" vertical="center"/>
    </xf>
    <xf numFmtId="1" fontId="2" fillId="0" borderId="44" xfId="0" applyNumberFormat="1" applyFont="1" applyBorder="1" applyAlignment="1">
      <alignment horizontal="center" vertical="center"/>
    </xf>
    <xf numFmtId="1" fontId="2" fillId="0" borderId="30" xfId="0" applyNumberFormat="1" applyFont="1" applyBorder="1" applyAlignment="1">
      <alignment horizontal="center" vertical="center"/>
    </xf>
    <xf numFmtId="1" fontId="2" fillId="0" borderId="28" xfId="0" applyNumberFormat="1" applyFont="1" applyBorder="1" applyAlignment="1">
      <alignment horizontal="center" vertical="center"/>
    </xf>
    <xf numFmtId="1" fontId="2" fillId="0" borderId="45" xfId="0" applyNumberFormat="1" applyFont="1" applyBorder="1" applyAlignment="1">
      <alignment horizontal="center" vertical="center"/>
    </xf>
    <xf numFmtId="1" fontId="2" fillId="0" borderId="46" xfId="0" applyNumberFormat="1" applyFont="1" applyBorder="1" applyAlignment="1">
      <alignment horizontal="center" vertical="center"/>
    </xf>
    <xf numFmtId="1" fontId="2" fillId="0" borderId="47" xfId="0" applyNumberFormat="1" applyFont="1" applyBorder="1" applyAlignment="1">
      <alignment horizontal="center" vertical="center"/>
    </xf>
    <xf numFmtId="1" fontId="3" fillId="8" borderId="5" xfId="0" applyNumberFormat="1" applyFont="1" applyFill="1" applyBorder="1" applyAlignment="1">
      <alignment horizontal="center" vertical="center"/>
    </xf>
    <xf numFmtId="1" fontId="3" fillId="0" borderId="18" xfId="0" applyNumberFormat="1" applyFont="1" applyBorder="1" applyAlignment="1">
      <alignment horizontal="center" vertical="center"/>
    </xf>
    <xf numFmtId="1" fontId="3" fillId="2" borderId="5" xfId="0" applyNumberFormat="1" applyFont="1" applyFill="1" applyBorder="1" applyAlignment="1">
      <alignment horizontal="center" vertical="center"/>
    </xf>
    <xf numFmtId="1" fontId="3" fillId="4" borderId="3" xfId="0" applyNumberFormat="1" applyFont="1" applyFill="1" applyBorder="1" applyAlignment="1">
      <alignment horizontal="center" vertical="center"/>
    </xf>
    <xf numFmtId="1" fontId="3" fillId="4" borderId="4" xfId="0" applyNumberFormat="1" applyFont="1" applyFill="1" applyBorder="1" applyAlignment="1">
      <alignment horizontal="center" vertical="center"/>
    </xf>
    <xf numFmtId="1" fontId="3" fillId="4" borderId="41" xfId="0" applyNumberFormat="1" applyFont="1" applyFill="1" applyBorder="1" applyAlignment="1">
      <alignment horizontal="center" vertical="center"/>
    </xf>
    <xf numFmtId="1" fontId="3" fillId="4" borderId="42" xfId="0" applyNumberFormat="1" applyFont="1" applyFill="1" applyBorder="1" applyAlignment="1">
      <alignment horizontal="center" vertical="center"/>
    </xf>
    <xf numFmtId="1" fontId="3" fillId="4" borderId="43" xfId="0" applyNumberFormat="1" applyFont="1" applyFill="1" applyBorder="1" applyAlignment="1">
      <alignment horizontal="center" vertical="center"/>
    </xf>
    <xf numFmtId="49" fontId="3" fillId="0" borderId="23"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1" fontId="3" fillId="15" borderId="41" xfId="0" applyNumberFormat="1" applyFont="1" applyFill="1" applyBorder="1" applyAlignment="1">
      <alignment horizontal="center" vertical="center"/>
    </xf>
    <xf numFmtId="1" fontId="3" fillId="15" borderId="42" xfId="0" applyNumberFormat="1" applyFont="1" applyFill="1" applyBorder="1" applyAlignment="1">
      <alignment horizontal="center" vertical="center"/>
    </xf>
    <xf numFmtId="1" fontId="3" fillId="15" borderId="43" xfId="0" applyNumberFormat="1" applyFont="1" applyFill="1" applyBorder="1" applyAlignment="1">
      <alignment horizontal="center" vertical="center"/>
    </xf>
    <xf numFmtId="1" fontId="3" fillId="15" borderId="3" xfId="0" applyNumberFormat="1" applyFont="1" applyFill="1" applyBorder="1" applyAlignment="1">
      <alignment horizontal="center" vertical="center"/>
    </xf>
    <xf numFmtId="1" fontId="3" fillId="15" borderId="4" xfId="0" applyNumberFormat="1" applyFont="1" applyFill="1" applyBorder="1" applyAlignment="1">
      <alignment horizontal="center" vertical="center"/>
    </xf>
    <xf numFmtId="1" fontId="3" fillId="15" borderId="15" xfId="0" applyNumberFormat="1" applyFont="1" applyFill="1" applyBorder="1" applyAlignment="1">
      <alignment horizontal="center" vertical="center"/>
    </xf>
    <xf numFmtId="49" fontId="3" fillId="0" borderId="6"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4" fillId="9" borderId="44" xfId="0" applyNumberFormat="1" applyFont="1" applyFill="1" applyBorder="1" applyAlignment="1">
      <alignment horizontal="center" vertical="center" wrapText="1"/>
    </xf>
    <xf numFmtId="49" fontId="4" fillId="9" borderId="30" xfId="0" applyNumberFormat="1" applyFont="1" applyFill="1" applyBorder="1" applyAlignment="1">
      <alignment horizontal="center" vertical="center" wrapText="1"/>
    </xf>
    <xf numFmtId="49" fontId="4" fillId="9" borderId="28" xfId="0" applyNumberFormat="1" applyFont="1" applyFill="1" applyBorder="1" applyAlignment="1">
      <alignment horizontal="center" vertical="center" wrapText="1"/>
    </xf>
    <xf numFmtId="49" fontId="4" fillId="9" borderId="45" xfId="0" applyNumberFormat="1" applyFont="1" applyFill="1" applyBorder="1" applyAlignment="1">
      <alignment horizontal="center" vertical="center" wrapText="1"/>
    </xf>
    <xf numFmtId="49" fontId="4" fillId="9" borderId="46" xfId="0" applyNumberFormat="1" applyFont="1" applyFill="1" applyBorder="1" applyAlignment="1">
      <alignment horizontal="center" vertical="center" wrapText="1"/>
    </xf>
    <xf numFmtId="49" fontId="4" fillId="9" borderId="47" xfId="0" applyNumberFormat="1" applyFont="1" applyFill="1" applyBorder="1" applyAlignment="1">
      <alignment horizontal="center" vertical="center" wrapText="1"/>
    </xf>
    <xf numFmtId="1" fontId="3" fillId="2" borderId="48" xfId="0" applyNumberFormat="1" applyFont="1" applyFill="1" applyBorder="1" applyAlignment="1">
      <alignment horizontal="center" vertical="center"/>
    </xf>
    <xf numFmtId="1" fontId="3" fillId="2" borderId="49" xfId="0" applyNumberFormat="1" applyFont="1" applyFill="1" applyBorder="1" applyAlignment="1">
      <alignment horizontal="center" vertical="center"/>
    </xf>
    <xf numFmtId="1" fontId="3" fillId="2" borderId="50" xfId="0" applyNumberFormat="1" applyFont="1" applyFill="1" applyBorder="1" applyAlignment="1">
      <alignment horizontal="center" vertical="center"/>
    </xf>
    <xf numFmtId="1" fontId="3" fillId="2" borderId="44" xfId="0" applyNumberFormat="1" applyFont="1" applyFill="1" applyBorder="1" applyAlignment="1">
      <alignment horizontal="center" vertical="center"/>
    </xf>
    <xf numFmtId="1" fontId="3" fillId="2" borderId="30" xfId="0" applyNumberFormat="1" applyFont="1" applyFill="1" applyBorder="1" applyAlignment="1">
      <alignment horizontal="center" vertical="center"/>
    </xf>
    <xf numFmtId="49" fontId="3" fillId="0" borderId="52" xfId="0" applyNumberFormat="1" applyFont="1" applyBorder="1" applyAlignment="1">
      <alignment horizontal="center" vertical="center" wrapText="1"/>
    </xf>
    <xf numFmtId="49" fontId="3" fillId="0" borderId="53" xfId="0" applyNumberFormat="1" applyFont="1" applyBorder="1" applyAlignment="1">
      <alignment horizontal="center" vertical="center" wrapText="1"/>
    </xf>
    <xf numFmtId="49" fontId="3" fillId="0" borderId="54" xfId="0" applyNumberFormat="1" applyFont="1" applyBorder="1" applyAlignment="1">
      <alignment horizontal="center" vertical="center" wrapText="1"/>
    </xf>
    <xf numFmtId="49" fontId="3" fillId="9" borderId="29" xfId="0" applyNumberFormat="1" applyFont="1" applyFill="1" applyBorder="1" applyAlignment="1">
      <alignment horizontal="center" vertical="center" wrapText="1"/>
    </xf>
    <xf numFmtId="49" fontId="3" fillId="9" borderId="0" xfId="0" applyNumberFormat="1" applyFont="1" applyFill="1" applyBorder="1" applyAlignment="1">
      <alignment horizontal="center" vertical="center" wrapText="1"/>
    </xf>
    <xf numFmtId="49" fontId="3" fillId="9" borderId="34" xfId="0" applyNumberFormat="1" applyFont="1" applyFill="1" applyBorder="1" applyAlignment="1">
      <alignment horizontal="center" vertical="center" wrapText="1"/>
    </xf>
    <xf numFmtId="49" fontId="3" fillId="6" borderId="44" xfId="0" applyNumberFormat="1" applyFont="1" applyFill="1" applyBorder="1" applyAlignment="1">
      <alignment horizontal="center" vertical="center" wrapText="1"/>
    </xf>
    <xf numFmtId="49" fontId="3" fillId="6" borderId="30" xfId="0" applyNumberFormat="1" applyFont="1" applyFill="1" applyBorder="1" applyAlignment="1">
      <alignment horizontal="center" vertical="center" wrapText="1"/>
    </xf>
    <xf numFmtId="49" fontId="3" fillId="6" borderId="28" xfId="0" applyNumberFormat="1" applyFont="1" applyFill="1" applyBorder="1" applyAlignment="1">
      <alignment horizontal="center" vertical="center" wrapText="1"/>
    </xf>
    <xf numFmtId="49" fontId="3" fillId="6" borderId="29" xfId="0" applyNumberFormat="1" applyFont="1" applyFill="1" applyBorder="1" applyAlignment="1">
      <alignment horizontal="center" vertical="center" wrapText="1"/>
    </xf>
    <xf numFmtId="49" fontId="3" fillId="6" borderId="0" xfId="0" applyNumberFormat="1" applyFont="1" applyFill="1" applyBorder="1" applyAlignment="1">
      <alignment horizontal="center" vertical="center" wrapText="1"/>
    </xf>
    <xf numFmtId="49" fontId="3" fillId="6" borderId="34" xfId="0" applyNumberFormat="1" applyFont="1" applyFill="1" applyBorder="1" applyAlignment="1">
      <alignment horizontal="center" vertical="center" wrapText="1"/>
    </xf>
    <xf numFmtId="49" fontId="3" fillId="6" borderId="45" xfId="0" applyNumberFormat="1" applyFont="1" applyFill="1" applyBorder="1" applyAlignment="1">
      <alignment horizontal="center" vertical="center" wrapText="1"/>
    </xf>
    <xf numFmtId="49" fontId="3" fillId="6" borderId="46" xfId="0" applyNumberFormat="1" applyFont="1" applyFill="1" applyBorder="1" applyAlignment="1">
      <alignment horizontal="center" vertical="center" wrapText="1"/>
    </xf>
    <xf numFmtId="49" fontId="3" fillId="6" borderId="47" xfId="0" applyNumberFormat="1" applyFont="1" applyFill="1" applyBorder="1" applyAlignment="1">
      <alignment horizontal="center" vertical="center" wrapText="1"/>
    </xf>
    <xf numFmtId="1" fontId="3" fillId="2" borderId="31" xfId="0" applyNumberFormat="1" applyFont="1" applyFill="1" applyBorder="1" applyAlignment="1">
      <alignment horizontal="center" vertical="center"/>
    </xf>
    <xf numFmtId="1" fontId="3" fillId="2" borderId="51" xfId="0" applyNumberFormat="1" applyFont="1" applyFill="1" applyBorder="1" applyAlignment="1">
      <alignment horizontal="center" vertical="center"/>
    </xf>
    <xf numFmtId="1" fontId="3" fillId="0" borderId="44" xfId="0" applyNumberFormat="1" applyFont="1" applyBorder="1" applyAlignment="1">
      <alignment horizontal="center" vertical="center"/>
    </xf>
    <xf numFmtId="1" fontId="3" fillId="0" borderId="30" xfId="0" applyNumberFormat="1" applyFont="1" applyBorder="1" applyAlignment="1">
      <alignment horizontal="center" vertical="center"/>
    </xf>
    <xf numFmtId="49" fontId="3" fillId="6" borderId="6" xfId="0" applyNumberFormat="1" applyFont="1" applyFill="1" applyBorder="1" applyAlignment="1">
      <alignment horizontal="center" vertical="center" wrapText="1"/>
    </xf>
    <xf numFmtId="49" fontId="3" fillId="6" borderId="1" xfId="0" applyNumberFormat="1" applyFont="1" applyFill="1" applyBorder="1" applyAlignment="1">
      <alignment horizontal="center" vertical="center" wrapText="1"/>
    </xf>
    <xf numFmtId="49" fontId="3" fillId="6" borderId="7" xfId="0" applyNumberFormat="1" applyFont="1" applyFill="1" applyBorder="1" applyAlignment="1">
      <alignment horizontal="center" vertical="center" wrapText="1"/>
    </xf>
    <xf numFmtId="49" fontId="3" fillId="6" borderId="8" xfId="0" applyNumberFormat="1" applyFont="1" applyFill="1" applyBorder="1" applyAlignment="1">
      <alignment horizontal="center" vertical="center" wrapText="1"/>
    </xf>
    <xf numFmtId="49" fontId="3" fillId="6" borderId="2" xfId="0" applyNumberFormat="1" applyFont="1" applyFill="1" applyBorder="1" applyAlignment="1">
      <alignment horizontal="center" vertical="center" wrapText="1"/>
    </xf>
    <xf numFmtId="49" fontId="3" fillId="6" borderId="9" xfId="0" applyNumberFormat="1" applyFont="1" applyFill="1" applyBorder="1" applyAlignment="1">
      <alignment horizontal="center" vertical="center" wrapText="1"/>
    </xf>
    <xf numFmtId="1" fontId="3" fillId="0" borderId="48" xfId="0" applyNumberFormat="1" applyFont="1" applyBorder="1" applyAlignment="1">
      <alignment horizontal="center" vertical="center"/>
    </xf>
    <xf numFmtId="1" fontId="3" fillId="0" borderId="49" xfId="0" applyNumberFormat="1" applyFont="1" applyBorder="1" applyAlignment="1">
      <alignment horizontal="center" vertical="center"/>
    </xf>
    <xf numFmtId="1" fontId="3" fillId="0" borderId="50" xfId="0" applyNumberFormat="1" applyFont="1" applyBorder="1" applyAlignment="1">
      <alignment horizontal="center" vertical="center"/>
    </xf>
    <xf numFmtId="49" fontId="3" fillId="2" borderId="44" xfId="0" applyNumberFormat="1" applyFont="1" applyFill="1" applyBorder="1" applyAlignment="1">
      <alignment horizontal="center" vertical="center" wrapText="1"/>
    </xf>
    <xf numFmtId="49" fontId="3" fillId="2" borderId="30" xfId="0" applyNumberFormat="1" applyFont="1" applyFill="1" applyBorder="1" applyAlignment="1">
      <alignment horizontal="center" vertical="center" wrapText="1"/>
    </xf>
    <xf numFmtId="49" fontId="3" fillId="2" borderId="28" xfId="0" applyNumberFormat="1" applyFont="1" applyFill="1" applyBorder="1" applyAlignment="1">
      <alignment horizontal="center" vertical="center" wrapText="1"/>
    </xf>
    <xf numFmtId="49" fontId="3" fillId="2" borderId="45" xfId="0" applyNumberFormat="1" applyFont="1" applyFill="1" applyBorder="1" applyAlignment="1">
      <alignment horizontal="center" vertical="center" wrapText="1"/>
    </xf>
    <xf numFmtId="49" fontId="3" fillId="2" borderId="46" xfId="0" applyNumberFormat="1" applyFont="1" applyFill="1" applyBorder="1" applyAlignment="1">
      <alignment horizontal="center" vertical="center" wrapText="1"/>
    </xf>
    <xf numFmtId="49" fontId="3" fillId="2" borderId="47" xfId="0" applyNumberFormat="1" applyFont="1" applyFill="1" applyBorder="1" applyAlignment="1">
      <alignment horizontal="center" vertical="center" wrapText="1"/>
    </xf>
    <xf numFmtId="49" fontId="3" fillId="22" borderId="44" xfId="0" applyNumberFormat="1" applyFont="1" applyFill="1" applyBorder="1" applyAlignment="1">
      <alignment horizontal="center" vertical="center" wrapText="1"/>
    </xf>
    <xf numFmtId="49" fontId="3" fillId="22" borderId="30" xfId="0" applyNumberFormat="1" applyFont="1" applyFill="1" applyBorder="1" applyAlignment="1">
      <alignment horizontal="center" vertical="center" wrapText="1"/>
    </xf>
    <xf numFmtId="49" fontId="3" fillId="22" borderId="28" xfId="0" applyNumberFormat="1" applyFont="1" applyFill="1" applyBorder="1" applyAlignment="1">
      <alignment horizontal="center" vertical="center" wrapText="1"/>
    </xf>
    <xf numFmtId="49" fontId="3" fillId="22" borderId="45" xfId="0" applyNumberFormat="1" applyFont="1" applyFill="1" applyBorder="1" applyAlignment="1">
      <alignment horizontal="center" vertical="center" wrapText="1"/>
    </xf>
    <xf numFmtId="49" fontId="3" fillId="22" borderId="46" xfId="0" applyNumberFormat="1" applyFont="1" applyFill="1" applyBorder="1" applyAlignment="1">
      <alignment horizontal="center" vertical="center" wrapText="1"/>
    </xf>
    <xf numFmtId="49" fontId="3" fillId="22" borderId="47" xfId="0" applyNumberFormat="1" applyFont="1" applyFill="1" applyBorder="1" applyAlignment="1">
      <alignment horizontal="center" vertical="center" wrapText="1"/>
    </xf>
    <xf numFmtId="1" fontId="2" fillId="30" borderId="44" xfId="0" applyNumberFormat="1" applyFont="1" applyFill="1" applyBorder="1" applyAlignment="1">
      <alignment horizontal="center" vertical="center"/>
    </xf>
    <xf numFmtId="1" fontId="2" fillId="30" borderId="28" xfId="0" applyNumberFormat="1" applyFont="1" applyFill="1" applyBorder="1" applyAlignment="1">
      <alignment horizontal="center" vertical="center"/>
    </xf>
    <xf numFmtId="1" fontId="2" fillId="30" borderId="45" xfId="0" applyNumberFormat="1" applyFont="1" applyFill="1" applyBorder="1" applyAlignment="1">
      <alignment horizontal="center" vertical="center"/>
    </xf>
    <xf numFmtId="1" fontId="2" fillId="30" borderId="47" xfId="0" applyNumberFormat="1" applyFont="1" applyFill="1" applyBorder="1" applyAlignment="1">
      <alignment horizontal="center" vertical="center"/>
    </xf>
    <xf numFmtId="1" fontId="2" fillId="14" borderId="0" xfId="0" applyNumberFormat="1" applyFont="1" applyFill="1" applyAlignment="1">
      <alignment horizontal="center" vertical="center"/>
    </xf>
    <xf numFmtId="1" fontId="3" fillId="27" borderId="41" xfId="0" applyNumberFormat="1" applyFont="1" applyFill="1" applyBorder="1" applyAlignment="1">
      <alignment horizontal="center" vertical="center"/>
    </xf>
    <xf numFmtId="1" fontId="3" fillId="27" borderId="42" xfId="0" applyNumberFormat="1" applyFont="1" applyFill="1" applyBorder="1" applyAlignment="1">
      <alignment horizontal="center" vertical="center"/>
    </xf>
    <xf numFmtId="1" fontId="3" fillId="27" borderId="43" xfId="0" applyNumberFormat="1" applyFont="1" applyFill="1" applyBorder="1" applyAlignment="1">
      <alignment horizontal="center" vertical="center"/>
    </xf>
    <xf numFmtId="1" fontId="3" fillId="27" borderId="3" xfId="0" applyNumberFormat="1" applyFont="1" applyFill="1" applyBorder="1" applyAlignment="1">
      <alignment horizontal="center" vertical="center"/>
    </xf>
    <xf numFmtId="1" fontId="3" fillId="27" borderId="4" xfId="0" applyNumberFormat="1" applyFont="1" applyFill="1" applyBorder="1" applyAlignment="1">
      <alignment horizontal="center" vertical="center"/>
    </xf>
    <xf numFmtId="1" fontId="3" fillId="27" borderId="15" xfId="0" applyNumberFormat="1" applyFont="1" applyFill="1" applyBorder="1" applyAlignment="1">
      <alignment horizontal="center" vertical="center"/>
    </xf>
    <xf numFmtId="0" fontId="3" fillId="15" borderId="48" xfId="0" applyFont="1" applyFill="1" applyBorder="1" applyAlignment="1">
      <alignment horizontal="center" vertical="center"/>
    </xf>
    <xf numFmtId="0" fontId="3" fillId="15" borderId="49" xfId="0" applyFont="1" applyFill="1" applyBorder="1" applyAlignment="1">
      <alignment horizontal="center" vertical="center"/>
    </xf>
    <xf numFmtId="0" fontId="3" fillId="15" borderId="50" xfId="0" applyFont="1" applyFill="1" applyBorder="1" applyAlignment="1">
      <alignment horizontal="center" vertical="center"/>
    </xf>
    <xf numFmtId="0" fontId="3" fillId="16" borderId="48" xfId="0" applyFont="1" applyFill="1" applyBorder="1" applyAlignment="1">
      <alignment horizontal="center" vertical="center"/>
    </xf>
    <xf numFmtId="0" fontId="3" fillId="16" borderId="49" xfId="0" applyFont="1" applyFill="1" applyBorder="1" applyAlignment="1">
      <alignment horizontal="center" vertical="center"/>
    </xf>
    <xf numFmtId="0" fontId="3" fillId="16" borderId="50" xfId="0" applyFont="1" applyFill="1" applyBorder="1" applyAlignment="1">
      <alignment horizontal="center" vertical="center"/>
    </xf>
    <xf numFmtId="0" fontId="3" fillId="15" borderId="31" xfId="0" applyFont="1" applyFill="1" applyBorder="1" applyAlignment="1">
      <alignment horizontal="center" vertical="center"/>
    </xf>
    <xf numFmtId="0" fontId="3" fillId="15" borderId="51" xfId="0" applyFont="1" applyFill="1" applyBorder="1" applyAlignment="1">
      <alignment horizontal="center" vertical="center"/>
    </xf>
    <xf numFmtId="0" fontId="3" fillId="16" borderId="31" xfId="0" applyFont="1" applyFill="1" applyBorder="1" applyAlignment="1">
      <alignment horizontal="center" vertical="center"/>
    </xf>
    <xf numFmtId="0" fontId="3" fillId="16" borderId="51" xfId="0" applyFont="1" applyFill="1" applyBorder="1" applyAlignment="1">
      <alignment horizontal="center" vertical="center"/>
    </xf>
    <xf numFmtId="0" fontId="3" fillId="17" borderId="48" xfId="0" applyFont="1" applyFill="1" applyBorder="1" applyAlignment="1">
      <alignment horizontal="center" vertical="center"/>
    </xf>
    <xf numFmtId="0" fontId="3" fillId="17" borderId="49" xfId="0" applyFont="1" applyFill="1" applyBorder="1" applyAlignment="1">
      <alignment horizontal="center" vertical="center"/>
    </xf>
    <xf numFmtId="0" fontId="3" fillId="17" borderId="50" xfId="0" applyFont="1" applyFill="1" applyBorder="1" applyAlignment="1">
      <alignment horizontal="center" vertical="center"/>
    </xf>
    <xf numFmtId="0" fontId="3" fillId="17" borderId="31" xfId="0" applyFont="1" applyFill="1" applyBorder="1" applyAlignment="1">
      <alignment horizontal="center" vertical="center"/>
    </xf>
    <xf numFmtId="0" fontId="3" fillId="17" borderId="51" xfId="0" applyFont="1" applyFill="1" applyBorder="1" applyAlignment="1">
      <alignment horizontal="center" vertical="center"/>
    </xf>
    <xf numFmtId="0" fontId="3" fillId="18" borderId="48" xfId="0" applyFont="1" applyFill="1" applyBorder="1" applyAlignment="1">
      <alignment horizontal="center" vertical="center"/>
    </xf>
    <xf numFmtId="0" fontId="3" fillId="18" borderId="49" xfId="0" applyFont="1" applyFill="1" applyBorder="1" applyAlignment="1">
      <alignment horizontal="center" vertical="center"/>
    </xf>
    <xf numFmtId="0" fontId="3" fillId="18" borderId="50" xfId="0" applyFont="1" applyFill="1" applyBorder="1" applyAlignment="1">
      <alignment horizontal="center" vertical="center"/>
    </xf>
    <xf numFmtId="0" fontId="3" fillId="18" borderId="31" xfId="0" applyFont="1" applyFill="1" applyBorder="1" applyAlignment="1">
      <alignment horizontal="center" vertical="center"/>
    </xf>
    <xf numFmtId="0" fontId="3" fillId="18" borderId="51" xfId="0" applyFont="1" applyFill="1" applyBorder="1" applyAlignment="1">
      <alignment horizontal="center" vertical="center"/>
    </xf>
    <xf numFmtId="1" fontId="2" fillId="14" borderId="44" xfId="0" applyNumberFormat="1" applyFont="1" applyFill="1" applyBorder="1" applyAlignment="1">
      <alignment horizontal="center" vertical="center"/>
    </xf>
    <xf numFmtId="1" fontId="2" fillId="14" borderId="28" xfId="0" applyNumberFormat="1" applyFont="1" applyFill="1" applyBorder="1" applyAlignment="1">
      <alignment horizontal="center" vertical="center"/>
    </xf>
    <xf numFmtId="1" fontId="2" fillId="14" borderId="45" xfId="0" applyNumberFormat="1" applyFont="1" applyFill="1" applyBorder="1" applyAlignment="1">
      <alignment horizontal="center" vertical="center"/>
    </xf>
    <xf numFmtId="1" fontId="2" fillId="14" borderId="47" xfId="0" applyNumberFormat="1" applyFont="1" applyFill="1" applyBorder="1" applyAlignment="1">
      <alignment horizontal="center" vertical="center"/>
    </xf>
    <xf numFmtId="0" fontId="3" fillId="0" borderId="44"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0"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7" xfId="0" applyFont="1" applyBorder="1" applyAlignment="1">
      <alignment horizontal="center" vertical="center" wrapText="1"/>
    </xf>
    <xf numFmtId="0" fontId="3" fillId="19" borderId="48" xfId="0" applyFont="1" applyFill="1" applyBorder="1" applyAlignment="1">
      <alignment horizontal="center" vertical="center"/>
    </xf>
    <xf numFmtId="0" fontId="3" fillId="19" borderId="49" xfId="0" applyFont="1" applyFill="1" applyBorder="1" applyAlignment="1">
      <alignment horizontal="center" vertical="center"/>
    </xf>
    <xf numFmtId="0" fontId="3" fillId="19" borderId="50" xfId="0" applyFont="1" applyFill="1" applyBorder="1" applyAlignment="1">
      <alignment horizontal="center" vertical="center"/>
    </xf>
    <xf numFmtId="0" fontId="3" fillId="19" borderId="31" xfId="0" applyFont="1" applyFill="1" applyBorder="1" applyAlignment="1">
      <alignment horizontal="center" vertical="center"/>
    </xf>
    <xf numFmtId="0" fontId="3" fillId="19" borderId="51" xfId="0" applyFont="1" applyFill="1" applyBorder="1" applyAlignment="1">
      <alignment horizontal="center" vertical="center"/>
    </xf>
    <xf numFmtId="0" fontId="3" fillId="15" borderId="36" xfId="0" applyFont="1" applyFill="1" applyBorder="1" applyAlignment="1">
      <alignment horizontal="center" vertical="center"/>
    </xf>
    <xf numFmtId="0" fontId="3" fillId="15" borderId="56" xfId="0" applyFont="1" applyFill="1" applyBorder="1" applyAlignment="1">
      <alignment horizontal="center" vertical="center"/>
    </xf>
    <xf numFmtId="0" fontId="3" fillId="15" borderId="19" xfId="0" applyFont="1" applyFill="1" applyBorder="1" applyAlignment="1">
      <alignment horizontal="center" vertical="center"/>
    </xf>
    <xf numFmtId="0" fontId="3" fillId="15" borderId="15" xfId="0" applyFont="1" applyFill="1" applyBorder="1" applyAlignment="1">
      <alignment horizontal="center" vertical="center"/>
    </xf>
    <xf numFmtId="0" fontId="3" fillId="15" borderId="55" xfId="0" applyFont="1" applyFill="1" applyBorder="1" applyAlignment="1">
      <alignment horizontal="center" vertical="center"/>
    </xf>
    <xf numFmtId="0" fontId="3" fillId="15" borderId="27" xfId="0" applyFont="1" applyFill="1" applyBorder="1" applyAlignment="1">
      <alignment horizontal="center" vertical="center"/>
    </xf>
    <xf numFmtId="0" fontId="3" fillId="17" borderId="44" xfId="0" applyFont="1" applyFill="1" applyBorder="1" applyAlignment="1">
      <alignment horizontal="center" vertical="center" wrapText="1"/>
    </xf>
    <xf numFmtId="0" fontId="3" fillId="17" borderId="30" xfId="0" applyFont="1" applyFill="1" applyBorder="1" applyAlignment="1">
      <alignment horizontal="center" vertical="center" wrapText="1"/>
    </xf>
    <xf numFmtId="0" fontId="3" fillId="17" borderId="28" xfId="0" applyFont="1" applyFill="1" applyBorder="1" applyAlignment="1">
      <alignment horizontal="center" vertical="center" wrapText="1"/>
    </xf>
    <xf numFmtId="0" fontId="3" fillId="17" borderId="45" xfId="0" applyFont="1" applyFill="1" applyBorder="1" applyAlignment="1">
      <alignment horizontal="center" vertical="center" wrapText="1"/>
    </xf>
    <xf numFmtId="0" fontId="3" fillId="17" borderId="46" xfId="0" applyFont="1" applyFill="1" applyBorder="1" applyAlignment="1">
      <alignment horizontal="center" vertical="center" wrapText="1"/>
    </xf>
    <xf numFmtId="0" fontId="3" fillId="17" borderId="47" xfId="0" applyFont="1" applyFill="1" applyBorder="1" applyAlignment="1">
      <alignment horizontal="center" vertical="center" wrapText="1"/>
    </xf>
    <xf numFmtId="0" fontId="3" fillId="19" borderId="27" xfId="0" applyFont="1" applyFill="1" applyBorder="1" applyAlignment="1">
      <alignment horizontal="center" vertical="center"/>
    </xf>
    <xf numFmtId="0" fontId="3" fillId="20" borderId="48" xfId="0" applyFont="1" applyFill="1" applyBorder="1" applyAlignment="1">
      <alignment horizontal="center" vertical="center"/>
    </xf>
    <xf numFmtId="0" fontId="3" fillId="20" borderId="49" xfId="0" applyFont="1" applyFill="1" applyBorder="1" applyAlignment="1">
      <alignment horizontal="center" vertical="center"/>
    </xf>
    <xf numFmtId="0" fontId="3" fillId="20" borderId="50" xfId="0" applyFont="1" applyFill="1" applyBorder="1" applyAlignment="1">
      <alignment horizontal="center" vertical="center"/>
    </xf>
    <xf numFmtId="0" fontId="3" fillId="20" borderId="31" xfId="0" applyFont="1" applyFill="1" applyBorder="1" applyAlignment="1">
      <alignment horizontal="center" vertical="center"/>
    </xf>
    <xf numFmtId="0" fontId="3" fillId="20" borderId="51" xfId="0" applyFont="1" applyFill="1" applyBorder="1" applyAlignment="1">
      <alignment horizontal="center" vertical="center"/>
    </xf>
    <xf numFmtId="0" fontId="3" fillId="16" borderId="55" xfId="0" applyFont="1" applyFill="1" applyBorder="1" applyAlignment="1">
      <alignment horizontal="center" vertical="center"/>
    </xf>
    <xf numFmtId="0" fontId="3" fillId="16" borderId="15" xfId="0" applyFont="1" applyFill="1" applyBorder="1" applyAlignment="1">
      <alignment horizontal="center" vertical="center"/>
    </xf>
    <xf numFmtId="0" fontId="3" fillId="16" borderId="27" xfId="0" applyFont="1" applyFill="1" applyBorder="1" applyAlignment="1">
      <alignment horizontal="center" vertical="center"/>
    </xf>
    <xf numFmtId="0" fontId="2" fillId="0" borderId="44" xfId="0" applyFont="1" applyBorder="1" applyAlignment="1">
      <alignment horizontal="center"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3" fillId="19" borderId="15" xfId="0" applyFont="1" applyFill="1" applyBorder="1" applyAlignment="1">
      <alignment horizontal="center" vertical="center"/>
    </xf>
    <xf numFmtId="0" fontId="3" fillId="19" borderId="55" xfId="0" applyFont="1" applyFill="1" applyBorder="1" applyAlignment="1">
      <alignment horizontal="center" vertical="center"/>
    </xf>
    <xf numFmtId="0" fontId="3" fillId="17" borderId="55" xfId="0" applyFont="1" applyFill="1" applyBorder="1" applyAlignment="1">
      <alignment horizontal="center" vertical="center"/>
    </xf>
    <xf numFmtId="0" fontId="3" fillId="15" borderId="41" xfId="0" applyFont="1" applyFill="1" applyBorder="1" applyAlignment="1">
      <alignment horizontal="center" vertical="center"/>
    </xf>
    <xf numFmtId="0" fontId="3" fillId="15" borderId="42" xfId="0" applyFont="1" applyFill="1" applyBorder="1" applyAlignment="1">
      <alignment horizontal="center" vertical="center"/>
    </xf>
    <xf numFmtId="0" fontId="3" fillId="15" borderId="43" xfId="0" applyFont="1" applyFill="1" applyBorder="1" applyAlignment="1">
      <alignment horizontal="center" vertical="center"/>
    </xf>
    <xf numFmtId="0" fontId="3" fillId="15" borderId="3" xfId="0" applyFont="1" applyFill="1" applyBorder="1" applyAlignment="1">
      <alignment horizontal="center" vertical="center"/>
    </xf>
    <xf numFmtId="0" fontId="3" fillId="15" borderId="4" xfId="0" applyFont="1" applyFill="1" applyBorder="1" applyAlignment="1">
      <alignment horizontal="center" vertical="center"/>
    </xf>
    <xf numFmtId="1" fontId="3" fillId="19" borderId="41" xfId="0" applyNumberFormat="1" applyFont="1" applyFill="1" applyBorder="1" applyAlignment="1">
      <alignment horizontal="center" vertical="center"/>
    </xf>
    <xf numFmtId="1" fontId="3" fillId="19" borderId="42" xfId="0" applyNumberFormat="1" applyFont="1" applyFill="1" applyBorder="1" applyAlignment="1">
      <alignment horizontal="center" vertical="center"/>
    </xf>
    <xf numFmtId="1" fontId="3" fillId="19" borderId="43" xfId="0" applyNumberFormat="1" applyFont="1" applyFill="1" applyBorder="1" applyAlignment="1">
      <alignment horizontal="center" vertical="center"/>
    </xf>
    <xf numFmtId="1" fontId="3" fillId="19" borderId="3" xfId="0" applyNumberFormat="1" applyFont="1" applyFill="1" applyBorder="1" applyAlignment="1">
      <alignment horizontal="center" vertical="center"/>
    </xf>
    <xf numFmtId="1" fontId="3" fillId="19" borderId="4" xfId="0" applyNumberFormat="1" applyFont="1" applyFill="1" applyBorder="1" applyAlignment="1">
      <alignment horizontal="center" vertical="center"/>
    </xf>
    <xf numFmtId="1" fontId="3" fillId="19" borderId="15" xfId="0" applyNumberFormat="1" applyFont="1" applyFill="1" applyBorder="1" applyAlignment="1">
      <alignment horizontal="center" vertical="center"/>
    </xf>
    <xf numFmtId="1" fontId="3" fillId="17" borderId="41" xfId="0" applyNumberFormat="1" applyFont="1" applyFill="1" applyBorder="1" applyAlignment="1">
      <alignment horizontal="center" vertical="center"/>
    </xf>
    <xf numFmtId="1" fontId="3" fillId="17" borderId="42" xfId="0" applyNumberFormat="1" applyFont="1" applyFill="1" applyBorder="1" applyAlignment="1">
      <alignment horizontal="center" vertical="center"/>
    </xf>
    <xf numFmtId="1" fontId="3" fillId="17" borderId="43" xfId="0" applyNumberFormat="1" applyFont="1" applyFill="1" applyBorder="1" applyAlignment="1">
      <alignment horizontal="center" vertical="center"/>
    </xf>
    <xf numFmtId="1" fontId="3" fillId="17" borderId="3" xfId="0" applyNumberFormat="1" applyFont="1" applyFill="1" applyBorder="1" applyAlignment="1">
      <alignment horizontal="center" vertical="center"/>
    </xf>
    <xf numFmtId="1" fontId="3" fillId="17" borderId="4" xfId="0" applyNumberFormat="1" applyFont="1" applyFill="1" applyBorder="1" applyAlignment="1">
      <alignment horizontal="center" vertical="center"/>
    </xf>
    <xf numFmtId="1" fontId="3" fillId="17" borderId="15" xfId="0" applyNumberFormat="1" applyFont="1" applyFill="1" applyBorder="1" applyAlignment="1">
      <alignment horizontal="center" vertical="center"/>
    </xf>
    <xf numFmtId="1" fontId="3" fillId="18" borderId="41" xfId="0" applyNumberFormat="1" applyFont="1" applyFill="1" applyBorder="1" applyAlignment="1">
      <alignment horizontal="center" vertical="center"/>
    </xf>
    <xf numFmtId="1" fontId="3" fillId="18" borderId="42" xfId="0" applyNumberFormat="1" applyFont="1" applyFill="1" applyBorder="1" applyAlignment="1">
      <alignment horizontal="center" vertical="center"/>
    </xf>
    <xf numFmtId="1" fontId="3" fillId="18" borderId="43" xfId="0" applyNumberFormat="1" applyFont="1" applyFill="1" applyBorder="1" applyAlignment="1">
      <alignment horizontal="center" vertical="center"/>
    </xf>
    <xf numFmtId="1" fontId="3" fillId="18" borderId="3" xfId="0" applyNumberFormat="1" applyFont="1" applyFill="1" applyBorder="1" applyAlignment="1">
      <alignment horizontal="center" vertical="center"/>
    </xf>
    <xf numFmtId="1" fontId="3" fillId="18" borderId="4" xfId="0" applyNumberFormat="1" applyFont="1" applyFill="1" applyBorder="1" applyAlignment="1">
      <alignment horizontal="center" vertical="center"/>
    </xf>
    <xf numFmtId="1" fontId="3" fillId="18" borderId="15" xfId="0" applyNumberFormat="1" applyFont="1" applyFill="1" applyBorder="1" applyAlignment="1">
      <alignment horizontal="center" vertical="center"/>
    </xf>
    <xf numFmtId="1" fontId="3" fillId="19" borderId="31" xfId="0" applyNumberFormat="1" applyFont="1" applyFill="1" applyBorder="1" applyAlignment="1">
      <alignment horizontal="center" vertical="center"/>
    </xf>
    <xf numFmtId="1" fontId="3" fillId="19" borderId="51" xfId="0" applyNumberFormat="1" applyFont="1" applyFill="1" applyBorder="1" applyAlignment="1">
      <alignment horizontal="center" vertical="center"/>
    </xf>
    <xf numFmtId="1" fontId="3" fillId="16" borderId="41" xfId="0" applyNumberFormat="1" applyFont="1" applyFill="1" applyBorder="1" applyAlignment="1">
      <alignment horizontal="center" vertical="center"/>
    </xf>
    <xf numFmtId="1" fontId="3" fillId="16" borderId="42" xfId="0" applyNumberFormat="1" applyFont="1" applyFill="1" applyBorder="1" applyAlignment="1">
      <alignment horizontal="center" vertical="center"/>
    </xf>
    <xf numFmtId="1" fontId="3" fillId="16" borderId="43" xfId="0" applyNumberFormat="1" applyFont="1" applyFill="1" applyBorder="1" applyAlignment="1">
      <alignment horizontal="center" vertical="center"/>
    </xf>
    <xf numFmtId="1" fontId="3" fillId="16" borderId="3" xfId="0" applyNumberFormat="1" applyFont="1" applyFill="1" applyBorder="1" applyAlignment="1">
      <alignment horizontal="center" vertical="center"/>
    </xf>
    <xf numFmtId="1" fontId="3" fillId="16" borderId="4" xfId="0" applyNumberFormat="1" applyFont="1" applyFill="1" applyBorder="1" applyAlignment="1">
      <alignment horizontal="center" vertical="center"/>
    </xf>
    <xf numFmtId="1" fontId="3" fillId="16" borderId="15" xfId="0" applyNumberFormat="1" applyFont="1" applyFill="1" applyBorder="1" applyAlignment="1">
      <alignment horizontal="center" vertical="center"/>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1" fontId="6" fillId="15" borderId="31" xfId="0" applyNumberFormat="1" applyFont="1" applyFill="1" applyBorder="1" applyAlignment="1">
      <alignment horizontal="center" vertical="center" wrapText="1"/>
    </xf>
    <xf numFmtId="1" fontId="6" fillId="15" borderId="51" xfId="0" applyNumberFormat="1" applyFont="1" applyFill="1" applyBorder="1" applyAlignment="1">
      <alignment horizontal="center" vertical="center" wrapText="1"/>
    </xf>
    <xf numFmtId="1" fontId="6" fillId="15" borderId="55" xfId="0" applyNumberFormat="1" applyFont="1" applyFill="1" applyBorder="1" applyAlignment="1">
      <alignment horizontal="center" vertical="center" wrapText="1"/>
    </xf>
    <xf numFmtId="49" fontId="7" fillId="21" borderId="44" xfId="0" applyNumberFormat="1" applyFont="1" applyFill="1" applyBorder="1" applyAlignment="1">
      <alignment horizontal="center" vertical="center" wrapText="1"/>
    </xf>
    <xf numFmtId="49" fontId="7" fillId="21" borderId="30" xfId="0" applyNumberFormat="1" applyFont="1" applyFill="1" applyBorder="1" applyAlignment="1">
      <alignment horizontal="center" vertical="center" wrapText="1"/>
    </xf>
    <xf numFmtId="49" fontId="7" fillId="21" borderId="28" xfId="0" applyNumberFormat="1" applyFont="1" applyFill="1" applyBorder="1" applyAlignment="1">
      <alignment horizontal="center" vertical="center" wrapText="1"/>
    </xf>
    <xf numFmtId="49" fontId="7" fillId="21" borderId="45" xfId="0" applyNumberFormat="1" applyFont="1" applyFill="1" applyBorder="1" applyAlignment="1">
      <alignment horizontal="center" vertical="center" wrapText="1"/>
    </xf>
    <xf numFmtId="49" fontId="7" fillId="21" borderId="46" xfId="0" applyNumberFormat="1" applyFont="1" applyFill="1" applyBorder="1" applyAlignment="1">
      <alignment horizontal="center" vertical="center" wrapText="1"/>
    </xf>
    <xf numFmtId="49" fontId="7" fillId="21" borderId="47" xfId="0" applyNumberFormat="1" applyFont="1" applyFill="1" applyBorder="1" applyAlignment="1">
      <alignment horizontal="center" vertical="center" wrapText="1"/>
    </xf>
    <xf numFmtId="1" fontId="3" fillId="16" borderId="48" xfId="0" applyNumberFormat="1" applyFont="1" applyFill="1" applyBorder="1" applyAlignment="1">
      <alignment horizontal="center" vertical="center"/>
    </xf>
    <xf numFmtId="1" fontId="3" fillId="16" borderId="49" xfId="0" applyNumberFormat="1" applyFont="1" applyFill="1" applyBorder="1" applyAlignment="1">
      <alignment horizontal="center" vertical="center"/>
    </xf>
    <xf numFmtId="1" fontId="3" fillId="16" borderId="50" xfId="0" applyNumberFormat="1" applyFont="1" applyFill="1" applyBorder="1" applyAlignment="1">
      <alignment horizontal="center" vertical="center"/>
    </xf>
    <xf numFmtId="1" fontId="3" fillId="16" borderId="31" xfId="0" applyNumberFormat="1" applyFont="1" applyFill="1" applyBorder="1" applyAlignment="1">
      <alignment horizontal="center" vertical="center"/>
    </xf>
    <xf numFmtId="1" fontId="3" fillId="16" borderId="51" xfId="0" applyNumberFormat="1" applyFont="1" applyFill="1" applyBorder="1" applyAlignment="1">
      <alignment horizontal="center" vertical="center"/>
    </xf>
    <xf numFmtId="1" fontId="3" fillId="25" borderId="4" xfId="0" applyNumberFormat="1" applyFont="1" applyFill="1" applyBorder="1" applyAlignment="1">
      <alignment horizontal="center" vertical="center"/>
    </xf>
    <xf numFmtId="1" fontId="3" fillId="25" borderId="5" xfId="0" applyNumberFormat="1" applyFont="1" applyFill="1" applyBorder="1" applyAlignment="1">
      <alignment horizontal="center" vertical="center"/>
    </xf>
    <xf numFmtId="1" fontId="3" fillId="25" borderId="3" xfId="0" applyNumberFormat="1" applyFont="1" applyFill="1" applyBorder="1" applyAlignment="1">
      <alignment horizontal="center" vertical="center"/>
    </xf>
    <xf numFmtId="0" fontId="3" fillId="25" borderId="44" xfId="0" applyFont="1" applyFill="1" applyBorder="1" applyAlignment="1">
      <alignment horizontal="center" vertical="center" wrapText="1"/>
    </xf>
    <xf numFmtId="0" fontId="3" fillId="25" borderId="30" xfId="0" applyFont="1" applyFill="1" applyBorder="1" applyAlignment="1">
      <alignment horizontal="center" vertical="center" wrapText="1"/>
    </xf>
    <xf numFmtId="0" fontId="3" fillId="25" borderId="28" xfId="0" applyFont="1" applyFill="1" applyBorder="1" applyAlignment="1">
      <alignment horizontal="center" vertical="center" wrapText="1"/>
    </xf>
    <xf numFmtId="0" fontId="3" fillId="25" borderId="45" xfId="0" applyFont="1" applyFill="1" applyBorder="1" applyAlignment="1">
      <alignment horizontal="center" vertical="center" wrapText="1"/>
    </xf>
    <xf numFmtId="0" fontId="3" fillId="25" borderId="46" xfId="0" applyFont="1" applyFill="1" applyBorder="1" applyAlignment="1">
      <alignment horizontal="center" vertical="center" wrapText="1"/>
    </xf>
    <xf numFmtId="0" fontId="3" fillId="25" borderId="47" xfId="0" applyFont="1" applyFill="1" applyBorder="1" applyAlignment="1">
      <alignment horizontal="center" vertical="center" wrapText="1"/>
    </xf>
    <xf numFmtId="1" fontId="3" fillId="23" borderId="41" xfId="0" applyNumberFormat="1" applyFont="1" applyFill="1" applyBorder="1" applyAlignment="1">
      <alignment horizontal="center" vertical="center"/>
    </xf>
    <xf numFmtId="1" fontId="3" fillId="23" borderId="42" xfId="0" applyNumberFormat="1" applyFont="1" applyFill="1" applyBorder="1" applyAlignment="1">
      <alignment horizontal="center" vertical="center"/>
    </xf>
    <xf numFmtId="1" fontId="3" fillId="23" borderId="43" xfId="0" applyNumberFormat="1" applyFont="1" applyFill="1" applyBorder="1" applyAlignment="1">
      <alignment horizontal="center" vertical="center"/>
    </xf>
    <xf numFmtId="1" fontId="3" fillId="23" borderId="3" xfId="0" applyNumberFormat="1" applyFont="1" applyFill="1" applyBorder="1" applyAlignment="1">
      <alignment horizontal="center" vertical="center"/>
    </xf>
    <xf numFmtId="1" fontId="3" fillId="23" borderId="4" xfId="0" applyNumberFormat="1" applyFont="1" applyFill="1" applyBorder="1" applyAlignment="1">
      <alignment horizontal="center" vertical="center"/>
    </xf>
    <xf numFmtId="1" fontId="3" fillId="23" borderId="15" xfId="0" applyNumberFormat="1" applyFont="1" applyFill="1" applyBorder="1" applyAlignment="1">
      <alignment horizontal="center" vertical="center"/>
    </xf>
    <xf numFmtId="0" fontId="7" fillId="21" borderId="44" xfId="0" applyFont="1" applyFill="1" applyBorder="1" applyAlignment="1">
      <alignment horizontal="center" vertical="center" wrapText="1"/>
    </xf>
    <xf numFmtId="0" fontId="7" fillId="21" borderId="30" xfId="0" applyFont="1" applyFill="1" applyBorder="1" applyAlignment="1">
      <alignment horizontal="center" vertical="center" wrapText="1"/>
    </xf>
    <xf numFmtId="0" fontId="7" fillId="21" borderId="28" xfId="0" applyFont="1" applyFill="1" applyBorder="1" applyAlignment="1">
      <alignment horizontal="center" vertical="center" wrapText="1"/>
    </xf>
    <xf numFmtId="0" fontId="7" fillId="21" borderId="45" xfId="0" applyFont="1" applyFill="1" applyBorder="1" applyAlignment="1">
      <alignment horizontal="center" vertical="center" wrapText="1"/>
    </xf>
    <xf numFmtId="0" fontId="7" fillId="21" borderId="46" xfId="0" applyFont="1" applyFill="1" applyBorder="1" applyAlignment="1">
      <alignment horizontal="center" vertical="center" wrapText="1"/>
    </xf>
    <xf numFmtId="0" fontId="7" fillId="21" borderId="47" xfId="0" applyFont="1" applyFill="1" applyBorder="1" applyAlignment="1">
      <alignment horizontal="center" vertical="center" wrapText="1"/>
    </xf>
    <xf numFmtId="1" fontId="3" fillId="25" borderId="41" xfId="0" applyNumberFormat="1" applyFont="1" applyFill="1" applyBorder="1" applyAlignment="1">
      <alignment horizontal="center" vertical="center"/>
    </xf>
    <xf numFmtId="1" fontId="3" fillId="25" borderId="42" xfId="0" applyNumberFormat="1" applyFont="1" applyFill="1" applyBorder="1" applyAlignment="1">
      <alignment horizontal="center" vertical="center"/>
    </xf>
    <xf numFmtId="1" fontId="3" fillId="25" borderId="43" xfId="0" applyNumberFormat="1" applyFont="1" applyFill="1" applyBorder="1" applyAlignment="1">
      <alignment horizontal="center" vertical="center"/>
    </xf>
    <xf numFmtId="1" fontId="3" fillId="25" borderId="15" xfId="0" applyNumberFormat="1" applyFont="1" applyFill="1" applyBorder="1" applyAlignment="1">
      <alignment horizontal="center" vertical="center"/>
    </xf>
    <xf numFmtId="49" fontId="5" fillId="12" borderId="29" xfId="0" applyNumberFormat="1" applyFont="1" applyFill="1" applyBorder="1" applyAlignment="1">
      <alignment horizontal="center" vertical="center" wrapText="1"/>
    </xf>
    <xf numFmtId="49" fontId="5" fillId="12" borderId="0" xfId="0" applyNumberFormat="1" applyFont="1" applyFill="1" applyBorder="1" applyAlignment="1">
      <alignment horizontal="center" vertical="center" wrapText="1"/>
    </xf>
    <xf numFmtId="49" fontId="5" fillId="12" borderId="34" xfId="0" applyNumberFormat="1" applyFont="1" applyFill="1" applyBorder="1" applyAlignment="1">
      <alignment horizontal="center" vertical="center" wrapText="1"/>
    </xf>
    <xf numFmtId="1" fontId="3" fillId="17" borderId="48" xfId="0" applyNumberFormat="1" applyFont="1" applyFill="1" applyBorder="1" applyAlignment="1">
      <alignment horizontal="center" vertical="center"/>
    </xf>
    <xf numFmtId="1" fontId="3" fillId="17" borderId="49" xfId="0" applyNumberFormat="1" applyFont="1" applyFill="1" applyBorder="1" applyAlignment="1">
      <alignment horizontal="center" vertical="center"/>
    </xf>
    <xf numFmtId="1" fontId="3" fillId="17" borderId="50" xfId="0" applyNumberFormat="1" applyFont="1" applyFill="1" applyBorder="1" applyAlignment="1">
      <alignment horizontal="center" vertical="center"/>
    </xf>
    <xf numFmtId="1" fontId="3" fillId="17" borderId="31" xfId="0" applyNumberFormat="1" applyFont="1" applyFill="1" applyBorder="1" applyAlignment="1">
      <alignment horizontal="center" vertical="center"/>
    </xf>
    <xf numFmtId="1" fontId="3" fillId="17" borderId="51" xfId="0" applyNumberFormat="1" applyFont="1" applyFill="1" applyBorder="1" applyAlignment="1">
      <alignment horizontal="center" vertical="center"/>
    </xf>
    <xf numFmtId="1" fontId="3" fillId="26" borderId="41" xfId="0" applyNumberFormat="1" applyFont="1" applyFill="1" applyBorder="1" applyAlignment="1">
      <alignment horizontal="center" vertical="center"/>
    </xf>
    <xf numFmtId="1" fontId="3" fillId="26" borderId="42" xfId="0" applyNumberFormat="1" applyFont="1" applyFill="1" applyBorder="1" applyAlignment="1">
      <alignment horizontal="center" vertical="center"/>
    </xf>
    <xf numFmtId="1" fontId="3" fillId="26" borderId="43" xfId="0" applyNumberFormat="1" applyFont="1" applyFill="1" applyBorder="1" applyAlignment="1">
      <alignment horizontal="center" vertical="center"/>
    </xf>
    <xf numFmtId="1" fontId="3" fillId="26" borderId="3" xfId="0" applyNumberFormat="1" applyFont="1" applyFill="1" applyBorder="1" applyAlignment="1">
      <alignment horizontal="center" vertical="center"/>
    </xf>
    <xf numFmtId="1" fontId="3" fillId="26" borderId="4" xfId="0" applyNumberFormat="1" applyFont="1" applyFill="1" applyBorder="1" applyAlignment="1">
      <alignment horizontal="center" vertical="center"/>
    </xf>
    <xf numFmtId="1" fontId="3" fillId="26" borderId="15" xfId="0" applyNumberFormat="1" applyFont="1" applyFill="1" applyBorder="1" applyAlignment="1">
      <alignment horizontal="center" vertical="center"/>
    </xf>
    <xf numFmtId="49" fontId="5" fillId="11" borderId="29" xfId="0" applyNumberFormat="1" applyFont="1" applyFill="1" applyBorder="1" applyAlignment="1">
      <alignment horizontal="center" vertical="center" wrapText="1"/>
    </xf>
    <xf numFmtId="49" fontId="5" fillId="11" borderId="0" xfId="0" applyNumberFormat="1" applyFont="1" applyFill="1" applyBorder="1" applyAlignment="1">
      <alignment horizontal="center" vertical="center" wrapText="1"/>
    </xf>
    <xf numFmtId="49" fontId="5" fillId="11" borderId="34"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15" borderId="44" xfId="0" applyFont="1" applyFill="1" applyBorder="1" applyAlignment="1">
      <alignment horizontal="center" vertical="center" wrapText="1"/>
    </xf>
    <xf numFmtId="0" fontId="3" fillId="15" borderId="30" xfId="0" applyFont="1" applyFill="1" applyBorder="1" applyAlignment="1">
      <alignment horizontal="center" vertical="center" wrapText="1"/>
    </xf>
    <xf numFmtId="0" fontId="3" fillId="15" borderId="28" xfId="0" applyFont="1" applyFill="1" applyBorder="1" applyAlignment="1">
      <alignment horizontal="center" vertical="center" wrapText="1"/>
    </xf>
    <xf numFmtId="0" fontId="3" fillId="15" borderId="45" xfId="0" applyFont="1" applyFill="1" applyBorder="1" applyAlignment="1">
      <alignment horizontal="center" vertical="center" wrapText="1"/>
    </xf>
    <xf numFmtId="0" fontId="3" fillId="15" borderId="46" xfId="0" applyFont="1" applyFill="1" applyBorder="1" applyAlignment="1">
      <alignment horizontal="center" vertical="center" wrapText="1"/>
    </xf>
    <xf numFmtId="0" fontId="3" fillId="15" borderId="47" xfId="0" applyFont="1" applyFill="1" applyBorder="1" applyAlignment="1">
      <alignment horizontal="center" vertical="center" wrapText="1"/>
    </xf>
    <xf numFmtId="1" fontId="3" fillId="16" borderId="55" xfId="0" applyNumberFormat="1" applyFont="1" applyFill="1" applyBorder="1" applyAlignment="1">
      <alignment horizontal="center" vertical="center"/>
    </xf>
    <xf numFmtId="1" fontId="3" fillId="15" borderId="31" xfId="0" applyNumberFormat="1" applyFont="1" applyFill="1" applyBorder="1" applyAlignment="1">
      <alignment horizontal="center" vertical="center"/>
    </xf>
    <xf numFmtId="1" fontId="3" fillId="15" borderId="51" xfId="0" applyNumberFormat="1" applyFont="1" applyFill="1" applyBorder="1" applyAlignment="1">
      <alignment horizontal="center" vertical="center"/>
    </xf>
    <xf numFmtId="1" fontId="2" fillId="0" borderId="3" xfId="0" applyNumberFormat="1" applyFont="1" applyBorder="1" applyAlignment="1">
      <alignment horizontal="center" vertical="center"/>
    </xf>
    <xf numFmtId="1" fontId="2" fillId="0" borderId="4" xfId="0" applyNumberFormat="1" applyFont="1" applyBorder="1" applyAlignment="1">
      <alignment horizontal="center" vertical="center"/>
    </xf>
    <xf numFmtId="1" fontId="2" fillId="0" borderId="5" xfId="0" applyNumberFormat="1" applyFont="1" applyBorder="1" applyAlignment="1">
      <alignment horizontal="center" vertical="center"/>
    </xf>
    <xf numFmtId="1" fontId="2" fillId="0" borderId="8" xfId="0" applyNumberFormat="1" applyFont="1" applyBorder="1" applyAlignment="1">
      <alignment horizontal="center" vertical="center"/>
    </xf>
    <xf numFmtId="1" fontId="2" fillId="0" borderId="2" xfId="0" applyNumberFormat="1" applyFont="1" applyBorder="1" applyAlignment="1">
      <alignment horizontal="center" vertical="center"/>
    </xf>
    <xf numFmtId="1" fontId="2" fillId="0" borderId="9" xfId="0" applyNumberFormat="1" applyFont="1" applyBorder="1" applyAlignment="1">
      <alignment horizontal="center" vertical="center"/>
    </xf>
    <xf numFmtId="1" fontId="3" fillId="22" borderId="41" xfId="0" applyNumberFormat="1" applyFont="1" applyFill="1" applyBorder="1" applyAlignment="1">
      <alignment horizontal="center" vertical="center"/>
    </xf>
    <xf numFmtId="1" fontId="3" fillId="22" borderId="42" xfId="0" applyNumberFormat="1" applyFont="1" applyFill="1" applyBorder="1" applyAlignment="1">
      <alignment horizontal="center" vertical="center"/>
    </xf>
    <xf numFmtId="1" fontId="3" fillId="22" borderId="43" xfId="0" applyNumberFormat="1" applyFont="1" applyFill="1" applyBorder="1" applyAlignment="1">
      <alignment horizontal="center" vertical="center"/>
    </xf>
    <xf numFmtId="1" fontId="3" fillId="22" borderId="3" xfId="0" applyNumberFormat="1" applyFont="1" applyFill="1" applyBorder="1" applyAlignment="1">
      <alignment horizontal="center" vertical="center"/>
    </xf>
    <xf numFmtId="1" fontId="3" fillId="22" borderId="4" xfId="0" applyNumberFormat="1" applyFont="1" applyFill="1" applyBorder="1" applyAlignment="1">
      <alignment horizontal="center" vertical="center"/>
    </xf>
    <xf numFmtId="1" fontId="3" fillId="22" borderId="15" xfId="0" applyNumberFormat="1" applyFont="1" applyFill="1" applyBorder="1" applyAlignment="1">
      <alignment horizontal="center" vertical="center"/>
    </xf>
    <xf numFmtId="1" fontId="3" fillId="32" borderId="41" xfId="0" applyNumberFormat="1" applyFont="1" applyFill="1" applyBorder="1" applyAlignment="1">
      <alignment horizontal="center" vertical="center"/>
    </xf>
    <xf numFmtId="1" fontId="3" fillId="32" borderId="42" xfId="0" applyNumberFormat="1" applyFont="1" applyFill="1" applyBorder="1" applyAlignment="1">
      <alignment horizontal="center" vertical="center"/>
    </xf>
    <xf numFmtId="1" fontId="3" fillId="32" borderId="43" xfId="0" applyNumberFormat="1" applyFont="1" applyFill="1" applyBorder="1" applyAlignment="1">
      <alignment horizontal="center" vertical="center"/>
    </xf>
    <xf numFmtId="1" fontId="3" fillId="32" borderId="3" xfId="0" applyNumberFormat="1" applyFont="1" applyFill="1" applyBorder="1" applyAlignment="1">
      <alignment horizontal="center" vertical="center"/>
    </xf>
    <xf numFmtId="1" fontId="3" fillId="32" borderId="4" xfId="0" applyNumberFormat="1" applyFont="1" applyFill="1" applyBorder="1" applyAlignment="1">
      <alignment horizontal="center" vertical="center"/>
    </xf>
    <xf numFmtId="1" fontId="3" fillId="32" borderId="15" xfId="0" applyNumberFormat="1" applyFont="1" applyFill="1" applyBorder="1" applyAlignment="1">
      <alignment horizontal="center" vertical="center"/>
    </xf>
    <xf numFmtId="1" fontId="2" fillId="14" borderId="30" xfId="0" applyNumberFormat="1" applyFont="1" applyFill="1" applyBorder="1" applyAlignment="1">
      <alignment horizontal="center" vertical="center"/>
    </xf>
    <xf numFmtId="1" fontId="2" fillId="14" borderId="46" xfId="0" applyNumberFormat="1" applyFont="1" applyFill="1" applyBorder="1" applyAlignment="1">
      <alignment horizontal="center" vertical="center"/>
    </xf>
    <xf numFmtId="1" fontId="3" fillId="15" borderId="5" xfId="0" applyNumberFormat="1" applyFont="1" applyFill="1" applyBorder="1" applyAlignment="1">
      <alignment horizontal="center" vertical="center"/>
    </xf>
    <xf numFmtId="1" fontId="3" fillId="33" borderId="41" xfId="0" applyNumberFormat="1" applyFont="1" applyFill="1" applyBorder="1" applyAlignment="1">
      <alignment horizontal="center" vertical="center"/>
    </xf>
    <xf numFmtId="1" fontId="3" fillId="33" borderId="42" xfId="0" applyNumberFormat="1" applyFont="1" applyFill="1" applyBorder="1" applyAlignment="1">
      <alignment horizontal="center" vertical="center"/>
    </xf>
    <xf numFmtId="1" fontId="3" fillId="33" borderId="43" xfId="0" applyNumberFormat="1" applyFont="1" applyFill="1" applyBorder="1" applyAlignment="1">
      <alignment horizontal="center" vertical="center"/>
    </xf>
    <xf numFmtId="1" fontId="3" fillId="33" borderId="3" xfId="0" applyNumberFormat="1" applyFont="1" applyFill="1" applyBorder="1" applyAlignment="1">
      <alignment horizontal="center" vertical="center"/>
    </xf>
    <xf numFmtId="1" fontId="3" fillId="33" borderId="4" xfId="0" applyNumberFormat="1" applyFont="1" applyFill="1" applyBorder="1" applyAlignment="1">
      <alignment horizontal="center" vertical="center"/>
    </xf>
    <xf numFmtId="1" fontId="3" fillId="33" borderId="15" xfId="0" applyNumberFormat="1" applyFont="1" applyFill="1" applyBorder="1" applyAlignment="1">
      <alignment horizontal="center" vertical="center"/>
    </xf>
    <xf numFmtId="1" fontId="3" fillId="17" borderId="5" xfId="0" applyNumberFormat="1" applyFont="1" applyFill="1" applyBorder="1" applyAlignment="1">
      <alignment horizontal="center" vertical="center"/>
    </xf>
    <xf numFmtId="1" fontId="3" fillId="16" borderId="5" xfId="0" applyNumberFormat="1" applyFont="1" applyFill="1" applyBorder="1" applyAlignment="1">
      <alignment horizontal="center" vertical="center"/>
    </xf>
    <xf numFmtId="1" fontId="3" fillId="15" borderId="48" xfId="0" applyNumberFormat="1" applyFont="1" applyFill="1" applyBorder="1" applyAlignment="1">
      <alignment horizontal="center" vertical="center"/>
    </xf>
    <xf numFmtId="1" fontId="3" fillId="15" borderId="49" xfId="0" applyNumberFormat="1" applyFont="1" applyFill="1" applyBorder="1" applyAlignment="1">
      <alignment horizontal="center" vertical="center"/>
    </xf>
    <xf numFmtId="1" fontId="3" fillId="15" borderId="50" xfId="0" applyNumberFormat="1" applyFont="1" applyFill="1" applyBorder="1" applyAlignment="1">
      <alignment horizontal="center" vertical="center"/>
    </xf>
    <xf numFmtId="1" fontId="3" fillId="15" borderId="55" xfId="0" applyNumberFormat="1" applyFont="1" applyFill="1" applyBorder="1" applyAlignment="1">
      <alignment horizontal="center" vertical="center"/>
    </xf>
    <xf numFmtId="1" fontId="3" fillId="15" borderId="27" xfId="0" applyNumberFormat="1" applyFont="1" applyFill="1" applyBorder="1" applyAlignment="1">
      <alignment horizontal="center" vertical="center"/>
    </xf>
    <xf numFmtId="1" fontId="3" fillId="23" borderId="31" xfId="0" applyNumberFormat="1" applyFont="1" applyFill="1" applyBorder="1" applyAlignment="1">
      <alignment horizontal="center" vertical="center"/>
    </xf>
    <xf numFmtId="1" fontId="3" fillId="23" borderId="51" xfId="0" applyNumberFormat="1" applyFont="1" applyFill="1" applyBorder="1" applyAlignment="1">
      <alignment horizontal="center" vertical="center"/>
    </xf>
    <xf numFmtId="1" fontId="3" fillId="35" borderId="48" xfId="0" applyNumberFormat="1" applyFont="1" applyFill="1" applyBorder="1" applyAlignment="1">
      <alignment horizontal="center" vertical="center"/>
    </xf>
    <xf numFmtId="1" fontId="3" fillId="35" borderId="49" xfId="0" applyNumberFormat="1" applyFont="1" applyFill="1" applyBorder="1" applyAlignment="1">
      <alignment horizontal="center" vertical="center"/>
    </xf>
    <xf numFmtId="1" fontId="3" fillId="35" borderId="50" xfId="0" applyNumberFormat="1" applyFont="1" applyFill="1" applyBorder="1" applyAlignment="1">
      <alignment horizontal="center" vertical="center"/>
    </xf>
    <xf numFmtId="1" fontId="3" fillId="35" borderId="31" xfId="0" applyNumberFormat="1" applyFont="1" applyFill="1" applyBorder="1" applyAlignment="1">
      <alignment horizontal="center" vertical="center"/>
    </xf>
    <xf numFmtId="1" fontId="3" fillId="35" borderId="51" xfId="0" applyNumberFormat="1" applyFont="1" applyFill="1" applyBorder="1" applyAlignment="1">
      <alignment horizontal="center" vertical="center"/>
    </xf>
    <xf numFmtId="1" fontId="3" fillId="23" borderId="48" xfId="0" applyNumberFormat="1" applyFont="1" applyFill="1" applyBorder="1" applyAlignment="1">
      <alignment horizontal="center" vertical="center"/>
    </xf>
    <xf numFmtId="1" fontId="3" fillId="23" borderId="49" xfId="0" applyNumberFormat="1" applyFont="1" applyFill="1" applyBorder="1" applyAlignment="1">
      <alignment horizontal="center" vertical="center"/>
    </xf>
    <xf numFmtId="1" fontId="3" fillId="23" borderId="50" xfId="0" applyNumberFormat="1" applyFont="1" applyFill="1" applyBorder="1" applyAlignment="1">
      <alignment horizontal="center" vertical="center"/>
    </xf>
    <xf numFmtId="1" fontId="3" fillId="23" borderId="55" xfId="0" applyNumberFormat="1" applyFont="1" applyFill="1" applyBorder="1" applyAlignment="1">
      <alignment horizontal="center" vertical="center"/>
    </xf>
    <xf numFmtId="1" fontId="3" fillId="35" borderId="3" xfId="0" applyNumberFormat="1" applyFont="1" applyFill="1" applyBorder="1" applyAlignment="1">
      <alignment horizontal="center" vertical="center"/>
    </xf>
    <xf numFmtId="1" fontId="3" fillId="35" borderId="4" xfId="0" applyNumberFormat="1" applyFont="1" applyFill="1" applyBorder="1" applyAlignment="1">
      <alignment horizontal="center" vertical="center"/>
    </xf>
    <xf numFmtId="1" fontId="3" fillId="35" borderId="15" xfId="0" applyNumberFormat="1" applyFont="1" applyFill="1" applyBorder="1" applyAlignment="1">
      <alignment horizontal="center" vertical="center"/>
    </xf>
    <xf numFmtId="1" fontId="3" fillId="35" borderId="41" xfId="0" applyNumberFormat="1" applyFont="1" applyFill="1" applyBorder="1" applyAlignment="1">
      <alignment horizontal="center" vertical="center"/>
    </xf>
    <xf numFmtId="1" fontId="3" fillId="35" borderId="42" xfId="0" applyNumberFormat="1" applyFont="1" applyFill="1" applyBorder="1" applyAlignment="1">
      <alignment horizontal="center" vertical="center"/>
    </xf>
    <xf numFmtId="1" fontId="3" fillId="35" borderId="43" xfId="0" applyNumberFormat="1" applyFont="1" applyFill="1" applyBorder="1" applyAlignment="1">
      <alignment horizontal="center" vertical="center"/>
    </xf>
    <xf numFmtId="1" fontId="3" fillId="35" borderId="55" xfId="0" applyNumberFormat="1" applyFont="1" applyFill="1" applyBorder="1" applyAlignment="1">
      <alignment horizontal="center" vertical="center"/>
    </xf>
    <xf numFmtId="1" fontId="3" fillId="35" borderId="27" xfId="0" applyNumberFormat="1" applyFont="1" applyFill="1" applyBorder="1" applyAlignment="1">
      <alignment horizontal="center" vertical="center"/>
    </xf>
    <xf numFmtId="1" fontId="3" fillId="0" borderId="5" xfId="0" applyNumberFormat="1" applyFont="1" applyBorder="1" applyAlignment="1">
      <alignment horizontal="center" vertical="center"/>
    </xf>
    <xf numFmtId="1" fontId="3" fillId="0" borderId="3" xfId="0" applyNumberFormat="1" applyFont="1" applyBorder="1" applyAlignment="1">
      <alignment horizontal="center" vertical="center" wrapText="1"/>
    </xf>
    <xf numFmtId="1" fontId="3" fillId="0" borderId="4" xfId="0" applyNumberFormat="1" applyFont="1" applyBorder="1" applyAlignment="1">
      <alignment horizontal="center" vertical="center" wrapText="1"/>
    </xf>
    <xf numFmtId="1" fontId="3" fillId="0" borderId="5"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1" fontId="3" fillId="0" borderId="8"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1" fontId="3" fillId="0" borderId="9" xfId="0" applyNumberFormat="1" applyFont="1" applyBorder="1" applyAlignment="1">
      <alignment horizontal="center" vertical="center" wrapText="1"/>
    </xf>
    <xf numFmtId="1" fontId="3" fillId="0" borderId="44" xfId="0" applyNumberFormat="1" applyFont="1" applyBorder="1" applyAlignment="1">
      <alignment horizontal="center" vertical="center" wrapText="1"/>
    </xf>
    <xf numFmtId="1" fontId="3" fillId="0" borderId="30" xfId="0" applyNumberFormat="1" applyFont="1" applyBorder="1" applyAlignment="1">
      <alignment horizontal="center" vertical="center" wrapText="1"/>
    </xf>
    <xf numFmtId="1" fontId="3" fillId="0" borderId="28" xfId="0" applyNumberFormat="1" applyFont="1" applyBorder="1" applyAlignment="1">
      <alignment horizontal="center" vertical="center" wrapText="1"/>
    </xf>
    <xf numFmtId="1" fontId="3" fillId="0" borderId="29" xfId="0" applyNumberFormat="1" applyFont="1" applyBorder="1" applyAlignment="1">
      <alignment horizontal="center" vertical="center" wrapText="1"/>
    </xf>
    <xf numFmtId="1" fontId="3" fillId="0" borderId="0" xfId="0" applyNumberFormat="1" applyFont="1" applyBorder="1" applyAlignment="1">
      <alignment horizontal="center" vertical="center" wrapText="1"/>
    </xf>
    <xf numFmtId="1" fontId="3" fillId="0" borderId="34" xfId="0" applyNumberFormat="1" applyFont="1" applyBorder="1" applyAlignment="1">
      <alignment horizontal="center" vertical="center" wrapText="1"/>
    </xf>
    <xf numFmtId="1" fontId="3" fillId="0" borderId="45" xfId="0" applyNumberFormat="1" applyFont="1" applyBorder="1" applyAlignment="1">
      <alignment horizontal="center" vertical="center" wrapText="1"/>
    </xf>
    <xf numFmtId="1" fontId="3" fillId="0" borderId="46" xfId="0" applyNumberFormat="1" applyFont="1" applyBorder="1" applyAlignment="1">
      <alignment horizontal="center" vertical="center" wrapText="1"/>
    </xf>
    <xf numFmtId="1" fontId="3" fillId="0" borderId="47" xfId="0" applyNumberFormat="1" applyFont="1" applyBorder="1" applyAlignment="1">
      <alignment horizontal="center" vertical="center" wrapText="1"/>
    </xf>
    <xf numFmtId="1" fontId="3" fillId="0" borderId="64" xfId="0" applyNumberFormat="1" applyFont="1" applyBorder="1" applyAlignment="1">
      <alignment horizontal="center" vertical="center" wrapText="1"/>
    </xf>
    <xf numFmtId="1" fontId="3" fillId="0" borderId="53" xfId="0" applyNumberFormat="1" applyFont="1" applyBorder="1" applyAlignment="1">
      <alignment horizontal="center" vertical="center" wrapText="1"/>
    </xf>
    <xf numFmtId="1" fontId="3" fillId="0" borderId="39" xfId="0" applyNumberFormat="1" applyFont="1" applyBorder="1" applyAlignment="1">
      <alignment horizontal="center" vertical="center" wrapText="1"/>
    </xf>
    <xf numFmtId="1" fontId="3" fillId="0" borderId="67" xfId="0" applyNumberFormat="1" applyFont="1" applyBorder="1" applyAlignment="1">
      <alignment horizontal="center" vertical="center" wrapText="1"/>
    </xf>
    <xf numFmtId="1" fontId="3" fillId="0" borderId="68" xfId="0" applyNumberFormat="1" applyFont="1" applyBorder="1" applyAlignment="1">
      <alignment horizontal="center" vertical="center" wrapText="1"/>
    </xf>
    <xf numFmtId="1" fontId="3" fillId="0" borderId="65" xfId="0" applyNumberFormat="1" applyFont="1" applyBorder="1" applyAlignment="1">
      <alignment horizontal="center" vertical="center" wrapText="1"/>
    </xf>
    <xf numFmtId="1" fontId="3" fillId="0" borderId="66" xfId="0" applyNumberFormat="1" applyFont="1" applyBorder="1" applyAlignment="1">
      <alignment horizontal="center" vertical="center" wrapText="1"/>
    </xf>
    <xf numFmtId="1" fontId="3" fillId="0" borderId="16" xfId="0" applyNumberFormat="1" applyFont="1" applyBorder="1" applyAlignment="1">
      <alignment horizontal="center" vertical="center" wrapText="1"/>
    </xf>
    <xf numFmtId="1" fontId="3" fillId="35" borderId="5" xfId="0" applyNumberFormat="1" applyFont="1" applyFill="1" applyBorder="1" applyAlignment="1">
      <alignment horizontal="center" vertical="center"/>
    </xf>
    <xf numFmtId="1" fontId="3" fillId="35" borderId="69" xfId="0" applyNumberFormat="1" applyFont="1" applyFill="1" applyBorder="1" applyAlignment="1">
      <alignment horizontal="center" vertical="center"/>
    </xf>
    <xf numFmtId="0" fontId="3" fillId="35" borderId="48" xfId="0" applyFont="1" applyFill="1" applyBorder="1" applyAlignment="1">
      <alignment horizontal="center" vertical="center"/>
    </xf>
    <xf numFmtId="0" fontId="3" fillId="35" borderId="49" xfId="0" applyFont="1" applyFill="1" applyBorder="1" applyAlignment="1">
      <alignment horizontal="center" vertical="center"/>
    </xf>
    <xf numFmtId="0" fontId="3" fillId="35" borderId="50" xfId="0" applyFont="1" applyFill="1" applyBorder="1" applyAlignment="1">
      <alignment horizontal="center" vertical="center"/>
    </xf>
    <xf numFmtId="0" fontId="3" fillId="35" borderId="31" xfId="0" applyFont="1" applyFill="1" applyBorder="1" applyAlignment="1">
      <alignment horizontal="center" vertical="center"/>
    </xf>
    <xf numFmtId="0" fontId="3" fillId="35" borderId="51" xfId="0" applyFont="1" applyFill="1" applyBorder="1" applyAlignment="1">
      <alignment horizontal="center" vertical="center"/>
    </xf>
    <xf numFmtId="0" fontId="3" fillId="35" borderId="55" xfId="0" applyFont="1" applyFill="1" applyBorder="1" applyAlignment="1">
      <alignment horizontal="center" vertical="center"/>
    </xf>
    <xf numFmtId="0" fontId="3" fillId="35" borderId="3" xfId="0" applyFont="1" applyFill="1" applyBorder="1" applyAlignment="1">
      <alignment horizontal="center" vertical="center"/>
    </xf>
    <xf numFmtId="0" fontId="3" fillId="35" borderId="4" xfId="0" applyFont="1" applyFill="1" applyBorder="1" applyAlignment="1">
      <alignment horizontal="center" vertical="center"/>
    </xf>
    <xf numFmtId="0" fontId="3" fillId="35" borderId="15" xfId="0" applyFont="1" applyFill="1" applyBorder="1" applyAlignment="1">
      <alignment horizontal="center" vertical="center"/>
    </xf>
    <xf numFmtId="0" fontId="3" fillId="35" borderId="41" xfId="0" applyFont="1" applyFill="1" applyBorder="1" applyAlignment="1">
      <alignment horizontal="center" vertical="center"/>
    </xf>
    <xf numFmtId="0" fontId="3" fillId="35" borderId="42" xfId="0" applyFont="1" applyFill="1" applyBorder="1" applyAlignment="1">
      <alignment horizontal="center" vertical="center"/>
    </xf>
    <xf numFmtId="0" fontId="3" fillId="35" borderId="43" xfId="0" applyFont="1" applyFill="1" applyBorder="1" applyAlignment="1">
      <alignment horizontal="center" vertical="center"/>
    </xf>
    <xf numFmtId="0" fontId="3" fillId="23" borderId="48" xfId="0" applyFont="1" applyFill="1" applyBorder="1" applyAlignment="1">
      <alignment horizontal="center" vertical="center"/>
    </xf>
    <xf numFmtId="0" fontId="3" fillId="23" borderId="49" xfId="0" applyFont="1" applyFill="1" applyBorder="1" applyAlignment="1">
      <alignment horizontal="center" vertical="center"/>
    </xf>
    <xf numFmtId="0" fontId="3" fillId="23" borderId="50" xfId="0" applyFont="1" applyFill="1" applyBorder="1" applyAlignment="1">
      <alignment horizontal="center" vertical="center"/>
    </xf>
    <xf numFmtId="0" fontId="3" fillId="23" borderId="31" xfId="0" applyFont="1" applyFill="1" applyBorder="1" applyAlignment="1">
      <alignment horizontal="center" vertical="center"/>
    </xf>
    <xf numFmtId="0" fontId="3" fillId="23" borderId="51" xfId="0" applyFont="1" applyFill="1" applyBorder="1" applyAlignment="1">
      <alignment horizontal="center" vertical="center"/>
    </xf>
    <xf numFmtId="0" fontId="3" fillId="23" borderId="41" xfId="0" applyFont="1" applyFill="1" applyBorder="1" applyAlignment="1">
      <alignment horizontal="center" vertical="center"/>
    </xf>
    <xf numFmtId="0" fontId="3" fillId="23" borderId="42" xfId="0" applyFont="1" applyFill="1" applyBorder="1" applyAlignment="1">
      <alignment horizontal="center" vertical="center"/>
    </xf>
    <xf numFmtId="0" fontId="3" fillId="23" borderId="43" xfId="0" applyFont="1" applyFill="1" applyBorder="1" applyAlignment="1">
      <alignment horizontal="center" vertical="center"/>
    </xf>
    <xf numFmtId="0" fontId="3" fillId="23" borderId="3"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15" xfId="0" applyFont="1" applyFill="1" applyBorder="1" applyAlignment="1">
      <alignment horizontal="center" vertical="center"/>
    </xf>
    <xf numFmtId="0" fontId="3" fillId="23" borderId="55" xfId="0" applyFont="1" applyFill="1" applyBorder="1" applyAlignment="1">
      <alignment horizontal="center" vertical="center"/>
    </xf>
    <xf numFmtId="0" fontId="3" fillId="35" borderId="5" xfId="0" applyFont="1" applyFill="1" applyBorder="1" applyAlignment="1">
      <alignment horizontal="center" vertical="center"/>
    </xf>
    <xf numFmtId="0" fontId="3" fillId="36" borderId="41" xfId="0" applyFont="1" applyFill="1" applyBorder="1" applyAlignment="1">
      <alignment horizontal="center" vertical="center"/>
    </xf>
    <xf numFmtId="0" fontId="3" fillId="36" borderId="42" xfId="0" applyFont="1" applyFill="1" applyBorder="1" applyAlignment="1">
      <alignment horizontal="center" vertical="center"/>
    </xf>
    <xf numFmtId="0" fontId="3" fillId="36" borderId="43" xfId="0" applyFont="1" applyFill="1" applyBorder="1" applyAlignment="1">
      <alignment horizontal="center" vertical="center"/>
    </xf>
    <xf numFmtId="0" fontId="3" fillId="36" borderId="3" xfId="0" applyFont="1" applyFill="1" applyBorder="1" applyAlignment="1">
      <alignment horizontal="center" vertical="center"/>
    </xf>
    <xf numFmtId="0" fontId="3" fillId="36" borderId="4" xfId="0" applyFont="1" applyFill="1" applyBorder="1" applyAlignment="1">
      <alignment horizontal="center" vertical="center"/>
    </xf>
    <xf numFmtId="0" fontId="3" fillId="36" borderId="15" xfId="0" applyFont="1" applyFill="1" applyBorder="1" applyAlignment="1">
      <alignment horizontal="center" vertical="center"/>
    </xf>
    <xf numFmtId="49" fontId="11" fillId="22" borderId="44" xfId="0" applyNumberFormat="1" applyFont="1" applyFill="1" applyBorder="1" applyAlignment="1">
      <alignment horizontal="center" vertical="center"/>
    </xf>
    <xf numFmtId="49" fontId="11" fillId="22" borderId="30" xfId="0" applyNumberFormat="1" applyFont="1" applyFill="1" applyBorder="1" applyAlignment="1">
      <alignment horizontal="center" vertical="center"/>
    </xf>
    <xf numFmtId="49" fontId="11" fillId="22" borderId="28" xfId="0" applyNumberFormat="1" applyFont="1" applyFill="1" applyBorder="1" applyAlignment="1">
      <alignment horizontal="center" vertical="center"/>
    </xf>
    <xf numFmtId="49" fontId="11" fillId="22" borderId="29" xfId="0" applyNumberFormat="1" applyFont="1" applyFill="1" applyBorder="1" applyAlignment="1">
      <alignment horizontal="center" vertical="center"/>
    </xf>
    <xf numFmtId="49" fontId="11" fillId="22" borderId="0" xfId="0" applyNumberFormat="1" applyFont="1" applyFill="1" applyBorder="1" applyAlignment="1">
      <alignment horizontal="center" vertical="center"/>
    </xf>
    <xf numFmtId="49" fontId="11" fillId="22" borderId="34" xfId="0" applyNumberFormat="1" applyFont="1" applyFill="1" applyBorder="1" applyAlignment="1">
      <alignment horizontal="center" vertical="center"/>
    </xf>
    <xf numFmtId="49" fontId="11" fillId="22" borderId="45" xfId="0" applyNumberFormat="1" applyFont="1" applyFill="1" applyBorder="1" applyAlignment="1">
      <alignment horizontal="center" vertical="center"/>
    </xf>
    <xf numFmtId="49" fontId="11" fillId="22" borderId="46" xfId="0" applyNumberFormat="1" applyFont="1" applyFill="1" applyBorder="1" applyAlignment="1">
      <alignment horizontal="center" vertical="center"/>
    </xf>
    <xf numFmtId="49" fontId="11" fillId="22" borderId="47" xfId="0" applyNumberFormat="1" applyFont="1" applyFill="1" applyBorder="1" applyAlignment="1">
      <alignment horizontal="center" vertical="center"/>
    </xf>
    <xf numFmtId="0" fontId="3" fillId="27" borderId="41" xfId="0" applyFont="1" applyFill="1" applyBorder="1" applyAlignment="1">
      <alignment horizontal="center" vertical="center"/>
    </xf>
    <xf numFmtId="0" fontId="3" fillId="27" borderId="42" xfId="0" applyFont="1" applyFill="1" applyBorder="1" applyAlignment="1">
      <alignment horizontal="center" vertical="center"/>
    </xf>
    <xf numFmtId="0" fontId="3" fillId="27" borderId="43" xfId="0" applyFont="1" applyFill="1" applyBorder="1" applyAlignment="1">
      <alignment horizontal="center" vertical="center"/>
    </xf>
    <xf numFmtId="0" fontId="3" fillId="27" borderId="3" xfId="0" applyFont="1" applyFill="1" applyBorder="1" applyAlignment="1">
      <alignment horizontal="center" vertical="center"/>
    </xf>
    <xf numFmtId="0" fontId="3" fillId="27" borderId="4" xfId="0" applyFont="1" applyFill="1" applyBorder="1" applyAlignment="1">
      <alignment horizontal="center" vertical="center"/>
    </xf>
    <xf numFmtId="0" fontId="3" fillId="27"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66"/>
      <color rgb="FF99FF99"/>
      <color rgb="FFCCFF66"/>
      <color rgb="FFBCF753"/>
      <color rgb="FFCCFF33"/>
      <color rgb="FFFFCC99"/>
      <color rgb="FFFF99CC"/>
      <color rgb="FFFFFF99"/>
      <color rgb="FFD4FB8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24</xdr:col>
      <xdr:colOff>95249</xdr:colOff>
      <xdr:row>21</xdr:row>
      <xdr:rowOff>95251</xdr:rowOff>
    </xdr:from>
    <xdr:to>
      <xdr:col>24</xdr:col>
      <xdr:colOff>250030</xdr:colOff>
      <xdr:row>22</xdr:row>
      <xdr:rowOff>383096</xdr:rowOff>
    </xdr:to>
    <xdr:sp macro="" textlink="">
      <xdr:nvSpPr>
        <xdr:cNvPr id="2" name="Down Arrow 1"/>
        <xdr:cNvSpPr/>
      </xdr:nvSpPr>
      <xdr:spPr>
        <a:xfrm>
          <a:off x="15525749" y="5536407"/>
          <a:ext cx="154781" cy="395002"/>
        </a:xfrm>
        <a:prstGeom prst="down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FF"/>
  </sheetPr>
  <dimension ref="A1:Y27"/>
  <sheetViews>
    <sheetView zoomScale="80" zoomScaleNormal="80" workbookViewId="0">
      <selection sqref="A1:E1"/>
    </sheetView>
  </sheetViews>
  <sheetFormatPr defaultRowHeight="14.25" customHeight="1" x14ac:dyDescent="0.2"/>
  <cols>
    <col min="1" max="25" width="9.7109375" style="384" customWidth="1"/>
    <col min="26" max="16384" width="9.140625" style="384"/>
  </cols>
  <sheetData>
    <row r="1" spans="1:25" s="1" customFormat="1" ht="24" customHeight="1" x14ac:dyDescent="0.2">
      <c r="A1" s="917">
        <v>1891</v>
      </c>
      <c r="B1" s="918"/>
      <c r="C1" s="918"/>
      <c r="D1" s="918"/>
      <c r="E1" s="919"/>
      <c r="F1" s="889" t="s">
        <v>449</v>
      </c>
      <c r="G1" s="883" t="s">
        <v>450</v>
      </c>
      <c r="H1" s="884"/>
      <c r="I1" s="884"/>
      <c r="J1" s="884"/>
      <c r="K1" s="884"/>
      <c r="L1" s="884"/>
      <c r="M1" s="884"/>
      <c r="N1" s="884"/>
      <c r="O1" s="884"/>
      <c r="P1" s="884"/>
      <c r="Q1" s="884"/>
      <c r="R1" s="884"/>
      <c r="S1" s="885"/>
      <c r="T1" s="889" t="s">
        <v>451</v>
      </c>
      <c r="U1" s="917">
        <v>1918</v>
      </c>
      <c r="V1" s="918"/>
      <c r="W1" s="918"/>
      <c r="X1" s="918"/>
      <c r="Y1" s="919"/>
    </row>
    <row r="2" spans="1:25" s="1" customFormat="1" ht="24" customHeight="1" thickBot="1" x14ac:dyDescent="0.25">
      <c r="A2" s="892">
        <v>1918</v>
      </c>
      <c r="B2" s="893"/>
      <c r="C2" s="893"/>
      <c r="D2" s="893"/>
      <c r="E2" s="894"/>
      <c r="F2" s="890"/>
      <c r="G2" s="886"/>
      <c r="H2" s="887"/>
      <c r="I2" s="887"/>
      <c r="J2" s="887"/>
      <c r="K2" s="887"/>
      <c r="L2" s="887"/>
      <c r="M2" s="887"/>
      <c r="N2" s="887"/>
      <c r="O2" s="887"/>
      <c r="P2" s="887"/>
      <c r="Q2" s="887"/>
      <c r="R2" s="887"/>
      <c r="S2" s="888"/>
      <c r="T2" s="890"/>
      <c r="U2" s="892">
        <v>1945</v>
      </c>
      <c r="V2" s="893"/>
      <c r="W2" s="893"/>
      <c r="X2" s="893"/>
      <c r="Y2" s="894"/>
    </row>
    <row r="3" spans="1:25" s="1" customFormat="1" ht="24" customHeight="1" x14ac:dyDescent="0.2">
      <c r="A3" s="895">
        <v>1945</v>
      </c>
      <c r="B3" s="896"/>
      <c r="C3" s="896"/>
      <c r="D3" s="896"/>
      <c r="E3" s="897"/>
      <c r="F3" s="890"/>
      <c r="G3" s="904" t="s">
        <v>2538</v>
      </c>
      <c r="H3" s="905"/>
      <c r="I3" s="905"/>
      <c r="J3" s="905"/>
      <c r="K3" s="905"/>
      <c r="L3" s="905"/>
      <c r="M3" s="905"/>
      <c r="N3" s="905"/>
      <c r="O3" s="905"/>
      <c r="P3" s="905"/>
      <c r="Q3" s="905"/>
      <c r="R3" s="905"/>
      <c r="S3" s="906"/>
      <c r="T3" s="890"/>
      <c r="U3" s="895">
        <v>1968</v>
      </c>
      <c r="V3" s="896"/>
      <c r="W3" s="896"/>
      <c r="X3" s="896"/>
      <c r="Y3" s="897"/>
    </row>
    <row r="4" spans="1:25" s="1" customFormat="1" ht="24" customHeight="1" x14ac:dyDescent="0.2">
      <c r="A4" s="898">
        <v>1968</v>
      </c>
      <c r="B4" s="899"/>
      <c r="C4" s="899"/>
      <c r="D4" s="899"/>
      <c r="E4" s="900"/>
      <c r="F4" s="890"/>
      <c r="G4" s="907"/>
      <c r="H4" s="908"/>
      <c r="I4" s="908"/>
      <c r="J4" s="908"/>
      <c r="K4" s="908"/>
      <c r="L4" s="908"/>
      <c r="M4" s="908"/>
      <c r="N4" s="908"/>
      <c r="O4" s="908"/>
      <c r="P4" s="908"/>
      <c r="Q4" s="908"/>
      <c r="R4" s="908"/>
      <c r="S4" s="909"/>
      <c r="T4" s="890"/>
      <c r="U4" s="898">
        <v>2002</v>
      </c>
      <c r="V4" s="899"/>
      <c r="W4" s="899"/>
      <c r="X4" s="899"/>
      <c r="Y4" s="900"/>
    </row>
    <row r="5" spans="1:25" s="1" customFormat="1" ht="24" customHeight="1" thickBot="1" x14ac:dyDescent="0.25">
      <c r="A5" s="901">
        <v>2002</v>
      </c>
      <c r="B5" s="902"/>
      <c r="C5" s="902"/>
      <c r="D5" s="902"/>
      <c r="E5" s="903"/>
      <c r="F5" s="891"/>
      <c r="G5" s="910"/>
      <c r="H5" s="911"/>
      <c r="I5" s="911"/>
      <c r="J5" s="911"/>
      <c r="K5" s="911"/>
      <c r="L5" s="911"/>
      <c r="M5" s="911"/>
      <c r="N5" s="911"/>
      <c r="O5" s="911"/>
      <c r="P5" s="911"/>
      <c r="Q5" s="911"/>
      <c r="R5" s="911"/>
      <c r="S5" s="912"/>
      <c r="T5" s="891"/>
      <c r="U5" s="901">
        <v>2014</v>
      </c>
      <c r="V5" s="902"/>
      <c r="W5" s="902"/>
      <c r="X5" s="902"/>
      <c r="Y5" s="903"/>
    </row>
    <row r="6" spans="1:25" s="1" customFormat="1" ht="7.5" customHeight="1" thickBot="1" x14ac:dyDescent="0.25">
      <c r="B6" s="383"/>
      <c r="G6" s="156"/>
      <c r="H6" s="382"/>
      <c r="I6" s="156"/>
      <c r="J6" s="156"/>
      <c r="K6" s="156"/>
      <c r="L6" s="156"/>
      <c r="M6" s="156"/>
      <c r="N6" s="156"/>
      <c r="O6" s="156"/>
      <c r="P6" s="156"/>
      <c r="Q6" s="382"/>
      <c r="R6" s="156"/>
      <c r="S6" s="156"/>
      <c r="V6" s="383"/>
    </row>
    <row r="7" spans="1:25" s="386" customFormat="1" ht="30" customHeight="1" thickBot="1" x14ac:dyDescent="0.25">
      <c r="A7" s="877" t="s">
        <v>452</v>
      </c>
      <c r="B7" s="878"/>
      <c r="C7" s="878"/>
      <c r="D7" s="879"/>
      <c r="E7" s="385"/>
      <c r="F7" s="865" t="s">
        <v>477</v>
      </c>
      <c r="G7" s="866"/>
      <c r="H7" s="866"/>
      <c r="I7" s="867"/>
      <c r="K7" s="877" t="s">
        <v>454</v>
      </c>
      <c r="L7" s="878"/>
      <c r="M7" s="878"/>
      <c r="N7" s="879"/>
      <c r="O7" s="385"/>
      <c r="P7" s="865" t="s">
        <v>466</v>
      </c>
      <c r="Q7" s="866"/>
      <c r="R7" s="866"/>
      <c r="S7" s="867"/>
      <c r="T7" s="385" t="s">
        <v>532</v>
      </c>
      <c r="U7" s="877" t="s">
        <v>455</v>
      </c>
      <c r="V7" s="878"/>
      <c r="W7" s="878"/>
      <c r="X7" s="879"/>
    </row>
    <row r="8" spans="1:25" s="386" customFormat="1" ht="8.25" customHeight="1" thickBot="1" x14ac:dyDescent="0.25">
      <c r="A8" s="385"/>
      <c r="B8" s="385"/>
      <c r="C8" s="385"/>
      <c r="D8" s="385"/>
      <c r="E8" s="385"/>
      <c r="F8" s="385"/>
      <c r="G8" s="385"/>
      <c r="H8" s="385"/>
      <c r="I8" s="385"/>
      <c r="J8" s="385"/>
      <c r="K8" s="385"/>
      <c r="L8" s="385"/>
      <c r="M8" s="385"/>
      <c r="R8" s="385"/>
      <c r="S8" s="385"/>
    </row>
    <row r="9" spans="1:25" s="386" customFormat="1" ht="30" customHeight="1" thickBot="1" x14ac:dyDescent="0.25">
      <c r="A9" s="385"/>
      <c r="B9" s="871" t="s">
        <v>483</v>
      </c>
      <c r="C9" s="872"/>
      <c r="D9" s="872"/>
      <c r="E9" s="873"/>
      <c r="F9" s="387"/>
      <c r="G9" s="388"/>
      <c r="H9" s="877" t="s">
        <v>487</v>
      </c>
      <c r="I9" s="878"/>
      <c r="J9" s="878"/>
      <c r="K9" s="879"/>
      <c r="L9" s="387"/>
      <c r="M9" s="389"/>
      <c r="N9" s="874" t="s">
        <v>458</v>
      </c>
      <c r="O9" s="875"/>
      <c r="P9" s="875"/>
      <c r="Q9" s="876"/>
      <c r="R9" s="388"/>
      <c r="S9" s="389"/>
      <c r="T9" s="871" t="s">
        <v>459</v>
      </c>
      <c r="U9" s="872"/>
      <c r="V9" s="872"/>
      <c r="W9" s="873"/>
    </row>
    <row r="10" spans="1:25" s="386" customFormat="1" ht="7.5" customHeight="1" thickBot="1" x14ac:dyDescent="0.25">
      <c r="A10" s="385"/>
      <c r="B10" s="385"/>
      <c r="C10" s="385"/>
      <c r="D10" s="385"/>
      <c r="E10" s="385"/>
      <c r="F10" s="385"/>
      <c r="G10" s="385"/>
      <c r="H10" s="385"/>
      <c r="I10" s="385"/>
      <c r="J10" s="385"/>
      <c r="K10" s="385"/>
      <c r="L10" s="385"/>
      <c r="M10" s="385"/>
      <c r="N10" s="385"/>
      <c r="O10" s="385"/>
      <c r="P10" s="385"/>
      <c r="Q10" s="385"/>
      <c r="R10" s="385"/>
      <c r="S10" s="385"/>
      <c r="T10" s="385"/>
      <c r="U10" s="385"/>
      <c r="V10" s="385"/>
      <c r="W10" s="385"/>
    </row>
    <row r="11" spans="1:25" s="386" customFormat="1" ht="30" customHeight="1" thickBot="1" x14ac:dyDescent="0.25">
      <c r="A11" s="874" t="s">
        <v>460</v>
      </c>
      <c r="B11" s="875"/>
      <c r="C11" s="875"/>
      <c r="D11" s="876"/>
      <c r="E11" s="385"/>
      <c r="F11" s="874" t="s">
        <v>461</v>
      </c>
      <c r="G11" s="875"/>
      <c r="H11" s="875"/>
      <c r="I11" s="876"/>
      <c r="J11" s="385"/>
      <c r="K11" s="868" t="s">
        <v>482</v>
      </c>
      <c r="L11" s="869"/>
      <c r="M11" s="869"/>
      <c r="N11" s="870"/>
      <c r="O11" s="385"/>
      <c r="P11" s="874" t="s">
        <v>462</v>
      </c>
      <c r="Q11" s="875"/>
      <c r="R11" s="875"/>
      <c r="S11" s="876"/>
      <c r="U11" s="874" t="s">
        <v>471</v>
      </c>
      <c r="V11" s="875"/>
      <c r="W11" s="875"/>
      <c r="X11" s="876"/>
    </row>
    <row r="12" spans="1:25" s="386" customFormat="1" ht="8.25" customHeight="1" thickBot="1" x14ac:dyDescent="0.25">
      <c r="A12" s="385"/>
      <c r="B12" s="385"/>
      <c r="C12" s="385"/>
      <c r="D12" s="385"/>
      <c r="E12" s="385"/>
      <c r="F12" s="385"/>
      <c r="G12" s="385"/>
      <c r="H12" s="385"/>
      <c r="I12" s="385"/>
      <c r="J12" s="385"/>
      <c r="K12" s="385"/>
      <c r="L12" s="385"/>
      <c r="M12" s="385"/>
      <c r="N12" s="385"/>
      <c r="O12" s="385"/>
      <c r="P12" s="385"/>
      <c r="Q12" s="385"/>
      <c r="R12" s="385"/>
      <c r="S12" s="385"/>
      <c r="T12" s="385"/>
      <c r="U12" s="385"/>
      <c r="V12" s="385"/>
      <c r="W12" s="385"/>
    </row>
    <row r="13" spans="1:25" s="386" customFormat="1" ht="30" customHeight="1" thickBot="1" x14ac:dyDescent="0.25">
      <c r="A13" s="385"/>
      <c r="B13" s="874" t="s">
        <v>464</v>
      </c>
      <c r="C13" s="875"/>
      <c r="D13" s="875"/>
      <c r="E13" s="876"/>
      <c r="F13" s="913"/>
      <c r="G13" s="913"/>
      <c r="H13" s="874" t="s">
        <v>465</v>
      </c>
      <c r="I13" s="875"/>
      <c r="J13" s="875"/>
      <c r="K13" s="876"/>
      <c r="L13" s="913"/>
      <c r="M13" s="913"/>
      <c r="N13" s="874" t="s">
        <v>474</v>
      </c>
      <c r="O13" s="875"/>
      <c r="P13" s="875"/>
      <c r="Q13" s="876"/>
      <c r="R13" s="913"/>
      <c r="S13" s="913"/>
      <c r="T13" s="874" t="s">
        <v>467</v>
      </c>
      <c r="U13" s="875"/>
      <c r="V13" s="875"/>
      <c r="W13" s="876"/>
    </row>
    <row r="14" spans="1:25" s="386" customFormat="1" ht="7.5" customHeight="1" thickBot="1" x14ac:dyDescent="0.25">
      <c r="A14" s="385"/>
      <c r="B14" s="385"/>
      <c r="C14" s="385"/>
      <c r="D14" s="385"/>
      <c r="E14" s="385"/>
      <c r="F14" s="385"/>
      <c r="G14" s="385"/>
      <c r="H14" s="385"/>
      <c r="I14" s="385"/>
      <c r="J14" s="385"/>
      <c r="K14" s="385"/>
      <c r="L14" s="385"/>
      <c r="M14" s="385"/>
      <c r="N14" s="385"/>
      <c r="O14" s="385"/>
      <c r="P14" s="385"/>
      <c r="Q14" s="385"/>
      <c r="R14" s="385"/>
      <c r="S14" s="385"/>
      <c r="T14" s="385"/>
      <c r="U14" s="385"/>
      <c r="V14" s="385"/>
      <c r="W14" s="385"/>
    </row>
    <row r="15" spans="1:25" s="386" customFormat="1" ht="29.25" customHeight="1" thickBot="1" x14ac:dyDescent="0.25">
      <c r="A15" s="877" t="s">
        <v>463</v>
      </c>
      <c r="B15" s="878"/>
      <c r="C15" s="878"/>
      <c r="D15" s="879"/>
      <c r="E15" s="385"/>
      <c r="F15" s="874" t="s">
        <v>469</v>
      </c>
      <c r="G15" s="875"/>
      <c r="H15" s="875"/>
      <c r="I15" s="876"/>
      <c r="K15" s="877" t="s">
        <v>1777</v>
      </c>
      <c r="L15" s="878"/>
      <c r="M15" s="878"/>
      <c r="N15" s="879"/>
      <c r="O15" s="388"/>
      <c r="P15" s="874" t="s">
        <v>468</v>
      </c>
      <c r="Q15" s="875"/>
      <c r="R15" s="875"/>
      <c r="S15" s="876"/>
      <c r="U15" s="877" t="s">
        <v>456</v>
      </c>
      <c r="V15" s="878"/>
      <c r="W15" s="878"/>
      <c r="X15" s="879"/>
    </row>
    <row r="16" spans="1:25" s="386" customFormat="1" ht="7.5" customHeight="1" thickBot="1" x14ac:dyDescent="0.25">
      <c r="A16" s="385"/>
      <c r="B16" s="385"/>
      <c r="C16" s="385"/>
      <c r="D16" s="385"/>
      <c r="E16" s="385"/>
      <c r="J16" s="385"/>
      <c r="K16" s="385"/>
      <c r="L16" s="385"/>
      <c r="M16" s="385"/>
      <c r="N16" s="385"/>
      <c r="O16" s="385"/>
      <c r="P16" s="385"/>
      <c r="Q16" s="385"/>
      <c r="R16" s="385"/>
      <c r="S16" s="385"/>
      <c r="T16" s="385"/>
      <c r="U16" s="385"/>
      <c r="V16" s="385"/>
      <c r="W16" s="385"/>
    </row>
    <row r="17" spans="1:24" s="386" customFormat="1" ht="30" customHeight="1" thickBot="1" x14ac:dyDescent="0.25">
      <c r="A17" s="385"/>
      <c r="B17" s="865" t="s">
        <v>472</v>
      </c>
      <c r="C17" s="866"/>
      <c r="D17" s="866"/>
      <c r="E17" s="867"/>
      <c r="F17" s="385"/>
      <c r="H17" s="877" t="s">
        <v>2535</v>
      </c>
      <c r="I17" s="878"/>
      <c r="J17" s="878"/>
      <c r="K17" s="879"/>
      <c r="L17" s="385"/>
      <c r="M17" s="385"/>
      <c r="N17" s="877" t="s">
        <v>453</v>
      </c>
      <c r="O17" s="878"/>
      <c r="P17" s="878"/>
      <c r="Q17" s="879"/>
      <c r="R17" s="385"/>
      <c r="S17" s="385"/>
      <c r="T17" s="865" t="s">
        <v>473</v>
      </c>
      <c r="U17" s="866"/>
      <c r="V17" s="866"/>
      <c r="W17" s="867"/>
      <c r="X17" s="390"/>
    </row>
    <row r="18" spans="1:24" s="386" customFormat="1" ht="7.5" customHeight="1" thickBot="1" x14ac:dyDescent="0.25">
      <c r="A18" s="385"/>
      <c r="B18" s="385"/>
      <c r="C18" s="385"/>
      <c r="D18" s="385"/>
      <c r="E18" s="385"/>
      <c r="F18" s="385"/>
      <c r="G18" s="385"/>
      <c r="H18" s="385"/>
      <c r="I18" s="385"/>
      <c r="J18" s="385"/>
      <c r="K18" s="385"/>
      <c r="L18" s="385"/>
      <c r="M18" s="385"/>
      <c r="N18" s="385"/>
      <c r="O18" s="385"/>
      <c r="P18" s="385"/>
      <c r="Q18" s="385"/>
      <c r="R18" s="385"/>
      <c r="S18" s="385"/>
      <c r="T18" s="385"/>
      <c r="U18" s="385"/>
      <c r="V18" s="385"/>
      <c r="W18" s="385"/>
    </row>
    <row r="19" spans="1:24" s="386" customFormat="1" ht="30" customHeight="1" thickBot="1" x14ac:dyDescent="0.25">
      <c r="A19" s="865" t="s">
        <v>476</v>
      </c>
      <c r="B19" s="866"/>
      <c r="C19" s="866"/>
      <c r="D19" s="867"/>
      <c r="E19" s="385"/>
      <c r="F19" s="877" t="s">
        <v>457</v>
      </c>
      <c r="G19" s="878"/>
      <c r="H19" s="878"/>
      <c r="I19" s="879"/>
      <c r="J19" s="385"/>
      <c r="K19" s="874" t="s">
        <v>486</v>
      </c>
      <c r="L19" s="875"/>
      <c r="M19" s="875"/>
      <c r="N19" s="876"/>
      <c r="P19" s="920" t="s">
        <v>489</v>
      </c>
      <c r="Q19" s="921"/>
      <c r="R19" s="921"/>
      <c r="S19" s="922"/>
      <c r="T19" s="385" t="s">
        <v>532</v>
      </c>
      <c r="U19" s="865" t="s">
        <v>470</v>
      </c>
      <c r="V19" s="866"/>
      <c r="W19" s="866"/>
      <c r="X19" s="867"/>
    </row>
    <row r="20" spans="1:24" s="386" customFormat="1" ht="13.5" customHeight="1" thickBot="1" x14ac:dyDescent="0.25">
      <c r="A20" s="385"/>
      <c r="B20" s="385"/>
      <c r="C20" s="385"/>
      <c r="D20" s="385"/>
      <c r="E20" s="385"/>
      <c r="F20" s="385"/>
      <c r="G20" s="385"/>
      <c r="H20" s="385"/>
      <c r="I20" s="385"/>
      <c r="J20" s="385"/>
      <c r="K20" s="385"/>
      <c r="L20" s="385"/>
      <c r="M20" s="385"/>
      <c r="N20" s="385"/>
      <c r="O20" s="385"/>
      <c r="P20" s="385"/>
      <c r="Q20" s="385"/>
      <c r="R20" s="385"/>
      <c r="S20" s="385"/>
      <c r="T20" s="385"/>
      <c r="U20" s="385"/>
      <c r="V20" s="385"/>
      <c r="W20" s="385"/>
    </row>
    <row r="21" spans="1:24" s="386" customFormat="1" ht="30" customHeight="1" thickBot="1" x14ac:dyDescent="0.25">
      <c r="A21" s="385"/>
      <c r="B21" s="880" t="s">
        <v>480</v>
      </c>
      <c r="C21" s="881"/>
      <c r="D21" s="881"/>
      <c r="E21" s="882"/>
      <c r="F21" s="385"/>
      <c r="G21" s="385"/>
      <c r="H21" s="868" t="s">
        <v>485</v>
      </c>
      <c r="I21" s="869"/>
      <c r="J21" s="869"/>
      <c r="K21" s="870"/>
      <c r="L21" s="385"/>
      <c r="M21" s="385"/>
      <c r="N21" s="868" t="s">
        <v>481</v>
      </c>
      <c r="O21" s="869"/>
      <c r="P21" s="869"/>
      <c r="Q21" s="870"/>
      <c r="R21" s="385"/>
      <c r="S21" s="385"/>
      <c r="T21" s="880" t="s">
        <v>484</v>
      </c>
      <c r="U21" s="881"/>
      <c r="V21" s="881"/>
      <c r="W21" s="882"/>
    </row>
    <row r="22" spans="1:24" s="386" customFormat="1" ht="8.25" customHeight="1" thickBot="1" x14ac:dyDescent="0.25">
      <c r="A22" s="385"/>
      <c r="B22" s="385"/>
      <c r="C22" s="391"/>
      <c r="D22" s="391"/>
      <c r="E22" s="391"/>
      <c r="F22" s="385"/>
      <c r="G22" s="385"/>
      <c r="H22" s="385"/>
      <c r="I22" s="391"/>
      <c r="J22" s="391"/>
      <c r="K22" s="392"/>
      <c r="L22" s="385"/>
      <c r="M22" s="385"/>
      <c r="N22" s="392"/>
      <c r="O22" s="391"/>
      <c r="P22" s="391"/>
      <c r="Q22" s="391"/>
      <c r="R22" s="385"/>
      <c r="S22" s="385"/>
      <c r="T22" s="391"/>
      <c r="U22" s="391"/>
      <c r="V22" s="391"/>
      <c r="W22" s="391"/>
    </row>
    <row r="23" spans="1:24" s="386" customFormat="1" ht="33.75" customHeight="1" thickBot="1" x14ac:dyDescent="0.25">
      <c r="A23" s="871" t="s">
        <v>479</v>
      </c>
      <c r="B23" s="872"/>
      <c r="C23" s="872"/>
      <c r="D23" s="873"/>
      <c r="F23" s="877" t="s">
        <v>488</v>
      </c>
      <c r="G23" s="878"/>
      <c r="H23" s="878"/>
      <c r="I23" s="879"/>
      <c r="J23" s="385"/>
      <c r="K23" s="868" t="s">
        <v>478</v>
      </c>
      <c r="L23" s="869"/>
      <c r="M23" s="869"/>
      <c r="N23" s="870"/>
      <c r="O23" s="385"/>
      <c r="P23" s="877" t="s">
        <v>490</v>
      </c>
      <c r="Q23" s="878"/>
      <c r="R23" s="878"/>
      <c r="S23" s="879"/>
      <c r="T23" s="385"/>
      <c r="U23" s="871" t="s">
        <v>475</v>
      </c>
      <c r="V23" s="872"/>
      <c r="W23" s="872"/>
      <c r="X23" s="873"/>
    </row>
    <row r="24" spans="1:24" s="1" customFormat="1" ht="14.25" customHeight="1" thickBot="1" x14ac:dyDescent="0.25">
      <c r="A24" s="923"/>
      <c r="B24" s="923"/>
      <c r="C24" s="923"/>
      <c r="D24" s="923"/>
      <c r="E24" s="156"/>
      <c r="F24" s="156"/>
      <c r="G24" s="156"/>
      <c r="H24" s="382"/>
      <c r="J24" s="156"/>
      <c r="K24" s="156"/>
      <c r="L24" s="156"/>
      <c r="M24" s="156"/>
      <c r="O24" s="156"/>
      <c r="P24" s="156"/>
      <c r="Q24" s="382"/>
      <c r="R24" s="156"/>
      <c r="S24" s="156"/>
      <c r="T24" s="156"/>
      <c r="U24" s="156"/>
      <c r="V24" s="382"/>
      <c r="W24" s="156"/>
    </row>
    <row r="25" spans="1:24" s="1" customFormat="1" ht="30.75" customHeight="1" thickBot="1" x14ac:dyDescent="0.25">
      <c r="A25" s="156"/>
      <c r="B25" s="382"/>
      <c r="C25" s="914" t="s">
        <v>2536</v>
      </c>
      <c r="D25" s="915"/>
      <c r="E25" s="385"/>
      <c r="F25" s="924">
        <v>41605</v>
      </c>
      <c r="G25" s="925"/>
      <c r="H25" s="926"/>
      <c r="I25" s="385"/>
      <c r="J25" s="914" t="s">
        <v>2539</v>
      </c>
      <c r="K25" s="916"/>
      <c r="L25" s="916"/>
      <c r="M25" s="916"/>
      <c r="N25" s="916"/>
      <c r="O25" s="916"/>
      <c r="P25" s="916"/>
      <c r="Q25" s="916"/>
      <c r="R25" s="915"/>
      <c r="S25" s="385"/>
      <c r="T25" s="914" t="s">
        <v>2537</v>
      </c>
      <c r="U25" s="916"/>
      <c r="V25" s="916"/>
      <c r="W25" s="916"/>
      <c r="X25" s="915"/>
    </row>
    <row r="26" spans="1:24" s="381" customFormat="1" ht="14.25" customHeight="1" x14ac:dyDescent="0.2">
      <c r="A26" s="156"/>
      <c r="B26" s="382"/>
      <c r="C26" s="156"/>
      <c r="D26" s="156"/>
      <c r="E26" s="156"/>
      <c r="F26" s="156"/>
      <c r="G26" s="156"/>
      <c r="H26" s="382"/>
      <c r="I26" s="156"/>
      <c r="J26" s="156"/>
      <c r="K26" s="156"/>
      <c r="L26" s="156"/>
      <c r="M26" s="156"/>
      <c r="N26" s="156"/>
      <c r="O26" s="156"/>
      <c r="P26" s="156"/>
      <c r="Q26" s="382"/>
      <c r="R26" s="156"/>
      <c r="S26" s="156"/>
      <c r="T26" s="156"/>
      <c r="U26" s="156"/>
      <c r="V26" s="382"/>
      <c r="W26" s="156"/>
    </row>
    <row r="27" spans="1:24" s="381" customFormat="1" ht="14.25" customHeight="1" x14ac:dyDescent="0.2"/>
  </sheetData>
  <mergeCells count="63">
    <mergeCell ref="C25:D25"/>
    <mergeCell ref="J25:R25"/>
    <mergeCell ref="T25:X25"/>
    <mergeCell ref="A1:E1"/>
    <mergeCell ref="U1:Y1"/>
    <mergeCell ref="T21:W21"/>
    <mergeCell ref="F23:I23"/>
    <mergeCell ref="P23:S23"/>
    <mergeCell ref="P19:S19"/>
    <mergeCell ref="A19:D19"/>
    <mergeCell ref="A24:D24"/>
    <mergeCell ref="F25:H25"/>
    <mergeCell ref="T9:W9"/>
    <mergeCell ref="B13:E13"/>
    <mergeCell ref="H13:K13"/>
    <mergeCell ref="N13:Q13"/>
    <mergeCell ref="A11:D11"/>
    <mergeCell ref="F11:I11"/>
    <mergeCell ref="P11:S11"/>
    <mergeCell ref="T13:W13"/>
    <mergeCell ref="F13:G13"/>
    <mergeCell ref="L13:M13"/>
    <mergeCell ref="R13:S13"/>
    <mergeCell ref="U11:X11"/>
    <mergeCell ref="K11:N11"/>
    <mergeCell ref="B9:E9"/>
    <mergeCell ref="T1:T5"/>
    <mergeCell ref="A7:D7"/>
    <mergeCell ref="U7:X7"/>
    <mergeCell ref="P7:S7"/>
    <mergeCell ref="K7:N7"/>
    <mergeCell ref="U2:Y2"/>
    <mergeCell ref="U3:Y3"/>
    <mergeCell ref="U4:Y4"/>
    <mergeCell ref="U5:Y5"/>
    <mergeCell ref="G3:S5"/>
    <mergeCell ref="A2:E2"/>
    <mergeCell ref="A3:E3"/>
    <mergeCell ref="A4:E4"/>
    <mergeCell ref="A5:E5"/>
    <mergeCell ref="F7:I7"/>
    <mergeCell ref="G1:S2"/>
    <mergeCell ref="F19:I19"/>
    <mergeCell ref="N9:Q9"/>
    <mergeCell ref="H9:K9"/>
    <mergeCell ref="F1:F5"/>
    <mergeCell ref="F15:I15"/>
    <mergeCell ref="H17:K17"/>
    <mergeCell ref="P15:S15"/>
    <mergeCell ref="T17:W17"/>
    <mergeCell ref="K23:N23"/>
    <mergeCell ref="A23:D23"/>
    <mergeCell ref="K19:N19"/>
    <mergeCell ref="U15:X15"/>
    <mergeCell ref="N17:Q17"/>
    <mergeCell ref="K15:N15"/>
    <mergeCell ref="A15:D15"/>
    <mergeCell ref="U19:X19"/>
    <mergeCell ref="N21:Q21"/>
    <mergeCell ref="U23:X23"/>
    <mergeCell ref="B17:E17"/>
    <mergeCell ref="B21:E21"/>
    <mergeCell ref="H21:K21"/>
  </mergeCells>
  <phoneticPr fontId="0" type="noConversion"/>
  <pageMargins left="0.75" right="0.75" top="1" bottom="1" header="0.5" footer="0.5"/>
  <pageSetup orientation="portrait" horizontalDpi="200" verticalDpi="200" copies="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E5"/>
  <sheetViews>
    <sheetView workbookViewId="0">
      <selection activeCell="I5" sqref="I5"/>
    </sheetView>
  </sheetViews>
  <sheetFormatPr defaultRowHeight="12.75" x14ac:dyDescent="0.2"/>
  <cols>
    <col min="1" max="1" width="9.140625" style="393"/>
    <col min="2" max="2" width="10.42578125" style="393" bestFit="1" customWidth="1"/>
    <col min="3" max="3" width="9.140625" style="393"/>
    <col min="4" max="4" width="10.42578125" style="393" bestFit="1" customWidth="1"/>
    <col min="5" max="7" width="9.140625" style="393"/>
    <col min="8" max="8" width="10.140625" style="393" bestFit="1" customWidth="1"/>
    <col min="9" max="16384" width="9.140625" style="393"/>
  </cols>
  <sheetData>
    <row r="1" spans="2:5" ht="21" x14ac:dyDescent="0.35">
      <c r="B1" s="395" t="s">
        <v>2542</v>
      </c>
      <c r="C1" s="395"/>
      <c r="D1" s="395"/>
      <c r="E1" s="395"/>
    </row>
    <row r="3" spans="2:5" x14ac:dyDescent="0.2">
      <c r="B3" s="393" t="s">
        <v>2540</v>
      </c>
    </row>
    <row r="5" spans="2:5" x14ac:dyDescent="0.2">
      <c r="B5" s="394">
        <v>41605</v>
      </c>
      <c r="D5" s="393" t="s">
        <v>2541</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AY825"/>
  <sheetViews>
    <sheetView topLeftCell="A798" workbookViewId="0">
      <selection activeCell="AF796" sqref="AF796"/>
    </sheetView>
  </sheetViews>
  <sheetFormatPr defaultColWidth="6.7109375" defaultRowHeight="15" customHeight="1" x14ac:dyDescent="0.2"/>
  <cols>
    <col min="1" max="1" width="6.7109375" style="29" customWidth="1"/>
    <col min="2" max="2" width="25.7109375" style="84" customWidth="1"/>
    <col min="3" max="11" width="6.7109375" style="29" customWidth="1"/>
    <col min="12" max="15" width="6.7109375" style="4" customWidth="1"/>
    <col min="16" max="51" width="6.7109375" style="5" customWidth="1"/>
    <col min="52" max="16384" width="6.7109375" style="1"/>
  </cols>
  <sheetData>
    <row r="1" spans="1:30" ht="15" customHeight="1" x14ac:dyDescent="0.2">
      <c r="A1" s="1016" t="s">
        <v>491</v>
      </c>
      <c r="B1" s="1017"/>
      <c r="C1" s="1020" t="s">
        <v>492</v>
      </c>
      <c r="D1" s="1021"/>
      <c r="E1" s="1021"/>
      <c r="F1" s="1021"/>
      <c r="G1" s="1021"/>
      <c r="H1" s="1021"/>
      <c r="I1" s="1022"/>
    </row>
    <row r="2" spans="1:30" ht="15" customHeight="1" thickBot="1" x14ac:dyDescent="0.25">
      <c r="A2" s="1018"/>
      <c r="B2" s="1019"/>
      <c r="C2" s="1023"/>
      <c r="D2" s="1024"/>
      <c r="E2" s="1024"/>
      <c r="F2" s="1024"/>
      <c r="G2" s="1024"/>
      <c r="H2" s="1024"/>
      <c r="I2" s="1025"/>
    </row>
    <row r="3" spans="1:30" ht="15" customHeight="1" thickBot="1" x14ac:dyDescent="0.25"/>
    <row r="4" spans="1:30" ht="15" customHeight="1" thickBot="1" x14ac:dyDescent="0.25">
      <c r="A4" s="1058" t="s">
        <v>493</v>
      </c>
      <c r="B4" s="1059"/>
      <c r="C4" s="1059"/>
      <c r="D4" s="1059"/>
      <c r="E4" s="1059"/>
      <c r="F4" s="1059"/>
      <c r="G4" s="1055" t="s">
        <v>494</v>
      </c>
      <c r="H4" s="1056"/>
      <c r="I4" s="1057"/>
      <c r="L4" s="1049" t="s">
        <v>495</v>
      </c>
      <c r="M4" s="1050"/>
      <c r="N4" s="1050"/>
      <c r="O4" s="1051"/>
    </row>
    <row r="5" spans="1:30" ht="15" customHeight="1" thickBot="1" x14ac:dyDescent="0.25">
      <c r="A5" s="30" t="s">
        <v>496</v>
      </c>
      <c r="B5" s="85" t="s">
        <v>497</v>
      </c>
      <c r="C5" s="31" t="s">
        <v>498</v>
      </c>
      <c r="D5" s="31" t="s">
        <v>499</v>
      </c>
      <c r="E5" s="31" t="s">
        <v>500</v>
      </c>
      <c r="F5" s="31" t="s">
        <v>501</v>
      </c>
      <c r="G5" s="32" t="s">
        <v>502</v>
      </c>
      <c r="H5" s="32" t="s">
        <v>503</v>
      </c>
      <c r="I5" s="33" t="s">
        <v>504</v>
      </c>
      <c r="L5" s="1052"/>
      <c r="M5" s="1053"/>
      <c r="N5" s="1053"/>
      <c r="O5" s="1054"/>
      <c r="Q5" s="6" t="s">
        <v>505</v>
      </c>
      <c r="R5" s="7" t="s">
        <v>506</v>
      </c>
      <c r="S5" s="7" t="s">
        <v>507</v>
      </c>
      <c r="T5" s="7" t="s">
        <v>508</v>
      </c>
      <c r="U5" s="7" t="s">
        <v>509</v>
      </c>
      <c r="V5" s="7" t="s">
        <v>510</v>
      </c>
      <c r="W5" s="7" t="s">
        <v>511</v>
      </c>
      <c r="X5" s="7" t="s">
        <v>512</v>
      </c>
      <c r="Y5" s="7" t="s">
        <v>513</v>
      </c>
      <c r="Z5" s="7" t="s">
        <v>514</v>
      </c>
      <c r="AA5" s="7" t="s">
        <v>515</v>
      </c>
      <c r="AB5" s="7" t="s">
        <v>516</v>
      </c>
      <c r="AC5" s="7" t="s">
        <v>517</v>
      </c>
      <c r="AD5" s="8" t="s">
        <v>518</v>
      </c>
    </row>
    <row r="6" spans="1:30" ht="15" customHeight="1" x14ac:dyDescent="0.2">
      <c r="A6" s="34">
        <v>1</v>
      </c>
      <c r="B6" s="126" t="s">
        <v>519</v>
      </c>
      <c r="C6" s="35"/>
      <c r="D6" s="35"/>
      <c r="E6" s="35"/>
      <c r="F6" s="35"/>
      <c r="G6" s="35"/>
      <c r="H6" s="35"/>
      <c r="I6" s="36"/>
      <c r="J6" s="29">
        <f t="shared" ref="J6:J19" si="0">D6+E6+F6</f>
        <v>0</v>
      </c>
      <c r="K6" s="29">
        <f t="shared" ref="K6:K19" si="1">D6*2+E6</f>
        <v>0</v>
      </c>
      <c r="L6" s="1034" t="s">
        <v>428</v>
      </c>
      <c r="M6" s="1035"/>
      <c r="N6" s="1035"/>
      <c r="O6" s="1036"/>
      <c r="Q6" s="9" t="s">
        <v>506</v>
      </c>
      <c r="R6" s="10"/>
      <c r="S6" s="354"/>
      <c r="T6" s="354"/>
      <c r="U6" s="354"/>
      <c r="V6" s="354"/>
      <c r="W6" s="354"/>
      <c r="X6" s="354"/>
      <c r="Y6" s="354"/>
      <c r="Z6" s="354"/>
      <c r="AA6" s="354"/>
      <c r="AB6" s="354"/>
      <c r="AC6" s="354"/>
      <c r="AD6" s="356"/>
    </row>
    <row r="7" spans="1:30" ht="15" customHeight="1" x14ac:dyDescent="0.2">
      <c r="A7" s="37">
        <v>2</v>
      </c>
      <c r="B7" s="129" t="s">
        <v>520</v>
      </c>
      <c r="C7" s="38"/>
      <c r="D7" s="38"/>
      <c r="E7" s="38"/>
      <c r="F7" s="38"/>
      <c r="G7" s="38"/>
      <c r="H7" s="38"/>
      <c r="I7" s="39"/>
      <c r="J7" s="29">
        <f t="shared" si="0"/>
        <v>0</v>
      </c>
      <c r="K7" s="29">
        <f t="shared" si="1"/>
        <v>0</v>
      </c>
      <c r="L7" s="1046"/>
      <c r="M7" s="1047"/>
      <c r="N7" s="1047"/>
      <c r="O7" s="1048"/>
      <c r="Q7" s="9" t="s">
        <v>507</v>
      </c>
      <c r="R7" s="354"/>
      <c r="S7" s="10"/>
      <c r="T7" s="11"/>
      <c r="U7" s="11"/>
      <c r="V7" s="11"/>
      <c r="W7" s="11"/>
      <c r="X7" s="11"/>
      <c r="Y7" s="11"/>
      <c r="Z7" s="11"/>
      <c r="AA7" s="11"/>
      <c r="AB7" s="354"/>
      <c r="AC7" s="11"/>
      <c r="AD7" s="12"/>
    </row>
    <row r="8" spans="1:30" ht="15" customHeight="1" x14ac:dyDescent="0.2">
      <c r="A8" s="37" t="s">
        <v>521</v>
      </c>
      <c r="B8" s="129" t="s">
        <v>522</v>
      </c>
      <c r="C8" s="38"/>
      <c r="D8" s="38"/>
      <c r="E8" s="38"/>
      <c r="F8" s="38"/>
      <c r="G8" s="38"/>
      <c r="H8" s="38"/>
      <c r="I8" s="39"/>
      <c r="J8" s="29">
        <f t="shared" si="0"/>
        <v>0</v>
      </c>
      <c r="K8" s="29">
        <f t="shared" si="1"/>
        <v>0</v>
      </c>
      <c r="L8" s="1046"/>
      <c r="M8" s="1047"/>
      <c r="N8" s="1047"/>
      <c r="O8" s="1048"/>
      <c r="Q8" s="9" t="s">
        <v>508</v>
      </c>
      <c r="R8" s="354"/>
      <c r="S8" s="11"/>
      <c r="T8" s="10"/>
      <c r="U8" s="11"/>
      <c r="V8" s="11"/>
      <c r="W8" s="11"/>
      <c r="X8" s="11"/>
      <c r="Y8" s="11"/>
      <c r="Z8" s="11"/>
      <c r="AA8" s="11"/>
      <c r="AB8" s="354"/>
      <c r="AC8" s="11"/>
      <c r="AD8" s="12"/>
    </row>
    <row r="9" spans="1:30" ht="15" customHeight="1" x14ac:dyDescent="0.2">
      <c r="A9" s="37" t="s">
        <v>521</v>
      </c>
      <c r="B9" s="129" t="s">
        <v>523</v>
      </c>
      <c r="C9" s="38"/>
      <c r="D9" s="38"/>
      <c r="E9" s="38"/>
      <c r="F9" s="38"/>
      <c r="G9" s="38"/>
      <c r="H9" s="38"/>
      <c r="I9" s="39"/>
      <c r="J9" s="29">
        <f t="shared" si="0"/>
        <v>0</v>
      </c>
      <c r="K9" s="29">
        <f t="shared" si="1"/>
        <v>0</v>
      </c>
      <c r="L9" s="1046"/>
      <c r="M9" s="1047"/>
      <c r="N9" s="1047"/>
      <c r="O9" s="1048"/>
      <c r="Q9" s="9" t="s">
        <v>509</v>
      </c>
      <c r="R9" s="354"/>
      <c r="S9" s="11"/>
      <c r="T9" s="11"/>
      <c r="U9" s="10"/>
      <c r="V9" s="11"/>
      <c r="W9" s="11"/>
      <c r="X9" s="11"/>
      <c r="Y9" s="11"/>
      <c r="Z9" s="11"/>
      <c r="AA9" s="11"/>
      <c r="AB9" s="354"/>
      <c r="AC9" s="11"/>
      <c r="AD9" s="12"/>
    </row>
    <row r="10" spans="1:30" ht="15" customHeight="1" x14ac:dyDescent="0.2">
      <c r="A10" s="37" t="s">
        <v>521</v>
      </c>
      <c r="B10" s="129" t="s">
        <v>524</v>
      </c>
      <c r="C10" s="38"/>
      <c r="D10" s="38"/>
      <c r="E10" s="38"/>
      <c r="F10" s="38"/>
      <c r="G10" s="38"/>
      <c r="H10" s="38"/>
      <c r="I10" s="39"/>
      <c r="J10" s="29">
        <f t="shared" si="0"/>
        <v>0</v>
      </c>
      <c r="K10" s="29">
        <f t="shared" si="1"/>
        <v>0</v>
      </c>
      <c r="L10" s="1046"/>
      <c r="M10" s="1047"/>
      <c r="N10" s="1047"/>
      <c r="O10" s="1048"/>
      <c r="Q10" s="9" t="s">
        <v>510</v>
      </c>
      <c r="R10" s="354"/>
      <c r="S10" s="11"/>
      <c r="T10" s="11"/>
      <c r="U10" s="11"/>
      <c r="V10" s="10"/>
      <c r="W10" s="11"/>
      <c r="X10" s="11"/>
      <c r="Y10" s="11"/>
      <c r="Z10" s="11"/>
      <c r="AA10" s="11"/>
      <c r="AB10" s="354"/>
      <c r="AC10" s="11"/>
      <c r="AD10" s="12"/>
    </row>
    <row r="11" spans="1:30" ht="15" customHeight="1" x14ac:dyDescent="0.2">
      <c r="A11" s="37" t="s">
        <v>521</v>
      </c>
      <c r="B11" s="129" t="s">
        <v>525</v>
      </c>
      <c r="C11" s="38"/>
      <c r="D11" s="38"/>
      <c r="E11" s="38"/>
      <c r="F11" s="38"/>
      <c r="G11" s="38"/>
      <c r="H11" s="38"/>
      <c r="I11" s="39"/>
      <c r="J11" s="29">
        <f t="shared" si="0"/>
        <v>0</v>
      </c>
      <c r="K11" s="29">
        <f t="shared" si="1"/>
        <v>0</v>
      </c>
      <c r="L11" s="1046"/>
      <c r="M11" s="1047"/>
      <c r="N11" s="1047"/>
      <c r="O11" s="1048"/>
      <c r="Q11" s="9" t="s">
        <v>511</v>
      </c>
      <c r="R11" s="354"/>
      <c r="S11" s="11"/>
      <c r="T11" s="11"/>
      <c r="U11" s="11"/>
      <c r="V11" s="11"/>
      <c r="W11" s="10"/>
      <c r="X11" s="11"/>
      <c r="Y11" s="11"/>
      <c r="Z11" s="11"/>
      <c r="AA11" s="11"/>
      <c r="AB11" s="354"/>
      <c r="AC11" s="11"/>
      <c r="AD11" s="12"/>
    </row>
    <row r="12" spans="1:30" ht="15" customHeight="1" x14ac:dyDescent="0.2">
      <c r="A12" s="37" t="s">
        <v>521</v>
      </c>
      <c r="B12" s="129" t="s">
        <v>526</v>
      </c>
      <c r="C12" s="38"/>
      <c r="D12" s="38"/>
      <c r="E12" s="38"/>
      <c r="F12" s="38"/>
      <c r="G12" s="38"/>
      <c r="H12" s="38"/>
      <c r="I12" s="39"/>
      <c r="J12" s="29">
        <f t="shared" si="0"/>
        <v>0</v>
      </c>
      <c r="K12" s="29">
        <f t="shared" si="1"/>
        <v>0</v>
      </c>
      <c r="L12" s="1046"/>
      <c r="M12" s="1047"/>
      <c r="N12" s="1047"/>
      <c r="O12" s="1048"/>
      <c r="Q12" s="9" t="s">
        <v>512</v>
      </c>
      <c r="R12" s="354"/>
      <c r="S12" s="11"/>
      <c r="T12" s="11"/>
      <c r="U12" s="11"/>
      <c r="V12" s="11"/>
      <c r="W12" s="11"/>
      <c r="X12" s="10"/>
      <c r="Y12" s="11"/>
      <c r="Z12" s="11"/>
      <c r="AA12" s="11"/>
      <c r="AB12" s="354"/>
      <c r="AC12" s="11"/>
      <c r="AD12" s="12"/>
    </row>
    <row r="13" spans="1:30" ht="15" customHeight="1" x14ac:dyDescent="0.2">
      <c r="A13" s="37" t="s">
        <v>521</v>
      </c>
      <c r="B13" s="129" t="s">
        <v>527</v>
      </c>
      <c r="C13" s="38"/>
      <c r="D13" s="38"/>
      <c r="E13" s="38"/>
      <c r="F13" s="38"/>
      <c r="G13" s="38"/>
      <c r="H13" s="38"/>
      <c r="I13" s="39"/>
      <c r="J13" s="29">
        <f t="shared" si="0"/>
        <v>0</v>
      </c>
      <c r="K13" s="29">
        <f t="shared" si="1"/>
        <v>0</v>
      </c>
      <c r="L13" s="1046" t="s">
        <v>528</v>
      </c>
      <c r="M13" s="1047"/>
      <c r="N13" s="1047"/>
      <c r="O13" s="1048"/>
      <c r="Q13" s="9" t="s">
        <v>513</v>
      </c>
      <c r="R13" s="354"/>
      <c r="S13" s="11"/>
      <c r="T13" s="11"/>
      <c r="U13" s="11"/>
      <c r="V13" s="11"/>
      <c r="W13" s="11"/>
      <c r="X13" s="11"/>
      <c r="Y13" s="10"/>
      <c r="Z13" s="11"/>
      <c r="AA13" s="11"/>
      <c r="AB13" s="354"/>
      <c r="AC13" s="11"/>
      <c r="AD13" s="12"/>
    </row>
    <row r="14" spans="1:30" ht="15" customHeight="1" x14ac:dyDescent="0.2">
      <c r="A14" s="37" t="s">
        <v>521</v>
      </c>
      <c r="B14" s="129" t="s">
        <v>529</v>
      </c>
      <c r="C14" s="38"/>
      <c r="D14" s="38"/>
      <c r="E14" s="38"/>
      <c r="F14" s="38"/>
      <c r="G14" s="38"/>
      <c r="H14" s="38"/>
      <c r="I14" s="39"/>
      <c r="J14" s="29">
        <f t="shared" si="0"/>
        <v>0</v>
      </c>
      <c r="K14" s="29">
        <f t="shared" si="1"/>
        <v>0</v>
      </c>
      <c r="L14" s="1046"/>
      <c r="M14" s="1047"/>
      <c r="N14" s="1047"/>
      <c r="O14" s="1048"/>
      <c r="Q14" s="9" t="s">
        <v>514</v>
      </c>
      <c r="R14" s="354"/>
      <c r="S14" s="11"/>
      <c r="T14" s="11"/>
      <c r="U14" s="11"/>
      <c r="V14" s="11"/>
      <c r="W14" s="11"/>
      <c r="X14" s="11"/>
      <c r="Y14" s="11"/>
      <c r="Z14" s="10"/>
      <c r="AA14" s="11"/>
      <c r="AB14" s="354"/>
      <c r="AC14" s="11"/>
      <c r="AD14" s="12"/>
    </row>
    <row r="15" spans="1:30" ht="15" customHeight="1" x14ac:dyDescent="0.2">
      <c r="A15" s="37" t="s">
        <v>521</v>
      </c>
      <c r="B15" s="129" t="s">
        <v>530</v>
      </c>
      <c r="C15" s="38"/>
      <c r="D15" s="38"/>
      <c r="E15" s="38"/>
      <c r="F15" s="38"/>
      <c r="G15" s="38"/>
      <c r="H15" s="38"/>
      <c r="I15" s="39"/>
      <c r="J15" s="29">
        <f t="shared" si="0"/>
        <v>0</v>
      </c>
      <c r="K15" s="29">
        <f t="shared" si="1"/>
        <v>0</v>
      </c>
      <c r="L15" s="1046"/>
      <c r="M15" s="1047"/>
      <c r="N15" s="1047"/>
      <c r="O15" s="1048"/>
      <c r="Q15" s="9" t="s">
        <v>515</v>
      </c>
      <c r="R15" s="354"/>
      <c r="S15" s="11"/>
      <c r="T15" s="11"/>
      <c r="U15" s="11"/>
      <c r="V15" s="11"/>
      <c r="W15" s="11"/>
      <c r="X15" s="11"/>
      <c r="Y15" s="11"/>
      <c r="Z15" s="11"/>
      <c r="AA15" s="10"/>
      <c r="AB15" s="354"/>
      <c r="AC15" s="11"/>
      <c r="AD15" s="12"/>
    </row>
    <row r="16" spans="1:30" ht="15" customHeight="1" x14ac:dyDescent="0.2">
      <c r="A16" s="37" t="s">
        <v>521</v>
      </c>
      <c r="B16" s="129" t="s">
        <v>531</v>
      </c>
      <c r="C16" s="38"/>
      <c r="D16" s="38"/>
      <c r="E16" s="38"/>
      <c r="F16" s="38"/>
      <c r="G16" s="38"/>
      <c r="H16" s="38"/>
      <c r="I16" s="39"/>
      <c r="J16" s="29">
        <f t="shared" si="0"/>
        <v>0</v>
      </c>
      <c r="K16" s="29">
        <f t="shared" si="1"/>
        <v>0</v>
      </c>
      <c r="L16" s="1046"/>
      <c r="M16" s="1047"/>
      <c r="N16" s="1047"/>
      <c r="O16" s="1048"/>
      <c r="Q16" s="9" t="s">
        <v>516</v>
      </c>
      <c r="R16" s="354"/>
      <c r="S16" s="354"/>
      <c r="T16" s="354"/>
      <c r="U16" s="354"/>
      <c r="V16" s="354"/>
      <c r="W16" s="354"/>
      <c r="X16" s="354"/>
      <c r="Y16" s="354"/>
      <c r="Z16" s="354"/>
      <c r="AA16" s="354"/>
      <c r="AB16" s="10"/>
      <c r="AC16" s="354"/>
      <c r="AD16" s="356" t="s">
        <v>532</v>
      </c>
    </row>
    <row r="17" spans="1:30" ht="15" customHeight="1" x14ac:dyDescent="0.2">
      <c r="A17" s="37" t="s">
        <v>533</v>
      </c>
      <c r="B17" s="129" t="s">
        <v>534</v>
      </c>
      <c r="C17" s="841">
        <v>0</v>
      </c>
      <c r="D17" s="841">
        <v>0</v>
      </c>
      <c r="E17" s="841">
        <v>0</v>
      </c>
      <c r="F17" s="841">
        <v>0</v>
      </c>
      <c r="G17" s="841">
        <v>0</v>
      </c>
      <c r="H17" s="841">
        <v>0</v>
      </c>
      <c r="I17" s="843">
        <v>0</v>
      </c>
      <c r="J17" s="29">
        <f t="shared" si="0"/>
        <v>0</v>
      </c>
      <c r="K17" s="29">
        <f t="shared" si="1"/>
        <v>0</v>
      </c>
      <c r="L17" s="1046"/>
      <c r="M17" s="1047"/>
      <c r="N17" s="1047"/>
      <c r="O17" s="1048"/>
      <c r="Q17" s="9" t="s">
        <v>517</v>
      </c>
      <c r="R17" s="354"/>
      <c r="S17" s="11"/>
      <c r="T17" s="11"/>
      <c r="U17" s="11"/>
      <c r="V17" s="11"/>
      <c r="W17" s="11"/>
      <c r="X17" s="11"/>
      <c r="Y17" s="11"/>
      <c r="Z17" s="11"/>
      <c r="AA17" s="11"/>
      <c r="AB17" s="354"/>
      <c r="AC17" s="10"/>
      <c r="AD17" s="12" t="s">
        <v>532</v>
      </c>
    </row>
    <row r="18" spans="1:30" ht="15" customHeight="1" thickBot="1" x14ac:dyDescent="0.25">
      <c r="A18" s="40" t="s">
        <v>533</v>
      </c>
      <c r="B18" s="130" t="s">
        <v>535</v>
      </c>
      <c r="C18" s="842">
        <v>0</v>
      </c>
      <c r="D18" s="842">
        <v>0</v>
      </c>
      <c r="E18" s="842">
        <v>0</v>
      </c>
      <c r="F18" s="842">
        <v>0</v>
      </c>
      <c r="G18" s="842">
        <v>0</v>
      </c>
      <c r="H18" s="842">
        <v>0</v>
      </c>
      <c r="I18" s="844">
        <v>0</v>
      </c>
      <c r="J18" s="29">
        <f t="shared" si="0"/>
        <v>0</v>
      </c>
      <c r="K18" s="29">
        <f t="shared" si="1"/>
        <v>0</v>
      </c>
      <c r="L18" s="1037"/>
      <c r="M18" s="1038"/>
      <c r="N18" s="1038"/>
      <c r="O18" s="1039"/>
      <c r="Q18" s="13" t="s">
        <v>518</v>
      </c>
      <c r="R18" s="355"/>
      <c r="S18" s="14"/>
      <c r="T18" s="14"/>
      <c r="U18" s="14"/>
      <c r="V18" s="14"/>
      <c r="W18" s="14"/>
      <c r="X18" s="14"/>
      <c r="Y18" s="14"/>
      <c r="Z18" s="14" t="s">
        <v>532</v>
      </c>
      <c r="AA18" s="14"/>
      <c r="AB18" s="355" t="s">
        <v>532</v>
      </c>
      <c r="AC18" s="14" t="s">
        <v>532</v>
      </c>
      <c r="AD18" s="15"/>
    </row>
    <row r="19" spans="1:30" ht="15" customHeight="1" x14ac:dyDescent="0.2">
      <c r="C19" s="29">
        <v>0</v>
      </c>
      <c r="D19" s="29">
        <v>0</v>
      </c>
      <c r="E19" s="29">
        <v>0</v>
      </c>
      <c r="F19" s="29">
        <v>0</v>
      </c>
      <c r="G19" s="29">
        <v>0</v>
      </c>
      <c r="H19" s="29">
        <v>0</v>
      </c>
      <c r="I19" s="29">
        <v>0</v>
      </c>
      <c r="J19" s="29">
        <f t="shared" si="0"/>
        <v>0</v>
      </c>
      <c r="K19" s="29">
        <f t="shared" si="1"/>
        <v>0</v>
      </c>
    </row>
    <row r="20" spans="1:30" ht="15" customHeight="1" thickBot="1" x14ac:dyDescent="0.25"/>
    <row r="21" spans="1:30" ht="15" customHeight="1" x14ac:dyDescent="0.2">
      <c r="A21" s="1016" t="s">
        <v>491</v>
      </c>
      <c r="B21" s="1017"/>
      <c r="C21" s="1020" t="s">
        <v>536</v>
      </c>
      <c r="D21" s="1021"/>
      <c r="E21" s="1021"/>
      <c r="F21" s="1021"/>
      <c r="G21" s="1021"/>
      <c r="H21" s="1021"/>
      <c r="I21" s="1022"/>
      <c r="M21" s="16"/>
    </row>
    <row r="22" spans="1:30" ht="15" customHeight="1" thickBot="1" x14ac:dyDescent="0.25">
      <c r="A22" s="1018"/>
      <c r="B22" s="1019"/>
      <c r="C22" s="1023"/>
      <c r="D22" s="1024"/>
      <c r="E22" s="1024"/>
      <c r="F22" s="1024"/>
      <c r="G22" s="1024"/>
      <c r="H22" s="1024"/>
      <c r="I22" s="1025"/>
    </row>
    <row r="23" spans="1:30" ht="15" customHeight="1" thickBot="1" x14ac:dyDescent="0.25"/>
    <row r="24" spans="1:30" ht="15" customHeight="1" thickBot="1" x14ac:dyDescent="0.25">
      <c r="A24" s="1043" t="s">
        <v>537</v>
      </c>
      <c r="B24" s="1044"/>
      <c r="C24" s="1044"/>
      <c r="D24" s="1044"/>
      <c r="E24" s="1044"/>
      <c r="F24" s="1045"/>
      <c r="G24" s="1040" t="s">
        <v>536</v>
      </c>
      <c r="H24" s="1041"/>
      <c r="I24" s="1042"/>
      <c r="L24" s="952" t="s">
        <v>538</v>
      </c>
      <c r="M24" s="953"/>
      <c r="N24" s="953"/>
      <c r="O24" s="954"/>
    </row>
    <row r="25" spans="1:30" ht="15" customHeight="1" thickBot="1" x14ac:dyDescent="0.25">
      <c r="A25" s="373" t="s">
        <v>496</v>
      </c>
      <c r="B25" s="227" t="s">
        <v>497</v>
      </c>
      <c r="C25" s="374" t="s">
        <v>498</v>
      </c>
      <c r="D25" s="374" t="s">
        <v>499</v>
      </c>
      <c r="E25" s="374" t="s">
        <v>500</v>
      </c>
      <c r="F25" s="374" t="s">
        <v>501</v>
      </c>
      <c r="G25" s="375" t="s">
        <v>502</v>
      </c>
      <c r="H25" s="375" t="s">
        <v>503</v>
      </c>
      <c r="I25" s="376" t="s">
        <v>504</v>
      </c>
      <c r="L25" s="955"/>
      <c r="M25" s="956"/>
      <c r="N25" s="956"/>
      <c r="O25" s="957"/>
      <c r="Q25" s="6" t="s">
        <v>539</v>
      </c>
      <c r="R25" s="379" t="s">
        <v>503</v>
      </c>
      <c r="S25" s="379" t="s">
        <v>540</v>
      </c>
      <c r="T25" s="379" t="s">
        <v>541</v>
      </c>
      <c r="U25" s="379" t="s">
        <v>542</v>
      </c>
      <c r="V25" s="379" t="s">
        <v>543</v>
      </c>
      <c r="W25" s="379" t="s">
        <v>544</v>
      </c>
      <c r="X25" s="379" t="s">
        <v>545</v>
      </c>
      <c r="Y25" s="379" t="s">
        <v>517</v>
      </c>
      <c r="Z25" s="379" t="s">
        <v>546</v>
      </c>
      <c r="AA25" s="380" t="s">
        <v>547</v>
      </c>
    </row>
    <row r="26" spans="1:30" ht="15" customHeight="1" x14ac:dyDescent="0.2">
      <c r="A26" s="371">
        <v>1</v>
      </c>
      <c r="B26" s="53" t="s">
        <v>548</v>
      </c>
      <c r="C26" s="46">
        <v>18</v>
      </c>
      <c r="D26" s="46">
        <v>12</v>
      </c>
      <c r="E26" s="46">
        <v>4</v>
      </c>
      <c r="F26" s="46">
        <v>2</v>
      </c>
      <c r="G26" s="46">
        <v>52</v>
      </c>
      <c r="H26" s="46">
        <v>24</v>
      </c>
      <c r="I26" s="845">
        <v>28</v>
      </c>
      <c r="J26" s="29">
        <f t="shared" ref="J26:J36" si="2">D26+E26+F26</f>
        <v>18</v>
      </c>
      <c r="K26" s="29">
        <f t="shared" ref="K26:K36" si="3">D26*2+E26</f>
        <v>28</v>
      </c>
      <c r="L26" s="927" t="s">
        <v>549</v>
      </c>
      <c r="M26" s="928"/>
      <c r="N26" s="928"/>
      <c r="O26" s="929"/>
      <c r="Q26" s="377" t="s">
        <v>503</v>
      </c>
      <c r="R26" s="10"/>
      <c r="S26" s="20"/>
      <c r="T26" s="20"/>
      <c r="U26" s="20"/>
      <c r="V26" s="20"/>
      <c r="W26" s="20"/>
      <c r="X26" s="20"/>
      <c r="Y26" s="20"/>
      <c r="Z26" s="20"/>
      <c r="AA26" s="21"/>
    </row>
    <row r="27" spans="1:30" ht="15" customHeight="1" x14ac:dyDescent="0.2">
      <c r="A27" s="370" t="s">
        <v>550</v>
      </c>
      <c r="B27" s="54" t="s">
        <v>551</v>
      </c>
      <c r="C27" s="841">
        <v>18</v>
      </c>
      <c r="D27" s="841">
        <v>10</v>
      </c>
      <c r="E27" s="841">
        <v>2</v>
      </c>
      <c r="F27" s="841">
        <v>6</v>
      </c>
      <c r="G27" s="841">
        <v>58</v>
      </c>
      <c r="H27" s="841">
        <v>39</v>
      </c>
      <c r="I27" s="843">
        <v>22</v>
      </c>
      <c r="J27" s="29">
        <f t="shared" si="2"/>
        <v>18</v>
      </c>
      <c r="K27" s="29">
        <f t="shared" si="3"/>
        <v>22</v>
      </c>
      <c r="L27" s="930"/>
      <c r="M27" s="931"/>
      <c r="N27" s="931"/>
      <c r="O27" s="932"/>
      <c r="Q27" s="377" t="s">
        <v>540</v>
      </c>
      <c r="R27" s="20"/>
      <c r="S27" s="10"/>
      <c r="T27" s="20"/>
      <c r="U27" s="20"/>
      <c r="V27" s="20"/>
      <c r="W27" s="20"/>
      <c r="X27" s="20"/>
      <c r="Y27" s="20"/>
      <c r="Z27" s="20"/>
      <c r="AA27" s="21"/>
    </row>
    <row r="28" spans="1:30" ht="15" customHeight="1" x14ac:dyDescent="0.2">
      <c r="A28" s="370" t="s">
        <v>550</v>
      </c>
      <c r="B28" s="54" t="s">
        <v>552</v>
      </c>
      <c r="C28" s="841">
        <v>18</v>
      </c>
      <c r="D28" s="841">
        <v>11</v>
      </c>
      <c r="E28" s="841">
        <v>0</v>
      </c>
      <c r="F28" s="841">
        <v>7</v>
      </c>
      <c r="G28" s="841">
        <v>55</v>
      </c>
      <c r="H28" s="841">
        <v>41</v>
      </c>
      <c r="I28" s="843">
        <v>22</v>
      </c>
      <c r="J28" s="29">
        <f t="shared" si="2"/>
        <v>18</v>
      </c>
      <c r="K28" s="29">
        <f t="shared" si="3"/>
        <v>22</v>
      </c>
      <c r="L28" s="930"/>
      <c r="M28" s="931"/>
      <c r="N28" s="931"/>
      <c r="O28" s="932"/>
      <c r="Q28" s="377" t="s">
        <v>541</v>
      </c>
      <c r="R28" s="20"/>
      <c r="S28" s="20"/>
      <c r="T28" s="10"/>
      <c r="U28" s="11"/>
      <c r="V28" s="11"/>
      <c r="W28" s="11"/>
      <c r="X28" s="11"/>
      <c r="Y28" s="11"/>
      <c r="Z28" s="11"/>
      <c r="AA28" s="12"/>
    </row>
    <row r="29" spans="1:30" ht="15" customHeight="1" x14ac:dyDescent="0.2">
      <c r="A29" s="370">
        <v>4</v>
      </c>
      <c r="B29" s="54" t="s">
        <v>553</v>
      </c>
      <c r="C29" s="841">
        <v>18</v>
      </c>
      <c r="D29" s="841">
        <v>8</v>
      </c>
      <c r="E29" s="841">
        <v>3</v>
      </c>
      <c r="F29" s="841">
        <v>7</v>
      </c>
      <c r="G29" s="841">
        <v>55</v>
      </c>
      <c r="H29" s="841">
        <v>49</v>
      </c>
      <c r="I29" s="843">
        <v>19</v>
      </c>
      <c r="J29" s="29">
        <f t="shared" si="2"/>
        <v>18</v>
      </c>
      <c r="K29" s="29">
        <f t="shared" si="3"/>
        <v>19</v>
      </c>
      <c r="L29" s="930"/>
      <c r="M29" s="931"/>
      <c r="N29" s="931"/>
      <c r="O29" s="932"/>
      <c r="Q29" s="377" t="s">
        <v>542</v>
      </c>
      <c r="R29" s="20"/>
      <c r="S29" s="20"/>
      <c r="T29" s="11"/>
      <c r="U29" s="10"/>
      <c r="V29" s="11"/>
      <c r="W29" s="11"/>
      <c r="X29" s="11"/>
      <c r="Y29" s="11"/>
      <c r="Z29" s="11"/>
      <c r="AA29" s="12"/>
    </row>
    <row r="30" spans="1:30" ht="15" customHeight="1" x14ac:dyDescent="0.2">
      <c r="A30" s="370">
        <v>5</v>
      </c>
      <c r="B30" s="54" t="s">
        <v>554</v>
      </c>
      <c r="C30" s="841">
        <v>18</v>
      </c>
      <c r="D30" s="841">
        <v>7</v>
      </c>
      <c r="E30" s="841">
        <v>4</v>
      </c>
      <c r="F30" s="841">
        <v>7</v>
      </c>
      <c r="G30" s="841">
        <v>49</v>
      </c>
      <c r="H30" s="841">
        <v>51</v>
      </c>
      <c r="I30" s="843">
        <v>18</v>
      </c>
      <c r="J30" s="29">
        <f t="shared" si="2"/>
        <v>18</v>
      </c>
      <c r="K30" s="29">
        <f t="shared" si="3"/>
        <v>18</v>
      </c>
      <c r="L30" s="930"/>
      <c r="M30" s="931"/>
      <c r="N30" s="931"/>
      <c r="O30" s="932"/>
      <c r="Q30" s="377" t="s">
        <v>543</v>
      </c>
      <c r="R30" s="20"/>
      <c r="S30" s="20"/>
      <c r="T30" s="11"/>
      <c r="U30" s="11"/>
      <c r="V30" s="10"/>
      <c r="W30" s="11"/>
      <c r="X30" s="11"/>
      <c r="Y30" s="11"/>
      <c r="Z30" s="11"/>
      <c r="AA30" s="12"/>
    </row>
    <row r="31" spans="1:30" ht="15" customHeight="1" x14ac:dyDescent="0.2">
      <c r="A31" s="370">
        <v>6</v>
      </c>
      <c r="B31" s="54" t="s">
        <v>555</v>
      </c>
      <c r="C31" s="841">
        <v>18</v>
      </c>
      <c r="D31" s="841">
        <v>7</v>
      </c>
      <c r="E31" s="841">
        <v>3</v>
      </c>
      <c r="F31" s="841">
        <v>8</v>
      </c>
      <c r="G31" s="841">
        <v>50</v>
      </c>
      <c r="H31" s="841">
        <v>41</v>
      </c>
      <c r="I31" s="843">
        <v>17</v>
      </c>
      <c r="J31" s="29">
        <f t="shared" si="2"/>
        <v>18</v>
      </c>
      <c r="K31" s="29">
        <f t="shared" si="3"/>
        <v>17</v>
      </c>
      <c r="L31" s="930"/>
      <c r="M31" s="931"/>
      <c r="N31" s="931"/>
      <c r="O31" s="932"/>
      <c r="Q31" s="377" t="s">
        <v>544</v>
      </c>
      <c r="R31" s="20"/>
      <c r="S31" s="20"/>
      <c r="T31" s="11"/>
      <c r="U31" s="11"/>
      <c r="V31" s="11"/>
      <c r="W31" s="10"/>
      <c r="X31" s="11"/>
      <c r="Y31" s="11"/>
      <c r="Z31" s="11"/>
      <c r="AA31" s="12" t="s">
        <v>1657</v>
      </c>
    </row>
    <row r="32" spans="1:30" ht="15" customHeight="1" x14ac:dyDescent="0.2">
      <c r="A32" s="370" t="s">
        <v>556</v>
      </c>
      <c r="B32" s="54" t="s">
        <v>557</v>
      </c>
      <c r="C32" s="841">
        <v>18</v>
      </c>
      <c r="D32" s="841">
        <v>6</v>
      </c>
      <c r="E32" s="841">
        <v>4</v>
      </c>
      <c r="F32" s="841">
        <v>8</v>
      </c>
      <c r="G32" s="841">
        <v>37</v>
      </c>
      <c r="H32" s="841">
        <v>52</v>
      </c>
      <c r="I32" s="843">
        <v>16</v>
      </c>
      <c r="J32" s="29">
        <f t="shared" si="2"/>
        <v>18</v>
      </c>
      <c r="K32" s="29">
        <f t="shared" si="3"/>
        <v>16</v>
      </c>
      <c r="L32" s="930"/>
      <c r="M32" s="931"/>
      <c r="N32" s="931"/>
      <c r="O32" s="932"/>
      <c r="Q32" s="377" t="s">
        <v>545</v>
      </c>
      <c r="R32" s="20"/>
      <c r="S32" s="20"/>
      <c r="T32" s="11"/>
      <c r="U32" s="11"/>
      <c r="V32" s="11"/>
      <c r="W32" s="11"/>
      <c r="X32" s="10"/>
      <c r="Y32" s="11"/>
      <c r="Z32" s="11"/>
      <c r="AA32" s="12"/>
    </row>
    <row r="33" spans="1:28" ht="15" customHeight="1" x14ac:dyDescent="0.2">
      <c r="A33" s="370" t="s">
        <v>556</v>
      </c>
      <c r="B33" s="54" t="s">
        <v>558</v>
      </c>
      <c r="C33" s="841">
        <v>18</v>
      </c>
      <c r="D33" s="841">
        <v>7</v>
      </c>
      <c r="E33" s="841">
        <v>2</v>
      </c>
      <c r="F33" s="841">
        <v>9</v>
      </c>
      <c r="G33" s="841">
        <v>53</v>
      </c>
      <c r="H33" s="841">
        <v>55</v>
      </c>
      <c r="I33" s="843">
        <v>16</v>
      </c>
      <c r="J33" s="29">
        <f t="shared" si="2"/>
        <v>18</v>
      </c>
      <c r="K33" s="29">
        <f t="shared" si="3"/>
        <v>16</v>
      </c>
      <c r="L33" s="930"/>
      <c r="M33" s="931"/>
      <c r="N33" s="931"/>
      <c r="O33" s="932"/>
      <c r="Q33" s="377" t="s">
        <v>517</v>
      </c>
      <c r="R33" s="20"/>
      <c r="S33" s="20"/>
      <c r="T33" s="11"/>
      <c r="U33" s="11"/>
      <c r="V33" s="11"/>
      <c r="W33" s="11"/>
      <c r="X33" s="11"/>
      <c r="Y33" s="10"/>
      <c r="Z33" s="11"/>
      <c r="AA33" s="12" t="s">
        <v>532</v>
      </c>
    </row>
    <row r="34" spans="1:28" ht="15" customHeight="1" x14ac:dyDescent="0.2">
      <c r="A34" s="370">
        <v>9</v>
      </c>
      <c r="B34" s="54" t="s">
        <v>559</v>
      </c>
      <c r="C34" s="841">
        <v>18</v>
      </c>
      <c r="D34" s="841">
        <v>5</v>
      </c>
      <c r="E34" s="841">
        <v>3</v>
      </c>
      <c r="F34" s="841">
        <v>10</v>
      </c>
      <c r="G34" s="841">
        <v>28</v>
      </c>
      <c r="H34" s="841">
        <v>61</v>
      </c>
      <c r="I34" s="843" t="s">
        <v>560</v>
      </c>
      <c r="J34" s="29">
        <f t="shared" si="2"/>
        <v>18</v>
      </c>
      <c r="K34" s="29">
        <f t="shared" si="3"/>
        <v>13</v>
      </c>
      <c r="L34" s="930"/>
      <c r="M34" s="931"/>
      <c r="N34" s="931"/>
      <c r="O34" s="932"/>
      <c r="Q34" s="377" t="s">
        <v>546</v>
      </c>
      <c r="R34" s="20"/>
      <c r="S34" s="20"/>
      <c r="T34" s="11"/>
      <c r="U34" s="11"/>
      <c r="V34" s="11"/>
      <c r="W34" s="11"/>
      <c r="X34" s="11"/>
      <c r="Y34" s="11"/>
      <c r="Z34" s="10"/>
      <c r="AA34" s="12" t="s">
        <v>532</v>
      </c>
    </row>
    <row r="35" spans="1:28" ht="15" customHeight="1" thickBot="1" x14ac:dyDescent="0.25">
      <c r="A35" s="372">
        <v>10</v>
      </c>
      <c r="B35" s="55" t="s">
        <v>561</v>
      </c>
      <c r="C35" s="842">
        <v>18</v>
      </c>
      <c r="D35" s="842">
        <v>4</v>
      </c>
      <c r="E35" s="842">
        <v>1</v>
      </c>
      <c r="F35" s="842">
        <v>13</v>
      </c>
      <c r="G35" s="842">
        <v>50</v>
      </c>
      <c r="H35" s="842">
        <v>74</v>
      </c>
      <c r="I35" s="844">
        <v>9</v>
      </c>
      <c r="J35" s="29">
        <f t="shared" si="2"/>
        <v>18</v>
      </c>
      <c r="K35" s="29">
        <f t="shared" si="3"/>
        <v>9</v>
      </c>
      <c r="L35" s="933"/>
      <c r="M35" s="934"/>
      <c r="N35" s="934"/>
      <c r="O35" s="935"/>
      <c r="Q35" s="378" t="s">
        <v>547</v>
      </c>
      <c r="R35" s="23"/>
      <c r="S35" s="23"/>
      <c r="T35" s="14"/>
      <c r="U35" s="14"/>
      <c r="V35" s="14"/>
      <c r="W35" s="14" t="s">
        <v>532</v>
      </c>
      <c r="X35" s="14"/>
      <c r="Y35" s="14" t="s">
        <v>532</v>
      </c>
      <c r="Z35" s="14" t="s">
        <v>532</v>
      </c>
      <c r="AA35" s="15"/>
    </row>
    <row r="36" spans="1:28" ht="15" customHeight="1" x14ac:dyDescent="0.2">
      <c r="C36" s="29">
        <f t="shared" ref="C36:H36" si="4">SUM(C26:C35)</f>
        <v>180</v>
      </c>
      <c r="D36" s="29">
        <f t="shared" si="4"/>
        <v>77</v>
      </c>
      <c r="E36" s="29">
        <f t="shared" si="4"/>
        <v>26</v>
      </c>
      <c r="F36" s="29">
        <f t="shared" si="4"/>
        <v>77</v>
      </c>
      <c r="G36" s="29">
        <f t="shared" si="4"/>
        <v>487</v>
      </c>
      <c r="H36" s="29">
        <f t="shared" si="4"/>
        <v>487</v>
      </c>
      <c r="I36" s="29">
        <f>SUM(I26:I35)+13</f>
        <v>180</v>
      </c>
      <c r="J36" s="29">
        <f t="shared" si="2"/>
        <v>180</v>
      </c>
      <c r="K36" s="29">
        <f t="shared" si="3"/>
        <v>180</v>
      </c>
    </row>
    <row r="37" spans="1:28" ht="15" customHeight="1" thickBot="1" x14ac:dyDescent="0.25"/>
    <row r="38" spans="1:28" ht="15" customHeight="1" thickBot="1" x14ac:dyDescent="0.25">
      <c r="A38" s="1043" t="s">
        <v>562</v>
      </c>
      <c r="B38" s="1044"/>
      <c r="C38" s="1044"/>
      <c r="D38" s="1044"/>
      <c r="E38" s="1044"/>
      <c r="F38" s="1045"/>
      <c r="G38" s="1040" t="s">
        <v>536</v>
      </c>
      <c r="H38" s="1041"/>
      <c r="I38" s="1042"/>
      <c r="L38" s="945" t="s">
        <v>495</v>
      </c>
      <c r="M38" s="946"/>
      <c r="N38" s="946"/>
      <c r="O38" s="947"/>
    </row>
    <row r="39" spans="1:28" ht="15" customHeight="1" thickBot="1" x14ac:dyDescent="0.25">
      <c r="A39" s="373" t="s">
        <v>496</v>
      </c>
      <c r="B39" s="227" t="s">
        <v>497</v>
      </c>
      <c r="C39" s="374" t="s">
        <v>498</v>
      </c>
      <c r="D39" s="374" t="s">
        <v>499</v>
      </c>
      <c r="E39" s="374" t="s">
        <v>500</v>
      </c>
      <c r="F39" s="374" t="s">
        <v>501</v>
      </c>
      <c r="G39" s="375" t="s">
        <v>502</v>
      </c>
      <c r="H39" s="375" t="s">
        <v>503</v>
      </c>
      <c r="I39" s="376" t="s">
        <v>504</v>
      </c>
      <c r="L39" s="948"/>
      <c r="M39" s="949"/>
      <c r="N39" s="949"/>
      <c r="O39" s="950"/>
      <c r="Q39" s="24" t="s">
        <v>539</v>
      </c>
      <c r="R39" s="379" t="s">
        <v>563</v>
      </c>
      <c r="S39" s="379" t="s">
        <v>754</v>
      </c>
      <c r="T39" s="379" t="s">
        <v>564</v>
      </c>
      <c r="U39" s="379" t="s">
        <v>565</v>
      </c>
      <c r="V39" s="379" t="s">
        <v>566</v>
      </c>
      <c r="W39" s="379" t="s">
        <v>567</v>
      </c>
      <c r="X39" s="379" t="s">
        <v>568</v>
      </c>
      <c r="Y39" s="379" t="s">
        <v>569</v>
      </c>
      <c r="Z39" s="379" t="s">
        <v>570</v>
      </c>
      <c r="AA39" s="380" t="s">
        <v>571</v>
      </c>
    </row>
    <row r="40" spans="1:28" ht="15" customHeight="1" x14ac:dyDescent="0.2">
      <c r="A40" s="371">
        <v>1</v>
      </c>
      <c r="B40" s="53" t="s">
        <v>572</v>
      </c>
      <c r="C40" s="46"/>
      <c r="D40" s="46"/>
      <c r="E40" s="46"/>
      <c r="F40" s="46"/>
      <c r="G40" s="46"/>
      <c r="H40" s="46"/>
      <c r="I40" s="47"/>
      <c r="J40" s="29">
        <f t="shared" ref="J40:J50" si="5">D40+E40+F40</f>
        <v>0</v>
      </c>
      <c r="K40" s="29">
        <f t="shared" ref="K40:K50" si="6">D40*2+E40</f>
        <v>0</v>
      </c>
      <c r="L40" s="927" t="s">
        <v>528</v>
      </c>
      <c r="M40" s="928"/>
      <c r="N40" s="928"/>
      <c r="O40" s="929"/>
      <c r="Q40" s="377" t="s">
        <v>563</v>
      </c>
      <c r="R40" s="10"/>
      <c r="S40" s="20"/>
      <c r="T40" s="20"/>
      <c r="U40" s="20"/>
      <c r="V40" s="20"/>
      <c r="W40" s="20"/>
      <c r="X40" s="20"/>
      <c r="Y40" s="20"/>
      <c r="Z40" s="20"/>
      <c r="AA40" s="21"/>
    </row>
    <row r="41" spans="1:28" ht="15" customHeight="1" x14ac:dyDescent="0.2">
      <c r="A41" s="370" t="s">
        <v>521</v>
      </c>
      <c r="B41" s="54" t="s">
        <v>573</v>
      </c>
      <c r="C41" s="48"/>
      <c r="D41" s="48"/>
      <c r="E41" s="48"/>
      <c r="F41" s="48"/>
      <c r="G41" s="48"/>
      <c r="H41" s="48"/>
      <c r="I41" s="49"/>
      <c r="J41" s="29">
        <f t="shared" si="5"/>
        <v>0</v>
      </c>
      <c r="K41" s="29">
        <f t="shared" si="6"/>
        <v>0</v>
      </c>
      <c r="L41" s="930"/>
      <c r="M41" s="931"/>
      <c r="N41" s="931"/>
      <c r="O41" s="932"/>
      <c r="Q41" s="377" t="s">
        <v>754</v>
      </c>
      <c r="R41" s="20"/>
      <c r="S41" s="10"/>
      <c r="T41" s="20"/>
      <c r="U41" s="20"/>
      <c r="V41" s="20"/>
      <c r="W41" s="20"/>
      <c r="X41" s="20"/>
      <c r="Y41" s="20" t="s">
        <v>1642</v>
      </c>
      <c r="Z41" s="20"/>
      <c r="AA41" s="21"/>
    </row>
    <row r="42" spans="1:28" ht="15" customHeight="1" x14ac:dyDescent="0.2">
      <c r="A42" s="370" t="s">
        <v>521</v>
      </c>
      <c r="B42" s="54" t="s">
        <v>574</v>
      </c>
      <c r="C42" s="48"/>
      <c r="D42" s="48"/>
      <c r="E42" s="48"/>
      <c r="F42" s="48"/>
      <c r="G42" s="48"/>
      <c r="H42" s="48"/>
      <c r="I42" s="49"/>
      <c r="J42" s="29">
        <f t="shared" si="5"/>
        <v>0</v>
      </c>
      <c r="K42" s="29">
        <f t="shared" si="6"/>
        <v>0</v>
      </c>
      <c r="L42" s="930"/>
      <c r="M42" s="931"/>
      <c r="N42" s="931"/>
      <c r="O42" s="932"/>
      <c r="Q42" s="377" t="s">
        <v>564</v>
      </c>
      <c r="R42" s="20"/>
      <c r="S42" s="20"/>
      <c r="T42" s="10"/>
      <c r="U42" s="11"/>
      <c r="V42" s="11"/>
      <c r="W42" s="11"/>
      <c r="X42" s="11"/>
      <c r="Y42" s="11"/>
      <c r="Z42" s="11"/>
      <c r="AA42" s="12"/>
    </row>
    <row r="43" spans="1:28" ht="15" customHeight="1" x14ac:dyDescent="0.2">
      <c r="A43" s="370" t="s">
        <v>521</v>
      </c>
      <c r="B43" s="54" t="s">
        <v>575</v>
      </c>
      <c r="C43" s="48"/>
      <c r="D43" s="48"/>
      <c r="E43" s="48"/>
      <c r="F43" s="48"/>
      <c r="G43" s="48"/>
      <c r="H43" s="48"/>
      <c r="I43" s="49"/>
      <c r="J43" s="29">
        <f t="shared" si="5"/>
        <v>0</v>
      </c>
      <c r="K43" s="29">
        <f t="shared" si="6"/>
        <v>0</v>
      </c>
      <c r="L43" s="930"/>
      <c r="M43" s="931"/>
      <c r="N43" s="931"/>
      <c r="O43" s="932"/>
      <c r="Q43" s="377" t="s">
        <v>565</v>
      </c>
      <c r="R43" s="20"/>
      <c r="S43" s="20"/>
      <c r="T43" s="11"/>
      <c r="U43" s="10"/>
      <c r="V43" s="11"/>
      <c r="W43" s="11"/>
      <c r="X43" s="11"/>
      <c r="Y43" s="11"/>
      <c r="Z43" s="11"/>
      <c r="AA43" s="12"/>
    </row>
    <row r="44" spans="1:28" ht="15" customHeight="1" x14ac:dyDescent="0.2">
      <c r="A44" s="370" t="s">
        <v>521</v>
      </c>
      <c r="B44" s="54" t="s">
        <v>576</v>
      </c>
      <c r="C44" s="48"/>
      <c r="D44" s="48"/>
      <c r="E44" s="48"/>
      <c r="F44" s="48"/>
      <c r="G44" s="48"/>
      <c r="H44" s="48"/>
      <c r="I44" s="49"/>
      <c r="J44" s="29">
        <f t="shared" si="5"/>
        <v>0</v>
      </c>
      <c r="K44" s="29">
        <f t="shared" si="6"/>
        <v>0</v>
      </c>
      <c r="L44" s="930"/>
      <c r="M44" s="931"/>
      <c r="N44" s="931"/>
      <c r="O44" s="932"/>
      <c r="Q44" s="377" t="s">
        <v>566</v>
      </c>
      <c r="R44" s="20"/>
      <c r="S44" s="20"/>
      <c r="T44" s="11"/>
      <c r="U44" s="11"/>
      <c r="V44" s="10"/>
      <c r="W44" s="11"/>
      <c r="X44" s="11"/>
      <c r="Y44" s="11"/>
      <c r="Z44" s="11"/>
      <c r="AA44" s="12"/>
    </row>
    <row r="45" spans="1:28" ht="15" customHeight="1" x14ac:dyDescent="0.2">
      <c r="A45" s="370" t="s">
        <v>577</v>
      </c>
      <c r="B45" s="54" t="s">
        <v>758</v>
      </c>
      <c r="C45" s="48"/>
      <c r="D45" s="48"/>
      <c r="E45" s="48"/>
      <c r="F45" s="48"/>
      <c r="G45" s="48"/>
      <c r="H45" s="48"/>
      <c r="I45" s="49"/>
      <c r="J45" s="29">
        <f t="shared" si="5"/>
        <v>0</v>
      </c>
      <c r="K45" s="29">
        <f t="shared" si="6"/>
        <v>0</v>
      </c>
      <c r="L45" s="930"/>
      <c r="M45" s="931"/>
      <c r="N45" s="931"/>
      <c r="O45" s="932"/>
      <c r="Q45" s="377" t="s">
        <v>567</v>
      </c>
      <c r="R45" s="20"/>
      <c r="S45" s="20"/>
      <c r="T45" s="11"/>
      <c r="U45" s="11"/>
      <c r="V45" s="11"/>
      <c r="W45" s="10"/>
      <c r="X45" s="11"/>
      <c r="Y45" s="11"/>
      <c r="Z45" s="11"/>
      <c r="AA45" s="12"/>
    </row>
    <row r="46" spans="1:28" ht="15" customHeight="1" x14ac:dyDescent="0.2">
      <c r="A46" s="370" t="s">
        <v>521</v>
      </c>
      <c r="B46" s="54" t="s">
        <v>578</v>
      </c>
      <c r="C46" s="48"/>
      <c r="D46" s="48"/>
      <c r="E46" s="48"/>
      <c r="F46" s="48"/>
      <c r="G46" s="48"/>
      <c r="H46" s="48"/>
      <c r="I46" s="49"/>
      <c r="J46" s="29">
        <f t="shared" si="5"/>
        <v>0</v>
      </c>
      <c r="K46" s="29">
        <f t="shared" si="6"/>
        <v>0</v>
      </c>
      <c r="L46" s="930"/>
      <c r="M46" s="931"/>
      <c r="N46" s="931"/>
      <c r="O46" s="932"/>
      <c r="Q46" s="377" t="s">
        <v>568</v>
      </c>
      <c r="R46" s="20"/>
      <c r="S46" s="20"/>
      <c r="T46" s="11"/>
      <c r="U46" s="11"/>
      <c r="V46" s="11"/>
      <c r="W46" s="11"/>
      <c r="X46" s="10"/>
      <c r="Y46" s="11"/>
      <c r="Z46" s="11"/>
      <c r="AA46" s="12"/>
    </row>
    <row r="47" spans="1:28" ht="15" customHeight="1" x14ac:dyDescent="0.2">
      <c r="A47" s="370" t="s">
        <v>521</v>
      </c>
      <c r="B47" s="54" t="s">
        <v>579</v>
      </c>
      <c r="C47" s="48"/>
      <c r="D47" s="48"/>
      <c r="E47" s="48"/>
      <c r="F47" s="48"/>
      <c r="G47" s="48"/>
      <c r="H47" s="48"/>
      <c r="I47" s="49"/>
      <c r="J47" s="29">
        <f t="shared" si="5"/>
        <v>0</v>
      </c>
      <c r="K47" s="29">
        <f t="shared" si="6"/>
        <v>0</v>
      </c>
      <c r="L47" s="930"/>
      <c r="M47" s="931"/>
      <c r="N47" s="931"/>
      <c r="O47" s="932"/>
      <c r="Q47" s="377" t="s">
        <v>569</v>
      </c>
      <c r="R47" s="20"/>
      <c r="S47" s="20"/>
      <c r="T47" s="11"/>
      <c r="U47" s="11"/>
      <c r="V47" s="11"/>
      <c r="W47" s="11"/>
      <c r="X47" s="11"/>
      <c r="Y47" s="10"/>
      <c r="Z47" s="11"/>
      <c r="AA47" s="12" t="s">
        <v>532</v>
      </c>
    </row>
    <row r="48" spans="1:28" ht="15" customHeight="1" x14ac:dyDescent="0.2">
      <c r="A48" s="370" t="s">
        <v>521</v>
      </c>
      <c r="B48" s="54" t="s">
        <v>580</v>
      </c>
      <c r="C48" s="48"/>
      <c r="D48" s="48"/>
      <c r="E48" s="48"/>
      <c r="F48" s="48"/>
      <c r="G48" s="48"/>
      <c r="H48" s="48"/>
      <c r="I48" s="49"/>
      <c r="J48" s="29">
        <f t="shared" si="5"/>
        <v>0</v>
      </c>
      <c r="K48" s="29">
        <f t="shared" si="6"/>
        <v>0</v>
      </c>
      <c r="L48" s="930"/>
      <c r="M48" s="931"/>
      <c r="N48" s="931"/>
      <c r="O48" s="932"/>
      <c r="Q48" s="377" t="s">
        <v>570</v>
      </c>
      <c r="R48" s="20"/>
      <c r="S48" s="20"/>
      <c r="T48" s="11"/>
      <c r="U48" s="11"/>
      <c r="V48" s="11"/>
      <c r="W48" s="11"/>
      <c r="X48" s="11"/>
      <c r="Y48" s="11"/>
      <c r="Z48" s="10"/>
      <c r="AA48" s="12" t="s">
        <v>532</v>
      </c>
      <c r="AB48" s="5" t="s">
        <v>532</v>
      </c>
    </row>
    <row r="49" spans="1:27" ht="15" customHeight="1" thickBot="1" x14ac:dyDescent="0.25">
      <c r="A49" s="372" t="s">
        <v>521</v>
      </c>
      <c r="B49" s="55" t="s">
        <v>581</v>
      </c>
      <c r="C49" s="50"/>
      <c r="D49" s="50"/>
      <c r="E49" s="50"/>
      <c r="F49" s="50"/>
      <c r="G49" s="50"/>
      <c r="H49" s="50"/>
      <c r="I49" s="51"/>
      <c r="J49" s="29">
        <f t="shared" si="5"/>
        <v>0</v>
      </c>
      <c r="K49" s="29">
        <f t="shared" si="6"/>
        <v>0</v>
      </c>
      <c r="L49" s="933"/>
      <c r="M49" s="934"/>
      <c r="N49" s="934"/>
      <c r="O49" s="935"/>
      <c r="Q49" s="378" t="s">
        <v>571</v>
      </c>
      <c r="R49" s="23"/>
      <c r="S49" s="23"/>
      <c r="T49" s="14"/>
      <c r="U49" s="14"/>
      <c r="V49" s="14"/>
      <c r="W49" s="14" t="s">
        <v>532</v>
      </c>
      <c r="X49" s="14"/>
      <c r="Y49" s="14" t="s">
        <v>532</v>
      </c>
      <c r="Z49" s="14" t="s">
        <v>532</v>
      </c>
      <c r="AA49" s="15"/>
    </row>
    <row r="50" spans="1:27" ht="15" customHeight="1" x14ac:dyDescent="0.2">
      <c r="C50" s="29">
        <f t="shared" ref="C50:I50" si="7">SUM(C40:C49)</f>
        <v>0</v>
      </c>
      <c r="D50" s="29">
        <f t="shared" si="7"/>
        <v>0</v>
      </c>
      <c r="E50" s="29">
        <f t="shared" si="7"/>
        <v>0</v>
      </c>
      <c r="F50" s="29">
        <f t="shared" si="7"/>
        <v>0</v>
      </c>
      <c r="G50" s="29">
        <f t="shared" si="7"/>
        <v>0</v>
      </c>
      <c r="H50" s="29">
        <f t="shared" si="7"/>
        <v>0</v>
      </c>
      <c r="I50" s="29">
        <f t="shared" si="7"/>
        <v>0</v>
      </c>
      <c r="J50" s="29">
        <f t="shared" si="5"/>
        <v>0</v>
      </c>
      <c r="K50" s="29">
        <f t="shared" si="6"/>
        <v>0</v>
      </c>
    </row>
    <row r="51" spans="1:27" ht="15" customHeight="1" thickBot="1" x14ac:dyDescent="0.25">
      <c r="L51" s="4" t="s">
        <v>532</v>
      </c>
    </row>
    <row r="52" spans="1:27" ht="15" customHeight="1" thickBot="1" x14ac:dyDescent="0.25">
      <c r="A52" s="983" t="s">
        <v>493</v>
      </c>
      <c r="B52" s="984"/>
      <c r="C52" s="984"/>
      <c r="D52" s="984"/>
      <c r="E52" s="984"/>
      <c r="F52" s="985"/>
      <c r="G52" s="980" t="s">
        <v>582</v>
      </c>
      <c r="H52" s="981"/>
      <c r="I52" s="982"/>
      <c r="L52" s="952" t="s">
        <v>583</v>
      </c>
      <c r="M52" s="953"/>
      <c r="N52" s="953"/>
      <c r="O52" s="954"/>
    </row>
    <row r="53" spans="1:27" ht="15" customHeight="1" thickBot="1" x14ac:dyDescent="0.25">
      <c r="A53" s="30" t="s">
        <v>496</v>
      </c>
      <c r="B53" s="85" t="s">
        <v>497</v>
      </c>
      <c r="C53" s="31" t="s">
        <v>498</v>
      </c>
      <c r="D53" s="31" t="s">
        <v>499</v>
      </c>
      <c r="E53" s="31" t="s">
        <v>500</v>
      </c>
      <c r="F53" s="31" t="s">
        <v>501</v>
      </c>
      <c r="G53" s="32" t="s">
        <v>502</v>
      </c>
      <c r="H53" s="32" t="s">
        <v>503</v>
      </c>
      <c r="I53" s="33" t="s">
        <v>504</v>
      </c>
      <c r="L53" s="955"/>
      <c r="M53" s="956"/>
      <c r="N53" s="956"/>
      <c r="O53" s="957"/>
      <c r="Q53" s="24" t="s">
        <v>539</v>
      </c>
      <c r="R53" s="7" t="s">
        <v>540</v>
      </c>
      <c r="S53" s="7" t="s">
        <v>506</v>
      </c>
      <c r="T53" s="7" t="s">
        <v>507</v>
      </c>
      <c r="U53" s="7" t="s">
        <v>510</v>
      </c>
      <c r="V53" s="7" t="s">
        <v>512</v>
      </c>
      <c r="W53" s="7" t="s">
        <v>514</v>
      </c>
      <c r="X53" s="7" t="s">
        <v>584</v>
      </c>
      <c r="Y53" s="7" t="s">
        <v>515</v>
      </c>
      <c r="Z53" s="7" t="s">
        <v>517</v>
      </c>
      <c r="AA53" s="8" t="s">
        <v>518</v>
      </c>
    </row>
    <row r="54" spans="1:27" ht="15" customHeight="1" x14ac:dyDescent="0.2">
      <c r="A54" s="52">
        <v>1</v>
      </c>
      <c r="B54" s="53" t="s">
        <v>534</v>
      </c>
      <c r="C54" s="46">
        <v>18</v>
      </c>
      <c r="D54" s="46">
        <v>14</v>
      </c>
      <c r="E54" s="46">
        <v>1</v>
      </c>
      <c r="F54" s="46">
        <v>3</v>
      </c>
      <c r="G54" s="46"/>
      <c r="H54" s="46"/>
      <c r="I54" s="47">
        <v>29</v>
      </c>
      <c r="J54" s="29">
        <f t="shared" ref="J54:J64" si="8">D54+E54+F54</f>
        <v>18</v>
      </c>
      <c r="K54" s="29">
        <f t="shared" ref="K54:K64" si="9">D54*2+E54</f>
        <v>29</v>
      </c>
      <c r="L54" s="927" t="s">
        <v>532</v>
      </c>
      <c r="M54" s="928"/>
      <c r="N54" s="928"/>
      <c r="O54" s="929"/>
      <c r="Q54" s="9" t="s">
        <v>540</v>
      </c>
      <c r="R54" s="10"/>
      <c r="S54" s="20"/>
      <c r="T54" s="20"/>
      <c r="U54" s="20"/>
      <c r="V54" s="20"/>
      <c r="W54" s="20"/>
      <c r="X54" s="20"/>
      <c r="Y54" s="20"/>
      <c r="Z54" s="20"/>
      <c r="AA54" s="21"/>
    </row>
    <row r="55" spans="1:27" ht="15" customHeight="1" x14ac:dyDescent="0.2">
      <c r="A55" s="37">
        <v>2</v>
      </c>
      <c r="B55" s="54" t="s">
        <v>529</v>
      </c>
      <c r="C55" s="48">
        <v>17</v>
      </c>
      <c r="D55" s="48">
        <v>13</v>
      </c>
      <c r="E55" s="48">
        <v>1</v>
      </c>
      <c r="F55" s="48">
        <v>3</v>
      </c>
      <c r="G55" s="48"/>
      <c r="H55" s="48"/>
      <c r="I55" s="49">
        <v>27</v>
      </c>
      <c r="J55" s="29">
        <f t="shared" si="8"/>
        <v>17</v>
      </c>
      <c r="K55" s="29">
        <f t="shared" si="9"/>
        <v>27</v>
      </c>
      <c r="L55" s="930"/>
      <c r="M55" s="931"/>
      <c r="N55" s="931"/>
      <c r="O55" s="932"/>
      <c r="Q55" s="9" t="s">
        <v>506</v>
      </c>
      <c r="R55" s="20"/>
      <c r="S55" s="10"/>
      <c r="T55" s="20"/>
      <c r="U55" s="20"/>
      <c r="V55" s="20"/>
      <c r="W55" s="20"/>
      <c r="X55" s="20"/>
      <c r="Y55" s="20"/>
      <c r="Z55" s="20"/>
      <c r="AA55" s="21"/>
    </row>
    <row r="56" spans="1:27" ht="15" customHeight="1" x14ac:dyDescent="0.2">
      <c r="A56" s="37">
        <v>3</v>
      </c>
      <c r="B56" s="54" t="s">
        <v>519</v>
      </c>
      <c r="C56" s="48">
        <v>16</v>
      </c>
      <c r="D56" s="48">
        <v>12</v>
      </c>
      <c r="E56" s="48">
        <v>0</v>
      </c>
      <c r="F56" s="48">
        <v>4</v>
      </c>
      <c r="G56" s="48"/>
      <c r="H56" s="48"/>
      <c r="I56" s="49">
        <v>24</v>
      </c>
      <c r="J56" s="29">
        <f t="shared" si="8"/>
        <v>16</v>
      </c>
      <c r="K56" s="29">
        <f t="shared" si="9"/>
        <v>24</v>
      </c>
      <c r="L56" s="930"/>
      <c r="M56" s="931"/>
      <c r="N56" s="931"/>
      <c r="O56" s="932"/>
      <c r="Q56" s="9" t="s">
        <v>507</v>
      </c>
      <c r="R56" s="20"/>
      <c r="S56" s="20"/>
      <c r="T56" s="10"/>
      <c r="U56" s="11"/>
      <c r="V56" s="11"/>
      <c r="W56" s="11"/>
      <c r="X56" s="11"/>
      <c r="Y56" s="11"/>
      <c r="Z56" s="11"/>
      <c r="AA56" s="12"/>
    </row>
    <row r="57" spans="1:27" ht="15" customHeight="1" x14ac:dyDescent="0.2">
      <c r="A57" s="37">
        <v>4</v>
      </c>
      <c r="B57" s="54" t="s">
        <v>520</v>
      </c>
      <c r="C57" s="48">
        <v>17</v>
      </c>
      <c r="D57" s="48">
        <v>10</v>
      </c>
      <c r="E57" s="48">
        <v>0</v>
      </c>
      <c r="F57" s="48">
        <v>7</v>
      </c>
      <c r="G57" s="48"/>
      <c r="H57" s="48"/>
      <c r="I57" s="49">
        <v>20</v>
      </c>
      <c r="J57" s="29">
        <f t="shared" si="8"/>
        <v>17</v>
      </c>
      <c r="K57" s="29">
        <f t="shared" si="9"/>
        <v>20</v>
      </c>
      <c r="L57" s="930"/>
      <c r="M57" s="931"/>
      <c r="N57" s="931"/>
      <c r="O57" s="932"/>
      <c r="Q57" s="9" t="s">
        <v>510</v>
      </c>
      <c r="R57" s="20"/>
      <c r="S57" s="20"/>
      <c r="T57" s="11"/>
      <c r="U57" s="10"/>
      <c r="V57" s="11"/>
      <c r="W57" s="11"/>
      <c r="X57" s="11"/>
      <c r="Y57" s="11"/>
      <c r="Z57" s="11"/>
      <c r="AA57" s="12"/>
    </row>
    <row r="58" spans="1:27" ht="15" customHeight="1" x14ac:dyDescent="0.2">
      <c r="A58" s="37">
        <v>5</v>
      </c>
      <c r="B58" s="54" t="s">
        <v>530</v>
      </c>
      <c r="C58" s="48">
        <v>18</v>
      </c>
      <c r="D58" s="48">
        <v>9</v>
      </c>
      <c r="E58" s="48">
        <v>1</v>
      </c>
      <c r="F58" s="48">
        <v>8</v>
      </c>
      <c r="G58" s="48"/>
      <c r="H58" s="48"/>
      <c r="I58" s="49">
        <v>19</v>
      </c>
      <c r="J58" s="29">
        <f t="shared" si="8"/>
        <v>18</v>
      </c>
      <c r="K58" s="29">
        <f t="shared" si="9"/>
        <v>19</v>
      </c>
      <c r="L58" s="930"/>
      <c r="M58" s="931"/>
      <c r="N58" s="931"/>
      <c r="O58" s="932"/>
      <c r="Q58" s="9" t="s">
        <v>512</v>
      </c>
      <c r="R58" s="20"/>
      <c r="S58" s="20"/>
      <c r="T58" s="11"/>
      <c r="U58" s="11"/>
      <c r="V58" s="10"/>
      <c r="W58" s="11"/>
      <c r="X58" s="11"/>
      <c r="Y58" s="11"/>
      <c r="Z58" s="11"/>
      <c r="AA58" s="12"/>
    </row>
    <row r="59" spans="1:27" ht="15" customHeight="1" x14ac:dyDescent="0.2">
      <c r="A59" s="37">
        <v>6</v>
      </c>
      <c r="B59" s="54" t="s">
        <v>522</v>
      </c>
      <c r="C59" s="48">
        <v>17</v>
      </c>
      <c r="D59" s="48">
        <v>6</v>
      </c>
      <c r="E59" s="48">
        <v>2</v>
      </c>
      <c r="F59" s="48">
        <v>9</v>
      </c>
      <c r="G59" s="48"/>
      <c r="H59" s="48"/>
      <c r="I59" s="49">
        <v>14</v>
      </c>
      <c r="J59" s="29">
        <f t="shared" si="8"/>
        <v>17</v>
      </c>
      <c r="K59" s="29">
        <f t="shared" si="9"/>
        <v>14</v>
      </c>
      <c r="L59" s="930"/>
      <c r="M59" s="931"/>
      <c r="N59" s="931"/>
      <c r="O59" s="932"/>
      <c r="Q59" s="9" t="s">
        <v>514</v>
      </c>
      <c r="R59" s="20"/>
      <c r="S59" s="20"/>
      <c r="T59" s="11"/>
      <c r="U59" s="11"/>
      <c r="V59" s="11"/>
      <c r="W59" s="10"/>
      <c r="X59" s="11"/>
      <c r="Y59" s="11"/>
      <c r="Z59" s="11"/>
      <c r="AA59" s="12"/>
    </row>
    <row r="60" spans="1:27" ht="15" customHeight="1" x14ac:dyDescent="0.2">
      <c r="A60" s="37">
        <v>7</v>
      </c>
      <c r="B60" s="54" t="s">
        <v>585</v>
      </c>
      <c r="C60" s="48">
        <v>17</v>
      </c>
      <c r="D60" s="48">
        <v>5</v>
      </c>
      <c r="E60" s="48">
        <v>2</v>
      </c>
      <c r="F60" s="48">
        <v>10</v>
      </c>
      <c r="G60" s="48"/>
      <c r="H60" s="48"/>
      <c r="I60" s="49">
        <v>12</v>
      </c>
      <c r="J60" s="29">
        <f t="shared" si="8"/>
        <v>17</v>
      </c>
      <c r="K60" s="29">
        <f t="shared" si="9"/>
        <v>12</v>
      </c>
      <c r="L60" s="930"/>
      <c r="M60" s="931"/>
      <c r="N60" s="931"/>
      <c r="O60" s="932"/>
      <c r="Q60" s="9" t="s">
        <v>584</v>
      </c>
      <c r="R60" s="20"/>
      <c r="S60" s="20"/>
      <c r="T60" s="11"/>
      <c r="U60" s="11"/>
      <c r="V60" s="11"/>
      <c r="W60" s="11"/>
      <c r="X60" s="10"/>
      <c r="Y60" s="11"/>
      <c r="Z60" s="11"/>
      <c r="AA60" s="12"/>
    </row>
    <row r="61" spans="1:27" ht="15" customHeight="1" x14ac:dyDescent="0.2">
      <c r="A61" s="37">
        <v>8</v>
      </c>
      <c r="B61" s="54" t="s">
        <v>531</v>
      </c>
      <c r="C61" s="48">
        <v>18</v>
      </c>
      <c r="D61" s="48">
        <v>5</v>
      </c>
      <c r="E61" s="48">
        <v>1</v>
      </c>
      <c r="F61" s="48">
        <v>12</v>
      </c>
      <c r="G61" s="48"/>
      <c r="H61" s="48"/>
      <c r="I61" s="49">
        <v>11</v>
      </c>
      <c r="J61" s="29">
        <f t="shared" si="8"/>
        <v>18</v>
      </c>
      <c r="K61" s="29">
        <f t="shared" si="9"/>
        <v>11</v>
      </c>
      <c r="L61" s="930"/>
      <c r="M61" s="931"/>
      <c r="N61" s="931"/>
      <c r="O61" s="932"/>
      <c r="Q61" s="9" t="s">
        <v>515</v>
      </c>
      <c r="R61" s="20"/>
      <c r="S61" s="20"/>
      <c r="T61" s="11"/>
      <c r="U61" s="11"/>
      <c r="V61" s="11"/>
      <c r="W61" s="11"/>
      <c r="X61" s="11"/>
      <c r="Y61" s="10"/>
      <c r="Z61" s="11"/>
      <c r="AA61" s="12" t="s">
        <v>532</v>
      </c>
    </row>
    <row r="62" spans="1:27" ht="15" customHeight="1" x14ac:dyDescent="0.2">
      <c r="A62" s="37">
        <v>9</v>
      </c>
      <c r="B62" s="54" t="s">
        <v>586</v>
      </c>
      <c r="C62" s="48">
        <v>18</v>
      </c>
      <c r="D62" s="48">
        <v>5</v>
      </c>
      <c r="E62" s="48">
        <v>0</v>
      </c>
      <c r="F62" s="48">
        <v>13</v>
      </c>
      <c r="G62" s="48"/>
      <c r="H62" s="48"/>
      <c r="I62" s="49">
        <v>10</v>
      </c>
      <c r="J62" s="29">
        <f t="shared" si="8"/>
        <v>18</v>
      </c>
      <c r="K62" s="29">
        <f t="shared" si="9"/>
        <v>10</v>
      </c>
      <c r="L62" s="930"/>
      <c r="M62" s="931"/>
      <c r="N62" s="931"/>
      <c r="O62" s="932"/>
      <c r="Q62" s="9" t="s">
        <v>517</v>
      </c>
      <c r="R62" s="20"/>
      <c r="S62" s="20"/>
      <c r="T62" s="11"/>
      <c r="U62" s="11"/>
      <c r="V62" s="11"/>
      <c r="W62" s="11"/>
      <c r="X62" s="11"/>
      <c r="Y62" s="11"/>
      <c r="Z62" s="10"/>
      <c r="AA62" s="12" t="s">
        <v>532</v>
      </c>
    </row>
    <row r="63" spans="1:27" ht="15" customHeight="1" thickBot="1" x14ac:dyDescent="0.25">
      <c r="A63" s="40">
        <v>10</v>
      </c>
      <c r="B63" s="55" t="s">
        <v>525</v>
      </c>
      <c r="C63" s="50">
        <v>18</v>
      </c>
      <c r="D63" s="50">
        <v>4</v>
      </c>
      <c r="E63" s="50">
        <v>0</v>
      </c>
      <c r="F63" s="50">
        <v>14</v>
      </c>
      <c r="G63" s="50"/>
      <c r="H63" s="50"/>
      <c r="I63" s="51">
        <v>8</v>
      </c>
      <c r="J63" s="29">
        <f t="shared" si="8"/>
        <v>18</v>
      </c>
      <c r="K63" s="29">
        <f t="shared" si="9"/>
        <v>8</v>
      </c>
      <c r="L63" s="933"/>
      <c r="M63" s="934"/>
      <c r="N63" s="934"/>
      <c r="O63" s="935"/>
      <c r="Q63" s="13" t="s">
        <v>518</v>
      </c>
      <c r="R63" s="23"/>
      <c r="S63" s="23"/>
      <c r="T63" s="14"/>
      <c r="U63" s="14"/>
      <c r="V63" s="14"/>
      <c r="W63" s="14" t="s">
        <v>532</v>
      </c>
      <c r="X63" s="14"/>
      <c r="Y63" s="14" t="s">
        <v>532</v>
      </c>
      <c r="Z63" s="14" t="s">
        <v>532</v>
      </c>
      <c r="AA63" s="15"/>
    </row>
    <row r="64" spans="1:27" ht="15" customHeight="1" x14ac:dyDescent="0.2">
      <c r="C64" s="29">
        <v>174</v>
      </c>
      <c r="D64" s="29">
        <f>SUM(D54:D63)</f>
        <v>83</v>
      </c>
      <c r="E64" s="29">
        <f>SUM(E54:E63)</f>
        <v>8</v>
      </c>
      <c r="F64" s="29">
        <f>SUM(F54:F63)</f>
        <v>83</v>
      </c>
      <c r="G64" s="29">
        <v>0</v>
      </c>
      <c r="H64" s="29">
        <v>0</v>
      </c>
      <c r="I64" s="29">
        <v>174</v>
      </c>
      <c r="J64" s="29">
        <f t="shared" si="8"/>
        <v>174</v>
      </c>
      <c r="K64" s="29">
        <f t="shared" si="9"/>
        <v>174</v>
      </c>
    </row>
    <row r="65" spans="1:26" ht="15" customHeight="1" thickBot="1" x14ac:dyDescent="0.25"/>
    <row r="66" spans="1:26" ht="15" customHeight="1" thickBot="1" x14ac:dyDescent="0.25">
      <c r="A66" s="983" t="s">
        <v>587</v>
      </c>
      <c r="B66" s="984"/>
      <c r="C66" s="984"/>
      <c r="D66" s="984"/>
      <c r="E66" s="984"/>
      <c r="F66" s="985"/>
      <c r="G66" s="980" t="s">
        <v>536</v>
      </c>
      <c r="H66" s="981"/>
      <c r="I66" s="982"/>
      <c r="L66" s="986" t="s">
        <v>588</v>
      </c>
      <c r="M66" s="987"/>
      <c r="N66" s="987"/>
      <c r="O66" s="988"/>
    </row>
    <row r="67" spans="1:26" ht="15" customHeight="1" thickBot="1" x14ac:dyDescent="0.25">
      <c r="A67" s="30" t="s">
        <v>496</v>
      </c>
      <c r="B67" s="85" t="s">
        <v>497</v>
      </c>
      <c r="C67" s="31" t="s">
        <v>498</v>
      </c>
      <c r="D67" s="31" t="s">
        <v>499</v>
      </c>
      <c r="E67" s="31" t="s">
        <v>500</v>
      </c>
      <c r="F67" s="31" t="s">
        <v>501</v>
      </c>
      <c r="G67" s="32" t="s">
        <v>502</v>
      </c>
      <c r="H67" s="32" t="s">
        <v>503</v>
      </c>
      <c r="I67" s="33" t="s">
        <v>504</v>
      </c>
      <c r="L67" s="989"/>
      <c r="M67" s="990"/>
      <c r="N67" s="990"/>
      <c r="O67" s="991"/>
      <c r="Q67" s="24" t="s">
        <v>539</v>
      </c>
      <c r="R67" s="7" t="s">
        <v>589</v>
      </c>
      <c r="S67" s="7" t="s">
        <v>590</v>
      </c>
      <c r="T67" s="7" t="s">
        <v>502</v>
      </c>
      <c r="U67" s="7" t="s">
        <v>591</v>
      </c>
      <c r="V67" s="7" t="s">
        <v>516</v>
      </c>
      <c r="W67" s="7" t="s">
        <v>592</v>
      </c>
      <c r="X67" s="7" t="s">
        <v>593</v>
      </c>
      <c r="Y67" s="8" t="s">
        <v>594</v>
      </c>
      <c r="Z67" s="5" t="s">
        <v>532</v>
      </c>
    </row>
    <row r="68" spans="1:26" ht="15" customHeight="1" x14ac:dyDescent="0.2">
      <c r="A68" s="34">
        <v>1</v>
      </c>
      <c r="B68" s="53" t="s">
        <v>595</v>
      </c>
      <c r="C68" s="46">
        <v>14</v>
      </c>
      <c r="D68" s="46">
        <v>12</v>
      </c>
      <c r="E68" s="46">
        <v>1</v>
      </c>
      <c r="F68" s="46">
        <v>1</v>
      </c>
      <c r="G68" s="46">
        <v>67</v>
      </c>
      <c r="H68" s="46">
        <v>16</v>
      </c>
      <c r="I68" s="47">
        <v>25</v>
      </c>
      <c r="J68" s="29">
        <f t="shared" ref="J68:J76" si="10">D68+E68+F68</f>
        <v>14</v>
      </c>
      <c r="K68" s="29">
        <f t="shared" ref="K68:K76" si="11">D68*2+E68</f>
        <v>25</v>
      </c>
      <c r="L68" s="927" t="s">
        <v>429</v>
      </c>
      <c r="M68" s="928"/>
      <c r="N68" s="928"/>
      <c r="O68" s="929"/>
      <c r="Q68" s="9" t="s">
        <v>589</v>
      </c>
      <c r="R68" s="10"/>
      <c r="S68" s="20"/>
      <c r="T68" s="20"/>
      <c r="U68" s="20"/>
      <c r="V68" s="20" t="s">
        <v>1657</v>
      </c>
      <c r="W68" s="20"/>
      <c r="X68" s="20"/>
      <c r="Y68" s="21"/>
    </row>
    <row r="69" spans="1:26" ht="15" customHeight="1" x14ac:dyDescent="0.2">
      <c r="A69" s="37">
        <v>2</v>
      </c>
      <c r="B69" s="54" t="s">
        <v>596</v>
      </c>
      <c r="C69" s="48">
        <v>14</v>
      </c>
      <c r="D69" s="48">
        <v>10</v>
      </c>
      <c r="E69" s="48">
        <v>1</v>
      </c>
      <c r="F69" s="48">
        <v>3</v>
      </c>
      <c r="G69" s="48">
        <v>48</v>
      </c>
      <c r="H69" s="48">
        <v>30</v>
      </c>
      <c r="I69" s="49">
        <v>21</v>
      </c>
      <c r="J69" s="29">
        <f t="shared" si="10"/>
        <v>14</v>
      </c>
      <c r="K69" s="29">
        <f t="shared" si="11"/>
        <v>21</v>
      </c>
      <c r="L69" s="930"/>
      <c r="M69" s="931"/>
      <c r="N69" s="931"/>
      <c r="O69" s="932"/>
      <c r="Q69" s="9" t="s">
        <v>590</v>
      </c>
      <c r="R69" s="20"/>
      <c r="S69" s="10"/>
      <c r="T69" s="20"/>
      <c r="U69" s="20"/>
      <c r="V69" s="20"/>
      <c r="W69" s="20"/>
      <c r="X69" s="20"/>
      <c r="Y69" s="21"/>
      <c r="Z69" s="5" t="s">
        <v>532</v>
      </c>
    </row>
    <row r="70" spans="1:26" ht="15" customHeight="1" x14ac:dyDescent="0.2">
      <c r="A70" s="37">
        <v>3</v>
      </c>
      <c r="B70" s="54" t="s">
        <v>597</v>
      </c>
      <c r="C70" s="48">
        <v>14</v>
      </c>
      <c r="D70" s="48">
        <v>8</v>
      </c>
      <c r="E70" s="48">
        <v>3</v>
      </c>
      <c r="F70" s="48">
        <v>3</v>
      </c>
      <c r="G70" s="48">
        <v>52</v>
      </c>
      <c r="H70" s="48">
        <v>31</v>
      </c>
      <c r="I70" s="49">
        <v>19</v>
      </c>
      <c r="J70" s="29">
        <f t="shared" si="10"/>
        <v>14</v>
      </c>
      <c r="K70" s="29">
        <f t="shared" si="11"/>
        <v>19</v>
      </c>
      <c r="L70" s="930"/>
      <c r="M70" s="931"/>
      <c r="N70" s="931"/>
      <c r="O70" s="932"/>
      <c r="Q70" s="9" t="s">
        <v>502</v>
      </c>
      <c r="R70" s="20"/>
      <c r="S70" s="20"/>
      <c r="T70" s="10"/>
      <c r="U70" s="11"/>
      <c r="V70" s="11"/>
      <c r="W70" s="11"/>
      <c r="X70" s="11"/>
      <c r="Y70" s="12"/>
    </row>
    <row r="71" spans="1:26" ht="15" customHeight="1" x14ac:dyDescent="0.2">
      <c r="A71" s="37">
        <v>4</v>
      </c>
      <c r="B71" s="54" t="s">
        <v>598</v>
      </c>
      <c r="C71" s="48">
        <v>14</v>
      </c>
      <c r="D71" s="48">
        <v>7</v>
      </c>
      <c r="E71" s="48">
        <v>1</v>
      </c>
      <c r="F71" s="48">
        <v>6</v>
      </c>
      <c r="G71" s="48">
        <v>46</v>
      </c>
      <c r="H71" s="48">
        <v>48</v>
      </c>
      <c r="I71" s="49">
        <v>15</v>
      </c>
      <c r="J71" s="29">
        <f t="shared" si="10"/>
        <v>14</v>
      </c>
      <c r="K71" s="29">
        <f t="shared" si="11"/>
        <v>15</v>
      </c>
      <c r="L71" s="930"/>
      <c r="M71" s="931"/>
      <c r="N71" s="931"/>
      <c r="O71" s="932"/>
      <c r="Q71" s="9" t="s">
        <v>591</v>
      </c>
      <c r="R71" s="20"/>
      <c r="S71" s="20"/>
      <c r="T71" s="11"/>
      <c r="U71" s="10"/>
      <c r="V71" s="11"/>
      <c r="W71" s="11"/>
      <c r="X71" s="11"/>
      <c r="Y71" s="12"/>
    </row>
    <row r="72" spans="1:26" ht="15" customHeight="1" x14ac:dyDescent="0.2">
      <c r="A72" s="37">
        <v>5</v>
      </c>
      <c r="B72" s="54" t="s">
        <v>599</v>
      </c>
      <c r="C72" s="48">
        <v>14</v>
      </c>
      <c r="D72" s="48">
        <v>6</v>
      </c>
      <c r="E72" s="48">
        <v>0</v>
      </c>
      <c r="F72" s="48">
        <v>8</v>
      </c>
      <c r="G72" s="48">
        <v>45</v>
      </c>
      <c r="H72" s="48">
        <v>41</v>
      </c>
      <c r="I72" s="49">
        <v>12</v>
      </c>
      <c r="J72" s="29">
        <f t="shared" si="10"/>
        <v>14</v>
      </c>
      <c r="K72" s="29">
        <f t="shared" si="11"/>
        <v>12</v>
      </c>
      <c r="L72" s="930"/>
      <c r="M72" s="931"/>
      <c r="N72" s="931"/>
      <c r="O72" s="932"/>
      <c r="Q72" s="9" t="s">
        <v>516</v>
      </c>
      <c r="R72" s="20"/>
      <c r="S72" s="20"/>
      <c r="T72" s="11"/>
      <c r="U72" s="11"/>
      <c r="V72" s="10"/>
      <c r="W72" s="11"/>
      <c r="X72" s="11"/>
      <c r="Y72" s="12"/>
    </row>
    <row r="73" spans="1:26" ht="15" customHeight="1" x14ac:dyDescent="0.2">
      <c r="A73" s="37" t="s">
        <v>600</v>
      </c>
      <c r="B73" s="54" t="s">
        <v>601</v>
      </c>
      <c r="C73" s="48">
        <v>14</v>
      </c>
      <c r="D73" s="48">
        <v>3</v>
      </c>
      <c r="E73" s="48">
        <v>1</v>
      </c>
      <c r="F73" s="48">
        <v>10</v>
      </c>
      <c r="G73" s="48">
        <v>23</v>
      </c>
      <c r="H73" s="48">
        <v>33</v>
      </c>
      <c r="I73" s="49" t="s">
        <v>602</v>
      </c>
      <c r="J73" s="29">
        <f t="shared" si="10"/>
        <v>14</v>
      </c>
      <c r="K73" s="29">
        <f t="shared" si="11"/>
        <v>7</v>
      </c>
      <c r="L73" s="930"/>
      <c r="M73" s="931"/>
      <c r="N73" s="931"/>
      <c r="O73" s="932"/>
      <c r="Q73" s="9" t="s">
        <v>592</v>
      </c>
      <c r="R73" s="20"/>
      <c r="S73" s="20"/>
      <c r="T73" s="11"/>
      <c r="U73" s="11"/>
      <c r="V73" s="11"/>
      <c r="W73" s="10"/>
      <c r="X73" s="11" t="s">
        <v>1657</v>
      </c>
      <c r="Y73" s="12"/>
    </row>
    <row r="74" spans="1:26" ht="15" customHeight="1" x14ac:dyDescent="0.2">
      <c r="A74" s="37" t="s">
        <v>600</v>
      </c>
      <c r="B74" s="54" t="s">
        <v>603</v>
      </c>
      <c r="C74" s="48">
        <v>14</v>
      </c>
      <c r="D74" s="48">
        <v>3</v>
      </c>
      <c r="E74" s="48">
        <v>1</v>
      </c>
      <c r="F74" s="48">
        <v>10</v>
      </c>
      <c r="G74" s="48">
        <v>27</v>
      </c>
      <c r="H74" s="48">
        <v>66</v>
      </c>
      <c r="I74" s="49">
        <v>7</v>
      </c>
      <c r="J74" s="29">
        <f t="shared" si="10"/>
        <v>14</v>
      </c>
      <c r="K74" s="29">
        <f t="shared" si="11"/>
        <v>7</v>
      </c>
      <c r="L74" s="930"/>
      <c r="M74" s="931"/>
      <c r="N74" s="931"/>
      <c r="O74" s="932"/>
      <c r="Q74" s="9" t="s">
        <v>593</v>
      </c>
      <c r="R74" s="20"/>
      <c r="S74" s="20"/>
      <c r="T74" s="11"/>
      <c r="U74" s="11"/>
      <c r="V74" s="11"/>
      <c r="W74" s="11"/>
      <c r="X74" s="10"/>
      <c r="Y74" s="12"/>
    </row>
    <row r="75" spans="1:26" ht="15" customHeight="1" thickBot="1" x14ac:dyDescent="0.25">
      <c r="A75" s="40">
        <v>8</v>
      </c>
      <c r="B75" s="55" t="s">
        <v>604</v>
      </c>
      <c r="C75" s="50">
        <v>14</v>
      </c>
      <c r="D75" s="50">
        <v>2</v>
      </c>
      <c r="E75" s="50">
        <v>2</v>
      </c>
      <c r="F75" s="50">
        <v>10</v>
      </c>
      <c r="G75" s="50">
        <v>20</v>
      </c>
      <c r="H75" s="50">
        <v>38</v>
      </c>
      <c r="I75" s="51" t="s">
        <v>605</v>
      </c>
      <c r="J75" s="29">
        <f t="shared" si="10"/>
        <v>14</v>
      </c>
      <c r="K75" s="29">
        <f t="shared" si="11"/>
        <v>6</v>
      </c>
      <c r="L75" s="933"/>
      <c r="M75" s="934"/>
      <c r="N75" s="934"/>
      <c r="O75" s="935"/>
      <c r="Q75" s="13" t="s">
        <v>594</v>
      </c>
      <c r="R75" s="23"/>
      <c r="S75" s="23"/>
      <c r="T75" s="14"/>
      <c r="U75" s="14"/>
      <c r="V75" s="14"/>
      <c r="W75" s="14"/>
      <c r="X75" s="14"/>
      <c r="Y75" s="15"/>
    </row>
    <row r="76" spans="1:26" ht="15" customHeight="1" x14ac:dyDescent="0.2">
      <c r="C76" s="29">
        <f>SUM(C68:C75)</f>
        <v>112</v>
      </c>
      <c r="D76" s="29">
        <f>SUM(D68:D75)</f>
        <v>51</v>
      </c>
      <c r="E76" s="29">
        <v>4</v>
      </c>
      <c r="F76" s="29">
        <f>SUM(F68:F75)</f>
        <v>51</v>
      </c>
      <c r="G76" s="29">
        <f>SUM(G68:G75)</f>
        <v>328</v>
      </c>
      <c r="H76" s="29">
        <f>SUM(H68:H75)</f>
        <v>303</v>
      </c>
      <c r="I76" s="29">
        <f>SUM(I68:I75)+13</f>
        <v>112</v>
      </c>
      <c r="J76" s="29">
        <f t="shared" si="10"/>
        <v>106</v>
      </c>
      <c r="K76" s="29">
        <f t="shared" si="11"/>
        <v>106</v>
      </c>
      <c r="Q76" s="5" t="s">
        <v>532</v>
      </c>
    </row>
    <row r="77" spans="1:26" ht="15" customHeight="1" thickBot="1" x14ac:dyDescent="0.25"/>
    <row r="78" spans="1:26" ht="15" customHeight="1" thickBot="1" x14ac:dyDescent="0.25">
      <c r="A78" s="995" t="s">
        <v>606</v>
      </c>
      <c r="B78" s="996"/>
      <c r="C78" s="996"/>
      <c r="D78" s="996"/>
      <c r="E78" s="996"/>
      <c r="F78" s="997"/>
      <c r="G78" s="992" t="s">
        <v>536</v>
      </c>
      <c r="H78" s="993"/>
      <c r="I78" s="994"/>
      <c r="L78" s="1010" t="s">
        <v>2494</v>
      </c>
      <c r="M78" s="1011"/>
      <c r="N78" s="1011"/>
      <c r="O78" s="1012"/>
    </row>
    <row r="79" spans="1:26" ht="15" customHeight="1" thickBot="1" x14ac:dyDescent="0.25">
      <c r="A79" s="56" t="s">
        <v>496</v>
      </c>
      <c r="B79" s="87" t="s">
        <v>497</v>
      </c>
      <c r="C79" s="57" t="s">
        <v>498</v>
      </c>
      <c r="D79" s="57" t="s">
        <v>499</v>
      </c>
      <c r="E79" s="57" t="s">
        <v>500</v>
      </c>
      <c r="F79" s="57" t="s">
        <v>501</v>
      </c>
      <c r="G79" s="58" t="s">
        <v>502</v>
      </c>
      <c r="H79" s="58" t="s">
        <v>503</v>
      </c>
      <c r="I79" s="59" t="s">
        <v>504</v>
      </c>
      <c r="L79" s="1013"/>
      <c r="M79" s="1014"/>
      <c r="N79" s="1014"/>
      <c r="O79" s="1015"/>
      <c r="Q79" s="24" t="s">
        <v>539</v>
      </c>
      <c r="R79" s="25" t="s">
        <v>540</v>
      </c>
      <c r="S79" s="25" t="s">
        <v>607</v>
      </c>
      <c r="T79" s="25" t="s">
        <v>608</v>
      </c>
      <c r="U79" s="25" t="s">
        <v>609</v>
      </c>
      <c r="V79" s="25" t="s">
        <v>610</v>
      </c>
      <c r="W79" s="25" t="s">
        <v>611</v>
      </c>
      <c r="X79" s="25" t="s">
        <v>612</v>
      </c>
      <c r="Y79" s="26" t="s">
        <v>613</v>
      </c>
    </row>
    <row r="80" spans="1:26" ht="15" customHeight="1" x14ac:dyDescent="0.2">
      <c r="A80" s="60" t="s">
        <v>521</v>
      </c>
      <c r="B80" s="53" t="s">
        <v>614</v>
      </c>
      <c r="C80" s="46"/>
      <c r="D80" s="46"/>
      <c r="E80" s="46"/>
      <c r="F80" s="46"/>
      <c r="G80" s="46"/>
      <c r="H80" s="46"/>
      <c r="I80" s="47"/>
      <c r="J80" s="29">
        <f t="shared" ref="J80:J88" si="12">D80+E80+F80</f>
        <v>0</v>
      </c>
      <c r="K80" s="29">
        <f t="shared" ref="K80:K88" si="13">D80*2+E80</f>
        <v>0</v>
      </c>
      <c r="L80" s="927" t="s">
        <v>615</v>
      </c>
      <c r="M80" s="928"/>
      <c r="N80" s="928"/>
      <c r="O80" s="929"/>
      <c r="Q80" s="27" t="s">
        <v>540</v>
      </c>
      <c r="R80" s="10"/>
      <c r="S80" s="20"/>
      <c r="T80" s="20"/>
      <c r="U80" s="20"/>
      <c r="V80" s="20"/>
      <c r="W80" s="20"/>
      <c r="X80" s="20"/>
      <c r="Y80" s="21"/>
    </row>
    <row r="81" spans="1:25" ht="15" customHeight="1" x14ac:dyDescent="0.2">
      <c r="A81" s="61" t="s">
        <v>521</v>
      </c>
      <c r="B81" s="54" t="s">
        <v>616</v>
      </c>
      <c r="C81" s="48"/>
      <c r="D81" s="48"/>
      <c r="E81" s="48"/>
      <c r="F81" s="48"/>
      <c r="G81" s="48"/>
      <c r="H81" s="48"/>
      <c r="I81" s="49"/>
      <c r="J81" s="29">
        <f t="shared" si="12"/>
        <v>0</v>
      </c>
      <c r="K81" s="29">
        <f t="shared" si="13"/>
        <v>0</v>
      </c>
      <c r="L81" s="930"/>
      <c r="M81" s="931"/>
      <c r="N81" s="931"/>
      <c r="O81" s="932"/>
      <c r="Q81" s="27" t="s">
        <v>607</v>
      </c>
      <c r="R81" s="20"/>
      <c r="S81" s="10"/>
      <c r="T81" s="20"/>
      <c r="U81" s="20"/>
      <c r="V81" s="20"/>
      <c r="W81" s="20"/>
      <c r="X81" s="20"/>
      <c r="Y81" s="21"/>
    </row>
    <row r="82" spans="1:25" ht="15" customHeight="1" x14ac:dyDescent="0.2">
      <c r="A82" s="61" t="s">
        <v>521</v>
      </c>
      <c r="B82" s="54" t="s">
        <v>617</v>
      </c>
      <c r="C82" s="48"/>
      <c r="D82" s="48"/>
      <c r="E82" s="48"/>
      <c r="F82" s="48"/>
      <c r="G82" s="48"/>
      <c r="H82" s="48"/>
      <c r="I82" s="49"/>
      <c r="J82" s="29">
        <f t="shared" si="12"/>
        <v>0</v>
      </c>
      <c r="K82" s="29">
        <f t="shared" si="13"/>
        <v>0</v>
      </c>
      <c r="L82" s="930"/>
      <c r="M82" s="931"/>
      <c r="N82" s="931"/>
      <c r="O82" s="932"/>
      <c r="Q82" s="27" t="s">
        <v>608</v>
      </c>
      <c r="R82" s="20"/>
      <c r="S82" s="20"/>
      <c r="T82" s="10"/>
      <c r="U82" s="11"/>
      <c r="V82" s="11"/>
      <c r="W82" s="11"/>
      <c r="X82" s="11"/>
      <c r="Y82" s="12"/>
    </row>
    <row r="83" spans="1:25" ht="15" customHeight="1" x14ac:dyDescent="0.2">
      <c r="A83" s="61" t="s">
        <v>521</v>
      </c>
      <c r="B83" s="54" t="s">
        <v>618</v>
      </c>
      <c r="C83" s="48"/>
      <c r="D83" s="48"/>
      <c r="E83" s="48"/>
      <c r="F83" s="48"/>
      <c r="G83" s="48"/>
      <c r="H83" s="48"/>
      <c r="I83" s="49"/>
      <c r="J83" s="29">
        <f t="shared" si="12"/>
        <v>0</v>
      </c>
      <c r="K83" s="29">
        <f t="shared" si="13"/>
        <v>0</v>
      </c>
      <c r="L83" s="930"/>
      <c r="M83" s="931"/>
      <c r="N83" s="931"/>
      <c r="O83" s="932"/>
      <c r="Q83" s="27" t="s">
        <v>609</v>
      </c>
      <c r="R83" s="20"/>
      <c r="S83" s="20"/>
      <c r="T83" s="11"/>
      <c r="U83" s="10"/>
      <c r="V83" s="11"/>
      <c r="W83" s="11"/>
      <c r="X83" s="11"/>
      <c r="Y83" s="12"/>
    </row>
    <row r="84" spans="1:25" ht="15" customHeight="1" x14ac:dyDescent="0.2">
      <c r="A84" s="61" t="s">
        <v>521</v>
      </c>
      <c r="B84" s="54" t="s">
        <v>619</v>
      </c>
      <c r="C84" s="48"/>
      <c r="D84" s="48"/>
      <c r="E84" s="48"/>
      <c r="F84" s="48"/>
      <c r="G84" s="48"/>
      <c r="H84" s="48"/>
      <c r="I84" s="49"/>
      <c r="J84" s="29">
        <f t="shared" si="12"/>
        <v>0</v>
      </c>
      <c r="K84" s="29">
        <f t="shared" si="13"/>
        <v>0</v>
      </c>
      <c r="L84" s="930"/>
      <c r="M84" s="931"/>
      <c r="N84" s="931"/>
      <c r="O84" s="932"/>
      <c r="Q84" s="27" t="s">
        <v>610</v>
      </c>
      <c r="R84" s="20"/>
      <c r="S84" s="20"/>
      <c r="T84" s="11"/>
      <c r="U84" s="11"/>
      <c r="V84" s="10"/>
      <c r="W84" s="11"/>
      <c r="X84" s="11"/>
      <c r="Y84" s="12"/>
    </row>
    <row r="85" spans="1:25" ht="15" customHeight="1" x14ac:dyDescent="0.2">
      <c r="A85" s="61" t="s">
        <v>521</v>
      </c>
      <c r="B85" s="54" t="s">
        <v>620</v>
      </c>
      <c r="C85" s="48"/>
      <c r="D85" s="48"/>
      <c r="E85" s="48"/>
      <c r="F85" s="48"/>
      <c r="G85" s="48"/>
      <c r="H85" s="48"/>
      <c r="I85" s="49"/>
      <c r="J85" s="29">
        <f t="shared" si="12"/>
        <v>0</v>
      </c>
      <c r="K85" s="29">
        <f t="shared" si="13"/>
        <v>0</v>
      </c>
      <c r="L85" s="930"/>
      <c r="M85" s="931"/>
      <c r="N85" s="931"/>
      <c r="O85" s="932"/>
      <c r="Q85" s="27" t="s">
        <v>611</v>
      </c>
      <c r="R85" s="20"/>
      <c r="S85" s="20"/>
      <c r="T85" s="11"/>
      <c r="U85" s="11"/>
      <c r="V85" s="11"/>
      <c r="W85" s="10"/>
      <c r="X85" s="11"/>
      <c r="Y85" s="12"/>
    </row>
    <row r="86" spans="1:25" ht="15" customHeight="1" x14ac:dyDescent="0.2">
      <c r="A86" s="61" t="s">
        <v>521</v>
      </c>
      <c r="B86" s="54" t="s">
        <v>621</v>
      </c>
      <c r="C86" s="48"/>
      <c r="D86" s="48"/>
      <c r="E86" s="48"/>
      <c r="F86" s="48"/>
      <c r="G86" s="48"/>
      <c r="H86" s="48"/>
      <c r="I86" s="49"/>
      <c r="J86" s="29">
        <f t="shared" si="12"/>
        <v>0</v>
      </c>
      <c r="K86" s="29">
        <f t="shared" si="13"/>
        <v>0</v>
      </c>
      <c r="L86" s="930"/>
      <c r="M86" s="931"/>
      <c r="N86" s="931"/>
      <c r="O86" s="932"/>
      <c r="Q86" s="27" t="s">
        <v>612</v>
      </c>
      <c r="R86" s="20"/>
      <c r="S86" s="20"/>
      <c r="T86" s="11"/>
      <c r="U86" s="11"/>
      <c r="V86" s="11"/>
      <c r="W86" s="11"/>
      <c r="X86" s="10"/>
      <c r="Y86" s="12"/>
    </row>
    <row r="87" spans="1:25" ht="15" customHeight="1" thickBot="1" x14ac:dyDescent="0.25">
      <c r="A87" s="62" t="s">
        <v>521</v>
      </c>
      <c r="B87" s="55" t="s">
        <v>622</v>
      </c>
      <c r="C87" s="50"/>
      <c r="D87" s="50"/>
      <c r="E87" s="50"/>
      <c r="F87" s="50"/>
      <c r="G87" s="50"/>
      <c r="H87" s="50"/>
      <c r="I87" s="51"/>
      <c r="J87" s="29">
        <f t="shared" si="12"/>
        <v>0</v>
      </c>
      <c r="K87" s="29">
        <f t="shared" si="13"/>
        <v>0</v>
      </c>
      <c r="L87" s="933"/>
      <c r="M87" s="934"/>
      <c r="N87" s="934"/>
      <c r="O87" s="935"/>
      <c r="Q87" s="28" t="s">
        <v>613</v>
      </c>
      <c r="R87" s="23"/>
      <c r="S87" s="23"/>
      <c r="T87" s="14"/>
      <c r="U87" s="14"/>
      <c r="V87" s="14"/>
      <c r="W87" s="14"/>
      <c r="X87" s="14"/>
      <c r="Y87" s="15"/>
    </row>
    <row r="88" spans="1:25" ht="15" customHeight="1" x14ac:dyDescent="0.2">
      <c r="C88" s="29">
        <v>0</v>
      </c>
      <c r="D88" s="29">
        <v>0</v>
      </c>
      <c r="E88" s="29">
        <v>0</v>
      </c>
      <c r="F88" s="29">
        <v>0</v>
      </c>
      <c r="G88" s="29">
        <v>0</v>
      </c>
      <c r="H88" s="29">
        <v>0</v>
      </c>
      <c r="I88" s="29">
        <v>0</v>
      </c>
      <c r="J88" s="29">
        <f t="shared" si="12"/>
        <v>0</v>
      </c>
      <c r="K88" s="29">
        <f t="shared" si="13"/>
        <v>0</v>
      </c>
      <c r="L88" s="4" t="s">
        <v>532</v>
      </c>
    </row>
    <row r="89" spans="1:25" ht="15" customHeight="1" thickBot="1" x14ac:dyDescent="0.25"/>
    <row r="90" spans="1:25" ht="15" customHeight="1" thickBot="1" x14ac:dyDescent="0.25">
      <c r="A90" s="995" t="s">
        <v>623</v>
      </c>
      <c r="B90" s="996"/>
      <c r="C90" s="996"/>
      <c r="D90" s="996"/>
      <c r="E90" s="996"/>
      <c r="F90" s="997"/>
      <c r="G90" s="992" t="s">
        <v>536</v>
      </c>
      <c r="H90" s="993"/>
      <c r="I90" s="994"/>
      <c r="L90" s="945" t="s">
        <v>495</v>
      </c>
      <c r="M90" s="946"/>
      <c r="N90" s="946"/>
      <c r="O90" s="947"/>
    </row>
    <row r="91" spans="1:25" ht="15" customHeight="1" thickBot="1" x14ac:dyDescent="0.25">
      <c r="A91" s="56" t="s">
        <v>496</v>
      </c>
      <c r="B91" s="87" t="s">
        <v>497</v>
      </c>
      <c r="C91" s="57" t="s">
        <v>498</v>
      </c>
      <c r="D91" s="57" t="s">
        <v>499</v>
      </c>
      <c r="E91" s="57" t="s">
        <v>500</v>
      </c>
      <c r="F91" s="57" t="s">
        <v>501</v>
      </c>
      <c r="G91" s="58" t="s">
        <v>502</v>
      </c>
      <c r="H91" s="58" t="s">
        <v>503</v>
      </c>
      <c r="I91" s="59" t="s">
        <v>504</v>
      </c>
      <c r="L91" s="948"/>
      <c r="M91" s="949"/>
      <c r="N91" s="949"/>
      <c r="O91" s="950"/>
      <c r="Q91" s="24" t="s">
        <v>539</v>
      </c>
      <c r="R91" s="25"/>
      <c r="S91" s="25"/>
      <c r="T91" s="25"/>
      <c r="U91" s="25"/>
      <c r="V91" s="25"/>
      <c r="W91" s="25"/>
      <c r="X91" s="25"/>
      <c r="Y91" s="26"/>
    </row>
    <row r="92" spans="1:25" ht="15" customHeight="1" x14ac:dyDescent="0.2">
      <c r="A92" s="60" t="s">
        <v>521</v>
      </c>
      <c r="B92" s="53"/>
      <c r="C92" s="46"/>
      <c r="D92" s="46"/>
      <c r="E92" s="46"/>
      <c r="F92" s="46"/>
      <c r="G92" s="46"/>
      <c r="H92" s="46"/>
      <c r="I92" s="47"/>
      <c r="J92" s="29">
        <f t="shared" ref="J92:J100" si="14">D92+E92+F92</f>
        <v>0</v>
      </c>
      <c r="K92" s="29">
        <f t="shared" ref="K92:K100" si="15">D92*2+E92</f>
        <v>0</v>
      </c>
      <c r="L92" s="930" t="s">
        <v>532</v>
      </c>
      <c r="M92" s="931"/>
      <c r="N92" s="931"/>
      <c r="O92" s="932"/>
      <c r="Q92" s="27"/>
      <c r="R92" s="10"/>
      <c r="S92" s="20"/>
      <c r="T92" s="20"/>
      <c r="U92" s="20"/>
      <c r="V92" s="20"/>
      <c r="W92" s="20"/>
      <c r="X92" s="20"/>
      <c r="Y92" s="21"/>
    </row>
    <row r="93" spans="1:25" ht="15" customHeight="1" x14ac:dyDescent="0.2">
      <c r="A93" s="61" t="s">
        <v>521</v>
      </c>
      <c r="B93" s="54"/>
      <c r="C93" s="48"/>
      <c r="D93" s="48"/>
      <c r="E93" s="48"/>
      <c r="F93" s="48"/>
      <c r="G93" s="48"/>
      <c r="H93" s="48"/>
      <c r="I93" s="49"/>
      <c r="J93" s="29">
        <f t="shared" si="14"/>
        <v>0</v>
      </c>
      <c r="K93" s="29">
        <f t="shared" si="15"/>
        <v>0</v>
      </c>
      <c r="L93" s="930"/>
      <c r="M93" s="931"/>
      <c r="N93" s="931"/>
      <c r="O93" s="932"/>
      <c r="Q93" s="27"/>
      <c r="R93" s="20"/>
      <c r="S93" s="10"/>
      <c r="T93" s="20"/>
      <c r="U93" s="20"/>
      <c r="V93" s="20"/>
      <c r="W93" s="20"/>
      <c r="X93" s="20"/>
      <c r="Y93" s="21"/>
    </row>
    <row r="94" spans="1:25" ht="15" customHeight="1" x14ac:dyDescent="0.2">
      <c r="A94" s="61" t="s">
        <v>521</v>
      </c>
      <c r="B94" s="54"/>
      <c r="C94" s="48"/>
      <c r="D94" s="48"/>
      <c r="E94" s="48"/>
      <c r="F94" s="48"/>
      <c r="G94" s="48"/>
      <c r="H94" s="48"/>
      <c r="I94" s="49"/>
      <c r="J94" s="29">
        <f t="shared" si="14"/>
        <v>0</v>
      </c>
      <c r="K94" s="29">
        <f t="shared" si="15"/>
        <v>0</v>
      </c>
      <c r="L94" s="930"/>
      <c r="M94" s="931"/>
      <c r="N94" s="931"/>
      <c r="O94" s="932"/>
      <c r="Q94" s="27"/>
      <c r="R94" s="20"/>
      <c r="S94" s="20"/>
      <c r="T94" s="10"/>
      <c r="U94" s="11"/>
      <c r="V94" s="11"/>
      <c r="W94" s="11"/>
      <c r="X94" s="11"/>
      <c r="Y94" s="12"/>
    </row>
    <row r="95" spans="1:25" ht="15" customHeight="1" x14ac:dyDescent="0.2">
      <c r="A95" s="61" t="s">
        <v>521</v>
      </c>
      <c r="B95" s="54"/>
      <c r="C95" s="48"/>
      <c r="D95" s="48"/>
      <c r="E95" s="48"/>
      <c r="F95" s="48"/>
      <c r="G95" s="48"/>
      <c r="H95" s="48"/>
      <c r="I95" s="49"/>
      <c r="J95" s="29">
        <f t="shared" si="14"/>
        <v>0</v>
      </c>
      <c r="K95" s="29">
        <f t="shared" si="15"/>
        <v>0</v>
      </c>
      <c r="L95" s="930"/>
      <c r="M95" s="931"/>
      <c r="N95" s="931"/>
      <c r="O95" s="932"/>
      <c r="Q95" s="27"/>
      <c r="R95" s="20"/>
      <c r="S95" s="20"/>
      <c r="T95" s="11"/>
      <c r="U95" s="10"/>
      <c r="V95" s="11"/>
      <c r="W95" s="11"/>
      <c r="X95" s="11"/>
      <c r="Y95" s="12"/>
    </row>
    <row r="96" spans="1:25" ht="15" customHeight="1" x14ac:dyDescent="0.2">
      <c r="A96" s="61" t="s">
        <v>521</v>
      </c>
      <c r="B96" s="54"/>
      <c r="C96" s="48"/>
      <c r="D96" s="48"/>
      <c r="E96" s="48"/>
      <c r="F96" s="48"/>
      <c r="G96" s="48"/>
      <c r="H96" s="48"/>
      <c r="I96" s="49"/>
      <c r="J96" s="29">
        <f t="shared" si="14"/>
        <v>0</v>
      </c>
      <c r="K96" s="29">
        <f t="shared" si="15"/>
        <v>0</v>
      </c>
      <c r="L96" s="930"/>
      <c r="M96" s="931"/>
      <c r="N96" s="931"/>
      <c r="O96" s="932"/>
      <c r="Q96" s="27"/>
      <c r="R96" s="20"/>
      <c r="S96" s="20"/>
      <c r="T96" s="11"/>
      <c r="U96" s="11"/>
      <c r="V96" s="10"/>
      <c r="W96" s="11"/>
      <c r="X96" s="11"/>
      <c r="Y96" s="12"/>
    </row>
    <row r="97" spans="1:32" ht="15" customHeight="1" x14ac:dyDescent="0.2">
      <c r="A97" s="61" t="s">
        <v>521</v>
      </c>
      <c r="B97" s="54"/>
      <c r="C97" s="48"/>
      <c r="D97" s="48"/>
      <c r="E97" s="48"/>
      <c r="F97" s="48"/>
      <c r="G97" s="48"/>
      <c r="H97" s="48"/>
      <c r="I97" s="49"/>
      <c r="J97" s="29">
        <f t="shared" si="14"/>
        <v>0</v>
      </c>
      <c r="K97" s="29">
        <f t="shared" si="15"/>
        <v>0</v>
      </c>
      <c r="L97" s="930"/>
      <c r="M97" s="931"/>
      <c r="N97" s="931"/>
      <c r="O97" s="932"/>
      <c r="Q97" s="27"/>
      <c r="R97" s="20"/>
      <c r="S97" s="20"/>
      <c r="T97" s="11"/>
      <c r="U97" s="11"/>
      <c r="V97" s="11"/>
      <c r="W97" s="10"/>
      <c r="X97" s="11"/>
      <c r="Y97" s="12"/>
    </row>
    <row r="98" spans="1:32" ht="15" customHeight="1" x14ac:dyDescent="0.2">
      <c r="A98" s="61" t="s">
        <v>521</v>
      </c>
      <c r="B98" s="54"/>
      <c r="C98" s="48"/>
      <c r="D98" s="48"/>
      <c r="E98" s="48"/>
      <c r="F98" s="48"/>
      <c r="G98" s="48"/>
      <c r="H98" s="48"/>
      <c r="I98" s="49"/>
      <c r="J98" s="29">
        <f t="shared" si="14"/>
        <v>0</v>
      </c>
      <c r="K98" s="29">
        <f t="shared" si="15"/>
        <v>0</v>
      </c>
      <c r="L98" s="930"/>
      <c r="M98" s="931"/>
      <c r="N98" s="931"/>
      <c r="O98" s="932"/>
      <c r="Q98" s="27"/>
      <c r="R98" s="20"/>
      <c r="S98" s="20"/>
      <c r="T98" s="11"/>
      <c r="U98" s="11"/>
      <c r="V98" s="11"/>
      <c r="W98" s="11"/>
      <c r="X98" s="10"/>
      <c r="Y98" s="12"/>
    </row>
    <row r="99" spans="1:32" ht="15" customHeight="1" thickBot="1" x14ac:dyDescent="0.25">
      <c r="A99" s="62" t="s">
        <v>521</v>
      </c>
      <c r="B99" s="55"/>
      <c r="C99" s="50"/>
      <c r="D99" s="50"/>
      <c r="E99" s="50"/>
      <c r="F99" s="50"/>
      <c r="G99" s="50"/>
      <c r="H99" s="50"/>
      <c r="I99" s="51"/>
      <c r="J99" s="29">
        <f t="shared" si="14"/>
        <v>0</v>
      </c>
      <c r="K99" s="29">
        <f t="shared" si="15"/>
        <v>0</v>
      </c>
      <c r="L99" s="933"/>
      <c r="M99" s="934"/>
      <c r="N99" s="934"/>
      <c r="O99" s="935"/>
      <c r="Q99" s="28"/>
      <c r="R99" s="23"/>
      <c r="S99" s="23"/>
      <c r="T99" s="14"/>
      <c r="U99" s="14"/>
      <c r="V99" s="14"/>
      <c r="W99" s="14"/>
      <c r="X99" s="14"/>
      <c r="Y99" s="15"/>
    </row>
    <row r="100" spans="1:32" ht="15" customHeight="1" x14ac:dyDescent="0.2">
      <c r="C100" s="29">
        <v>0</v>
      </c>
      <c r="D100" s="29">
        <v>0</v>
      </c>
      <c r="E100" s="29">
        <v>0</v>
      </c>
      <c r="F100" s="29">
        <v>0</v>
      </c>
      <c r="G100" s="29">
        <v>0</v>
      </c>
      <c r="H100" s="29">
        <v>0</v>
      </c>
      <c r="I100" s="29">
        <v>0</v>
      </c>
      <c r="J100" s="29">
        <f t="shared" si="14"/>
        <v>0</v>
      </c>
      <c r="K100" s="29">
        <f t="shared" si="15"/>
        <v>0</v>
      </c>
      <c r="L100" s="4" t="s">
        <v>532</v>
      </c>
    </row>
    <row r="101" spans="1:32" ht="15" customHeight="1" thickBot="1" x14ac:dyDescent="0.25"/>
    <row r="102" spans="1:32" ht="15" customHeight="1" x14ac:dyDescent="0.2">
      <c r="A102" s="1016" t="s">
        <v>491</v>
      </c>
      <c r="B102" s="1017"/>
      <c r="C102" s="1020" t="s">
        <v>624</v>
      </c>
      <c r="D102" s="1021"/>
      <c r="E102" s="1021"/>
      <c r="F102" s="1021"/>
      <c r="G102" s="1021"/>
      <c r="H102" s="1021"/>
      <c r="I102" s="1022"/>
    </row>
    <row r="103" spans="1:32" ht="15" customHeight="1" thickBot="1" x14ac:dyDescent="0.25">
      <c r="A103" s="1018"/>
      <c r="B103" s="1019"/>
      <c r="C103" s="1023"/>
      <c r="D103" s="1024"/>
      <c r="E103" s="1024"/>
      <c r="F103" s="1024"/>
      <c r="G103" s="1024"/>
      <c r="H103" s="1024"/>
      <c r="I103" s="1025"/>
      <c r="AB103" s="5" t="s">
        <v>532</v>
      </c>
    </row>
    <row r="104" spans="1:32" ht="15" customHeight="1" thickBot="1" x14ac:dyDescent="0.25"/>
    <row r="105" spans="1:32" ht="15" customHeight="1" thickBot="1" x14ac:dyDescent="0.25">
      <c r="A105" s="1029" t="s">
        <v>537</v>
      </c>
      <c r="B105" s="1030"/>
      <c r="C105" s="1030"/>
      <c r="D105" s="1030"/>
      <c r="E105" s="1030"/>
      <c r="F105" s="41"/>
      <c r="G105" s="1031" t="s">
        <v>624</v>
      </c>
      <c r="H105" s="1032"/>
      <c r="I105" s="1033"/>
      <c r="L105" s="945" t="s">
        <v>495</v>
      </c>
      <c r="M105" s="946"/>
      <c r="N105" s="946"/>
      <c r="O105" s="947"/>
    </row>
    <row r="106" spans="1:32" ht="15" customHeight="1" thickBot="1" x14ac:dyDescent="0.25">
      <c r="A106" s="42" t="s">
        <v>496</v>
      </c>
      <c r="B106" s="86" t="s">
        <v>497</v>
      </c>
      <c r="C106" s="43" t="s">
        <v>498</v>
      </c>
      <c r="D106" s="43" t="s">
        <v>499</v>
      </c>
      <c r="E106" s="43" t="s">
        <v>500</v>
      </c>
      <c r="F106" s="43" t="s">
        <v>501</v>
      </c>
      <c r="G106" s="44" t="s">
        <v>502</v>
      </c>
      <c r="H106" s="44" t="s">
        <v>503</v>
      </c>
      <c r="I106" s="45" t="s">
        <v>504</v>
      </c>
      <c r="L106" s="948"/>
      <c r="M106" s="949"/>
      <c r="N106" s="949"/>
      <c r="O106" s="950"/>
      <c r="Q106" s="24" t="s">
        <v>625</v>
      </c>
      <c r="R106" s="17" t="s">
        <v>563</v>
      </c>
      <c r="S106" s="17" t="s">
        <v>540</v>
      </c>
      <c r="T106" s="17" t="s">
        <v>626</v>
      </c>
      <c r="U106" s="17" t="s">
        <v>542</v>
      </c>
      <c r="V106" s="17" t="s">
        <v>566</v>
      </c>
      <c r="W106" s="17" t="s">
        <v>544</v>
      </c>
      <c r="X106" s="17" t="s">
        <v>545</v>
      </c>
      <c r="Y106" s="17" t="s">
        <v>517</v>
      </c>
      <c r="Z106" s="18" t="s">
        <v>627</v>
      </c>
      <c r="AC106"/>
      <c r="AD106"/>
      <c r="AE106"/>
      <c r="AF106"/>
    </row>
    <row r="107" spans="1:32" ht="15" customHeight="1" x14ac:dyDescent="0.2">
      <c r="A107" s="371">
        <v>1</v>
      </c>
      <c r="B107" s="53" t="s">
        <v>548</v>
      </c>
      <c r="C107" s="46">
        <v>9</v>
      </c>
      <c r="D107" s="46"/>
      <c r="E107" s="46"/>
      <c r="F107" s="46"/>
      <c r="G107" s="46"/>
      <c r="H107" s="46"/>
      <c r="I107" s="47">
        <v>16</v>
      </c>
      <c r="J107" s="29">
        <f t="shared" ref="J107:J116" si="16">D107+E107+F107</f>
        <v>0</v>
      </c>
      <c r="K107" s="29">
        <f t="shared" ref="K107:K116" si="17">D107*2+E107</f>
        <v>0</v>
      </c>
      <c r="L107" s="927" t="s">
        <v>2499</v>
      </c>
      <c r="M107" s="928"/>
      <c r="N107" s="928"/>
      <c r="O107" s="929"/>
      <c r="Q107" s="19" t="s">
        <v>563</v>
      </c>
      <c r="R107" s="10"/>
      <c r="S107" s="20"/>
      <c r="T107" s="20"/>
      <c r="U107" s="20"/>
      <c r="V107" s="20"/>
      <c r="W107" s="20"/>
      <c r="X107" s="20"/>
      <c r="Y107" s="20"/>
      <c r="Z107" s="356"/>
      <c r="AC107"/>
      <c r="AD107"/>
      <c r="AE107"/>
      <c r="AF107"/>
    </row>
    <row r="108" spans="1:32" ht="15" customHeight="1" x14ac:dyDescent="0.2">
      <c r="A108" s="370">
        <v>2</v>
      </c>
      <c r="B108" s="54" t="s">
        <v>572</v>
      </c>
      <c r="C108" s="48">
        <v>9</v>
      </c>
      <c r="D108" s="48"/>
      <c r="E108" s="48"/>
      <c r="F108" s="48"/>
      <c r="G108" s="48"/>
      <c r="H108" s="48"/>
      <c r="I108" s="49">
        <v>12</v>
      </c>
      <c r="J108" s="29">
        <f t="shared" si="16"/>
        <v>0</v>
      </c>
      <c r="K108" s="29">
        <f t="shared" si="17"/>
        <v>0</v>
      </c>
      <c r="L108" s="930"/>
      <c r="M108" s="931"/>
      <c r="N108" s="931"/>
      <c r="O108" s="932"/>
      <c r="Q108" s="19" t="s">
        <v>540</v>
      </c>
      <c r="R108" s="20"/>
      <c r="S108" s="10"/>
      <c r="T108" s="20"/>
      <c r="U108" s="20"/>
      <c r="V108" s="20"/>
      <c r="W108" s="20" t="s">
        <v>628</v>
      </c>
      <c r="X108" s="20"/>
      <c r="Y108" s="20"/>
      <c r="Z108" s="356"/>
      <c r="AC108"/>
      <c r="AD108"/>
      <c r="AE108"/>
      <c r="AF108"/>
    </row>
    <row r="109" spans="1:32" ht="15" customHeight="1" x14ac:dyDescent="0.2">
      <c r="A109" s="370" t="s">
        <v>629</v>
      </c>
      <c r="B109" s="54" t="s">
        <v>630</v>
      </c>
      <c r="C109" s="48">
        <v>8</v>
      </c>
      <c r="D109" s="48"/>
      <c r="E109" s="48"/>
      <c r="F109" s="48"/>
      <c r="G109" s="48"/>
      <c r="H109" s="48"/>
      <c r="I109" s="49">
        <v>8</v>
      </c>
      <c r="J109" s="29">
        <f t="shared" si="16"/>
        <v>0</v>
      </c>
      <c r="K109" s="29">
        <f t="shared" si="17"/>
        <v>0</v>
      </c>
      <c r="L109" s="930"/>
      <c r="M109" s="931"/>
      <c r="N109" s="931"/>
      <c r="O109" s="932"/>
      <c r="Q109" s="19" t="s">
        <v>626</v>
      </c>
      <c r="R109" s="20"/>
      <c r="S109" s="20"/>
      <c r="T109" s="10"/>
      <c r="U109" s="11"/>
      <c r="V109" s="11"/>
      <c r="W109" s="20"/>
      <c r="X109" s="20"/>
      <c r="Y109" s="20"/>
      <c r="Z109" s="356"/>
      <c r="AC109"/>
      <c r="AD109"/>
      <c r="AE109"/>
      <c r="AF109"/>
    </row>
    <row r="110" spans="1:32" ht="15" customHeight="1" x14ac:dyDescent="0.2">
      <c r="A110" s="370" t="s">
        <v>629</v>
      </c>
      <c r="B110" s="54" t="s">
        <v>557</v>
      </c>
      <c r="C110" s="48">
        <v>10</v>
      </c>
      <c r="D110" s="48"/>
      <c r="E110" s="48"/>
      <c r="F110" s="48"/>
      <c r="G110" s="48"/>
      <c r="H110" s="48"/>
      <c r="I110" s="49">
        <v>8</v>
      </c>
      <c r="J110" s="29">
        <f t="shared" si="16"/>
        <v>0</v>
      </c>
      <c r="K110" s="29">
        <f t="shared" si="17"/>
        <v>0</v>
      </c>
      <c r="L110" s="930"/>
      <c r="M110" s="931"/>
      <c r="N110" s="931"/>
      <c r="O110" s="932"/>
      <c r="Q110" s="19" t="s">
        <v>542</v>
      </c>
      <c r="R110" s="20"/>
      <c r="S110" s="20"/>
      <c r="T110" s="11"/>
      <c r="U110" s="10"/>
      <c r="V110" s="11"/>
      <c r="W110" s="20"/>
      <c r="X110" s="11"/>
      <c r="Y110" s="11"/>
      <c r="Z110" s="356"/>
      <c r="AC110"/>
      <c r="AD110"/>
      <c r="AE110"/>
      <c r="AF110"/>
    </row>
    <row r="111" spans="1:32" ht="15" customHeight="1" x14ac:dyDescent="0.2">
      <c r="A111" s="370" t="s">
        <v>631</v>
      </c>
      <c r="B111" s="54" t="s">
        <v>555</v>
      </c>
      <c r="C111" s="48">
        <v>8</v>
      </c>
      <c r="D111" s="48"/>
      <c r="E111" s="48"/>
      <c r="F111" s="48"/>
      <c r="G111" s="48"/>
      <c r="H111" s="48"/>
      <c r="I111" s="49">
        <v>6</v>
      </c>
      <c r="J111" s="29">
        <f t="shared" si="16"/>
        <v>0</v>
      </c>
      <c r="K111" s="29">
        <f t="shared" si="17"/>
        <v>0</v>
      </c>
      <c r="L111" s="930"/>
      <c r="M111" s="931"/>
      <c r="N111" s="931"/>
      <c r="O111" s="932"/>
      <c r="Q111" s="19" t="s">
        <v>566</v>
      </c>
      <c r="R111" s="20"/>
      <c r="S111" s="20"/>
      <c r="T111" s="11"/>
      <c r="U111" s="11"/>
      <c r="V111" s="10"/>
      <c r="W111" s="20"/>
      <c r="X111" s="11"/>
      <c r="Y111" s="11"/>
      <c r="Z111" s="356"/>
      <c r="AC111"/>
      <c r="AD111"/>
      <c r="AE111"/>
      <c r="AF111"/>
    </row>
    <row r="112" spans="1:32" ht="15" customHeight="1" x14ac:dyDescent="0.2">
      <c r="A112" s="370" t="s">
        <v>631</v>
      </c>
      <c r="B112" s="54" t="s">
        <v>552</v>
      </c>
      <c r="C112" s="48">
        <v>6</v>
      </c>
      <c r="D112" s="48"/>
      <c r="E112" s="48"/>
      <c r="F112" s="48"/>
      <c r="G112" s="48"/>
      <c r="H112" s="48"/>
      <c r="I112" s="49">
        <v>6</v>
      </c>
      <c r="J112" s="29">
        <f t="shared" si="16"/>
        <v>0</v>
      </c>
      <c r="K112" s="29">
        <f t="shared" si="17"/>
        <v>0</v>
      </c>
      <c r="L112" s="930"/>
      <c r="M112" s="931"/>
      <c r="N112" s="931"/>
      <c r="O112" s="932"/>
      <c r="Q112" s="19" t="s">
        <v>544</v>
      </c>
      <c r="R112" s="20"/>
      <c r="S112" s="20"/>
      <c r="T112" s="11"/>
      <c r="U112" s="11"/>
      <c r="V112" s="11"/>
      <c r="W112" s="10"/>
      <c r="X112" s="11"/>
      <c r="Y112" s="11"/>
      <c r="Z112" s="356"/>
      <c r="AC112"/>
      <c r="AD112"/>
      <c r="AE112"/>
      <c r="AF112"/>
    </row>
    <row r="113" spans="1:34" ht="15" customHeight="1" thickBot="1" x14ac:dyDescent="0.25">
      <c r="A113" s="370">
        <v>7</v>
      </c>
      <c r="B113" s="54" t="s">
        <v>632</v>
      </c>
      <c r="C113" s="48">
        <v>4</v>
      </c>
      <c r="D113" s="48"/>
      <c r="E113" s="48"/>
      <c r="F113" s="48"/>
      <c r="G113" s="48"/>
      <c r="H113" s="48"/>
      <c r="I113" s="49">
        <v>4</v>
      </c>
      <c r="J113" s="29">
        <f t="shared" si="16"/>
        <v>0</v>
      </c>
      <c r="K113" s="29">
        <f t="shared" si="17"/>
        <v>0</v>
      </c>
      <c r="L113" s="933"/>
      <c r="M113" s="934"/>
      <c r="N113" s="934"/>
      <c r="O113" s="935"/>
      <c r="Q113" s="19" t="s">
        <v>545</v>
      </c>
      <c r="R113" s="20"/>
      <c r="S113" s="20"/>
      <c r="T113" s="11"/>
      <c r="U113" s="11"/>
      <c r="V113" s="11"/>
      <c r="W113" s="20"/>
      <c r="X113" s="10"/>
      <c r="Y113" s="11"/>
      <c r="Z113" s="356"/>
    </row>
    <row r="114" spans="1:34" ht="15" customHeight="1" x14ac:dyDescent="0.2">
      <c r="A114" s="370">
        <v>8</v>
      </c>
      <c r="B114" s="54" t="s">
        <v>575</v>
      </c>
      <c r="C114" s="48">
        <v>6</v>
      </c>
      <c r="D114" s="48">
        <v>0</v>
      </c>
      <c r="E114" s="48">
        <v>0</v>
      </c>
      <c r="F114" s="48">
        <v>6</v>
      </c>
      <c r="G114" s="48"/>
      <c r="H114" s="48"/>
      <c r="I114" s="49">
        <v>0</v>
      </c>
      <c r="J114" s="29">
        <f t="shared" si="16"/>
        <v>6</v>
      </c>
      <c r="K114" s="29">
        <f t="shared" si="17"/>
        <v>0</v>
      </c>
      <c r="L114" s="1034" t="s">
        <v>528</v>
      </c>
      <c r="M114" s="1035"/>
      <c r="N114" s="1035"/>
      <c r="O114" s="1036"/>
      <c r="Q114" s="19" t="s">
        <v>517</v>
      </c>
      <c r="R114" s="20"/>
      <c r="S114" s="20"/>
      <c r="T114" s="11"/>
      <c r="U114" s="11"/>
      <c r="V114" s="11"/>
      <c r="W114" s="20"/>
      <c r="X114" s="11"/>
      <c r="Y114" s="10"/>
      <c r="Z114" s="356"/>
    </row>
    <row r="115" spans="1:34" ht="15" customHeight="1" thickBot="1" x14ac:dyDescent="0.25">
      <c r="A115" s="372" t="s">
        <v>533</v>
      </c>
      <c r="B115" s="55" t="s">
        <v>559</v>
      </c>
      <c r="C115" s="50">
        <v>0</v>
      </c>
      <c r="D115" s="50">
        <v>0</v>
      </c>
      <c r="E115" s="50">
        <v>0</v>
      </c>
      <c r="F115" s="50">
        <v>0</v>
      </c>
      <c r="G115" s="50">
        <v>0</v>
      </c>
      <c r="H115" s="50">
        <v>0</v>
      </c>
      <c r="I115" s="51">
        <v>0</v>
      </c>
      <c r="J115" s="29">
        <f t="shared" si="16"/>
        <v>0</v>
      </c>
      <c r="K115" s="29">
        <f t="shared" si="17"/>
        <v>0</v>
      </c>
      <c r="L115" s="1037"/>
      <c r="M115" s="1038"/>
      <c r="N115" s="1038"/>
      <c r="O115" s="1039"/>
      <c r="Q115" s="22" t="s">
        <v>627</v>
      </c>
      <c r="R115" s="355"/>
      <c r="S115" s="355"/>
      <c r="T115" s="355"/>
      <c r="U115" s="355"/>
      <c r="V115" s="355"/>
      <c r="W115" s="355"/>
      <c r="X115" s="355"/>
      <c r="Y115" s="355"/>
      <c r="Z115" s="15"/>
    </row>
    <row r="116" spans="1:34" ht="15" customHeight="1" x14ac:dyDescent="0.2">
      <c r="C116" s="29">
        <f t="shared" ref="C116:I116" si="18">SUM(C107:C115)</f>
        <v>60</v>
      </c>
      <c r="D116" s="29">
        <f t="shared" si="18"/>
        <v>0</v>
      </c>
      <c r="E116" s="29">
        <f t="shared" si="18"/>
        <v>0</v>
      </c>
      <c r="F116" s="29">
        <f t="shared" si="18"/>
        <v>6</v>
      </c>
      <c r="G116" s="29">
        <f t="shared" si="18"/>
        <v>0</v>
      </c>
      <c r="H116" s="29">
        <f t="shared" si="18"/>
        <v>0</v>
      </c>
      <c r="I116" s="29">
        <f t="shared" si="18"/>
        <v>60</v>
      </c>
      <c r="J116" s="29">
        <f t="shared" si="16"/>
        <v>6</v>
      </c>
      <c r="K116" s="29">
        <f t="shared" si="17"/>
        <v>0</v>
      </c>
    </row>
    <row r="117" spans="1:34" ht="15" customHeight="1" thickBot="1" x14ac:dyDescent="0.25">
      <c r="AH117" s="5" t="s">
        <v>532</v>
      </c>
    </row>
    <row r="118" spans="1:34" ht="15" customHeight="1" thickBot="1" x14ac:dyDescent="0.25">
      <c r="A118" s="1043" t="s">
        <v>562</v>
      </c>
      <c r="B118" s="1044"/>
      <c r="C118" s="1044"/>
      <c r="D118" s="1044"/>
      <c r="E118" s="1044"/>
      <c r="F118" s="1045"/>
      <c r="G118" s="1040" t="s">
        <v>624</v>
      </c>
      <c r="H118" s="1041"/>
      <c r="I118" s="1042"/>
      <c r="L118" s="945" t="s">
        <v>495</v>
      </c>
      <c r="M118" s="946"/>
      <c r="N118" s="946"/>
      <c r="O118" s="947"/>
    </row>
    <row r="119" spans="1:34" ht="15" customHeight="1" thickBot="1" x14ac:dyDescent="0.25">
      <c r="A119" s="373" t="s">
        <v>496</v>
      </c>
      <c r="B119" s="227" t="s">
        <v>497</v>
      </c>
      <c r="C119" s="374" t="s">
        <v>498</v>
      </c>
      <c r="D119" s="374" t="s">
        <v>499</v>
      </c>
      <c r="E119" s="374" t="s">
        <v>500</v>
      </c>
      <c r="F119" s="374" t="s">
        <v>501</v>
      </c>
      <c r="G119" s="375" t="s">
        <v>502</v>
      </c>
      <c r="H119" s="375" t="s">
        <v>503</v>
      </c>
      <c r="I119" s="376" t="s">
        <v>504</v>
      </c>
      <c r="L119" s="948"/>
      <c r="M119" s="949"/>
      <c r="N119" s="949"/>
      <c r="O119" s="950"/>
      <c r="Q119" s="24" t="s">
        <v>625</v>
      </c>
      <c r="R119" s="379" t="s">
        <v>532</v>
      </c>
      <c r="S119" s="379"/>
      <c r="T119" s="379"/>
      <c r="U119" s="379"/>
      <c r="V119" s="379"/>
      <c r="W119" s="379"/>
      <c r="X119" s="379"/>
      <c r="Y119" s="379"/>
      <c r="Z119" s="379"/>
      <c r="AA119" s="380"/>
    </row>
    <row r="120" spans="1:34" ht="15" customHeight="1" x14ac:dyDescent="0.2">
      <c r="A120" s="371" t="s">
        <v>521</v>
      </c>
      <c r="B120" s="53" t="s">
        <v>532</v>
      </c>
      <c r="C120" s="46"/>
      <c r="D120" s="46"/>
      <c r="E120" s="46"/>
      <c r="F120" s="46"/>
      <c r="G120" s="46"/>
      <c r="H120" s="46"/>
      <c r="I120" s="47"/>
      <c r="J120" s="29">
        <f t="shared" ref="J120:J130" si="19">D120+E120+F120</f>
        <v>0</v>
      </c>
      <c r="K120" s="29">
        <f t="shared" ref="K120:K130" si="20">D120*2+E120</f>
        <v>0</v>
      </c>
      <c r="L120" s="927" t="s">
        <v>528</v>
      </c>
      <c r="M120" s="928"/>
      <c r="N120" s="928"/>
      <c r="O120" s="929"/>
      <c r="Q120" s="377" t="s">
        <v>532</v>
      </c>
      <c r="R120" s="10"/>
      <c r="S120" s="20"/>
      <c r="T120" s="20"/>
      <c r="U120" s="20"/>
      <c r="V120" s="20"/>
      <c r="W120" s="20"/>
      <c r="X120" s="20"/>
      <c r="Y120" s="20"/>
      <c r="Z120" s="20"/>
      <c r="AA120" s="21"/>
    </row>
    <row r="121" spans="1:34" ht="15" customHeight="1" x14ac:dyDescent="0.2">
      <c r="A121" s="370" t="s">
        <v>521</v>
      </c>
      <c r="B121" s="54" t="s">
        <v>532</v>
      </c>
      <c r="C121" s="48"/>
      <c r="D121" s="48"/>
      <c r="E121" s="48"/>
      <c r="F121" s="48"/>
      <c r="G121" s="48"/>
      <c r="H121" s="48"/>
      <c r="I121" s="49"/>
      <c r="J121" s="29">
        <f t="shared" si="19"/>
        <v>0</v>
      </c>
      <c r="K121" s="29">
        <f t="shared" si="20"/>
        <v>0</v>
      </c>
      <c r="L121" s="930"/>
      <c r="M121" s="931"/>
      <c r="N121" s="931"/>
      <c r="O121" s="932"/>
      <c r="Q121" s="377"/>
      <c r="R121" s="20"/>
      <c r="S121" s="10"/>
      <c r="T121" s="20"/>
      <c r="U121" s="20"/>
      <c r="V121" s="20"/>
      <c r="W121" s="20"/>
      <c r="X121" s="20"/>
      <c r="Y121" s="20"/>
      <c r="Z121" s="20"/>
      <c r="AA121" s="21"/>
    </row>
    <row r="122" spans="1:34" ht="15" customHeight="1" x14ac:dyDescent="0.2">
      <c r="A122" s="370" t="s">
        <v>521</v>
      </c>
      <c r="B122" s="54"/>
      <c r="C122" s="48"/>
      <c r="D122" s="48"/>
      <c r="E122" s="48"/>
      <c r="F122" s="48"/>
      <c r="G122" s="48"/>
      <c r="H122" s="48"/>
      <c r="I122" s="49"/>
      <c r="J122" s="29">
        <f t="shared" si="19"/>
        <v>0</v>
      </c>
      <c r="K122" s="29">
        <f t="shared" si="20"/>
        <v>0</v>
      </c>
      <c r="L122" s="930"/>
      <c r="M122" s="931"/>
      <c r="N122" s="931"/>
      <c r="O122" s="932"/>
      <c r="Q122" s="377"/>
      <c r="R122" s="20"/>
      <c r="S122" s="20"/>
      <c r="T122" s="10"/>
      <c r="U122" s="20"/>
      <c r="V122" s="20"/>
      <c r="W122" s="20"/>
      <c r="X122" s="20" t="s">
        <v>532</v>
      </c>
      <c r="Y122" s="20"/>
      <c r="Z122" s="20"/>
      <c r="AA122" s="21"/>
    </row>
    <row r="123" spans="1:34" ht="15" customHeight="1" x14ac:dyDescent="0.2">
      <c r="A123" s="370" t="s">
        <v>521</v>
      </c>
      <c r="B123" s="54"/>
      <c r="C123" s="48"/>
      <c r="D123" s="48"/>
      <c r="E123" s="48"/>
      <c r="F123" s="48"/>
      <c r="G123" s="48"/>
      <c r="H123" s="48"/>
      <c r="I123" s="49"/>
      <c r="J123" s="29">
        <f t="shared" si="19"/>
        <v>0</v>
      </c>
      <c r="K123" s="29">
        <f t="shared" si="20"/>
        <v>0</v>
      </c>
      <c r="L123" s="930"/>
      <c r="M123" s="931"/>
      <c r="N123" s="931"/>
      <c r="O123" s="932"/>
      <c r="Q123" s="377"/>
      <c r="R123" s="20"/>
      <c r="S123" s="20"/>
      <c r="T123" s="20"/>
      <c r="U123" s="10"/>
      <c r="V123" s="11"/>
      <c r="W123" s="11"/>
      <c r="X123" s="20"/>
      <c r="Y123" s="20"/>
      <c r="Z123" s="20"/>
      <c r="AA123" s="21"/>
    </row>
    <row r="124" spans="1:34" ht="15" customHeight="1" x14ac:dyDescent="0.2">
      <c r="A124" s="370" t="s">
        <v>521</v>
      </c>
      <c r="B124" s="54"/>
      <c r="C124" s="48"/>
      <c r="D124" s="48"/>
      <c r="E124" s="48"/>
      <c r="F124" s="48"/>
      <c r="G124" s="48"/>
      <c r="H124" s="48"/>
      <c r="I124" s="49"/>
      <c r="J124" s="29">
        <f t="shared" si="19"/>
        <v>0</v>
      </c>
      <c r="K124" s="29">
        <f t="shared" si="20"/>
        <v>0</v>
      </c>
      <c r="L124" s="930"/>
      <c r="M124" s="931"/>
      <c r="N124" s="931"/>
      <c r="O124" s="932"/>
      <c r="Q124" s="377"/>
      <c r="R124" s="20"/>
      <c r="S124" s="20"/>
      <c r="T124" s="20"/>
      <c r="U124" s="11"/>
      <c r="V124" s="10"/>
      <c r="W124" s="11"/>
      <c r="X124" s="20"/>
      <c r="Y124" s="11"/>
      <c r="Z124" s="11"/>
      <c r="AA124" s="12"/>
    </row>
    <row r="125" spans="1:34" ht="15" customHeight="1" x14ac:dyDescent="0.2">
      <c r="A125" s="370" t="s">
        <v>577</v>
      </c>
      <c r="B125" s="54"/>
      <c r="C125" s="48"/>
      <c r="D125" s="48"/>
      <c r="E125" s="48"/>
      <c r="F125" s="48"/>
      <c r="G125" s="48"/>
      <c r="H125" s="48"/>
      <c r="I125" s="49"/>
      <c r="J125" s="29">
        <f t="shared" si="19"/>
        <v>0</v>
      </c>
      <c r="K125" s="29">
        <f t="shared" si="20"/>
        <v>0</v>
      </c>
      <c r="L125" s="930"/>
      <c r="M125" s="931"/>
      <c r="N125" s="931"/>
      <c r="O125" s="932"/>
      <c r="Q125" s="377"/>
      <c r="R125" s="20"/>
      <c r="S125" s="20"/>
      <c r="T125" s="20"/>
      <c r="U125" s="11"/>
      <c r="V125" s="11"/>
      <c r="W125" s="10"/>
      <c r="X125" s="20"/>
      <c r="Y125" s="11"/>
      <c r="Z125" s="11"/>
      <c r="AA125" s="12"/>
    </row>
    <row r="126" spans="1:34" ht="15" customHeight="1" x14ac:dyDescent="0.2">
      <c r="A126" s="370" t="s">
        <v>521</v>
      </c>
      <c r="B126" s="54"/>
      <c r="C126" s="48"/>
      <c r="D126" s="48"/>
      <c r="E126" s="48"/>
      <c r="F126" s="48"/>
      <c r="G126" s="48"/>
      <c r="H126" s="48"/>
      <c r="I126" s="49"/>
      <c r="J126" s="29">
        <f t="shared" si="19"/>
        <v>0</v>
      </c>
      <c r="K126" s="29">
        <f t="shared" si="20"/>
        <v>0</v>
      </c>
      <c r="L126" s="930"/>
      <c r="M126" s="931"/>
      <c r="N126" s="931"/>
      <c r="O126" s="932"/>
      <c r="Q126" s="377"/>
      <c r="R126" s="20"/>
      <c r="S126" s="20"/>
      <c r="T126" s="20"/>
      <c r="U126" s="11"/>
      <c r="V126" s="11"/>
      <c r="W126" s="11"/>
      <c r="X126" s="10"/>
      <c r="Y126" s="11"/>
      <c r="Z126" s="11"/>
      <c r="AA126" s="12"/>
    </row>
    <row r="127" spans="1:34" ht="15" customHeight="1" x14ac:dyDescent="0.2">
      <c r="A127" s="370" t="s">
        <v>521</v>
      </c>
      <c r="B127" s="54"/>
      <c r="C127" s="48"/>
      <c r="D127" s="48"/>
      <c r="E127" s="48"/>
      <c r="F127" s="48"/>
      <c r="G127" s="48"/>
      <c r="H127" s="48"/>
      <c r="I127" s="49"/>
      <c r="J127" s="29">
        <f t="shared" si="19"/>
        <v>0</v>
      </c>
      <c r="K127" s="29">
        <f t="shared" si="20"/>
        <v>0</v>
      </c>
      <c r="L127" s="930"/>
      <c r="M127" s="931"/>
      <c r="N127" s="931"/>
      <c r="O127" s="932"/>
      <c r="Q127" s="377"/>
      <c r="R127" s="20"/>
      <c r="S127" s="20"/>
      <c r="T127" s="20"/>
      <c r="U127" s="11"/>
      <c r="V127" s="11"/>
      <c r="W127" s="11"/>
      <c r="X127" s="20"/>
      <c r="Y127" s="10"/>
      <c r="Z127" s="11"/>
      <c r="AA127" s="12"/>
    </row>
    <row r="128" spans="1:34" ht="15" customHeight="1" x14ac:dyDescent="0.2">
      <c r="A128" s="370" t="s">
        <v>521</v>
      </c>
      <c r="B128" s="54"/>
      <c r="C128" s="48"/>
      <c r="D128" s="48"/>
      <c r="E128" s="48"/>
      <c r="F128" s="48"/>
      <c r="G128" s="48"/>
      <c r="H128" s="48"/>
      <c r="I128" s="49"/>
      <c r="J128" s="29">
        <f t="shared" si="19"/>
        <v>0</v>
      </c>
      <c r="K128" s="29">
        <f t="shared" si="20"/>
        <v>0</v>
      </c>
      <c r="L128" s="930"/>
      <c r="M128" s="931"/>
      <c r="N128" s="931"/>
      <c r="O128" s="932"/>
      <c r="Q128" s="377"/>
      <c r="R128" s="20"/>
      <c r="S128" s="20"/>
      <c r="T128" s="20"/>
      <c r="U128" s="11"/>
      <c r="V128" s="11"/>
      <c r="W128" s="11"/>
      <c r="X128" s="20"/>
      <c r="Y128" s="11"/>
      <c r="Z128" s="10"/>
      <c r="AA128" s="12"/>
      <c r="AB128" s="5" t="s">
        <v>532</v>
      </c>
    </row>
    <row r="129" spans="1:27" ht="15" customHeight="1" thickBot="1" x14ac:dyDescent="0.25">
      <c r="A129" s="372" t="s">
        <v>521</v>
      </c>
      <c r="B129" s="55"/>
      <c r="C129" s="50"/>
      <c r="D129" s="50"/>
      <c r="E129" s="50"/>
      <c r="F129" s="50"/>
      <c r="G129" s="50"/>
      <c r="H129" s="50"/>
      <c r="I129" s="51"/>
      <c r="J129" s="29">
        <f t="shared" si="19"/>
        <v>0</v>
      </c>
      <c r="K129" s="29">
        <f t="shared" si="20"/>
        <v>0</v>
      </c>
      <c r="L129" s="933"/>
      <c r="M129" s="934"/>
      <c r="N129" s="934"/>
      <c r="O129" s="935"/>
      <c r="Q129" s="378"/>
      <c r="R129" s="23" t="s">
        <v>532</v>
      </c>
      <c r="S129" s="23"/>
      <c r="T129" s="23"/>
      <c r="U129" s="23"/>
      <c r="V129" s="23"/>
      <c r="W129" s="23"/>
      <c r="X129" s="23"/>
      <c r="Y129" s="14"/>
      <c r="Z129" s="14"/>
      <c r="AA129" s="15"/>
    </row>
    <row r="130" spans="1:27" ht="15" customHeight="1" x14ac:dyDescent="0.2">
      <c r="C130" s="29">
        <f t="shared" ref="C130:I130" si="21">SUM(C120:C129)</f>
        <v>0</v>
      </c>
      <c r="D130" s="29">
        <f t="shared" si="21"/>
        <v>0</v>
      </c>
      <c r="E130" s="29">
        <f t="shared" si="21"/>
        <v>0</v>
      </c>
      <c r="F130" s="29">
        <f t="shared" si="21"/>
        <v>0</v>
      </c>
      <c r="G130" s="29">
        <f t="shared" si="21"/>
        <v>0</v>
      </c>
      <c r="H130" s="29">
        <f t="shared" si="21"/>
        <v>0</v>
      </c>
      <c r="I130" s="29">
        <f t="shared" si="21"/>
        <v>0</v>
      </c>
      <c r="J130" s="29">
        <f t="shared" si="19"/>
        <v>0</v>
      </c>
      <c r="K130" s="29">
        <f t="shared" si="20"/>
        <v>0</v>
      </c>
    </row>
    <row r="131" spans="1:27" ht="15" customHeight="1" thickBot="1" x14ac:dyDescent="0.25"/>
    <row r="132" spans="1:27" ht="15" customHeight="1" thickBot="1" x14ac:dyDescent="0.25">
      <c r="A132" s="983" t="s">
        <v>493</v>
      </c>
      <c r="B132" s="984"/>
      <c r="C132" s="984"/>
      <c r="D132" s="984"/>
      <c r="E132" s="984"/>
      <c r="F132" s="985"/>
      <c r="G132" s="980" t="s">
        <v>624</v>
      </c>
      <c r="H132" s="981"/>
      <c r="I132" s="982"/>
      <c r="L132" s="986" t="s">
        <v>588</v>
      </c>
      <c r="M132" s="987"/>
      <c r="N132" s="987"/>
      <c r="O132" s="988"/>
    </row>
    <row r="133" spans="1:27" ht="15" customHeight="1" thickBot="1" x14ac:dyDescent="0.25">
      <c r="A133" s="30" t="s">
        <v>496</v>
      </c>
      <c r="B133" s="85" t="s">
        <v>497</v>
      </c>
      <c r="C133" s="31" t="s">
        <v>498</v>
      </c>
      <c r="D133" s="31" t="s">
        <v>499</v>
      </c>
      <c r="E133" s="31" t="s">
        <v>500</v>
      </c>
      <c r="F133" s="31" t="s">
        <v>501</v>
      </c>
      <c r="G133" s="32" t="s">
        <v>502</v>
      </c>
      <c r="H133" s="32" t="s">
        <v>503</v>
      </c>
      <c r="I133" s="33" t="s">
        <v>504</v>
      </c>
      <c r="L133" s="989"/>
      <c r="M133" s="990"/>
      <c r="N133" s="990"/>
      <c r="O133" s="991"/>
      <c r="Q133" s="24" t="s">
        <v>625</v>
      </c>
      <c r="R133" s="7" t="s">
        <v>633</v>
      </c>
      <c r="S133" s="7" t="s">
        <v>506</v>
      </c>
      <c r="T133" s="7" t="s">
        <v>507</v>
      </c>
      <c r="U133" s="7" t="s">
        <v>590</v>
      </c>
      <c r="V133" s="7" t="s">
        <v>634</v>
      </c>
      <c r="W133" s="7" t="s">
        <v>511</v>
      </c>
      <c r="X133" s="7" t="s">
        <v>514</v>
      </c>
      <c r="Y133" s="7" t="s">
        <v>635</v>
      </c>
      <c r="Z133" s="7" t="s">
        <v>515</v>
      </c>
      <c r="AA133" s="8" t="s">
        <v>517</v>
      </c>
    </row>
    <row r="134" spans="1:27" ht="15" customHeight="1" x14ac:dyDescent="0.2">
      <c r="A134" s="52">
        <v>1</v>
      </c>
      <c r="B134" s="53" t="s">
        <v>534</v>
      </c>
      <c r="C134" s="46">
        <v>18</v>
      </c>
      <c r="D134" s="46">
        <v>14</v>
      </c>
      <c r="E134" s="46">
        <v>1</v>
      </c>
      <c r="F134" s="46">
        <v>3</v>
      </c>
      <c r="G134" s="46">
        <v>57</v>
      </c>
      <c r="H134" s="46">
        <v>26</v>
      </c>
      <c r="I134" s="47">
        <v>29</v>
      </c>
      <c r="J134" s="29">
        <f t="shared" ref="J134:J144" si="22">D134+E134+F134</f>
        <v>18</v>
      </c>
      <c r="K134" s="29">
        <f t="shared" ref="K134:K144" si="23">D134*2+E134</f>
        <v>29</v>
      </c>
      <c r="L134" s="927" t="s">
        <v>637</v>
      </c>
      <c r="M134" s="928"/>
      <c r="N134" s="928"/>
      <c r="O134" s="929"/>
      <c r="Q134" s="9" t="s">
        <v>633</v>
      </c>
      <c r="R134" s="10"/>
      <c r="S134" s="20"/>
      <c r="T134" s="20"/>
      <c r="U134" s="20"/>
      <c r="V134" s="20"/>
      <c r="W134" s="20"/>
      <c r="X134" s="20"/>
      <c r="Y134" s="20"/>
      <c r="Z134" s="20"/>
      <c r="AA134" s="21"/>
    </row>
    <row r="135" spans="1:27" ht="15" customHeight="1" x14ac:dyDescent="0.2">
      <c r="A135" s="37">
        <v>2</v>
      </c>
      <c r="B135" s="54" t="s">
        <v>638</v>
      </c>
      <c r="C135" s="48">
        <v>18</v>
      </c>
      <c r="D135" s="48">
        <v>14</v>
      </c>
      <c r="E135" s="48">
        <v>1</v>
      </c>
      <c r="F135" s="48">
        <v>3</v>
      </c>
      <c r="G135" s="48">
        <v>61</v>
      </c>
      <c r="H135" s="48">
        <v>31</v>
      </c>
      <c r="I135" s="49">
        <v>29</v>
      </c>
      <c r="J135" s="29">
        <f t="shared" si="22"/>
        <v>18</v>
      </c>
      <c r="K135" s="29">
        <f t="shared" si="23"/>
        <v>29</v>
      </c>
      <c r="L135" s="930"/>
      <c r="M135" s="931"/>
      <c r="N135" s="931"/>
      <c r="O135" s="932"/>
      <c r="Q135" s="9" t="s">
        <v>506</v>
      </c>
      <c r="R135" s="20"/>
      <c r="S135" s="10"/>
      <c r="T135" s="20"/>
      <c r="U135" s="20"/>
      <c r="V135" s="20"/>
      <c r="W135" s="20"/>
      <c r="X135" s="20"/>
      <c r="Y135" s="20"/>
      <c r="Z135" s="20"/>
      <c r="AA135" s="21"/>
    </row>
    <row r="136" spans="1:27" ht="15" customHeight="1" x14ac:dyDescent="0.2">
      <c r="A136" s="37">
        <v>3</v>
      </c>
      <c r="B136" s="54" t="s">
        <v>519</v>
      </c>
      <c r="C136" s="48">
        <v>18</v>
      </c>
      <c r="D136" s="48">
        <v>11</v>
      </c>
      <c r="E136" s="48">
        <v>0</v>
      </c>
      <c r="F136" s="48">
        <v>7</v>
      </c>
      <c r="G136" s="48">
        <v>67</v>
      </c>
      <c r="H136" s="48">
        <v>54</v>
      </c>
      <c r="I136" s="49">
        <v>22</v>
      </c>
      <c r="J136" s="29">
        <f t="shared" si="22"/>
        <v>18</v>
      </c>
      <c r="K136" s="29">
        <f t="shared" si="23"/>
        <v>22</v>
      </c>
      <c r="L136" s="930"/>
      <c r="M136" s="931"/>
      <c r="N136" s="931"/>
      <c r="O136" s="932"/>
      <c r="Q136" s="9" t="s">
        <v>507</v>
      </c>
      <c r="R136" s="20"/>
      <c r="S136" s="20"/>
      <c r="T136" s="10"/>
      <c r="U136" s="20"/>
      <c r="V136" s="20"/>
      <c r="W136" s="20"/>
      <c r="X136" s="20" t="s">
        <v>532</v>
      </c>
      <c r="Y136" s="20"/>
      <c r="Z136" s="20"/>
      <c r="AA136" s="21"/>
    </row>
    <row r="137" spans="1:27" ht="15" customHeight="1" x14ac:dyDescent="0.2">
      <c r="A137" s="37">
        <v>4</v>
      </c>
      <c r="B137" s="54" t="s">
        <v>530</v>
      </c>
      <c r="C137" s="48">
        <v>18</v>
      </c>
      <c r="D137" s="48">
        <v>8</v>
      </c>
      <c r="E137" s="48">
        <v>3</v>
      </c>
      <c r="F137" s="48">
        <v>7</v>
      </c>
      <c r="G137" s="48">
        <v>49</v>
      </c>
      <c r="H137" s="48">
        <v>60</v>
      </c>
      <c r="I137" s="49">
        <v>19</v>
      </c>
      <c r="J137" s="29">
        <f t="shared" si="22"/>
        <v>18</v>
      </c>
      <c r="K137" s="29">
        <f t="shared" si="23"/>
        <v>19</v>
      </c>
      <c r="L137" s="930"/>
      <c r="M137" s="931"/>
      <c r="N137" s="931"/>
      <c r="O137" s="932"/>
      <c r="Q137" s="9" t="s">
        <v>590</v>
      </c>
      <c r="R137" s="20"/>
      <c r="S137" s="20"/>
      <c r="T137" s="20"/>
      <c r="U137" s="10"/>
      <c r="V137" s="11"/>
      <c r="W137" s="11"/>
      <c r="X137" s="20"/>
      <c r="Y137" s="20"/>
      <c r="Z137" s="20"/>
      <c r="AA137" s="21"/>
    </row>
    <row r="138" spans="1:27" ht="15" customHeight="1" x14ac:dyDescent="0.2">
      <c r="A138" s="37">
        <v>5</v>
      </c>
      <c r="B138" s="54" t="s">
        <v>526</v>
      </c>
      <c r="C138" s="48">
        <v>18</v>
      </c>
      <c r="D138" s="48">
        <v>8</v>
      </c>
      <c r="E138" s="48">
        <v>2</v>
      </c>
      <c r="F138" s="48">
        <v>8</v>
      </c>
      <c r="G138" s="48">
        <v>68</v>
      </c>
      <c r="H138" s="48">
        <v>56</v>
      </c>
      <c r="I138" s="49">
        <v>18</v>
      </c>
      <c r="J138" s="29">
        <f t="shared" si="22"/>
        <v>18</v>
      </c>
      <c r="K138" s="29">
        <f t="shared" si="23"/>
        <v>18</v>
      </c>
      <c r="L138" s="930"/>
      <c r="M138" s="931"/>
      <c r="N138" s="931"/>
      <c r="O138" s="932"/>
      <c r="Q138" s="9" t="s">
        <v>634</v>
      </c>
      <c r="R138" s="20"/>
      <c r="S138" s="20"/>
      <c r="T138" s="20"/>
      <c r="U138" s="11"/>
      <c r="V138" s="10"/>
      <c r="W138" s="11"/>
      <c r="X138" s="20"/>
      <c r="Y138" s="11"/>
      <c r="Z138" s="11"/>
      <c r="AA138" s="12"/>
    </row>
    <row r="139" spans="1:27" ht="15" customHeight="1" x14ac:dyDescent="0.2">
      <c r="A139" s="37">
        <v>6</v>
      </c>
      <c r="B139" s="54" t="s">
        <v>639</v>
      </c>
      <c r="C139" s="48">
        <v>18</v>
      </c>
      <c r="D139" s="48">
        <v>7</v>
      </c>
      <c r="E139" s="48">
        <v>2</v>
      </c>
      <c r="F139" s="48">
        <v>9</v>
      </c>
      <c r="G139" s="48">
        <v>68</v>
      </c>
      <c r="H139" s="48">
        <v>72</v>
      </c>
      <c r="I139" s="49">
        <v>16</v>
      </c>
      <c r="J139" s="29">
        <f t="shared" si="22"/>
        <v>18</v>
      </c>
      <c r="K139" s="29">
        <f t="shared" si="23"/>
        <v>16</v>
      </c>
      <c r="L139" s="930"/>
      <c r="M139" s="931"/>
      <c r="N139" s="931"/>
      <c r="O139" s="932"/>
      <c r="Q139" s="9" t="s">
        <v>511</v>
      </c>
      <c r="R139" s="20"/>
      <c r="S139" s="20"/>
      <c r="T139" s="20"/>
      <c r="U139" s="11"/>
      <c r="V139" s="11"/>
      <c r="W139" s="10"/>
      <c r="X139" s="20"/>
      <c r="Y139" s="11"/>
      <c r="Z139" s="11"/>
      <c r="AA139" s="12"/>
    </row>
    <row r="140" spans="1:27" ht="15" customHeight="1" x14ac:dyDescent="0.2">
      <c r="A140" s="37">
        <v>7</v>
      </c>
      <c r="B140" s="54" t="s">
        <v>529</v>
      </c>
      <c r="C140" s="48">
        <v>18</v>
      </c>
      <c r="D140" s="48">
        <v>6</v>
      </c>
      <c r="E140" s="48">
        <v>2</v>
      </c>
      <c r="F140" s="48">
        <v>10</v>
      </c>
      <c r="G140" s="48">
        <v>49</v>
      </c>
      <c r="H140" s="48">
        <v>67</v>
      </c>
      <c r="I140" s="49">
        <v>14</v>
      </c>
      <c r="J140" s="29">
        <f t="shared" si="22"/>
        <v>18</v>
      </c>
      <c r="K140" s="29">
        <f t="shared" si="23"/>
        <v>14</v>
      </c>
      <c r="L140" s="930"/>
      <c r="M140" s="931"/>
      <c r="N140" s="931"/>
      <c r="O140" s="932"/>
      <c r="Q140" s="9" t="s">
        <v>514</v>
      </c>
      <c r="R140" s="20"/>
      <c r="S140" s="20"/>
      <c r="T140" s="20"/>
      <c r="U140" s="11"/>
      <c r="V140" s="11"/>
      <c r="W140" s="11"/>
      <c r="X140" s="10"/>
      <c r="Y140" s="11"/>
      <c r="Z140" s="11"/>
      <c r="AA140" s="12"/>
    </row>
    <row r="141" spans="1:27" ht="15" customHeight="1" x14ac:dyDescent="0.2">
      <c r="A141" s="37" t="s">
        <v>640</v>
      </c>
      <c r="B141" s="54" t="s">
        <v>522</v>
      </c>
      <c r="C141" s="48">
        <v>18</v>
      </c>
      <c r="D141" s="48">
        <v>5</v>
      </c>
      <c r="E141" s="48">
        <v>3</v>
      </c>
      <c r="F141" s="48">
        <v>10</v>
      </c>
      <c r="G141" s="48">
        <v>39</v>
      </c>
      <c r="H141" s="48">
        <v>53</v>
      </c>
      <c r="I141" s="49">
        <v>13</v>
      </c>
      <c r="J141" s="29">
        <f t="shared" si="22"/>
        <v>18</v>
      </c>
      <c r="K141" s="29">
        <f t="shared" si="23"/>
        <v>13</v>
      </c>
      <c r="L141" s="930"/>
      <c r="M141" s="931"/>
      <c r="N141" s="931"/>
      <c r="O141" s="932"/>
      <c r="Q141" s="9" t="s">
        <v>635</v>
      </c>
      <c r="R141" s="20"/>
      <c r="S141" s="20"/>
      <c r="T141" s="20"/>
      <c r="U141" s="11"/>
      <c r="V141" s="11"/>
      <c r="W141" s="11"/>
      <c r="X141" s="20"/>
      <c r="Y141" s="10"/>
      <c r="Z141" s="11"/>
      <c r="AA141" s="12"/>
    </row>
    <row r="142" spans="1:27" ht="15" customHeight="1" x14ac:dyDescent="0.2">
      <c r="A142" s="37" t="s">
        <v>640</v>
      </c>
      <c r="B142" s="54" t="s">
        <v>641</v>
      </c>
      <c r="C142" s="48">
        <v>18</v>
      </c>
      <c r="D142" s="48">
        <v>6</v>
      </c>
      <c r="E142" s="48">
        <v>1</v>
      </c>
      <c r="F142" s="48">
        <v>11</v>
      </c>
      <c r="G142" s="48">
        <v>62</v>
      </c>
      <c r="H142" s="48">
        <v>74</v>
      </c>
      <c r="I142" s="49">
        <v>13</v>
      </c>
      <c r="J142" s="29">
        <f t="shared" si="22"/>
        <v>18</v>
      </c>
      <c r="K142" s="29">
        <f t="shared" si="23"/>
        <v>13</v>
      </c>
      <c r="L142" s="930"/>
      <c r="M142" s="931"/>
      <c r="N142" s="931"/>
      <c r="O142" s="932"/>
      <c r="Q142" s="9" t="s">
        <v>642</v>
      </c>
      <c r="R142" s="20"/>
      <c r="S142" s="20"/>
      <c r="T142" s="20"/>
      <c r="U142" s="11"/>
      <c r="V142" s="11"/>
      <c r="W142" s="11"/>
      <c r="X142" s="20"/>
      <c r="Y142" s="11"/>
      <c r="Z142" s="10"/>
      <c r="AA142" s="12"/>
    </row>
    <row r="143" spans="1:27" ht="15" customHeight="1" thickBot="1" x14ac:dyDescent="0.25">
      <c r="A143" s="40">
        <v>10</v>
      </c>
      <c r="B143" s="55" t="s">
        <v>597</v>
      </c>
      <c r="C143" s="50">
        <v>18</v>
      </c>
      <c r="D143" s="50">
        <v>2</v>
      </c>
      <c r="E143" s="50">
        <v>3</v>
      </c>
      <c r="F143" s="50">
        <v>13</v>
      </c>
      <c r="G143" s="50">
        <v>37</v>
      </c>
      <c r="H143" s="50">
        <v>73</v>
      </c>
      <c r="I143" s="51">
        <v>7</v>
      </c>
      <c r="J143" s="29">
        <f t="shared" si="22"/>
        <v>18</v>
      </c>
      <c r="K143" s="29">
        <f t="shared" si="23"/>
        <v>7</v>
      </c>
      <c r="L143" s="933"/>
      <c r="M143" s="934"/>
      <c r="N143" s="934"/>
      <c r="O143" s="935"/>
      <c r="Q143" s="13" t="s">
        <v>517</v>
      </c>
      <c r="R143" s="23" t="s">
        <v>532</v>
      </c>
      <c r="S143" s="23"/>
      <c r="T143" s="23"/>
      <c r="U143" s="23"/>
      <c r="V143" s="23"/>
      <c r="W143" s="23"/>
      <c r="X143" s="23"/>
      <c r="Y143" s="14"/>
      <c r="Z143" s="14"/>
      <c r="AA143" s="15"/>
    </row>
    <row r="144" spans="1:27" ht="15" customHeight="1" x14ac:dyDescent="0.2">
      <c r="C144" s="29">
        <v>180</v>
      </c>
      <c r="D144" s="29">
        <v>81</v>
      </c>
      <c r="E144" s="29">
        <v>18</v>
      </c>
      <c r="F144" s="29">
        <v>81</v>
      </c>
      <c r="G144" s="29">
        <v>557</v>
      </c>
      <c r="H144" s="29">
        <v>566</v>
      </c>
      <c r="I144" s="29">
        <v>180</v>
      </c>
      <c r="J144" s="29">
        <f t="shared" si="22"/>
        <v>180</v>
      </c>
      <c r="K144" s="29">
        <f t="shared" si="23"/>
        <v>180</v>
      </c>
    </row>
    <row r="145" spans="1:26" ht="15" customHeight="1" thickBot="1" x14ac:dyDescent="0.25"/>
    <row r="146" spans="1:26" ht="15" customHeight="1" thickBot="1" x14ac:dyDescent="0.25">
      <c r="A146" s="983" t="s">
        <v>587</v>
      </c>
      <c r="B146" s="984"/>
      <c r="C146" s="984"/>
      <c r="D146" s="984"/>
      <c r="E146" s="984"/>
      <c r="F146" s="984"/>
      <c r="G146" s="984" t="s">
        <v>624</v>
      </c>
      <c r="H146" s="984"/>
      <c r="I146" s="1028"/>
      <c r="L146" s="986" t="s">
        <v>588</v>
      </c>
      <c r="M146" s="987"/>
      <c r="N146" s="987"/>
      <c r="O146" s="988"/>
    </row>
    <row r="147" spans="1:26" ht="15" customHeight="1" thickBot="1" x14ac:dyDescent="0.25">
      <c r="A147" s="30" t="s">
        <v>496</v>
      </c>
      <c r="B147" s="85" t="s">
        <v>497</v>
      </c>
      <c r="C147" s="31" t="s">
        <v>498</v>
      </c>
      <c r="D147" s="31" t="s">
        <v>499</v>
      </c>
      <c r="E147" s="31" t="s">
        <v>500</v>
      </c>
      <c r="F147" s="31" t="s">
        <v>501</v>
      </c>
      <c r="G147" s="31" t="s">
        <v>502</v>
      </c>
      <c r="H147" s="31" t="s">
        <v>503</v>
      </c>
      <c r="I147" s="68" t="s">
        <v>504</v>
      </c>
      <c r="L147" s="989"/>
      <c r="M147" s="990"/>
      <c r="N147" s="990"/>
      <c r="O147" s="991"/>
      <c r="Q147" s="24" t="s">
        <v>643</v>
      </c>
      <c r="R147" s="7" t="s">
        <v>502</v>
      </c>
      <c r="S147" s="7" t="s">
        <v>591</v>
      </c>
      <c r="T147" s="7" t="s">
        <v>644</v>
      </c>
      <c r="U147" s="7" t="s">
        <v>518</v>
      </c>
      <c r="V147" s="7" t="s">
        <v>645</v>
      </c>
      <c r="W147" s="7" t="s">
        <v>593</v>
      </c>
      <c r="X147" s="7" t="s">
        <v>594</v>
      </c>
      <c r="Y147" s="8" t="s">
        <v>646</v>
      </c>
      <c r="Z147" s="5" t="s">
        <v>532</v>
      </c>
    </row>
    <row r="148" spans="1:26" ht="15" customHeight="1" x14ac:dyDescent="0.2">
      <c r="A148" s="52">
        <v>1</v>
      </c>
      <c r="B148" s="53" t="s">
        <v>531</v>
      </c>
      <c r="C148" s="46">
        <v>14</v>
      </c>
      <c r="D148" s="46"/>
      <c r="E148" s="46"/>
      <c r="F148" s="46"/>
      <c r="G148" s="46"/>
      <c r="H148" s="46"/>
      <c r="I148" s="47">
        <v>24</v>
      </c>
      <c r="J148" s="29">
        <f t="shared" ref="J148:J156" si="24">D148+E148+F148</f>
        <v>0</v>
      </c>
      <c r="K148" s="29">
        <f t="shared" ref="K148:K156" si="25">D148*2+E148</f>
        <v>0</v>
      </c>
      <c r="L148" s="927" t="s">
        <v>2500</v>
      </c>
      <c r="M148" s="928"/>
      <c r="N148" s="928"/>
      <c r="O148" s="929"/>
      <c r="Q148" s="9" t="s">
        <v>502</v>
      </c>
      <c r="R148" s="10"/>
      <c r="S148" s="20"/>
      <c r="T148" s="20"/>
      <c r="U148" s="20"/>
      <c r="V148" s="20"/>
      <c r="W148" s="20"/>
      <c r="X148" s="20"/>
      <c r="Y148" s="21"/>
    </row>
    <row r="149" spans="1:26" ht="15" customHeight="1" x14ac:dyDescent="0.2">
      <c r="A149" s="37">
        <v>2</v>
      </c>
      <c r="B149" s="54" t="s">
        <v>596</v>
      </c>
      <c r="C149" s="48">
        <v>14</v>
      </c>
      <c r="D149" s="48"/>
      <c r="E149" s="48"/>
      <c r="F149" s="48"/>
      <c r="G149" s="48"/>
      <c r="H149" s="48"/>
      <c r="I149" s="49">
        <v>20</v>
      </c>
      <c r="J149" s="29">
        <f t="shared" si="24"/>
        <v>0</v>
      </c>
      <c r="K149" s="29">
        <f t="shared" si="25"/>
        <v>0</v>
      </c>
      <c r="L149" s="930"/>
      <c r="M149" s="931"/>
      <c r="N149" s="931"/>
      <c r="O149" s="932"/>
      <c r="Q149" s="9" t="s">
        <v>591</v>
      </c>
      <c r="R149" s="20" t="s">
        <v>1795</v>
      </c>
      <c r="S149" s="10"/>
      <c r="T149" s="20"/>
      <c r="U149" s="20"/>
      <c r="V149" s="20"/>
      <c r="W149" s="20"/>
      <c r="X149" s="20"/>
      <c r="Y149" s="21"/>
      <c r="Z149" s="5" t="s">
        <v>532</v>
      </c>
    </row>
    <row r="150" spans="1:26" ht="15" customHeight="1" x14ac:dyDescent="0.2">
      <c r="A150" s="37" t="s">
        <v>629</v>
      </c>
      <c r="B150" s="54" t="s">
        <v>647</v>
      </c>
      <c r="C150" s="48">
        <v>14</v>
      </c>
      <c r="D150" s="48"/>
      <c r="E150" s="48"/>
      <c r="F150" s="48"/>
      <c r="G150" s="48"/>
      <c r="H150" s="48"/>
      <c r="I150" s="49">
        <v>15</v>
      </c>
      <c r="J150" s="29">
        <f t="shared" si="24"/>
        <v>0</v>
      </c>
      <c r="K150" s="29">
        <f t="shared" si="25"/>
        <v>0</v>
      </c>
      <c r="L150" s="930"/>
      <c r="M150" s="931"/>
      <c r="N150" s="931"/>
      <c r="O150" s="932"/>
      <c r="Q150" s="9" t="s">
        <v>644</v>
      </c>
      <c r="R150" s="20"/>
      <c r="S150" s="20"/>
      <c r="T150" s="10"/>
      <c r="U150" s="20"/>
      <c r="V150" s="20"/>
      <c r="W150" s="20"/>
      <c r="X150" s="20" t="s">
        <v>532</v>
      </c>
      <c r="Y150" s="21"/>
    </row>
    <row r="151" spans="1:26" ht="15" customHeight="1" x14ac:dyDescent="0.2">
      <c r="A151" s="37" t="s">
        <v>629</v>
      </c>
      <c r="B151" s="54" t="s">
        <v>595</v>
      </c>
      <c r="C151" s="48">
        <v>14</v>
      </c>
      <c r="D151" s="48"/>
      <c r="E151" s="48"/>
      <c r="F151" s="48"/>
      <c r="G151" s="48"/>
      <c r="H151" s="48"/>
      <c r="I151" s="49">
        <v>15</v>
      </c>
      <c r="J151" s="29">
        <f t="shared" si="24"/>
        <v>0</v>
      </c>
      <c r="K151" s="29">
        <f t="shared" si="25"/>
        <v>0</v>
      </c>
      <c r="L151" s="930"/>
      <c r="M151" s="931"/>
      <c r="N151" s="931"/>
      <c r="O151" s="932"/>
      <c r="Q151" s="9" t="s">
        <v>518</v>
      </c>
      <c r="R151" s="20"/>
      <c r="S151" s="20"/>
      <c r="T151" s="20"/>
      <c r="U151" s="10"/>
      <c r="V151" s="11"/>
      <c r="W151" s="11"/>
      <c r="X151" s="20"/>
      <c r="Y151" s="21"/>
    </row>
    <row r="152" spans="1:26" ht="15" customHeight="1" x14ac:dyDescent="0.2">
      <c r="A152" s="37">
        <v>5</v>
      </c>
      <c r="B152" s="54" t="s">
        <v>648</v>
      </c>
      <c r="C152" s="48">
        <v>14</v>
      </c>
      <c r="D152" s="48"/>
      <c r="E152" s="48"/>
      <c r="F152" s="48"/>
      <c r="G152" s="48"/>
      <c r="H152" s="48"/>
      <c r="I152" s="49">
        <v>14</v>
      </c>
      <c r="J152" s="29">
        <f t="shared" si="24"/>
        <v>0</v>
      </c>
      <c r="K152" s="29">
        <f t="shared" si="25"/>
        <v>0</v>
      </c>
      <c r="L152" s="930"/>
      <c r="M152" s="931"/>
      <c r="N152" s="931"/>
      <c r="O152" s="932"/>
      <c r="Q152" s="9" t="s">
        <v>645</v>
      </c>
      <c r="R152" s="20"/>
      <c r="S152" s="20"/>
      <c r="T152" s="20"/>
      <c r="U152" s="11"/>
      <c r="V152" s="10"/>
      <c r="W152" s="11"/>
      <c r="X152" s="20"/>
      <c r="Y152" s="12"/>
    </row>
    <row r="153" spans="1:26" ht="15" customHeight="1" x14ac:dyDescent="0.2">
      <c r="A153" s="37">
        <v>6</v>
      </c>
      <c r="B153" s="54" t="s">
        <v>599</v>
      </c>
      <c r="C153" s="48">
        <v>14</v>
      </c>
      <c r="D153" s="48"/>
      <c r="E153" s="48"/>
      <c r="F153" s="48"/>
      <c r="G153" s="48"/>
      <c r="H153" s="48"/>
      <c r="I153" s="49">
        <v>12</v>
      </c>
      <c r="J153" s="29">
        <f t="shared" si="24"/>
        <v>0</v>
      </c>
      <c r="K153" s="29">
        <f t="shared" si="25"/>
        <v>0</v>
      </c>
      <c r="L153" s="930"/>
      <c r="M153" s="931"/>
      <c r="N153" s="931"/>
      <c r="O153" s="932"/>
      <c r="Q153" s="9" t="s">
        <v>593</v>
      </c>
      <c r="R153" s="20"/>
      <c r="S153" s="20"/>
      <c r="T153" s="20"/>
      <c r="U153" s="11"/>
      <c r="V153" s="11"/>
      <c r="W153" s="10"/>
      <c r="X153" s="20"/>
      <c r="Y153" s="12"/>
    </row>
    <row r="154" spans="1:26" ht="15" customHeight="1" x14ac:dyDescent="0.2">
      <c r="A154" s="37">
        <v>7</v>
      </c>
      <c r="B154" s="54" t="s">
        <v>649</v>
      </c>
      <c r="C154" s="48">
        <v>14</v>
      </c>
      <c r="D154" s="48"/>
      <c r="E154" s="48"/>
      <c r="F154" s="48"/>
      <c r="G154" s="48"/>
      <c r="H154" s="48"/>
      <c r="I154" s="49">
        <v>9</v>
      </c>
      <c r="J154" s="29">
        <f t="shared" si="24"/>
        <v>0</v>
      </c>
      <c r="K154" s="29">
        <f t="shared" si="25"/>
        <v>0</v>
      </c>
      <c r="L154" s="930"/>
      <c r="M154" s="931"/>
      <c r="N154" s="931"/>
      <c r="O154" s="932"/>
      <c r="Q154" s="9" t="s">
        <v>594</v>
      </c>
      <c r="R154" s="20"/>
      <c r="S154" s="20"/>
      <c r="T154" s="20"/>
      <c r="U154" s="11"/>
      <c r="V154" s="11"/>
      <c r="W154" s="11"/>
      <c r="X154" s="10"/>
      <c r="Y154" s="12"/>
    </row>
    <row r="155" spans="1:26" ht="15" customHeight="1" thickBot="1" x14ac:dyDescent="0.25">
      <c r="A155" s="40">
        <v>8</v>
      </c>
      <c r="B155" s="55" t="s">
        <v>603</v>
      </c>
      <c r="C155" s="50">
        <v>14</v>
      </c>
      <c r="D155" s="50"/>
      <c r="E155" s="50"/>
      <c r="F155" s="50"/>
      <c r="G155" s="50"/>
      <c r="H155" s="50"/>
      <c r="I155" s="51">
        <v>5</v>
      </c>
      <c r="J155" s="29">
        <f t="shared" si="24"/>
        <v>0</v>
      </c>
      <c r="K155" s="29">
        <f t="shared" si="25"/>
        <v>0</v>
      </c>
      <c r="L155" s="933"/>
      <c r="M155" s="934"/>
      <c r="N155" s="934"/>
      <c r="O155" s="935"/>
      <c r="Q155" s="13" t="s">
        <v>646</v>
      </c>
      <c r="R155" s="23"/>
      <c r="S155" s="23"/>
      <c r="T155" s="23"/>
      <c r="U155" s="14"/>
      <c r="V155" s="14"/>
      <c r="W155" s="14"/>
      <c r="X155" s="23"/>
      <c r="Y155" s="15"/>
    </row>
    <row r="156" spans="1:26" ht="15" customHeight="1" x14ac:dyDescent="0.2">
      <c r="C156" s="29">
        <f>SUM(C148:C155)</f>
        <v>112</v>
      </c>
      <c r="D156" s="29">
        <f>SUM(D148:D155)</f>
        <v>0</v>
      </c>
      <c r="E156" s="29">
        <v>4</v>
      </c>
      <c r="F156" s="29">
        <f>SUM(F148:F155)</f>
        <v>0</v>
      </c>
      <c r="G156" s="29">
        <f>SUM(G148:G155)</f>
        <v>0</v>
      </c>
      <c r="H156" s="29">
        <f>SUM(H148:H155)</f>
        <v>0</v>
      </c>
      <c r="I156" s="29">
        <f>SUM(I148:I155)</f>
        <v>114</v>
      </c>
      <c r="J156" s="29">
        <f t="shared" si="24"/>
        <v>4</v>
      </c>
      <c r="K156" s="29">
        <f t="shared" si="25"/>
        <v>4</v>
      </c>
      <c r="Q156" s="5" t="s">
        <v>532</v>
      </c>
    </row>
    <row r="157" spans="1:26" ht="15" customHeight="1" thickBot="1" x14ac:dyDescent="0.25"/>
    <row r="158" spans="1:26" ht="15" customHeight="1" thickBot="1" x14ac:dyDescent="0.25">
      <c r="A158" s="995" t="s">
        <v>623</v>
      </c>
      <c r="B158" s="996"/>
      <c r="C158" s="996"/>
      <c r="D158" s="996"/>
      <c r="E158" s="996"/>
      <c r="F158" s="997"/>
      <c r="G158" s="992" t="s">
        <v>624</v>
      </c>
      <c r="H158" s="993"/>
      <c r="I158" s="994"/>
      <c r="L158" s="945" t="s">
        <v>495</v>
      </c>
      <c r="M158" s="946"/>
      <c r="N158" s="946"/>
      <c r="O158" s="947"/>
    </row>
    <row r="159" spans="1:26" ht="15" customHeight="1" thickBot="1" x14ac:dyDescent="0.25">
      <c r="A159" s="56" t="s">
        <v>496</v>
      </c>
      <c r="B159" s="87" t="s">
        <v>497</v>
      </c>
      <c r="C159" s="57" t="s">
        <v>498</v>
      </c>
      <c r="D159" s="57" t="s">
        <v>499</v>
      </c>
      <c r="E159" s="57" t="s">
        <v>500</v>
      </c>
      <c r="F159" s="57" t="s">
        <v>501</v>
      </c>
      <c r="G159" s="58" t="s">
        <v>502</v>
      </c>
      <c r="H159" s="58" t="s">
        <v>503</v>
      </c>
      <c r="I159" s="59" t="s">
        <v>504</v>
      </c>
      <c r="L159" s="948"/>
      <c r="M159" s="949"/>
      <c r="N159" s="949"/>
      <c r="O159" s="950"/>
      <c r="Q159" s="24" t="s">
        <v>625</v>
      </c>
      <c r="R159" s="25" t="s">
        <v>633</v>
      </c>
      <c r="S159" s="25"/>
      <c r="T159" s="25"/>
      <c r="U159" s="25"/>
      <c r="V159" s="25"/>
      <c r="W159" s="25"/>
      <c r="X159" s="25"/>
      <c r="Y159" s="26"/>
    </row>
    <row r="160" spans="1:26" ht="15" customHeight="1" x14ac:dyDescent="0.2">
      <c r="A160" s="60">
        <v>1</v>
      </c>
      <c r="B160" s="53" t="s">
        <v>650</v>
      </c>
      <c r="C160" s="46"/>
      <c r="D160" s="46"/>
      <c r="E160" s="46"/>
      <c r="F160" s="46"/>
      <c r="G160" s="46"/>
      <c r="H160" s="46"/>
      <c r="I160" s="47"/>
      <c r="J160" s="29">
        <f t="shared" ref="J160:J168" si="26">D160+E160+F160</f>
        <v>0</v>
      </c>
      <c r="K160" s="29">
        <f t="shared" ref="K160:K168" si="27">D160*2+E160</f>
        <v>0</v>
      </c>
      <c r="L160" s="927" t="s">
        <v>528</v>
      </c>
      <c r="M160" s="928"/>
      <c r="N160" s="928"/>
      <c r="O160" s="929"/>
      <c r="Q160" s="27" t="s">
        <v>633</v>
      </c>
      <c r="R160" s="10"/>
      <c r="S160" s="20"/>
      <c r="T160" s="20"/>
      <c r="U160" s="20"/>
      <c r="V160" s="20"/>
      <c r="W160" s="20"/>
      <c r="X160" s="20"/>
      <c r="Y160" s="21"/>
    </row>
    <row r="161" spans="1:26" ht="15" customHeight="1" x14ac:dyDescent="0.2">
      <c r="A161" s="61" t="s">
        <v>521</v>
      </c>
      <c r="B161" s="54"/>
      <c r="C161" s="48"/>
      <c r="D161" s="48"/>
      <c r="E161" s="48"/>
      <c r="F161" s="48"/>
      <c r="G161" s="48"/>
      <c r="H161" s="48"/>
      <c r="I161" s="49"/>
      <c r="J161" s="29">
        <f t="shared" si="26"/>
        <v>0</v>
      </c>
      <c r="K161" s="29">
        <f t="shared" si="27"/>
        <v>0</v>
      </c>
      <c r="L161" s="930"/>
      <c r="M161" s="931"/>
      <c r="N161" s="931"/>
      <c r="O161" s="932"/>
      <c r="Q161" s="27"/>
      <c r="R161" s="20"/>
      <c r="S161" s="10"/>
      <c r="T161" s="20"/>
      <c r="U161" s="20"/>
      <c r="V161" s="20"/>
      <c r="W161" s="20"/>
      <c r="X161" s="20"/>
      <c r="Y161" s="21"/>
    </row>
    <row r="162" spans="1:26" ht="15" customHeight="1" x14ac:dyDescent="0.2">
      <c r="A162" s="61" t="s">
        <v>521</v>
      </c>
      <c r="B162" s="54"/>
      <c r="C162" s="48"/>
      <c r="D162" s="48"/>
      <c r="E162" s="48"/>
      <c r="F162" s="48"/>
      <c r="G162" s="48"/>
      <c r="H162" s="48"/>
      <c r="I162" s="49"/>
      <c r="J162" s="29">
        <f t="shared" si="26"/>
        <v>0</v>
      </c>
      <c r="K162" s="29">
        <f t="shared" si="27"/>
        <v>0</v>
      </c>
      <c r="L162" s="930"/>
      <c r="M162" s="931"/>
      <c r="N162" s="931"/>
      <c r="O162" s="932"/>
      <c r="Q162" s="27"/>
      <c r="R162" s="20"/>
      <c r="S162" s="20"/>
      <c r="T162" s="10"/>
      <c r="U162" s="20"/>
      <c r="V162" s="20"/>
      <c r="W162" s="20"/>
      <c r="X162" s="20" t="s">
        <v>532</v>
      </c>
      <c r="Y162" s="21"/>
    </row>
    <row r="163" spans="1:26" ht="15" customHeight="1" x14ac:dyDescent="0.2">
      <c r="A163" s="61" t="s">
        <v>521</v>
      </c>
      <c r="B163" s="54"/>
      <c r="C163" s="48"/>
      <c r="D163" s="48"/>
      <c r="E163" s="48"/>
      <c r="F163" s="48"/>
      <c r="G163" s="48"/>
      <c r="H163" s="48"/>
      <c r="I163" s="49"/>
      <c r="J163" s="29">
        <f t="shared" si="26"/>
        <v>0</v>
      </c>
      <c r="K163" s="29">
        <f t="shared" si="27"/>
        <v>0</v>
      </c>
      <c r="L163" s="930"/>
      <c r="M163" s="931"/>
      <c r="N163" s="931"/>
      <c r="O163" s="932"/>
      <c r="Q163" s="27"/>
      <c r="R163" s="20"/>
      <c r="S163" s="20"/>
      <c r="T163" s="20"/>
      <c r="U163" s="10"/>
      <c r="V163" s="11"/>
      <c r="W163" s="11"/>
      <c r="X163" s="20"/>
      <c r="Y163" s="21"/>
    </row>
    <row r="164" spans="1:26" ht="15" customHeight="1" x14ac:dyDescent="0.2">
      <c r="A164" s="61" t="s">
        <v>521</v>
      </c>
      <c r="B164" s="54"/>
      <c r="C164" s="48"/>
      <c r="D164" s="48"/>
      <c r="E164" s="48"/>
      <c r="F164" s="48"/>
      <c r="G164" s="48"/>
      <c r="H164" s="48"/>
      <c r="I164" s="49"/>
      <c r="J164" s="29">
        <f t="shared" si="26"/>
        <v>0</v>
      </c>
      <c r="K164" s="29">
        <f t="shared" si="27"/>
        <v>0</v>
      </c>
      <c r="L164" s="930"/>
      <c r="M164" s="931"/>
      <c r="N164" s="931"/>
      <c r="O164" s="932"/>
      <c r="Q164" s="27"/>
      <c r="R164" s="20"/>
      <c r="S164" s="20"/>
      <c r="T164" s="20"/>
      <c r="U164" s="11"/>
      <c r="V164" s="10"/>
      <c r="W164" s="11"/>
      <c r="X164" s="20"/>
      <c r="Y164" s="12"/>
    </row>
    <row r="165" spans="1:26" ht="15" customHeight="1" x14ac:dyDescent="0.2">
      <c r="A165" s="61" t="s">
        <v>521</v>
      </c>
      <c r="B165" s="54"/>
      <c r="C165" s="48"/>
      <c r="D165" s="48"/>
      <c r="E165" s="48"/>
      <c r="F165" s="48"/>
      <c r="G165" s="48"/>
      <c r="H165" s="48"/>
      <c r="I165" s="49"/>
      <c r="J165" s="29">
        <f t="shared" si="26"/>
        <v>0</v>
      </c>
      <c r="K165" s="29">
        <f t="shared" si="27"/>
        <v>0</v>
      </c>
      <c r="L165" s="930"/>
      <c r="M165" s="931"/>
      <c r="N165" s="931"/>
      <c r="O165" s="932"/>
      <c r="Q165" s="27"/>
      <c r="R165" s="20"/>
      <c r="S165" s="20"/>
      <c r="T165" s="20"/>
      <c r="U165" s="11"/>
      <c r="V165" s="11"/>
      <c r="W165" s="10"/>
      <c r="X165" s="20"/>
      <c r="Y165" s="12"/>
    </row>
    <row r="166" spans="1:26" ht="15" customHeight="1" x14ac:dyDescent="0.2">
      <c r="A166" s="61" t="s">
        <v>521</v>
      </c>
      <c r="B166" s="54"/>
      <c r="C166" s="48"/>
      <c r="D166" s="48"/>
      <c r="E166" s="48"/>
      <c r="F166" s="48"/>
      <c r="G166" s="48"/>
      <c r="H166" s="48"/>
      <c r="I166" s="49"/>
      <c r="J166" s="29">
        <f t="shared" si="26"/>
        <v>0</v>
      </c>
      <c r="K166" s="29">
        <f t="shared" si="27"/>
        <v>0</v>
      </c>
      <c r="L166" s="930"/>
      <c r="M166" s="931"/>
      <c r="N166" s="931"/>
      <c r="O166" s="932"/>
      <c r="Q166" s="27"/>
      <c r="R166" s="20"/>
      <c r="S166" s="20"/>
      <c r="T166" s="20"/>
      <c r="U166" s="11"/>
      <c r="V166" s="11"/>
      <c r="W166" s="11"/>
      <c r="X166" s="10"/>
      <c r="Y166" s="12"/>
    </row>
    <row r="167" spans="1:26" ht="15" customHeight="1" thickBot="1" x14ac:dyDescent="0.25">
      <c r="A167" s="62" t="s">
        <v>521</v>
      </c>
      <c r="B167" s="55"/>
      <c r="C167" s="50"/>
      <c r="D167" s="50"/>
      <c r="E167" s="50"/>
      <c r="F167" s="50"/>
      <c r="G167" s="50"/>
      <c r="H167" s="50"/>
      <c r="I167" s="51"/>
      <c r="J167" s="29">
        <f t="shared" si="26"/>
        <v>0</v>
      </c>
      <c r="K167" s="29">
        <f t="shared" si="27"/>
        <v>0</v>
      </c>
      <c r="L167" s="933"/>
      <c r="M167" s="934"/>
      <c r="N167" s="934"/>
      <c r="O167" s="935"/>
      <c r="Q167" s="28"/>
      <c r="R167" s="23"/>
      <c r="S167" s="23"/>
      <c r="T167" s="23"/>
      <c r="U167" s="14"/>
      <c r="V167" s="14"/>
      <c r="W167" s="14"/>
      <c r="X167" s="23"/>
      <c r="Y167" s="15"/>
    </row>
    <row r="168" spans="1:26" ht="15" customHeight="1" x14ac:dyDescent="0.2">
      <c r="C168" s="29">
        <v>0</v>
      </c>
      <c r="D168" s="29">
        <v>0</v>
      </c>
      <c r="E168" s="29">
        <v>0</v>
      </c>
      <c r="F168" s="29">
        <v>0</v>
      </c>
      <c r="G168" s="29">
        <v>0</v>
      </c>
      <c r="H168" s="29">
        <v>0</v>
      </c>
      <c r="I168" s="29">
        <v>0</v>
      </c>
      <c r="J168" s="29">
        <f t="shared" si="26"/>
        <v>0</v>
      </c>
      <c r="K168" s="29">
        <f t="shared" si="27"/>
        <v>0</v>
      </c>
      <c r="L168" s="4" t="s">
        <v>532</v>
      </c>
    </row>
    <row r="169" spans="1:26" ht="15" customHeight="1" thickBot="1" x14ac:dyDescent="0.25"/>
    <row r="170" spans="1:26" ht="15" customHeight="1" thickBot="1" x14ac:dyDescent="0.25">
      <c r="A170" s="939" t="s">
        <v>651</v>
      </c>
      <c r="B170" s="940"/>
      <c r="C170" s="940"/>
      <c r="D170" s="940"/>
      <c r="E170" s="940"/>
      <c r="F170" s="941"/>
      <c r="G170" s="967" t="s">
        <v>624</v>
      </c>
      <c r="H170" s="968"/>
      <c r="I170" s="969"/>
      <c r="L170" s="945" t="s">
        <v>495</v>
      </c>
      <c r="M170" s="946"/>
      <c r="N170" s="946"/>
      <c r="O170" s="947"/>
    </row>
    <row r="171" spans="1:26" ht="15" customHeight="1" thickBot="1" x14ac:dyDescent="0.25">
      <c r="A171" s="80" t="s">
        <v>496</v>
      </c>
      <c r="B171" s="88" t="s">
        <v>497</v>
      </c>
      <c r="C171" s="81" t="s">
        <v>498</v>
      </c>
      <c r="D171" s="81" t="s">
        <v>499</v>
      </c>
      <c r="E171" s="81" t="s">
        <v>500</v>
      </c>
      <c r="F171" s="81" t="s">
        <v>501</v>
      </c>
      <c r="G171" s="82" t="s">
        <v>502</v>
      </c>
      <c r="H171" s="82" t="s">
        <v>503</v>
      </c>
      <c r="I171" s="83" t="s">
        <v>504</v>
      </c>
      <c r="L171" s="948"/>
      <c r="M171" s="949"/>
      <c r="N171" s="949"/>
      <c r="O171" s="950"/>
      <c r="Q171" s="24" t="s">
        <v>625</v>
      </c>
      <c r="R171" s="72" t="s">
        <v>652</v>
      </c>
      <c r="S171" s="72" t="s">
        <v>653</v>
      </c>
      <c r="T171" s="72" t="s">
        <v>532</v>
      </c>
      <c r="U171" s="72"/>
      <c r="V171" s="72"/>
      <c r="W171" s="72"/>
      <c r="X171" s="72"/>
      <c r="Y171" s="73"/>
      <c r="Z171" s="5" t="s">
        <v>532</v>
      </c>
    </row>
    <row r="172" spans="1:26" ht="15" customHeight="1" x14ac:dyDescent="0.2">
      <c r="A172" s="79">
        <v>1</v>
      </c>
      <c r="B172" s="53" t="s">
        <v>654</v>
      </c>
      <c r="C172" s="46"/>
      <c r="D172" s="46"/>
      <c r="E172" s="46"/>
      <c r="F172" s="46"/>
      <c r="G172" s="46"/>
      <c r="H172" s="46"/>
      <c r="I172" s="47"/>
      <c r="J172" s="29">
        <f t="shared" ref="J172:J180" si="28">D172+E172+F172</f>
        <v>0</v>
      </c>
      <c r="K172" s="29">
        <f t="shared" ref="K172:K180" si="29">D172*2+E172</f>
        <v>0</v>
      </c>
      <c r="L172" s="927" t="s">
        <v>528</v>
      </c>
      <c r="M172" s="928"/>
      <c r="N172" s="928"/>
      <c r="O172" s="929"/>
      <c r="Q172" s="74" t="s">
        <v>652</v>
      </c>
      <c r="R172" s="10"/>
      <c r="S172" s="20"/>
      <c r="T172" s="20"/>
      <c r="U172" s="20"/>
      <c r="V172" s="20"/>
      <c r="W172" s="20"/>
      <c r="X172" s="20"/>
      <c r="Y172" s="21"/>
    </row>
    <row r="173" spans="1:26" ht="15" customHeight="1" x14ac:dyDescent="0.2">
      <c r="A173" s="77">
        <v>2</v>
      </c>
      <c r="B173" s="54" t="s">
        <v>655</v>
      </c>
      <c r="C173" s="48"/>
      <c r="D173" s="48"/>
      <c r="E173" s="48"/>
      <c r="F173" s="48"/>
      <c r="G173" s="48"/>
      <c r="H173" s="48"/>
      <c r="I173" s="49"/>
      <c r="J173" s="29">
        <f t="shared" si="28"/>
        <v>0</v>
      </c>
      <c r="K173" s="29">
        <f t="shared" si="29"/>
        <v>0</v>
      </c>
      <c r="L173" s="930"/>
      <c r="M173" s="931"/>
      <c r="N173" s="931"/>
      <c r="O173" s="932"/>
      <c r="Q173" s="74" t="s">
        <v>653</v>
      </c>
      <c r="R173" s="20"/>
      <c r="S173" s="10"/>
      <c r="T173" s="20"/>
      <c r="U173" s="20"/>
      <c r="V173" s="20"/>
      <c r="W173" s="20"/>
      <c r="X173" s="20"/>
      <c r="Y173" s="21"/>
      <c r="Z173" s="5" t="s">
        <v>532</v>
      </c>
    </row>
    <row r="174" spans="1:26" ht="15" customHeight="1" x14ac:dyDescent="0.2">
      <c r="A174" s="77" t="s">
        <v>521</v>
      </c>
      <c r="B174" s="54" t="s">
        <v>532</v>
      </c>
      <c r="C174" s="48"/>
      <c r="D174" s="48"/>
      <c r="E174" s="48"/>
      <c r="F174" s="48"/>
      <c r="G174" s="48"/>
      <c r="H174" s="48"/>
      <c r="I174" s="49"/>
      <c r="J174" s="29">
        <f t="shared" si="28"/>
        <v>0</v>
      </c>
      <c r="K174" s="29">
        <f t="shared" si="29"/>
        <v>0</v>
      </c>
      <c r="L174" s="930"/>
      <c r="M174" s="931"/>
      <c r="N174" s="931"/>
      <c r="O174" s="932"/>
      <c r="Q174" s="74" t="s">
        <v>532</v>
      </c>
      <c r="R174" s="20"/>
      <c r="S174" s="20"/>
      <c r="T174" s="10"/>
      <c r="U174" s="20"/>
      <c r="V174" s="20"/>
      <c r="W174" s="20"/>
      <c r="X174" s="20" t="s">
        <v>532</v>
      </c>
      <c r="Y174" s="21"/>
    </row>
    <row r="175" spans="1:26" ht="15" customHeight="1" x14ac:dyDescent="0.2">
      <c r="A175" s="77" t="s">
        <v>521</v>
      </c>
      <c r="B175" s="54"/>
      <c r="C175" s="48"/>
      <c r="D175" s="48"/>
      <c r="E175" s="48"/>
      <c r="F175" s="48"/>
      <c r="G175" s="48"/>
      <c r="H175" s="48"/>
      <c r="I175" s="49"/>
      <c r="J175" s="29">
        <f t="shared" si="28"/>
        <v>0</v>
      </c>
      <c r="K175" s="29">
        <f t="shared" si="29"/>
        <v>0</v>
      </c>
      <c r="L175" s="930"/>
      <c r="M175" s="931"/>
      <c r="N175" s="931"/>
      <c r="O175" s="932"/>
      <c r="Q175" s="74"/>
      <c r="R175" s="20"/>
      <c r="S175" s="20"/>
      <c r="T175" s="20"/>
      <c r="U175" s="10"/>
      <c r="V175" s="11"/>
      <c r="W175" s="11"/>
      <c r="X175" s="20"/>
      <c r="Y175" s="21"/>
    </row>
    <row r="176" spans="1:26" ht="15" customHeight="1" x14ac:dyDescent="0.2">
      <c r="A176" s="77" t="s">
        <v>521</v>
      </c>
      <c r="B176" s="54"/>
      <c r="C176" s="48"/>
      <c r="D176" s="48"/>
      <c r="E176" s="48"/>
      <c r="F176" s="48"/>
      <c r="G176" s="48"/>
      <c r="H176" s="48"/>
      <c r="I176" s="49"/>
      <c r="J176" s="29">
        <f t="shared" si="28"/>
        <v>0</v>
      </c>
      <c r="K176" s="29">
        <f t="shared" si="29"/>
        <v>0</v>
      </c>
      <c r="L176" s="930"/>
      <c r="M176" s="931"/>
      <c r="N176" s="931"/>
      <c r="O176" s="932"/>
      <c r="Q176" s="74"/>
      <c r="R176" s="20"/>
      <c r="S176" s="20"/>
      <c r="T176" s="20"/>
      <c r="U176" s="11"/>
      <c r="V176" s="10"/>
      <c r="W176" s="11"/>
      <c r="X176" s="20"/>
      <c r="Y176" s="12"/>
    </row>
    <row r="177" spans="1:26" ht="15" customHeight="1" x14ac:dyDescent="0.2">
      <c r="A177" s="77" t="s">
        <v>521</v>
      </c>
      <c r="B177" s="54"/>
      <c r="C177" s="48"/>
      <c r="D177" s="48"/>
      <c r="E177" s="48"/>
      <c r="F177" s="48"/>
      <c r="G177" s="48"/>
      <c r="H177" s="48"/>
      <c r="I177" s="49"/>
      <c r="J177" s="29">
        <f t="shared" si="28"/>
        <v>0</v>
      </c>
      <c r="K177" s="29">
        <f t="shared" si="29"/>
        <v>0</v>
      </c>
      <c r="L177" s="930"/>
      <c r="M177" s="931"/>
      <c r="N177" s="931"/>
      <c r="O177" s="932"/>
      <c r="Q177" s="74"/>
      <c r="R177" s="20"/>
      <c r="S177" s="20"/>
      <c r="T177" s="20"/>
      <c r="U177" s="11"/>
      <c r="V177" s="11"/>
      <c r="W177" s="10"/>
      <c r="X177" s="20"/>
      <c r="Y177" s="12"/>
    </row>
    <row r="178" spans="1:26" ht="15" customHeight="1" x14ac:dyDescent="0.2">
      <c r="A178" s="77" t="s">
        <v>521</v>
      </c>
      <c r="B178" s="54"/>
      <c r="C178" s="48"/>
      <c r="D178" s="48"/>
      <c r="E178" s="48"/>
      <c r="F178" s="48"/>
      <c r="G178" s="48"/>
      <c r="H178" s="48"/>
      <c r="I178" s="49"/>
      <c r="J178" s="29">
        <f t="shared" si="28"/>
        <v>0</v>
      </c>
      <c r="K178" s="29">
        <f t="shared" si="29"/>
        <v>0</v>
      </c>
      <c r="L178" s="930"/>
      <c r="M178" s="931"/>
      <c r="N178" s="931"/>
      <c r="O178" s="932"/>
      <c r="Q178" s="74"/>
      <c r="R178" s="20"/>
      <c r="S178" s="20"/>
      <c r="T178" s="20"/>
      <c r="U178" s="11"/>
      <c r="V178" s="11"/>
      <c r="W178" s="11"/>
      <c r="X178" s="10"/>
      <c r="Y178" s="12"/>
    </row>
    <row r="179" spans="1:26" ht="15" customHeight="1" thickBot="1" x14ac:dyDescent="0.25">
      <c r="A179" s="78" t="s">
        <v>521</v>
      </c>
      <c r="B179" s="55"/>
      <c r="C179" s="50"/>
      <c r="D179" s="50"/>
      <c r="E179" s="50"/>
      <c r="F179" s="50"/>
      <c r="G179" s="50"/>
      <c r="H179" s="50"/>
      <c r="I179" s="51"/>
      <c r="J179" s="29">
        <f t="shared" si="28"/>
        <v>0</v>
      </c>
      <c r="K179" s="29">
        <f t="shared" si="29"/>
        <v>0</v>
      </c>
      <c r="L179" s="933"/>
      <c r="M179" s="934"/>
      <c r="N179" s="934"/>
      <c r="O179" s="935"/>
      <c r="Q179" s="75"/>
      <c r="R179" s="23"/>
      <c r="S179" s="23"/>
      <c r="T179" s="23"/>
      <c r="U179" s="14"/>
      <c r="V179" s="14"/>
      <c r="W179" s="14"/>
      <c r="X179" s="23"/>
      <c r="Y179" s="15"/>
    </row>
    <row r="180" spans="1:26" ht="15" customHeight="1" x14ac:dyDescent="0.2">
      <c r="C180" s="29">
        <f>SUM(C172:C179)</f>
        <v>0</v>
      </c>
      <c r="D180" s="29">
        <f>SUM(D172:D179)</f>
        <v>0</v>
      </c>
      <c r="E180" s="29">
        <v>0</v>
      </c>
      <c r="F180" s="29">
        <f>SUM(F172:F179)</f>
        <v>0</v>
      </c>
      <c r="G180" s="29">
        <f>SUM(G172:G179)</f>
        <v>0</v>
      </c>
      <c r="H180" s="29">
        <f>SUM(H172:H179)</f>
        <v>0</v>
      </c>
      <c r="I180" s="29">
        <f>SUM(I172:I179)</f>
        <v>0</v>
      </c>
      <c r="J180" s="29">
        <f t="shared" si="28"/>
        <v>0</v>
      </c>
      <c r="K180" s="29">
        <f t="shared" si="29"/>
        <v>0</v>
      </c>
      <c r="L180" s="71"/>
      <c r="M180" s="71"/>
      <c r="N180" s="71"/>
      <c r="O180" s="71"/>
      <c r="Q180" s="5" t="s">
        <v>532</v>
      </c>
    </row>
    <row r="181" spans="1:26" ht="15" customHeight="1" thickBot="1" x14ac:dyDescent="0.25"/>
    <row r="182" spans="1:26" ht="15" customHeight="1" thickBot="1" x14ac:dyDescent="0.25">
      <c r="A182" s="944" t="s">
        <v>43</v>
      </c>
      <c r="B182" s="942"/>
      <c r="C182" s="942"/>
      <c r="D182" s="942"/>
      <c r="E182" s="942"/>
      <c r="F182" s="951"/>
      <c r="G182" s="936" t="s">
        <v>624</v>
      </c>
      <c r="H182" s="937"/>
      <c r="I182" s="938"/>
      <c r="L182" s="945" t="s">
        <v>495</v>
      </c>
      <c r="M182" s="946"/>
      <c r="N182" s="946"/>
      <c r="O182" s="947"/>
    </row>
    <row r="183" spans="1:26" ht="15" customHeight="1" thickBot="1" x14ac:dyDescent="0.25">
      <c r="A183" s="96" t="s">
        <v>496</v>
      </c>
      <c r="B183" s="103" t="s">
        <v>497</v>
      </c>
      <c r="C183" s="104" t="s">
        <v>498</v>
      </c>
      <c r="D183" s="104" t="s">
        <v>499</v>
      </c>
      <c r="E183" s="104" t="s">
        <v>500</v>
      </c>
      <c r="F183" s="104" t="s">
        <v>501</v>
      </c>
      <c r="G183" s="105" t="s">
        <v>502</v>
      </c>
      <c r="H183" s="105" t="s">
        <v>503</v>
      </c>
      <c r="I183" s="106" t="s">
        <v>504</v>
      </c>
      <c r="L183" s="948"/>
      <c r="M183" s="949"/>
      <c r="N183" s="949"/>
      <c r="O183" s="950"/>
      <c r="Q183" s="24" t="s">
        <v>625</v>
      </c>
      <c r="R183" s="94" t="s">
        <v>532</v>
      </c>
      <c r="S183" s="94" t="s">
        <v>532</v>
      </c>
      <c r="T183" s="94" t="s">
        <v>532</v>
      </c>
      <c r="U183" s="94"/>
      <c r="V183" s="94"/>
      <c r="W183" s="94"/>
      <c r="X183" s="94"/>
      <c r="Y183" s="95"/>
      <c r="Z183" s="5" t="s">
        <v>532</v>
      </c>
    </row>
    <row r="184" spans="1:26" ht="15" customHeight="1" x14ac:dyDescent="0.2">
      <c r="A184" s="102" t="s">
        <v>521</v>
      </c>
      <c r="B184" s="53"/>
      <c r="C184" s="46"/>
      <c r="D184" s="46"/>
      <c r="E184" s="46"/>
      <c r="F184" s="46"/>
      <c r="G184" s="46"/>
      <c r="H184" s="46"/>
      <c r="I184" s="47"/>
      <c r="J184" s="29">
        <f t="shared" ref="J184:J192" si="30">D184+E184+F184</f>
        <v>0</v>
      </c>
      <c r="K184" s="29">
        <f t="shared" ref="K184:K192" si="31">D184*2+E184</f>
        <v>0</v>
      </c>
      <c r="L184" s="927" t="s">
        <v>2501</v>
      </c>
      <c r="M184" s="928"/>
      <c r="N184" s="928"/>
      <c r="O184" s="929"/>
      <c r="Q184" s="92" t="s">
        <v>532</v>
      </c>
      <c r="R184" s="10"/>
      <c r="S184" s="20"/>
      <c r="T184" s="20"/>
      <c r="U184" s="20"/>
      <c r="V184" s="20"/>
      <c r="W184" s="20"/>
      <c r="X184" s="20"/>
      <c r="Y184" s="21"/>
    </row>
    <row r="185" spans="1:26" ht="15" customHeight="1" x14ac:dyDescent="0.2">
      <c r="A185" s="100" t="s">
        <v>521</v>
      </c>
      <c r="B185" s="54"/>
      <c r="C185" s="48"/>
      <c r="D185" s="48"/>
      <c r="E185" s="48"/>
      <c r="F185" s="48"/>
      <c r="G185" s="48"/>
      <c r="H185" s="48"/>
      <c r="I185" s="49"/>
      <c r="J185" s="29">
        <f t="shared" si="30"/>
        <v>0</v>
      </c>
      <c r="K185" s="29">
        <f t="shared" si="31"/>
        <v>0</v>
      </c>
      <c r="L185" s="930"/>
      <c r="M185" s="931"/>
      <c r="N185" s="931"/>
      <c r="O185" s="932"/>
      <c r="Q185" s="92" t="s">
        <v>532</v>
      </c>
      <c r="R185" s="20"/>
      <c r="S185" s="10"/>
      <c r="T185" s="20"/>
      <c r="U185" s="20"/>
      <c r="V185" s="20"/>
      <c r="W185" s="20"/>
      <c r="X185" s="20"/>
      <c r="Y185" s="21"/>
      <c r="Z185" s="5" t="s">
        <v>532</v>
      </c>
    </row>
    <row r="186" spans="1:26" ht="15" customHeight="1" x14ac:dyDescent="0.2">
      <c r="A186" s="100" t="s">
        <v>521</v>
      </c>
      <c r="B186" s="54" t="s">
        <v>532</v>
      </c>
      <c r="C186" s="48"/>
      <c r="D186" s="48"/>
      <c r="E186" s="48"/>
      <c r="F186" s="48"/>
      <c r="G186" s="48"/>
      <c r="H186" s="48"/>
      <c r="I186" s="49"/>
      <c r="J186" s="29">
        <f t="shared" si="30"/>
        <v>0</v>
      </c>
      <c r="K186" s="29">
        <f t="shared" si="31"/>
        <v>0</v>
      </c>
      <c r="L186" s="930"/>
      <c r="M186" s="931"/>
      <c r="N186" s="931"/>
      <c r="O186" s="932"/>
      <c r="Q186" s="92" t="s">
        <v>532</v>
      </c>
      <c r="R186" s="20"/>
      <c r="S186" s="20"/>
      <c r="T186" s="10"/>
      <c r="U186" s="20"/>
      <c r="V186" s="20"/>
      <c r="W186" s="20"/>
      <c r="X186" s="20" t="s">
        <v>532</v>
      </c>
      <c r="Y186" s="21"/>
    </row>
    <row r="187" spans="1:26" ht="15" customHeight="1" x14ac:dyDescent="0.2">
      <c r="A187" s="100" t="s">
        <v>521</v>
      </c>
      <c r="B187" s="54"/>
      <c r="C187" s="48"/>
      <c r="D187" s="48"/>
      <c r="E187" s="48"/>
      <c r="F187" s="48"/>
      <c r="G187" s="48"/>
      <c r="H187" s="48"/>
      <c r="I187" s="49"/>
      <c r="J187" s="29">
        <f t="shared" si="30"/>
        <v>0</v>
      </c>
      <c r="K187" s="29">
        <f t="shared" si="31"/>
        <v>0</v>
      </c>
      <c r="L187" s="930"/>
      <c r="M187" s="931"/>
      <c r="N187" s="931"/>
      <c r="O187" s="932"/>
      <c r="Q187" s="92"/>
      <c r="R187" s="20"/>
      <c r="S187" s="20"/>
      <c r="T187" s="20"/>
      <c r="U187" s="10"/>
      <c r="V187" s="11"/>
      <c r="W187" s="11"/>
      <c r="X187" s="20"/>
      <c r="Y187" s="21"/>
    </row>
    <row r="188" spans="1:26" ht="15" customHeight="1" x14ac:dyDescent="0.2">
      <c r="A188" s="100" t="s">
        <v>521</v>
      </c>
      <c r="B188" s="54"/>
      <c r="C188" s="48"/>
      <c r="D188" s="48"/>
      <c r="E188" s="48"/>
      <c r="F188" s="48"/>
      <c r="G188" s="48"/>
      <c r="H188" s="48"/>
      <c r="I188" s="49"/>
      <c r="J188" s="29">
        <f t="shared" si="30"/>
        <v>0</v>
      </c>
      <c r="K188" s="29">
        <f t="shared" si="31"/>
        <v>0</v>
      </c>
      <c r="L188" s="930"/>
      <c r="M188" s="931"/>
      <c r="N188" s="931"/>
      <c r="O188" s="932"/>
      <c r="Q188" s="92"/>
      <c r="R188" s="20"/>
      <c r="S188" s="20"/>
      <c r="T188" s="20"/>
      <c r="U188" s="11"/>
      <c r="V188" s="10"/>
      <c r="W188" s="11"/>
      <c r="X188" s="20"/>
      <c r="Y188" s="12"/>
    </row>
    <row r="189" spans="1:26" ht="15" customHeight="1" x14ac:dyDescent="0.2">
      <c r="A189" s="100" t="s">
        <v>521</v>
      </c>
      <c r="B189" s="54"/>
      <c r="C189" s="48"/>
      <c r="D189" s="48"/>
      <c r="E189" s="48"/>
      <c r="F189" s="48"/>
      <c r="G189" s="48"/>
      <c r="H189" s="48"/>
      <c r="I189" s="49"/>
      <c r="J189" s="29">
        <f t="shared" si="30"/>
        <v>0</v>
      </c>
      <c r="K189" s="29">
        <f t="shared" si="31"/>
        <v>0</v>
      </c>
      <c r="L189" s="930"/>
      <c r="M189" s="931"/>
      <c r="N189" s="931"/>
      <c r="O189" s="932"/>
      <c r="Q189" s="92"/>
      <c r="R189" s="20"/>
      <c r="S189" s="20"/>
      <c r="T189" s="20"/>
      <c r="U189" s="11"/>
      <c r="V189" s="11"/>
      <c r="W189" s="10"/>
      <c r="X189" s="20"/>
      <c r="Y189" s="12"/>
    </row>
    <row r="190" spans="1:26" ht="15" customHeight="1" x14ac:dyDescent="0.2">
      <c r="A190" s="100" t="s">
        <v>521</v>
      </c>
      <c r="B190" s="54"/>
      <c r="C190" s="48"/>
      <c r="D190" s="48"/>
      <c r="E190" s="48"/>
      <c r="F190" s="48"/>
      <c r="G190" s="48"/>
      <c r="H190" s="48"/>
      <c r="I190" s="49"/>
      <c r="J190" s="29">
        <f t="shared" si="30"/>
        <v>0</v>
      </c>
      <c r="K190" s="29">
        <f t="shared" si="31"/>
        <v>0</v>
      </c>
      <c r="L190" s="930"/>
      <c r="M190" s="931"/>
      <c r="N190" s="931"/>
      <c r="O190" s="932"/>
      <c r="Q190" s="92"/>
      <c r="R190" s="20"/>
      <c r="S190" s="20"/>
      <c r="T190" s="20"/>
      <c r="U190" s="11"/>
      <c r="V190" s="11"/>
      <c r="W190" s="11"/>
      <c r="X190" s="10"/>
      <c r="Y190" s="12"/>
    </row>
    <row r="191" spans="1:26" ht="15" customHeight="1" thickBot="1" x14ac:dyDescent="0.25">
      <c r="A191" s="101" t="s">
        <v>521</v>
      </c>
      <c r="B191" s="55"/>
      <c r="C191" s="50"/>
      <c r="D191" s="50"/>
      <c r="E191" s="50"/>
      <c r="F191" s="50"/>
      <c r="G191" s="50"/>
      <c r="H191" s="50"/>
      <c r="I191" s="51"/>
      <c r="J191" s="29">
        <f t="shared" si="30"/>
        <v>0</v>
      </c>
      <c r="K191" s="29">
        <f t="shared" si="31"/>
        <v>0</v>
      </c>
      <c r="L191" s="933"/>
      <c r="M191" s="934"/>
      <c r="N191" s="934"/>
      <c r="O191" s="935"/>
      <c r="Q191" s="93"/>
      <c r="R191" s="23"/>
      <c r="S191" s="23"/>
      <c r="T191" s="23"/>
      <c r="U191" s="14"/>
      <c r="V191" s="14"/>
      <c r="W191" s="14"/>
      <c r="X191" s="23"/>
      <c r="Y191" s="15"/>
    </row>
    <row r="192" spans="1:26" ht="15" customHeight="1" x14ac:dyDescent="0.2">
      <c r="C192" s="29">
        <f>SUM(C184:C191)</f>
        <v>0</v>
      </c>
      <c r="D192" s="29">
        <f>SUM(D184:D191)</f>
        <v>0</v>
      </c>
      <c r="E192" s="29">
        <v>0</v>
      </c>
      <c r="F192" s="29">
        <f>SUM(F184:F191)</f>
        <v>0</v>
      </c>
      <c r="G192" s="29">
        <f>SUM(G184:G191)</f>
        <v>0</v>
      </c>
      <c r="H192" s="29">
        <f>SUM(H184:H191)</f>
        <v>0</v>
      </c>
      <c r="I192" s="29">
        <f>SUM(I184:I191)</f>
        <v>0</v>
      </c>
      <c r="J192" s="29">
        <f t="shared" si="30"/>
        <v>0</v>
      </c>
      <c r="K192" s="29">
        <f t="shared" si="31"/>
        <v>0</v>
      </c>
      <c r="Q192" s="5" t="s">
        <v>532</v>
      </c>
    </row>
    <row r="193" spans="1:29" ht="15" customHeight="1" thickBot="1" x14ac:dyDescent="0.25"/>
    <row r="194" spans="1:29" ht="15" customHeight="1" x14ac:dyDescent="0.2">
      <c r="A194" s="1016" t="s">
        <v>491</v>
      </c>
      <c r="B194" s="1017"/>
      <c r="C194" s="1020" t="s">
        <v>657</v>
      </c>
      <c r="D194" s="1021"/>
      <c r="E194" s="1021"/>
      <c r="F194" s="1021"/>
      <c r="G194" s="1021"/>
      <c r="H194" s="1021"/>
      <c r="I194" s="1022"/>
    </row>
    <row r="195" spans="1:29" ht="15" customHeight="1" thickBot="1" x14ac:dyDescent="0.25">
      <c r="A195" s="1018"/>
      <c r="B195" s="1019"/>
      <c r="C195" s="1023"/>
      <c r="D195" s="1024"/>
      <c r="E195" s="1024"/>
      <c r="F195" s="1024"/>
      <c r="G195" s="1024"/>
      <c r="H195" s="1024"/>
      <c r="I195" s="1025"/>
    </row>
    <row r="196" spans="1:29" ht="15" customHeight="1" thickBot="1" x14ac:dyDescent="0.25"/>
    <row r="197" spans="1:29" ht="15" customHeight="1" thickBot="1" x14ac:dyDescent="0.25">
      <c r="A197" s="983" t="s">
        <v>658</v>
      </c>
      <c r="B197" s="984"/>
      <c r="C197" s="984"/>
      <c r="D197" s="984"/>
      <c r="E197" s="984"/>
      <c r="F197" s="985"/>
      <c r="G197" s="980" t="s">
        <v>657</v>
      </c>
      <c r="H197" s="981"/>
      <c r="I197" s="982"/>
      <c r="L197" s="986" t="s">
        <v>588</v>
      </c>
      <c r="M197" s="987"/>
      <c r="N197" s="987"/>
      <c r="O197" s="988"/>
    </row>
    <row r="198" spans="1:29" ht="15" customHeight="1" thickBot="1" x14ac:dyDescent="0.25">
      <c r="A198" s="30" t="s">
        <v>496</v>
      </c>
      <c r="B198" s="85" t="s">
        <v>497</v>
      </c>
      <c r="C198" s="31" t="s">
        <v>498</v>
      </c>
      <c r="D198" s="31" t="s">
        <v>499</v>
      </c>
      <c r="E198" s="31" t="s">
        <v>500</v>
      </c>
      <c r="F198" s="31" t="s">
        <v>501</v>
      </c>
      <c r="G198" s="32" t="s">
        <v>502</v>
      </c>
      <c r="H198" s="32" t="s">
        <v>503</v>
      </c>
      <c r="I198" s="33" t="s">
        <v>504</v>
      </c>
      <c r="L198" s="989"/>
      <c r="M198" s="990"/>
      <c r="N198" s="990"/>
      <c r="O198" s="991"/>
      <c r="Q198" s="24" t="s">
        <v>643</v>
      </c>
      <c r="R198" s="7" t="s">
        <v>540</v>
      </c>
      <c r="S198" s="7" t="s">
        <v>506</v>
      </c>
      <c r="T198" s="7" t="s">
        <v>507</v>
      </c>
      <c r="U198" s="7" t="s">
        <v>634</v>
      </c>
      <c r="V198" s="7" t="s">
        <v>511</v>
      </c>
      <c r="W198" s="7" t="s">
        <v>514</v>
      </c>
      <c r="X198" s="7" t="s">
        <v>635</v>
      </c>
      <c r="Y198" s="7" t="s">
        <v>515</v>
      </c>
      <c r="Z198" s="7" t="s">
        <v>545</v>
      </c>
      <c r="AA198" s="7" t="s">
        <v>659</v>
      </c>
      <c r="AB198" s="7" t="s">
        <v>660</v>
      </c>
      <c r="AC198" s="8" t="s">
        <v>518</v>
      </c>
    </row>
    <row r="199" spans="1:29" ht="15" customHeight="1" x14ac:dyDescent="0.2">
      <c r="A199" s="34">
        <v>1</v>
      </c>
      <c r="B199" s="53" t="s">
        <v>557</v>
      </c>
      <c r="C199" s="46">
        <v>22</v>
      </c>
      <c r="D199" s="46">
        <v>18</v>
      </c>
      <c r="E199" s="46">
        <v>2</v>
      </c>
      <c r="F199" s="46">
        <v>2</v>
      </c>
      <c r="G199" s="46">
        <v>88</v>
      </c>
      <c r="H199" s="46">
        <v>51</v>
      </c>
      <c r="I199" s="47">
        <v>38</v>
      </c>
      <c r="J199" s="29">
        <f t="shared" ref="J199:J211" si="32">D199+E199+F199</f>
        <v>22</v>
      </c>
      <c r="K199" s="29">
        <f t="shared" ref="K199:K211" si="33">D199*2+E199</f>
        <v>38</v>
      </c>
      <c r="L199" s="927" t="s">
        <v>2502</v>
      </c>
      <c r="M199" s="928"/>
      <c r="N199" s="928"/>
      <c r="O199" s="929"/>
      <c r="Q199" s="9" t="s">
        <v>540</v>
      </c>
      <c r="R199" s="10"/>
      <c r="S199" s="20"/>
      <c r="T199" s="20"/>
      <c r="U199" s="20"/>
      <c r="V199" s="20"/>
      <c r="W199" s="20"/>
      <c r="X199" s="20"/>
      <c r="Y199" s="20"/>
      <c r="Z199" s="20"/>
      <c r="AA199" s="20"/>
      <c r="AB199" s="20"/>
      <c r="AC199" s="21"/>
    </row>
    <row r="200" spans="1:29" ht="15" customHeight="1" x14ac:dyDescent="0.2">
      <c r="A200" s="37">
        <v>2</v>
      </c>
      <c r="B200" s="54" t="s">
        <v>638</v>
      </c>
      <c r="C200" s="48">
        <v>22</v>
      </c>
      <c r="D200" s="48">
        <v>15</v>
      </c>
      <c r="E200" s="48">
        <v>3</v>
      </c>
      <c r="F200" s="48">
        <v>4</v>
      </c>
      <c r="G200" s="48">
        <v>80</v>
      </c>
      <c r="H200" s="48">
        <v>46</v>
      </c>
      <c r="I200" s="49">
        <v>33</v>
      </c>
      <c r="J200" s="29">
        <f t="shared" si="32"/>
        <v>22</v>
      </c>
      <c r="K200" s="29">
        <f t="shared" si="33"/>
        <v>33</v>
      </c>
      <c r="L200" s="930"/>
      <c r="M200" s="931"/>
      <c r="N200" s="931"/>
      <c r="O200" s="932"/>
      <c r="Q200" s="9" t="s">
        <v>506</v>
      </c>
      <c r="R200" s="20"/>
      <c r="S200" s="10"/>
      <c r="T200" s="20"/>
      <c r="U200" s="20"/>
      <c r="V200" s="20"/>
      <c r="W200" s="20"/>
      <c r="X200" s="20"/>
      <c r="Y200" s="20"/>
      <c r="Z200" s="20"/>
      <c r="AA200" s="20"/>
      <c r="AB200" s="20"/>
      <c r="AC200" s="21"/>
    </row>
    <row r="201" spans="1:29" ht="15" customHeight="1" x14ac:dyDescent="0.2">
      <c r="A201" s="37">
        <v>3</v>
      </c>
      <c r="B201" s="54" t="s">
        <v>639</v>
      </c>
      <c r="C201" s="48">
        <v>22</v>
      </c>
      <c r="D201" s="48">
        <v>15</v>
      </c>
      <c r="E201" s="48">
        <v>1</v>
      </c>
      <c r="F201" s="48">
        <v>6</v>
      </c>
      <c r="G201" s="48">
        <v>75</v>
      </c>
      <c r="H201" s="48">
        <v>44</v>
      </c>
      <c r="I201" s="49">
        <v>31</v>
      </c>
      <c r="J201" s="29">
        <f t="shared" si="32"/>
        <v>22</v>
      </c>
      <c r="K201" s="29">
        <f t="shared" si="33"/>
        <v>31</v>
      </c>
      <c r="L201" s="930"/>
      <c r="M201" s="931"/>
      <c r="N201" s="931"/>
      <c r="O201" s="932"/>
      <c r="Q201" s="9" t="s">
        <v>507</v>
      </c>
      <c r="R201" s="20"/>
      <c r="S201" s="20"/>
      <c r="T201" s="10"/>
      <c r="U201" s="20"/>
      <c r="V201" s="20"/>
      <c r="W201" s="20"/>
      <c r="X201" s="20"/>
      <c r="Y201" s="20"/>
      <c r="Z201" s="20"/>
      <c r="AA201" s="20"/>
      <c r="AB201" s="20"/>
      <c r="AC201" s="21"/>
    </row>
    <row r="202" spans="1:29" ht="15" customHeight="1" x14ac:dyDescent="0.2">
      <c r="A202" s="37">
        <v>4</v>
      </c>
      <c r="B202" s="54" t="s">
        <v>529</v>
      </c>
      <c r="C202" s="48">
        <v>22</v>
      </c>
      <c r="D202" s="48">
        <v>11</v>
      </c>
      <c r="E202" s="48">
        <v>4</v>
      </c>
      <c r="F202" s="48">
        <v>7</v>
      </c>
      <c r="G202" s="48">
        <v>77</v>
      </c>
      <c r="H202" s="48">
        <v>59</v>
      </c>
      <c r="I202" s="49">
        <v>26</v>
      </c>
      <c r="J202" s="29">
        <f t="shared" si="32"/>
        <v>22</v>
      </c>
      <c r="K202" s="29">
        <f t="shared" si="33"/>
        <v>26</v>
      </c>
      <c r="L202" s="930"/>
      <c r="M202" s="931"/>
      <c r="N202" s="931"/>
      <c r="O202" s="932"/>
      <c r="Q202" s="9" t="s">
        <v>634</v>
      </c>
      <c r="R202" s="20"/>
      <c r="S202" s="20"/>
      <c r="T202" s="20"/>
      <c r="U202" s="10"/>
      <c r="V202" s="20"/>
      <c r="W202" s="20"/>
      <c r="X202" s="20"/>
      <c r="Y202" s="20"/>
      <c r="Z202" s="20"/>
      <c r="AA202" s="20"/>
      <c r="AB202" s="20"/>
      <c r="AC202" s="21"/>
    </row>
    <row r="203" spans="1:29" ht="15" customHeight="1" x14ac:dyDescent="0.2">
      <c r="A203" s="37">
        <v>5</v>
      </c>
      <c r="B203" s="54" t="s">
        <v>531</v>
      </c>
      <c r="C203" s="48">
        <v>22</v>
      </c>
      <c r="D203" s="48">
        <v>10</v>
      </c>
      <c r="E203" s="48">
        <v>3</v>
      </c>
      <c r="F203" s="48">
        <v>9</v>
      </c>
      <c r="G203" s="48">
        <v>62</v>
      </c>
      <c r="H203" s="48">
        <v>63</v>
      </c>
      <c r="I203" s="49">
        <v>23</v>
      </c>
      <c r="J203" s="29">
        <f t="shared" si="32"/>
        <v>22</v>
      </c>
      <c r="K203" s="29">
        <f t="shared" si="33"/>
        <v>23</v>
      </c>
      <c r="L203" s="930"/>
      <c r="M203" s="931"/>
      <c r="N203" s="931"/>
      <c r="O203" s="932"/>
      <c r="Q203" s="9" t="s">
        <v>511</v>
      </c>
      <c r="R203" s="20"/>
      <c r="S203" s="20"/>
      <c r="T203" s="20"/>
      <c r="U203" s="20"/>
      <c r="V203" s="10"/>
      <c r="W203" s="20"/>
      <c r="X203" s="20"/>
      <c r="Y203" s="20"/>
      <c r="Z203" s="20"/>
      <c r="AA203" s="20"/>
      <c r="AB203" s="20"/>
      <c r="AC203" s="21"/>
    </row>
    <row r="204" spans="1:29" ht="15" customHeight="1" x14ac:dyDescent="0.2">
      <c r="A204" s="37">
        <v>6</v>
      </c>
      <c r="B204" s="54" t="s">
        <v>534</v>
      </c>
      <c r="C204" s="48">
        <v>22</v>
      </c>
      <c r="D204" s="48">
        <v>8</v>
      </c>
      <c r="E204" s="48">
        <v>3</v>
      </c>
      <c r="F204" s="48">
        <v>11</v>
      </c>
      <c r="G204" s="48">
        <v>49</v>
      </c>
      <c r="H204" s="48">
        <v>48</v>
      </c>
      <c r="I204" s="49">
        <v>19</v>
      </c>
      <c r="J204" s="29">
        <f t="shared" si="32"/>
        <v>22</v>
      </c>
      <c r="K204" s="29">
        <f t="shared" si="33"/>
        <v>19</v>
      </c>
      <c r="L204" s="930"/>
      <c r="M204" s="931"/>
      <c r="N204" s="931"/>
      <c r="O204" s="932"/>
      <c r="Q204" s="9" t="s">
        <v>514</v>
      </c>
      <c r="R204" s="20"/>
      <c r="S204" s="20"/>
      <c r="T204" s="20"/>
      <c r="U204" s="20"/>
      <c r="V204" s="20"/>
      <c r="W204" s="10"/>
      <c r="X204" s="20"/>
      <c r="Y204" s="20"/>
      <c r="Z204" s="20"/>
      <c r="AA204" s="20"/>
      <c r="AB204" s="20"/>
      <c r="AC204" s="21"/>
    </row>
    <row r="205" spans="1:29" ht="15" customHeight="1" x14ac:dyDescent="0.2">
      <c r="A205" s="37" t="s">
        <v>556</v>
      </c>
      <c r="B205" s="54" t="s">
        <v>552</v>
      </c>
      <c r="C205" s="48">
        <v>22</v>
      </c>
      <c r="D205" s="48">
        <v>6</v>
      </c>
      <c r="E205" s="48">
        <v>3</v>
      </c>
      <c r="F205" s="48">
        <v>13</v>
      </c>
      <c r="G205" s="48">
        <v>51</v>
      </c>
      <c r="H205" s="48">
        <v>69</v>
      </c>
      <c r="I205" s="49" t="s">
        <v>661</v>
      </c>
      <c r="J205" s="29">
        <f t="shared" si="32"/>
        <v>22</v>
      </c>
      <c r="K205" s="29">
        <f t="shared" si="33"/>
        <v>15</v>
      </c>
      <c r="L205" s="930"/>
      <c r="M205" s="931"/>
      <c r="N205" s="931"/>
      <c r="O205" s="932"/>
      <c r="Q205" s="9" t="s">
        <v>635</v>
      </c>
      <c r="R205" s="20"/>
      <c r="S205" s="20"/>
      <c r="T205" s="20"/>
      <c r="U205" s="20"/>
      <c r="V205" s="20"/>
      <c r="W205" s="20"/>
      <c r="X205" s="10"/>
      <c r="Y205" s="20"/>
      <c r="Z205" s="20"/>
      <c r="AA205" s="20"/>
      <c r="AB205" s="20" t="s">
        <v>532</v>
      </c>
      <c r="AC205" s="21"/>
    </row>
    <row r="206" spans="1:29" ht="15" customHeight="1" x14ac:dyDescent="0.2">
      <c r="A206" s="37" t="s">
        <v>556</v>
      </c>
      <c r="B206" s="54" t="s">
        <v>519</v>
      </c>
      <c r="C206" s="48">
        <v>22</v>
      </c>
      <c r="D206" s="48">
        <v>9</v>
      </c>
      <c r="E206" s="48">
        <v>3</v>
      </c>
      <c r="F206" s="48">
        <v>10</v>
      </c>
      <c r="G206" s="48">
        <v>68</v>
      </c>
      <c r="H206" s="48">
        <v>67</v>
      </c>
      <c r="I206" s="49" t="s">
        <v>661</v>
      </c>
      <c r="J206" s="29">
        <f t="shared" si="32"/>
        <v>22</v>
      </c>
      <c r="K206" s="29">
        <f t="shared" si="33"/>
        <v>21</v>
      </c>
      <c r="L206" s="930"/>
      <c r="M206" s="931"/>
      <c r="N206" s="931"/>
      <c r="O206" s="932"/>
      <c r="Q206" s="9" t="s">
        <v>515</v>
      </c>
      <c r="R206" s="20"/>
      <c r="S206" s="20"/>
      <c r="T206" s="20"/>
      <c r="U206" s="20"/>
      <c r="V206" s="20"/>
      <c r="W206" s="20"/>
      <c r="X206" s="20"/>
      <c r="Y206" s="10"/>
      <c r="Z206" s="11"/>
      <c r="AA206" s="11"/>
      <c r="AB206" s="20"/>
      <c r="AC206" s="21"/>
    </row>
    <row r="207" spans="1:29" ht="15" customHeight="1" x14ac:dyDescent="0.2">
      <c r="A207" s="37">
        <v>9</v>
      </c>
      <c r="B207" s="54" t="s">
        <v>530</v>
      </c>
      <c r="C207" s="48">
        <v>22</v>
      </c>
      <c r="D207" s="48">
        <v>7</v>
      </c>
      <c r="E207" s="48">
        <v>2</v>
      </c>
      <c r="F207" s="48">
        <v>13</v>
      </c>
      <c r="G207" s="48">
        <v>69</v>
      </c>
      <c r="H207" s="48">
        <v>68</v>
      </c>
      <c r="I207" s="49">
        <v>16</v>
      </c>
      <c r="J207" s="29">
        <f t="shared" si="32"/>
        <v>22</v>
      </c>
      <c r="K207" s="29">
        <f t="shared" si="33"/>
        <v>16</v>
      </c>
      <c r="L207" s="930"/>
      <c r="M207" s="931"/>
      <c r="N207" s="931"/>
      <c r="O207" s="932"/>
      <c r="Q207" s="9" t="s">
        <v>545</v>
      </c>
      <c r="R207" s="20"/>
      <c r="S207" s="20"/>
      <c r="T207" s="20"/>
      <c r="U207" s="20"/>
      <c r="V207" s="20"/>
      <c r="W207" s="20"/>
      <c r="X207" s="20"/>
      <c r="Y207" s="11"/>
      <c r="Z207" s="10"/>
      <c r="AA207" s="11"/>
      <c r="AB207" s="20"/>
      <c r="AC207" s="12"/>
    </row>
    <row r="208" spans="1:29" ht="15" customHeight="1" x14ac:dyDescent="0.2">
      <c r="A208" s="37" t="s">
        <v>662</v>
      </c>
      <c r="B208" s="54" t="s">
        <v>526</v>
      </c>
      <c r="C208" s="48">
        <v>22</v>
      </c>
      <c r="D208" s="48">
        <v>8</v>
      </c>
      <c r="E208" s="48">
        <v>1</v>
      </c>
      <c r="F208" s="48">
        <v>13</v>
      </c>
      <c r="G208" s="48">
        <v>50</v>
      </c>
      <c r="H208" s="48">
        <v>73</v>
      </c>
      <c r="I208" s="49" t="s">
        <v>663</v>
      </c>
      <c r="J208" s="29">
        <f t="shared" si="32"/>
        <v>22</v>
      </c>
      <c r="K208" s="29">
        <f t="shared" si="33"/>
        <v>17</v>
      </c>
      <c r="L208" s="930"/>
      <c r="M208" s="931"/>
      <c r="N208" s="931"/>
      <c r="O208" s="932"/>
      <c r="Q208" s="9" t="s">
        <v>659</v>
      </c>
      <c r="R208" s="20"/>
      <c r="S208" s="20"/>
      <c r="T208" s="20"/>
      <c r="U208" s="20"/>
      <c r="V208" s="20"/>
      <c r="W208" s="20"/>
      <c r="X208" s="20"/>
      <c r="Y208" s="11"/>
      <c r="Z208" s="11"/>
      <c r="AA208" s="10"/>
      <c r="AB208" s="20"/>
      <c r="AC208" s="12"/>
    </row>
    <row r="209" spans="1:29" ht="15" customHeight="1" x14ac:dyDescent="0.2">
      <c r="A209" s="37" t="s">
        <v>662</v>
      </c>
      <c r="B209" s="54" t="s">
        <v>548</v>
      </c>
      <c r="C209" s="48">
        <v>22</v>
      </c>
      <c r="D209" s="48">
        <v>6</v>
      </c>
      <c r="E209" s="48">
        <v>3</v>
      </c>
      <c r="F209" s="48">
        <v>13</v>
      </c>
      <c r="G209" s="48">
        <v>45</v>
      </c>
      <c r="H209" s="48">
        <v>72</v>
      </c>
      <c r="I209" s="49">
        <v>15</v>
      </c>
      <c r="J209" s="29">
        <f t="shared" si="32"/>
        <v>22</v>
      </c>
      <c r="K209" s="29">
        <f t="shared" si="33"/>
        <v>15</v>
      </c>
      <c r="L209" s="930"/>
      <c r="M209" s="931"/>
      <c r="N209" s="931"/>
      <c r="O209" s="932"/>
      <c r="Q209" s="9" t="s">
        <v>660</v>
      </c>
      <c r="R209" s="20"/>
      <c r="S209" s="20"/>
      <c r="T209" s="20"/>
      <c r="U209" s="20"/>
      <c r="V209" s="20"/>
      <c r="W209" s="20"/>
      <c r="X209" s="20"/>
      <c r="Y209" s="11"/>
      <c r="Z209" s="11"/>
      <c r="AA209" s="11"/>
      <c r="AB209" s="10"/>
      <c r="AC209" s="12"/>
    </row>
    <row r="210" spans="1:29" ht="15" customHeight="1" thickBot="1" x14ac:dyDescent="0.25">
      <c r="A210" s="40">
        <v>12</v>
      </c>
      <c r="B210" s="55" t="s">
        <v>522</v>
      </c>
      <c r="C210" s="50">
        <v>22</v>
      </c>
      <c r="D210" s="50">
        <v>5</v>
      </c>
      <c r="E210" s="50">
        <v>1</v>
      </c>
      <c r="F210" s="50">
        <v>16</v>
      </c>
      <c r="G210" s="50">
        <v>49</v>
      </c>
      <c r="H210" s="50">
        <v>70</v>
      </c>
      <c r="I210" s="51">
        <v>11</v>
      </c>
      <c r="J210" s="29">
        <f t="shared" si="32"/>
        <v>22</v>
      </c>
      <c r="K210" s="29">
        <f t="shared" si="33"/>
        <v>11</v>
      </c>
      <c r="L210" s="933"/>
      <c r="M210" s="934"/>
      <c r="N210" s="934"/>
      <c r="O210" s="935"/>
      <c r="Q210" s="13" t="s">
        <v>664</v>
      </c>
      <c r="R210" s="23"/>
      <c r="S210" s="23"/>
      <c r="T210" s="23"/>
      <c r="U210" s="23"/>
      <c r="V210" s="23"/>
      <c r="W210" s="23"/>
      <c r="X210" s="23"/>
      <c r="Y210" s="14"/>
      <c r="Z210" s="14"/>
      <c r="AA210" s="14"/>
      <c r="AB210" s="23"/>
      <c r="AC210" s="15"/>
    </row>
    <row r="211" spans="1:29" ht="15" customHeight="1" x14ac:dyDescent="0.2">
      <c r="A211" s="108"/>
      <c r="B211" s="109"/>
      <c r="C211" s="108">
        <v>264</v>
      </c>
      <c r="D211" s="108">
        <v>118</v>
      </c>
      <c r="E211" s="108">
        <v>29</v>
      </c>
      <c r="F211" s="108">
        <v>117</v>
      </c>
      <c r="G211" s="108">
        <v>763</v>
      </c>
      <c r="H211" s="108">
        <v>730</v>
      </c>
      <c r="I211" s="108">
        <f>SUM(I199:I210)+15+21+17</f>
        <v>265</v>
      </c>
      <c r="J211" s="29">
        <f t="shared" si="32"/>
        <v>264</v>
      </c>
      <c r="K211" s="29">
        <f t="shared" si="33"/>
        <v>265</v>
      </c>
    </row>
    <row r="212" spans="1:29" ht="15" customHeight="1" thickBot="1" x14ac:dyDescent="0.25"/>
    <row r="213" spans="1:29" ht="15" customHeight="1" thickBot="1" x14ac:dyDescent="0.25">
      <c r="A213" s="983" t="s">
        <v>665</v>
      </c>
      <c r="B213" s="984"/>
      <c r="C213" s="984"/>
      <c r="D213" s="984"/>
      <c r="E213" s="984"/>
      <c r="F213" s="985"/>
      <c r="G213" s="980" t="s">
        <v>657</v>
      </c>
      <c r="H213" s="981"/>
      <c r="I213" s="982"/>
      <c r="L213" s="945" t="s">
        <v>495</v>
      </c>
      <c r="M213" s="946"/>
      <c r="N213" s="946"/>
      <c r="O213" s="947"/>
    </row>
    <row r="214" spans="1:29" ht="15" customHeight="1" thickBot="1" x14ac:dyDescent="0.25">
      <c r="A214" s="30" t="s">
        <v>496</v>
      </c>
      <c r="B214" s="85" t="s">
        <v>497</v>
      </c>
      <c r="C214" s="31" t="s">
        <v>498</v>
      </c>
      <c r="D214" s="31" t="s">
        <v>499</v>
      </c>
      <c r="E214" s="31" t="s">
        <v>500</v>
      </c>
      <c r="F214" s="31" t="s">
        <v>501</v>
      </c>
      <c r="G214" s="32" t="s">
        <v>502</v>
      </c>
      <c r="H214" s="32" t="s">
        <v>503</v>
      </c>
      <c r="I214" s="33" t="s">
        <v>504</v>
      </c>
      <c r="L214" s="948"/>
      <c r="M214" s="949"/>
      <c r="N214" s="949"/>
      <c r="O214" s="950"/>
      <c r="Q214" s="24" t="s">
        <v>643</v>
      </c>
      <c r="R214" s="7" t="s">
        <v>666</v>
      </c>
      <c r="S214" s="7" t="s">
        <v>667</v>
      </c>
      <c r="T214" s="7" t="s">
        <v>668</v>
      </c>
      <c r="U214" s="7" t="s">
        <v>545</v>
      </c>
      <c r="V214" s="7" t="s">
        <v>669</v>
      </c>
      <c r="W214" s="7" t="s">
        <v>518</v>
      </c>
      <c r="X214" s="7" t="s">
        <v>670</v>
      </c>
      <c r="Y214" s="7" t="s">
        <v>671</v>
      </c>
      <c r="Z214" s="7" t="s">
        <v>672</v>
      </c>
      <c r="AA214" s="8" t="s">
        <v>673</v>
      </c>
    </row>
    <row r="215" spans="1:29" ht="15" customHeight="1" x14ac:dyDescent="0.2">
      <c r="A215" s="34" t="s">
        <v>521</v>
      </c>
      <c r="B215" s="53" t="s">
        <v>674</v>
      </c>
      <c r="C215" s="46"/>
      <c r="D215" s="46"/>
      <c r="E215" s="46"/>
      <c r="F215" s="46"/>
      <c r="G215" s="46"/>
      <c r="H215" s="46"/>
      <c r="I215" s="47"/>
      <c r="J215" s="29">
        <f t="shared" ref="J215:J225" si="34">D215+E215+F215</f>
        <v>0</v>
      </c>
      <c r="K215" s="29">
        <f t="shared" ref="K215:K225" si="35">D215*2+E215</f>
        <v>0</v>
      </c>
      <c r="L215" s="927" t="s">
        <v>528</v>
      </c>
      <c r="M215" s="928"/>
      <c r="N215" s="928"/>
      <c r="O215" s="929"/>
      <c r="Q215" s="9" t="s">
        <v>666</v>
      </c>
      <c r="R215" s="10"/>
      <c r="S215" s="20"/>
      <c r="T215" s="20"/>
      <c r="U215" s="20"/>
      <c r="V215" s="20"/>
      <c r="W215" s="20"/>
      <c r="X215" s="20"/>
      <c r="Y215" s="20"/>
      <c r="Z215" s="20"/>
      <c r="AA215" s="21"/>
    </row>
    <row r="216" spans="1:29" ht="15" customHeight="1" x14ac:dyDescent="0.2">
      <c r="A216" s="37" t="s">
        <v>521</v>
      </c>
      <c r="B216" s="54" t="s">
        <v>675</v>
      </c>
      <c r="C216" s="48"/>
      <c r="D216" s="48"/>
      <c r="E216" s="48"/>
      <c r="F216" s="48"/>
      <c r="G216" s="48"/>
      <c r="H216" s="48"/>
      <c r="I216" s="49"/>
      <c r="J216" s="29">
        <f t="shared" si="34"/>
        <v>0</v>
      </c>
      <c r="K216" s="29">
        <f t="shared" si="35"/>
        <v>0</v>
      </c>
      <c r="L216" s="930"/>
      <c r="M216" s="931"/>
      <c r="N216" s="931"/>
      <c r="O216" s="932"/>
      <c r="Q216" s="9" t="s">
        <v>667</v>
      </c>
      <c r="R216" s="20"/>
      <c r="S216" s="10"/>
      <c r="T216" s="20"/>
      <c r="U216" s="20"/>
      <c r="V216" s="20"/>
      <c r="W216" s="20"/>
      <c r="X216" s="20"/>
      <c r="Y216" s="20"/>
      <c r="Z216" s="20"/>
      <c r="AA216" s="21"/>
    </row>
    <row r="217" spans="1:29" ht="15" customHeight="1" x14ac:dyDescent="0.2">
      <c r="A217" s="37" t="s">
        <v>521</v>
      </c>
      <c r="B217" s="54" t="s">
        <v>676</v>
      </c>
      <c r="C217" s="48"/>
      <c r="D217" s="48"/>
      <c r="E217" s="48"/>
      <c r="F217" s="48"/>
      <c r="G217" s="48"/>
      <c r="H217" s="48"/>
      <c r="I217" s="49"/>
      <c r="J217" s="29">
        <f t="shared" si="34"/>
        <v>0</v>
      </c>
      <c r="K217" s="29">
        <f t="shared" si="35"/>
        <v>0</v>
      </c>
      <c r="L217" s="930"/>
      <c r="M217" s="931"/>
      <c r="N217" s="931"/>
      <c r="O217" s="932"/>
      <c r="Q217" s="9" t="s">
        <v>668</v>
      </c>
      <c r="R217" s="20"/>
      <c r="S217" s="20"/>
      <c r="T217" s="10"/>
      <c r="U217" s="20"/>
      <c r="V217" s="20"/>
      <c r="W217" s="20"/>
      <c r="X217" s="20"/>
      <c r="Y217" s="20"/>
      <c r="Z217" s="20"/>
      <c r="AA217" s="21"/>
    </row>
    <row r="218" spans="1:29" ht="15" customHeight="1" x14ac:dyDescent="0.2">
      <c r="A218" s="37" t="s">
        <v>521</v>
      </c>
      <c r="B218" s="54" t="s">
        <v>677</v>
      </c>
      <c r="C218" s="48"/>
      <c r="D218" s="48"/>
      <c r="E218" s="48"/>
      <c r="F218" s="48"/>
      <c r="G218" s="48"/>
      <c r="H218" s="48"/>
      <c r="I218" s="49"/>
      <c r="J218" s="29">
        <f t="shared" si="34"/>
        <v>0</v>
      </c>
      <c r="K218" s="29">
        <f t="shared" si="35"/>
        <v>0</v>
      </c>
      <c r="L218" s="930"/>
      <c r="M218" s="931"/>
      <c r="N218" s="931"/>
      <c r="O218" s="932"/>
      <c r="Q218" s="9" t="s">
        <v>545</v>
      </c>
      <c r="R218" s="20"/>
      <c r="S218" s="20"/>
      <c r="T218" s="20"/>
      <c r="U218" s="10"/>
      <c r="V218" s="20"/>
      <c r="W218" s="20"/>
      <c r="X218" s="20"/>
      <c r="Y218" s="20"/>
      <c r="Z218" s="20"/>
      <c r="AA218" s="21"/>
    </row>
    <row r="219" spans="1:29" ht="15" customHeight="1" x14ac:dyDescent="0.2">
      <c r="A219" s="37" t="s">
        <v>521</v>
      </c>
      <c r="B219" s="54" t="s">
        <v>678</v>
      </c>
      <c r="C219" s="48"/>
      <c r="D219" s="48"/>
      <c r="E219" s="48"/>
      <c r="F219" s="48"/>
      <c r="G219" s="48"/>
      <c r="H219" s="48"/>
      <c r="I219" s="49"/>
      <c r="J219" s="29">
        <f t="shared" si="34"/>
        <v>0</v>
      </c>
      <c r="K219" s="29">
        <f t="shared" si="35"/>
        <v>0</v>
      </c>
      <c r="L219" s="930"/>
      <c r="M219" s="931"/>
      <c r="N219" s="931"/>
      <c r="O219" s="932"/>
      <c r="Q219" s="9" t="s">
        <v>669</v>
      </c>
      <c r="R219" s="20"/>
      <c r="S219" s="20"/>
      <c r="T219" s="20"/>
      <c r="U219" s="20"/>
      <c r="V219" s="10"/>
      <c r="W219" s="20"/>
      <c r="X219" s="20"/>
      <c r="Y219" s="20"/>
      <c r="Z219" s="20" t="s">
        <v>532</v>
      </c>
      <c r="AA219" s="21"/>
    </row>
    <row r="220" spans="1:29" ht="15" customHeight="1" x14ac:dyDescent="0.2">
      <c r="A220" s="37" t="s">
        <v>521</v>
      </c>
      <c r="B220" s="54" t="s">
        <v>679</v>
      </c>
      <c r="C220" s="48"/>
      <c r="D220" s="48"/>
      <c r="E220" s="48"/>
      <c r="F220" s="48"/>
      <c r="G220" s="48"/>
      <c r="H220" s="48"/>
      <c r="I220" s="49"/>
      <c r="J220" s="29">
        <f t="shared" si="34"/>
        <v>0</v>
      </c>
      <c r="K220" s="29">
        <f t="shared" si="35"/>
        <v>0</v>
      </c>
      <c r="L220" s="930"/>
      <c r="M220" s="931"/>
      <c r="N220" s="931"/>
      <c r="O220" s="932"/>
      <c r="Q220" s="9" t="s">
        <v>518</v>
      </c>
      <c r="R220" s="20"/>
      <c r="S220" s="20"/>
      <c r="T220" s="20"/>
      <c r="U220" s="20"/>
      <c r="V220" s="20"/>
      <c r="W220" s="10"/>
      <c r="X220" s="11"/>
      <c r="Y220" s="11"/>
      <c r="Z220" s="20"/>
      <c r="AA220" s="21"/>
    </row>
    <row r="221" spans="1:29" ht="15" customHeight="1" x14ac:dyDescent="0.2">
      <c r="A221" s="37" t="s">
        <v>521</v>
      </c>
      <c r="B221" s="54" t="s">
        <v>680</v>
      </c>
      <c r="C221" s="48"/>
      <c r="D221" s="48"/>
      <c r="E221" s="48"/>
      <c r="F221" s="48"/>
      <c r="G221" s="48"/>
      <c r="H221" s="48"/>
      <c r="I221" s="49"/>
      <c r="J221" s="29">
        <f t="shared" si="34"/>
        <v>0</v>
      </c>
      <c r="K221" s="29">
        <f t="shared" si="35"/>
        <v>0</v>
      </c>
      <c r="L221" s="930"/>
      <c r="M221" s="931"/>
      <c r="N221" s="931"/>
      <c r="O221" s="932"/>
      <c r="Q221" s="9" t="s">
        <v>670</v>
      </c>
      <c r="R221" s="20"/>
      <c r="S221" s="20"/>
      <c r="T221" s="20"/>
      <c r="U221" s="20"/>
      <c r="V221" s="20"/>
      <c r="W221" s="11"/>
      <c r="X221" s="10"/>
      <c r="Y221" s="11"/>
      <c r="Z221" s="20"/>
      <c r="AA221" s="12"/>
    </row>
    <row r="222" spans="1:29" ht="15" customHeight="1" x14ac:dyDescent="0.2">
      <c r="A222" s="37" t="s">
        <v>521</v>
      </c>
      <c r="B222" s="54" t="s">
        <v>681</v>
      </c>
      <c r="C222" s="48"/>
      <c r="D222" s="48"/>
      <c r="E222" s="48"/>
      <c r="F222" s="48"/>
      <c r="G222" s="48"/>
      <c r="H222" s="48"/>
      <c r="I222" s="49"/>
      <c r="J222" s="29">
        <f t="shared" si="34"/>
        <v>0</v>
      </c>
      <c r="K222" s="29">
        <f t="shared" si="35"/>
        <v>0</v>
      </c>
      <c r="L222" s="930"/>
      <c r="M222" s="931"/>
      <c r="N222" s="931"/>
      <c r="O222" s="932"/>
      <c r="Q222" s="9" t="s">
        <v>671</v>
      </c>
      <c r="R222" s="20"/>
      <c r="S222" s="20"/>
      <c r="T222" s="20"/>
      <c r="U222" s="20"/>
      <c r="V222" s="20"/>
      <c r="W222" s="11"/>
      <c r="X222" s="11"/>
      <c r="Y222" s="10"/>
      <c r="Z222" s="20"/>
      <c r="AA222" s="12"/>
    </row>
    <row r="223" spans="1:29" ht="15" customHeight="1" x14ac:dyDescent="0.2">
      <c r="A223" s="37" t="s">
        <v>521</v>
      </c>
      <c r="B223" s="54" t="s">
        <v>682</v>
      </c>
      <c r="C223" s="48"/>
      <c r="D223" s="48"/>
      <c r="E223" s="48"/>
      <c r="F223" s="48"/>
      <c r="G223" s="48"/>
      <c r="H223" s="48"/>
      <c r="I223" s="49"/>
      <c r="J223" s="29">
        <f t="shared" si="34"/>
        <v>0</v>
      </c>
      <c r="K223" s="29">
        <f t="shared" si="35"/>
        <v>0</v>
      </c>
      <c r="L223" s="930"/>
      <c r="M223" s="931"/>
      <c r="N223" s="931"/>
      <c r="O223" s="932"/>
      <c r="Q223" s="9" t="s">
        <v>672</v>
      </c>
      <c r="R223" s="20"/>
      <c r="S223" s="20"/>
      <c r="T223" s="20"/>
      <c r="U223" s="20"/>
      <c r="V223" s="20"/>
      <c r="W223" s="11"/>
      <c r="X223" s="11"/>
      <c r="Y223" s="11"/>
      <c r="Z223" s="10"/>
      <c r="AA223" s="12"/>
    </row>
    <row r="224" spans="1:29" ht="15" customHeight="1" thickBot="1" x14ac:dyDescent="0.25">
      <c r="A224" s="40" t="s">
        <v>521</v>
      </c>
      <c r="B224" s="55" t="s">
        <v>683</v>
      </c>
      <c r="C224" s="50"/>
      <c r="D224" s="50"/>
      <c r="E224" s="50"/>
      <c r="F224" s="50"/>
      <c r="G224" s="50"/>
      <c r="H224" s="50"/>
      <c r="I224" s="51"/>
      <c r="J224" s="29">
        <f t="shared" si="34"/>
        <v>0</v>
      </c>
      <c r="K224" s="29">
        <f t="shared" si="35"/>
        <v>0</v>
      </c>
      <c r="L224" s="933"/>
      <c r="M224" s="934"/>
      <c r="N224" s="934"/>
      <c r="O224" s="935"/>
      <c r="Q224" s="13" t="s">
        <v>673</v>
      </c>
      <c r="R224" s="23"/>
      <c r="S224" s="23"/>
      <c r="T224" s="23"/>
      <c r="U224" s="23"/>
      <c r="V224" s="23"/>
      <c r="W224" s="14"/>
      <c r="X224" s="14"/>
      <c r="Y224" s="14"/>
      <c r="Z224" s="23"/>
      <c r="AA224" s="15"/>
    </row>
    <row r="225" spans="1:27" ht="15" customHeight="1" x14ac:dyDescent="0.2">
      <c r="C225" s="29">
        <f t="shared" ref="C225:I225" si="36">SUM(C215:C224)</f>
        <v>0</v>
      </c>
      <c r="D225" s="29">
        <f t="shared" si="36"/>
        <v>0</v>
      </c>
      <c r="E225" s="29">
        <f t="shared" si="36"/>
        <v>0</v>
      </c>
      <c r="F225" s="29">
        <f t="shared" si="36"/>
        <v>0</v>
      </c>
      <c r="G225" s="29">
        <f t="shared" si="36"/>
        <v>0</v>
      </c>
      <c r="H225" s="29">
        <f t="shared" si="36"/>
        <v>0</v>
      </c>
      <c r="I225" s="29">
        <f t="shared" si="36"/>
        <v>0</v>
      </c>
      <c r="J225" s="29">
        <f t="shared" si="34"/>
        <v>0</v>
      </c>
      <c r="K225" s="29">
        <f t="shared" si="35"/>
        <v>0</v>
      </c>
    </row>
    <row r="226" spans="1:27" ht="15" customHeight="1" thickBot="1" x14ac:dyDescent="0.25"/>
    <row r="227" spans="1:27" ht="15" customHeight="1" thickBot="1" x14ac:dyDescent="0.25">
      <c r="A227" s="983" t="s">
        <v>587</v>
      </c>
      <c r="B227" s="984"/>
      <c r="C227" s="984"/>
      <c r="D227" s="984"/>
      <c r="E227" s="984"/>
      <c r="F227" s="985"/>
      <c r="G227" s="980" t="s">
        <v>657</v>
      </c>
      <c r="H227" s="981"/>
      <c r="I227" s="982"/>
      <c r="L227" s="945" t="s">
        <v>495</v>
      </c>
      <c r="M227" s="946"/>
      <c r="N227" s="946"/>
      <c r="O227" s="947"/>
    </row>
    <row r="228" spans="1:27" ht="15" customHeight="1" thickBot="1" x14ac:dyDescent="0.25">
      <c r="A228" s="30" t="s">
        <v>496</v>
      </c>
      <c r="B228" s="85" t="s">
        <v>497</v>
      </c>
      <c r="C228" s="31" t="s">
        <v>498</v>
      </c>
      <c r="D228" s="31" t="s">
        <v>499</v>
      </c>
      <c r="E228" s="31" t="s">
        <v>500</v>
      </c>
      <c r="F228" s="31" t="s">
        <v>501</v>
      </c>
      <c r="G228" s="32" t="s">
        <v>502</v>
      </c>
      <c r="H228" s="32" t="s">
        <v>503</v>
      </c>
      <c r="I228" s="33" t="s">
        <v>504</v>
      </c>
      <c r="L228" s="948"/>
      <c r="M228" s="949"/>
      <c r="N228" s="949"/>
      <c r="O228" s="950"/>
      <c r="Q228" s="24" t="s">
        <v>643</v>
      </c>
      <c r="R228" s="7" t="s">
        <v>633</v>
      </c>
      <c r="S228" s="7" t="s">
        <v>564</v>
      </c>
      <c r="T228" s="7" t="s">
        <v>509</v>
      </c>
      <c r="U228" s="7" t="s">
        <v>684</v>
      </c>
      <c r="V228" s="7" t="s">
        <v>685</v>
      </c>
      <c r="W228" s="7" t="s">
        <v>569</v>
      </c>
      <c r="X228" s="7" t="s">
        <v>645</v>
      </c>
      <c r="Y228" s="7" t="s">
        <v>593</v>
      </c>
      <c r="Z228" s="7" t="s">
        <v>686</v>
      </c>
      <c r="AA228" s="8" t="s">
        <v>687</v>
      </c>
    </row>
    <row r="229" spans="1:27" ht="15" customHeight="1" x14ac:dyDescent="0.2">
      <c r="A229" s="34">
        <v>1</v>
      </c>
      <c r="B229" s="53" t="s">
        <v>641</v>
      </c>
      <c r="C229" s="46"/>
      <c r="D229" s="46"/>
      <c r="E229" s="46"/>
      <c r="F229" s="46"/>
      <c r="G229" s="46"/>
      <c r="H229" s="46"/>
      <c r="I229" s="47"/>
      <c r="J229" s="29">
        <f t="shared" ref="J229:J239" si="37">D229+E229+F229</f>
        <v>0</v>
      </c>
      <c r="K229" s="29">
        <f t="shared" ref="K229:K239" si="38">D229*2+E229</f>
        <v>0</v>
      </c>
      <c r="L229" s="927" t="s">
        <v>528</v>
      </c>
      <c r="M229" s="928"/>
      <c r="N229" s="928"/>
      <c r="O229" s="929"/>
      <c r="Q229" s="9" t="s">
        <v>633</v>
      </c>
      <c r="R229" s="10"/>
      <c r="S229" s="20"/>
      <c r="T229" s="20"/>
      <c r="U229" s="20"/>
      <c r="V229" s="20"/>
      <c r="W229" s="20"/>
      <c r="X229" s="20"/>
      <c r="Y229" s="20"/>
      <c r="Z229" s="20"/>
      <c r="AA229" s="21"/>
    </row>
    <row r="230" spans="1:27" ht="15" customHeight="1" x14ac:dyDescent="0.2">
      <c r="A230" s="37">
        <v>2</v>
      </c>
      <c r="B230" s="54" t="s">
        <v>581</v>
      </c>
      <c r="C230" s="48"/>
      <c r="D230" s="48"/>
      <c r="E230" s="48"/>
      <c r="F230" s="48"/>
      <c r="G230" s="48"/>
      <c r="H230" s="48"/>
      <c r="I230" s="49"/>
      <c r="J230" s="29">
        <f t="shared" si="37"/>
        <v>0</v>
      </c>
      <c r="K230" s="29">
        <f t="shared" si="38"/>
        <v>0</v>
      </c>
      <c r="L230" s="930"/>
      <c r="M230" s="931"/>
      <c r="N230" s="931"/>
      <c r="O230" s="932"/>
      <c r="Q230" s="9" t="s">
        <v>564</v>
      </c>
      <c r="R230" s="20"/>
      <c r="S230" s="10"/>
      <c r="T230" s="20"/>
      <c r="U230" s="20"/>
      <c r="V230" s="20"/>
      <c r="W230" s="20"/>
      <c r="X230" s="20"/>
      <c r="Y230" s="20"/>
      <c r="Z230" s="20"/>
      <c r="AA230" s="21"/>
    </row>
    <row r="231" spans="1:27" ht="15" customHeight="1" x14ac:dyDescent="0.2">
      <c r="A231" s="37" t="s">
        <v>521</v>
      </c>
      <c r="B231" s="54" t="s">
        <v>688</v>
      </c>
      <c r="C231" s="48"/>
      <c r="D231" s="48"/>
      <c r="E231" s="48"/>
      <c r="F231" s="48"/>
      <c r="G231" s="48"/>
      <c r="H231" s="48"/>
      <c r="I231" s="49"/>
      <c r="J231" s="29">
        <f t="shared" si="37"/>
        <v>0</v>
      </c>
      <c r="K231" s="29">
        <f t="shared" si="38"/>
        <v>0</v>
      </c>
      <c r="L231" s="930"/>
      <c r="M231" s="931"/>
      <c r="N231" s="931"/>
      <c r="O231" s="932"/>
      <c r="Q231" s="9" t="s">
        <v>509</v>
      </c>
      <c r="R231" s="20"/>
      <c r="S231" s="20"/>
      <c r="T231" s="10"/>
      <c r="U231" s="20"/>
      <c r="V231" s="20"/>
      <c r="W231" s="20"/>
      <c r="X231" s="20"/>
      <c r="Y231" s="20"/>
      <c r="Z231" s="20"/>
      <c r="AA231" s="21"/>
    </row>
    <row r="232" spans="1:27" ht="15" customHeight="1" x14ac:dyDescent="0.2">
      <c r="A232" s="37" t="s">
        <v>521</v>
      </c>
      <c r="B232" s="54" t="s">
        <v>524</v>
      </c>
      <c r="C232" s="48"/>
      <c r="D232" s="48"/>
      <c r="E232" s="48"/>
      <c r="F232" s="48"/>
      <c r="G232" s="48"/>
      <c r="H232" s="48"/>
      <c r="I232" s="49"/>
      <c r="J232" s="29">
        <f t="shared" si="37"/>
        <v>0</v>
      </c>
      <c r="K232" s="29">
        <f t="shared" si="38"/>
        <v>0</v>
      </c>
      <c r="L232" s="930"/>
      <c r="M232" s="931"/>
      <c r="N232" s="931"/>
      <c r="O232" s="932"/>
      <c r="Q232" s="9" t="s">
        <v>684</v>
      </c>
      <c r="R232" s="20"/>
      <c r="S232" s="20"/>
      <c r="T232" s="20"/>
      <c r="U232" s="10"/>
      <c r="V232" s="20"/>
      <c r="W232" s="20"/>
      <c r="X232" s="20"/>
      <c r="Y232" s="20"/>
      <c r="Z232" s="20"/>
      <c r="AA232" s="21"/>
    </row>
    <row r="233" spans="1:27" ht="15" customHeight="1" x14ac:dyDescent="0.2">
      <c r="A233" s="37" t="s">
        <v>521</v>
      </c>
      <c r="B233" s="54" t="s">
        <v>689</v>
      </c>
      <c r="C233" s="48"/>
      <c r="D233" s="48"/>
      <c r="E233" s="48"/>
      <c r="F233" s="48"/>
      <c r="G233" s="48"/>
      <c r="H233" s="48"/>
      <c r="I233" s="49"/>
      <c r="J233" s="29">
        <f t="shared" si="37"/>
        <v>0</v>
      </c>
      <c r="K233" s="29">
        <f t="shared" si="38"/>
        <v>0</v>
      </c>
      <c r="L233" s="930"/>
      <c r="M233" s="931"/>
      <c r="N233" s="931"/>
      <c r="O233" s="932"/>
      <c r="Q233" s="9" t="s">
        <v>685</v>
      </c>
      <c r="R233" s="20"/>
      <c r="S233" s="20"/>
      <c r="T233" s="20"/>
      <c r="U233" s="20"/>
      <c r="V233" s="10"/>
      <c r="W233" s="20"/>
      <c r="X233" s="20"/>
      <c r="Y233" s="20"/>
      <c r="Z233" s="20" t="s">
        <v>532</v>
      </c>
      <c r="AA233" s="21"/>
    </row>
    <row r="234" spans="1:27" ht="15" customHeight="1" x14ac:dyDescent="0.2">
      <c r="A234" s="37" t="s">
        <v>521</v>
      </c>
      <c r="B234" s="54" t="s">
        <v>690</v>
      </c>
      <c r="C234" s="48"/>
      <c r="D234" s="48"/>
      <c r="E234" s="48"/>
      <c r="F234" s="48"/>
      <c r="G234" s="48"/>
      <c r="H234" s="48"/>
      <c r="I234" s="49"/>
      <c r="J234" s="29">
        <f t="shared" si="37"/>
        <v>0</v>
      </c>
      <c r="K234" s="29">
        <f t="shared" si="38"/>
        <v>0</v>
      </c>
      <c r="L234" s="930"/>
      <c r="M234" s="931"/>
      <c r="N234" s="931"/>
      <c r="O234" s="932"/>
      <c r="Q234" s="9" t="s">
        <v>569</v>
      </c>
      <c r="R234" s="20"/>
      <c r="S234" s="20"/>
      <c r="T234" s="20"/>
      <c r="U234" s="20"/>
      <c r="V234" s="20"/>
      <c r="W234" s="10"/>
      <c r="X234" s="11"/>
      <c r="Y234" s="11"/>
      <c r="Z234" s="20"/>
      <c r="AA234" s="21"/>
    </row>
    <row r="235" spans="1:27" ht="15" customHeight="1" x14ac:dyDescent="0.2">
      <c r="A235" s="37" t="s">
        <v>521</v>
      </c>
      <c r="B235" s="54" t="s">
        <v>691</v>
      </c>
      <c r="C235" s="48"/>
      <c r="D235" s="48"/>
      <c r="E235" s="48"/>
      <c r="F235" s="48"/>
      <c r="G235" s="48"/>
      <c r="H235" s="48"/>
      <c r="I235" s="49"/>
      <c r="J235" s="29">
        <f t="shared" si="37"/>
        <v>0</v>
      </c>
      <c r="K235" s="29">
        <f t="shared" si="38"/>
        <v>0</v>
      </c>
      <c r="L235" s="930"/>
      <c r="M235" s="931"/>
      <c r="N235" s="931"/>
      <c r="O235" s="932"/>
      <c r="Q235" s="9" t="s">
        <v>645</v>
      </c>
      <c r="R235" s="20"/>
      <c r="S235" s="20"/>
      <c r="T235" s="20"/>
      <c r="U235" s="20"/>
      <c r="V235" s="20"/>
      <c r="W235" s="11"/>
      <c r="X235" s="10"/>
      <c r="Y235" s="11"/>
      <c r="Z235" s="20"/>
      <c r="AA235" s="12"/>
    </row>
    <row r="236" spans="1:27" ht="15" customHeight="1" x14ac:dyDescent="0.2">
      <c r="A236" s="37" t="s">
        <v>521</v>
      </c>
      <c r="B236" s="54" t="s">
        <v>647</v>
      </c>
      <c r="C236" s="48"/>
      <c r="D236" s="48"/>
      <c r="E236" s="48"/>
      <c r="F236" s="48"/>
      <c r="G236" s="48"/>
      <c r="H236" s="48"/>
      <c r="I236" s="49"/>
      <c r="J236" s="29">
        <f t="shared" si="37"/>
        <v>0</v>
      </c>
      <c r="K236" s="29">
        <f t="shared" si="38"/>
        <v>0</v>
      </c>
      <c r="L236" s="930"/>
      <c r="M236" s="931"/>
      <c r="N236" s="931"/>
      <c r="O236" s="932"/>
      <c r="Q236" s="9" t="s">
        <v>593</v>
      </c>
      <c r="R236" s="20"/>
      <c r="S236" s="20"/>
      <c r="T236" s="20"/>
      <c r="U236" s="20"/>
      <c r="V236" s="20"/>
      <c r="W236" s="11"/>
      <c r="X236" s="11"/>
      <c r="Y236" s="10"/>
      <c r="Z236" s="20"/>
      <c r="AA236" s="12"/>
    </row>
    <row r="237" spans="1:27" ht="15" customHeight="1" x14ac:dyDescent="0.2">
      <c r="A237" s="37" t="s">
        <v>521</v>
      </c>
      <c r="B237" s="54" t="s">
        <v>596</v>
      </c>
      <c r="C237" s="48"/>
      <c r="D237" s="48"/>
      <c r="E237" s="48"/>
      <c r="F237" s="48"/>
      <c r="G237" s="48"/>
      <c r="H237" s="48"/>
      <c r="I237" s="49"/>
      <c r="J237" s="29">
        <f t="shared" si="37"/>
        <v>0</v>
      </c>
      <c r="K237" s="29">
        <f t="shared" si="38"/>
        <v>0</v>
      </c>
      <c r="L237" s="930"/>
      <c r="M237" s="931"/>
      <c r="N237" s="931"/>
      <c r="O237" s="932"/>
      <c r="Q237" s="9" t="s">
        <v>686</v>
      </c>
      <c r="R237" s="20"/>
      <c r="S237" s="20"/>
      <c r="T237" s="20"/>
      <c r="U237" s="20"/>
      <c r="V237" s="20"/>
      <c r="W237" s="11"/>
      <c r="X237" s="11"/>
      <c r="Y237" s="11"/>
      <c r="Z237" s="10"/>
      <c r="AA237" s="12"/>
    </row>
    <row r="238" spans="1:27" ht="15" customHeight="1" thickBot="1" x14ac:dyDescent="0.25">
      <c r="A238" s="40" t="s">
        <v>521</v>
      </c>
      <c r="B238" s="55" t="s">
        <v>692</v>
      </c>
      <c r="C238" s="50"/>
      <c r="D238" s="50"/>
      <c r="E238" s="50"/>
      <c r="F238" s="50"/>
      <c r="G238" s="50"/>
      <c r="H238" s="50"/>
      <c r="I238" s="51"/>
      <c r="J238" s="29">
        <f t="shared" si="37"/>
        <v>0</v>
      </c>
      <c r="K238" s="29">
        <f t="shared" si="38"/>
        <v>0</v>
      </c>
      <c r="L238" s="933"/>
      <c r="M238" s="934"/>
      <c r="N238" s="934"/>
      <c r="O238" s="935"/>
      <c r="Q238" s="13" t="s">
        <v>687</v>
      </c>
      <c r="R238" s="23"/>
      <c r="S238" s="23"/>
      <c r="T238" s="23"/>
      <c r="U238" s="23"/>
      <c r="V238" s="23"/>
      <c r="W238" s="14"/>
      <c r="X238" s="14"/>
      <c r="Y238" s="14"/>
      <c r="Z238" s="23"/>
      <c r="AA238" s="15"/>
    </row>
    <row r="239" spans="1:27" ht="15" customHeight="1" x14ac:dyDescent="0.2">
      <c r="C239" s="29">
        <f>SUM(C229:C238)</f>
        <v>0</v>
      </c>
      <c r="D239" s="29">
        <f>SUM(D229:D238)</f>
        <v>0</v>
      </c>
      <c r="E239" s="29">
        <v>0</v>
      </c>
      <c r="F239" s="29">
        <f>SUM(F229:F238)</f>
        <v>0</v>
      </c>
      <c r="G239" s="29">
        <f>SUM(G229:G238)</f>
        <v>0</v>
      </c>
      <c r="H239" s="29">
        <f>SUM(H229:H238)</f>
        <v>0</v>
      </c>
      <c r="I239" s="29">
        <f>SUM(I229:I238)</f>
        <v>0</v>
      </c>
      <c r="J239" s="29">
        <f t="shared" si="37"/>
        <v>0</v>
      </c>
      <c r="K239" s="29">
        <f t="shared" si="38"/>
        <v>0</v>
      </c>
    </row>
    <row r="240" spans="1:27" ht="15" customHeight="1" thickBot="1" x14ac:dyDescent="0.25"/>
    <row r="241" spans="1:26" ht="15" customHeight="1" thickBot="1" x14ac:dyDescent="0.25">
      <c r="A241" s="995" t="s">
        <v>623</v>
      </c>
      <c r="B241" s="996"/>
      <c r="C241" s="996"/>
      <c r="D241" s="996"/>
      <c r="E241" s="996"/>
      <c r="F241" s="997"/>
      <c r="G241" s="992" t="s">
        <v>657</v>
      </c>
      <c r="H241" s="993"/>
      <c r="I241" s="994"/>
      <c r="L241" s="945" t="s">
        <v>495</v>
      </c>
      <c r="M241" s="946"/>
      <c r="N241" s="946"/>
      <c r="O241" s="947"/>
    </row>
    <row r="242" spans="1:26" ht="15" customHeight="1" thickBot="1" x14ac:dyDescent="0.25">
      <c r="A242" s="56" t="s">
        <v>496</v>
      </c>
      <c r="B242" s="87" t="s">
        <v>497</v>
      </c>
      <c r="C242" s="57" t="s">
        <v>498</v>
      </c>
      <c r="D242" s="57" t="s">
        <v>499</v>
      </c>
      <c r="E242" s="57" t="s">
        <v>500</v>
      </c>
      <c r="F242" s="57" t="s">
        <v>501</v>
      </c>
      <c r="G242" s="58" t="s">
        <v>502</v>
      </c>
      <c r="H242" s="58" t="s">
        <v>503</v>
      </c>
      <c r="I242" s="59" t="s">
        <v>504</v>
      </c>
      <c r="L242" s="948"/>
      <c r="M242" s="949"/>
      <c r="N242" s="949"/>
      <c r="O242" s="950"/>
      <c r="Q242" s="24" t="s">
        <v>643</v>
      </c>
      <c r="R242" s="25"/>
      <c r="S242" s="25"/>
      <c r="T242" s="25"/>
      <c r="U242" s="25"/>
      <c r="V242" s="25"/>
      <c r="W242" s="25"/>
      <c r="X242" s="25"/>
      <c r="Y242" s="26"/>
    </row>
    <row r="243" spans="1:26" ht="15" customHeight="1" x14ac:dyDescent="0.2">
      <c r="A243" s="60" t="s">
        <v>521</v>
      </c>
      <c r="B243" s="53"/>
      <c r="C243" s="46"/>
      <c r="D243" s="46"/>
      <c r="E243" s="46"/>
      <c r="F243" s="46"/>
      <c r="G243" s="46"/>
      <c r="H243" s="46"/>
      <c r="I243" s="47"/>
      <c r="J243" s="29">
        <f t="shared" ref="J243:J251" si="39">D243+E243+F243</f>
        <v>0</v>
      </c>
      <c r="K243" s="29">
        <f t="shared" ref="K243:K251" si="40">D243*2+E243</f>
        <v>0</v>
      </c>
      <c r="L243" s="930" t="s">
        <v>693</v>
      </c>
      <c r="M243" s="931"/>
      <c r="N243" s="931"/>
      <c r="O243" s="932"/>
      <c r="Q243" s="27"/>
      <c r="R243" s="10"/>
      <c r="S243" s="20"/>
      <c r="T243" s="20"/>
      <c r="U243" s="20"/>
      <c r="V243" s="20"/>
      <c r="W243" s="20"/>
      <c r="X243" s="20"/>
      <c r="Y243" s="21"/>
    </row>
    <row r="244" spans="1:26" ht="15" customHeight="1" x14ac:dyDescent="0.2">
      <c r="A244" s="61" t="s">
        <v>521</v>
      </c>
      <c r="B244" s="54"/>
      <c r="C244" s="48"/>
      <c r="D244" s="48"/>
      <c r="E244" s="48"/>
      <c r="F244" s="48"/>
      <c r="G244" s="48"/>
      <c r="H244" s="48"/>
      <c r="I244" s="49"/>
      <c r="J244" s="29">
        <f t="shared" si="39"/>
        <v>0</v>
      </c>
      <c r="K244" s="29">
        <f t="shared" si="40"/>
        <v>0</v>
      </c>
      <c r="L244" s="930"/>
      <c r="M244" s="931"/>
      <c r="N244" s="931"/>
      <c r="O244" s="932"/>
      <c r="Q244" s="27"/>
      <c r="R244" s="20"/>
      <c r="S244" s="10"/>
      <c r="T244" s="20"/>
      <c r="U244" s="20"/>
      <c r="V244" s="20"/>
      <c r="W244" s="20"/>
      <c r="X244" s="20"/>
      <c r="Y244" s="21"/>
    </row>
    <row r="245" spans="1:26" ht="15" customHeight="1" x14ac:dyDescent="0.2">
      <c r="A245" s="61" t="s">
        <v>521</v>
      </c>
      <c r="B245" s="54"/>
      <c r="C245" s="48"/>
      <c r="D245" s="48"/>
      <c r="E245" s="48"/>
      <c r="F245" s="48"/>
      <c r="G245" s="48"/>
      <c r="H245" s="48"/>
      <c r="I245" s="49"/>
      <c r="J245" s="29">
        <f t="shared" si="39"/>
        <v>0</v>
      </c>
      <c r="K245" s="29">
        <f t="shared" si="40"/>
        <v>0</v>
      </c>
      <c r="L245" s="930"/>
      <c r="M245" s="931"/>
      <c r="N245" s="931"/>
      <c r="O245" s="932"/>
      <c r="Q245" s="27"/>
      <c r="R245" s="20"/>
      <c r="S245" s="20"/>
      <c r="T245" s="10"/>
      <c r="U245" s="20"/>
      <c r="V245" s="20"/>
      <c r="W245" s="20"/>
      <c r="X245" s="20" t="s">
        <v>532</v>
      </c>
      <c r="Y245" s="21"/>
    </row>
    <row r="246" spans="1:26" ht="15" customHeight="1" x14ac:dyDescent="0.2">
      <c r="A246" s="61" t="s">
        <v>521</v>
      </c>
      <c r="B246" s="54"/>
      <c r="C246" s="48"/>
      <c r="D246" s="48"/>
      <c r="E246" s="48"/>
      <c r="F246" s="48"/>
      <c r="G246" s="48"/>
      <c r="H246" s="48"/>
      <c r="I246" s="49"/>
      <c r="J246" s="29">
        <f t="shared" si="39"/>
        <v>0</v>
      </c>
      <c r="K246" s="29">
        <f t="shared" si="40"/>
        <v>0</v>
      </c>
      <c r="L246" s="930" t="s">
        <v>528</v>
      </c>
      <c r="M246" s="931"/>
      <c r="N246" s="931"/>
      <c r="O246" s="932"/>
      <c r="Q246" s="27"/>
      <c r="R246" s="20"/>
      <c r="S246" s="20"/>
      <c r="T246" s="20"/>
      <c r="U246" s="10"/>
      <c r="V246" s="11"/>
      <c r="W246" s="11"/>
      <c r="X246" s="20"/>
      <c r="Y246" s="21"/>
    </row>
    <row r="247" spans="1:26" ht="15" customHeight="1" x14ac:dyDescent="0.2">
      <c r="A247" s="61" t="s">
        <v>521</v>
      </c>
      <c r="B247" s="54"/>
      <c r="C247" s="48"/>
      <c r="D247" s="48"/>
      <c r="E247" s="48"/>
      <c r="F247" s="48"/>
      <c r="G247" s="48"/>
      <c r="H247" s="48"/>
      <c r="I247" s="49"/>
      <c r="J247" s="29">
        <f t="shared" si="39"/>
        <v>0</v>
      </c>
      <c r="K247" s="29">
        <f t="shared" si="40"/>
        <v>0</v>
      </c>
      <c r="L247" s="930"/>
      <c r="M247" s="931"/>
      <c r="N247" s="931"/>
      <c r="O247" s="932"/>
      <c r="Q247" s="27"/>
      <c r="R247" s="20"/>
      <c r="S247" s="20"/>
      <c r="T247" s="20"/>
      <c r="U247" s="11"/>
      <c r="V247" s="10"/>
      <c r="W247" s="11"/>
      <c r="X247" s="20"/>
      <c r="Y247" s="12"/>
    </row>
    <row r="248" spans="1:26" ht="15" customHeight="1" x14ac:dyDescent="0.2">
      <c r="A248" s="61" t="s">
        <v>521</v>
      </c>
      <c r="B248" s="54"/>
      <c r="C248" s="48"/>
      <c r="D248" s="48"/>
      <c r="E248" s="48"/>
      <c r="F248" s="48"/>
      <c r="G248" s="48"/>
      <c r="H248" s="48"/>
      <c r="I248" s="49"/>
      <c r="J248" s="29">
        <f t="shared" si="39"/>
        <v>0</v>
      </c>
      <c r="K248" s="29">
        <f t="shared" si="40"/>
        <v>0</v>
      </c>
      <c r="L248" s="930"/>
      <c r="M248" s="931"/>
      <c r="N248" s="931"/>
      <c r="O248" s="932"/>
      <c r="Q248" s="27"/>
      <c r="R248" s="20"/>
      <c r="S248" s="20"/>
      <c r="T248" s="20"/>
      <c r="U248" s="11"/>
      <c r="V248" s="11"/>
      <c r="W248" s="10"/>
      <c r="X248" s="20"/>
      <c r="Y248" s="12"/>
    </row>
    <row r="249" spans="1:26" ht="15" customHeight="1" x14ac:dyDescent="0.2">
      <c r="A249" s="61" t="s">
        <v>521</v>
      </c>
      <c r="B249" s="54"/>
      <c r="C249" s="48"/>
      <c r="D249" s="48"/>
      <c r="E249" s="48"/>
      <c r="F249" s="48"/>
      <c r="G249" s="48"/>
      <c r="H249" s="48"/>
      <c r="I249" s="49"/>
      <c r="J249" s="29">
        <f t="shared" si="39"/>
        <v>0</v>
      </c>
      <c r="K249" s="29">
        <f t="shared" si="40"/>
        <v>0</v>
      </c>
      <c r="L249" s="930"/>
      <c r="M249" s="931"/>
      <c r="N249" s="931"/>
      <c r="O249" s="932"/>
      <c r="Q249" s="27"/>
      <c r="R249" s="20"/>
      <c r="S249" s="20"/>
      <c r="T249" s="20"/>
      <c r="U249" s="11"/>
      <c r="V249" s="11"/>
      <c r="W249" s="11"/>
      <c r="X249" s="10"/>
      <c r="Y249" s="12"/>
    </row>
    <row r="250" spans="1:26" ht="15" customHeight="1" thickBot="1" x14ac:dyDescent="0.25">
      <c r="A250" s="62" t="s">
        <v>521</v>
      </c>
      <c r="B250" s="55"/>
      <c r="C250" s="50"/>
      <c r="D250" s="50"/>
      <c r="E250" s="50"/>
      <c r="F250" s="50"/>
      <c r="G250" s="50"/>
      <c r="H250" s="50"/>
      <c r="I250" s="51"/>
      <c r="J250" s="29">
        <f t="shared" si="39"/>
        <v>0</v>
      </c>
      <c r="K250" s="29">
        <f t="shared" si="40"/>
        <v>0</v>
      </c>
      <c r="L250" s="933"/>
      <c r="M250" s="934"/>
      <c r="N250" s="934"/>
      <c r="O250" s="935"/>
      <c r="Q250" s="28"/>
      <c r="R250" s="23"/>
      <c r="S250" s="23"/>
      <c r="T250" s="23"/>
      <c r="U250" s="14"/>
      <c r="V250" s="14"/>
      <c r="W250" s="14"/>
      <c r="X250" s="23"/>
      <c r="Y250" s="15"/>
    </row>
    <row r="251" spans="1:26" ht="15" customHeight="1" x14ac:dyDescent="0.2">
      <c r="C251" s="29">
        <v>0</v>
      </c>
      <c r="D251" s="29">
        <v>0</v>
      </c>
      <c r="E251" s="29">
        <v>0</v>
      </c>
      <c r="F251" s="29">
        <v>0</v>
      </c>
      <c r="G251" s="29">
        <v>0</v>
      </c>
      <c r="H251" s="29">
        <v>0</v>
      </c>
      <c r="I251" s="29">
        <v>0</v>
      </c>
      <c r="J251" s="29">
        <f t="shared" si="39"/>
        <v>0</v>
      </c>
      <c r="K251" s="29">
        <f t="shared" si="40"/>
        <v>0</v>
      </c>
      <c r="L251" s="4" t="s">
        <v>532</v>
      </c>
    </row>
    <row r="252" spans="1:26" ht="15" customHeight="1" thickBot="1" x14ac:dyDescent="0.25"/>
    <row r="253" spans="1:26" ht="15" customHeight="1" thickBot="1" x14ac:dyDescent="0.25">
      <c r="A253" s="944" t="s">
        <v>694</v>
      </c>
      <c r="B253" s="942"/>
      <c r="C253" s="942"/>
      <c r="D253" s="942"/>
      <c r="E253" s="942"/>
      <c r="F253" s="951"/>
      <c r="G253" s="936" t="s">
        <v>695</v>
      </c>
      <c r="H253" s="937"/>
      <c r="I253" s="938"/>
      <c r="L253" s="945" t="s">
        <v>495</v>
      </c>
      <c r="M253" s="946"/>
      <c r="N253" s="946"/>
      <c r="O253" s="947"/>
      <c r="Z253" s="5" t="s">
        <v>532</v>
      </c>
    </row>
    <row r="254" spans="1:26" ht="15" customHeight="1" thickBot="1" x14ac:dyDescent="0.25">
      <c r="A254" s="96" t="s">
        <v>496</v>
      </c>
      <c r="B254" s="103" t="s">
        <v>497</v>
      </c>
      <c r="C254" s="104" t="s">
        <v>498</v>
      </c>
      <c r="D254" s="104" t="s">
        <v>499</v>
      </c>
      <c r="E254" s="104" t="s">
        <v>500</v>
      </c>
      <c r="F254" s="104" t="s">
        <v>501</v>
      </c>
      <c r="G254" s="105" t="s">
        <v>502</v>
      </c>
      <c r="H254" s="105" t="s">
        <v>503</v>
      </c>
      <c r="I254" s="106" t="s">
        <v>504</v>
      </c>
      <c r="L254" s="948"/>
      <c r="M254" s="949"/>
      <c r="N254" s="949"/>
      <c r="O254" s="950"/>
      <c r="Q254" s="24" t="s">
        <v>643</v>
      </c>
      <c r="R254" s="94" t="s">
        <v>501</v>
      </c>
      <c r="S254" s="94"/>
      <c r="T254" s="94"/>
      <c r="U254" s="94"/>
      <c r="V254" s="94"/>
      <c r="W254" s="94"/>
      <c r="X254" s="94"/>
      <c r="Y254" s="95"/>
    </row>
    <row r="255" spans="1:26" ht="15" customHeight="1" x14ac:dyDescent="0.2">
      <c r="A255" s="102">
        <v>1</v>
      </c>
      <c r="B255" s="53" t="s">
        <v>696</v>
      </c>
      <c r="C255" s="46"/>
      <c r="D255" s="46"/>
      <c r="E255" s="46"/>
      <c r="F255" s="46"/>
      <c r="G255" s="46"/>
      <c r="H255" s="46"/>
      <c r="I255" s="47"/>
      <c r="J255" s="29">
        <f t="shared" ref="J255:J263" si="41">D255+E255+F255</f>
        <v>0</v>
      </c>
      <c r="K255" s="29">
        <f t="shared" ref="K255:K263" si="42">D255*2+E255</f>
        <v>0</v>
      </c>
      <c r="L255" s="927" t="s">
        <v>528</v>
      </c>
      <c r="M255" s="928"/>
      <c r="N255" s="928"/>
      <c r="O255" s="929"/>
      <c r="Q255" s="92" t="s">
        <v>501</v>
      </c>
      <c r="R255" s="10"/>
      <c r="S255" s="20"/>
      <c r="T255" s="20"/>
      <c r="U255" s="20"/>
      <c r="V255" s="20"/>
      <c r="W255" s="20"/>
      <c r="X255" s="20"/>
      <c r="Y255" s="21"/>
    </row>
    <row r="256" spans="1:26" ht="15" customHeight="1" x14ac:dyDescent="0.2">
      <c r="A256" s="100" t="s">
        <v>521</v>
      </c>
      <c r="B256" s="54"/>
      <c r="C256" s="48"/>
      <c r="D256" s="48"/>
      <c r="E256" s="48"/>
      <c r="F256" s="48"/>
      <c r="G256" s="48"/>
      <c r="H256" s="48"/>
      <c r="I256" s="49"/>
      <c r="J256" s="29">
        <f t="shared" si="41"/>
        <v>0</v>
      </c>
      <c r="K256" s="29">
        <f t="shared" si="42"/>
        <v>0</v>
      </c>
      <c r="L256" s="930"/>
      <c r="M256" s="931"/>
      <c r="N256" s="931"/>
      <c r="O256" s="932"/>
      <c r="Q256" s="92"/>
      <c r="R256" s="20"/>
      <c r="S256" s="10"/>
      <c r="T256" s="20"/>
      <c r="U256" s="20"/>
      <c r="V256" s="20"/>
      <c r="W256" s="20"/>
      <c r="X256" s="20"/>
      <c r="Y256" s="21"/>
    </row>
    <row r="257" spans="1:27" ht="15" customHeight="1" x14ac:dyDescent="0.2">
      <c r="A257" s="100" t="s">
        <v>521</v>
      </c>
      <c r="B257" s="54"/>
      <c r="C257" s="48"/>
      <c r="D257" s="48"/>
      <c r="E257" s="48"/>
      <c r="F257" s="48"/>
      <c r="G257" s="48"/>
      <c r="H257" s="48"/>
      <c r="I257" s="49"/>
      <c r="J257" s="29">
        <f t="shared" si="41"/>
        <v>0</v>
      </c>
      <c r="K257" s="29">
        <f t="shared" si="42"/>
        <v>0</v>
      </c>
      <c r="L257" s="930"/>
      <c r="M257" s="931"/>
      <c r="N257" s="931"/>
      <c r="O257" s="932"/>
      <c r="Q257" s="92"/>
      <c r="R257" s="20"/>
      <c r="S257" s="20"/>
      <c r="T257" s="10"/>
      <c r="U257" s="20"/>
      <c r="V257" s="20"/>
      <c r="W257" s="20"/>
      <c r="X257" s="20" t="s">
        <v>532</v>
      </c>
      <c r="Y257" s="21"/>
    </row>
    <row r="258" spans="1:27" ht="15" customHeight="1" x14ac:dyDescent="0.2">
      <c r="A258" s="100" t="s">
        <v>521</v>
      </c>
      <c r="B258" s="54"/>
      <c r="C258" s="48"/>
      <c r="D258" s="48"/>
      <c r="E258" s="48"/>
      <c r="F258" s="48"/>
      <c r="G258" s="48"/>
      <c r="H258" s="48"/>
      <c r="I258" s="49"/>
      <c r="J258" s="29">
        <f t="shared" si="41"/>
        <v>0</v>
      </c>
      <c r="K258" s="29">
        <f t="shared" si="42"/>
        <v>0</v>
      </c>
      <c r="L258" s="930"/>
      <c r="M258" s="931"/>
      <c r="N258" s="931"/>
      <c r="O258" s="932"/>
      <c r="Q258" s="92"/>
      <c r="R258" s="20"/>
      <c r="S258" s="20"/>
      <c r="T258" s="20"/>
      <c r="U258" s="10"/>
      <c r="V258" s="11"/>
      <c r="W258" s="11"/>
      <c r="X258" s="20"/>
      <c r="Y258" s="21"/>
    </row>
    <row r="259" spans="1:27" ht="15" customHeight="1" x14ac:dyDescent="0.2">
      <c r="A259" s="100" t="s">
        <v>521</v>
      </c>
      <c r="B259" s="54"/>
      <c r="C259" s="48"/>
      <c r="D259" s="48"/>
      <c r="E259" s="48"/>
      <c r="F259" s="48"/>
      <c r="G259" s="48"/>
      <c r="H259" s="48"/>
      <c r="I259" s="49"/>
      <c r="J259" s="29">
        <f t="shared" si="41"/>
        <v>0</v>
      </c>
      <c r="K259" s="29">
        <f t="shared" si="42"/>
        <v>0</v>
      </c>
      <c r="L259" s="930"/>
      <c r="M259" s="931"/>
      <c r="N259" s="931"/>
      <c r="O259" s="932"/>
      <c r="Q259" s="92"/>
      <c r="R259" s="20"/>
      <c r="S259" s="20"/>
      <c r="T259" s="20"/>
      <c r="U259" s="11"/>
      <c r="V259" s="10"/>
      <c r="W259" s="11"/>
      <c r="X259" s="20"/>
      <c r="Y259" s="12"/>
    </row>
    <row r="260" spans="1:27" ht="15" customHeight="1" x14ac:dyDescent="0.2">
      <c r="A260" s="100" t="s">
        <v>521</v>
      </c>
      <c r="B260" s="54"/>
      <c r="C260" s="48"/>
      <c r="D260" s="48"/>
      <c r="E260" s="48"/>
      <c r="F260" s="48"/>
      <c r="G260" s="48"/>
      <c r="H260" s="48"/>
      <c r="I260" s="49"/>
      <c r="L260" s="930"/>
      <c r="M260" s="931"/>
      <c r="N260" s="931"/>
      <c r="O260" s="932"/>
      <c r="Q260" s="92"/>
      <c r="R260" s="20"/>
      <c r="S260" s="20"/>
      <c r="T260" s="20"/>
      <c r="U260" s="11"/>
      <c r="V260" s="11"/>
      <c r="W260" s="10"/>
      <c r="X260" s="20"/>
      <c r="Y260" s="12"/>
    </row>
    <row r="261" spans="1:27" ht="15" customHeight="1" x14ac:dyDescent="0.2">
      <c r="A261" s="100" t="s">
        <v>521</v>
      </c>
      <c r="B261" s="54"/>
      <c r="C261" s="48"/>
      <c r="D261" s="48"/>
      <c r="E261" s="48"/>
      <c r="F261" s="48"/>
      <c r="G261" s="48"/>
      <c r="H261" s="48"/>
      <c r="I261" s="49"/>
      <c r="J261" s="29">
        <f t="shared" si="41"/>
        <v>0</v>
      </c>
      <c r="K261" s="29">
        <f t="shared" si="42"/>
        <v>0</v>
      </c>
      <c r="L261" s="930"/>
      <c r="M261" s="931"/>
      <c r="N261" s="931"/>
      <c r="O261" s="932"/>
      <c r="Q261" s="92"/>
      <c r="R261" s="20"/>
      <c r="S261" s="20"/>
      <c r="T261" s="20"/>
      <c r="U261" s="11"/>
      <c r="V261" s="11"/>
      <c r="W261" s="11"/>
      <c r="X261" s="10"/>
      <c r="Y261" s="12"/>
    </row>
    <row r="262" spans="1:27" ht="15" customHeight="1" thickBot="1" x14ac:dyDescent="0.25">
      <c r="A262" s="101" t="s">
        <v>521</v>
      </c>
      <c r="B262" s="55"/>
      <c r="C262" s="50"/>
      <c r="D262" s="50"/>
      <c r="E262" s="50"/>
      <c r="F262" s="50"/>
      <c r="G262" s="50"/>
      <c r="H262" s="50"/>
      <c r="I262" s="51"/>
      <c r="J262" s="29">
        <f t="shared" si="41"/>
        <v>0</v>
      </c>
      <c r="K262" s="29">
        <f t="shared" si="42"/>
        <v>0</v>
      </c>
      <c r="L262" s="933"/>
      <c r="M262" s="934"/>
      <c r="N262" s="934"/>
      <c r="O262" s="935"/>
      <c r="Q262" s="93"/>
      <c r="R262" s="23"/>
      <c r="S262" s="23"/>
      <c r="T262" s="23"/>
      <c r="U262" s="14"/>
      <c r="V262" s="14"/>
      <c r="W262" s="14"/>
      <c r="X262" s="23"/>
      <c r="Y262" s="15"/>
    </row>
    <row r="263" spans="1:27" ht="15" customHeight="1" x14ac:dyDescent="0.2">
      <c r="C263" s="29">
        <f>SUM(C255:C262)</f>
        <v>0</v>
      </c>
      <c r="D263" s="29">
        <f>SUM(D255:D262)</f>
        <v>0</v>
      </c>
      <c r="E263" s="29">
        <v>0</v>
      </c>
      <c r="F263" s="29">
        <f>SUM(F255:F262)</f>
        <v>0</v>
      </c>
      <c r="G263" s="29">
        <f>SUM(G255:G262)</f>
        <v>0</v>
      </c>
      <c r="H263" s="29">
        <f>SUM(H255:H262)</f>
        <v>0</v>
      </c>
      <c r="I263" s="29">
        <f>SUM(I255:I262)</f>
        <v>0</v>
      </c>
      <c r="J263" s="29">
        <f t="shared" si="41"/>
        <v>0</v>
      </c>
      <c r="K263" s="29">
        <f t="shared" si="42"/>
        <v>0</v>
      </c>
      <c r="Q263" s="5" t="s">
        <v>532</v>
      </c>
    </row>
    <row r="264" spans="1:27" ht="15" customHeight="1" thickBot="1" x14ac:dyDescent="0.25"/>
    <row r="265" spans="1:27" ht="15" customHeight="1" x14ac:dyDescent="0.2">
      <c r="A265" s="1016" t="s">
        <v>491</v>
      </c>
      <c r="B265" s="1017"/>
      <c r="C265" s="1020" t="s">
        <v>697</v>
      </c>
      <c r="D265" s="1021"/>
      <c r="E265" s="1021"/>
      <c r="F265" s="1021"/>
      <c r="G265" s="1021"/>
      <c r="H265" s="1021"/>
      <c r="I265" s="1022"/>
    </row>
    <row r="266" spans="1:27" ht="15" customHeight="1" thickBot="1" x14ac:dyDescent="0.25">
      <c r="A266" s="1018"/>
      <c r="B266" s="1019"/>
      <c r="C266" s="1023"/>
      <c r="D266" s="1024"/>
      <c r="E266" s="1024"/>
      <c r="F266" s="1024"/>
      <c r="G266" s="1024"/>
      <c r="H266" s="1024"/>
      <c r="I266" s="1025"/>
    </row>
    <row r="267" spans="1:27" ht="15" customHeight="1" thickBot="1" x14ac:dyDescent="0.25"/>
    <row r="268" spans="1:27" ht="15" customHeight="1" thickBot="1" x14ac:dyDescent="0.25">
      <c r="A268" s="1006" t="s">
        <v>698</v>
      </c>
      <c r="B268" s="1007"/>
      <c r="C268" s="1007"/>
      <c r="D268" s="1007"/>
      <c r="E268" s="1007"/>
      <c r="F268" s="1008"/>
      <c r="G268" s="1003" t="s">
        <v>697</v>
      </c>
      <c r="H268" s="1004"/>
      <c r="I268" s="1005"/>
      <c r="L268" s="952" t="s">
        <v>538</v>
      </c>
      <c r="M268" s="953"/>
      <c r="N268" s="953"/>
      <c r="O268" s="954"/>
    </row>
    <row r="269" spans="1:27" ht="15" customHeight="1" thickBot="1" x14ac:dyDescent="0.25">
      <c r="A269" s="117" t="s">
        <v>496</v>
      </c>
      <c r="B269" s="118" t="s">
        <v>497</v>
      </c>
      <c r="C269" s="119" t="s">
        <v>498</v>
      </c>
      <c r="D269" s="119" t="s">
        <v>499</v>
      </c>
      <c r="E269" s="119" t="s">
        <v>500</v>
      </c>
      <c r="F269" s="119" t="s">
        <v>501</v>
      </c>
      <c r="G269" s="121" t="s">
        <v>502</v>
      </c>
      <c r="H269" s="121" t="s">
        <v>503</v>
      </c>
      <c r="I269" s="122" t="s">
        <v>504</v>
      </c>
      <c r="L269" s="955"/>
      <c r="M269" s="956"/>
      <c r="N269" s="956"/>
      <c r="O269" s="957"/>
      <c r="Q269" s="24" t="s">
        <v>699</v>
      </c>
      <c r="R269" s="113" t="s">
        <v>626</v>
      </c>
      <c r="S269" s="113" t="s">
        <v>542</v>
      </c>
      <c r="T269" s="113" t="s">
        <v>700</v>
      </c>
      <c r="U269" s="113" t="s">
        <v>701</v>
      </c>
      <c r="V269" s="113" t="s">
        <v>544</v>
      </c>
      <c r="W269" s="113" t="s">
        <v>569</v>
      </c>
      <c r="X269" s="113" t="s">
        <v>702</v>
      </c>
      <c r="Y269" s="113" t="s">
        <v>704</v>
      </c>
      <c r="Z269" s="113" t="s">
        <v>703</v>
      </c>
      <c r="AA269" s="114" t="s">
        <v>547</v>
      </c>
    </row>
    <row r="270" spans="1:27" ht="15" customHeight="1" x14ac:dyDescent="0.2">
      <c r="A270" s="123">
        <v>1</v>
      </c>
      <c r="B270" s="126" t="s">
        <v>630</v>
      </c>
      <c r="C270" s="127">
        <v>14</v>
      </c>
      <c r="D270" s="127">
        <v>9</v>
      </c>
      <c r="E270" s="127">
        <v>3</v>
      </c>
      <c r="F270" s="127">
        <v>2</v>
      </c>
      <c r="G270" s="127">
        <v>42</v>
      </c>
      <c r="H270" s="127">
        <v>21</v>
      </c>
      <c r="I270" s="128">
        <v>21</v>
      </c>
      <c r="J270" s="29">
        <f>D270+E270+F270</f>
        <v>14</v>
      </c>
      <c r="K270" s="29">
        <f>D270*2+E270</f>
        <v>21</v>
      </c>
      <c r="L270" s="927" t="s">
        <v>2503</v>
      </c>
      <c r="M270" s="928"/>
      <c r="N270" s="928"/>
      <c r="O270" s="929"/>
      <c r="Q270" s="115" t="s">
        <v>626</v>
      </c>
      <c r="R270" s="10"/>
      <c r="S270" s="20"/>
      <c r="T270" s="354"/>
      <c r="U270" s="20" t="s">
        <v>532</v>
      </c>
      <c r="V270" s="20"/>
      <c r="W270" s="354" t="s">
        <v>532</v>
      </c>
      <c r="X270" s="20"/>
      <c r="Y270" s="20" t="s">
        <v>532</v>
      </c>
      <c r="Z270" s="20"/>
      <c r="AA270" s="21"/>
    </row>
    <row r="271" spans="1:27" ht="15" customHeight="1" x14ac:dyDescent="0.2">
      <c r="A271" s="370" t="s">
        <v>550</v>
      </c>
      <c r="B271" s="129" t="s">
        <v>705</v>
      </c>
      <c r="C271" s="48">
        <v>14</v>
      </c>
      <c r="D271" s="48">
        <v>8</v>
      </c>
      <c r="E271" s="48">
        <v>3</v>
      </c>
      <c r="F271" s="48">
        <v>3</v>
      </c>
      <c r="G271" s="48">
        <v>58</v>
      </c>
      <c r="H271" s="48">
        <v>32</v>
      </c>
      <c r="I271" s="49">
        <v>19</v>
      </c>
      <c r="J271" s="29">
        <f t="shared" ref="J271:J279" si="43">D271+E271+F271</f>
        <v>14</v>
      </c>
      <c r="K271" s="29">
        <f t="shared" ref="K271:K279" si="44">D271*2+E271</f>
        <v>19</v>
      </c>
      <c r="L271" s="930"/>
      <c r="M271" s="931"/>
      <c r="N271" s="931"/>
      <c r="O271" s="932"/>
      <c r="Q271" s="115" t="s">
        <v>542</v>
      </c>
      <c r="R271" s="20"/>
      <c r="S271" s="10"/>
      <c r="T271" s="354"/>
      <c r="U271" s="20"/>
      <c r="V271" s="20"/>
      <c r="W271" s="354"/>
      <c r="X271" s="354"/>
      <c r="Y271" s="20"/>
      <c r="Z271" s="20"/>
      <c r="AA271" s="21"/>
    </row>
    <row r="272" spans="1:27" ht="15" customHeight="1" x14ac:dyDescent="0.2">
      <c r="A272" s="124" t="s">
        <v>550</v>
      </c>
      <c r="B272" s="129" t="s">
        <v>706</v>
      </c>
      <c r="C272" s="48">
        <v>14</v>
      </c>
      <c r="D272" s="48">
        <v>8</v>
      </c>
      <c r="E272" s="48">
        <v>3</v>
      </c>
      <c r="F272" s="48">
        <v>3</v>
      </c>
      <c r="G272" s="48">
        <v>49</v>
      </c>
      <c r="H272" s="48">
        <v>28</v>
      </c>
      <c r="I272" s="49">
        <v>19</v>
      </c>
      <c r="J272" s="29">
        <f t="shared" si="43"/>
        <v>14</v>
      </c>
      <c r="K272" s="29">
        <f t="shared" si="44"/>
        <v>19</v>
      </c>
      <c r="L272" s="930"/>
      <c r="M272" s="931"/>
      <c r="N272" s="931"/>
      <c r="O272" s="932"/>
      <c r="Q272" s="115" t="s">
        <v>700</v>
      </c>
      <c r="R272" s="354"/>
      <c r="S272" s="354"/>
      <c r="T272" s="10"/>
      <c r="U272" s="354"/>
      <c r="V272" s="354"/>
      <c r="W272" s="354"/>
      <c r="X272" s="354"/>
      <c r="Y272" s="354"/>
      <c r="Z272" s="354"/>
      <c r="AA272" s="356"/>
    </row>
    <row r="273" spans="1:31" ht="15" customHeight="1" x14ac:dyDescent="0.2">
      <c r="A273" s="124">
        <v>4</v>
      </c>
      <c r="B273" s="129" t="s">
        <v>707</v>
      </c>
      <c r="C273" s="48">
        <v>14</v>
      </c>
      <c r="D273" s="48">
        <v>7</v>
      </c>
      <c r="E273" s="48">
        <v>1</v>
      </c>
      <c r="F273" s="48">
        <v>6</v>
      </c>
      <c r="G273" s="48">
        <v>32</v>
      </c>
      <c r="H273" s="48">
        <v>32</v>
      </c>
      <c r="I273" s="49">
        <v>15</v>
      </c>
      <c r="J273" s="29">
        <f t="shared" si="43"/>
        <v>14</v>
      </c>
      <c r="K273" s="29">
        <f t="shared" si="44"/>
        <v>15</v>
      </c>
      <c r="L273" s="930"/>
      <c r="M273" s="931"/>
      <c r="N273" s="931"/>
      <c r="O273" s="932"/>
      <c r="Q273" s="115" t="s">
        <v>701</v>
      </c>
      <c r="R273" s="20"/>
      <c r="S273" s="20"/>
      <c r="T273" s="354"/>
      <c r="U273" s="10"/>
      <c r="V273" s="20"/>
      <c r="W273" s="354"/>
      <c r="X273" s="20"/>
      <c r="Y273" s="20" t="s">
        <v>532</v>
      </c>
      <c r="Z273" s="20"/>
      <c r="AA273" s="21"/>
    </row>
    <row r="274" spans="1:31" ht="15" customHeight="1" x14ac:dyDescent="0.2">
      <c r="A274" s="124">
        <v>5</v>
      </c>
      <c r="B274" s="129" t="s">
        <v>708</v>
      </c>
      <c r="C274" s="48">
        <v>14</v>
      </c>
      <c r="D274" s="48">
        <v>5</v>
      </c>
      <c r="E274" s="48">
        <v>3</v>
      </c>
      <c r="F274" s="48">
        <v>6</v>
      </c>
      <c r="G274" s="48">
        <v>47</v>
      </c>
      <c r="H274" s="48">
        <v>47</v>
      </c>
      <c r="I274" s="49">
        <v>13</v>
      </c>
      <c r="J274" s="29">
        <f t="shared" si="43"/>
        <v>14</v>
      </c>
      <c r="K274" s="29">
        <f t="shared" si="44"/>
        <v>13</v>
      </c>
      <c r="L274" s="930"/>
      <c r="M274" s="931"/>
      <c r="N274" s="931"/>
      <c r="O274" s="932"/>
      <c r="Q274" s="115" t="s">
        <v>544</v>
      </c>
      <c r="R274" s="20" t="s">
        <v>532</v>
      </c>
      <c r="S274" s="20"/>
      <c r="T274" s="354"/>
      <c r="U274" s="20"/>
      <c r="V274" s="10"/>
      <c r="W274" s="354"/>
      <c r="X274" s="11"/>
      <c r="Y274" s="20"/>
      <c r="Z274" s="20"/>
      <c r="AA274" s="21"/>
    </row>
    <row r="275" spans="1:31" ht="15" customHeight="1" x14ac:dyDescent="0.2">
      <c r="A275" s="124">
        <v>6</v>
      </c>
      <c r="B275" s="129" t="s">
        <v>709</v>
      </c>
      <c r="C275" s="48">
        <v>14</v>
      </c>
      <c r="D275" s="48">
        <v>4</v>
      </c>
      <c r="E275" s="48">
        <v>1</v>
      </c>
      <c r="F275" s="48">
        <v>9</v>
      </c>
      <c r="G275" s="48">
        <v>20</v>
      </c>
      <c r="H275" s="48">
        <v>52</v>
      </c>
      <c r="I275" s="49">
        <v>9</v>
      </c>
      <c r="J275" s="29">
        <f t="shared" si="43"/>
        <v>14</v>
      </c>
      <c r="K275" s="29">
        <f t="shared" si="44"/>
        <v>9</v>
      </c>
      <c r="L275" s="930"/>
      <c r="M275" s="931"/>
      <c r="N275" s="931"/>
      <c r="O275" s="932"/>
      <c r="Q275" s="115" t="s">
        <v>569</v>
      </c>
      <c r="R275" s="354" t="s">
        <v>532</v>
      </c>
      <c r="S275" s="354"/>
      <c r="T275" s="354"/>
      <c r="U275" s="354"/>
      <c r="V275" s="354"/>
      <c r="W275" s="10"/>
      <c r="X275" s="11" t="s">
        <v>1642</v>
      </c>
      <c r="Y275" s="354"/>
      <c r="Z275" s="354"/>
      <c r="AA275" s="356"/>
    </row>
    <row r="276" spans="1:31" ht="15" customHeight="1" x14ac:dyDescent="0.2">
      <c r="A276" s="124" t="s">
        <v>556</v>
      </c>
      <c r="B276" s="129" t="s">
        <v>551</v>
      </c>
      <c r="C276" s="48">
        <v>14</v>
      </c>
      <c r="D276" s="48">
        <v>2</v>
      </c>
      <c r="E276" s="48">
        <v>4</v>
      </c>
      <c r="F276" s="48">
        <v>8</v>
      </c>
      <c r="G276" s="48">
        <v>27</v>
      </c>
      <c r="H276" s="48">
        <v>38</v>
      </c>
      <c r="I276" s="49">
        <v>8</v>
      </c>
      <c r="J276" s="29">
        <f t="shared" si="43"/>
        <v>14</v>
      </c>
      <c r="K276" s="29">
        <f t="shared" si="44"/>
        <v>8</v>
      </c>
      <c r="L276" s="930"/>
      <c r="M276" s="931"/>
      <c r="N276" s="931"/>
      <c r="O276" s="932"/>
      <c r="Q276" s="115" t="s">
        <v>702</v>
      </c>
      <c r="R276" s="20"/>
      <c r="S276" s="20"/>
      <c r="T276" s="354"/>
      <c r="U276" s="20"/>
      <c r="V276" s="11"/>
      <c r="W276" s="354"/>
      <c r="X276" s="10"/>
      <c r="Y276" s="20"/>
      <c r="Z276" s="11"/>
      <c r="AA276" s="21"/>
    </row>
    <row r="277" spans="1:31" ht="15" customHeight="1" x14ac:dyDescent="0.2">
      <c r="A277" s="124" t="s">
        <v>2504</v>
      </c>
      <c r="B277" s="129" t="s">
        <v>710</v>
      </c>
      <c r="C277" s="48">
        <v>13</v>
      </c>
      <c r="D277" s="48">
        <v>2</v>
      </c>
      <c r="E277" s="48">
        <v>4</v>
      </c>
      <c r="F277" s="48">
        <v>7</v>
      </c>
      <c r="G277" s="48">
        <v>26</v>
      </c>
      <c r="H277" s="48">
        <v>52</v>
      </c>
      <c r="I277" s="978">
        <v>8</v>
      </c>
      <c r="J277" s="29">
        <f t="shared" si="43"/>
        <v>13</v>
      </c>
      <c r="K277" s="29">
        <f t="shared" si="44"/>
        <v>8</v>
      </c>
      <c r="L277" s="930"/>
      <c r="M277" s="931"/>
      <c r="N277" s="931"/>
      <c r="O277" s="932"/>
      <c r="Q277" s="115" t="s">
        <v>704</v>
      </c>
      <c r="R277" s="20"/>
      <c r="S277" s="20"/>
      <c r="T277" s="354"/>
      <c r="U277" s="20"/>
      <c r="V277" s="11"/>
      <c r="W277" s="354"/>
      <c r="X277" s="2"/>
      <c r="Y277" s="10"/>
      <c r="Z277" s="20"/>
      <c r="AA277" s="12"/>
    </row>
    <row r="278" spans="1:31" ht="15" customHeight="1" x14ac:dyDescent="0.2">
      <c r="A278" s="124" t="s">
        <v>809</v>
      </c>
      <c r="B278" s="129" t="s">
        <v>1608</v>
      </c>
      <c r="C278" s="48">
        <v>1</v>
      </c>
      <c r="D278" s="48">
        <v>0</v>
      </c>
      <c r="E278" s="48">
        <v>0</v>
      </c>
      <c r="F278" s="48">
        <v>1</v>
      </c>
      <c r="G278" s="48">
        <v>2</v>
      </c>
      <c r="H278" s="48">
        <v>3</v>
      </c>
      <c r="I278" s="1027"/>
      <c r="J278" s="29">
        <f t="shared" si="43"/>
        <v>1</v>
      </c>
      <c r="K278" s="29">
        <f t="shared" si="44"/>
        <v>0</v>
      </c>
      <c r="L278" s="930"/>
      <c r="M278" s="931"/>
      <c r="N278" s="931"/>
      <c r="O278" s="932"/>
      <c r="Q278" s="115" t="s">
        <v>703</v>
      </c>
      <c r="R278" s="20"/>
      <c r="S278" s="20"/>
      <c r="T278" s="354"/>
      <c r="U278" s="20"/>
      <c r="V278" s="11"/>
      <c r="W278" s="354"/>
      <c r="X278" s="2"/>
      <c r="Y278" s="11"/>
      <c r="Z278" s="10"/>
      <c r="AA278" s="12"/>
    </row>
    <row r="279" spans="1:31" ht="15" customHeight="1" thickBot="1" x14ac:dyDescent="0.25">
      <c r="A279" s="125" t="s">
        <v>533</v>
      </c>
      <c r="B279" s="130" t="s">
        <v>711</v>
      </c>
      <c r="C279" s="50">
        <v>0</v>
      </c>
      <c r="D279" s="50">
        <v>0</v>
      </c>
      <c r="E279" s="50">
        <v>0</v>
      </c>
      <c r="F279" s="50">
        <v>0</v>
      </c>
      <c r="G279" s="50">
        <v>0</v>
      </c>
      <c r="H279" s="50">
        <v>0</v>
      </c>
      <c r="I279" s="51">
        <v>0</v>
      </c>
      <c r="J279" s="29">
        <f t="shared" si="43"/>
        <v>0</v>
      </c>
      <c r="K279" s="29">
        <f t="shared" si="44"/>
        <v>0</v>
      </c>
      <c r="L279" s="933"/>
      <c r="M279" s="934"/>
      <c r="N279" s="934"/>
      <c r="O279" s="935"/>
      <c r="Q279" s="116" t="s">
        <v>547</v>
      </c>
      <c r="R279" s="23"/>
      <c r="S279" s="23"/>
      <c r="T279" s="355"/>
      <c r="U279" s="23"/>
      <c r="V279" s="14"/>
      <c r="W279" s="355"/>
      <c r="X279" s="3"/>
      <c r="Y279" s="14"/>
      <c r="Z279" s="23"/>
      <c r="AA279" s="15"/>
    </row>
    <row r="280" spans="1:31" ht="15" customHeight="1" x14ac:dyDescent="0.2">
      <c r="C280" s="29">
        <f t="shared" ref="C280:I280" si="45">SUM(C270:C279)</f>
        <v>112</v>
      </c>
      <c r="D280" s="29">
        <f t="shared" si="45"/>
        <v>45</v>
      </c>
      <c r="E280" s="29">
        <f t="shared" si="45"/>
        <v>22</v>
      </c>
      <c r="F280" s="29">
        <f t="shared" si="45"/>
        <v>45</v>
      </c>
      <c r="G280" s="29">
        <f t="shared" si="45"/>
        <v>303</v>
      </c>
      <c r="H280" s="29">
        <f t="shared" si="45"/>
        <v>305</v>
      </c>
      <c r="I280" s="29">
        <f t="shared" si="45"/>
        <v>112</v>
      </c>
      <c r="J280" s="29">
        <f>D280+E280+F280</f>
        <v>112</v>
      </c>
      <c r="K280" s="29">
        <f>D280*2+E280</f>
        <v>112</v>
      </c>
    </row>
    <row r="281" spans="1:31" ht="15" customHeight="1" thickBot="1" x14ac:dyDescent="0.25"/>
    <row r="282" spans="1:31" ht="15" customHeight="1" thickBot="1" x14ac:dyDescent="0.25">
      <c r="A282" s="983" t="s">
        <v>493</v>
      </c>
      <c r="B282" s="984"/>
      <c r="C282" s="984"/>
      <c r="D282" s="984"/>
      <c r="E282" s="984"/>
      <c r="F282" s="985"/>
      <c r="G282" s="980" t="s">
        <v>697</v>
      </c>
      <c r="H282" s="981"/>
      <c r="I282" s="982"/>
      <c r="L282" s="945" t="s">
        <v>495</v>
      </c>
      <c r="M282" s="946"/>
      <c r="N282" s="946"/>
      <c r="O282" s="947"/>
    </row>
    <row r="283" spans="1:31" ht="15" customHeight="1" thickBot="1" x14ac:dyDescent="0.25">
      <c r="A283" s="30" t="s">
        <v>496</v>
      </c>
      <c r="B283" s="85" t="s">
        <v>497</v>
      </c>
      <c r="C283" s="31" t="s">
        <v>498</v>
      </c>
      <c r="D283" s="31" t="s">
        <v>499</v>
      </c>
      <c r="E283" s="31" t="s">
        <v>500</v>
      </c>
      <c r="F283" s="31" t="s">
        <v>501</v>
      </c>
      <c r="G283" s="32" t="s">
        <v>502</v>
      </c>
      <c r="H283" s="32" t="s">
        <v>503</v>
      </c>
      <c r="I283" s="33" t="s">
        <v>504</v>
      </c>
      <c r="L283" s="948"/>
      <c r="M283" s="949"/>
      <c r="N283" s="949"/>
      <c r="O283" s="950"/>
      <c r="Q283" s="24" t="s">
        <v>699</v>
      </c>
      <c r="R283" s="7" t="s">
        <v>712</v>
      </c>
      <c r="S283" s="7" t="s">
        <v>506</v>
      </c>
      <c r="T283" s="7" t="s">
        <v>507</v>
      </c>
      <c r="U283" s="7" t="s">
        <v>713</v>
      </c>
      <c r="V283" s="7" t="s">
        <v>634</v>
      </c>
      <c r="W283" s="7" t="s">
        <v>511</v>
      </c>
      <c r="X283" s="7" t="s">
        <v>514</v>
      </c>
      <c r="Y283" s="7" t="s">
        <v>635</v>
      </c>
      <c r="Z283" s="7" t="s">
        <v>515</v>
      </c>
      <c r="AA283" s="7" t="s">
        <v>545</v>
      </c>
      <c r="AB283" s="7" t="s">
        <v>517</v>
      </c>
      <c r="AC283" s="7" t="s">
        <v>518</v>
      </c>
      <c r="AD283" s="8" t="s">
        <v>645</v>
      </c>
    </row>
    <row r="284" spans="1:31" ht="15" customHeight="1" x14ac:dyDescent="0.2">
      <c r="A284" s="34">
        <v>1</v>
      </c>
      <c r="B284" s="53" t="s">
        <v>529</v>
      </c>
      <c r="C284" s="46"/>
      <c r="D284" s="46"/>
      <c r="E284" s="46"/>
      <c r="F284" s="46"/>
      <c r="G284" s="46"/>
      <c r="H284" s="46"/>
      <c r="I284" s="47"/>
      <c r="J284" s="29">
        <f t="shared" ref="J284:J297" si="46">D284+E284+F284</f>
        <v>0</v>
      </c>
      <c r="K284" s="29">
        <f t="shared" ref="K284:K297" si="47">D284*2+E284</f>
        <v>0</v>
      </c>
      <c r="L284" s="927" t="s">
        <v>528</v>
      </c>
      <c r="M284" s="928"/>
      <c r="N284" s="928"/>
      <c r="O284" s="929"/>
      <c r="Q284" s="9" t="s">
        <v>712</v>
      </c>
      <c r="R284" s="10"/>
      <c r="S284" s="20"/>
      <c r="T284" s="20"/>
      <c r="U284" s="20"/>
      <c r="V284" s="20"/>
      <c r="W284" s="20"/>
      <c r="X284" s="20"/>
      <c r="Y284" s="20"/>
      <c r="Z284" s="20"/>
      <c r="AA284" s="20"/>
      <c r="AB284" s="20"/>
      <c r="AC284" s="20"/>
      <c r="AD284" s="21"/>
    </row>
    <row r="285" spans="1:31" ht="15" customHeight="1" x14ac:dyDescent="0.2">
      <c r="A285" s="37">
        <v>2</v>
      </c>
      <c r="B285" s="54" t="s">
        <v>638</v>
      </c>
      <c r="C285" s="48"/>
      <c r="D285" s="48"/>
      <c r="E285" s="48"/>
      <c r="F285" s="48"/>
      <c r="G285" s="48"/>
      <c r="H285" s="48"/>
      <c r="I285" s="49"/>
      <c r="J285" s="29">
        <f t="shared" si="46"/>
        <v>0</v>
      </c>
      <c r="K285" s="29">
        <f t="shared" si="47"/>
        <v>0</v>
      </c>
      <c r="L285" s="930"/>
      <c r="M285" s="931"/>
      <c r="N285" s="931"/>
      <c r="O285" s="932"/>
      <c r="Q285" s="9" t="s">
        <v>506</v>
      </c>
      <c r="R285" s="20"/>
      <c r="S285" s="10"/>
      <c r="T285" s="20"/>
      <c r="U285" s="20"/>
      <c r="V285" s="20"/>
      <c r="W285" s="20"/>
      <c r="X285" s="20"/>
      <c r="Y285" s="20"/>
      <c r="Z285" s="20"/>
      <c r="AA285" s="20"/>
      <c r="AB285" s="20"/>
      <c r="AC285" s="20"/>
      <c r="AD285" s="21"/>
    </row>
    <row r="286" spans="1:31" ht="15" customHeight="1" x14ac:dyDescent="0.2">
      <c r="A286" s="37" t="s">
        <v>521</v>
      </c>
      <c r="B286" s="54" t="s">
        <v>714</v>
      </c>
      <c r="C286" s="48"/>
      <c r="D286" s="48"/>
      <c r="E286" s="48"/>
      <c r="F286" s="48"/>
      <c r="G286" s="48"/>
      <c r="H286" s="48"/>
      <c r="I286" s="49"/>
      <c r="J286" s="29">
        <f t="shared" si="46"/>
        <v>0</v>
      </c>
      <c r="K286" s="29">
        <f t="shared" si="47"/>
        <v>0</v>
      </c>
      <c r="L286" s="930"/>
      <c r="M286" s="931"/>
      <c r="N286" s="931"/>
      <c r="O286" s="932"/>
      <c r="Q286" s="9" t="s">
        <v>507</v>
      </c>
      <c r="R286" s="20"/>
      <c r="S286" s="20"/>
      <c r="T286" s="10"/>
      <c r="U286" s="20"/>
      <c r="V286" s="20"/>
      <c r="W286" s="20"/>
      <c r="X286" s="20"/>
      <c r="Y286" s="20"/>
      <c r="Z286" s="20"/>
      <c r="AA286" s="20"/>
      <c r="AB286" s="20"/>
      <c r="AC286" s="20"/>
      <c r="AD286" s="21"/>
    </row>
    <row r="287" spans="1:31" ht="15" customHeight="1" x14ac:dyDescent="0.2">
      <c r="A287" s="37" t="s">
        <v>521</v>
      </c>
      <c r="B287" s="54" t="s">
        <v>534</v>
      </c>
      <c r="C287" s="48"/>
      <c r="D287" s="48"/>
      <c r="E287" s="48"/>
      <c r="F287" s="48"/>
      <c r="G287" s="48"/>
      <c r="H287" s="48"/>
      <c r="I287" s="49"/>
      <c r="J287" s="29">
        <f t="shared" si="46"/>
        <v>0</v>
      </c>
      <c r="K287" s="29">
        <f t="shared" si="47"/>
        <v>0</v>
      </c>
      <c r="L287" s="930"/>
      <c r="M287" s="931"/>
      <c r="N287" s="931"/>
      <c r="O287" s="932"/>
      <c r="Q287" s="9" t="s">
        <v>713</v>
      </c>
      <c r="R287" s="20"/>
      <c r="S287" s="20"/>
      <c r="T287" s="20"/>
      <c r="U287" s="10"/>
      <c r="V287" s="20"/>
      <c r="W287" s="20"/>
      <c r="X287" s="20" t="s">
        <v>532</v>
      </c>
      <c r="Y287" s="20"/>
      <c r="Z287" s="20" t="s">
        <v>532</v>
      </c>
      <c r="AA287" s="20"/>
      <c r="AB287" s="20" t="s">
        <v>532</v>
      </c>
      <c r="AC287" s="20"/>
      <c r="AD287" s="21"/>
    </row>
    <row r="288" spans="1:31" ht="15" customHeight="1" x14ac:dyDescent="0.2">
      <c r="A288" s="37" t="s">
        <v>521</v>
      </c>
      <c r="B288" s="54" t="s">
        <v>522</v>
      </c>
      <c r="C288" s="48"/>
      <c r="D288" s="48"/>
      <c r="E288" s="48"/>
      <c r="F288" s="48"/>
      <c r="G288" s="48"/>
      <c r="H288" s="48"/>
      <c r="I288" s="49"/>
      <c r="J288" s="29">
        <f t="shared" si="46"/>
        <v>0</v>
      </c>
      <c r="K288" s="29">
        <f t="shared" si="47"/>
        <v>0</v>
      </c>
      <c r="L288" s="930"/>
      <c r="M288" s="931"/>
      <c r="N288" s="931"/>
      <c r="O288" s="932"/>
      <c r="Q288" s="9" t="s">
        <v>634</v>
      </c>
      <c r="R288" s="20"/>
      <c r="S288" s="20"/>
      <c r="T288" s="20"/>
      <c r="U288" s="20"/>
      <c r="V288" s="10"/>
      <c r="W288" s="20"/>
      <c r="X288" s="20"/>
      <c r="Y288" s="20"/>
      <c r="Z288" s="20"/>
      <c r="AA288" s="20"/>
      <c r="AB288" s="20"/>
      <c r="AC288" s="20"/>
      <c r="AD288" s="21"/>
      <c r="AE288" s="1"/>
    </row>
    <row r="289" spans="1:31" ht="15" customHeight="1" x14ac:dyDescent="0.2">
      <c r="A289" s="37" t="s">
        <v>521</v>
      </c>
      <c r="B289" s="54" t="s">
        <v>715</v>
      </c>
      <c r="C289" s="48"/>
      <c r="D289" s="48"/>
      <c r="E289" s="48"/>
      <c r="F289" s="48"/>
      <c r="G289" s="48"/>
      <c r="H289" s="48"/>
      <c r="I289" s="49"/>
      <c r="J289" s="29">
        <f t="shared" si="46"/>
        <v>0</v>
      </c>
      <c r="K289" s="29">
        <f t="shared" si="47"/>
        <v>0</v>
      </c>
      <c r="L289" s="930"/>
      <c r="M289" s="931"/>
      <c r="N289" s="931"/>
      <c r="O289" s="932"/>
      <c r="Q289" s="9" t="s">
        <v>511</v>
      </c>
      <c r="R289" s="20"/>
      <c r="S289" s="20"/>
      <c r="T289" s="20"/>
      <c r="U289" s="20"/>
      <c r="V289" s="20"/>
      <c r="W289" s="10"/>
      <c r="X289" s="20"/>
      <c r="Y289" s="20"/>
      <c r="Z289" s="20"/>
      <c r="AA289" s="20"/>
      <c r="AB289" s="20"/>
      <c r="AC289" s="20"/>
      <c r="AD289" s="21"/>
      <c r="AE289" s="1"/>
    </row>
    <row r="290" spans="1:31" ht="15" customHeight="1" x14ac:dyDescent="0.2">
      <c r="A290" s="37" t="s">
        <v>521</v>
      </c>
      <c r="B290" s="54" t="s">
        <v>639</v>
      </c>
      <c r="C290" s="48"/>
      <c r="D290" s="48"/>
      <c r="E290" s="48"/>
      <c r="F290" s="48"/>
      <c r="G290" s="48" t="s">
        <v>532</v>
      </c>
      <c r="H290" s="48"/>
      <c r="I290" s="49"/>
      <c r="J290" s="29">
        <f t="shared" si="46"/>
        <v>0</v>
      </c>
      <c r="K290" s="29">
        <f t="shared" si="47"/>
        <v>0</v>
      </c>
      <c r="L290" s="930"/>
      <c r="M290" s="931"/>
      <c r="N290" s="931"/>
      <c r="O290" s="932"/>
      <c r="Q290" s="9" t="s">
        <v>514</v>
      </c>
      <c r="R290" s="20"/>
      <c r="S290" s="20"/>
      <c r="T290" s="20"/>
      <c r="U290" s="20"/>
      <c r="V290" s="20"/>
      <c r="W290" s="20"/>
      <c r="X290" s="10"/>
      <c r="Y290" s="20"/>
      <c r="Z290" s="20"/>
      <c r="AA290" s="20"/>
      <c r="AB290" s="20" t="s">
        <v>532</v>
      </c>
      <c r="AC290" s="20"/>
      <c r="AD290" s="21"/>
      <c r="AE290" s="1"/>
    </row>
    <row r="291" spans="1:31" ht="15" customHeight="1" x14ac:dyDescent="0.2">
      <c r="A291" s="37" t="s">
        <v>521</v>
      </c>
      <c r="B291" s="54" t="s">
        <v>526</v>
      </c>
      <c r="C291" s="48"/>
      <c r="D291" s="48"/>
      <c r="E291" s="48"/>
      <c r="F291" s="48"/>
      <c r="G291" s="48"/>
      <c r="H291" s="48"/>
      <c r="I291" s="49"/>
      <c r="J291" s="29">
        <f t="shared" si="46"/>
        <v>0</v>
      </c>
      <c r="K291" s="29">
        <f t="shared" si="47"/>
        <v>0</v>
      </c>
      <c r="L291" s="930"/>
      <c r="M291" s="931"/>
      <c r="N291" s="931"/>
      <c r="O291" s="932"/>
      <c r="Q291" s="9" t="s">
        <v>635</v>
      </c>
      <c r="R291" s="20"/>
      <c r="S291" s="20"/>
      <c r="T291" s="20"/>
      <c r="U291" s="20" t="s">
        <v>532</v>
      </c>
      <c r="V291" s="20"/>
      <c r="W291" s="20"/>
      <c r="X291" s="20"/>
      <c r="Y291" s="10"/>
      <c r="Z291" s="11"/>
      <c r="AA291" s="11"/>
      <c r="AB291" s="20"/>
      <c r="AC291" s="20"/>
      <c r="AD291" s="21"/>
      <c r="AE291" s="1"/>
    </row>
    <row r="292" spans="1:31" ht="15" customHeight="1" x14ac:dyDescent="0.2">
      <c r="A292" s="37" t="s">
        <v>521</v>
      </c>
      <c r="B292" s="54" t="s">
        <v>530</v>
      </c>
      <c r="C292" s="48"/>
      <c r="D292" s="48"/>
      <c r="E292" s="48"/>
      <c r="F292" s="48"/>
      <c r="G292" s="48"/>
      <c r="H292" s="48"/>
      <c r="I292" s="49"/>
      <c r="J292" s="29">
        <f t="shared" si="46"/>
        <v>0</v>
      </c>
      <c r="K292" s="29">
        <f t="shared" si="47"/>
        <v>0</v>
      </c>
      <c r="L292" s="930"/>
      <c r="M292" s="931"/>
      <c r="N292" s="931"/>
      <c r="O292" s="932"/>
      <c r="Q292" s="9" t="s">
        <v>515</v>
      </c>
      <c r="R292" s="20"/>
      <c r="S292" s="20"/>
      <c r="T292" s="20"/>
      <c r="U292" s="20" t="s">
        <v>532</v>
      </c>
      <c r="V292" s="20"/>
      <c r="W292" s="20"/>
      <c r="X292" s="20"/>
      <c r="Y292" s="11"/>
      <c r="Z292" s="10"/>
      <c r="AA292" s="11"/>
      <c r="AB292" s="20"/>
      <c r="AC292" s="11"/>
      <c r="AD292" s="21"/>
      <c r="AE292" s="1"/>
    </row>
    <row r="293" spans="1:31" ht="15" customHeight="1" x14ac:dyDescent="0.2">
      <c r="A293" s="37" t="s">
        <v>521</v>
      </c>
      <c r="B293" s="54" t="s">
        <v>557</v>
      </c>
      <c r="C293" s="48"/>
      <c r="D293" s="48"/>
      <c r="E293" s="48"/>
      <c r="F293" s="48"/>
      <c r="G293" s="48"/>
      <c r="H293" s="48"/>
      <c r="I293" s="49"/>
      <c r="J293" s="29">
        <f t="shared" si="46"/>
        <v>0</v>
      </c>
      <c r="K293" s="29">
        <f t="shared" si="47"/>
        <v>0</v>
      </c>
      <c r="L293" s="930"/>
      <c r="M293" s="931"/>
      <c r="N293" s="931"/>
      <c r="O293" s="932"/>
      <c r="Q293" s="9" t="s">
        <v>545</v>
      </c>
      <c r="R293" s="20"/>
      <c r="S293" s="20"/>
      <c r="T293" s="20"/>
      <c r="U293" s="20"/>
      <c r="V293" s="20"/>
      <c r="W293" s="20"/>
      <c r="X293" s="20"/>
      <c r="Y293" s="11"/>
      <c r="Z293" s="11"/>
      <c r="AA293" s="10"/>
      <c r="AB293" s="20"/>
      <c r="AC293" s="11"/>
      <c r="AD293" s="21"/>
      <c r="AE293" s="1"/>
    </row>
    <row r="294" spans="1:31" ht="15" customHeight="1" x14ac:dyDescent="0.2">
      <c r="A294" s="37" t="s">
        <v>521</v>
      </c>
      <c r="B294" s="54" t="s">
        <v>552</v>
      </c>
      <c r="C294" s="48"/>
      <c r="D294" s="48"/>
      <c r="E294" s="48"/>
      <c r="F294" s="48"/>
      <c r="G294" s="48"/>
      <c r="H294" s="48"/>
      <c r="I294" s="49"/>
      <c r="J294" s="29">
        <f t="shared" si="46"/>
        <v>0</v>
      </c>
      <c r="K294" s="29">
        <f t="shared" si="47"/>
        <v>0</v>
      </c>
      <c r="L294" s="930"/>
      <c r="M294" s="931"/>
      <c r="N294" s="931"/>
      <c r="O294" s="932"/>
      <c r="Q294" s="9" t="s">
        <v>517</v>
      </c>
      <c r="R294" s="20"/>
      <c r="S294" s="20"/>
      <c r="T294" s="20"/>
      <c r="U294" s="20"/>
      <c r="V294" s="20"/>
      <c r="W294" s="20"/>
      <c r="X294" s="20"/>
      <c r="Y294" s="11"/>
      <c r="Z294" s="11"/>
      <c r="AA294" s="2"/>
      <c r="AB294" s="10"/>
      <c r="AC294" s="20"/>
      <c r="AD294" s="12"/>
      <c r="AE294" s="1"/>
    </row>
    <row r="295" spans="1:31" ht="15" customHeight="1" x14ac:dyDescent="0.2">
      <c r="A295" s="37" t="s">
        <v>521</v>
      </c>
      <c r="B295" s="54" t="s">
        <v>531</v>
      </c>
      <c r="C295" s="48"/>
      <c r="D295" s="48"/>
      <c r="E295" s="48"/>
      <c r="F295" s="48"/>
      <c r="G295" s="48"/>
      <c r="H295" s="48"/>
      <c r="I295" s="49"/>
      <c r="J295" s="29">
        <f t="shared" si="46"/>
        <v>0</v>
      </c>
      <c r="K295" s="29">
        <f t="shared" si="47"/>
        <v>0</v>
      </c>
      <c r="L295" s="930"/>
      <c r="M295" s="931"/>
      <c r="N295" s="931"/>
      <c r="O295" s="932"/>
      <c r="Q295" s="9" t="s">
        <v>518</v>
      </c>
      <c r="R295" s="20"/>
      <c r="S295" s="20"/>
      <c r="T295" s="20"/>
      <c r="U295" s="20"/>
      <c r="V295" s="20"/>
      <c r="W295" s="20"/>
      <c r="X295" s="20"/>
      <c r="Y295" s="11"/>
      <c r="Z295" s="11"/>
      <c r="AA295" s="2"/>
      <c r="AB295" s="11"/>
      <c r="AC295" s="10"/>
      <c r="AD295" s="12"/>
      <c r="AE295" s="1"/>
    </row>
    <row r="296" spans="1:31" ht="15" customHeight="1" thickBot="1" x14ac:dyDescent="0.25">
      <c r="A296" s="40" t="s">
        <v>521</v>
      </c>
      <c r="B296" s="55" t="s">
        <v>647</v>
      </c>
      <c r="C296" s="50"/>
      <c r="D296" s="50"/>
      <c r="E296" s="50"/>
      <c r="F296" s="50"/>
      <c r="G296" s="50"/>
      <c r="H296" s="50"/>
      <c r="I296" s="51"/>
      <c r="J296" s="29">
        <f t="shared" si="46"/>
        <v>0</v>
      </c>
      <c r="K296" s="29">
        <f t="shared" si="47"/>
        <v>0</v>
      </c>
      <c r="L296" s="933"/>
      <c r="M296" s="934"/>
      <c r="N296" s="934"/>
      <c r="O296" s="935"/>
      <c r="Q296" s="13" t="s">
        <v>645</v>
      </c>
      <c r="R296" s="23" t="s">
        <v>532</v>
      </c>
      <c r="S296" s="23"/>
      <c r="T296" s="23"/>
      <c r="U296" s="23"/>
      <c r="V296" s="23"/>
      <c r="W296" s="23"/>
      <c r="X296" s="23"/>
      <c r="Y296" s="14"/>
      <c r="Z296" s="14"/>
      <c r="AA296" s="3"/>
      <c r="AB296" s="14"/>
      <c r="AC296" s="23"/>
      <c r="AD296" s="15"/>
      <c r="AE296" s="1"/>
    </row>
    <row r="297" spans="1:31" ht="15" customHeight="1" x14ac:dyDescent="0.2">
      <c r="C297" s="29">
        <v>0</v>
      </c>
      <c r="D297" s="29">
        <v>0</v>
      </c>
      <c r="E297" s="29">
        <v>0</v>
      </c>
      <c r="F297" s="29">
        <v>0</v>
      </c>
      <c r="G297" s="29">
        <v>0</v>
      </c>
      <c r="H297" s="29">
        <v>0</v>
      </c>
      <c r="I297" s="29">
        <v>0</v>
      </c>
      <c r="J297" s="29">
        <f t="shared" si="46"/>
        <v>0</v>
      </c>
      <c r="K297" s="29">
        <f t="shared" si="47"/>
        <v>0</v>
      </c>
      <c r="Q297" s="131"/>
      <c r="R297" s="131"/>
      <c r="S297" s="131"/>
      <c r="T297" s="131"/>
      <c r="U297" s="131"/>
      <c r="V297" s="1"/>
      <c r="W297" s="1"/>
      <c r="X297" s="1"/>
      <c r="Y297" s="1"/>
      <c r="Z297" s="1"/>
      <c r="AA297" s="1"/>
      <c r="AB297" s="1"/>
      <c r="AC297" s="1"/>
      <c r="AD297" s="1"/>
      <c r="AE297" s="1"/>
    </row>
    <row r="298" spans="1:31" ht="15" customHeight="1" thickBot="1" x14ac:dyDescent="0.25"/>
    <row r="299" spans="1:31" ht="15" customHeight="1" thickBot="1" x14ac:dyDescent="0.25">
      <c r="A299" s="983" t="s">
        <v>587</v>
      </c>
      <c r="B299" s="984"/>
      <c r="C299" s="984"/>
      <c r="D299" s="984"/>
      <c r="E299" s="984"/>
      <c r="F299" s="985"/>
      <c r="G299" s="980" t="s">
        <v>697</v>
      </c>
      <c r="H299" s="981"/>
      <c r="I299" s="982"/>
      <c r="L299" s="945" t="s">
        <v>495</v>
      </c>
      <c r="M299" s="946"/>
      <c r="N299" s="946"/>
      <c r="O299" s="947"/>
      <c r="AB299" s="5" t="s">
        <v>532</v>
      </c>
      <c r="AC299" s="5" t="s">
        <v>532</v>
      </c>
      <c r="AD299" s="5" t="s">
        <v>532</v>
      </c>
      <c r="AE299" s="5" t="s">
        <v>532</v>
      </c>
    </row>
    <row r="300" spans="1:31" ht="15" customHeight="1" thickBot="1" x14ac:dyDescent="0.25">
      <c r="A300" s="30" t="s">
        <v>496</v>
      </c>
      <c r="B300" s="85" t="s">
        <v>497</v>
      </c>
      <c r="C300" s="31" t="s">
        <v>498</v>
      </c>
      <c r="D300" s="31" t="s">
        <v>499</v>
      </c>
      <c r="E300" s="31" t="s">
        <v>500</v>
      </c>
      <c r="F300" s="31" t="s">
        <v>501</v>
      </c>
      <c r="G300" s="32" t="s">
        <v>502</v>
      </c>
      <c r="H300" s="32" t="s">
        <v>503</v>
      </c>
      <c r="I300" s="33" t="s">
        <v>504</v>
      </c>
      <c r="L300" s="948"/>
      <c r="M300" s="949"/>
      <c r="N300" s="949"/>
      <c r="O300" s="950"/>
      <c r="Q300" s="24" t="s">
        <v>699</v>
      </c>
      <c r="R300" s="7" t="s">
        <v>633</v>
      </c>
      <c r="S300" s="7" t="s">
        <v>716</v>
      </c>
      <c r="T300" s="7" t="s">
        <v>564</v>
      </c>
      <c r="U300" s="7" t="s">
        <v>509</v>
      </c>
      <c r="V300" s="7" t="s">
        <v>717</v>
      </c>
      <c r="W300" s="7" t="s">
        <v>718</v>
      </c>
      <c r="X300" s="7" t="s">
        <v>684</v>
      </c>
      <c r="Y300" s="7" t="s">
        <v>685</v>
      </c>
      <c r="Z300" s="7" t="s">
        <v>517</v>
      </c>
      <c r="AA300" s="8" t="s">
        <v>571</v>
      </c>
    </row>
    <row r="301" spans="1:31" ht="15" customHeight="1" x14ac:dyDescent="0.2">
      <c r="A301" s="34">
        <v>1</v>
      </c>
      <c r="B301" s="53" t="s">
        <v>688</v>
      </c>
      <c r="C301" s="46"/>
      <c r="D301" s="46"/>
      <c r="E301" s="46"/>
      <c r="F301" s="46"/>
      <c r="G301" s="46"/>
      <c r="H301" s="46"/>
      <c r="I301" s="575"/>
      <c r="J301" s="29">
        <f t="shared" ref="J301:J311" si="48">D301+E301+F301</f>
        <v>0</v>
      </c>
      <c r="K301" s="29">
        <f t="shared" ref="K301:K311" si="49">D301*2+E301</f>
        <v>0</v>
      </c>
      <c r="L301" s="927" t="s">
        <v>528</v>
      </c>
      <c r="M301" s="928"/>
      <c r="N301" s="928"/>
      <c r="O301" s="929"/>
      <c r="Q301" s="9" t="s">
        <v>633</v>
      </c>
      <c r="R301" s="10"/>
      <c r="S301" s="20"/>
      <c r="T301" s="20"/>
      <c r="U301" s="20" t="s">
        <v>532</v>
      </c>
      <c r="V301" s="20"/>
      <c r="W301" s="20" t="s">
        <v>532</v>
      </c>
      <c r="X301" s="20"/>
      <c r="Y301" s="20" t="s">
        <v>532</v>
      </c>
      <c r="Z301" s="20"/>
      <c r="AA301" s="21"/>
    </row>
    <row r="302" spans="1:31" ht="15" customHeight="1" x14ac:dyDescent="0.2">
      <c r="A302" s="37">
        <v>2</v>
      </c>
      <c r="B302" s="54" t="s">
        <v>674</v>
      </c>
      <c r="C302" s="48"/>
      <c r="D302" s="48"/>
      <c r="E302" s="48"/>
      <c r="F302" s="48"/>
      <c r="G302" s="48"/>
      <c r="H302" s="48"/>
      <c r="I302" s="49"/>
      <c r="J302" s="29">
        <f t="shared" si="48"/>
        <v>0</v>
      </c>
      <c r="K302" s="29">
        <f t="shared" si="49"/>
        <v>0</v>
      </c>
      <c r="L302" s="930"/>
      <c r="M302" s="931"/>
      <c r="N302" s="931"/>
      <c r="O302" s="932"/>
      <c r="Q302" s="9" t="s">
        <v>716</v>
      </c>
      <c r="R302" s="20"/>
      <c r="S302" s="10"/>
      <c r="T302" s="20"/>
      <c r="U302" s="20"/>
      <c r="V302" s="20"/>
      <c r="W302" s="20"/>
      <c r="X302" s="20"/>
      <c r="Y302" s="20"/>
      <c r="Z302" s="20"/>
      <c r="AA302" s="21"/>
    </row>
    <row r="303" spans="1:31" ht="15" customHeight="1" x14ac:dyDescent="0.2">
      <c r="A303" s="37" t="s">
        <v>521</v>
      </c>
      <c r="B303" s="54" t="s">
        <v>641</v>
      </c>
      <c r="C303" s="48"/>
      <c r="D303" s="48"/>
      <c r="E303" s="48"/>
      <c r="F303" s="48"/>
      <c r="G303" s="48"/>
      <c r="H303" s="48"/>
      <c r="I303" s="49"/>
      <c r="J303" s="29">
        <f t="shared" si="48"/>
        <v>0</v>
      </c>
      <c r="K303" s="29">
        <f t="shared" si="49"/>
        <v>0</v>
      </c>
      <c r="L303" s="930"/>
      <c r="M303" s="931"/>
      <c r="N303" s="931"/>
      <c r="O303" s="932"/>
      <c r="Q303" s="9" t="s">
        <v>564</v>
      </c>
      <c r="R303" s="20"/>
      <c r="S303" s="20"/>
      <c r="T303" s="10"/>
      <c r="U303" s="20"/>
      <c r="V303" s="20"/>
      <c r="W303" s="20"/>
      <c r="X303" s="20"/>
      <c r="Y303" s="20"/>
      <c r="Z303" s="20"/>
      <c r="AA303" s="21"/>
    </row>
    <row r="304" spans="1:31" ht="15" customHeight="1" x14ac:dyDescent="0.2">
      <c r="A304" s="37" t="s">
        <v>521</v>
      </c>
      <c r="B304" s="54" t="s">
        <v>524</v>
      </c>
      <c r="C304" s="48"/>
      <c r="D304" s="48"/>
      <c r="E304" s="48"/>
      <c r="F304" s="48"/>
      <c r="G304" s="48"/>
      <c r="H304" s="48"/>
      <c r="I304" s="49"/>
      <c r="J304" s="29">
        <f t="shared" si="48"/>
        <v>0</v>
      </c>
      <c r="K304" s="29">
        <f t="shared" si="49"/>
        <v>0</v>
      </c>
      <c r="L304" s="930"/>
      <c r="M304" s="931"/>
      <c r="N304" s="931"/>
      <c r="O304" s="932"/>
      <c r="Q304" s="9" t="s">
        <v>509</v>
      </c>
      <c r="R304" s="20"/>
      <c r="S304" s="20"/>
      <c r="T304" s="20"/>
      <c r="U304" s="10"/>
      <c r="V304" s="20"/>
      <c r="W304" s="20"/>
      <c r="X304" s="20"/>
      <c r="Y304" s="20" t="s">
        <v>532</v>
      </c>
      <c r="Z304" s="20"/>
      <c r="AA304" s="21"/>
    </row>
    <row r="305" spans="1:27" ht="15" customHeight="1" x14ac:dyDescent="0.2">
      <c r="A305" s="37" t="s">
        <v>521</v>
      </c>
      <c r="B305" s="54" t="s">
        <v>719</v>
      </c>
      <c r="C305" s="48"/>
      <c r="D305" s="48"/>
      <c r="E305" s="48"/>
      <c r="F305" s="48"/>
      <c r="G305" s="48"/>
      <c r="H305" s="48"/>
      <c r="I305" s="49"/>
      <c r="J305" s="29">
        <f t="shared" si="48"/>
        <v>0</v>
      </c>
      <c r="K305" s="29">
        <f t="shared" si="49"/>
        <v>0</v>
      </c>
      <c r="L305" s="930"/>
      <c r="M305" s="931"/>
      <c r="N305" s="931"/>
      <c r="O305" s="932"/>
      <c r="Q305" s="9" t="s">
        <v>513</v>
      </c>
      <c r="R305" s="20" t="s">
        <v>532</v>
      </c>
      <c r="S305" s="20"/>
      <c r="T305" s="20"/>
      <c r="U305" s="20"/>
      <c r="V305" s="10"/>
      <c r="W305" s="11"/>
      <c r="X305" s="11"/>
      <c r="Y305" s="20"/>
      <c r="Z305" s="20"/>
      <c r="AA305" s="21"/>
    </row>
    <row r="306" spans="1:27" ht="15" customHeight="1" x14ac:dyDescent="0.2">
      <c r="A306" s="37" t="s">
        <v>521</v>
      </c>
      <c r="B306" s="54" t="s">
        <v>720</v>
      </c>
      <c r="C306" s="48"/>
      <c r="D306" s="48"/>
      <c r="E306" s="48"/>
      <c r="F306" s="48"/>
      <c r="G306" s="48"/>
      <c r="H306" s="48"/>
      <c r="I306" s="49"/>
      <c r="J306" s="29">
        <f t="shared" si="48"/>
        <v>0</v>
      </c>
      <c r="K306" s="29">
        <f t="shared" si="49"/>
        <v>0</v>
      </c>
      <c r="L306" s="930"/>
      <c r="M306" s="931"/>
      <c r="N306" s="931"/>
      <c r="O306" s="932"/>
      <c r="Q306" s="9" t="s">
        <v>513</v>
      </c>
      <c r="R306" s="20" t="s">
        <v>532</v>
      </c>
      <c r="S306" s="20"/>
      <c r="T306" s="20"/>
      <c r="U306" s="20"/>
      <c r="V306" s="11"/>
      <c r="W306" s="10"/>
      <c r="X306" s="11"/>
      <c r="Y306" s="20"/>
      <c r="Z306" s="11"/>
      <c r="AA306" s="21"/>
    </row>
    <row r="307" spans="1:27" ht="15" customHeight="1" x14ac:dyDescent="0.2">
      <c r="A307" s="37" t="s">
        <v>521</v>
      </c>
      <c r="B307" s="54" t="s">
        <v>689</v>
      </c>
      <c r="C307" s="48"/>
      <c r="D307" s="48"/>
      <c r="E307" s="48"/>
      <c r="F307" s="48"/>
      <c r="G307" s="48"/>
      <c r="H307" s="48"/>
      <c r="I307" s="49"/>
      <c r="J307" s="29">
        <f t="shared" si="48"/>
        <v>0</v>
      </c>
      <c r="K307" s="29">
        <f t="shared" si="49"/>
        <v>0</v>
      </c>
      <c r="L307" s="930"/>
      <c r="M307" s="931"/>
      <c r="N307" s="931"/>
      <c r="O307" s="932"/>
      <c r="Q307" s="9" t="s">
        <v>684</v>
      </c>
      <c r="R307" s="20"/>
      <c r="S307" s="20"/>
      <c r="T307" s="20"/>
      <c r="U307" s="20"/>
      <c r="V307" s="11"/>
      <c r="W307" s="11"/>
      <c r="X307" s="10"/>
      <c r="Y307" s="20"/>
      <c r="Z307" s="11"/>
      <c r="AA307" s="21"/>
    </row>
    <row r="308" spans="1:27" ht="15" customHeight="1" x14ac:dyDescent="0.2">
      <c r="A308" s="37" t="s">
        <v>521</v>
      </c>
      <c r="B308" s="54" t="s">
        <v>721</v>
      </c>
      <c r="C308" s="48"/>
      <c r="D308" s="48"/>
      <c r="E308" s="48"/>
      <c r="F308" s="48"/>
      <c r="G308" s="48"/>
      <c r="H308" s="48"/>
      <c r="I308" s="49"/>
      <c r="J308" s="29">
        <f t="shared" si="48"/>
        <v>0</v>
      </c>
      <c r="K308" s="29">
        <f t="shared" si="49"/>
        <v>0</v>
      </c>
      <c r="L308" s="930"/>
      <c r="M308" s="931"/>
      <c r="N308" s="931"/>
      <c r="O308" s="932"/>
      <c r="Q308" s="9" t="s">
        <v>685</v>
      </c>
      <c r="R308" s="20"/>
      <c r="S308" s="20"/>
      <c r="T308" s="20"/>
      <c r="U308" s="20"/>
      <c r="V308" s="11"/>
      <c r="W308" s="11"/>
      <c r="X308" s="2"/>
      <c r="Y308" s="10"/>
      <c r="Z308" s="20"/>
      <c r="AA308" s="12"/>
    </row>
    <row r="309" spans="1:27" ht="15" customHeight="1" x14ac:dyDescent="0.2">
      <c r="A309" s="37" t="s">
        <v>521</v>
      </c>
      <c r="B309" s="54" t="s">
        <v>722</v>
      </c>
      <c r="C309" s="48"/>
      <c r="D309" s="48"/>
      <c r="E309" s="48"/>
      <c r="F309" s="48"/>
      <c r="G309" s="48"/>
      <c r="H309" s="48"/>
      <c r="I309" s="49"/>
      <c r="J309" s="29">
        <f t="shared" si="48"/>
        <v>0</v>
      </c>
      <c r="K309" s="29">
        <f t="shared" si="49"/>
        <v>0</v>
      </c>
      <c r="L309" s="930"/>
      <c r="M309" s="931"/>
      <c r="N309" s="931"/>
      <c r="O309" s="932"/>
      <c r="Q309" s="9" t="s">
        <v>517</v>
      </c>
      <c r="R309" s="20"/>
      <c r="S309" s="20"/>
      <c r="T309" s="20"/>
      <c r="U309" s="20"/>
      <c r="V309" s="11"/>
      <c r="W309" s="11"/>
      <c r="X309" s="2"/>
      <c r="Y309" s="11"/>
      <c r="Z309" s="10"/>
      <c r="AA309" s="12"/>
    </row>
    <row r="310" spans="1:27" ht="15" customHeight="1" thickBot="1" x14ac:dyDescent="0.25">
      <c r="A310" s="40" t="s">
        <v>521</v>
      </c>
      <c r="B310" s="55" t="s">
        <v>692</v>
      </c>
      <c r="C310" s="50"/>
      <c r="D310" s="50"/>
      <c r="E310" s="50"/>
      <c r="F310" s="50"/>
      <c r="G310" s="50"/>
      <c r="H310" s="50"/>
      <c r="I310" s="51"/>
      <c r="J310" s="29">
        <f t="shared" si="48"/>
        <v>0</v>
      </c>
      <c r="K310" s="29">
        <f t="shared" si="49"/>
        <v>0</v>
      </c>
      <c r="L310" s="933"/>
      <c r="M310" s="934"/>
      <c r="N310" s="934"/>
      <c r="O310" s="935"/>
      <c r="Q310" s="13" t="s">
        <v>571</v>
      </c>
      <c r="R310" s="23"/>
      <c r="S310" s="23"/>
      <c r="T310" s="23"/>
      <c r="U310" s="23"/>
      <c r="V310" s="14"/>
      <c r="W310" s="14"/>
      <c r="X310" s="3"/>
      <c r="Y310" s="14"/>
      <c r="Z310" s="23"/>
      <c r="AA310" s="15"/>
    </row>
    <row r="311" spans="1:27" ht="15" customHeight="1" x14ac:dyDescent="0.2">
      <c r="C311" s="29">
        <f t="shared" ref="C311:I311" si="50">SUM(C301:C310)</f>
        <v>0</v>
      </c>
      <c r="D311" s="29">
        <f t="shared" si="50"/>
        <v>0</v>
      </c>
      <c r="E311" s="29">
        <f t="shared" si="50"/>
        <v>0</v>
      </c>
      <c r="F311" s="29">
        <f t="shared" si="50"/>
        <v>0</v>
      </c>
      <c r="G311" s="29">
        <f t="shared" si="50"/>
        <v>0</v>
      </c>
      <c r="H311" s="29">
        <f t="shared" si="50"/>
        <v>0</v>
      </c>
      <c r="I311" s="29">
        <f t="shared" si="50"/>
        <v>0</v>
      </c>
      <c r="J311" s="29">
        <f t="shared" si="48"/>
        <v>0</v>
      </c>
      <c r="K311" s="29">
        <f t="shared" si="49"/>
        <v>0</v>
      </c>
    </row>
    <row r="312" spans="1:27" ht="15" customHeight="1" thickBot="1" x14ac:dyDescent="0.25"/>
    <row r="313" spans="1:27" ht="15" customHeight="1" thickBot="1" x14ac:dyDescent="0.25">
      <c r="A313" s="944" t="s">
        <v>694</v>
      </c>
      <c r="B313" s="942"/>
      <c r="C313" s="942"/>
      <c r="D313" s="942"/>
      <c r="E313" s="942"/>
      <c r="F313" s="951"/>
      <c r="G313" s="936" t="s">
        <v>697</v>
      </c>
      <c r="H313" s="937"/>
      <c r="I313" s="938"/>
      <c r="L313" s="945" t="s">
        <v>495</v>
      </c>
      <c r="M313" s="946"/>
      <c r="N313" s="946"/>
      <c r="O313" s="947"/>
      <c r="Z313" s="5" t="s">
        <v>532</v>
      </c>
    </row>
    <row r="314" spans="1:27" ht="15" customHeight="1" thickBot="1" x14ac:dyDescent="0.25">
      <c r="A314" s="96" t="s">
        <v>496</v>
      </c>
      <c r="B314" s="103" t="s">
        <v>497</v>
      </c>
      <c r="C314" s="104" t="s">
        <v>498</v>
      </c>
      <c r="D314" s="104" t="s">
        <v>499</v>
      </c>
      <c r="E314" s="104" t="s">
        <v>500</v>
      </c>
      <c r="F314" s="104" t="s">
        <v>501</v>
      </c>
      <c r="G314" s="105" t="s">
        <v>502</v>
      </c>
      <c r="H314" s="105" t="s">
        <v>503</v>
      </c>
      <c r="I314" s="106" t="s">
        <v>504</v>
      </c>
      <c r="L314" s="948"/>
      <c r="M314" s="949"/>
      <c r="N314" s="949"/>
      <c r="O314" s="950"/>
      <c r="Q314" s="24" t="s">
        <v>699</v>
      </c>
      <c r="R314" s="94" t="s">
        <v>501</v>
      </c>
      <c r="S314" s="94"/>
      <c r="T314" s="94"/>
      <c r="U314" s="94"/>
      <c r="V314" s="94"/>
      <c r="W314" s="94"/>
      <c r="X314" s="94"/>
      <c r="Y314" s="95"/>
    </row>
    <row r="315" spans="1:27" ht="15" customHeight="1" x14ac:dyDescent="0.2">
      <c r="A315" s="102">
        <v>1</v>
      </c>
      <c r="B315" s="53" t="s">
        <v>696</v>
      </c>
      <c r="C315" s="46"/>
      <c r="D315" s="46"/>
      <c r="E315" s="46"/>
      <c r="F315" s="46"/>
      <c r="G315" s="46"/>
      <c r="H315" s="46"/>
      <c r="I315" s="47"/>
      <c r="J315" s="29">
        <f t="shared" ref="J315:J323" si="51">D315+E315+F315</f>
        <v>0</v>
      </c>
      <c r="K315" s="29">
        <f t="shared" ref="K315:K323" si="52">D315*2+E315</f>
        <v>0</v>
      </c>
      <c r="L315" s="927" t="s">
        <v>528</v>
      </c>
      <c r="M315" s="928"/>
      <c r="N315" s="928"/>
      <c r="O315" s="929"/>
      <c r="Q315" s="92" t="s">
        <v>501</v>
      </c>
      <c r="R315" s="10"/>
      <c r="S315" s="20"/>
      <c r="T315" s="20"/>
      <c r="U315" s="20"/>
      <c r="V315" s="20"/>
      <c r="W315" s="20"/>
      <c r="X315" s="20"/>
      <c r="Y315" s="21"/>
    </row>
    <row r="316" spans="1:27" ht="15" customHeight="1" x14ac:dyDescent="0.2">
      <c r="A316" s="100" t="s">
        <v>521</v>
      </c>
      <c r="B316" s="54"/>
      <c r="C316" s="48"/>
      <c r="D316" s="48"/>
      <c r="E316" s="48"/>
      <c r="F316" s="48"/>
      <c r="G316" s="48"/>
      <c r="H316" s="48"/>
      <c r="I316" s="49"/>
      <c r="J316" s="29">
        <f t="shared" si="51"/>
        <v>0</v>
      </c>
      <c r="K316" s="29">
        <f t="shared" si="52"/>
        <v>0</v>
      </c>
      <c r="L316" s="930"/>
      <c r="M316" s="931"/>
      <c r="N316" s="931"/>
      <c r="O316" s="932"/>
      <c r="Q316" s="92"/>
      <c r="R316" s="20"/>
      <c r="S316" s="10"/>
      <c r="T316" s="20"/>
      <c r="U316" s="20"/>
      <c r="V316" s="20"/>
      <c r="W316" s="20" t="s">
        <v>532</v>
      </c>
      <c r="X316" s="20"/>
      <c r="Y316" s="21"/>
    </row>
    <row r="317" spans="1:27" ht="15" customHeight="1" x14ac:dyDescent="0.2">
      <c r="A317" s="100" t="s">
        <v>521</v>
      </c>
      <c r="B317" s="54"/>
      <c r="C317" s="48"/>
      <c r="D317" s="48"/>
      <c r="E317" s="48"/>
      <c r="F317" s="48"/>
      <c r="G317" s="48"/>
      <c r="H317" s="48"/>
      <c r="I317" s="49"/>
      <c r="J317" s="29">
        <f t="shared" si="51"/>
        <v>0</v>
      </c>
      <c r="K317" s="29">
        <f t="shared" si="52"/>
        <v>0</v>
      </c>
      <c r="L317" s="930"/>
      <c r="M317" s="931"/>
      <c r="N317" s="931"/>
      <c r="O317" s="932"/>
      <c r="Q317" s="92"/>
      <c r="R317" s="20"/>
      <c r="S317" s="20"/>
      <c r="T317" s="10"/>
      <c r="U317" s="11"/>
      <c r="V317" s="11"/>
      <c r="W317" s="20"/>
      <c r="X317" s="20"/>
      <c r="Y317" s="21"/>
    </row>
    <row r="318" spans="1:27" ht="15" customHeight="1" x14ac:dyDescent="0.2">
      <c r="A318" s="100" t="s">
        <v>521</v>
      </c>
      <c r="B318" s="54"/>
      <c r="C318" s="48"/>
      <c r="D318" s="48"/>
      <c r="E318" s="48"/>
      <c r="F318" s="48"/>
      <c r="G318" s="48"/>
      <c r="H318" s="48"/>
      <c r="I318" s="49"/>
      <c r="J318" s="29">
        <f t="shared" si="51"/>
        <v>0</v>
      </c>
      <c r="K318" s="29">
        <f t="shared" si="52"/>
        <v>0</v>
      </c>
      <c r="L318" s="930"/>
      <c r="M318" s="931"/>
      <c r="N318" s="931"/>
      <c r="O318" s="932"/>
      <c r="Q318" s="92"/>
      <c r="R318" s="20"/>
      <c r="S318" s="20"/>
      <c r="T318" s="11"/>
      <c r="U318" s="10"/>
      <c r="V318" s="11"/>
      <c r="W318" s="20"/>
      <c r="X318" s="11"/>
      <c r="Y318" s="21"/>
    </row>
    <row r="319" spans="1:27" ht="15" customHeight="1" x14ac:dyDescent="0.2">
      <c r="A319" s="100" t="s">
        <v>521</v>
      </c>
      <c r="B319" s="54"/>
      <c r="C319" s="48"/>
      <c r="D319" s="48"/>
      <c r="E319" s="48"/>
      <c r="F319" s="48"/>
      <c r="G319" s="48"/>
      <c r="H319" s="48"/>
      <c r="I319" s="49"/>
      <c r="L319" s="930"/>
      <c r="M319" s="931"/>
      <c r="N319" s="931"/>
      <c r="O319" s="932"/>
      <c r="Q319" s="92"/>
      <c r="R319" s="20"/>
      <c r="S319" s="20"/>
      <c r="T319" s="11"/>
      <c r="U319" s="11"/>
      <c r="V319" s="10"/>
      <c r="W319" s="20"/>
      <c r="X319" s="11"/>
      <c r="Y319" s="21"/>
    </row>
    <row r="320" spans="1:27" ht="15" customHeight="1" x14ac:dyDescent="0.2">
      <c r="A320" s="100" t="s">
        <v>521</v>
      </c>
      <c r="B320" s="54"/>
      <c r="C320" s="48"/>
      <c r="D320" s="48"/>
      <c r="E320" s="48"/>
      <c r="F320" s="48"/>
      <c r="G320" s="48"/>
      <c r="H320" s="48"/>
      <c r="I320" s="49"/>
      <c r="J320" s="29">
        <f t="shared" si="51"/>
        <v>0</v>
      </c>
      <c r="K320" s="29">
        <f t="shared" si="52"/>
        <v>0</v>
      </c>
      <c r="L320" s="930"/>
      <c r="M320" s="931"/>
      <c r="N320" s="931"/>
      <c r="O320" s="932"/>
      <c r="Q320" s="92"/>
      <c r="R320" s="20"/>
      <c r="S320" s="20"/>
      <c r="T320" s="11"/>
      <c r="U320" s="11"/>
      <c r="V320" s="2"/>
      <c r="W320" s="10"/>
      <c r="X320" s="20"/>
      <c r="Y320" s="12"/>
    </row>
    <row r="321" spans="1:26" ht="15" customHeight="1" x14ac:dyDescent="0.2">
      <c r="A321" s="100" t="s">
        <v>521</v>
      </c>
      <c r="B321" s="54"/>
      <c r="C321" s="48"/>
      <c r="D321" s="48"/>
      <c r="E321" s="48"/>
      <c r="F321" s="48"/>
      <c r="G321" s="48"/>
      <c r="H321" s="48"/>
      <c r="I321" s="49"/>
      <c r="J321" s="29">
        <f t="shared" si="51"/>
        <v>0</v>
      </c>
      <c r="K321" s="29">
        <f t="shared" si="52"/>
        <v>0</v>
      </c>
      <c r="L321" s="930"/>
      <c r="M321" s="931"/>
      <c r="N321" s="931"/>
      <c r="O321" s="932"/>
      <c r="Q321" s="92"/>
      <c r="R321" s="20"/>
      <c r="S321" s="20"/>
      <c r="T321" s="11"/>
      <c r="U321" s="11"/>
      <c r="V321" s="2"/>
      <c r="W321" s="11"/>
      <c r="X321" s="10"/>
      <c r="Y321" s="12"/>
    </row>
    <row r="322" spans="1:26" ht="15" customHeight="1" thickBot="1" x14ac:dyDescent="0.25">
      <c r="A322" s="101" t="s">
        <v>521</v>
      </c>
      <c r="B322" s="55"/>
      <c r="C322" s="50"/>
      <c r="D322" s="50"/>
      <c r="E322" s="50"/>
      <c r="F322" s="50"/>
      <c r="G322" s="50"/>
      <c r="H322" s="50"/>
      <c r="I322" s="51"/>
      <c r="J322" s="29">
        <f t="shared" si="51"/>
        <v>0</v>
      </c>
      <c r="K322" s="29">
        <f t="shared" si="52"/>
        <v>0</v>
      </c>
      <c r="L322" s="933"/>
      <c r="M322" s="934"/>
      <c r="N322" s="934"/>
      <c r="O322" s="935"/>
      <c r="Q322" s="93"/>
      <c r="R322" s="23"/>
      <c r="S322" s="23"/>
      <c r="T322" s="14"/>
      <c r="U322" s="14"/>
      <c r="V322" s="3"/>
      <c r="W322" s="14"/>
      <c r="X322" s="23"/>
      <c r="Y322" s="15"/>
    </row>
    <row r="323" spans="1:26" ht="15" customHeight="1" x14ac:dyDescent="0.2">
      <c r="C323" s="29">
        <f>SUM(C315:C322)</f>
        <v>0</v>
      </c>
      <c r="D323" s="29">
        <f>SUM(D315:D322)</f>
        <v>0</v>
      </c>
      <c r="E323" s="29">
        <v>0</v>
      </c>
      <c r="F323" s="29">
        <f>SUM(F315:F322)</f>
        <v>0</v>
      </c>
      <c r="G323" s="29">
        <f>SUM(G315:G322)</f>
        <v>0</v>
      </c>
      <c r="H323" s="29">
        <f>SUM(H315:H322)</f>
        <v>0</v>
      </c>
      <c r="I323" s="29">
        <f>SUM(I315:I322)</f>
        <v>0</v>
      </c>
      <c r="J323" s="29">
        <f t="shared" si="51"/>
        <v>0</v>
      </c>
      <c r="K323" s="29">
        <f t="shared" si="52"/>
        <v>0</v>
      </c>
      <c r="Q323" s="5" t="s">
        <v>532</v>
      </c>
    </row>
    <row r="324" spans="1:26" ht="15" customHeight="1" thickBot="1" x14ac:dyDescent="0.25"/>
    <row r="325" spans="1:26" ht="15" customHeight="1" x14ac:dyDescent="0.2">
      <c r="A325" s="1016" t="s">
        <v>491</v>
      </c>
      <c r="B325" s="1017"/>
      <c r="C325" s="1020" t="s">
        <v>723</v>
      </c>
      <c r="D325" s="1021"/>
      <c r="E325" s="1021"/>
      <c r="F325" s="1021"/>
      <c r="G325" s="1021"/>
      <c r="H325" s="1021"/>
      <c r="I325" s="1022"/>
    </row>
    <row r="326" spans="1:26" ht="15" customHeight="1" thickBot="1" x14ac:dyDescent="0.25">
      <c r="A326" s="1018"/>
      <c r="B326" s="1019"/>
      <c r="C326" s="1023"/>
      <c r="D326" s="1024"/>
      <c r="E326" s="1024"/>
      <c r="F326" s="1024"/>
      <c r="G326" s="1024"/>
      <c r="H326" s="1024"/>
      <c r="I326" s="1025"/>
    </row>
    <row r="327" spans="1:26" ht="15" customHeight="1" thickBot="1" x14ac:dyDescent="0.25"/>
    <row r="328" spans="1:26" ht="15" customHeight="1" thickBot="1" x14ac:dyDescent="0.25">
      <c r="A328" s="1006" t="s">
        <v>698</v>
      </c>
      <c r="B328" s="1007"/>
      <c r="C328" s="1007"/>
      <c r="D328" s="1007"/>
      <c r="E328" s="1007"/>
      <c r="F328" s="1008"/>
      <c r="G328" s="1003" t="s">
        <v>723</v>
      </c>
      <c r="H328" s="1004"/>
      <c r="I328" s="1005"/>
      <c r="L328" s="986" t="s">
        <v>588</v>
      </c>
      <c r="M328" s="987"/>
      <c r="N328" s="987"/>
      <c r="O328" s="988"/>
    </row>
    <row r="329" spans="1:26" ht="15" customHeight="1" thickBot="1" x14ac:dyDescent="0.25">
      <c r="A329" s="117" t="s">
        <v>496</v>
      </c>
      <c r="B329" s="118" t="s">
        <v>497</v>
      </c>
      <c r="C329" s="119" t="s">
        <v>498</v>
      </c>
      <c r="D329" s="119" t="s">
        <v>499</v>
      </c>
      <c r="E329" s="119" t="s">
        <v>500</v>
      </c>
      <c r="F329" s="119" t="s">
        <v>501</v>
      </c>
      <c r="G329" s="121" t="s">
        <v>502</v>
      </c>
      <c r="H329" s="121" t="s">
        <v>503</v>
      </c>
      <c r="I329" s="122" t="s">
        <v>504</v>
      </c>
      <c r="L329" s="989"/>
      <c r="M329" s="990"/>
      <c r="N329" s="990"/>
      <c r="O329" s="991"/>
      <c r="Q329" s="24" t="s">
        <v>724</v>
      </c>
      <c r="R329" s="113" t="s">
        <v>503</v>
      </c>
      <c r="S329" s="113" t="s">
        <v>541</v>
      </c>
      <c r="T329" s="113" t="s">
        <v>626</v>
      </c>
      <c r="U329" s="113" t="s">
        <v>542</v>
      </c>
      <c r="V329" s="113" t="s">
        <v>701</v>
      </c>
      <c r="W329" s="113" t="s">
        <v>702</v>
      </c>
      <c r="X329" s="113" t="s">
        <v>703</v>
      </c>
      <c r="Y329" s="113" t="s">
        <v>704</v>
      </c>
      <c r="Z329" s="114" t="s">
        <v>547</v>
      </c>
    </row>
    <row r="330" spans="1:26" ht="15" customHeight="1" x14ac:dyDescent="0.2">
      <c r="A330" s="132">
        <v>1</v>
      </c>
      <c r="B330" s="53" t="s">
        <v>705</v>
      </c>
      <c r="C330" s="46">
        <v>14</v>
      </c>
      <c r="D330" s="46">
        <v>12</v>
      </c>
      <c r="E330" s="46">
        <v>1</v>
      </c>
      <c r="F330" s="46">
        <v>1</v>
      </c>
      <c r="G330" s="46">
        <v>69</v>
      </c>
      <c r="H330" s="46">
        <v>19</v>
      </c>
      <c r="I330" s="47">
        <v>25</v>
      </c>
      <c r="J330" s="29">
        <f t="shared" ref="J330:J339" si="53">D330+E330+F330</f>
        <v>14</v>
      </c>
      <c r="K330" s="29">
        <f t="shared" ref="K330:K339" si="54">D330*2+E330</f>
        <v>25</v>
      </c>
      <c r="L330" s="927" t="s">
        <v>725</v>
      </c>
      <c r="M330" s="928"/>
      <c r="N330" s="928"/>
      <c r="O330" s="929"/>
      <c r="Q330" s="115" t="s">
        <v>503</v>
      </c>
      <c r="R330" s="10"/>
      <c r="S330" s="354"/>
      <c r="T330" s="354" t="s">
        <v>532</v>
      </c>
      <c r="U330" s="354"/>
      <c r="V330" s="354" t="s">
        <v>532</v>
      </c>
      <c r="W330" s="354"/>
      <c r="X330" s="354"/>
      <c r="Y330" s="354" t="s">
        <v>532</v>
      </c>
      <c r="Z330" s="356"/>
    </row>
    <row r="331" spans="1:26" ht="15" customHeight="1" x14ac:dyDescent="0.2">
      <c r="A331" s="124">
        <v>2</v>
      </c>
      <c r="B331" s="54" t="s">
        <v>630</v>
      </c>
      <c r="C331" s="48">
        <v>14</v>
      </c>
      <c r="D331" s="48">
        <v>12</v>
      </c>
      <c r="E331" s="48">
        <v>0</v>
      </c>
      <c r="F331" s="48">
        <v>2</v>
      </c>
      <c r="G331" s="48">
        <v>53</v>
      </c>
      <c r="H331" s="48">
        <v>30</v>
      </c>
      <c r="I331" s="49">
        <v>24</v>
      </c>
      <c r="J331" s="29">
        <f t="shared" si="53"/>
        <v>14</v>
      </c>
      <c r="K331" s="29">
        <f t="shared" si="54"/>
        <v>24</v>
      </c>
      <c r="L331" s="930"/>
      <c r="M331" s="931"/>
      <c r="N331" s="931"/>
      <c r="O331" s="932"/>
      <c r="Q331" s="115" t="s">
        <v>541</v>
      </c>
      <c r="R331" s="354"/>
      <c r="S331" s="10"/>
      <c r="T331" s="20"/>
      <c r="U331" s="20"/>
      <c r="V331" s="20"/>
      <c r="W331" s="20"/>
      <c r="X331" s="20"/>
      <c r="Y331" s="20"/>
      <c r="Z331" s="21"/>
    </row>
    <row r="332" spans="1:26" ht="15" customHeight="1" x14ac:dyDescent="0.2">
      <c r="A332" s="124">
        <v>3</v>
      </c>
      <c r="B332" s="54" t="s">
        <v>554</v>
      </c>
      <c r="C332" s="48">
        <v>14</v>
      </c>
      <c r="D332" s="48">
        <v>8</v>
      </c>
      <c r="E332" s="48">
        <v>0</v>
      </c>
      <c r="F332" s="48">
        <v>6</v>
      </c>
      <c r="G332" s="48">
        <v>37</v>
      </c>
      <c r="H332" s="48">
        <v>37</v>
      </c>
      <c r="I332" s="49">
        <v>16</v>
      </c>
      <c r="J332" s="29">
        <f t="shared" si="53"/>
        <v>14</v>
      </c>
      <c r="K332" s="29">
        <f t="shared" si="54"/>
        <v>16</v>
      </c>
      <c r="L332" s="930"/>
      <c r="M332" s="931"/>
      <c r="N332" s="931"/>
      <c r="O332" s="932"/>
      <c r="Q332" s="115" t="s">
        <v>626</v>
      </c>
      <c r="R332" s="354"/>
      <c r="S332" s="20"/>
      <c r="T332" s="10"/>
      <c r="U332" s="20"/>
      <c r="V332" s="20"/>
      <c r="W332" s="20"/>
      <c r="X332" s="20" t="s">
        <v>532</v>
      </c>
      <c r="Y332" s="20"/>
      <c r="Z332" s="21"/>
    </row>
    <row r="333" spans="1:26" ht="15" customHeight="1" x14ac:dyDescent="0.2">
      <c r="A333" s="124">
        <v>4</v>
      </c>
      <c r="B333" s="54" t="s">
        <v>706</v>
      </c>
      <c r="C333" s="48">
        <v>14</v>
      </c>
      <c r="D333" s="48">
        <v>7</v>
      </c>
      <c r="E333" s="48">
        <v>1</v>
      </c>
      <c r="F333" s="48">
        <v>6</v>
      </c>
      <c r="G333" s="48">
        <v>44</v>
      </c>
      <c r="H333" s="48">
        <v>38</v>
      </c>
      <c r="I333" s="49">
        <v>15</v>
      </c>
      <c r="J333" s="29">
        <f t="shared" si="53"/>
        <v>14</v>
      </c>
      <c r="K333" s="29">
        <f t="shared" si="54"/>
        <v>15</v>
      </c>
      <c r="L333" s="930"/>
      <c r="M333" s="931"/>
      <c r="N333" s="931"/>
      <c r="O333" s="932"/>
      <c r="Q333" s="115" t="s">
        <v>542</v>
      </c>
      <c r="R333" s="354"/>
      <c r="S333" s="20"/>
      <c r="T333" s="20"/>
      <c r="U333" s="10"/>
      <c r="V333" s="11"/>
      <c r="W333" s="11"/>
      <c r="X333" s="20"/>
      <c r="Y333" s="20"/>
      <c r="Z333" s="21"/>
    </row>
    <row r="334" spans="1:26" ht="15" customHeight="1" x14ac:dyDescent="0.2">
      <c r="A334" s="124">
        <v>5</v>
      </c>
      <c r="B334" s="54" t="s">
        <v>710</v>
      </c>
      <c r="C334" s="48">
        <v>14</v>
      </c>
      <c r="D334" s="48">
        <v>6</v>
      </c>
      <c r="E334" s="48">
        <v>0</v>
      </c>
      <c r="F334" s="48">
        <v>8</v>
      </c>
      <c r="G334" s="48">
        <v>29</v>
      </c>
      <c r="H334" s="48">
        <v>53</v>
      </c>
      <c r="I334" s="49">
        <v>12</v>
      </c>
      <c r="J334" s="29">
        <f t="shared" si="53"/>
        <v>14</v>
      </c>
      <c r="K334" s="29">
        <f t="shared" si="54"/>
        <v>12</v>
      </c>
      <c r="L334" s="930"/>
      <c r="M334" s="931"/>
      <c r="N334" s="931"/>
      <c r="O334" s="932"/>
      <c r="Q334" s="115" t="s">
        <v>701</v>
      </c>
      <c r="R334" s="354" t="s">
        <v>532</v>
      </c>
      <c r="S334" s="20"/>
      <c r="T334" s="20"/>
      <c r="U334" s="11"/>
      <c r="V334" s="10"/>
      <c r="W334" s="11"/>
      <c r="X334" s="20"/>
      <c r="Y334" s="11"/>
      <c r="Z334" s="21"/>
    </row>
    <row r="335" spans="1:26" ht="15" customHeight="1" x14ac:dyDescent="0.2">
      <c r="A335" s="124" t="s">
        <v>600</v>
      </c>
      <c r="B335" s="54" t="s">
        <v>551</v>
      </c>
      <c r="C335" s="48">
        <v>14</v>
      </c>
      <c r="D335" s="48">
        <v>5</v>
      </c>
      <c r="E335" s="48">
        <v>0</v>
      </c>
      <c r="F335" s="48">
        <v>9</v>
      </c>
      <c r="G335" s="48">
        <v>32</v>
      </c>
      <c r="H335" s="48">
        <v>46</v>
      </c>
      <c r="I335" s="49">
        <v>10</v>
      </c>
      <c r="J335" s="29">
        <f t="shared" si="53"/>
        <v>14</v>
      </c>
      <c r="K335" s="29">
        <f t="shared" si="54"/>
        <v>10</v>
      </c>
      <c r="L335" s="930"/>
      <c r="M335" s="931"/>
      <c r="N335" s="931"/>
      <c r="O335" s="932"/>
      <c r="Q335" s="115" t="s">
        <v>702</v>
      </c>
      <c r="R335" s="354" t="s">
        <v>532</v>
      </c>
      <c r="S335" s="20"/>
      <c r="T335" s="20"/>
      <c r="U335" s="11"/>
      <c r="V335" s="11"/>
      <c r="W335" s="10"/>
      <c r="X335" s="20"/>
      <c r="Y335" s="11"/>
      <c r="Z335" s="21"/>
    </row>
    <row r="336" spans="1:26" ht="15" customHeight="1" x14ac:dyDescent="0.2">
      <c r="A336" s="124" t="s">
        <v>600</v>
      </c>
      <c r="B336" s="54" t="s">
        <v>707</v>
      </c>
      <c r="C336" s="48">
        <v>14</v>
      </c>
      <c r="D336" s="48">
        <v>5</v>
      </c>
      <c r="E336" s="48">
        <v>0</v>
      </c>
      <c r="F336" s="48">
        <v>9</v>
      </c>
      <c r="G336" s="48">
        <v>31</v>
      </c>
      <c r="H336" s="48">
        <v>36</v>
      </c>
      <c r="I336" s="49">
        <v>10</v>
      </c>
      <c r="J336" s="29">
        <f t="shared" si="53"/>
        <v>14</v>
      </c>
      <c r="K336" s="29">
        <f t="shared" si="54"/>
        <v>10</v>
      </c>
      <c r="L336" s="930"/>
      <c r="M336" s="931"/>
      <c r="N336" s="931"/>
      <c r="O336" s="932"/>
      <c r="Q336" s="115" t="s">
        <v>703</v>
      </c>
      <c r="R336" s="354"/>
      <c r="S336" s="20"/>
      <c r="T336" s="20"/>
      <c r="U336" s="11"/>
      <c r="V336" s="11"/>
      <c r="W336" s="2"/>
      <c r="X336" s="10"/>
      <c r="Y336" s="20"/>
      <c r="Z336" s="12"/>
    </row>
    <row r="337" spans="1:27" ht="15" customHeight="1" x14ac:dyDescent="0.2">
      <c r="A337" s="124">
        <v>8</v>
      </c>
      <c r="B337" s="54" t="s">
        <v>709</v>
      </c>
      <c r="C337" s="48">
        <v>14</v>
      </c>
      <c r="D337" s="48">
        <v>0</v>
      </c>
      <c r="E337" s="48">
        <v>0</v>
      </c>
      <c r="F337" s="48">
        <v>14</v>
      </c>
      <c r="G337" s="48">
        <v>19</v>
      </c>
      <c r="H337" s="48">
        <v>70</v>
      </c>
      <c r="I337" s="49">
        <v>0</v>
      </c>
      <c r="J337" s="29">
        <f t="shared" si="53"/>
        <v>14</v>
      </c>
      <c r="K337" s="29">
        <f t="shared" si="54"/>
        <v>0</v>
      </c>
      <c r="L337" s="930"/>
      <c r="M337" s="931"/>
      <c r="N337" s="931"/>
      <c r="O337" s="932"/>
      <c r="Q337" s="115" t="s">
        <v>704</v>
      </c>
      <c r="R337" s="354"/>
      <c r="S337" s="20"/>
      <c r="T337" s="20"/>
      <c r="U337" s="11"/>
      <c r="V337" s="11"/>
      <c r="W337" s="2"/>
      <c r="X337" s="11"/>
      <c r="Y337" s="10"/>
      <c r="Z337" s="12"/>
    </row>
    <row r="338" spans="1:27" ht="15" customHeight="1" thickBot="1" x14ac:dyDescent="0.25">
      <c r="A338" s="125" t="s">
        <v>499</v>
      </c>
      <c r="B338" s="55" t="s">
        <v>558</v>
      </c>
      <c r="C338" s="50">
        <v>0</v>
      </c>
      <c r="D338" s="50">
        <v>0</v>
      </c>
      <c r="E338" s="50">
        <v>0</v>
      </c>
      <c r="F338" s="50">
        <v>0</v>
      </c>
      <c r="G338" s="50">
        <v>0</v>
      </c>
      <c r="H338" s="50">
        <v>0</v>
      </c>
      <c r="I338" s="51">
        <v>0</v>
      </c>
      <c r="J338" s="29">
        <f t="shared" si="53"/>
        <v>0</v>
      </c>
      <c r="K338" s="29">
        <f t="shared" si="54"/>
        <v>0</v>
      </c>
      <c r="L338" s="933"/>
      <c r="M338" s="934"/>
      <c r="N338" s="934"/>
      <c r="O338" s="935"/>
      <c r="Q338" s="116" t="s">
        <v>547</v>
      </c>
      <c r="R338" s="355"/>
      <c r="S338" s="23"/>
      <c r="T338" s="23"/>
      <c r="U338" s="14"/>
      <c r="V338" s="14"/>
      <c r="W338" s="3"/>
      <c r="X338" s="14"/>
      <c r="Y338" s="23"/>
      <c r="Z338" s="15"/>
    </row>
    <row r="339" spans="1:27" ht="15" customHeight="1" x14ac:dyDescent="0.2">
      <c r="C339" s="29">
        <f t="shared" ref="C339:I339" si="55">SUM(C330:C338)</f>
        <v>112</v>
      </c>
      <c r="D339" s="29">
        <f t="shared" si="55"/>
        <v>55</v>
      </c>
      <c r="E339" s="29">
        <f t="shared" si="55"/>
        <v>2</v>
      </c>
      <c r="F339" s="29">
        <f t="shared" si="55"/>
        <v>55</v>
      </c>
      <c r="G339" s="29">
        <f t="shared" si="55"/>
        <v>314</v>
      </c>
      <c r="H339" s="29">
        <f t="shared" si="55"/>
        <v>329</v>
      </c>
      <c r="I339" s="29">
        <f t="shared" si="55"/>
        <v>112</v>
      </c>
      <c r="J339" s="29">
        <f t="shared" si="53"/>
        <v>112</v>
      </c>
      <c r="K339" s="29">
        <f t="shared" si="54"/>
        <v>112</v>
      </c>
    </row>
    <row r="340" spans="1:27" ht="15" customHeight="1" thickBot="1" x14ac:dyDescent="0.25"/>
    <row r="341" spans="1:27" ht="15" customHeight="1" thickBot="1" x14ac:dyDescent="0.25">
      <c r="A341" s="983" t="s">
        <v>493</v>
      </c>
      <c r="B341" s="984"/>
      <c r="C341" s="984"/>
      <c r="D341" s="984"/>
      <c r="E341" s="984"/>
      <c r="F341" s="985"/>
      <c r="G341" s="980" t="s">
        <v>723</v>
      </c>
      <c r="H341" s="981"/>
      <c r="I341" s="982"/>
      <c r="L341" s="945" t="s">
        <v>495</v>
      </c>
      <c r="M341" s="946"/>
      <c r="N341" s="946"/>
      <c r="O341" s="947"/>
    </row>
    <row r="342" spans="1:27" ht="15" customHeight="1" thickBot="1" x14ac:dyDescent="0.25">
      <c r="A342" s="30" t="s">
        <v>496</v>
      </c>
      <c r="B342" s="85" t="s">
        <v>497</v>
      </c>
      <c r="C342" s="31" t="s">
        <v>498</v>
      </c>
      <c r="D342" s="31" t="s">
        <v>499</v>
      </c>
      <c r="E342" s="31" t="s">
        <v>500</v>
      </c>
      <c r="F342" s="31" t="s">
        <v>501</v>
      </c>
      <c r="G342" s="32" t="s">
        <v>502</v>
      </c>
      <c r="H342" s="32" t="s">
        <v>503</v>
      </c>
      <c r="I342" s="33" t="s">
        <v>504</v>
      </c>
      <c r="L342" s="948"/>
      <c r="M342" s="949"/>
      <c r="N342" s="949"/>
      <c r="O342" s="950"/>
      <c r="Q342" s="24" t="s">
        <v>724</v>
      </c>
      <c r="R342" s="7" t="s">
        <v>712</v>
      </c>
      <c r="S342" s="7" t="s">
        <v>716</v>
      </c>
      <c r="T342" s="7" t="s">
        <v>507</v>
      </c>
      <c r="U342" s="7" t="s">
        <v>713</v>
      </c>
      <c r="V342" s="7" t="s">
        <v>634</v>
      </c>
      <c r="W342" s="7" t="s">
        <v>514</v>
      </c>
      <c r="X342" s="7" t="s">
        <v>635</v>
      </c>
      <c r="Y342" s="7" t="s">
        <v>515</v>
      </c>
      <c r="Z342" s="7" t="s">
        <v>545</v>
      </c>
      <c r="AA342" s="8" t="s">
        <v>517</v>
      </c>
    </row>
    <row r="343" spans="1:27" ht="15" customHeight="1" x14ac:dyDescent="0.2">
      <c r="A343" s="52">
        <v>1</v>
      </c>
      <c r="B343" s="53" t="s">
        <v>674</v>
      </c>
      <c r="C343" s="46"/>
      <c r="D343" s="46"/>
      <c r="E343" s="46"/>
      <c r="F343" s="46"/>
      <c r="G343" s="46"/>
      <c r="H343" s="46"/>
      <c r="I343" s="47"/>
      <c r="J343" s="29">
        <f t="shared" ref="J343:J353" si="56">D343+E343+F343</f>
        <v>0</v>
      </c>
      <c r="K343" s="29">
        <f t="shared" ref="K343:K353" si="57">D343*2+E343</f>
        <v>0</v>
      </c>
      <c r="L343" s="927" t="s">
        <v>528</v>
      </c>
      <c r="M343" s="928"/>
      <c r="N343" s="928"/>
      <c r="O343" s="929"/>
      <c r="Q343" s="9" t="s">
        <v>712</v>
      </c>
      <c r="R343" s="10"/>
      <c r="S343" s="20"/>
      <c r="T343" s="20"/>
      <c r="U343" s="20"/>
      <c r="V343" s="20"/>
      <c r="W343" s="20"/>
      <c r="X343" s="20"/>
      <c r="Y343" s="20"/>
      <c r="Z343" s="20"/>
      <c r="AA343" s="21"/>
    </row>
    <row r="344" spans="1:27" ht="15" customHeight="1" x14ac:dyDescent="0.2">
      <c r="A344" s="37">
        <v>2</v>
      </c>
      <c r="B344" s="54" t="s">
        <v>639</v>
      </c>
      <c r="C344" s="48"/>
      <c r="D344" s="48"/>
      <c r="E344" s="48"/>
      <c r="F344" s="48"/>
      <c r="G344" s="48"/>
      <c r="H344" s="48"/>
      <c r="I344" s="49"/>
      <c r="J344" s="29">
        <f t="shared" si="56"/>
        <v>0</v>
      </c>
      <c r="K344" s="29">
        <f t="shared" si="57"/>
        <v>0</v>
      </c>
      <c r="L344" s="930"/>
      <c r="M344" s="931"/>
      <c r="N344" s="931"/>
      <c r="O344" s="932"/>
      <c r="Q344" s="9" t="s">
        <v>716</v>
      </c>
      <c r="R344" s="20"/>
      <c r="S344" s="10"/>
      <c r="T344" s="20"/>
      <c r="U344" s="20" t="s">
        <v>532</v>
      </c>
      <c r="V344" s="20"/>
      <c r="W344" s="20" t="s">
        <v>532</v>
      </c>
      <c r="X344" s="20"/>
      <c r="Y344" s="20"/>
      <c r="Z344" s="20" t="s">
        <v>532</v>
      </c>
      <c r="AA344" s="21"/>
    </row>
    <row r="345" spans="1:27" ht="15" customHeight="1" x14ac:dyDescent="0.2">
      <c r="A345" s="37" t="s">
        <v>521</v>
      </c>
      <c r="B345" s="54" t="s">
        <v>714</v>
      </c>
      <c r="C345" s="48"/>
      <c r="D345" s="48"/>
      <c r="E345" s="48"/>
      <c r="F345" s="48"/>
      <c r="G345" s="48"/>
      <c r="H345" s="48"/>
      <c r="I345" s="49"/>
      <c r="J345" s="29">
        <f t="shared" si="56"/>
        <v>0</v>
      </c>
      <c r="K345" s="29">
        <f t="shared" si="57"/>
        <v>0</v>
      </c>
      <c r="L345" s="930"/>
      <c r="M345" s="931"/>
      <c r="N345" s="931"/>
      <c r="O345" s="932"/>
      <c r="Q345" s="9" t="s">
        <v>507</v>
      </c>
      <c r="R345" s="20"/>
      <c r="S345" s="20"/>
      <c r="T345" s="10"/>
      <c r="U345" s="20"/>
      <c r="V345" s="20"/>
      <c r="W345" s="20"/>
      <c r="X345" s="20"/>
      <c r="Y345" s="20"/>
      <c r="Z345" s="20"/>
      <c r="AA345" s="21"/>
    </row>
    <row r="346" spans="1:27" ht="15" customHeight="1" x14ac:dyDescent="0.2">
      <c r="A346" s="37" t="s">
        <v>521</v>
      </c>
      <c r="B346" s="54" t="s">
        <v>522</v>
      </c>
      <c r="C346" s="48"/>
      <c r="D346" s="48"/>
      <c r="E346" s="48"/>
      <c r="F346" s="48"/>
      <c r="G346" s="48"/>
      <c r="H346" s="48"/>
      <c r="I346" s="49"/>
      <c r="J346" s="29">
        <f t="shared" si="56"/>
        <v>0</v>
      </c>
      <c r="K346" s="29">
        <f t="shared" si="57"/>
        <v>0</v>
      </c>
      <c r="L346" s="930"/>
      <c r="M346" s="931"/>
      <c r="N346" s="931"/>
      <c r="O346" s="932"/>
      <c r="Q346" s="9" t="s">
        <v>713</v>
      </c>
      <c r="R346" s="20"/>
      <c r="S346" s="20"/>
      <c r="T346" s="20"/>
      <c r="U346" s="10"/>
      <c r="V346" s="20"/>
      <c r="W346" s="20"/>
      <c r="X346" s="20"/>
      <c r="Y346" s="20" t="s">
        <v>532</v>
      </c>
      <c r="Z346" s="20"/>
      <c r="AA346" s="21"/>
    </row>
    <row r="347" spans="1:27" ht="15" customHeight="1" x14ac:dyDescent="0.2">
      <c r="A347" s="37" t="s">
        <v>521</v>
      </c>
      <c r="B347" s="54" t="s">
        <v>715</v>
      </c>
      <c r="C347" s="48"/>
      <c r="D347" s="48"/>
      <c r="E347" s="48"/>
      <c r="F347" s="48"/>
      <c r="G347" s="48"/>
      <c r="H347" s="48"/>
      <c r="I347" s="49"/>
      <c r="J347" s="29">
        <f t="shared" si="56"/>
        <v>0</v>
      </c>
      <c r="K347" s="29">
        <f t="shared" si="57"/>
        <v>0</v>
      </c>
      <c r="L347" s="930"/>
      <c r="M347" s="931"/>
      <c r="N347" s="931"/>
      <c r="O347" s="932"/>
      <c r="Q347" s="9" t="s">
        <v>634</v>
      </c>
      <c r="R347" s="20"/>
      <c r="S347" s="20"/>
      <c r="T347" s="20"/>
      <c r="U347" s="20"/>
      <c r="V347" s="10"/>
      <c r="W347" s="11"/>
      <c r="X347" s="11"/>
      <c r="Y347" s="20"/>
      <c r="Z347" s="20"/>
      <c r="AA347" s="21"/>
    </row>
    <row r="348" spans="1:27" ht="15" customHeight="1" x14ac:dyDescent="0.2">
      <c r="A348" s="37" t="s">
        <v>521</v>
      </c>
      <c r="B348" s="54" t="s">
        <v>529</v>
      </c>
      <c r="C348" s="48"/>
      <c r="D348" s="48"/>
      <c r="E348" s="48"/>
      <c r="F348" s="48"/>
      <c r="G348" s="48"/>
      <c r="H348" s="48"/>
      <c r="I348" s="49"/>
      <c r="J348" s="29">
        <f t="shared" si="56"/>
        <v>0</v>
      </c>
      <c r="K348" s="29">
        <f t="shared" si="57"/>
        <v>0</v>
      </c>
      <c r="L348" s="930"/>
      <c r="M348" s="931"/>
      <c r="N348" s="931"/>
      <c r="O348" s="932"/>
      <c r="Q348" s="9" t="s">
        <v>514</v>
      </c>
      <c r="R348" s="20"/>
      <c r="S348" s="20" t="s">
        <v>532</v>
      </c>
      <c r="T348" s="20"/>
      <c r="U348" s="20"/>
      <c r="V348" s="11"/>
      <c r="W348" s="10"/>
      <c r="X348" s="11"/>
      <c r="Y348" s="20"/>
      <c r="Z348" s="11"/>
      <c r="AA348" s="21"/>
    </row>
    <row r="349" spans="1:27" ht="15" customHeight="1" x14ac:dyDescent="0.2">
      <c r="A349" s="37" t="s">
        <v>521</v>
      </c>
      <c r="B349" s="54" t="s">
        <v>638</v>
      </c>
      <c r="C349" s="48"/>
      <c r="D349" s="48"/>
      <c r="E349" s="48"/>
      <c r="F349" s="48"/>
      <c r="G349" s="48"/>
      <c r="H349" s="48"/>
      <c r="I349" s="49"/>
      <c r="J349" s="29">
        <f t="shared" si="56"/>
        <v>0</v>
      </c>
      <c r="K349" s="29">
        <f t="shared" si="57"/>
        <v>0</v>
      </c>
      <c r="L349" s="930"/>
      <c r="M349" s="931"/>
      <c r="N349" s="931"/>
      <c r="O349" s="932"/>
      <c r="Q349" s="9" t="s">
        <v>635</v>
      </c>
      <c r="R349" s="20"/>
      <c r="S349" s="20" t="s">
        <v>532</v>
      </c>
      <c r="T349" s="20"/>
      <c r="U349" s="20"/>
      <c r="V349" s="11"/>
      <c r="W349" s="11"/>
      <c r="X349" s="10"/>
      <c r="Y349" s="20"/>
      <c r="Z349" s="11"/>
      <c r="AA349" s="21"/>
    </row>
    <row r="350" spans="1:27" ht="15" customHeight="1" x14ac:dyDescent="0.2">
      <c r="A350" s="37" t="s">
        <v>521</v>
      </c>
      <c r="B350" s="54" t="s">
        <v>530</v>
      </c>
      <c r="C350" s="48"/>
      <c r="D350" s="48"/>
      <c r="E350" s="48"/>
      <c r="F350" s="48"/>
      <c r="G350" s="48"/>
      <c r="H350" s="48"/>
      <c r="I350" s="49"/>
      <c r="J350" s="29">
        <f t="shared" si="56"/>
        <v>0</v>
      </c>
      <c r="K350" s="29">
        <f t="shared" si="57"/>
        <v>0</v>
      </c>
      <c r="L350" s="930"/>
      <c r="M350" s="931"/>
      <c r="N350" s="931"/>
      <c r="O350" s="932"/>
      <c r="Q350" s="9" t="s">
        <v>515</v>
      </c>
      <c r="R350" s="20"/>
      <c r="S350" s="20"/>
      <c r="T350" s="20"/>
      <c r="U350" s="20"/>
      <c r="V350" s="11"/>
      <c r="W350" s="11"/>
      <c r="X350" s="2"/>
      <c r="Y350" s="10"/>
      <c r="Z350" s="20"/>
      <c r="AA350" s="12"/>
    </row>
    <row r="351" spans="1:27" ht="15" customHeight="1" x14ac:dyDescent="0.2">
      <c r="A351" s="37" t="s">
        <v>521</v>
      </c>
      <c r="B351" s="54" t="s">
        <v>557</v>
      </c>
      <c r="C351" s="48"/>
      <c r="D351" s="48"/>
      <c r="E351" s="48"/>
      <c r="F351" s="48"/>
      <c r="G351" s="48"/>
      <c r="H351" s="48"/>
      <c r="I351" s="49"/>
      <c r="J351" s="29">
        <f t="shared" si="56"/>
        <v>0</v>
      </c>
      <c r="K351" s="29">
        <f t="shared" si="57"/>
        <v>0</v>
      </c>
      <c r="L351" s="930"/>
      <c r="M351" s="931"/>
      <c r="N351" s="931"/>
      <c r="O351" s="932"/>
      <c r="Q351" s="9" t="s">
        <v>545</v>
      </c>
      <c r="R351" s="20"/>
      <c r="S351" s="20"/>
      <c r="T351" s="20"/>
      <c r="U351" s="20"/>
      <c r="V351" s="11"/>
      <c r="W351" s="11"/>
      <c r="X351" s="2"/>
      <c r="Y351" s="11"/>
      <c r="Z351" s="10"/>
      <c r="AA351" s="12"/>
    </row>
    <row r="352" spans="1:27" ht="15" customHeight="1" thickBot="1" x14ac:dyDescent="0.25">
      <c r="A352" s="40" t="s">
        <v>521</v>
      </c>
      <c r="B352" s="55" t="s">
        <v>552</v>
      </c>
      <c r="C352" s="50"/>
      <c r="D352" s="50"/>
      <c r="E352" s="50"/>
      <c r="F352" s="50"/>
      <c r="G352" s="50"/>
      <c r="H352" s="50"/>
      <c r="I352" s="51"/>
      <c r="J352" s="29">
        <f t="shared" si="56"/>
        <v>0</v>
      </c>
      <c r="K352" s="29">
        <f t="shared" si="57"/>
        <v>0</v>
      </c>
      <c r="L352" s="933"/>
      <c r="M352" s="934"/>
      <c r="N352" s="934"/>
      <c r="O352" s="935"/>
      <c r="Q352" s="13" t="s">
        <v>517</v>
      </c>
      <c r="R352" s="23"/>
      <c r="S352" s="23"/>
      <c r="T352" s="23"/>
      <c r="U352" s="23"/>
      <c r="V352" s="14"/>
      <c r="W352" s="14"/>
      <c r="X352" s="3"/>
      <c r="Y352" s="14"/>
      <c r="Z352" s="23"/>
      <c r="AA352" s="15"/>
    </row>
    <row r="353" spans="1:25" ht="15" customHeight="1" x14ac:dyDescent="0.2">
      <c r="C353" s="29">
        <v>0</v>
      </c>
      <c r="D353" s="29">
        <v>0</v>
      </c>
      <c r="E353" s="29">
        <v>0</v>
      </c>
      <c r="F353" s="29">
        <v>0</v>
      </c>
      <c r="G353" s="29">
        <v>0</v>
      </c>
      <c r="H353" s="29">
        <v>0</v>
      </c>
      <c r="I353" s="29">
        <v>0</v>
      </c>
      <c r="J353" s="29">
        <f t="shared" si="56"/>
        <v>0</v>
      </c>
      <c r="K353" s="29">
        <f t="shared" si="57"/>
        <v>0</v>
      </c>
    </row>
    <row r="354" spans="1:25" ht="15" customHeight="1" thickBot="1" x14ac:dyDescent="0.25"/>
    <row r="355" spans="1:25" ht="15" customHeight="1" thickBot="1" x14ac:dyDescent="0.25">
      <c r="A355" s="983" t="s">
        <v>587</v>
      </c>
      <c r="B355" s="984"/>
      <c r="C355" s="984"/>
      <c r="D355" s="984"/>
      <c r="E355" s="984"/>
      <c r="F355" s="985"/>
      <c r="G355" s="980" t="s">
        <v>723</v>
      </c>
      <c r="H355" s="981"/>
      <c r="I355" s="982"/>
      <c r="L355" s="945" t="s">
        <v>495</v>
      </c>
      <c r="M355" s="946"/>
      <c r="N355" s="946"/>
      <c r="O355" s="947"/>
    </row>
    <row r="356" spans="1:25" ht="15" customHeight="1" thickBot="1" x14ac:dyDescent="0.25">
      <c r="A356" s="30" t="s">
        <v>496</v>
      </c>
      <c r="B356" s="85" t="s">
        <v>497</v>
      </c>
      <c r="C356" s="31" t="s">
        <v>498</v>
      </c>
      <c r="D356" s="31" t="s">
        <v>499</v>
      </c>
      <c r="E356" s="31" t="s">
        <v>500</v>
      </c>
      <c r="F356" s="31" t="s">
        <v>501</v>
      </c>
      <c r="G356" s="32" t="s">
        <v>502</v>
      </c>
      <c r="H356" s="32" t="s">
        <v>503</v>
      </c>
      <c r="I356" s="33" t="s">
        <v>504</v>
      </c>
      <c r="L356" s="948"/>
      <c r="M356" s="949"/>
      <c r="N356" s="949"/>
      <c r="O356" s="950"/>
      <c r="Q356" s="24" t="s">
        <v>724</v>
      </c>
      <c r="R356" s="7" t="s">
        <v>716</v>
      </c>
      <c r="S356" s="7" t="s">
        <v>564</v>
      </c>
      <c r="T356" s="7" t="s">
        <v>513</v>
      </c>
      <c r="U356" s="7" t="s">
        <v>517</v>
      </c>
      <c r="V356" s="7" t="s">
        <v>726</v>
      </c>
      <c r="W356" s="7" t="s">
        <v>518</v>
      </c>
      <c r="X356" s="7" t="s">
        <v>612</v>
      </c>
      <c r="Y356" s="8" t="s">
        <v>727</v>
      </c>
    </row>
    <row r="357" spans="1:25" ht="15" customHeight="1" x14ac:dyDescent="0.2">
      <c r="A357" s="52">
        <v>1</v>
      </c>
      <c r="B357" s="53" t="s">
        <v>728</v>
      </c>
      <c r="C357" s="46"/>
      <c r="D357" s="46"/>
      <c r="E357" s="46"/>
      <c r="F357" s="46"/>
      <c r="G357" s="46"/>
      <c r="H357" s="46"/>
      <c r="I357" s="47"/>
      <c r="J357" s="29">
        <f t="shared" ref="J357:J365" si="58">D357+E357+F357</f>
        <v>0</v>
      </c>
      <c r="K357" s="29">
        <f t="shared" ref="K357:K365" si="59">D357*2+E357</f>
        <v>0</v>
      </c>
      <c r="L357" s="927" t="s">
        <v>528</v>
      </c>
      <c r="M357" s="928"/>
      <c r="N357" s="928"/>
      <c r="O357" s="929"/>
      <c r="Q357" s="9" t="s">
        <v>716</v>
      </c>
      <c r="R357" s="10"/>
      <c r="S357" s="20"/>
      <c r="T357" s="20"/>
      <c r="U357" s="20"/>
      <c r="V357" s="20"/>
      <c r="W357" s="20"/>
      <c r="X357" s="20"/>
      <c r="Y357" s="21"/>
    </row>
    <row r="358" spans="1:25" ht="15" customHeight="1" x14ac:dyDescent="0.2">
      <c r="A358" s="37">
        <v>2</v>
      </c>
      <c r="B358" s="54" t="s">
        <v>729</v>
      </c>
      <c r="C358" s="48"/>
      <c r="D358" s="48"/>
      <c r="E358" s="48"/>
      <c r="F358" s="48"/>
      <c r="G358" s="48"/>
      <c r="H358" s="48"/>
      <c r="I358" s="49"/>
      <c r="J358" s="29">
        <f t="shared" si="58"/>
        <v>0</v>
      </c>
      <c r="K358" s="29">
        <f t="shared" si="59"/>
        <v>0</v>
      </c>
      <c r="L358" s="930"/>
      <c r="M358" s="931"/>
      <c r="N358" s="931"/>
      <c r="O358" s="932"/>
      <c r="Q358" s="9" t="s">
        <v>564</v>
      </c>
      <c r="R358" s="20"/>
      <c r="S358" s="10"/>
      <c r="T358" s="20"/>
      <c r="U358" s="20"/>
      <c r="V358" s="20"/>
      <c r="W358" s="20" t="s">
        <v>532</v>
      </c>
      <c r="X358" s="20"/>
      <c r="Y358" s="21"/>
    </row>
    <row r="359" spans="1:25" ht="15" customHeight="1" x14ac:dyDescent="0.2">
      <c r="A359" s="37" t="s">
        <v>521</v>
      </c>
      <c r="B359" s="54" t="s">
        <v>730</v>
      </c>
      <c r="C359" s="48"/>
      <c r="D359" s="48"/>
      <c r="E359" s="48"/>
      <c r="F359" s="48"/>
      <c r="G359" s="48"/>
      <c r="H359" s="48"/>
      <c r="I359" s="49"/>
      <c r="J359" s="29">
        <f t="shared" si="58"/>
        <v>0</v>
      </c>
      <c r="K359" s="29">
        <f t="shared" si="59"/>
        <v>0</v>
      </c>
      <c r="L359" s="930"/>
      <c r="M359" s="931"/>
      <c r="N359" s="931"/>
      <c r="O359" s="932"/>
      <c r="Q359" s="9" t="s">
        <v>513</v>
      </c>
      <c r="R359" s="20"/>
      <c r="S359" s="20"/>
      <c r="T359" s="10"/>
      <c r="U359" s="11"/>
      <c r="V359" s="11"/>
      <c r="W359" s="20"/>
      <c r="X359" s="20"/>
      <c r="Y359" s="21"/>
    </row>
    <row r="360" spans="1:25" ht="15" customHeight="1" x14ac:dyDescent="0.2">
      <c r="A360" s="37" t="s">
        <v>521</v>
      </c>
      <c r="B360" s="54" t="s">
        <v>688</v>
      </c>
      <c r="C360" s="48"/>
      <c r="D360" s="48"/>
      <c r="E360" s="48"/>
      <c r="F360" s="48"/>
      <c r="G360" s="48"/>
      <c r="H360" s="48"/>
      <c r="I360" s="49"/>
      <c r="J360" s="29">
        <f t="shared" si="58"/>
        <v>0</v>
      </c>
      <c r="K360" s="29">
        <f t="shared" si="59"/>
        <v>0</v>
      </c>
      <c r="L360" s="930"/>
      <c r="M360" s="931"/>
      <c r="N360" s="931"/>
      <c r="O360" s="932"/>
      <c r="Q360" s="9" t="s">
        <v>517</v>
      </c>
      <c r="R360" s="20"/>
      <c r="S360" s="20"/>
      <c r="T360" s="11"/>
      <c r="U360" s="10"/>
      <c r="V360" s="11"/>
      <c r="W360" s="20"/>
      <c r="X360" s="11"/>
      <c r="Y360" s="21"/>
    </row>
    <row r="361" spans="1:25" ht="15" customHeight="1" x14ac:dyDescent="0.2">
      <c r="A361" s="37" t="s">
        <v>521</v>
      </c>
      <c r="B361" s="54" t="s">
        <v>719</v>
      </c>
      <c r="C361" s="48"/>
      <c r="D361" s="48"/>
      <c r="E361" s="48"/>
      <c r="F361" s="48"/>
      <c r="G361" s="48"/>
      <c r="H361" s="48"/>
      <c r="I361" s="49"/>
      <c r="J361" s="29">
        <f t="shared" si="58"/>
        <v>0</v>
      </c>
      <c r="K361" s="29">
        <f t="shared" si="59"/>
        <v>0</v>
      </c>
      <c r="L361" s="930"/>
      <c r="M361" s="931"/>
      <c r="N361" s="931"/>
      <c r="O361" s="932"/>
      <c r="Q361" s="9" t="s">
        <v>726</v>
      </c>
      <c r="R361" s="20"/>
      <c r="S361" s="20"/>
      <c r="T361" s="11"/>
      <c r="U361" s="11"/>
      <c r="V361" s="10"/>
      <c r="W361" s="20"/>
      <c r="X361" s="11"/>
      <c r="Y361" s="21"/>
    </row>
    <row r="362" spans="1:25" ht="15" customHeight="1" x14ac:dyDescent="0.2">
      <c r="A362" s="37" t="s">
        <v>521</v>
      </c>
      <c r="B362" s="54" t="s">
        <v>721</v>
      </c>
      <c r="C362" s="48"/>
      <c r="D362" s="48"/>
      <c r="E362" s="48"/>
      <c r="F362" s="48"/>
      <c r="G362" s="48"/>
      <c r="H362" s="48"/>
      <c r="I362" s="49"/>
      <c r="J362" s="29">
        <f t="shared" si="58"/>
        <v>0</v>
      </c>
      <c r="K362" s="29">
        <f t="shared" si="59"/>
        <v>0</v>
      </c>
      <c r="L362" s="930"/>
      <c r="M362" s="931"/>
      <c r="N362" s="931"/>
      <c r="O362" s="932"/>
      <c r="Q362" s="9" t="s">
        <v>518</v>
      </c>
      <c r="R362" s="20"/>
      <c r="S362" s="20"/>
      <c r="T362" s="11"/>
      <c r="U362" s="11"/>
      <c r="V362" s="2"/>
      <c r="W362" s="10"/>
      <c r="X362" s="20"/>
      <c r="Y362" s="12"/>
    </row>
    <row r="363" spans="1:25" ht="15" customHeight="1" x14ac:dyDescent="0.2">
      <c r="A363" s="37" t="s">
        <v>521</v>
      </c>
      <c r="B363" s="54" t="s">
        <v>531</v>
      </c>
      <c r="C363" s="48"/>
      <c r="D363" s="48"/>
      <c r="E363" s="48"/>
      <c r="F363" s="48"/>
      <c r="G363" s="48"/>
      <c r="H363" s="48"/>
      <c r="I363" s="49"/>
      <c r="J363" s="29">
        <f t="shared" si="58"/>
        <v>0</v>
      </c>
      <c r="K363" s="29">
        <f t="shared" si="59"/>
        <v>0</v>
      </c>
      <c r="L363" s="930"/>
      <c r="M363" s="931"/>
      <c r="N363" s="931"/>
      <c r="O363" s="932"/>
      <c r="Q363" s="9" t="s">
        <v>612</v>
      </c>
      <c r="R363" s="20"/>
      <c r="S363" s="20"/>
      <c r="T363" s="11"/>
      <c r="U363" s="11"/>
      <c r="V363" s="2"/>
      <c r="W363" s="11"/>
      <c r="X363" s="10"/>
      <c r="Y363" s="12"/>
    </row>
    <row r="364" spans="1:25" ht="15" customHeight="1" thickBot="1" x14ac:dyDescent="0.25">
      <c r="A364" s="40" t="s">
        <v>521</v>
      </c>
      <c r="B364" s="55" t="s">
        <v>731</v>
      </c>
      <c r="C364" s="50"/>
      <c r="D364" s="50"/>
      <c r="E364" s="50"/>
      <c r="F364" s="50"/>
      <c r="G364" s="50"/>
      <c r="H364" s="50"/>
      <c r="I364" s="51"/>
      <c r="J364" s="29">
        <f t="shared" si="58"/>
        <v>0</v>
      </c>
      <c r="K364" s="29">
        <f t="shared" si="59"/>
        <v>0</v>
      </c>
      <c r="L364" s="933"/>
      <c r="M364" s="934"/>
      <c r="N364" s="934"/>
      <c r="O364" s="935"/>
      <c r="Q364" s="13" t="s">
        <v>727</v>
      </c>
      <c r="R364" s="23"/>
      <c r="S364" s="23"/>
      <c r="T364" s="14"/>
      <c r="U364" s="14"/>
      <c r="V364" s="3"/>
      <c r="W364" s="14"/>
      <c r="X364" s="23"/>
      <c r="Y364" s="15"/>
    </row>
    <row r="365" spans="1:25" ht="15" customHeight="1" x14ac:dyDescent="0.2">
      <c r="C365" s="29">
        <f t="shared" ref="C365:I365" si="60">SUM(C357:C364)</f>
        <v>0</v>
      </c>
      <c r="D365" s="29">
        <f t="shared" si="60"/>
        <v>0</v>
      </c>
      <c r="E365" s="29">
        <f t="shared" si="60"/>
        <v>0</v>
      </c>
      <c r="F365" s="29">
        <f t="shared" si="60"/>
        <v>0</v>
      </c>
      <c r="G365" s="29">
        <f t="shared" si="60"/>
        <v>0</v>
      </c>
      <c r="H365" s="29">
        <f t="shared" si="60"/>
        <v>0</v>
      </c>
      <c r="I365" s="29">
        <f t="shared" si="60"/>
        <v>0</v>
      </c>
      <c r="J365" s="29">
        <f t="shared" si="58"/>
        <v>0</v>
      </c>
      <c r="K365" s="29">
        <f t="shared" si="59"/>
        <v>0</v>
      </c>
    </row>
    <row r="366" spans="1:25" ht="15" customHeight="1" thickBot="1" x14ac:dyDescent="0.25"/>
    <row r="367" spans="1:25" ht="15" customHeight="1" thickBot="1" x14ac:dyDescent="0.25">
      <c r="A367" s="973" t="s">
        <v>732</v>
      </c>
      <c r="B367" s="973"/>
      <c r="C367" s="973"/>
      <c r="D367" s="973"/>
      <c r="E367" s="973"/>
      <c r="F367" s="973"/>
      <c r="G367" s="973" t="s">
        <v>723</v>
      </c>
      <c r="H367" s="973"/>
      <c r="I367" s="973"/>
      <c r="L367" s="927" t="s">
        <v>495</v>
      </c>
      <c r="M367" s="928"/>
      <c r="N367" s="928"/>
      <c r="O367" s="929"/>
    </row>
    <row r="368" spans="1:25" ht="15" customHeight="1" thickBot="1" x14ac:dyDescent="0.25">
      <c r="A368" s="48" t="s">
        <v>496</v>
      </c>
      <c r="B368" s="89" t="s">
        <v>497</v>
      </c>
      <c r="C368" s="48" t="s">
        <v>498</v>
      </c>
      <c r="D368" s="48" t="s">
        <v>499</v>
      </c>
      <c r="E368" s="48" t="s">
        <v>500</v>
      </c>
      <c r="F368" s="48" t="s">
        <v>501</v>
      </c>
      <c r="G368" s="48" t="s">
        <v>502</v>
      </c>
      <c r="H368" s="48" t="s">
        <v>503</v>
      </c>
      <c r="I368" s="48" t="s">
        <v>504</v>
      </c>
      <c r="L368" s="933"/>
      <c r="M368" s="934"/>
      <c r="N368" s="934"/>
      <c r="O368" s="935"/>
      <c r="Q368" s="24" t="s">
        <v>724</v>
      </c>
      <c r="R368" s="63" t="s">
        <v>541</v>
      </c>
      <c r="S368" s="63" t="s">
        <v>733</v>
      </c>
      <c r="T368" s="63" t="s">
        <v>500</v>
      </c>
      <c r="U368" s="63" t="s">
        <v>734</v>
      </c>
      <c r="V368" s="63" t="s">
        <v>735</v>
      </c>
      <c r="W368" s="64" t="s">
        <v>514</v>
      </c>
    </row>
    <row r="369" spans="1:23" ht="15" customHeight="1" x14ac:dyDescent="0.2">
      <c r="A369" s="48" t="s">
        <v>521</v>
      </c>
      <c r="B369" s="89" t="s">
        <v>736</v>
      </c>
      <c r="C369" s="67"/>
      <c r="D369" s="67"/>
      <c r="E369" s="67"/>
      <c r="F369" s="67"/>
      <c r="G369" s="67"/>
      <c r="H369" s="67"/>
      <c r="I369" s="67"/>
      <c r="J369" s="29">
        <f t="shared" ref="J369:J375" si="61">D369+E369+F369</f>
        <v>0</v>
      </c>
      <c r="K369" s="29">
        <f t="shared" ref="K369:K375" si="62">D369*2+E369</f>
        <v>0</v>
      </c>
      <c r="L369" s="927" t="s">
        <v>2506</v>
      </c>
      <c r="M369" s="928"/>
      <c r="N369" s="928"/>
      <c r="O369" s="929"/>
      <c r="Q369" s="65" t="s">
        <v>541</v>
      </c>
      <c r="R369" s="10"/>
      <c r="S369" s="11"/>
      <c r="T369" s="11"/>
      <c r="U369" s="20"/>
      <c r="V369" s="20"/>
      <c r="W369" s="21"/>
    </row>
    <row r="370" spans="1:23" ht="15" customHeight="1" x14ac:dyDescent="0.2">
      <c r="A370" s="48" t="s">
        <v>521</v>
      </c>
      <c r="B370" s="89" t="s">
        <v>737</v>
      </c>
      <c r="C370" s="67"/>
      <c r="D370" s="67"/>
      <c r="E370" s="67"/>
      <c r="F370" s="67"/>
      <c r="G370" s="67"/>
      <c r="H370" s="67"/>
      <c r="I370" s="67"/>
      <c r="J370" s="29">
        <f t="shared" si="61"/>
        <v>0</v>
      </c>
      <c r="K370" s="29">
        <f t="shared" si="62"/>
        <v>0</v>
      </c>
      <c r="L370" s="930"/>
      <c r="M370" s="931"/>
      <c r="N370" s="931"/>
      <c r="O370" s="932"/>
      <c r="Q370" s="65" t="s">
        <v>733</v>
      </c>
      <c r="R370" s="11"/>
      <c r="S370" s="10"/>
      <c r="T370" s="11"/>
      <c r="U370" s="20"/>
      <c r="V370" s="11"/>
      <c r="W370" s="21"/>
    </row>
    <row r="371" spans="1:23" ht="15" customHeight="1" x14ac:dyDescent="0.2">
      <c r="A371" s="48" t="s">
        <v>521</v>
      </c>
      <c r="B371" s="89" t="s">
        <v>738</v>
      </c>
      <c r="C371" s="67"/>
      <c r="D371" s="67"/>
      <c r="E371" s="67"/>
      <c r="F371" s="67"/>
      <c r="G371" s="67"/>
      <c r="H371" s="67"/>
      <c r="I371" s="67"/>
      <c r="J371" s="29">
        <f t="shared" si="61"/>
        <v>0</v>
      </c>
      <c r="K371" s="29">
        <f t="shared" si="62"/>
        <v>0</v>
      </c>
      <c r="L371" s="930"/>
      <c r="M371" s="931"/>
      <c r="N371" s="931"/>
      <c r="O371" s="932"/>
      <c r="Q371" s="65" t="s">
        <v>500</v>
      </c>
      <c r="R371" s="11"/>
      <c r="S371" s="11"/>
      <c r="T371" s="10"/>
      <c r="U371" s="20"/>
      <c r="V371" s="11"/>
      <c r="W371" s="21"/>
    </row>
    <row r="372" spans="1:23" ht="15" customHeight="1" x14ac:dyDescent="0.2">
      <c r="A372" s="48" t="s">
        <v>521</v>
      </c>
      <c r="B372" s="89" t="s">
        <v>739</v>
      </c>
      <c r="C372" s="67"/>
      <c r="D372" s="67"/>
      <c r="E372" s="67"/>
      <c r="F372" s="67"/>
      <c r="G372" s="67"/>
      <c r="H372" s="67"/>
      <c r="I372" s="67"/>
      <c r="J372" s="29">
        <f t="shared" si="61"/>
        <v>0</v>
      </c>
      <c r="K372" s="29">
        <f t="shared" si="62"/>
        <v>0</v>
      </c>
      <c r="L372" s="930"/>
      <c r="M372" s="931"/>
      <c r="N372" s="931"/>
      <c r="O372" s="932"/>
      <c r="Q372" s="65" t="s">
        <v>734</v>
      </c>
      <c r="R372" s="11"/>
      <c r="S372" s="11"/>
      <c r="T372" s="2"/>
      <c r="U372" s="10"/>
      <c r="V372" s="20"/>
      <c r="W372" s="12"/>
    </row>
    <row r="373" spans="1:23" ht="15" customHeight="1" x14ac:dyDescent="0.2">
      <c r="A373" s="48" t="s">
        <v>521</v>
      </c>
      <c r="B373" s="89" t="s">
        <v>740</v>
      </c>
      <c r="C373" s="67"/>
      <c r="D373" s="67"/>
      <c r="E373" s="67"/>
      <c r="F373" s="67"/>
      <c r="G373" s="67"/>
      <c r="H373" s="67"/>
      <c r="I373" s="67"/>
      <c r="J373" s="29">
        <f t="shared" si="61"/>
        <v>0</v>
      </c>
      <c r="K373" s="29">
        <f t="shared" si="62"/>
        <v>0</v>
      </c>
      <c r="L373" s="930"/>
      <c r="M373" s="931"/>
      <c r="N373" s="931"/>
      <c r="O373" s="932"/>
      <c r="Q373" s="65" t="s">
        <v>735</v>
      </c>
      <c r="R373" s="11"/>
      <c r="S373" s="11"/>
      <c r="T373" s="2"/>
      <c r="U373" s="11"/>
      <c r="V373" s="10"/>
      <c r="W373" s="12"/>
    </row>
    <row r="374" spans="1:23" ht="15" customHeight="1" thickBot="1" x14ac:dyDescent="0.25">
      <c r="A374" s="48" t="s">
        <v>533</v>
      </c>
      <c r="B374" s="89" t="s">
        <v>741</v>
      </c>
      <c r="C374" s="48">
        <v>0</v>
      </c>
      <c r="D374" s="48">
        <v>0</v>
      </c>
      <c r="E374" s="48">
        <v>0</v>
      </c>
      <c r="F374" s="48">
        <v>0</v>
      </c>
      <c r="G374" s="48">
        <v>0</v>
      </c>
      <c r="H374" s="48">
        <v>0</v>
      </c>
      <c r="I374" s="48">
        <v>0</v>
      </c>
      <c r="J374" s="29">
        <f t="shared" si="61"/>
        <v>0</v>
      </c>
      <c r="K374" s="29">
        <f t="shared" si="62"/>
        <v>0</v>
      </c>
      <c r="L374" s="933"/>
      <c r="M374" s="934"/>
      <c r="N374" s="934"/>
      <c r="O374" s="935"/>
      <c r="Q374" s="66" t="s">
        <v>514</v>
      </c>
      <c r="R374" s="14"/>
      <c r="S374" s="14"/>
      <c r="T374" s="3"/>
      <c r="U374" s="14"/>
      <c r="V374" s="23"/>
      <c r="W374" s="15"/>
    </row>
    <row r="375" spans="1:23" ht="15" customHeight="1" x14ac:dyDescent="0.2">
      <c r="C375" s="29">
        <f>SUM(C369:C374)</f>
        <v>0</v>
      </c>
      <c r="D375" s="29">
        <f>SUM(D369:D374)</f>
        <v>0</v>
      </c>
      <c r="E375" s="29">
        <v>0</v>
      </c>
      <c r="F375" s="29">
        <f>SUM(F369:F374)</f>
        <v>0</v>
      </c>
      <c r="G375" s="29">
        <f>SUM(G369:G374)</f>
        <v>0</v>
      </c>
      <c r="H375" s="29">
        <f>SUM(H369:H374)</f>
        <v>0</v>
      </c>
      <c r="I375" s="29">
        <f>SUM(I369:I374)</f>
        <v>0</v>
      </c>
      <c r="J375" s="29">
        <f t="shared" si="61"/>
        <v>0</v>
      </c>
      <c r="K375" s="29">
        <f t="shared" si="62"/>
        <v>0</v>
      </c>
      <c r="Q375" s="5" t="s">
        <v>532</v>
      </c>
    </row>
    <row r="376" spans="1:23" ht="15" customHeight="1" thickBot="1" x14ac:dyDescent="0.25"/>
    <row r="377" spans="1:23" ht="15" customHeight="1" thickBot="1" x14ac:dyDescent="0.25">
      <c r="A377" s="939" t="s">
        <v>742</v>
      </c>
      <c r="B377" s="940"/>
      <c r="C377" s="940"/>
      <c r="D377" s="940"/>
      <c r="E377" s="940"/>
      <c r="F377" s="941"/>
      <c r="G377" s="967" t="s">
        <v>723</v>
      </c>
      <c r="H377" s="968"/>
      <c r="I377" s="969"/>
      <c r="L377" s="952" t="s">
        <v>583</v>
      </c>
      <c r="M377" s="953"/>
      <c r="N377" s="953"/>
      <c r="O377" s="954"/>
    </row>
    <row r="378" spans="1:23" ht="15" customHeight="1" thickBot="1" x14ac:dyDescent="0.25">
      <c r="A378" s="80" t="s">
        <v>496</v>
      </c>
      <c r="B378" s="88" t="s">
        <v>497</v>
      </c>
      <c r="C378" s="81" t="s">
        <v>498</v>
      </c>
      <c r="D378" s="81" t="s">
        <v>499</v>
      </c>
      <c r="E378" s="81" t="s">
        <v>500</v>
      </c>
      <c r="F378" s="81" t="s">
        <v>501</v>
      </c>
      <c r="G378" s="82" t="s">
        <v>502</v>
      </c>
      <c r="H378" s="82" t="s">
        <v>503</v>
      </c>
      <c r="I378" s="83" t="s">
        <v>504</v>
      </c>
      <c r="L378" s="955"/>
      <c r="M378" s="956"/>
      <c r="N378" s="956"/>
      <c r="O378" s="957"/>
      <c r="Q378" s="24" t="s">
        <v>724</v>
      </c>
      <c r="R378" s="72" t="s">
        <v>541</v>
      </c>
      <c r="S378" s="72" t="s">
        <v>743</v>
      </c>
      <c r="T378" s="72" t="s">
        <v>716</v>
      </c>
      <c r="U378" s="72" t="s">
        <v>744</v>
      </c>
      <c r="V378" s="72" t="s">
        <v>745</v>
      </c>
      <c r="W378" s="73" t="s">
        <v>653</v>
      </c>
    </row>
    <row r="379" spans="1:23" ht="15" customHeight="1" x14ac:dyDescent="0.2">
      <c r="A379" s="76">
        <v>1</v>
      </c>
      <c r="B379" s="53" t="s">
        <v>746</v>
      </c>
      <c r="C379" s="46">
        <v>6</v>
      </c>
      <c r="D379" s="46">
        <v>4</v>
      </c>
      <c r="E379" s="46">
        <v>2</v>
      </c>
      <c r="F379" s="46">
        <v>0</v>
      </c>
      <c r="G379" s="46"/>
      <c r="H379" s="46"/>
      <c r="I379" s="47">
        <v>10</v>
      </c>
      <c r="J379" s="29">
        <f t="shared" ref="J379:J385" si="63">D379+E379+F379</f>
        <v>6</v>
      </c>
      <c r="K379" s="29">
        <f t="shared" ref="K379:K385" si="64">D379*2+E379</f>
        <v>10</v>
      </c>
      <c r="L379" s="930" t="s">
        <v>747</v>
      </c>
      <c r="M379" s="931"/>
      <c r="N379" s="931"/>
      <c r="O379" s="932"/>
      <c r="Q379" s="74" t="s">
        <v>541</v>
      </c>
      <c r="R379" s="10"/>
      <c r="S379" s="11"/>
      <c r="T379" s="11"/>
      <c r="U379" s="20"/>
      <c r="V379" s="20"/>
      <c r="W379" s="21"/>
    </row>
    <row r="380" spans="1:23" ht="15" customHeight="1" x14ac:dyDescent="0.2">
      <c r="A380" s="77">
        <v>2</v>
      </c>
      <c r="B380" s="54" t="s">
        <v>748</v>
      </c>
      <c r="C380" s="48">
        <v>9</v>
      </c>
      <c r="D380" s="48">
        <v>4</v>
      </c>
      <c r="E380" s="48">
        <v>1</v>
      </c>
      <c r="F380" s="48">
        <v>4</v>
      </c>
      <c r="G380" s="48"/>
      <c r="H380" s="48"/>
      <c r="I380" s="49">
        <v>9</v>
      </c>
      <c r="J380" s="29">
        <f t="shared" si="63"/>
        <v>9</v>
      </c>
      <c r="K380" s="29">
        <f t="shared" si="64"/>
        <v>9</v>
      </c>
      <c r="L380" s="930"/>
      <c r="M380" s="931"/>
      <c r="N380" s="931"/>
      <c r="O380" s="932"/>
      <c r="Q380" s="74" t="s">
        <v>716</v>
      </c>
      <c r="R380" s="11"/>
      <c r="S380" s="10"/>
      <c r="T380" s="11"/>
      <c r="U380" s="20"/>
      <c r="V380" s="11"/>
      <c r="W380" s="21"/>
    </row>
    <row r="381" spans="1:23" ht="15" customHeight="1" x14ac:dyDescent="0.2">
      <c r="A381" s="77">
        <v>3</v>
      </c>
      <c r="B381" s="54" t="s">
        <v>741</v>
      </c>
      <c r="C381" s="48">
        <v>6</v>
      </c>
      <c r="D381" s="48">
        <v>3</v>
      </c>
      <c r="E381" s="48">
        <v>1</v>
      </c>
      <c r="F381" s="48">
        <v>2</v>
      </c>
      <c r="G381" s="48"/>
      <c r="H381" s="48"/>
      <c r="I381" s="49">
        <v>7</v>
      </c>
      <c r="J381" s="29">
        <f t="shared" si="63"/>
        <v>6</v>
      </c>
      <c r="K381" s="29">
        <f t="shared" si="64"/>
        <v>7</v>
      </c>
      <c r="L381" s="930"/>
      <c r="M381" s="931"/>
      <c r="N381" s="931"/>
      <c r="O381" s="932"/>
      <c r="Q381" s="74" t="s">
        <v>743</v>
      </c>
      <c r="R381" s="11"/>
      <c r="S381" s="11"/>
      <c r="T381" s="10"/>
      <c r="U381" s="20"/>
      <c r="V381" s="11"/>
      <c r="W381" s="21"/>
    </row>
    <row r="382" spans="1:23" ht="15" customHeight="1" x14ac:dyDescent="0.2">
      <c r="A382" s="77">
        <v>4</v>
      </c>
      <c r="B382" s="54" t="s">
        <v>749</v>
      </c>
      <c r="C382" s="48">
        <v>5</v>
      </c>
      <c r="D382" s="48">
        <v>2</v>
      </c>
      <c r="E382" s="48">
        <v>1</v>
      </c>
      <c r="F382" s="48">
        <v>2</v>
      </c>
      <c r="G382" s="48"/>
      <c r="H382" s="48"/>
      <c r="I382" s="49">
        <v>5</v>
      </c>
      <c r="J382" s="29">
        <f t="shared" si="63"/>
        <v>5</v>
      </c>
      <c r="K382" s="29">
        <f t="shared" si="64"/>
        <v>5</v>
      </c>
      <c r="L382" s="930"/>
      <c r="M382" s="931"/>
      <c r="N382" s="931"/>
      <c r="O382" s="932"/>
      <c r="Q382" s="74" t="s">
        <v>744</v>
      </c>
      <c r="R382" s="11"/>
      <c r="S382" s="11"/>
      <c r="T382" s="2"/>
      <c r="U382" s="10"/>
      <c r="V382" s="20"/>
      <c r="W382" s="12"/>
    </row>
    <row r="383" spans="1:23" ht="15" customHeight="1" x14ac:dyDescent="0.2">
      <c r="A383" s="77">
        <v>5</v>
      </c>
      <c r="B383" s="54" t="s">
        <v>750</v>
      </c>
      <c r="C383" s="48">
        <v>4</v>
      </c>
      <c r="D383" s="48">
        <v>1</v>
      </c>
      <c r="E383" s="48">
        <v>2</v>
      </c>
      <c r="F383" s="48">
        <v>1</v>
      </c>
      <c r="G383" s="48"/>
      <c r="H383" s="48"/>
      <c r="I383" s="49">
        <v>4</v>
      </c>
      <c r="J383" s="29">
        <f t="shared" si="63"/>
        <v>4</v>
      </c>
      <c r="K383" s="29">
        <f t="shared" si="64"/>
        <v>4</v>
      </c>
      <c r="L383" s="930" t="s">
        <v>751</v>
      </c>
      <c r="M383" s="931"/>
      <c r="N383" s="931"/>
      <c r="O383" s="932"/>
      <c r="Q383" s="74" t="s">
        <v>745</v>
      </c>
      <c r="R383" s="11"/>
      <c r="S383" s="11"/>
      <c r="T383" s="2"/>
      <c r="U383" s="11"/>
      <c r="V383" s="10"/>
      <c r="W383" s="12"/>
    </row>
    <row r="384" spans="1:23" ht="15" customHeight="1" thickBot="1" x14ac:dyDescent="0.25">
      <c r="A384" s="78">
        <v>6</v>
      </c>
      <c r="B384" s="55" t="s">
        <v>752</v>
      </c>
      <c r="C384" s="50">
        <v>8</v>
      </c>
      <c r="D384" s="50">
        <v>1</v>
      </c>
      <c r="E384" s="50">
        <v>1</v>
      </c>
      <c r="F384" s="50">
        <v>6</v>
      </c>
      <c r="G384" s="50"/>
      <c r="H384" s="50"/>
      <c r="I384" s="51">
        <v>3</v>
      </c>
      <c r="J384" s="29">
        <f t="shared" si="63"/>
        <v>8</v>
      </c>
      <c r="K384" s="29">
        <f t="shared" si="64"/>
        <v>3</v>
      </c>
      <c r="L384" s="933"/>
      <c r="M384" s="934"/>
      <c r="N384" s="934"/>
      <c r="O384" s="935"/>
      <c r="Q384" s="75" t="s">
        <v>653</v>
      </c>
      <c r="R384" s="14"/>
      <c r="S384" s="14"/>
      <c r="T384" s="3"/>
      <c r="U384" s="14"/>
      <c r="V384" s="23"/>
      <c r="W384" s="15"/>
    </row>
    <row r="385" spans="1:26" ht="15" customHeight="1" x14ac:dyDescent="0.2">
      <c r="C385" s="29">
        <f t="shared" ref="C385:I385" si="65">SUM(C379:C384)</f>
        <v>38</v>
      </c>
      <c r="D385" s="29">
        <f t="shared" si="65"/>
        <v>15</v>
      </c>
      <c r="E385" s="29">
        <f t="shared" si="65"/>
        <v>8</v>
      </c>
      <c r="F385" s="29">
        <f t="shared" si="65"/>
        <v>15</v>
      </c>
      <c r="G385" s="29">
        <f t="shared" si="65"/>
        <v>0</v>
      </c>
      <c r="H385" s="29">
        <f t="shared" si="65"/>
        <v>0</v>
      </c>
      <c r="I385" s="29">
        <f t="shared" si="65"/>
        <v>38</v>
      </c>
      <c r="J385" s="29">
        <f t="shared" si="63"/>
        <v>38</v>
      </c>
      <c r="K385" s="29">
        <f t="shared" si="64"/>
        <v>38</v>
      </c>
      <c r="Q385" s="5" t="s">
        <v>532</v>
      </c>
    </row>
    <row r="386" spans="1:26" ht="15" customHeight="1" thickBot="1" x14ac:dyDescent="0.25"/>
    <row r="387" spans="1:26" ht="15" customHeight="1" thickBot="1" x14ac:dyDescent="0.25">
      <c r="A387" s="939" t="s">
        <v>753</v>
      </c>
      <c r="B387" s="940"/>
      <c r="C387" s="940"/>
      <c r="D387" s="940"/>
      <c r="E387" s="940"/>
      <c r="F387" s="941"/>
      <c r="G387" s="967" t="s">
        <v>723</v>
      </c>
      <c r="H387" s="968"/>
      <c r="I387" s="969"/>
      <c r="L387" s="945" t="s">
        <v>495</v>
      </c>
      <c r="M387" s="946"/>
      <c r="N387" s="946"/>
      <c r="O387" s="947"/>
      <c r="Z387" s="5" t="s">
        <v>532</v>
      </c>
    </row>
    <row r="388" spans="1:26" ht="15" customHeight="1" thickBot="1" x14ac:dyDescent="0.25">
      <c r="A388" s="80" t="s">
        <v>496</v>
      </c>
      <c r="B388" s="88" t="s">
        <v>497</v>
      </c>
      <c r="C388" s="81" t="s">
        <v>498</v>
      </c>
      <c r="D388" s="81" t="s">
        <v>499</v>
      </c>
      <c r="E388" s="81" t="s">
        <v>500</v>
      </c>
      <c r="F388" s="81" t="s">
        <v>501</v>
      </c>
      <c r="G388" s="82" t="s">
        <v>502</v>
      </c>
      <c r="H388" s="82" t="s">
        <v>503</v>
      </c>
      <c r="I388" s="83" t="s">
        <v>504</v>
      </c>
      <c r="L388" s="948"/>
      <c r="M388" s="949"/>
      <c r="N388" s="949"/>
      <c r="O388" s="950"/>
      <c r="Q388" s="24" t="s">
        <v>724</v>
      </c>
      <c r="R388" s="72" t="s">
        <v>754</v>
      </c>
      <c r="S388" s="72" t="s">
        <v>755</v>
      </c>
      <c r="T388" s="72" t="s">
        <v>756</v>
      </c>
      <c r="U388" s="72" t="s">
        <v>610</v>
      </c>
      <c r="V388" s="72" t="s">
        <v>757</v>
      </c>
      <c r="W388" s="72" t="s">
        <v>566</v>
      </c>
      <c r="X388" s="73" t="s">
        <v>501</v>
      </c>
    </row>
    <row r="389" spans="1:26" ht="15" customHeight="1" x14ac:dyDescent="0.2">
      <c r="A389" s="76">
        <v>1</v>
      </c>
      <c r="B389" s="53" t="s">
        <v>758</v>
      </c>
      <c r="C389" s="46"/>
      <c r="D389" s="46"/>
      <c r="E389" s="46"/>
      <c r="F389" s="46"/>
      <c r="G389" s="46"/>
      <c r="H389" s="46"/>
      <c r="I389" s="47"/>
      <c r="J389" s="29">
        <f t="shared" ref="J389:J396" si="66">D389+E389+F389</f>
        <v>0</v>
      </c>
      <c r="K389" s="29">
        <f t="shared" ref="K389:K396" si="67">D389*2+E389</f>
        <v>0</v>
      </c>
      <c r="L389" s="930" t="s">
        <v>2505</v>
      </c>
      <c r="M389" s="931"/>
      <c r="N389" s="931"/>
      <c r="O389" s="932"/>
      <c r="Q389" s="74" t="s">
        <v>754</v>
      </c>
      <c r="R389" s="10"/>
      <c r="S389" s="20"/>
      <c r="T389" s="20"/>
      <c r="U389" s="20"/>
      <c r="V389" s="20" t="s">
        <v>532</v>
      </c>
      <c r="W389" s="20"/>
      <c r="X389" s="21"/>
    </row>
    <row r="390" spans="1:26" ht="15" customHeight="1" x14ac:dyDescent="0.2">
      <c r="A390" s="77" t="s">
        <v>521</v>
      </c>
      <c r="B390" s="54" t="s">
        <v>759</v>
      </c>
      <c r="C390" s="48"/>
      <c r="D390" s="48"/>
      <c r="E390" s="48"/>
      <c r="F390" s="48"/>
      <c r="G390" s="48"/>
      <c r="H390" s="48"/>
      <c r="I390" s="49"/>
      <c r="J390" s="29">
        <f t="shared" si="66"/>
        <v>0</v>
      </c>
      <c r="K390" s="29">
        <f t="shared" si="67"/>
        <v>0</v>
      </c>
      <c r="L390" s="930"/>
      <c r="M390" s="931"/>
      <c r="N390" s="931"/>
      <c r="O390" s="932"/>
      <c r="Q390" s="74" t="s">
        <v>755</v>
      </c>
      <c r="R390" s="20"/>
      <c r="S390" s="10"/>
      <c r="T390" s="11"/>
      <c r="U390" s="11"/>
      <c r="V390" s="20"/>
      <c r="W390" s="20"/>
      <c r="X390" s="21"/>
    </row>
    <row r="391" spans="1:26" ht="15" customHeight="1" x14ac:dyDescent="0.2">
      <c r="A391" s="77" t="s">
        <v>521</v>
      </c>
      <c r="B391" s="54" t="s">
        <v>760</v>
      </c>
      <c r="C391" s="48"/>
      <c r="D391" s="48"/>
      <c r="E391" s="48"/>
      <c r="F391" s="48"/>
      <c r="G391" s="48"/>
      <c r="H391" s="48"/>
      <c r="I391" s="49"/>
      <c r="J391" s="29">
        <f t="shared" si="66"/>
        <v>0</v>
      </c>
      <c r="K391" s="29">
        <f t="shared" si="67"/>
        <v>0</v>
      </c>
      <c r="L391" s="930"/>
      <c r="M391" s="931"/>
      <c r="N391" s="931"/>
      <c r="O391" s="932"/>
      <c r="Q391" s="74" t="s">
        <v>756</v>
      </c>
      <c r="R391" s="20"/>
      <c r="S391" s="11"/>
      <c r="T391" s="10"/>
      <c r="U391" s="11"/>
      <c r="V391" s="20"/>
      <c r="W391" s="11"/>
      <c r="X391" s="21"/>
    </row>
    <row r="392" spans="1:26" ht="15" customHeight="1" x14ac:dyDescent="0.2">
      <c r="A392" s="77" t="s">
        <v>521</v>
      </c>
      <c r="B392" s="54" t="s">
        <v>761</v>
      </c>
      <c r="C392" s="48"/>
      <c r="D392" s="48"/>
      <c r="E392" s="48"/>
      <c r="F392" s="48"/>
      <c r="G392" s="48"/>
      <c r="H392" s="48"/>
      <c r="I392" s="49"/>
      <c r="J392" s="29">
        <f t="shared" si="66"/>
        <v>0</v>
      </c>
      <c r="K392" s="29">
        <f t="shared" si="67"/>
        <v>0</v>
      </c>
      <c r="L392" s="930"/>
      <c r="M392" s="931"/>
      <c r="N392" s="931"/>
      <c r="O392" s="932"/>
      <c r="Q392" s="74" t="s">
        <v>610</v>
      </c>
      <c r="R392" s="20"/>
      <c r="S392" s="11"/>
      <c r="T392" s="11"/>
      <c r="U392" s="10"/>
      <c r="V392" s="20"/>
      <c r="W392" s="11"/>
      <c r="X392" s="21"/>
    </row>
    <row r="393" spans="1:26" ht="15" customHeight="1" x14ac:dyDescent="0.2">
      <c r="A393" s="77" t="s">
        <v>521</v>
      </c>
      <c r="B393" s="54" t="s">
        <v>762</v>
      </c>
      <c r="C393" s="48"/>
      <c r="D393" s="48"/>
      <c r="E393" s="48"/>
      <c r="F393" s="48"/>
      <c r="G393" s="48"/>
      <c r="H393" s="48"/>
      <c r="I393" s="49"/>
      <c r="J393" s="29">
        <f t="shared" si="66"/>
        <v>0</v>
      </c>
      <c r="K393" s="29">
        <f t="shared" si="67"/>
        <v>0</v>
      </c>
      <c r="L393" s="930"/>
      <c r="M393" s="931"/>
      <c r="N393" s="931"/>
      <c r="O393" s="932"/>
      <c r="Q393" s="74" t="s">
        <v>757</v>
      </c>
      <c r="R393" s="20"/>
      <c r="S393" s="11"/>
      <c r="T393" s="11"/>
      <c r="U393" s="2"/>
      <c r="V393" s="10"/>
      <c r="W393" s="20"/>
      <c r="X393" s="12"/>
    </row>
    <row r="394" spans="1:26" ht="15" customHeight="1" x14ac:dyDescent="0.2">
      <c r="A394" s="77" t="s">
        <v>521</v>
      </c>
      <c r="B394" s="54" t="s">
        <v>575</v>
      </c>
      <c r="C394" s="48"/>
      <c r="D394" s="48"/>
      <c r="E394" s="48"/>
      <c r="F394" s="48"/>
      <c r="G394" s="48"/>
      <c r="H394" s="48"/>
      <c r="I394" s="49"/>
      <c r="J394" s="29">
        <f t="shared" si="66"/>
        <v>0</v>
      </c>
      <c r="K394" s="29">
        <f t="shared" si="67"/>
        <v>0</v>
      </c>
      <c r="L394" s="930"/>
      <c r="M394" s="931"/>
      <c r="N394" s="931"/>
      <c r="O394" s="932"/>
      <c r="Q394" s="74" t="s">
        <v>566</v>
      </c>
      <c r="R394" s="20"/>
      <c r="S394" s="11"/>
      <c r="T394" s="11"/>
      <c r="U394" s="2"/>
      <c r="V394" s="11"/>
      <c r="W394" s="10"/>
      <c r="X394" s="12"/>
    </row>
    <row r="395" spans="1:26" ht="15" customHeight="1" thickBot="1" x14ac:dyDescent="0.25">
      <c r="A395" s="78" t="s">
        <v>521</v>
      </c>
      <c r="B395" s="55" t="s">
        <v>763</v>
      </c>
      <c r="C395" s="50"/>
      <c r="D395" s="50"/>
      <c r="E395" s="50"/>
      <c r="F395" s="50"/>
      <c r="G395" s="50"/>
      <c r="H395" s="50"/>
      <c r="I395" s="51"/>
      <c r="J395" s="29">
        <f t="shared" si="66"/>
        <v>0</v>
      </c>
      <c r="K395" s="29">
        <f t="shared" si="67"/>
        <v>0</v>
      </c>
      <c r="L395" s="933"/>
      <c r="M395" s="934"/>
      <c r="N395" s="934"/>
      <c r="O395" s="935"/>
      <c r="Q395" s="75" t="s">
        <v>501</v>
      </c>
      <c r="R395" s="23"/>
      <c r="S395" s="14"/>
      <c r="T395" s="14"/>
      <c r="U395" s="3"/>
      <c r="V395" s="14"/>
      <c r="W395" s="23"/>
      <c r="X395" s="15"/>
    </row>
    <row r="396" spans="1:26" ht="15" customHeight="1" x14ac:dyDescent="0.2">
      <c r="C396" s="29">
        <f>SUM(C389:C395)</f>
        <v>0</v>
      </c>
      <c r="D396" s="29">
        <f>SUM(D389:D395)</f>
        <v>0</v>
      </c>
      <c r="E396" s="29">
        <v>0</v>
      </c>
      <c r="F396" s="29">
        <f>SUM(F389:F395)</f>
        <v>0</v>
      </c>
      <c r="G396" s="29">
        <f>SUM(G389:G395)</f>
        <v>0</v>
      </c>
      <c r="H396" s="29">
        <f>SUM(H389:H395)</f>
        <v>0</v>
      </c>
      <c r="I396" s="29">
        <f>SUM(I389:I395)</f>
        <v>0</v>
      </c>
      <c r="J396" s="29">
        <f t="shared" si="66"/>
        <v>0</v>
      </c>
      <c r="K396" s="29">
        <f t="shared" si="67"/>
        <v>0</v>
      </c>
      <c r="Q396" s="5" t="s">
        <v>532</v>
      </c>
    </row>
    <row r="397" spans="1:26" ht="15" customHeight="1" thickBot="1" x14ac:dyDescent="0.25"/>
    <row r="398" spans="1:26" ht="15" customHeight="1" thickBot="1" x14ac:dyDescent="0.25">
      <c r="A398" s="944" t="s">
        <v>694</v>
      </c>
      <c r="B398" s="942"/>
      <c r="C398" s="942"/>
      <c r="D398" s="942"/>
      <c r="E398" s="942"/>
      <c r="F398" s="951"/>
      <c r="G398" s="936" t="s">
        <v>723</v>
      </c>
      <c r="H398" s="937"/>
      <c r="I398" s="938"/>
      <c r="L398" s="945" t="s">
        <v>495</v>
      </c>
      <c r="M398" s="946"/>
      <c r="N398" s="946"/>
      <c r="O398" s="947"/>
      <c r="Z398" s="5" t="s">
        <v>532</v>
      </c>
    </row>
    <row r="399" spans="1:26" ht="15" customHeight="1" thickBot="1" x14ac:dyDescent="0.25">
      <c r="A399" s="96" t="s">
        <v>496</v>
      </c>
      <c r="B399" s="103" t="s">
        <v>497</v>
      </c>
      <c r="C399" s="104" t="s">
        <v>498</v>
      </c>
      <c r="D399" s="104" t="s">
        <v>499</v>
      </c>
      <c r="E399" s="104" t="s">
        <v>500</v>
      </c>
      <c r="F399" s="104" t="s">
        <v>501</v>
      </c>
      <c r="G399" s="105" t="s">
        <v>502</v>
      </c>
      <c r="H399" s="105" t="s">
        <v>503</v>
      </c>
      <c r="I399" s="106" t="s">
        <v>504</v>
      </c>
      <c r="L399" s="948"/>
      <c r="M399" s="949"/>
      <c r="N399" s="949"/>
      <c r="O399" s="950"/>
      <c r="Q399" s="24" t="s">
        <v>724</v>
      </c>
      <c r="R399" s="94"/>
      <c r="S399" s="94"/>
      <c r="T399" s="94"/>
      <c r="U399" s="94"/>
      <c r="V399" s="94"/>
      <c r="W399" s="94"/>
      <c r="X399" s="95"/>
    </row>
    <row r="400" spans="1:26" ht="15" customHeight="1" x14ac:dyDescent="0.2">
      <c r="A400" s="99" t="s">
        <v>521</v>
      </c>
      <c r="B400" s="53"/>
      <c r="C400" s="46"/>
      <c r="D400" s="46"/>
      <c r="E400" s="46"/>
      <c r="F400" s="46"/>
      <c r="G400" s="46"/>
      <c r="H400" s="46"/>
      <c r="I400" s="47"/>
      <c r="J400" s="29">
        <f t="shared" ref="J400:J407" si="68">D400+E400+F400</f>
        <v>0</v>
      </c>
      <c r="K400" s="29">
        <f t="shared" ref="K400:K407" si="69">D400*2+E400</f>
        <v>0</v>
      </c>
      <c r="L400" s="927" t="s">
        <v>528</v>
      </c>
      <c r="M400" s="928"/>
      <c r="N400" s="928"/>
      <c r="O400" s="929"/>
      <c r="Q400" s="92"/>
      <c r="R400" s="10"/>
      <c r="S400" s="20"/>
      <c r="T400" s="20"/>
      <c r="U400" s="20"/>
      <c r="V400" s="20" t="s">
        <v>532</v>
      </c>
      <c r="W400" s="20"/>
      <c r="X400" s="21"/>
    </row>
    <row r="401" spans="1:25" ht="15" customHeight="1" x14ac:dyDescent="0.2">
      <c r="A401" s="100" t="s">
        <v>521</v>
      </c>
      <c r="B401" s="54"/>
      <c r="C401" s="48"/>
      <c r="D401" s="48"/>
      <c r="E401" s="48"/>
      <c r="F401" s="48"/>
      <c r="G401" s="48"/>
      <c r="H401" s="48"/>
      <c r="I401" s="49"/>
      <c r="J401" s="29">
        <f t="shared" si="68"/>
        <v>0</v>
      </c>
      <c r="K401" s="29">
        <f t="shared" si="69"/>
        <v>0</v>
      </c>
      <c r="L401" s="930"/>
      <c r="M401" s="931"/>
      <c r="N401" s="931"/>
      <c r="O401" s="932"/>
      <c r="Q401" s="92"/>
      <c r="R401" s="20"/>
      <c r="S401" s="10"/>
      <c r="T401" s="11"/>
      <c r="U401" s="11"/>
      <c r="V401" s="20"/>
      <c r="W401" s="20"/>
      <c r="X401" s="21"/>
    </row>
    <row r="402" spans="1:25" ht="15" customHeight="1" x14ac:dyDescent="0.2">
      <c r="A402" s="100" t="s">
        <v>521</v>
      </c>
      <c r="B402" s="54"/>
      <c r="C402" s="48"/>
      <c r="D402" s="48"/>
      <c r="E402" s="48"/>
      <c r="F402" s="48"/>
      <c r="G402" s="48"/>
      <c r="H402" s="48"/>
      <c r="I402" s="49"/>
      <c r="J402" s="29">
        <f t="shared" si="68"/>
        <v>0</v>
      </c>
      <c r="K402" s="29">
        <f t="shared" si="69"/>
        <v>0</v>
      </c>
      <c r="L402" s="930"/>
      <c r="M402" s="931"/>
      <c r="N402" s="931"/>
      <c r="O402" s="932"/>
      <c r="Q402" s="92"/>
      <c r="R402" s="20"/>
      <c r="S402" s="11"/>
      <c r="T402" s="10"/>
      <c r="U402" s="11"/>
      <c r="V402" s="20"/>
      <c r="W402" s="11"/>
      <c r="X402" s="21"/>
    </row>
    <row r="403" spans="1:25" ht="15" customHeight="1" x14ac:dyDescent="0.2">
      <c r="A403" s="100" t="s">
        <v>521</v>
      </c>
      <c r="B403" s="54"/>
      <c r="C403" s="48"/>
      <c r="D403" s="48"/>
      <c r="E403" s="48"/>
      <c r="F403" s="48"/>
      <c r="G403" s="48"/>
      <c r="H403" s="48"/>
      <c r="I403" s="49"/>
      <c r="J403" s="29">
        <f t="shared" si="68"/>
        <v>0</v>
      </c>
      <c r="K403" s="29">
        <f t="shared" si="69"/>
        <v>0</v>
      </c>
      <c r="L403" s="930"/>
      <c r="M403" s="931"/>
      <c r="N403" s="931"/>
      <c r="O403" s="932"/>
      <c r="Q403" s="92"/>
      <c r="R403" s="20"/>
      <c r="S403" s="11"/>
      <c r="T403" s="11"/>
      <c r="U403" s="10"/>
      <c r="V403" s="20"/>
      <c r="W403" s="11"/>
      <c r="X403" s="21"/>
    </row>
    <row r="404" spans="1:25" ht="15" customHeight="1" x14ac:dyDescent="0.2">
      <c r="A404" s="100" t="s">
        <v>521</v>
      </c>
      <c r="B404" s="54"/>
      <c r="C404" s="48"/>
      <c r="D404" s="48"/>
      <c r="E404" s="48"/>
      <c r="F404" s="48"/>
      <c r="G404" s="48"/>
      <c r="H404" s="48"/>
      <c r="I404" s="49"/>
      <c r="J404" s="29">
        <f t="shared" si="68"/>
        <v>0</v>
      </c>
      <c r="K404" s="29">
        <f t="shared" si="69"/>
        <v>0</v>
      </c>
      <c r="L404" s="930"/>
      <c r="M404" s="931"/>
      <c r="N404" s="931"/>
      <c r="O404" s="932"/>
      <c r="Q404" s="92"/>
      <c r="R404" s="20"/>
      <c r="S404" s="11"/>
      <c r="T404" s="11"/>
      <c r="U404" s="2"/>
      <c r="V404" s="10"/>
      <c r="W404" s="20"/>
      <c r="X404" s="12"/>
    </row>
    <row r="405" spans="1:25" ht="15" customHeight="1" x14ac:dyDescent="0.2">
      <c r="A405" s="100" t="s">
        <v>521</v>
      </c>
      <c r="B405" s="54"/>
      <c r="C405" s="48"/>
      <c r="D405" s="48"/>
      <c r="E405" s="48"/>
      <c r="F405" s="48"/>
      <c r="G405" s="48"/>
      <c r="H405" s="48"/>
      <c r="I405" s="49"/>
      <c r="J405" s="29">
        <f t="shared" si="68"/>
        <v>0</v>
      </c>
      <c r="K405" s="29">
        <f t="shared" si="69"/>
        <v>0</v>
      </c>
      <c r="L405" s="930"/>
      <c r="M405" s="931"/>
      <c r="N405" s="931"/>
      <c r="O405" s="932"/>
      <c r="Q405" s="92"/>
      <c r="R405" s="20"/>
      <c r="S405" s="11"/>
      <c r="T405" s="11"/>
      <c r="U405" s="2"/>
      <c r="V405" s="11"/>
      <c r="W405" s="10"/>
      <c r="X405" s="12"/>
    </row>
    <row r="406" spans="1:25" ht="15" customHeight="1" thickBot="1" x14ac:dyDescent="0.25">
      <c r="A406" s="101" t="s">
        <v>521</v>
      </c>
      <c r="B406" s="55"/>
      <c r="C406" s="50"/>
      <c r="D406" s="50"/>
      <c r="E406" s="50"/>
      <c r="F406" s="50"/>
      <c r="G406" s="50"/>
      <c r="H406" s="50"/>
      <c r="I406" s="51"/>
      <c r="J406" s="29">
        <f t="shared" si="68"/>
        <v>0</v>
      </c>
      <c r="K406" s="29">
        <f t="shared" si="69"/>
        <v>0</v>
      </c>
      <c r="L406" s="933"/>
      <c r="M406" s="934"/>
      <c r="N406" s="934"/>
      <c r="O406" s="935"/>
      <c r="Q406" s="93"/>
      <c r="R406" s="23"/>
      <c r="S406" s="14"/>
      <c r="T406" s="14"/>
      <c r="U406" s="3"/>
      <c r="V406" s="14"/>
      <c r="W406" s="23"/>
      <c r="X406" s="15"/>
    </row>
    <row r="407" spans="1:25" ht="15" customHeight="1" x14ac:dyDescent="0.2">
      <c r="C407" s="29">
        <f>SUM(C400:C406)</f>
        <v>0</v>
      </c>
      <c r="D407" s="29">
        <f>SUM(D400:D406)</f>
        <v>0</v>
      </c>
      <c r="E407" s="29">
        <v>0</v>
      </c>
      <c r="F407" s="29">
        <f>SUM(F400:F406)</f>
        <v>0</v>
      </c>
      <c r="G407" s="29">
        <f>SUM(G400:G406)</f>
        <v>0</v>
      </c>
      <c r="H407" s="29">
        <f>SUM(H400:H406)</f>
        <v>0</v>
      </c>
      <c r="I407" s="29">
        <f>SUM(I400:I406)</f>
        <v>0</v>
      </c>
      <c r="J407" s="29">
        <f t="shared" si="68"/>
        <v>0</v>
      </c>
      <c r="K407" s="29">
        <f t="shared" si="69"/>
        <v>0</v>
      </c>
      <c r="Q407" s="5" t="s">
        <v>532</v>
      </c>
    </row>
    <row r="408" spans="1:25" ht="15" customHeight="1" thickBot="1" x14ac:dyDescent="0.25"/>
    <row r="409" spans="1:25" ht="15" customHeight="1" x14ac:dyDescent="0.2">
      <c r="A409" s="1016" t="s">
        <v>491</v>
      </c>
      <c r="B409" s="1017"/>
      <c r="C409" s="1020" t="s">
        <v>764</v>
      </c>
      <c r="D409" s="1021"/>
      <c r="E409" s="1021"/>
      <c r="F409" s="1021"/>
      <c r="G409" s="1021"/>
      <c r="H409" s="1021"/>
      <c r="I409" s="1022"/>
    </row>
    <row r="410" spans="1:25" ht="15" customHeight="1" thickBot="1" x14ac:dyDescent="0.25">
      <c r="A410" s="1018"/>
      <c r="B410" s="1019"/>
      <c r="C410" s="1023"/>
      <c r="D410" s="1024"/>
      <c r="E410" s="1024"/>
      <c r="F410" s="1024"/>
      <c r="G410" s="1024"/>
      <c r="H410" s="1024"/>
      <c r="I410" s="1025"/>
    </row>
    <row r="411" spans="1:25" ht="15" customHeight="1" thickBot="1" x14ac:dyDescent="0.25"/>
    <row r="412" spans="1:25" ht="15" customHeight="1" thickBot="1" x14ac:dyDescent="0.25">
      <c r="A412" s="1006" t="s">
        <v>698</v>
      </c>
      <c r="B412" s="1007"/>
      <c r="C412" s="1007"/>
      <c r="D412" s="1007"/>
      <c r="E412" s="1007"/>
      <c r="F412" s="1008"/>
      <c r="G412" s="1003" t="s">
        <v>764</v>
      </c>
      <c r="H412" s="1004"/>
      <c r="I412" s="1005"/>
      <c r="L412" s="986" t="s">
        <v>588</v>
      </c>
      <c r="M412" s="987"/>
      <c r="N412" s="987"/>
      <c r="O412" s="988"/>
    </row>
    <row r="413" spans="1:25" ht="15" customHeight="1" thickBot="1" x14ac:dyDescent="0.25">
      <c r="A413" s="117" t="s">
        <v>496</v>
      </c>
      <c r="B413" s="118" t="s">
        <v>497</v>
      </c>
      <c r="C413" s="119" t="s">
        <v>498</v>
      </c>
      <c r="D413" s="119" t="s">
        <v>499</v>
      </c>
      <c r="E413" s="119" t="s">
        <v>500</v>
      </c>
      <c r="F413" s="119" t="s">
        <v>501</v>
      </c>
      <c r="G413" s="121" t="s">
        <v>502</v>
      </c>
      <c r="H413" s="121" t="s">
        <v>503</v>
      </c>
      <c r="I413" s="122" t="s">
        <v>504</v>
      </c>
      <c r="L413" s="989"/>
      <c r="M413" s="990"/>
      <c r="N413" s="990"/>
      <c r="O413" s="991"/>
      <c r="Q413" s="24" t="s">
        <v>765</v>
      </c>
      <c r="R413" s="113" t="s">
        <v>541</v>
      </c>
      <c r="S413" s="113" t="s">
        <v>626</v>
      </c>
      <c r="T413" s="113" t="s">
        <v>700</v>
      </c>
      <c r="U413" s="113" t="s">
        <v>701</v>
      </c>
      <c r="V413" s="113" t="s">
        <v>702</v>
      </c>
      <c r="W413" s="113" t="s">
        <v>769</v>
      </c>
      <c r="X413" s="113" t="s">
        <v>704</v>
      </c>
      <c r="Y413" s="114" t="s">
        <v>547</v>
      </c>
    </row>
    <row r="414" spans="1:25" ht="15" customHeight="1" x14ac:dyDescent="0.2">
      <c r="A414" s="132">
        <v>1</v>
      </c>
      <c r="B414" s="53" t="s">
        <v>706</v>
      </c>
      <c r="C414" s="46">
        <v>13</v>
      </c>
      <c r="D414" s="46">
        <v>8</v>
      </c>
      <c r="E414" s="46">
        <v>3</v>
      </c>
      <c r="F414" s="46">
        <v>2</v>
      </c>
      <c r="G414" s="46">
        <v>36</v>
      </c>
      <c r="H414" s="46">
        <v>19</v>
      </c>
      <c r="I414" s="47">
        <v>19</v>
      </c>
      <c r="J414" s="29">
        <f>D414+E414+F414</f>
        <v>13</v>
      </c>
      <c r="K414" s="29">
        <f>D414*2+E414</f>
        <v>19</v>
      </c>
      <c r="L414" s="927" t="s">
        <v>766</v>
      </c>
      <c r="M414" s="928"/>
      <c r="N414" s="928"/>
      <c r="O414" s="929"/>
      <c r="Q414" s="115" t="s">
        <v>541</v>
      </c>
      <c r="R414" s="10"/>
      <c r="S414" s="20"/>
      <c r="T414" s="20" t="s">
        <v>532</v>
      </c>
      <c r="U414" s="20"/>
      <c r="V414" s="20" t="s">
        <v>532</v>
      </c>
      <c r="W414" s="20"/>
      <c r="X414" s="20"/>
      <c r="Y414" s="21" t="s">
        <v>532</v>
      </c>
    </row>
    <row r="415" spans="1:25" ht="15" customHeight="1" x14ac:dyDescent="0.2">
      <c r="A415" s="124">
        <v>2</v>
      </c>
      <c r="B415" s="54" t="s">
        <v>767</v>
      </c>
      <c r="C415" s="48">
        <v>14</v>
      </c>
      <c r="D415" s="48">
        <v>8</v>
      </c>
      <c r="E415" s="48">
        <v>3</v>
      </c>
      <c r="F415" s="48">
        <v>3</v>
      </c>
      <c r="G415" s="48">
        <v>30</v>
      </c>
      <c r="H415" s="48">
        <v>23</v>
      </c>
      <c r="I415" s="49" t="s">
        <v>661</v>
      </c>
      <c r="J415" s="29">
        <f>D415+E415+F415</f>
        <v>14</v>
      </c>
      <c r="K415" s="29">
        <f>D415*2+E415</f>
        <v>19</v>
      </c>
      <c r="L415" s="930"/>
      <c r="M415" s="931"/>
      <c r="N415" s="931"/>
      <c r="O415" s="932"/>
      <c r="Q415" s="115" t="s">
        <v>626</v>
      </c>
      <c r="R415" s="20"/>
      <c r="S415" s="10"/>
      <c r="T415" s="20"/>
      <c r="U415" s="20"/>
      <c r="V415" s="20"/>
      <c r="W415" s="20" t="s">
        <v>532</v>
      </c>
      <c r="X415" s="20"/>
      <c r="Y415" s="21"/>
    </row>
    <row r="416" spans="1:25" ht="15" customHeight="1" x14ac:dyDescent="0.2">
      <c r="A416" s="124">
        <v>3</v>
      </c>
      <c r="B416" s="54" t="s">
        <v>630</v>
      </c>
      <c r="C416" s="48">
        <v>14</v>
      </c>
      <c r="D416" s="48">
        <v>5</v>
      </c>
      <c r="E416" s="48">
        <v>6</v>
      </c>
      <c r="F416" s="48">
        <v>3</v>
      </c>
      <c r="G416" s="48">
        <v>26</v>
      </c>
      <c r="H416" s="48">
        <v>25</v>
      </c>
      <c r="I416" s="49">
        <v>16</v>
      </c>
      <c r="J416" s="29">
        <f>D416+E416+F416</f>
        <v>14</v>
      </c>
      <c r="K416" s="29">
        <f>D416*2+E416</f>
        <v>16</v>
      </c>
      <c r="L416" s="930"/>
      <c r="M416" s="931"/>
      <c r="N416" s="931"/>
      <c r="O416" s="932"/>
      <c r="Q416" s="115" t="s">
        <v>700</v>
      </c>
      <c r="R416" s="20"/>
      <c r="S416" s="20"/>
      <c r="T416" s="10"/>
      <c r="U416" s="11"/>
      <c r="V416" s="11"/>
      <c r="W416" s="20"/>
      <c r="X416" s="20"/>
      <c r="Y416" s="21"/>
    </row>
    <row r="417" spans="1:27" ht="15" customHeight="1" x14ac:dyDescent="0.2">
      <c r="A417" s="124">
        <v>4</v>
      </c>
      <c r="B417" s="54" t="s">
        <v>705</v>
      </c>
      <c r="C417" s="48">
        <v>14</v>
      </c>
      <c r="D417" s="48">
        <v>5</v>
      </c>
      <c r="E417" s="48">
        <v>5</v>
      </c>
      <c r="F417" s="48">
        <v>4</v>
      </c>
      <c r="G417" s="48">
        <v>33</v>
      </c>
      <c r="H417" s="48">
        <v>29</v>
      </c>
      <c r="I417" s="49">
        <v>15</v>
      </c>
      <c r="J417" s="29">
        <f>D417+E417+F417</f>
        <v>14</v>
      </c>
      <c r="K417" s="29">
        <f>D417*2+E417</f>
        <v>15</v>
      </c>
      <c r="L417" s="930"/>
      <c r="M417" s="931"/>
      <c r="N417" s="931"/>
      <c r="O417" s="932"/>
      <c r="Q417" s="115" t="s">
        <v>701</v>
      </c>
      <c r="R417" s="20"/>
      <c r="S417" s="20"/>
      <c r="T417" s="11"/>
      <c r="U417" s="10"/>
      <c r="V417" s="11"/>
      <c r="W417" s="20"/>
      <c r="X417" s="11"/>
      <c r="Y417" s="21"/>
    </row>
    <row r="418" spans="1:27" ht="15" customHeight="1" x14ac:dyDescent="0.2">
      <c r="A418" s="124">
        <v>5</v>
      </c>
      <c r="B418" s="54" t="s">
        <v>711</v>
      </c>
      <c r="C418" s="48">
        <v>14</v>
      </c>
      <c r="D418" s="48">
        <v>3</v>
      </c>
      <c r="E418" s="48">
        <v>6</v>
      </c>
      <c r="F418" s="48">
        <v>5</v>
      </c>
      <c r="G418" s="48">
        <v>32</v>
      </c>
      <c r="H418" s="48">
        <v>33</v>
      </c>
      <c r="I418" s="49">
        <v>12</v>
      </c>
      <c r="J418" s="29">
        <f t="shared" ref="J418:J497" si="70">D418+E418+F418</f>
        <v>14</v>
      </c>
      <c r="K418" s="29">
        <f t="shared" ref="K418:K497" si="71">D418*2+E418</f>
        <v>12</v>
      </c>
      <c r="L418" s="930"/>
      <c r="M418" s="931"/>
      <c r="N418" s="931"/>
      <c r="O418" s="932"/>
      <c r="Q418" s="115" t="s">
        <v>702</v>
      </c>
      <c r="R418" s="20" t="s">
        <v>532</v>
      </c>
      <c r="S418" s="20"/>
      <c r="T418" s="11"/>
      <c r="U418" s="11"/>
      <c r="V418" s="10"/>
      <c r="W418" s="20"/>
      <c r="X418" s="11"/>
      <c r="Y418" s="21"/>
    </row>
    <row r="419" spans="1:27" ht="15" customHeight="1" x14ac:dyDescent="0.2">
      <c r="A419" s="124" t="s">
        <v>600</v>
      </c>
      <c r="B419" s="54" t="s">
        <v>551</v>
      </c>
      <c r="C419" s="48">
        <v>13</v>
      </c>
      <c r="D419" s="48">
        <v>4</v>
      </c>
      <c r="E419" s="48">
        <v>3</v>
      </c>
      <c r="F419" s="48">
        <v>6</v>
      </c>
      <c r="G419" s="48">
        <v>25</v>
      </c>
      <c r="H419" s="48">
        <v>28</v>
      </c>
      <c r="I419" s="49">
        <v>11</v>
      </c>
      <c r="J419" s="29">
        <f t="shared" si="70"/>
        <v>13</v>
      </c>
      <c r="K419" s="29">
        <f t="shared" si="71"/>
        <v>11</v>
      </c>
      <c r="L419" s="930"/>
      <c r="M419" s="931"/>
      <c r="N419" s="931"/>
      <c r="O419" s="932"/>
      <c r="Q419" s="115" t="s">
        <v>769</v>
      </c>
      <c r="R419" s="20" t="s">
        <v>532</v>
      </c>
      <c r="S419" s="20"/>
      <c r="T419" s="11"/>
      <c r="U419" s="11"/>
      <c r="V419" s="2"/>
      <c r="W419" s="10"/>
      <c r="X419" s="20"/>
      <c r="Y419" s="12"/>
    </row>
    <row r="420" spans="1:27" ht="15" customHeight="1" x14ac:dyDescent="0.2">
      <c r="A420" s="124" t="s">
        <v>600</v>
      </c>
      <c r="B420" s="54" t="s">
        <v>707</v>
      </c>
      <c r="C420" s="48">
        <v>14</v>
      </c>
      <c r="D420" s="48">
        <v>4</v>
      </c>
      <c r="E420" s="48">
        <v>3</v>
      </c>
      <c r="F420" s="48">
        <v>7</v>
      </c>
      <c r="G420" s="48">
        <v>29</v>
      </c>
      <c r="H420" s="48">
        <v>34</v>
      </c>
      <c r="I420" s="49">
        <v>11</v>
      </c>
      <c r="J420" s="29">
        <f t="shared" si="70"/>
        <v>14</v>
      </c>
      <c r="K420" s="29">
        <f t="shared" si="71"/>
        <v>11</v>
      </c>
      <c r="L420" s="930"/>
      <c r="M420" s="931"/>
      <c r="N420" s="931"/>
      <c r="O420" s="932"/>
      <c r="Q420" s="115" t="s">
        <v>704</v>
      </c>
      <c r="R420" s="20"/>
      <c r="S420" s="20"/>
      <c r="T420" s="11"/>
      <c r="U420" s="11"/>
      <c r="V420" s="2"/>
      <c r="W420" s="11"/>
      <c r="X420" s="10"/>
      <c r="Y420" s="12"/>
    </row>
    <row r="421" spans="1:27" ht="15" customHeight="1" thickBot="1" x14ac:dyDescent="0.25">
      <c r="A421" s="125">
        <v>8</v>
      </c>
      <c r="B421" s="55" t="s">
        <v>554</v>
      </c>
      <c r="C421" s="50">
        <v>14</v>
      </c>
      <c r="D421" s="50">
        <v>1</v>
      </c>
      <c r="E421" s="50">
        <v>5</v>
      </c>
      <c r="F421" s="50">
        <v>8</v>
      </c>
      <c r="G421" s="50">
        <v>18</v>
      </c>
      <c r="H421" s="50">
        <v>33</v>
      </c>
      <c r="I421" s="51">
        <v>7</v>
      </c>
      <c r="J421" s="29">
        <f t="shared" si="70"/>
        <v>14</v>
      </c>
      <c r="K421" s="29">
        <f t="shared" si="71"/>
        <v>7</v>
      </c>
      <c r="L421" s="933"/>
      <c r="M421" s="934"/>
      <c r="N421" s="934"/>
      <c r="O421" s="935"/>
      <c r="Q421" s="116" t="s">
        <v>547</v>
      </c>
      <c r="R421" s="23"/>
      <c r="S421" s="23"/>
      <c r="T421" s="14"/>
      <c r="U421" s="14"/>
      <c r="V421" s="3"/>
      <c r="W421" s="14"/>
      <c r="X421" s="23"/>
      <c r="Y421" s="15"/>
    </row>
    <row r="422" spans="1:27" ht="15" customHeight="1" x14ac:dyDescent="0.2">
      <c r="C422" s="29">
        <f t="shared" ref="C422:H422" si="72">SUM(C414:C421)</f>
        <v>110</v>
      </c>
      <c r="D422" s="29">
        <f t="shared" si="72"/>
        <v>38</v>
      </c>
      <c r="E422" s="29">
        <f t="shared" si="72"/>
        <v>34</v>
      </c>
      <c r="F422" s="29">
        <f t="shared" si="72"/>
        <v>38</v>
      </c>
      <c r="G422" s="29">
        <f t="shared" si="72"/>
        <v>229</v>
      </c>
      <c r="H422" s="29">
        <f t="shared" si="72"/>
        <v>224</v>
      </c>
      <c r="I422" s="29">
        <f>SUM(I414:I421)+19</f>
        <v>110</v>
      </c>
      <c r="J422" s="29">
        <f t="shared" si="70"/>
        <v>110</v>
      </c>
      <c r="K422" s="29">
        <f t="shared" si="71"/>
        <v>110</v>
      </c>
    </row>
    <row r="423" spans="1:27" ht="15" customHeight="1" thickBot="1" x14ac:dyDescent="0.25"/>
    <row r="424" spans="1:27" ht="15" customHeight="1" thickBot="1" x14ac:dyDescent="0.25">
      <c r="A424" s="1006" t="s">
        <v>770</v>
      </c>
      <c r="B424" s="1007"/>
      <c r="C424" s="1007"/>
      <c r="D424" s="1007"/>
      <c r="E424" s="1007"/>
      <c r="F424" s="1007"/>
      <c r="G424" s="1007" t="s">
        <v>764</v>
      </c>
      <c r="H424" s="1007"/>
      <c r="I424" s="1026"/>
      <c r="L424" s="986" t="s">
        <v>588</v>
      </c>
      <c r="M424" s="987"/>
      <c r="N424" s="987"/>
      <c r="O424" s="988"/>
    </row>
    <row r="425" spans="1:27" ht="15" customHeight="1" thickBot="1" x14ac:dyDescent="0.25">
      <c r="A425" s="117" t="s">
        <v>496</v>
      </c>
      <c r="B425" s="118" t="s">
        <v>497</v>
      </c>
      <c r="C425" s="119" t="s">
        <v>498</v>
      </c>
      <c r="D425" s="119" t="s">
        <v>499</v>
      </c>
      <c r="E425" s="119" t="s">
        <v>500</v>
      </c>
      <c r="F425" s="119" t="s">
        <v>501</v>
      </c>
      <c r="G425" s="119" t="s">
        <v>502</v>
      </c>
      <c r="H425" s="119" t="s">
        <v>503</v>
      </c>
      <c r="I425" s="120" t="s">
        <v>504</v>
      </c>
      <c r="L425" s="989"/>
      <c r="M425" s="990"/>
      <c r="N425" s="990"/>
      <c r="O425" s="991"/>
      <c r="Q425" s="24" t="s">
        <v>765</v>
      </c>
      <c r="R425" s="113" t="s">
        <v>771</v>
      </c>
      <c r="S425" s="113" t="s">
        <v>772</v>
      </c>
      <c r="T425" s="113" t="s">
        <v>773</v>
      </c>
      <c r="U425" s="113" t="s">
        <v>774</v>
      </c>
      <c r="V425" s="113" t="s">
        <v>775</v>
      </c>
      <c r="W425" s="113" t="s">
        <v>776</v>
      </c>
      <c r="X425" s="113" t="s">
        <v>777</v>
      </c>
      <c r="Y425" s="113" t="s">
        <v>778</v>
      </c>
      <c r="Z425" s="113" t="s">
        <v>769</v>
      </c>
      <c r="AA425" s="114" t="s">
        <v>779</v>
      </c>
    </row>
    <row r="426" spans="1:27" ht="15" customHeight="1" x14ac:dyDescent="0.2">
      <c r="A426" s="123">
        <v>1</v>
      </c>
      <c r="B426" s="53" t="s">
        <v>708</v>
      </c>
      <c r="C426" s="46">
        <v>18</v>
      </c>
      <c r="D426" s="46">
        <v>14</v>
      </c>
      <c r="E426" s="46">
        <v>2</v>
      </c>
      <c r="F426" s="46">
        <v>2</v>
      </c>
      <c r="G426" s="46">
        <v>81</v>
      </c>
      <c r="H426" s="46">
        <v>24</v>
      </c>
      <c r="I426" s="47">
        <v>30</v>
      </c>
      <c r="J426" s="29">
        <f t="shared" si="70"/>
        <v>18</v>
      </c>
      <c r="K426" s="29">
        <f t="shared" si="71"/>
        <v>30</v>
      </c>
      <c r="L426" s="927" t="s">
        <v>2492</v>
      </c>
      <c r="M426" s="928"/>
      <c r="N426" s="928"/>
      <c r="O426" s="929"/>
      <c r="Q426" s="115" t="s">
        <v>771</v>
      </c>
      <c r="R426" s="10"/>
      <c r="S426" s="20"/>
      <c r="T426" s="20"/>
      <c r="U426" s="20"/>
      <c r="V426" s="20" t="s">
        <v>532</v>
      </c>
      <c r="W426" s="20"/>
      <c r="X426" s="20" t="s">
        <v>532</v>
      </c>
      <c r="Y426" s="20"/>
      <c r="Z426" s="20"/>
      <c r="AA426" s="21" t="s">
        <v>532</v>
      </c>
    </row>
    <row r="427" spans="1:27" ht="15" customHeight="1" x14ac:dyDescent="0.2">
      <c r="A427" s="124">
        <v>2</v>
      </c>
      <c r="B427" s="54" t="s">
        <v>780</v>
      </c>
      <c r="C427" s="48">
        <v>18</v>
      </c>
      <c r="D427" s="48">
        <v>14</v>
      </c>
      <c r="E427" s="48">
        <v>2</v>
      </c>
      <c r="F427" s="48">
        <v>2</v>
      </c>
      <c r="G427" s="48">
        <v>72</v>
      </c>
      <c r="H427" s="48">
        <v>17</v>
      </c>
      <c r="I427" s="49">
        <v>28</v>
      </c>
      <c r="J427" s="29">
        <f t="shared" si="70"/>
        <v>18</v>
      </c>
      <c r="K427" s="29">
        <f t="shared" si="71"/>
        <v>30</v>
      </c>
      <c r="L427" s="930"/>
      <c r="M427" s="931"/>
      <c r="N427" s="931"/>
      <c r="O427" s="932"/>
      <c r="Q427" s="115" t="s">
        <v>772</v>
      </c>
      <c r="R427" s="20"/>
      <c r="S427" s="10"/>
      <c r="T427" s="20" t="s">
        <v>532</v>
      </c>
      <c r="U427" s="20" t="s">
        <v>532</v>
      </c>
      <c r="V427" s="20" t="s">
        <v>532</v>
      </c>
      <c r="W427" s="20"/>
      <c r="X427" s="20"/>
      <c r="Y427" s="20"/>
      <c r="Z427" s="20"/>
      <c r="AA427" s="21"/>
    </row>
    <row r="428" spans="1:27" ht="15" customHeight="1" x14ac:dyDescent="0.2">
      <c r="A428" s="124">
        <v>3</v>
      </c>
      <c r="B428" s="54" t="s">
        <v>781</v>
      </c>
      <c r="C428" s="48">
        <v>16</v>
      </c>
      <c r="D428" s="48">
        <v>11</v>
      </c>
      <c r="E428" s="48">
        <v>1</v>
      </c>
      <c r="F428" s="48">
        <v>4</v>
      </c>
      <c r="G428" s="48">
        <v>44</v>
      </c>
      <c r="H428" s="48">
        <v>30</v>
      </c>
      <c r="I428" s="49">
        <v>23</v>
      </c>
      <c r="J428" s="29">
        <f t="shared" si="70"/>
        <v>16</v>
      </c>
      <c r="K428" s="29">
        <f t="shared" si="71"/>
        <v>23</v>
      </c>
      <c r="L428" s="930"/>
      <c r="M428" s="931"/>
      <c r="N428" s="931"/>
      <c r="O428" s="932"/>
      <c r="Q428" s="115" t="s">
        <v>773</v>
      </c>
      <c r="R428" s="20"/>
      <c r="S428" s="20" t="s">
        <v>532</v>
      </c>
      <c r="T428" s="10"/>
      <c r="U428" s="20"/>
      <c r="V428" s="20" t="s">
        <v>532</v>
      </c>
      <c r="W428" s="20"/>
      <c r="X428" s="20" t="s">
        <v>532</v>
      </c>
      <c r="Y428" s="20"/>
      <c r="Z428" s="20"/>
      <c r="AA428" s="21" t="s">
        <v>532</v>
      </c>
    </row>
    <row r="429" spans="1:27" ht="15" customHeight="1" x14ac:dyDescent="0.2">
      <c r="A429" s="124">
        <v>4</v>
      </c>
      <c r="B429" s="54" t="s">
        <v>782</v>
      </c>
      <c r="C429" s="48">
        <v>16</v>
      </c>
      <c r="D429" s="48">
        <v>10</v>
      </c>
      <c r="E429" s="48">
        <v>2</v>
      </c>
      <c r="F429" s="48">
        <v>4</v>
      </c>
      <c r="G429" s="48">
        <v>35</v>
      </c>
      <c r="H429" s="48">
        <v>37</v>
      </c>
      <c r="I429" s="49">
        <v>22</v>
      </c>
      <c r="J429" s="29">
        <f t="shared" si="70"/>
        <v>16</v>
      </c>
      <c r="K429" s="29">
        <f t="shared" si="71"/>
        <v>22</v>
      </c>
      <c r="L429" s="930"/>
      <c r="M429" s="931"/>
      <c r="N429" s="931"/>
      <c r="O429" s="932"/>
      <c r="Q429" s="115" t="s">
        <v>774</v>
      </c>
      <c r="R429" s="20"/>
      <c r="S429" s="20" t="s">
        <v>532</v>
      </c>
      <c r="T429" s="20"/>
      <c r="U429" s="10"/>
      <c r="V429" s="20"/>
      <c r="W429" s="20"/>
      <c r="X429" s="20"/>
      <c r="Y429" s="20" t="s">
        <v>532</v>
      </c>
      <c r="Z429" s="20"/>
      <c r="AA429" s="21"/>
    </row>
    <row r="430" spans="1:27" ht="15" customHeight="1" x14ac:dyDescent="0.2">
      <c r="A430" s="124">
        <v>5</v>
      </c>
      <c r="B430" s="54" t="s">
        <v>784</v>
      </c>
      <c r="C430" s="48">
        <v>18</v>
      </c>
      <c r="D430" s="48">
        <v>6</v>
      </c>
      <c r="E430" s="48">
        <v>3</v>
      </c>
      <c r="F430" s="48">
        <v>9</v>
      </c>
      <c r="G430" s="48">
        <v>37</v>
      </c>
      <c r="H430" s="48">
        <v>53</v>
      </c>
      <c r="I430" s="49">
        <v>15</v>
      </c>
      <c r="J430" s="29">
        <f t="shared" si="70"/>
        <v>18</v>
      </c>
      <c r="K430" s="29">
        <f t="shared" si="71"/>
        <v>15</v>
      </c>
      <c r="L430" s="930"/>
      <c r="M430" s="931"/>
      <c r="N430" s="931"/>
      <c r="O430" s="932"/>
      <c r="Q430" s="115" t="s">
        <v>775</v>
      </c>
      <c r="R430" s="20"/>
      <c r="S430" s="20" t="s">
        <v>532</v>
      </c>
      <c r="T430" s="20"/>
      <c r="U430" s="20"/>
      <c r="V430" s="10"/>
      <c r="W430" s="11"/>
      <c r="X430" s="11"/>
      <c r="Y430" s="20"/>
      <c r="Z430" s="20"/>
      <c r="AA430" s="21"/>
    </row>
    <row r="431" spans="1:27" ht="15" customHeight="1" x14ac:dyDescent="0.2">
      <c r="A431" s="124">
        <v>6</v>
      </c>
      <c r="B431" s="54" t="s">
        <v>783</v>
      </c>
      <c r="C431" s="48">
        <v>18</v>
      </c>
      <c r="D431" s="48">
        <v>7</v>
      </c>
      <c r="E431" s="48">
        <v>1</v>
      </c>
      <c r="F431" s="48">
        <v>10</v>
      </c>
      <c r="G431" s="48">
        <v>40</v>
      </c>
      <c r="H431" s="48">
        <v>44</v>
      </c>
      <c r="I431" s="49" t="s">
        <v>560</v>
      </c>
      <c r="J431" s="29">
        <f t="shared" si="70"/>
        <v>18</v>
      </c>
      <c r="K431" s="29">
        <f t="shared" si="71"/>
        <v>15</v>
      </c>
      <c r="L431" s="930"/>
      <c r="M431" s="931"/>
      <c r="N431" s="931"/>
      <c r="O431" s="932"/>
      <c r="Q431" s="115" t="s">
        <v>776</v>
      </c>
      <c r="R431" s="20"/>
      <c r="S431" s="20"/>
      <c r="T431" s="20"/>
      <c r="U431" s="20"/>
      <c r="V431" s="11"/>
      <c r="W431" s="10"/>
      <c r="X431" s="11"/>
      <c r="Y431" s="20"/>
      <c r="Z431" s="11"/>
      <c r="AA431" s="21"/>
    </row>
    <row r="432" spans="1:27" ht="15" customHeight="1" x14ac:dyDescent="0.2">
      <c r="A432" s="124">
        <v>7</v>
      </c>
      <c r="B432" s="54" t="s">
        <v>785</v>
      </c>
      <c r="C432" s="48">
        <v>18</v>
      </c>
      <c r="D432" s="48">
        <v>5</v>
      </c>
      <c r="E432" s="48">
        <v>3</v>
      </c>
      <c r="F432" s="48">
        <v>10</v>
      </c>
      <c r="G432" s="48">
        <v>38</v>
      </c>
      <c r="H432" s="48">
        <v>59</v>
      </c>
      <c r="I432" s="49">
        <v>13</v>
      </c>
      <c r="J432" s="29">
        <f t="shared" si="70"/>
        <v>18</v>
      </c>
      <c r="K432" s="29">
        <f t="shared" si="71"/>
        <v>13</v>
      </c>
      <c r="L432" s="930"/>
      <c r="M432" s="931"/>
      <c r="N432" s="931"/>
      <c r="O432" s="932"/>
      <c r="Q432" s="115" t="s">
        <v>777</v>
      </c>
      <c r="R432" s="20" t="s">
        <v>532</v>
      </c>
      <c r="S432" s="20"/>
      <c r="T432" s="20" t="s">
        <v>532</v>
      </c>
      <c r="U432" s="20"/>
      <c r="V432" s="11"/>
      <c r="W432" s="11"/>
      <c r="X432" s="10"/>
      <c r="Y432" s="20"/>
      <c r="Z432" s="11"/>
      <c r="AA432" s="21"/>
    </row>
    <row r="433" spans="1:27" ht="15" customHeight="1" x14ac:dyDescent="0.2">
      <c r="A433" s="124">
        <v>8</v>
      </c>
      <c r="B433" s="54" t="s">
        <v>786</v>
      </c>
      <c r="C433" s="48">
        <v>18</v>
      </c>
      <c r="D433" s="48">
        <v>5</v>
      </c>
      <c r="E433" s="48">
        <v>2</v>
      </c>
      <c r="F433" s="48">
        <v>11</v>
      </c>
      <c r="G433" s="48">
        <v>31</v>
      </c>
      <c r="H433" s="48">
        <v>44</v>
      </c>
      <c r="I433" s="49">
        <v>12</v>
      </c>
      <c r="J433" s="29">
        <f t="shared" si="70"/>
        <v>18</v>
      </c>
      <c r="K433" s="29">
        <f t="shared" si="71"/>
        <v>12</v>
      </c>
      <c r="L433" s="930"/>
      <c r="M433" s="931"/>
      <c r="N433" s="931"/>
      <c r="O433" s="932"/>
      <c r="Q433" s="115" t="s">
        <v>778</v>
      </c>
      <c r="R433" s="20" t="s">
        <v>532</v>
      </c>
      <c r="S433" s="20"/>
      <c r="T433" s="20" t="s">
        <v>532</v>
      </c>
      <c r="U433" s="20"/>
      <c r="V433" s="11"/>
      <c r="W433" s="11"/>
      <c r="X433" s="2"/>
      <c r="Y433" s="10"/>
      <c r="Z433" s="20"/>
      <c r="AA433" s="12"/>
    </row>
    <row r="434" spans="1:27" ht="15" customHeight="1" x14ac:dyDescent="0.2">
      <c r="A434" s="124">
        <v>9</v>
      </c>
      <c r="B434" s="54" t="s">
        <v>787</v>
      </c>
      <c r="C434" s="48">
        <v>18</v>
      </c>
      <c r="D434" s="48">
        <v>4</v>
      </c>
      <c r="E434" s="48">
        <v>1</v>
      </c>
      <c r="F434" s="48">
        <v>13</v>
      </c>
      <c r="G434" s="48">
        <v>28</v>
      </c>
      <c r="H434" s="48">
        <v>68</v>
      </c>
      <c r="I434" s="49">
        <v>9</v>
      </c>
      <c r="J434" s="29">
        <f t="shared" si="70"/>
        <v>18</v>
      </c>
      <c r="K434" s="29">
        <f t="shared" si="71"/>
        <v>9</v>
      </c>
      <c r="L434" s="930"/>
      <c r="M434" s="931"/>
      <c r="N434" s="931"/>
      <c r="O434" s="932"/>
      <c r="Q434" s="115" t="s">
        <v>788</v>
      </c>
      <c r="R434" s="20"/>
      <c r="S434" s="20"/>
      <c r="T434" s="20"/>
      <c r="U434" s="20"/>
      <c r="V434" s="11"/>
      <c r="W434" s="11"/>
      <c r="X434" s="2"/>
      <c r="Y434" s="11"/>
      <c r="Z434" s="10"/>
      <c r="AA434" s="12"/>
    </row>
    <row r="435" spans="1:27" ht="15" customHeight="1" thickBot="1" x14ac:dyDescent="0.25">
      <c r="A435" s="125">
        <v>10</v>
      </c>
      <c r="B435" s="55" t="s">
        <v>789</v>
      </c>
      <c r="C435" s="50">
        <v>18</v>
      </c>
      <c r="D435" s="50">
        <v>3</v>
      </c>
      <c r="E435" s="50">
        <v>1</v>
      </c>
      <c r="F435" s="50">
        <v>14</v>
      </c>
      <c r="G435" s="50">
        <v>22</v>
      </c>
      <c r="H435" s="50">
        <v>68</v>
      </c>
      <c r="I435" s="51">
        <v>7</v>
      </c>
      <c r="J435" s="29">
        <f t="shared" si="70"/>
        <v>18</v>
      </c>
      <c r="K435" s="29">
        <f t="shared" si="71"/>
        <v>7</v>
      </c>
      <c r="L435" s="933"/>
      <c r="M435" s="934"/>
      <c r="N435" s="934"/>
      <c r="O435" s="935"/>
      <c r="Q435" s="116" t="s">
        <v>779</v>
      </c>
      <c r="R435" s="23"/>
      <c r="S435" s="23"/>
      <c r="T435" s="23"/>
      <c r="U435" s="23"/>
      <c r="V435" s="14"/>
      <c r="W435" s="14"/>
      <c r="X435" s="3"/>
      <c r="Y435" s="14"/>
      <c r="Z435" s="23"/>
      <c r="AA435" s="15"/>
    </row>
    <row r="436" spans="1:27" ht="15" customHeight="1" x14ac:dyDescent="0.2">
      <c r="C436" s="29">
        <f t="shared" ref="C436:H436" si="73">SUM(C426:C435)</f>
        <v>176</v>
      </c>
      <c r="D436" s="29">
        <f t="shared" si="73"/>
        <v>79</v>
      </c>
      <c r="E436" s="29">
        <f t="shared" si="73"/>
        <v>18</v>
      </c>
      <c r="F436" s="29">
        <f t="shared" si="73"/>
        <v>79</v>
      </c>
      <c r="G436" s="29">
        <f t="shared" si="73"/>
        <v>428</v>
      </c>
      <c r="H436" s="29">
        <f t="shared" si="73"/>
        <v>444</v>
      </c>
      <c r="I436" s="29">
        <f>SUM(I426:I435)+17</f>
        <v>176</v>
      </c>
      <c r="J436" s="29">
        <f t="shared" si="70"/>
        <v>176</v>
      </c>
      <c r="K436" s="29">
        <f t="shared" si="71"/>
        <v>176</v>
      </c>
    </row>
    <row r="437" spans="1:27" ht="15" customHeight="1" thickBot="1" x14ac:dyDescent="0.25">
      <c r="J437" s="29">
        <f t="shared" si="70"/>
        <v>0</v>
      </c>
      <c r="K437" s="29">
        <f t="shared" si="71"/>
        <v>0</v>
      </c>
    </row>
    <row r="438" spans="1:27" ht="15" customHeight="1" thickBot="1" x14ac:dyDescent="0.25">
      <c r="A438" s="1006" t="s">
        <v>790</v>
      </c>
      <c r="B438" s="1007"/>
      <c r="C438" s="1007"/>
      <c r="D438" s="1007"/>
      <c r="E438" s="1007"/>
      <c r="F438" s="1007"/>
      <c r="G438" s="1007" t="s">
        <v>764</v>
      </c>
      <c r="H438" s="1007"/>
      <c r="I438" s="1026"/>
      <c r="L438" s="945" t="s">
        <v>495</v>
      </c>
      <c r="M438" s="946"/>
      <c r="N438" s="946"/>
      <c r="O438" s="947"/>
    </row>
    <row r="439" spans="1:27" ht="15" customHeight="1" thickBot="1" x14ac:dyDescent="0.25">
      <c r="A439" s="117" t="s">
        <v>496</v>
      </c>
      <c r="B439" s="118" t="s">
        <v>497</v>
      </c>
      <c r="C439" s="119" t="s">
        <v>498</v>
      </c>
      <c r="D439" s="119" t="s">
        <v>499</v>
      </c>
      <c r="E439" s="119" t="s">
        <v>500</v>
      </c>
      <c r="F439" s="119" t="s">
        <v>501</v>
      </c>
      <c r="G439" s="119" t="s">
        <v>502</v>
      </c>
      <c r="H439" s="119" t="s">
        <v>503</v>
      </c>
      <c r="I439" s="120" t="s">
        <v>504</v>
      </c>
      <c r="L439" s="948"/>
      <c r="M439" s="949"/>
      <c r="N439" s="949"/>
      <c r="O439" s="950"/>
      <c r="Q439" s="133" t="s">
        <v>765</v>
      </c>
      <c r="R439" s="113"/>
      <c r="S439" s="113"/>
      <c r="T439" s="113"/>
      <c r="U439" s="113"/>
      <c r="V439" s="113"/>
      <c r="W439" s="113"/>
      <c r="X439" s="113"/>
      <c r="Y439" s="114"/>
    </row>
    <row r="440" spans="1:27" ht="15" customHeight="1" x14ac:dyDescent="0.2">
      <c r="A440" s="132" t="s">
        <v>521</v>
      </c>
      <c r="B440" s="126"/>
      <c r="C440" s="127"/>
      <c r="D440" s="127"/>
      <c r="E440" s="127"/>
      <c r="F440" s="127"/>
      <c r="G440" s="127"/>
      <c r="H440" s="127"/>
      <c r="I440" s="128"/>
      <c r="J440" s="29">
        <f t="shared" ref="J440:J448" si="74">D440+E440+F440</f>
        <v>0</v>
      </c>
      <c r="K440" s="29">
        <f t="shared" ref="K440:K448" si="75">D440*2+E440</f>
        <v>0</v>
      </c>
      <c r="L440" s="927" t="s">
        <v>791</v>
      </c>
      <c r="M440" s="928"/>
      <c r="N440" s="928"/>
      <c r="O440" s="929"/>
      <c r="Q440" s="115"/>
      <c r="R440" s="10"/>
      <c r="S440" s="20"/>
      <c r="T440" s="20" t="s">
        <v>532</v>
      </c>
      <c r="U440" s="20"/>
      <c r="V440" s="20" t="s">
        <v>532</v>
      </c>
      <c r="W440" s="20"/>
      <c r="X440" s="20"/>
      <c r="Y440" s="21" t="s">
        <v>532</v>
      </c>
    </row>
    <row r="441" spans="1:27" ht="15" customHeight="1" x14ac:dyDescent="0.2">
      <c r="A441" s="124" t="s">
        <v>521</v>
      </c>
      <c r="B441" s="129"/>
      <c r="C441" s="48"/>
      <c r="D441" s="48"/>
      <c r="E441" s="48"/>
      <c r="F441" s="48"/>
      <c r="G441" s="48"/>
      <c r="H441" s="48"/>
      <c r="I441" s="49"/>
      <c r="J441" s="29">
        <f t="shared" si="74"/>
        <v>0</v>
      </c>
      <c r="K441" s="29">
        <f t="shared" si="75"/>
        <v>0</v>
      </c>
      <c r="L441" s="930"/>
      <c r="M441" s="931"/>
      <c r="N441" s="931"/>
      <c r="O441" s="932"/>
      <c r="Q441" s="115"/>
      <c r="R441" s="20"/>
      <c r="S441" s="10"/>
      <c r="T441" s="20"/>
      <c r="U441" s="20"/>
      <c r="V441" s="20"/>
      <c r="W441" s="20" t="s">
        <v>532</v>
      </c>
      <c r="X441" s="20"/>
      <c r="Y441" s="21"/>
    </row>
    <row r="442" spans="1:27" ht="15" customHeight="1" x14ac:dyDescent="0.2">
      <c r="A442" s="124" t="s">
        <v>521</v>
      </c>
      <c r="B442" s="129"/>
      <c r="C442" s="48"/>
      <c r="D442" s="48"/>
      <c r="E442" s="48"/>
      <c r="F442" s="48"/>
      <c r="G442" s="48"/>
      <c r="H442" s="48"/>
      <c r="I442" s="49"/>
      <c r="J442" s="29">
        <f t="shared" si="74"/>
        <v>0</v>
      </c>
      <c r="K442" s="29">
        <f t="shared" si="75"/>
        <v>0</v>
      </c>
      <c r="L442" s="930"/>
      <c r="M442" s="931"/>
      <c r="N442" s="931"/>
      <c r="O442" s="932"/>
      <c r="Q442" s="115"/>
      <c r="R442" s="20"/>
      <c r="S442" s="20"/>
      <c r="T442" s="10"/>
      <c r="U442" s="11"/>
      <c r="V442" s="11"/>
      <c r="W442" s="20"/>
      <c r="X442" s="20"/>
      <c r="Y442" s="21"/>
    </row>
    <row r="443" spans="1:27" ht="15" customHeight="1" x14ac:dyDescent="0.2">
      <c r="A443" s="124" t="s">
        <v>521</v>
      </c>
      <c r="B443" s="129"/>
      <c r="C443" s="48"/>
      <c r="D443" s="48"/>
      <c r="E443" s="48"/>
      <c r="F443" s="48"/>
      <c r="G443" s="48"/>
      <c r="H443" s="48"/>
      <c r="I443" s="49"/>
      <c r="J443" s="29">
        <f t="shared" si="74"/>
        <v>0</v>
      </c>
      <c r="K443" s="29">
        <f t="shared" si="75"/>
        <v>0</v>
      </c>
      <c r="L443" s="930"/>
      <c r="M443" s="931"/>
      <c r="N443" s="931"/>
      <c r="O443" s="932"/>
      <c r="Q443" s="115"/>
      <c r="R443" s="20"/>
      <c r="S443" s="20"/>
      <c r="T443" s="11"/>
      <c r="U443" s="10"/>
      <c r="V443" s="11"/>
      <c r="W443" s="20"/>
      <c r="X443" s="11"/>
      <c r="Y443" s="21"/>
    </row>
    <row r="444" spans="1:27" ht="15" customHeight="1" x14ac:dyDescent="0.2">
      <c r="A444" s="124" t="s">
        <v>521</v>
      </c>
      <c r="B444" s="129"/>
      <c r="C444" s="48"/>
      <c r="D444" s="48"/>
      <c r="E444" s="48"/>
      <c r="F444" s="48"/>
      <c r="G444" s="48"/>
      <c r="H444" s="48"/>
      <c r="I444" s="49"/>
      <c r="J444" s="29">
        <f t="shared" si="74"/>
        <v>0</v>
      </c>
      <c r="K444" s="29">
        <f t="shared" si="75"/>
        <v>0</v>
      </c>
      <c r="L444" s="930"/>
      <c r="M444" s="931"/>
      <c r="N444" s="931"/>
      <c r="O444" s="932"/>
      <c r="Q444" s="115"/>
      <c r="R444" s="20" t="s">
        <v>532</v>
      </c>
      <c r="S444" s="20"/>
      <c r="T444" s="11"/>
      <c r="U444" s="11"/>
      <c r="V444" s="10"/>
      <c r="W444" s="20"/>
      <c r="X444" s="11"/>
      <c r="Y444" s="21"/>
    </row>
    <row r="445" spans="1:27" ht="15" customHeight="1" x14ac:dyDescent="0.2">
      <c r="A445" s="124" t="s">
        <v>521</v>
      </c>
      <c r="B445" s="129"/>
      <c r="C445" s="48"/>
      <c r="D445" s="48"/>
      <c r="E445" s="48"/>
      <c r="F445" s="48"/>
      <c r="G445" s="48"/>
      <c r="H445" s="48"/>
      <c r="I445" s="49"/>
      <c r="J445" s="29">
        <f t="shared" si="74"/>
        <v>0</v>
      </c>
      <c r="K445" s="29">
        <f t="shared" si="75"/>
        <v>0</v>
      </c>
      <c r="L445" s="930"/>
      <c r="M445" s="931"/>
      <c r="N445" s="931"/>
      <c r="O445" s="932"/>
      <c r="Q445" s="115"/>
      <c r="R445" s="20" t="s">
        <v>532</v>
      </c>
      <c r="S445" s="20"/>
      <c r="T445" s="11"/>
      <c r="U445" s="11"/>
      <c r="V445" s="2"/>
      <c r="W445" s="10"/>
      <c r="X445" s="20"/>
      <c r="Y445" s="12"/>
    </row>
    <row r="446" spans="1:27" ht="15" customHeight="1" x14ac:dyDescent="0.2">
      <c r="A446" s="124" t="s">
        <v>521</v>
      </c>
      <c r="B446" s="129"/>
      <c r="C446" s="48"/>
      <c r="D446" s="48"/>
      <c r="E446" s="48"/>
      <c r="F446" s="48"/>
      <c r="G446" s="48"/>
      <c r="H446" s="48"/>
      <c r="I446" s="49"/>
      <c r="J446" s="29">
        <f t="shared" si="74"/>
        <v>0</v>
      </c>
      <c r="K446" s="29">
        <f t="shared" si="75"/>
        <v>0</v>
      </c>
      <c r="L446" s="930"/>
      <c r="M446" s="931"/>
      <c r="N446" s="931"/>
      <c r="O446" s="932"/>
      <c r="Q446" s="115"/>
      <c r="R446" s="20"/>
      <c r="S446" s="20"/>
      <c r="T446" s="11"/>
      <c r="U446" s="11"/>
      <c r="V446" s="2"/>
      <c r="W446" s="11"/>
      <c r="X446" s="10"/>
      <c r="Y446" s="12"/>
    </row>
    <row r="447" spans="1:27" ht="15" customHeight="1" thickBot="1" x14ac:dyDescent="0.25">
      <c r="A447" s="125" t="s">
        <v>521</v>
      </c>
      <c r="B447" s="130"/>
      <c r="C447" s="50"/>
      <c r="D447" s="50"/>
      <c r="E447" s="50"/>
      <c r="F447" s="50"/>
      <c r="G447" s="50"/>
      <c r="H447" s="50"/>
      <c r="I447" s="51"/>
      <c r="J447" s="29">
        <f t="shared" si="74"/>
        <v>0</v>
      </c>
      <c r="K447" s="29">
        <f t="shared" si="75"/>
        <v>0</v>
      </c>
      <c r="L447" s="933"/>
      <c r="M447" s="934"/>
      <c r="N447" s="934"/>
      <c r="O447" s="935"/>
      <c r="Q447" s="116"/>
      <c r="R447" s="23"/>
      <c r="S447" s="23"/>
      <c r="T447" s="14"/>
      <c r="U447" s="14"/>
      <c r="V447" s="3"/>
      <c r="W447" s="14"/>
      <c r="X447" s="23"/>
      <c r="Y447" s="15"/>
    </row>
    <row r="448" spans="1:27" ht="15" customHeight="1" x14ac:dyDescent="0.2">
      <c r="C448" s="29">
        <f t="shared" ref="C448:H448" si="76">SUM(C440:C447)</f>
        <v>0</v>
      </c>
      <c r="D448" s="29">
        <f t="shared" si="76"/>
        <v>0</v>
      </c>
      <c r="E448" s="29">
        <f t="shared" si="76"/>
        <v>0</v>
      </c>
      <c r="F448" s="29">
        <f t="shared" si="76"/>
        <v>0</v>
      </c>
      <c r="G448" s="29">
        <f t="shared" si="76"/>
        <v>0</v>
      </c>
      <c r="H448" s="29">
        <f t="shared" si="76"/>
        <v>0</v>
      </c>
      <c r="I448" s="29">
        <v>0</v>
      </c>
      <c r="J448" s="29">
        <f t="shared" si="74"/>
        <v>0</v>
      </c>
      <c r="K448" s="29">
        <f t="shared" si="75"/>
        <v>0</v>
      </c>
    </row>
    <row r="449" spans="1:27" ht="15" customHeight="1" thickBot="1" x14ac:dyDescent="0.25"/>
    <row r="450" spans="1:27" ht="15" customHeight="1" thickBot="1" x14ac:dyDescent="0.25">
      <c r="A450" s="983" t="s">
        <v>493</v>
      </c>
      <c r="B450" s="984"/>
      <c r="C450" s="984"/>
      <c r="D450" s="984"/>
      <c r="E450" s="984"/>
      <c r="F450" s="985"/>
      <c r="G450" s="980" t="s">
        <v>764</v>
      </c>
      <c r="H450" s="981"/>
      <c r="I450" s="982"/>
      <c r="L450" s="986" t="s">
        <v>588</v>
      </c>
      <c r="M450" s="987"/>
      <c r="N450" s="987"/>
      <c r="O450" s="988"/>
    </row>
    <row r="451" spans="1:27" ht="15" customHeight="1" thickBot="1" x14ac:dyDescent="0.25">
      <c r="A451" s="30" t="s">
        <v>496</v>
      </c>
      <c r="B451" s="85" t="s">
        <v>497</v>
      </c>
      <c r="C451" s="31" t="s">
        <v>498</v>
      </c>
      <c r="D451" s="31" t="s">
        <v>499</v>
      </c>
      <c r="E451" s="31" t="s">
        <v>500</v>
      </c>
      <c r="F451" s="31" t="s">
        <v>501</v>
      </c>
      <c r="G451" s="32" t="s">
        <v>502</v>
      </c>
      <c r="H451" s="32" t="s">
        <v>503</v>
      </c>
      <c r="I451" s="33" t="s">
        <v>504</v>
      </c>
      <c r="L451" s="989"/>
      <c r="M451" s="990"/>
      <c r="N451" s="990"/>
      <c r="O451" s="991"/>
      <c r="Q451" s="24" t="s">
        <v>765</v>
      </c>
      <c r="R451" s="7" t="s">
        <v>712</v>
      </c>
      <c r="S451" s="7" t="s">
        <v>792</v>
      </c>
      <c r="T451" s="7" t="s">
        <v>793</v>
      </c>
      <c r="U451" s="7" t="s">
        <v>507</v>
      </c>
      <c r="V451" s="7" t="s">
        <v>713</v>
      </c>
      <c r="W451" s="7" t="s">
        <v>634</v>
      </c>
      <c r="X451" s="7" t="s">
        <v>794</v>
      </c>
      <c r="Y451" s="7" t="s">
        <v>515</v>
      </c>
      <c r="Z451" s="7" t="s">
        <v>545</v>
      </c>
      <c r="AA451" s="8" t="s">
        <v>727</v>
      </c>
    </row>
    <row r="452" spans="1:27" ht="15" customHeight="1" x14ac:dyDescent="0.2">
      <c r="A452" s="34">
        <v>1</v>
      </c>
      <c r="B452" s="53" t="s">
        <v>639</v>
      </c>
      <c r="C452" s="46">
        <v>13</v>
      </c>
      <c r="D452" s="46">
        <v>12</v>
      </c>
      <c r="E452" s="46">
        <v>1</v>
      </c>
      <c r="F452" s="46">
        <v>0</v>
      </c>
      <c r="G452" s="46"/>
      <c r="H452" s="46"/>
      <c r="I452" s="47">
        <v>25</v>
      </c>
      <c r="J452" s="29">
        <f t="shared" si="70"/>
        <v>13</v>
      </c>
      <c r="K452" s="29">
        <f t="shared" si="71"/>
        <v>25</v>
      </c>
      <c r="L452" s="930" t="s">
        <v>795</v>
      </c>
      <c r="M452" s="931"/>
      <c r="N452" s="931"/>
      <c r="O452" s="932"/>
      <c r="Q452" s="9" t="s">
        <v>712</v>
      </c>
      <c r="R452" s="10"/>
      <c r="S452" s="20"/>
      <c r="T452" s="20"/>
      <c r="U452" s="20"/>
      <c r="V452" s="20"/>
      <c r="W452" s="20"/>
      <c r="X452" s="20"/>
      <c r="Y452" s="20"/>
      <c r="Z452" s="20"/>
      <c r="AA452" s="21"/>
    </row>
    <row r="453" spans="1:27" ht="15" customHeight="1" x14ac:dyDescent="0.2">
      <c r="A453" s="37" t="s">
        <v>550</v>
      </c>
      <c r="B453" s="54" t="s">
        <v>557</v>
      </c>
      <c r="C453" s="48">
        <v>17</v>
      </c>
      <c r="D453" s="48"/>
      <c r="E453" s="48"/>
      <c r="F453" s="48"/>
      <c r="G453" s="48"/>
      <c r="H453" s="48"/>
      <c r="I453" s="49">
        <v>26</v>
      </c>
      <c r="J453" s="29">
        <f t="shared" si="70"/>
        <v>0</v>
      </c>
      <c r="K453" s="29">
        <f t="shared" si="71"/>
        <v>0</v>
      </c>
      <c r="L453" s="930"/>
      <c r="M453" s="931"/>
      <c r="N453" s="931"/>
      <c r="O453" s="932"/>
      <c r="Q453" s="9" t="s">
        <v>792</v>
      </c>
      <c r="R453" s="20"/>
      <c r="S453" s="10"/>
      <c r="T453" s="20"/>
      <c r="U453" s="20"/>
      <c r="V453" s="20"/>
      <c r="W453" s="20"/>
      <c r="X453" s="20"/>
      <c r="Y453" s="20"/>
      <c r="Z453" s="20"/>
      <c r="AA453" s="21"/>
    </row>
    <row r="454" spans="1:27" ht="15" customHeight="1" x14ac:dyDescent="0.2">
      <c r="A454" s="37">
        <v>3</v>
      </c>
      <c r="B454" s="54" t="s">
        <v>729</v>
      </c>
      <c r="C454" s="48">
        <v>17</v>
      </c>
      <c r="D454" s="48"/>
      <c r="E454" s="48"/>
      <c r="F454" s="48"/>
      <c r="G454" s="48"/>
      <c r="H454" s="48"/>
      <c r="I454" s="49">
        <v>26</v>
      </c>
      <c r="J454" s="29">
        <f t="shared" si="70"/>
        <v>0</v>
      </c>
      <c r="K454" s="29">
        <f t="shared" si="71"/>
        <v>0</v>
      </c>
      <c r="L454" s="930"/>
      <c r="M454" s="931"/>
      <c r="N454" s="931"/>
      <c r="O454" s="932"/>
      <c r="Q454" s="9" t="s">
        <v>793</v>
      </c>
      <c r="R454" s="20"/>
      <c r="S454" s="20"/>
      <c r="T454" s="10"/>
      <c r="U454" s="20"/>
      <c r="V454" s="20" t="s">
        <v>532</v>
      </c>
      <c r="W454" s="20"/>
      <c r="X454" s="20" t="s">
        <v>532</v>
      </c>
      <c r="Y454" s="20"/>
      <c r="Z454" s="20"/>
      <c r="AA454" s="21" t="s">
        <v>532</v>
      </c>
    </row>
    <row r="455" spans="1:27" ht="15" customHeight="1" x14ac:dyDescent="0.2">
      <c r="A455" s="37">
        <v>4</v>
      </c>
      <c r="B455" s="54" t="s">
        <v>796</v>
      </c>
      <c r="C455" s="48">
        <v>16</v>
      </c>
      <c r="D455" s="48"/>
      <c r="E455" s="48"/>
      <c r="F455" s="48"/>
      <c r="G455" s="48"/>
      <c r="H455" s="48"/>
      <c r="I455" s="49">
        <v>23</v>
      </c>
      <c r="J455" s="29">
        <f t="shared" si="70"/>
        <v>0</v>
      </c>
      <c r="K455" s="29">
        <f t="shared" si="71"/>
        <v>0</v>
      </c>
      <c r="L455" s="930"/>
      <c r="M455" s="931"/>
      <c r="N455" s="931"/>
      <c r="O455" s="932"/>
      <c r="Q455" s="9" t="s">
        <v>507</v>
      </c>
      <c r="R455" s="20"/>
      <c r="S455" s="20"/>
      <c r="T455" s="20"/>
      <c r="U455" s="10"/>
      <c r="V455" s="20"/>
      <c r="W455" s="20"/>
      <c r="X455" s="20"/>
      <c r="Y455" s="20" t="s">
        <v>532</v>
      </c>
      <c r="Z455" s="20"/>
      <c r="AA455" s="21"/>
    </row>
    <row r="456" spans="1:27" ht="15" customHeight="1" x14ac:dyDescent="0.2">
      <c r="A456" s="37">
        <v>5</v>
      </c>
      <c r="B456" s="54" t="s">
        <v>522</v>
      </c>
      <c r="C456" s="48">
        <v>18</v>
      </c>
      <c r="D456" s="48"/>
      <c r="E456" s="48"/>
      <c r="F456" s="48"/>
      <c r="G456" s="48"/>
      <c r="H456" s="48"/>
      <c r="I456" s="49">
        <v>17</v>
      </c>
      <c r="J456" s="29">
        <f t="shared" si="70"/>
        <v>0</v>
      </c>
      <c r="K456" s="29">
        <f t="shared" si="71"/>
        <v>0</v>
      </c>
      <c r="L456" s="930"/>
      <c r="M456" s="931"/>
      <c r="N456" s="931"/>
      <c r="O456" s="932"/>
      <c r="Q456" s="9" t="s">
        <v>713</v>
      </c>
      <c r="R456" s="20"/>
      <c r="S456" s="20"/>
      <c r="T456" s="20"/>
      <c r="U456" s="20"/>
      <c r="V456" s="10"/>
      <c r="W456" s="11"/>
      <c r="X456" s="11"/>
      <c r="Y456" s="20"/>
      <c r="Z456" s="20"/>
      <c r="AA456" s="21"/>
    </row>
    <row r="457" spans="1:27" ht="15" customHeight="1" x14ac:dyDescent="0.2">
      <c r="A457" s="37">
        <v>6</v>
      </c>
      <c r="B457" s="54" t="s">
        <v>674</v>
      </c>
      <c r="C457" s="48">
        <v>17</v>
      </c>
      <c r="D457" s="48"/>
      <c r="E457" s="48"/>
      <c r="F457" s="48"/>
      <c r="G457" s="48"/>
      <c r="H457" s="48"/>
      <c r="I457" s="49">
        <v>14</v>
      </c>
      <c r="J457" s="29">
        <f t="shared" si="70"/>
        <v>0</v>
      </c>
      <c r="K457" s="29">
        <f t="shared" si="71"/>
        <v>0</v>
      </c>
      <c r="L457" s="930"/>
      <c r="M457" s="931"/>
      <c r="N457" s="931"/>
      <c r="O457" s="932"/>
      <c r="Q457" s="9" t="s">
        <v>634</v>
      </c>
      <c r="R457" s="20"/>
      <c r="S457" s="20" t="s">
        <v>23</v>
      </c>
      <c r="T457" s="20"/>
      <c r="U457" s="20"/>
      <c r="V457" s="11"/>
      <c r="W457" s="10"/>
      <c r="X457" s="11"/>
      <c r="Y457" s="20"/>
      <c r="Z457" s="11"/>
      <c r="AA457" s="21"/>
    </row>
    <row r="458" spans="1:27" ht="15" customHeight="1" x14ac:dyDescent="0.2">
      <c r="A458" s="37" t="s">
        <v>556</v>
      </c>
      <c r="B458" s="54" t="s">
        <v>715</v>
      </c>
      <c r="C458" s="48">
        <v>17</v>
      </c>
      <c r="D458" s="48"/>
      <c r="E458" s="48"/>
      <c r="F458" s="48"/>
      <c r="G458" s="48"/>
      <c r="H458" s="48"/>
      <c r="I458" s="49">
        <v>13</v>
      </c>
      <c r="J458" s="29">
        <f t="shared" si="70"/>
        <v>0</v>
      </c>
      <c r="K458" s="29">
        <f t="shared" si="71"/>
        <v>0</v>
      </c>
      <c r="L458" s="930"/>
      <c r="M458" s="931"/>
      <c r="N458" s="931"/>
      <c r="O458" s="932"/>
      <c r="Q458" s="9" t="s">
        <v>610</v>
      </c>
      <c r="R458" s="20"/>
      <c r="S458" s="20"/>
      <c r="T458" s="20" t="s">
        <v>532</v>
      </c>
      <c r="U458" s="20"/>
      <c r="V458" s="11"/>
      <c r="W458" s="11"/>
      <c r="X458" s="10"/>
      <c r="Y458" s="20"/>
      <c r="Z458" s="11"/>
      <c r="AA458" s="21"/>
    </row>
    <row r="459" spans="1:27" ht="15" customHeight="1" x14ac:dyDescent="0.2">
      <c r="A459" s="37" t="s">
        <v>556</v>
      </c>
      <c r="B459" s="54" t="s">
        <v>797</v>
      </c>
      <c r="C459" s="48">
        <v>15</v>
      </c>
      <c r="D459" s="48"/>
      <c r="E459" s="48"/>
      <c r="F459" s="48"/>
      <c r="G459" s="48"/>
      <c r="H459" s="48"/>
      <c r="I459" s="49">
        <v>13</v>
      </c>
      <c r="J459" s="29">
        <f t="shared" si="70"/>
        <v>0</v>
      </c>
      <c r="K459" s="29">
        <f t="shared" si="71"/>
        <v>0</v>
      </c>
      <c r="L459" s="930"/>
      <c r="M459" s="931"/>
      <c r="N459" s="931"/>
      <c r="O459" s="932"/>
      <c r="Q459" s="9" t="s">
        <v>515</v>
      </c>
      <c r="R459" s="20"/>
      <c r="S459" s="20"/>
      <c r="T459" s="20" t="s">
        <v>532</v>
      </c>
      <c r="U459" s="20"/>
      <c r="V459" s="11"/>
      <c r="W459" s="11"/>
      <c r="X459" s="2"/>
      <c r="Y459" s="10"/>
      <c r="Z459" s="20"/>
      <c r="AA459" s="12"/>
    </row>
    <row r="460" spans="1:27" ht="15" customHeight="1" x14ac:dyDescent="0.2">
      <c r="A460" s="37">
        <v>9</v>
      </c>
      <c r="B460" s="54" t="s">
        <v>714</v>
      </c>
      <c r="C460" s="48">
        <v>17</v>
      </c>
      <c r="D460" s="48"/>
      <c r="E460" s="48"/>
      <c r="F460" s="48"/>
      <c r="G460" s="48"/>
      <c r="H460" s="48"/>
      <c r="I460" s="49">
        <v>6</v>
      </c>
      <c r="J460" s="29">
        <f t="shared" si="70"/>
        <v>0</v>
      </c>
      <c r="K460" s="29">
        <f t="shared" si="71"/>
        <v>0</v>
      </c>
      <c r="L460" s="930" t="s">
        <v>798</v>
      </c>
      <c r="M460" s="931"/>
      <c r="N460" s="931"/>
      <c r="O460" s="932"/>
      <c r="Q460" s="9" t="s">
        <v>545</v>
      </c>
      <c r="R460" s="20"/>
      <c r="S460" s="20"/>
      <c r="T460" s="20"/>
      <c r="U460" s="20"/>
      <c r="V460" s="11"/>
      <c r="W460" s="11"/>
      <c r="X460" s="2"/>
      <c r="Y460" s="11"/>
      <c r="Z460" s="10"/>
      <c r="AA460" s="12"/>
    </row>
    <row r="461" spans="1:27" ht="15" customHeight="1" thickBot="1" x14ac:dyDescent="0.25">
      <c r="A461" s="40">
        <v>10</v>
      </c>
      <c r="B461" s="55" t="s">
        <v>530</v>
      </c>
      <c r="C461" s="50">
        <v>18</v>
      </c>
      <c r="D461" s="50"/>
      <c r="E461" s="50"/>
      <c r="F461" s="50"/>
      <c r="G461" s="50"/>
      <c r="H461" s="50"/>
      <c r="I461" s="51">
        <v>3</v>
      </c>
      <c r="J461" s="29">
        <f t="shared" si="70"/>
        <v>0</v>
      </c>
      <c r="K461" s="29">
        <f t="shared" si="71"/>
        <v>0</v>
      </c>
      <c r="L461" s="933"/>
      <c r="M461" s="934"/>
      <c r="N461" s="934"/>
      <c r="O461" s="935"/>
      <c r="Q461" s="13" t="s">
        <v>727</v>
      </c>
      <c r="R461" s="23"/>
      <c r="S461" s="23"/>
      <c r="T461" s="23"/>
      <c r="U461" s="23"/>
      <c r="V461" s="14"/>
      <c r="W461" s="14"/>
      <c r="X461" s="3"/>
      <c r="Y461" s="14"/>
      <c r="Z461" s="23"/>
      <c r="AA461" s="15"/>
    </row>
    <row r="462" spans="1:27" ht="15" customHeight="1" x14ac:dyDescent="0.2">
      <c r="C462" s="29">
        <f>SUM(C452:C461)</f>
        <v>165</v>
      </c>
      <c r="D462" s="29">
        <f t="shared" ref="D462:I462" si="77">SUM(D452:D461)</f>
        <v>12</v>
      </c>
      <c r="E462" s="29">
        <f t="shared" si="77"/>
        <v>1</v>
      </c>
      <c r="F462" s="29">
        <f t="shared" si="77"/>
        <v>0</v>
      </c>
      <c r="G462" s="29">
        <f t="shared" si="77"/>
        <v>0</v>
      </c>
      <c r="H462" s="29">
        <f t="shared" si="77"/>
        <v>0</v>
      </c>
      <c r="I462" s="29">
        <f t="shared" si="77"/>
        <v>166</v>
      </c>
      <c r="J462" s="29">
        <f t="shared" si="70"/>
        <v>13</v>
      </c>
      <c r="K462" s="29">
        <f t="shared" si="71"/>
        <v>25</v>
      </c>
    </row>
    <row r="463" spans="1:27" ht="15" customHeight="1" thickBot="1" x14ac:dyDescent="0.25"/>
    <row r="464" spans="1:27" ht="15" customHeight="1" thickBot="1" x14ac:dyDescent="0.25">
      <c r="A464" s="983" t="s">
        <v>587</v>
      </c>
      <c r="B464" s="984"/>
      <c r="C464" s="984"/>
      <c r="D464" s="984"/>
      <c r="E464" s="984"/>
      <c r="F464" s="985"/>
      <c r="G464" s="980" t="s">
        <v>764</v>
      </c>
      <c r="H464" s="981"/>
      <c r="I464" s="982"/>
      <c r="L464" s="986" t="s">
        <v>588</v>
      </c>
      <c r="M464" s="987"/>
      <c r="N464" s="987"/>
      <c r="O464" s="988"/>
    </row>
    <row r="465" spans="1:28" ht="15" customHeight="1" thickBot="1" x14ac:dyDescent="0.25">
      <c r="A465" s="30" t="s">
        <v>496</v>
      </c>
      <c r="B465" s="85" t="s">
        <v>497</v>
      </c>
      <c r="C465" s="31" t="s">
        <v>498</v>
      </c>
      <c r="D465" s="31" t="s">
        <v>499</v>
      </c>
      <c r="E465" s="31" t="s">
        <v>500</v>
      </c>
      <c r="F465" s="31" t="s">
        <v>501</v>
      </c>
      <c r="G465" s="32" t="s">
        <v>502</v>
      </c>
      <c r="H465" s="32" t="s">
        <v>503</v>
      </c>
      <c r="I465" s="33" t="s">
        <v>504</v>
      </c>
      <c r="L465" s="989"/>
      <c r="M465" s="990"/>
      <c r="N465" s="990"/>
      <c r="O465" s="991"/>
      <c r="Q465" s="24" t="s">
        <v>765</v>
      </c>
      <c r="R465" s="7" t="s">
        <v>512</v>
      </c>
      <c r="S465" s="7" t="s">
        <v>799</v>
      </c>
      <c r="T465" s="7" t="s">
        <v>513</v>
      </c>
      <c r="U465" s="7" t="s">
        <v>517</v>
      </c>
      <c r="V465" s="7" t="s">
        <v>591</v>
      </c>
      <c r="W465" s="7" t="s">
        <v>644</v>
      </c>
      <c r="X465" s="7" t="s">
        <v>518</v>
      </c>
      <c r="Y465" s="7" t="s">
        <v>672</v>
      </c>
      <c r="Z465" s="7" t="s">
        <v>800</v>
      </c>
      <c r="AA465" s="7" t="s">
        <v>612</v>
      </c>
      <c r="AB465" s="8" t="s">
        <v>646</v>
      </c>
    </row>
    <row r="466" spans="1:28" ht="15" customHeight="1" x14ac:dyDescent="0.2">
      <c r="A466" s="110">
        <v>1</v>
      </c>
      <c r="B466" s="111" t="s">
        <v>801</v>
      </c>
      <c r="C466" s="46">
        <v>17</v>
      </c>
      <c r="D466" s="46"/>
      <c r="E466" s="46"/>
      <c r="F466" s="46"/>
      <c r="G466" s="46"/>
      <c r="H466" s="46"/>
      <c r="I466" s="47">
        <v>30</v>
      </c>
      <c r="J466" s="29">
        <f t="shared" si="70"/>
        <v>0</v>
      </c>
      <c r="K466" s="29">
        <f t="shared" si="71"/>
        <v>0</v>
      </c>
      <c r="L466" s="927" t="s">
        <v>2493</v>
      </c>
      <c r="M466" s="928"/>
      <c r="N466" s="928"/>
      <c r="O466" s="929"/>
      <c r="Q466" s="9" t="s">
        <v>512</v>
      </c>
      <c r="R466" s="10"/>
      <c r="S466" s="20"/>
      <c r="T466" s="20"/>
      <c r="U466" s="20"/>
      <c r="V466" s="20"/>
      <c r="W466" s="20"/>
      <c r="X466" s="20"/>
      <c r="Y466" s="20"/>
      <c r="Z466" s="20"/>
      <c r="AA466" s="20"/>
      <c r="AB466" s="356"/>
    </row>
    <row r="467" spans="1:28" ht="15" customHeight="1" x14ac:dyDescent="0.2">
      <c r="A467" s="69">
        <v>2</v>
      </c>
      <c r="B467" s="89" t="s">
        <v>520</v>
      </c>
      <c r="C467" s="48">
        <v>13</v>
      </c>
      <c r="D467" s="48"/>
      <c r="E467" s="48"/>
      <c r="F467" s="48"/>
      <c r="G467" s="48"/>
      <c r="H467" s="48"/>
      <c r="I467" s="49">
        <v>18</v>
      </c>
      <c r="J467" s="29">
        <f t="shared" si="70"/>
        <v>0</v>
      </c>
      <c r="K467" s="29">
        <f t="shared" si="71"/>
        <v>0</v>
      </c>
      <c r="L467" s="930"/>
      <c r="M467" s="931"/>
      <c r="N467" s="931"/>
      <c r="O467" s="932"/>
      <c r="Q467" s="9" t="s">
        <v>799</v>
      </c>
      <c r="R467" s="20"/>
      <c r="S467" s="10"/>
      <c r="T467" s="20"/>
      <c r="U467" s="20"/>
      <c r="V467" s="20"/>
      <c r="W467" s="20"/>
      <c r="X467" s="20"/>
      <c r="Y467" s="20"/>
      <c r="Z467" s="20"/>
      <c r="AA467" s="20"/>
      <c r="AB467" s="356"/>
    </row>
    <row r="468" spans="1:28" ht="15" customHeight="1" x14ac:dyDescent="0.2">
      <c r="A468" s="69" t="s">
        <v>629</v>
      </c>
      <c r="B468" s="89" t="s">
        <v>719</v>
      </c>
      <c r="C468" s="48">
        <v>17</v>
      </c>
      <c r="D468" s="48"/>
      <c r="E468" s="48"/>
      <c r="F468" s="48"/>
      <c r="G468" s="48"/>
      <c r="H468" s="48"/>
      <c r="I468" s="49">
        <v>19</v>
      </c>
      <c r="J468" s="29">
        <f t="shared" si="70"/>
        <v>0</v>
      </c>
      <c r="K468" s="29">
        <f t="shared" si="71"/>
        <v>0</v>
      </c>
      <c r="L468" s="930"/>
      <c r="M468" s="931"/>
      <c r="N468" s="931"/>
      <c r="O468" s="932"/>
      <c r="Q468" s="9" t="s">
        <v>513</v>
      </c>
      <c r="R468" s="20"/>
      <c r="S468" s="20"/>
      <c r="T468" s="10"/>
      <c r="U468" s="20"/>
      <c r="V468" s="20"/>
      <c r="W468" s="20"/>
      <c r="X468" s="20"/>
      <c r="Y468" s="20"/>
      <c r="Z468" s="20"/>
      <c r="AA468" s="20"/>
      <c r="AB468" s="356"/>
    </row>
    <row r="469" spans="1:28" ht="15" customHeight="1" x14ac:dyDescent="0.2">
      <c r="A469" s="69" t="s">
        <v>629</v>
      </c>
      <c r="B469" s="89" t="s">
        <v>802</v>
      </c>
      <c r="C469" s="48">
        <v>19</v>
      </c>
      <c r="D469" s="48"/>
      <c r="E469" s="48"/>
      <c r="F469" s="48"/>
      <c r="G469" s="48"/>
      <c r="H469" s="48"/>
      <c r="I469" s="49">
        <v>19</v>
      </c>
      <c r="J469" s="29">
        <f t="shared" si="70"/>
        <v>0</v>
      </c>
      <c r="K469" s="29">
        <f t="shared" si="71"/>
        <v>0</v>
      </c>
      <c r="L469" s="930"/>
      <c r="M469" s="931"/>
      <c r="N469" s="931"/>
      <c r="O469" s="932"/>
      <c r="Q469" s="9" t="s">
        <v>517</v>
      </c>
      <c r="R469" s="20"/>
      <c r="S469" s="20"/>
      <c r="T469" s="20"/>
      <c r="U469" s="10"/>
      <c r="V469" s="20"/>
      <c r="W469" s="20" t="s">
        <v>532</v>
      </c>
      <c r="X469" s="20"/>
      <c r="Y469" s="20" t="s">
        <v>532</v>
      </c>
      <c r="Z469" s="20"/>
      <c r="AA469" s="20"/>
      <c r="AB469" s="356" t="s">
        <v>532</v>
      </c>
    </row>
    <row r="470" spans="1:28" ht="15" customHeight="1" x14ac:dyDescent="0.2">
      <c r="A470" s="69" t="s">
        <v>629</v>
      </c>
      <c r="B470" s="89" t="s">
        <v>599</v>
      </c>
      <c r="C470" s="48">
        <v>17</v>
      </c>
      <c r="D470" s="48"/>
      <c r="E470" s="48"/>
      <c r="F470" s="48"/>
      <c r="G470" s="48"/>
      <c r="H470" s="48"/>
      <c r="I470" s="49">
        <v>19</v>
      </c>
      <c r="J470" s="29">
        <f t="shared" si="70"/>
        <v>0</v>
      </c>
      <c r="K470" s="29">
        <f t="shared" si="71"/>
        <v>0</v>
      </c>
      <c r="L470" s="930"/>
      <c r="M470" s="931"/>
      <c r="N470" s="931"/>
      <c r="O470" s="932"/>
      <c r="Q470" s="9" t="s">
        <v>591</v>
      </c>
      <c r="R470" s="20"/>
      <c r="S470" s="20"/>
      <c r="T470" s="20"/>
      <c r="U470" s="20"/>
      <c r="V470" s="10"/>
      <c r="W470" s="20"/>
      <c r="X470" s="20"/>
      <c r="Y470" s="20"/>
      <c r="Z470" s="20" t="s">
        <v>532</v>
      </c>
      <c r="AA470" s="20"/>
      <c r="AB470" s="356"/>
    </row>
    <row r="471" spans="1:28" ht="15" customHeight="1" x14ac:dyDescent="0.2">
      <c r="A471" s="69">
        <v>6</v>
      </c>
      <c r="B471" s="89" t="s">
        <v>682</v>
      </c>
      <c r="C471" s="48">
        <v>18</v>
      </c>
      <c r="D471" s="48"/>
      <c r="E471" s="48"/>
      <c r="F471" s="48"/>
      <c r="G471" s="48"/>
      <c r="H471" s="48"/>
      <c r="I471" s="49">
        <v>18</v>
      </c>
      <c r="J471" s="29">
        <f t="shared" si="70"/>
        <v>0</v>
      </c>
      <c r="K471" s="29">
        <f t="shared" si="71"/>
        <v>0</v>
      </c>
      <c r="L471" s="930"/>
      <c r="M471" s="931"/>
      <c r="N471" s="931"/>
      <c r="O471" s="932"/>
      <c r="Q471" s="9" t="s">
        <v>644</v>
      </c>
      <c r="R471" s="20"/>
      <c r="S471" s="20"/>
      <c r="T471" s="20"/>
      <c r="U471" s="20"/>
      <c r="V471" s="20"/>
      <c r="W471" s="10"/>
      <c r="X471" s="11"/>
      <c r="Y471" s="11"/>
      <c r="Z471" s="20"/>
      <c r="AA471" s="20"/>
      <c r="AB471" s="356"/>
    </row>
    <row r="472" spans="1:28" ht="15" customHeight="1" x14ac:dyDescent="0.2">
      <c r="A472" s="69">
        <v>7</v>
      </c>
      <c r="B472" s="89" t="s">
        <v>721</v>
      </c>
      <c r="C472" s="48">
        <v>15</v>
      </c>
      <c r="D472" s="48"/>
      <c r="E472" s="48"/>
      <c r="F472" s="48"/>
      <c r="G472" s="48"/>
      <c r="H472" s="48"/>
      <c r="I472" s="49">
        <v>16</v>
      </c>
      <c r="J472" s="29">
        <f t="shared" si="70"/>
        <v>0</v>
      </c>
      <c r="K472" s="29">
        <f t="shared" si="71"/>
        <v>0</v>
      </c>
      <c r="L472" s="930"/>
      <c r="M472" s="931"/>
      <c r="N472" s="931"/>
      <c r="O472" s="932"/>
      <c r="Q472" s="9" t="s">
        <v>518</v>
      </c>
      <c r="R472" s="20"/>
      <c r="S472" s="20"/>
      <c r="T472" s="20"/>
      <c r="U472" s="20"/>
      <c r="V472" s="20"/>
      <c r="W472" s="11"/>
      <c r="X472" s="10"/>
      <c r="Y472" s="11"/>
      <c r="Z472" s="20"/>
      <c r="AA472" s="11"/>
      <c r="AB472" s="356"/>
    </row>
    <row r="473" spans="1:28" ht="15" customHeight="1" x14ac:dyDescent="0.2">
      <c r="A473" s="69">
        <v>8</v>
      </c>
      <c r="B473" s="89" t="s">
        <v>803</v>
      </c>
      <c r="C473" s="48">
        <v>16</v>
      </c>
      <c r="D473" s="48"/>
      <c r="E473" s="48"/>
      <c r="F473" s="48"/>
      <c r="G473" s="48"/>
      <c r="H473" s="48"/>
      <c r="I473" s="49">
        <v>11</v>
      </c>
      <c r="J473" s="29">
        <f t="shared" si="70"/>
        <v>0</v>
      </c>
      <c r="K473" s="29">
        <f t="shared" si="71"/>
        <v>0</v>
      </c>
      <c r="L473" s="930"/>
      <c r="M473" s="931"/>
      <c r="N473" s="931"/>
      <c r="O473" s="932"/>
      <c r="Q473" s="9" t="s">
        <v>672</v>
      </c>
      <c r="R473" s="20"/>
      <c r="S473" s="20"/>
      <c r="T473" s="20"/>
      <c r="U473" s="20" t="s">
        <v>532</v>
      </c>
      <c r="V473" s="20"/>
      <c r="W473" s="11"/>
      <c r="X473" s="11"/>
      <c r="Y473" s="10"/>
      <c r="Z473" s="20"/>
      <c r="AA473" s="11"/>
      <c r="AB473" s="356"/>
    </row>
    <row r="474" spans="1:28" ht="15" customHeight="1" x14ac:dyDescent="0.2">
      <c r="A474" s="69">
        <v>9</v>
      </c>
      <c r="B474" s="89" t="s">
        <v>804</v>
      </c>
      <c r="C474" s="48">
        <v>14</v>
      </c>
      <c r="D474" s="48"/>
      <c r="E474" s="48"/>
      <c r="F474" s="48"/>
      <c r="G474" s="48"/>
      <c r="H474" s="48"/>
      <c r="I474" s="49">
        <v>9</v>
      </c>
      <c r="J474" s="29">
        <f t="shared" si="70"/>
        <v>0</v>
      </c>
      <c r="K474" s="29">
        <f t="shared" si="71"/>
        <v>0</v>
      </c>
      <c r="L474" s="930"/>
      <c r="M474" s="931"/>
      <c r="N474" s="931"/>
      <c r="O474" s="932"/>
      <c r="Q474" s="9" t="s">
        <v>800</v>
      </c>
      <c r="R474" s="20"/>
      <c r="S474" s="20"/>
      <c r="T474" s="20"/>
      <c r="U474" s="20" t="s">
        <v>532</v>
      </c>
      <c r="V474" s="20"/>
      <c r="W474" s="11"/>
      <c r="X474" s="11"/>
      <c r="Y474" s="2"/>
      <c r="Z474" s="10"/>
      <c r="AA474" s="20"/>
      <c r="AB474" s="356"/>
    </row>
    <row r="475" spans="1:28" ht="15" customHeight="1" x14ac:dyDescent="0.2">
      <c r="A475" s="69">
        <v>10</v>
      </c>
      <c r="B475" s="89" t="s">
        <v>805</v>
      </c>
      <c r="C475" s="48">
        <v>17</v>
      </c>
      <c r="D475" s="48"/>
      <c r="E475" s="48"/>
      <c r="F475" s="48"/>
      <c r="G475" s="48"/>
      <c r="H475" s="48"/>
      <c r="I475" s="49">
        <v>3</v>
      </c>
      <c r="J475" s="29">
        <f t="shared" si="70"/>
        <v>0</v>
      </c>
      <c r="K475" s="29">
        <f t="shared" si="71"/>
        <v>0</v>
      </c>
      <c r="L475" s="930"/>
      <c r="M475" s="931"/>
      <c r="N475" s="931"/>
      <c r="O475" s="932"/>
      <c r="Q475" s="9" t="s">
        <v>806</v>
      </c>
      <c r="R475" s="20"/>
      <c r="S475" s="20"/>
      <c r="T475" s="20"/>
      <c r="U475" s="20"/>
      <c r="V475" s="20"/>
      <c r="W475" s="11"/>
      <c r="X475" s="11"/>
      <c r="Y475" s="2"/>
      <c r="Z475" s="11"/>
      <c r="AA475" s="10"/>
      <c r="AB475" s="356"/>
    </row>
    <row r="476" spans="1:28" ht="15" customHeight="1" thickBot="1" x14ac:dyDescent="0.25">
      <c r="A476" s="30" t="s">
        <v>533</v>
      </c>
      <c r="B476" s="97" t="s">
        <v>807</v>
      </c>
      <c r="C476" s="50">
        <v>0</v>
      </c>
      <c r="D476" s="50"/>
      <c r="E476" s="50"/>
      <c r="F476" s="50"/>
      <c r="G476" s="50"/>
      <c r="H476" s="50"/>
      <c r="I476" s="51">
        <v>0</v>
      </c>
      <c r="J476" s="29">
        <f t="shared" si="70"/>
        <v>0</v>
      </c>
      <c r="K476" s="29">
        <f t="shared" si="71"/>
        <v>0</v>
      </c>
      <c r="L476" s="933"/>
      <c r="M476" s="934"/>
      <c r="N476" s="934"/>
      <c r="O476" s="935"/>
      <c r="Q476" s="13" t="s">
        <v>646</v>
      </c>
      <c r="R476" s="355"/>
      <c r="S476" s="355"/>
      <c r="T476" s="355"/>
      <c r="U476" s="355"/>
      <c r="V476" s="355"/>
      <c r="W476" s="355"/>
      <c r="X476" s="355"/>
      <c r="Y476" s="350"/>
      <c r="Z476" s="355"/>
      <c r="AA476" s="355"/>
      <c r="AB476" s="15"/>
    </row>
    <row r="477" spans="1:28" ht="15" customHeight="1" x14ac:dyDescent="0.2">
      <c r="C477" s="29">
        <f t="shared" ref="C477:I477" si="78">SUM(C466:C476)</f>
        <v>163</v>
      </c>
      <c r="D477" s="29">
        <f t="shared" si="78"/>
        <v>0</v>
      </c>
      <c r="E477" s="29">
        <f t="shared" si="78"/>
        <v>0</v>
      </c>
      <c r="F477" s="29">
        <f t="shared" si="78"/>
        <v>0</v>
      </c>
      <c r="G477" s="29">
        <f t="shared" si="78"/>
        <v>0</v>
      </c>
      <c r="H477" s="29">
        <f t="shared" si="78"/>
        <v>0</v>
      </c>
      <c r="I477" s="29">
        <f t="shared" si="78"/>
        <v>162</v>
      </c>
      <c r="J477" s="29">
        <f t="shared" si="70"/>
        <v>0</v>
      </c>
      <c r="K477" s="29">
        <f t="shared" si="71"/>
        <v>0</v>
      </c>
    </row>
    <row r="478" spans="1:28" ht="15" customHeight="1" thickBot="1" x14ac:dyDescent="0.25"/>
    <row r="479" spans="1:28" ht="15" customHeight="1" thickBot="1" x14ac:dyDescent="0.25">
      <c r="A479" s="983" t="s">
        <v>808</v>
      </c>
      <c r="B479" s="984"/>
      <c r="C479" s="984"/>
      <c r="D479" s="984"/>
      <c r="E479" s="984"/>
      <c r="F479" s="985"/>
      <c r="G479" s="980" t="s">
        <v>764</v>
      </c>
      <c r="H479" s="981"/>
      <c r="I479" s="982"/>
      <c r="L479" s="945" t="s">
        <v>495</v>
      </c>
      <c r="M479" s="946"/>
      <c r="N479" s="946"/>
      <c r="O479" s="947"/>
    </row>
    <row r="480" spans="1:28" ht="15" customHeight="1" thickBot="1" x14ac:dyDescent="0.25">
      <c r="A480" s="30" t="s">
        <v>496</v>
      </c>
      <c r="B480" s="85" t="s">
        <v>497</v>
      </c>
      <c r="C480" s="31" t="s">
        <v>498</v>
      </c>
      <c r="D480" s="31" t="s">
        <v>499</v>
      </c>
      <c r="E480" s="31" t="s">
        <v>500</v>
      </c>
      <c r="F480" s="31" t="s">
        <v>501</v>
      </c>
      <c r="G480" s="32" t="s">
        <v>502</v>
      </c>
      <c r="H480" s="32" t="s">
        <v>503</v>
      </c>
      <c r="I480" s="33" t="s">
        <v>504</v>
      </c>
      <c r="L480" s="948"/>
      <c r="M480" s="949"/>
      <c r="N480" s="949"/>
      <c r="O480" s="950"/>
      <c r="Q480" s="24" t="s">
        <v>765</v>
      </c>
      <c r="R480" s="7"/>
      <c r="S480" s="7"/>
      <c r="T480" s="7"/>
      <c r="U480" s="7"/>
      <c r="V480" s="7"/>
      <c r="W480" s="8"/>
    </row>
    <row r="481" spans="1:23" ht="15" customHeight="1" x14ac:dyDescent="0.2">
      <c r="A481" s="52" t="s">
        <v>521</v>
      </c>
      <c r="B481" s="53" t="s">
        <v>767</v>
      </c>
      <c r="C481" s="46"/>
      <c r="D481" s="46"/>
      <c r="E481" s="46"/>
      <c r="F481" s="46"/>
      <c r="G481" s="46"/>
      <c r="H481" s="46"/>
      <c r="I481" s="47"/>
      <c r="J481" s="29">
        <f t="shared" ref="J481:J487" si="79">D481+E481+F481</f>
        <v>0</v>
      </c>
      <c r="K481" s="29">
        <f t="shared" ref="K481:K487" si="80">D481*2+E481</f>
        <v>0</v>
      </c>
      <c r="L481" s="930" t="s">
        <v>532</v>
      </c>
      <c r="M481" s="931"/>
      <c r="N481" s="931"/>
      <c r="O481" s="932"/>
      <c r="Q481" s="9"/>
      <c r="R481" s="10"/>
      <c r="S481" s="11"/>
      <c r="T481" s="11"/>
      <c r="U481" s="20"/>
      <c r="V481" s="20"/>
      <c r="W481" s="21"/>
    </row>
    <row r="482" spans="1:23" ht="15" customHeight="1" x14ac:dyDescent="0.2">
      <c r="A482" s="37" t="s">
        <v>577</v>
      </c>
      <c r="B482" s="54"/>
      <c r="C482" s="48"/>
      <c r="D482" s="48"/>
      <c r="E482" s="48"/>
      <c r="F482" s="48"/>
      <c r="G482" s="48"/>
      <c r="H482" s="48"/>
      <c r="I482" s="49"/>
      <c r="J482" s="29">
        <f t="shared" si="79"/>
        <v>0</v>
      </c>
      <c r="K482" s="29">
        <f t="shared" si="80"/>
        <v>0</v>
      </c>
      <c r="L482" s="930"/>
      <c r="M482" s="931"/>
      <c r="N482" s="931"/>
      <c r="O482" s="932"/>
      <c r="Q482" s="9"/>
      <c r="R482" s="11"/>
      <c r="S482" s="10"/>
      <c r="T482" s="11"/>
      <c r="U482" s="20"/>
      <c r="V482" s="11"/>
      <c r="W482" s="21"/>
    </row>
    <row r="483" spans="1:23" ht="15" customHeight="1" x14ac:dyDescent="0.2">
      <c r="A483" s="37" t="s">
        <v>521</v>
      </c>
      <c r="B483" s="54"/>
      <c r="C483" s="48"/>
      <c r="D483" s="48"/>
      <c r="E483" s="48"/>
      <c r="F483" s="48"/>
      <c r="G483" s="48"/>
      <c r="H483" s="48"/>
      <c r="I483" s="49"/>
      <c r="J483" s="29">
        <f t="shared" si="79"/>
        <v>0</v>
      </c>
      <c r="K483" s="29">
        <f t="shared" si="80"/>
        <v>0</v>
      </c>
      <c r="L483" s="930"/>
      <c r="M483" s="931"/>
      <c r="N483" s="931"/>
      <c r="O483" s="932"/>
      <c r="Q483" s="9"/>
      <c r="R483" s="11"/>
      <c r="S483" s="11"/>
      <c r="T483" s="10"/>
      <c r="U483" s="20"/>
      <c r="V483" s="11"/>
      <c r="W483" s="21"/>
    </row>
    <row r="484" spans="1:23" ht="15" customHeight="1" x14ac:dyDescent="0.2">
      <c r="A484" s="37" t="s">
        <v>521</v>
      </c>
      <c r="B484" s="54"/>
      <c r="C484" s="48"/>
      <c r="D484" s="48"/>
      <c r="E484" s="48"/>
      <c r="F484" s="48"/>
      <c r="G484" s="48"/>
      <c r="H484" s="48"/>
      <c r="I484" s="49"/>
      <c r="J484" s="29">
        <f>D484+E484+F484</f>
        <v>0</v>
      </c>
      <c r="K484" s="29">
        <f>D484*2+E484</f>
        <v>0</v>
      </c>
      <c r="L484" s="930"/>
      <c r="M484" s="931"/>
      <c r="N484" s="931"/>
      <c r="O484" s="932"/>
      <c r="Q484" s="9"/>
      <c r="R484" s="11"/>
      <c r="S484" s="11"/>
      <c r="T484" s="2"/>
      <c r="U484" s="10"/>
      <c r="V484" s="20"/>
      <c r="W484" s="12"/>
    </row>
    <row r="485" spans="1:23" ht="15" customHeight="1" x14ac:dyDescent="0.2">
      <c r="A485" s="37" t="s">
        <v>521</v>
      </c>
      <c r="B485" s="54"/>
      <c r="C485" s="48"/>
      <c r="D485" s="48"/>
      <c r="E485" s="48"/>
      <c r="F485" s="48"/>
      <c r="G485" s="48"/>
      <c r="H485" s="48"/>
      <c r="I485" s="49"/>
      <c r="J485" s="29">
        <f t="shared" si="79"/>
        <v>0</v>
      </c>
      <c r="K485" s="29">
        <f t="shared" si="80"/>
        <v>0</v>
      </c>
      <c r="L485" s="930"/>
      <c r="M485" s="931"/>
      <c r="N485" s="931"/>
      <c r="O485" s="932"/>
      <c r="Q485" s="9"/>
      <c r="R485" s="11"/>
      <c r="S485" s="11"/>
      <c r="T485" s="2"/>
      <c r="U485" s="11"/>
      <c r="V485" s="10"/>
      <c r="W485" s="12"/>
    </row>
    <row r="486" spans="1:23" ht="15" customHeight="1" thickBot="1" x14ac:dyDescent="0.25">
      <c r="A486" s="40" t="s">
        <v>521</v>
      </c>
      <c r="B486" s="55"/>
      <c r="C486" s="50"/>
      <c r="D486" s="50"/>
      <c r="E486" s="50"/>
      <c r="F486" s="50"/>
      <c r="G486" s="50"/>
      <c r="H486" s="50"/>
      <c r="I486" s="51"/>
      <c r="J486" s="29">
        <f t="shared" si="79"/>
        <v>0</v>
      </c>
      <c r="K486" s="29">
        <f t="shared" si="80"/>
        <v>0</v>
      </c>
      <c r="L486" s="933"/>
      <c r="M486" s="934"/>
      <c r="N486" s="934"/>
      <c r="O486" s="935"/>
      <c r="Q486" s="13"/>
      <c r="R486" s="14"/>
      <c r="S486" s="14"/>
      <c r="T486" s="3"/>
      <c r="U486" s="14"/>
      <c r="V486" s="23"/>
      <c r="W486" s="15"/>
    </row>
    <row r="487" spans="1:23" ht="15" customHeight="1" x14ac:dyDescent="0.2">
      <c r="C487" s="29">
        <f t="shared" ref="C487:I487" si="81">SUM(C481:C486)</f>
        <v>0</v>
      </c>
      <c r="D487" s="29">
        <f t="shared" si="81"/>
        <v>0</v>
      </c>
      <c r="E487" s="29">
        <f t="shared" si="81"/>
        <v>0</v>
      </c>
      <c r="F487" s="29">
        <f t="shared" si="81"/>
        <v>0</v>
      </c>
      <c r="G487" s="29">
        <f t="shared" si="81"/>
        <v>0</v>
      </c>
      <c r="H487" s="29">
        <f t="shared" si="81"/>
        <v>0</v>
      </c>
      <c r="I487" s="29">
        <f t="shared" si="81"/>
        <v>0</v>
      </c>
      <c r="J487" s="29">
        <f t="shared" si="79"/>
        <v>0</v>
      </c>
      <c r="K487" s="29">
        <f t="shared" si="80"/>
        <v>0</v>
      </c>
    </row>
    <row r="488" spans="1:23" ht="15" customHeight="1" thickBot="1" x14ac:dyDescent="0.25"/>
    <row r="489" spans="1:23" ht="15" customHeight="1" thickBot="1" x14ac:dyDescent="0.25">
      <c r="A489" s="944" t="s">
        <v>810</v>
      </c>
      <c r="B489" s="942"/>
      <c r="C489" s="942"/>
      <c r="D489" s="942"/>
      <c r="E489" s="942"/>
      <c r="F489" s="951"/>
      <c r="G489" s="936" t="s">
        <v>764</v>
      </c>
      <c r="H489" s="937"/>
      <c r="I489" s="938"/>
      <c r="L489" s="952" t="s">
        <v>538</v>
      </c>
      <c r="M489" s="953"/>
      <c r="N489" s="953"/>
      <c r="O489" s="954"/>
    </row>
    <row r="490" spans="1:23" ht="15" customHeight="1" thickBot="1" x14ac:dyDescent="0.25">
      <c r="A490" s="98" t="s">
        <v>496</v>
      </c>
      <c r="B490" s="134" t="s">
        <v>497</v>
      </c>
      <c r="C490" s="112" t="s">
        <v>498</v>
      </c>
      <c r="D490" s="112" t="s">
        <v>499</v>
      </c>
      <c r="E490" s="112" t="s">
        <v>500</v>
      </c>
      <c r="F490" s="112" t="s">
        <v>501</v>
      </c>
      <c r="G490" s="135" t="s">
        <v>502</v>
      </c>
      <c r="H490" s="135" t="s">
        <v>503</v>
      </c>
      <c r="I490" s="136" t="s">
        <v>504</v>
      </c>
      <c r="L490" s="955"/>
      <c r="M490" s="956"/>
      <c r="N490" s="956"/>
      <c r="O490" s="957"/>
      <c r="Q490" s="24" t="s">
        <v>765</v>
      </c>
      <c r="R490" s="94" t="s">
        <v>503</v>
      </c>
      <c r="S490" s="94" t="s">
        <v>811</v>
      </c>
      <c r="T490" s="94" t="s">
        <v>812</v>
      </c>
      <c r="U490" s="94" t="s">
        <v>591</v>
      </c>
      <c r="V490" s="94" t="s">
        <v>704</v>
      </c>
      <c r="W490" s="95" t="s">
        <v>813</v>
      </c>
    </row>
    <row r="491" spans="1:23" ht="15" customHeight="1" x14ac:dyDescent="0.2">
      <c r="A491" s="99">
        <v>1</v>
      </c>
      <c r="B491" s="126" t="s">
        <v>814</v>
      </c>
      <c r="C491" s="127">
        <v>10</v>
      </c>
      <c r="D491" s="127">
        <v>9</v>
      </c>
      <c r="E491" s="127">
        <v>1</v>
      </c>
      <c r="F491" s="127">
        <v>0</v>
      </c>
      <c r="G491" s="127">
        <v>42</v>
      </c>
      <c r="H491" s="127">
        <v>9</v>
      </c>
      <c r="I491" s="128">
        <v>19</v>
      </c>
      <c r="J491" s="29">
        <f t="shared" si="70"/>
        <v>10</v>
      </c>
      <c r="K491" s="29">
        <f t="shared" si="71"/>
        <v>19</v>
      </c>
      <c r="L491" s="927" t="s">
        <v>532</v>
      </c>
      <c r="M491" s="928"/>
      <c r="N491" s="928"/>
      <c r="O491" s="929"/>
      <c r="Q491" s="92" t="s">
        <v>503</v>
      </c>
      <c r="R491" s="10"/>
      <c r="S491" s="11"/>
      <c r="T491" s="11"/>
      <c r="U491" s="20"/>
      <c r="V491" s="20"/>
      <c r="W491" s="21"/>
    </row>
    <row r="492" spans="1:23" ht="15" customHeight="1" x14ac:dyDescent="0.2">
      <c r="A492" s="100">
        <v>2</v>
      </c>
      <c r="B492" s="129" t="s">
        <v>815</v>
      </c>
      <c r="C492" s="48">
        <v>10</v>
      </c>
      <c r="D492" s="48">
        <v>8</v>
      </c>
      <c r="E492" s="48">
        <v>1</v>
      </c>
      <c r="F492" s="48">
        <v>1</v>
      </c>
      <c r="G492" s="48">
        <v>30</v>
      </c>
      <c r="H492" s="48">
        <v>12</v>
      </c>
      <c r="I492" s="49">
        <v>17</v>
      </c>
      <c r="J492" s="29">
        <f t="shared" si="70"/>
        <v>10</v>
      </c>
      <c r="K492" s="29">
        <f t="shared" si="71"/>
        <v>17</v>
      </c>
      <c r="L492" s="930"/>
      <c r="M492" s="931"/>
      <c r="N492" s="931"/>
      <c r="O492" s="932"/>
      <c r="Q492" s="92" t="s">
        <v>811</v>
      </c>
      <c r="R492" s="11"/>
      <c r="S492" s="10"/>
      <c r="T492" s="11"/>
      <c r="U492" s="20"/>
      <c r="V492" s="11"/>
      <c r="W492" s="21"/>
    </row>
    <row r="493" spans="1:23" ht="15" customHeight="1" x14ac:dyDescent="0.2">
      <c r="A493" s="100">
        <v>3</v>
      </c>
      <c r="B493" s="129" t="s">
        <v>816</v>
      </c>
      <c r="C493" s="48">
        <v>7</v>
      </c>
      <c r="D493" s="48">
        <v>3</v>
      </c>
      <c r="E493" s="48">
        <v>0</v>
      </c>
      <c r="F493" s="48">
        <v>4</v>
      </c>
      <c r="G493" s="48">
        <v>9</v>
      </c>
      <c r="H493" s="48">
        <v>13</v>
      </c>
      <c r="I493" s="49">
        <v>6</v>
      </c>
      <c r="J493" s="29">
        <f t="shared" si="70"/>
        <v>7</v>
      </c>
      <c r="K493" s="29">
        <f t="shared" si="71"/>
        <v>6</v>
      </c>
      <c r="L493" s="930"/>
      <c r="M493" s="931"/>
      <c r="N493" s="931"/>
      <c r="O493" s="932"/>
      <c r="Q493" s="92" t="s">
        <v>812</v>
      </c>
      <c r="R493" s="11"/>
      <c r="S493" s="11"/>
      <c r="T493" s="10"/>
      <c r="U493" s="20"/>
      <c r="V493" s="11"/>
      <c r="W493" s="21"/>
    </row>
    <row r="494" spans="1:23" ht="15" customHeight="1" x14ac:dyDescent="0.2">
      <c r="A494" s="100">
        <v>4</v>
      </c>
      <c r="B494" s="129" t="s">
        <v>817</v>
      </c>
      <c r="C494" s="48">
        <v>6</v>
      </c>
      <c r="D494" s="48">
        <v>1</v>
      </c>
      <c r="E494" s="48">
        <v>0</v>
      </c>
      <c r="F494" s="48">
        <v>5</v>
      </c>
      <c r="G494" s="48">
        <v>4</v>
      </c>
      <c r="H494" s="48">
        <v>20</v>
      </c>
      <c r="I494" s="49">
        <v>2</v>
      </c>
      <c r="J494" s="29">
        <f t="shared" si="70"/>
        <v>6</v>
      </c>
      <c r="K494" s="29">
        <f t="shared" si="71"/>
        <v>2</v>
      </c>
      <c r="L494" s="930"/>
      <c r="M494" s="931"/>
      <c r="N494" s="931"/>
      <c r="O494" s="932"/>
      <c r="Q494" s="92" t="s">
        <v>591</v>
      </c>
      <c r="R494" s="11"/>
      <c r="S494" s="11"/>
      <c r="T494" s="2"/>
      <c r="U494" s="10"/>
      <c r="V494" s="20"/>
      <c r="W494" s="12"/>
    </row>
    <row r="495" spans="1:23" ht="15" customHeight="1" x14ac:dyDescent="0.2">
      <c r="A495" s="100" t="s">
        <v>631</v>
      </c>
      <c r="B495" s="129" t="s">
        <v>818</v>
      </c>
      <c r="C495" s="48">
        <v>4</v>
      </c>
      <c r="D495" s="48">
        <v>0</v>
      </c>
      <c r="E495" s="48">
        <v>0</v>
      </c>
      <c r="F495" s="48">
        <v>4</v>
      </c>
      <c r="G495" s="48">
        <v>5</v>
      </c>
      <c r="H495" s="48">
        <v>20</v>
      </c>
      <c r="I495" s="49">
        <v>0</v>
      </c>
      <c r="J495" s="29">
        <f t="shared" si="70"/>
        <v>4</v>
      </c>
      <c r="K495" s="29">
        <f t="shared" si="71"/>
        <v>0</v>
      </c>
      <c r="L495" s="930"/>
      <c r="M495" s="931"/>
      <c r="N495" s="931"/>
      <c r="O495" s="932"/>
      <c r="Q495" s="92" t="s">
        <v>704</v>
      </c>
      <c r="R495" s="11"/>
      <c r="S495" s="11"/>
      <c r="T495" s="2"/>
      <c r="U495" s="11"/>
      <c r="V495" s="10"/>
      <c r="W495" s="12"/>
    </row>
    <row r="496" spans="1:23" ht="15" customHeight="1" thickBot="1" x14ac:dyDescent="0.25">
      <c r="A496" s="101" t="s">
        <v>631</v>
      </c>
      <c r="B496" s="130" t="s">
        <v>819</v>
      </c>
      <c r="C496" s="50">
        <v>7</v>
      </c>
      <c r="D496" s="50">
        <v>0</v>
      </c>
      <c r="E496" s="50">
        <v>0</v>
      </c>
      <c r="F496" s="50">
        <v>7</v>
      </c>
      <c r="G496" s="50">
        <v>8</v>
      </c>
      <c r="H496" s="50">
        <v>24</v>
      </c>
      <c r="I496" s="51">
        <v>0</v>
      </c>
      <c r="J496" s="29">
        <f t="shared" si="70"/>
        <v>7</v>
      </c>
      <c r="K496" s="29">
        <f t="shared" si="71"/>
        <v>0</v>
      </c>
      <c r="L496" s="933"/>
      <c r="M496" s="934"/>
      <c r="N496" s="934"/>
      <c r="O496" s="935"/>
      <c r="Q496" s="93" t="s">
        <v>813</v>
      </c>
      <c r="R496" s="14"/>
      <c r="S496" s="14"/>
      <c r="T496" s="3"/>
      <c r="U496" s="14"/>
      <c r="V496" s="23"/>
      <c r="W496" s="15"/>
    </row>
    <row r="497" spans="1:26" ht="15" customHeight="1" x14ac:dyDescent="0.2">
      <c r="C497" s="29">
        <f t="shared" ref="C497:I497" si="82">SUM(C491:C496)</f>
        <v>44</v>
      </c>
      <c r="D497" s="29">
        <f t="shared" si="82"/>
        <v>21</v>
      </c>
      <c r="E497" s="29">
        <f t="shared" si="82"/>
        <v>2</v>
      </c>
      <c r="F497" s="29">
        <f t="shared" si="82"/>
        <v>21</v>
      </c>
      <c r="G497" s="29">
        <f t="shared" si="82"/>
        <v>98</v>
      </c>
      <c r="H497" s="29">
        <f t="shared" si="82"/>
        <v>98</v>
      </c>
      <c r="I497" s="29">
        <f t="shared" si="82"/>
        <v>44</v>
      </c>
      <c r="J497" s="29">
        <f t="shared" si="70"/>
        <v>44</v>
      </c>
      <c r="K497" s="29">
        <f t="shared" si="71"/>
        <v>44</v>
      </c>
    </row>
    <row r="498" spans="1:26" ht="15" customHeight="1" thickBot="1" x14ac:dyDescent="0.25"/>
    <row r="499" spans="1:26" ht="15" customHeight="1" thickBot="1" x14ac:dyDescent="0.25">
      <c r="A499" s="944" t="s">
        <v>820</v>
      </c>
      <c r="B499" s="942"/>
      <c r="C499" s="942"/>
      <c r="D499" s="942"/>
      <c r="E499" s="942"/>
      <c r="F499" s="951"/>
      <c r="G499" s="936" t="s">
        <v>764</v>
      </c>
      <c r="H499" s="937"/>
      <c r="I499" s="938"/>
      <c r="L499" s="945" t="s">
        <v>495</v>
      </c>
      <c r="M499" s="946"/>
      <c r="N499" s="946"/>
      <c r="O499" s="947"/>
    </row>
    <row r="500" spans="1:26" ht="15" customHeight="1" thickBot="1" x14ac:dyDescent="0.25">
      <c r="A500" s="96" t="s">
        <v>496</v>
      </c>
      <c r="B500" s="103" t="s">
        <v>497</v>
      </c>
      <c r="C500" s="104" t="s">
        <v>498</v>
      </c>
      <c r="D500" s="104" t="s">
        <v>499</v>
      </c>
      <c r="E500" s="104" t="s">
        <v>500</v>
      </c>
      <c r="F500" s="104" t="s">
        <v>501</v>
      </c>
      <c r="G500" s="105" t="s">
        <v>502</v>
      </c>
      <c r="H500" s="105" t="s">
        <v>503</v>
      </c>
      <c r="I500" s="106" t="s">
        <v>504</v>
      </c>
      <c r="L500" s="948"/>
      <c r="M500" s="949"/>
      <c r="N500" s="949"/>
      <c r="O500" s="950"/>
      <c r="Q500" s="24" t="s">
        <v>765</v>
      </c>
      <c r="R500" s="94"/>
      <c r="S500" s="94"/>
      <c r="T500" s="94"/>
      <c r="U500" s="94"/>
      <c r="V500" s="94"/>
      <c r="W500" s="94"/>
      <c r="X500" s="94"/>
      <c r="Y500" s="95"/>
      <c r="Z500" s="1"/>
    </row>
    <row r="501" spans="1:26" ht="15" customHeight="1" x14ac:dyDescent="0.2">
      <c r="A501" s="102">
        <v>1</v>
      </c>
      <c r="B501" s="53" t="s">
        <v>821</v>
      </c>
      <c r="C501" s="46"/>
      <c r="D501" s="46"/>
      <c r="E501" s="46"/>
      <c r="F501" s="46"/>
      <c r="G501" s="46"/>
      <c r="H501" s="46"/>
      <c r="I501" s="47"/>
      <c r="J501" s="29">
        <f t="shared" ref="J501:J509" si="83">D501+E501+F501</f>
        <v>0</v>
      </c>
      <c r="K501" s="29">
        <f t="shared" ref="K501:K509" si="84">D501*2+E501</f>
        <v>0</v>
      </c>
      <c r="L501" s="927" t="s">
        <v>822</v>
      </c>
      <c r="M501" s="928"/>
      <c r="N501" s="928"/>
      <c r="O501" s="929"/>
      <c r="Q501" s="92"/>
      <c r="R501" s="10"/>
      <c r="S501" s="11"/>
      <c r="T501" s="20" t="s">
        <v>532</v>
      </c>
      <c r="U501" s="20"/>
      <c r="V501" s="20"/>
      <c r="W501" s="20"/>
      <c r="X501" s="20"/>
      <c r="Y501" s="21"/>
      <c r="Z501" s="1"/>
    </row>
    <row r="502" spans="1:26" ht="15" customHeight="1" x14ac:dyDescent="0.2">
      <c r="A502" s="100" t="s">
        <v>521</v>
      </c>
      <c r="B502" s="54"/>
      <c r="C502" s="48"/>
      <c r="D502" s="48"/>
      <c r="E502" s="48"/>
      <c r="F502" s="48"/>
      <c r="G502" s="48"/>
      <c r="H502" s="48"/>
      <c r="I502" s="49"/>
      <c r="J502" s="29">
        <f t="shared" si="83"/>
        <v>0</v>
      </c>
      <c r="K502" s="29">
        <f t="shared" si="84"/>
        <v>0</v>
      </c>
      <c r="L502" s="930"/>
      <c r="M502" s="931"/>
      <c r="N502" s="931"/>
      <c r="O502" s="932"/>
      <c r="Q502" s="92"/>
      <c r="R502" s="11"/>
      <c r="S502" s="10"/>
      <c r="T502" s="11"/>
      <c r="U502" s="20"/>
      <c r="V502" s="20"/>
      <c r="W502" s="20"/>
      <c r="X502" s="20"/>
      <c r="Y502" s="21"/>
      <c r="Z502" s="1"/>
    </row>
    <row r="503" spans="1:26" ht="15" customHeight="1" x14ac:dyDescent="0.2">
      <c r="A503" s="100" t="s">
        <v>521</v>
      </c>
      <c r="B503" s="54"/>
      <c r="C503" s="48"/>
      <c r="D503" s="48"/>
      <c r="E503" s="48"/>
      <c r="F503" s="48"/>
      <c r="G503" s="48"/>
      <c r="H503" s="48"/>
      <c r="I503" s="49"/>
      <c r="J503" s="29">
        <f t="shared" si="83"/>
        <v>0</v>
      </c>
      <c r="K503" s="29">
        <f t="shared" si="84"/>
        <v>0</v>
      </c>
      <c r="L503" s="930"/>
      <c r="M503" s="931"/>
      <c r="N503" s="931"/>
      <c r="O503" s="932"/>
      <c r="Q503" s="92"/>
      <c r="R503" s="2"/>
      <c r="S503" s="11"/>
      <c r="T503" s="10"/>
      <c r="U503" s="11"/>
      <c r="V503" s="11"/>
      <c r="W503" s="20"/>
      <c r="X503" s="20"/>
      <c r="Y503" s="21"/>
      <c r="Z503" s="1"/>
    </row>
    <row r="504" spans="1:26" ht="15" customHeight="1" x14ac:dyDescent="0.2">
      <c r="A504" s="100" t="s">
        <v>521</v>
      </c>
      <c r="B504" s="54"/>
      <c r="C504" s="48"/>
      <c r="D504" s="48"/>
      <c r="E504" s="48"/>
      <c r="F504" s="48"/>
      <c r="G504" s="48"/>
      <c r="H504" s="48"/>
      <c r="I504" s="49"/>
      <c r="J504" s="29">
        <v>0</v>
      </c>
      <c r="K504" s="29">
        <v>0</v>
      </c>
      <c r="L504" s="930"/>
      <c r="M504" s="931"/>
      <c r="N504" s="931"/>
      <c r="O504" s="932"/>
      <c r="Q504" s="92"/>
      <c r="R504" s="2"/>
      <c r="S504" s="20"/>
      <c r="T504" s="20"/>
      <c r="U504" s="10"/>
      <c r="V504" s="11"/>
      <c r="W504" s="20"/>
      <c r="X504" s="11"/>
      <c r="Y504" s="21"/>
      <c r="Z504" s="1"/>
    </row>
    <row r="505" spans="1:26" ht="15" customHeight="1" x14ac:dyDescent="0.2">
      <c r="A505" s="100" t="s">
        <v>521</v>
      </c>
      <c r="B505" s="54"/>
      <c r="C505" s="48"/>
      <c r="D505" s="48"/>
      <c r="E505" s="48"/>
      <c r="F505" s="48"/>
      <c r="G505" s="48"/>
      <c r="H505" s="48"/>
      <c r="I505" s="49"/>
      <c r="J505" s="29">
        <v>0</v>
      </c>
      <c r="K505" s="29">
        <v>0</v>
      </c>
      <c r="L505" s="930"/>
      <c r="M505" s="931"/>
      <c r="N505" s="931"/>
      <c r="O505" s="932"/>
      <c r="Q505" s="92"/>
      <c r="R505" s="2"/>
      <c r="S505" s="20"/>
      <c r="T505" s="20"/>
      <c r="U505" s="11"/>
      <c r="V505" s="10"/>
      <c r="W505" s="20"/>
      <c r="X505" s="11"/>
      <c r="Y505" s="21"/>
      <c r="Z505" s="1"/>
    </row>
    <row r="506" spans="1:26" ht="15" customHeight="1" x14ac:dyDescent="0.2">
      <c r="A506" s="100" t="s">
        <v>521</v>
      </c>
      <c r="B506" s="54"/>
      <c r="C506" s="48"/>
      <c r="D506" s="48"/>
      <c r="E506" s="48"/>
      <c r="F506" s="48"/>
      <c r="G506" s="48"/>
      <c r="H506" s="48"/>
      <c r="I506" s="49"/>
      <c r="J506" s="29">
        <f t="shared" si="83"/>
        <v>0</v>
      </c>
      <c r="K506" s="29">
        <f t="shared" si="84"/>
        <v>0</v>
      </c>
      <c r="L506" s="930"/>
      <c r="M506" s="931"/>
      <c r="N506" s="931"/>
      <c r="O506" s="932"/>
      <c r="Q506" s="92"/>
      <c r="R506" s="2"/>
      <c r="S506" s="20" t="s">
        <v>532</v>
      </c>
      <c r="T506" s="20"/>
      <c r="U506" s="11"/>
      <c r="V506" s="2"/>
      <c r="W506" s="10"/>
      <c r="X506" s="20"/>
      <c r="Y506" s="12"/>
      <c r="Z506" s="1"/>
    </row>
    <row r="507" spans="1:26" ht="15" customHeight="1" x14ac:dyDescent="0.2">
      <c r="A507" s="100" t="s">
        <v>521</v>
      </c>
      <c r="B507" s="54"/>
      <c r="C507" s="48"/>
      <c r="D507" s="48"/>
      <c r="E507" s="48"/>
      <c r="F507" s="48"/>
      <c r="G507" s="48"/>
      <c r="H507" s="48"/>
      <c r="I507" s="49"/>
      <c r="J507" s="29">
        <f t="shared" si="83"/>
        <v>0</v>
      </c>
      <c r="K507" s="29">
        <f t="shared" si="84"/>
        <v>0</v>
      </c>
      <c r="L507" s="930"/>
      <c r="M507" s="931"/>
      <c r="N507" s="931"/>
      <c r="O507" s="932"/>
      <c r="Q507" s="92"/>
      <c r="R507" s="2"/>
      <c r="S507" s="20"/>
      <c r="T507" s="20"/>
      <c r="U507" s="11"/>
      <c r="V507" s="2"/>
      <c r="W507" s="11"/>
      <c r="X507" s="10"/>
      <c r="Y507" s="12"/>
      <c r="Z507" s="1"/>
    </row>
    <row r="508" spans="1:26" ht="15" customHeight="1" thickBot="1" x14ac:dyDescent="0.25">
      <c r="A508" s="101" t="s">
        <v>521</v>
      </c>
      <c r="B508" s="55"/>
      <c r="C508" s="50"/>
      <c r="D508" s="50"/>
      <c r="E508" s="50"/>
      <c r="F508" s="50"/>
      <c r="G508" s="50"/>
      <c r="H508" s="50"/>
      <c r="I508" s="51"/>
      <c r="J508" s="29">
        <f t="shared" si="83"/>
        <v>0</v>
      </c>
      <c r="K508" s="29">
        <f t="shared" si="84"/>
        <v>0</v>
      </c>
      <c r="L508" s="933"/>
      <c r="M508" s="934"/>
      <c r="N508" s="934"/>
      <c r="O508" s="935"/>
      <c r="Q508" s="93"/>
      <c r="R508" s="3"/>
      <c r="S508" s="23" t="s">
        <v>532</v>
      </c>
      <c r="T508" s="23"/>
      <c r="U508" s="14"/>
      <c r="V508" s="3"/>
      <c r="W508" s="14"/>
      <c r="X508" s="23"/>
      <c r="Y508" s="15"/>
      <c r="Z508" s="1"/>
    </row>
    <row r="509" spans="1:26" ht="15" customHeight="1" x14ac:dyDescent="0.2">
      <c r="C509" s="29">
        <f t="shared" ref="C509:I509" si="85">SUM(C501:C508)</f>
        <v>0</v>
      </c>
      <c r="D509" s="29">
        <f t="shared" si="85"/>
        <v>0</v>
      </c>
      <c r="E509" s="29">
        <f t="shared" si="85"/>
        <v>0</v>
      </c>
      <c r="F509" s="29">
        <f t="shared" si="85"/>
        <v>0</v>
      </c>
      <c r="G509" s="29">
        <f t="shared" si="85"/>
        <v>0</v>
      </c>
      <c r="H509" s="29">
        <f t="shared" si="85"/>
        <v>0</v>
      </c>
      <c r="I509" s="29">
        <f t="shared" si="85"/>
        <v>0</v>
      </c>
      <c r="J509" s="29">
        <f t="shared" si="83"/>
        <v>0</v>
      </c>
      <c r="K509" s="29">
        <f t="shared" si="84"/>
        <v>0</v>
      </c>
    </row>
    <row r="510" spans="1:26" ht="15" customHeight="1" thickBot="1" x14ac:dyDescent="0.25"/>
    <row r="511" spans="1:26" ht="15" customHeight="1" thickBot="1" x14ac:dyDescent="0.25">
      <c r="A511" s="939" t="s">
        <v>753</v>
      </c>
      <c r="B511" s="940"/>
      <c r="C511" s="940"/>
      <c r="D511" s="940"/>
      <c r="E511" s="940"/>
      <c r="F511" s="941"/>
      <c r="G511" s="967" t="s">
        <v>764</v>
      </c>
      <c r="H511" s="968"/>
      <c r="I511" s="969"/>
      <c r="L511" s="945" t="s">
        <v>495</v>
      </c>
      <c r="M511" s="946"/>
      <c r="N511" s="946"/>
      <c r="O511" s="947"/>
    </row>
    <row r="512" spans="1:26" ht="15" customHeight="1" thickBot="1" x14ac:dyDescent="0.25">
      <c r="A512" s="80" t="s">
        <v>496</v>
      </c>
      <c r="B512" s="88" t="s">
        <v>497</v>
      </c>
      <c r="C512" s="81" t="s">
        <v>498</v>
      </c>
      <c r="D512" s="81" t="s">
        <v>499</v>
      </c>
      <c r="E512" s="81" t="s">
        <v>500</v>
      </c>
      <c r="F512" s="81" t="s">
        <v>501</v>
      </c>
      <c r="G512" s="82" t="s">
        <v>502</v>
      </c>
      <c r="H512" s="82" t="s">
        <v>503</v>
      </c>
      <c r="I512" s="83" t="s">
        <v>504</v>
      </c>
      <c r="L512" s="948"/>
      <c r="M512" s="949"/>
      <c r="N512" s="949"/>
      <c r="O512" s="950"/>
      <c r="Q512" s="24" t="s">
        <v>724</v>
      </c>
      <c r="R512" s="72" t="s">
        <v>754</v>
      </c>
      <c r="S512" s="72" t="s">
        <v>755</v>
      </c>
      <c r="T512" s="72" t="s">
        <v>756</v>
      </c>
      <c r="U512" s="72" t="s">
        <v>610</v>
      </c>
      <c r="V512" s="72" t="s">
        <v>757</v>
      </c>
      <c r="W512" s="72" t="s">
        <v>566</v>
      </c>
      <c r="X512" s="73" t="s">
        <v>501</v>
      </c>
    </row>
    <row r="513" spans="1:24" ht="15" customHeight="1" x14ac:dyDescent="0.2">
      <c r="A513" s="79" t="s">
        <v>521</v>
      </c>
      <c r="B513" s="126" t="s">
        <v>758</v>
      </c>
      <c r="C513" s="127"/>
      <c r="D513" s="127"/>
      <c r="E513" s="127"/>
      <c r="F513" s="127"/>
      <c r="G513" s="127"/>
      <c r="H513" s="127"/>
      <c r="I513" s="128"/>
      <c r="J513" s="29">
        <f t="shared" ref="J513:J520" si="86">D513+E513+F513</f>
        <v>0</v>
      </c>
      <c r="K513" s="29">
        <f t="shared" ref="K513:K520" si="87">D513*2+E513</f>
        <v>0</v>
      </c>
      <c r="L513" s="927" t="s">
        <v>528</v>
      </c>
      <c r="M513" s="928"/>
      <c r="N513" s="928"/>
      <c r="O513" s="929"/>
      <c r="Q513" s="74" t="s">
        <v>754</v>
      </c>
      <c r="R513" s="10"/>
      <c r="S513" s="11"/>
      <c r="T513" s="20"/>
      <c r="U513" s="20"/>
      <c r="V513" s="20"/>
      <c r="W513" s="20"/>
      <c r="X513" s="21"/>
    </row>
    <row r="514" spans="1:24" ht="15" customHeight="1" x14ac:dyDescent="0.2">
      <c r="A514" s="77" t="s">
        <v>521</v>
      </c>
      <c r="B514" s="129" t="s">
        <v>759</v>
      </c>
      <c r="C514" s="48"/>
      <c r="D514" s="48"/>
      <c r="E514" s="48"/>
      <c r="F514" s="48"/>
      <c r="G514" s="48"/>
      <c r="H514" s="48"/>
      <c r="I514" s="49"/>
      <c r="J514" s="29">
        <f t="shared" si="86"/>
        <v>0</v>
      </c>
      <c r="K514" s="29">
        <f t="shared" si="87"/>
        <v>0</v>
      </c>
      <c r="L514" s="930"/>
      <c r="M514" s="931"/>
      <c r="N514" s="931"/>
      <c r="O514" s="932"/>
      <c r="Q514" s="74" t="s">
        <v>755</v>
      </c>
      <c r="R514" s="11"/>
      <c r="S514" s="10"/>
      <c r="T514" s="11"/>
      <c r="U514" s="11"/>
      <c r="V514" s="20"/>
      <c r="W514" s="20"/>
      <c r="X514" s="21"/>
    </row>
    <row r="515" spans="1:24" ht="15" customHeight="1" x14ac:dyDescent="0.2">
      <c r="A515" s="77" t="s">
        <v>521</v>
      </c>
      <c r="B515" s="129" t="s">
        <v>760</v>
      </c>
      <c r="C515" s="48"/>
      <c r="D515" s="48"/>
      <c r="E515" s="48"/>
      <c r="F515" s="48"/>
      <c r="G515" s="48"/>
      <c r="H515" s="48"/>
      <c r="I515" s="49"/>
      <c r="J515" s="29">
        <f t="shared" si="86"/>
        <v>0</v>
      </c>
      <c r="K515" s="29">
        <f t="shared" si="87"/>
        <v>0</v>
      </c>
      <c r="L515" s="930"/>
      <c r="M515" s="931"/>
      <c r="N515" s="931"/>
      <c r="O515" s="932"/>
      <c r="Q515" s="74" t="s">
        <v>756</v>
      </c>
      <c r="R515" s="20"/>
      <c r="S515" s="20"/>
      <c r="T515" s="10"/>
      <c r="U515" s="11"/>
      <c r="V515" s="20"/>
      <c r="W515" s="11"/>
      <c r="X515" s="21"/>
    </row>
    <row r="516" spans="1:24" ht="15" customHeight="1" x14ac:dyDescent="0.2">
      <c r="A516" s="77" t="s">
        <v>521</v>
      </c>
      <c r="B516" s="129" t="s">
        <v>761</v>
      </c>
      <c r="C516" s="48"/>
      <c r="D516" s="48"/>
      <c r="E516" s="48"/>
      <c r="F516" s="48"/>
      <c r="G516" s="48"/>
      <c r="H516" s="48"/>
      <c r="I516" s="49"/>
      <c r="J516" s="29">
        <f t="shared" si="86"/>
        <v>0</v>
      </c>
      <c r="K516" s="29">
        <f t="shared" si="87"/>
        <v>0</v>
      </c>
      <c r="L516" s="930"/>
      <c r="M516" s="931"/>
      <c r="N516" s="931"/>
      <c r="O516" s="932"/>
      <c r="Q516" s="74" t="s">
        <v>610</v>
      </c>
      <c r="R516" s="20"/>
      <c r="S516" s="20"/>
      <c r="T516" s="11"/>
      <c r="U516" s="10"/>
      <c r="V516" s="20"/>
      <c r="W516" s="11"/>
      <c r="X516" s="21"/>
    </row>
    <row r="517" spans="1:24" ht="15" customHeight="1" x14ac:dyDescent="0.2">
      <c r="A517" s="77" t="s">
        <v>521</v>
      </c>
      <c r="B517" s="129" t="s">
        <v>762</v>
      </c>
      <c r="C517" s="48"/>
      <c r="D517" s="48"/>
      <c r="E517" s="48"/>
      <c r="F517" s="48"/>
      <c r="G517" s="48"/>
      <c r="H517" s="48"/>
      <c r="I517" s="49"/>
      <c r="J517" s="29">
        <f t="shared" si="86"/>
        <v>0</v>
      </c>
      <c r="K517" s="29">
        <f t="shared" si="87"/>
        <v>0</v>
      </c>
      <c r="L517" s="930"/>
      <c r="M517" s="931"/>
      <c r="N517" s="931"/>
      <c r="O517" s="932"/>
      <c r="Q517" s="74" t="s">
        <v>757</v>
      </c>
      <c r="R517" s="20" t="s">
        <v>532</v>
      </c>
      <c r="S517" s="20"/>
      <c r="T517" s="11"/>
      <c r="U517" s="2"/>
      <c r="V517" s="10"/>
      <c r="W517" s="20"/>
      <c r="X517" s="12"/>
    </row>
    <row r="518" spans="1:24" ht="15" customHeight="1" x14ac:dyDescent="0.2">
      <c r="A518" s="77" t="s">
        <v>521</v>
      </c>
      <c r="B518" s="129" t="s">
        <v>575</v>
      </c>
      <c r="C518" s="48"/>
      <c r="D518" s="48"/>
      <c r="E518" s="48"/>
      <c r="F518" s="48"/>
      <c r="G518" s="48"/>
      <c r="H518" s="48"/>
      <c r="I518" s="49"/>
      <c r="J518" s="29">
        <f t="shared" si="86"/>
        <v>0</v>
      </c>
      <c r="K518" s="29">
        <f t="shared" si="87"/>
        <v>0</v>
      </c>
      <c r="L518" s="930"/>
      <c r="M518" s="931"/>
      <c r="N518" s="931"/>
      <c r="O518" s="932"/>
      <c r="Q518" s="74" t="s">
        <v>566</v>
      </c>
      <c r="R518" s="20"/>
      <c r="S518" s="20"/>
      <c r="T518" s="11"/>
      <c r="U518" s="2"/>
      <c r="V518" s="11"/>
      <c r="W518" s="10"/>
      <c r="X518" s="12"/>
    </row>
    <row r="519" spans="1:24" ht="15" customHeight="1" thickBot="1" x14ac:dyDescent="0.25">
      <c r="A519" s="78" t="s">
        <v>521</v>
      </c>
      <c r="B519" s="130" t="s">
        <v>763</v>
      </c>
      <c r="C519" s="50"/>
      <c r="D519" s="50"/>
      <c r="E519" s="50"/>
      <c r="F519" s="50"/>
      <c r="G519" s="50"/>
      <c r="H519" s="50"/>
      <c r="I519" s="51"/>
      <c r="J519" s="29">
        <f t="shared" si="86"/>
        <v>0</v>
      </c>
      <c r="K519" s="29">
        <f t="shared" si="87"/>
        <v>0</v>
      </c>
      <c r="L519" s="933"/>
      <c r="M519" s="934"/>
      <c r="N519" s="934"/>
      <c r="O519" s="935"/>
      <c r="Q519" s="75" t="s">
        <v>501</v>
      </c>
      <c r="R519" s="23" t="s">
        <v>532</v>
      </c>
      <c r="S519" s="23"/>
      <c r="T519" s="14"/>
      <c r="U519" s="3"/>
      <c r="V519" s="14"/>
      <c r="W519" s="23"/>
      <c r="X519" s="15"/>
    </row>
    <row r="520" spans="1:24" ht="15" customHeight="1" x14ac:dyDescent="0.2">
      <c r="C520" s="29">
        <f>SUM(C513:C519)</f>
        <v>0</v>
      </c>
      <c r="D520" s="29">
        <f>SUM(D513:D519)</f>
        <v>0</v>
      </c>
      <c r="E520" s="29">
        <v>0</v>
      </c>
      <c r="F520" s="29">
        <f>SUM(F513:F519)</f>
        <v>0</v>
      </c>
      <c r="G520" s="29">
        <f>SUM(G513:G519)</f>
        <v>0</v>
      </c>
      <c r="H520" s="29">
        <f>SUM(H513:H519)</f>
        <v>0</v>
      </c>
      <c r="I520" s="29">
        <f>SUM(I513:I519)</f>
        <v>0</v>
      </c>
      <c r="J520" s="29">
        <f t="shared" si="86"/>
        <v>0</v>
      </c>
      <c r="K520" s="29">
        <f t="shared" si="87"/>
        <v>0</v>
      </c>
      <c r="Q520" s="5" t="s">
        <v>532</v>
      </c>
    </row>
    <row r="521" spans="1:24" ht="15" customHeight="1" thickBot="1" x14ac:dyDescent="0.25"/>
    <row r="522" spans="1:24" ht="15" customHeight="1" thickBot="1" x14ac:dyDescent="0.25">
      <c r="A522" s="939" t="s">
        <v>742</v>
      </c>
      <c r="B522" s="940"/>
      <c r="C522" s="940"/>
      <c r="D522" s="940"/>
      <c r="E522" s="940"/>
      <c r="F522" s="941"/>
      <c r="G522" s="967" t="s">
        <v>764</v>
      </c>
      <c r="H522" s="968"/>
      <c r="I522" s="969"/>
      <c r="L522" s="952" t="s">
        <v>583</v>
      </c>
      <c r="M522" s="953"/>
      <c r="N522" s="953"/>
      <c r="O522" s="954"/>
    </row>
    <row r="523" spans="1:24" ht="15" customHeight="1" thickBot="1" x14ac:dyDescent="0.25">
      <c r="A523" s="80" t="s">
        <v>496</v>
      </c>
      <c r="B523" s="88" t="s">
        <v>497</v>
      </c>
      <c r="C523" s="81" t="s">
        <v>498</v>
      </c>
      <c r="D523" s="81" t="s">
        <v>499</v>
      </c>
      <c r="E523" s="81" t="s">
        <v>500</v>
      </c>
      <c r="F523" s="81" t="s">
        <v>501</v>
      </c>
      <c r="G523" s="82" t="s">
        <v>502</v>
      </c>
      <c r="H523" s="82" t="s">
        <v>503</v>
      </c>
      <c r="I523" s="83" t="s">
        <v>504</v>
      </c>
      <c r="L523" s="955"/>
      <c r="M523" s="956"/>
      <c r="N523" s="956"/>
      <c r="O523" s="957"/>
      <c r="Q523" s="24" t="s">
        <v>765</v>
      </c>
      <c r="R523" s="72" t="s">
        <v>541</v>
      </c>
      <c r="S523" s="72" t="s">
        <v>744</v>
      </c>
      <c r="T523" s="72" t="s">
        <v>733</v>
      </c>
      <c r="U523" s="72" t="s">
        <v>500</v>
      </c>
      <c r="V523" s="72" t="s">
        <v>514</v>
      </c>
      <c r="W523" s="73" t="s">
        <v>653</v>
      </c>
    </row>
    <row r="524" spans="1:24" ht="15" customHeight="1" x14ac:dyDescent="0.2">
      <c r="A524" s="79">
        <v>1</v>
      </c>
      <c r="B524" s="53" t="s">
        <v>823</v>
      </c>
      <c r="C524" s="46">
        <v>5</v>
      </c>
      <c r="D524" s="46">
        <v>4</v>
      </c>
      <c r="E524" s="46">
        <v>0</v>
      </c>
      <c r="F524" s="46">
        <v>1</v>
      </c>
      <c r="G524" s="46"/>
      <c r="H524" s="46"/>
      <c r="I524" s="47" t="s">
        <v>824</v>
      </c>
      <c r="J524" s="29">
        <f t="shared" ref="J524:J530" si="88">D524+E524+F524</f>
        <v>5</v>
      </c>
      <c r="K524" s="29">
        <f t="shared" ref="K524:K530" si="89">D524*2+E524</f>
        <v>8</v>
      </c>
      <c r="L524" s="930" t="s">
        <v>825</v>
      </c>
      <c r="M524" s="931"/>
      <c r="N524" s="931"/>
      <c r="O524" s="932"/>
      <c r="Q524" s="74" t="s">
        <v>541</v>
      </c>
      <c r="R524" s="10"/>
      <c r="S524" s="20"/>
      <c r="T524" s="20"/>
      <c r="U524" s="20"/>
      <c r="V524" s="20"/>
      <c r="W524" s="21"/>
    </row>
    <row r="525" spans="1:24" ht="15" customHeight="1" x14ac:dyDescent="0.2">
      <c r="A525" s="77">
        <v>2</v>
      </c>
      <c r="B525" s="54" t="s">
        <v>748</v>
      </c>
      <c r="C525" s="48">
        <v>8</v>
      </c>
      <c r="D525" s="48">
        <v>3</v>
      </c>
      <c r="E525" s="48">
        <v>1</v>
      </c>
      <c r="F525" s="48">
        <v>4</v>
      </c>
      <c r="G525" s="48"/>
      <c r="H525" s="48"/>
      <c r="I525" s="49">
        <v>7</v>
      </c>
      <c r="J525" s="29">
        <f t="shared" si="88"/>
        <v>8</v>
      </c>
      <c r="K525" s="29">
        <f t="shared" si="89"/>
        <v>7</v>
      </c>
      <c r="L525" s="930"/>
      <c r="M525" s="931"/>
      <c r="N525" s="931"/>
      <c r="O525" s="932"/>
      <c r="Q525" s="74" t="s">
        <v>744</v>
      </c>
      <c r="R525" s="20"/>
      <c r="S525" s="10"/>
      <c r="T525" s="20"/>
      <c r="U525" s="20"/>
      <c r="V525" s="20"/>
      <c r="W525" s="21"/>
    </row>
    <row r="526" spans="1:24" ht="15" customHeight="1" x14ac:dyDescent="0.2">
      <c r="A526" s="77">
        <v>3</v>
      </c>
      <c r="B526" s="54" t="s">
        <v>741</v>
      </c>
      <c r="C526" s="48">
        <v>5</v>
      </c>
      <c r="D526" s="48">
        <v>3</v>
      </c>
      <c r="E526" s="48">
        <v>0</v>
      </c>
      <c r="F526" s="48">
        <v>2</v>
      </c>
      <c r="G526" s="48"/>
      <c r="H526" s="48"/>
      <c r="I526" s="49">
        <v>6</v>
      </c>
      <c r="J526" s="29">
        <f t="shared" si="88"/>
        <v>5</v>
      </c>
      <c r="K526" s="29">
        <f t="shared" si="89"/>
        <v>6</v>
      </c>
      <c r="L526" s="930"/>
      <c r="M526" s="931"/>
      <c r="N526" s="931"/>
      <c r="O526" s="932"/>
      <c r="Q526" s="74" t="s">
        <v>733</v>
      </c>
      <c r="R526" s="20"/>
      <c r="S526" s="20"/>
      <c r="T526" s="10"/>
      <c r="U526" s="20"/>
      <c r="V526" s="20" t="s">
        <v>532</v>
      </c>
      <c r="W526" s="21" t="s">
        <v>826</v>
      </c>
    </row>
    <row r="527" spans="1:24" ht="15" customHeight="1" x14ac:dyDescent="0.2">
      <c r="A527" s="77">
        <v>4</v>
      </c>
      <c r="B527" s="54" t="s">
        <v>737</v>
      </c>
      <c r="C527" s="48">
        <v>7</v>
      </c>
      <c r="D527" s="48">
        <v>2</v>
      </c>
      <c r="E527" s="48">
        <v>1</v>
      </c>
      <c r="F527" s="48">
        <v>4</v>
      </c>
      <c r="G527" s="48"/>
      <c r="H527" s="48"/>
      <c r="I527" s="49">
        <v>5</v>
      </c>
      <c r="J527" s="29">
        <f t="shared" si="88"/>
        <v>7</v>
      </c>
      <c r="K527" s="29">
        <f t="shared" si="89"/>
        <v>5</v>
      </c>
      <c r="L527" s="930"/>
      <c r="M527" s="931"/>
      <c r="N527" s="931"/>
      <c r="O527" s="932"/>
      <c r="Q527" s="74" t="s">
        <v>500</v>
      </c>
      <c r="R527" s="20"/>
      <c r="S527" s="20"/>
      <c r="T527" s="20"/>
      <c r="U527" s="10"/>
      <c r="V527" s="20"/>
      <c r="W527" s="21"/>
    </row>
    <row r="528" spans="1:24" ht="15" customHeight="1" x14ac:dyDescent="0.2">
      <c r="A528" s="77">
        <v>5</v>
      </c>
      <c r="B528" s="54" t="s">
        <v>827</v>
      </c>
      <c r="C528" s="48">
        <v>5</v>
      </c>
      <c r="D528" s="48">
        <v>2</v>
      </c>
      <c r="E528" s="48">
        <v>0</v>
      </c>
      <c r="F528" s="48">
        <v>3</v>
      </c>
      <c r="G528" s="48"/>
      <c r="H528" s="48"/>
      <c r="I528" s="49">
        <v>4</v>
      </c>
      <c r="J528" s="29">
        <f t="shared" si="88"/>
        <v>5</v>
      </c>
      <c r="K528" s="29">
        <f t="shared" si="89"/>
        <v>4</v>
      </c>
      <c r="L528" s="930" t="s">
        <v>828</v>
      </c>
      <c r="M528" s="931"/>
      <c r="N528" s="931"/>
      <c r="O528" s="932"/>
      <c r="Q528" s="74" t="s">
        <v>514</v>
      </c>
      <c r="R528" s="20"/>
      <c r="S528" s="20"/>
      <c r="T528" s="20"/>
      <c r="U528" s="20"/>
      <c r="V528" s="10"/>
      <c r="W528" s="21"/>
    </row>
    <row r="529" spans="1:28" ht="15" customHeight="1" thickBot="1" x14ac:dyDescent="0.25">
      <c r="A529" s="78" t="s">
        <v>533</v>
      </c>
      <c r="B529" s="55" t="s">
        <v>829</v>
      </c>
      <c r="C529" s="50">
        <v>0</v>
      </c>
      <c r="D529" s="50">
        <v>0</v>
      </c>
      <c r="E529" s="50">
        <v>0</v>
      </c>
      <c r="F529" s="50">
        <v>0</v>
      </c>
      <c r="G529" s="50">
        <v>0</v>
      </c>
      <c r="H529" s="50">
        <v>0</v>
      </c>
      <c r="I529" s="51">
        <v>0</v>
      </c>
      <c r="J529" s="29">
        <f t="shared" si="88"/>
        <v>0</v>
      </c>
      <c r="K529" s="29">
        <f t="shared" si="89"/>
        <v>0</v>
      </c>
      <c r="L529" s="933"/>
      <c r="M529" s="934"/>
      <c r="N529" s="934"/>
      <c r="O529" s="935"/>
      <c r="Q529" s="75" t="s">
        <v>653</v>
      </c>
      <c r="R529" s="23"/>
      <c r="S529" s="23"/>
      <c r="T529" s="23" t="s">
        <v>532</v>
      </c>
      <c r="U529" s="23"/>
      <c r="V529" s="23"/>
      <c r="W529" s="15"/>
    </row>
    <row r="530" spans="1:28" ht="15" customHeight="1" x14ac:dyDescent="0.2">
      <c r="C530" s="29">
        <f t="shared" ref="C530:H530" si="90">SUM(C524:C529)</f>
        <v>30</v>
      </c>
      <c r="D530" s="29">
        <f t="shared" si="90"/>
        <v>14</v>
      </c>
      <c r="E530" s="29">
        <f t="shared" si="90"/>
        <v>2</v>
      </c>
      <c r="F530" s="29">
        <f t="shared" si="90"/>
        <v>14</v>
      </c>
      <c r="G530" s="29">
        <f t="shared" si="90"/>
        <v>0</v>
      </c>
      <c r="H530" s="29">
        <f t="shared" si="90"/>
        <v>0</v>
      </c>
      <c r="I530" s="29">
        <f>SUM(I524:I529)+8</f>
        <v>30</v>
      </c>
      <c r="J530" s="29">
        <f t="shared" si="88"/>
        <v>30</v>
      </c>
      <c r="K530" s="29">
        <f t="shared" si="89"/>
        <v>30</v>
      </c>
      <c r="Q530" s="5" t="s">
        <v>532</v>
      </c>
    </row>
    <row r="531" spans="1:28" ht="15" customHeight="1" thickBot="1" x14ac:dyDescent="0.25"/>
    <row r="532" spans="1:28" ht="15" customHeight="1" x14ac:dyDescent="0.2">
      <c r="A532" s="1016" t="s">
        <v>491</v>
      </c>
      <c r="B532" s="1017"/>
      <c r="C532" s="1020" t="s">
        <v>830</v>
      </c>
      <c r="D532" s="1021"/>
      <c r="E532" s="1021"/>
      <c r="F532" s="1021"/>
      <c r="G532" s="1021"/>
      <c r="H532" s="1021"/>
      <c r="I532" s="1022"/>
    </row>
    <row r="533" spans="1:28" ht="15" customHeight="1" thickBot="1" x14ac:dyDescent="0.25">
      <c r="A533" s="1018"/>
      <c r="B533" s="1019"/>
      <c r="C533" s="1023"/>
      <c r="D533" s="1024"/>
      <c r="E533" s="1024"/>
      <c r="F533" s="1024"/>
      <c r="G533" s="1024"/>
      <c r="H533" s="1024"/>
      <c r="I533" s="1025"/>
    </row>
    <row r="534" spans="1:28" ht="15" customHeight="1" thickBot="1" x14ac:dyDescent="0.25"/>
    <row r="535" spans="1:28" ht="15" customHeight="1" thickBot="1" x14ac:dyDescent="0.25">
      <c r="A535" s="1006" t="s">
        <v>698</v>
      </c>
      <c r="B535" s="1007"/>
      <c r="C535" s="1007"/>
      <c r="D535" s="1007"/>
      <c r="E535" s="1007"/>
      <c r="F535" s="1008"/>
      <c r="G535" s="1003" t="s">
        <v>830</v>
      </c>
      <c r="H535" s="1004"/>
      <c r="I535" s="1005"/>
      <c r="L535" s="952" t="s">
        <v>538</v>
      </c>
      <c r="M535" s="953"/>
      <c r="N535" s="953"/>
      <c r="O535" s="954"/>
    </row>
    <row r="536" spans="1:28" ht="15" customHeight="1" thickBot="1" x14ac:dyDescent="0.25">
      <c r="A536" s="117" t="s">
        <v>496</v>
      </c>
      <c r="B536" s="118" t="s">
        <v>497</v>
      </c>
      <c r="C536" s="119" t="s">
        <v>498</v>
      </c>
      <c r="D536" s="119" t="s">
        <v>499</v>
      </c>
      <c r="E536" s="119" t="s">
        <v>500</v>
      </c>
      <c r="F536" s="119" t="s">
        <v>501</v>
      </c>
      <c r="G536" s="121" t="s">
        <v>502</v>
      </c>
      <c r="H536" s="121" t="s">
        <v>503</v>
      </c>
      <c r="I536" s="122" t="s">
        <v>504</v>
      </c>
      <c r="L536" s="955"/>
      <c r="M536" s="956"/>
      <c r="N536" s="956"/>
      <c r="O536" s="957"/>
      <c r="Q536" s="24" t="s">
        <v>831</v>
      </c>
      <c r="R536" s="113" t="s">
        <v>503</v>
      </c>
      <c r="S536" s="113" t="s">
        <v>626</v>
      </c>
      <c r="T536" s="113" t="s">
        <v>700</v>
      </c>
      <c r="U536" s="113" t="s">
        <v>701</v>
      </c>
      <c r="V536" s="113" t="s">
        <v>544</v>
      </c>
      <c r="W536" s="113" t="s">
        <v>768</v>
      </c>
      <c r="X536" s="113" t="s">
        <v>777</v>
      </c>
      <c r="Y536" s="113" t="s">
        <v>769</v>
      </c>
      <c r="Z536" s="113" t="s">
        <v>704</v>
      </c>
      <c r="AA536" s="114" t="s">
        <v>547</v>
      </c>
    </row>
    <row r="537" spans="1:28" ht="15" customHeight="1" x14ac:dyDescent="0.2">
      <c r="A537" s="123">
        <v>1</v>
      </c>
      <c r="B537" s="53" t="s">
        <v>767</v>
      </c>
      <c r="C537" s="46">
        <v>18</v>
      </c>
      <c r="D537" s="46">
        <v>12</v>
      </c>
      <c r="E537" s="46">
        <v>5</v>
      </c>
      <c r="F537" s="46">
        <v>1</v>
      </c>
      <c r="G537" s="46">
        <v>72</v>
      </c>
      <c r="H537" s="46">
        <v>27</v>
      </c>
      <c r="I537" s="47">
        <v>29</v>
      </c>
      <c r="J537" s="29">
        <f t="shared" ref="J537:J587" si="91">D537+E537+F537</f>
        <v>18</v>
      </c>
      <c r="K537" s="29">
        <f t="shared" ref="K537:K587" si="92">D537*2+E537</f>
        <v>29</v>
      </c>
      <c r="L537" s="927" t="s">
        <v>832</v>
      </c>
      <c r="M537" s="928"/>
      <c r="N537" s="928"/>
      <c r="O537" s="929"/>
      <c r="Q537" s="115" t="s">
        <v>503</v>
      </c>
      <c r="R537" s="10"/>
      <c r="S537" s="20"/>
      <c r="T537" s="20"/>
      <c r="U537" s="20"/>
      <c r="V537" s="20"/>
      <c r="W537" s="20"/>
      <c r="X537" s="20"/>
      <c r="Y537" s="20"/>
      <c r="Z537" s="20"/>
      <c r="AA537" s="21"/>
      <c r="AB537"/>
    </row>
    <row r="538" spans="1:28" ht="15" customHeight="1" x14ac:dyDescent="0.2">
      <c r="A538" s="124">
        <v>2</v>
      </c>
      <c r="B538" s="54" t="s">
        <v>630</v>
      </c>
      <c r="C538" s="48">
        <v>18</v>
      </c>
      <c r="D538" s="48">
        <v>12</v>
      </c>
      <c r="E538" s="48">
        <v>3</v>
      </c>
      <c r="F538" s="48">
        <v>3</v>
      </c>
      <c r="G538" s="48">
        <v>56</v>
      </c>
      <c r="H538" s="48">
        <v>28</v>
      </c>
      <c r="I538" s="49">
        <v>27</v>
      </c>
      <c r="J538" s="29">
        <f t="shared" si="91"/>
        <v>18</v>
      </c>
      <c r="K538" s="29">
        <f t="shared" si="92"/>
        <v>27</v>
      </c>
      <c r="L538" s="930"/>
      <c r="M538" s="931"/>
      <c r="N538" s="931"/>
      <c r="O538" s="932"/>
      <c r="Q538" s="115" t="s">
        <v>626</v>
      </c>
      <c r="R538" s="20"/>
      <c r="S538" s="10"/>
      <c r="T538" s="20"/>
      <c r="U538" s="20"/>
      <c r="V538" s="20"/>
      <c r="W538" s="20"/>
      <c r="X538" s="20"/>
      <c r="Y538" s="20"/>
      <c r="Z538" s="20"/>
      <c r="AA538" s="21"/>
      <c r="AB538" s="1"/>
    </row>
    <row r="539" spans="1:28" ht="15" customHeight="1" x14ac:dyDescent="0.2">
      <c r="A539" s="124">
        <v>3</v>
      </c>
      <c r="B539" s="54" t="s">
        <v>558</v>
      </c>
      <c r="C539" s="48">
        <v>18</v>
      </c>
      <c r="D539" s="48">
        <v>10</v>
      </c>
      <c r="E539" s="48">
        <v>3</v>
      </c>
      <c r="F539" s="48">
        <v>5</v>
      </c>
      <c r="G539" s="48">
        <v>51</v>
      </c>
      <c r="H539" s="48">
        <v>41</v>
      </c>
      <c r="I539" s="49">
        <v>23</v>
      </c>
      <c r="J539" s="29">
        <f t="shared" si="91"/>
        <v>18</v>
      </c>
      <c r="K539" s="29">
        <f t="shared" si="92"/>
        <v>23</v>
      </c>
      <c r="L539" s="930"/>
      <c r="M539" s="931"/>
      <c r="N539" s="931"/>
      <c r="O539" s="932"/>
      <c r="Q539" s="115" t="s">
        <v>700</v>
      </c>
      <c r="R539" s="20"/>
      <c r="S539" s="20"/>
      <c r="T539" s="10"/>
      <c r="U539" s="20"/>
      <c r="V539" s="20" t="s">
        <v>532</v>
      </c>
      <c r="W539" s="20"/>
      <c r="X539" s="20" t="s">
        <v>532</v>
      </c>
      <c r="Y539" s="20"/>
      <c r="Z539" s="20"/>
      <c r="AA539" s="21" t="s">
        <v>532</v>
      </c>
      <c r="AB539" s="1"/>
    </row>
    <row r="540" spans="1:28" ht="15" customHeight="1" x14ac:dyDescent="0.2">
      <c r="A540" s="124">
        <v>4</v>
      </c>
      <c r="B540" s="54" t="s">
        <v>705</v>
      </c>
      <c r="C540" s="48">
        <v>18</v>
      </c>
      <c r="D540" s="48">
        <v>9</v>
      </c>
      <c r="E540" s="48">
        <v>5</v>
      </c>
      <c r="F540" s="48">
        <v>4</v>
      </c>
      <c r="G540" s="48">
        <v>44</v>
      </c>
      <c r="H540" s="48">
        <v>30</v>
      </c>
      <c r="I540" s="49">
        <v>23</v>
      </c>
      <c r="J540" s="29">
        <f t="shared" si="91"/>
        <v>18</v>
      </c>
      <c r="K540" s="29">
        <f t="shared" si="92"/>
        <v>23</v>
      </c>
      <c r="L540" s="930"/>
      <c r="M540" s="931"/>
      <c r="N540" s="931"/>
      <c r="O540" s="932"/>
      <c r="Q540" s="115" t="s">
        <v>701</v>
      </c>
      <c r="R540" s="20"/>
      <c r="S540" s="20"/>
      <c r="T540" s="20"/>
      <c r="U540" s="10"/>
      <c r="V540" s="20"/>
      <c r="W540" s="20"/>
      <c r="X540" s="20"/>
      <c r="Y540" s="20" t="s">
        <v>532</v>
      </c>
      <c r="Z540" s="20"/>
      <c r="AA540" s="21"/>
      <c r="AB540" s="1"/>
    </row>
    <row r="541" spans="1:28" ht="15" customHeight="1" x14ac:dyDescent="0.2">
      <c r="A541" s="124">
        <v>5</v>
      </c>
      <c r="B541" s="54" t="s">
        <v>706</v>
      </c>
      <c r="C541" s="48">
        <v>18</v>
      </c>
      <c r="D541" s="48">
        <v>8</v>
      </c>
      <c r="E541" s="48">
        <v>2</v>
      </c>
      <c r="F541" s="48">
        <v>8</v>
      </c>
      <c r="G541" s="48">
        <v>47</v>
      </c>
      <c r="H541" s="48">
        <v>38</v>
      </c>
      <c r="I541" s="49">
        <v>18</v>
      </c>
      <c r="J541" s="29">
        <f t="shared" si="91"/>
        <v>18</v>
      </c>
      <c r="K541" s="29">
        <f t="shared" si="92"/>
        <v>18</v>
      </c>
      <c r="L541" s="930"/>
      <c r="M541" s="931"/>
      <c r="N541" s="931"/>
      <c r="O541" s="932"/>
      <c r="Q541" s="115" t="s">
        <v>544</v>
      </c>
      <c r="R541" s="20"/>
      <c r="S541" s="20"/>
      <c r="T541" s="20"/>
      <c r="U541" s="20"/>
      <c r="V541" s="10"/>
      <c r="W541" s="11"/>
      <c r="X541" s="11"/>
      <c r="Y541" s="20"/>
      <c r="Z541" s="20"/>
      <c r="AA541" s="21"/>
      <c r="AB541" s="1"/>
    </row>
    <row r="542" spans="1:28" ht="15" customHeight="1" x14ac:dyDescent="0.2">
      <c r="A542" s="124">
        <v>6</v>
      </c>
      <c r="B542" s="54" t="s">
        <v>551</v>
      </c>
      <c r="C542" s="48">
        <v>18</v>
      </c>
      <c r="D542" s="48">
        <v>6</v>
      </c>
      <c r="E542" s="48">
        <v>4</v>
      </c>
      <c r="F542" s="48">
        <v>8</v>
      </c>
      <c r="G542" s="48">
        <v>47</v>
      </c>
      <c r="H542" s="48">
        <v>54</v>
      </c>
      <c r="I542" s="49">
        <v>16</v>
      </c>
      <c r="J542" s="29">
        <f t="shared" si="91"/>
        <v>18</v>
      </c>
      <c r="K542" s="29">
        <f t="shared" si="92"/>
        <v>16</v>
      </c>
      <c r="L542" s="930"/>
      <c r="M542" s="931"/>
      <c r="N542" s="931"/>
      <c r="O542" s="932"/>
      <c r="Q542" s="115" t="s">
        <v>768</v>
      </c>
      <c r="R542" s="20"/>
      <c r="S542" s="20"/>
      <c r="T542" s="20"/>
      <c r="U542" s="20"/>
      <c r="V542" s="11"/>
      <c r="W542" s="10"/>
      <c r="X542" s="11"/>
      <c r="Y542" s="20"/>
      <c r="Z542" s="11"/>
      <c r="AA542" s="21"/>
      <c r="AB542" s="1"/>
    </row>
    <row r="543" spans="1:28" ht="15" customHeight="1" x14ac:dyDescent="0.2">
      <c r="A543" s="124" t="s">
        <v>556</v>
      </c>
      <c r="B543" s="54" t="s">
        <v>711</v>
      </c>
      <c r="C543" s="48">
        <v>18</v>
      </c>
      <c r="D543" s="48">
        <v>4</v>
      </c>
      <c r="E543" s="48">
        <v>6</v>
      </c>
      <c r="F543" s="48">
        <v>8</v>
      </c>
      <c r="G543" s="48">
        <v>43</v>
      </c>
      <c r="H543" s="48">
        <v>54</v>
      </c>
      <c r="I543" s="49">
        <v>14</v>
      </c>
      <c r="J543" s="29">
        <f t="shared" si="91"/>
        <v>18</v>
      </c>
      <c r="K543" s="29">
        <f t="shared" si="92"/>
        <v>14</v>
      </c>
      <c r="L543" s="930"/>
      <c r="M543" s="931"/>
      <c r="N543" s="931"/>
      <c r="O543" s="932"/>
      <c r="Q543" s="115" t="s">
        <v>777</v>
      </c>
      <c r="R543" s="20"/>
      <c r="S543" s="20"/>
      <c r="T543" s="20" t="s">
        <v>532</v>
      </c>
      <c r="U543" s="20"/>
      <c r="V543" s="11"/>
      <c r="W543" s="11"/>
      <c r="X543" s="10"/>
      <c r="Y543" s="20"/>
      <c r="Z543" s="11"/>
      <c r="AA543" s="21"/>
      <c r="AB543" s="1"/>
    </row>
    <row r="544" spans="1:28" ht="15" customHeight="1" x14ac:dyDescent="0.2">
      <c r="A544" s="124" t="s">
        <v>556</v>
      </c>
      <c r="B544" s="54" t="s">
        <v>708</v>
      </c>
      <c r="C544" s="48">
        <v>18</v>
      </c>
      <c r="D544" s="48">
        <v>6</v>
      </c>
      <c r="E544" s="48">
        <v>2</v>
      </c>
      <c r="F544" s="48">
        <v>10</v>
      </c>
      <c r="G544" s="48">
        <v>40</v>
      </c>
      <c r="H544" s="48">
        <v>54</v>
      </c>
      <c r="I544" s="49">
        <v>14</v>
      </c>
      <c r="J544" s="29">
        <f t="shared" si="91"/>
        <v>18</v>
      </c>
      <c r="K544" s="29">
        <f t="shared" si="92"/>
        <v>14</v>
      </c>
      <c r="L544" s="930"/>
      <c r="M544" s="931"/>
      <c r="N544" s="931"/>
      <c r="O544" s="932"/>
      <c r="Q544" s="115" t="s">
        <v>769</v>
      </c>
      <c r="R544" s="20"/>
      <c r="S544" s="20"/>
      <c r="T544" s="20" t="s">
        <v>532</v>
      </c>
      <c r="U544" s="20"/>
      <c r="V544" s="11"/>
      <c r="W544" s="11"/>
      <c r="X544" s="2"/>
      <c r="Y544" s="10"/>
      <c r="Z544" s="20"/>
      <c r="AA544" s="12"/>
      <c r="AB544" s="1"/>
    </row>
    <row r="545" spans="1:28" ht="15" customHeight="1" x14ac:dyDescent="0.2">
      <c r="A545" s="124">
        <v>9</v>
      </c>
      <c r="B545" s="54" t="s">
        <v>781</v>
      </c>
      <c r="C545" s="48">
        <v>18</v>
      </c>
      <c r="D545" s="48">
        <v>5</v>
      </c>
      <c r="E545" s="48">
        <v>1</v>
      </c>
      <c r="F545" s="48">
        <v>12</v>
      </c>
      <c r="G545" s="48">
        <v>43</v>
      </c>
      <c r="H545" s="48">
        <v>72</v>
      </c>
      <c r="I545" s="49">
        <v>11</v>
      </c>
      <c r="J545" s="29">
        <f t="shared" si="91"/>
        <v>18</v>
      </c>
      <c r="K545" s="29">
        <f t="shared" si="92"/>
        <v>11</v>
      </c>
      <c r="L545" s="930"/>
      <c r="M545" s="931"/>
      <c r="N545" s="931"/>
      <c r="O545" s="932"/>
      <c r="Q545" s="115" t="s">
        <v>704</v>
      </c>
      <c r="R545" s="20"/>
      <c r="S545" s="20"/>
      <c r="T545" s="20"/>
      <c r="U545" s="20"/>
      <c r="V545" s="11"/>
      <c r="W545" s="11"/>
      <c r="X545" s="2"/>
      <c r="Y545" s="11"/>
      <c r="Z545" s="10"/>
      <c r="AA545" s="12"/>
      <c r="AB545" s="1"/>
    </row>
    <row r="546" spans="1:28" ht="15" customHeight="1" thickBot="1" x14ac:dyDescent="0.25">
      <c r="A546" s="125">
        <v>10</v>
      </c>
      <c r="B546" s="55" t="s">
        <v>707</v>
      </c>
      <c r="C546" s="50">
        <v>18</v>
      </c>
      <c r="D546" s="50">
        <v>1</v>
      </c>
      <c r="E546" s="50">
        <v>3</v>
      </c>
      <c r="F546" s="50">
        <v>14</v>
      </c>
      <c r="G546" s="50">
        <v>27</v>
      </c>
      <c r="H546" s="50">
        <v>72</v>
      </c>
      <c r="I546" s="51">
        <v>5</v>
      </c>
      <c r="J546" s="29">
        <f t="shared" si="91"/>
        <v>18</v>
      </c>
      <c r="K546" s="29">
        <f t="shared" si="92"/>
        <v>5</v>
      </c>
      <c r="L546" s="933"/>
      <c r="M546" s="934"/>
      <c r="N546" s="934"/>
      <c r="O546" s="935"/>
      <c r="Q546" s="116" t="s">
        <v>547</v>
      </c>
      <c r="R546" s="23"/>
      <c r="S546" s="23"/>
      <c r="T546" s="23"/>
      <c r="U546" s="23"/>
      <c r="V546" s="14"/>
      <c r="W546" s="14"/>
      <c r="X546" s="3"/>
      <c r="Y546" s="14"/>
      <c r="Z546" s="23"/>
      <c r="AA546" s="15"/>
      <c r="AB546" s="1"/>
    </row>
    <row r="547" spans="1:28" ht="15" customHeight="1" x14ac:dyDescent="0.2">
      <c r="C547" s="29">
        <f>SUM(C537:C546)</f>
        <v>180</v>
      </c>
      <c r="D547" s="29">
        <f t="shared" ref="D547:I547" si="93">SUM(D537:D546)</f>
        <v>73</v>
      </c>
      <c r="E547" s="29">
        <f t="shared" si="93"/>
        <v>34</v>
      </c>
      <c r="F547" s="29">
        <f t="shared" si="93"/>
        <v>73</v>
      </c>
      <c r="G547" s="29">
        <f t="shared" si="93"/>
        <v>470</v>
      </c>
      <c r="H547" s="29">
        <f t="shared" si="93"/>
        <v>470</v>
      </c>
      <c r="I547" s="29">
        <f t="shared" si="93"/>
        <v>180</v>
      </c>
      <c r="J547" s="29">
        <f t="shared" si="91"/>
        <v>180</v>
      </c>
      <c r="K547" s="29">
        <f t="shared" si="92"/>
        <v>180</v>
      </c>
      <c r="R547"/>
      <c r="S547" s="1"/>
      <c r="T547" s="1"/>
      <c r="U547" s="1"/>
      <c r="V547" s="1"/>
      <c r="W547" s="1"/>
      <c r="X547" s="1"/>
      <c r="Y547" s="1"/>
      <c r="Z547" s="1"/>
      <c r="AA547" s="1"/>
      <c r="AB547" s="1"/>
    </row>
    <row r="548" spans="1:28" ht="15" customHeight="1" thickBot="1" x14ac:dyDescent="0.25"/>
    <row r="549" spans="1:28" ht="15" customHeight="1" thickBot="1" x14ac:dyDescent="0.25">
      <c r="A549" s="1006" t="s">
        <v>770</v>
      </c>
      <c r="B549" s="1007"/>
      <c r="C549" s="1007"/>
      <c r="D549" s="1007"/>
      <c r="E549" s="1007"/>
      <c r="F549" s="1008"/>
      <c r="G549" s="1003" t="s">
        <v>830</v>
      </c>
      <c r="H549" s="1004"/>
      <c r="I549" s="1005"/>
      <c r="L549" s="986" t="s">
        <v>588</v>
      </c>
      <c r="M549" s="987"/>
      <c r="N549" s="987"/>
      <c r="O549" s="988"/>
    </row>
    <row r="550" spans="1:28" ht="15" customHeight="1" thickBot="1" x14ac:dyDescent="0.25">
      <c r="A550" s="117" t="s">
        <v>496</v>
      </c>
      <c r="B550" s="118" t="s">
        <v>497</v>
      </c>
      <c r="C550" s="119" t="s">
        <v>498</v>
      </c>
      <c r="D550" s="119" t="s">
        <v>499</v>
      </c>
      <c r="E550" s="119" t="s">
        <v>500</v>
      </c>
      <c r="F550" s="119" t="s">
        <v>501</v>
      </c>
      <c r="G550" s="121" t="s">
        <v>502</v>
      </c>
      <c r="H550" s="121" t="s">
        <v>503</v>
      </c>
      <c r="I550" s="122" t="s">
        <v>504</v>
      </c>
      <c r="L550" s="989"/>
      <c r="M550" s="990"/>
      <c r="N550" s="990"/>
      <c r="O550" s="991"/>
      <c r="Q550" s="24" t="s">
        <v>831</v>
      </c>
      <c r="R550" s="113" t="s">
        <v>833</v>
      </c>
      <c r="S550" s="113" t="s">
        <v>773</v>
      </c>
      <c r="T550" s="113" t="s">
        <v>775</v>
      </c>
      <c r="U550" s="113" t="s">
        <v>776</v>
      </c>
      <c r="V550" s="113" t="s">
        <v>834</v>
      </c>
      <c r="W550" s="113" t="s">
        <v>835</v>
      </c>
      <c r="X550" s="113" t="s">
        <v>779</v>
      </c>
      <c r="Y550" s="114" t="s">
        <v>836</v>
      </c>
    </row>
    <row r="551" spans="1:28" ht="15" customHeight="1" x14ac:dyDescent="0.2">
      <c r="A551" s="123">
        <v>1</v>
      </c>
      <c r="B551" s="53" t="s">
        <v>780</v>
      </c>
      <c r="C551" s="46">
        <v>11</v>
      </c>
      <c r="D551" s="46">
        <v>8</v>
      </c>
      <c r="E551" s="46">
        <v>0</v>
      </c>
      <c r="F551" s="46">
        <v>3</v>
      </c>
      <c r="G551" s="46">
        <v>33</v>
      </c>
      <c r="H551" s="46">
        <v>16</v>
      </c>
      <c r="I551" s="47">
        <v>16</v>
      </c>
      <c r="J551" s="29">
        <f t="shared" si="91"/>
        <v>11</v>
      </c>
      <c r="K551" s="29">
        <f t="shared" si="92"/>
        <v>16</v>
      </c>
      <c r="L551" s="927" t="s">
        <v>837</v>
      </c>
      <c r="M551" s="928"/>
      <c r="N551" s="928"/>
      <c r="O551" s="929"/>
      <c r="Q551" s="115" t="s">
        <v>833</v>
      </c>
      <c r="R551" s="10"/>
      <c r="S551" s="20"/>
      <c r="T551" s="20" t="s">
        <v>532</v>
      </c>
      <c r="U551" s="20"/>
      <c r="V551" s="20" t="s">
        <v>532</v>
      </c>
      <c r="W551" s="20"/>
      <c r="X551" s="20"/>
      <c r="Y551" s="21" t="s">
        <v>532</v>
      </c>
    </row>
    <row r="552" spans="1:28" ht="15" customHeight="1" x14ac:dyDescent="0.2">
      <c r="A552" s="124">
        <v>2</v>
      </c>
      <c r="B552" s="54" t="s">
        <v>838</v>
      </c>
      <c r="C552" s="48">
        <v>13</v>
      </c>
      <c r="D552" s="48">
        <v>6</v>
      </c>
      <c r="E552" s="48">
        <v>2</v>
      </c>
      <c r="F552" s="48">
        <v>5</v>
      </c>
      <c r="G552" s="48">
        <v>31</v>
      </c>
      <c r="H552" s="48">
        <v>31</v>
      </c>
      <c r="I552" s="49">
        <v>14</v>
      </c>
      <c r="J552" s="29">
        <f t="shared" si="91"/>
        <v>13</v>
      </c>
      <c r="K552" s="29">
        <f t="shared" si="92"/>
        <v>14</v>
      </c>
      <c r="L552" s="930"/>
      <c r="M552" s="931"/>
      <c r="N552" s="931"/>
      <c r="O552" s="932"/>
      <c r="Q552" s="115" t="s">
        <v>773</v>
      </c>
      <c r="R552" s="20"/>
      <c r="S552" s="10"/>
      <c r="T552" s="20"/>
      <c r="U552" s="20"/>
      <c r="V552" s="20"/>
      <c r="W552" s="20" t="s">
        <v>532</v>
      </c>
      <c r="X552" s="20"/>
      <c r="Y552" s="21"/>
    </row>
    <row r="553" spans="1:28" ht="15" customHeight="1" x14ac:dyDescent="0.2">
      <c r="A553" s="124">
        <v>3</v>
      </c>
      <c r="B553" s="54" t="s">
        <v>839</v>
      </c>
      <c r="C553" s="48">
        <v>11</v>
      </c>
      <c r="D553" s="48">
        <v>5</v>
      </c>
      <c r="E553" s="48">
        <v>2</v>
      </c>
      <c r="F553" s="48">
        <v>4</v>
      </c>
      <c r="G553" s="48">
        <v>28</v>
      </c>
      <c r="H553" s="48">
        <v>27</v>
      </c>
      <c r="I553" s="49">
        <v>12</v>
      </c>
      <c r="J553" s="29">
        <f t="shared" si="91"/>
        <v>11</v>
      </c>
      <c r="K553" s="29">
        <f t="shared" si="92"/>
        <v>12</v>
      </c>
      <c r="L553" s="930"/>
      <c r="M553" s="931"/>
      <c r="N553" s="931"/>
      <c r="O553" s="932"/>
      <c r="Q553" s="115" t="s">
        <v>775</v>
      </c>
      <c r="R553" s="20"/>
      <c r="S553" s="20"/>
      <c r="T553" s="10"/>
      <c r="U553" s="11"/>
      <c r="V553" s="11"/>
      <c r="W553" s="20"/>
      <c r="X553" s="20"/>
      <c r="Y553" s="21"/>
    </row>
    <row r="554" spans="1:28" ht="15" customHeight="1" x14ac:dyDescent="0.2">
      <c r="A554" s="124" t="s">
        <v>840</v>
      </c>
      <c r="B554" s="54" t="s">
        <v>783</v>
      </c>
      <c r="C554" s="48">
        <v>11</v>
      </c>
      <c r="D554" s="48">
        <v>5</v>
      </c>
      <c r="E554" s="48">
        <v>0</v>
      </c>
      <c r="F554" s="48">
        <v>6</v>
      </c>
      <c r="G554" s="48">
        <v>24</v>
      </c>
      <c r="H554" s="48">
        <v>28</v>
      </c>
      <c r="I554" s="49">
        <v>10</v>
      </c>
      <c r="J554" s="29">
        <f t="shared" si="91"/>
        <v>11</v>
      </c>
      <c r="K554" s="29">
        <f t="shared" si="92"/>
        <v>10</v>
      </c>
      <c r="L554" s="930"/>
      <c r="M554" s="931"/>
      <c r="N554" s="931"/>
      <c r="O554" s="932"/>
      <c r="Q554" s="115" t="s">
        <v>776</v>
      </c>
      <c r="R554" s="20"/>
      <c r="S554" s="20"/>
      <c r="T554" s="11"/>
      <c r="U554" s="10"/>
      <c r="V554" s="11"/>
      <c r="W554" s="20"/>
      <c r="X554" s="11"/>
      <c r="Y554" s="21"/>
    </row>
    <row r="555" spans="1:28" ht="15" customHeight="1" x14ac:dyDescent="0.2">
      <c r="A555" s="124" t="s">
        <v>840</v>
      </c>
      <c r="B555" s="54" t="s">
        <v>785</v>
      </c>
      <c r="C555" s="48">
        <v>12</v>
      </c>
      <c r="D555" s="48">
        <v>4</v>
      </c>
      <c r="E555" s="48">
        <v>2</v>
      </c>
      <c r="F555" s="48">
        <v>6</v>
      </c>
      <c r="G555" s="48">
        <v>29</v>
      </c>
      <c r="H555" s="48">
        <v>35</v>
      </c>
      <c r="I555" s="49">
        <v>10</v>
      </c>
      <c r="J555" s="29">
        <f t="shared" si="91"/>
        <v>12</v>
      </c>
      <c r="K555" s="29">
        <f t="shared" si="92"/>
        <v>10</v>
      </c>
      <c r="L555" s="930"/>
      <c r="M555" s="931"/>
      <c r="N555" s="931"/>
      <c r="O555" s="932"/>
      <c r="Q555" s="115" t="s">
        <v>834</v>
      </c>
      <c r="R555" s="20" t="s">
        <v>532</v>
      </c>
      <c r="S555" s="20"/>
      <c r="T555" s="11"/>
      <c r="U555" s="11"/>
      <c r="V555" s="10"/>
      <c r="W555" s="20"/>
      <c r="X555" s="11"/>
      <c r="Y555" s="21"/>
    </row>
    <row r="556" spans="1:28" ht="15" customHeight="1" x14ac:dyDescent="0.2">
      <c r="A556" s="124">
        <v>6</v>
      </c>
      <c r="B556" s="54" t="s">
        <v>841</v>
      </c>
      <c r="C556" s="48">
        <v>9</v>
      </c>
      <c r="D556" s="48">
        <v>4</v>
      </c>
      <c r="E556" s="48">
        <v>1</v>
      </c>
      <c r="F556" s="48">
        <v>4</v>
      </c>
      <c r="G556" s="48">
        <v>28</v>
      </c>
      <c r="H556" s="48">
        <v>35</v>
      </c>
      <c r="I556" s="49">
        <v>9</v>
      </c>
      <c r="J556" s="29">
        <f t="shared" si="91"/>
        <v>9</v>
      </c>
      <c r="K556" s="29">
        <f t="shared" si="92"/>
        <v>9</v>
      </c>
      <c r="L556" s="930"/>
      <c r="M556" s="931"/>
      <c r="N556" s="931"/>
      <c r="O556" s="932"/>
      <c r="Q556" s="115" t="s">
        <v>835</v>
      </c>
      <c r="R556" s="20" t="s">
        <v>532</v>
      </c>
      <c r="S556" s="20"/>
      <c r="T556" s="11"/>
      <c r="U556" s="11"/>
      <c r="V556" s="2"/>
      <c r="W556" s="10"/>
      <c r="X556" s="20"/>
      <c r="Y556" s="12"/>
    </row>
    <row r="557" spans="1:28" ht="15" customHeight="1" x14ac:dyDescent="0.2">
      <c r="A557" s="124">
        <v>7</v>
      </c>
      <c r="B557" s="54" t="s">
        <v>842</v>
      </c>
      <c r="C557" s="48">
        <v>12</v>
      </c>
      <c r="D557" s="48">
        <v>3</v>
      </c>
      <c r="E557" s="48">
        <v>4</v>
      </c>
      <c r="F557" s="48">
        <v>5</v>
      </c>
      <c r="G557" s="48">
        <v>24</v>
      </c>
      <c r="H557" s="48">
        <v>28</v>
      </c>
      <c r="I557" s="49" t="s">
        <v>824</v>
      </c>
      <c r="J557" s="29">
        <f t="shared" si="91"/>
        <v>12</v>
      </c>
      <c r="K557" s="29">
        <f t="shared" si="92"/>
        <v>10</v>
      </c>
      <c r="L557" s="930"/>
      <c r="M557" s="931"/>
      <c r="N557" s="931"/>
      <c r="O557" s="932"/>
      <c r="Q557" s="115" t="s">
        <v>779</v>
      </c>
      <c r="R557" s="20"/>
      <c r="S557" s="20"/>
      <c r="T557" s="11"/>
      <c r="U557" s="11"/>
      <c r="V557" s="2"/>
      <c r="W557" s="11"/>
      <c r="X557" s="10"/>
      <c r="Y557" s="12"/>
    </row>
    <row r="558" spans="1:28" ht="15" customHeight="1" thickBot="1" x14ac:dyDescent="0.25">
      <c r="A558" s="125">
        <v>8</v>
      </c>
      <c r="B558" s="55" t="s">
        <v>782</v>
      </c>
      <c r="C558" s="50">
        <v>8</v>
      </c>
      <c r="D558" s="50">
        <v>2</v>
      </c>
      <c r="E558" s="50">
        <v>1</v>
      </c>
      <c r="F558" s="50">
        <v>5</v>
      </c>
      <c r="G558" s="50">
        <v>16</v>
      </c>
      <c r="H558" s="50">
        <v>21</v>
      </c>
      <c r="I558" s="51" t="s">
        <v>843</v>
      </c>
      <c r="J558" s="29">
        <f t="shared" si="91"/>
        <v>8</v>
      </c>
      <c r="K558" s="29">
        <f t="shared" si="92"/>
        <v>5</v>
      </c>
      <c r="L558" s="933"/>
      <c r="M558" s="934"/>
      <c r="N558" s="934"/>
      <c r="O558" s="935"/>
      <c r="Q558" s="116" t="s">
        <v>836</v>
      </c>
      <c r="R558" s="23"/>
      <c r="S558" s="23"/>
      <c r="T558" s="14"/>
      <c r="U558" s="14"/>
      <c r="V558" s="3"/>
      <c r="W558" s="14"/>
      <c r="X558" s="23"/>
      <c r="Y558" s="15"/>
    </row>
    <row r="559" spans="1:28" ht="15" customHeight="1" x14ac:dyDescent="0.2">
      <c r="A559" s="108"/>
      <c r="B559" s="109"/>
      <c r="C559" s="108">
        <f t="shared" ref="C559:H559" si="94">SUM(C551:C558)</f>
        <v>87</v>
      </c>
      <c r="D559" s="108">
        <f t="shared" si="94"/>
        <v>37</v>
      </c>
      <c r="E559" s="108">
        <f t="shared" si="94"/>
        <v>12</v>
      </c>
      <c r="F559" s="108">
        <f t="shared" si="94"/>
        <v>38</v>
      </c>
      <c r="G559" s="108">
        <f t="shared" si="94"/>
        <v>213</v>
      </c>
      <c r="H559" s="108">
        <f t="shared" si="94"/>
        <v>221</v>
      </c>
      <c r="I559" s="108">
        <f>SUM(I551:I558)+15</f>
        <v>86</v>
      </c>
      <c r="J559" s="29">
        <f t="shared" si="91"/>
        <v>87</v>
      </c>
      <c r="K559" s="29">
        <f t="shared" si="92"/>
        <v>86</v>
      </c>
    </row>
    <row r="560" spans="1:28" ht="15" customHeight="1" thickBot="1" x14ac:dyDescent="0.25"/>
    <row r="561" spans="1:33" ht="15" customHeight="1" thickBot="1" x14ac:dyDescent="0.25">
      <c r="A561" s="983" t="s">
        <v>493</v>
      </c>
      <c r="B561" s="984"/>
      <c r="C561" s="984"/>
      <c r="D561" s="984"/>
      <c r="E561" s="984"/>
      <c r="F561" s="985"/>
      <c r="G561" s="980" t="s">
        <v>830</v>
      </c>
      <c r="H561" s="981"/>
      <c r="I561" s="982"/>
      <c r="L561" s="952" t="s">
        <v>583</v>
      </c>
      <c r="M561" s="953"/>
      <c r="N561" s="953"/>
      <c r="O561" s="954"/>
    </row>
    <row r="562" spans="1:33" ht="15" customHeight="1" thickBot="1" x14ac:dyDescent="0.25">
      <c r="A562" s="30" t="s">
        <v>496</v>
      </c>
      <c r="B562" s="85" t="s">
        <v>497</v>
      </c>
      <c r="C562" s="31" t="s">
        <v>498</v>
      </c>
      <c r="D562" s="31" t="s">
        <v>499</v>
      </c>
      <c r="E562" s="31" t="s">
        <v>500</v>
      </c>
      <c r="F562" s="31" t="s">
        <v>501</v>
      </c>
      <c r="G562" s="32" t="s">
        <v>502</v>
      </c>
      <c r="H562" s="32" t="s">
        <v>503</v>
      </c>
      <c r="I562" s="33" t="s">
        <v>504</v>
      </c>
      <c r="L562" s="955"/>
      <c r="M562" s="956"/>
      <c r="N562" s="956"/>
      <c r="O562" s="957"/>
      <c r="Q562" s="24" t="s">
        <v>831</v>
      </c>
      <c r="R562" s="7" t="s">
        <v>792</v>
      </c>
      <c r="S562" s="7" t="s">
        <v>793</v>
      </c>
      <c r="T562" s="7" t="s">
        <v>507</v>
      </c>
      <c r="U562" s="7" t="s">
        <v>634</v>
      </c>
      <c r="V562" s="7" t="s">
        <v>799</v>
      </c>
      <c r="W562" s="7" t="s">
        <v>794</v>
      </c>
      <c r="X562" s="7" t="s">
        <v>514</v>
      </c>
      <c r="Y562" s="7" t="s">
        <v>545</v>
      </c>
      <c r="Z562" s="7" t="s">
        <v>591</v>
      </c>
      <c r="AA562" s="8" t="s">
        <v>646</v>
      </c>
    </row>
    <row r="563" spans="1:33" ht="15" customHeight="1" x14ac:dyDescent="0.2">
      <c r="A563" s="34">
        <v>1</v>
      </c>
      <c r="B563" s="53" t="s">
        <v>639</v>
      </c>
      <c r="C563" s="46">
        <v>16</v>
      </c>
      <c r="D563" s="46">
        <v>16</v>
      </c>
      <c r="E563" s="46">
        <v>0</v>
      </c>
      <c r="F563" s="46">
        <v>0</v>
      </c>
      <c r="G563" s="46"/>
      <c r="H563" s="46"/>
      <c r="I563" s="47">
        <v>32</v>
      </c>
      <c r="J563" s="29">
        <f t="shared" si="91"/>
        <v>16</v>
      </c>
      <c r="K563" s="29">
        <f t="shared" si="92"/>
        <v>32</v>
      </c>
      <c r="L563" s="930" t="s">
        <v>532</v>
      </c>
      <c r="M563" s="931"/>
      <c r="N563" s="931"/>
      <c r="O563" s="932"/>
      <c r="Q563" s="9" t="s">
        <v>792</v>
      </c>
      <c r="R563" s="10"/>
      <c r="S563" s="20"/>
      <c r="T563" s="20" t="s">
        <v>532</v>
      </c>
      <c r="U563" s="20"/>
      <c r="V563" s="20" t="s">
        <v>532</v>
      </c>
      <c r="W563" s="20"/>
      <c r="X563" s="20"/>
      <c r="Y563" s="20"/>
      <c r="Z563" s="20"/>
      <c r="AA563" s="21"/>
    </row>
    <row r="564" spans="1:33" ht="15" customHeight="1" x14ac:dyDescent="0.2">
      <c r="A564" s="37">
        <v>2</v>
      </c>
      <c r="B564" s="54" t="s">
        <v>802</v>
      </c>
      <c r="C564" s="48">
        <v>14</v>
      </c>
      <c r="D564" s="48"/>
      <c r="E564" s="48"/>
      <c r="F564" s="48"/>
      <c r="G564" s="48"/>
      <c r="H564" s="48"/>
      <c r="I564" s="49">
        <v>20</v>
      </c>
      <c r="J564" s="29">
        <f t="shared" si="91"/>
        <v>0</v>
      </c>
      <c r="K564" s="29">
        <f t="shared" si="92"/>
        <v>0</v>
      </c>
      <c r="L564" s="930"/>
      <c r="M564" s="931"/>
      <c r="N564" s="931"/>
      <c r="O564" s="932"/>
      <c r="Q564" s="9" t="s">
        <v>793</v>
      </c>
      <c r="R564" s="20"/>
      <c r="S564" s="10"/>
      <c r="T564" s="20"/>
      <c r="U564" s="20"/>
      <c r="V564" s="20"/>
      <c r="W564" s="20" t="s">
        <v>532</v>
      </c>
      <c r="X564" s="20"/>
      <c r="Y564" s="20"/>
      <c r="Z564" s="20"/>
      <c r="AA564" s="21"/>
    </row>
    <row r="565" spans="1:33" ht="15" customHeight="1" x14ac:dyDescent="0.2">
      <c r="A565" s="37" t="s">
        <v>629</v>
      </c>
      <c r="B565" s="54" t="s">
        <v>522</v>
      </c>
      <c r="C565" s="48">
        <v>17</v>
      </c>
      <c r="D565" s="48"/>
      <c r="E565" s="48"/>
      <c r="F565" s="48"/>
      <c r="G565" s="48"/>
      <c r="H565" s="48"/>
      <c r="I565" s="49">
        <v>18</v>
      </c>
      <c r="J565" s="29">
        <f t="shared" si="91"/>
        <v>0</v>
      </c>
      <c r="K565" s="29">
        <f t="shared" si="92"/>
        <v>0</v>
      </c>
      <c r="L565" s="930"/>
      <c r="M565" s="931"/>
      <c r="N565" s="931"/>
      <c r="O565" s="932"/>
      <c r="Q565" s="9" t="s">
        <v>507</v>
      </c>
      <c r="R565" s="20"/>
      <c r="S565" s="20"/>
      <c r="T565" s="10"/>
      <c r="U565" s="11"/>
      <c r="V565" s="11"/>
      <c r="W565" s="20"/>
      <c r="X565" s="20"/>
      <c r="Y565" s="20"/>
      <c r="Z565" s="20"/>
      <c r="AA565" s="21"/>
    </row>
    <row r="566" spans="1:33" ht="15" customHeight="1" x14ac:dyDescent="0.2">
      <c r="A566" s="37" t="s">
        <v>629</v>
      </c>
      <c r="B566" s="54" t="s">
        <v>557</v>
      </c>
      <c r="C566" s="48">
        <v>16</v>
      </c>
      <c r="D566" s="48"/>
      <c r="E566" s="48"/>
      <c r="F566" s="48"/>
      <c r="G566" s="48"/>
      <c r="H566" s="48"/>
      <c r="I566" s="49">
        <v>18</v>
      </c>
      <c r="J566" s="29">
        <f t="shared" si="91"/>
        <v>0</v>
      </c>
      <c r="K566" s="29">
        <f t="shared" si="92"/>
        <v>0</v>
      </c>
      <c r="L566" s="930"/>
      <c r="M566" s="931"/>
      <c r="N566" s="931"/>
      <c r="O566" s="932"/>
      <c r="Q566" s="9" t="s">
        <v>634</v>
      </c>
      <c r="R566" s="20"/>
      <c r="S566" s="20"/>
      <c r="T566" s="11"/>
      <c r="U566" s="10"/>
      <c r="V566" s="11"/>
      <c r="W566" s="20"/>
      <c r="X566" s="20"/>
      <c r="Y566" s="20" t="s">
        <v>844</v>
      </c>
      <c r="Z566" s="20"/>
      <c r="AA566" s="21"/>
    </row>
    <row r="567" spans="1:33" ht="15" customHeight="1" x14ac:dyDescent="0.2">
      <c r="A567" s="37">
        <v>5</v>
      </c>
      <c r="B567" s="54" t="s">
        <v>796</v>
      </c>
      <c r="C567" s="48">
        <v>17</v>
      </c>
      <c r="D567" s="48"/>
      <c r="E567" s="48"/>
      <c r="F567" s="48"/>
      <c r="G567" s="48"/>
      <c r="H567" s="48"/>
      <c r="I567" s="49">
        <v>16</v>
      </c>
      <c r="J567" s="29">
        <f t="shared" si="91"/>
        <v>0</v>
      </c>
      <c r="K567" s="29">
        <f t="shared" si="92"/>
        <v>0</v>
      </c>
      <c r="L567" s="930"/>
      <c r="M567" s="931"/>
      <c r="N567" s="931"/>
      <c r="O567" s="932"/>
      <c r="Q567" s="9" t="s">
        <v>799</v>
      </c>
      <c r="R567" s="20" t="s">
        <v>532</v>
      </c>
      <c r="S567" s="20"/>
      <c r="T567" s="11"/>
      <c r="U567" s="11"/>
      <c r="V567" s="10"/>
      <c r="W567" s="20"/>
      <c r="X567" s="20"/>
      <c r="Y567" s="20"/>
      <c r="Z567" s="20"/>
      <c r="AA567" s="21"/>
    </row>
    <row r="568" spans="1:33" ht="15" customHeight="1" x14ac:dyDescent="0.2">
      <c r="A568" s="37">
        <v>6</v>
      </c>
      <c r="B568" s="54" t="s">
        <v>529</v>
      </c>
      <c r="C568" s="48">
        <v>17</v>
      </c>
      <c r="D568" s="48"/>
      <c r="E568" s="48"/>
      <c r="F568" s="48"/>
      <c r="G568" s="48"/>
      <c r="H568" s="48"/>
      <c r="I568" s="49">
        <v>13</v>
      </c>
      <c r="J568" s="29">
        <f t="shared" si="91"/>
        <v>0</v>
      </c>
      <c r="K568" s="29">
        <f t="shared" si="92"/>
        <v>0</v>
      </c>
      <c r="L568" s="930"/>
      <c r="M568" s="931"/>
      <c r="N568" s="931"/>
      <c r="O568" s="932"/>
      <c r="Q568" s="9" t="s">
        <v>794</v>
      </c>
      <c r="R568" s="20" t="s">
        <v>532</v>
      </c>
      <c r="S568" s="20"/>
      <c r="T568" s="11"/>
      <c r="U568" s="11"/>
      <c r="V568" s="2"/>
      <c r="W568" s="10"/>
      <c r="X568" s="20"/>
      <c r="Y568" s="20"/>
      <c r="Z568" s="20"/>
      <c r="AA568" s="21"/>
    </row>
    <row r="569" spans="1:33" ht="15" customHeight="1" x14ac:dyDescent="0.2">
      <c r="A569" s="37" t="s">
        <v>556</v>
      </c>
      <c r="B569" s="54" t="s">
        <v>674</v>
      </c>
      <c r="C569" s="48">
        <v>13</v>
      </c>
      <c r="D569" s="48"/>
      <c r="E569" s="48"/>
      <c r="F569" s="48"/>
      <c r="G569" s="48"/>
      <c r="H569" s="48"/>
      <c r="I569" s="49">
        <v>12</v>
      </c>
      <c r="J569" s="29">
        <f t="shared" si="91"/>
        <v>0</v>
      </c>
      <c r="K569" s="29">
        <f t="shared" si="92"/>
        <v>0</v>
      </c>
      <c r="L569" s="930"/>
      <c r="M569" s="931"/>
      <c r="N569" s="931"/>
      <c r="O569" s="932"/>
      <c r="Q569" s="9" t="s">
        <v>514</v>
      </c>
      <c r="R569" s="20"/>
      <c r="S569" s="20"/>
      <c r="T569" s="11"/>
      <c r="U569" s="11"/>
      <c r="V569" s="2"/>
      <c r="W569" s="11"/>
      <c r="X569" s="10"/>
      <c r="Y569" s="20"/>
      <c r="Z569" s="11"/>
      <c r="AA569" s="21"/>
    </row>
    <row r="570" spans="1:33" ht="15" customHeight="1" x14ac:dyDescent="0.2">
      <c r="A570" s="37" t="s">
        <v>556</v>
      </c>
      <c r="B570" s="54" t="s">
        <v>797</v>
      </c>
      <c r="C570" s="48">
        <v>17</v>
      </c>
      <c r="D570" s="48"/>
      <c r="E570" s="48"/>
      <c r="F570" s="48"/>
      <c r="G570" s="48"/>
      <c r="H570" s="48"/>
      <c r="I570" s="49">
        <v>12</v>
      </c>
      <c r="J570" s="29">
        <f t="shared" si="91"/>
        <v>0</v>
      </c>
      <c r="K570" s="29">
        <f t="shared" si="92"/>
        <v>0</v>
      </c>
      <c r="L570" s="930"/>
      <c r="M570" s="931"/>
      <c r="N570" s="931"/>
      <c r="O570" s="932"/>
      <c r="Q570" s="9" t="s">
        <v>545</v>
      </c>
      <c r="R570" s="20"/>
      <c r="S570" s="20"/>
      <c r="T570" s="11"/>
      <c r="U570" s="11"/>
      <c r="V570" s="2"/>
      <c r="W570" s="11"/>
      <c r="X570" s="2"/>
      <c r="Y570" s="10"/>
      <c r="Z570" s="20"/>
      <c r="AA570" s="12"/>
    </row>
    <row r="571" spans="1:33" ht="15" customHeight="1" x14ac:dyDescent="0.2">
      <c r="A571" s="37">
        <v>9</v>
      </c>
      <c r="B571" s="54" t="s">
        <v>599</v>
      </c>
      <c r="C571" s="48">
        <v>18</v>
      </c>
      <c r="D571" s="48"/>
      <c r="E571" s="48"/>
      <c r="F571" s="48"/>
      <c r="G571" s="48"/>
      <c r="H571" s="48"/>
      <c r="I571" s="49">
        <v>11</v>
      </c>
      <c r="J571" s="29">
        <f t="shared" si="91"/>
        <v>0</v>
      </c>
      <c r="K571" s="29">
        <f t="shared" si="92"/>
        <v>0</v>
      </c>
      <c r="L571" s="930" t="s">
        <v>845</v>
      </c>
      <c r="M571" s="931"/>
      <c r="N571" s="931"/>
      <c r="O571" s="932"/>
      <c r="Q571" s="9" t="s">
        <v>591</v>
      </c>
      <c r="R571" s="20"/>
      <c r="S571" s="20"/>
      <c r="T571" s="20"/>
      <c r="U571" s="20"/>
      <c r="V571" s="20"/>
      <c r="W571" s="20"/>
      <c r="X571" s="2"/>
      <c r="Y571" s="11"/>
      <c r="Z571" s="10"/>
      <c r="AA571" s="12"/>
    </row>
    <row r="572" spans="1:33" ht="15" customHeight="1" thickBot="1" x14ac:dyDescent="0.25">
      <c r="A572" s="40">
        <v>10</v>
      </c>
      <c r="B572" s="55" t="s">
        <v>846</v>
      </c>
      <c r="C572" s="50">
        <v>17</v>
      </c>
      <c r="D572" s="50"/>
      <c r="E572" s="50"/>
      <c r="F572" s="50"/>
      <c r="G572" s="50"/>
      <c r="H572" s="50"/>
      <c r="I572" s="51">
        <v>10</v>
      </c>
      <c r="J572" s="29">
        <f t="shared" si="91"/>
        <v>0</v>
      </c>
      <c r="K572" s="29">
        <f t="shared" si="92"/>
        <v>0</v>
      </c>
      <c r="L572" s="933"/>
      <c r="M572" s="934"/>
      <c r="N572" s="934"/>
      <c r="O572" s="935"/>
      <c r="Q572" s="13" t="s">
        <v>646</v>
      </c>
      <c r="R572" s="23"/>
      <c r="S572" s="23"/>
      <c r="T572" s="23"/>
      <c r="U572" s="23"/>
      <c r="V572" s="23"/>
      <c r="W572" s="23"/>
      <c r="X572" s="3"/>
      <c r="Y572" s="14"/>
      <c r="Z572" s="23"/>
      <c r="AA572" s="15"/>
    </row>
    <row r="573" spans="1:33" ht="15" customHeight="1" x14ac:dyDescent="0.2">
      <c r="C573" s="29">
        <v>162</v>
      </c>
      <c r="D573" s="29">
        <v>16</v>
      </c>
      <c r="E573" s="29">
        <v>0</v>
      </c>
      <c r="F573" s="29">
        <v>0</v>
      </c>
      <c r="G573" s="29">
        <v>0</v>
      </c>
      <c r="H573" s="29">
        <v>0</v>
      </c>
      <c r="I573" s="29">
        <v>162</v>
      </c>
      <c r="J573" s="29">
        <f t="shared" si="91"/>
        <v>16</v>
      </c>
      <c r="K573" s="29">
        <f t="shared" si="92"/>
        <v>32</v>
      </c>
    </row>
    <row r="574" spans="1:33" ht="15" customHeight="1" thickBot="1" x14ac:dyDescent="0.25"/>
    <row r="575" spans="1:33" ht="15" customHeight="1" thickBot="1" x14ac:dyDescent="0.25">
      <c r="A575" s="983" t="s">
        <v>587</v>
      </c>
      <c r="B575" s="984"/>
      <c r="C575" s="984"/>
      <c r="D575" s="984"/>
      <c r="E575" s="984"/>
      <c r="F575" s="985"/>
      <c r="G575" s="980" t="s">
        <v>830</v>
      </c>
      <c r="H575" s="981"/>
      <c r="I575" s="982"/>
      <c r="L575" s="952" t="s">
        <v>583</v>
      </c>
      <c r="M575" s="953"/>
      <c r="N575" s="953"/>
      <c r="O575" s="954"/>
    </row>
    <row r="576" spans="1:33" ht="15" customHeight="1" thickBot="1" x14ac:dyDescent="0.25">
      <c r="A576" s="30" t="s">
        <v>496</v>
      </c>
      <c r="B576" s="85" t="s">
        <v>497</v>
      </c>
      <c r="C576" s="31" t="s">
        <v>498</v>
      </c>
      <c r="D576" s="31" t="s">
        <v>499</v>
      </c>
      <c r="E576" s="31" t="s">
        <v>500</v>
      </c>
      <c r="F576" s="31" t="s">
        <v>501</v>
      </c>
      <c r="G576" s="32" t="s">
        <v>502</v>
      </c>
      <c r="H576" s="32" t="s">
        <v>503</v>
      </c>
      <c r="I576" s="33" t="s">
        <v>504</v>
      </c>
      <c r="L576" s="955"/>
      <c r="M576" s="956"/>
      <c r="N576" s="956"/>
      <c r="O576" s="957"/>
      <c r="Q576" s="24" t="s">
        <v>831</v>
      </c>
      <c r="R576" s="7" t="s">
        <v>847</v>
      </c>
      <c r="S576" s="7" t="s">
        <v>509</v>
      </c>
      <c r="T576" s="7" t="s">
        <v>848</v>
      </c>
      <c r="U576" s="7" t="s">
        <v>799</v>
      </c>
      <c r="V576" s="7" t="s">
        <v>513</v>
      </c>
      <c r="W576" s="7" t="s">
        <v>849</v>
      </c>
      <c r="X576" s="7" t="s">
        <v>517</v>
      </c>
      <c r="Y576" s="7" t="s">
        <v>850</v>
      </c>
      <c r="Z576" s="7" t="s">
        <v>851</v>
      </c>
      <c r="AA576" s="8" t="s">
        <v>592</v>
      </c>
      <c r="AG576" s="5" t="s">
        <v>532</v>
      </c>
    </row>
    <row r="577" spans="1:33" ht="15" customHeight="1" x14ac:dyDescent="0.2">
      <c r="A577" s="34">
        <v>1</v>
      </c>
      <c r="B577" s="53" t="s">
        <v>524</v>
      </c>
      <c r="C577" s="46">
        <v>16</v>
      </c>
      <c r="D577" s="46">
        <v>15</v>
      </c>
      <c r="E577" s="46">
        <v>1</v>
      </c>
      <c r="F577" s="46">
        <v>0</v>
      </c>
      <c r="G577" s="46">
        <v>0</v>
      </c>
      <c r="H577" s="46">
        <v>0</v>
      </c>
      <c r="I577" s="47">
        <v>31</v>
      </c>
      <c r="J577" s="29">
        <f t="shared" si="91"/>
        <v>16</v>
      </c>
      <c r="K577" s="29">
        <f t="shared" si="92"/>
        <v>31</v>
      </c>
      <c r="L577" s="930" t="s">
        <v>532</v>
      </c>
      <c r="M577" s="931"/>
      <c r="N577" s="931"/>
      <c r="O577" s="932"/>
      <c r="Q577" s="9" t="s">
        <v>847</v>
      </c>
      <c r="R577" s="10"/>
      <c r="S577" s="20"/>
      <c r="T577" s="20" t="s">
        <v>532</v>
      </c>
      <c r="U577" s="20"/>
      <c r="V577" s="20" t="s">
        <v>532</v>
      </c>
      <c r="W577" s="20"/>
      <c r="X577" s="20"/>
      <c r="Y577" s="20"/>
      <c r="Z577" s="20"/>
      <c r="AA577" s="21"/>
    </row>
    <row r="578" spans="1:33" ht="15" customHeight="1" x14ac:dyDescent="0.2">
      <c r="A578" s="37">
        <v>2</v>
      </c>
      <c r="B578" s="54" t="s">
        <v>852</v>
      </c>
      <c r="C578" s="48">
        <v>17</v>
      </c>
      <c r="D578" s="48"/>
      <c r="E578" s="48"/>
      <c r="F578" s="48"/>
      <c r="G578" s="48"/>
      <c r="H578" s="48"/>
      <c r="I578" s="49">
        <v>25</v>
      </c>
      <c r="J578" s="29">
        <f t="shared" si="91"/>
        <v>0</v>
      </c>
      <c r="K578" s="29">
        <f t="shared" si="92"/>
        <v>0</v>
      </c>
      <c r="L578" s="930"/>
      <c r="M578" s="931"/>
      <c r="N578" s="931"/>
      <c r="O578" s="932"/>
      <c r="Q578" s="9" t="s">
        <v>509</v>
      </c>
      <c r="R578" s="20"/>
      <c r="S578" s="10"/>
      <c r="T578" s="20"/>
      <c r="U578" s="20"/>
      <c r="V578" s="20"/>
      <c r="W578" s="20" t="s">
        <v>532</v>
      </c>
      <c r="X578" s="20"/>
      <c r="Y578" s="20"/>
      <c r="Z578" s="20"/>
      <c r="AA578" s="21"/>
    </row>
    <row r="579" spans="1:33" ht="15" customHeight="1" x14ac:dyDescent="0.2">
      <c r="A579" s="37">
        <v>3</v>
      </c>
      <c r="B579" s="54" t="s">
        <v>520</v>
      </c>
      <c r="C579" s="48">
        <v>18</v>
      </c>
      <c r="D579" s="48"/>
      <c r="E579" s="48"/>
      <c r="F579" s="48"/>
      <c r="G579" s="48"/>
      <c r="H579" s="48"/>
      <c r="I579" s="49">
        <v>24</v>
      </c>
      <c r="J579" s="29">
        <f t="shared" si="91"/>
        <v>0</v>
      </c>
      <c r="K579" s="29">
        <f t="shared" si="92"/>
        <v>0</v>
      </c>
      <c r="L579" s="930"/>
      <c r="M579" s="931"/>
      <c r="N579" s="931"/>
      <c r="O579" s="932"/>
      <c r="Q579" s="9" t="s">
        <v>848</v>
      </c>
      <c r="R579" s="20"/>
      <c r="S579" s="20"/>
      <c r="T579" s="10"/>
      <c r="U579" s="11"/>
      <c r="V579" s="11"/>
      <c r="W579" s="20"/>
      <c r="X579" s="20"/>
      <c r="Y579" s="20"/>
      <c r="Z579" s="20"/>
      <c r="AA579" s="21"/>
      <c r="AG579" s="5" t="s">
        <v>532</v>
      </c>
    </row>
    <row r="580" spans="1:33" ht="15" customHeight="1" x14ac:dyDescent="0.2">
      <c r="A580" s="37">
        <v>4</v>
      </c>
      <c r="B580" s="54" t="s">
        <v>803</v>
      </c>
      <c r="C580" s="48">
        <v>17</v>
      </c>
      <c r="D580" s="48"/>
      <c r="E580" s="48"/>
      <c r="F580" s="48"/>
      <c r="G580" s="48"/>
      <c r="H580" s="48"/>
      <c r="I580" s="49">
        <v>21</v>
      </c>
      <c r="J580" s="29">
        <f t="shared" si="91"/>
        <v>0</v>
      </c>
      <c r="K580" s="29">
        <f t="shared" si="92"/>
        <v>0</v>
      </c>
      <c r="L580" s="930"/>
      <c r="M580" s="931"/>
      <c r="N580" s="931"/>
      <c r="O580" s="932"/>
      <c r="Q580" s="9" t="s">
        <v>799</v>
      </c>
      <c r="R580" s="20"/>
      <c r="S580" s="20"/>
      <c r="T580" s="11"/>
      <c r="U580" s="10"/>
      <c r="V580" s="11"/>
      <c r="W580" s="20"/>
      <c r="X580" s="20"/>
      <c r="Y580" s="20"/>
      <c r="Z580" s="20"/>
      <c r="AA580" s="21"/>
    </row>
    <row r="581" spans="1:33" ht="15" customHeight="1" x14ac:dyDescent="0.2">
      <c r="A581" s="37" t="s">
        <v>631</v>
      </c>
      <c r="B581" s="54" t="s">
        <v>853</v>
      </c>
      <c r="C581" s="48">
        <v>16</v>
      </c>
      <c r="D581" s="48"/>
      <c r="E581" s="48"/>
      <c r="F581" s="48"/>
      <c r="G581" s="48"/>
      <c r="H581" s="48"/>
      <c r="I581" s="49">
        <v>16</v>
      </c>
      <c r="J581" s="29">
        <f t="shared" si="91"/>
        <v>0</v>
      </c>
      <c r="K581" s="29">
        <f t="shared" si="92"/>
        <v>0</v>
      </c>
      <c r="L581" s="930"/>
      <c r="M581" s="931"/>
      <c r="N581" s="931"/>
      <c r="O581" s="932"/>
      <c r="Q581" s="9" t="s">
        <v>513</v>
      </c>
      <c r="R581" s="20" t="s">
        <v>532</v>
      </c>
      <c r="S581" s="20"/>
      <c r="T581" s="11"/>
      <c r="U581" s="11"/>
      <c r="V581" s="10"/>
      <c r="W581" s="20"/>
      <c r="X581" s="20"/>
      <c r="Y581" s="20"/>
      <c r="Z581" s="20"/>
      <c r="AA581" s="21"/>
    </row>
    <row r="582" spans="1:33" ht="15" customHeight="1" x14ac:dyDescent="0.2">
      <c r="A582" s="37" t="s">
        <v>631</v>
      </c>
      <c r="B582" s="54" t="s">
        <v>854</v>
      </c>
      <c r="C582" s="48">
        <v>17</v>
      </c>
      <c r="D582" s="48"/>
      <c r="E582" s="48"/>
      <c r="F582" s="48"/>
      <c r="G582" s="48"/>
      <c r="H582" s="48"/>
      <c r="I582" s="49">
        <v>16</v>
      </c>
      <c r="J582" s="29">
        <f t="shared" si="91"/>
        <v>0</v>
      </c>
      <c r="K582" s="29">
        <f t="shared" si="92"/>
        <v>0</v>
      </c>
      <c r="L582" s="930"/>
      <c r="M582" s="931"/>
      <c r="N582" s="931"/>
      <c r="O582" s="932"/>
      <c r="Q582" s="9" t="s">
        <v>849</v>
      </c>
      <c r="R582" s="20" t="s">
        <v>532</v>
      </c>
      <c r="S582" s="20"/>
      <c r="T582" s="11"/>
      <c r="U582" s="11"/>
      <c r="V582" s="2"/>
      <c r="W582" s="10"/>
      <c r="X582" s="20"/>
      <c r="Y582" s="20"/>
      <c r="Z582" s="20"/>
      <c r="AA582" s="21"/>
    </row>
    <row r="583" spans="1:33" ht="15" customHeight="1" x14ac:dyDescent="0.2">
      <c r="A583" s="37" t="s">
        <v>631</v>
      </c>
      <c r="B583" s="54" t="s">
        <v>719</v>
      </c>
      <c r="C583" s="48">
        <v>15</v>
      </c>
      <c r="D583" s="48"/>
      <c r="E583" s="48"/>
      <c r="F583" s="48"/>
      <c r="G583" s="48"/>
      <c r="H583" s="48"/>
      <c r="I583" s="49">
        <v>16</v>
      </c>
      <c r="J583" s="29">
        <f t="shared" si="91"/>
        <v>0</v>
      </c>
      <c r="K583" s="29">
        <f t="shared" si="92"/>
        <v>0</v>
      </c>
      <c r="L583" s="930"/>
      <c r="M583" s="931"/>
      <c r="N583" s="931"/>
      <c r="O583" s="932"/>
      <c r="Q583" s="9" t="s">
        <v>517</v>
      </c>
      <c r="R583" s="20"/>
      <c r="S583" s="20"/>
      <c r="T583" s="11"/>
      <c r="U583" s="11"/>
      <c r="V583" s="2"/>
      <c r="W583" s="11"/>
      <c r="X583" s="10"/>
      <c r="Y583" s="20"/>
      <c r="Z583" s="11"/>
      <c r="AA583" s="21"/>
    </row>
    <row r="584" spans="1:33" ht="15" customHeight="1" x14ac:dyDescent="0.2">
      <c r="A584" s="37">
        <v>8</v>
      </c>
      <c r="B584" s="54" t="s">
        <v>855</v>
      </c>
      <c r="C584" s="48">
        <v>18</v>
      </c>
      <c r="D584" s="48"/>
      <c r="E584" s="48"/>
      <c r="F584" s="48"/>
      <c r="G584" s="48"/>
      <c r="H584" s="48"/>
      <c r="I584" s="49">
        <v>12</v>
      </c>
      <c r="J584" s="29">
        <f t="shared" si="91"/>
        <v>0</v>
      </c>
      <c r="K584" s="29">
        <f t="shared" si="92"/>
        <v>0</v>
      </c>
      <c r="L584" s="930"/>
      <c r="M584" s="931"/>
      <c r="N584" s="931"/>
      <c r="O584" s="932"/>
      <c r="Q584" s="9" t="s">
        <v>850</v>
      </c>
      <c r="R584" s="20"/>
      <c r="S584" s="20"/>
      <c r="T584" s="11"/>
      <c r="U584" s="11"/>
      <c r="V584" s="2"/>
      <c r="W584" s="11"/>
      <c r="X584" s="2"/>
      <c r="Y584" s="10"/>
      <c r="Z584" s="20"/>
      <c r="AA584" s="12"/>
    </row>
    <row r="585" spans="1:33" ht="15" customHeight="1" x14ac:dyDescent="0.2">
      <c r="A585" s="37">
        <v>9</v>
      </c>
      <c r="B585" s="54" t="s">
        <v>856</v>
      </c>
      <c r="C585" s="48">
        <v>18</v>
      </c>
      <c r="D585" s="48"/>
      <c r="E585" s="48"/>
      <c r="F585" s="48"/>
      <c r="G585" s="48"/>
      <c r="H585" s="48"/>
      <c r="I585" s="49">
        <v>5</v>
      </c>
      <c r="J585" s="29">
        <f t="shared" si="91"/>
        <v>0</v>
      </c>
      <c r="K585" s="29">
        <f t="shared" si="92"/>
        <v>0</v>
      </c>
      <c r="L585" s="930" t="s">
        <v>857</v>
      </c>
      <c r="M585" s="931"/>
      <c r="N585" s="931"/>
      <c r="O585" s="932"/>
      <c r="Q585" s="9" t="s">
        <v>851</v>
      </c>
      <c r="R585" s="20"/>
      <c r="S585" s="20"/>
      <c r="T585" s="20"/>
      <c r="U585" s="20"/>
      <c r="V585" s="20"/>
      <c r="W585" s="20"/>
      <c r="X585" s="2"/>
      <c r="Y585" s="11"/>
      <c r="Z585" s="10"/>
      <c r="AA585" s="12"/>
    </row>
    <row r="586" spans="1:33" ht="15" customHeight="1" thickBot="1" x14ac:dyDescent="0.25">
      <c r="A586" s="40">
        <v>10</v>
      </c>
      <c r="B586" s="55" t="s">
        <v>721</v>
      </c>
      <c r="C586" s="50">
        <v>18</v>
      </c>
      <c r="D586" s="50"/>
      <c r="E586" s="50"/>
      <c r="F586" s="50"/>
      <c r="G586" s="50"/>
      <c r="H586" s="50"/>
      <c r="I586" s="51">
        <v>4</v>
      </c>
      <c r="J586" s="29">
        <f t="shared" si="91"/>
        <v>0</v>
      </c>
      <c r="K586" s="29">
        <f t="shared" si="92"/>
        <v>0</v>
      </c>
      <c r="L586" s="933"/>
      <c r="M586" s="934"/>
      <c r="N586" s="934"/>
      <c r="O586" s="935"/>
      <c r="Q586" s="13" t="s">
        <v>592</v>
      </c>
      <c r="R586" s="23"/>
      <c r="S586" s="23"/>
      <c r="T586" s="23"/>
      <c r="U586" s="23"/>
      <c r="V586" s="23"/>
      <c r="W586" s="23"/>
      <c r="X586" s="3"/>
      <c r="Y586" s="14"/>
      <c r="Z586" s="23"/>
      <c r="AA586" s="15"/>
    </row>
    <row r="587" spans="1:33" ht="15" customHeight="1" x14ac:dyDescent="0.2">
      <c r="C587" s="29">
        <f t="shared" ref="C587:I587" si="95">SUM(C577:C586)</f>
        <v>170</v>
      </c>
      <c r="D587" s="29">
        <f t="shared" si="95"/>
        <v>15</v>
      </c>
      <c r="E587" s="29">
        <f t="shared" si="95"/>
        <v>1</v>
      </c>
      <c r="F587" s="29">
        <f t="shared" si="95"/>
        <v>0</v>
      </c>
      <c r="G587" s="29">
        <f t="shared" si="95"/>
        <v>0</v>
      </c>
      <c r="H587" s="29">
        <f t="shared" si="95"/>
        <v>0</v>
      </c>
      <c r="I587" s="29">
        <f t="shared" si="95"/>
        <v>170</v>
      </c>
      <c r="J587" s="29">
        <f t="shared" si="91"/>
        <v>16</v>
      </c>
      <c r="K587" s="29">
        <f t="shared" si="92"/>
        <v>31</v>
      </c>
    </row>
    <row r="588" spans="1:33" ht="15" customHeight="1" thickBot="1" x14ac:dyDescent="0.25"/>
    <row r="589" spans="1:33" ht="15" customHeight="1" thickBot="1" x14ac:dyDescent="0.25">
      <c r="A589" s="983" t="s">
        <v>858</v>
      </c>
      <c r="B589" s="984"/>
      <c r="C589" s="984"/>
      <c r="D589" s="984"/>
      <c r="E589" s="984"/>
      <c r="F589" s="985"/>
      <c r="G589" s="980" t="s">
        <v>830</v>
      </c>
      <c r="H589" s="981"/>
      <c r="I589" s="982"/>
      <c r="L589" s="952" t="s">
        <v>583</v>
      </c>
      <c r="M589" s="953"/>
      <c r="N589" s="953"/>
      <c r="O589" s="954"/>
    </row>
    <row r="590" spans="1:33" ht="15" customHeight="1" thickBot="1" x14ac:dyDescent="0.25">
      <c r="A590" s="30" t="s">
        <v>496</v>
      </c>
      <c r="B590" s="85" t="s">
        <v>497</v>
      </c>
      <c r="C590" s="31" t="s">
        <v>498</v>
      </c>
      <c r="D590" s="31" t="s">
        <v>499</v>
      </c>
      <c r="E590" s="31" t="s">
        <v>500</v>
      </c>
      <c r="F590" s="31" t="s">
        <v>501</v>
      </c>
      <c r="G590" s="32" t="s">
        <v>502</v>
      </c>
      <c r="H590" s="32" t="s">
        <v>503</v>
      </c>
      <c r="I590" s="33" t="s">
        <v>504</v>
      </c>
      <c r="L590" s="955"/>
      <c r="M590" s="956"/>
      <c r="N590" s="956"/>
      <c r="O590" s="957"/>
      <c r="Q590" s="24" t="s">
        <v>831</v>
      </c>
      <c r="R590" s="7" t="s">
        <v>859</v>
      </c>
      <c r="S590" s="7" t="s">
        <v>540</v>
      </c>
      <c r="T590" s="7" t="s">
        <v>860</v>
      </c>
      <c r="U590" s="7" t="s">
        <v>713</v>
      </c>
      <c r="V590" s="7" t="s">
        <v>542</v>
      </c>
      <c r="W590" s="7" t="s">
        <v>744</v>
      </c>
      <c r="X590" s="7" t="s">
        <v>861</v>
      </c>
      <c r="Y590" s="7" t="s">
        <v>862</v>
      </c>
      <c r="Z590" s="7" t="s">
        <v>515</v>
      </c>
      <c r="AA590" s="8" t="s">
        <v>863</v>
      </c>
      <c r="AG590" s="5" t="s">
        <v>532</v>
      </c>
    </row>
    <row r="591" spans="1:33" ht="15" customHeight="1" x14ac:dyDescent="0.2">
      <c r="A591" s="34">
        <v>1</v>
      </c>
      <c r="B591" s="53" t="s">
        <v>864</v>
      </c>
      <c r="C591" s="46">
        <v>16</v>
      </c>
      <c r="D591" s="46"/>
      <c r="E591" s="46"/>
      <c r="F591" s="46"/>
      <c r="G591" s="46"/>
      <c r="H591" s="46"/>
      <c r="I591" s="47">
        <v>29</v>
      </c>
      <c r="J591" s="29">
        <f t="shared" ref="J591:J633" si="96">D591+E591+F591</f>
        <v>0</v>
      </c>
      <c r="K591" s="29">
        <f t="shared" ref="K591:K633" si="97">D591*2+E591</f>
        <v>0</v>
      </c>
      <c r="L591" s="930"/>
      <c r="M591" s="931"/>
      <c r="N591" s="931"/>
      <c r="O591" s="932"/>
      <c r="Q591" s="9" t="s">
        <v>859</v>
      </c>
      <c r="R591" s="10"/>
      <c r="S591" s="20"/>
      <c r="T591" s="20" t="s">
        <v>532</v>
      </c>
      <c r="U591" s="20"/>
      <c r="V591" s="20" t="s">
        <v>532</v>
      </c>
      <c r="W591" s="20"/>
      <c r="X591" s="20"/>
      <c r="Y591" s="20"/>
      <c r="Z591" s="20"/>
      <c r="AA591" s="21"/>
    </row>
    <row r="592" spans="1:33" ht="15" customHeight="1" x14ac:dyDescent="0.2">
      <c r="A592" s="37">
        <v>2</v>
      </c>
      <c r="B592" s="54" t="s">
        <v>865</v>
      </c>
      <c r="C592" s="48">
        <v>16</v>
      </c>
      <c r="D592" s="48"/>
      <c r="E592" s="48"/>
      <c r="F592" s="48"/>
      <c r="G592" s="48"/>
      <c r="H592" s="48"/>
      <c r="I592" s="49">
        <v>20</v>
      </c>
      <c r="J592" s="29">
        <f t="shared" si="96"/>
        <v>0</v>
      </c>
      <c r="K592" s="29">
        <f t="shared" si="97"/>
        <v>0</v>
      </c>
      <c r="L592" s="930"/>
      <c r="M592" s="931"/>
      <c r="N592" s="931"/>
      <c r="O592" s="932"/>
      <c r="Q592" s="9" t="s">
        <v>540</v>
      </c>
      <c r="R592" s="20"/>
      <c r="S592" s="10"/>
      <c r="T592" s="20"/>
      <c r="U592" s="20"/>
      <c r="V592" s="20"/>
      <c r="W592" s="20" t="s">
        <v>532</v>
      </c>
      <c r="X592" s="20"/>
      <c r="Y592" s="20"/>
      <c r="Z592" s="20"/>
      <c r="AA592" s="21"/>
    </row>
    <row r="593" spans="1:33" ht="15" customHeight="1" x14ac:dyDescent="0.2">
      <c r="A593" s="37" t="s">
        <v>629</v>
      </c>
      <c r="B593" s="54" t="s">
        <v>866</v>
      </c>
      <c r="C593" s="48">
        <v>11</v>
      </c>
      <c r="D593" s="48"/>
      <c r="E593" s="48"/>
      <c r="F593" s="48"/>
      <c r="G593" s="48"/>
      <c r="H593" s="48"/>
      <c r="I593" s="49">
        <v>16</v>
      </c>
      <c r="J593" s="29">
        <f t="shared" si="96"/>
        <v>0</v>
      </c>
      <c r="K593" s="29">
        <f t="shared" si="97"/>
        <v>0</v>
      </c>
      <c r="L593" s="930"/>
      <c r="M593" s="931"/>
      <c r="N593" s="931"/>
      <c r="O593" s="932"/>
      <c r="Q593" s="9" t="s">
        <v>860</v>
      </c>
      <c r="R593" s="20"/>
      <c r="S593" s="20"/>
      <c r="T593" s="10"/>
      <c r="U593" s="11"/>
      <c r="V593" s="11"/>
      <c r="W593" s="20"/>
      <c r="X593" s="20"/>
      <c r="Y593" s="20"/>
      <c r="Z593" s="20"/>
      <c r="AA593" s="21"/>
      <c r="AG593" s="5" t="s">
        <v>532</v>
      </c>
    </row>
    <row r="594" spans="1:33" ht="15" customHeight="1" x14ac:dyDescent="0.2">
      <c r="A594" s="37" t="s">
        <v>629</v>
      </c>
      <c r="B594" s="54" t="s">
        <v>867</v>
      </c>
      <c r="C594" s="48">
        <v>14</v>
      </c>
      <c r="D594" s="48"/>
      <c r="E594" s="48"/>
      <c r="F594" s="48"/>
      <c r="G594" s="48"/>
      <c r="H594" s="48"/>
      <c r="I594" s="49">
        <v>16</v>
      </c>
      <c r="J594" s="29">
        <f t="shared" si="96"/>
        <v>0</v>
      </c>
      <c r="K594" s="29">
        <f t="shared" si="97"/>
        <v>0</v>
      </c>
      <c r="L594" s="930"/>
      <c r="M594" s="931"/>
      <c r="N594" s="931"/>
      <c r="O594" s="932"/>
      <c r="Q594" s="9" t="s">
        <v>713</v>
      </c>
      <c r="R594" s="20"/>
      <c r="S594" s="20"/>
      <c r="T594" s="11"/>
      <c r="U594" s="10"/>
      <c r="V594" s="11"/>
      <c r="W594" s="20"/>
      <c r="X594" s="20"/>
      <c r="Y594" s="20"/>
      <c r="Z594" s="20"/>
      <c r="AA594" s="21"/>
    </row>
    <row r="595" spans="1:33" ht="15" customHeight="1" x14ac:dyDescent="0.2">
      <c r="A595" s="37">
        <v>5</v>
      </c>
      <c r="B595" s="54" t="s">
        <v>868</v>
      </c>
      <c r="C595" s="48">
        <v>12</v>
      </c>
      <c r="D595" s="48"/>
      <c r="E595" s="48"/>
      <c r="F595" s="48"/>
      <c r="G595" s="48"/>
      <c r="H595" s="48"/>
      <c r="I595" s="49">
        <v>11</v>
      </c>
      <c r="J595" s="29">
        <f t="shared" si="96"/>
        <v>0</v>
      </c>
      <c r="K595" s="29">
        <f t="shared" si="97"/>
        <v>0</v>
      </c>
      <c r="L595" s="930"/>
      <c r="M595" s="931"/>
      <c r="N595" s="931"/>
      <c r="O595" s="932"/>
      <c r="Q595" s="9" t="s">
        <v>542</v>
      </c>
      <c r="R595" s="20" t="s">
        <v>532</v>
      </c>
      <c r="S595" s="20"/>
      <c r="T595" s="11"/>
      <c r="U595" s="11"/>
      <c r="V595" s="10"/>
      <c r="W595" s="20"/>
      <c r="X595" s="20"/>
      <c r="Y595" s="20"/>
      <c r="Z595" s="20"/>
      <c r="AA595" s="21"/>
    </row>
    <row r="596" spans="1:33" ht="15" customHeight="1" x14ac:dyDescent="0.2">
      <c r="A596" s="37">
        <v>6</v>
      </c>
      <c r="B596" s="54" t="s">
        <v>555</v>
      </c>
      <c r="C596" s="48">
        <v>10</v>
      </c>
      <c r="D596" s="48"/>
      <c r="E596" s="48"/>
      <c r="F596" s="48"/>
      <c r="G596" s="48"/>
      <c r="H596" s="48"/>
      <c r="I596" s="49">
        <v>10</v>
      </c>
      <c r="J596" s="29">
        <f t="shared" si="96"/>
        <v>0</v>
      </c>
      <c r="K596" s="29">
        <f t="shared" si="97"/>
        <v>0</v>
      </c>
      <c r="L596" s="930"/>
      <c r="M596" s="931"/>
      <c r="N596" s="931"/>
      <c r="O596" s="932"/>
      <c r="Q596" s="9" t="s">
        <v>744</v>
      </c>
      <c r="R596" s="20" t="s">
        <v>532</v>
      </c>
      <c r="S596" s="20"/>
      <c r="T596" s="11"/>
      <c r="U596" s="11"/>
      <c r="V596" s="2"/>
      <c r="W596" s="10"/>
      <c r="X596" s="20"/>
      <c r="Y596" s="20"/>
      <c r="Z596" s="20"/>
      <c r="AA596" s="21"/>
    </row>
    <row r="597" spans="1:33" ht="15" customHeight="1" x14ac:dyDescent="0.2">
      <c r="A597" s="37">
        <v>7</v>
      </c>
      <c r="B597" s="54" t="s">
        <v>869</v>
      </c>
      <c r="C597" s="48">
        <v>11</v>
      </c>
      <c r="D597" s="48"/>
      <c r="E597" s="48"/>
      <c r="F597" s="48"/>
      <c r="G597" s="48"/>
      <c r="H597" s="48"/>
      <c r="I597" s="49">
        <v>9</v>
      </c>
      <c r="J597" s="29">
        <f t="shared" si="96"/>
        <v>0</v>
      </c>
      <c r="K597" s="29">
        <f t="shared" si="97"/>
        <v>0</v>
      </c>
      <c r="L597" s="930"/>
      <c r="M597" s="931"/>
      <c r="N597" s="931"/>
      <c r="O597" s="932"/>
      <c r="Q597" s="9" t="s">
        <v>861</v>
      </c>
      <c r="R597" s="20"/>
      <c r="S597" s="20"/>
      <c r="T597" s="11"/>
      <c r="U597" s="11"/>
      <c r="V597" s="2"/>
      <c r="W597" s="11"/>
      <c r="X597" s="10"/>
      <c r="Y597" s="20"/>
      <c r="Z597" s="11"/>
      <c r="AA597" s="21"/>
    </row>
    <row r="598" spans="1:33" ht="15" customHeight="1" x14ac:dyDescent="0.2">
      <c r="A598" s="37">
        <v>8</v>
      </c>
      <c r="B598" s="54" t="s">
        <v>870</v>
      </c>
      <c r="C598" s="48">
        <v>12</v>
      </c>
      <c r="D598" s="48"/>
      <c r="E598" s="48"/>
      <c r="F598" s="48"/>
      <c r="G598" s="48"/>
      <c r="H598" s="48"/>
      <c r="I598" s="49">
        <v>7</v>
      </c>
      <c r="J598" s="29">
        <f t="shared" si="96"/>
        <v>0</v>
      </c>
      <c r="K598" s="29">
        <f t="shared" si="97"/>
        <v>0</v>
      </c>
      <c r="L598" s="930"/>
      <c r="M598" s="931"/>
      <c r="N598" s="931"/>
      <c r="O598" s="932"/>
      <c r="Q598" s="9" t="s">
        <v>862</v>
      </c>
      <c r="R598" s="20"/>
      <c r="S598" s="20"/>
      <c r="T598" s="11"/>
      <c r="U598" s="11"/>
      <c r="V598" s="2"/>
      <c r="W598" s="11"/>
      <c r="X598" s="2"/>
      <c r="Y598" s="10"/>
      <c r="Z598" s="20"/>
      <c r="AA598" s="12"/>
    </row>
    <row r="599" spans="1:33" ht="15" customHeight="1" x14ac:dyDescent="0.2">
      <c r="A599" s="37">
        <v>9</v>
      </c>
      <c r="B599" s="54" t="s">
        <v>871</v>
      </c>
      <c r="C599" s="48">
        <v>10</v>
      </c>
      <c r="D599" s="48"/>
      <c r="E599" s="48"/>
      <c r="F599" s="48"/>
      <c r="G599" s="48"/>
      <c r="H599" s="48"/>
      <c r="I599" s="49">
        <v>4</v>
      </c>
      <c r="J599" s="29">
        <f t="shared" si="96"/>
        <v>0</v>
      </c>
      <c r="K599" s="29">
        <f t="shared" si="97"/>
        <v>0</v>
      </c>
      <c r="L599" s="930"/>
      <c r="M599" s="931"/>
      <c r="N599" s="931"/>
      <c r="O599" s="932"/>
      <c r="Q599" s="9" t="s">
        <v>515</v>
      </c>
      <c r="R599" s="20"/>
      <c r="S599" s="20"/>
      <c r="T599" s="20"/>
      <c r="U599" s="20"/>
      <c r="V599" s="20"/>
      <c r="W599" s="20"/>
      <c r="X599" s="2"/>
      <c r="Y599" s="11"/>
      <c r="Z599" s="10"/>
      <c r="AA599" s="12"/>
    </row>
    <row r="600" spans="1:33" ht="15" customHeight="1" thickBot="1" x14ac:dyDescent="0.25">
      <c r="A600" s="40">
        <v>10</v>
      </c>
      <c r="B600" s="55" t="s">
        <v>872</v>
      </c>
      <c r="C600" s="50">
        <v>12</v>
      </c>
      <c r="D600" s="50"/>
      <c r="E600" s="50"/>
      <c r="F600" s="50"/>
      <c r="G600" s="50"/>
      <c r="H600" s="50"/>
      <c r="I600" s="51">
        <v>2</v>
      </c>
      <c r="J600" s="29">
        <f t="shared" si="96"/>
        <v>0</v>
      </c>
      <c r="K600" s="29">
        <f t="shared" si="97"/>
        <v>0</v>
      </c>
      <c r="L600" s="933"/>
      <c r="M600" s="934"/>
      <c r="N600" s="934"/>
      <c r="O600" s="935"/>
      <c r="Q600" s="13" t="s">
        <v>863</v>
      </c>
      <c r="R600" s="23"/>
      <c r="S600" s="23"/>
      <c r="T600" s="23"/>
      <c r="U600" s="23"/>
      <c r="V600" s="23"/>
      <c r="W600" s="23"/>
      <c r="X600" s="3"/>
      <c r="Y600" s="14"/>
      <c r="Z600" s="23"/>
      <c r="AA600" s="15"/>
    </row>
    <row r="601" spans="1:33" ht="15" customHeight="1" x14ac:dyDescent="0.2">
      <c r="C601" s="29">
        <f t="shared" ref="C601:I601" si="98">SUM(C591:C600)</f>
        <v>124</v>
      </c>
      <c r="D601" s="29">
        <f t="shared" si="98"/>
        <v>0</v>
      </c>
      <c r="E601" s="29">
        <f t="shared" si="98"/>
        <v>0</v>
      </c>
      <c r="F601" s="29">
        <f t="shared" si="98"/>
        <v>0</v>
      </c>
      <c r="G601" s="29">
        <f t="shared" si="98"/>
        <v>0</v>
      </c>
      <c r="H601" s="29">
        <f t="shared" si="98"/>
        <v>0</v>
      </c>
      <c r="I601" s="29">
        <f t="shared" si="98"/>
        <v>124</v>
      </c>
      <c r="J601" s="29">
        <f t="shared" si="96"/>
        <v>0</v>
      </c>
      <c r="K601" s="29">
        <f t="shared" si="97"/>
        <v>0</v>
      </c>
    </row>
    <row r="602" spans="1:33" ht="15" customHeight="1" thickBot="1" x14ac:dyDescent="0.25"/>
    <row r="603" spans="1:33" ht="15" customHeight="1" thickBot="1" x14ac:dyDescent="0.25">
      <c r="A603" s="995" t="s">
        <v>873</v>
      </c>
      <c r="B603" s="996"/>
      <c r="C603" s="996"/>
      <c r="D603" s="996"/>
      <c r="E603" s="996"/>
      <c r="F603" s="997"/>
      <c r="G603" s="992" t="s">
        <v>830</v>
      </c>
      <c r="H603" s="993"/>
      <c r="I603" s="994"/>
      <c r="L603" s="986" t="s">
        <v>588</v>
      </c>
      <c r="M603" s="987"/>
      <c r="N603" s="987"/>
      <c r="O603" s="988"/>
    </row>
    <row r="604" spans="1:33" ht="15" customHeight="1" thickBot="1" x14ac:dyDescent="0.25">
      <c r="A604" s="56" t="s">
        <v>496</v>
      </c>
      <c r="B604" s="87" t="s">
        <v>497</v>
      </c>
      <c r="C604" s="57" t="s">
        <v>498</v>
      </c>
      <c r="D604" s="57" t="s">
        <v>499</v>
      </c>
      <c r="E604" s="57" t="s">
        <v>500</v>
      </c>
      <c r="F604" s="57" t="s">
        <v>501</v>
      </c>
      <c r="G604" s="58" t="s">
        <v>502</v>
      </c>
      <c r="H604" s="58" t="s">
        <v>503</v>
      </c>
      <c r="I604" s="59" t="s">
        <v>504</v>
      </c>
      <c r="L604" s="989"/>
      <c r="M604" s="990"/>
      <c r="N604" s="990"/>
      <c r="O604" s="991"/>
      <c r="Q604" s="24" t="s">
        <v>831</v>
      </c>
      <c r="R604" s="25" t="s">
        <v>874</v>
      </c>
      <c r="S604" s="25" t="s">
        <v>875</v>
      </c>
      <c r="T604" s="25" t="s">
        <v>757</v>
      </c>
      <c r="U604" s="25" t="s">
        <v>876</v>
      </c>
      <c r="V604" s="25" t="s">
        <v>877</v>
      </c>
      <c r="W604" s="25" t="s">
        <v>704</v>
      </c>
      <c r="X604" s="26" t="s">
        <v>499</v>
      </c>
    </row>
    <row r="605" spans="1:33" ht="15" customHeight="1" x14ac:dyDescent="0.2">
      <c r="A605" s="60">
        <v>1</v>
      </c>
      <c r="B605" s="53" t="s">
        <v>878</v>
      </c>
      <c r="C605" s="46">
        <v>12</v>
      </c>
      <c r="D605" s="46">
        <v>10</v>
      </c>
      <c r="E605" s="46">
        <v>1</v>
      </c>
      <c r="F605" s="46">
        <v>1</v>
      </c>
      <c r="G605" s="46">
        <v>41</v>
      </c>
      <c r="H605" s="46">
        <v>12</v>
      </c>
      <c r="I605" s="47">
        <v>21</v>
      </c>
      <c r="J605" s="29">
        <f t="shared" si="96"/>
        <v>12</v>
      </c>
      <c r="K605" s="29">
        <f t="shared" si="97"/>
        <v>21</v>
      </c>
      <c r="L605" s="930" t="s">
        <v>879</v>
      </c>
      <c r="M605" s="931"/>
      <c r="N605" s="931"/>
      <c r="O605" s="932"/>
      <c r="Q605" s="27" t="s">
        <v>874</v>
      </c>
      <c r="R605" s="10"/>
      <c r="S605" s="11"/>
      <c r="T605" s="20"/>
      <c r="U605" s="20"/>
      <c r="V605" s="20"/>
      <c r="W605" s="20"/>
      <c r="X605" s="21"/>
    </row>
    <row r="606" spans="1:33" ht="15" customHeight="1" x14ac:dyDescent="0.2">
      <c r="A606" s="61" t="s">
        <v>550</v>
      </c>
      <c r="B606" s="54" t="s">
        <v>880</v>
      </c>
      <c r="C606" s="48">
        <v>12</v>
      </c>
      <c r="D606" s="48">
        <v>7</v>
      </c>
      <c r="E606" s="48">
        <v>1</v>
      </c>
      <c r="F606" s="48">
        <v>4</v>
      </c>
      <c r="G606" s="48">
        <v>19</v>
      </c>
      <c r="H606" s="48">
        <v>17</v>
      </c>
      <c r="I606" s="49">
        <v>15</v>
      </c>
      <c r="J606" s="29">
        <f t="shared" si="96"/>
        <v>12</v>
      </c>
      <c r="K606" s="29">
        <f t="shared" si="97"/>
        <v>15</v>
      </c>
      <c r="L606" s="930"/>
      <c r="M606" s="931"/>
      <c r="N606" s="931"/>
      <c r="O606" s="932"/>
      <c r="Q606" s="27" t="s">
        <v>875</v>
      </c>
      <c r="R606" s="11"/>
      <c r="S606" s="10"/>
      <c r="T606" s="20"/>
      <c r="U606" s="20"/>
      <c r="V606" s="20"/>
      <c r="W606" s="20"/>
      <c r="X606" s="21"/>
    </row>
    <row r="607" spans="1:33" ht="15" customHeight="1" x14ac:dyDescent="0.2">
      <c r="A607" s="61" t="s">
        <v>550</v>
      </c>
      <c r="B607" s="54" t="s">
        <v>881</v>
      </c>
      <c r="C607" s="48">
        <v>12</v>
      </c>
      <c r="D607" s="48">
        <v>6</v>
      </c>
      <c r="E607" s="48">
        <v>3</v>
      </c>
      <c r="F607" s="48">
        <v>3</v>
      </c>
      <c r="G607" s="48">
        <v>41</v>
      </c>
      <c r="H607" s="48">
        <v>22</v>
      </c>
      <c r="I607" s="49">
        <v>15</v>
      </c>
      <c r="J607" s="29">
        <f t="shared" si="96"/>
        <v>12</v>
      </c>
      <c r="K607" s="29">
        <f t="shared" si="97"/>
        <v>15</v>
      </c>
      <c r="L607" s="930"/>
      <c r="M607" s="931"/>
      <c r="N607" s="931"/>
      <c r="O607" s="932"/>
      <c r="Q607" s="27" t="s">
        <v>757</v>
      </c>
      <c r="R607" s="11"/>
      <c r="S607" s="2"/>
      <c r="T607" s="10"/>
      <c r="U607" s="20"/>
      <c r="V607" s="20"/>
      <c r="W607" s="20"/>
      <c r="X607" s="21"/>
    </row>
    <row r="608" spans="1:33" ht="15" customHeight="1" x14ac:dyDescent="0.2">
      <c r="A608" s="61">
        <v>4</v>
      </c>
      <c r="B608" s="54" t="s">
        <v>882</v>
      </c>
      <c r="C608" s="48">
        <v>12</v>
      </c>
      <c r="D608" s="48">
        <v>6</v>
      </c>
      <c r="E608" s="48">
        <v>1</v>
      </c>
      <c r="F608" s="48">
        <v>5</v>
      </c>
      <c r="G608" s="48">
        <v>19</v>
      </c>
      <c r="H608" s="48">
        <v>23</v>
      </c>
      <c r="I608" s="49">
        <v>13</v>
      </c>
      <c r="J608" s="29">
        <f t="shared" si="96"/>
        <v>12</v>
      </c>
      <c r="K608" s="29">
        <f t="shared" si="97"/>
        <v>13</v>
      </c>
      <c r="L608" s="930"/>
      <c r="M608" s="931"/>
      <c r="N608" s="931"/>
      <c r="O608" s="932"/>
      <c r="Q608" s="27" t="s">
        <v>876</v>
      </c>
      <c r="R608" s="11"/>
      <c r="S608" s="2"/>
      <c r="T608" s="11"/>
      <c r="U608" s="10"/>
      <c r="V608" s="20"/>
      <c r="W608" s="11"/>
      <c r="X608" s="21"/>
    </row>
    <row r="609" spans="1:26" ht="15" customHeight="1" x14ac:dyDescent="0.2">
      <c r="A609" s="61" t="s">
        <v>631</v>
      </c>
      <c r="B609" s="54" t="s">
        <v>883</v>
      </c>
      <c r="C609" s="48">
        <v>12</v>
      </c>
      <c r="D609" s="48">
        <v>3</v>
      </c>
      <c r="E609" s="48">
        <v>2</v>
      </c>
      <c r="F609" s="48">
        <v>7</v>
      </c>
      <c r="G609" s="48">
        <v>24</v>
      </c>
      <c r="H609" s="48">
        <v>34</v>
      </c>
      <c r="I609" s="49">
        <v>8</v>
      </c>
      <c r="J609" s="29">
        <f t="shared" si="96"/>
        <v>12</v>
      </c>
      <c r="K609" s="29">
        <f t="shared" si="97"/>
        <v>8</v>
      </c>
      <c r="L609" s="930"/>
      <c r="M609" s="931"/>
      <c r="N609" s="931"/>
      <c r="O609" s="932"/>
      <c r="Q609" s="27" t="s">
        <v>877</v>
      </c>
      <c r="R609" s="11"/>
      <c r="S609" s="2"/>
      <c r="T609" s="11"/>
      <c r="U609" s="2"/>
      <c r="V609" s="10"/>
      <c r="W609" s="20"/>
      <c r="X609" s="12"/>
    </row>
    <row r="610" spans="1:26" ht="15" customHeight="1" x14ac:dyDescent="0.2">
      <c r="A610" s="61" t="s">
        <v>631</v>
      </c>
      <c r="B610" s="54" t="s">
        <v>884</v>
      </c>
      <c r="C610" s="48">
        <v>12</v>
      </c>
      <c r="D610" s="48">
        <v>3</v>
      </c>
      <c r="E610" s="48">
        <v>2</v>
      </c>
      <c r="F610" s="48">
        <v>7</v>
      </c>
      <c r="G610" s="48">
        <v>21</v>
      </c>
      <c r="H610" s="48">
        <v>46</v>
      </c>
      <c r="I610" s="49">
        <v>8</v>
      </c>
      <c r="J610" s="29">
        <f t="shared" si="96"/>
        <v>12</v>
      </c>
      <c r="K610" s="29">
        <f t="shared" si="97"/>
        <v>8</v>
      </c>
      <c r="L610" s="930"/>
      <c r="M610" s="931"/>
      <c r="N610" s="931"/>
      <c r="O610" s="932"/>
      <c r="Q610" s="27" t="s">
        <v>704</v>
      </c>
      <c r="R610" s="20"/>
      <c r="S610" s="20"/>
      <c r="T610" s="20"/>
      <c r="U610" s="2"/>
      <c r="V610" s="11"/>
      <c r="W610" s="10"/>
      <c r="X610" s="12"/>
    </row>
    <row r="611" spans="1:26" ht="15" customHeight="1" thickBot="1" x14ac:dyDescent="0.25">
      <c r="A611" s="62">
        <v>7</v>
      </c>
      <c r="B611" s="55" t="s">
        <v>885</v>
      </c>
      <c r="C611" s="50">
        <v>12</v>
      </c>
      <c r="D611" s="50">
        <v>2</v>
      </c>
      <c r="E611" s="50">
        <v>0</v>
      </c>
      <c r="F611" s="50">
        <v>10</v>
      </c>
      <c r="G611" s="50">
        <v>23</v>
      </c>
      <c r="H611" s="50">
        <v>33</v>
      </c>
      <c r="I611" s="51">
        <v>4</v>
      </c>
      <c r="J611" s="29">
        <f t="shared" si="96"/>
        <v>12</v>
      </c>
      <c r="K611" s="29">
        <f t="shared" si="97"/>
        <v>4</v>
      </c>
      <c r="L611" s="933"/>
      <c r="M611" s="934"/>
      <c r="N611" s="934"/>
      <c r="O611" s="935"/>
      <c r="Q611" s="28" t="s">
        <v>499</v>
      </c>
      <c r="R611" s="23"/>
      <c r="S611" s="23"/>
      <c r="T611" s="23"/>
      <c r="U611" s="3"/>
      <c r="V611" s="14"/>
      <c r="W611" s="23"/>
      <c r="X611" s="15"/>
    </row>
    <row r="612" spans="1:26" ht="15" customHeight="1" x14ac:dyDescent="0.2">
      <c r="A612" s="108"/>
      <c r="B612" s="109"/>
      <c r="C612" s="108">
        <f>SUM(C605:C611)</f>
        <v>84</v>
      </c>
      <c r="D612" s="108">
        <f>SUM(D605:D611)</f>
        <v>37</v>
      </c>
      <c r="E612" s="108">
        <v>4</v>
      </c>
      <c r="F612" s="108">
        <f>SUM(F605:F611)</f>
        <v>37</v>
      </c>
      <c r="G612" s="108">
        <f>SUM(G605:G611)</f>
        <v>188</v>
      </c>
      <c r="H612" s="108">
        <f>SUM(H605:H611)</f>
        <v>187</v>
      </c>
      <c r="I612" s="108">
        <f>SUM(I605:I611)</f>
        <v>84</v>
      </c>
      <c r="J612" s="29">
        <f t="shared" si="96"/>
        <v>78</v>
      </c>
      <c r="K612" s="29">
        <f t="shared" si="97"/>
        <v>78</v>
      </c>
    </row>
    <row r="613" spans="1:26" ht="15" customHeight="1" thickBot="1" x14ac:dyDescent="0.25"/>
    <row r="614" spans="1:26" ht="15" customHeight="1" x14ac:dyDescent="0.2">
      <c r="A614" s="973" t="s">
        <v>732</v>
      </c>
      <c r="B614" s="973"/>
      <c r="C614" s="973"/>
      <c r="D614" s="973"/>
      <c r="E614" s="973"/>
      <c r="F614" s="973"/>
      <c r="G614" s="973" t="s">
        <v>830</v>
      </c>
      <c r="H614" s="973"/>
      <c r="I614" s="973"/>
      <c r="L614" s="945" t="s">
        <v>495</v>
      </c>
      <c r="M614" s="946"/>
      <c r="N614" s="946"/>
      <c r="O614" s="947"/>
    </row>
    <row r="615" spans="1:26" ht="15" customHeight="1" thickBot="1" x14ac:dyDescent="0.25">
      <c r="A615" s="48" t="s">
        <v>496</v>
      </c>
      <c r="B615" s="89" t="s">
        <v>497</v>
      </c>
      <c r="C615" s="48" t="s">
        <v>498</v>
      </c>
      <c r="D615" s="48" t="s">
        <v>499</v>
      </c>
      <c r="E615" s="48" t="s">
        <v>500</v>
      </c>
      <c r="F615" s="48" t="s">
        <v>501</v>
      </c>
      <c r="G615" s="48" t="s">
        <v>502</v>
      </c>
      <c r="H615" s="48" t="s">
        <v>503</v>
      </c>
      <c r="I615" s="48" t="s">
        <v>504</v>
      </c>
      <c r="L615" s="948"/>
      <c r="M615" s="949"/>
      <c r="N615" s="949"/>
      <c r="O615" s="950"/>
      <c r="Q615" s="20" t="s">
        <v>831</v>
      </c>
      <c r="R615" s="20" t="s">
        <v>886</v>
      </c>
      <c r="S615" s="20" t="s">
        <v>887</v>
      </c>
      <c r="T615" s="20" t="s">
        <v>888</v>
      </c>
      <c r="U615" s="20" t="s">
        <v>889</v>
      </c>
      <c r="V615" s="20" t="s">
        <v>890</v>
      </c>
      <c r="W615" s="20" t="s">
        <v>891</v>
      </c>
      <c r="X615" s="20" t="s">
        <v>892</v>
      </c>
      <c r="Z615" s="5" t="s">
        <v>532</v>
      </c>
    </row>
    <row r="616" spans="1:26" ht="15" customHeight="1" x14ac:dyDescent="0.2">
      <c r="A616" s="48" t="s">
        <v>521</v>
      </c>
      <c r="B616" s="89" t="s">
        <v>759</v>
      </c>
      <c r="C616" s="48"/>
      <c r="D616" s="48"/>
      <c r="E616" s="48"/>
      <c r="F616" s="48"/>
      <c r="G616" s="48"/>
      <c r="H616" s="48"/>
      <c r="I616" s="48"/>
      <c r="J616" s="29">
        <f t="shared" si="96"/>
        <v>0</v>
      </c>
      <c r="K616" s="29">
        <f t="shared" si="97"/>
        <v>0</v>
      </c>
      <c r="L616" s="930" t="s">
        <v>532</v>
      </c>
      <c r="M616" s="931"/>
      <c r="N616" s="931"/>
      <c r="O616" s="932"/>
      <c r="Q616" s="20" t="s">
        <v>755</v>
      </c>
      <c r="R616" s="20"/>
      <c r="S616" s="20" t="s">
        <v>532</v>
      </c>
      <c r="T616" s="20"/>
      <c r="U616" s="20"/>
      <c r="V616" s="20"/>
      <c r="W616" s="20"/>
      <c r="X616" s="20"/>
    </row>
    <row r="617" spans="1:26" ht="15" customHeight="1" x14ac:dyDescent="0.2">
      <c r="A617" s="48" t="s">
        <v>521</v>
      </c>
      <c r="B617" s="89" t="s">
        <v>893</v>
      </c>
      <c r="C617" s="48"/>
      <c r="D617" s="48"/>
      <c r="E617" s="48"/>
      <c r="F617" s="48"/>
      <c r="G617" s="48"/>
      <c r="H617" s="48"/>
      <c r="I617" s="48"/>
      <c r="J617" s="29">
        <f t="shared" si="96"/>
        <v>0</v>
      </c>
      <c r="K617" s="29">
        <f t="shared" si="97"/>
        <v>0</v>
      </c>
      <c r="L617" s="930"/>
      <c r="M617" s="931"/>
      <c r="N617" s="931"/>
      <c r="O617" s="932"/>
      <c r="Q617" s="20" t="s">
        <v>564</v>
      </c>
      <c r="R617" s="20"/>
      <c r="S617" s="20"/>
      <c r="T617" s="20" t="s">
        <v>532</v>
      </c>
      <c r="U617" s="20" t="s">
        <v>532</v>
      </c>
      <c r="V617" s="20" t="s">
        <v>532</v>
      </c>
      <c r="W617" s="20" t="s">
        <v>532</v>
      </c>
      <c r="X617" s="20" t="s">
        <v>532</v>
      </c>
      <c r="Z617" s="5" t="s">
        <v>532</v>
      </c>
    </row>
    <row r="618" spans="1:26" ht="15" customHeight="1" x14ac:dyDescent="0.2">
      <c r="A618" s="48" t="s">
        <v>521</v>
      </c>
      <c r="B618" s="89" t="s">
        <v>823</v>
      </c>
      <c r="C618" s="48"/>
      <c r="D618" s="48"/>
      <c r="E618" s="48"/>
      <c r="F618" s="48"/>
      <c r="G618" s="48"/>
      <c r="H618" s="48"/>
      <c r="I618" s="48"/>
      <c r="J618" s="29">
        <f t="shared" si="96"/>
        <v>0</v>
      </c>
      <c r="K618" s="29">
        <f t="shared" si="97"/>
        <v>0</v>
      </c>
      <c r="L618" s="930"/>
      <c r="M618" s="931"/>
      <c r="N618" s="931"/>
      <c r="O618" s="932"/>
      <c r="Q618" s="20" t="s">
        <v>733</v>
      </c>
      <c r="R618" s="20"/>
      <c r="S618" s="20" t="s">
        <v>532</v>
      </c>
      <c r="T618" s="20"/>
      <c r="U618" s="20"/>
      <c r="V618" s="20"/>
      <c r="W618" s="20"/>
      <c r="X618" s="20"/>
    </row>
    <row r="619" spans="1:26" ht="15" customHeight="1" x14ac:dyDescent="0.2">
      <c r="A619" s="48" t="s">
        <v>521</v>
      </c>
      <c r="B619" s="89" t="s">
        <v>737</v>
      </c>
      <c r="C619" s="48"/>
      <c r="D619" s="48"/>
      <c r="E619" s="48"/>
      <c r="F619" s="48"/>
      <c r="G619" s="48"/>
      <c r="H619" s="48"/>
      <c r="I619" s="48"/>
      <c r="J619" s="29">
        <f t="shared" si="96"/>
        <v>0</v>
      </c>
      <c r="K619" s="29">
        <f t="shared" si="97"/>
        <v>0</v>
      </c>
      <c r="L619" s="930"/>
      <c r="M619" s="931"/>
      <c r="N619" s="931"/>
      <c r="O619" s="932"/>
      <c r="Q619" s="20" t="s">
        <v>500</v>
      </c>
      <c r="R619" s="20"/>
      <c r="S619" s="20" t="s">
        <v>532</v>
      </c>
      <c r="T619" s="20"/>
      <c r="U619" s="20"/>
      <c r="V619" s="20"/>
      <c r="W619" s="20"/>
      <c r="X619" s="20"/>
    </row>
    <row r="620" spans="1:26" ht="15" customHeight="1" thickBot="1" x14ac:dyDescent="0.25">
      <c r="A620" s="48" t="s">
        <v>521</v>
      </c>
      <c r="B620" s="89" t="s">
        <v>894</v>
      </c>
      <c r="C620" s="48"/>
      <c r="D620" s="48"/>
      <c r="E620" s="48"/>
      <c r="F620" s="48"/>
      <c r="G620" s="48"/>
      <c r="H620" s="48"/>
      <c r="I620" s="48"/>
      <c r="J620" s="29">
        <f t="shared" si="96"/>
        <v>0</v>
      </c>
      <c r="K620" s="29">
        <f t="shared" si="97"/>
        <v>0</v>
      </c>
      <c r="L620" s="930"/>
      <c r="M620" s="931"/>
      <c r="N620" s="931"/>
      <c r="O620" s="932"/>
      <c r="Q620" s="20" t="s">
        <v>890</v>
      </c>
      <c r="R620" s="20"/>
      <c r="S620" s="20" t="s">
        <v>532</v>
      </c>
      <c r="T620" s="20"/>
      <c r="U620" s="20"/>
      <c r="V620" s="20"/>
      <c r="W620" s="20"/>
      <c r="X620" s="20"/>
    </row>
    <row r="621" spans="1:26" ht="15" customHeight="1" x14ac:dyDescent="0.2">
      <c r="A621" s="48" t="s">
        <v>521</v>
      </c>
      <c r="B621" s="89" t="s">
        <v>760</v>
      </c>
      <c r="C621" s="48"/>
      <c r="D621" s="48"/>
      <c r="E621" s="48"/>
      <c r="F621" s="48"/>
      <c r="G621" s="48"/>
      <c r="H621" s="48"/>
      <c r="I621" s="48"/>
      <c r="J621" s="29">
        <f t="shared" si="96"/>
        <v>0</v>
      </c>
      <c r="K621" s="29">
        <f t="shared" si="97"/>
        <v>0</v>
      </c>
      <c r="L621" s="927" t="s">
        <v>895</v>
      </c>
      <c r="M621" s="928"/>
      <c r="N621" s="928"/>
      <c r="O621" s="929"/>
      <c r="Q621" s="20" t="s">
        <v>756</v>
      </c>
      <c r="R621" s="20"/>
      <c r="S621" s="20" t="s">
        <v>532</v>
      </c>
      <c r="T621" s="20"/>
      <c r="U621" s="20"/>
      <c r="V621" s="20"/>
      <c r="W621" s="20"/>
      <c r="X621" s="20"/>
    </row>
    <row r="622" spans="1:26" ht="15" customHeight="1" thickBot="1" x14ac:dyDescent="0.25">
      <c r="A622" s="48" t="s">
        <v>521</v>
      </c>
      <c r="B622" s="89" t="s">
        <v>740</v>
      </c>
      <c r="C622" s="48"/>
      <c r="D622" s="48"/>
      <c r="E622" s="48"/>
      <c r="F622" s="48"/>
      <c r="G622" s="48"/>
      <c r="H622" s="48"/>
      <c r="I622" s="48"/>
      <c r="J622" s="29">
        <f t="shared" si="96"/>
        <v>0</v>
      </c>
      <c r="K622" s="29">
        <f t="shared" si="97"/>
        <v>0</v>
      </c>
      <c r="L622" s="933"/>
      <c r="M622" s="934"/>
      <c r="N622" s="934"/>
      <c r="O622" s="935"/>
      <c r="Q622" s="20" t="s">
        <v>514</v>
      </c>
      <c r="R622" s="20"/>
      <c r="S622" s="20" t="s">
        <v>532</v>
      </c>
      <c r="T622" s="20"/>
      <c r="U622" s="20"/>
      <c r="V622" s="20"/>
      <c r="W622" s="20"/>
      <c r="X622" s="20"/>
    </row>
    <row r="623" spans="1:26" ht="15" customHeight="1" x14ac:dyDescent="0.2">
      <c r="C623" s="29">
        <f>SUM(C616:C622)</f>
        <v>0</v>
      </c>
      <c r="D623" s="29">
        <f>SUM(D616:D622)</f>
        <v>0</v>
      </c>
      <c r="E623" s="29">
        <v>0</v>
      </c>
      <c r="F623" s="29">
        <f>SUM(F616:F622)</f>
        <v>0</v>
      </c>
      <c r="G623" s="29">
        <f>SUM(G616:G622)</f>
        <v>0</v>
      </c>
      <c r="H623" s="29">
        <f>SUM(H616:H622)</f>
        <v>0</v>
      </c>
      <c r="I623" s="29">
        <f>SUM(I616:I622)</f>
        <v>0</v>
      </c>
      <c r="J623" s="29">
        <f t="shared" si="96"/>
        <v>0</v>
      </c>
      <c r="K623" s="29">
        <f t="shared" si="97"/>
        <v>0</v>
      </c>
      <c r="Q623" s="5" t="s">
        <v>532</v>
      </c>
    </row>
    <row r="624" spans="1:26" ht="15" customHeight="1" thickBot="1" x14ac:dyDescent="0.25"/>
    <row r="625" spans="1:27" ht="15" customHeight="1" x14ac:dyDescent="0.2">
      <c r="A625" s="939" t="s">
        <v>742</v>
      </c>
      <c r="B625" s="940"/>
      <c r="C625" s="940"/>
      <c r="D625" s="940"/>
      <c r="E625" s="940"/>
      <c r="F625" s="940"/>
      <c r="G625" s="940" t="s">
        <v>830</v>
      </c>
      <c r="H625" s="940"/>
      <c r="I625" s="1009"/>
      <c r="L625" s="945" t="s">
        <v>495</v>
      </c>
      <c r="M625" s="946"/>
      <c r="N625" s="946"/>
      <c r="O625" s="947"/>
    </row>
    <row r="626" spans="1:27" ht="15" customHeight="1" thickBot="1" x14ac:dyDescent="0.25">
      <c r="A626" s="80" t="s">
        <v>496</v>
      </c>
      <c r="B626" s="88" t="s">
        <v>497</v>
      </c>
      <c r="C626" s="81" t="s">
        <v>498</v>
      </c>
      <c r="D626" s="81" t="s">
        <v>499</v>
      </c>
      <c r="E626" s="81" t="s">
        <v>500</v>
      </c>
      <c r="F626" s="81" t="s">
        <v>501</v>
      </c>
      <c r="G626" s="81" t="s">
        <v>502</v>
      </c>
      <c r="H626" s="81" t="s">
        <v>503</v>
      </c>
      <c r="I626" s="138" t="s">
        <v>504</v>
      </c>
      <c r="L626" s="948"/>
      <c r="M626" s="949"/>
      <c r="N626" s="949"/>
      <c r="O626" s="950"/>
      <c r="Q626" s="20" t="s">
        <v>831</v>
      </c>
      <c r="R626" s="137" t="s">
        <v>541</v>
      </c>
      <c r="S626" s="137" t="s">
        <v>743</v>
      </c>
      <c r="T626" s="137" t="s">
        <v>716</v>
      </c>
      <c r="U626" s="137" t="s">
        <v>744</v>
      </c>
      <c r="V626" s="137" t="s">
        <v>745</v>
      </c>
      <c r="W626" s="137" t="s">
        <v>653</v>
      </c>
    </row>
    <row r="627" spans="1:27" ht="15" customHeight="1" x14ac:dyDescent="0.2">
      <c r="A627" s="76">
        <v>1</v>
      </c>
      <c r="B627" s="126" t="s">
        <v>746</v>
      </c>
      <c r="C627" s="127"/>
      <c r="D627" s="127"/>
      <c r="E627" s="127"/>
      <c r="F627" s="127"/>
      <c r="G627" s="127"/>
      <c r="H627" s="127"/>
      <c r="I627" s="128"/>
      <c r="J627" s="29">
        <f t="shared" si="96"/>
        <v>0</v>
      </c>
      <c r="K627" s="29">
        <f t="shared" si="97"/>
        <v>0</v>
      </c>
      <c r="L627" s="930" t="s">
        <v>528</v>
      </c>
      <c r="M627" s="931"/>
      <c r="N627" s="931"/>
      <c r="O627" s="932"/>
      <c r="Q627" s="137" t="s">
        <v>541</v>
      </c>
      <c r="R627" s="20"/>
      <c r="S627" s="20" t="s">
        <v>532</v>
      </c>
      <c r="T627" s="20" t="s">
        <v>532</v>
      </c>
      <c r="U627" s="20" t="s">
        <v>532</v>
      </c>
      <c r="V627" s="20"/>
      <c r="W627" s="20"/>
    </row>
    <row r="628" spans="1:27" ht="15" customHeight="1" x14ac:dyDescent="0.2">
      <c r="A628" s="77">
        <v>2</v>
      </c>
      <c r="B628" s="129" t="s">
        <v>748</v>
      </c>
      <c r="C628" s="48"/>
      <c r="D628" s="48"/>
      <c r="E628" s="48"/>
      <c r="F628" s="48"/>
      <c r="G628" s="48"/>
      <c r="H628" s="48"/>
      <c r="I628" s="49"/>
      <c r="J628" s="29">
        <f t="shared" si="96"/>
        <v>0</v>
      </c>
      <c r="K628" s="29">
        <f t="shared" si="97"/>
        <v>0</v>
      </c>
      <c r="L628" s="930"/>
      <c r="M628" s="931"/>
      <c r="N628" s="931"/>
      <c r="O628" s="932"/>
      <c r="Q628" s="137" t="s">
        <v>743</v>
      </c>
      <c r="R628" s="20" t="s">
        <v>532</v>
      </c>
      <c r="S628" s="20"/>
      <c r="T628" s="20"/>
      <c r="U628" s="20"/>
      <c r="V628" s="20"/>
      <c r="W628" s="20"/>
    </row>
    <row r="629" spans="1:27" ht="15" customHeight="1" x14ac:dyDescent="0.2">
      <c r="A629" s="77">
        <v>3</v>
      </c>
      <c r="B629" s="129" t="s">
        <v>741</v>
      </c>
      <c r="C629" s="48"/>
      <c r="D629" s="48"/>
      <c r="E629" s="48"/>
      <c r="F629" s="48"/>
      <c r="G629" s="48"/>
      <c r="H629" s="48"/>
      <c r="I629" s="49"/>
      <c r="J629" s="29">
        <f t="shared" si="96"/>
        <v>0</v>
      </c>
      <c r="K629" s="29">
        <f t="shared" si="97"/>
        <v>0</v>
      </c>
      <c r="L629" s="930"/>
      <c r="M629" s="931"/>
      <c r="N629" s="931"/>
      <c r="O629" s="932"/>
      <c r="Q629" s="137" t="s">
        <v>716</v>
      </c>
      <c r="R629" s="20" t="s">
        <v>532</v>
      </c>
      <c r="S629" s="20"/>
      <c r="T629" s="20"/>
      <c r="U629" s="20"/>
      <c r="V629" s="20"/>
      <c r="W629" s="20"/>
    </row>
    <row r="630" spans="1:27" ht="15" customHeight="1" x14ac:dyDescent="0.2">
      <c r="A630" s="77">
        <v>4</v>
      </c>
      <c r="B630" s="129" t="s">
        <v>749</v>
      </c>
      <c r="C630" s="48"/>
      <c r="D630" s="48"/>
      <c r="E630" s="48"/>
      <c r="F630" s="48"/>
      <c r="G630" s="48"/>
      <c r="H630" s="48"/>
      <c r="I630" s="49"/>
      <c r="J630" s="29">
        <f t="shared" si="96"/>
        <v>0</v>
      </c>
      <c r="K630" s="29">
        <f t="shared" si="97"/>
        <v>0</v>
      </c>
      <c r="L630" s="930"/>
      <c r="M630" s="931"/>
      <c r="N630" s="931"/>
      <c r="O630" s="932"/>
      <c r="Q630" s="137" t="s">
        <v>744</v>
      </c>
      <c r="R630" s="20"/>
      <c r="S630" s="20"/>
      <c r="T630" s="20"/>
      <c r="U630" s="20"/>
      <c r="V630" s="20" t="s">
        <v>532</v>
      </c>
      <c r="W630" s="20" t="s">
        <v>532</v>
      </c>
    </row>
    <row r="631" spans="1:27" ht="15" customHeight="1" x14ac:dyDescent="0.2">
      <c r="A631" s="77">
        <v>5</v>
      </c>
      <c r="B631" s="129" t="s">
        <v>750</v>
      </c>
      <c r="C631" s="48"/>
      <c r="D631" s="48"/>
      <c r="E631" s="48"/>
      <c r="F631" s="48"/>
      <c r="G631" s="48"/>
      <c r="H631" s="48"/>
      <c r="I631" s="49"/>
      <c r="J631" s="29">
        <f t="shared" si="96"/>
        <v>0</v>
      </c>
      <c r="K631" s="29">
        <f t="shared" si="97"/>
        <v>0</v>
      </c>
      <c r="L631" s="930"/>
      <c r="M631" s="931"/>
      <c r="N631" s="931"/>
      <c r="O631" s="932"/>
      <c r="Q631" s="137" t="s">
        <v>745</v>
      </c>
      <c r="R631" s="20"/>
      <c r="S631" s="20"/>
      <c r="T631" s="20"/>
      <c r="U631" s="20" t="s">
        <v>532</v>
      </c>
      <c r="V631" s="20"/>
      <c r="W631" s="20"/>
    </row>
    <row r="632" spans="1:27" ht="15" customHeight="1" thickBot="1" x14ac:dyDescent="0.25">
      <c r="A632" s="78">
        <v>6</v>
      </c>
      <c r="B632" s="130" t="s">
        <v>752</v>
      </c>
      <c r="C632" s="50"/>
      <c r="D632" s="50"/>
      <c r="E632" s="50"/>
      <c r="F632" s="50"/>
      <c r="G632" s="50"/>
      <c r="H632" s="50"/>
      <c r="I632" s="51"/>
      <c r="J632" s="29">
        <f t="shared" si="96"/>
        <v>0</v>
      </c>
      <c r="K632" s="29">
        <f t="shared" si="97"/>
        <v>0</v>
      </c>
      <c r="L632" s="933"/>
      <c r="M632" s="934"/>
      <c r="N632" s="934"/>
      <c r="O632" s="935"/>
      <c r="Q632" s="137" t="s">
        <v>653</v>
      </c>
      <c r="R632" s="20"/>
      <c r="S632" s="20"/>
      <c r="T632" s="20"/>
      <c r="U632" s="20" t="s">
        <v>532</v>
      </c>
      <c r="V632" s="20"/>
      <c r="W632" s="20"/>
    </row>
    <row r="633" spans="1:27" ht="15" customHeight="1" x14ac:dyDescent="0.2">
      <c r="C633" s="29">
        <f t="shared" ref="C633:I633" si="99">SUM(C627:C632)</f>
        <v>0</v>
      </c>
      <c r="D633" s="29">
        <f t="shared" si="99"/>
        <v>0</v>
      </c>
      <c r="E633" s="29">
        <f t="shared" si="99"/>
        <v>0</v>
      </c>
      <c r="F633" s="29">
        <f t="shared" si="99"/>
        <v>0</v>
      </c>
      <c r="G633" s="29">
        <f t="shared" si="99"/>
        <v>0</v>
      </c>
      <c r="H633" s="29">
        <f t="shared" si="99"/>
        <v>0</v>
      </c>
      <c r="I633" s="29">
        <f t="shared" si="99"/>
        <v>0</v>
      </c>
      <c r="J633" s="29">
        <f t="shared" si="96"/>
        <v>0</v>
      </c>
      <c r="K633" s="29">
        <f t="shared" si="97"/>
        <v>0</v>
      </c>
      <c r="Q633" s="5" t="s">
        <v>532</v>
      </c>
    </row>
    <row r="634" spans="1:27" ht="15" customHeight="1" thickBot="1" x14ac:dyDescent="0.25"/>
    <row r="635" spans="1:27" ht="15" customHeight="1" thickBot="1" x14ac:dyDescent="0.25">
      <c r="A635" s="944" t="s">
        <v>656</v>
      </c>
      <c r="B635" s="942"/>
      <c r="C635" s="942"/>
      <c r="D635" s="942"/>
      <c r="E635" s="942"/>
      <c r="F635" s="951"/>
      <c r="G635" s="936" t="s">
        <v>830</v>
      </c>
      <c r="H635" s="937"/>
      <c r="I635" s="938"/>
      <c r="L635" s="1010" t="s">
        <v>2494</v>
      </c>
      <c r="M635" s="1011"/>
      <c r="N635" s="1011"/>
      <c r="O635" s="1012"/>
    </row>
    <row r="636" spans="1:27" ht="15" customHeight="1" thickBot="1" x14ac:dyDescent="0.25">
      <c r="A636" s="96" t="s">
        <v>496</v>
      </c>
      <c r="B636" s="103" t="s">
        <v>497</v>
      </c>
      <c r="C636" s="104" t="s">
        <v>498</v>
      </c>
      <c r="D636" s="104" t="s">
        <v>499</v>
      </c>
      <c r="E636" s="104" t="s">
        <v>500</v>
      </c>
      <c r="F636" s="104" t="s">
        <v>501</v>
      </c>
      <c r="G636" s="105" t="s">
        <v>502</v>
      </c>
      <c r="H636" s="105" t="s">
        <v>503</v>
      </c>
      <c r="I636" s="106" t="s">
        <v>504</v>
      </c>
      <c r="L636" s="1013"/>
      <c r="M636" s="1014"/>
      <c r="N636" s="1014"/>
      <c r="O636" s="1015"/>
      <c r="Q636" s="24" t="s">
        <v>831</v>
      </c>
      <c r="R636" s="94" t="s">
        <v>532</v>
      </c>
      <c r="S636" s="94" t="s">
        <v>532</v>
      </c>
      <c r="T636" s="94" t="s">
        <v>532</v>
      </c>
      <c r="U636" s="94"/>
      <c r="V636" s="94"/>
      <c r="W636" s="94"/>
      <c r="X636" s="94"/>
      <c r="Y636" s="95"/>
      <c r="Z636" s="5" t="s">
        <v>532</v>
      </c>
    </row>
    <row r="637" spans="1:27" ht="15" customHeight="1" x14ac:dyDescent="0.2">
      <c r="A637" s="99" t="s">
        <v>521</v>
      </c>
      <c r="B637" s="53"/>
      <c r="C637" s="46"/>
      <c r="D637" s="46"/>
      <c r="E637" s="46"/>
      <c r="F637" s="46"/>
      <c r="G637" s="46"/>
      <c r="H637" s="46"/>
      <c r="I637" s="47"/>
      <c r="J637" s="29">
        <f t="shared" ref="J637:J645" si="100">D637+E637+F637</f>
        <v>0</v>
      </c>
      <c r="K637" s="29">
        <f t="shared" ref="K637:K645" si="101">D637*2+E637</f>
        <v>0</v>
      </c>
      <c r="L637" s="930" t="s">
        <v>896</v>
      </c>
      <c r="M637" s="931"/>
      <c r="N637" s="931"/>
      <c r="O637" s="932"/>
      <c r="Q637" s="92" t="s">
        <v>532</v>
      </c>
      <c r="R637" s="10"/>
      <c r="S637" s="11"/>
      <c r="T637" s="11"/>
      <c r="U637" s="20"/>
      <c r="V637" s="20"/>
      <c r="W637" s="20"/>
      <c r="X637" s="20"/>
      <c r="Y637" s="21"/>
      <c r="Z637"/>
      <c r="AA637"/>
    </row>
    <row r="638" spans="1:27" ht="15" customHeight="1" x14ac:dyDescent="0.2">
      <c r="A638" s="100" t="s">
        <v>521</v>
      </c>
      <c r="B638" s="54"/>
      <c r="C638" s="48"/>
      <c r="D638" s="48"/>
      <c r="E638" s="48"/>
      <c r="F638" s="48"/>
      <c r="G638" s="48"/>
      <c r="H638" s="48"/>
      <c r="I638" s="49"/>
      <c r="J638" s="29">
        <f t="shared" si="100"/>
        <v>0</v>
      </c>
      <c r="K638" s="29">
        <f t="shared" si="101"/>
        <v>0</v>
      </c>
      <c r="L638" s="930"/>
      <c r="M638" s="931"/>
      <c r="N638" s="931"/>
      <c r="O638" s="932"/>
      <c r="Q638" s="92" t="s">
        <v>532</v>
      </c>
      <c r="R638" s="11"/>
      <c r="S638" s="10"/>
      <c r="T638" s="11"/>
      <c r="U638" s="20"/>
      <c r="V638" s="20"/>
      <c r="W638" s="20"/>
      <c r="X638" s="20"/>
      <c r="Y638" s="21"/>
      <c r="Z638"/>
      <c r="AA638"/>
    </row>
    <row r="639" spans="1:27" ht="15" customHeight="1" x14ac:dyDescent="0.2">
      <c r="A639" s="100" t="s">
        <v>521</v>
      </c>
      <c r="B639" s="54" t="s">
        <v>532</v>
      </c>
      <c r="C639" s="48"/>
      <c r="D639" s="48"/>
      <c r="E639" s="48"/>
      <c r="F639" s="48"/>
      <c r="G639" s="48"/>
      <c r="H639" s="48"/>
      <c r="I639" s="49"/>
      <c r="J639" s="29">
        <f t="shared" si="100"/>
        <v>0</v>
      </c>
      <c r="K639" s="29">
        <f t="shared" si="101"/>
        <v>0</v>
      </c>
      <c r="L639" s="930"/>
      <c r="M639" s="931"/>
      <c r="N639" s="931"/>
      <c r="O639" s="932"/>
      <c r="Q639" s="92" t="s">
        <v>532</v>
      </c>
      <c r="R639" s="11"/>
      <c r="S639" s="11"/>
      <c r="T639" s="10"/>
      <c r="U639" s="20"/>
      <c r="V639" s="20"/>
      <c r="W639" s="20"/>
      <c r="X639" s="20"/>
      <c r="Y639" s="21"/>
    </row>
    <row r="640" spans="1:27" ht="15" customHeight="1" x14ac:dyDescent="0.2">
      <c r="A640" s="100" t="s">
        <v>521</v>
      </c>
      <c r="B640" s="54"/>
      <c r="C640" s="48"/>
      <c r="D640" s="48"/>
      <c r="E640" s="48"/>
      <c r="F640" s="48"/>
      <c r="G640" s="48"/>
      <c r="H640" s="48"/>
      <c r="I640" s="49"/>
      <c r="J640" s="29">
        <f t="shared" si="100"/>
        <v>0</v>
      </c>
      <c r="K640" s="29">
        <f t="shared" si="101"/>
        <v>0</v>
      </c>
      <c r="L640" s="930"/>
      <c r="M640" s="931"/>
      <c r="N640" s="931"/>
      <c r="O640" s="932"/>
      <c r="Q640" s="92"/>
      <c r="R640" s="11"/>
      <c r="S640" s="11"/>
      <c r="T640" s="2"/>
      <c r="U640" s="10"/>
      <c r="V640" s="20"/>
      <c r="W640" s="20"/>
      <c r="X640" s="20"/>
      <c r="Y640" s="21"/>
    </row>
    <row r="641" spans="1:25" ht="15" customHeight="1" x14ac:dyDescent="0.2">
      <c r="A641" s="100" t="s">
        <v>521</v>
      </c>
      <c r="B641" s="54"/>
      <c r="C641" s="48"/>
      <c r="D641" s="48"/>
      <c r="E641" s="48"/>
      <c r="F641" s="48"/>
      <c r="G641" s="48"/>
      <c r="H641" s="48"/>
      <c r="I641" s="49"/>
      <c r="J641" s="29">
        <f t="shared" si="100"/>
        <v>0</v>
      </c>
      <c r="K641" s="29">
        <f t="shared" si="101"/>
        <v>0</v>
      </c>
      <c r="L641" s="930"/>
      <c r="M641" s="931"/>
      <c r="N641" s="931"/>
      <c r="O641" s="932"/>
      <c r="Q641" s="92"/>
      <c r="R641" s="11"/>
      <c r="S641" s="11"/>
      <c r="T641" s="2"/>
      <c r="U641" s="11"/>
      <c r="V641" s="10"/>
      <c r="W641" s="20"/>
      <c r="X641" s="11"/>
      <c r="Y641" s="21"/>
    </row>
    <row r="642" spans="1:25" ht="15" customHeight="1" x14ac:dyDescent="0.2">
      <c r="A642" s="100" t="s">
        <v>521</v>
      </c>
      <c r="B642" s="54"/>
      <c r="C642" s="48"/>
      <c r="D642" s="48"/>
      <c r="E642" s="48"/>
      <c r="F642" s="48"/>
      <c r="G642" s="48"/>
      <c r="H642" s="48"/>
      <c r="I642" s="49"/>
      <c r="J642" s="29">
        <f t="shared" si="100"/>
        <v>0</v>
      </c>
      <c r="K642" s="29">
        <f t="shared" si="101"/>
        <v>0</v>
      </c>
      <c r="L642" s="930"/>
      <c r="M642" s="931"/>
      <c r="N642" s="931"/>
      <c r="O642" s="932"/>
      <c r="Q642" s="92"/>
      <c r="R642" s="11"/>
      <c r="S642" s="11"/>
      <c r="T642" s="2"/>
      <c r="U642" s="11"/>
      <c r="V642" s="2"/>
      <c r="W642" s="10"/>
      <c r="X642" s="20"/>
      <c r="Y642" s="12"/>
    </row>
    <row r="643" spans="1:25" ht="15" customHeight="1" x14ac:dyDescent="0.2">
      <c r="A643" s="100" t="s">
        <v>521</v>
      </c>
      <c r="B643" s="54"/>
      <c r="C643" s="48"/>
      <c r="D643" s="48"/>
      <c r="E643" s="48"/>
      <c r="F643" s="48"/>
      <c r="G643" s="48"/>
      <c r="H643" s="48"/>
      <c r="I643" s="49"/>
      <c r="J643" s="29">
        <f t="shared" si="100"/>
        <v>0</v>
      </c>
      <c r="K643" s="29">
        <f t="shared" si="101"/>
        <v>0</v>
      </c>
      <c r="L643" s="930"/>
      <c r="M643" s="931"/>
      <c r="N643" s="931"/>
      <c r="O643" s="932"/>
      <c r="Q643" s="92"/>
      <c r="R643" s="20"/>
      <c r="S643" s="20"/>
      <c r="T643" s="20"/>
      <c r="U643" s="20"/>
      <c r="V643" s="2"/>
      <c r="W643" s="11"/>
      <c r="X643" s="10"/>
      <c r="Y643" s="12"/>
    </row>
    <row r="644" spans="1:25" ht="15" customHeight="1" thickBot="1" x14ac:dyDescent="0.25">
      <c r="A644" s="101" t="s">
        <v>521</v>
      </c>
      <c r="B644" s="55"/>
      <c r="C644" s="50"/>
      <c r="D644" s="50"/>
      <c r="E644" s="50"/>
      <c r="F644" s="50"/>
      <c r="G644" s="50"/>
      <c r="H644" s="50"/>
      <c r="I644" s="51"/>
      <c r="J644" s="29">
        <f t="shared" si="100"/>
        <v>0</v>
      </c>
      <c r="K644" s="29">
        <f t="shared" si="101"/>
        <v>0</v>
      </c>
      <c r="L644" s="933"/>
      <c r="M644" s="934"/>
      <c r="N644" s="934"/>
      <c r="O644" s="935"/>
      <c r="Q644" s="93"/>
      <c r="R644" s="23"/>
      <c r="S644" s="23"/>
      <c r="T644" s="23"/>
      <c r="U644" s="23"/>
      <c r="V644" s="3"/>
      <c r="W644" s="14"/>
      <c r="X644" s="23"/>
      <c r="Y644" s="15"/>
    </row>
    <row r="645" spans="1:25" ht="15" customHeight="1" x14ac:dyDescent="0.2">
      <c r="C645" s="29">
        <f>SUM(C637:C644)</f>
        <v>0</v>
      </c>
      <c r="D645" s="29">
        <f>SUM(D637:D644)</f>
        <v>0</v>
      </c>
      <c r="E645" s="29">
        <v>0</v>
      </c>
      <c r="F645" s="29">
        <f>SUM(F637:F644)</f>
        <v>0</v>
      </c>
      <c r="G645" s="29">
        <f>SUM(G637:G644)</f>
        <v>0</v>
      </c>
      <c r="H645" s="29">
        <f>SUM(H637:H644)</f>
        <v>0</v>
      </c>
      <c r="I645" s="29">
        <f>SUM(I637:I644)</f>
        <v>0</v>
      </c>
      <c r="J645" s="29">
        <f t="shared" si="100"/>
        <v>0</v>
      </c>
      <c r="K645" s="29">
        <f t="shared" si="101"/>
        <v>0</v>
      </c>
      <c r="Q645" s="5" t="s">
        <v>532</v>
      </c>
      <c r="R645"/>
      <c r="S645"/>
    </row>
    <row r="646" spans="1:25" ht="15" customHeight="1" thickBot="1" x14ac:dyDescent="0.25">
      <c r="R646"/>
      <c r="S646"/>
    </row>
    <row r="647" spans="1:25" ht="15" customHeight="1" thickBot="1" x14ac:dyDescent="0.25">
      <c r="A647" s="1001" t="s">
        <v>820</v>
      </c>
      <c r="B647" s="1002"/>
      <c r="C647" s="1002"/>
      <c r="D647" s="1002"/>
      <c r="E647" s="1002"/>
      <c r="F647" s="1002"/>
      <c r="G647" s="998" t="s">
        <v>830</v>
      </c>
      <c r="H647" s="999"/>
      <c r="I647" s="1000"/>
      <c r="L647" s="945" t="s">
        <v>495</v>
      </c>
      <c r="M647" s="946"/>
      <c r="N647" s="946"/>
      <c r="O647" s="947"/>
    </row>
    <row r="648" spans="1:25" ht="15" customHeight="1" thickBot="1" x14ac:dyDescent="0.25">
      <c r="A648" s="96" t="s">
        <v>496</v>
      </c>
      <c r="B648" s="103" t="s">
        <v>497</v>
      </c>
      <c r="C648" s="104" t="s">
        <v>498</v>
      </c>
      <c r="D648" s="104" t="s">
        <v>499</v>
      </c>
      <c r="E648" s="104" t="s">
        <v>500</v>
      </c>
      <c r="F648" s="104" t="s">
        <v>501</v>
      </c>
      <c r="G648" s="105" t="s">
        <v>502</v>
      </c>
      <c r="H648" s="105" t="s">
        <v>503</v>
      </c>
      <c r="I648" s="106" t="s">
        <v>504</v>
      </c>
      <c r="L648" s="948"/>
      <c r="M648" s="949"/>
      <c r="N648" s="949"/>
      <c r="O648" s="950"/>
      <c r="Q648" s="24" t="s">
        <v>831</v>
      </c>
      <c r="R648" s="94" t="s">
        <v>532</v>
      </c>
      <c r="S648" s="94" t="s">
        <v>532</v>
      </c>
      <c r="T648" s="94" t="s">
        <v>532</v>
      </c>
      <c r="U648" s="94"/>
      <c r="V648" s="94"/>
      <c r="W648" s="94"/>
      <c r="X648" s="94"/>
      <c r="Y648" s="95"/>
    </row>
    <row r="649" spans="1:25" ht="15" customHeight="1" x14ac:dyDescent="0.2">
      <c r="A649" s="99">
        <v>1</v>
      </c>
      <c r="B649" s="139" t="s">
        <v>815</v>
      </c>
      <c r="C649" s="127"/>
      <c r="D649" s="127"/>
      <c r="E649" s="127"/>
      <c r="F649" s="127"/>
      <c r="G649" s="127"/>
      <c r="H649" s="127"/>
      <c r="I649" s="128"/>
      <c r="J649" s="29">
        <f>D649+E649+F649</f>
        <v>0</v>
      </c>
      <c r="K649" s="29">
        <f>D649*2+E649</f>
        <v>0</v>
      </c>
      <c r="L649" s="927" t="s">
        <v>532</v>
      </c>
      <c r="M649" s="928"/>
      <c r="N649" s="928"/>
      <c r="O649" s="929"/>
      <c r="Q649" s="92" t="s">
        <v>532</v>
      </c>
      <c r="R649" s="10"/>
      <c r="S649" s="11"/>
      <c r="T649" s="11"/>
      <c r="U649" s="20"/>
      <c r="V649" s="20"/>
      <c r="W649" s="20"/>
      <c r="X649" s="20"/>
      <c r="Y649" s="21"/>
    </row>
    <row r="650" spans="1:25" ht="15" customHeight="1" x14ac:dyDescent="0.2">
      <c r="A650" s="100" t="s">
        <v>521</v>
      </c>
      <c r="B650" s="54"/>
      <c r="C650" s="48"/>
      <c r="D650" s="48"/>
      <c r="E650" s="48"/>
      <c r="F650" s="48"/>
      <c r="G650" s="48"/>
      <c r="H650" s="48"/>
      <c r="I650" s="49"/>
      <c r="J650" s="29">
        <f>D650+E650+F650</f>
        <v>0</v>
      </c>
      <c r="K650" s="29">
        <f>D650*2+E650</f>
        <v>0</v>
      </c>
      <c r="L650" s="930"/>
      <c r="M650" s="931"/>
      <c r="N650" s="931"/>
      <c r="O650" s="932"/>
      <c r="Q650" s="92" t="s">
        <v>532</v>
      </c>
      <c r="R650" s="11"/>
      <c r="S650" s="10"/>
      <c r="T650" s="11"/>
      <c r="U650" s="20"/>
      <c r="V650" s="20"/>
      <c r="W650" s="20"/>
      <c r="X650" s="20"/>
      <c r="Y650" s="21"/>
    </row>
    <row r="651" spans="1:25" ht="15" customHeight="1" x14ac:dyDescent="0.2">
      <c r="A651" s="100" t="s">
        <v>521</v>
      </c>
      <c r="B651" s="54"/>
      <c r="C651" s="48"/>
      <c r="D651" s="48"/>
      <c r="E651" s="48"/>
      <c r="F651" s="48"/>
      <c r="G651" s="48"/>
      <c r="H651" s="48"/>
      <c r="I651" s="49"/>
      <c r="J651" s="29">
        <f>D651+E651+F651</f>
        <v>0</v>
      </c>
      <c r="K651" s="29">
        <f>D651*2+E651</f>
        <v>0</v>
      </c>
      <c r="L651" s="930"/>
      <c r="M651" s="931"/>
      <c r="N651" s="931"/>
      <c r="O651" s="932"/>
      <c r="Q651" s="92" t="s">
        <v>532</v>
      </c>
      <c r="R651" s="11"/>
      <c r="S651" s="11"/>
      <c r="T651" s="10"/>
      <c r="U651" s="20"/>
      <c r="V651" s="20"/>
      <c r="W651" s="20"/>
      <c r="X651" s="20"/>
      <c r="Y651" s="21"/>
    </row>
    <row r="652" spans="1:25" ht="15" customHeight="1" x14ac:dyDescent="0.2">
      <c r="A652" s="100" t="s">
        <v>521</v>
      </c>
      <c r="B652" s="54"/>
      <c r="C652" s="48"/>
      <c r="D652" s="48"/>
      <c r="E652" s="48"/>
      <c r="F652" s="48"/>
      <c r="G652" s="48"/>
      <c r="H652" s="48"/>
      <c r="I652" s="49"/>
      <c r="J652" s="29">
        <v>0</v>
      </c>
      <c r="K652" s="29">
        <v>0</v>
      </c>
      <c r="L652" s="930"/>
      <c r="M652" s="931"/>
      <c r="N652" s="931"/>
      <c r="O652" s="932"/>
      <c r="Q652" s="92"/>
      <c r="R652" s="11"/>
      <c r="S652" s="11"/>
      <c r="T652" s="2"/>
      <c r="U652" s="10"/>
      <c r="V652" s="20"/>
      <c r="W652" s="20"/>
      <c r="X652" s="20"/>
      <c r="Y652" s="21"/>
    </row>
    <row r="653" spans="1:25" ht="15" customHeight="1" x14ac:dyDescent="0.2">
      <c r="A653" s="100" t="s">
        <v>521</v>
      </c>
      <c r="B653" s="54"/>
      <c r="C653" s="48"/>
      <c r="D653" s="48"/>
      <c r="E653" s="48"/>
      <c r="F653" s="48"/>
      <c r="G653" s="48"/>
      <c r="H653" s="48"/>
      <c r="I653" s="49"/>
      <c r="J653" s="29">
        <v>0</v>
      </c>
      <c r="K653" s="29">
        <v>0</v>
      </c>
      <c r="L653" s="930"/>
      <c r="M653" s="931"/>
      <c r="N653" s="931"/>
      <c r="O653" s="932"/>
      <c r="Q653" s="92"/>
      <c r="R653" s="11"/>
      <c r="S653" s="11"/>
      <c r="T653" s="2"/>
      <c r="U653" s="11"/>
      <c r="V653" s="10"/>
      <c r="W653" s="20"/>
      <c r="X653" s="11"/>
      <c r="Y653" s="21"/>
    </row>
    <row r="654" spans="1:25" ht="15" customHeight="1" x14ac:dyDescent="0.2">
      <c r="A654" s="100" t="s">
        <v>521</v>
      </c>
      <c r="B654" s="54"/>
      <c r="C654" s="48"/>
      <c r="D654" s="48"/>
      <c r="E654" s="48"/>
      <c r="F654" s="48"/>
      <c r="G654" s="48"/>
      <c r="H654" s="48"/>
      <c r="I654" s="49"/>
      <c r="J654" s="29">
        <f>D654+E654+F654</f>
        <v>0</v>
      </c>
      <c r="K654" s="29">
        <f>D654*2+E654</f>
        <v>0</v>
      </c>
      <c r="L654" s="930"/>
      <c r="M654" s="931"/>
      <c r="N654" s="931"/>
      <c r="O654" s="932"/>
      <c r="Q654" s="92"/>
      <c r="R654" s="11"/>
      <c r="S654" s="11"/>
      <c r="T654" s="2"/>
      <c r="U654" s="11"/>
      <c r="V654" s="2"/>
      <c r="W654" s="10"/>
      <c r="X654" s="20"/>
      <c r="Y654" s="12"/>
    </row>
    <row r="655" spans="1:25" ht="15" customHeight="1" x14ac:dyDescent="0.2">
      <c r="A655" s="100" t="s">
        <v>521</v>
      </c>
      <c r="B655" s="54"/>
      <c r="C655" s="48"/>
      <c r="D655" s="48"/>
      <c r="E655" s="48"/>
      <c r="F655" s="48"/>
      <c r="G655" s="48"/>
      <c r="H655" s="48"/>
      <c r="I655" s="49"/>
      <c r="J655" s="29">
        <f>D655+E655+F655</f>
        <v>0</v>
      </c>
      <c r="K655" s="29">
        <f>D655*2+E655</f>
        <v>0</v>
      </c>
      <c r="L655" s="930"/>
      <c r="M655" s="931"/>
      <c r="N655" s="931"/>
      <c r="O655" s="932"/>
      <c r="Q655" s="92"/>
      <c r="R655" s="20"/>
      <c r="S655" s="20"/>
      <c r="T655" s="20"/>
      <c r="U655" s="20"/>
      <c r="V655" s="2"/>
      <c r="W655" s="11"/>
      <c r="X655" s="10"/>
      <c r="Y655" s="12"/>
    </row>
    <row r="656" spans="1:25" ht="15" customHeight="1" thickBot="1" x14ac:dyDescent="0.25">
      <c r="A656" s="101" t="s">
        <v>521</v>
      </c>
      <c r="B656" s="55"/>
      <c r="C656" s="50"/>
      <c r="D656" s="50"/>
      <c r="E656" s="50"/>
      <c r="F656" s="50"/>
      <c r="G656" s="50"/>
      <c r="H656" s="50"/>
      <c r="I656" s="51"/>
      <c r="J656" s="29">
        <f>D656+E656+F656</f>
        <v>0</v>
      </c>
      <c r="K656" s="29">
        <f>D656*2+E656</f>
        <v>0</v>
      </c>
      <c r="L656" s="933"/>
      <c r="M656" s="934"/>
      <c r="N656" s="934"/>
      <c r="O656" s="935"/>
      <c r="Q656" s="93"/>
      <c r="R656" s="23"/>
      <c r="S656" s="23"/>
      <c r="T656" s="23"/>
      <c r="U656" s="23"/>
      <c r="V656" s="3"/>
      <c r="W656" s="14"/>
      <c r="X656" s="23"/>
      <c r="Y656" s="15"/>
    </row>
    <row r="657" spans="1:25" ht="15" customHeight="1" x14ac:dyDescent="0.2">
      <c r="C657" s="29">
        <f t="shared" ref="C657:I657" si="102">SUM(C649:C656)</f>
        <v>0</v>
      </c>
      <c r="D657" s="29">
        <f t="shared" si="102"/>
        <v>0</v>
      </c>
      <c r="E657" s="29">
        <f t="shared" si="102"/>
        <v>0</v>
      </c>
      <c r="F657" s="29">
        <f t="shared" si="102"/>
        <v>0</v>
      </c>
      <c r="G657" s="29">
        <f t="shared" si="102"/>
        <v>0</v>
      </c>
      <c r="H657" s="29">
        <f t="shared" si="102"/>
        <v>0</v>
      </c>
      <c r="I657" s="29">
        <f t="shared" si="102"/>
        <v>0</v>
      </c>
      <c r="J657" s="29">
        <f>D657+E657+F657</f>
        <v>0</v>
      </c>
      <c r="K657" s="29">
        <f>D657*2+E657</f>
        <v>0</v>
      </c>
      <c r="L657"/>
      <c r="M657"/>
      <c r="N657"/>
      <c r="O657"/>
      <c r="P657"/>
      <c r="Q657"/>
      <c r="R657"/>
      <c r="S657"/>
      <c r="T657"/>
      <c r="U657"/>
      <c r="V657"/>
      <c r="W657"/>
      <c r="X657"/>
      <c r="Y657"/>
    </row>
    <row r="658" spans="1:25" ht="15" customHeight="1" thickBot="1" x14ac:dyDescent="0.25"/>
    <row r="659" spans="1:25" ht="15" customHeight="1" x14ac:dyDescent="0.2">
      <c r="A659" s="1016" t="s">
        <v>491</v>
      </c>
      <c r="B659" s="1017"/>
      <c r="C659" s="1020" t="s">
        <v>897</v>
      </c>
      <c r="D659" s="1021"/>
      <c r="E659" s="1021"/>
      <c r="F659" s="1021"/>
      <c r="G659" s="1021"/>
      <c r="H659" s="1021"/>
      <c r="I659" s="1022"/>
    </row>
    <row r="660" spans="1:25" ht="15" customHeight="1" thickBot="1" x14ac:dyDescent="0.25">
      <c r="A660" s="1018"/>
      <c r="B660" s="1019"/>
      <c r="C660" s="1023"/>
      <c r="D660" s="1024"/>
      <c r="E660" s="1024"/>
      <c r="F660" s="1024"/>
      <c r="G660" s="1024"/>
      <c r="H660" s="1024"/>
      <c r="I660" s="1025"/>
    </row>
    <row r="661" spans="1:25" ht="15" customHeight="1" thickBot="1" x14ac:dyDescent="0.25"/>
    <row r="662" spans="1:25" ht="15" customHeight="1" thickBot="1" x14ac:dyDescent="0.25">
      <c r="A662" s="1006" t="s">
        <v>698</v>
      </c>
      <c r="B662" s="1007"/>
      <c r="C662" s="1007"/>
      <c r="D662" s="1007"/>
      <c r="E662" s="1007"/>
      <c r="F662" s="1008"/>
      <c r="G662" s="1003" t="s">
        <v>897</v>
      </c>
      <c r="H662" s="1004"/>
      <c r="I662" s="1005"/>
      <c r="L662" s="952" t="s">
        <v>538</v>
      </c>
      <c r="M662" s="953"/>
      <c r="N662" s="953"/>
      <c r="O662" s="954"/>
    </row>
    <row r="663" spans="1:25" ht="15" customHeight="1" thickBot="1" x14ac:dyDescent="0.25">
      <c r="A663" s="117" t="s">
        <v>496</v>
      </c>
      <c r="B663" s="118" t="s">
        <v>497</v>
      </c>
      <c r="C663" s="119" t="s">
        <v>498</v>
      </c>
      <c r="D663" s="119" t="s">
        <v>499</v>
      </c>
      <c r="E663" s="119" t="s">
        <v>500</v>
      </c>
      <c r="F663" s="119" t="s">
        <v>501</v>
      </c>
      <c r="G663" s="121" t="s">
        <v>502</v>
      </c>
      <c r="H663" s="121" t="s">
        <v>503</v>
      </c>
      <c r="I663" s="122" t="s">
        <v>504</v>
      </c>
      <c r="L663" s="955"/>
      <c r="M663" s="956"/>
      <c r="N663" s="956"/>
      <c r="O663" s="957"/>
      <c r="Q663" s="24" t="s">
        <v>898</v>
      </c>
      <c r="R663" s="113" t="s">
        <v>503</v>
      </c>
      <c r="S663" s="113" t="s">
        <v>626</v>
      </c>
      <c r="T663" s="113" t="s">
        <v>700</v>
      </c>
      <c r="U663" s="113" t="s">
        <v>544</v>
      </c>
      <c r="V663" s="113" t="s">
        <v>702</v>
      </c>
      <c r="W663" s="113" t="s">
        <v>769</v>
      </c>
      <c r="X663" s="113" t="s">
        <v>704</v>
      </c>
      <c r="Y663" s="114" t="s">
        <v>547</v>
      </c>
    </row>
    <row r="664" spans="1:25" ht="15" customHeight="1" x14ac:dyDescent="0.2">
      <c r="A664" s="132">
        <v>1</v>
      </c>
      <c r="B664" s="53" t="s">
        <v>551</v>
      </c>
      <c r="C664" s="46">
        <v>14</v>
      </c>
      <c r="D664" s="46">
        <v>9</v>
      </c>
      <c r="E664" s="46">
        <v>5</v>
      </c>
      <c r="F664" s="46">
        <v>0</v>
      </c>
      <c r="G664" s="46">
        <v>41</v>
      </c>
      <c r="H664" s="46">
        <v>19</v>
      </c>
      <c r="I664" s="47">
        <v>23</v>
      </c>
      <c r="J664" s="29">
        <f t="shared" ref="J664:J736" si="103">D664+E664+F664</f>
        <v>14</v>
      </c>
      <c r="K664" s="29">
        <f t="shared" ref="K664:K736" si="104">D664*2+E664</f>
        <v>23</v>
      </c>
      <c r="L664" s="930" t="s">
        <v>899</v>
      </c>
      <c r="M664" s="931"/>
      <c r="N664" s="931"/>
      <c r="O664" s="932"/>
      <c r="Q664" s="115" t="s">
        <v>503</v>
      </c>
      <c r="R664" s="10"/>
      <c r="S664" s="11"/>
      <c r="T664" s="11"/>
      <c r="U664" s="20"/>
      <c r="V664" s="20"/>
      <c r="W664" s="20"/>
      <c r="X664" s="20"/>
      <c r="Y664" s="21"/>
    </row>
    <row r="665" spans="1:25" ht="15" customHeight="1" x14ac:dyDescent="0.2">
      <c r="A665" s="124">
        <v>2</v>
      </c>
      <c r="B665" s="54" t="s">
        <v>711</v>
      </c>
      <c r="C665" s="48">
        <v>14</v>
      </c>
      <c r="D665" s="48">
        <v>10</v>
      </c>
      <c r="E665" s="48">
        <v>1</v>
      </c>
      <c r="F665" s="48">
        <v>3</v>
      </c>
      <c r="G665" s="48">
        <v>35</v>
      </c>
      <c r="H665" s="48">
        <v>21</v>
      </c>
      <c r="I665" s="49">
        <v>21</v>
      </c>
      <c r="J665" s="29">
        <f t="shared" si="103"/>
        <v>14</v>
      </c>
      <c r="K665" s="29">
        <f t="shared" si="104"/>
        <v>21</v>
      </c>
      <c r="L665" s="930"/>
      <c r="M665" s="931"/>
      <c r="N665" s="931"/>
      <c r="O665" s="932"/>
      <c r="Q665" s="115" t="s">
        <v>626</v>
      </c>
      <c r="R665" s="11"/>
      <c r="S665" s="10"/>
      <c r="T665" s="11"/>
      <c r="U665" s="20"/>
      <c r="V665" s="20"/>
      <c r="W665" s="20"/>
      <c r="X665" s="20"/>
      <c r="Y665" s="21"/>
    </row>
    <row r="666" spans="1:25" ht="15" customHeight="1" x14ac:dyDescent="0.2">
      <c r="A666" s="124">
        <v>3</v>
      </c>
      <c r="B666" s="54" t="s">
        <v>705</v>
      </c>
      <c r="C666" s="48">
        <v>14</v>
      </c>
      <c r="D666" s="48">
        <v>8</v>
      </c>
      <c r="E666" s="48">
        <v>3</v>
      </c>
      <c r="F666" s="48">
        <v>3</v>
      </c>
      <c r="G666" s="48">
        <v>40</v>
      </c>
      <c r="H666" s="48">
        <v>23</v>
      </c>
      <c r="I666" s="49">
        <v>19</v>
      </c>
      <c r="J666" s="29">
        <f t="shared" si="103"/>
        <v>14</v>
      </c>
      <c r="K666" s="29">
        <f t="shared" si="104"/>
        <v>19</v>
      </c>
      <c r="L666" s="930"/>
      <c r="M666" s="931"/>
      <c r="N666" s="931"/>
      <c r="O666" s="932"/>
      <c r="Q666" s="115" t="s">
        <v>700</v>
      </c>
      <c r="R666" s="11"/>
      <c r="S666" s="11"/>
      <c r="T666" s="10"/>
      <c r="U666" s="20"/>
      <c r="V666" s="20"/>
      <c r="W666" s="20"/>
      <c r="X666" s="20"/>
      <c r="Y666" s="21"/>
    </row>
    <row r="667" spans="1:25" ht="15" customHeight="1" x14ac:dyDescent="0.2">
      <c r="A667" s="124">
        <v>4</v>
      </c>
      <c r="B667" s="54" t="s">
        <v>767</v>
      </c>
      <c r="C667" s="48">
        <v>14</v>
      </c>
      <c r="D667" s="48">
        <v>5</v>
      </c>
      <c r="E667" s="48">
        <v>4</v>
      </c>
      <c r="F667" s="48">
        <v>5</v>
      </c>
      <c r="G667" s="48">
        <v>25</v>
      </c>
      <c r="H667" s="48">
        <v>24</v>
      </c>
      <c r="I667" s="49">
        <v>14</v>
      </c>
      <c r="J667" s="29">
        <f t="shared" si="103"/>
        <v>14</v>
      </c>
      <c r="K667" s="29">
        <f t="shared" si="104"/>
        <v>14</v>
      </c>
      <c r="L667" s="930"/>
      <c r="M667" s="931"/>
      <c r="N667" s="931"/>
      <c r="O667" s="932"/>
      <c r="Q667" s="115" t="s">
        <v>544</v>
      </c>
      <c r="R667" s="11"/>
      <c r="S667" s="11"/>
      <c r="T667" s="2"/>
      <c r="U667" s="10"/>
      <c r="V667" s="20"/>
      <c r="W667" s="20"/>
      <c r="X667" s="20"/>
      <c r="Y667" s="21"/>
    </row>
    <row r="668" spans="1:25" ht="15" customHeight="1" x14ac:dyDescent="0.2">
      <c r="A668" s="124">
        <v>5</v>
      </c>
      <c r="B668" s="54" t="s">
        <v>706</v>
      </c>
      <c r="C668" s="48">
        <v>14</v>
      </c>
      <c r="D668" s="48">
        <v>4</v>
      </c>
      <c r="E668" s="48">
        <v>4</v>
      </c>
      <c r="F668" s="48">
        <v>6</v>
      </c>
      <c r="G668" s="48">
        <v>27</v>
      </c>
      <c r="H668" s="48">
        <v>33</v>
      </c>
      <c r="I668" s="49">
        <v>12</v>
      </c>
      <c r="J668" s="29">
        <f t="shared" si="103"/>
        <v>14</v>
      </c>
      <c r="K668" s="29">
        <f t="shared" si="104"/>
        <v>12</v>
      </c>
      <c r="L668" s="930"/>
      <c r="M668" s="931"/>
      <c r="N668" s="931"/>
      <c r="O668" s="932"/>
      <c r="Q668" s="115" t="s">
        <v>702</v>
      </c>
      <c r="R668" s="11"/>
      <c r="S668" s="11"/>
      <c r="T668" s="2"/>
      <c r="U668" s="11"/>
      <c r="V668" s="10"/>
      <c r="W668" s="20"/>
      <c r="X668" s="11"/>
      <c r="Y668" s="21"/>
    </row>
    <row r="669" spans="1:25" ht="15" customHeight="1" x14ac:dyDescent="0.2">
      <c r="A669" s="124">
        <v>6</v>
      </c>
      <c r="B669" s="54" t="s">
        <v>630</v>
      </c>
      <c r="C669" s="48">
        <v>14</v>
      </c>
      <c r="D669" s="48">
        <v>3</v>
      </c>
      <c r="E669" s="48">
        <v>4</v>
      </c>
      <c r="F669" s="48">
        <v>7</v>
      </c>
      <c r="G669" s="48">
        <v>21</v>
      </c>
      <c r="H669" s="48">
        <v>39</v>
      </c>
      <c r="I669" s="49">
        <v>10</v>
      </c>
      <c r="J669" s="29">
        <f t="shared" si="103"/>
        <v>14</v>
      </c>
      <c r="K669" s="29">
        <f t="shared" si="104"/>
        <v>10</v>
      </c>
      <c r="L669" s="930"/>
      <c r="M669" s="931"/>
      <c r="N669" s="931"/>
      <c r="O669" s="932"/>
      <c r="Q669" s="115" t="s">
        <v>769</v>
      </c>
      <c r="R669" s="11"/>
      <c r="S669" s="11"/>
      <c r="T669" s="2"/>
      <c r="U669" s="11"/>
      <c r="V669" s="2"/>
      <c r="W669" s="10"/>
      <c r="X669" s="20"/>
      <c r="Y669" s="12"/>
    </row>
    <row r="670" spans="1:25" ht="15" customHeight="1" x14ac:dyDescent="0.2">
      <c r="A670" s="124">
        <v>7</v>
      </c>
      <c r="B670" s="54" t="s">
        <v>708</v>
      </c>
      <c r="C670" s="48">
        <v>14</v>
      </c>
      <c r="D670" s="48">
        <v>2</v>
      </c>
      <c r="E670" s="48">
        <v>3</v>
      </c>
      <c r="F670" s="48">
        <v>9</v>
      </c>
      <c r="G670" s="48">
        <v>18</v>
      </c>
      <c r="H670" s="48">
        <v>33</v>
      </c>
      <c r="I670" s="49">
        <v>7</v>
      </c>
      <c r="J670" s="29">
        <f t="shared" si="103"/>
        <v>14</v>
      </c>
      <c r="K670" s="29">
        <f t="shared" si="104"/>
        <v>7</v>
      </c>
      <c r="L670" s="930"/>
      <c r="M670" s="931"/>
      <c r="N670" s="931"/>
      <c r="O670" s="932"/>
      <c r="Q670" s="115" t="s">
        <v>704</v>
      </c>
      <c r="R670" s="20"/>
      <c r="S670" s="20"/>
      <c r="T670" s="20"/>
      <c r="U670" s="20"/>
      <c r="V670" s="2"/>
      <c r="W670" s="11"/>
      <c r="X670" s="10"/>
      <c r="Y670" s="12"/>
    </row>
    <row r="671" spans="1:25" ht="15" customHeight="1" thickBot="1" x14ac:dyDescent="0.25">
      <c r="A671" s="125">
        <v>8</v>
      </c>
      <c r="B671" s="55" t="s">
        <v>558</v>
      </c>
      <c r="C671" s="50">
        <v>14</v>
      </c>
      <c r="D671" s="50">
        <v>2</v>
      </c>
      <c r="E671" s="50">
        <v>2</v>
      </c>
      <c r="F671" s="50">
        <v>10</v>
      </c>
      <c r="G671" s="50">
        <v>27</v>
      </c>
      <c r="H671" s="50">
        <v>42</v>
      </c>
      <c r="I671" s="51">
        <v>6</v>
      </c>
      <c r="J671" s="29">
        <f t="shared" si="103"/>
        <v>14</v>
      </c>
      <c r="K671" s="29">
        <f t="shared" si="104"/>
        <v>6</v>
      </c>
      <c r="L671" s="933"/>
      <c r="M671" s="934"/>
      <c r="N671" s="934"/>
      <c r="O671" s="935"/>
      <c r="Q671" s="116" t="s">
        <v>547</v>
      </c>
      <c r="R671" s="23"/>
      <c r="S671" s="23"/>
      <c r="T671" s="23"/>
      <c r="U671" s="23"/>
      <c r="V671" s="3"/>
      <c r="W671" s="14"/>
      <c r="X671" s="23"/>
      <c r="Y671" s="15"/>
    </row>
    <row r="672" spans="1:25" ht="15" customHeight="1" x14ac:dyDescent="0.2">
      <c r="A672" s="108"/>
      <c r="B672" s="109"/>
      <c r="C672" s="108">
        <f>SUM(C664:C671)</f>
        <v>112</v>
      </c>
      <c r="D672" s="108">
        <f t="shared" ref="D672:I672" si="105">SUM(D664:D671)</f>
        <v>43</v>
      </c>
      <c r="E672" s="108">
        <f t="shared" si="105"/>
        <v>26</v>
      </c>
      <c r="F672" s="108">
        <f t="shared" si="105"/>
        <v>43</v>
      </c>
      <c r="G672" s="108">
        <f t="shared" si="105"/>
        <v>234</v>
      </c>
      <c r="H672" s="108">
        <f t="shared" si="105"/>
        <v>234</v>
      </c>
      <c r="I672" s="108">
        <f t="shared" si="105"/>
        <v>112</v>
      </c>
      <c r="J672" s="29">
        <f t="shared" si="103"/>
        <v>112</v>
      </c>
      <c r="K672" s="29">
        <f t="shared" si="104"/>
        <v>112</v>
      </c>
    </row>
    <row r="673" spans="1:28" ht="15" customHeight="1" thickBot="1" x14ac:dyDescent="0.25"/>
    <row r="674" spans="1:28" ht="15" customHeight="1" thickBot="1" x14ac:dyDescent="0.25">
      <c r="A674" s="1006" t="s">
        <v>900</v>
      </c>
      <c r="B674" s="1007"/>
      <c r="C674" s="1007"/>
      <c r="D674" s="1007"/>
      <c r="E674" s="1007"/>
      <c r="F674" s="1008"/>
      <c r="G674" s="1003" t="s">
        <v>897</v>
      </c>
      <c r="H674" s="1004"/>
      <c r="I674" s="1005"/>
      <c r="L674" s="945" t="s">
        <v>495</v>
      </c>
      <c r="M674" s="946"/>
      <c r="N674" s="946"/>
      <c r="O674" s="947"/>
    </row>
    <row r="675" spans="1:28" ht="15" customHeight="1" thickBot="1" x14ac:dyDescent="0.25">
      <c r="A675" s="117" t="s">
        <v>496</v>
      </c>
      <c r="B675" s="118" t="s">
        <v>497</v>
      </c>
      <c r="C675" s="119" t="s">
        <v>498</v>
      </c>
      <c r="D675" s="119" t="s">
        <v>499</v>
      </c>
      <c r="E675" s="119" t="s">
        <v>500</v>
      </c>
      <c r="F675" s="119" t="s">
        <v>501</v>
      </c>
      <c r="G675" s="121" t="s">
        <v>502</v>
      </c>
      <c r="H675" s="121" t="s">
        <v>503</v>
      </c>
      <c r="I675" s="122" t="s">
        <v>504</v>
      </c>
      <c r="L675" s="948"/>
      <c r="M675" s="949"/>
      <c r="N675" s="949"/>
      <c r="O675" s="950"/>
      <c r="Q675" s="24" t="s">
        <v>898</v>
      </c>
      <c r="R675" s="113" t="s">
        <v>901</v>
      </c>
      <c r="S675" s="113" t="s">
        <v>564</v>
      </c>
      <c r="T675" s="113" t="s">
        <v>902</v>
      </c>
      <c r="U675" s="113" t="s">
        <v>701</v>
      </c>
      <c r="V675" s="113" t="s">
        <v>777</v>
      </c>
      <c r="W675" s="113" t="s">
        <v>903</v>
      </c>
      <c r="X675" s="113" t="s">
        <v>904</v>
      </c>
      <c r="Y675" s="114" t="s">
        <v>905</v>
      </c>
    </row>
    <row r="676" spans="1:28" ht="15" customHeight="1" x14ac:dyDescent="0.2">
      <c r="A676" s="123">
        <v>1</v>
      </c>
      <c r="B676" s="126" t="s">
        <v>906</v>
      </c>
      <c r="C676" s="127"/>
      <c r="D676" s="127"/>
      <c r="E676" s="127"/>
      <c r="F676" s="127"/>
      <c r="G676" s="127"/>
      <c r="H676" s="127"/>
      <c r="I676" s="128"/>
      <c r="J676" s="29">
        <f t="shared" si="103"/>
        <v>0</v>
      </c>
      <c r="K676" s="29">
        <f t="shared" si="104"/>
        <v>0</v>
      </c>
      <c r="L676" s="927" t="s">
        <v>528</v>
      </c>
      <c r="M676" s="928"/>
      <c r="N676" s="928"/>
      <c r="O676" s="929"/>
      <c r="Q676" s="115" t="s">
        <v>901</v>
      </c>
      <c r="R676" s="10"/>
      <c r="S676" s="11"/>
      <c r="T676" s="11"/>
      <c r="U676" s="20"/>
      <c r="V676" s="20"/>
      <c r="W676" s="20"/>
      <c r="X676" s="20"/>
      <c r="Y676" s="21"/>
    </row>
    <row r="677" spans="1:28" ht="15" customHeight="1" x14ac:dyDescent="0.2">
      <c r="A677" s="124" t="s">
        <v>521</v>
      </c>
      <c r="B677" s="129" t="s">
        <v>907</v>
      </c>
      <c r="C677" s="48"/>
      <c r="D677" s="48"/>
      <c r="E677" s="48"/>
      <c r="F677" s="48"/>
      <c r="G677" s="48"/>
      <c r="H677" s="48"/>
      <c r="I677" s="49"/>
      <c r="J677" s="29">
        <f t="shared" si="103"/>
        <v>0</v>
      </c>
      <c r="K677" s="29">
        <f t="shared" si="104"/>
        <v>0</v>
      </c>
      <c r="L677" s="930"/>
      <c r="M677" s="931"/>
      <c r="N677" s="931"/>
      <c r="O677" s="932"/>
      <c r="Q677" s="115" t="s">
        <v>908</v>
      </c>
      <c r="R677" s="11"/>
      <c r="S677" s="10"/>
      <c r="T677" s="11"/>
      <c r="U677" s="20"/>
      <c r="V677" s="20"/>
      <c r="W677" s="20"/>
      <c r="X677" s="20"/>
      <c r="Y677" s="21"/>
    </row>
    <row r="678" spans="1:28" ht="15" customHeight="1" x14ac:dyDescent="0.2">
      <c r="A678" s="124" t="s">
        <v>521</v>
      </c>
      <c r="B678" s="129" t="s">
        <v>909</v>
      </c>
      <c r="C678" s="48"/>
      <c r="D678" s="48"/>
      <c r="E678" s="48"/>
      <c r="F678" s="48"/>
      <c r="G678" s="48"/>
      <c r="H678" s="48"/>
      <c r="I678" s="49"/>
      <c r="J678" s="29">
        <f t="shared" si="103"/>
        <v>0</v>
      </c>
      <c r="K678" s="29">
        <f t="shared" si="104"/>
        <v>0</v>
      </c>
      <c r="L678" s="930"/>
      <c r="M678" s="931"/>
      <c r="N678" s="931"/>
      <c r="O678" s="932"/>
      <c r="Q678" s="115" t="s">
        <v>902</v>
      </c>
      <c r="R678" s="11"/>
      <c r="S678" s="11"/>
      <c r="T678" s="10"/>
      <c r="U678" s="20"/>
      <c r="V678" s="20"/>
      <c r="W678" s="20"/>
      <c r="X678" s="20"/>
      <c r="Y678" s="21"/>
    </row>
    <row r="679" spans="1:28" ht="15" customHeight="1" x14ac:dyDescent="0.2">
      <c r="A679" s="124" t="s">
        <v>521</v>
      </c>
      <c r="B679" s="129" t="s">
        <v>707</v>
      </c>
      <c r="C679" s="48"/>
      <c r="D679" s="48"/>
      <c r="E679" s="48"/>
      <c r="F679" s="48"/>
      <c r="G679" s="48"/>
      <c r="H679" s="48"/>
      <c r="I679" s="49"/>
      <c r="J679" s="29">
        <f t="shared" si="103"/>
        <v>0</v>
      </c>
      <c r="K679" s="29">
        <f t="shared" si="104"/>
        <v>0</v>
      </c>
      <c r="L679" s="930"/>
      <c r="M679" s="931"/>
      <c r="N679" s="931"/>
      <c r="O679" s="932"/>
      <c r="Q679" s="115" t="s">
        <v>701</v>
      </c>
      <c r="R679" s="11"/>
      <c r="S679" s="11"/>
      <c r="T679" s="2"/>
      <c r="U679" s="10"/>
      <c r="V679" s="20"/>
      <c r="W679" s="20"/>
      <c r="X679" s="20"/>
      <c r="Y679" s="21"/>
    </row>
    <row r="680" spans="1:28" ht="15" customHeight="1" x14ac:dyDescent="0.2">
      <c r="A680" s="124" t="s">
        <v>521</v>
      </c>
      <c r="B680" s="129" t="s">
        <v>781</v>
      </c>
      <c r="C680" s="48"/>
      <c r="D680" s="48"/>
      <c r="E680" s="48"/>
      <c r="F680" s="48"/>
      <c r="G680" s="48"/>
      <c r="H680" s="48"/>
      <c r="I680" s="49"/>
      <c r="J680" s="29">
        <f t="shared" si="103"/>
        <v>0</v>
      </c>
      <c r="K680" s="29">
        <f t="shared" si="104"/>
        <v>0</v>
      </c>
      <c r="L680" s="930"/>
      <c r="M680" s="931"/>
      <c r="N680" s="931"/>
      <c r="O680" s="932"/>
      <c r="Q680" s="115" t="s">
        <v>702</v>
      </c>
      <c r="R680" s="11"/>
      <c r="S680" s="11"/>
      <c r="T680" s="2"/>
      <c r="U680" s="11"/>
      <c r="V680" s="10"/>
      <c r="W680" s="20"/>
      <c r="X680" s="11"/>
      <c r="Y680" s="21"/>
    </row>
    <row r="681" spans="1:28" ht="15" customHeight="1" x14ac:dyDescent="0.2">
      <c r="A681" s="124" t="s">
        <v>521</v>
      </c>
      <c r="B681" s="129" t="s">
        <v>903</v>
      </c>
      <c r="C681" s="48"/>
      <c r="D681" s="48"/>
      <c r="E681" s="48"/>
      <c r="F681" s="48"/>
      <c r="G681" s="48"/>
      <c r="H681" s="48"/>
      <c r="I681" s="49"/>
      <c r="J681" s="29">
        <f t="shared" si="103"/>
        <v>0</v>
      </c>
      <c r="K681" s="29">
        <f t="shared" si="104"/>
        <v>0</v>
      </c>
      <c r="L681" s="930"/>
      <c r="M681" s="931"/>
      <c r="N681" s="931"/>
      <c r="O681" s="932"/>
      <c r="Q681" s="115" t="s">
        <v>903</v>
      </c>
      <c r="R681" s="11"/>
      <c r="S681" s="11"/>
      <c r="T681" s="2"/>
      <c r="U681" s="11"/>
      <c r="V681" s="2"/>
      <c r="W681" s="10"/>
      <c r="X681" s="20"/>
      <c r="Y681" s="12"/>
    </row>
    <row r="682" spans="1:28" ht="15" customHeight="1" x14ac:dyDescent="0.2">
      <c r="A682" s="124" t="s">
        <v>521</v>
      </c>
      <c r="B682" s="129" t="s">
        <v>904</v>
      </c>
      <c r="C682" s="48"/>
      <c r="D682" s="48"/>
      <c r="E682" s="48"/>
      <c r="F682" s="48"/>
      <c r="G682" s="48"/>
      <c r="H682" s="48"/>
      <c r="I682" s="49"/>
      <c r="J682" s="29">
        <f t="shared" si="103"/>
        <v>0</v>
      </c>
      <c r="K682" s="29">
        <f t="shared" si="104"/>
        <v>0</v>
      </c>
      <c r="L682" s="930"/>
      <c r="M682" s="931"/>
      <c r="N682" s="931"/>
      <c r="O682" s="932"/>
      <c r="Q682" s="115" t="s">
        <v>904</v>
      </c>
      <c r="R682" s="20"/>
      <c r="S682" s="20"/>
      <c r="T682" s="20"/>
      <c r="U682" s="20"/>
      <c r="V682" s="2"/>
      <c r="W682" s="11"/>
      <c r="X682" s="10"/>
      <c r="Y682" s="12"/>
    </row>
    <row r="683" spans="1:28" ht="15" customHeight="1" thickBot="1" x14ac:dyDescent="0.25">
      <c r="A683" s="125" t="s">
        <v>521</v>
      </c>
      <c r="B683" s="130" t="s">
        <v>905</v>
      </c>
      <c r="C683" s="50"/>
      <c r="D683" s="50"/>
      <c r="E683" s="50"/>
      <c r="F683" s="50"/>
      <c r="G683" s="50"/>
      <c r="H683" s="50"/>
      <c r="I683" s="51"/>
      <c r="J683" s="29">
        <f t="shared" si="103"/>
        <v>0</v>
      </c>
      <c r="K683" s="29">
        <f t="shared" si="104"/>
        <v>0</v>
      </c>
      <c r="L683" s="933"/>
      <c r="M683" s="934"/>
      <c r="N683" s="934"/>
      <c r="O683" s="935"/>
      <c r="Q683" s="116" t="s">
        <v>905</v>
      </c>
      <c r="R683" s="23"/>
      <c r="S683" s="23"/>
      <c r="T683" s="23"/>
      <c r="U683" s="23"/>
      <c r="V683" s="3"/>
      <c r="W683" s="14"/>
      <c r="X683" s="23"/>
      <c r="Y683" s="15"/>
    </row>
    <row r="684" spans="1:28" ht="15" customHeight="1" x14ac:dyDescent="0.2">
      <c r="C684" s="29">
        <f t="shared" ref="C684:I684" si="106">SUM(C676:C683)</f>
        <v>0</v>
      </c>
      <c r="D684" s="29">
        <f t="shared" si="106"/>
        <v>0</v>
      </c>
      <c r="E684" s="29">
        <f t="shared" si="106"/>
        <v>0</v>
      </c>
      <c r="F684" s="29">
        <f t="shared" si="106"/>
        <v>0</v>
      </c>
      <c r="G684" s="29">
        <f t="shared" si="106"/>
        <v>0</v>
      </c>
      <c r="H684" s="29">
        <f t="shared" si="106"/>
        <v>0</v>
      </c>
      <c r="I684" s="29">
        <f t="shared" si="106"/>
        <v>0</v>
      </c>
      <c r="J684" s="29">
        <f t="shared" si="103"/>
        <v>0</v>
      </c>
      <c r="K684" s="29">
        <f t="shared" si="104"/>
        <v>0</v>
      </c>
    </row>
    <row r="685" spans="1:28" ht="15" customHeight="1" thickBot="1" x14ac:dyDescent="0.25"/>
    <row r="686" spans="1:28" ht="15" customHeight="1" thickBot="1" x14ac:dyDescent="0.25">
      <c r="A686" s="983" t="s">
        <v>493</v>
      </c>
      <c r="B686" s="984"/>
      <c r="C686" s="984"/>
      <c r="D686" s="984"/>
      <c r="E686" s="984"/>
      <c r="F686" s="985"/>
      <c r="G686" s="980" t="s">
        <v>897</v>
      </c>
      <c r="H686" s="981"/>
      <c r="I686" s="982"/>
      <c r="L686" s="986" t="s">
        <v>588</v>
      </c>
      <c r="M686" s="987"/>
      <c r="N686" s="987"/>
      <c r="O686" s="988"/>
    </row>
    <row r="687" spans="1:28" ht="15" customHeight="1" thickBot="1" x14ac:dyDescent="0.25">
      <c r="A687" s="30" t="s">
        <v>496</v>
      </c>
      <c r="B687" s="85" t="s">
        <v>497</v>
      </c>
      <c r="C687" s="31" t="s">
        <v>498</v>
      </c>
      <c r="D687" s="31" t="s">
        <v>499</v>
      </c>
      <c r="E687" s="31" t="s">
        <v>500</v>
      </c>
      <c r="F687" s="31" t="s">
        <v>501</v>
      </c>
      <c r="G687" s="32" t="s">
        <v>502</v>
      </c>
      <c r="H687" s="32" t="s">
        <v>503</v>
      </c>
      <c r="I687" s="33" t="s">
        <v>504</v>
      </c>
      <c r="L687" s="989"/>
      <c r="M687" s="990"/>
      <c r="N687" s="990"/>
      <c r="O687" s="991"/>
      <c r="Q687" s="24" t="s">
        <v>898</v>
      </c>
      <c r="R687" s="7" t="s">
        <v>859</v>
      </c>
      <c r="S687" s="7" t="s">
        <v>792</v>
      </c>
      <c r="T687" s="7" t="s">
        <v>793</v>
      </c>
      <c r="U687" s="7" t="s">
        <v>507</v>
      </c>
      <c r="V687" s="7" t="s">
        <v>744</v>
      </c>
      <c r="W687" s="7" t="s">
        <v>634</v>
      </c>
      <c r="X687" s="7" t="s">
        <v>799</v>
      </c>
      <c r="Y687" s="7" t="s">
        <v>794</v>
      </c>
      <c r="Z687" s="7" t="s">
        <v>514</v>
      </c>
      <c r="AA687" s="7" t="s">
        <v>545</v>
      </c>
      <c r="AB687" s="8" t="s">
        <v>591</v>
      </c>
    </row>
    <row r="688" spans="1:28" ht="15" customHeight="1" x14ac:dyDescent="0.2">
      <c r="A688" s="52">
        <v>1</v>
      </c>
      <c r="B688" s="53" t="s">
        <v>802</v>
      </c>
      <c r="C688" s="46">
        <v>18</v>
      </c>
      <c r="D688" s="46">
        <v>12</v>
      </c>
      <c r="E688" s="46">
        <v>2</v>
      </c>
      <c r="F688" s="46">
        <v>4</v>
      </c>
      <c r="G688" s="46">
        <v>47</v>
      </c>
      <c r="H688" s="46">
        <v>29</v>
      </c>
      <c r="I688" s="47">
        <v>26</v>
      </c>
      <c r="J688" s="29">
        <f t="shared" si="103"/>
        <v>18</v>
      </c>
      <c r="K688" s="29">
        <f t="shared" si="104"/>
        <v>26</v>
      </c>
      <c r="L688" s="930" t="s">
        <v>2567</v>
      </c>
      <c r="M688" s="931"/>
      <c r="N688" s="931"/>
      <c r="O688" s="932"/>
      <c r="Q688" s="9" t="s">
        <v>859</v>
      </c>
      <c r="R688" s="10"/>
      <c r="S688" s="11"/>
      <c r="T688" s="11"/>
      <c r="U688" s="20"/>
      <c r="V688" s="20"/>
      <c r="W688" s="20"/>
      <c r="X688" s="20"/>
      <c r="Y688" s="20"/>
      <c r="Z688" s="20"/>
      <c r="AA688" s="20"/>
      <c r="AB688" s="21"/>
    </row>
    <row r="689" spans="1:28" ht="15" customHeight="1" x14ac:dyDescent="0.2">
      <c r="A689" s="37">
        <v>2</v>
      </c>
      <c r="B689" s="54" t="s">
        <v>522</v>
      </c>
      <c r="C689" s="48">
        <v>18</v>
      </c>
      <c r="D689" s="48">
        <v>9</v>
      </c>
      <c r="E689" s="48">
        <v>7</v>
      </c>
      <c r="F689" s="48">
        <v>2</v>
      </c>
      <c r="G689" s="48">
        <v>32</v>
      </c>
      <c r="H689" s="48">
        <v>22</v>
      </c>
      <c r="I689" s="49">
        <v>25</v>
      </c>
      <c r="J689" s="29">
        <f t="shared" si="103"/>
        <v>18</v>
      </c>
      <c r="K689" s="29">
        <f t="shared" si="104"/>
        <v>25</v>
      </c>
      <c r="L689" s="930"/>
      <c r="M689" s="931"/>
      <c r="N689" s="931"/>
      <c r="O689" s="932"/>
      <c r="Q689" s="9" t="s">
        <v>792</v>
      </c>
      <c r="R689" s="11"/>
      <c r="S689" s="10"/>
      <c r="T689" s="11"/>
      <c r="U689" s="20"/>
      <c r="V689" s="20"/>
      <c r="W689" s="20"/>
      <c r="X689" s="20"/>
      <c r="Y689" s="20"/>
      <c r="Z689" s="20"/>
      <c r="AA689" s="20"/>
      <c r="AB689" s="21"/>
    </row>
    <row r="690" spans="1:28" ht="15" customHeight="1" x14ac:dyDescent="0.2">
      <c r="A690" s="37">
        <v>3</v>
      </c>
      <c r="B690" s="54" t="s">
        <v>639</v>
      </c>
      <c r="C690" s="48">
        <v>18</v>
      </c>
      <c r="D690" s="48">
        <v>10</v>
      </c>
      <c r="E690" s="48">
        <v>4</v>
      </c>
      <c r="F690" s="48">
        <v>4</v>
      </c>
      <c r="G690" s="48">
        <v>31</v>
      </c>
      <c r="H690" s="48">
        <v>28</v>
      </c>
      <c r="I690" s="49">
        <v>24</v>
      </c>
      <c r="J690" s="29">
        <f t="shared" si="103"/>
        <v>18</v>
      </c>
      <c r="K690" s="29">
        <f t="shared" si="104"/>
        <v>24</v>
      </c>
      <c r="L690" s="930"/>
      <c r="M690" s="931"/>
      <c r="N690" s="931"/>
      <c r="O690" s="932"/>
      <c r="Q690" s="9" t="s">
        <v>793</v>
      </c>
      <c r="R690" s="11"/>
      <c r="S690" s="11"/>
      <c r="T690" s="10"/>
      <c r="U690" s="20"/>
      <c r="V690" s="20"/>
      <c r="W690" s="20"/>
      <c r="X690" s="20"/>
      <c r="Y690" s="20"/>
      <c r="Z690" s="20"/>
      <c r="AA690" s="20"/>
      <c r="AB690" s="21"/>
    </row>
    <row r="691" spans="1:28" ht="15" customHeight="1" x14ac:dyDescent="0.2">
      <c r="A691" s="37">
        <v>4</v>
      </c>
      <c r="B691" s="54" t="s">
        <v>674</v>
      </c>
      <c r="C691" s="48">
        <v>18</v>
      </c>
      <c r="D691" s="48">
        <v>10</v>
      </c>
      <c r="E691" s="48">
        <v>3</v>
      </c>
      <c r="F691" s="48">
        <v>5</v>
      </c>
      <c r="G691" s="48">
        <v>45</v>
      </c>
      <c r="H691" s="48">
        <v>32</v>
      </c>
      <c r="I691" s="49">
        <v>23</v>
      </c>
      <c r="J691" s="29">
        <f t="shared" si="103"/>
        <v>18</v>
      </c>
      <c r="K691" s="29">
        <f t="shared" si="104"/>
        <v>23</v>
      </c>
      <c r="L691" s="930"/>
      <c r="M691" s="931"/>
      <c r="N691" s="931"/>
      <c r="O691" s="932"/>
      <c r="Q691" s="9" t="s">
        <v>507</v>
      </c>
      <c r="R691" s="11"/>
      <c r="S691" s="11"/>
      <c r="T691" s="2"/>
      <c r="U691" s="10"/>
      <c r="V691" s="11"/>
      <c r="W691" s="11"/>
      <c r="X691" s="20"/>
      <c r="Y691" s="20"/>
      <c r="Z691" s="20"/>
      <c r="AA691" s="20"/>
      <c r="AB691" s="21"/>
    </row>
    <row r="692" spans="1:28" ht="15" customHeight="1" x14ac:dyDescent="0.2">
      <c r="A692" s="37">
        <v>5</v>
      </c>
      <c r="B692" s="54" t="s">
        <v>796</v>
      </c>
      <c r="C692" s="48">
        <v>18</v>
      </c>
      <c r="D692" s="48">
        <v>9</v>
      </c>
      <c r="E692" s="48">
        <v>1</v>
      </c>
      <c r="F692" s="48">
        <v>8</v>
      </c>
      <c r="G692" s="48">
        <v>35</v>
      </c>
      <c r="H692" s="48">
        <v>38</v>
      </c>
      <c r="I692" s="49">
        <v>19</v>
      </c>
      <c r="J692" s="29">
        <f t="shared" si="103"/>
        <v>18</v>
      </c>
      <c r="K692" s="29">
        <f t="shared" si="104"/>
        <v>19</v>
      </c>
      <c r="L692" s="930"/>
      <c r="M692" s="931"/>
      <c r="N692" s="931"/>
      <c r="O692" s="932"/>
      <c r="Q692" s="9" t="s">
        <v>744</v>
      </c>
      <c r="R692" s="20"/>
      <c r="S692" s="20"/>
      <c r="T692" s="20"/>
      <c r="U692" s="11"/>
      <c r="V692" s="10"/>
      <c r="W692" s="11"/>
      <c r="X692" s="20"/>
      <c r="Y692" s="20"/>
      <c r="Z692" s="20"/>
      <c r="AA692" s="20"/>
      <c r="AB692" s="21"/>
    </row>
    <row r="693" spans="1:28" ht="15" customHeight="1" x14ac:dyDescent="0.2">
      <c r="A693" s="37">
        <v>6</v>
      </c>
      <c r="B693" s="54" t="s">
        <v>529</v>
      </c>
      <c r="C693" s="48">
        <v>18</v>
      </c>
      <c r="D693" s="48">
        <v>7</v>
      </c>
      <c r="E693" s="48">
        <v>3</v>
      </c>
      <c r="F693" s="48">
        <v>8</v>
      </c>
      <c r="G693" s="48">
        <v>30</v>
      </c>
      <c r="H693" s="48">
        <v>47</v>
      </c>
      <c r="I693" s="49">
        <v>17</v>
      </c>
      <c r="J693" s="29">
        <f t="shared" si="103"/>
        <v>18</v>
      </c>
      <c r="K693" s="29">
        <f t="shared" si="104"/>
        <v>17</v>
      </c>
      <c r="L693" s="930"/>
      <c r="M693" s="931"/>
      <c r="N693" s="931"/>
      <c r="O693" s="932"/>
      <c r="Q693" s="9" t="s">
        <v>634</v>
      </c>
      <c r="R693" s="20"/>
      <c r="S693" s="20"/>
      <c r="T693" s="20"/>
      <c r="U693" s="11"/>
      <c r="V693" s="11"/>
      <c r="W693" s="10"/>
      <c r="X693" s="20"/>
      <c r="Y693" s="20"/>
      <c r="Z693" s="20"/>
      <c r="AA693" s="20"/>
      <c r="AB693" s="21"/>
    </row>
    <row r="694" spans="1:28" ht="15" customHeight="1" x14ac:dyDescent="0.2">
      <c r="A694" s="37" t="s">
        <v>556</v>
      </c>
      <c r="B694" s="54" t="s">
        <v>599</v>
      </c>
      <c r="C694" s="48">
        <v>18</v>
      </c>
      <c r="D694" s="48">
        <v>7</v>
      </c>
      <c r="E694" s="48">
        <v>1</v>
      </c>
      <c r="F694" s="48">
        <v>10</v>
      </c>
      <c r="G694" s="48">
        <v>30</v>
      </c>
      <c r="H694" s="48">
        <v>41</v>
      </c>
      <c r="I694" s="49">
        <v>15</v>
      </c>
      <c r="J694" s="29">
        <f t="shared" si="103"/>
        <v>18</v>
      </c>
      <c r="K694" s="29">
        <f t="shared" si="104"/>
        <v>15</v>
      </c>
      <c r="L694" s="930"/>
      <c r="M694" s="931"/>
      <c r="N694" s="931"/>
      <c r="O694" s="932"/>
      <c r="Q694" s="9" t="s">
        <v>799</v>
      </c>
      <c r="R694" s="20"/>
      <c r="S694" s="20"/>
      <c r="T694" s="20"/>
      <c r="U694" s="11"/>
      <c r="V694" s="11"/>
      <c r="W694" s="2"/>
      <c r="X694" s="10"/>
      <c r="Y694" s="20"/>
      <c r="Z694" s="20"/>
      <c r="AA694" s="20"/>
      <c r="AB694" s="21"/>
    </row>
    <row r="695" spans="1:28" ht="15" customHeight="1" x14ac:dyDescent="0.2">
      <c r="A695" s="37" t="s">
        <v>556</v>
      </c>
      <c r="B695" s="54" t="s">
        <v>797</v>
      </c>
      <c r="C695" s="48">
        <v>18</v>
      </c>
      <c r="D695" s="48">
        <v>6</v>
      </c>
      <c r="E695" s="48">
        <v>3</v>
      </c>
      <c r="F695" s="48">
        <v>9</v>
      </c>
      <c r="G695" s="48">
        <v>22</v>
      </c>
      <c r="H695" s="48">
        <v>28</v>
      </c>
      <c r="I695" s="49">
        <v>15</v>
      </c>
      <c r="J695" s="29">
        <f t="shared" si="103"/>
        <v>18</v>
      </c>
      <c r="K695" s="29">
        <f t="shared" si="104"/>
        <v>15</v>
      </c>
      <c r="L695" s="930"/>
      <c r="M695" s="931"/>
      <c r="N695" s="931"/>
      <c r="O695" s="932"/>
      <c r="Q695" s="9" t="s">
        <v>794</v>
      </c>
      <c r="R695" s="20"/>
      <c r="S695" s="20"/>
      <c r="T695" s="20"/>
      <c r="U695" s="11"/>
      <c r="V695" s="11"/>
      <c r="W695" s="2"/>
      <c r="X695" s="11"/>
      <c r="Y695" s="10"/>
      <c r="Z695" s="20"/>
      <c r="AA695" s="11"/>
      <c r="AB695" s="21"/>
    </row>
    <row r="696" spans="1:28" ht="15" customHeight="1" x14ac:dyDescent="0.2">
      <c r="A696" s="37">
        <v>9</v>
      </c>
      <c r="B696" s="54" t="s">
        <v>866</v>
      </c>
      <c r="C696" s="48">
        <v>18</v>
      </c>
      <c r="D696" s="48">
        <v>5</v>
      </c>
      <c r="E696" s="48">
        <v>2</v>
      </c>
      <c r="F696" s="48">
        <v>11</v>
      </c>
      <c r="G696" s="48">
        <v>41</v>
      </c>
      <c r="H696" s="48">
        <v>48</v>
      </c>
      <c r="I696" s="49">
        <v>12</v>
      </c>
      <c r="J696" s="29">
        <f t="shared" si="103"/>
        <v>18</v>
      </c>
      <c r="K696" s="29">
        <f t="shared" si="104"/>
        <v>12</v>
      </c>
      <c r="L696" s="930"/>
      <c r="M696" s="931"/>
      <c r="N696" s="931"/>
      <c r="O696" s="932"/>
      <c r="Q696" s="9" t="s">
        <v>514</v>
      </c>
      <c r="R696" s="20"/>
      <c r="S696" s="20"/>
      <c r="T696" s="20"/>
      <c r="U696" s="11"/>
      <c r="V696" s="11"/>
      <c r="W696" s="2"/>
      <c r="X696" s="11"/>
      <c r="Y696" s="2"/>
      <c r="Z696" s="10"/>
      <c r="AA696" s="20"/>
      <c r="AB696" s="12"/>
    </row>
    <row r="697" spans="1:28" ht="15" customHeight="1" x14ac:dyDescent="0.2">
      <c r="A697" s="37">
        <v>10</v>
      </c>
      <c r="B697" s="54" t="s">
        <v>910</v>
      </c>
      <c r="C697" s="48">
        <v>9</v>
      </c>
      <c r="D697" s="48">
        <v>0</v>
      </c>
      <c r="E697" s="48">
        <v>0</v>
      </c>
      <c r="F697" s="48">
        <v>9</v>
      </c>
      <c r="G697" s="48">
        <v>10</v>
      </c>
      <c r="H697" s="48">
        <v>21</v>
      </c>
      <c r="I697" s="978">
        <v>6</v>
      </c>
      <c r="J697" s="29">
        <f t="shared" si="103"/>
        <v>9</v>
      </c>
      <c r="K697" s="29">
        <f t="shared" si="104"/>
        <v>0</v>
      </c>
      <c r="L697" s="930"/>
      <c r="M697" s="931"/>
      <c r="N697" s="931"/>
      <c r="O697" s="932"/>
      <c r="Q697" s="9" t="s">
        <v>545</v>
      </c>
      <c r="R697" s="20"/>
      <c r="S697" s="20"/>
      <c r="T697" s="20"/>
      <c r="U697" s="20"/>
      <c r="V697" s="20"/>
      <c r="W697" s="20"/>
      <c r="X697" s="20"/>
      <c r="Y697" s="2"/>
      <c r="Z697" s="11"/>
      <c r="AA697" s="10"/>
      <c r="AB697" s="12"/>
    </row>
    <row r="698" spans="1:28" ht="15" customHeight="1" thickBot="1" x14ac:dyDescent="0.25">
      <c r="A698" s="40" t="s">
        <v>704</v>
      </c>
      <c r="B698" s="55" t="s">
        <v>557</v>
      </c>
      <c r="C698" s="50">
        <v>9</v>
      </c>
      <c r="D698" s="50">
        <v>3</v>
      </c>
      <c r="E698" s="50">
        <v>0</v>
      </c>
      <c r="F698" s="50">
        <v>6</v>
      </c>
      <c r="G698" s="50">
        <v>15</v>
      </c>
      <c r="H698" s="50">
        <v>17</v>
      </c>
      <c r="I698" s="979"/>
      <c r="J698" s="29">
        <f t="shared" si="103"/>
        <v>9</v>
      </c>
      <c r="K698" s="29">
        <f t="shared" si="104"/>
        <v>6</v>
      </c>
      <c r="L698" s="933"/>
      <c r="M698" s="934"/>
      <c r="N698" s="934"/>
      <c r="O698" s="935"/>
      <c r="Q698" s="13" t="s">
        <v>591</v>
      </c>
      <c r="R698" s="23"/>
      <c r="S698" s="23"/>
      <c r="T698" s="23"/>
      <c r="U698" s="23"/>
      <c r="V698" s="23"/>
      <c r="W698" s="23"/>
      <c r="X698" s="23"/>
      <c r="Y698" s="3"/>
      <c r="Z698" s="14"/>
      <c r="AA698" s="23"/>
      <c r="AB698" s="15"/>
    </row>
    <row r="699" spans="1:28" ht="15" customHeight="1" x14ac:dyDescent="0.2">
      <c r="C699" s="29">
        <f>SUM(C688:C698)</f>
        <v>180</v>
      </c>
      <c r="D699" s="29">
        <f t="shared" ref="D699:I699" si="107">SUM(D688:D698)</f>
        <v>78</v>
      </c>
      <c r="E699" s="29">
        <f t="shared" si="107"/>
        <v>26</v>
      </c>
      <c r="F699" s="29">
        <f t="shared" si="107"/>
        <v>76</v>
      </c>
      <c r="G699" s="29">
        <f t="shared" si="107"/>
        <v>338</v>
      </c>
      <c r="H699" s="29">
        <f t="shared" si="107"/>
        <v>351</v>
      </c>
      <c r="I699" s="29">
        <f t="shared" si="107"/>
        <v>182</v>
      </c>
      <c r="J699" s="29">
        <f t="shared" si="103"/>
        <v>180</v>
      </c>
      <c r="K699" s="29">
        <f t="shared" si="104"/>
        <v>182</v>
      </c>
    </row>
    <row r="700" spans="1:28" ht="15" customHeight="1" thickBot="1" x14ac:dyDescent="0.25"/>
    <row r="701" spans="1:28" ht="15" customHeight="1" thickBot="1" x14ac:dyDescent="0.25">
      <c r="A701" s="983" t="s">
        <v>587</v>
      </c>
      <c r="B701" s="984"/>
      <c r="C701" s="984"/>
      <c r="D701" s="984"/>
      <c r="E701" s="984"/>
      <c r="F701" s="985"/>
      <c r="G701" s="980" t="s">
        <v>897</v>
      </c>
      <c r="H701" s="981"/>
      <c r="I701" s="982"/>
      <c r="L701" s="986" t="s">
        <v>588</v>
      </c>
      <c r="M701" s="987"/>
      <c r="N701" s="987"/>
      <c r="O701" s="988"/>
    </row>
    <row r="702" spans="1:28" ht="15" customHeight="1" thickBot="1" x14ac:dyDescent="0.25">
      <c r="A702" s="30" t="s">
        <v>496</v>
      </c>
      <c r="B702" s="85" t="s">
        <v>497</v>
      </c>
      <c r="C702" s="31" t="s">
        <v>498</v>
      </c>
      <c r="D702" s="31" t="s">
        <v>499</v>
      </c>
      <c r="E702" s="31" t="s">
        <v>500</v>
      </c>
      <c r="F702" s="31" t="s">
        <v>501</v>
      </c>
      <c r="G702" s="32" t="s">
        <v>502</v>
      </c>
      <c r="H702" s="32" t="s">
        <v>503</v>
      </c>
      <c r="I702" s="33" t="s">
        <v>504</v>
      </c>
      <c r="L702" s="989"/>
      <c r="M702" s="990"/>
      <c r="N702" s="990"/>
      <c r="O702" s="991"/>
      <c r="Q702" s="24" t="s">
        <v>898</v>
      </c>
      <c r="R702" s="7" t="s">
        <v>506</v>
      </c>
      <c r="S702" s="7" t="s">
        <v>901</v>
      </c>
      <c r="T702" s="7" t="s">
        <v>508</v>
      </c>
      <c r="U702" s="7" t="s">
        <v>847</v>
      </c>
      <c r="V702" s="7" t="s">
        <v>509</v>
      </c>
      <c r="W702" s="7" t="s">
        <v>848</v>
      </c>
      <c r="X702" s="7" t="s">
        <v>799</v>
      </c>
      <c r="Y702" s="7" t="s">
        <v>911</v>
      </c>
      <c r="Z702" s="7" t="s">
        <v>912</v>
      </c>
      <c r="AA702" s="8" t="s">
        <v>591</v>
      </c>
    </row>
    <row r="703" spans="1:28" ht="15" customHeight="1" x14ac:dyDescent="0.2">
      <c r="A703" s="34">
        <v>1</v>
      </c>
      <c r="B703" s="126" t="s">
        <v>520</v>
      </c>
      <c r="C703" s="127">
        <v>18</v>
      </c>
      <c r="D703" s="127">
        <v>13</v>
      </c>
      <c r="E703" s="127">
        <v>2</v>
      </c>
      <c r="F703" s="127">
        <v>3</v>
      </c>
      <c r="G703" s="127">
        <v>44</v>
      </c>
      <c r="H703" s="127">
        <v>29</v>
      </c>
      <c r="I703" s="128">
        <f>(D703*2)+E703</f>
        <v>28</v>
      </c>
      <c r="J703" s="29">
        <f t="shared" si="103"/>
        <v>18</v>
      </c>
      <c r="K703" s="29">
        <f t="shared" si="104"/>
        <v>28</v>
      </c>
      <c r="L703" s="927" t="s">
        <v>2495</v>
      </c>
      <c r="M703" s="928"/>
      <c r="N703" s="928"/>
      <c r="O703" s="929"/>
      <c r="Q703" s="9" t="s">
        <v>506</v>
      </c>
      <c r="R703" s="10"/>
      <c r="S703" s="11"/>
      <c r="T703" s="11"/>
      <c r="U703" s="20"/>
      <c r="V703" s="20"/>
      <c r="W703" s="20"/>
      <c r="X703" s="20"/>
      <c r="Y703" s="20"/>
      <c r="Z703" s="20"/>
      <c r="AA703" s="21"/>
    </row>
    <row r="704" spans="1:28" ht="15" customHeight="1" x14ac:dyDescent="0.2">
      <c r="A704" s="37">
        <v>2</v>
      </c>
      <c r="B704" s="129" t="s">
        <v>523</v>
      </c>
      <c r="C704" s="48">
        <v>18</v>
      </c>
      <c r="D704" s="48">
        <v>14</v>
      </c>
      <c r="E704" s="48">
        <v>0</v>
      </c>
      <c r="F704" s="48">
        <v>4</v>
      </c>
      <c r="G704" s="48">
        <v>61</v>
      </c>
      <c r="H704" s="48">
        <v>21</v>
      </c>
      <c r="I704" s="49">
        <f t="shared" ref="I704:I712" si="108">(D704*2)+E704</f>
        <v>28</v>
      </c>
      <c r="J704" s="29">
        <f t="shared" si="103"/>
        <v>18</v>
      </c>
      <c r="K704" s="29">
        <f t="shared" si="104"/>
        <v>28</v>
      </c>
      <c r="L704" s="930"/>
      <c r="M704" s="931"/>
      <c r="N704" s="931"/>
      <c r="O704" s="932"/>
      <c r="Q704" s="9" t="s">
        <v>901</v>
      </c>
      <c r="R704" s="11"/>
      <c r="S704" s="10"/>
      <c r="T704" s="11"/>
      <c r="U704" s="20"/>
      <c r="V704" s="20"/>
      <c r="W704" s="20"/>
      <c r="X704" s="20"/>
      <c r="Y704" s="20"/>
      <c r="Z704" s="20"/>
      <c r="AA704" s="21"/>
    </row>
    <row r="705" spans="1:33" ht="15" customHeight="1" x14ac:dyDescent="0.2">
      <c r="A705" s="37">
        <v>3</v>
      </c>
      <c r="B705" s="129" t="s">
        <v>913</v>
      </c>
      <c r="C705" s="48">
        <v>18</v>
      </c>
      <c r="D705" s="48">
        <v>10</v>
      </c>
      <c r="E705" s="48">
        <v>3</v>
      </c>
      <c r="F705" s="48">
        <v>5</v>
      </c>
      <c r="G705" s="48">
        <v>42</v>
      </c>
      <c r="H705" s="48">
        <v>24</v>
      </c>
      <c r="I705" s="49">
        <f t="shared" si="108"/>
        <v>23</v>
      </c>
      <c r="J705" s="29">
        <f t="shared" si="103"/>
        <v>18</v>
      </c>
      <c r="K705" s="29">
        <f t="shared" si="104"/>
        <v>23</v>
      </c>
      <c r="L705" s="930"/>
      <c r="M705" s="931"/>
      <c r="N705" s="931"/>
      <c r="O705" s="932"/>
      <c r="Q705" s="9" t="s">
        <v>508</v>
      </c>
      <c r="R705" s="11"/>
      <c r="S705" s="11"/>
      <c r="T705" s="10"/>
      <c r="U705" s="20"/>
      <c r="V705" s="11"/>
      <c r="W705" s="20"/>
      <c r="X705" s="20"/>
      <c r="Y705" s="20"/>
      <c r="Z705" s="20"/>
      <c r="AA705" s="21"/>
    </row>
    <row r="706" spans="1:33" ht="15" customHeight="1" x14ac:dyDescent="0.2">
      <c r="A706" s="37">
        <v>4</v>
      </c>
      <c r="B706" s="129" t="s">
        <v>914</v>
      </c>
      <c r="C706" s="48">
        <v>18</v>
      </c>
      <c r="D706" s="48">
        <v>11</v>
      </c>
      <c r="E706" s="48">
        <v>0</v>
      </c>
      <c r="F706" s="48">
        <v>7</v>
      </c>
      <c r="G706" s="48">
        <v>38</v>
      </c>
      <c r="H706" s="48">
        <v>26</v>
      </c>
      <c r="I706" s="49">
        <f t="shared" si="108"/>
        <v>22</v>
      </c>
      <c r="J706" s="29">
        <f t="shared" si="103"/>
        <v>18</v>
      </c>
      <c r="K706" s="29">
        <f t="shared" si="104"/>
        <v>22</v>
      </c>
      <c r="L706" s="930"/>
      <c r="M706" s="931"/>
      <c r="N706" s="931"/>
      <c r="O706" s="932"/>
      <c r="Q706" s="9" t="s">
        <v>847</v>
      </c>
      <c r="R706" s="11"/>
      <c r="S706" s="11"/>
      <c r="T706" s="2"/>
      <c r="U706" s="10"/>
      <c r="V706" s="11"/>
      <c r="W706" s="20"/>
      <c r="X706" s="20"/>
      <c r="Y706" s="20"/>
      <c r="Z706" s="20"/>
      <c r="AA706" s="21"/>
    </row>
    <row r="707" spans="1:33" ht="15" customHeight="1" x14ac:dyDescent="0.2">
      <c r="A707" s="37">
        <v>5</v>
      </c>
      <c r="B707" s="129" t="s">
        <v>524</v>
      </c>
      <c r="C707" s="48">
        <v>18</v>
      </c>
      <c r="D707" s="48">
        <v>9</v>
      </c>
      <c r="E707" s="48">
        <v>1</v>
      </c>
      <c r="F707" s="48">
        <v>8</v>
      </c>
      <c r="G707" s="48">
        <v>70</v>
      </c>
      <c r="H707" s="48">
        <v>41</v>
      </c>
      <c r="I707" s="49">
        <f t="shared" si="108"/>
        <v>19</v>
      </c>
      <c r="J707" s="29">
        <f t="shared" si="103"/>
        <v>18</v>
      </c>
      <c r="K707" s="29">
        <f t="shared" si="104"/>
        <v>19</v>
      </c>
      <c r="L707" s="930"/>
      <c r="M707" s="931"/>
      <c r="N707" s="931"/>
      <c r="O707" s="932"/>
      <c r="Q707" s="9" t="s">
        <v>509</v>
      </c>
      <c r="R707" s="20"/>
      <c r="S707" s="20"/>
      <c r="T707" s="11"/>
      <c r="U707" s="11"/>
      <c r="V707" s="10"/>
      <c r="W707" s="20"/>
      <c r="X707" s="20"/>
      <c r="Y707" s="20"/>
      <c r="Z707" s="20"/>
      <c r="AA707" s="21"/>
    </row>
    <row r="708" spans="1:33" ht="15" customHeight="1" x14ac:dyDescent="0.2">
      <c r="A708" s="37">
        <v>6</v>
      </c>
      <c r="B708" s="129" t="s">
        <v>915</v>
      </c>
      <c r="C708" s="48">
        <v>18</v>
      </c>
      <c r="D708" s="48">
        <v>7</v>
      </c>
      <c r="E708" s="48">
        <v>3</v>
      </c>
      <c r="F708" s="48">
        <v>8</v>
      </c>
      <c r="G708" s="48">
        <v>43</v>
      </c>
      <c r="H708" s="48">
        <v>54</v>
      </c>
      <c r="I708" s="49">
        <f t="shared" si="108"/>
        <v>17</v>
      </c>
      <c r="J708" s="29">
        <f t="shared" si="103"/>
        <v>18</v>
      </c>
      <c r="K708" s="29">
        <f t="shared" si="104"/>
        <v>17</v>
      </c>
      <c r="L708" s="930"/>
      <c r="M708" s="931"/>
      <c r="N708" s="931"/>
      <c r="O708" s="932"/>
      <c r="Q708" s="9" t="s">
        <v>848</v>
      </c>
      <c r="R708" s="20"/>
      <c r="S708" s="20"/>
      <c r="T708" s="11"/>
      <c r="U708" s="11"/>
      <c r="V708" s="2"/>
      <c r="W708" s="10"/>
      <c r="X708" s="20"/>
      <c r="Y708" s="20"/>
      <c r="Z708" s="20"/>
      <c r="AA708" s="21"/>
    </row>
    <row r="709" spans="1:33" ht="15" customHeight="1" x14ac:dyDescent="0.2">
      <c r="A709" s="37">
        <v>7</v>
      </c>
      <c r="B709" s="129" t="s">
        <v>852</v>
      </c>
      <c r="C709" s="48">
        <v>18</v>
      </c>
      <c r="D709" s="48">
        <v>7</v>
      </c>
      <c r="E709" s="48">
        <v>2</v>
      </c>
      <c r="F709" s="48">
        <v>9</v>
      </c>
      <c r="G709" s="48">
        <v>33</v>
      </c>
      <c r="H709" s="48">
        <v>42</v>
      </c>
      <c r="I709" s="49">
        <f t="shared" si="108"/>
        <v>16</v>
      </c>
      <c r="J709" s="29">
        <f t="shared" si="103"/>
        <v>18</v>
      </c>
      <c r="K709" s="29">
        <f t="shared" si="104"/>
        <v>16</v>
      </c>
      <c r="L709" s="930"/>
      <c r="M709" s="931"/>
      <c r="N709" s="931"/>
      <c r="O709" s="932"/>
      <c r="Q709" s="9" t="s">
        <v>799</v>
      </c>
      <c r="R709" s="20"/>
      <c r="S709" s="20"/>
      <c r="T709" s="11"/>
      <c r="U709" s="11"/>
      <c r="V709" s="2"/>
      <c r="W709" s="11"/>
      <c r="X709" s="10"/>
      <c r="Y709" s="20"/>
      <c r="Z709" s="11"/>
      <c r="AA709" s="21"/>
    </row>
    <row r="710" spans="1:33" ht="15" customHeight="1" x14ac:dyDescent="0.2">
      <c r="A710" s="37">
        <v>8</v>
      </c>
      <c r="B710" s="129" t="s">
        <v>916</v>
      </c>
      <c r="C710" s="48">
        <v>18</v>
      </c>
      <c r="D710" s="48">
        <v>5</v>
      </c>
      <c r="E710" s="48">
        <v>3</v>
      </c>
      <c r="F710" s="48">
        <v>10</v>
      </c>
      <c r="G710" s="48">
        <v>11</v>
      </c>
      <c r="H710" s="48">
        <v>58</v>
      </c>
      <c r="I710" s="49">
        <f t="shared" si="108"/>
        <v>13</v>
      </c>
      <c r="J710" s="29">
        <f t="shared" si="103"/>
        <v>18</v>
      </c>
      <c r="K710" s="29">
        <f t="shared" si="104"/>
        <v>13</v>
      </c>
      <c r="L710" s="930"/>
      <c r="M710" s="931"/>
      <c r="N710" s="931"/>
      <c r="O710" s="932"/>
      <c r="Q710" s="9" t="s">
        <v>911</v>
      </c>
      <c r="R710" s="20"/>
      <c r="S710" s="20"/>
      <c r="T710" s="11"/>
      <c r="U710" s="11"/>
      <c r="V710" s="2"/>
      <c r="W710" s="11"/>
      <c r="X710" s="2"/>
      <c r="Y710" s="10"/>
      <c r="Z710" s="20"/>
      <c r="AA710" s="12"/>
    </row>
    <row r="711" spans="1:33" ht="15" customHeight="1" x14ac:dyDescent="0.2">
      <c r="A711" s="37">
        <v>9</v>
      </c>
      <c r="B711" s="129" t="s">
        <v>917</v>
      </c>
      <c r="C711" s="48">
        <v>18</v>
      </c>
      <c r="D711" s="48">
        <v>4</v>
      </c>
      <c r="E711" s="48">
        <v>1</v>
      </c>
      <c r="F711" s="48">
        <v>13</v>
      </c>
      <c r="G711" s="48">
        <v>24</v>
      </c>
      <c r="H711" s="48">
        <v>44</v>
      </c>
      <c r="I711" s="49">
        <f t="shared" si="108"/>
        <v>9</v>
      </c>
      <c r="J711" s="29">
        <f t="shared" si="103"/>
        <v>18</v>
      </c>
      <c r="K711" s="29">
        <f t="shared" si="104"/>
        <v>9</v>
      </c>
      <c r="L711" s="930"/>
      <c r="M711" s="931"/>
      <c r="N711" s="931"/>
      <c r="O711" s="932"/>
      <c r="Q711" s="9" t="s">
        <v>912</v>
      </c>
      <c r="R711" s="20"/>
      <c r="S711" s="20"/>
      <c r="T711" s="20"/>
      <c r="U711" s="20"/>
      <c r="V711" s="20"/>
      <c r="W711" s="20"/>
      <c r="X711" s="2"/>
      <c r="Y711" s="11"/>
      <c r="Z711" s="10"/>
      <c r="AA711" s="12"/>
    </row>
    <row r="712" spans="1:33" ht="15" customHeight="1" thickBot="1" x14ac:dyDescent="0.25">
      <c r="A712" s="40">
        <v>10</v>
      </c>
      <c r="B712" s="130" t="s">
        <v>854</v>
      </c>
      <c r="C712" s="50">
        <v>18</v>
      </c>
      <c r="D712" s="50">
        <v>3</v>
      </c>
      <c r="E712" s="50">
        <v>1</v>
      </c>
      <c r="F712" s="50">
        <v>14</v>
      </c>
      <c r="G712" s="50">
        <v>28</v>
      </c>
      <c r="H712" s="50">
        <v>55</v>
      </c>
      <c r="I712" s="51">
        <f t="shared" si="108"/>
        <v>7</v>
      </c>
      <c r="J712" s="29">
        <f t="shared" si="103"/>
        <v>18</v>
      </c>
      <c r="K712" s="29">
        <f t="shared" si="104"/>
        <v>7</v>
      </c>
      <c r="L712" s="933"/>
      <c r="M712" s="934"/>
      <c r="N712" s="934"/>
      <c r="O712" s="935"/>
      <c r="Q712" s="13" t="s">
        <v>591</v>
      </c>
      <c r="R712" s="23"/>
      <c r="S712" s="23"/>
      <c r="T712" s="23"/>
      <c r="U712" s="23"/>
      <c r="V712" s="23"/>
      <c r="W712" s="23"/>
      <c r="X712" s="3"/>
      <c r="Y712" s="14"/>
      <c r="Z712" s="23"/>
      <c r="AA712" s="15"/>
    </row>
    <row r="713" spans="1:33" ht="15" customHeight="1" x14ac:dyDescent="0.2">
      <c r="C713" s="29">
        <f t="shared" ref="C713:H713" si="109">SUM(C703:C712)</f>
        <v>180</v>
      </c>
      <c r="D713" s="29">
        <f t="shared" si="109"/>
        <v>83</v>
      </c>
      <c r="E713" s="29">
        <f t="shared" si="109"/>
        <v>16</v>
      </c>
      <c r="F713" s="29">
        <f t="shared" si="109"/>
        <v>81</v>
      </c>
      <c r="G713" s="29">
        <f t="shared" si="109"/>
        <v>394</v>
      </c>
      <c r="H713" s="29">
        <f t="shared" si="109"/>
        <v>394</v>
      </c>
      <c r="I713" s="29">
        <f>SUM(I703:I712)</f>
        <v>182</v>
      </c>
      <c r="J713" s="29">
        <f t="shared" si="103"/>
        <v>180</v>
      </c>
      <c r="K713" s="29">
        <f t="shared" si="104"/>
        <v>182</v>
      </c>
    </row>
    <row r="714" spans="1:33" ht="15" customHeight="1" thickBot="1" x14ac:dyDescent="0.25"/>
    <row r="715" spans="1:33" ht="15" customHeight="1" thickBot="1" x14ac:dyDescent="0.25">
      <c r="A715" s="983" t="s">
        <v>858</v>
      </c>
      <c r="B715" s="984"/>
      <c r="C715" s="984"/>
      <c r="D715" s="984"/>
      <c r="E715" s="984"/>
      <c r="F715" s="985"/>
      <c r="G715" s="980" t="s">
        <v>897</v>
      </c>
      <c r="H715" s="981"/>
      <c r="I715" s="982"/>
      <c r="L715" s="945" t="s">
        <v>495</v>
      </c>
      <c r="M715" s="946"/>
      <c r="N715" s="946"/>
      <c r="O715" s="947"/>
    </row>
    <row r="716" spans="1:33" ht="15" customHeight="1" thickBot="1" x14ac:dyDescent="0.25">
      <c r="A716" s="30" t="s">
        <v>496</v>
      </c>
      <c r="B716" s="85" t="s">
        <v>497</v>
      </c>
      <c r="C716" s="31" t="s">
        <v>498</v>
      </c>
      <c r="D716" s="31" t="s">
        <v>499</v>
      </c>
      <c r="E716" s="31" t="s">
        <v>500</v>
      </c>
      <c r="F716" s="31" t="s">
        <v>501</v>
      </c>
      <c r="G716" s="32" t="s">
        <v>502</v>
      </c>
      <c r="H716" s="32" t="s">
        <v>503</v>
      </c>
      <c r="I716" s="33" t="s">
        <v>504</v>
      </c>
      <c r="L716" s="948"/>
      <c r="M716" s="949"/>
      <c r="N716" s="949"/>
      <c r="O716" s="950"/>
      <c r="Q716" s="24" t="s">
        <v>898</v>
      </c>
      <c r="R716" s="7"/>
      <c r="S716" s="7"/>
      <c r="T716" s="7"/>
      <c r="U716" s="7"/>
      <c r="V716" s="7"/>
      <c r="W716" s="8"/>
      <c r="AG716" s="5" t="s">
        <v>532</v>
      </c>
    </row>
    <row r="717" spans="1:33" ht="15" customHeight="1" x14ac:dyDescent="0.2">
      <c r="A717" s="34">
        <v>1</v>
      </c>
      <c r="B717" s="53"/>
      <c r="C717" s="46"/>
      <c r="D717" s="46"/>
      <c r="E717" s="46"/>
      <c r="F717" s="46"/>
      <c r="G717" s="46"/>
      <c r="H717" s="46"/>
      <c r="I717" s="47"/>
      <c r="J717" s="29">
        <f t="shared" ref="J717:J723" si="110">D717+E717+F717</f>
        <v>0</v>
      </c>
      <c r="K717" s="29">
        <f t="shared" ref="K717:K723" si="111">D717*2+E717</f>
        <v>0</v>
      </c>
      <c r="L717" s="927" t="s">
        <v>1687</v>
      </c>
      <c r="M717" s="928"/>
      <c r="N717" s="928"/>
      <c r="O717" s="929"/>
      <c r="Q717" s="9"/>
      <c r="R717" s="10"/>
      <c r="S717" s="20"/>
      <c r="T717" s="20"/>
      <c r="U717" s="20"/>
      <c r="V717" s="20"/>
      <c r="W717" s="21"/>
    </row>
    <row r="718" spans="1:33" ht="15" customHeight="1" x14ac:dyDescent="0.2">
      <c r="A718" s="37">
        <v>2</v>
      </c>
      <c r="B718" s="54"/>
      <c r="C718" s="48"/>
      <c r="D718" s="48"/>
      <c r="E718" s="48"/>
      <c r="F718" s="48"/>
      <c r="G718" s="48"/>
      <c r="H718" s="48"/>
      <c r="I718" s="49"/>
      <c r="J718" s="29">
        <f t="shared" si="110"/>
        <v>0</v>
      </c>
      <c r="K718" s="29">
        <f t="shared" si="111"/>
        <v>0</v>
      </c>
      <c r="L718" s="930"/>
      <c r="M718" s="931"/>
      <c r="N718" s="931"/>
      <c r="O718" s="932"/>
      <c r="Q718" s="9"/>
      <c r="R718" s="2"/>
      <c r="S718" s="10"/>
      <c r="T718" s="20"/>
      <c r="U718" s="20"/>
      <c r="V718" s="20"/>
      <c r="W718" s="21"/>
    </row>
    <row r="719" spans="1:33" ht="15" customHeight="1" x14ac:dyDescent="0.2">
      <c r="A719" s="37">
        <v>3</v>
      </c>
      <c r="B719" s="54"/>
      <c r="C719" s="48"/>
      <c r="D719" s="48"/>
      <c r="E719" s="48"/>
      <c r="F719" s="48"/>
      <c r="G719" s="48"/>
      <c r="H719" s="48"/>
      <c r="I719" s="49"/>
      <c r="J719" s="29">
        <f t="shared" si="110"/>
        <v>0</v>
      </c>
      <c r="K719" s="29">
        <f t="shared" si="111"/>
        <v>0</v>
      </c>
      <c r="L719" s="930"/>
      <c r="M719" s="931"/>
      <c r="N719" s="931"/>
      <c r="O719" s="932"/>
      <c r="Q719" s="9"/>
      <c r="R719" s="2"/>
      <c r="S719" s="11"/>
      <c r="T719" s="10"/>
      <c r="U719" s="20"/>
      <c r="V719" s="11"/>
      <c r="W719" s="21"/>
      <c r="AG719" s="5" t="s">
        <v>532</v>
      </c>
    </row>
    <row r="720" spans="1:33" ht="15" customHeight="1" x14ac:dyDescent="0.2">
      <c r="A720" s="37">
        <v>4</v>
      </c>
      <c r="B720" s="54"/>
      <c r="C720" s="48"/>
      <c r="D720" s="48"/>
      <c r="E720" s="48"/>
      <c r="F720" s="48"/>
      <c r="G720" s="48"/>
      <c r="H720" s="48"/>
      <c r="I720" s="49"/>
      <c r="J720" s="29">
        <f t="shared" si="110"/>
        <v>0</v>
      </c>
      <c r="K720" s="29">
        <f t="shared" si="111"/>
        <v>0</v>
      </c>
      <c r="L720" s="930"/>
      <c r="M720" s="931"/>
      <c r="N720" s="931"/>
      <c r="O720" s="932"/>
      <c r="Q720" s="9"/>
      <c r="R720" s="2"/>
      <c r="S720" s="11"/>
      <c r="T720" s="2"/>
      <c r="U720" s="10"/>
      <c r="V720" s="20"/>
      <c r="W720" s="12"/>
    </row>
    <row r="721" spans="1:26" ht="15" customHeight="1" x14ac:dyDescent="0.2">
      <c r="A721" s="37">
        <v>5</v>
      </c>
      <c r="B721" s="54"/>
      <c r="C721" s="48"/>
      <c r="D721" s="48"/>
      <c r="E721" s="48"/>
      <c r="F721" s="48"/>
      <c r="G721" s="48"/>
      <c r="H721" s="48"/>
      <c r="I721" s="49"/>
      <c r="J721" s="29">
        <f t="shared" si="110"/>
        <v>0</v>
      </c>
      <c r="K721" s="29">
        <f t="shared" si="111"/>
        <v>0</v>
      </c>
      <c r="L721" s="930"/>
      <c r="M721" s="931"/>
      <c r="N721" s="931"/>
      <c r="O721" s="932"/>
      <c r="Q721" s="9"/>
      <c r="R721" s="20"/>
      <c r="S721" s="20"/>
      <c r="T721" s="2"/>
      <c r="U721" s="11"/>
      <c r="V721" s="10"/>
      <c r="W721" s="12"/>
    </row>
    <row r="722" spans="1:26" ht="15" customHeight="1" thickBot="1" x14ac:dyDescent="0.25">
      <c r="A722" s="40">
        <v>6</v>
      </c>
      <c r="B722" s="55"/>
      <c r="C722" s="50"/>
      <c r="D722" s="50"/>
      <c r="E722" s="50"/>
      <c r="F722" s="50"/>
      <c r="G722" s="50"/>
      <c r="H722" s="50"/>
      <c r="I722" s="51"/>
      <c r="J722" s="29">
        <f t="shared" si="110"/>
        <v>0</v>
      </c>
      <c r="K722" s="29">
        <f t="shared" si="111"/>
        <v>0</v>
      </c>
      <c r="L722" s="933"/>
      <c r="M722" s="934"/>
      <c r="N722" s="934"/>
      <c r="O722" s="935"/>
      <c r="Q722" s="13"/>
      <c r="R722" s="23"/>
      <c r="S722" s="23"/>
      <c r="T722" s="3"/>
      <c r="U722" s="14"/>
      <c r="V722" s="23"/>
      <c r="W722" s="15"/>
    </row>
    <row r="723" spans="1:26" ht="15" customHeight="1" x14ac:dyDescent="0.2">
      <c r="C723" s="29">
        <f t="shared" ref="C723:I723" si="112">SUM(C717:C722)</f>
        <v>0</v>
      </c>
      <c r="D723" s="29">
        <f t="shared" si="112"/>
        <v>0</v>
      </c>
      <c r="E723" s="29">
        <f t="shared" si="112"/>
        <v>0</v>
      </c>
      <c r="F723" s="29">
        <f t="shared" si="112"/>
        <v>0</v>
      </c>
      <c r="G723" s="29">
        <f t="shared" si="112"/>
        <v>0</v>
      </c>
      <c r="H723" s="29">
        <f t="shared" si="112"/>
        <v>0</v>
      </c>
      <c r="I723" s="29">
        <f t="shared" si="112"/>
        <v>0</v>
      </c>
      <c r="J723" s="29">
        <f t="shared" si="110"/>
        <v>0</v>
      </c>
      <c r="K723" s="29">
        <f t="shared" si="111"/>
        <v>0</v>
      </c>
    </row>
    <row r="724" spans="1:26" ht="15" customHeight="1" thickBot="1" x14ac:dyDescent="0.25"/>
    <row r="725" spans="1:26" ht="15" customHeight="1" thickBot="1" x14ac:dyDescent="0.25">
      <c r="A725" s="995" t="s">
        <v>873</v>
      </c>
      <c r="B725" s="996"/>
      <c r="C725" s="996"/>
      <c r="D725" s="996"/>
      <c r="E725" s="996"/>
      <c r="F725" s="997"/>
      <c r="G725" s="992" t="s">
        <v>897</v>
      </c>
      <c r="H725" s="993"/>
      <c r="I725" s="994"/>
      <c r="L725" s="952" t="s">
        <v>2496</v>
      </c>
      <c r="M725" s="953"/>
      <c r="N725" s="953"/>
      <c r="O725" s="954"/>
    </row>
    <row r="726" spans="1:26" ht="15" customHeight="1" thickBot="1" x14ac:dyDescent="0.25">
      <c r="A726" s="56" t="s">
        <v>496</v>
      </c>
      <c r="B726" s="87" t="s">
        <v>497</v>
      </c>
      <c r="C726" s="57" t="s">
        <v>498</v>
      </c>
      <c r="D726" s="57" t="s">
        <v>499</v>
      </c>
      <c r="E726" s="57" t="s">
        <v>500</v>
      </c>
      <c r="F726" s="57" t="s">
        <v>501</v>
      </c>
      <c r="G726" s="58" t="s">
        <v>502</v>
      </c>
      <c r="H726" s="58" t="s">
        <v>503</v>
      </c>
      <c r="I726" s="59" t="s">
        <v>504</v>
      </c>
      <c r="L726" s="955"/>
      <c r="M726" s="956"/>
      <c r="N726" s="956"/>
      <c r="O726" s="957"/>
      <c r="Q726" s="24" t="s">
        <v>898</v>
      </c>
      <c r="R726" s="25" t="s">
        <v>564</v>
      </c>
      <c r="S726" s="25" t="s">
        <v>500</v>
      </c>
      <c r="T726" s="25" t="s">
        <v>757</v>
      </c>
      <c r="U726" s="25" t="s">
        <v>876</v>
      </c>
      <c r="V726" s="25" t="s">
        <v>544</v>
      </c>
      <c r="W726" s="25" t="s">
        <v>877</v>
      </c>
      <c r="X726" s="25" t="s">
        <v>704</v>
      </c>
      <c r="Y726" s="25" t="s">
        <v>1688</v>
      </c>
      <c r="Z726" s="26" t="s">
        <v>499</v>
      </c>
    </row>
    <row r="727" spans="1:26" ht="15" customHeight="1" x14ac:dyDescent="0.2">
      <c r="A727" s="60">
        <v>1</v>
      </c>
      <c r="B727" s="53" t="s">
        <v>880</v>
      </c>
      <c r="C727" s="46">
        <v>16</v>
      </c>
      <c r="D727" s="46">
        <v>11</v>
      </c>
      <c r="E727" s="46">
        <v>3</v>
      </c>
      <c r="F727" s="46">
        <v>2</v>
      </c>
      <c r="G727" s="46">
        <v>36</v>
      </c>
      <c r="H727" s="46">
        <v>23</v>
      </c>
      <c r="I727" s="47">
        <f>(D727*2)+E727</f>
        <v>25</v>
      </c>
      <c r="J727" s="29">
        <f t="shared" si="103"/>
        <v>16</v>
      </c>
      <c r="K727" s="29">
        <f t="shared" si="104"/>
        <v>25</v>
      </c>
      <c r="L727" s="927" t="s">
        <v>2497</v>
      </c>
      <c r="M727" s="928"/>
      <c r="N727" s="928"/>
      <c r="O727" s="929"/>
      <c r="Q727" s="27" t="s">
        <v>564</v>
      </c>
      <c r="R727" s="10"/>
      <c r="S727" s="11"/>
      <c r="T727" s="20"/>
      <c r="U727" s="20"/>
      <c r="V727" s="20"/>
      <c r="W727" s="20"/>
      <c r="X727" s="20"/>
      <c r="Y727" s="20"/>
      <c r="Z727" s="21"/>
    </row>
    <row r="728" spans="1:26" ht="15" customHeight="1" x14ac:dyDescent="0.2">
      <c r="A728" s="61">
        <v>2</v>
      </c>
      <c r="B728" s="54" t="s">
        <v>881</v>
      </c>
      <c r="C728" s="48">
        <v>16</v>
      </c>
      <c r="D728" s="48">
        <v>10</v>
      </c>
      <c r="E728" s="48">
        <v>3</v>
      </c>
      <c r="F728" s="48">
        <v>3</v>
      </c>
      <c r="G728" s="48">
        <v>32</v>
      </c>
      <c r="H728" s="48">
        <v>18</v>
      </c>
      <c r="I728" s="49">
        <f t="shared" ref="I728:I736" si="113">(D728*2)+E728</f>
        <v>23</v>
      </c>
      <c r="J728" s="29">
        <f t="shared" si="103"/>
        <v>16</v>
      </c>
      <c r="K728" s="29">
        <f t="shared" si="104"/>
        <v>23</v>
      </c>
      <c r="L728" s="930"/>
      <c r="M728" s="931"/>
      <c r="N728" s="931"/>
      <c r="O728" s="932"/>
      <c r="Q728" s="27" t="s">
        <v>500</v>
      </c>
      <c r="R728" s="11"/>
      <c r="S728" s="10"/>
      <c r="T728" s="20"/>
      <c r="U728" s="11"/>
      <c r="V728" s="20"/>
      <c r="W728" s="20"/>
      <c r="X728" s="20"/>
      <c r="Y728" s="20"/>
      <c r="Z728" s="21"/>
    </row>
    <row r="729" spans="1:26" ht="15" customHeight="1" x14ac:dyDescent="0.2">
      <c r="A729" s="61" t="s">
        <v>629</v>
      </c>
      <c r="B729" s="54" t="s">
        <v>616</v>
      </c>
      <c r="C729" s="48">
        <v>16</v>
      </c>
      <c r="D729" s="48">
        <v>8</v>
      </c>
      <c r="E729" s="48">
        <v>3</v>
      </c>
      <c r="F729" s="48">
        <v>5</v>
      </c>
      <c r="G729" s="48">
        <v>33</v>
      </c>
      <c r="H729" s="48">
        <v>22</v>
      </c>
      <c r="I729" s="49">
        <f t="shared" si="113"/>
        <v>19</v>
      </c>
      <c r="J729" s="29">
        <f t="shared" si="103"/>
        <v>16</v>
      </c>
      <c r="K729" s="29">
        <f t="shared" si="104"/>
        <v>19</v>
      </c>
      <c r="L729" s="930"/>
      <c r="M729" s="931"/>
      <c r="N729" s="931"/>
      <c r="O729" s="932"/>
      <c r="Q729" s="27" t="s">
        <v>757</v>
      </c>
      <c r="R729" s="11"/>
      <c r="S729" s="2"/>
      <c r="T729" s="10"/>
      <c r="U729" s="11"/>
      <c r="V729" s="20"/>
      <c r="W729" s="20"/>
      <c r="X729" s="20"/>
      <c r="Y729" s="20"/>
      <c r="Z729" s="21"/>
    </row>
    <row r="730" spans="1:26" ht="15" customHeight="1" x14ac:dyDescent="0.2">
      <c r="A730" s="61" t="s">
        <v>629</v>
      </c>
      <c r="B730" s="54" t="s">
        <v>883</v>
      </c>
      <c r="C730" s="48">
        <v>16</v>
      </c>
      <c r="D730" s="48">
        <v>9</v>
      </c>
      <c r="E730" s="48">
        <v>1</v>
      </c>
      <c r="F730" s="48">
        <v>6</v>
      </c>
      <c r="G730" s="48">
        <v>33</v>
      </c>
      <c r="H730" s="48">
        <v>31</v>
      </c>
      <c r="I730" s="49">
        <f t="shared" si="113"/>
        <v>19</v>
      </c>
      <c r="J730" s="29">
        <f t="shared" si="103"/>
        <v>16</v>
      </c>
      <c r="K730" s="29">
        <f t="shared" si="104"/>
        <v>19</v>
      </c>
      <c r="L730" s="930"/>
      <c r="M730" s="931"/>
      <c r="N730" s="931"/>
      <c r="O730" s="932"/>
      <c r="Q730" s="27" t="s">
        <v>876</v>
      </c>
      <c r="R730" s="20"/>
      <c r="S730" s="11"/>
      <c r="T730" s="11"/>
      <c r="U730" s="10"/>
      <c r="V730" s="20"/>
      <c r="W730" s="20"/>
      <c r="X730" s="20"/>
      <c r="Y730" s="20"/>
      <c r="Z730" s="21"/>
    </row>
    <row r="731" spans="1:26" ht="15" customHeight="1" x14ac:dyDescent="0.2">
      <c r="A731" s="61" t="s">
        <v>629</v>
      </c>
      <c r="B731" s="54" t="s">
        <v>878</v>
      </c>
      <c r="C731" s="48">
        <v>16</v>
      </c>
      <c r="D731" s="48">
        <v>9</v>
      </c>
      <c r="E731" s="48">
        <v>1</v>
      </c>
      <c r="F731" s="48">
        <v>6</v>
      </c>
      <c r="G731" s="48">
        <v>16</v>
      </c>
      <c r="H731" s="48">
        <v>22</v>
      </c>
      <c r="I731" s="49">
        <f t="shared" si="113"/>
        <v>19</v>
      </c>
      <c r="J731" s="29">
        <f t="shared" si="103"/>
        <v>16</v>
      </c>
      <c r="K731" s="29">
        <f t="shared" si="104"/>
        <v>19</v>
      </c>
      <c r="L731" s="930"/>
      <c r="M731" s="931"/>
      <c r="N731" s="931"/>
      <c r="O731" s="932"/>
      <c r="Q731" s="27" t="s">
        <v>544</v>
      </c>
      <c r="R731" s="20"/>
      <c r="S731" s="11"/>
      <c r="T731" s="11"/>
      <c r="U731" s="2"/>
      <c r="V731" s="10"/>
      <c r="W731" s="20"/>
      <c r="X731" s="20"/>
      <c r="Y731" s="20"/>
      <c r="Z731" s="21"/>
    </row>
    <row r="732" spans="1:26" ht="15" customHeight="1" x14ac:dyDescent="0.2">
      <c r="A732" s="61">
        <v>6</v>
      </c>
      <c r="B732" s="54" t="s">
        <v>884</v>
      </c>
      <c r="C732" s="48">
        <v>16</v>
      </c>
      <c r="D732" s="48">
        <v>8</v>
      </c>
      <c r="E732" s="48">
        <v>2</v>
      </c>
      <c r="F732" s="48">
        <v>6</v>
      </c>
      <c r="G732" s="48">
        <v>28</v>
      </c>
      <c r="H732" s="48">
        <v>40</v>
      </c>
      <c r="I732" s="49">
        <f t="shared" si="113"/>
        <v>18</v>
      </c>
      <c r="J732" s="29">
        <f t="shared" si="103"/>
        <v>16</v>
      </c>
      <c r="K732" s="29">
        <f t="shared" si="104"/>
        <v>18</v>
      </c>
      <c r="L732" s="930"/>
      <c r="M732" s="931"/>
      <c r="N732" s="931"/>
      <c r="O732" s="932"/>
      <c r="Q732" s="27" t="s">
        <v>877</v>
      </c>
      <c r="R732" s="20"/>
      <c r="S732" s="11"/>
      <c r="T732" s="11"/>
      <c r="U732" s="2"/>
      <c r="V732" s="11"/>
      <c r="W732" s="10"/>
      <c r="X732" s="20"/>
      <c r="Y732" s="11"/>
      <c r="Z732" s="21"/>
    </row>
    <row r="733" spans="1:26" ht="15" customHeight="1" x14ac:dyDescent="0.2">
      <c r="A733" s="61">
        <v>7</v>
      </c>
      <c r="B733" s="54" t="s">
        <v>1689</v>
      </c>
      <c r="C733" s="48">
        <v>16</v>
      </c>
      <c r="D733" s="48">
        <v>7</v>
      </c>
      <c r="E733" s="48">
        <v>2</v>
      </c>
      <c r="F733" s="48">
        <v>7</v>
      </c>
      <c r="G733" s="48">
        <v>30</v>
      </c>
      <c r="H733" s="48">
        <v>32</v>
      </c>
      <c r="I733" s="49">
        <f t="shared" si="113"/>
        <v>16</v>
      </c>
      <c r="J733" s="29">
        <f t="shared" si="103"/>
        <v>16</v>
      </c>
      <c r="K733" s="29">
        <f t="shared" si="104"/>
        <v>16</v>
      </c>
      <c r="L733" s="930"/>
      <c r="M733" s="931"/>
      <c r="N733" s="931"/>
      <c r="O733" s="932"/>
      <c r="Q733" s="27" t="s">
        <v>704</v>
      </c>
      <c r="R733" s="20"/>
      <c r="S733" s="11"/>
      <c r="T733" s="11"/>
      <c r="U733" s="2"/>
      <c r="V733" s="11"/>
      <c r="W733" s="2"/>
      <c r="X733" s="10"/>
      <c r="Y733" s="20"/>
      <c r="Z733" s="12"/>
    </row>
    <row r="734" spans="1:26" ht="15" customHeight="1" x14ac:dyDescent="0.2">
      <c r="A734" s="61" t="s">
        <v>533</v>
      </c>
      <c r="B734" s="54" t="s">
        <v>1690</v>
      </c>
      <c r="C734" s="48">
        <v>16</v>
      </c>
      <c r="D734" s="973">
        <v>2</v>
      </c>
      <c r="E734" s="973">
        <v>1</v>
      </c>
      <c r="F734" s="973">
        <v>29</v>
      </c>
      <c r="G734" s="973" t="s">
        <v>1691</v>
      </c>
      <c r="H734" s="973" t="s">
        <v>1692</v>
      </c>
      <c r="I734" s="975">
        <f t="shared" si="113"/>
        <v>5</v>
      </c>
      <c r="J734" s="977">
        <f t="shared" si="103"/>
        <v>32</v>
      </c>
      <c r="K734" s="977">
        <f t="shared" si="104"/>
        <v>5</v>
      </c>
      <c r="L734" s="930"/>
      <c r="M734" s="931"/>
      <c r="N734" s="931"/>
      <c r="O734" s="932"/>
      <c r="Q734" s="27" t="s">
        <v>1688</v>
      </c>
      <c r="R734" s="20"/>
      <c r="S734" s="20"/>
      <c r="T734" s="20"/>
      <c r="U734" s="20"/>
      <c r="V734" s="20"/>
      <c r="W734" s="2"/>
      <c r="X734" s="11"/>
      <c r="Y734" s="10"/>
      <c r="Z734" s="12"/>
    </row>
    <row r="735" spans="1:26" ht="15" customHeight="1" thickBot="1" x14ac:dyDescent="0.25">
      <c r="A735" s="62" t="s">
        <v>533</v>
      </c>
      <c r="B735" s="55" t="s">
        <v>882</v>
      </c>
      <c r="C735" s="50">
        <v>16</v>
      </c>
      <c r="D735" s="974"/>
      <c r="E735" s="974"/>
      <c r="F735" s="974"/>
      <c r="G735" s="974"/>
      <c r="H735" s="974"/>
      <c r="I735" s="976"/>
      <c r="J735" s="977"/>
      <c r="K735" s="977"/>
      <c r="L735" s="933"/>
      <c r="M735" s="934"/>
      <c r="N735" s="934"/>
      <c r="O735" s="935"/>
      <c r="Q735" s="28" t="s">
        <v>499</v>
      </c>
      <c r="R735" s="23"/>
      <c r="S735" s="23"/>
      <c r="T735" s="23"/>
      <c r="U735" s="23"/>
      <c r="V735" s="23"/>
      <c r="W735" s="3"/>
      <c r="X735" s="14"/>
      <c r="Y735" s="23"/>
      <c r="Z735" s="15"/>
    </row>
    <row r="736" spans="1:26" ht="15" customHeight="1" x14ac:dyDescent="0.2">
      <c r="C736" s="29">
        <f>SUM(C727:C735)</f>
        <v>144</v>
      </c>
      <c r="D736" s="29">
        <f>SUM(D727:D735)</f>
        <v>64</v>
      </c>
      <c r="E736" s="29">
        <f>SUM(E727:E735)</f>
        <v>16</v>
      </c>
      <c r="F736" s="29">
        <f>SUM(F727:F735)</f>
        <v>64</v>
      </c>
      <c r="G736" s="29">
        <f>SUM(G727:G735)</f>
        <v>208</v>
      </c>
      <c r="H736" s="29">
        <f>SUM(H727:H735)+20</f>
        <v>208</v>
      </c>
      <c r="I736" s="29">
        <f t="shared" si="113"/>
        <v>144</v>
      </c>
      <c r="J736" s="29">
        <f t="shared" si="103"/>
        <v>144</v>
      </c>
      <c r="K736" s="29">
        <f t="shared" si="104"/>
        <v>144</v>
      </c>
    </row>
    <row r="737" spans="1:26" ht="15" customHeight="1" thickBot="1" x14ac:dyDescent="0.25"/>
    <row r="738" spans="1:26" ht="15" customHeight="1" thickBot="1" x14ac:dyDescent="0.25">
      <c r="A738" s="995" t="s">
        <v>944</v>
      </c>
      <c r="B738" s="996"/>
      <c r="C738" s="996"/>
      <c r="D738" s="996"/>
      <c r="E738" s="996"/>
      <c r="F738" s="997"/>
      <c r="G738" s="992" t="s">
        <v>897</v>
      </c>
      <c r="H738" s="993"/>
      <c r="I738" s="994"/>
      <c r="L738" s="945" t="s">
        <v>495</v>
      </c>
      <c r="M738" s="946"/>
      <c r="N738" s="946"/>
      <c r="O738" s="947"/>
    </row>
    <row r="739" spans="1:26" ht="15" customHeight="1" thickBot="1" x14ac:dyDescent="0.25">
      <c r="A739" s="56" t="s">
        <v>496</v>
      </c>
      <c r="B739" s="87" t="s">
        <v>497</v>
      </c>
      <c r="C739" s="57" t="s">
        <v>498</v>
      </c>
      <c r="D739" s="57" t="s">
        <v>499</v>
      </c>
      <c r="E739" s="57" t="s">
        <v>500</v>
      </c>
      <c r="F739" s="57" t="s">
        <v>501</v>
      </c>
      <c r="G739" s="58" t="s">
        <v>502</v>
      </c>
      <c r="H739" s="58" t="s">
        <v>503</v>
      </c>
      <c r="I739" s="59" t="s">
        <v>504</v>
      </c>
      <c r="L739" s="948"/>
      <c r="M739" s="949"/>
      <c r="N739" s="949"/>
      <c r="O739" s="950"/>
      <c r="Q739" s="24" t="s">
        <v>898</v>
      </c>
      <c r="R739" s="25" t="s">
        <v>652</v>
      </c>
      <c r="S739" s="25" t="s">
        <v>563</v>
      </c>
      <c r="T739" s="25" t="s">
        <v>945</v>
      </c>
      <c r="U739" s="25" t="s">
        <v>946</v>
      </c>
      <c r="V739" s="25" t="s">
        <v>947</v>
      </c>
      <c r="W739" s="25"/>
      <c r="X739" s="26"/>
      <c r="Z739" s="5" t="s">
        <v>532</v>
      </c>
    </row>
    <row r="740" spans="1:26" ht="15" customHeight="1" x14ac:dyDescent="0.2">
      <c r="A740" s="60" t="s">
        <v>521</v>
      </c>
      <c r="B740" s="53" t="s">
        <v>948</v>
      </c>
      <c r="C740" s="46"/>
      <c r="D740" s="46"/>
      <c r="E740" s="46"/>
      <c r="F740" s="46"/>
      <c r="G740" s="46"/>
      <c r="H740" s="46"/>
      <c r="I740" s="47"/>
      <c r="J740" s="29">
        <f t="shared" ref="J740:J747" si="114">D740+E740+F740</f>
        <v>0</v>
      </c>
      <c r="K740" s="29">
        <f t="shared" ref="K740:K747" si="115">D740*2+E740</f>
        <v>0</v>
      </c>
      <c r="L740" s="927" t="s">
        <v>528</v>
      </c>
      <c r="M740" s="928"/>
      <c r="N740" s="928"/>
      <c r="O740" s="929"/>
      <c r="Q740" s="27" t="s">
        <v>652</v>
      </c>
      <c r="R740" s="10"/>
      <c r="S740" s="11"/>
      <c r="T740" s="20"/>
      <c r="U740" s="20"/>
      <c r="V740" s="20"/>
      <c r="W740" s="20"/>
      <c r="X740" s="21"/>
    </row>
    <row r="741" spans="1:26" ht="15" customHeight="1" x14ac:dyDescent="0.2">
      <c r="A741" s="61" t="s">
        <v>521</v>
      </c>
      <c r="B741" s="54" t="s">
        <v>949</v>
      </c>
      <c r="C741" s="48"/>
      <c r="D741" s="48"/>
      <c r="E741" s="48"/>
      <c r="F741" s="48"/>
      <c r="G741" s="48"/>
      <c r="H741" s="48"/>
      <c r="I741" s="49"/>
      <c r="J741" s="29">
        <f t="shared" si="114"/>
        <v>0</v>
      </c>
      <c r="K741" s="29">
        <f t="shared" si="115"/>
        <v>0</v>
      </c>
      <c r="L741" s="930"/>
      <c r="M741" s="931"/>
      <c r="N741" s="931"/>
      <c r="O741" s="932"/>
      <c r="Q741" s="27" t="s">
        <v>563</v>
      </c>
      <c r="R741" s="11"/>
      <c r="S741" s="10"/>
      <c r="T741" s="20"/>
      <c r="U741" s="20"/>
      <c r="V741" s="20"/>
      <c r="W741" s="20"/>
      <c r="X741" s="21"/>
      <c r="Z741" s="5" t="s">
        <v>532</v>
      </c>
    </row>
    <row r="742" spans="1:26" ht="15" customHeight="1" x14ac:dyDescent="0.2">
      <c r="A742" s="61" t="s">
        <v>521</v>
      </c>
      <c r="B742" s="54" t="s">
        <v>950</v>
      </c>
      <c r="C742" s="48"/>
      <c r="D742" s="48"/>
      <c r="E742" s="48"/>
      <c r="F742" s="48"/>
      <c r="G742" s="48"/>
      <c r="H742" s="48"/>
      <c r="I742" s="49"/>
      <c r="J742" s="29">
        <f t="shared" si="114"/>
        <v>0</v>
      </c>
      <c r="K742" s="29">
        <f t="shared" si="115"/>
        <v>0</v>
      </c>
      <c r="L742" s="930"/>
      <c r="M742" s="931"/>
      <c r="N742" s="931"/>
      <c r="O742" s="932"/>
      <c r="Q742" s="27" t="s">
        <v>945</v>
      </c>
      <c r="R742" s="11"/>
      <c r="S742" s="2"/>
      <c r="T742" s="10"/>
      <c r="U742" s="20"/>
      <c r="V742" s="20"/>
      <c r="W742" s="20"/>
      <c r="X742" s="21"/>
    </row>
    <row r="743" spans="1:26" ht="15" customHeight="1" x14ac:dyDescent="0.2">
      <c r="A743" s="61" t="s">
        <v>521</v>
      </c>
      <c r="B743" s="54" t="s">
        <v>951</v>
      </c>
      <c r="C743" s="48"/>
      <c r="D743" s="48"/>
      <c r="E743" s="48"/>
      <c r="F743" s="48"/>
      <c r="G743" s="48"/>
      <c r="H743" s="48"/>
      <c r="I743" s="49"/>
      <c r="J743" s="29">
        <f t="shared" si="114"/>
        <v>0</v>
      </c>
      <c r="K743" s="29">
        <f t="shared" si="115"/>
        <v>0</v>
      </c>
      <c r="L743" s="930"/>
      <c r="M743" s="931"/>
      <c r="N743" s="931"/>
      <c r="O743" s="932"/>
      <c r="Q743" s="27" t="s">
        <v>946</v>
      </c>
      <c r="R743" s="11"/>
      <c r="S743" s="2"/>
      <c r="T743" s="11"/>
      <c r="U743" s="10"/>
      <c r="V743" s="20"/>
      <c r="W743" s="11"/>
      <c r="X743" s="21"/>
    </row>
    <row r="744" spans="1:26" ht="15" customHeight="1" x14ac:dyDescent="0.2">
      <c r="A744" s="61" t="s">
        <v>521</v>
      </c>
      <c r="B744" s="54" t="s">
        <v>952</v>
      </c>
      <c r="C744" s="48"/>
      <c r="D744" s="48"/>
      <c r="E744" s="48"/>
      <c r="F744" s="48"/>
      <c r="G744" s="48"/>
      <c r="H744" s="48"/>
      <c r="I744" s="49"/>
      <c r="J744" s="29">
        <f t="shared" si="114"/>
        <v>0</v>
      </c>
      <c r="K744" s="29">
        <f t="shared" si="115"/>
        <v>0</v>
      </c>
      <c r="L744" s="930"/>
      <c r="M744" s="931"/>
      <c r="N744" s="931"/>
      <c r="O744" s="932"/>
      <c r="Q744" s="27" t="s">
        <v>947</v>
      </c>
      <c r="R744" s="11"/>
      <c r="S744" s="2"/>
      <c r="T744" s="11"/>
      <c r="U744" s="2"/>
      <c r="V744" s="10"/>
      <c r="W744" s="20"/>
      <c r="X744" s="12"/>
    </row>
    <row r="745" spans="1:26" ht="15" customHeight="1" x14ac:dyDescent="0.2">
      <c r="A745" s="61" t="s">
        <v>521</v>
      </c>
      <c r="B745" s="54"/>
      <c r="C745" s="48"/>
      <c r="D745" s="48"/>
      <c r="E745" s="48"/>
      <c r="F745" s="48"/>
      <c r="G745" s="48"/>
      <c r="H745" s="48"/>
      <c r="I745" s="49"/>
      <c r="J745" s="29">
        <f t="shared" si="114"/>
        <v>0</v>
      </c>
      <c r="K745" s="29">
        <f t="shared" si="115"/>
        <v>0</v>
      </c>
      <c r="L745" s="930"/>
      <c r="M745" s="931"/>
      <c r="N745" s="931"/>
      <c r="O745" s="932"/>
      <c r="Q745" s="27"/>
      <c r="R745" s="20"/>
      <c r="S745" s="20"/>
      <c r="T745" s="20"/>
      <c r="U745" s="2"/>
      <c r="V745" s="11"/>
      <c r="W745" s="10"/>
      <c r="X745" s="12"/>
    </row>
    <row r="746" spans="1:26" ht="15" customHeight="1" thickBot="1" x14ac:dyDescent="0.25">
      <c r="A746" s="62" t="s">
        <v>521</v>
      </c>
      <c r="B746" s="55"/>
      <c r="C746" s="50"/>
      <c r="D746" s="50"/>
      <c r="E746" s="50"/>
      <c r="F746" s="50"/>
      <c r="G746" s="50"/>
      <c r="H746" s="50"/>
      <c r="I746" s="51"/>
      <c r="J746" s="29">
        <f t="shared" si="114"/>
        <v>0</v>
      </c>
      <c r="K746" s="29">
        <f t="shared" si="115"/>
        <v>0</v>
      </c>
      <c r="L746" s="933"/>
      <c r="M746" s="934"/>
      <c r="N746" s="934"/>
      <c r="O746" s="935"/>
      <c r="Q746" s="28"/>
      <c r="R746" s="23"/>
      <c r="S746" s="23"/>
      <c r="T746" s="23"/>
      <c r="U746" s="3"/>
      <c r="V746" s="14"/>
      <c r="W746" s="23"/>
      <c r="X746" s="15"/>
    </row>
    <row r="747" spans="1:26" ht="15" customHeight="1" x14ac:dyDescent="0.2">
      <c r="C747" s="29">
        <f>SUM(C740:C746)</f>
        <v>0</v>
      </c>
      <c r="D747" s="29">
        <f>SUM(D740:D746)</f>
        <v>0</v>
      </c>
      <c r="E747" s="29">
        <v>0</v>
      </c>
      <c r="F747" s="29">
        <f>SUM(F740:F746)</f>
        <v>0</v>
      </c>
      <c r="G747" s="29">
        <f>SUM(G740:G746)</f>
        <v>0</v>
      </c>
      <c r="H747" s="29">
        <f>SUM(H740:H746)</f>
        <v>0</v>
      </c>
      <c r="I747" s="29">
        <f>SUM(I740:I746)</f>
        <v>0</v>
      </c>
      <c r="J747" s="29">
        <f t="shared" si="114"/>
        <v>0</v>
      </c>
      <c r="K747" s="29">
        <f t="shared" si="115"/>
        <v>0</v>
      </c>
      <c r="Q747" s="5" t="s">
        <v>532</v>
      </c>
    </row>
    <row r="748" spans="1:26" ht="15" customHeight="1" thickBot="1" x14ac:dyDescent="0.25"/>
    <row r="749" spans="1:26" ht="15" customHeight="1" thickBot="1" x14ac:dyDescent="0.25">
      <c r="A749" s="944" t="s">
        <v>977</v>
      </c>
      <c r="B749" s="942"/>
      <c r="C749" s="942"/>
      <c r="D749" s="942"/>
      <c r="E749" s="942"/>
      <c r="F749" s="942"/>
      <c r="G749" s="942" t="s">
        <v>898</v>
      </c>
      <c r="H749" s="942"/>
      <c r="I749" s="943"/>
      <c r="L749" s="945" t="s">
        <v>495</v>
      </c>
      <c r="M749" s="946"/>
      <c r="N749" s="946"/>
      <c r="O749" s="947"/>
    </row>
    <row r="750" spans="1:26" ht="15" customHeight="1" thickBot="1" x14ac:dyDescent="0.25">
      <c r="A750" s="142" t="s">
        <v>496</v>
      </c>
      <c r="B750" s="91" t="s">
        <v>497</v>
      </c>
      <c r="C750" s="90" t="s">
        <v>498</v>
      </c>
      <c r="D750" s="90" t="s">
        <v>499</v>
      </c>
      <c r="E750" s="90" t="s">
        <v>500</v>
      </c>
      <c r="F750" s="90" t="s">
        <v>501</v>
      </c>
      <c r="G750" s="90" t="s">
        <v>502</v>
      </c>
      <c r="H750" s="90" t="s">
        <v>503</v>
      </c>
      <c r="I750" s="143" t="s">
        <v>504</v>
      </c>
      <c r="L750" s="948"/>
      <c r="M750" s="949"/>
      <c r="N750" s="949"/>
      <c r="O750" s="950"/>
      <c r="Q750" s="24" t="s">
        <v>898</v>
      </c>
      <c r="R750" s="94" t="s">
        <v>532</v>
      </c>
      <c r="S750" s="94"/>
      <c r="T750" s="94"/>
      <c r="U750" s="94"/>
      <c r="V750" s="94"/>
      <c r="W750" s="95"/>
    </row>
    <row r="751" spans="1:26" ht="15" customHeight="1" x14ac:dyDescent="0.2">
      <c r="A751" s="142">
        <v>1</v>
      </c>
      <c r="B751" s="89" t="s">
        <v>978</v>
      </c>
      <c r="C751" s="48"/>
      <c r="D751" s="48"/>
      <c r="E751" s="48"/>
      <c r="F751" s="48"/>
      <c r="G751" s="48"/>
      <c r="H751" s="48"/>
      <c r="I751" s="49"/>
      <c r="J751" s="29">
        <f>D751+E751+F751</f>
        <v>0</v>
      </c>
      <c r="K751" s="29">
        <f>D751*2+E751</f>
        <v>0</v>
      </c>
      <c r="L751" s="927" t="s">
        <v>528</v>
      </c>
      <c r="M751" s="928"/>
      <c r="N751" s="928"/>
      <c r="O751" s="929"/>
      <c r="Q751" s="92" t="s">
        <v>532</v>
      </c>
      <c r="R751" s="10"/>
      <c r="S751" s="20"/>
      <c r="T751" s="20"/>
      <c r="U751" s="20"/>
      <c r="V751" s="20"/>
      <c r="W751" s="21"/>
    </row>
    <row r="752" spans="1:26" ht="15" customHeight="1" x14ac:dyDescent="0.2">
      <c r="A752" s="142" t="s">
        <v>521</v>
      </c>
      <c r="B752" s="89"/>
      <c r="C752" s="48"/>
      <c r="D752" s="48"/>
      <c r="E752" s="48"/>
      <c r="F752" s="48"/>
      <c r="G752" s="48"/>
      <c r="H752" s="48"/>
      <c r="I752" s="49"/>
      <c r="J752" s="29">
        <f>D752+E752+F752</f>
        <v>0</v>
      </c>
      <c r="K752" s="29">
        <f>D752*2+E752</f>
        <v>0</v>
      </c>
      <c r="L752" s="930"/>
      <c r="M752" s="931"/>
      <c r="N752" s="931"/>
      <c r="O752" s="932"/>
      <c r="Q752" s="92"/>
      <c r="R752" s="2"/>
      <c r="S752" s="10"/>
      <c r="T752" s="20"/>
      <c r="U752" s="20"/>
      <c r="V752" s="20"/>
      <c r="W752" s="21"/>
    </row>
    <row r="753" spans="1:23" ht="15" customHeight="1" x14ac:dyDescent="0.2">
      <c r="A753" s="142" t="s">
        <v>521</v>
      </c>
      <c r="B753" s="89"/>
      <c r="C753" s="48"/>
      <c r="D753" s="48"/>
      <c r="E753" s="48"/>
      <c r="F753" s="48"/>
      <c r="G753" s="48"/>
      <c r="H753" s="48"/>
      <c r="I753" s="49"/>
      <c r="J753" s="29">
        <f>D753+E753+F753</f>
        <v>0</v>
      </c>
      <c r="K753" s="29">
        <f>D753*2+E753</f>
        <v>0</v>
      </c>
      <c r="L753" s="930"/>
      <c r="M753" s="931"/>
      <c r="N753" s="931"/>
      <c r="O753" s="932"/>
      <c r="Q753" s="92"/>
      <c r="R753" s="2"/>
      <c r="S753" s="11"/>
      <c r="T753" s="10"/>
      <c r="U753" s="20"/>
      <c r="V753" s="11"/>
      <c r="W753" s="21"/>
    </row>
    <row r="754" spans="1:23" ht="15" customHeight="1" x14ac:dyDescent="0.2">
      <c r="A754" s="142" t="s">
        <v>521</v>
      </c>
      <c r="B754" s="89"/>
      <c r="C754" s="48"/>
      <c r="D754" s="48"/>
      <c r="E754" s="48"/>
      <c r="F754" s="48"/>
      <c r="G754" s="48"/>
      <c r="H754" s="48"/>
      <c r="I754" s="49"/>
      <c r="J754" s="29">
        <v>0</v>
      </c>
      <c r="K754" s="29">
        <v>0</v>
      </c>
      <c r="L754" s="930"/>
      <c r="M754" s="931"/>
      <c r="N754" s="931"/>
      <c r="O754" s="932"/>
      <c r="Q754" s="92"/>
      <c r="R754" s="2"/>
      <c r="S754" s="11"/>
      <c r="T754" s="2"/>
      <c r="U754" s="10"/>
      <c r="V754" s="20"/>
      <c r="W754" s="12"/>
    </row>
    <row r="755" spans="1:23" ht="15" customHeight="1" x14ac:dyDescent="0.2">
      <c r="A755" s="142" t="s">
        <v>521</v>
      </c>
      <c r="B755" s="89"/>
      <c r="C755" s="48"/>
      <c r="D755" s="48"/>
      <c r="E755" s="48"/>
      <c r="F755" s="48"/>
      <c r="G755" s="48"/>
      <c r="H755" s="48"/>
      <c r="I755" s="49"/>
      <c r="J755" s="29">
        <f>D755+E755+F755</f>
        <v>0</v>
      </c>
      <c r="K755" s="29">
        <f>D755*2+E755</f>
        <v>0</v>
      </c>
      <c r="L755" s="930"/>
      <c r="M755" s="931"/>
      <c r="N755" s="931"/>
      <c r="O755" s="932"/>
      <c r="Q755" s="92"/>
      <c r="R755" s="20"/>
      <c r="S755" s="20"/>
      <c r="T755" s="2"/>
      <c r="U755" s="11"/>
      <c r="V755" s="10"/>
      <c r="W755" s="12"/>
    </row>
    <row r="756" spans="1:23" ht="15" customHeight="1" thickBot="1" x14ac:dyDescent="0.25">
      <c r="A756" s="96" t="s">
        <v>521</v>
      </c>
      <c r="B756" s="97"/>
      <c r="C756" s="50"/>
      <c r="D756" s="50"/>
      <c r="E756" s="50"/>
      <c r="F756" s="50"/>
      <c r="G756" s="50"/>
      <c r="H756" s="50"/>
      <c r="I756" s="51"/>
      <c r="J756" s="29">
        <f>D756+E756+F756</f>
        <v>0</v>
      </c>
      <c r="K756" s="29">
        <f>D756*2+E756</f>
        <v>0</v>
      </c>
      <c r="L756" s="933"/>
      <c r="M756" s="934"/>
      <c r="N756" s="934"/>
      <c r="O756" s="935"/>
      <c r="Q756" s="93"/>
      <c r="R756" s="23"/>
      <c r="S756" s="23"/>
      <c r="T756" s="3"/>
      <c r="U756" s="14"/>
      <c r="V756" s="23"/>
      <c r="W756" s="15"/>
    </row>
    <row r="757" spans="1:23" ht="15" customHeight="1" x14ac:dyDescent="0.2">
      <c r="C757" s="29">
        <f t="shared" ref="C757:I757" si="116">SUM(C751:C756)</f>
        <v>0</v>
      </c>
      <c r="D757" s="29">
        <f t="shared" si="116"/>
        <v>0</v>
      </c>
      <c r="E757" s="29">
        <f t="shared" si="116"/>
        <v>0</v>
      </c>
      <c r="F757" s="29">
        <f t="shared" si="116"/>
        <v>0</v>
      </c>
      <c r="G757" s="29">
        <f t="shared" si="116"/>
        <v>0</v>
      </c>
      <c r="H757" s="29">
        <f t="shared" si="116"/>
        <v>0</v>
      </c>
      <c r="I757" s="29">
        <f t="shared" si="116"/>
        <v>0</v>
      </c>
      <c r="J757" s="29">
        <f>D757+E757+F757</f>
        <v>0</v>
      </c>
      <c r="K757" s="29">
        <f>D757*2+E757</f>
        <v>0</v>
      </c>
    </row>
    <row r="758" spans="1:23" ht="15" customHeight="1" thickBot="1" x14ac:dyDescent="0.25"/>
    <row r="759" spans="1:23" ht="15" customHeight="1" thickBot="1" x14ac:dyDescent="0.25">
      <c r="A759" s="944" t="s">
        <v>953</v>
      </c>
      <c r="B759" s="942"/>
      <c r="C759" s="942"/>
      <c r="D759" s="942"/>
      <c r="E759" s="942"/>
      <c r="F759" s="942"/>
      <c r="G759" s="942" t="s">
        <v>897</v>
      </c>
      <c r="H759" s="942"/>
      <c r="I759" s="943"/>
      <c r="L759" s="945" t="s">
        <v>495</v>
      </c>
      <c r="M759" s="946"/>
      <c r="N759" s="946"/>
      <c r="O759" s="947"/>
    </row>
    <row r="760" spans="1:23" ht="15" customHeight="1" thickBot="1" x14ac:dyDescent="0.25">
      <c r="A760" s="96" t="s">
        <v>496</v>
      </c>
      <c r="B760" s="103" t="s">
        <v>497</v>
      </c>
      <c r="C760" s="104" t="s">
        <v>498</v>
      </c>
      <c r="D760" s="104" t="s">
        <v>499</v>
      </c>
      <c r="E760" s="104" t="s">
        <v>500</v>
      </c>
      <c r="F760" s="104" t="s">
        <v>501</v>
      </c>
      <c r="G760" s="104" t="s">
        <v>502</v>
      </c>
      <c r="H760" s="104" t="s">
        <v>503</v>
      </c>
      <c r="I760" s="140" t="s">
        <v>504</v>
      </c>
      <c r="L760" s="948"/>
      <c r="M760" s="949"/>
      <c r="N760" s="949"/>
      <c r="O760" s="950"/>
      <c r="Q760" s="24" t="s">
        <v>898</v>
      </c>
      <c r="R760" s="94" t="s">
        <v>861</v>
      </c>
      <c r="S760" s="94"/>
      <c r="T760" s="94"/>
      <c r="U760" s="94"/>
      <c r="V760" s="94"/>
      <c r="W760" s="95"/>
    </row>
    <row r="761" spans="1:23" ht="15" customHeight="1" x14ac:dyDescent="0.2">
      <c r="A761" s="102" t="s">
        <v>577</v>
      </c>
      <c r="B761" s="53" t="s">
        <v>954</v>
      </c>
      <c r="C761" s="46"/>
      <c r="D761" s="46"/>
      <c r="E761" s="46"/>
      <c r="F761" s="46"/>
      <c r="G761" s="46"/>
      <c r="H761" s="46"/>
      <c r="I761" s="47"/>
      <c r="J761" s="29">
        <f>D761+E761+F761</f>
        <v>0</v>
      </c>
      <c r="K761" s="29">
        <f>D761*2+E761</f>
        <v>0</v>
      </c>
      <c r="L761" s="927" t="s">
        <v>528</v>
      </c>
      <c r="M761" s="928"/>
      <c r="N761" s="928"/>
      <c r="O761" s="929"/>
      <c r="Q761" s="92" t="s">
        <v>861</v>
      </c>
      <c r="R761" s="10"/>
      <c r="S761" s="20"/>
      <c r="T761" s="20"/>
      <c r="U761" s="20"/>
      <c r="V761" s="20"/>
      <c r="W761" s="21"/>
    </row>
    <row r="762" spans="1:23" ht="15" customHeight="1" x14ac:dyDescent="0.2">
      <c r="A762" s="100" t="s">
        <v>521</v>
      </c>
      <c r="B762" s="54"/>
      <c r="C762" s="48"/>
      <c r="D762" s="48"/>
      <c r="E762" s="48"/>
      <c r="F762" s="48"/>
      <c r="G762" s="48"/>
      <c r="H762" s="48"/>
      <c r="I762" s="49"/>
      <c r="L762" s="930"/>
      <c r="M762" s="931"/>
      <c r="N762" s="931"/>
      <c r="O762" s="932"/>
      <c r="Q762" s="92"/>
      <c r="R762" s="2"/>
      <c r="S762" s="10"/>
      <c r="T762" s="20"/>
      <c r="U762" s="20"/>
      <c r="V762" s="20"/>
      <c r="W762" s="21"/>
    </row>
    <row r="763" spans="1:23" ht="15" customHeight="1" x14ac:dyDescent="0.2">
      <c r="A763" s="100" t="s">
        <v>521</v>
      </c>
      <c r="B763" s="54"/>
      <c r="C763" s="48"/>
      <c r="D763" s="48"/>
      <c r="E763" s="48"/>
      <c r="F763" s="48"/>
      <c r="G763" s="48"/>
      <c r="H763" s="48"/>
      <c r="I763" s="49"/>
      <c r="L763" s="930"/>
      <c r="M763" s="931"/>
      <c r="N763" s="931"/>
      <c r="O763" s="932"/>
      <c r="Q763" s="92"/>
      <c r="R763" s="2"/>
      <c r="S763" s="11"/>
      <c r="T763" s="10"/>
      <c r="U763" s="20"/>
      <c r="V763" s="11"/>
      <c r="W763" s="21"/>
    </row>
    <row r="764" spans="1:23" ht="15" customHeight="1" x14ac:dyDescent="0.2">
      <c r="A764" s="100" t="s">
        <v>521</v>
      </c>
      <c r="B764" s="54"/>
      <c r="C764" s="48"/>
      <c r="D764" s="48"/>
      <c r="E764" s="48"/>
      <c r="F764" s="48"/>
      <c r="G764" s="48"/>
      <c r="H764" s="48"/>
      <c r="I764" s="49"/>
      <c r="J764" s="29">
        <f>D764+E764+F764</f>
        <v>0</v>
      </c>
      <c r="K764" s="29">
        <f>D764*2+E764</f>
        <v>0</v>
      </c>
      <c r="L764" s="930"/>
      <c r="M764" s="931"/>
      <c r="N764" s="931"/>
      <c r="O764" s="932"/>
      <c r="Q764" s="92"/>
      <c r="R764" s="2"/>
      <c r="S764" s="11"/>
      <c r="T764" s="2"/>
      <c r="U764" s="10"/>
      <c r="V764" s="20"/>
      <c r="W764" s="12"/>
    </row>
    <row r="765" spans="1:23" ht="15" customHeight="1" x14ac:dyDescent="0.2">
      <c r="A765" s="100" t="s">
        <v>521</v>
      </c>
      <c r="B765" s="54"/>
      <c r="C765" s="48"/>
      <c r="D765" s="48"/>
      <c r="E765" s="48"/>
      <c r="F765" s="48"/>
      <c r="G765" s="48"/>
      <c r="H765" s="48"/>
      <c r="I765" s="49"/>
      <c r="J765" s="29">
        <f>D765+E765+F765</f>
        <v>0</v>
      </c>
      <c r="K765" s="29">
        <f>D765*2+E765</f>
        <v>0</v>
      </c>
      <c r="L765" s="930"/>
      <c r="M765" s="931"/>
      <c r="N765" s="931"/>
      <c r="O765" s="932"/>
      <c r="Q765" s="92"/>
      <c r="R765" s="20"/>
      <c r="S765" s="20"/>
      <c r="T765" s="2"/>
      <c r="U765" s="11"/>
      <c r="V765" s="10"/>
      <c r="W765" s="12"/>
    </row>
    <row r="766" spans="1:23" ht="15" customHeight="1" thickBot="1" x14ac:dyDescent="0.25">
      <c r="A766" s="101" t="s">
        <v>521</v>
      </c>
      <c r="B766" s="55"/>
      <c r="C766" s="50"/>
      <c r="D766" s="50"/>
      <c r="E766" s="50"/>
      <c r="F766" s="50"/>
      <c r="G766" s="50"/>
      <c r="H766" s="50"/>
      <c r="I766" s="51"/>
      <c r="J766" s="29">
        <f>D766+E766+F766</f>
        <v>0</v>
      </c>
      <c r="K766" s="29">
        <f>D766*2+E766</f>
        <v>0</v>
      </c>
      <c r="L766" s="933"/>
      <c r="M766" s="934"/>
      <c r="N766" s="934"/>
      <c r="O766" s="935"/>
      <c r="Q766" s="93"/>
      <c r="R766" s="23"/>
      <c r="S766" s="23"/>
      <c r="T766" s="3"/>
      <c r="U766" s="14"/>
      <c r="V766" s="23"/>
      <c r="W766" s="15"/>
    </row>
    <row r="767" spans="1:23" ht="15" customHeight="1" x14ac:dyDescent="0.2">
      <c r="C767" s="29">
        <f t="shared" ref="C767:I767" si="117">SUM(C761:C766)</f>
        <v>0</v>
      </c>
      <c r="D767" s="29">
        <f t="shared" si="117"/>
        <v>0</v>
      </c>
      <c r="E767" s="29">
        <f t="shared" si="117"/>
        <v>0</v>
      </c>
      <c r="F767" s="29">
        <f t="shared" si="117"/>
        <v>0</v>
      </c>
      <c r="G767" s="29">
        <f t="shared" si="117"/>
        <v>0</v>
      </c>
      <c r="H767" s="29">
        <f t="shared" si="117"/>
        <v>0</v>
      </c>
      <c r="I767" s="29">
        <f t="shared" si="117"/>
        <v>0</v>
      </c>
      <c r="J767" s="29">
        <f>D767+E767+F767</f>
        <v>0</v>
      </c>
      <c r="K767" s="29">
        <f>D767*2+E767</f>
        <v>0</v>
      </c>
    </row>
    <row r="768" spans="1:23" ht="15" customHeight="1" thickBot="1" x14ac:dyDescent="0.25"/>
    <row r="769" spans="1:26" ht="15" customHeight="1" thickBot="1" x14ac:dyDescent="0.25">
      <c r="A769" s="944" t="s">
        <v>43</v>
      </c>
      <c r="B769" s="942"/>
      <c r="C769" s="942"/>
      <c r="D769" s="942"/>
      <c r="E769" s="942"/>
      <c r="F769" s="951"/>
      <c r="G769" s="936" t="s">
        <v>897</v>
      </c>
      <c r="H769" s="937"/>
      <c r="I769" s="938"/>
      <c r="L769" s="945" t="s">
        <v>495</v>
      </c>
      <c r="M769" s="946"/>
      <c r="N769" s="946"/>
      <c r="O769" s="947"/>
    </row>
    <row r="770" spans="1:26" ht="15" customHeight="1" thickBot="1" x14ac:dyDescent="0.25">
      <c r="A770" s="96" t="s">
        <v>496</v>
      </c>
      <c r="B770" s="103" t="s">
        <v>497</v>
      </c>
      <c r="C770" s="104" t="s">
        <v>498</v>
      </c>
      <c r="D770" s="104" t="s">
        <v>499</v>
      </c>
      <c r="E770" s="104" t="s">
        <v>500</v>
      </c>
      <c r="F770" s="104" t="s">
        <v>501</v>
      </c>
      <c r="G770" s="105" t="s">
        <v>502</v>
      </c>
      <c r="H770" s="105" t="s">
        <v>503</v>
      </c>
      <c r="I770" s="106" t="s">
        <v>504</v>
      </c>
      <c r="L770" s="948"/>
      <c r="M770" s="949"/>
      <c r="N770" s="949"/>
      <c r="O770" s="950"/>
      <c r="Q770" s="24" t="s">
        <v>898</v>
      </c>
      <c r="R770" s="94" t="s">
        <v>778</v>
      </c>
      <c r="S770" s="94" t="s">
        <v>532</v>
      </c>
      <c r="T770" s="94" t="s">
        <v>532</v>
      </c>
      <c r="U770" s="94"/>
      <c r="V770" s="94"/>
      <c r="W770" s="94"/>
      <c r="X770" s="94"/>
      <c r="Y770" s="95"/>
      <c r="Z770" s="5" t="s">
        <v>532</v>
      </c>
    </row>
    <row r="771" spans="1:26" ht="15" customHeight="1" x14ac:dyDescent="0.2">
      <c r="A771" s="102">
        <v>1</v>
      </c>
      <c r="B771" s="126" t="s">
        <v>973</v>
      </c>
      <c r="C771" s="127"/>
      <c r="D771" s="127"/>
      <c r="E771" s="127"/>
      <c r="F771" s="127"/>
      <c r="G771" s="127"/>
      <c r="H771" s="127"/>
      <c r="I771" s="128"/>
      <c r="J771" s="29">
        <f t="shared" ref="J771:J779" si="118">D771+E771+F771</f>
        <v>0</v>
      </c>
      <c r="K771" s="29">
        <f t="shared" ref="K771:K779" si="119">D771*2+E771</f>
        <v>0</v>
      </c>
      <c r="L771" s="927" t="s">
        <v>974</v>
      </c>
      <c r="M771" s="928"/>
      <c r="N771" s="928"/>
      <c r="O771" s="929"/>
      <c r="Q771" s="92" t="s">
        <v>778</v>
      </c>
      <c r="R771" s="10"/>
      <c r="S771" s="20"/>
      <c r="T771" s="20"/>
      <c r="U771" s="20"/>
      <c r="V771" s="20"/>
      <c r="W771" s="20"/>
      <c r="X771" s="20"/>
      <c r="Y771" s="21"/>
    </row>
    <row r="772" spans="1:26" ht="15" customHeight="1" x14ac:dyDescent="0.2">
      <c r="A772" s="100" t="s">
        <v>521</v>
      </c>
      <c r="B772" s="129"/>
      <c r="C772" s="48"/>
      <c r="D772" s="48"/>
      <c r="E772" s="48"/>
      <c r="F772" s="48"/>
      <c r="G772" s="48"/>
      <c r="H772" s="48"/>
      <c r="I772" s="49"/>
      <c r="J772" s="29">
        <f t="shared" si="118"/>
        <v>0</v>
      </c>
      <c r="K772" s="29">
        <f t="shared" si="119"/>
        <v>0</v>
      </c>
      <c r="L772" s="930"/>
      <c r="M772" s="931"/>
      <c r="N772" s="931"/>
      <c r="O772" s="932"/>
      <c r="Q772" s="92" t="s">
        <v>532</v>
      </c>
      <c r="R772" s="2"/>
      <c r="S772" s="10"/>
      <c r="T772" s="20" t="s">
        <v>532</v>
      </c>
      <c r="U772" s="20" t="s">
        <v>532</v>
      </c>
      <c r="V772" s="20" t="s">
        <v>532</v>
      </c>
      <c r="W772" s="20" t="s">
        <v>532</v>
      </c>
      <c r="X772" s="20" t="s">
        <v>532</v>
      </c>
      <c r="Y772" s="21" t="s">
        <v>532</v>
      </c>
      <c r="Z772" s="5" t="s">
        <v>532</v>
      </c>
    </row>
    <row r="773" spans="1:26" ht="15" customHeight="1" x14ac:dyDescent="0.2">
      <c r="A773" s="100" t="s">
        <v>521</v>
      </c>
      <c r="B773" s="129" t="s">
        <v>532</v>
      </c>
      <c r="C773" s="48"/>
      <c r="D773" s="48"/>
      <c r="E773" s="48"/>
      <c r="F773" s="48"/>
      <c r="G773" s="48"/>
      <c r="H773" s="48"/>
      <c r="I773" s="49"/>
      <c r="J773" s="29">
        <f t="shared" si="118"/>
        <v>0</v>
      </c>
      <c r="K773" s="29">
        <f t="shared" si="119"/>
        <v>0</v>
      </c>
      <c r="L773" s="930"/>
      <c r="M773" s="931"/>
      <c r="N773" s="931"/>
      <c r="O773" s="932"/>
      <c r="Q773" s="92" t="s">
        <v>532</v>
      </c>
      <c r="R773" s="20"/>
      <c r="S773" s="20" t="s">
        <v>532</v>
      </c>
      <c r="T773" s="10"/>
      <c r="U773" s="20"/>
      <c r="V773" s="20"/>
      <c r="W773" s="20"/>
      <c r="X773" s="20"/>
      <c r="Y773" s="21"/>
    </row>
    <row r="774" spans="1:26" ht="15" customHeight="1" x14ac:dyDescent="0.2">
      <c r="A774" s="100" t="s">
        <v>521</v>
      </c>
      <c r="B774" s="129"/>
      <c r="C774" s="48"/>
      <c r="D774" s="48"/>
      <c r="E774" s="48"/>
      <c r="F774" s="48"/>
      <c r="G774" s="48"/>
      <c r="H774" s="48"/>
      <c r="I774" s="49"/>
      <c r="J774" s="29">
        <f t="shared" si="118"/>
        <v>0</v>
      </c>
      <c r="K774" s="29">
        <f t="shared" si="119"/>
        <v>0</v>
      </c>
      <c r="L774" s="930"/>
      <c r="M774" s="931"/>
      <c r="N774" s="931"/>
      <c r="O774" s="932"/>
      <c r="Q774" s="92"/>
      <c r="R774" s="20"/>
      <c r="S774" s="20" t="s">
        <v>532</v>
      </c>
      <c r="T774" s="2"/>
      <c r="U774" s="10"/>
      <c r="V774" s="20"/>
      <c r="W774" s="20"/>
      <c r="X774" s="20"/>
      <c r="Y774" s="21"/>
    </row>
    <row r="775" spans="1:26" ht="15" customHeight="1" x14ac:dyDescent="0.2">
      <c r="A775" s="100" t="s">
        <v>521</v>
      </c>
      <c r="B775" s="129"/>
      <c r="C775" s="48"/>
      <c r="D775" s="48"/>
      <c r="E775" s="48"/>
      <c r="F775" s="48"/>
      <c r="G775" s="48"/>
      <c r="H775" s="48"/>
      <c r="I775" s="49"/>
      <c r="J775" s="29">
        <f t="shared" si="118"/>
        <v>0</v>
      </c>
      <c r="K775" s="29">
        <f t="shared" si="119"/>
        <v>0</v>
      </c>
      <c r="L775" s="930"/>
      <c r="M775" s="931"/>
      <c r="N775" s="931"/>
      <c r="O775" s="932"/>
      <c r="Q775" s="92"/>
      <c r="R775" s="20"/>
      <c r="S775" s="20" t="s">
        <v>532</v>
      </c>
      <c r="T775" s="2"/>
      <c r="U775" s="11"/>
      <c r="V775" s="10"/>
      <c r="W775" s="20"/>
      <c r="X775" s="11"/>
      <c r="Y775" s="21"/>
    </row>
    <row r="776" spans="1:26" ht="15" customHeight="1" x14ac:dyDescent="0.2">
      <c r="A776" s="100" t="s">
        <v>521</v>
      </c>
      <c r="B776" s="129"/>
      <c r="C776" s="48"/>
      <c r="D776" s="48"/>
      <c r="E776" s="48"/>
      <c r="F776" s="48"/>
      <c r="G776" s="48"/>
      <c r="H776" s="48"/>
      <c r="I776" s="49"/>
      <c r="J776" s="29">
        <f t="shared" si="118"/>
        <v>0</v>
      </c>
      <c r="K776" s="29">
        <f t="shared" si="119"/>
        <v>0</v>
      </c>
      <c r="L776" s="930"/>
      <c r="M776" s="931"/>
      <c r="N776" s="931"/>
      <c r="O776" s="932"/>
      <c r="Q776" s="92"/>
      <c r="R776" s="20"/>
      <c r="S776" s="20" t="s">
        <v>532</v>
      </c>
      <c r="T776" s="2"/>
      <c r="U776" s="11"/>
      <c r="V776" s="2"/>
      <c r="W776" s="10"/>
      <c r="X776" s="20"/>
      <c r="Y776" s="12"/>
    </row>
    <row r="777" spans="1:26" ht="15" customHeight="1" x14ac:dyDescent="0.2">
      <c r="A777" s="100" t="s">
        <v>521</v>
      </c>
      <c r="B777" s="129"/>
      <c r="C777" s="48"/>
      <c r="D777" s="48"/>
      <c r="E777" s="48"/>
      <c r="F777" s="48"/>
      <c r="G777" s="48"/>
      <c r="H777" s="48"/>
      <c r="I777" s="49"/>
      <c r="J777" s="29">
        <f t="shared" si="118"/>
        <v>0</v>
      </c>
      <c r="K777" s="29">
        <f t="shared" si="119"/>
        <v>0</v>
      </c>
      <c r="L777" s="930"/>
      <c r="M777" s="931"/>
      <c r="N777" s="931"/>
      <c r="O777" s="932"/>
      <c r="Q777" s="92"/>
      <c r="R777" s="20"/>
      <c r="S777" s="20" t="s">
        <v>532</v>
      </c>
      <c r="T777" s="20"/>
      <c r="U777" s="20"/>
      <c r="V777" s="2"/>
      <c r="W777" s="11"/>
      <c r="X777" s="10"/>
      <c r="Y777" s="12"/>
    </row>
    <row r="778" spans="1:26" ht="15" customHeight="1" thickBot="1" x14ac:dyDescent="0.25">
      <c r="A778" s="101" t="s">
        <v>521</v>
      </c>
      <c r="B778" s="130"/>
      <c r="C778" s="50"/>
      <c r="D778" s="50"/>
      <c r="E778" s="50"/>
      <c r="F778" s="50"/>
      <c r="G778" s="50"/>
      <c r="H778" s="50"/>
      <c r="I778" s="51"/>
      <c r="J778" s="29">
        <f t="shared" si="118"/>
        <v>0</v>
      </c>
      <c r="K778" s="29">
        <f t="shared" si="119"/>
        <v>0</v>
      </c>
      <c r="L778" s="933"/>
      <c r="M778" s="934"/>
      <c r="N778" s="934"/>
      <c r="O778" s="935"/>
      <c r="Q778" s="93"/>
      <c r="R778" s="23" t="s">
        <v>532</v>
      </c>
      <c r="S778" s="23" t="s">
        <v>532</v>
      </c>
      <c r="T778" s="23"/>
      <c r="U778" s="23"/>
      <c r="V778" s="3"/>
      <c r="W778" s="14"/>
      <c r="X778" s="23"/>
      <c r="Y778" s="15"/>
    </row>
    <row r="779" spans="1:26" ht="15" customHeight="1" x14ac:dyDescent="0.2">
      <c r="C779" s="29">
        <f>SUM(C771:C778)</f>
        <v>0</v>
      </c>
      <c r="D779" s="29">
        <f>SUM(D771:D778)</f>
        <v>0</v>
      </c>
      <c r="E779" s="29">
        <v>0</v>
      </c>
      <c r="F779" s="29">
        <f>SUM(F771:F778)</f>
        <v>0</v>
      </c>
      <c r="G779" s="29">
        <f>SUM(G771:G778)</f>
        <v>0</v>
      </c>
      <c r="H779" s="29">
        <f>SUM(H771:H778)</f>
        <v>0</v>
      </c>
      <c r="I779" s="29">
        <f>SUM(I771:I778)</f>
        <v>0</v>
      </c>
      <c r="J779" s="29">
        <f t="shared" si="118"/>
        <v>0</v>
      </c>
      <c r="K779" s="29">
        <f t="shared" si="119"/>
        <v>0</v>
      </c>
      <c r="Q779" s="5" t="s">
        <v>532</v>
      </c>
    </row>
    <row r="780" spans="1:26" ht="15" customHeight="1" thickBot="1" x14ac:dyDescent="0.25"/>
    <row r="781" spans="1:26" ht="15" customHeight="1" thickBot="1" x14ac:dyDescent="0.25">
      <c r="A781" s="944" t="s">
        <v>820</v>
      </c>
      <c r="B781" s="942"/>
      <c r="C781" s="942"/>
      <c r="D781" s="942"/>
      <c r="E781" s="942"/>
      <c r="F781" s="951"/>
      <c r="G781" s="936" t="s">
        <v>898</v>
      </c>
      <c r="H781" s="937"/>
      <c r="I781" s="938"/>
      <c r="L781" s="945" t="s">
        <v>495</v>
      </c>
      <c r="M781" s="946"/>
      <c r="N781" s="946"/>
      <c r="O781" s="947"/>
    </row>
    <row r="782" spans="1:26" ht="15" customHeight="1" thickBot="1" x14ac:dyDescent="0.25">
      <c r="A782" s="98" t="s">
        <v>496</v>
      </c>
      <c r="B782" s="134" t="s">
        <v>497</v>
      </c>
      <c r="C782" s="112" t="s">
        <v>498</v>
      </c>
      <c r="D782" s="112" t="s">
        <v>499</v>
      </c>
      <c r="E782" s="112" t="s">
        <v>500</v>
      </c>
      <c r="F782" s="112" t="s">
        <v>501</v>
      </c>
      <c r="G782" s="135" t="s">
        <v>502</v>
      </c>
      <c r="H782" s="135" t="s">
        <v>503</v>
      </c>
      <c r="I782" s="136" t="s">
        <v>504</v>
      </c>
      <c r="L782" s="948"/>
      <c r="M782" s="949"/>
      <c r="N782" s="949"/>
      <c r="O782" s="950"/>
      <c r="Q782" s="24" t="s">
        <v>898</v>
      </c>
      <c r="R782" s="151" t="s">
        <v>975</v>
      </c>
      <c r="S782" s="94" t="s">
        <v>532</v>
      </c>
      <c r="T782" s="94" t="s">
        <v>532</v>
      </c>
      <c r="U782" s="94"/>
      <c r="V782" s="94"/>
      <c r="W782" s="94"/>
      <c r="X782" s="94"/>
      <c r="Y782" s="95"/>
    </row>
    <row r="783" spans="1:26" ht="15" customHeight="1" x14ac:dyDescent="0.2">
      <c r="A783" s="99">
        <v>1</v>
      </c>
      <c r="B783" s="126" t="s">
        <v>976</v>
      </c>
      <c r="C783" s="127"/>
      <c r="D783" s="127"/>
      <c r="E783" s="127"/>
      <c r="F783" s="127"/>
      <c r="G783" s="127"/>
      <c r="H783" s="127"/>
      <c r="I783" s="128"/>
      <c r="J783" s="29">
        <f>D783+E783+F783</f>
        <v>0</v>
      </c>
      <c r="K783" s="29">
        <f>D783*2+E783</f>
        <v>0</v>
      </c>
      <c r="L783" s="927" t="s">
        <v>532</v>
      </c>
      <c r="M783" s="928"/>
      <c r="N783" s="928"/>
      <c r="O783" s="929"/>
      <c r="Q783" s="150" t="s">
        <v>975</v>
      </c>
      <c r="R783" s="10"/>
      <c r="S783" s="20"/>
      <c r="T783" s="20"/>
      <c r="U783" s="20"/>
      <c r="V783" s="20"/>
      <c r="W783" s="20"/>
      <c r="X783" s="20"/>
      <c r="Y783" s="21"/>
    </row>
    <row r="784" spans="1:26" ht="15" customHeight="1" x14ac:dyDescent="0.2">
      <c r="A784" s="100" t="s">
        <v>521</v>
      </c>
      <c r="B784" s="129"/>
      <c r="C784" s="48"/>
      <c r="D784" s="48"/>
      <c r="E784" s="48"/>
      <c r="F784" s="48"/>
      <c r="G784" s="48"/>
      <c r="H784" s="48"/>
      <c r="I784" s="49"/>
      <c r="J784" s="29">
        <f>D784+E784+F784</f>
        <v>0</v>
      </c>
      <c r="K784" s="29">
        <f>D784*2+E784</f>
        <v>0</v>
      </c>
      <c r="L784" s="930"/>
      <c r="M784" s="931"/>
      <c r="N784" s="931"/>
      <c r="O784" s="932"/>
      <c r="Q784" s="92" t="s">
        <v>532</v>
      </c>
      <c r="R784" s="2"/>
      <c r="S784" s="10"/>
      <c r="T784" s="20" t="s">
        <v>532</v>
      </c>
      <c r="U784" s="20" t="s">
        <v>532</v>
      </c>
      <c r="V784" s="20" t="s">
        <v>532</v>
      </c>
      <c r="W784" s="20" t="s">
        <v>532</v>
      </c>
      <c r="X784" s="20" t="s">
        <v>532</v>
      </c>
      <c r="Y784" s="21" t="s">
        <v>532</v>
      </c>
    </row>
    <row r="785" spans="1:26" ht="15" customHeight="1" x14ac:dyDescent="0.2">
      <c r="A785" s="100" t="s">
        <v>521</v>
      </c>
      <c r="B785" s="129"/>
      <c r="C785" s="48"/>
      <c r="D785" s="48"/>
      <c r="E785" s="48"/>
      <c r="F785" s="48"/>
      <c r="G785" s="48"/>
      <c r="H785" s="48"/>
      <c r="I785" s="49"/>
      <c r="J785" s="29">
        <f>D785+E785+F785</f>
        <v>0</v>
      </c>
      <c r="K785" s="29">
        <f>D785*2+E785</f>
        <v>0</v>
      </c>
      <c r="L785" s="930"/>
      <c r="M785" s="931"/>
      <c r="N785" s="931"/>
      <c r="O785" s="932"/>
      <c r="Q785" s="92" t="s">
        <v>532</v>
      </c>
      <c r="R785" s="20"/>
      <c r="S785" s="20" t="s">
        <v>532</v>
      </c>
      <c r="T785" s="10"/>
      <c r="U785" s="20"/>
      <c r="V785" s="20"/>
      <c r="W785" s="20"/>
      <c r="X785" s="20"/>
      <c r="Y785" s="21"/>
    </row>
    <row r="786" spans="1:26" ht="15" customHeight="1" x14ac:dyDescent="0.2">
      <c r="A786" s="100" t="s">
        <v>521</v>
      </c>
      <c r="B786" s="129"/>
      <c r="C786" s="48"/>
      <c r="D786" s="48"/>
      <c r="E786" s="48"/>
      <c r="F786" s="48"/>
      <c r="G786" s="48"/>
      <c r="H786" s="48"/>
      <c r="I786" s="49"/>
      <c r="J786" s="29">
        <v>0</v>
      </c>
      <c r="K786" s="29">
        <v>0</v>
      </c>
      <c r="L786" s="930"/>
      <c r="M786" s="931"/>
      <c r="N786" s="931"/>
      <c r="O786" s="932"/>
      <c r="Q786" s="92"/>
      <c r="R786" s="20"/>
      <c r="S786" s="20" t="s">
        <v>532</v>
      </c>
      <c r="T786" s="2"/>
      <c r="U786" s="10"/>
      <c r="V786" s="20"/>
      <c r="W786" s="20"/>
      <c r="X786" s="20"/>
      <c r="Y786" s="21"/>
    </row>
    <row r="787" spans="1:26" ht="15" customHeight="1" x14ac:dyDescent="0.2">
      <c r="A787" s="100" t="s">
        <v>521</v>
      </c>
      <c r="B787" s="129"/>
      <c r="C787" s="48"/>
      <c r="D787" s="48"/>
      <c r="E787" s="48"/>
      <c r="F787" s="48"/>
      <c r="G787" s="48"/>
      <c r="H787" s="48"/>
      <c r="I787" s="49"/>
      <c r="J787" s="29">
        <v>0</v>
      </c>
      <c r="K787" s="29">
        <v>0</v>
      </c>
      <c r="L787" s="930"/>
      <c r="M787" s="931"/>
      <c r="N787" s="931"/>
      <c r="O787" s="932"/>
      <c r="Q787" s="92"/>
      <c r="R787" s="20"/>
      <c r="S787" s="20" t="s">
        <v>532</v>
      </c>
      <c r="T787" s="2"/>
      <c r="U787" s="11"/>
      <c r="V787" s="10"/>
      <c r="W787" s="20"/>
      <c r="X787" s="11"/>
      <c r="Y787" s="21"/>
    </row>
    <row r="788" spans="1:26" ht="15" customHeight="1" x14ac:dyDescent="0.2">
      <c r="A788" s="100" t="s">
        <v>521</v>
      </c>
      <c r="B788" s="129"/>
      <c r="C788" s="48"/>
      <c r="D788" s="48"/>
      <c r="E788" s="48"/>
      <c r="F788" s="48"/>
      <c r="G788" s="48"/>
      <c r="H788" s="48"/>
      <c r="I788" s="49"/>
      <c r="J788" s="29">
        <f>D788+E788+F788</f>
        <v>0</v>
      </c>
      <c r="K788" s="29">
        <f>D788*2+E788</f>
        <v>0</v>
      </c>
      <c r="L788" s="930"/>
      <c r="M788" s="931"/>
      <c r="N788" s="931"/>
      <c r="O788" s="932"/>
      <c r="Q788" s="92"/>
      <c r="R788" s="20"/>
      <c r="S788" s="20" t="s">
        <v>532</v>
      </c>
      <c r="T788" s="2"/>
      <c r="U788" s="11"/>
      <c r="V788" s="2"/>
      <c r="W788" s="10"/>
      <c r="X788" s="20"/>
      <c r="Y788" s="12"/>
    </row>
    <row r="789" spans="1:26" ht="15" customHeight="1" x14ac:dyDescent="0.2">
      <c r="A789" s="100" t="s">
        <v>521</v>
      </c>
      <c r="B789" s="129"/>
      <c r="C789" s="48"/>
      <c r="D789" s="48"/>
      <c r="E789" s="48"/>
      <c r="F789" s="48"/>
      <c r="G789" s="48"/>
      <c r="H789" s="48"/>
      <c r="I789" s="49"/>
      <c r="J789" s="29">
        <f>D789+E789+F789</f>
        <v>0</v>
      </c>
      <c r="K789" s="29">
        <f>D789*2+E789</f>
        <v>0</v>
      </c>
      <c r="L789" s="930"/>
      <c r="M789" s="931"/>
      <c r="N789" s="931"/>
      <c r="O789" s="932"/>
      <c r="Q789" s="92"/>
      <c r="R789" s="20"/>
      <c r="S789" s="20" t="s">
        <v>532</v>
      </c>
      <c r="T789" s="20"/>
      <c r="U789" s="20"/>
      <c r="V789" s="2"/>
      <c r="W789" s="11"/>
      <c r="X789" s="10"/>
      <c r="Y789" s="12"/>
    </row>
    <row r="790" spans="1:26" ht="15" customHeight="1" thickBot="1" x14ac:dyDescent="0.25">
      <c r="A790" s="101" t="s">
        <v>521</v>
      </c>
      <c r="B790" s="130"/>
      <c r="C790" s="50"/>
      <c r="D790" s="50"/>
      <c r="E790" s="50"/>
      <c r="F790" s="50"/>
      <c r="G790" s="50"/>
      <c r="H790" s="50"/>
      <c r="I790" s="51"/>
      <c r="J790" s="29">
        <f>D790+E790+F790</f>
        <v>0</v>
      </c>
      <c r="K790" s="29">
        <f>D790*2+E790</f>
        <v>0</v>
      </c>
      <c r="L790" s="933"/>
      <c r="M790" s="934"/>
      <c r="N790" s="934"/>
      <c r="O790" s="935"/>
      <c r="Q790" s="93"/>
      <c r="R790" s="23" t="s">
        <v>532</v>
      </c>
      <c r="S790" s="23" t="s">
        <v>532</v>
      </c>
      <c r="T790" s="23"/>
      <c r="U790" s="23"/>
      <c r="V790" s="3"/>
      <c r="W790" s="14"/>
      <c r="X790" s="23"/>
      <c r="Y790" s="15"/>
    </row>
    <row r="791" spans="1:26" ht="15" customHeight="1" x14ac:dyDescent="0.2">
      <c r="C791" s="29">
        <f t="shared" ref="C791:I791" si="120">SUM(C783:C790)</f>
        <v>0</v>
      </c>
      <c r="D791" s="29">
        <f t="shared" si="120"/>
        <v>0</v>
      </c>
      <c r="E791" s="29">
        <f t="shared" si="120"/>
        <v>0</v>
      </c>
      <c r="F791" s="29">
        <f t="shared" si="120"/>
        <v>0</v>
      </c>
      <c r="G791" s="29">
        <f t="shared" si="120"/>
        <v>0</v>
      </c>
      <c r="H791" s="29">
        <f t="shared" si="120"/>
        <v>0</v>
      </c>
      <c r="I791" s="29">
        <f t="shared" si="120"/>
        <v>0</v>
      </c>
      <c r="J791" s="29">
        <f>D791+E791+F791</f>
        <v>0</v>
      </c>
      <c r="K791" s="29">
        <f>D791*2+E791</f>
        <v>0</v>
      </c>
    </row>
    <row r="792" spans="1:26" ht="15" customHeight="1" thickBot="1" x14ac:dyDescent="0.25"/>
    <row r="793" spans="1:26" ht="15" customHeight="1" thickBot="1" x14ac:dyDescent="0.25">
      <c r="A793" s="961" t="s">
        <v>732</v>
      </c>
      <c r="B793" s="962"/>
      <c r="C793" s="962"/>
      <c r="D793" s="962"/>
      <c r="E793" s="962"/>
      <c r="F793" s="963"/>
      <c r="G793" s="964" t="s">
        <v>897</v>
      </c>
      <c r="H793" s="965"/>
      <c r="I793" s="966"/>
      <c r="L793" s="945" t="s">
        <v>495</v>
      </c>
      <c r="M793" s="946"/>
      <c r="N793" s="946"/>
      <c r="O793" s="947"/>
    </row>
    <row r="794" spans="1:26" ht="15" customHeight="1" thickBot="1" x14ac:dyDescent="0.25">
      <c r="A794" s="144" t="s">
        <v>496</v>
      </c>
      <c r="B794" s="97" t="s">
        <v>497</v>
      </c>
      <c r="C794" s="50" t="s">
        <v>498</v>
      </c>
      <c r="D794" s="50" t="s">
        <v>499</v>
      </c>
      <c r="E794" s="50" t="s">
        <v>500</v>
      </c>
      <c r="F794" s="50" t="s">
        <v>501</v>
      </c>
      <c r="G794" s="148" t="s">
        <v>502</v>
      </c>
      <c r="H794" s="148" t="s">
        <v>503</v>
      </c>
      <c r="I794" s="141" t="s">
        <v>504</v>
      </c>
      <c r="L794" s="948"/>
      <c r="M794" s="949"/>
      <c r="N794" s="949"/>
      <c r="O794" s="950"/>
      <c r="Q794" s="24" t="s">
        <v>898</v>
      </c>
      <c r="R794" s="63" t="s">
        <v>755</v>
      </c>
      <c r="S794" s="63" t="s">
        <v>542</v>
      </c>
      <c r="T794" s="63" t="s">
        <v>756</v>
      </c>
      <c r="U794" s="63" t="s">
        <v>566</v>
      </c>
      <c r="V794" s="63" t="s">
        <v>514</v>
      </c>
      <c r="W794" s="63" t="s">
        <v>544</v>
      </c>
      <c r="X794" s="64" t="s">
        <v>955</v>
      </c>
      <c r="Z794" s="5" t="s">
        <v>532</v>
      </c>
    </row>
    <row r="795" spans="1:26" ht="15" customHeight="1" x14ac:dyDescent="0.2">
      <c r="A795" s="145" t="s">
        <v>521</v>
      </c>
      <c r="B795" s="53" t="s">
        <v>759</v>
      </c>
      <c r="C795" s="46"/>
      <c r="D795" s="46"/>
      <c r="E795" s="46"/>
      <c r="F795" s="46"/>
      <c r="G795" s="46"/>
      <c r="H795" s="46"/>
      <c r="I795" s="47"/>
      <c r="J795" s="29">
        <f t="shared" ref="J795:J802" si="121">D795+E795+F795</f>
        <v>0</v>
      </c>
      <c r="K795" s="29">
        <f t="shared" ref="K795:K802" si="122">D795*2+E795</f>
        <v>0</v>
      </c>
      <c r="L795" s="930" t="s">
        <v>528</v>
      </c>
      <c r="M795" s="931"/>
      <c r="N795" s="931"/>
      <c r="O795" s="932"/>
      <c r="Q795" s="65" t="s">
        <v>755</v>
      </c>
      <c r="R795" s="10"/>
      <c r="S795" s="20" t="s">
        <v>532</v>
      </c>
      <c r="T795" s="20"/>
      <c r="U795" s="20"/>
      <c r="V795" s="20"/>
      <c r="W795" s="20"/>
      <c r="X795" s="21"/>
    </row>
    <row r="796" spans="1:26" ht="15" customHeight="1" x14ac:dyDescent="0.2">
      <c r="A796" s="146" t="s">
        <v>521</v>
      </c>
      <c r="B796" s="54" t="s">
        <v>555</v>
      </c>
      <c r="C796" s="48"/>
      <c r="D796" s="48"/>
      <c r="E796" s="48"/>
      <c r="F796" s="48"/>
      <c r="G796" s="48"/>
      <c r="H796" s="48"/>
      <c r="I796" s="49"/>
      <c r="J796" s="29">
        <f t="shared" si="121"/>
        <v>0</v>
      </c>
      <c r="K796" s="29">
        <f t="shared" si="122"/>
        <v>0</v>
      </c>
      <c r="L796" s="930"/>
      <c r="M796" s="931"/>
      <c r="N796" s="931"/>
      <c r="O796" s="932"/>
      <c r="Q796" s="65" t="s">
        <v>542</v>
      </c>
      <c r="R796" s="20"/>
      <c r="S796" s="10"/>
      <c r="T796" s="20"/>
      <c r="U796" s="20"/>
      <c r="V796" s="20"/>
      <c r="W796" s="20"/>
      <c r="X796" s="21"/>
      <c r="Z796" s="5" t="s">
        <v>532</v>
      </c>
    </row>
    <row r="797" spans="1:26" ht="15" customHeight="1" x14ac:dyDescent="0.2">
      <c r="A797" s="146" t="s">
        <v>521</v>
      </c>
      <c r="B797" s="54" t="s">
        <v>956</v>
      </c>
      <c r="C797" s="48"/>
      <c r="D797" s="48"/>
      <c r="E797" s="48"/>
      <c r="F797" s="48"/>
      <c r="G797" s="48"/>
      <c r="H797" s="48"/>
      <c r="I797" s="49"/>
      <c r="J797" s="29">
        <f t="shared" si="121"/>
        <v>0</v>
      </c>
      <c r="K797" s="29">
        <f t="shared" si="122"/>
        <v>0</v>
      </c>
      <c r="L797" s="930"/>
      <c r="M797" s="931"/>
      <c r="N797" s="931"/>
      <c r="O797" s="932"/>
      <c r="Q797" s="65" t="s">
        <v>756</v>
      </c>
      <c r="R797" s="20"/>
      <c r="S797" s="2"/>
      <c r="T797" s="10"/>
      <c r="U797" s="20"/>
      <c r="V797" s="20"/>
      <c r="W797" s="20"/>
      <c r="X797" s="21"/>
    </row>
    <row r="798" spans="1:26" ht="15" customHeight="1" x14ac:dyDescent="0.2">
      <c r="A798" s="146" t="s">
        <v>521</v>
      </c>
      <c r="B798" s="54" t="s">
        <v>575</v>
      </c>
      <c r="C798" s="48"/>
      <c r="D798" s="48"/>
      <c r="E798" s="48"/>
      <c r="F798" s="48"/>
      <c r="G798" s="48"/>
      <c r="H798" s="48"/>
      <c r="I798" s="49"/>
      <c r="J798" s="29">
        <f t="shared" si="121"/>
        <v>0</v>
      </c>
      <c r="K798" s="29">
        <f t="shared" si="122"/>
        <v>0</v>
      </c>
      <c r="L798" s="930"/>
      <c r="M798" s="931"/>
      <c r="N798" s="931"/>
      <c r="O798" s="932"/>
      <c r="Q798" s="65" t="s">
        <v>566</v>
      </c>
      <c r="R798" s="20"/>
      <c r="S798" s="2"/>
      <c r="T798" s="11"/>
      <c r="U798" s="10"/>
      <c r="V798" s="20"/>
      <c r="W798" s="11"/>
      <c r="X798" s="21"/>
    </row>
    <row r="799" spans="1:26" ht="15" customHeight="1" x14ac:dyDescent="0.2">
      <c r="A799" s="146" t="s">
        <v>521</v>
      </c>
      <c r="B799" s="54" t="s">
        <v>740</v>
      </c>
      <c r="C799" s="48"/>
      <c r="D799" s="48"/>
      <c r="E799" s="48"/>
      <c r="F799" s="48"/>
      <c r="G799" s="48"/>
      <c r="H799" s="48"/>
      <c r="I799" s="49"/>
      <c r="J799" s="29">
        <f t="shared" si="121"/>
        <v>0</v>
      </c>
      <c r="K799" s="29">
        <f t="shared" si="122"/>
        <v>0</v>
      </c>
      <c r="L799" s="930"/>
      <c r="M799" s="931"/>
      <c r="N799" s="931"/>
      <c r="O799" s="932"/>
      <c r="Q799" s="65" t="s">
        <v>514</v>
      </c>
      <c r="R799" s="20"/>
      <c r="S799" s="2"/>
      <c r="T799" s="11"/>
      <c r="U799" s="2"/>
      <c r="V799" s="10"/>
      <c r="W799" s="20"/>
      <c r="X799" s="12"/>
    </row>
    <row r="800" spans="1:26" ht="15" customHeight="1" x14ac:dyDescent="0.2">
      <c r="A800" s="146" t="s">
        <v>521</v>
      </c>
      <c r="B800" s="54" t="s">
        <v>559</v>
      </c>
      <c r="C800" s="48"/>
      <c r="D800" s="48"/>
      <c r="E800" s="48"/>
      <c r="F800" s="48"/>
      <c r="G800" s="48"/>
      <c r="H800" s="48"/>
      <c r="I800" s="49"/>
      <c r="J800" s="29">
        <f t="shared" si="121"/>
        <v>0</v>
      </c>
      <c r="K800" s="29">
        <f t="shared" si="122"/>
        <v>0</v>
      </c>
      <c r="L800" s="930"/>
      <c r="M800" s="931"/>
      <c r="N800" s="931"/>
      <c r="O800" s="932"/>
      <c r="Q800" s="65" t="s">
        <v>544</v>
      </c>
      <c r="R800" s="20"/>
      <c r="S800" s="20"/>
      <c r="T800" s="20"/>
      <c r="U800" s="2"/>
      <c r="V800" s="11"/>
      <c r="W800" s="10"/>
      <c r="X800" s="12"/>
    </row>
    <row r="801" spans="1:26" ht="15" customHeight="1" thickBot="1" x14ac:dyDescent="0.25">
      <c r="A801" s="147" t="s">
        <v>521</v>
      </c>
      <c r="B801" s="55" t="s">
        <v>957</v>
      </c>
      <c r="C801" s="50"/>
      <c r="D801" s="50"/>
      <c r="E801" s="50"/>
      <c r="F801" s="50"/>
      <c r="G801" s="50"/>
      <c r="H801" s="50"/>
      <c r="I801" s="51"/>
      <c r="J801" s="29">
        <f t="shared" si="121"/>
        <v>0</v>
      </c>
      <c r="K801" s="29">
        <f t="shared" si="122"/>
        <v>0</v>
      </c>
      <c r="L801" s="933"/>
      <c r="M801" s="934"/>
      <c r="N801" s="934"/>
      <c r="O801" s="935"/>
      <c r="Q801" s="66" t="s">
        <v>955</v>
      </c>
      <c r="R801" s="23"/>
      <c r="S801" s="23"/>
      <c r="T801" s="23"/>
      <c r="U801" s="3"/>
      <c r="V801" s="14"/>
      <c r="W801" s="23"/>
      <c r="X801" s="15"/>
    </row>
    <row r="802" spans="1:26" ht="15" customHeight="1" x14ac:dyDescent="0.2">
      <c r="C802" s="29">
        <f>SUM(C795:C801)</f>
        <v>0</v>
      </c>
      <c r="D802" s="29">
        <f>SUM(D795:D801)</f>
        <v>0</v>
      </c>
      <c r="E802" s="29">
        <v>0</v>
      </c>
      <c r="F802" s="29">
        <f>SUM(F795:F801)</f>
        <v>0</v>
      </c>
      <c r="G802" s="29">
        <f>SUM(G795:G801)</f>
        <v>0</v>
      </c>
      <c r="H802" s="29">
        <f>SUM(H795:H801)</f>
        <v>0</v>
      </c>
      <c r="I802" s="29">
        <f>SUM(I795:I801)</f>
        <v>0</v>
      </c>
      <c r="J802" s="29">
        <f t="shared" si="121"/>
        <v>0</v>
      </c>
      <c r="K802" s="29">
        <f t="shared" si="122"/>
        <v>0</v>
      </c>
      <c r="Q802" s="5" t="s">
        <v>532</v>
      </c>
    </row>
    <row r="803" spans="1:26" ht="15" customHeight="1" thickBot="1" x14ac:dyDescent="0.25"/>
    <row r="804" spans="1:26" ht="15" customHeight="1" thickBot="1" x14ac:dyDescent="0.25">
      <c r="A804" s="939" t="s">
        <v>742</v>
      </c>
      <c r="B804" s="940"/>
      <c r="C804" s="940"/>
      <c r="D804" s="940"/>
      <c r="E804" s="940"/>
      <c r="F804" s="941"/>
      <c r="G804" s="967" t="s">
        <v>897</v>
      </c>
      <c r="H804" s="968"/>
      <c r="I804" s="969"/>
      <c r="L804" s="945" t="s">
        <v>495</v>
      </c>
      <c r="M804" s="946"/>
      <c r="N804" s="946"/>
      <c r="O804" s="947"/>
    </row>
    <row r="805" spans="1:26" ht="15" customHeight="1" thickBot="1" x14ac:dyDescent="0.25">
      <c r="A805" s="80" t="s">
        <v>496</v>
      </c>
      <c r="B805" s="88" t="s">
        <v>497</v>
      </c>
      <c r="C805" s="81" t="s">
        <v>498</v>
      </c>
      <c r="D805" s="81" t="s">
        <v>499</v>
      </c>
      <c r="E805" s="81" t="s">
        <v>500</v>
      </c>
      <c r="F805" s="81" t="s">
        <v>501</v>
      </c>
      <c r="G805" s="82" t="s">
        <v>502</v>
      </c>
      <c r="H805" s="82" t="s">
        <v>503</v>
      </c>
      <c r="I805" s="83" t="s">
        <v>504</v>
      </c>
      <c r="L805" s="948"/>
      <c r="M805" s="949"/>
      <c r="N805" s="949"/>
      <c r="O805" s="950"/>
      <c r="Q805" s="24" t="s">
        <v>898</v>
      </c>
      <c r="R805" s="72" t="s">
        <v>541</v>
      </c>
      <c r="S805" s="72"/>
      <c r="T805" s="72"/>
      <c r="U805" s="72"/>
      <c r="V805" s="72"/>
      <c r="W805" s="149"/>
    </row>
    <row r="806" spans="1:26" ht="15" customHeight="1" x14ac:dyDescent="0.2">
      <c r="A806" s="76">
        <v>1</v>
      </c>
      <c r="B806" s="53" t="s">
        <v>741</v>
      </c>
      <c r="C806" s="46"/>
      <c r="D806" s="46"/>
      <c r="E806" s="46"/>
      <c r="F806" s="46"/>
      <c r="G806" s="46"/>
      <c r="H806" s="46"/>
      <c r="I806" s="47"/>
      <c r="J806" s="29">
        <f t="shared" ref="J806:J812" si="123">D806+E806+F806</f>
        <v>0</v>
      </c>
      <c r="K806" s="29">
        <f t="shared" ref="K806:K812" si="124">D806*2+E806</f>
        <v>0</v>
      </c>
      <c r="L806" s="927" t="s">
        <v>528</v>
      </c>
      <c r="M806" s="928"/>
      <c r="N806" s="928"/>
      <c r="O806" s="929"/>
      <c r="Q806" s="74" t="s">
        <v>541</v>
      </c>
      <c r="R806" s="10"/>
      <c r="S806" s="20"/>
      <c r="T806" s="20"/>
      <c r="U806" s="20"/>
      <c r="V806" s="20"/>
      <c r="W806" s="21"/>
    </row>
    <row r="807" spans="1:26" ht="15" customHeight="1" x14ac:dyDescent="0.2">
      <c r="A807" s="77">
        <v>2</v>
      </c>
      <c r="B807" s="54"/>
      <c r="C807" s="48"/>
      <c r="D807" s="48"/>
      <c r="E807" s="48"/>
      <c r="F807" s="48"/>
      <c r="G807" s="48"/>
      <c r="H807" s="48"/>
      <c r="I807" s="49"/>
      <c r="J807" s="29">
        <f t="shared" si="123"/>
        <v>0</v>
      </c>
      <c r="K807" s="29">
        <f t="shared" si="124"/>
        <v>0</v>
      </c>
      <c r="L807" s="930"/>
      <c r="M807" s="931"/>
      <c r="N807" s="931"/>
      <c r="O807" s="932"/>
      <c r="Q807" s="74"/>
      <c r="R807" s="2"/>
      <c r="S807" s="10"/>
      <c r="T807" s="20"/>
      <c r="U807" s="20"/>
      <c r="V807" s="20"/>
      <c r="W807" s="21"/>
    </row>
    <row r="808" spans="1:26" ht="15" customHeight="1" x14ac:dyDescent="0.2">
      <c r="A808" s="77">
        <v>3</v>
      </c>
      <c r="B808" s="54"/>
      <c r="C808" s="48"/>
      <c r="D808" s="48"/>
      <c r="E808" s="48"/>
      <c r="F808" s="48"/>
      <c r="G808" s="48"/>
      <c r="H808" s="48"/>
      <c r="I808" s="49"/>
      <c r="J808" s="29">
        <f t="shared" si="123"/>
        <v>0</v>
      </c>
      <c r="K808" s="29">
        <f t="shared" si="124"/>
        <v>0</v>
      </c>
      <c r="L808" s="930"/>
      <c r="M808" s="931"/>
      <c r="N808" s="931"/>
      <c r="O808" s="932"/>
      <c r="Q808" s="74"/>
      <c r="R808" s="2"/>
      <c r="S808" s="11"/>
      <c r="T808" s="10"/>
      <c r="U808" s="20"/>
      <c r="V808" s="11"/>
      <c r="W808" s="21"/>
    </row>
    <row r="809" spans="1:26" ht="15" customHeight="1" x14ac:dyDescent="0.2">
      <c r="A809" s="77">
        <v>4</v>
      </c>
      <c r="B809" s="54"/>
      <c r="C809" s="48"/>
      <c r="D809" s="48"/>
      <c r="E809" s="48"/>
      <c r="F809" s="48"/>
      <c r="G809" s="48"/>
      <c r="H809" s="48"/>
      <c r="I809" s="49"/>
      <c r="J809" s="29">
        <f t="shared" si="123"/>
        <v>0</v>
      </c>
      <c r="K809" s="29">
        <f t="shared" si="124"/>
        <v>0</v>
      </c>
      <c r="L809" s="930"/>
      <c r="M809" s="931"/>
      <c r="N809" s="931"/>
      <c r="O809" s="932"/>
      <c r="Q809" s="74"/>
      <c r="R809" s="2"/>
      <c r="S809" s="11"/>
      <c r="T809" s="2"/>
      <c r="U809" s="10"/>
      <c r="V809" s="20"/>
      <c r="W809" s="12"/>
    </row>
    <row r="810" spans="1:26" ht="15" customHeight="1" x14ac:dyDescent="0.2">
      <c r="A810" s="77">
        <v>5</v>
      </c>
      <c r="B810" s="54"/>
      <c r="C810" s="48"/>
      <c r="D810" s="48"/>
      <c r="E810" s="48"/>
      <c r="F810" s="48"/>
      <c r="G810" s="48"/>
      <c r="H810" s="48"/>
      <c r="I810" s="49"/>
      <c r="J810" s="29">
        <f t="shared" si="123"/>
        <v>0</v>
      </c>
      <c r="K810" s="29">
        <f t="shared" si="124"/>
        <v>0</v>
      </c>
      <c r="L810" s="930"/>
      <c r="M810" s="931"/>
      <c r="N810" s="931"/>
      <c r="O810" s="932"/>
      <c r="Q810" s="74"/>
      <c r="R810" s="20"/>
      <c r="S810" s="20"/>
      <c r="T810" s="2"/>
      <c r="U810" s="11"/>
      <c r="V810" s="10"/>
      <c r="W810" s="12"/>
    </row>
    <row r="811" spans="1:26" ht="15" customHeight="1" thickBot="1" x14ac:dyDescent="0.25">
      <c r="A811" s="78">
        <v>6</v>
      </c>
      <c r="B811" s="55"/>
      <c r="C811" s="50"/>
      <c r="D811" s="50"/>
      <c r="E811" s="50"/>
      <c r="F811" s="50"/>
      <c r="G811" s="50"/>
      <c r="H811" s="50"/>
      <c r="I811" s="51"/>
      <c r="J811" s="29">
        <f t="shared" si="123"/>
        <v>0</v>
      </c>
      <c r="K811" s="29">
        <f t="shared" si="124"/>
        <v>0</v>
      </c>
      <c r="L811" s="933"/>
      <c r="M811" s="934"/>
      <c r="N811" s="934"/>
      <c r="O811" s="935"/>
      <c r="Q811" s="75"/>
      <c r="R811" s="23"/>
      <c r="S811" s="23"/>
      <c r="T811" s="3"/>
      <c r="U811" s="14"/>
      <c r="V811" s="23"/>
      <c r="W811" s="15"/>
    </row>
    <row r="812" spans="1:26" ht="15" customHeight="1" x14ac:dyDescent="0.2">
      <c r="C812" s="29">
        <f t="shared" ref="C812:I812" si="125">SUM(C806:C811)</f>
        <v>0</v>
      </c>
      <c r="D812" s="29">
        <f t="shared" si="125"/>
        <v>0</v>
      </c>
      <c r="E812" s="29">
        <f t="shared" si="125"/>
        <v>0</v>
      </c>
      <c r="F812" s="29">
        <f t="shared" si="125"/>
        <v>0</v>
      </c>
      <c r="G812" s="29">
        <f t="shared" si="125"/>
        <v>0</v>
      </c>
      <c r="H812" s="29">
        <f t="shared" si="125"/>
        <v>0</v>
      </c>
      <c r="I812" s="29">
        <f t="shared" si="125"/>
        <v>0</v>
      </c>
      <c r="J812" s="29">
        <f t="shared" si="123"/>
        <v>0</v>
      </c>
      <c r="K812" s="29">
        <f t="shared" si="124"/>
        <v>0</v>
      </c>
      <c r="Q812" s="5" t="s">
        <v>532</v>
      </c>
    </row>
    <row r="813" spans="1:26" ht="15" customHeight="1" thickBot="1" x14ac:dyDescent="0.25"/>
    <row r="814" spans="1:26" ht="15" customHeight="1" thickBot="1" x14ac:dyDescent="0.25">
      <c r="A814" s="958" t="s">
        <v>958</v>
      </c>
      <c r="B814" s="959"/>
      <c r="C814" s="959"/>
      <c r="D814" s="959"/>
      <c r="E814" s="959"/>
      <c r="F814" s="960"/>
      <c r="G814" s="970" t="s">
        <v>897</v>
      </c>
      <c r="H814" s="971"/>
      <c r="I814" s="972"/>
      <c r="L814" s="952" t="s">
        <v>538</v>
      </c>
      <c r="M814" s="953"/>
      <c r="N814" s="953"/>
      <c r="O814" s="954"/>
    </row>
    <row r="815" spans="1:26" ht="15" customHeight="1" thickBot="1" x14ac:dyDescent="0.25">
      <c r="A815" s="323" t="s">
        <v>496</v>
      </c>
      <c r="B815" s="324" t="s">
        <v>497</v>
      </c>
      <c r="C815" s="325" t="s">
        <v>498</v>
      </c>
      <c r="D815" s="325" t="s">
        <v>499</v>
      </c>
      <c r="E815" s="325" t="s">
        <v>500</v>
      </c>
      <c r="F815" s="325" t="s">
        <v>501</v>
      </c>
      <c r="G815" s="326" t="s">
        <v>502</v>
      </c>
      <c r="H815" s="326" t="s">
        <v>503</v>
      </c>
      <c r="I815" s="327" t="s">
        <v>504</v>
      </c>
      <c r="L815" s="955"/>
      <c r="M815" s="956"/>
      <c r="N815" s="956"/>
      <c r="O815" s="957"/>
      <c r="Q815" s="24" t="s">
        <v>898</v>
      </c>
      <c r="R815" s="330" t="s">
        <v>945</v>
      </c>
      <c r="S815" s="330" t="s">
        <v>959</v>
      </c>
      <c r="T815" s="330" t="s">
        <v>564</v>
      </c>
      <c r="U815" s="330" t="s">
        <v>511</v>
      </c>
      <c r="V815" s="330" t="s">
        <v>794</v>
      </c>
      <c r="W815" s="330" t="s">
        <v>960</v>
      </c>
      <c r="X815" s="330" t="s">
        <v>961</v>
      </c>
      <c r="Y815" s="330" t="s">
        <v>962</v>
      </c>
      <c r="Z815" s="331" t="s">
        <v>533</v>
      </c>
    </row>
    <row r="816" spans="1:26" ht="15" customHeight="1" x14ac:dyDescent="0.2">
      <c r="A816" s="320">
        <v>1</v>
      </c>
      <c r="B816" s="53" t="s">
        <v>963</v>
      </c>
      <c r="C816" s="46">
        <v>9</v>
      </c>
      <c r="D816" s="46">
        <v>6</v>
      </c>
      <c r="E816" s="46">
        <v>1</v>
      </c>
      <c r="F816" s="46">
        <v>2</v>
      </c>
      <c r="G816" s="46">
        <v>40</v>
      </c>
      <c r="H816" s="46">
        <v>12</v>
      </c>
      <c r="I816" s="47">
        <v>13</v>
      </c>
      <c r="J816" s="29">
        <f t="shared" ref="J816:J825" si="126">D816+E816+F816</f>
        <v>9</v>
      </c>
      <c r="K816" s="29">
        <f t="shared" ref="K816:K825" si="127">D816*2+E816</f>
        <v>13</v>
      </c>
      <c r="L816" s="927" t="s">
        <v>532</v>
      </c>
      <c r="M816" s="928"/>
      <c r="N816" s="928"/>
      <c r="O816" s="929"/>
      <c r="Q816" s="328" t="s">
        <v>945</v>
      </c>
      <c r="R816" s="10"/>
      <c r="S816" s="20"/>
      <c r="T816" s="20"/>
      <c r="U816" s="20"/>
      <c r="V816" s="20"/>
      <c r="W816" s="20"/>
      <c r="X816" s="20" t="s">
        <v>532</v>
      </c>
      <c r="Y816" s="20"/>
      <c r="Z816" s="21"/>
    </row>
    <row r="817" spans="1:26" ht="15" customHeight="1" x14ac:dyDescent="0.2">
      <c r="A817" s="321">
        <v>2</v>
      </c>
      <c r="B817" s="54" t="s">
        <v>964</v>
      </c>
      <c r="C817" s="48">
        <v>8</v>
      </c>
      <c r="D817" s="48">
        <v>6</v>
      </c>
      <c r="E817" s="48">
        <v>1</v>
      </c>
      <c r="F817" s="48">
        <v>1</v>
      </c>
      <c r="G817" s="48">
        <v>23</v>
      </c>
      <c r="H817" s="48">
        <v>10</v>
      </c>
      <c r="I817" s="49">
        <v>13</v>
      </c>
      <c r="J817" s="29">
        <f t="shared" si="126"/>
        <v>8</v>
      </c>
      <c r="K817" s="29">
        <f t="shared" si="127"/>
        <v>13</v>
      </c>
      <c r="L817" s="930"/>
      <c r="M817" s="931"/>
      <c r="N817" s="931"/>
      <c r="O817" s="932"/>
      <c r="Q817" s="328" t="s">
        <v>959</v>
      </c>
      <c r="R817" s="2"/>
      <c r="S817" s="10"/>
      <c r="T817" s="20"/>
      <c r="U817" s="20"/>
      <c r="V817" s="20"/>
      <c r="W817" s="20"/>
      <c r="X817" s="20"/>
      <c r="Y817" s="20"/>
      <c r="Z817" s="21"/>
    </row>
    <row r="818" spans="1:26" ht="15" customHeight="1" x14ac:dyDescent="0.2">
      <c r="A818" s="321">
        <v>3</v>
      </c>
      <c r="B818" s="54" t="s">
        <v>965</v>
      </c>
      <c r="C818" s="48">
        <v>7</v>
      </c>
      <c r="D818" s="48">
        <v>3</v>
      </c>
      <c r="E818" s="48">
        <v>1</v>
      </c>
      <c r="F818" s="48">
        <v>3</v>
      </c>
      <c r="G818" s="48">
        <v>27</v>
      </c>
      <c r="H818" s="48">
        <v>21</v>
      </c>
      <c r="I818" s="49">
        <v>7</v>
      </c>
      <c r="J818" s="29">
        <f t="shared" si="126"/>
        <v>7</v>
      </c>
      <c r="K818" s="29">
        <f t="shared" si="127"/>
        <v>7</v>
      </c>
      <c r="L818" s="930"/>
      <c r="M818" s="931"/>
      <c r="N818" s="931"/>
      <c r="O818" s="932"/>
      <c r="Q818" s="328" t="s">
        <v>564</v>
      </c>
      <c r="R818" s="2"/>
      <c r="S818" s="11"/>
      <c r="T818" s="10"/>
      <c r="U818" s="20"/>
      <c r="V818" s="20"/>
      <c r="W818" s="20"/>
      <c r="X818" s="20"/>
      <c r="Y818" s="20"/>
      <c r="Z818" s="21"/>
    </row>
    <row r="819" spans="1:26" ht="15" customHeight="1" x14ac:dyDescent="0.2">
      <c r="A819" s="321">
        <v>4</v>
      </c>
      <c r="B819" s="54" t="s">
        <v>966</v>
      </c>
      <c r="C819" s="48">
        <v>6</v>
      </c>
      <c r="D819" s="48">
        <v>2</v>
      </c>
      <c r="E819" s="48">
        <v>2</v>
      </c>
      <c r="F819" s="48">
        <v>2</v>
      </c>
      <c r="G819" s="48">
        <v>24</v>
      </c>
      <c r="H819" s="48">
        <v>15</v>
      </c>
      <c r="I819" s="49">
        <v>6</v>
      </c>
      <c r="J819" s="29">
        <f t="shared" si="126"/>
        <v>6</v>
      </c>
      <c r="K819" s="29">
        <f t="shared" si="127"/>
        <v>6</v>
      </c>
      <c r="L819" s="930"/>
      <c r="M819" s="931"/>
      <c r="N819" s="931"/>
      <c r="O819" s="932"/>
      <c r="Q819" s="328" t="s">
        <v>511</v>
      </c>
      <c r="R819" s="20"/>
      <c r="S819" s="20"/>
      <c r="T819" s="20"/>
      <c r="U819" s="10"/>
      <c r="V819" s="20"/>
      <c r="W819" s="20"/>
      <c r="X819" s="20"/>
      <c r="Y819" s="20"/>
      <c r="Z819" s="21"/>
    </row>
    <row r="820" spans="1:26" ht="15" customHeight="1" x14ac:dyDescent="0.2">
      <c r="A820" s="321">
        <v>5</v>
      </c>
      <c r="B820" s="54" t="s">
        <v>967</v>
      </c>
      <c r="C820" s="48">
        <v>4</v>
      </c>
      <c r="D820" s="48">
        <v>2</v>
      </c>
      <c r="E820" s="48">
        <v>0</v>
      </c>
      <c r="F820" s="48">
        <v>2</v>
      </c>
      <c r="G820" s="48">
        <v>9</v>
      </c>
      <c r="H820" s="48">
        <v>15</v>
      </c>
      <c r="I820" s="49">
        <v>4</v>
      </c>
      <c r="J820" s="29">
        <f t="shared" si="126"/>
        <v>4</v>
      </c>
      <c r="K820" s="29">
        <f t="shared" si="127"/>
        <v>4</v>
      </c>
      <c r="L820" s="930"/>
      <c r="M820" s="931"/>
      <c r="N820" s="931"/>
      <c r="O820" s="932"/>
      <c r="Q820" s="328" t="s">
        <v>794</v>
      </c>
      <c r="R820" s="20"/>
      <c r="S820" s="20"/>
      <c r="T820" s="20"/>
      <c r="U820" s="2"/>
      <c r="V820" s="10"/>
      <c r="W820" s="20"/>
      <c r="X820" s="20"/>
      <c r="Y820" s="20"/>
      <c r="Z820" s="21"/>
    </row>
    <row r="821" spans="1:26" ht="15" customHeight="1" x14ac:dyDescent="0.2">
      <c r="A821" s="321">
        <v>6</v>
      </c>
      <c r="B821" s="54" t="s">
        <v>968</v>
      </c>
      <c r="C821" s="48">
        <v>5</v>
      </c>
      <c r="D821" s="48">
        <v>1</v>
      </c>
      <c r="E821" s="48">
        <v>0</v>
      </c>
      <c r="F821" s="48">
        <v>4</v>
      </c>
      <c r="G821" s="48">
        <v>12</v>
      </c>
      <c r="H821" s="48">
        <v>17</v>
      </c>
      <c r="I821" s="49">
        <v>2</v>
      </c>
      <c r="J821" s="29">
        <f t="shared" si="126"/>
        <v>5</v>
      </c>
      <c r="K821" s="29">
        <f t="shared" si="127"/>
        <v>2</v>
      </c>
      <c r="L821" s="930"/>
      <c r="M821" s="931"/>
      <c r="N821" s="931"/>
      <c r="O821" s="932"/>
      <c r="Q821" s="328" t="s">
        <v>960</v>
      </c>
      <c r="R821" s="20"/>
      <c r="S821" s="20"/>
      <c r="T821" s="20"/>
      <c r="U821" s="2"/>
      <c r="V821" s="11"/>
      <c r="W821" s="10"/>
      <c r="X821" s="20"/>
      <c r="Y821" s="11"/>
      <c r="Z821" s="21"/>
    </row>
    <row r="822" spans="1:26" ht="15" customHeight="1" x14ac:dyDescent="0.2">
      <c r="A822" s="321">
        <v>7</v>
      </c>
      <c r="B822" s="54" t="s">
        <v>969</v>
      </c>
      <c r="C822" s="48">
        <v>1</v>
      </c>
      <c r="D822" s="48">
        <v>0</v>
      </c>
      <c r="E822" s="48">
        <v>1</v>
      </c>
      <c r="F822" s="48">
        <v>0</v>
      </c>
      <c r="G822" s="48">
        <v>2</v>
      </c>
      <c r="H822" s="48">
        <v>2</v>
      </c>
      <c r="I822" s="49">
        <v>1</v>
      </c>
      <c r="J822" s="29">
        <f t="shared" si="126"/>
        <v>1</v>
      </c>
      <c r="K822" s="29">
        <f t="shared" si="127"/>
        <v>1</v>
      </c>
      <c r="L822" s="930"/>
      <c r="M822" s="931"/>
      <c r="N822" s="931"/>
      <c r="O822" s="932"/>
      <c r="Q822" s="328" t="s">
        <v>961</v>
      </c>
      <c r="R822" s="20"/>
      <c r="S822" s="20"/>
      <c r="T822" s="20"/>
      <c r="U822" s="2"/>
      <c r="V822" s="11"/>
      <c r="W822" s="2"/>
      <c r="X822" s="10"/>
      <c r="Y822" s="20"/>
      <c r="Z822" s="12"/>
    </row>
    <row r="823" spans="1:26" ht="15" customHeight="1" x14ac:dyDescent="0.2">
      <c r="A823" s="321">
        <v>8</v>
      </c>
      <c r="B823" s="54" t="s">
        <v>970</v>
      </c>
      <c r="C823" s="48">
        <v>2</v>
      </c>
      <c r="D823" s="48">
        <v>0</v>
      </c>
      <c r="E823" s="48">
        <v>0</v>
      </c>
      <c r="F823" s="48">
        <v>2</v>
      </c>
      <c r="G823" s="48">
        <v>3</v>
      </c>
      <c r="H823" s="48">
        <v>19</v>
      </c>
      <c r="I823" s="49">
        <v>0</v>
      </c>
      <c r="J823" s="29">
        <f t="shared" si="126"/>
        <v>2</v>
      </c>
      <c r="K823" s="29">
        <f t="shared" si="127"/>
        <v>0</v>
      </c>
      <c r="L823" s="930"/>
      <c r="M823" s="931"/>
      <c r="N823" s="931"/>
      <c r="O823" s="932"/>
      <c r="Q823" s="328" t="s">
        <v>971</v>
      </c>
      <c r="R823" s="20"/>
      <c r="S823" s="20"/>
      <c r="T823" s="20"/>
      <c r="U823" s="20"/>
      <c r="V823" s="20"/>
      <c r="W823" s="2"/>
      <c r="X823" s="11"/>
      <c r="Y823" s="10"/>
      <c r="Z823" s="12"/>
    </row>
    <row r="824" spans="1:26" ht="15" customHeight="1" thickBot="1" x14ac:dyDescent="0.25">
      <c r="A824" s="322">
        <v>9</v>
      </c>
      <c r="B824" s="55" t="s">
        <v>972</v>
      </c>
      <c r="C824" s="50">
        <v>4</v>
      </c>
      <c r="D824" s="50">
        <v>0</v>
      </c>
      <c r="E824" s="50">
        <v>0</v>
      </c>
      <c r="F824" s="50">
        <v>4</v>
      </c>
      <c r="G824" s="50">
        <v>4</v>
      </c>
      <c r="H824" s="50">
        <v>33</v>
      </c>
      <c r="I824" s="51">
        <v>0</v>
      </c>
      <c r="J824" s="29">
        <f t="shared" si="126"/>
        <v>4</v>
      </c>
      <c r="K824" s="29">
        <f t="shared" si="127"/>
        <v>0</v>
      </c>
      <c r="L824" s="933"/>
      <c r="M824" s="934"/>
      <c r="N824" s="934"/>
      <c r="O824" s="935"/>
      <c r="Q824" s="329" t="s">
        <v>533</v>
      </c>
      <c r="R824" s="23"/>
      <c r="S824" s="23"/>
      <c r="T824" s="23"/>
      <c r="U824" s="23"/>
      <c r="V824" s="23"/>
      <c r="W824" s="3"/>
      <c r="X824" s="14"/>
      <c r="Y824" s="23"/>
      <c r="Z824" s="15"/>
    </row>
    <row r="825" spans="1:26" ht="15" customHeight="1" x14ac:dyDescent="0.2">
      <c r="C825" s="29">
        <f t="shared" ref="C825:I825" si="128">SUM(C816:C824)</f>
        <v>46</v>
      </c>
      <c r="D825" s="29">
        <f t="shared" si="128"/>
        <v>20</v>
      </c>
      <c r="E825" s="29">
        <f t="shared" si="128"/>
        <v>6</v>
      </c>
      <c r="F825" s="29">
        <f t="shared" si="128"/>
        <v>20</v>
      </c>
      <c r="G825" s="29">
        <f t="shared" si="128"/>
        <v>144</v>
      </c>
      <c r="H825" s="29">
        <f t="shared" si="128"/>
        <v>144</v>
      </c>
      <c r="I825" s="29">
        <f t="shared" si="128"/>
        <v>46</v>
      </c>
      <c r="J825" s="29">
        <f t="shared" si="126"/>
        <v>46</v>
      </c>
      <c r="K825" s="29">
        <f t="shared" si="127"/>
        <v>46</v>
      </c>
    </row>
  </sheetData>
  <sortState ref="P40:Q49">
    <sortCondition ref="Q40:Q49"/>
  </sortState>
  <mergeCells count="293">
    <mergeCell ref="G90:I90"/>
    <mergeCell ref="A90:F90"/>
    <mergeCell ref="L90:O91"/>
    <mergeCell ref="L92:O99"/>
    <mergeCell ref="G78:I78"/>
    <mergeCell ref="A78:F78"/>
    <mergeCell ref="L78:O79"/>
    <mergeCell ref="L80:O87"/>
    <mergeCell ref="G66:I66"/>
    <mergeCell ref="A66:F66"/>
    <mergeCell ref="L66:O67"/>
    <mergeCell ref="L68:O75"/>
    <mergeCell ref="A52:F52"/>
    <mergeCell ref="G52:I52"/>
    <mergeCell ref="L52:O53"/>
    <mergeCell ref="L54:O63"/>
    <mergeCell ref="G38:I38"/>
    <mergeCell ref="A38:F38"/>
    <mergeCell ref="L38:O39"/>
    <mergeCell ref="L40:O49"/>
    <mergeCell ref="L24:O25"/>
    <mergeCell ref="L26:O35"/>
    <mergeCell ref="G24:I24"/>
    <mergeCell ref="A24:F24"/>
    <mergeCell ref="L13:O18"/>
    <mergeCell ref="C1:I2"/>
    <mergeCell ref="C21:I22"/>
    <mergeCell ref="A21:B22"/>
    <mergeCell ref="L4:O5"/>
    <mergeCell ref="L6:O12"/>
    <mergeCell ref="A1:B2"/>
    <mergeCell ref="G4:I4"/>
    <mergeCell ref="A4:F4"/>
    <mergeCell ref="A102:B103"/>
    <mergeCell ref="C102:I103"/>
    <mergeCell ref="A105:E105"/>
    <mergeCell ref="G105:I105"/>
    <mergeCell ref="L105:O106"/>
    <mergeCell ref="L114:O115"/>
    <mergeCell ref="G118:I118"/>
    <mergeCell ref="L107:O113"/>
    <mergeCell ref="A118:F118"/>
    <mergeCell ref="L118:O119"/>
    <mergeCell ref="L120:O129"/>
    <mergeCell ref="L132:O133"/>
    <mergeCell ref="G132:I132"/>
    <mergeCell ref="L134:O143"/>
    <mergeCell ref="A132:F132"/>
    <mergeCell ref="G146:I146"/>
    <mergeCell ref="A146:F146"/>
    <mergeCell ref="L146:O147"/>
    <mergeCell ref="L148:O155"/>
    <mergeCell ref="G158:I158"/>
    <mergeCell ref="A158:F158"/>
    <mergeCell ref="L158:O159"/>
    <mergeCell ref="L160:O167"/>
    <mergeCell ref="L170:O171"/>
    <mergeCell ref="G170:I170"/>
    <mergeCell ref="L215:O224"/>
    <mergeCell ref="L184:O191"/>
    <mergeCell ref="G213:I213"/>
    <mergeCell ref="A170:F170"/>
    <mergeCell ref="L172:O179"/>
    <mergeCell ref="G182:I182"/>
    <mergeCell ref="A182:F182"/>
    <mergeCell ref="L182:O183"/>
    <mergeCell ref="A194:B195"/>
    <mergeCell ref="C194:I195"/>
    <mergeCell ref="G197:I197"/>
    <mergeCell ref="A197:F197"/>
    <mergeCell ref="A213:F213"/>
    <mergeCell ref="L197:O198"/>
    <mergeCell ref="L199:O210"/>
    <mergeCell ref="L213:O214"/>
    <mergeCell ref="L227:O228"/>
    <mergeCell ref="L229:O238"/>
    <mergeCell ref="G227:I227"/>
    <mergeCell ref="A227:F227"/>
    <mergeCell ref="G241:I241"/>
    <mergeCell ref="A241:F241"/>
    <mergeCell ref="L241:O242"/>
    <mergeCell ref="L243:O245"/>
    <mergeCell ref="L246:O250"/>
    <mergeCell ref="L253:O254"/>
    <mergeCell ref="L255:O262"/>
    <mergeCell ref="G253:I253"/>
    <mergeCell ref="A253:F253"/>
    <mergeCell ref="A265:B266"/>
    <mergeCell ref="C265:I266"/>
    <mergeCell ref="G268:I268"/>
    <mergeCell ref="A268:F268"/>
    <mergeCell ref="L268:O269"/>
    <mergeCell ref="L270:O279"/>
    <mergeCell ref="I277:I278"/>
    <mergeCell ref="G282:I282"/>
    <mergeCell ref="A282:F282"/>
    <mergeCell ref="L282:O283"/>
    <mergeCell ref="L284:O296"/>
    <mergeCell ref="G299:I299"/>
    <mergeCell ref="G313:I313"/>
    <mergeCell ref="A299:F299"/>
    <mergeCell ref="A313:F313"/>
    <mergeCell ref="L299:O300"/>
    <mergeCell ref="L301:O310"/>
    <mergeCell ref="L313:O314"/>
    <mergeCell ref="A341:F341"/>
    <mergeCell ref="G355:I355"/>
    <mergeCell ref="A355:F355"/>
    <mergeCell ref="G341:I341"/>
    <mergeCell ref="L379:O382"/>
    <mergeCell ref="L383:O384"/>
    <mergeCell ref="L357:O364"/>
    <mergeCell ref="G367:I367"/>
    <mergeCell ref="L315:O322"/>
    <mergeCell ref="C325:I326"/>
    <mergeCell ref="A325:B326"/>
    <mergeCell ref="G328:I328"/>
    <mergeCell ref="A328:F328"/>
    <mergeCell ref="L328:O329"/>
    <mergeCell ref="L355:O356"/>
    <mergeCell ref="L330:O338"/>
    <mergeCell ref="L341:O342"/>
    <mergeCell ref="L343:O352"/>
    <mergeCell ref="A398:F398"/>
    <mergeCell ref="L369:O374"/>
    <mergeCell ref="L367:O368"/>
    <mergeCell ref="A387:F387"/>
    <mergeCell ref="L387:O388"/>
    <mergeCell ref="G424:I424"/>
    <mergeCell ref="A424:F424"/>
    <mergeCell ref="L424:O425"/>
    <mergeCell ref="L389:O395"/>
    <mergeCell ref="G398:I398"/>
    <mergeCell ref="G412:I412"/>
    <mergeCell ref="A412:F412"/>
    <mergeCell ref="L398:O399"/>
    <mergeCell ref="L400:O406"/>
    <mergeCell ref="A367:F367"/>
    <mergeCell ref="G377:I377"/>
    <mergeCell ref="A377:F377"/>
    <mergeCell ref="A450:F450"/>
    <mergeCell ref="A438:F438"/>
    <mergeCell ref="L450:O451"/>
    <mergeCell ref="L426:O435"/>
    <mergeCell ref="L438:O439"/>
    <mergeCell ref="A464:F464"/>
    <mergeCell ref="G464:I464"/>
    <mergeCell ref="L464:O465"/>
    <mergeCell ref="A409:B410"/>
    <mergeCell ref="C409:I410"/>
    <mergeCell ref="L466:O476"/>
    <mergeCell ref="L452:O459"/>
    <mergeCell ref="L460:O461"/>
    <mergeCell ref="L440:O447"/>
    <mergeCell ref="L414:O421"/>
    <mergeCell ref="L377:O378"/>
    <mergeCell ref="G479:I479"/>
    <mergeCell ref="G489:I489"/>
    <mergeCell ref="G499:I499"/>
    <mergeCell ref="L412:O413"/>
    <mergeCell ref="G387:I387"/>
    <mergeCell ref="G438:I438"/>
    <mergeCell ref="G450:I450"/>
    <mergeCell ref="A479:F479"/>
    <mergeCell ref="A489:F489"/>
    <mergeCell ref="A499:F499"/>
    <mergeCell ref="L479:O480"/>
    <mergeCell ref="L481:O486"/>
    <mergeCell ref="L489:O490"/>
    <mergeCell ref="L491:O496"/>
    <mergeCell ref="L499:O500"/>
    <mergeCell ref="L501:O508"/>
    <mergeCell ref="G511:I511"/>
    <mergeCell ref="A511:F511"/>
    <mergeCell ref="L511:O512"/>
    <mergeCell ref="L513:O519"/>
    <mergeCell ref="G522:I522"/>
    <mergeCell ref="A522:F522"/>
    <mergeCell ref="L522:O523"/>
    <mergeCell ref="L524:O527"/>
    <mergeCell ref="L528:O529"/>
    <mergeCell ref="C532:I533"/>
    <mergeCell ref="A532:B533"/>
    <mergeCell ref="G535:I535"/>
    <mergeCell ref="A535:F535"/>
    <mergeCell ref="L535:O536"/>
    <mergeCell ref="L537:O546"/>
    <mergeCell ref="A549:F549"/>
    <mergeCell ref="G549:I549"/>
    <mergeCell ref="G561:I561"/>
    <mergeCell ref="A561:F561"/>
    <mergeCell ref="L549:O550"/>
    <mergeCell ref="L551:O558"/>
    <mergeCell ref="L561:O562"/>
    <mergeCell ref="L571:O572"/>
    <mergeCell ref="L563:O570"/>
    <mergeCell ref="G575:I575"/>
    <mergeCell ref="G589:I589"/>
    <mergeCell ref="A575:F575"/>
    <mergeCell ref="A589:F589"/>
    <mergeCell ref="L575:O576"/>
    <mergeCell ref="L585:O586"/>
    <mergeCell ref="L577:O584"/>
    <mergeCell ref="L589:O590"/>
    <mergeCell ref="L591:O600"/>
    <mergeCell ref="G603:I603"/>
    <mergeCell ref="A603:F603"/>
    <mergeCell ref="G614:I614"/>
    <mergeCell ref="A614:F614"/>
    <mergeCell ref="L603:O604"/>
    <mergeCell ref="L605:O611"/>
    <mergeCell ref="L614:O615"/>
    <mergeCell ref="A738:F738"/>
    <mergeCell ref="G738:I738"/>
    <mergeCell ref="L616:O620"/>
    <mergeCell ref="L621:O622"/>
    <mergeCell ref="G625:I625"/>
    <mergeCell ref="G635:I635"/>
    <mergeCell ref="L625:O626"/>
    <mergeCell ref="L627:O632"/>
    <mergeCell ref="L635:O636"/>
    <mergeCell ref="A662:F662"/>
    <mergeCell ref="A625:F625"/>
    <mergeCell ref="A635:F635"/>
    <mergeCell ref="L647:O648"/>
    <mergeCell ref="L649:O656"/>
    <mergeCell ref="A659:B660"/>
    <mergeCell ref="C659:I660"/>
    <mergeCell ref="G647:I647"/>
    <mergeCell ref="A647:F647"/>
    <mergeCell ref="L637:O644"/>
    <mergeCell ref="G674:I674"/>
    <mergeCell ref="G686:I686"/>
    <mergeCell ref="A686:F686"/>
    <mergeCell ref="A674:F674"/>
    <mergeCell ref="L662:O663"/>
    <mergeCell ref="L674:O675"/>
    <mergeCell ref="L664:O671"/>
    <mergeCell ref="L676:O683"/>
    <mergeCell ref="L686:O687"/>
    <mergeCell ref="G662:I662"/>
    <mergeCell ref="L688:O698"/>
    <mergeCell ref="I697:I698"/>
    <mergeCell ref="G701:I701"/>
    <mergeCell ref="A701:F701"/>
    <mergeCell ref="L701:O702"/>
    <mergeCell ref="L703:O712"/>
    <mergeCell ref="G715:I715"/>
    <mergeCell ref="G725:I725"/>
    <mergeCell ref="A715:F715"/>
    <mergeCell ref="A725:F725"/>
    <mergeCell ref="L715:O716"/>
    <mergeCell ref="L717:O722"/>
    <mergeCell ref="L725:O726"/>
    <mergeCell ref="L727:O735"/>
    <mergeCell ref="D734:D735"/>
    <mergeCell ref="E734:E735"/>
    <mergeCell ref="F734:F735"/>
    <mergeCell ref="G734:G735"/>
    <mergeCell ref="H734:H735"/>
    <mergeCell ref="I734:I735"/>
    <mergeCell ref="J734:J735"/>
    <mergeCell ref="K734:K735"/>
    <mergeCell ref="L738:O739"/>
    <mergeCell ref="L740:O746"/>
    <mergeCell ref="L759:O760"/>
    <mergeCell ref="L814:O815"/>
    <mergeCell ref="A781:F781"/>
    <mergeCell ref="L769:O770"/>
    <mergeCell ref="L771:O778"/>
    <mergeCell ref="L781:O782"/>
    <mergeCell ref="A814:F814"/>
    <mergeCell ref="A793:F793"/>
    <mergeCell ref="L761:O766"/>
    <mergeCell ref="G793:I793"/>
    <mergeCell ref="G804:I804"/>
    <mergeCell ref="G814:I814"/>
    <mergeCell ref="L793:O794"/>
    <mergeCell ref="L795:O801"/>
    <mergeCell ref="L804:O805"/>
    <mergeCell ref="L806:O811"/>
    <mergeCell ref="L816:O824"/>
    <mergeCell ref="G769:I769"/>
    <mergeCell ref="G781:I781"/>
    <mergeCell ref="L783:O790"/>
    <mergeCell ref="A804:F804"/>
    <mergeCell ref="G749:I749"/>
    <mergeCell ref="A749:F749"/>
    <mergeCell ref="L749:O750"/>
    <mergeCell ref="L751:O756"/>
    <mergeCell ref="A769:F769"/>
    <mergeCell ref="G759:I759"/>
    <mergeCell ref="A759:F759"/>
  </mergeCells>
  <phoneticPr fontId="0" type="noConversion"/>
  <pageMargins left="0.75" right="0.75" top="1" bottom="1" header="0.5" footer="0.5"/>
  <pageSetup paperSize="9"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AL1552"/>
  <sheetViews>
    <sheetView topLeftCell="A1422" workbookViewId="0">
      <selection activeCell="Q47" sqref="Q47"/>
    </sheetView>
  </sheetViews>
  <sheetFormatPr defaultColWidth="6.7109375" defaultRowHeight="15" customHeight="1" x14ac:dyDescent="0.2"/>
  <cols>
    <col min="1" max="1" width="6.7109375" style="29" customWidth="1"/>
    <col min="2" max="2" width="25.7109375" style="84" customWidth="1"/>
    <col min="3" max="11" width="6.7109375" style="29" customWidth="1"/>
    <col min="12" max="15" width="6.7109375" style="4" customWidth="1"/>
    <col min="16" max="31" width="6.7109375" style="5" customWidth="1"/>
    <col min="32" max="16384" width="6.7109375" style="1"/>
  </cols>
  <sheetData>
    <row r="1" spans="1:27" ht="15" customHeight="1" x14ac:dyDescent="0.2">
      <c r="A1" s="1100" t="s">
        <v>491</v>
      </c>
      <c r="B1" s="1101"/>
      <c r="C1" s="1020" t="s">
        <v>979</v>
      </c>
      <c r="D1" s="1021"/>
      <c r="E1" s="1021"/>
      <c r="F1" s="1021"/>
      <c r="G1" s="1021"/>
      <c r="H1" s="1021"/>
      <c r="I1" s="1022"/>
    </row>
    <row r="2" spans="1:27" ht="15" customHeight="1" thickBot="1" x14ac:dyDescent="0.25">
      <c r="A2" s="1102"/>
      <c r="B2" s="1103"/>
      <c r="C2" s="1023"/>
      <c r="D2" s="1024"/>
      <c r="E2" s="1024"/>
      <c r="F2" s="1024"/>
      <c r="G2" s="1024"/>
      <c r="H2" s="1024"/>
      <c r="I2" s="1025"/>
    </row>
    <row r="3" spans="1:27" ht="15" customHeight="1" thickBot="1" x14ac:dyDescent="0.25"/>
    <row r="4" spans="1:27" ht="15" customHeight="1" thickBot="1" x14ac:dyDescent="0.25">
      <c r="A4" s="1006" t="s">
        <v>537</v>
      </c>
      <c r="B4" s="1007"/>
      <c r="C4" s="1007"/>
      <c r="D4" s="1007"/>
      <c r="E4" s="1007"/>
      <c r="F4" s="1008"/>
      <c r="G4" s="1003" t="s">
        <v>979</v>
      </c>
      <c r="H4" s="1004"/>
      <c r="I4" s="1005"/>
      <c r="L4" s="952" t="s">
        <v>583</v>
      </c>
      <c r="M4" s="953"/>
      <c r="N4" s="953"/>
      <c r="O4" s="954"/>
    </row>
    <row r="5" spans="1:27" ht="15" customHeight="1" thickBot="1" x14ac:dyDescent="0.25">
      <c r="A5" s="117" t="s">
        <v>496</v>
      </c>
      <c r="B5" s="118" t="s">
        <v>497</v>
      </c>
      <c r="C5" s="119" t="s">
        <v>498</v>
      </c>
      <c r="D5" s="119" t="s">
        <v>499</v>
      </c>
      <c r="E5" s="119" t="s">
        <v>500</v>
      </c>
      <c r="F5" s="119" t="s">
        <v>501</v>
      </c>
      <c r="G5" s="121" t="s">
        <v>502</v>
      </c>
      <c r="H5" s="121" t="s">
        <v>503</v>
      </c>
      <c r="I5" s="122" t="s">
        <v>504</v>
      </c>
      <c r="L5" s="955"/>
      <c r="M5" s="956"/>
      <c r="N5" s="956"/>
      <c r="O5" s="957"/>
      <c r="Q5" s="24" t="s">
        <v>980</v>
      </c>
      <c r="R5" s="113" t="s">
        <v>540</v>
      </c>
      <c r="S5" s="113" t="s">
        <v>716</v>
      </c>
      <c r="T5" s="113" t="s">
        <v>901</v>
      </c>
      <c r="U5" s="113" t="s">
        <v>564</v>
      </c>
      <c r="V5" s="113" t="s">
        <v>981</v>
      </c>
      <c r="W5" s="113" t="s">
        <v>701</v>
      </c>
      <c r="X5" s="113" t="s">
        <v>566</v>
      </c>
      <c r="Y5" s="113" t="s">
        <v>533</v>
      </c>
      <c r="Z5" s="113" t="s">
        <v>982</v>
      </c>
      <c r="AA5" s="114" t="s">
        <v>983</v>
      </c>
    </row>
    <row r="6" spans="1:27" ht="15" customHeight="1" x14ac:dyDescent="0.2">
      <c r="A6" s="123">
        <v>1</v>
      </c>
      <c r="B6" s="126" t="s">
        <v>548</v>
      </c>
      <c r="C6" s="127">
        <v>8</v>
      </c>
      <c r="D6" s="127"/>
      <c r="E6" s="127"/>
      <c r="F6" s="127"/>
      <c r="G6" s="127"/>
      <c r="H6" s="127"/>
      <c r="I6" s="128">
        <v>12</v>
      </c>
      <c r="J6" s="29">
        <f t="shared" ref="J6:J78" si="0">D6+E6+F6</f>
        <v>0</v>
      </c>
      <c r="K6" s="29">
        <f t="shared" ref="K6:K78" si="1">D6*2+E6</f>
        <v>0</v>
      </c>
      <c r="L6" s="930" t="s">
        <v>2487</v>
      </c>
      <c r="M6" s="931"/>
      <c r="N6" s="931"/>
      <c r="O6" s="932"/>
      <c r="Q6" s="115" t="s">
        <v>540</v>
      </c>
      <c r="R6" s="10"/>
      <c r="S6" s="20"/>
      <c r="T6" s="20"/>
      <c r="U6" s="20"/>
      <c r="V6" s="20"/>
      <c r="W6" s="20"/>
      <c r="X6" s="20"/>
      <c r="Y6" s="20"/>
      <c r="Z6" s="20"/>
      <c r="AA6" s="21"/>
    </row>
    <row r="7" spans="1:27" ht="15" customHeight="1" x14ac:dyDescent="0.2">
      <c r="A7" s="124">
        <v>2</v>
      </c>
      <c r="B7" s="129" t="s">
        <v>909</v>
      </c>
      <c r="C7" s="48">
        <v>8</v>
      </c>
      <c r="D7" s="48"/>
      <c r="E7" s="48"/>
      <c r="F7" s="48"/>
      <c r="G7" s="48"/>
      <c r="H7" s="48"/>
      <c r="I7" s="49">
        <v>12</v>
      </c>
      <c r="J7" s="29">
        <f t="shared" si="0"/>
        <v>0</v>
      </c>
      <c r="K7" s="29">
        <f t="shared" si="1"/>
        <v>0</v>
      </c>
      <c r="L7" s="930"/>
      <c r="M7" s="931"/>
      <c r="N7" s="931"/>
      <c r="O7" s="932"/>
      <c r="Q7" s="115" t="s">
        <v>716</v>
      </c>
      <c r="R7" s="20"/>
      <c r="S7" s="10"/>
      <c r="T7" s="20"/>
      <c r="U7" s="20"/>
      <c r="V7" s="20"/>
      <c r="W7" s="20"/>
      <c r="X7" s="20"/>
      <c r="Y7" s="20" t="s">
        <v>532</v>
      </c>
      <c r="Z7" s="20"/>
      <c r="AA7" s="21"/>
    </row>
    <row r="8" spans="1:27" ht="15" customHeight="1" x14ac:dyDescent="0.2">
      <c r="A8" s="124">
        <v>3</v>
      </c>
      <c r="B8" s="129" t="s">
        <v>707</v>
      </c>
      <c r="C8" s="48">
        <v>10</v>
      </c>
      <c r="D8" s="48"/>
      <c r="E8" s="48"/>
      <c r="F8" s="48"/>
      <c r="G8" s="48"/>
      <c r="H8" s="48"/>
      <c r="I8" s="49">
        <v>8</v>
      </c>
      <c r="J8" s="29">
        <f t="shared" si="0"/>
        <v>0</v>
      </c>
      <c r="K8" s="29">
        <f t="shared" si="1"/>
        <v>0</v>
      </c>
      <c r="L8" s="930"/>
      <c r="M8" s="931"/>
      <c r="N8" s="931"/>
      <c r="O8" s="932"/>
      <c r="Q8" s="115" t="s">
        <v>901</v>
      </c>
      <c r="R8" s="20"/>
      <c r="S8" s="2"/>
      <c r="T8" s="10"/>
      <c r="U8" s="20"/>
      <c r="V8" s="20"/>
      <c r="W8" s="20"/>
      <c r="X8" s="20"/>
      <c r="Y8" s="20"/>
      <c r="Z8" s="20"/>
      <c r="AA8" s="21"/>
    </row>
    <row r="9" spans="1:27" ht="15" customHeight="1" x14ac:dyDescent="0.2">
      <c r="A9" s="124">
        <v>4</v>
      </c>
      <c r="B9" s="129" t="s">
        <v>906</v>
      </c>
      <c r="C9" s="48">
        <v>7</v>
      </c>
      <c r="D9" s="48"/>
      <c r="E9" s="48"/>
      <c r="F9" s="48"/>
      <c r="G9" s="48"/>
      <c r="H9" s="48"/>
      <c r="I9" s="49">
        <v>7</v>
      </c>
      <c r="J9" s="29">
        <f t="shared" si="0"/>
        <v>0</v>
      </c>
      <c r="K9" s="29">
        <f t="shared" si="1"/>
        <v>0</v>
      </c>
      <c r="L9" s="930"/>
      <c r="M9" s="931"/>
      <c r="N9" s="931"/>
      <c r="O9" s="932"/>
      <c r="Q9" s="115" t="s">
        <v>564</v>
      </c>
      <c r="R9" s="20"/>
      <c r="S9" s="2"/>
      <c r="T9" s="11"/>
      <c r="U9" s="10"/>
      <c r="V9" s="20"/>
      <c r="W9" s="20"/>
      <c r="X9" s="20"/>
      <c r="Y9" s="20"/>
      <c r="Z9" s="20"/>
      <c r="AA9" s="21"/>
    </row>
    <row r="10" spans="1:27" ht="15" customHeight="1" x14ac:dyDescent="0.2">
      <c r="A10" s="124" t="s">
        <v>631</v>
      </c>
      <c r="B10" s="129" t="s">
        <v>575</v>
      </c>
      <c r="C10" s="48">
        <v>3</v>
      </c>
      <c r="D10" s="48"/>
      <c r="E10" s="48"/>
      <c r="F10" s="48"/>
      <c r="G10" s="48"/>
      <c r="H10" s="48"/>
      <c r="I10" s="49">
        <v>5</v>
      </c>
      <c r="J10" s="29">
        <f t="shared" si="0"/>
        <v>0</v>
      </c>
      <c r="K10" s="29">
        <f t="shared" si="1"/>
        <v>0</v>
      </c>
      <c r="L10" s="930"/>
      <c r="M10" s="931"/>
      <c r="N10" s="931"/>
      <c r="O10" s="932"/>
      <c r="Q10" s="115" t="s">
        <v>981</v>
      </c>
      <c r="R10" s="20"/>
      <c r="S10" s="20"/>
      <c r="T10" s="20"/>
      <c r="U10" s="20"/>
      <c r="V10" s="10"/>
      <c r="W10" s="20"/>
      <c r="X10" s="20"/>
      <c r="Y10" s="20"/>
      <c r="Z10" s="20"/>
      <c r="AA10" s="21"/>
    </row>
    <row r="11" spans="1:27" ht="15" customHeight="1" x14ac:dyDescent="0.2">
      <c r="A11" s="124" t="s">
        <v>631</v>
      </c>
      <c r="B11" s="129" t="s">
        <v>984</v>
      </c>
      <c r="C11" s="48">
        <v>6</v>
      </c>
      <c r="D11" s="48"/>
      <c r="E11" s="48"/>
      <c r="F11" s="48"/>
      <c r="G11" s="48"/>
      <c r="H11" s="48"/>
      <c r="I11" s="49">
        <v>5</v>
      </c>
      <c r="J11" s="29">
        <f t="shared" si="0"/>
        <v>0</v>
      </c>
      <c r="K11" s="29">
        <f t="shared" si="1"/>
        <v>0</v>
      </c>
      <c r="L11" s="930"/>
      <c r="M11" s="931"/>
      <c r="N11" s="931"/>
      <c r="O11" s="932"/>
      <c r="Q11" s="115" t="s">
        <v>701</v>
      </c>
      <c r="R11" s="20"/>
      <c r="S11" s="20"/>
      <c r="T11" s="20"/>
      <c r="U11" s="20"/>
      <c r="V11" s="2"/>
      <c r="W11" s="10"/>
      <c r="X11" s="20"/>
      <c r="Y11" s="20"/>
      <c r="Z11" s="20"/>
      <c r="AA11" s="21"/>
    </row>
    <row r="12" spans="1:27" ht="15" customHeight="1" x14ac:dyDescent="0.2">
      <c r="A12" s="124">
        <v>7</v>
      </c>
      <c r="B12" s="129" t="s">
        <v>985</v>
      </c>
      <c r="C12" s="48">
        <v>6</v>
      </c>
      <c r="D12" s="48"/>
      <c r="E12" s="48"/>
      <c r="F12" s="48"/>
      <c r="G12" s="48"/>
      <c r="H12" s="48"/>
      <c r="I12" s="49">
        <v>3</v>
      </c>
      <c r="J12" s="29">
        <f t="shared" si="0"/>
        <v>0</v>
      </c>
      <c r="K12" s="29">
        <f t="shared" si="1"/>
        <v>0</v>
      </c>
      <c r="L12" s="930"/>
      <c r="M12" s="931"/>
      <c r="N12" s="931"/>
      <c r="O12" s="932"/>
      <c r="Q12" s="115" t="s">
        <v>566</v>
      </c>
      <c r="R12" s="20"/>
      <c r="S12" s="20"/>
      <c r="T12" s="20"/>
      <c r="U12" s="20"/>
      <c r="V12" s="2"/>
      <c r="W12" s="11"/>
      <c r="X12" s="10"/>
      <c r="Y12" s="20"/>
      <c r="Z12" s="11"/>
      <c r="AA12" s="21"/>
    </row>
    <row r="13" spans="1:27" ht="15" customHeight="1" x14ac:dyDescent="0.2">
      <c r="A13" s="124">
        <v>8</v>
      </c>
      <c r="B13" s="129" t="s">
        <v>986</v>
      </c>
      <c r="C13" s="48">
        <v>6</v>
      </c>
      <c r="D13" s="48"/>
      <c r="E13" s="48"/>
      <c r="F13" s="48"/>
      <c r="G13" s="48"/>
      <c r="H13" s="48"/>
      <c r="I13" s="49">
        <v>2</v>
      </c>
      <c r="J13" s="29">
        <f t="shared" si="0"/>
        <v>0</v>
      </c>
      <c r="K13" s="29">
        <f t="shared" si="1"/>
        <v>0</v>
      </c>
      <c r="L13" s="930"/>
      <c r="M13" s="931"/>
      <c r="N13" s="931"/>
      <c r="O13" s="932"/>
      <c r="Q13" s="115" t="s">
        <v>533</v>
      </c>
      <c r="R13" s="20"/>
      <c r="S13" s="20"/>
      <c r="T13" s="20"/>
      <c r="U13" s="20"/>
      <c r="V13" s="2"/>
      <c r="W13" s="11"/>
      <c r="X13" s="2"/>
      <c r="Y13" s="10"/>
      <c r="Z13" s="20"/>
      <c r="AA13" s="12"/>
    </row>
    <row r="14" spans="1:27" ht="15" customHeight="1" x14ac:dyDescent="0.2">
      <c r="A14" s="124" t="s">
        <v>533</v>
      </c>
      <c r="B14" s="129" t="s">
        <v>797</v>
      </c>
      <c r="C14" s="48">
        <v>0</v>
      </c>
      <c r="D14" s="48">
        <v>0</v>
      </c>
      <c r="E14" s="48">
        <v>0</v>
      </c>
      <c r="F14" s="48">
        <v>0</v>
      </c>
      <c r="G14" s="48">
        <v>0</v>
      </c>
      <c r="H14" s="48">
        <v>0</v>
      </c>
      <c r="I14" s="49">
        <v>0</v>
      </c>
      <c r="J14" s="29">
        <f t="shared" si="0"/>
        <v>0</v>
      </c>
      <c r="K14" s="29">
        <f t="shared" si="1"/>
        <v>0</v>
      </c>
      <c r="L14" s="930"/>
      <c r="M14" s="931"/>
      <c r="N14" s="931"/>
      <c r="O14" s="932"/>
      <c r="Q14" s="115" t="s">
        <v>982</v>
      </c>
      <c r="R14" s="20"/>
      <c r="S14" s="20"/>
      <c r="T14" s="20"/>
      <c r="U14" s="20"/>
      <c r="V14" s="20"/>
      <c r="W14" s="20"/>
      <c r="X14" s="2"/>
      <c r="Y14" s="11"/>
      <c r="Z14" s="10"/>
      <c r="AA14" s="12"/>
    </row>
    <row r="15" spans="1:27" ht="15" customHeight="1" thickBot="1" x14ac:dyDescent="0.25">
      <c r="A15" s="125" t="s">
        <v>533</v>
      </c>
      <c r="B15" s="130" t="s">
        <v>987</v>
      </c>
      <c r="C15" s="50">
        <v>0</v>
      </c>
      <c r="D15" s="50">
        <v>0</v>
      </c>
      <c r="E15" s="50">
        <v>0</v>
      </c>
      <c r="F15" s="50">
        <v>0</v>
      </c>
      <c r="G15" s="50">
        <v>0</v>
      </c>
      <c r="H15" s="50">
        <v>0</v>
      </c>
      <c r="I15" s="51">
        <v>0</v>
      </c>
      <c r="J15" s="29">
        <f t="shared" si="0"/>
        <v>0</v>
      </c>
      <c r="K15" s="29">
        <f t="shared" si="1"/>
        <v>0</v>
      </c>
      <c r="L15" s="933"/>
      <c r="M15" s="934"/>
      <c r="N15" s="934"/>
      <c r="O15" s="935"/>
      <c r="Q15" s="116" t="s">
        <v>983</v>
      </c>
      <c r="R15" s="23"/>
      <c r="S15" s="23"/>
      <c r="T15" s="23"/>
      <c r="U15" s="23"/>
      <c r="V15" s="23"/>
      <c r="W15" s="23"/>
      <c r="X15" s="3"/>
      <c r="Y15" s="14"/>
      <c r="Z15" s="23"/>
      <c r="AA15" s="15"/>
    </row>
    <row r="16" spans="1:27" ht="15" customHeight="1" x14ac:dyDescent="0.2">
      <c r="C16" s="29">
        <f t="shared" ref="C16:I16" si="2">SUM(C6:C15)</f>
        <v>54</v>
      </c>
      <c r="D16" s="29">
        <f t="shared" si="2"/>
        <v>0</v>
      </c>
      <c r="E16" s="29">
        <f t="shared" si="2"/>
        <v>0</v>
      </c>
      <c r="F16" s="29">
        <f t="shared" si="2"/>
        <v>0</v>
      </c>
      <c r="G16" s="29">
        <f t="shared" si="2"/>
        <v>0</v>
      </c>
      <c r="H16" s="29">
        <f t="shared" si="2"/>
        <v>0</v>
      </c>
      <c r="I16" s="29">
        <f t="shared" si="2"/>
        <v>54</v>
      </c>
      <c r="J16" s="29">
        <f t="shared" si="0"/>
        <v>0</v>
      </c>
      <c r="K16" s="29">
        <f t="shared" si="1"/>
        <v>0</v>
      </c>
    </row>
    <row r="17" spans="1:31" ht="15" customHeight="1" thickBot="1" x14ac:dyDescent="0.25"/>
    <row r="18" spans="1:31" ht="15" customHeight="1" thickBot="1" x14ac:dyDescent="0.25">
      <c r="A18" s="1006" t="s">
        <v>698</v>
      </c>
      <c r="B18" s="1007"/>
      <c r="C18" s="1007"/>
      <c r="D18" s="1007"/>
      <c r="E18" s="1007"/>
      <c r="F18" s="1008"/>
      <c r="G18" s="1003" t="s">
        <v>979</v>
      </c>
      <c r="H18" s="1004"/>
      <c r="I18" s="1005"/>
      <c r="L18" s="952" t="s">
        <v>538</v>
      </c>
      <c r="M18" s="953"/>
      <c r="N18" s="953"/>
      <c r="O18" s="954"/>
    </row>
    <row r="19" spans="1:31" ht="15" customHeight="1" thickBot="1" x14ac:dyDescent="0.25">
      <c r="A19" s="117" t="s">
        <v>496</v>
      </c>
      <c r="B19" s="227" t="s">
        <v>497</v>
      </c>
      <c r="C19" s="119" t="s">
        <v>498</v>
      </c>
      <c r="D19" s="119" t="s">
        <v>499</v>
      </c>
      <c r="E19" s="119" t="s">
        <v>500</v>
      </c>
      <c r="F19" s="119" t="s">
        <v>501</v>
      </c>
      <c r="G19" s="121" t="s">
        <v>502</v>
      </c>
      <c r="H19" s="121" t="s">
        <v>503</v>
      </c>
      <c r="I19" s="122" t="s">
        <v>504</v>
      </c>
      <c r="L19" s="955"/>
      <c r="M19" s="956"/>
      <c r="N19" s="956"/>
      <c r="O19" s="957"/>
      <c r="Q19" s="24" t="s">
        <v>980</v>
      </c>
      <c r="R19" s="113" t="s">
        <v>503</v>
      </c>
      <c r="S19" s="113" t="s">
        <v>626</v>
      </c>
      <c r="T19" s="113" t="s">
        <v>902</v>
      </c>
      <c r="U19" s="113" t="s">
        <v>700</v>
      </c>
      <c r="V19" s="113" t="s">
        <v>544</v>
      </c>
      <c r="W19" s="113" t="s">
        <v>768</v>
      </c>
      <c r="X19" s="113" t="s">
        <v>777</v>
      </c>
      <c r="Y19" s="113" t="s">
        <v>769</v>
      </c>
      <c r="Z19" s="113" t="s">
        <v>704</v>
      </c>
      <c r="AA19" s="114" t="s">
        <v>547</v>
      </c>
    </row>
    <row r="20" spans="1:31" ht="15" customHeight="1" x14ac:dyDescent="0.2">
      <c r="A20" s="123" t="s">
        <v>636</v>
      </c>
      <c r="B20" s="126" t="s">
        <v>708</v>
      </c>
      <c r="C20" s="127">
        <v>18</v>
      </c>
      <c r="D20" s="127">
        <v>12</v>
      </c>
      <c r="E20" s="127">
        <v>4</v>
      </c>
      <c r="F20" s="127">
        <v>2</v>
      </c>
      <c r="G20" s="127">
        <v>54</v>
      </c>
      <c r="H20" s="127">
        <v>26</v>
      </c>
      <c r="I20" s="128">
        <v>28</v>
      </c>
      <c r="J20" s="29">
        <f t="shared" si="0"/>
        <v>18</v>
      </c>
      <c r="K20" s="29">
        <f t="shared" si="1"/>
        <v>28</v>
      </c>
      <c r="L20" s="927" t="s">
        <v>2488</v>
      </c>
      <c r="M20" s="928"/>
      <c r="N20" s="928"/>
      <c r="O20" s="929"/>
      <c r="Q20" s="115" t="s">
        <v>503</v>
      </c>
      <c r="R20" s="10"/>
      <c r="S20" s="20"/>
      <c r="T20" s="20"/>
      <c r="U20" s="20"/>
      <c r="V20" s="20"/>
      <c r="W20" s="20"/>
      <c r="X20" s="20"/>
      <c r="Y20" s="20"/>
      <c r="Z20" s="20"/>
      <c r="AA20" s="21"/>
    </row>
    <row r="21" spans="1:31" ht="15" customHeight="1" x14ac:dyDescent="0.2">
      <c r="A21" s="124" t="s">
        <v>636</v>
      </c>
      <c r="B21" s="129" t="s">
        <v>706</v>
      </c>
      <c r="C21" s="48">
        <v>18</v>
      </c>
      <c r="D21" s="48">
        <v>13</v>
      </c>
      <c r="E21" s="48">
        <v>2</v>
      </c>
      <c r="F21" s="48">
        <v>3</v>
      </c>
      <c r="G21" s="48">
        <v>73</v>
      </c>
      <c r="H21" s="48">
        <v>30</v>
      </c>
      <c r="I21" s="49">
        <v>28</v>
      </c>
      <c r="J21" s="29">
        <f t="shared" si="0"/>
        <v>18</v>
      </c>
      <c r="K21" s="29">
        <f t="shared" si="1"/>
        <v>28</v>
      </c>
      <c r="L21" s="930"/>
      <c r="M21" s="931"/>
      <c r="N21" s="931"/>
      <c r="O21" s="932"/>
      <c r="Q21" s="115" t="s">
        <v>626</v>
      </c>
      <c r="R21" s="20"/>
      <c r="S21" s="10"/>
      <c r="T21" s="20"/>
      <c r="U21" s="20"/>
      <c r="V21" s="20"/>
      <c r="W21" s="20"/>
      <c r="X21" s="20"/>
      <c r="Y21" s="20" t="s">
        <v>532</v>
      </c>
      <c r="Z21" s="20"/>
      <c r="AA21" s="21"/>
    </row>
    <row r="22" spans="1:31" ht="15" customHeight="1" x14ac:dyDescent="0.2">
      <c r="A22" s="124">
        <v>3</v>
      </c>
      <c r="B22" s="129" t="s">
        <v>781</v>
      </c>
      <c r="C22" s="48">
        <v>18</v>
      </c>
      <c r="D22" s="48">
        <v>11</v>
      </c>
      <c r="E22" s="48">
        <v>1</v>
      </c>
      <c r="F22" s="48">
        <v>6</v>
      </c>
      <c r="G22" s="48">
        <v>53</v>
      </c>
      <c r="H22" s="48">
        <v>35</v>
      </c>
      <c r="I22" s="49">
        <v>23</v>
      </c>
      <c r="J22" s="29">
        <f t="shared" si="0"/>
        <v>18</v>
      </c>
      <c r="K22" s="29">
        <f t="shared" si="1"/>
        <v>23</v>
      </c>
      <c r="L22" s="930"/>
      <c r="M22" s="931"/>
      <c r="N22" s="931"/>
      <c r="O22" s="932"/>
      <c r="Q22" s="115" t="s">
        <v>902</v>
      </c>
      <c r="R22" s="20"/>
      <c r="S22" s="2"/>
      <c r="T22" s="10"/>
      <c r="U22" s="20"/>
      <c r="V22" s="20"/>
      <c r="W22" s="20"/>
      <c r="X22" s="20"/>
      <c r="Y22" s="20"/>
      <c r="Z22" s="20"/>
      <c r="AA22" s="21"/>
    </row>
    <row r="23" spans="1:31" ht="15" customHeight="1" x14ac:dyDescent="0.2">
      <c r="A23" s="124">
        <v>4</v>
      </c>
      <c r="B23" s="129" t="s">
        <v>630</v>
      </c>
      <c r="C23" s="48">
        <v>18</v>
      </c>
      <c r="D23" s="48">
        <v>8</v>
      </c>
      <c r="E23" s="48">
        <v>3</v>
      </c>
      <c r="F23" s="48">
        <v>7</v>
      </c>
      <c r="G23" s="48">
        <v>44</v>
      </c>
      <c r="H23" s="48">
        <v>51</v>
      </c>
      <c r="I23" s="49">
        <v>19</v>
      </c>
      <c r="J23" s="29">
        <f t="shared" si="0"/>
        <v>18</v>
      </c>
      <c r="K23" s="29">
        <f t="shared" si="1"/>
        <v>19</v>
      </c>
      <c r="L23" s="930"/>
      <c r="M23" s="931"/>
      <c r="N23" s="931"/>
      <c r="O23" s="932"/>
      <c r="Q23" s="115" t="s">
        <v>700</v>
      </c>
      <c r="R23" s="20"/>
      <c r="S23" s="2"/>
      <c r="T23" s="11"/>
      <c r="U23" s="10"/>
      <c r="V23" s="20"/>
      <c r="W23" s="20"/>
      <c r="X23" s="20"/>
      <c r="Y23" s="20"/>
      <c r="Z23" s="20"/>
      <c r="AA23" s="21"/>
    </row>
    <row r="24" spans="1:31" ht="15" customHeight="1" x14ac:dyDescent="0.2">
      <c r="A24" s="124">
        <v>5</v>
      </c>
      <c r="B24" s="129" t="s">
        <v>705</v>
      </c>
      <c r="C24" s="48">
        <v>18</v>
      </c>
      <c r="D24" s="48">
        <v>8</v>
      </c>
      <c r="E24" s="48">
        <v>2</v>
      </c>
      <c r="F24" s="48">
        <v>8</v>
      </c>
      <c r="G24" s="48">
        <v>45</v>
      </c>
      <c r="H24" s="48">
        <v>46</v>
      </c>
      <c r="I24" s="49">
        <v>18</v>
      </c>
      <c r="J24" s="29">
        <f t="shared" si="0"/>
        <v>18</v>
      </c>
      <c r="K24" s="29">
        <f t="shared" si="1"/>
        <v>18</v>
      </c>
      <c r="L24" s="930"/>
      <c r="M24" s="931"/>
      <c r="N24" s="931"/>
      <c r="O24" s="932"/>
      <c r="Q24" s="115" t="s">
        <v>544</v>
      </c>
      <c r="R24" s="20"/>
      <c r="S24" s="20"/>
      <c r="T24" s="20"/>
      <c r="U24" s="20"/>
      <c r="V24" s="10"/>
      <c r="W24" s="20"/>
      <c r="X24" s="20"/>
      <c r="Y24" s="20"/>
      <c r="Z24" s="20"/>
      <c r="AA24" s="21"/>
    </row>
    <row r="25" spans="1:31" ht="15" customHeight="1" x14ac:dyDescent="0.2">
      <c r="A25" s="124" t="s">
        <v>600</v>
      </c>
      <c r="B25" s="129" t="s">
        <v>907</v>
      </c>
      <c r="C25" s="48">
        <v>18</v>
      </c>
      <c r="D25" s="48">
        <v>7</v>
      </c>
      <c r="E25" s="48">
        <v>1</v>
      </c>
      <c r="F25" s="48">
        <v>10</v>
      </c>
      <c r="G25" s="48">
        <v>35</v>
      </c>
      <c r="H25" s="48">
        <v>47</v>
      </c>
      <c r="I25" s="49">
        <v>15</v>
      </c>
      <c r="J25" s="29">
        <f t="shared" si="0"/>
        <v>18</v>
      </c>
      <c r="K25" s="29">
        <f t="shared" si="1"/>
        <v>15</v>
      </c>
      <c r="L25" s="930"/>
      <c r="M25" s="931"/>
      <c r="N25" s="931"/>
      <c r="O25" s="932"/>
      <c r="Q25" s="115" t="s">
        <v>768</v>
      </c>
      <c r="R25" s="20"/>
      <c r="S25" s="20"/>
      <c r="T25" s="20"/>
      <c r="U25" s="20"/>
      <c r="V25" s="2"/>
      <c r="W25" s="10"/>
      <c r="X25" s="20"/>
      <c r="Y25" s="20"/>
      <c r="Z25" s="20"/>
      <c r="AA25" s="21"/>
    </row>
    <row r="26" spans="1:31" ht="15" customHeight="1" x14ac:dyDescent="0.2">
      <c r="A26" s="124" t="s">
        <v>600</v>
      </c>
      <c r="B26" s="129" t="s">
        <v>558</v>
      </c>
      <c r="C26" s="48">
        <v>18</v>
      </c>
      <c r="D26" s="48">
        <v>6</v>
      </c>
      <c r="E26" s="48">
        <v>3</v>
      </c>
      <c r="F26" s="48">
        <v>9</v>
      </c>
      <c r="G26" s="48">
        <v>42</v>
      </c>
      <c r="H26" s="48">
        <v>53</v>
      </c>
      <c r="I26" s="49">
        <v>15</v>
      </c>
      <c r="J26" s="29">
        <f t="shared" si="0"/>
        <v>18</v>
      </c>
      <c r="K26" s="29">
        <f t="shared" si="1"/>
        <v>15</v>
      </c>
      <c r="L26" s="930"/>
      <c r="M26" s="931"/>
      <c r="N26" s="931"/>
      <c r="O26" s="932"/>
      <c r="Q26" s="115" t="s">
        <v>777</v>
      </c>
      <c r="R26" s="20"/>
      <c r="S26" s="20"/>
      <c r="T26" s="20"/>
      <c r="U26" s="20"/>
      <c r="V26" s="2"/>
      <c r="W26" s="11"/>
      <c r="X26" s="10"/>
      <c r="Y26" s="20"/>
      <c r="Z26" s="11"/>
      <c r="AA26" s="21"/>
    </row>
    <row r="27" spans="1:31" ht="15" customHeight="1" x14ac:dyDescent="0.2">
      <c r="A27" s="124">
        <v>8</v>
      </c>
      <c r="B27" s="129" t="s">
        <v>767</v>
      </c>
      <c r="C27" s="48">
        <v>18</v>
      </c>
      <c r="D27" s="48">
        <v>5</v>
      </c>
      <c r="E27" s="48">
        <v>4</v>
      </c>
      <c r="F27" s="48">
        <v>9</v>
      </c>
      <c r="G27" s="48">
        <v>42</v>
      </c>
      <c r="H27" s="48">
        <v>48</v>
      </c>
      <c r="I27" s="49">
        <v>14</v>
      </c>
      <c r="J27" s="29">
        <f t="shared" si="0"/>
        <v>18</v>
      </c>
      <c r="K27" s="29">
        <f t="shared" si="1"/>
        <v>14</v>
      </c>
      <c r="L27" s="930"/>
      <c r="M27" s="931"/>
      <c r="N27" s="931"/>
      <c r="O27" s="932"/>
      <c r="Q27" s="115" t="s">
        <v>769</v>
      </c>
      <c r="R27" s="20"/>
      <c r="S27" s="20"/>
      <c r="T27" s="20"/>
      <c r="U27" s="20"/>
      <c r="V27" s="2"/>
      <c r="W27" s="11"/>
      <c r="X27" s="2"/>
      <c r="Y27" s="10"/>
      <c r="Z27" s="20"/>
      <c r="AA27" s="12"/>
    </row>
    <row r="28" spans="1:31" ht="15" customHeight="1" x14ac:dyDescent="0.2">
      <c r="A28" s="124" t="s">
        <v>988</v>
      </c>
      <c r="B28" s="129" t="s">
        <v>711</v>
      </c>
      <c r="C28" s="48">
        <v>18</v>
      </c>
      <c r="D28" s="48">
        <v>4</v>
      </c>
      <c r="E28" s="48">
        <v>2</v>
      </c>
      <c r="F28" s="48">
        <v>12</v>
      </c>
      <c r="G28" s="48">
        <v>29</v>
      </c>
      <c r="H28" s="48">
        <v>53</v>
      </c>
      <c r="I28" s="49">
        <v>10</v>
      </c>
      <c r="J28" s="29">
        <f t="shared" si="0"/>
        <v>18</v>
      </c>
      <c r="K28" s="29">
        <f t="shared" si="1"/>
        <v>10</v>
      </c>
      <c r="L28" s="930"/>
      <c r="M28" s="931"/>
      <c r="N28" s="931"/>
      <c r="O28" s="932"/>
      <c r="Q28" s="115" t="s">
        <v>704</v>
      </c>
      <c r="R28" s="20"/>
      <c r="S28" s="20"/>
      <c r="T28" s="20"/>
      <c r="U28" s="20"/>
      <c r="V28" s="20"/>
      <c r="W28" s="20"/>
      <c r="X28" s="2"/>
      <c r="Y28" s="11"/>
      <c r="Z28" s="10"/>
      <c r="AA28" s="12"/>
    </row>
    <row r="29" spans="1:31" ht="15" customHeight="1" thickBot="1" x14ac:dyDescent="0.25">
      <c r="A29" s="125" t="s">
        <v>988</v>
      </c>
      <c r="B29" s="130" t="s">
        <v>551</v>
      </c>
      <c r="C29" s="50">
        <v>18</v>
      </c>
      <c r="D29" s="50">
        <v>3</v>
      </c>
      <c r="E29" s="50">
        <v>4</v>
      </c>
      <c r="F29" s="50">
        <v>11</v>
      </c>
      <c r="G29" s="50">
        <v>35</v>
      </c>
      <c r="H29" s="50">
        <v>63</v>
      </c>
      <c r="I29" s="51">
        <v>10</v>
      </c>
      <c r="J29" s="29">
        <f t="shared" si="0"/>
        <v>18</v>
      </c>
      <c r="K29" s="29">
        <f t="shared" si="1"/>
        <v>10</v>
      </c>
      <c r="L29" s="933"/>
      <c r="M29" s="934"/>
      <c r="N29" s="934"/>
      <c r="O29" s="935"/>
      <c r="Q29" s="116" t="s">
        <v>547</v>
      </c>
      <c r="R29" s="23"/>
      <c r="S29" s="23"/>
      <c r="T29" s="23"/>
      <c r="U29" s="23"/>
      <c r="V29" s="23"/>
      <c r="W29" s="23"/>
      <c r="X29" s="3"/>
      <c r="Y29" s="14"/>
      <c r="Z29" s="23"/>
      <c r="AA29" s="15"/>
    </row>
    <row r="30" spans="1:31" ht="15" customHeight="1" x14ac:dyDescent="0.2">
      <c r="C30" s="29">
        <f t="shared" ref="C30:I30" si="3">SUM(C20:C29)</f>
        <v>180</v>
      </c>
      <c r="D30" s="29">
        <f t="shared" si="3"/>
        <v>77</v>
      </c>
      <c r="E30" s="29">
        <f t="shared" si="3"/>
        <v>26</v>
      </c>
      <c r="F30" s="29">
        <f t="shared" si="3"/>
        <v>77</v>
      </c>
      <c r="G30" s="29">
        <f t="shared" si="3"/>
        <v>452</v>
      </c>
      <c r="H30" s="29">
        <f t="shared" si="3"/>
        <v>452</v>
      </c>
      <c r="I30" s="29">
        <f t="shared" si="3"/>
        <v>180</v>
      </c>
      <c r="J30" s="29">
        <f t="shared" si="0"/>
        <v>180</v>
      </c>
      <c r="K30" s="29">
        <f t="shared" si="1"/>
        <v>180</v>
      </c>
    </row>
    <row r="31" spans="1:31" s="383" customFormat="1" ht="15" customHeight="1" thickBot="1" x14ac:dyDescent="0.25">
      <c r="A31" s="679"/>
      <c r="B31" s="84"/>
      <c r="C31" s="679"/>
      <c r="D31" s="679"/>
      <c r="E31" s="679"/>
      <c r="F31" s="679"/>
      <c r="G31" s="679"/>
      <c r="H31" s="679"/>
      <c r="I31" s="679"/>
      <c r="J31" s="679"/>
      <c r="K31" s="679"/>
      <c r="L31" s="4"/>
      <c r="M31" s="4"/>
      <c r="N31" s="4"/>
      <c r="O31" s="4"/>
      <c r="P31" s="5"/>
      <c r="Q31" s="5"/>
      <c r="R31" s="5"/>
      <c r="S31" s="5"/>
      <c r="T31" s="5"/>
      <c r="U31" s="5"/>
      <c r="V31" s="5"/>
      <c r="W31" s="5"/>
      <c r="X31" s="5"/>
      <c r="Y31" s="5"/>
      <c r="Z31" s="5"/>
      <c r="AA31" s="5"/>
      <c r="AB31" s="5"/>
      <c r="AC31" s="5"/>
      <c r="AD31" s="5"/>
      <c r="AE31" s="5"/>
    </row>
    <row r="32" spans="1:31" ht="15" customHeight="1" thickBot="1" x14ac:dyDescent="0.25">
      <c r="A32" s="983" t="s">
        <v>493</v>
      </c>
      <c r="B32" s="984"/>
      <c r="C32" s="984"/>
      <c r="D32" s="984"/>
      <c r="E32" s="984"/>
      <c r="F32" s="985"/>
      <c r="G32" s="980" t="s">
        <v>979</v>
      </c>
      <c r="H32" s="981"/>
      <c r="I32" s="982"/>
      <c r="L32" s="952" t="s">
        <v>583</v>
      </c>
      <c r="M32" s="953"/>
      <c r="N32" s="953"/>
      <c r="O32" s="954"/>
    </row>
    <row r="33" spans="1:35" ht="15" customHeight="1" thickBot="1" x14ac:dyDescent="0.25">
      <c r="A33" s="30" t="s">
        <v>496</v>
      </c>
      <c r="B33" s="85" t="s">
        <v>497</v>
      </c>
      <c r="C33" s="31" t="s">
        <v>498</v>
      </c>
      <c r="D33" s="31" t="s">
        <v>499</v>
      </c>
      <c r="E33" s="31" t="s">
        <v>500</v>
      </c>
      <c r="F33" s="31" t="s">
        <v>501</v>
      </c>
      <c r="G33" s="32" t="s">
        <v>502</v>
      </c>
      <c r="H33" s="32" t="s">
        <v>503</v>
      </c>
      <c r="I33" s="33" t="s">
        <v>504</v>
      </c>
      <c r="L33" s="955"/>
      <c r="M33" s="956"/>
      <c r="N33" s="956"/>
      <c r="O33" s="957"/>
      <c r="Q33" s="24" t="s">
        <v>980</v>
      </c>
      <c r="R33" s="7" t="s">
        <v>792</v>
      </c>
      <c r="S33" s="7" t="s">
        <v>947</v>
      </c>
      <c r="T33" s="7" t="s">
        <v>793</v>
      </c>
      <c r="U33" s="7" t="s">
        <v>507</v>
      </c>
      <c r="V33" s="7" t="s">
        <v>989</v>
      </c>
      <c r="W33" s="7" t="s">
        <v>744</v>
      </c>
      <c r="X33" s="7" t="s">
        <v>634</v>
      </c>
      <c r="Y33" s="7" t="s">
        <v>990</v>
      </c>
      <c r="Z33" s="7" t="s">
        <v>799</v>
      </c>
      <c r="AA33" s="7" t="s">
        <v>794</v>
      </c>
      <c r="AB33" s="7" t="s">
        <v>514</v>
      </c>
      <c r="AC33" s="8" t="s">
        <v>591</v>
      </c>
      <c r="AG33" s="693" t="s">
        <v>2568</v>
      </c>
    </row>
    <row r="34" spans="1:35" ht="15" customHeight="1" x14ac:dyDescent="0.2">
      <c r="A34" s="34">
        <v>1</v>
      </c>
      <c r="B34" s="126" t="s">
        <v>674</v>
      </c>
      <c r="C34" s="127">
        <v>5</v>
      </c>
      <c r="D34" s="127">
        <v>4</v>
      </c>
      <c r="E34" s="127">
        <v>0</v>
      </c>
      <c r="F34" s="127">
        <v>1</v>
      </c>
      <c r="G34" s="127">
        <v>18</v>
      </c>
      <c r="H34" s="127">
        <v>7</v>
      </c>
      <c r="I34" s="128">
        <v>8</v>
      </c>
      <c r="J34" s="29">
        <f t="shared" si="0"/>
        <v>5</v>
      </c>
      <c r="K34" s="29">
        <f t="shared" si="1"/>
        <v>8</v>
      </c>
      <c r="L34" s="927" t="s">
        <v>2578</v>
      </c>
      <c r="M34" s="928"/>
      <c r="N34" s="928"/>
      <c r="O34" s="929"/>
      <c r="Q34" s="9" t="s">
        <v>792</v>
      </c>
      <c r="R34" s="10"/>
      <c r="S34" s="20"/>
      <c r="T34" s="20"/>
      <c r="U34" s="20"/>
      <c r="V34" s="20"/>
      <c r="W34" s="20"/>
      <c r="X34" s="20"/>
      <c r="Y34" s="20"/>
      <c r="Z34" s="20"/>
      <c r="AA34" s="20"/>
      <c r="AB34" s="20"/>
      <c r="AC34" s="21"/>
      <c r="AG34" s="693" t="s">
        <v>2569</v>
      </c>
    </row>
    <row r="35" spans="1:35" ht="15" customHeight="1" x14ac:dyDescent="0.2">
      <c r="A35" s="37">
        <v>2</v>
      </c>
      <c r="B35" s="129" t="s">
        <v>522</v>
      </c>
      <c r="C35" s="48">
        <v>4</v>
      </c>
      <c r="D35" s="48">
        <v>3</v>
      </c>
      <c r="E35" s="48">
        <v>1</v>
      </c>
      <c r="F35" s="48">
        <v>0</v>
      </c>
      <c r="G35" s="48">
        <v>12</v>
      </c>
      <c r="H35" s="48">
        <v>5</v>
      </c>
      <c r="I35" s="49">
        <v>7</v>
      </c>
      <c r="J35" s="29">
        <f t="shared" si="0"/>
        <v>4</v>
      </c>
      <c r="K35" s="29">
        <f t="shared" si="1"/>
        <v>7</v>
      </c>
      <c r="L35" s="930"/>
      <c r="M35" s="931"/>
      <c r="N35" s="931"/>
      <c r="O35" s="932"/>
      <c r="Q35" s="9" t="s">
        <v>947</v>
      </c>
      <c r="R35" s="20"/>
      <c r="S35" s="10"/>
      <c r="T35" s="20"/>
      <c r="U35" s="20"/>
      <c r="V35" s="20"/>
      <c r="W35" s="20"/>
      <c r="X35" s="20"/>
      <c r="Y35" s="20"/>
      <c r="Z35" s="20"/>
      <c r="AA35" s="20"/>
      <c r="AB35" s="20"/>
      <c r="AC35" s="21"/>
      <c r="AG35" s="693" t="s">
        <v>2576</v>
      </c>
    </row>
    <row r="36" spans="1:35" ht="15" customHeight="1" x14ac:dyDescent="0.2">
      <c r="A36" s="37">
        <v>3</v>
      </c>
      <c r="B36" s="129" t="s">
        <v>992</v>
      </c>
      <c r="C36" s="48">
        <v>5</v>
      </c>
      <c r="D36" s="48">
        <v>3</v>
      </c>
      <c r="E36" s="48">
        <v>1</v>
      </c>
      <c r="F36" s="48">
        <v>1</v>
      </c>
      <c r="G36" s="48">
        <v>18</v>
      </c>
      <c r="H36" s="48">
        <v>9</v>
      </c>
      <c r="I36" s="49">
        <v>7</v>
      </c>
      <c r="J36" s="29">
        <f t="shared" si="0"/>
        <v>5</v>
      </c>
      <c r="K36" s="29">
        <f t="shared" si="1"/>
        <v>7</v>
      </c>
      <c r="L36" s="930"/>
      <c r="M36" s="931"/>
      <c r="N36" s="931"/>
      <c r="O36" s="932"/>
      <c r="Q36" s="9" t="s">
        <v>793</v>
      </c>
      <c r="R36" s="20"/>
      <c r="S36" s="20"/>
      <c r="T36" s="10"/>
      <c r="U36" s="20"/>
      <c r="V36" s="20"/>
      <c r="W36" s="20"/>
      <c r="X36" s="20"/>
      <c r="Y36" s="20"/>
      <c r="Z36" s="20"/>
      <c r="AA36" s="20"/>
      <c r="AB36" s="20"/>
      <c r="AC36" s="21"/>
      <c r="AG36" s="693" t="s">
        <v>2570</v>
      </c>
    </row>
    <row r="37" spans="1:35" ht="15" customHeight="1" x14ac:dyDescent="0.2">
      <c r="A37" s="37">
        <v>4</v>
      </c>
      <c r="B37" s="129" t="s">
        <v>991</v>
      </c>
      <c r="C37" s="48">
        <v>5</v>
      </c>
      <c r="D37" s="48">
        <v>2</v>
      </c>
      <c r="E37" s="48">
        <v>3</v>
      </c>
      <c r="F37" s="48">
        <v>0</v>
      </c>
      <c r="G37" s="48">
        <v>11</v>
      </c>
      <c r="H37" s="48">
        <v>4</v>
      </c>
      <c r="I37" s="49">
        <v>7</v>
      </c>
      <c r="J37" s="29">
        <f t="shared" si="0"/>
        <v>5</v>
      </c>
      <c r="K37" s="29">
        <f t="shared" si="1"/>
        <v>7</v>
      </c>
      <c r="L37" s="930"/>
      <c r="M37" s="931"/>
      <c r="N37" s="931"/>
      <c r="O37" s="932"/>
      <c r="Q37" s="9" t="s">
        <v>507</v>
      </c>
      <c r="R37" s="20"/>
      <c r="S37" s="20"/>
      <c r="T37" s="20"/>
      <c r="U37" s="10"/>
      <c r="V37" s="20"/>
      <c r="W37" s="20"/>
      <c r="X37" s="20"/>
      <c r="Y37" s="20"/>
      <c r="Z37" s="20"/>
      <c r="AA37" s="20" t="s">
        <v>532</v>
      </c>
      <c r="AB37" s="20"/>
      <c r="AC37" s="21"/>
      <c r="AG37" s="693" t="s">
        <v>2571</v>
      </c>
    </row>
    <row r="38" spans="1:35" ht="15" customHeight="1" x14ac:dyDescent="0.2">
      <c r="A38" s="37">
        <v>5</v>
      </c>
      <c r="B38" s="129" t="s">
        <v>639</v>
      </c>
      <c r="C38" s="48">
        <v>5</v>
      </c>
      <c r="D38" s="48">
        <v>2</v>
      </c>
      <c r="E38" s="48">
        <v>2</v>
      </c>
      <c r="F38" s="48">
        <v>1</v>
      </c>
      <c r="G38" s="48">
        <v>9</v>
      </c>
      <c r="H38" s="48">
        <v>7</v>
      </c>
      <c r="I38" s="49">
        <v>6</v>
      </c>
      <c r="J38" s="29">
        <f t="shared" si="0"/>
        <v>5</v>
      </c>
      <c r="K38" s="29">
        <f t="shared" si="1"/>
        <v>6</v>
      </c>
      <c r="L38" s="930"/>
      <c r="M38" s="931"/>
      <c r="N38" s="931"/>
      <c r="O38" s="932"/>
      <c r="Q38" s="9" t="s">
        <v>989</v>
      </c>
      <c r="R38" s="20"/>
      <c r="S38" s="20"/>
      <c r="T38" s="20"/>
      <c r="U38" s="2"/>
      <c r="V38" s="10"/>
      <c r="W38" s="20"/>
      <c r="X38" s="20"/>
      <c r="Y38" s="20"/>
      <c r="Z38" s="20"/>
      <c r="AA38" s="20"/>
      <c r="AB38" s="20"/>
      <c r="AC38" s="21"/>
      <c r="AG38" s="693" t="s">
        <v>2572</v>
      </c>
    </row>
    <row r="39" spans="1:35" ht="15" customHeight="1" x14ac:dyDescent="0.2">
      <c r="A39" s="37">
        <v>6</v>
      </c>
      <c r="B39" s="129" t="s">
        <v>796</v>
      </c>
      <c r="C39" s="48">
        <v>4</v>
      </c>
      <c r="D39" s="48">
        <v>2</v>
      </c>
      <c r="E39" s="48">
        <v>1</v>
      </c>
      <c r="F39" s="48">
        <v>1</v>
      </c>
      <c r="G39" s="48">
        <v>10</v>
      </c>
      <c r="H39" s="48">
        <v>8</v>
      </c>
      <c r="I39" s="49">
        <v>5</v>
      </c>
      <c r="J39" s="29">
        <f t="shared" si="0"/>
        <v>4</v>
      </c>
      <c r="K39" s="29">
        <f t="shared" si="1"/>
        <v>5</v>
      </c>
      <c r="L39" s="930"/>
      <c r="M39" s="931"/>
      <c r="N39" s="931"/>
      <c r="O39" s="932"/>
      <c r="Q39" s="9" t="s">
        <v>744</v>
      </c>
      <c r="R39" s="20"/>
      <c r="S39" s="20"/>
      <c r="T39" s="20"/>
      <c r="U39" s="2"/>
      <c r="V39" s="11"/>
      <c r="W39" s="10"/>
      <c r="X39" s="20"/>
      <c r="Y39" s="20"/>
      <c r="Z39" s="20"/>
      <c r="AA39" s="20"/>
      <c r="AB39" s="20"/>
      <c r="AC39" s="21"/>
      <c r="AG39"/>
      <c r="AH39"/>
      <c r="AI39"/>
    </row>
    <row r="40" spans="1:35" ht="15" customHeight="1" x14ac:dyDescent="0.2">
      <c r="A40" s="37">
        <v>7</v>
      </c>
      <c r="B40" s="129" t="s">
        <v>866</v>
      </c>
      <c r="C40" s="48">
        <v>3</v>
      </c>
      <c r="D40" s="48">
        <v>2</v>
      </c>
      <c r="E40" s="48">
        <v>0</v>
      </c>
      <c r="F40" s="48">
        <v>1</v>
      </c>
      <c r="G40" s="694">
        <v>14</v>
      </c>
      <c r="H40" s="48">
        <v>9</v>
      </c>
      <c r="I40" s="49">
        <v>4</v>
      </c>
      <c r="J40" s="29">
        <f t="shared" si="0"/>
        <v>3</v>
      </c>
      <c r="K40" s="29">
        <f t="shared" si="1"/>
        <v>4</v>
      </c>
      <c r="L40" s="930"/>
      <c r="M40" s="931"/>
      <c r="N40" s="931"/>
      <c r="O40" s="932"/>
      <c r="Q40" s="9" t="s">
        <v>634</v>
      </c>
      <c r="R40" s="20"/>
      <c r="S40" s="20"/>
      <c r="T40" s="20"/>
      <c r="U40" s="20"/>
      <c r="V40" s="20"/>
      <c r="W40" s="20"/>
      <c r="X40" s="10"/>
      <c r="Y40" s="20"/>
      <c r="Z40" s="20"/>
      <c r="AA40" s="20"/>
      <c r="AB40" s="20"/>
      <c r="AC40" s="21"/>
      <c r="AG40" s="693" t="s">
        <v>2573</v>
      </c>
      <c r="AH40"/>
      <c r="AI40"/>
    </row>
    <row r="41" spans="1:35" ht="15" customHeight="1" x14ac:dyDescent="0.2">
      <c r="A41" s="37">
        <v>8</v>
      </c>
      <c r="B41" s="129" t="s">
        <v>802</v>
      </c>
      <c r="C41" s="48">
        <v>5</v>
      </c>
      <c r="D41" s="48">
        <v>2</v>
      </c>
      <c r="E41" s="48">
        <v>0</v>
      </c>
      <c r="F41" s="48">
        <v>3</v>
      </c>
      <c r="G41" s="48">
        <v>12</v>
      </c>
      <c r="H41" s="48">
        <v>17</v>
      </c>
      <c r="I41" s="49">
        <v>4</v>
      </c>
      <c r="J41" s="29">
        <f t="shared" si="0"/>
        <v>5</v>
      </c>
      <c r="K41" s="29">
        <f t="shared" si="1"/>
        <v>4</v>
      </c>
      <c r="L41" s="930"/>
      <c r="M41" s="931"/>
      <c r="N41" s="931"/>
      <c r="O41" s="932"/>
      <c r="Q41" s="9" t="s">
        <v>990</v>
      </c>
      <c r="R41" s="20"/>
      <c r="S41" s="20"/>
      <c r="T41" s="20"/>
      <c r="U41" s="20"/>
      <c r="V41" s="20"/>
      <c r="W41" s="20"/>
      <c r="X41" s="2"/>
      <c r="Y41" s="10"/>
      <c r="Z41" s="20"/>
      <c r="AA41" s="20"/>
      <c r="AB41" s="20"/>
      <c r="AC41" s="21"/>
      <c r="AG41" s="693" t="s">
        <v>2574</v>
      </c>
      <c r="AH41"/>
      <c r="AI41"/>
    </row>
    <row r="42" spans="1:35" ht="15" customHeight="1" x14ac:dyDescent="0.2">
      <c r="A42" s="37">
        <v>9</v>
      </c>
      <c r="B42" s="129" t="s">
        <v>599</v>
      </c>
      <c r="C42" s="48">
        <v>5</v>
      </c>
      <c r="D42" s="48">
        <v>1</v>
      </c>
      <c r="E42" s="48">
        <v>1</v>
      </c>
      <c r="F42" s="48">
        <v>3</v>
      </c>
      <c r="G42" s="48">
        <v>9</v>
      </c>
      <c r="H42" s="48">
        <v>10</v>
      </c>
      <c r="I42" s="49">
        <v>3</v>
      </c>
      <c r="J42" s="29">
        <f t="shared" si="0"/>
        <v>5</v>
      </c>
      <c r="K42" s="29">
        <f t="shared" si="1"/>
        <v>3</v>
      </c>
      <c r="L42" s="930"/>
      <c r="M42" s="931"/>
      <c r="N42" s="931"/>
      <c r="O42" s="932"/>
      <c r="Q42" s="9" t="s">
        <v>799</v>
      </c>
      <c r="R42" s="20"/>
      <c r="S42" s="20"/>
      <c r="T42" s="20"/>
      <c r="U42" s="20"/>
      <c r="V42" s="20"/>
      <c r="W42" s="20"/>
      <c r="X42" s="2"/>
      <c r="Y42" s="11"/>
      <c r="Z42" s="10"/>
      <c r="AA42" s="20"/>
      <c r="AB42" s="11"/>
      <c r="AC42" s="21"/>
      <c r="AG42" s="693" t="s">
        <v>2575</v>
      </c>
      <c r="AH42"/>
      <c r="AI42"/>
    </row>
    <row r="43" spans="1:35" ht="15" customHeight="1" thickBot="1" x14ac:dyDescent="0.25">
      <c r="A43" s="37">
        <v>9</v>
      </c>
      <c r="B43" s="129" t="s">
        <v>914</v>
      </c>
      <c r="C43" s="48">
        <v>5</v>
      </c>
      <c r="D43" s="48">
        <v>0</v>
      </c>
      <c r="E43" s="48">
        <v>1</v>
      </c>
      <c r="F43" s="48">
        <v>4</v>
      </c>
      <c r="G43" s="48">
        <v>11</v>
      </c>
      <c r="H43" s="48">
        <v>25</v>
      </c>
      <c r="I43" s="49">
        <v>1</v>
      </c>
      <c r="J43" s="29">
        <f t="shared" si="0"/>
        <v>5</v>
      </c>
      <c r="K43" s="29">
        <f t="shared" si="1"/>
        <v>1</v>
      </c>
      <c r="L43" s="933"/>
      <c r="M43" s="934"/>
      <c r="N43" s="934"/>
      <c r="O43" s="935"/>
      <c r="Q43" s="9" t="s">
        <v>794</v>
      </c>
      <c r="R43" s="20"/>
      <c r="S43" s="20"/>
      <c r="T43" s="20"/>
      <c r="U43" s="20"/>
      <c r="V43" s="20"/>
      <c r="W43" s="20"/>
      <c r="X43" s="2"/>
      <c r="Y43" s="11"/>
      <c r="Z43" s="2"/>
      <c r="AA43" s="10"/>
      <c r="AB43" s="20"/>
      <c r="AC43" s="12"/>
      <c r="AG43"/>
      <c r="AH43"/>
      <c r="AI43"/>
    </row>
    <row r="44" spans="1:35" ht="15" customHeight="1" x14ac:dyDescent="0.2">
      <c r="A44" s="37">
        <v>10</v>
      </c>
      <c r="B44" s="129" t="s">
        <v>529</v>
      </c>
      <c r="C44" s="48">
        <v>5</v>
      </c>
      <c r="D44" s="48">
        <v>0</v>
      </c>
      <c r="E44" s="48">
        <v>1</v>
      </c>
      <c r="F44" s="48">
        <v>4</v>
      </c>
      <c r="G44" s="48">
        <v>7</v>
      </c>
      <c r="H44" s="48">
        <v>22</v>
      </c>
      <c r="I44" s="49">
        <v>1</v>
      </c>
      <c r="J44" s="29">
        <f t="shared" si="0"/>
        <v>5</v>
      </c>
      <c r="K44" s="29">
        <f t="shared" si="1"/>
        <v>1</v>
      </c>
      <c r="L44" s="1094" t="s">
        <v>2577</v>
      </c>
      <c r="M44" s="1095"/>
      <c r="N44" s="1095"/>
      <c r="O44" s="1096"/>
      <c r="Q44" s="9" t="s">
        <v>514</v>
      </c>
      <c r="R44" s="20"/>
      <c r="S44" s="20"/>
      <c r="T44" s="20"/>
      <c r="U44" s="20"/>
      <c r="V44" s="20"/>
      <c r="W44" s="20"/>
      <c r="X44" s="20"/>
      <c r="Y44" s="20"/>
      <c r="Z44" s="2"/>
      <c r="AA44" s="11"/>
      <c r="AB44" s="10"/>
      <c r="AC44" s="12"/>
      <c r="AG44"/>
      <c r="AH44"/>
      <c r="AI44"/>
    </row>
    <row r="45" spans="1:35" ht="15" customHeight="1" thickBot="1" x14ac:dyDescent="0.25">
      <c r="A45" s="40">
        <v>11</v>
      </c>
      <c r="B45" s="130" t="s">
        <v>523</v>
      </c>
      <c r="C45" s="50">
        <v>3</v>
      </c>
      <c r="D45" s="50">
        <v>0</v>
      </c>
      <c r="E45" s="50">
        <v>1</v>
      </c>
      <c r="F45" s="50">
        <v>2</v>
      </c>
      <c r="G45" s="50">
        <v>6</v>
      </c>
      <c r="H45" s="50">
        <v>14</v>
      </c>
      <c r="I45" s="51">
        <v>1</v>
      </c>
      <c r="J45" s="29">
        <f t="shared" si="0"/>
        <v>3</v>
      </c>
      <c r="K45" s="29">
        <f t="shared" si="1"/>
        <v>1</v>
      </c>
      <c r="L45" s="1097"/>
      <c r="M45" s="1098"/>
      <c r="N45" s="1098"/>
      <c r="O45" s="1099"/>
      <c r="Q45" s="13" t="s">
        <v>591</v>
      </c>
      <c r="R45" s="23"/>
      <c r="S45" s="23"/>
      <c r="T45" s="23"/>
      <c r="U45" s="23"/>
      <c r="V45" s="23"/>
      <c r="W45" s="23"/>
      <c r="X45" s="23"/>
      <c r="Y45" s="23"/>
      <c r="Z45" s="3"/>
      <c r="AA45" s="14"/>
      <c r="AB45" s="23"/>
      <c r="AC45" s="15"/>
      <c r="AG45"/>
      <c r="AH45"/>
      <c r="AI45"/>
    </row>
    <row r="46" spans="1:35" ht="15" customHeight="1" x14ac:dyDescent="0.2">
      <c r="C46" s="29">
        <f>SUM(C34:C45)</f>
        <v>54</v>
      </c>
      <c r="D46" s="680">
        <f t="shared" ref="D46:I46" si="4">SUM(D34:D45)</f>
        <v>21</v>
      </c>
      <c r="E46" s="680">
        <f t="shared" si="4"/>
        <v>12</v>
      </c>
      <c r="F46" s="680">
        <f t="shared" si="4"/>
        <v>21</v>
      </c>
      <c r="G46" s="680">
        <f t="shared" si="4"/>
        <v>137</v>
      </c>
      <c r="H46" s="680">
        <f t="shared" si="4"/>
        <v>137</v>
      </c>
      <c r="I46" s="680">
        <f t="shared" si="4"/>
        <v>54</v>
      </c>
      <c r="J46" s="29">
        <f t="shared" si="0"/>
        <v>54</v>
      </c>
      <c r="K46" s="29">
        <f t="shared" si="1"/>
        <v>54</v>
      </c>
      <c r="AG46"/>
      <c r="AH46"/>
      <c r="AI46"/>
    </row>
    <row r="47" spans="1:35" ht="15" customHeight="1" thickBot="1" x14ac:dyDescent="0.25"/>
    <row r="48" spans="1:35" ht="15" customHeight="1" thickBot="1" x14ac:dyDescent="0.25">
      <c r="A48" s="983" t="s">
        <v>587</v>
      </c>
      <c r="B48" s="984"/>
      <c r="C48" s="984"/>
      <c r="D48" s="984"/>
      <c r="E48" s="984"/>
      <c r="F48" s="985"/>
      <c r="G48" s="980" t="s">
        <v>979</v>
      </c>
      <c r="H48" s="981"/>
      <c r="I48" s="982"/>
      <c r="L48" s="986" t="s">
        <v>588</v>
      </c>
      <c r="M48" s="987"/>
      <c r="N48" s="987"/>
      <c r="O48" s="988"/>
    </row>
    <row r="49" spans="1:33" ht="15" customHeight="1" thickBot="1" x14ac:dyDescent="0.25">
      <c r="A49" s="30" t="s">
        <v>496</v>
      </c>
      <c r="B49" s="85" t="s">
        <v>497</v>
      </c>
      <c r="C49" s="31" t="s">
        <v>498</v>
      </c>
      <c r="D49" s="31" t="s">
        <v>499</v>
      </c>
      <c r="E49" s="31" t="s">
        <v>500</v>
      </c>
      <c r="F49" s="31" t="s">
        <v>501</v>
      </c>
      <c r="G49" s="32" t="s">
        <v>502</v>
      </c>
      <c r="H49" s="32" t="s">
        <v>503</v>
      </c>
      <c r="I49" s="33" t="s">
        <v>504</v>
      </c>
      <c r="L49" s="989"/>
      <c r="M49" s="990"/>
      <c r="N49" s="990"/>
      <c r="O49" s="991"/>
      <c r="Q49" s="24" t="s">
        <v>980</v>
      </c>
      <c r="R49" s="7" t="s">
        <v>901</v>
      </c>
      <c r="S49" s="7" t="s">
        <v>847</v>
      </c>
      <c r="T49" s="7" t="s">
        <v>509</v>
      </c>
      <c r="U49" s="7" t="s">
        <v>848</v>
      </c>
      <c r="V49" s="7" t="s">
        <v>799</v>
      </c>
      <c r="W49" s="7" t="s">
        <v>911</v>
      </c>
      <c r="X49" s="7" t="s">
        <v>611</v>
      </c>
      <c r="Y49" s="7" t="s">
        <v>993</v>
      </c>
      <c r="Z49" s="7" t="s">
        <v>645</v>
      </c>
      <c r="AA49" s="8" t="s">
        <v>994</v>
      </c>
      <c r="AF49" s="1" t="s">
        <v>532</v>
      </c>
    </row>
    <row r="50" spans="1:33" ht="15" customHeight="1" x14ac:dyDescent="0.2">
      <c r="A50" s="34">
        <v>1</v>
      </c>
      <c r="B50" s="53" t="s">
        <v>916</v>
      </c>
      <c r="C50" s="46">
        <v>18</v>
      </c>
      <c r="D50" s="46"/>
      <c r="E50" s="46"/>
      <c r="F50" s="46"/>
      <c r="G50" s="46"/>
      <c r="H50" s="46"/>
      <c r="I50" s="47">
        <v>28</v>
      </c>
      <c r="J50" s="29">
        <f t="shared" si="0"/>
        <v>0</v>
      </c>
      <c r="K50" s="29">
        <f t="shared" si="1"/>
        <v>0</v>
      </c>
      <c r="L50" s="927" t="s">
        <v>2489</v>
      </c>
      <c r="M50" s="928"/>
      <c r="N50" s="928"/>
      <c r="O50" s="929"/>
      <c r="Q50" s="9" t="s">
        <v>901</v>
      </c>
      <c r="R50" s="10"/>
      <c r="S50" s="20"/>
      <c r="T50" s="20"/>
      <c r="U50" s="20"/>
      <c r="V50" s="20"/>
      <c r="W50" s="20"/>
      <c r="X50" s="20"/>
      <c r="Y50" s="20"/>
      <c r="Z50" s="20"/>
      <c r="AA50" s="21"/>
      <c r="AD50"/>
      <c r="AE50"/>
      <c r="AF50"/>
      <c r="AG50"/>
    </row>
    <row r="51" spans="1:33" ht="15" customHeight="1" x14ac:dyDescent="0.2">
      <c r="A51" s="37">
        <v>2</v>
      </c>
      <c r="B51" s="54" t="s">
        <v>852</v>
      </c>
      <c r="C51" s="48">
        <v>18</v>
      </c>
      <c r="D51" s="48"/>
      <c r="E51" s="48"/>
      <c r="F51" s="48"/>
      <c r="G51" s="48"/>
      <c r="H51" s="48"/>
      <c r="I51" s="49">
        <v>26</v>
      </c>
      <c r="J51" s="29">
        <f t="shared" si="0"/>
        <v>0</v>
      </c>
      <c r="K51" s="29">
        <f t="shared" si="1"/>
        <v>0</v>
      </c>
      <c r="L51" s="930"/>
      <c r="M51" s="931"/>
      <c r="N51" s="931"/>
      <c r="O51" s="932"/>
      <c r="Q51" s="9" t="s">
        <v>847</v>
      </c>
      <c r="R51" s="20"/>
      <c r="S51" s="10"/>
      <c r="T51" s="20"/>
      <c r="U51" s="20"/>
      <c r="V51" s="20"/>
      <c r="W51" s="20"/>
      <c r="X51" s="20"/>
      <c r="Y51" s="20" t="s">
        <v>532</v>
      </c>
      <c r="Z51" s="20"/>
      <c r="AA51" s="21"/>
      <c r="AD51"/>
      <c r="AE51"/>
      <c r="AF51"/>
      <c r="AG51"/>
    </row>
    <row r="52" spans="1:33" ht="15" customHeight="1" x14ac:dyDescent="0.2">
      <c r="A52" s="37">
        <v>3</v>
      </c>
      <c r="B52" s="54" t="s">
        <v>995</v>
      </c>
      <c r="C52" s="48">
        <v>18</v>
      </c>
      <c r="D52" s="48"/>
      <c r="E52" s="48"/>
      <c r="F52" s="48"/>
      <c r="G52" s="48"/>
      <c r="H52" s="48"/>
      <c r="I52" s="49">
        <v>23</v>
      </c>
      <c r="J52" s="29">
        <f t="shared" si="0"/>
        <v>0</v>
      </c>
      <c r="K52" s="29">
        <f t="shared" si="1"/>
        <v>0</v>
      </c>
      <c r="L52" s="930"/>
      <c r="M52" s="931"/>
      <c r="N52" s="931"/>
      <c r="O52" s="932"/>
      <c r="Q52" s="9" t="s">
        <v>509</v>
      </c>
      <c r="R52" s="20"/>
      <c r="S52" s="2"/>
      <c r="T52" s="10"/>
      <c r="U52" s="20"/>
      <c r="V52" s="20"/>
      <c r="W52" s="20"/>
      <c r="X52" s="20"/>
      <c r="Y52" s="20"/>
      <c r="Z52" s="20"/>
      <c r="AA52" s="21"/>
      <c r="AD52"/>
      <c r="AE52"/>
      <c r="AF52"/>
      <c r="AG52"/>
    </row>
    <row r="53" spans="1:33" ht="15" customHeight="1" x14ac:dyDescent="0.2">
      <c r="A53" s="37">
        <v>4</v>
      </c>
      <c r="B53" s="54" t="s">
        <v>647</v>
      </c>
      <c r="C53" s="48">
        <v>18</v>
      </c>
      <c r="D53" s="48"/>
      <c r="E53" s="48"/>
      <c r="F53" s="48"/>
      <c r="G53" s="48"/>
      <c r="H53" s="48"/>
      <c r="I53" s="49">
        <v>21</v>
      </c>
      <c r="J53" s="29">
        <f t="shared" si="0"/>
        <v>0</v>
      </c>
      <c r="K53" s="29">
        <f t="shared" si="1"/>
        <v>0</v>
      </c>
      <c r="L53" s="930"/>
      <c r="M53" s="931"/>
      <c r="N53" s="931"/>
      <c r="O53" s="932"/>
      <c r="Q53" s="9" t="s">
        <v>848</v>
      </c>
      <c r="R53" s="20"/>
      <c r="S53" s="2"/>
      <c r="T53" s="11"/>
      <c r="U53" s="10"/>
      <c r="V53" s="20"/>
      <c r="W53" s="20"/>
      <c r="X53" s="20"/>
      <c r="Y53" s="20"/>
      <c r="Z53" s="20"/>
      <c r="AA53" s="21"/>
      <c r="AD53"/>
      <c r="AE53"/>
      <c r="AF53"/>
      <c r="AG53"/>
    </row>
    <row r="54" spans="1:33" ht="15" customHeight="1" x14ac:dyDescent="0.2">
      <c r="A54" s="37">
        <v>5</v>
      </c>
      <c r="B54" s="54" t="s">
        <v>996</v>
      </c>
      <c r="C54" s="48">
        <v>18</v>
      </c>
      <c r="D54" s="48"/>
      <c r="E54" s="48"/>
      <c r="F54" s="48"/>
      <c r="G54" s="48"/>
      <c r="H54" s="48"/>
      <c r="I54" s="49" t="s">
        <v>997</v>
      </c>
      <c r="J54" s="29">
        <f t="shared" si="0"/>
        <v>0</v>
      </c>
      <c r="K54" s="29">
        <f t="shared" si="1"/>
        <v>0</v>
      </c>
      <c r="L54" s="930"/>
      <c r="M54" s="931"/>
      <c r="N54" s="931"/>
      <c r="O54" s="932"/>
      <c r="Q54" s="9" t="s">
        <v>799</v>
      </c>
      <c r="R54" s="20"/>
      <c r="S54" s="20"/>
      <c r="T54" s="20"/>
      <c r="U54" s="20"/>
      <c r="V54" s="10"/>
      <c r="W54" s="20"/>
      <c r="X54" s="20"/>
      <c r="Y54" s="20"/>
      <c r="Z54" s="20"/>
      <c r="AA54" s="21"/>
      <c r="AD54"/>
      <c r="AE54"/>
      <c r="AF54"/>
      <c r="AG54"/>
    </row>
    <row r="55" spans="1:33" ht="15" customHeight="1" x14ac:dyDescent="0.2">
      <c r="A55" s="37">
        <v>6</v>
      </c>
      <c r="B55" s="54" t="s">
        <v>915</v>
      </c>
      <c r="C55" s="48">
        <v>18</v>
      </c>
      <c r="D55" s="48"/>
      <c r="E55" s="48"/>
      <c r="F55" s="48"/>
      <c r="G55" s="48"/>
      <c r="H55" s="48"/>
      <c r="I55" s="49">
        <v>16</v>
      </c>
      <c r="J55" s="29">
        <f t="shared" si="0"/>
        <v>0</v>
      </c>
      <c r="K55" s="29">
        <f t="shared" si="1"/>
        <v>0</v>
      </c>
      <c r="L55" s="930" t="s">
        <v>2491</v>
      </c>
      <c r="M55" s="931"/>
      <c r="N55" s="931"/>
      <c r="O55" s="932"/>
      <c r="Q55" s="9" t="s">
        <v>911</v>
      </c>
      <c r="R55" s="20"/>
      <c r="S55" s="20"/>
      <c r="T55" s="20"/>
      <c r="U55" s="20"/>
      <c r="V55" s="2"/>
      <c r="W55" s="10"/>
      <c r="X55" s="20"/>
      <c r="Y55" s="20"/>
      <c r="Z55" s="20"/>
      <c r="AA55" s="21"/>
      <c r="AD55"/>
      <c r="AE55"/>
      <c r="AF55"/>
      <c r="AG55"/>
    </row>
    <row r="56" spans="1:33" ht="15" customHeight="1" x14ac:dyDescent="0.2">
      <c r="A56" s="37">
        <v>7</v>
      </c>
      <c r="B56" s="54" t="s">
        <v>524</v>
      </c>
      <c r="C56" s="48">
        <v>18</v>
      </c>
      <c r="D56" s="48"/>
      <c r="E56" s="48"/>
      <c r="F56" s="48"/>
      <c r="G56" s="48"/>
      <c r="H56" s="48"/>
      <c r="I56" s="49">
        <v>13</v>
      </c>
      <c r="J56" s="29">
        <f t="shared" si="0"/>
        <v>0</v>
      </c>
      <c r="K56" s="29">
        <f t="shared" si="1"/>
        <v>0</v>
      </c>
      <c r="L56" s="930"/>
      <c r="M56" s="931"/>
      <c r="N56" s="931"/>
      <c r="O56" s="932"/>
      <c r="Q56" s="9" t="s">
        <v>611</v>
      </c>
      <c r="R56" s="20"/>
      <c r="S56" s="20"/>
      <c r="T56" s="20"/>
      <c r="U56" s="20"/>
      <c r="V56" s="2"/>
      <c r="W56" s="11"/>
      <c r="X56" s="10"/>
      <c r="Y56" s="20"/>
      <c r="Z56" s="11"/>
      <c r="AA56" s="21"/>
      <c r="AD56"/>
      <c r="AE56"/>
      <c r="AF56"/>
      <c r="AG56"/>
    </row>
    <row r="57" spans="1:33" ht="15" customHeight="1" x14ac:dyDescent="0.2">
      <c r="A57" s="37">
        <v>8</v>
      </c>
      <c r="B57" s="54" t="s">
        <v>520</v>
      </c>
      <c r="C57" s="48">
        <v>18</v>
      </c>
      <c r="D57" s="48"/>
      <c r="E57" s="48"/>
      <c r="F57" s="48"/>
      <c r="G57" s="48"/>
      <c r="H57" s="48"/>
      <c r="I57" s="49" t="s">
        <v>998</v>
      </c>
      <c r="J57" s="29">
        <f t="shared" si="0"/>
        <v>0</v>
      </c>
      <c r="K57" s="29">
        <f t="shared" si="1"/>
        <v>0</v>
      </c>
      <c r="L57" s="930"/>
      <c r="M57" s="931"/>
      <c r="N57" s="931"/>
      <c r="O57" s="932"/>
      <c r="Q57" s="9" t="s">
        <v>993</v>
      </c>
      <c r="R57" s="20"/>
      <c r="S57" s="20"/>
      <c r="T57" s="20"/>
      <c r="U57" s="20"/>
      <c r="V57" s="2"/>
      <c r="W57" s="11"/>
      <c r="X57" s="2"/>
      <c r="Y57" s="10"/>
      <c r="Z57" s="20"/>
      <c r="AA57" s="12"/>
      <c r="AD57"/>
      <c r="AE57"/>
      <c r="AF57"/>
      <c r="AG57"/>
    </row>
    <row r="58" spans="1:33" ht="15" customHeight="1" x14ac:dyDescent="0.2">
      <c r="A58" s="37">
        <v>9</v>
      </c>
      <c r="B58" s="54" t="s">
        <v>999</v>
      </c>
      <c r="C58" s="48">
        <v>18</v>
      </c>
      <c r="D58" s="48"/>
      <c r="E58" s="48"/>
      <c r="F58" s="48"/>
      <c r="G58" s="48"/>
      <c r="H58" s="48"/>
      <c r="I58" s="49">
        <v>10</v>
      </c>
      <c r="J58" s="29">
        <f t="shared" si="0"/>
        <v>0</v>
      </c>
      <c r="K58" s="29">
        <f t="shared" si="1"/>
        <v>0</v>
      </c>
      <c r="L58" s="930"/>
      <c r="M58" s="931"/>
      <c r="N58" s="931"/>
      <c r="O58" s="932"/>
      <c r="Q58" s="9" t="s">
        <v>645</v>
      </c>
      <c r="R58" s="20"/>
      <c r="S58" s="20"/>
      <c r="T58" s="20"/>
      <c r="U58" s="20"/>
      <c r="V58" s="20"/>
      <c r="W58" s="20"/>
      <c r="X58" s="2"/>
      <c r="Y58" s="11"/>
      <c r="Z58" s="10"/>
      <c r="AA58" s="12"/>
      <c r="AD58"/>
      <c r="AE58"/>
      <c r="AF58"/>
      <c r="AG58"/>
    </row>
    <row r="59" spans="1:33" ht="15" customHeight="1" thickBot="1" x14ac:dyDescent="0.25">
      <c r="A59" s="40">
        <v>10</v>
      </c>
      <c r="B59" s="55" t="s">
        <v>913</v>
      </c>
      <c r="C59" s="50">
        <v>18</v>
      </c>
      <c r="D59" s="50"/>
      <c r="E59" s="50"/>
      <c r="F59" s="50"/>
      <c r="G59" s="50"/>
      <c r="H59" s="50"/>
      <c r="I59" s="51">
        <v>9</v>
      </c>
      <c r="J59" s="29">
        <f t="shared" si="0"/>
        <v>0</v>
      </c>
      <c r="K59" s="29">
        <f t="shared" si="1"/>
        <v>0</v>
      </c>
      <c r="L59" s="933"/>
      <c r="M59" s="934"/>
      <c r="N59" s="934"/>
      <c r="O59" s="935"/>
      <c r="Q59" s="13" t="s">
        <v>994</v>
      </c>
      <c r="R59" s="23"/>
      <c r="S59" s="23"/>
      <c r="T59" s="23"/>
      <c r="U59" s="23"/>
      <c r="V59" s="23"/>
      <c r="W59" s="23"/>
      <c r="X59" s="3"/>
      <c r="Y59" s="14"/>
      <c r="Z59" s="23"/>
      <c r="AA59" s="15"/>
      <c r="AD59"/>
      <c r="AE59"/>
      <c r="AF59"/>
      <c r="AG59"/>
    </row>
    <row r="60" spans="1:33" ht="15" customHeight="1" x14ac:dyDescent="0.2">
      <c r="C60" s="29">
        <f t="shared" ref="C60:H60" si="5">SUM(C50:C59)</f>
        <v>180</v>
      </c>
      <c r="D60" s="29">
        <f t="shared" si="5"/>
        <v>0</v>
      </c>
      <c r="E60" s="29">
        <f t="shared" si="5"/>
        <v>0</v>
      </c>
      <c r="F60" s="29">
        <f t="shared" si="5"/>
        <v>0</v>
      </c>
      <c r="G60" s="29">
        <f t="shared" si="5"/>
        <v>0</v>
      </c>
      <c r="H60" s="29">
        <f t="shared" si="5"/>
        <v>0</v>
      </c>
      <c r="I60" s="29">
        <f>SUM(I50:I59)+22+14</f>
        <v>182</v>
      </c>
      <c r="J60" s="29">
        <f t="shared" si="0"/>
        <v>0</v>
      </c>
      <c r="K60" s="29">
        <f t="shared" si="1"/>
        <v>0</v>
      </c>
      <c r="L60" s="71"/>
      <c r="M60" s="71"/>
      <c r="N60" s="71"/>
      <c r="O60" s="71"/>
    </row>
    <row r="61" spans="1:33" ht="15" customHeight="1" thickBot="1" x14ac:dyDescent="0.25">
      <c r="L61" s="71"/>
      <c r="M61" s="71"/>
      <c r="N61" s="71"/>
      <c r="O61" s="71"/>
    </row>
    <row r="62" spans="1:33" ht="15" customHeight="1" thickBot="1" x14ac:dyDescent="0.25">
      <c r="A62" s="983" t="s">
        <v>1000</v>
      </c>
      <c r="B62" s="984"/>
      <c r="C62" s="984"/>
      <c r="D62" s="984"/>
      <c r="E62" s="984"/>
      <c r="F62" s="985"/>
      <c r="G62" s="980" t="s">
        <v>979</v>
      </c>
      <c r="H62" s="981"/>
      <c r="I62" s="982"/>
      <c r="L62" s="945" t="s">
        <v>495</v>
      </c>
      <c r="M62" s="946"/>
      <c r="N62" s="946"/>
      <c r="O62" s="947"/>
    </row>
    <row r="63" spans="1:33" ht="15" customHeight="1" thickBot="1" x14ac:dyDescent="0.25">
      <c r="A63" s="30" t="s">
        <v>496</v>
      </c>
      <c r="B63" s="85" t="s">
        <v>497</v>
      </c>
      <c r="C63" s="31" t="s">
        <v>498</v>
      </c>
      <c r="D63" s="31" t="s">
        <v>499</v>
      </c>
      <c r="E63" s="31" t="s">
        <v>500</v>
      </c>
      <c r="F63" s="31" t="s">
        <v>501</v>
      </c>
      <c r="G63" s="32" t="s">
        <v>502</v>
      </c>
      <c r="H63" s="32" t="s">
        <v>503</v>
      </c>
      <c r="I63" s="33" t="s">
        <v>504</v>
      </c>
      <c r="L63" s="948"/>
      <c r="M63" s="949"/>
      <c r="N63" s="949"/>
      <c r="O63" s="950"/>
      <c r="Q63" s="24" t="s">
        <v>980</v>
      </c>
      <c r="R63" s="7"/>
      <c r="S63" s="7"/>
      <c r="T63" s="7"/>
      <c r="U63" s="7"/>
      <c r="V63" s="7"/>
      <c r="W63" s="7"/>
      <c r="X63" s="7"/>
      <c r="Y63" s="7"/>
      <c r="Z63" s="7"/>
      <c r="AA63" s="8"/>
      <c r="AF63" s="1" t="s">
        <v>532</v>
      </c>
    </row>
    <row r="64" spans="1:33" ht="15" customHeight="1" x14ac:dyDescent="0.2">
      <c r="A64" s="152">
        <v>1</v>
      </c>
      <c r="B64" s="126"/>
      <c r="C64" s="127"/>
      <c r="D64" s="127"/>
      <c r="E64" s="127"/>
      <c r="F64" s="127"/>
      <c r="G64" s="127"/>
      <c r="H64" s="127"/>
      <c r="I64" s="128"/>
      <c r="J64" s="29">
        <f t="shared" ref="J64:J74" si="6">D64+E64+F64</f>
        <v>0</v>
      </c>
      <c r="K64" s="29">
        <f t="shared" ref="K64:K74" si="7">D64*2+E64</f>
        <v>0</v>
      </c>
      <c r="L64" s="927"/>
      <c r="M64" s="928"/>
      <c r="N64" s="928"/>
      <c r="O64" s="929"/>
      <c r="Q64" s="9"/>
      <c r="R64" s="10"/>
      <c r="S64" s="20"/>
      <c r="T64" s="20"/>
      <c r="U64" s="20"/>
      <c r="V64" s="20"/>
      <c r="W64" s="20"/>
      <c r="X64" s="20"/>
      <c r="Y64" s="20"/>
      <c r="Z64" s="20"/>
      <c r="AA64" s="21"/>
    </row>
    <row r="65" spans="1:32" ht="15" customHeight="1" x14ac:dyDescent="0.2">
      <c r="A65" s="153">
        <v>2</v>
      </c>
      <c r="B65" s="129"/>
      <c r="C65" s="48"/>
      <c r="D65" s="48"/>
      <c r="E65" s="48"/>
      <c r="F65" s="48"/>
      <c r="G65" s="48"/>
      <c r="H65" s="48"/>
      <c r="I65" s="49"/>
      <c r="J65" s="29">
        <f t="shared" si="6"/>
        <v>0</v>
      </c>
      <c r="K65" s="29">
        <f t="shared" si="7"/>
        <v>0</v>
      </c>
      <c r="L65" s="930"/>
      <c r="M65" s="931"/>
      <c r="N65" s="931"/>
      <c r="O65" s="932"/>
      <c r="Q65" s="9"/>
      <c r="R65" s="20"/>
      <c r="S65" s="10"/>
      <c r="T65" s="20"/>
      <c r="U65" s="20"/>
      <c r="V65" s="20"/>
      <c r="W65" s="20"/>
      <c r="X65" s="20"/>
      <c r="Y65" s="20" t="s">
        <v>532</v>
      </c>
      <c r="Z65" s="20"/>
      <c r="AA65" s="21"/>
    </row>
    <row r="66" spans="1:32" ht="15" customHeight="1" x14ac:dyDescent="0.2">
      <c r="A66" s="153">
        <v>3</v>
      </c>
      <c r="B66" s="129"/>
      <c r="C66" s="48"/>
      <c r="D66" s="48"/>
      <c r="E66" s="48"/>
      <c r="F66" s="48"/>
      <c r="G66" s="48"/>
      <c r="H66" s="48"/>
      <c r="I66" s="49"/>
      <c r="J66" s="29">
        <f t="shared" si="6"/>
        <v>0</v>
      </c>
      <c r="K66" s="29">
        <f t="shared" si="7"/>
        <v>0</v>
      </c>
      <c r="L66" s="930"/>
      <c r="M66" s="931"/>
      <c r="N66" s="931"/>
      <c r="O66" s="932"/>
      <c r="Q66" s="9"/>
      <c r="R66" s="20"/>
      <c r="S66" s="2"/>
      <c r="T66" s="10"/>
      <c r="U66" s="20"/>
      <c r="V66" s="20"/>
      <c r="W66" s="20"/>
      <c r="X66" s="20"/>
      <c r="Y66" s="20"/>
      <c r="Z66" s="20"/>
      <c r="AA66" s="21"/>
    </row>
    <row r="67" spans="1:32" ht="15" customHeight="1" x14ac:dyDescent="0.2">
      <c r="A67" s="153">
        <v>4</v>
      </c>
      <c r="B67" s="129"/>
      <c r="C67" s="48"/>
      <c r="D67" s="48"/>
      <c r="E67" s="48"/>
      <c r="F67" s="48"/>
      <c r="G67" s="48"/>
      <c r="H67" s="48"/>
      <c r="I67" s="49"/>
      <c r="J67" s="29">
        <f t="shared" si="6"/>
        <v>0</v>
      </c>
      <c r="K67" s="29">
        <f t="shared" si="7"/>
        <v>0</v>
      </c>
      <c r="L67" s="930"/>
      <c r="M67" s="931"/>
      <c r="N67" s="931"/>
      <c r="O67" s="932"/>
      <c r="Q67" s="9"/>
      <c r="R67" s="20"/>
      <c r="S67" s="2"/>
      <c r="T67" s="11"/>
      <c r="U67" s="10"/>
      <c r="V67" s="20"/>
      <c r="W67" s="20"/>
      <c r="X67" s="20"/>
      <c r="Y67" s="20"/>
      <c r="Z67" s="20"/>
      <c r="AA67" s="21"/>
      <c r="AF67" s="1" t="s">
        <v>532</v>
      </c>
    </row>
    <row r="68" spans="1:32" ht="15" customHeight="1" x14ac:dyDescent="0.2">
      <c r="A68" s="153">
        <v>5</v>
      </c>
      <c r="B68" s="129"/>
      <c r="C68" s="48"/>
      <c r="D68" s="48"/>
      <c r="E68" s="48"/>
      <c r="F68" s="48"/>
      <c r="G68" s="48"/>
      <c r="H68" s="48"/>
      <c r="I68" s="49"/>
      <c r="J68" s="29">
        <f t="shared" si="6"/>
        <v>0</v>
      </c>
      <c r="K68" s="29">
        <f t="shared" si="7"/>
        <v>0</v>
      </c>
      <c r="L68" s="930"/>
      <c r="M68" s="931"/>
      <c r="N68" s="931"/>
      <c r="O68" s="932"/>
      <c r="Q68" s="9"/>
      <c r="R68" s="20"/>
      <c r="S68" s="20"/>
      <c r="T68" s="20"/>
      <c r="U68" s="20"/>
      <c r="V68" s="10"/>
      <c r="W68" s="20"/>
      <c r="X68" s="20"/>
      <c r="Y68" s="20"/>
      <c r="Z68" s="20"/>
      <c r="AA68" s="21"/>
    </row>
    <row r="69" spans="1:32" ht="15" customHeight="1" x14ac:dyDescent="0.2">
      <c r="A69" s="153">
        <v>6</v>
      </c>
      <c r="B69" s="129"/>
      <c r="C69" s="48"/>
      <c r="D69" s="48"/>
      <c r="E69" s="48"/>
      <c r="F69" s="48"/>
      <c r="G69" s="48"/>
      <c r="H69" s="48"/>
      <c r="I69" s="49"/>
      <c r="J69" s="29">
        <f t="shared" si="6"/>
        <v>0</v>
      </c>
      <c r="K69" s="29">
        <f t="shared" si="7"/>
        <v>0</v>
      </c>
      <c r="L69" s="930"/>
      <c r="M69" s="931"/>
      <c r="N69" s="931"/>
      <c r="O69" s="932"/>
      <c r="Q69" s="9"/>
      <c r="R69" s="20"/>
      <c r="S69" s="20"/>
      <c r="T69" s="20"/>
      <c r="U69" s="20"/>
      <c r="V69" s="2"/>
      <c r="W69" s="10"/>
      <c r="X69" s="20"/>
      <c r="Y69" s="20"/>
      <c r="Z69" s="20"/>
      <c r="AA69" s="21"/>
    </row>
    <row r="70" spans="1:32" ht="15" customHeight="1" x14ac:dyDescent="0.2">
      <c r="A70" s="153">
        <v>7</v>
      </c>
      <c r="B70" s="129"/>
      <c r="C70" s="48"/>
      <c r="D70" s="48"/>
      <c r="E70" s="48"/>
      <c r="F70" s="48"/>
      <c r="G70" s="48"/>
      <c r="H70" s="48"/>
      <c r="I70" s="49"/>
      <c r="J70" s="29">
        <f t="shared" si="6"/>
        <v>0</v>
      </c>
      <c r="K70" s="29">
        <f t="shared" si="7"/>
        <v>0</v>
      </c>
      <c r="L70" s="930"/>
      <c r="M70" s="931"/>
      <c r="N70" s="931"/>
      <c r="O70" s="932"/>
      <c r="Q70" s="9"/>
      <c r="R70" s="20"/>
      <c r="S70" s="20"/>
      <c r="T70" s="20"/>
      <c r="U70" s="20"/>
      <c r="V70" s="2"/>
      <c r="W70" s="11"/>
      <c r="X70" s="10"/>
      <c r="Y70" s="20"/>
      <c r="Z70" s="11"/>
      <c r="AA70" s="21"/>
    </row>
    <row r="71" spans="1:32" ht="15" customHeight="1" x14ac:dyDescent="0.2">
      <c r="A71" s="153">
        <v>8</v>
      </c>
      <c r="B71" s="129"/>
      <c r="C71" s="48"/>
      <c r="D71" s="48"/>
      <c r="E71" s="48"/>
      <c r="F71" s="48"/>
      <c r="G71" s="48"/>
      <c r="H71" s="48"/>
      <c r="I71" s="49"/>
      <c r="J71" s="29">
        <f t="shared" si="6"/>
        <v>0</v>
      </c>
      <c r="K71" s="29">
        <f t="shared" si="7"/>
        <v>0</v>
      </c>
      <c r="L71" s="930"/>
      <c r="M71" s="931"/>
      <c r="N71" s="931"/>
      <c r="O71" s="932"/>
      <c r="Q71" s="9"/>
      <c r="R71" s="20"/>
      <c r="S71" s="20"/>
      <c r="T71" s="20"/>
      <c r="U71" s="20"/>
      <c r="V71" s="2"/>
      <c r="W71" s="11"/>
      <c r="X71" s="2"/>
      <c r="Y71" s="10"/>
      <c r="Z71" s="20"/>
      <c r="AA71" s="12"/>
    </row>
    <row r="72" spans="1:32" ht="15" customHeight="1" x14ac:dyDescent="0.2">
      <c r="A72" s="153">
        <v>9</v>
      </c>
      <c r="B72" s="129"/>
      <c r="C72" s="48"/>
      <c r="D72" s="48"/>
      <c r="E72" s="48"/>
      <c r="F72" s="48"/>
      <c r="G72" s="48"/>
      <c r="H72" s="48"/>
      <c r="I72" s="49"/>
      <c r="J72" s="29">
        <f t="shared" si="6"/>
        <v>0</v>
      </c>
      <c r="K72" s="29">
        <f t="shared" si="7"/>
        <v>0</v>
      </c>
      <c r="L72" s="930"/>
      <c r="M72" s="931"/>
      <c r="N72" s="931"/>
      <c r="O72" s="932"/>
      <c r="Q72" s="9"/>
      <c r="R72" s="20"/>
      <c r="S72" s="20"/>
      <c r="T72" s="20"/>
      <c r="U72" s="20"/>
      <c r="V72" s="20"/>
      <c r="W72" s="20"/>
      <c r="X72" s="2"/>
      <c r="Y72" s="11"/>
      <c r="Z72" s="10"/>
      <c r="AA72" s="12"/>
    </row>
    <row r="73" spans="1:32" ht="15" customHeight="1" thickBot="1" x14ac:dyDescent="0.25">
      <c r="A73" s="154">
        <v>10</v>
      </c>
      <c r="B73" s="130"/>
      <c r="C73" s="50"/>
      <c r="D73" s="50"/>
      <c r="E73" s="50"/>
      <c r="F73" s="50"/>
      <c r="G73" s="50"/>
      <c r="H73" s="50"/>
      <c r="I73" s="51"/>
      <c r="J73" s="29">
        <f t="shared" si="6"/>
        <v>0</v>
      </c>
      <c r="K73" s="29">
        <f t="shared" si="7"/>
        <v>0</v>
      </c>
      <c r="L73" s="933"/>
      <c r="M73" s="934"/>
      <c r="N73" s="934"/>
      <c r="O73" s="935"/>
      <c r="Q73" s="13"/>
      <c r="R73" s="23"/>
      <c r="S73" s="23"/>
      <c r="T73" s="23"/>
      <c r="U73" s="23"/>
      <c r="V73" s="23"/>
      <c r="W73" s="23"/>
      <c r="X73" s="3"/>
      <c r="Y73" s="14"/>
      <c r="Z73" s="23"/>
      <c r="AA73" s="15"/>
    </row>
    <row r="74" spans="1:32" ht="15" customHeight="1" x14ac:dyDescent="0.2">
      <c r="C74" s="29">
        <f t="shared" ref="C74:H74" si="8">SUM(C64:C73)</f>
        <v>0</v>
      </c>
      <c r="D74" s="29">
        <f t="shared" si="8"/>
        <v>0</v>
      </c>
      <c r="E74" s="29">
        <f t="shared" si="8"/>
        <v>0</v>
      </c>
      <c r="F74" s="29">
        <f t="shared" si="8"/>
        <v>0</v>
      </c>
      <c r="G74" s="29">
        <f t="shared" si="8"/>
        <v>0</v>
      </c>
      <c r="H74" s="29">
        <f t="shared" si="8"/>
        <v>0</v>
      </c>
      <c r="I74" s="29">
        <f>SUM(I64:I73)+22+14</f>
        <v>36</v>
      </c>
      <c r="J74" s="29">
        <f t="shared" si="6"/>
        <v>0</v>
      </c>
      <c r="K74" s="29">
        <f t="shared" si="7"/>
        <v>0</v>
      </c>
    </row>
    <row r="75" spans="1:32" ht="15" customHeight="1" thickBot="1" x14ac:dyDescent="0.25"/>
    <row r="76" spans="1:32" ht="15" customHeight="1" thickBot="1" x14ac:dyDescent="0.25">
      <c r="A76" s="983" t="s">
        <v>1001</v>
      </c>
      <c r="B76" s="984"/>
      <c r="C76" s="984"/>
      <c r="D76" s="984"/>
      <c r="E76" s="984"/>
      <c r="F76" s="985"/>
      <c r="G76" s="980" t="s">
        <v>979</v>
      </c>
      <c r="H76" s="981"/>
      <c r="I76" s="982"/>
      <c r="L76" s="952" t="s">
        <v>583</v>
      </c>
      <c r="M76" s="953"/>
      <c r="N76" s="953"/>
      <c r="O76" s="954"/>
    </row>
    <row r="77" spans="1:32" ht="15" customHeight="1" thickBot="1" x14ac:dyDescent="0.25">
      <c r="A77" s="30" t="s">
        <v>496</v>
      </c>
      <c r="B77" s="85" t="s">
        <v>497</v>
      </c>
      <c r="C77" s="31" t="s">
        <v>498</v>
      </c>
      <c r="D77" s="31" t="s">
        <v>499</v>
      </c>
      <c r="E77" s="31" t="s">
        <v>500</v>
      </c>
      <c r="F77" s="31" t="s">
        <v>501</v>
      </c>
      <c r="G77" s="32" t="s">
        <v>502</v>
      </c>
      <c r="H77" s="32" t="s">
        <v>503</v>
      </c>
      <c r="I77" s="33" t="s">
        <v>504</v>
      </c>
      <c r="L77" s="955"/>
      <c r="M77" s="956"/>
      <c r="N77" s="956"/>
      <c r="O77" s="957"/>
      <c r="Q77" s="24" t="s">
        <v>980</v>
      </c>
      <c r="R77" s="7" t="s">
        <v>633</v>
      </c>
      <c r="S77" s="7" t="s">
        <v>503</v>
      </c>
      <c r="T77" s="7" t="s">
        <v>1004</v>
      </c>
      <c r="U77" s="7" t="s">
        <v>1006</v>
      </c>
      <c r="V77" s="7" t="s">
        <v>1007</v>
      </c>
      <c r="W77" s="7" t="s">
        <v>517</v>
      </c>
      <c r="X77" s="7" t="s">
        <v>645</v>
      </c>
      <c r="Y77" s="8" t="s">
        <v>851</v>
      </c>
    </row>
    <row r="78" spans="1:32" ht="15" customHeight="1" x14ac:dyDescent="0.2">
      <c r="A78" s="52">
        <v>1</v>
      </c>
      <c r="B78" s="53" t="s">
        <v>647</v>
      </c>
      <c r="C78" s="46">
        <v>12</v>
      </c>
      <c r="D78" s="46"/>
      <c r="E78" s="46"/>
      <c r="F78" s="46"/>
      <c r="G78" s="46"/>
      <c r="H78" s="46"/>
      <c r="I78" s="47">
        <v>19</v>
      </c>
      <c r="J78" s="29">
        <f t="shared" si="0"/>
        <v>0</v>
      </c>
      <c r="K78" s="29">
        <f t="shared" si="1"/>
        <v>0</v>
      </c>
      <c r="L78" s="927" t="s">
        <v>2490</v>
      </c>
      <c r="M78" s="928"/>
      <c r="N78" s="928"/>
      <c r="O78" s="929"/>
      <c r="Q78" s="9" t="s">
        <v>633</v>
      </c>
      <c r="R78" s="10"/>
      <c r="S78" s="20"/>
      <c r="T78" s="20"/>
      <c r="U78" s="20"/>
      <c r="V78" s="354"/>
      <c r="W78" s="20"/>
      <c r="X78" s="20"/>
      <c r="Y78" s="21"/>
    </row>
    <row r="79" spans="1:32" ht="15" customHeight="1" x14ac:dyDescent="0.2">
      <c r="A79" s="37">
        <v>2</v>
      </c>
      <c r="B79" s="54" t="s">
        <v>1002</v>
      </c>
      <c r="C79" s="48">
        <v>12</v>
      </c>
      <c r="D79" s="48"/>
      <c r="E79" s="48"/>
      <c r="F79" s="48"/>
      <c r="G79" s="48"/>
      <c r="H79" s="48"/>
      <c r="I79" s="49">
        <v>19</v>
      </c>
      <c r="J79" s="29">
        <f t="shared" ref="J79:J142" si="9">D79+E79+F79</f>
        <v>0</v>
      </c>
      <c r="K79" s="29">
        <f t="shared" ref="K79:K142" si="10">D79*2+E79</f>
        <v>0</v>
      </c>
      <c r="L79" s="930"/>
      <c r="M79" s="931"/>
      <c r="N79" s="931"/>
      <c r="O79" s="932"/>
      <c r="Q79" s="9" t="s">
        <v>503</v>
      </c>
      <c r="R79" s="11"/>
      <c r="S79" s="10"/>
      <c r="T79" s="20"/>
      <c r="U79" s="20"/>
      <c r="V79" s="354"/>
      <c r="W79" s="20"/>
      <c r="X79" s="20"/>
      <c r="Y79" s="21"/>
    </row>
    <row r="80" spans="1:32" ht="15" customHeight="1" x14ac:dyDescent="0.2">
      <c r="A80" s="37">
        <v>3</v>
      </c>
      <c r="B80" s="54" t="s">
        <v>1003</v>
      </c>
      <c r="C80" s="48">
        <v>12</v>
      </c>
      <c r="D80" s="48"/>
      <c r="E80" s="48"/>
      <c r="F80" s="48"/>
      <c r="G80" s="48"/>
      <c r="H80" s="48"/>
      <c r="I80" s="49">
        <v>18</v>
      </c>
      <c r="J80" s="29">
        <f t="shared" si="9"/>
        <v>0</v>
      </c>
      <c r="K80" s="29">
        <f t="shared" si="10"/>
        <v>0</v>
      </c>
      <c r="L80" s="930"/>
      <c r="M80" s="931"/>
      <c r="N80" s="931"/>
      <c r="O80" s="932"/>
      <c r="Q80" s="9" t="s">
        <v>1004</v>
      </c>
      <c r="R80" s="20"/>
      <c r="S80" s="20"/>
      <c r="T80" s="10"/>
      <c r="U80" s="20"/>
      <c r="V80" s="354"/>
      <c r="W80" s="20"/>
      <c r="X80" s="20"/>
      <c r="Y80" s="21"/>
    </row>
    <row r="81" spans="1:31" ht="15" customHeight="1" x14ac:dyDescent="0.2">
      <c r="A81" s="37">
        <v>4</v>
      </c>
      <c r="B81" s="54" t="s">
        <v>1005</v>
      </c>
      <c r="C81" s="48">
        <v>12</v>
      </c>
      <c r="D81" s="48"/>
      <c r="E81" s="48"/>
      <c r="F81" s="48"/>
      <c r="G81" s="48"/>
      <c r="H81" s="48"/>
      <c r="I81" s="49">
        <v>12</v>
      </c>
      <c r="J81" s="29">
        <f t="shared" si="9"/>
        <v>0</v>
      </c>
      <c r="K81" s="29">
        <f t="shared" si="10"/>
        <v>0</v>
      </c>
      <c r="L81" s="930"/>
      <c r="M81" s="931"/>
      <c r="N81" s="931"/>
      <c r="O81" s="932"/>
      <c r="Q81" s="9" t="s">
        <v>1006</v>
      </c>
      <c r="R81" s="20"/>
      <c r="S81" s="20"/>
      <c r="T81" s="2"/>
      <c r="U81" s="10"/>
      <c r="V81" s="354"/>
      <c r="W81" s="20"/>
      <c r="X81" s="20"/>
      <c r="Y81" s="21"/>
    </row>
    <row r="82" spans="1:31" ht="15" customHeight="1" x14ac:dyDescent="0.2">
      <c r="A82" s="37" t="s">
        <v>631</v>
      </c>
      <c r="B82" s="54" t="s">
        <v>855</v>
      </c>
      <c r="C82" s="48">
        <v>12</v>
      </c>
      <c r="D82" s="48"/>
      <c r="E82" s="48"/>
      <c r="F82" s="48"/>
      <c r="G82" s="48"/>
      <c r="H82" s="48"/>
      <c r="I82" s="49">
        <v>8</v>
      </c>
      <c r="J82" s="29">
        <f t="shared" si="9"/>
        <v>0</v>
      </c>
      <c r="K82" s="29">
        <f t="shared" si="10"/>
        <v>0</v>
      </c>
      <c r="L82" s="930"/>
      <c r="M82" s="931"/>
      <c r="N82" s="931"/>
      <c r="O82" s="932"/>
      <c r="Q82" s="9" t="s">
        <v>1007</v>
      </c>
      <c r="R82" s="354"/>
      <c r="S82" s="354"/>
      <c r="T82" s="349"/>
      <c r="U82" s="354"/>
      <c r="V82" s="10"/>
      <c r="W82" s="354"/>
      <c r="X82" s="354"/>
      <c r="Y82" s="356"/>
    </row>
    <row r="83" spans="1:31" ht="15" customHeight="1" x14ac:dyDescent="0.2">
      <c r="A83" s="37" t="s">
        <v>631</v>
      </c>
      <c r="B83" s="54" t="s">
        <v>1008</v>
      </c>
      <c r="C83" s="48">
        <v>12</v>
      </c>
      <c r="D83" s="48"/>
      <c r="E83" s="48"/>
      <c r="F83" s="48"/>
      <c r="G83" s="48"/>
      <c r="H83" s="48"/>
      <c r="I83" s="49">
        <v>8</v>
      </c>
      <c r="J83" s="29">
        <f t="shared" si="9"/>
        <v>0</v>
      </c>
      <c r="K83" s="29">
        <f t="shared" si="10"/>
        <v>0</v>
      </c>
      <c r="L83" s="930"/>
      <c r="M83" s="931"/>
      <c r="N83" s="931"/>
      <c r="O83" s="932"/>
      <c r="Q83" s="9" t="s">
        <v>517</v>
      </c>
      <c r="R83" s="20"/>
      <c r="S83" s="20"/>
      <c r="T83" s="2"/>
      <c r="U83" s="11"/>
      <c r="V83" s="349"/>
      <c r="W83" s="10"/>
      <c r="X83" s="20"/>
      <c r="Y83" s="12"/>
    </row>
    <row r="84" spans="1:31" ht="15" customHeight="1" x14ac:dyDescent="0.2">
      <c r="A84" s="37">
        <v>7</v>
      </c>
      <c r="B84" s="54" t="s">
        <v>721</v>
      </c>
      <c r="C84" s="48">
        <v>12</v>
      </c>
      <c r="D84" s="48">
        <v>0</v>
      </c>
      <c r="E84" s="48">
        <v>0</v>
      </c>
      <c r="F84" s="48">
        <v>12</v>
      </c>
      <c r="G84" s="48"/>
      <c r="H84" s="48"/>
      <c r="I84" s="49">
        <v>0</v>
      </c>
      <c r="J84" s="29">
        <f t="shared" si="9"/>
        <v>12</v>
      </c>
      <c r="K84" s="29">
        <f t="shared" si="10"/>
        <v>0</v>
      </c>
      <c r="L84" s="930"/>
      <c r="M84" s="931"/>
      <c r="N84" s="931"/>
      <c r="O84" s="932"/>
      <c r="Q84" s="9" t="s">
        <v>645</v>
      </c>
      <c r="R84" s="20"/>
      <c r="S84" s="20"/>
      <c r="T84" s="20"/>
      <c r="U84" s="20"/>
      <c r="V84" s="349"/>
      <c r="W84" s="11"/>
      <c r="X84" s="10"/>
      <c r="Y84" s="12"/>
    </row>
    <row r="85" spans="1:31" ht="15" customHeight="1" thickBot="1" x14ac:dyDescent="0.25">
      <c r="A85" s="40" t="s">
        <v>533</v>
      </c>
      <c r="B85" s="55" t="s">
        <v>1009</v>
      </c>
      <c r="C85" s="50">
        <v>0</v>
      </c>
      <c r="D85" s="50">
        <v>0</v>
      </c>
      <c r="E85" s="50">
        <v>0</v>
      </c>
      <c r="F85" s="50">
        <v>0</v>
      </c>
      <c r="G85" s="50">
        <v>0</v>
      </c>
      <c r="H85" s="50">
        <v>0</v>
      </c>
      <c r="I85" s="51">
        <v>0</v>
      </c>
      <c r="J85" s="29">
        <f t="shared" si="9"/>
        <v>0</v>
      </c>
      <c r="K85" s="29">
        <f t="shared" si="10"/>
        <v>0</v>
      </c>
      <c r="L85" s="933"/>
      <c r="M85" s="934"/>
      <c r="N85" s="934"/>
      <c r="O85" s="935"/>
      <c r="Q85" s="13" t="s">
        <v>851</v>
      </c>
      <c r="R85" s="23"/>
      <c r="S85" s="23"/>
      <c r="T85" s="23"/>
      <c r="U85" s="23"/>
      <c r="V85" s="350"/>
      <c r="W85" s="14"/>
      <c r="X85" s="23"/>
      <c r="Y85" s="15"/>
    </row>
    <row r="86" spans="1:31" ht="15" customHeight="1" x14ac:dyDescent="0.2">
      <c r="C86" s="29">
        <f t="shared" ref="C86:I86" si="11">SUM(C78:C85)</f>
        <v>84</v>
      </c>
      <c r="D86" s="29">
        <f t="shared" si="11"/>
        <v>0</v>
      </c>
      <c r="E86" s="29">
        <f t="shared" si="11"/>
        <v>0</v>
      </c>
      <c r="F86" s="29">
        <f t="shared" si="11"/>
        <v>12</v>
      </c>
      <c r="G86" s="29">
        <f t="shared" si="11"/>
        <v>0</v>
      </c>
      <c r="H86" s="29">
        <f t="shared" si="11"/>
        <v>0</v>
      </c>
      <c r="I86" s="29">
        <f t="shared" si="11"/>
        <v>84</v>
      </c>
      <c r="J86" s="29">
        <f t="shared" si="9"/>
        <v>12</v>
      </c>
      <c r="K86" s="29">
        <f t="shared" si="10"/>
        <v>0</v>
      </c>
    </row>
    <row r="87" spans="1:31" ht="15" customHeight="1" thickBot="1" x14ac:dyDescent="0.25"/>
    <row r="88" spans="1:31" ht="15" customHeight="1" thickBot="1" x14ac:dyDescent="0.25">
      <c r="A88" s="995" t="s">
        <v>873</v>
      </c>
      <c r="B88" s="996"/>
      <c r="C88" s="996"/>
      <c r="D88" s="996"/>
      <c r="E88" s="996"/>
      <c r="F88" s="997"/>
      <c r="G88" s="992" t="s">
        <v>979</v>
      </c>
      <c r="H88" s="993"/>
      <c r="I88" s="994"/>
      <c r="L88" s="952" t="s">
        <v>2484</v>
      </c>
      <c r="M88" s="953"/>
      <c r="N88" s="953"/>
      <c r="O88" s="954"/>
    </row>
    <row r="89" spans="1:31" ht="15" customHeight="1" thickBot="1" x14ac:dyDescent="0.25">
      <c r="A89" s="56" t="s">
        <v>496</v>
      </c>
      <c r="B89" s="87" t="s">
        <v>497</v>
      </c>
      <c r="C89" s="57" t="s">
        <v>498</v>
      </c>
      <c r="D89" s="57" t="s">
        <v>499</v>
      </c>
      <c r="E89" s="57" t="s">
        <v>500</v>
      </c>
      <c r="F89" s="57" t="s">
        <v>501</v>
      </c>
      <c r="G89" s="58" t="s">
        <v>502</v>
      </c>
      <c r="H89" s="58" t="s">
        <v>503</v>
      </c>
      <c r="I89" s="59" t="s">
        <v>504</v>
      </c>
      <c r="L89" s="955"/>
      <c r="M89" s="956"/>
      <c r="N89" s="956"/>
      <c r="O89" s="957"/>
      <c r="Q89" s="24" t="s">
        <v>980</v>
      </c>
      <c r="R89" s="25" t="s">
        <v>564</v>
      </c>
      <c r="S89" s="25" t="s">
        <v>500</v>
      </c>
      <c r="T89" s="25" t="s">
        <v>1010</v>
      </c>
      <c r="U89" s="25" t="s">
        <v>757</v>
      </c>
      <c r="V89" s="25" t="s">
        <v>876</v>
      </c>
      <c r="W89" s="25" t="s">
        <v>1011</v>
      </c>
      <c r="X89" s="25" t="s">
        <v>704</v>
      </c>
      <c r="Y89" s="25" t="s">
        <v>1688</v>
      </c>
      <c r="Z89" s="26" t="s">
        <v>499</v>
      </c>
    </row>
    <row r="90" spans="1:31" ht="15" customHeight="1" x14ac:dyDescent="0.2">
      <c r="A90" s="169">
        <v>1</v>
      </c>
      <c r="B90" s="111" t="s">
        <v>616</v>
      </c>
      <c r="C90" s="46">
        <v>14</v>
      </c>
      <c r="D90" s="46">
        <v>12</v>
      </c>
      <c r="E90" s="46">
        <v>0</v>
      </c>
      <c r="F90" s="46">
        <v>2</v>
      </c>
      <c r="G90" s="46">
        <v>42</v>
      </c>
      <c r="H90" s="46">
        <v>20</v>
      </c>
      <c r="I90" s="47">
        <f>(D90*2)+E90</f>
        <v>24</v>
      </c>
      <c r="J90" s="29">
        <f t="shared" si="9"/>
        <v>14</v>
      </c>
      <c r="K90" s="29">
        <f t="shared" si="10"/>
        <v>24</v>
      </c>
      <c r="L90" s="930" t="s">
        <v>2482</v>
      </c>
      <c r="M90" s="931"/>
      <c r="N90" s="931"/>
      <c r="O90" s="932"/>
      <c r="Q90" s="27" t="s">
        <v>564</v>
      </c>
      <c r="R90" s="10"/>
      <c r="S90" s="20"/>
      <c r="T90" s="20"/>
      <c r="U90" s="20"/>
      <c r="V90" s="20"/>
      <c r="W90" s="20"/>
      <c r="X90" s="20" t="s">
        <v>532</v>
      </c>
      <c r="Y90" s="20"/>
      <c r="Z90" s="21"/>
    </row>
    <row r="91" spans="1:31" ht="15" customHeight="1" x14ac:dyDescent="0.2">
      <c r="A91" s="168">
        <v>2</v>
      </c>
      <c r="B91" s="89" t="s">
        <v>883</v>
      </c>
      <c r="C91" s="48">
        <v>14</v>
      </c>
      <c r="D91" s="48">
        <v>10</v>
      </c>
      <c r="E91" s="48">
        <v>0</v>
      </c>
      <c r="F91" s="48">
        <v>4</v>
      </c>
      <c r="G91" s="48">
        <v>28</v>
      </c>
      <c r="H91" s="48">
        <v>21</v>
      </c>
      <c r="I91" s="49">
        <f>(D91*2)+E91</f>
        <v>20</v>
      </c>
      <c r="J91" s="29">
        <f t="shared" si="9"/>
        <v>14</v>
      </c>
      <c r="K91" s="29">
        <f t="shared" si="10"/>
        <v>20</v>
      </c>
      <c r="L91" s="930"/>
      <c r="M91" s="931"/>
      <c r="N91" s="931"/>
      <c r="O91" s="932"/>
      <c r="Q91" s="27" t="s">
        <v>500</v>
      </c>
      <c r="R91" s="2"/>
      <c r="S91" s="10"/>
      <c r="T91" s="20"/>
      <c r="U91" s="20"/>
      <c r="V91" s="20"/>
      <c r="W91" s="20"/>
      <c r="X91" s="20"/>
      <c r="Y91" s="20"/>
      <c r="Z91" s="21"/>
      <c r="AB91"/>
      <c r="AC91"/>
      <c r="AD91"/>
      <c r="AE91"/>
    </row>
    <row r="92" spans="1:31" ht="15" customHeight="1" x14ac:dyDescent="0.2">
      <c r="A92" s="168">
        <v>3</v>
      </c>
      <c r="B92" s="89" t="s">
        <v>1012</v>
      </c>
      <c r="C92" s="48">
        <v>14</v>
      </c>
      <c r="D92" s="48">
        <v>7</v>
      </c>
      <c r="E92" s="48">
        <v>4</v>
      </c>
      <c r="F92" s="48">
        <v>3</v>
      </c>
      <c r="G92" s="48">
        <v>28</v>
      </c>
      <c r="H92" s="48">
        <v>24</v>
      </c>
      <c r="I92" s="49">
        <f>(D92*2)+E92</f>
        <v>18</v>
      </c>
      <c r="J92" s="29">
        <f t="shared" si="9"/>
        <v>14</v>
      </c>
      <c r="K92" s="29">
        <f t="shared" si="10"/>
        <v>18</v>
      </c>
      <c r="L92" s="930"/>
      <c r="M92" s="931"/>
      <c r="N92" s="931"/>
      <c r="O92" s="932"/>
      <c r="Q92" s="27" t="s">
        <v>1010</v>
      </c>
      <c r="R92" s="2"/>
      <c r="S92" s="11"/>
      <c r="T92" s="10"/>
      <c r="U92" s="20"/>
      <c r="V92" s="20"/>
      <c r="W92" s="20"/>
      <c r="X92" s="20"/>
      <c r="Y92" s="20"/>
      <c r="Z92" s="21"/>
      <c r="AB92"/>
      <c r="AC92"/>
      <c r="AD92"/>
      <c r="AE92"/>
    </row>
    <row r="93" spans="1:31" ht="15" customHeight="1" x14ac:dyDescent="0.2">
      <c r="A93" s="609">
        <v>4</v>
      </c>
      <c r="B93" s="89" t="s">
        <v>878</v>
      </c>
      <c r="C93" s="48">
        <v>14</v>
      </c>
      <c r="D93" s="48">
        <v>6</v>
      </c>
      <c r="E93" s="48">
        <v>2</v>
      </c>
      <c r="F93" s="48">
        <v>6</v>
      </c>
      <c r="G93" s="48">
        <v>34</v>
      </c>
      <c r="H93" s="48">
        <v>29</v>
      </c>
      <c r="I93" s="49">
        <v>14</v>
      </c>
      <c r="J93" s="29">
        <f t="shared" si="9"/>
        <v>14</v>
      </c>
      <c r="K93" s="29">
        <f t="shared" si="10"/>
        <v>14</v>
      </c>
      <c r="L93" s="930"/>
      <c r="M93" s="931"/>
      <c r="N93" s="931"/>
      <c r="O93" s="932"/>
      <c r="Q93" s="27" t="s">
        <v>757</v>
      </c>
      <c r="R93" s="20"/>
      <c r="S93" s="20"/>
      <c r="T93" s="20"/>
      <c r="U93" s="10"/>
      <c r="V93" s="20"/>
      <c r="W93" s="20"/>
      <c r="X93" s="20"/>
      <c r="Y93" s="20"/>
      <c r="Z93" s="21"/>
      <c r="AB93"/>
      <c r="AC93"/>
      <c r="AD93"/>
      <c r="AE93"/>
    </row>
    <row r="94" spans="1:31" ht="15" customHeight="1" x14ac:dyDescent="0.2">
      <c r="A94" s="168">
        <v>5</v>
      </c>
      <c r="B94" s="89" t="s">
        <v>884</v>
      </c>
      <c r="C94" s="48">
        <v>14</v>
      </c>
      <c r="D94" s="48">
        <v>6</v>
      </c>
      <c r="E94" s="48">
        <v>1</v>
      </c>
      <c r="F94" s="48">
        <v>7</v>
      </c>
      <c r="G94" s="48">
        <v>19</v>
      </c>
      <c r="H94" s="48">
        <v>24</v>
      </c>
      <c r="I94" s="49">
        <v>13</v>
      </c>
      <c r="J94" s="29">
        <f t="shared" si="9"/>
        <v>14</v>
      </c>
      <c r="K94" s="29">
        <f t="shared" si="10"/>
        <v>13</v>
      </c>
      <c r="L94" s="930"/>
      <c r="M94" s="931"/>
      <c r="N94" s="931"/>
      <c r="O94" s="932"/>
      <c r="Q94" s="27" t="s">
        <v>876</v>
      </c>
      <c r="R94" s="20"/>
      <c r="S94" s="20"/>
      <c r="T94" s="20"/>
      <c r="U94" s="2"/>
      <c r="V94" s="10"/>
      <c r="W94" s="20"/>
      <c r="X94" s="20"/>
      <c r="Y94" s="20"/>
      <c r="Z94" s="21"/>
      <c r="AB94"/>
      <c r="AC94"/>
      <c r="AD94"/>
      <c r="AE94"/>
    </row>
    <row r="95" spans="1:31" ht="15" customHeight="1" x14ac:dyDescent="0.2">
      <c r="A95" s="168">
        <v>6</v>
      </c>
      <c r="B95" s="89" t="s">
        <v>1013</v>
      </c>
      <c r="C95" s="48">
        <v>14</v>
      </c>
      <c r="D95" s="48">
        <v>5</v>
      </c>
      <c r="E95" s="48">
        <v>2</v>
      </c>
      <c r="F95" s="48">
        <v>7</v>
      </c>
      <c r="G95" s="48">
        <v>20</v>
      </c>
      <c r="H95" s="48">
        <v>24</v>
      </c>
      <c r="I95" s="49">
        <v>12</v>
      </c>
      <c r="J95" s="29">
        <f t="shared" si="9"/>
        <v>14</v>
      </c>
      <c r="K95" s="29">
        <f t="shared" si="10"/>
        <v>12</v>
      </c>
      <c r="L95" s="930"/>
      <c r="M95" s="931"/>
      <c r="N95" s="931"/>
      <c r="O95" s="932"/>
      <c r="Q95" s="401" t="s">
        <v>1011</v>
      </c>
      <c r="R95" s="20"/>
      <c r="S95" s="20"/>
      <c r="T95" s="20"/>
      <c r="U95" s="2"/>
      <c r="V95" s="11"/>
      <c r="W95" s="10"/>
      <c r="X95" s="20"/>
      <c r="Y95" s="11"/>
      <c r="Z95" s="21"/>
    </row>
    <row r="96" spans="1:31" ht="15" customHeight="1" x14ac:dyDescent="0.2">
      <c r="A96" s="168">
        <v>7</v>
      </c>
      <c r="B96" s="89" t="s">
        <v>882</v>
      </c>
      <c r="C96" s="48">
        <v>14</v>
      </c>
      <c r="D96" s="48">
        <v>3</v>
      </c>
      <c r="E96" s="48">
        <v>2</v>
      </c>
      <c r="F96" s="48">
        <v>9</v>
      </c>
      <c r="G96" s="48">
        <v>21</v>
      </c>
      <c r="H96" s="48">
        <v>34</v>
      </c>
      <c r="I96" s="49">
        <v>8</v>
      </c>
      <c r="J96" s="29">
        <f t="shared" si="9"/>
        <v>14</v>
      </c>
      <c r="K96" s="29">
        <f t="shared" si="10"/>
        <v>8</v>
      </c>
      <c r="L96" s="930" t="s">
        <v>2483</v>
      </c>
      <c r="M96" s="931"/>
      <c r="N96" s="931"/>
      <c r="O96" s="932"/>
      <c r="Q96" s="27" t="s">
        <v>704</v>
      </c>
      <c r="R96" s="20"/>
      <c r="S96" s="20"/>
      <c r="T96" s="20"/>
      <c r="U96" s="2"/>
      <c r="V96" s="11"/>
      <c r="W96" s="2"/>
      <c r="X96" s="10"/>
      <c r="Y96" s="20"/>
      <c r="Z96" s="12"/>
    </row>
    <row r="97" spans="1:26" ht="15" customHeight="1" x14ac:dyDescent="0.2">
      <c r="A97" s="168" t="s">
        <v>533</v>
      </c>
      <c r="B97" s="89" t="s">
        <v>880</v>
      </c>
      <c r="C97" s="48">
        <v>14</v>
      </c>
      <c r="D97" s="48">
        <v>1</v>
      </c>
      <c r="E97" s="48">
        <v>1</v>
      </c>
      <c r="F97" s="48">
        <v>12</v>
      </c>
      <c r="G97" s="48" t="s">
        <v>1014</v>
      </c>
      <c r="H97" s="48" t="s">
        <v>1015</v>
      </c>
      <c r="I97" s="49">
        <v>3</v>
      </c>
      <c r="J97" s="29">
        <f t="shared" si="9"/>
        <v>14</v>
      </c>
      <c r="K97" s="29">
        <f t="shared" si="10"/>
        <v>3</v>
      </c>
      <c r="L97" s="930"/>
      <c r="M97" s="931"/>
      <c r="N97" s="931"/>
      <c r="O97" s="932"/>
      <c r="Q97" s="27" t="s">
        <v>1688</v>
      </c>
      <c r="R97" s="20"/>
      <c r="S97" s="20"/>
      <c r="T97" s="20"/>
      <c r="U97" s="20"/>
      <c r="V97" s="20"/>
      <c r="W97" s="2"/>
      <c r="X97" s="11"/>
      <c r="Y97" s="10"/>
      <c r="Z97" s="12"/>
    </row>
    <row r="98" spans="1:26" ht="15" customHeight="1" thickBot="1" x14ac:dyDescent="0.25">
      <c r="A98" s="56" t="s">
        <v>533</v>
      </c>
      <c r="B98" s="97" t="s">
        <v>1689</v>
      </c>
      <c r="C98" s="50">
        <v>0</v>
      </c>
      <c r="D98" s="50">
        <v>0</v>
      </c>
      <c r="E98" s="50">
        <v>0</v>
      </c>
      <c r="F98" s="50">
        <v>0</v>
      </c>
      <c r="G98" s="50">
        <v>0</v>
      </c>
      <c r="H98" s="50">
        <v>0</v>
      </c>
      <c r="I98" s="51">
        <v>0</v>
      </c>
      <c r="J98" s="29">
        <f t="shared" si="9"/>
        <v>0</v>
      </c>
      <c r="K98" s="29">
        <f t="shared" si="10"/>
        <v>0</v>
      </c>
      <c r="L98" s="933"/>
      <c r="M98" s="934"/>
      <c r="N98" s="934"/>
      <c r="O98" s="935"/>
      <c r="Q98" s="28" t="s">
        <v>499</v>
      </c>
      <c r="R98" s="23"/>
      <c r="S98" s="23"/>
      <c r="T98" s="23"/>
      <c r="U98" s="23"/>
      <c r="V98" s="23"/>
      <c r="W98" s="3"/>
      <c r="X98" s="14"/>
      <c r="Y98" s="23"/>
      <c r="Z98" s="15"/>
    </row>
    <row r="99" spans="1:26" ht="15" customHeight="1" x14ac:dyDescent="0.2">
      <c r="C99" s="29">
        <f t="shared" ref="C99:I99" si="12">SUM(C90:C98)</f>
        <v>112</v>
      </c>
      <c r="D99" s="29">
        <f t="shared" si="12"/>
        <v>50</v>
      </c>
      <c r="E99" s="29">
        <f t="shared" si="12"/>
        <v>12</v>
      </c>
      <c r="F99" s="29">
        <f t="shared" si="12"/>
        <v>50</v>
      </c>
      <c r="G99" s="29">
        <f t="shared" si="12"/>
        <v>192</v>
      </c>
      <c r="H99" s="29">
        <f>SUM(H90:H98)+16</f>
        <v>192</v>
      </c>
      <c r="I99" s="29">
        <f t="shared" si="12"/>
        <v>112</v>
      </c>
      <c r="J99" s="29">
        <f t="shared" si="9"/>
        <v>112</v>
      </c>
      <c r="K99" s="29">
        <f t="shared" si="10"/>
        <v>112</v>
      </c>
    </row>
    <row r="100" spans="1:26" ht="15" customHeight="1" thickBot="1" x14ac:dyDescent="0.25"/>
    <row r="101" spans="1:26" ht="15" customHeight="1" thickBot="1" x14ac:dyDescent="0.25">
      <c r="A101" s="995" t="s">
        <v>944</v>
      </c>
      <c r="B101" s="996"/>
      <c r="C101" s="996"/>
      <c r="D101" s="996"/>
      <c r="E101" s="996"/>
      <c r="F101" s="997"/>
      <c r="G101" s="992" t="s">
        <v>979</v>
      </c>
      <c r="H101" s="993"/>
      <c r="I101" s="994"/>
      <c r="L101" s="945" t="s">
        <v>495</v>
      </c>
      <c r="M101" s="946"/>
      <c r="N101" s="946"/>
      <c r="O101" s="947"/>
    </row>
    <row r="102" spans="1:26" ht="15" customHeight="1" thickBot="1" x14ac:dyDescent="0.25">
      <c r="A102" s="56" t="s">
        <v>496</v>
      </c>
      <c r="B102" s="87" t="s">
        <v>497</v>
      </c>
      <c r="C102" s="57" t="s">
        <v>498</v>
      </c>
      <c r="D102" s="57" t="s">
        <v>499</v>
      </c>
      <c r="E102" s="57" t="s">
        <v>500</v>
      </c>
      <c r="F102" s="57" t="s">
        <v>501</v>
      </c>
      <c r="G102" s="58" t="s">
        <v>502</v>
      </c>
      <c r="H102" s="58" t="s">
        <v>503</v>
      </c>
      <c r="I102" s="59" t="s">
        <v>504</v>
      </c>
      <c r="L102" s="948"/>
      <c r="M102" s="949"/>
      <c r="N102" s="949"/>
      <c r="O102" s="950"/>
      <c r="Q102" s="24" t="s">
        <v>980</v>
      </c>
      <c r="R102" s="25" t="s">
        <v>652</v>
      </c>
      <c r="S102" s="25" t="s">
        <v>563</v>
      </c>
      <c r="T102" s="25" t="s">
        <v>945</v>
      </c>
      <c r="U102" s="25" t="s">
        <v>946</v>
      </c>
      <c r="V102" s="25" t="s">
        <v>947</v>
      </c>
      <c r="W102" s="25"/>
      <c r="X102" s="26"/>
      <c r="Z102" s="5" t="s">
        <v>532</v>
      </c>
    </row>
    <row r="103" spans="1:26" ht="15" customHeight="1" x14ac:dyDescent="0.2">
      <c r="A103" s="60" t="s">
        <v>521</v>
      </c>
      <c r="B103" s="53" t="s">
        <v>948</v>
      </c>
      <c r="C103" s="46"/>
      <c r="D103" s="46"/>
      <c r="E103" s="46"/>
      <c r="F103" s="46"/>
      <c r="G103" s="46"/>
      <c r="H103" s="46"/>
      <c r="I103" s="47"/>
      <c r="J103" s="29">
        <f t="shared" si="9"/>
        <v>0</v>
      </c>
      <c r="K103" s="29">
        <f t="shared" si="10"/>
        <v>0</v>
      </c>
      <c r="L103" s="927" t="s">
        <v>528</v>
      </c>
      <c r="M103" s="928"/>
      <c r="N103" s="928"/>
      <c r="O103" s="929"/>
      <c r="Q103" s="27" t="s">
        <v>652</v>
      </c>
      <c r="R103" s="10"/>
      <c r="S103" s="20"/>
      <c r="T103" s="20"/>
      <c r="U103" s="20"/>
      <c r="V103" s="20"/>
      <c r="W103" s="20"/>
      <c r="X103" s="21"/>
    </row>
    <row r="104" spans="1:26" ht="15" customHeight="1" x14ac:dyDescent="0.2">
      <c r="A104" s="61" t="s">
        <v>521</v>
      </c>
      <c r="B104" s="54" t="s">
        <v>949</v>
      </c>
      <c r="C104" s="48"/>
      <c r="D104" s="48"/>
      <c r="E104" s="48"/>
      <c r="F104" s="48"/>
      <c r="G104" s="48"/>
      <c r="H104" s="48"/>
      <c r="I104" s="49"/>
      <c r="J104" s="29">
        <f t="shared" si="9"/>
        <v>0</v>
      </c>
      <c r="K104" s="29">
        <f t="shared" si="10"/>
        <v>0</v>
      </c>
      <c r="L104" s="930"/>
      <c r="M104" s="931"/>
      <c r="N104" s="931"/>
      <c r="O104" s="932"/>
      <c r="Q104" s="27" t="s">
        <v>563</v>
      </c>
      <c r="R104" s="20"/>
      <c r="S104" s="10"/>
      <c r="T104" s="20"/>
      <c r="U104" s="20"/>
      <c r="V104" s="20"/>
      <c r="W104" s="20"/>
      <c r="X104" s="21"/>
    </row>
    <row r="105" spans="1:26" ht="15" customHeight="1" x14ac:dyDescent="0.2">
      <c r="A105" s="61" t="s">
        <v>521</v>
      </c>
      <c r="B105" s="54" t="s">
        <v>950</v>
      </c>
      <c r="C105" s="48"/>
      <c r="D105" s="48"/>
      <c r="E105" s="48"/>
      <c r="F105" s="48"/>
      <c r="G105" s="48"/>
      <c r="H105" s="48"/>
      <c r="I105" s="49"/>
      <c r="J105" s="29">
        <f t="shared" si="9"/>
        <v>0</v>
      </c>
      <c r="K105" s="29">
        <f t="shared" si="10"/>
        <v>0</v>
      </c>
      <c r="L105" s="930"/>
      <c r="M105" s="931"/>
      <c r="N105" s="931"/>
      <c r="O105" s="932"/>
      <c r="Q105" s="27" t="s">
        <v>945</v>
      </c>
      <c r="R105" s="20"/>
      <c r="S105" s="2"/>
      <c r="T105" s="10"/>
      <c r="U105" s="20"/>
      <c r="V105" s="20"/>
      <c r="W105" s="20"/>
      <c r="X105" s="21"/>
    </row>
    <row r="106" spans="1:26" ht="15" customHeight="1" x14ac:dyDescent="0.2">
      <c r="A106" s="61" t="s">
        <v>521</v>
      </c>
      <c r="B106" s="54" t="s">
        <v>951</v>
      </c>
      <c r="C106" s="48"/>
      <c r="D106" s="48"/>
      <c r="E106" s="48"/>
      <c r="F106" s="48"/>
      <c r="G106" s="48"/>
      <c r="H106" s="48"/>
      <c r="I106" s="49"/>
      <c r="J106" s="29">
        <f t="shared" si="9"/>
        <v>0</v>
      </c>
      <c r="K106" s="29">
        <f t="shared" si="10"/>
        <v>0</v>
      </c>
      <c r="L106" s="930"/>
      <c r="M106" s="931"/>
      <c r="N106" s="931"/>
      <c r="O106" s="932"/>
      <c r="Q106" s="27" t="s">
        <v>946</v>
      </c>
      <c r="R106" s="20"/>
      <c r="S106" s="2"/>
      <c r="T106" s="11"/>
      <c r="U106" s="10"/>
      <c r="V106" s="20"/>
      <c r="W106" s="11"/>
      <c r="X106" s="21"/>
    </row>
    <row r="107" spans="1:26" ht="15" customHeight="1" x14ac:dyDescent="0.2">
      <c r="A107" s="61" t="s">
        <v>521</v>
      </c>
      <c r="B107" s="54" t="s">
        <v>952</v>
      </c>
      <c r="C107" s="48"/>
      <c r="D107" s="48"/>
      <c r="E107" s="48"/>
      <c r="F107" s="48"/>
      <c r="G107" s="48"/>
      <c r="H107" s="48"/>
      <c r="I107" s="49"/>
      <c r="J107" s="29">
        <f t="shared" si="9"/>
        <v>0</v>
      </c>
      <c r="K107" s="29">
        <f t="shared" si="10"/>
        <v>0</v>
      </c>
      <c r="L107" s="930"/>
      <c r="M107" s="931"/>
      <c r="N107" s="931"/>
      <c r="O107" s="932"/>
      <c r="Q107" s="27" t="s">
        <v>947</v>
      </c>
      <c r="R107" s="20"/>
      <c r="S107" s="2"/>
      <c r="T107" s="11"/>
      <c r="U107" s="2"/>
      <c r="V107" s="10"/>
      <c r="W107" s="20"/>
      <c r="X107" s="12"/>
    </row>
    <row r="108" spans="1:26" ht="15" customHeight="1" x14ac:dyDescent="0.2">
      <c r="A108" s="61" t="s">
        <v>521</v>
      </c>
      <c r="B108" s="54"/>
      <c r="C108" s="48"/>
      <c r="D108" s="48"/>
      <c r="E108" s="48"/>
      <c r="F108" s="48"/>
      <c r="G108" s="48"/>
      <c r="H108" s="48"/>
      <c r="I108" s="49"/>
      <c r="J108" s="29">
        <f t="shared" si="9"/>
        <v>0</v>
      </c>
      <c r="K108" s="29">
        <f t="shared" si="10"/>
        <v>0</v>
      </c>
      <c r="L108" s="930"/>
      <c r="M108" s="931"/>
      <c r="N108" s="931"/>
      <c r="O108" s="932"/>
      <c r="Q108" s="27"/>
      <c r="R108" s="20"/>
      <c r="S108" s="20"/>
      <c r="T108" s="20"/>
      <c r="U108" s="2"/>
      <c r="V108" s="11"/>
      <c r="W108" s="10"/>
      <c r="X108" s="12"/>
    </row>
    <row r="109" spans="1:26" ht="15" customHeight="1" thickBot="1" x14ac:dyDescent="0.25">
      <c r="A109" s="62" t="s">
        <v>521</v>
      </c>
      <c r="B109" s="55"/>
      <c r="C109" s="50"/>
      <c r="D109" s="50"/>
      <c r="E109" s="50"/>
      <c r="F109" s="50"/>
      <c r="G109" s="50"/>
      <c r="H109" s="50"/>
      <c r="I109" s="51"/>
      <c r="J109" s="29">
        <f t="shared" si="9"/>
        <v>0</v>
      </c>
      <c r="K109" s="29">
        <f t="shared" si="10"/>
        <v>0</v>
      </c>
      <c r="L109" s="933"/>
      <c r="M109" s="934"/>
      <c r="N109" s="934"/>
      <c r="O109" s="935"/>
      <c r="Q109" s="28"/>
      <c r="R109" s="23"/>
      <c r="S109" s="23"/>
      <c r="T109" s="23"/>
      <c r="U109" s="3"/>
      <c r="V109" s="14"/>
      <c r="W109" s="23"/>
      <c r="X109" s="15"/>
    </row>
    <row r="110" spans="1:26" ht="15" customHeight="1" x14ac:dyDescent="0.2">
      <c r="C110" s="29">
        <f>SUM(C103:C109)</f>
        <v>0</v>
      </c>
      <c r="D110" s="29">
        <f>SUM(D103:D109)</f>
        <v>0</v>
      </c>
      <c r="E110" s="29">
        <v>0</v>
      </c>
      <c r="F110" s="29">
        <f>SUM(F103:F109)</f>
        <v>0</v>
      </c>
      <c r="G110" s="29">
        <f>SUM(G103:G109)</f>
        <v>0</v>
      </c>
      <c r="H110" s="29">
        <f>SUM(H103:H109)</f>
        <v>0</v>
      </c>
      <c r="I110" s="29">
        <f>SUM(I103:I109)</f>
        <v>0</v>
      </c>
      <c r="J110" s="29">
        <f t="shared" si="9"/>
        <v>0</v>
      </c>
      <c r="K110" s="29">
        <f t="shared" si="10"/>
        <v>0</v>
      </c>
      <c r="Q110" s="5" t="s">
        <v>532</v>
      </c>
    </row>
    <row r="111" spans="1:26" ht="15" customHeight="1" thickBot="1" x14ac:dyDescent="0.25"/>
    <row r="112" spans="1:26" ht="15" customHeight="1" thickBot="1" x14ac:dyDescent="0.25">
      <c r="A112" s="995" t="s">
        <v>1016</v>
      </c>
      <c r="B112" s="996"/>
      <c r="C112" s="996"/>
      <c r="D112" s="996"/>
      <c r="E112" s="996"/>
      <c r="F112" s="997"/>
      <c r="G112" s="992" t="s">
        <v>979</v>
      </c>
      <c r="H112" s="993"/>
      <c r="I112" s="994"/>
      <c r="L112" s="945" t="s">
        <v>495</v>
      </c>
      <c r="M112" s="946"/>
      <c r="N112" s="946"/>
      <c r="O112" s="947"/>
    </row>
    <row r="113" spans="1:26" ht="15" customHeight="1" thickBot="1" x14ac:dyDescent="0.25">
      <c r="A113" s="56" t="s">
        <v>496</v>
      </c>
      <c r="B113" s="87" t="s">
        <v>497</v>
      </c>
      <c r="C113" s="57" t="s">
        <v>498</v>
      </c>
      <c r="D113" s="57" t="s">
        <v>499</v>
      </c>
      <c r="E113" s="57" t="s">
        <v>500</v>
      </c>
      <c r="F113" s="57" t="s">
        <v>501</v>
      </c>
      <c r="G113" s="58" t="s">
        <v>502</v>
      </c>
      <c r="H113" s="58" t="s">
        <v>503</v>
      </c>
      <c r="I113" s="59" t="s">
        <v>504</v>
      </c>
      <c r="L113" s="948"/>
      <c r="M113" s="949"/>
      <c r="N113" s="949"/>
      <c r="O113" s="950"/>
      <c r="Q113" s="24" t="s">
        <v>980</v>
      </c>
      <c r="R113" s="25" t="s">
        <v>1017</v>
      </c>
      <c r="S113" s="25" t="s">
        <v>1018</v>
      </c>
      <c r="T113" s="25" t="s">
        <v>564</v>
      </c>
      <c r="U113" s="25" t="s">
        <v>591</v>
      </c>
      <c r="V113" s="25" t="s">
        <v>1019</v>
      </c>
      <c r="W113" s="25" t="s">
        <v>704</v>
      </c>
      <c r="X113" s="26" t="s">
        <v>1688</v>
      </c>
    </row>
    <row r="114" spans="1:26" ht="15" customHeight="1" x14ac:dyDescent="0.2">
      <c r="A114" s="60">
        <v>1</v>
      </c>
      <c r="B114" s="53" t="s">
        <v>1689</v>
      </c>
      <c r="C114" s="46"/>
      <c r="D114" s="46"/>
      <c r="E114" s="46"/>
      <c r="F114" s="46"/>
      <c r="G114" s="46"/>
      <c r="H114" s="46"/>
      <c r="I114" s="47"/>
      <c r="J114" s="29">
        <f t="shared" si="9"/>
        <v>0</v>
      </c>
      <c r="K114" s="29">
        <f t="shared" si="10"/>
        <v>0</v>
      </c>
      <c r="L114" s="930" t="s">
        <v>1020</v>
      </c>
      <c r="M114" s="931"/>
      <c r="N114" s="931"/>
      <c r="O114" s="932"/>
      <c r="Q114" s="27" t="s">
        <v>1017</v>
      </c>
      <c r="R114" s="10"/>
      <c r="S114" s="20"/>
      <c r="T114" s="20"/>
      <c r="U114" s="20"/>
      <c r="V114" s="20"/>
      <c r="W114" s="20"/>
      <c r="X114" s="21"/>
    </row>
    <row r="115" spans="1:26" ht="15" customHeight="1" x14ac:dyDescent="0.2">
      <c r="A115" s="61">
        <v>2</v>
      </c>
      <c r="B115" s="54" t="s">
        <v>1021</v>
      </c>
      <c r="C115" s="48"/>
      <c r="D115" s="48"/>
      <c r="E115" s="48"/>
      <c r="F115" s="48"/>
      <c r="G115" s="48"/>
      <c r="H115" s="48"/>
      <c r="I115" s="49"/>
      <c r="J115" s="29">
        <f t="shared" si="9"/>
        <v>0</v>
      </c>
      <c r="K115" s="29">
        <f t="shared" si="10"/>
        <v>0</v>
      </c>
      <c r="L115" s="930"/>
      <c r="M115" s="931"/>
      <c r="N115" s="931"/>
      <c r="O115" s="932"/>
      <c r="Q115" s="27" t="s">
        <v>1018</v>
      </c>
      <c r="R115" s="20"/>
      <c r="S115" s="10"/>
      <c r="T115" s="20"/>
      <c r="U115" s="20"/>
      <c r="V115" s="20"/>
      <c r="W115" s="20"/>
      <c r="X115" s="21"/>
    </row>
    <row r="116" spans="1:26" ht="15" customHeight="1" x14ac:dyDescent="0.2">
      <c r="A116" s="61" t="s">
        <v>521</v>
      </c>
      <c r="B116" s="54" t="s">
        <v>1022</v>
      </c>
      <c r="C116" s="48"/>
      <c r="D116" s="48"/>
      <c r="E116" s="48"/>
      <c r="F116" s="48"/>
      <c r="G116" s="48"/>
      <c r="H116" s="48"/>
      <c r="I116" s="49"/>
      <c r="J116" s="29">
        <f t="shared" si="9"/>
        <v>0</v>
      </c>
      <c r="K116" s="29">
        <f t="shared" si="10"/>
        <v>0</v>
      </c>
      <c r="L116" s="930"/>
      <c r="M116" s="931"/>
      <c r="N116" s="931"/>
      <c r="O116" s="932"/>
      <c r="Q116" s="27" t="s">
        <v>564</v>
      </c>
      <c r="R116" s="20"/>
      <c r="S116" s="2"/>
      <c r="T116" s="10"/>
      <c r="U116" s="20"/>
      <c r="V116" s="20"/>
      <c r="W116" s="20"/>
      <c r="X116" s="21"/>
    </row>
    <row r="117" spans="1:26" ht="15" customHeight="1" x14ac:dyDescent="0.2">
      <c r="A117" s="61" t="s">
        <v>521</v>
      </c>
      <c r="B117" s="54" t="s">
        <v>885</v>
      </c>
      <c r="C117" s="48"/>
      <c r="D117" s="48"/>
      <c r="E117" s="48"/>
      <c r="F117" s="48"/>
      <c r="G117" s="48"/>
      <c r="H117" s="48"/>
      <c r="I117" s="49"/>
      <c r="J117" s="29">
        <f t="shared" si="9"/>
        <v>0</v>
      </c>
      <c r="K117" s="29">
        <f t="shared" si="10"/>
        <v>0</v>
      </c>
      <c r="L117" s="930" t="s">
        <v>528</v>
      </c>
      <c r="M117" s="931"/>
      <c r="N117" s="931"/>
      <c r="O117" s="932"/>
      <c r="Q117" s="27" t="s">
        <v>591</v>
      </c>
      <c r="R117" s="20"/>
      <c r="S117" s="2"/>
      <c r="T117" s="11"/>
      <c r="U117" s="10"/>
      <c r="V117" s="20"/>
      <c r="W117" s="11"/>
      <c r="X117" s="21"/>
    </row>
    <row r="118" spans="1:26" ht="15" customHeight="1" x14ac:dyDescent="0.2">
      <c r="A118" s="61" t="s">
        <v>521</v>
      </c>
      <c r="B118" s="54" t="s">
        <v>1023</v>
      </c>
      <c r="C118" s="48"/>
      <c r="D118" s="48"/>
      <c r="E118" s="48"/>
      <c r="F118" s="48"/>
      <c r="G118" s="48"/>
      <c r="H118" s="48"/>
      <c r="I118" s="49"/>
      <c r="J118" s="29">
        <f t="shared" si="9"/>
        <v>0</v>
      </c>
      <c r="K118" s="29">
        <f t="shared" si="10"/>
        <v>0</v>
      </c>
      <c r="L118" s="930"/>
      <c r="M118" s="931"/>
      <c r="N118" s="931"/>
      <c r="O118" s="932"/>
      <c r="Q118" s="27" t="s">
        <v>1019</v>
      </c>
      <c r="R118" s="20"/>
      <c r="S118" s="2"/>
      <c r="T118" s="11"/>
      <c r="U118" s="2"/>
      <c r="V118" s="10"/>
      <c r="W118" s="20"/>
      <c r="X118" s="12"/>
    </row>
    <row r="119" spans="1:26" ht="15" customHeight="1" x14ac:dyDescent="0.2">
      <c r="A119" s="61" t="s">
        <v>521</v>
      </c>
      <c r="B119" s="54" t="s">
        <v>1024</v>
      </c>
      <c r="C119" s="48"/>
      <c r="D119" s="48"/>
      <c r="E119" s="48"/>
      <c r="F119" s="48"/>
      <c r="G119" s="48"/>
      <c r="H119" s="48"/>
      <c r="I119" s="49"/>
      <c r="J119" s="29">
        <f t="shared" si="9"/>
        <v>0</v>
      </c>
      <c r="K119" s="29">
        <f t="shared" si="10"/>
        <v>0</v>
      </c>
      <c r="L119" s="930"/>
      <c r="M119" s="931"/>
      <c r="N119" s="931"/>
      <c r="O119" s="932"/>
      <c r="Q119" s="27" t="s">
        <v>704</v>
      </c>
      <c r="R119" s="20"/>
      <c r="S119" s="20"/>
      <c r="T119" s="20"/>
      <c r="U119" s="2"/>
      <c r="V119" s="11"/>
      <c r="W119" s="10"/>
      <c r="X119" s="12"/>
    </row>
    <row r="120" spans="1:26" ht="15" customHeight="1" thickBot="1" x14ac:dyDescent="0.25">
      <c r="A120" s="62" t="s">
        <v>521</v>
      </c>
      <c r="B120" s="55" t="s">
        <v>1025</v>
      </c>
      <c r="C120" s="50"/>
      <c r="D120" s="50"/>
      <c r="E120" s="50"/>
      <c r="F120" s="50"/>
      <c r="G120" s="50"/>
      <c r="H120" s="50"/>
      <c r="I120" s="51"/>
      <c r="J120" s="29">
        <f t="shared" si="9"/>
        <v>0</v>
      </c>
      <c r="K120" s="29">
        <f t="shared" si="10"/>
        <v>0</v>
      </c>
      <c r="L120" s="933"/>
      <c r="M120" s="934"/>
      <c r="N120" s="934"/>
      <c r="O120" s="935"/>
      <c r="Q120" s="28" t="s">
        <v>1688</v>
      </c>
      <c r="R120" s="23"/>
      <c r="S120" s="23"/>
      <c r="T120" s="23"/>
      <c r="U120" s="3"/>
      <c r="V120" s="14"/>
      <c r="W120" s="23"/>
      <c r="X120" s="15"/>
    </row>
    <row r="121" spans="1:26" ht="15" customHeight="1" x14ac:dyDescent="0.2">
      <c r="C121" s="29">
        <v>0</v>
      </c>
      <c r="D121" s="29">
        <v>0</v>
      </c>
      <c r="E121" s="29">
        <v>0</v>
      </c>
      <c r="F121" s="29">
        <v>0</v>
      </c>
      <c r="G121" s="29">
        <v>0</v>
      </c>
      <c r="H121" s="29">
        <v>0</v>
      </c>
      <c r="I121" s="29">
        <v>0</v>
      </c>
      <c r="J121" s="29">
        <f t="shared" si="9"/>
        <v>0</v>
      </c>
      <c r="K121" s="29">
        <f t="shared" si="10"/>
        <v>0</v>
      </c>
      <c r="L121" s="4" t="s">
        <v>532</v>
      </c>
    </row>
    <row r="122" spans="1:26" ht="15" customHeight="1" thickBot="1" x14ac:dyDescent="0.25"/>
    <row r="123" spans="1:26" ht="15" customHeight="1" thickBot="1" x14ac:dyDescent="0.25">
      <c r="A123" s="1077" t="s">
        <v>732</v>
      </c>
      <c r="B123" s="1078"/>
      <c r="C123" s="1078"/>
      <c r="D123" s="1078"/>
      <c r="E123" s="1078"/>
      <c r="F123" s="1078"/>
      <c r="G123" s="1085" t="s">
        <v>979</v>
      </c>
      <c r="H123" s="1086"/>
      <c r="I123" s="1087"/>
      <c r="L123" s="945" t="s">
        <v>495</v>
      </c>
      <c r="M123" s="946"/>
      <c r="N123" s="946"/>
      <c r="O123" s="947"/>
    </row>
    <row r="124" spans="1:26" ht="15" customHeight="1" thickBot="1" x14ac:dyDescent="0.25">
      <c r="A124" s="170" t="s">
        <v>496</v>
      </c>
      <c r="B124" s="109" t="s">
        <v>497</v>
      </c>
      <c r="C124" s="108" t="s">
        <v>498</v>
      </c>
      <c r="D124" s="108" t="s">
        <v>499</v>
      </c>
      <c r="E124" s="108" t="s">
        <v>500</v>
      </c>
      <c r="F124" s="108" t="s">
        <v>501</v>
      </c>
      <c r="G124" s="108" t="s">
        <v>502</v>
      </c>
      <c r="H124" s="108" t="s">
        <v>503</v>
      </c>
      <c r="I124" s="171" t="s">
        <v>504</v>
      </c>
      <c r="L124" s="948"/>
      <c r="M124" s="949"/>
      <c r="N124" s="949"/>
      <c r="O124" s="950"/>
      <c r="Q124" s="24" t="s">
        <v>980</v>
      </c>
      <c r="R124" s="63" t="s">
        <v>626</v>
      </c>
      <c r="S124" s="63" t="s">
        <v>542</v>
      </c>
      <c r="T124" s="63" t="s">
        <v>756</v>
      </c>
      <c r="U124" s="63" t="s">
        <v>566</v>
      </c>
      <c r="V124" s="63" t="s">
        <v>544</v>
      </c>
      <c r="W124" s="63" t="s">
        <v>955</v>
      </c>
      <c r="X124" s="64" t="s">
        <v>994</v>
      </c>
      <c r="Z124" s="5" t="s">
        <v>532</v>
      </c>
    </row>
    <row r="125" spans="1:26" ht="15" customHeight="1" x14ac:dyDescent="0.2">
      <c r="A125" s="155" t="s">
        <v>521</v>
      </c>
      <c r="B125" s="172" t="s">
        <v>1026</v>
      </c>
      <c r="C125" s="127"/>
      <c r="D125" s="127"/>
      <c r="E125" s="127"/>
      <c r="F125" s="127"/>
      <c r="G125" s="127"/>
      <c r="H125" s="127"/>
      <c r="I125" s="128"/>
      <c r="J125" s="29">
        <f t="shared" si="9"/>
        <v>0</v>
      </c>
      <c r="K125" s="29">
        <f t="shared" si="10"/>
        <v>0</v>
      </c>
      <c r="L125" s="927" t="s">
        <v>528</v>
      </c>
      <c r="M125" s="928"/>
      <c r="N125" s="928"/>
      <c r="O125" s="929"/>
      <c r="Q125" s="65" t="s">
        <v>626</v>
      </c>
      <c r="R125" s="10"/>
      <c r="S125" s="20"/>
      <c r="T125" s="20"/>
      <c r="U125" s="20"/>
      <c r="V125" s="20"/>
      <c r="W125" s="20"/>
      <c r="X125" s="21"/>
    </row>
    <row r="126" spans="1:26" ht="15" customHeight="1" x14ac:dyDescent="0.2">
      <c r="A126" s="173" t="s">
        <v>521</v>
      </c>
      <c r="B126" s="89" t="s">
        <v>555</v>
      </c>
      <c r="C126" s="48"/>
      <c r="D126" s="48"/>
      <c r="E126" s="48"/>
      <c r="F126" s="48"/>
      <c r="G126" s="48"/>
      <c r="H126" s="48"/>
      <c r="I126" s="49"/>
      <c r="J126" s="29">
        <f t="shared" si="9"/>
        <v>0</v>
      </c>
      <c r="K126" s="29">
        <f t="shared" si="10"/>
        <v>0</v>
      </c>
      <c r="L126" s="930"/>
      <c r="M126" s="931"/>
      <c r="N126" s="931"/>
      <c r="O126" s="932"/>
      <c r="Q126" s="65" t="s">
        <v>542</v>
      </c>
      <c r="R126" s="20"/>
      <c r="S126" s="10"/>
      <c r="T126" s="20"/>
      <c r="U126" s="20"/>
      <c r="V126" s="20"/>
      <c r="W126" s="20"/>
      <c r="X126" s="21"/>
      <c r="Z126" s="5" t="s">
        <v>532</v>
      </c>
    </row>
    <row r="127" spans="1:26" ht="15" customHeight="1" x14ac:dyDescent="0.2">
      <c r="A127" s="173" t="s">
        <v>521</v>
      </c>
      <c r="B127" s="89" t="s">
        <v>760</v>
      </c>
      <c r="C127" s="48"/>
      <c r="D127" s="48"/>
      <c r="E127" s="48"/>
      <c r="F127" s="48"/>
      <c r="G127" s="48"/>
      <c r="H127" s="48"/>
      <c r="I127" s="49"/>
      <c r="J127" s="29">
        <f t="shared" si="9"/>
        <v>0</v>
      </c>
      <c r="K127" s="29">
        <f t="shared" si="10"/>
        <v>0</v>
      </c>
      <c r="L127" s="930"/>
      <c r="M127" s="931"/>
      <c r="N127" s="931"/>
      <c r="O127" s="932"/>
      <c r="Q127" s="65" t="s">
        <v>756</v>
      </c>
      <c r="R127" s="20"/>
      <c r="S127" s="2"/>
      <c r="T127" s="10"/>
      <c r="U127" s="20"/>
      <c r="V127" s="20"/>
      <c r="W127" s="20"/>
      <c r="X127" s="21"/>
    </row>
    <row r="128" spans="1:26" ht="15" customHeight="1" x14ac:dyDescent="0.2">
      <c r="A128" s="173" t="s">
        <v>521</v>
      </c>
      <c r="B128" s="89" t="s">
        <v>575</v>
      </c>
      <c r="C128" s="48"/>
      <c r="D128" s="48"/>
      <c r="E128" s="48"/>
      <c r="F128" s="48"/>
      <c r="G128" s="48"/>
      <c r="H128" s="48"/>
      <c r="I128" s="49"/>
      <c r="J128" s="29">
        <f t="shared" si="9"/>
        <v>0</v>
      </c>
      <c r="K128" s="29">
        <f t="shared" si="10"/>
        <v>0</v>
      </c>
      <c r="L128" s="930"/>
      <c r="M128" s="931"/>
      <c r="N128" s="931"/>
      <c r="O128" s="932"/>
      <c r="Q128" s="65" t="s">
        <v>566</v>
      </c>
      <c r="R128" s="20"/>
      <c r="S128" s="2"/>
      <c r="T128" s="11"/>
      <c r="U128" s="10"/>
      <c r="V128" s="20"/>
      <c r="W128" s="11"/>
      <c r="X128" s="21"/>
    </row>
    <row r="129" spans="1:27" ht="15" customHeight="1" x14ac:dyDescent="0.2">
      <c r="A129" s="173" t="s">
        <v>521</v>
      </c>
      <c r="B129" s="89" t="s">
        <v>559</v>
      </c>
      <c r="C129" s="48"/>
      <c r="D129" s="48"/>
      <c r="E129" s="48"/>
      <c r="F129" s="48"/>
      <c r="G129" s="48"/>
      <c r="H129" s="48"/>
      <c r="I129" s="49"/>
      <c r="J129" s="29">
        <f t="shared" si="9"/>
        <v>0</v>
      </c>
      <c r="K129" s="29">
        <f t="shared" si="10"/>
        <v>0</v>
      </c>
      <c r="L129" s="930"/>
      <c r="M129" s="931"/>
      <c r="N129" s="931"/>
      <c r="O129" s="932"/>
      <c r="Q129" s="65" t="s">
        <v>544</v>
      </c>
      <c r="R129" s="20"/>
      <c r="S129" s="2"/>
      <c r="T129" s="11"/>
      <c r="U129" s="2"/>
      <c r="V129" s="10"/>
      <c r="W129" s="20"/>
      <c r="X129" s="12"/>
    </row>
    <row r="130" spans="1:27" ht="15" customHeight="1" x14ac:dyDescent="0.2">
      <c r="A130" s="173" t="s">
        <v>521</v>
      </c>
      <c r="B130" s="89" t="s">
        <v>957</v>
      </c>
      <c r="C130" s="48"/>
      <c r="D130" s="48"/>
      <c r="E130" s="48"/>
      <c r="F130" s="48"/>
      <c r="G130" s="48"/>
      <c r="H130" s="48"/>
      <c r="I130" s="49"/>
      <c r="J130" s="29">
        <f t="shared" si="9"/>
        <v>0</v>
      </c>
      <c r="K130" s="29">
        <f t="shared" si="10"/>
        <v>0</v>
      </c>
      <c r="L130" s="930"/>
      <c r="M130" s="931"/>
      <c r="N130" s="931"/>
      <c r="O130" s="932"/>
      <c r="Q130" s="65" t="s">
        <v>955</v>
      </c>
      <c r="R130" s="20"/>
      <c r="S130" s="20"/>
      <c r="T130" s="20"/>
      <c r="U130" s="2"/>
      <c r="V130" s="11"/>
      <c r="W130" s="10"/>
      <c r="X130" s="12"/>
    </row>
    <row r="131" spans="1:27" ht="15" customHeight="1" thickBot="1" x14ac:dyDescent="0.25">
      <c r="A131" s="144" t="s">
        <v>533</v>
      </c>
      <c r="B131" s="97" t="s">
        <v>1027</v>
      </c>
      <c r="C131" s="50"/>
      <c r="D131" s="50"/>
      <c r="E131" s="50"/>
      <c r="F131" s="50"/>
      <c r="G131" s="50"/>
      <c r="H131" s="50"/>
      <c r="I131" s="51"/>
      <c r="J131" s="29">
        <f t="shared" si="9"/>
        <v>0</v>
      </c>
      <c r="K131" s="29">
        <f t="shared" si="10"/>
        <v>0</v>
      </c>
      <c r="L131" s="933"/>
      <c r="M131" s="934"/>
      <c r="N131" s="934"/>
      <c r="O131" s="935"/>
      <c r="Q131" s="66" t="s">
        <v>994</v>
      </c>
      <c r="R131" s="23"/>
      <c r="S131" s="23"/>
      <c r="T131" s="23"/>
      <c r="U131" s="3"/>
      <c r="V131" s="14"/>
      <c r="W131" s="23"/>
      <c r="X131" s="15"/>
    </row>
    <row r="132" spans="1:27" ht="15" customHeight="1" x14ac:dyDescent="0.2">
      <c r="C132" s="29">
        <f>SUM(C125:C131)</f>
        <v>0</v>
      </c>
      <c r="D132" s="29">
        <f>SUM(D125:D131)</f>
        <v>0</v>
      </c>
      <c r="E132" s="29">
        <v>0</v>
      </c>
      <c r="F132" s="29">
        <f>SUM(F125:F131)</f>
        <v>0</v>
      </c>
      <c r="G132" s="29">
        <f>SUM(G125:G131)</f>
        <v>0</v>
      </c>
      <c r="H132" s="29">
        <f>SUM(H125:H131)</f>
        <v>0</v>
      </c>
      <c r="I132" s="29">
        <f>SUM(I125:I131)</f>
        <v>0</v>
      </c>
      <c r="J132" s="29">
        <f t="shared" si="9"/>
        <v>0</v>
      </c>
      <c r="K132" s="29">
        <f t="shared" si="10"/>
        <v>0</v>
      </c>
      <c r="Q132" s="5" t="s">
        <v>532</v>
      </c>
    </row>
    <row r="133" spans="1:27" ht="15" customHeight="1" thickBot="1" x14ac:dyDescent="0.25"/>
    <row r="134" spans="1:27" ht="15" customHeight="1" thickBot="1" x14ac:dyDescent="0.25">
      <c r="A134" s="939" t="s">
        <v>742</v>
      </c>
      <c r="B134" s="940"/>
      <c r="C134" s="940"/>
      <c r="D134" s="940"/>
      <c r="E134" s="940"/>
      <c r="F134" s="941"/>
      <c r="G134" s="967" t="s">
        <v>979</v>
      </c>
      <c r="H134" s="968"/>
      <c r="I134" s="969"/>
      <c r="L134" s="986" t="s">
        <v>588</v>
      </c>
      <c r="M134" s="987"/>
      <c r="N134" s="987"/>
      <c r="O134" s="988"/>
    </row>
    <row r="135" spans="1:27" ht="15" customHeight="1" thickBot="1" x14ac:dyDescent="0.25">
      <c r="A135" s="80" t="s">
        <v>496</v>
      </c>
      <c r="B135" s="88" t="s">
        <v>497</v>
      </c>
      <c r="C135" s="81" t="s">
        <v>498</v>
      </c>
      <c r="D135" s="81" t="s">
        <v>499</v>
      </c>
      <c r="E135" s="81" t="s">
        <v>500</v>
      </c>
      <c r="F135" s="81" t="s">
        <v>501</v>
      </c>
      <c r="G135" s="82" t="s">
        <v>502</v>
      </c>
      <c r="H135" s="82" t="s">
        <v>503</v>
      </c>
      <c r="I135" s="83" t="s">
        <v>504</v>
      </c>
      <c r="L135" s="989"/>
      <c r="M135" s="990"/>
      <c r="N135" s="990"/>
      <c r="O135" s="991"/>
      <c r="Q135" s="24" t="s">
        <v>980</v>
      </c>
      <c r="R135" s="72" t="s">
        <v>733</v>
      </c>
      <c r="S135" s="72" t="s">
        <v>500</v>
      </c>
      <c r="T135" s="72" t="s">
        <v>1028</v>
      </c>
      <c r="U135" s="72" t="s">
        <v>511</v>
      </c>
      <c r="V135" s="72" t="s">
        <v>990</v>
      </c>
      <c r="W135" s="72" t="s">
        <v>756</v>
      </c>
      <c r="X135" s="72" t="s">
        <v>514</v>
      </c>
      <c r="Y135" s="72" t="s">
        <v>994</v>
      </c>
      <c r="Z135" s="72" t="s">
        <v>1029</v>
      </c>
      <c r="AA135" s="73" t="s">
        <v>547</v>
      </c>
    </row>
    <row r="136" spans="1:27" ht="15" customHeight="1" x14ac:dyDescent="0.2">
      <c r="A136" s="76" t="s">
        <v>521</v>
      </c>
      <c r="B136" s="53" t="s">
        <v>1030</v>
      </c>
      <c r="C136" s="46">
        <v>16</v>
      </c>
      <c r="D136" s="46"/>
      <c r="E136" s="46"/>
      <c r="F136" s="46"/>
      <c r="G136" s="46"/>
      <c r="H136" s="46"/>
      <c r="I136" s="47">
        <v>22</v>
      </c>
      <c r="J136" s="29">
        <f t="shared" si="9"/>
        <v>0</v>
      </c>
      <c r="K136" s="29">
        <f t="shared" si="10"/>
        <v>0</v>
      </c>
      <c r="L136" s="1046" t="s">
        <v>532</v>
      </c>
      <c r="M136" s="1047"/>
      <c r="N136" s="1047"/>
      <c r="O136" s="1048"/>
      <c r="Q136" s="74" t="s">
        <v>733</v>
      </c>
      <c r="R136" s="10"/>
      <c r="S136" s="20"/>
      <c r="T136" s="20"/>
      <c r="U136" s="20"/>
      <c r="V136" s="20"/>
      <c r="W136" s="20"/>
      <c r="X136" s="20"/>
      <c r="Y136" s="20" t="s">
        <v>532</v>
      </c>
      <c r="Z136" s="20"/>
      <c r="AA136" s="21"/>
    </row>
    <row r="137" spans="1:27" ht="15" customHeight="1" x14ac:dyDescent="0.2">
      <c r="A137" s="77" t="s">
        <v>521</v>
      </c>
      <c r="B137" s="54" t="s">
        <v>1031</v>
      </c>
      <c r="C137" s="48">
        <v>14</v>
      </c>
      <c r="D137" s="48"/>
      <c r="E137" s="48"/>
      <c r="F137" s="48"/>
      <c r="G137" s="48"/>
      <c r="H137" s="48"/>
      <c r="I137" s="49">
        <v>21</v>
      </c>
      <c r="J137" s="29">
        <f t="shared" si="9"/>
        <v>0</v>
      </c>
      <c r="K137" s="29">
        <f t="shared" si="10"/>
        <v>0</v>
      </c>
      <c r="L137" s="1046"/>
      <c r="M137" s="1047"/>
      <c r="N137" s="1047"/>
      <c r="O137" s="1048"/>
      <c r="Q137" s="74" t="s">
        <v>500</v>
      </c>
      <c r="R137" s="20"/>
      <c r="S137" s="10"/>
      <c r="T137" s="20"/>
      <c r="U137" s="20"/>
      <c r="V137" s="20"/>
      <c r="W137" s="20"/>
      <c r="X137" s="20"/>
      <c r="Y137" s="20"/>
      <c r="Z137" s="20"/>
      <c r="AA137" s="21"/>
    </row>
    <row r="138" spans="1:27" ht="15" customHeight="1" x14ac:dyDescent="0.2">
      <c r="A138" s="77" t="s">
        <v>521</v>
      </c>
      <c r="B138" s="54" t="s">
        <v>737</v>
      </c>
      <c r="C138" s="48">
        <v>11</v>
      </c>
      <c r="D138" s="48"/>
      <c r="E138" s="48"/>
      <c r="F138" s="48"/>
      <c r="G138" s="48"/>
      <c r="H138" s="48"/>
      <c r="I138" s="49">
        <v>19</v>
      </c>
      <c r="J138" s="29">
        <f t="shared" si="9"/>
        <v>0</v>
      </c>
      <c r="K138" s="29">
        <f t="shared" si="10"/>
        <v>0</v>
      </c>
      <c r="L138" s="1046"/>
      <c r="M138" s="1047"/>
      <c r="N138" s="1047"/>
      <c r="O138" s="1048"/>
      <c r="Q138" s="74" t="s">
        <v>1028</v>
      </c>
      <c r="R138" s="20"/>
      <c r="S138" s="2"/>
      <c r="T138" s="10"/>
      <c r="U138" s="20"/>
      <c r="V138" s="20"/>
      <c r="W138" s="20"/>
      <c r="X138" s="20"/>
      <c r="Y138" s="20"/>
      <c r="Z138" s="20"/>
      <c r="AA138" s="21"/>
    </row>
    <row r="139" spans="1:27" ht="15" customHeight="1" x14ac:dyDescent="0.2">
      <c r="A139" s="77" t="s">
        <v>521</v>
      </c>
      <c r="B139" s="54" t="s">
        <v>1032</v>
      </c>
      <c r="C139" s="48">
        <v>9</v>
      </c>
      <c r="D139" s="48"/>
      <c r="E139" s="48"/>
      <c r="F139" s="48"/>
      <c r="G139" s="48"/>
      <c r="H139" s="48"/>
      <c r="I139" s="49">
        <v>14</v>
      </c>
      <c r="J139" s="29">
        <f t="shared" si="9"/>
        <v>0</v>
      </c>
      <c r="K139" s="29">
        <f t="shared" si="10"/>
        <v>0</v>
      </c>
      <c r="L139" s="1046"/>
      <c r="M139" s="1047"/>
      <c r="N139" s="1047"/>
      <c r="O139" s="1048"/>
      <c r="Q139" s="74" t="s">
        <v>511</v>
      </c>
      <c r="R139" s="20"/>
      <c r="S139" s="20"/>
      <c r="T139" s="20"/>
      <c r="U139" s="10"/>
      <c r="V139" s="20"/>
      <c r="W139" s="20"/>
      <c r="X139" s="20"/>
      <c r="Y139" s="20"/>
      <c r="Z139" s="20"/>
      <c r="AA139" s="21"/>
    </row>
    <row r="140" spans="1:27" ht="15" customHeight="1" x14ac:dyDescent="0.2">
      <c r="A140" s="77" t="s">
        <v>521</v>
      </c>
      <c r="B140" s="54" t="s">
        <v>1033</v>
      </c>
      <c r="C140" s="48">
        <v>11</v>
      </c>
      <c r="D140" s="48"/>
      <c r="E140" s="48"/>
      <c r="F140" s="48"/>
      <c r="G140" s="48"/>
      <c r="H140" s="48"/>
      <c r="I140" s="49">
        <v>13</v>
      </c>
      <c r="J140" s="29">
        <f t="shared" si="9"/>
        <v>0</v>
      </c>
      <c r="K140" s="29">
        <f t="shared" si="10"/>
        <v>0</v>
      </c>
      <c r="L140" s="1046"/>
      <c r="M140" s="1047"/>
      <c r="N140" s="1047"/>
      <c r="O140" s="1048"/>
      <c r="Q140" s="74" t="s">
        <v>990</v>
      </c>
      <c r="R140" s="20"/>
      <c r="S140" s="20"/>
      <c r="T140" s="20"/>
      <c r="U140" s="20"/>
      <c r="V140" s="10"/>
      <c r="W140" s="20"/>
      <c r="X140" s="20"/>
      <c r="Y140" s="20"/>
      <c r="Z140" s="20"/>
      <c r="AA140" s="21"/>
    </row>
    <row r="141" spans="1:27" ht="15" customHeight="1" x14ac:dyDescent="0.2">
      <c r="A141" s="77" t="s">
        <v>521</v>
      </c>
      <c r="B141" s="54" t="s">
        <v>1034</v>
      </c>
      <c r="C141" s="48">
        <v>11</v>
      </c>
      <c r="D141" s="48"/>
      <c r="E141" s="48"/>
      <c r="F141" s="48"/>
      <c r="G141" s="48"/>
      <c r="H141" s="48"/>
      <c r="I141" s="49">
        <v>11</v>
      </c>
      <c r="J141" s="29">
        <f t="shared" si="9"/>
        <v>0</v>
      </c>
      <c r="K141" s="29">
        <f t="shared" si="10"/>
        <v>0</v>
      </c>
      <c r="L141" s="1046"/>
      <c r="M141" s="1047"/>
      <c r="N141" s="1047"/>
      <c r="O141" s="1048"/>
      <c r="Q141" s="74" t="s">
        <v>756</v>
      </c>
      <c r="R141" s="20"/>
      <c r="S141" s="20"/>
      <c r="T141" s="20"/>
      <c r="U141" s="20"/>
      <c r="V141" s="2"/>
      <c r="W141" s="10"/>
      <c r="X141" s="20"/>
      <c r="Y141" s="20"/>
      <c r="Z141" s="20"/>
      <c r="AA141" s="21"/>
    </row>
    <row r="142" spans="1:27" ht="15" customHeight="1" x14ac:dyDescent="0.2">
      <c r="A142" s="77" t="s">
        <v>521</v>
      </c>
      <c r="B142" s="54" t="s">
        <v>827</v>
      </c>
      <c r="C142" s="48">
        <v>14</v>
      </c>
      <c r="D142" s="48"/>
      <c r="E142" s="48"/>
      <c r="F142" s="48"/>
      <c r="G142" s="48"/>
      <c r="H142" s="48"/>
      <c r="I142" s="49">
        <v>10</v>
      </c>
      <c r="J142" s="29">
        <f t="shared" si="9"/>
        <v>0</v>
      </c>
      <c r="K142" s="29">
        <f t="shared" si="10"/>
        <v>0</v>
      </c>
      <c r="L142" s="1046"/>
      <c r="M142" s="1047"/>
      <c r="N142" s="1047"/>
      <c r="O142" s="1048"/>
      <c r="Q142" s="74" t="s">
        <v>514</v>
      </c>
      <c r="R142" s="20"/>
      <c r="S142" s="20"/>
      <c r="T142" s="20"/>
      <c r="U142" s="20"/>
      <c r="V142" s="2"/>
      <c r="W142" s="11"/>
      <c r="X142" s="10"/>
      <c r="Y142" s="20"/>
      <c r="Z142" s="11"/>
      <c r="AA142" s="21"/>
    </row>
    <row r="143" spans="1:27" ht="15" customHeight="1" x14ac:dyDescent="0.2">
      <c r="A143" s="77" t="s">
        <v>521</v>
      </c>
      <c r="B143" s="54" t="s">
        <v>1035</v>
      </c>
      <c r="C143" s="48">
        <v>12</v>
      </c>
      <c r="D143" s="48"/>
      <c r="E143" s="48"/>
      <c r="F143" s="48"/>
      <c r="G143" s="48"/>
      <c r="H143" s="48"/>
      <c r="I143" s="49">
        <v>6</v>
      </c>
      <c r="J143" s="29">
        <f>D143+E143+F143</f>
        <v>0</v>
      </c>
      <c r="K143" s="29">
        <f>D143*2+E143</f>
        <v>0</v>
      </c>
      <c r="L143" s="1046"/>
      <c r="M143" s="1047"/>
      <c r="N143" s="1047"/>
      <c r="O143" s="1048"/>
      <c r="Q143" s="74" t="s">
        <v>994</v>
      </c>
      <c r="R143" s="20"/>
      <c r="S143" s="20"/>
      <c r="T143" s="20"/>
      <c r="U143" s="20"/>
      <c r="V143" s="2"/>
      <c r="W143" s="11"/>
      <c r="X143" s="2"/>
      <c r="Y143" s="10"/>
      <c r="Z143" s="20"/>
      <c r="AA143" s="12"/>
    </row>
    <row r="144" spans="1:27" ht="15" customHeight="1" x14ac:dyDescent="0.2">
      <c r="A144" s="77" t="s">
        <v>521</v>
      </c>
      <c r="B144" s="54" t="s">
        <v>1036</v>
      </c>
      <c r="C144" s="48">
        <v>13</v>
      </c>
      <c r="D144" s="48"/>
      <c r="E144" s="48"/>
      <c r="F144" s="48"/>
      <c r="G144" s="48"/>
      <c r="H144" s="48"/>
      <c r="I144" s="49">
        <v>5</v>
      </c>
      <c r="J144" s="29">
        <f>D144+E144+F144</f>
        <v>0</v>
      </c>
      <c r="K144" s="29">
        <f>D144*2+E144</f>
        <v>0</v>
      </c>
      <c r="L144" s="1079" t="s">
        <v>1037</v>
      </c>
      <c r="M144" s="1080"/>
      <c r="N144" s="1080"/>
      <c r="O144" s="1081"/>
      <c r="Q144" s="74" t="s">
        <v>1029</v>
      </c>
      <c r="R144" s="20"/>
      <c r="S144" s="20"/>
      <c r="T144" s="20"/>
      <c r="U144" s="20"/>
      <c r="V144" s="20"/>
      <c r="W144" s="20"/>
      <c r="X144" s="2"/>
      <c r="Y144" s="11"/>
      <c r="Z144" s="10"/>
      <c r="AA144" s="12"/>
    </row>
    <row r="145" spans="1:27" ht="15" customHeight="1" thickBot="1" x14ac:dyDescent="0.25">
      <c r="A145" s="78" t="s">
        <v>521</v>
      </c>
      <c r="B145" s="55" t="s">
        <v>760</v>
      </c>
      <c r="C145" s="50">
        <v>13</v>
      </c>
      <c r="D145" s="50"/>
      <c r="E145" s="50"/>
      <c r="F145" s="50"/>
      <c r="G145" s="50"/>
      <c r="H145" s="50"/>
      <c r="I145" s="51">
        <v>4</v>
      </c>
      <c r="J145" s="29">
        <f>D145+E145+F145</f>
        <v>0</v>
      </c>
      <c r="K145" s="29">
        <f>D145*2+E145</f>
        <v>0</v>
      </c>
      <c r="L145" s="1082"/>
      <c r="M145" s="1083"/>
      <c r="N145" s="1083"/>
      <c r="O145" s="1084"/>
      <c r="Q145" s="75" t="s">
        <v>547</v>
      </c>
      <c r="R145" s="23"/>
      <c r="S145" s="23"/>
      <c r="T145" s="23"/>
      <c r="U145" s="23"/>
      <c r="V145" s="23"/>
      <c r="W145" s="23"/>
      <c r="X145" s="3"/>
      <c r="Y145" s="14"/>
      <c r="Z145" s="23"/>
      <c r="AA145" s="15"/>
    </row>
    <row r="146" spans="1:27" ht="15" customHeight="1" x14ac:dyDescent="0.2">
      <c r="C146" s="29">
        <f t="shared" ref="C146:H146" si="13">SUM(C136:C145)</f>
        <v>124</v>
      </c>
      <c r="D146" s="29">
        <f t="shared" si="13"/>
        <v>0</v>
      </c>
      <c r="E146" s="29">
        <f t="shared" si="13"/>
        <v>0</v>
      </c>
      <c r="F146" s="29">
        <f t="shared" si="13"/>
        <v>0</v>
      </c>
      <c r="G146" s="29">
        <f t="shared" si="13"/>
        <v>0</v>
      </c>
      <c r="H146" s="29">
        <f t="shared" si="13"/>
        <v>0</v>
      </c>
      <c r="I146" s="29">
        <f>SUM(I136:I145)+8</f>
        <v>133</v>
      </c>
      <c r="J146" s="29">
        <f>D146+E146+F146</f>
        <v>0</v>
      </c>
      <c r="K146" s="29">
        <f>D146*2+E146</f>
        <v>0</v>
      </c>
      <c r="Q146" s="5" t="s">
        <v>532</v>
      </c>
    </row>
    <row r="147" spans="1:27" ht="15" customHeight="1" thickBot="1" x14ac:dyDescent="0.25"/>
    <row r="148" spans="1:27" ht="15" customHeight="1" thickBot="1" x14ac:dyDescent="0.25">
      <c r="A148" s="944" t="s">
        <v>1038</v>
      </c>
      <c r="B148" s="942"/>
      <c r="C148" s="942"/>
      <c r="D148" s="942"/>
      <c r="E148" s="942"/>
      <c r="F148" s="951"/>
      <c r="G148" s="936" t="s">
        <v>979</v>
      </c>
      <c r="H148" s="937"/>
      <c r="I148" s="938"/>
      <c r="L148" s="945" t="s">
        <v>495</v>
      </c>
      <c r="M148" s="946"/>
      <c r="N148" s="946"/>
      <c r="O148" s="947"/>
    </row>
    <row r="149" spans="1:27" ht="15" customHeight="1" thickBot="1" x14ac:dyDescent="0.25">
      <c r="A149" s="96" t="s">
        <v>496</v>
      </c>
      <c r="B149" s="103" t="s">
        <v>497</v>
      </c>
      <c r="C149" s="104" t="s">
        <v>498</v>
      </c>
      <c r="D149" s="104" t="s">
        <v>499</v>
      </c>
      <c r="E149" s="104" t="s">
        <v>500</v>
      </c>
      <c r="F149" s="104" t="s">
        <v>501</v>
      </c>
      <c r="G149" s="105" t="s">
        <v>502</v>
      </c>
      <c r="H149" s="105" t="s">
        <v>503</v>
      </c>
      <c r="I149" s="106" t="s">
        <v>504</v>
      </c>
      <c r="L149" s="948"/>
      <c r="M149" s="949"/>
      <c r="N149" s="949"/>
      <c r="O149" s="950"/>
      <c r="Q149" s="24" t="s">
        <v>980</v>
      </c>
      <c r="R149" s="94"/>
      <c r="S149" s="94"/>
      <c r="T149" s="94"/>
      <c r="U149" s="94"/>
      <c r="V149" s="94"/>
      <c r="W149" s="94"/>
      <c r="X149" s="94"/>
      <c r="Y149" s="95"/>
    </row>
    <row r="150" spans="1:27" ht="15" customHeight="1" x14ac:dyDescent="0.2">
      <c r="A150" s="99" t="s">
        <v>521</v>
      </c>
      <c r="B150" s="53" t="s">
        <v>39</v>
      </c>
      <c r="C150" s="46"/>
      <c r="D150" s="46"/>
      <c r="E150" s="46"/>
      <c r="F150" s="46"/>
      <c r="G150" s="46"/>
      <c r="H150" s="46"/>
      <c r="I150" s="47"/>
      <c r="J150" s="29">
        <f t="shared" ref="J150:J158" si="14">D150+E150+F150</f>
        <v>0</v>
      </c>
      <c r="K150" s="29">
        <f t="shared" ref="K150:K158" si="15">D150*2+E150</f>
        <v>0</v>
      </c>
      <c r="L150" s="927" t="s">
        <v>40</v>
      </c>
      <c r="M150" s="928"/>
      <c r="N150" s="928"/>
      <c r="O150" s="929"/>
      <c r="Q150" s="92"/>
      <c r="R150" s="10"/>
      <c r="S150" s="20"/>
      <c r="T150" s="20"/>
      <c r="U150" s="20"/>
      <c r="V150" s="20"/>
      <c r="W150" s="20"/>
      <c r="X150" s="20"/>
      <c r="Y150" s="21"/>
    </row>
    <row r="151" spans="1:27" ht="15" customHeight="1" x14ac:dyDescent="0.2">
      <c r="A151" s="100" t="s">
        <v>521</v>
      </c>
      <c r="B151" s="54" t="s">
        <v>41</v>
      </c>
      <c r="C151" s="48"/>
      <c r="D151" s="48"/>
      <c r="E151" s="48"/>
      <c r="F151" s="48"/>
      <c r="G151" s="48"/>
      <c r="H151" s="48"/>
      <c r="I151" s="49"/>
      <c r="J151" s="29">
        <f t="shared" si="14"/>
        <v>0</v>
      </c>
      <c r="K151" s="29">
        <f t="shared" si="15"/>
        <v>0</v>
      </c>
      <c r="L151" s="930"/>
      <c r="M151" s="931"/>
      <c r="N151" s="931"/>
      <c r="O151" s="932"/>
      <c r="Q151" s="92"/>
      <c r="R151" s="20"/>
      <c r="S151" s="10"/>
      <c r="T151" s="20"/>
      <c r="U151" s="20"/>
      <c r="V151" s="20"/>
      <c r="W151" s="20"/>
      <c r="X151" s="20"/>
      <c r="Y151" s="21"/>
    </row>
    <row r="152" spans="1:27" ht="15" customHeight="1" x14ac:dyDescent="0.2">
      <c r="A152" s="100" t="s">
        <v>521</v>
      </c>
      <c r="B152" s="54" t="s">
        <v>42</v>
      </c>
      <c r="C152" s="48"/>
      <c r="D152" s="48"/>
      <c r="E152" s="48"/>
      <c r="F152" s="48"/>
      <c r="G152" s="48"/>
      <c r="H152" s="48"/>
      <c r="I152" s="49"/>
      <c r="J152" s="29">
        <f t="shared" si="14"/>
        <v>0</v>
      </c>
      <c r="K152" s="29">
        <f t="shared" si="15"/>
        <v>0</v>
      </c>
      <c r="L152" s="930"/>
      <c r="M152" s="931"/>
      <c r="N152" s="931"/>
      <c r="O152" s="932"/>
      <c r="Q152" s="92"/>
      <c r="R152" s="20"/>
      <c r="S152" s="20"/>
      <c r="T152" s="10"/>
      <c r="U152" s="20"/>
      <c r="V152" s="20"/>
      <c r="W152" s="20"/>
      <c r="X152" s="20"/>
      <c r="Y152" s="21"/>
    </row>
    <row r="153" spans="1:27" ht="15" customHeight="1" x14ac:dyDescent="0.2">
      <c r="A153" s="100" t="s">
        <v>521</v>
      </c>
      <c r="B153" s="54"/>
      <c r="C153" s="48"/>
      <c r="D153" s="48"/>
      <c r="E153" s="48"/>
      <c r="F153" s="48"/>
      <c r="G153" s="48"/>
      <c r="H153" s="48"/>
      <c r="I153" s="49"/>
      <c r="J153" s="29">
        <f t="shared" si="14"/>
        <v>0</v>
      </c>
      <c r="K153" s="29">
        <f t="shared" si="15"/>
        <v>0</v>
      </c>
      <c r="L153" s="930"/>
      <c r="M153" s="931"/>
      <c r="N153" s="931"/>
      <c r="O153" s="932"/>
      <c r="Q153" s="92"/>
      <c r="R153" s="20"/>
      <c r="S153" s="20"/>
      <c r="T153" s="2"/>
      <c r="U153" s="10"/>
      <c r="V153" s="20"/>
      <c r="W153" s="20"/>
      <c r="X153" s="20"/>
      <c r="Y153" s="21"/>
    </row>
    <row r="154" spans="1:27" ht="15" customHeight="1" x14ac:dyDescent="0.2">
      <c r="A154" s="100" t="s">
        <v>521</v>
      </c>
      <c r="B154" s="54"/>
      <c r="C154" s="48"/>
      <c r="D154" s="48"/>
      <c r="E154" s="48"/>
      <c r="F154" s="48"/>
      <c r="G154" s="48"/>
      <c r="H154" s="48"/>
      <c r="I154" s="49"/>
      <c r="J154" s="29">
        <f t="shared" si="14"/>
        <v>0</v>
      </c>
      <c r="K154" s="29">
        <f t="shared" si="15"/>
        <v>0</v>
      </c>
      <c r="L154" s="930"/>
      <c r="M154" s="931"/>
      <c r="N154" s="931"/>
      <c r="O154" s="932"/>
      <c r="Q154" s="92"/>
      <c r="R154" s="20"/>
      <c r="S154" s="20"/>
      <c r="T154" s="2"/>
      <c r="U154" s="11"/>
      <c r="V154" s="10"/>
      <c r="W154" s="20"/>
      <c r="X154" s="11"/>
      <c r="Y154" s="21"/>
    </row>
    <row r="155" spans="1:27" ht="15" customHeight="1" x14ac:dyDescent="0.2">
      <c r="A155" s="100" t="s">
        <v>521</v>
      </c>
      <c r="B155" s="54"/>
      <c r="C155" s="48"/>
      <c r="D155" s="48"/>
      <c r="E155" s="48"/>
      <c r="F155" s="48"/>
      <c r="G155" s="48"/>
      <c r="H155" s="48"/>
      <c r="I155" s="49"/>
      <c r="J155" s="29">
        <f t="shared" si="14"/>
        <v>0</v>
      </c>
      <c r="K155" s="29">
        <f t="shared" si="15"/>
        <v>0</v>
      </c>
      <c r="L155" s="930"/>
      <c r="M155" s="931"/>
      <c r="N155" s="931"/>
      <c r="O155" s="932"/>
      <c r="Q155" s="92"/>
      <c r="R155" s="20"/>
      <c r="S155" s="20"/>
      <c r="T155" s="2"/>
      <c r="U155" s="11"/>
      <c r="V155" s="2"/>
      <c r="W155" s="10"/>
      <c r="X155" s="20"/>
      <c r="Y155" s="12"/>
    </row>
    <row r="156" spans="1:27" ht="15" customHeight="1" x14ac:dyDescent="0.2">
      <c r="A156" s="100" t="s">
        <v>521</v>
      </c>
      <c r="B156" s="54"/>
      <c r="C156" s="48"/>
      <c r="D156" s="48"/>
      <c r="E156" s="48"/>
      <c r="F156" s="48"/>
      <c r="G156" s="48"/>
      <c r="H156" s="48"/>
      <c r="I156" s="49"/>
      <c r="J156" s="29">
        <f t="shared" si="14"/>
        <v>0</v>
      </c>
      <c r="K156" s="29">
        <f t="shared" si="15"/>
        <v>0</v>
      </c>
      <c r="L156" s="930"/>
      <c r="M156" s="931"/>
      <c r="N156" s="931"/>
      <c r="O156" s="932"/>
      <c r="Q156" s="92"/>
      <c r="R156" s="20"/>
      <c r="S156" s="20"/>
      <c r="T156" s="20"/>
      <c r="U156" s="20"/>
      <c r="V156" s="2"/>
      <c r="W156" s="11"/>
      <c r="X156" s="10"/>
      <c r="Y156" s="12"/>
    </row>
    <row r="157" spans="1:27" ht="15" customHeight="1" thickBot="1" x14ac:dyDescent="0.25">
      <c r="A157" s="101" t="s">
        <v>521</v>
      </c>
      <c r="B157" s="55"/>
      <c r="C157" s="50"/>
      <c r="D157" s="50"/>
      <c r="E157" s="50"/>
      <c r="F157" s="50"/>
      <c r="G157" s="50"/>
      <c r="H157" s="50"/>
      <c r="I157" s="51"/>
      <c r="J157" s="29">
        <f t="shared" si="14"/>
        <v>0</v>
      </c>
      <c r="K157" s="29">
        <f t="shared" si="15"/>
        <v>0</v>
      </c>
      <c r="L157" s="933"/>
      <c r="M157" s="934"/>
      <c r="N157" s="934"/>
      <c r="O157" s="935"/>
      <c r="Q157" s="93"/>
      <c r="R157" s="23"/>
      <c r="S157" s="23"/>
      <c r="T157" s="23"/>
      <c r="U157" s="23"/>
      <c r="V157" s="3"/>
      <c r="W157" s="14"/>
      <c r="X157" s="23"/>
      <c r="Y157" s="15"/>
      <c r="Z157" s="5" t="s">
        <v>532</v>
      </c>
    </row>
    <row r="158" spans="1:27" ht="15" customHeight="1" x14ac:dyDescent="0.2">
      <c r="C158" s="29">
        <f t="shared" ref="C158:H158" si="16">SUM(C150:C157)</f>
        <v>0</v>
      </c>
      <c r="D158" s="29">
        <f t="shared" si="16"/>
        <v>0</v>
      </c>
      <c r="E158" s="29">
        <f t="shared" si="16"/>
        <v>0</v>
      </c>
      <c r="F158" s="29">
        <f t="shared" si="16"/>
        <v>0</v>
      </c>
      <c r="G158" s="29">
        <f t="shared" si="16"/>
        <v>0</v>
      </c>
      <c r="H158" s="29">
        <f t="shared" si="16"/>
        <v>0</v>
      </c>
      <c r="I158" s="29">
        <f>SUM(I150:I157)+8</f>
        <v>8</v>
      </c>
      <c r="J158" s="29">
        <f t="shared" si="14"/>
        <v>0</v>
      </c>
      <c r="K158" s="29">
        <f t="shared" si="15"/>
        <v>0</v>
      </c>
      <c r="Q158" s="5" t="s">
        <v>532</v>
      </c>
    </row>
    <row r="159" spans="1:27" ht="15" customHeight="1" thickBot="1" x14ac:dyDescent="0.25"/>
    <row r="160" spans="1:27" ht="15" customHeight="1" thickBot="1" x14ac:dyDescent="0.25">
      <c r="A160" s="944" t="s">
        <v>43</v>
      </c>
      <c r="B160" s="942"/>
      <c r="C160" s="942"/>
      <c r="D160" s="942"/>
      <c r="E160" s="942"/>
      <c r="F160" s="951"/>
      <c r="G160" s="936" t="s">
        <v>979</v>
      </c>
      <c r="H160" s="937"/>
      <c r="I160" s="938"/>
      <c r="L160" s="945" t="s">
        <v>495</v>
      </c>
      <c r="M160" s="946"/>
      <c r="N160" s="946"/>
      <c r="O160" s="947"/>
    </row>
    <row r="161" spans="1:26" ht="15" customHeight="1" thickBot="1" x14ac:dyDescent="0.25">
      <c r="A161" s="96" t="s">
        <v>496</v>
      </c>
      <c r="B161" s="103" t="s">
        <v>497</v>
      </c>
      <c r="C161" s="104" t="s">
        <v>498</v>
      </c>
      <c r="D161" s="104" t="s">
        <v>499</v>
      </c>
      <c r="E161" s="104" t="s">
        <v>500</v>
      </c>
      <c r="F161" s="104" t="s">
        <v>501</v>
      </c>
      <c r="G161" s="105" t="s">
        <v>502</v>
      </c>
      <c r="H161" s="105" t="s">
        <v>503</v>
      </c>
      <c r="I161" s="106" t="s">
        <v>504</v>
      </c>
      <c r="L161" s="948"/>
      <c r="M161" s="949"/>
      <c r="N161" s="949"/>
      <c r="O161" s="950"/>
      <c r="Q161" s="24" t="s">
        <v>980</v>
      </c>
      <c r="R161" s="94" t="s">
        <v>44</v>
      </c>
      <c r="S161" s="94" t="s">
        <v>532</v>
      </c>
      <c r="T161" s="94" t="s">
        <v>532</v>
      </c>
      <c r="U161" s="94"/>
      <c r="V161" s="94"/>
      <c r="W161" s="94"/>
      <c r="X161" s="94"/>
      <c r="Y161" s="95"/>
      <c r="Z161" s="5" t="s">
        <v>532</v>
      </c>
    </row>
    <row r="162" spans="1:26" ht="15" customHeight="1" x14ac:dyDescent="0.2">
      <c r="A162" s="102">
        <v>1</v>
      </c>
      <c r="B162" s="174" t="s">
        <v>45</v>
      </c>
      <c r="C162" s="46"/>
      <c r="D162" s="46"/>
      <c r="E162" s="46"/>
      <c r="F162" s="46"/>
      <c r="G162" s="46"/>
      <c r="H162" s="46"/>
      <c r="I162" s="47"/>
      <c r="J162" s="29">
        <f t="shared" ref="J162:J170" si="17">D162+E162+F162</f>
        <v>0</v>
      </c>
      <c r="K162" s="29">
        <f t="shared" ref="K162:K170" si="18">D162*2+E162</f>
        <v>0</v>
      </c>
      <c r="L162" s="927" t="s">
        <v>974</v>
      </c>
      <c r="M162" s="928"/>
      <c r="N162" s="928"/>
      <c r="O162" s="929"/>
      <c r="Q162" s="92" t="s">
        <v>44</v>
      </c>
      <c r="R162" s="10"/>
      <c r="S162" s="20"/>
      <c r="T162" s="20"/>
      <c r="U162" s="20"/>
      <c r="V162" s="20"/>
      <c r="W162" s="20"/>
      <c r="X162" s="20"/>
      <c r="Y162" s="21"/>
    </row>
    <row r="163" spans="1:26" ht="15" customHeight="1" x14ac:dyDescent="0.2">
      <c r="A163" s="100" t="s">
        <v>521</v>
      </c>
      <c r="B163" s="129"/>
      <c r="C163" s="48"/>
      <c r="D163" s="48"/>
      <c r="E163" s="48"/>
      <c r="F163" s="48"/>
      <c r="G163" s="48"/>
      <c r="H163" s="48"/>
      <c r="I163" s="49"/>
      <c r="J163" s="29">
        <f t="shared" si="17"/>
        <v>0</v>
      </c>
      <c r="K163" s="29">
        <f t="shared" si="18"/>
        <v>0</v>
      </c>
      <c r="L163" s="930"/>
      <c r="M163" s="931"/>
      <c r="N163" s="931"/>
      <c r="O163" s="932"/>
      <c r="Q163" s="92" t="s">
        <v>532</v>
      </c>
      <c r="R163" s="20"/>
      <c r="S163" s="10"/>
      <c r="T163" s="20"/>
      <c r="U163" s="20"/>
      <c r="V163" s="20"/>
      <c r="W163" s="20"/>
      <c r="X163" s="20"/>
      <c r="Y163" s="21"/>
      <c r="Z163" s="5" t="s">
        <v>532</v>
      </c>
    </row>
    <row r="164" spans="1:26" ht="15" customHeight="1" x14ac:dyDescent="0.2">
      <c r="A164" s="100" t="s">
        <v>521</v>
      </c>
      <c r="B164" s="129" t="s">
        <v>532</v>
      </c>
      <c r="C164" s="48"/>
      <c r="D164" s="48"/>
      <c r="E164" s="48"/>
      <c r="F164" s="48"/>
      <c r="G164" s="48"/>
      <c r="H164" s="48"/>
      <c r="I164" s="49"/>
      <c r="J164" s="29">
        <f t="shared" si="17"/>
        <v>0</v>
      </c>
      <c r="K164" s="29">
        <f t="shared" si="18"/>
        <v>0</v>
      </c>
      <c r="L164" s="930"/>
      <c r="M164" s="931"/>
      <c r="N164" s="931"/>
      <c r="O164" s="932"/>
      <c r="Q164" s="92" t="s">
        <v>532</v>
      </c>
      <c r="R164" s="20"/>
      <c r="S164" s="20"/>
      <c r="T164" s="10"/>
      <c r="U164" s="20"/>
      <c r="V164" s="20"/>
      <c r="W164" s="20"/>
      <c r="X164" s="20"/>
      <c r="Y164" s="21"/>
    </row>
    <row r="165" spans="1:26" ht="15" customHeight="1" x14ac:dyDescent="0.2">
      <c r="A165" s="100" t="s">
        <v>521</v>
      </c>
      <c r="B165" s="129"/>
      <c r="C165" s="48"/>
      <c r="D165" s="48"/>
      <c r="E165" s="48"/>
      <c r="F165" s="48"/>
      <c r="G165" s="48"/>
      <c r="H165" s="48"/>
      <c r="I165" s="49"/>
      <c r="J165" s="29">
        <f t="shared" si="17"/>
        <v>0</v>
      </c>
      <c r="K165" s="29">
        <f t="shared" si="18"/>
        <v>0</v>
      </c>
      <c r="L165" s="930"/>
      <c r="M165" s="931"/>
      <c r="N165" s="931"/>
      <c r="O165" s="932"/>
      <c r="Q165" s="92"/>
      <c r="R165" s="20"/>
      <c r="S165" s="20"/>
      <c r="T165" s="2"/>
      <c r="U165" s="10"/>
      <c r="V165" s="20"/>
      <c r="W165" s="20"/>
      <c r="X165" s="20"/>
      <c r="Y165" s="21"/>
    </row>
    <row r="166" spans="1:26" ht="15" customHeight="1" x14ac:dyDescent="0.2">
      <c r="A166" s="100" t="s">
        <v>521</v>
      </c>
      <c r="B166" s="129"/>
      <c r="C166" s="48"/>
      <c r="D166" s="48"/>
      <c r="E166" s="48"/>
      <c r="F166" s="48"/>
      <c r="G166" s="48"/>
      <c r="H166" s="48"/>
      <c r="I166" s="49"/>
      <c r="J166" s="29">
        <f t="shared" si="17"/>
        <v>0</v>
      </c>
      <c r="K166" s="29">
        <f t="shared" si="18"/>
        <v>0</v>
      </c>
      <c r="L166" s="930"/>
      <c r="M166" s="931"/>
      <c r="N166" s="931"/>
      <c r="O166" s="932"/>
      <c r="Q166" s="92"/>
      <c r="R166" s="20"/>
      <c r="S166" s="20"/>
      <c r="T166" s="2"/>
      <c r="U166" s="11"/>
      <c r="V166" s="10"/>
      <c r="W166" s="20"/>
      <c r="X166" s="11"/>
      <c r="Y166" s="21"/>
    </row>
    <row r="167" spans="1:26" ht="15" customHeight="1" x14ac:dyDescent="0.2">
      <c r="A167" s="100" t="s">
        <v>521</v>
      </c>
      <c r="B167" s="129"/>
      <c r="C167" s="48"/>
      <c r="D167" s="48"/>
      <c r="E167" s="48"/>
      <c r="F167" s="48"/>
      <c r="G167" s="48"/>
      <c r="H167" s="48"/>
      <c r="I167" s="49"/>
      <c r="J167" s="29">
        <f t="shared" si="17"/>
        <v>0</v>
      </c>
      <c r="K167" s="29">
        <f t="shared" si="18"/>
        <v>0</v>
      </c>
      <c r="L167" s="930"/>
      <c r="M167" s="931"/>
      <c r="N167" s="931"/>
      <c r="O167" s="932"/>
      <c r="Q167" s="92"/>
      <c r="R167" s="20"/>
      <c r="S167" s="20"/>
      <c r="T167" s="2"/>
      <c r="U167" s="11"/>
      <c r="V167" s="2"/>
      <c r="W167" s="10"/>
      <c r="X167" s="20"/>
      <c r="Y167" s="12"/>
    </row>
    <row r="168" spans="1:26" ht="15" customHeight="1" x14ac:dyDescent="0.2">
      <c r="A168" s="100" t="s">
        <v>521</v>
      </c>
      <c r="B168" s="129"/>
      <c r="C168" s="48"/>
      <c r="D168" s="48"/>
      <c r="E168" s="48"/>
      <c r="F168" s="48"/>
      <c r="G168" s="48"/>
      <c r="H168" s="48"/>
      <c r="I168" s="49"/>
      <c r="J168" s="29">
        <f t="shared" si="17"/>
        <v>0</v>
      </c>
      <c r="K168" s="29">
        <f t="shared" si="18"/>
        <v>0</v>
      </c>
      <c r="L168" s="930"/>
      <c r="M168" s="931"/>
      <c r="N168" s="931"/>
      <c r="O168" s="932"/>
      <c r="Q168" s="92"/>
      <c r="R168" s="20"/>
      <c r="S168" s="20"/>
      <c r="T168" s="20"/>
      <c r="U168" s="20"/>
      <c r="V168" s="2"/>
      <c r="W168" s="11"/>
      <c r="X168" s="10"/>
      <c r="Y168" s="12"/>
    </row>
    <row r="169" spans="1:26" ht="15" customHeight="1" thickBot="1" x14ac:dyDescent="0.25">
      <c r="A169" s="101" t="s">
        <v>521</v>
      </c>
      <c r="B169" s="130"/>
      <c r="C169" s="50"/>
      <c r="D169" s="50"/>
      <c r="E169" s="50"/>
      <c r="F169" s="50"/>
      <c r="G169" s="50"/>
      <c r="H169" s="50"/>
      <c r="I169" s="51"/>
      <c r="J169" s="29">
        <f t="shared" si="17"/>
        <v>0</v>
      </c>
      <c r="K169" s="29">
        <f t="shared" si="18"/>
        <v>0</v>
      </c>
      <c r="L169" s="933"/>
      <c r="M169" s="934"/>
      <c r="N169" s="934"/>
      <c r="O169" s="935"/>
      <c r="Q169" s="93"/>
      <c r="R169" s="23"/>
      <c r="S169" s="23"/>
      <c r="T169" s="23"/>
      <c r="U169" s="23"/>
      <c r="V169" s="3"/>
      <c r="W169" s="14"/>
      <c r="X169" s="23"/>
      <c r="Y169" s="15"/>
    </row>
    <row r="170" spans="1:26" ht="15" customHeight="1" x14ac:dyDescent="0.2">
      <c r="C170" s="29">
        <f>SUM(C162:C169)</f>
        <v>0</v>
      </c>
      <c r="D170" s="29">
        <f>SUM(D162:D169)</f>
        <v>0</v>
      </c>
      <c r="E170" s="29">
        <v>0</v>
      </c>
      <c r="F170" s="29">
        <f>SUM(F162:F169)</f>
        <v>0</v>
      </c>
      <c r="G170" s="29">
        <f>SUM(G162:G169)</f>
        <v>0</v>
      </c>
      <c r="H170" s="29">
        <f>SUM(H162:H169)</f>
        <v>0</v>
      </c>
      <c r="I170" s="29">
        <f>SUM(I162:I169)</f>
        <v>0</v>
      </c>
      <c r="J170" s="29">
        <f t="shared" si="17"/>
        <v>0</v>
      </c>
      <c r="K170" s="29">
        <f t="shared" si="18"/>
        <v>0</v>
      </c>
      <c r="Q170"/>
      <c r="R170"/>
      <c r="S170"/>
      <c r="T170"/>
      <c r="U170"/>
      <c r="V170"/>
      <c r="W170"/>
      <c r="X170"/>
      <c r="Y170"/>
    </row>
    <row r="171" spans="1:26" ht="15" customHeight="1" thickBot="1" x14ac:dyDescent="0.25"/>
    <row r="172" spans="1:26" ht="15" customHeight="1" thickBot="1" x14ac:dyDescent="0.25">
      <c r="A172" s="944" t="s">
        <v>820</v>
      </c>
      <c r="B172" s="942"/>
      <c r="C172" s="942"/>
      <c r="D172" s="942"/>
      <c r="E172" s="942"/>
      <c r="F172" s="951"/>
      <c r="G172" s="936" t="s">
        <v>979</v>
      </c>
      <c r="H172" s="937"/>
      <c r="I172" s="938"/>
      <c r="L172" s="945" t="s">
        <v>495</v>
      </c>
      <c r="M172" s="946"/>
      <c r="N172" s="946"/>
      <c r="O172" s="947"/>
    </row>
    <row r="173" spans="1:26" ht="15" customHeight="1" thickBot="1" x14ac:dyDescent="0.25">
      <c r="A173" s="96" t="s">
        <v>496</v>
      </c>
      <c r="B173" s="103" t="s">
        <v>497</v>
      </c>
      <c r="C173" s="104" t="s">
        <v>498</v>
      </c>
      <c r="D173" s="104" t="s">
        <v>499</v>
      </c>
      <c r="E173" s="104" t="s">
        <v>500</v>
      </c>
      <c r="F173" s="104" t="s">
        <v>501</v>
      </c>
      <c r="G173" s="105" t="s">
        <v>502</v>
      </c>
      <c r="H173" s="105" t="s">
        <v>503</v>
      </c>
      <c r="I173" s="106" t="s">
        <v>504</v>
      </c>
      <c r="L173" s="948"/>
      <c r="M173" s="949"/>
      <c r="N173" s="949"/>
      <c r="O173" s="950"/>
      <c r="Q173" s="24" t="s">
        <v>980</v>
      </c>
      <c r="R173" s="94"/>
      <c r="S173" s="94"/>
      <c r="T173" s="94"/>
      <c r="U173" s="94"/>
      <c r="V173" s="94"/>
      <c r="W173" s="94"/>
      <c r="X173" s="94"/>
      <c r="Y173" s="95"/>
    </row>
    <row r="174" spans="1:26" ht="15" customHeight="1" x14ac:dyDescent="0.2">
      <c r="A174" s="102">
        <v>1</v>
      </c>
      <c r="B174" s="53" t="s">
        <v>41</v>
      </c>
      <c r="C174" s="46"/>
      <c r="D174" s="46"/>
      <c r="E174" s="46"/>
      <c r="F174" s="46"/>
      <c r="G174" s="46"/>
      <c r="H174" s="46"/>
      <c r="I174" s="47"/>
      <c r="J174" s="29">
        <f>D174+E174+F174</f>
        <v>0</v>
      </c>
      <c r="K174" s="29">
        <f>D174*2+E174</f>
        <v>0</v>
      </c>
      <c r="L174" s="927" t="s">
        <v>974</v>
      </c>
      <c r="M174" s="928"/>
      <c r="N174" s="928"/>
      <c r="O174" s="929"/>
      <c r="Q174" s="92"/>
      <c r="R174" s="10"/>
      <c r="S174" s="20"/>
      <c r="T174" s="20"/>
      <c r="U174" s="20"/>
      <c r="V174" s="20"/>
      <c r="W174" s="20"/>
      <c r="X174" s="20"/>
      <c r="Y174" s="21"/>
    </row>
    <row r="175" spans="1:26" ht="15" customHeight="1" x14ac:dyDescent="0.2">
      <c r="A175" s="100" t="s">
        <v>521</v>
      </c>
      <c r="B175" s="54"/>
      <c r="C175" s="48"/>
      <c r="D175" s="48"/>
      <c r="E175" s="48"/>
      <c r="F175" s="48"/>
      <c r="G175" s="48"/>
      <c r="H175" s="48"/>
      <c r="I175" s="49"/>
      <c r="J175" s="29">
        <f>D175+E175+F175</f>
        <v>0</v>
      </c>
      <c r="K175" s="29">
        <f>D175*2+E175</f>
        <v>0</v>
      </c>
      <c r="L175" s="930"/>
      <c r="M175" s="931"/>
      <c r="N175" s="931"/>
      <c r="O175" s="932"/>
      <c r="Q175" s="92"/>
      <c r="R175" s="20"/>
      <c r="S175" s="10"/>
      <c r="T175" s="20"/>
      <c r="U175" s="20"/>
      <c r="V175" s="20"/>
      <c r="W175" s="20"/>
      <c r="X175" s="20"/>
      <c r="Y175" s="21"/>
    </row>
    <row r="176" spans="1:26" ht="15" customHeight="1" x14ac:dyDescent="0.2">
      <c r="A176" s="100" t="s">
        <v>521</v>
      </c>
      <c r="B176" s="54"/>
      <c r="C176" s="48"/>
      <c r="D176" s="48"/>
      <c r="E176" s="48"/>
      <c r="F176" s="48"/>
      <c r="G176" s="48"/>
      <c r="H176" s="48"/>
      <c r="I176" s="49"/>
      <c r="J176" s="29">
        <f>D176+E176+F176</f>
        <v>0</v>
      </c>
      <c r="K176" s="29">
        <f>D176*2+E176</f>
        <v>0</v>
      </c>
      <c r="L176" s="930"/>
      <c r="M176" s="931"/>
      <c r="N176" s="931"/>
      <c r="O176" s="932"/>
      <c r="Q176" s="92"/>
      <c r="R176" s="20"/>
      <c r="S176" s="20"/>
      <c r="T176" s="10"/>
      <c r="U176" s="20"/>
      <c r="V176" s="20"/>
      <c r="W176" s="20"/>
      <c r="X176" s="20"/>
      <c r="Y176" s="21"/>
    </row>
    <row r="177" spans="1:25" ht="15" customHeight="1" x14ac:dyDescent="0.2">
      <c r="A177" s="100" t="s">
        <v>521</v>
      </c>
      <c r="B177" s="54"/>
      <c r="C177" s="48"/>
      <c r="D177" s="48"/>
      <c r="E177" s="48"/>
      <c r="F177" s="48"/>
      <c r="G177" s="48"/>
      <c r="H177" s="48"/>
      <c r="I177" s="49"/>
      <c r="J177" s="29">
        <v>0</v>
      </c>
      <c r="K177" s="29">
        <v>0</v>
      </c>
      <c r="L177" s="930"/>
      <c r="M177" s="931"/>
      <c r="N177" s="931"/>
      <c r="O177" s="932"/>
      <c r="Q177" s="92"/>
      <c r="R177" s="20"/>
      <c r="S177" s="20"/>
      <c r="T177" s="2"/>
      <c r="U177" s="10"/>
      <c r="V177" s="20"/>
      <c r="W177" s="20"/>
      <c r="X177" s="20"/>
      <c r="Y177" s="21"/>
    </row>
    <row r="178" spans="1:25" ht="15" customHeight="1" x14ac:dyDescent="0.2">
      <c r="A178" s="100" t="s">
        <v>521</v>
      </c>
      <c r="B178" s="54"/>
      <c r="C178" s="48"/>
      <c r="D178" s="48"/>
      <c r="E178" s="48"/>
      <c r="F178" s="48"/>
      <c r="G178" s="48"/>
      <c r="H178" s="48"/>
      <c r="I178" s="49"/>
      <c r="J178" s="29">
        <v>0</v>
      </c>
      <c r="K178" s="29">
        <v>0</v>
      </c>
      <c r="L178" s="930"/>
      <c r="M178" s="931"/>
      <c r="N178" s="931"/>
      <c r="O178" s="932"/>
      <c r="Q178" s="92"/>
      <c r="R178" s="20"/>
      <c r="S178" s="20"/>
      <c r="T178" s="2"/>
      <c r="U178" s="11"/>
      <c r="V178" s="10"/>
      <c r="W178" s="20"/>
      <c r="X178" s="11"/>
      <c r="Y178" s="21"/>
    </row>
    <row r="179" spans="1:25" ht="15" customHeight="1" x14ac:dyDescent="0.2">
      <c r="A179" s="100" t="s">
        <v>521</v>
      </c>
      <c r="B179" s="54"/>
      <c r="C179" s="48"/>
      <c r="D179" s="48"/>
      <c r="E179" s="48"/>
      <c r="F179" s="48"/>
      <c r="G179" s="48"/>
      <c r="H179" s="48"/>
      <c r="I179" s="49"/>
      <c r="J179" s="29">
        <f>D179+E179+F179</f>
        <v>0</v>
      </c>
      <c r="K179" s="29">
        <f>D179*2+E179</f>
        <v>0</v>
      </c>
      <c r="L179" s="930"/>
      <c r="M179" s="931"/>
      <c r="N179" s="931"/>
      <c r="O179" s="932"/>
      <c r="Q179" s="92"/>
      <c r="R179" s="20"/>
      <c r="S179" s="20"/>
      <c r="T179" s="2"/>
      <c r="U179" s="11"/>
      <c r="V179" s="2"/>
      <c r="W179" s="10"/>
      <c r="X179" s="20"/>
      <c r="Y179" s="12"/>
    </row>
    <row r="180" spans="1:25" ht="15" customHeight="1" x14ac:dyDescent="0.2">
      <c r="A180" s="100" t="s">
        <v>521</v>
      </c>
      <c r="B180" s="54"/>
      <c r="C180" s="48"/>
      <c r="D180" s="48"/>
      <c r="E180" s="48"/>
      <c r="F180" s="48"/>
      <c r="G180" s="48"/>
      <c r="H180" s="48"/>
      <c r="I180" s="49"/>
      <c r="J180" s="29">
        <f>D180+E180+F180</f>
        <v>0</v>
      </c>
      <c r="K180" s="29">
        <f>D180*2+E180</f>
        <v>0</v>
      </c>
      <c r="L180" s="930"/>
      <c r="M180" s="931"/>
      <c r="N180" s="931"/>
      <c r="O180" s="932"/>
      <c r="Q180" s="92"/>
      <c r="R180" s="20"/>
      <c r="S180" s="20"/>
      <c r="T180" s="20"/>
      <c r="U180" s="20"/>
      <c r="V180" s="2"/>
      <c r="W180" s="11"/>
      <c r="X180" s="10"/>
      <c r="Y180" s="12"/>
    </row>
    <row r="181" spans="1:25" ht="15" customHeight="1" thickBot="1" x14ac:dyDescent="0.25">
      <c r="A181" s="101" t="s">
        <v>521</v>
      </c>
      <c r="B181" s="55"/>
      <c r="C181" s="50"/>
      <c r="D181" s="50"/>
      <c r="E181" s="50"/>
      <c r="F181" s="50"/>
      <c r="G181" s="50"/>
      <c r="H181" s="50"/>
      <c r="I181" s="51"/>
      <c r="J181" s="29">
        <f>D181+E181+F181</f>
        <v>0</v>
      </c>
      <c r="K181" s="29">
        <f>D181*2+E181</f>
        <v>0</v>
      </c>
      <c r="L181" s="933"/>
      <c r="M181" s="934"/>
      <c r="N181" s="934"/>
      <c r="O181" s="935"/>
      <c r="Q181" s="93"/>
      <c r="R181" s="23"/>
      <c r="S181" s="23"/>
      <c r="T181" s="23"/>
      <c r="U181" s="23"/>
      <c r="V181" s="3"/>
      <c r="W181" s="14"/>
      <c r="X181" s="23"/>
      <c r="Y181" s="15"/>
    </row>
    <row r="182" spans="1:25" ht="15" customHeight="1" x14ac:dyDescent="0.2">
      <c r="C182" s="29">
        <f t="shared" ref="C182:I182" si="19">SUM(C174:C181)</f>
        <v>0</v>
      </c>
      <c r="D182" s="29">
        <f t="shared" si="19"/>
        <v>0</v>
      </c>
      <c r="E182" s="29">
        <f t="shared" si="19"/>
        <v>0</v>
      </c>
      <c r="F182" s="29">
        <f t="shared" si="19"/>
        <v>0</v>
      </c>
      <c r="G182" s="29">
        <f t="shared" si="19"/>
        <v>0</v>
      </c>
      <c r="H182" s="29">
        <f t="shared" si="19"/>
        <v>0</v>
      </c>
      <c r="I182" s="29">
        <f t="shared" si="19"/>
        <v>0</v>
      </c>
      <c r="J182" s="29">
        <f>D182+E182+F182</f>
        <v>0</v>
      </c>
      <c r="K182" s="29">
        <f>D182*2+E182</f>
        <v>0</v>
      </c>
    </row>
    <row r="183" spans="1:25" ht="15" customHeight="1" thickBot="1" x14ac:dyDescent="0.25"/>
    <row r="184" spans="1:25" ht="15" customHeight="1" x14ac:dyDescent="0.2">
      <c r="A184" s="1016" t="s">
        <v>491</v>
      </c>
      <c r="B184" s="1017"/>
      <c r="C184" s="1020" t="s">
        <v>46</v>
      </c>
      <c r="D184" s="1021"/>
      <c r="E184" s="1021"/>
      <c r="F184" s="1021"/>
      <c r="G184" s="1021"/>
      <c r="H184" s="1021"/>
      <c r="I184" s="1022"/>
    </row>
    <row r="185" spans="1:25" ht="15" customHeight="1" thickBot="1" x14ac:dyDescent="0.25">
      <c r="A185" s="1018"/>
      <c r="B185" s="1019"/>
      <c r="C185" s="1023"/>
      <c r="D185" s="1024"/>
      <c r="E185" s="1024"/>
      <c r="F185" s="1024"/>
      <c r="G185" s="1024"/>
      <c r="H185" s="1024"/>
      <c r="I185" s="1025"/>
    </row>
    <row r="186" spans="1:25" ht="15" customHeight="1" thickBot="1" x14ac:dyDescent="0.25"/>
    <row r="187" spans="1:25" ht="15" customHeight="1" thickBot="1" x14ac:dyDescent="0.25">
      <c r="A187" s="1006" t="s">
        <v>537</v>
      </c>
      <c r="B187" s="1007"/>
      <c r="C187" s="1007"/>
      <c r="D187" s="1007"/>
      <c r="E187" s="1007"/>
      <c r="F187" s="1008"/>
      <c r="G187" s="1003" t="s">
        <v>47</v>
      </c>
      <c r="H187" s="1004"/>
      <c r="I187" s="1005"/>
      <c r="L187" s="952" t="s">
        <v>583</v>
      </c>
      <c r="M187" s="953"/>
      <c r="N187" s="953"/>
      <c r="O187" s="954"/>
    </row>
    <row r="188" spans="1:25" ht="15" customHeight="1" thickBot="1" x14ac:dyDescent="0.25">
      <c r="A188" s="117" t="s">
        <v>496</v>
      </c>
      <c r="B188" s="118" t="s">
        <v>497</v>
      </c>
      <c r="C188" s="119" t="s">
        <v>498</v>
      </c>
      <c r="D188" s="119" t="s">
        <v>499</v>
      </c>
      <c r="E188" s="119" t="s">
        <v>500</v>
      </c>
      <c r="F188" s="119" t="s">
        <v>501</v>
      </c>
      <c r="G188" s="121" t="s">
        <v>502</v>
      </c>
      <c r="H188" s="121" t="s">
        <v>503</v>
      </c>
      <c r="I188" s="122" t="s">
        <v>504</v>
      </c>
      <c r="L188" s="955"/>
      <c r="M188" s="956"/>
      <c r="N188" s="956"/>
      <c r="O188" s="957"/>
      <c r="Q188" s="24" t="s">
        <v>48</v>
      </c>
      <c r="R188" s="113" t="s">
        <v>540</v>
      </c>
      <c r="S188" s="113" t="s">
        <v>701</v>
      </c>
      <c r="T188" s="113" t="s">
        <v>756</v>
      </c>
      <c r="U188" s="113" t="s">
        <v>566</v>
      </c>
      <c r="V188" s="113" t="s">
        <v>544</v>
      </c>
      <c r="W188" s="113" t="s">
        <v>49</v>
      </c>
      <c r="X188" s="113" t="s">
        <v>955</v>
      </c>
      <c r="Y188" s="114" t="s">
        <v>50</v>
      </c>
    </row>
    <row r="189" spans="1:25" ht="15" customHeight="1" x14ac:dyDescent="0.2">
      <c r="A189" s="132">
        <v>1</v>
      </c>
      <c r="B189" s="53" t="s">
        <v>760</v>
      </c>
      <c r="C189" s="46">
        <v>4</v>
      </c>
      <c r="D189" s="46"/>
      <c r="E189" s="46"/>
      <c r="F189" s="46"/>
      <c r="G189" s="46"/>
      <c r="H189" s="46"/>
      <c r="I189" s="47">
        <v>7</v>
      </c>
      <c r="J189" s="29">
        <f t="shared" ref="J189:J253" si="20">D189+E189+F189</f>
        <v>0</v>
      </c>
      <c r="K189" s="29">
        <f t="shared" ref="K189:K253" si="21">D189*2+E189</f>
        <v>0</v>
      </c>
      <c r="L189" s="927" t="s">
        <v>51</v>
      </c>
      <c r="M189" s="928"/>
      <c r="N189" s="928"/>
      <c r="O189" s="929"/>
      <c r="Q189" s="115" t="s">
        <v>540</v>
      </c>
      <c r="R189" s="10"/>
      <c r="S189" s="20"/>
      <c r="T189" s="20"/>
      <c r="U189" s="20"/>
      <c r="V189" s="20"/>
      <c r="W189" s="20"/>
      <c r="X189" s="20"/>
      <c r="Y189" s="21"/>
    </row>
    <row r="190" spans="1:25" ht="15" customHeight="1" x14ac:dyDescent="0.2">
      <c r="A190" s="124" t="s">
        <v>550</v>
      </c>
      <c r="B190" s="54" t="s">
        <v>559</v>
      </c>
      <c r="C190" s="48">
        <v>7</v>
      </c>
      <c r="D190" s="48"/>
      <c r="E190" s="48"/>
      <c r="F190" s="48"/>
      <c r="G190" s="48"/>
      <c r="H190" s="48"/>
      <c r="I190" s="49">
        <v>6</v>
      </c>
      <c r="J190" s="29">
        <f t="shared" si="20"/>
        <v>0</v>
      </c>
      <c r="K190" s="29">
        <f t="shared" si="21"/>
        <v>0</v>
      </c>
      <c r="L190" s="930"/>
      <c r="M190" s="931"/>
      <c r="N190" s="931"/>
      <c r="O190" s="932"/>
      <c r="Q190" s="115" t="s">
        <v>701</v>
      </c>
      <c r="R190" s="20"/>
      <c r="S190" s="10"/>
      <c r="T190" s="20"/>
      <c r="U190" s="20"/>
      <c r="V190" s="20"/>
      <c r="W190" s="20"/>
      <c r="X190" s="20"/>
      <c r="Y190" s="21"/>
    </row>
    <row r="191" spans="1:25" ht="15" customHeight="1" x14ac:dyDescent="0.2">
      <c r="A191" s="124" t="s">
        <v>550</v>
      </c>
      <c r="B191" s="54" t="s">
        <v>575</v>
      </c>
      <c r="C191" s="48">
        <v>5</v>
      </c>
      <c r="D191" s="48"/>
      <c r="E191" s="48"/>
      <c r="F191" s="48"/>
      <c r="G191" s="48"/>
      <c r="H191" s="48"/>
      <c r="I191" s="49">
        <v>6</v>
      </c>
      <c r="J191" s="29">
        <f t="shared" si="20"/>
        <v>0</v>
      </c>
      <c r="K191" s="29">
        <f t="shared" si="21"/>
        <v>0</v>
      </c>
      <c r="L191" s="930"/>
      <c r="M191" s="931"/>
      <c r="N191" s="931"/>
      <c r="O191" s="932"/>
      <c r="Q191" s="115" t="s">
        <v>756</v>
      </c>
      <c r="R191" s="20"/>
      <c r="S191" s="20"/>
      <c r="T191" s="10"/>
      <c r="U191" s="20"/>
      <c r="V191" s="20"/>
      <c r="W191" s="20"/>
      <c r="X191" s="20"/>
      <c r="Y191" s="21"/>
    </row>
    <row r="192" spans="1:25" ht="15" customHeight="1" x14ac:dyDescent="0.2">
      <c r="A192" s="124">
        <v>4</v>
      </c>
      <c r="B192" s="54" t="s">
        <v>957</v>
      </c>
      <c r="C192" s="48">
        <v>5</v>
      </c>
      <c r="D192" s="48"/>
      <c r="E192" s="48"/>
      <c r="F192" s="48"/>
      <c r="G192" s="48"/>
      <c r="H192" s="48"/>
      <c r="I192" s="49">
        <v>6</v>
      </c>
      <c r="J192" s="29">
        <f t="shared" si="20"/>
        <v>0</v>
      </c>
      <c r="K192" s="29">
        <f t="shared" si="21"/>
        <v>0</v>
      </c>
      <c r="L192" s="930"/>
      <c r="M192" s="931"/>
      <c r="N192" s="931"/>
      <c r="O192" s="932"/>
      <c r="Q192" s="115" t="s">
        <v>566</v>
      </c>
      <c r="R192" s="20"/>
      <c r="S192" s="20"/>
      <c r="T192" s="2"/>
      <c r="U192" s="10"/>
      <c r="V192" s="20"/>
      <c r="W192" s="20"/>
      <c r="X192" s="20"/>
      <c r="Y192" s="21"/>
    </row>
    <row r="193" spans="1:27" ht="15" customHeight="1" x14ac:dyDescent="0.2">
      <c r="A193" s="124">
        <v>5</v>
      </c>
      <c r="B193" s="54" t="s">
        <v>707</v>
      </c>
      <c r="C193" s="48">
        <v>5</v>
      </c>
      <c r="D193" s="48"/>
      <c r="E193" s="48"/>
      <c r="F193" s="48"/>
      <c r="G193" s="48"/>
      <c r="H193" s="48"/>
      <c r="I193" s="49">
        <v>3</v>
      </c>
      <c r="J193" s="29">
        <f t="shared" si="20"/>
        <v>0</v>
      </c>
      <c r="K193" s="29">
        <f t="shared" si="21"/>
        <v>0</v>
      </c>
      <c r="L193" s="930"/>
      <c r="M193" s="931"/>
      <c r="N193" s="931"/>
      <c r="O193" s="932"/>
      <c r="Q193" s="115" t="s">
        <v>544</v>
      </c>
      <c r="R193" s="20"/>
      <c r="S193" s="20"/>
      <c r="T193" s="2"/>
      <c r="U193" s="11"/>
      <c r="V193" s="10"/>
      <c r="W193" s="20"/>
      <c r="X193" s="11"/>
      <c r="Y193" s="21"/>
    </row>
    <row r="194" spans="1:27" ht="15" customHeight="1" x14ac:dyDescent="0.2">
      <c r="A194" s="124">
        <v>6</v>
      </c>
      <c r="B194" s="54" t="s">
        <v>52</v>
      </c>
      <c r="C194" s="48">
        <v>2</v>
      </c>
      <c r="D194" s="48"/>
      <c r="E194" s="48"/>
      <c r="F194" s="48"/>
      <c r="G194" s="48"/>
      <c r="H194" s="48"/>
      <c r="I194" s="49">
        <v>0</v>
      </c>
      <c r="J194" s="29">
        <f t="shared" si="20"/>
        <v>0</v>
      </c>
      <c r="K194" s="29">
        <f t="shared" si="21"/>
        <v>0</v>
      </c>
      <c r="L194" s="930"/>
      <c r="M194" s="931"/>
      <c r="N194" s="931"/>
      <c r="O194" s="932"/>
      <c r="Q194" s="115" t="s">
        <v>49</v>
      </c>
      <c r="R194" s="20"/>
      <c r="S194" s="20"/>
      <c r="T194" s="2"/>
      <c r="U194" s="11"/>
      <c r="V194" s="2"/>
      <c r="W194" s="10"/>
      <c r="X194" s="20"/>
      <c r="Y194" s="12"/>
    </row>
    <row r="195" spans="1:27" ht="15" customHeight="1" x14ac:dyDescent="0.2">
      <c r="A195" s="124" t="s">
        <v>533</v>
      </c>
      <c r="B195" s="54" t="s">
        <v>53</v>
      </c>
      <c r="C195" s="48">
        <v>0</v>
      </c>
      <c r="D195" s="48">
        <v>0</v>
      </c>
      <c r="E195" s="48">
        <v>0</v>
      </c>
      <c r="F195" s="48">
        <v>0</v>
      </c>
      <c r="G195" s="48">
        <v>0</v>
      </c>
      <c r="H195" s="48">
        <v>0</v>
      </c>
      <c r="I195" s="49">
        <v>0</v>
      </c>
      <c r="J195" s="29">
        <f t="shared" si="20"/>
        <v>0</v>
      </c>
      <c r="K195" s="29">
        <f t="shared" si="21"/>
        <v>0</v>
      </c>
      <c r="L195" s="930"/>
      <c r="M195" s="931"/>
      <c r="N195" s="931"/>
      <c r="O195" s="932"/>
      <c r="Q195" s="115" t="s">
        <v>955</v>
      </c>
      <c r="R195" s="20"/>
      <c r="S195" s="20"/>
      <c r="T195" s="20"/>
      <c r="U195" s="20"/>
      <c r="V195" s="2"/>
      <c r="W195" s="11"/>
      <c r="X195" s="10"/>
      <c r="Y195" s="12"/>
    </row>
    <row r="196" spans="1:27" ht="15" customHeight="1" thickBot="1" x14ac:dyDescent="0.25">
      <c r="A196" s="125" t="s">
        <v>533</v>
      </c>
      <c r="B196" s="55" t="s">
        <v>548</v>
      </c>
      <c r="C196" s="50">
        <v>0</v>
      </c>
      <c r="D196" s="50">
        <v>0</v>
      </c>
      <c r="E196" s="50">
        <v>0</v>
      </c>
      <c r="F196" s="50">
        <v>0</v>
      </c>
      <c r="G196" s="50">
        <v>0</v>
      </c>
      <c r="H196" s="50">
        <v>0</v>
      </c>
      <c r="I196" s="51">
        <v>0</v>
      </c>
      <c r="J196" s="29">
        <f t="shared" si="20"/>
        <v>0</v>
      </c>
      <c r="K196" s="29">
        <f t="shared" si="21"/>
        <v>0</v>
      </c>
      <c r="L196" s="933"/>
      <c r="M196" s="934"/>
      <c r="N196" s="934"/>
      <c r="O196" s="935"/>
      <c r="Q196" s="116" t="s">
        <v>50</v>
      </c>
      <c r="R196" s="23"/>
      <c r="S196" s="23"/>
      <c r="T196" s="23"/>
      <c r="U196" s="23"/>
      <c r="V196" s="3"/>
      <c r="W196" s="14"/>
      <c r="X196" s="23"/>
      <c r="Y196" s="15"/>
    </row>
    <row r="197" spans="1:27" ht="15" customHeight="1" x14ac:dyDescent="0.2">
      <c r="C197" s="29">
        <f t="shared" ref="C197:I197" si="22">SUM(C189:C196)</f>
        <v>28</v>
      </c>
      <c r="D197" s="29">
        <f t="shared" si="22"/>
        <v>0</v>
      </c>
      <c r="E197" s="29">
        <f t="shared" si="22"/>
        <v>0</v>
      </c>
      <c r="F197" s="29">
        <f t="shared" si="22"/>
        <v>0</v>
      </c>
      <c r="G197" s="29">
        <f t="shared" si="22"/>
        <v>0</v>
      </c>
      <c r="H197" s="29">
        <f t="shared" si="22"/>
        <v>0</v>
      </c>
      <c r="I197" s="29">
        <f t="shared" si="22"/>
        <v>28</v>
      </c>
      <c r="J197" s="29">
        <f t="shared" si="20"/>
        <v>0</v>
      </c>
      <c r="K197" s="29">
        <f t="shared" si="21"/>
        <v>0</v>
      </c>
    </row>
    <row r="198" spans="1:27" ht="15" customHeight="1" thickBot="1" x14ac:dyDescent="0.25"/>
    <row r="199" spans="1:27" ht="15" customHeight="1" thickBot="1" x14ac:dyDescent="0.25">
      <c r="A199" s="1006" t="s">
        <v>698</v>
      </c>
      <c r="B199" s="1007"/>
      <c r="C199" s="1007"/>
      <c r="D199" s="1007"/>
      <c r="E199" s="1007"/>
      <c r="F199" s="1008"/>
      <c r="G199" s="1003" t="s">
        <v>46</v>
      </c>
      <c r="H199" s="1004"/>
      <c r="I199" s="1005"/>
      <c r="L199" s="986" t="s">
        <v>588</v>
      </c>
      <c r="M199" s="987"/>
      <c r="N199" s="987"/>
      <c r="O199" s="988"/>
    </row>
    <row r="200" spans="1:27" ht="15" customHeight="1" thickBot="1" x14ac:dyDescent="0.25">
      <c r="A200" s="117" t="s">
        <v>496</v>
      </c>
      <c r="B200" s="118" t="s">
        <v>497</v>
      </c>
      <c r="C200" s="119" t="s">
        <v>498</v>
      </c>
      <c r="D200" s="119" t="s">
        <v>499</v>
      </c>
      <c r="E200" s="119" t="s">
        <v>500</v>
      </c>
      <c r="F200" s="119" t="s">
        <v>501</v>
      </c>
      <c r="G200" s="121" t="s">
        <v>502</v>
      </c>
      <c r="H200" s="121" t="s">
        <v>503</v>
      </c>
      <c r="I200" s="122" t="s">
        <v>504</v>
      </c>
      <c r="L200" s="989"/>
      <c r="M200" s="990"/>
      <c r="N200" s="990"/>
      <c r="O200" s="991"/>
      <c r="Q200" s="24" t="s">
        <v>48</v>
      </c>
      <c r="R200" s="113" t="s">
        <v>503</v>
      </c>
      <c r="S200" s="113" t="s">
        <v>626</v>
      </c>
      <c r="T200" s="113" t="s">
        <v>902</v>
      </c>
      <c r="U200" s="113" t="s">
        <v>700</v>
      </c>
      <c r="V200" s="113" t="s">
        <v>544</v>
      </c>
      <c r="W200" s="113" t="s">
        <v>768</v>
      </c>
      <c r="X200" s="113" t="s">
        <v>777</v>
      </c>
      <c r="Y200" s="113" t="s">
        <v>769</v>
      </c>
      <c r="Z200" s="113" t="s">
        <v>704</v>
      </c>
      <c r="AA200" s="114" t="s">
        <v>547</v>
      </c>
    </row>
    <row r="201" spans="1:27" ht="15" customHeight="1" x14ac:dyDescent="0.2">
      <c r="A201" s="123">
        <v>1</v>
      </c>
      <c r="B201" s="126" t="s">
        <v>767</v>
      </c>
      <c r="C201" s="127">
        <v>18</v>
      </c>
      <c r="D201" s="127">
        <v>12</v>
      </c>
      <c r="E201" s="127">
        <v>4</v>
      </c>
      <c r="F201" s="127">
        <v>2</v>
      </c>
      <c r="G201" s="127">
        <v>53</v>
      </c>
      <c r="H201" s="127">
        <v>17</v>
      </c>
      <c r="I201" s="128">
        <v>28</v>
      </c>
      <c r="J201" s="29">
        <f t="shared" si="20"/>
        <v>18</v>
      </c>
      <c r="K201" s="29">
        <f t="shared" si="21"/>
        <v>28</v>
      </c>
      <c r="L201" s="927" t="s">
        <v>54</v>
      </c>
      <c r="M201" s="928"/>
      <c r="N201" s="928"/>
      <c r="O201" s="929"/>
      <c r="Q201" s="115" t="s">
        <v>503</v>
      </c>
      <c r="R201" s="10"/>
      <c r="S201" s="20"/>
      <c r="T201" s="20" t="s">
        <v>532</v>
      </c>
      <c r="U201" s="20"/>
      <c r="V201" s="20" t="s">
        <v>532</v>
      </c>
      <c r="W201" s="20"/>
      <c r="X201" s="20"/>
      <c r="Y201" s="20" t="s">
        <v>532</v>
      </c>
      <c r="Z201" s="20"/>
      <c r="AA201" s="21"/>
    </row>
    <row r="202" spans="1:27" ht="15" customHeight="1" x14ac:dyDescent="0.2">
      <c r="A202" s="124">
        <v>2</v>
      </c>
      <c r="B202" s="129" t="s">
        <v>706</v>
      </c>
      <c r="C202" s="48">
        <v>18</v>
      </c>
      <c r="D202" s="48">
        <v>9</v>
      </c>
      <c r="E202" s="48">
        <v>6</v>
      </c>
      <c r="F202" s="48">
        <v>3</v>
      </c>
      <c r="G202" s="48">
        <v>42</v>
      </c>
      <c r="H202" s="48">
        <v>31</v>
      </c>
      <c r="I202" s="49">
        <v>24</v>
      </c>
      <c r="J202" s="29">
        <f t="shared" si="20"/>
        <v>18</v>
      </c>
      <c r="K202" s="29">
        <f t="shared" si="21"/>
        <v>24</v>
      </c>
      <c r="L202" s="930"/>
      <c r="M202" s="931"/>
      <c r="N202" s="931"/>
      <c r="O202" s="932"/>
      <c r="Q202" s="115" t="s">
        <v>626</v>
      </c>
      <c r="R202" s="20"/>
      <c r="S202" s="10"/>
      <c r="T202" s="20" t="s">
        <v>532</v>
      </c>
      <c r="U202" s="20"/>
      <c r="V202" s="20"/>
      <c r="W202" s="20"/>
      <c r="X202" s="20"/>
      <c r="Y202" s="20"/>
      <c r="Z202" s="20"/>
      <c r="AA202" s="21"/>
    </row>
    <row r="203" spans="1:27" ht="15" customHeight="1" x14ac:dyDescent="0.2">
      <c r="A203" s="124">
        <v>3</v>
      </c>
      <c r="B203" s="129" t="s">
        <v>711</v>
      </c>
      <c r="C203" s="48">
        <v>18</v>
      </c>
      <c r="D203" s="48">
        <v>8</v>
      </c>
      <c r="E203" s="48">
        <v>5</v>
      </c>
      <c r="F203" s="48">
        <v>5</v>
      </c>
      <c r="G203" s="48">
        <v>32</v>
      </c>
      <c r="H203" s="48">
        <v>37</v>
      </c>
      <c r="I203" s="49">
        <v>21</v>
      </c>
      <c r="J203" s="29">
        <f t="shared" si="20"/>
        <v>18</v>
      </c>
      <c r="K203" s="29">
        <f t="shared" si="21"/>
        <v>21</v>
      </c>
      <c r="L203" s="930"/>
      <c r="M203" s="931"/>
      <c r="N203" s="931"/>
      <c r="O203" s="932"/>
      <c r="Q203" s="115" t="s">
        <v>902</v>
      </c>
      <c r="R203" s="20" t="s">
        <v>532</v>
      </c>
      <c r="S203" s="20" t="s">
        <v>532</v>
      </c>
      <c r="T203" s="10"/>
      <c r="U203" s="20"/>
      <c r="V203" s="20"/>
      <c r="W203" s="20"/>
      <c r="X203" s="20"/>
      <c r="Y203" s="20"/>
      <c r="Z203" s="20"/>
      <c r="AA203" s="21"/>
    </row>
    <row r="204" spans="1:27" ht="15" customHeight="1" x14ac:dyDescent="0.2">
      <c r="A204" s="124">
        <v>4</v>
      </c>
      <c r="B204" s="129" t="s">
        <v>705</v>
      </c>
      <c r="C204" s="48">
        <v>18</v>
      </c>
      <c r="D204" s="48">
        <v>8</v>
      </c>
      <c r="E204" s="48">
        <v>3</v>
      </c>
      <c r="F204" s="48">
        <v>7</v>
      </c>
      <c r="G204" s="48">
        <v>46</v>
      </c>
      <c r="H204" s="48">
        <v>35</v>
      </c>
      <c r="I204" s="49">
        <v>19</v>
      </c>
      <c r="J204" s="29">
        <f t="shared" si="20"/>
        <v>18</v>
      </c>
      <c r="K204" s="29">
        <f t="shared" si="21"/>
        <v>19</v>
      </c>
      <c r="L204" s="930"/>
      <c r="M204" s="931"/>
      <c r="N204" s="931"/>
      <c r="O204" s="932"/>
      <c r="Q204" s="115" t="s">
        <v>700</v>
      </c>
      <c r="R204" s="20"/>
      <c r="S204" s="20"/>
      <c r="T204" s="20"/>
      <c r="U204" s="10"/>
      <c r="V204" s="20"/>
      <c r="W204" s="20"/>
      <c r="X204" s="20"/>
      <c r="Y204" s="20"/>
      <c r="Z204" s="20"/>
      <c r="AA204" s="21"/>
    </row>
    <row r="205" spans="1:27" ht="15" customHeight="1" x14ac:dyDescent="0.2">
      <c r="A205" s="124">
        <v>5</v>
      </c>
      <c r="B205" s="129" t="s">
        <v>781</v>
      </c>
      <c r="C205" s="48">
        <v>18</v>
      </c>
      <c r="D205" s="48">
        <v>7</v>
      </c>
      <c r="E205" s="48">
        <v>4</v>
      </c>
      <c r="F205" s="48">
        <v>7</v>
      </c>
      <c r="G205" s="48">
        <v>46</v>
      </c>
      <c r="H205" s="48">
        <v>39</v>
      </c>
      <c r="I205" s="49">
        <v>18</v>
      </c>
      <c r="J205" s="29">
        <f t="shared" si="20"/>
        <v>18</v>
      </c>
      <c r="K205" s="29">
        <f t="shared" si="21"/>
        <v>18</v>
      </c>
      <c r="L205" s="930"/>
      <c r="M205" s="931"/>
      <c r="N205" s="931"/>
      <c r="O205" s="932"/>
      <c r="Q205" s="115" t="s">
        <v>544</v>
      </c>
      <c r="R205" s="20"/>
      <c r="S205" s="20"/>
      <c r="T205" s="20"/>
      <c r="U205" s="20"/>
      <c r="V205" s="10"/>
      <c r="W205" s="20"/>
      <c r="X205" s="20"/>
      <c r="Y205" s="20"/>
      <c r="Z205" s="20"/>
      <c r="AA205" s="21"/>
    </row>
    <row r="206" spans="1:27" ht="15" customHeight="1" x14ac:dyDescent="0.2">
      <c r="A206" s="124">
        <v>6</v>
      </c>
      <c r="B206" s="129" t="s">
        <v>630</v>
      </c>
      <c r="C206" s="48">
        <v>18</v>
      </c>
      <c r="D206" s="48">
        <v>8</v>
      </c>
      <c r="E206" s="48">
        <v>2</v>
      </c>
      <c r="F206" s="48">
        <v>8</v>
      </c>
      <c r="G206" s="48">
        <v>39</v>
      </c>
      <c r="H206" s="48">
        <v>41</v>
      </c>
      <c r="I206" s="49">
        <v>18</v>
      </c>
      <c r="J206" s="29">
        <f t="shared" si="20"/>
        <v>18</v>
      </c>
      <c r="K206" s="29">
        <f t="shared" si="21"/>
        <v>18</v>
      </c>
      <c r="L206" s="930"/>
      <c r="M206" s="931"/>
      <c r="N206" s="931"/>
      <c r="O206" s="932"/>
      <c r="Q206" s="115" t="s">
        <v>768</v>
      </c>
      <c r="R206" s="20"/>
      <c r="S206" s="20"/>
      <c r="T206" s="20"/>
      <c r="U206" s="20"/>
      <c r="V206" s="2"/>
      <c r="W206" s="10"/>
      <c r="X206" s="20"/>
      <c r="Y206" s="20"/>
      <c r="Z206" s="20"/>
      <c r="AA206" s="21"/>
    </row>
    <row r="207" spans="1:27" ht="15" customHeight="1" x14ac:dyDescent="0.2">
      <c r="A207" s="124">
        <v>7</v>
      </c>
      <c r="B207" s="129" t="s">
        <v>551</v>
      </c>
      <c r="C207" s="48">
        <v>18</v>
      </c>
      <c r="D207" s="48">
        <v>6</v>
      </c>
      <c r="E207" s="48">
        <v>4</v>
      </c>
      <c r="F207" s="48">
        <v>8</v>
      </c>
      <c r="G207" s="48">
        <v>44</v>
      </c>
      <c r="H207" s="48">
        <v>48</v>
      </c>
      <c r="I207" s="49">
        <v>16</v>
      </c>
      <c r="J207" s="29">
        <f t="shared" si="20"/>
        <v>18</v>
      </c>
      <c r="K207" s="29">
        <f t="shared" si="21"/>
        <v>16</v>
      </c>
      <c r="L207" s="930"/>
      <c r="M207" s="931"/>
      <c r="N207" s="931"/>
      <c r="O207" s="932"/>
      <c r="Q207" s="115" t="s">
        <v>777</v>
      </c>
      <c r="R207" s="20"/>
      <c r="S207" s="20"/>
      <c r="T207" s="20"/>
      <c r="U207" s="20"/>
      <c r="V207" s="2"/>
      <c r="W207" s="11"/>
      <c r="X207" s="10"/>
      <c r="Y207" s="20"/>
      <c r="Z207" s="11"/>
      <c r="AA207" s="21"/>
    </row>
    <row r="208" spans="1:27" ht="15" customHeight="1" x14ac:dyDescent="0.2">
      <c r="A208" s="124">
        <v>8</v>
      </c>
      <c r="B208" s="129" t="s">
        <v>708</v>
      </c>
      <c r="C208" s="48">
        <v>18</v>
      </c>
      <c r="D208" s="48">
        <v>5</v>
      </c>
      <c r="E208" s="48">
        <v>5</v>
      </c>
      <c r="F208" s="48">
        <v>8</v>
      </c>
      <c r="G208" s="48">
        <v>35</v>
      </c>
      <c r="H208" s="48">
        <v>41</v>
      </c>
      <c r="I208" s="49">
        <v>15</v>
      </c>
      <c r="J208" s="29">
        <f t="shared" si="20"/>
        <v>18</v>
      </c>
      <c r="K208" s="29">
        <f t="shared" si="21"/>
        <v>15</v>
      </c>
      <c r="L208" s="930"/>
      <c r="M208" s="931"/>
      <c r="N208" s="931"/>
      <c r="O208" s="932"/>
      <c r="Q208" s="115" t="s">
        <v>769</v>
      </c>
      <c r="R208" s="20"/>
      <c r="S208" s="20"/>
      <c r="T208" s="20"/>
      <c r="U208" s="20"/>
      <c r="V208" s="2"/>
      <c r="W208" s="11"/>
      <c r="X208" s="2"/>
      <c r="Y208" s="10"/>
      <c r="Z208" s="20"/>
      <c r="AA208" s="12"/>
    </row>
    <row r="209" spans="1:27" ht="15" customHeight="1" x14ac:dyDescent="0.2">
      <c r="A209" s="124">
        <v>9</v>
      </c>
      <c r="B209" s="129" t="s">
        <v>558</v>
      </c>
      <c r="C209" s="48">
        <v>18</v>
      </c>
      <c r="D209" s="48">
        <v>6</v>
      </c>
      <c r="E209" s="48">
        <v>2</v>
      </c>
      <c r="F209" s="48">
        <v>10</v>
      </c>
      <c r="G209" s="48">
        <v>39</v>
      </c>
      <c r="H209" s="48">
        <v>57</v>
      </c>
      <c r="I209" s="49">
        <v>14</v>
      </c>
      <c r="J209" s="29">
        <f t="shared" si="20"/>
        <v>18</v>
      </c>
      <c r="K209" s="29">
        <f t="shared" si="21"/>
        <v>14</v>
      </c>
      <c r="L209" s="930"/>
      <c r="M209" s="931"/>
      <c r="N209" s="931"/>
      <c r="O209" s="932"/>
      <c r="Q209" s="115" t="s">
        <v>704</v>
      </c>
      <c r="R209" s="20"/>
      <c r="S209" s="20"/>
      <c r="T209" s="20"/>
      <c r="U209" s="20"/>
      <c r="V209" s="20"/>
      <c r="W209" s="20"/>
      <c r="X209" s="2"/>
      <c r="Y209" s="11"/>
      <c r="Z209" s="10"/>
      <c r="AA209" s="12"/>
    </row>
    <row r="210" spans="1:27" ht="15" customHeight="1" thickBot="1" x14ac:dyDescent="0.25">
      <c r="A210" s="125">
        <v>10</v>
      </c>
      <c r="B210" s="130" t="s">
        <v>907</v>
      </c>
      <c r="C210" s="50">
        <v>18</v>
      </c>
      <c r="D210" s="50">
        <v>3</v>
      </c>
      <c r="E210" s="50">
        <v>1</v>
      </c>
      <c r="F210" s="50">
        <v>14</v>
      </c>
      <c r="G210" s="50">
        <v>24</v>
      </c>
      <c r="H210" s="50">
        <v>62</v>
      </c>
      <c r="I210" s="51">
        <v>7</v>
      </c>
      <c r="J210" s="29">
        <f t="shared" si="20"/>
        <v>18</v>
      </c>
      <c r="K210" s="29">
        <f t="shared" si="21"/>
        <v>7</v>
      </c>
      <c r="L210" s="933"/>
      <c r="M210" s="934"/>
      <c r="N210" s="934"/>
      <c r="O210" s="935"/>
      <c r="Q210" s="116" t="s">
        <v>547</v>
      </c>
      <c r="R210" s="23" t="s">
        <v>532</v>
      </c>
      <c r="S210" s="23"/>
      <c r="T210" s="23"/>
      <c r="U210" s="23"/>
      <c r="V210" s="23"/>
      <c r="W210" s="23"/>
      <c r="X210" s="3"/>
      <c r="Y210" s="14"/>
      <c r="Z210" s="23"/>
      <c r="AA210" s="15"/>
    </row>
    <row r="211" spans="1:27" ht="15" customHeight="1" x14ac:dyDescent="0.2">
      <c r="C211" s="29">
        <f>SUM(C201:C210)</f>
        <v>180</v>
      </c>
      <c r="D211" s="29">
        <f t="shared" ref="D211:I211" si="23">SUM(D201:D210)</f>
        <v>72</v>
      </c>
      <c r="E211" s="29">
        <f t="shared" si="23"/>
        <v>36</v>
      </c>
      <c r="F211" s="29">
        <f t="shared" si="23"/>
        <v>72</v>
      </c>
      <c r="G211" s="29">
        <f t="shared" si="23"/>
        <v>400</v>
      </c>
      <c r="H211" s="29">
        <f t="shared" si="23"/>
        <v>408</v>
      </c>
      <c r="I211" s="29">
        <f t="shared" si="23"/>
        <v>180</v>
      </c>
      <c r="J211" s="29">
        <f t="shared" si="20"/>
        <v>180</v>
      </c>
      <c r="K211" s="29">
        <f t="shared" si="21"/>
        <v>180</v>
      </c>
    </row>
    <row r="212" spans="1:27" ht="15" customHeight="1" thickBot="1" x14ac:dyDescent="0.25"/>
    <row r="213" spans="1:27" ht="15" customHeight="1" thickBot="1" x14ac:dyDescent="0.25">
      <c r="A213" s="1006" t="s">
        <v>55</v>
      </c>
      <c r="B213" s="1007"/>
      <c r="C213" s="1007"/>
      <c r="D213" s="1007"/>
      <c r="E213" s="1007"/>
      <c r="F213" s="1008"/>
      <c r="G213" s="1003" t="s">
        <v>46</v>
      </c>
      <c r="H213" s="1004"/>
      <c r="I213" s="1005"/>
      <c r="L213" s="945" t="s">
        <v>495</v>
      </c>
      <c r="M213" s="946"/>
      <c r="N213" s="946"/>
      <c r="O213" s="947"/>
    </row>
    <row r="214" spans="1:27" ht="15" customHeight="1" thickBot="1" x14ac:dyDescent="0.25">
      <c r="A214" s="117" t="s">
        <v>496</v>
      </c>
      <c r="B214" s="118" t="s">
        <v>497</v>
      </c>
      <c r="C214" s="119" t="s">
        <v>498</v>
      </c>
      <c r="D214" s="119" t="s">
        <v>499</v>
      </c>
      <c r="E214" s="119" t="s">
        <v>500</v>
      </c>
      <c r="F214" s="119" t="s">
        <v>501</v>
      </c>
      <c r="G214" s="121" t="s">
        <v>502</v>
      </c>
      <c r="H214" s="121" t="s">
        <v>503</v>
      </c>
      <c r="I214" s="122" t="s">
        <v>504</v>
      </c>
      <c r="L214" s="948"/>
      <c r="M214" s="949"/>
      <c r="N214" s="949"/>
      <c r="O214" s="950"/>
      <c r="Q214" s="24" t="s">
        <v>48</v>
      </c>
      <c r="R214" s="113"/>
      <c r="S214" s="113"/>
      <c r="T214" s="113"/>
      <c r="U214" s="113"/>
      <c r="V214" s="113"/>
      <c r="W214" s="113"/>
      <c r="X214" s="113"/>
      <c r="Y214" s="114"/>
    </row>
    <row r="215" spans="1:27" ht="15" customHeight="1" x14ac:dyDescent="0.2">
      <c r="A215" s="132" t="s">
        <v>521</v>
      </c>
      <c r="B215" s="53"/>
      <c r="C215" s="46"/>
      <c r="D215" s="46"/>
      <c r="E215" s="46"/>
      <c r="F215" s="46"/>
      <c r="G215" s="46"/>
      <c r="H215" s="46"/>
      <c r="I215" s="47"/>
      <c r="J215" s="29">
        <f t="shared" ref="J215:J223" si="24">D215+E215+F215</f>
        <v>0</v>
      </c>
      <c r="K215" s="29">
        <f t="shared" ref="K215:K223" si="25">D215*2+E215</f>
        <v>0</v>
      </c>
      <c r="L215" s="927" t="s">
        <v>974</v>
      </c>
      <c r="M215" s="928"/>
      <c r="N215" s="928"/>
      <c r="O215" s="929"/>
      <c r="Q215" s="115"/>
      <c r="R215" s="10"/>
      <c r="S215" s="20"/>
      <c r="T215" s="20"/>
      <c r="U215" s="20"/>
      <c r="V215" s="20"/>
      <c r="W215" s="20"/>
      <c r="X215" s="20"/>
      <c r="Y215" s="21"/>
    </row>
    <row r="216" spans="1:27" ht="15" customHeight="1" x14ac:dyDescent="0.2">
      <c r="A216" s="124" t="s">
        <v>521</v>
      </c>
      <c r="B216" s="54"/>
      <c r="C216" s="48"/>
      <c r="D216" s="48"/>
      <c r="E216" s="48"/>
      <c r="F216" s="48"/>
      <c r="G216" s="48"/>
      <c r="H216" s="48"/>
      <c r="I216" s="49"/>
      <c r="J216" s="29">
        <f t="shared" si="24"/>
        <v>0</v>
      </c>
      <c r="K216" s="29">
        <f t="shared" si="25"/>
        <v>0</v>
      </c>
      <c r="L216" s="930"/>
      <c r="M216" s="931"/>
      <c r="N216" s="931"/>
      <c r="O216" s="932"/>
      <c r="Q216" s="115"/>
      <c r="R216" s="20"/>
      <c r="S216" s="10"/>
      <c r="T216" s="20"/>
      <c r="U216" s="20"/>
      <c r="V216" s="20"/>
      <c r="W216" s="20"/>
      <c r="X216" s="20"/>
      <c r="Y216" s="21"/>
    </row>
    <row r="217" spans="1:27" ht="15" customHeight="1" x14ac:dyDescent="0.2">
      <c r="A217" s="124" t="s">
        <v>521</v>
      </c>
      <c r="B217" s="54"/>
      <c r="C217" s="48"/>
      <c r="D217" s="48"/>
      <c r="E217" s="48"/>
      <c r="F217" s="48"/>
      <c r="G217" s="48"/>
      <c r="H217" s="48"/>
      <c r="I217" s="49"/>
      <c r="J217" s="29">
        <f t="shared" si="24"/>
        <v>0</v>
      </c>
      <c r="K217" s="29">
        <f t="shared" si="25"/>
        <v>0</v>
      </c>
      <c r="L217" s="930"/>
      <c r="M217" s="931"/>
      <c r="N217" s="931"/>
      <c r="O217" s="932"/>
      <c r="Q217" s="115"/>
      <c r="R217" s="20"/>
      <c r="S217" s="20"/>
      <c r="T217" s="10"/>
      <c r="U217" s="20"/>
      <c r="V217" s="20"/>
      <c r="W217" s="20"/>
      <c r="X217" s="20"/>
      <c r="Y217" s="21"/>
    </row>
    <row r="218" spans="1:27" ht="15" customHeight="1" x14ac:dyDescent="0.2">
      <c r="A218" s="124" t="s">
        <v>521</v>
      </c>
      <c r="B218" s="54"/>
      <c r="C218" s="48" t="s">
        <v>532</v>
      </c>
      <c r="D218" s="48"/>
      <c r="E218" s="48"/>
      <c r="F218" s="48"/>
      <c r="G218" s="48"/>
      <c r="H218" s="48"/>
      <c r="I218" s="49"/>
      <c r="J218" s="29">
        <f t="shared" si="24"/>
        <v>0</v>
      </c>
      <c r="K218" s="29">
        <f t="shared" si="25"/>
        <v>0</v>
      </c>
      <c r="L218" s="930"/>
      <c r="M218" s="931"/>
      <c r="N218" s="931"/>
      <c r="O218" s="932"/>
      <c r="Q218" s="115"/>
      <c r="R218" s="20"/>
      <c r="S218" s="20"/>
      <c r="T218" s="2"/>
      <c r="U218" s="10"/>
      <c r="V218" s="20"/>
      <c r="W218" s="20"/>
      <c r="X218" s="20"/>
      <c r="Y218" s="21"/>
    </row>
    <row r="219" spans="1:27" ht="15" customHeight="1" x14ac:dyDescent="0.2">
      <c r="A219" s="124" t="s">
        <v>521</v>
      </c>
      <c r="B219" s="54"/>
      <c r="C219" s="48"/>
      <c r="D219" s="48"/>
      <c r="E219" s="48"/>
      <c r="F219" s="48"/>
      <c r="G219" s="48"/>
      <c r="H219" s="48"/>
      <c r="I219" s="49"/>
      <c r="J219" s="29">
        <f t="shared" si="24"/>
        <v>0</v>
      </c>
      <c r="K219" s="29">
        <f t="shared" si="25"/>
        <v>0</v>
      </c>
      <c r="L219" s="930"/>
      <c r="M219" s="931"/>
      <c r="N219" s="931"/>
      <c r="O219" s="932"/>
      <c r="Q219" s="115"/>
      <c r="R219" s="20"/>
      <c r="S219" s="20"/>
      <c r="T219" s="2"/>
      <c r="U219" s="11"/>
      <c r="V219" s="10"/>
      <c r="W219" s="20"/>
      <c r="X219" s="11"/>
      <c r="Y219" s="21"/>
    </row>
    <row r="220" spans="1:27" ht="15" customHeight="1" x14ac:dyDescent="0.2">
      <c r="A220" s="124" t="s">
        <v>521</v>
      </c>
      <c r="B220" s="54"/>
      <c r="C220" s="48"/>
      <c r="D220" s="48"/>
      <c r="E220" s="48"/>
      <c r="F220" s="48"/>
      <c r="G220" s="48"/>
      <c r="H220" s="48"/>
      <c r="I220" s="49"/>
      <c r="J220" s="29">
        <f t="shared" si="24"/>
        <v>0</v>
      </c>
      <c r="K220" s="29">
        <f t="shared" si="25"/>
        <v>0</v>
      </c>
      <c r="L220" s="930"/>
      <c r="M220" s="931"/>
      <c r="N220" s="931"/>
      <c r="O220" s="932"/>
      <c r="Q220" s="115"/>
      <c r="R220" s="20"/>
      <c r="S220" s="20"/>
      <c r="T220" s="2"/>
      <c r="U220" s="11"/>
      <c r="V220" s="2"/>
      <c r="W220" s="10"/>
      <c r="X220" s="20"/>
      <c r="Y220" s="12"/>
    </row>
    <row r="221" spans="1:27" ht="15" customHeight="1" x14ac:dyDescent="0.2">
      <c r="A221" s="124" t="s">
        <v>521</v>
      </c>
      <c r="B221" s="54"/>
      <c r="C221" s="48"/>
      <c r="D221" s="48"/>
      <c r="E221" s="48"/>
      <c r="F221" s="48"/>
      <c r="G221" s="48"/>
      <c r="H221" s="48"/>
      <c r="I221" s="49"/>
      <c r="J221" s="29">
        <f t="shared" si="24"/>
        <v>0</v>
      </c>
      <c r="K221" s="29">
        <f t="shared" si="25"/>
        <v>0</v>
      </c>
      <c r="L221" s="930"/>
      <c r="M221" s="931"/>
      <c r="N221" s="931"/>
      <c r="O221" s="932"/>
      <c r="Q221" s="115"/>
      <c r="R221" s="20"/>
      <c r="S221" s="20"/>
      <c r="T221" s="20"/>
      <c r="U221" s="20"/>
      <c r="V221" s="2"/>
      <c r="W221" s="11"/>
      <c r="X221" s="10"/>
      <c r="Y221" s="12"/>
    </row>
    <row r="222" spans="1:27" ht="15" customHeight="1" thickBot="1" x14ac:dyDescent="0.25">
      <c r="A222" s="125" t="s">
        <v>521</v>
      </c>
      <c r="B222" s="55"/>
      <c r="C222" s="50"/>
      <c r="D222" s="50"/>
      <c r="E222" s="50"/>
      <c r="F222" s="50"/>
      <c r="G222" s="50"/>
      <c r="H222" s="50"/>
      <c r="I222" s="51"/>
      <c r="J222" s="29">
        <f t="shared" si="24"/>
        <v>0</v>
      </c>
      <c r="K222" s="29">
        <f t="shared" si="25"/>
        <v>0</v>
      </c>
      <c r="L222" s="933"/>
      <c r="M222" s="934"/>
      <c r="N222" s="934"/>
      <c r="O222" s="935"/>
      <c r="Q222" s="116"/>
      <c r="R222" s="23"/>
      <c r="S222" s="23"/>
      <c r="T222" s="23"/>
      <c r="U222" s="23"/>
      <c r="V222" s="3"/>
      <c r="W222" s="14"/>
      <c r="X222" s="23"/>
      <c r="Y222" s="15"/>
    </row>
    <row r="223" spans="1:27" ht="15" customHeight="1" x14ac:dyDescent="0.2">
      <c r="C223" s="29">
        <f t="shared" ref="C223:I223" si="26">SUM(C215:C222)</f>
        <v>0</v>
      </c>
      <c r="D223" s="29">
        <f t="shared" si="26"/>
        <v>0</v>
      </c>
      <c r="E223" s="29">
        <f t="shared" si="26"/>
        <v>0</v>
      </c>
      <c r="F223" s="29">
        <f t="shared" si="26"/>
        <v>0</v>
      </c>
      <c r="G223" s="29">
        <f t="shared" si="26"/>
        <v>0</v>
      </c>
      <c r="H223" s="29">
        <f t="shared" si="26"/>
        <v>0</v>
      </c>
      <c r="I223" s="29">
        <f t="shared" si="26"/>
        <v>0</v>
      </c>
      <c r="J223" s="29">
        <f t="shared" si="24"/>
        <v>0</v>
      </c>
      <c r="K223" s="29">
        <f t="shared" si="25"/>
        <v>0</v>
      </c>
    </row>
    <row r="224" spans="1:27" ht="15" customHeight="1" thickBot="1" x14ac:dyDescent="0.25"/>
    <row r="225" spans="1:29" ht="15" customHeight="1" thickBot="1" x14ac:dyDescent="0.25">
      <c r="A225" s="983" t="s">
        <v>493</v>
      </c>
      <c r="B225" s="984"/>
      <c r="C225" s="984"/>
      <c r="D225" s="984"/>
      <c r="E225" s="984"/>
      <c r="F225" s="985"/>
      <c r="G225" s="980" t="s">
        <v>46</v>
      </c>
      <c r="H225" s="981"/>
      <c r="I225" s="982"/>
      <c r="L225" s="986" t="s">
        <v>588</v>
      </c>
      <c r="M225" s="987"/>
      <c r="N225" s="987"/>
      <c r="O225" s="988"/>
    </row>
    <row r="226" spans="1:29" ht="15" customHeight="1" thickBot="1" x14ac:dyDescent="0.25">
      <c r="A226" s="30" t="s">
        <v>496</v>
      </c>
      <c r="B226" s="85" t="s">
        <v>497</v>
      </c>
      <c r="C226" s="31" t="s">
        <v>498</v>
      </c>
      <c r="D226" s="31" t="s">
        <v>499</v>
      </c>
      <c r="E226" s="31" t="s">
        <v>500</v>
      </c>
      <c r="F226" s="31" t="s">
        <v>501</v>
      </c>
      <c r="G226" s="32" t="s">
        <v>502</v>
      </c>
      <c r="H226" s="32" t="s">
        <v>503</v>
      </c>
      <c r="I226" s="33" t="s">
        <v>504</v>
      </c>
      <c r="L226" s="989"/>
      <c r="M226" s="990"/>
      <c r="N226" s="990"/>
      <c r="O226" s="991"/>
      <c r="Q226" s="24" t="s">
        <v>48</v>
      </c>
      <c r="R226" s="7" t="s">
        <v>792</v>
      </c>
      <c r="S226" s="7" t="s">
        <v>947</v>
      </c>
      <c r="T226" s="7" t="s">
        <v>793</v>
      </c>
      <c r="U226" s="7" t="s">
        <v>507</v>
      </c>
      <c r="V226" s="7" t="s">
        <v>989</v>
      </c>
      <c r="W226" s="7" t="s">
        <v>744</v>
      </c>
      <c r="X226" s="7" t="s">
        <v>634</v>
      </c>
      <c r="Y226" s="7" t="s">
        <v>511</v>
      </c>
      <c r="Z226" s="7" t="s">
        <v>799</v>
      </c>
      <c r="AA226" s="7" t="s">
        <v>794</v>
      </c>
      <c r="AB226" s="7" t="s">
        <v>514</v>
      </c>
      <c r="AC226" s="8" t="s">
        <v>644</v>
      </c>
    </row>
    <row r="227" spans="1:29" ht="15" customHeight="1" x14ac:dyDescent="0.2">
      <c r="A227" s="34">
        <v>1</v>
      </c>
      <c r="B227" s="126" t="s">
        <v>674</v>
      </c>
      <c r="C227" s="127">
        <v>22</v>
      </c>
      <c r="D227" s="127"/>
      <c r="E227" s="127"/>
      <c r="F227" s="127"/>
      <c r="G227" s="127"/>
      <c r="H227" s="127"/>
      <c r="I227" s="128">
        <v>40</v>
      </c>
      <c r="J227" s="29">
        <f t="shared" si="20"/>
        <v>0</v>
      </c>
      <c r="K227" s="29">
        <f t="shared" si="21"/>
        <v>0</v>
      </c>
      <c r="L227" s="930" t="s">
        <v>2485</v>
      </c>
      <c r="M227" s="931"/>
      <c r="N227" s="931"/>
      <c r="O227" s="932"/>
      <c r="Q227" s="9" t="s">
        <v>792</v>
      </c>
      <c r="R227" s="10"/>
      <c r="S227" s="20"/>
      <c r="T227" s="20"/>
      <c r="U227" s="20"/>
      <c r="V227" s="20"/>
      <c r="W227" s="20"/>
      <c r="X227" s="20"/>
      <c r="Y227" s="20"/>
      <c r="Z227" s="20"/>
      <c r="AA227" s="20"/>
      <c r="AB227" s="20"/>
      <c r="AC227" s="21"/>
    </row>
    <row r="228" spans="1:29" ht="15" customHeight="1" x14ac:dyDescent="0.2">
      <c r="A228" s="37">
        <v>2</v>
      </c>
      <c r="B228" s="129" t="s">
        <v>523</v>
      </c>
      <c r="C228" s="48">
        <v>22</v>
      </c>
      <c r="D228" s="48"/>
      <c r="E228" s="48"/>
      <c r="F228" s="48"/>
      <c r="G228" s="48"/>
      <c r="H228" s="48"/>
      <c r="I228" s="49">
        <v>34</v>
      </c>
      <c r="J228" s="29">
        <f t="shared" si="20"/>
        <v>0</v>
      </c>
      <c r="K228" s="29">
        <f t="shared" si="21"/>
        <v>0</v>
      </c>
      <c r="L228" s="930"/>
      <c r="M228" s="931"/>
      <c r="N228" s="931"/>
      <c r="O228" s="932"/>
      <c r="Q228" s="9" t="s">
        <v>947</v>
      </c>
      <c r="R228" s="20"/>
      <c r="S228" s="10"/>
      <c r="T228" s="20"/>
      <c r="U228" s="20"/>
      <c r="V228" s="20"/>
      <c r="W228" s="20"/>
      <c r="X228" s="20"/>
      <c r="Y228" s="20"/>
      <c r="Z228" s="20"/>
      <c r="AA228" s="20"/>
      <c r="AB228" s="20"/>
      <c r="AC228" s="21"/>
    </row>
    <row r="229" spans="1:29" ht="15" customHeight="1" x14ac:dyDescent="0.2">
      <c r="A229" s="37">
        <v>3</v>
      </c>
      <c r="B229" s="129" t="s">
        <v>914</v>
      </c>
      <c r="C229" s="48">
        <v>22</v>
      </c>
      <c r="D229" s="48"/>
      <c r="E229" s="48"/>
      <c r="F229" s="48"/>
      <c r="G229" s="48"/>
      <c r="H229" s="48"/>
      <c r="I229" s="49">
        <v>27</v>
      </c>
      <c r="J229" s="29">
        <f t="shared" si="20"/>
        <v>0</v>
      </c>
      <c r="K229" s="29">
        <f t="shared" si="21"/>
        <v>0</v>
      </c>
      <c r="L229" s="930"/>
      <c r="M229" s="931"/>
      <c r="N229" s="931"/>
      <c r="O229" s="932"/>
      <c r="Q229" s="9" t="s">
        <v>793</v>
      </c>
      <c r="R229" s="20"/>
      <c r="S229" s="20"/>
      <c r="T229" s="10"/>
      <c r="U229" s="20"/>
      <c r="V229" s="20"/>
      <c r="W229" s="20"/>
      <c r="X229" s="20"/>
      <c r="Y229" s="20"/>
      <c r="Z229" s="20"/>
      <c r="AA229" s="20"/>
      <c r="AB229" s="20"/>
      <c r="AC229" s="21"/>
    </row>
    <row r="230" spans="1:29" ht="15" customHeight="1" x14ac:dyDescent="0.2">
      <c r="A230" s="37">
        <v>4</v>
      </c>
      <c r="B230" s="129" t="s">
        <v>866</v>
      </c>
      <c r="C230" s="48">
        <v>22</v>
      </c>
      <c r="D230" s="48"/>
      <c r="E230" s="48"/>
      <c r="F230" s="48"/>
      <c r="G230" s="48"/>
      <c r="H230" s="48"/>
      <c r="I230" s="49">
        <v>25</v>
      </c>
      <c r="J230" s="29">
        <f t="shared" si="20"/>
        <v>0</v>
      </c>
      <c r="K230" s="29">
        <f t="shared" si="21"/>
        <v>0</v>
      </c>
      <c r="L230" s="930"/>
      <c r="M230" s="931"/>
      <c r="N230" s="931"/>
      <c r="O230" s="932"/>
      <c r="Q230" s="9" t="s">
        <v>507</v>
      </c>
      <c r="R230" s="20"/>
      <c r="S230" s="20"/>
      <c r="T230" s="2"/>
      <c r="U230" s="10"/>
      <c r="V230" s="20"/>
      <c r="W230" s="20"/>
      <c r="X230" s="20"/>
      <c r="Y230" s="20"/>
      <c r="Z230" s="20"/>
      <c r="AA230" s="20"/>
      <c r="AB230" s="20"/>
      <c r="AC230" s="21"/>
    </row>
    <row r="231" spans="1:29" ht="15" customHeight="1" x14ac:dyDescent="0.2">
      <c r="A231" s="37">
        <v>5</v>
      </c>
      <c r="B231" s="129" t="s">
        <v>992</v>
      </c>
      <c r="C231" s="48">
        <v>22</v>
      </c>
      <c r="D231" s="48"/>
      <c r="E231" s="48"/>
      <c r="F231" s="48"/>
      <c r="G231" s="48"/>
      <c r="H231" s="48"/>
      <c r="I231" s="49">
        <v>25</v>
      </c>
      <c r="J231" s="29">
        <f t="shared" si="20"/>
        <v>0</v>
      </c>
      <c r="K231" s="29">
        <f t="shared" si="21"/>
        <v>0</v>
      </c>
      <c r="L231" s="930"/>
      <c r="M231" s="931"/>
      <c r="N231" s="931"/>
      <c r="O231" s="932"/>
      <c r="Q231" s="9" t="s">
        <v>508</v>
      </c>
      <c r="R231" s="20"/>
      <c r="S231" s="20"/>
      <c r="T231" s="20"/>
      <c r="U231" s="20"/>
      <c r="V231" s="10"/>
      <c r="W231" s="20"/>
      <c r="X231" s="20"/>
      <c r="Y231" s="20"/>
      <c r="Z231" s="20"/>
      <c r="AA231" s="20"/>
      <c r="AB231" s="20"/>
      <c r="AC231" s="21"/>
    </row>
    <row r="232" spans="1:29" ht="15" customHeight="1" x14ac:dyDescent="0.2">
      <c r="A232" s="37">
        <v>6</v>
      </c>
      <c r="B232" s="129" t="s">
        <v>802</v>
      </c>
      <c r="C232" s="48">
        <v>22</v>
      </c>
      <c r="D232" s="48"/>
      <c r="E232" s="48"/>
      <c r="F232" s="48"/>
      <c r="G232" s="48"/>
      <c r="H232" s="48"/>
      <c r="I232" s="49">
        <v>22</v>
      </c>
      <c r="J232" s="29">
        <f t="shared" si="20"/>
        <v>0</v>
      </c>
      <c r="K232" s="29">
        <f t="shared" si="21"/>
        <v>0</v>
      </c>
      <c r="L232" s="930"/>
      <c r="M232" s="931"/>
      <c r="N232" s="931"/>
      <c r="O232" s="932"/>
      <c r="Q232" s="9" t="s">
        <v>744</v>
      </c>
      <c r="R232" s="20"/>
      <c r="S232" s="20"/>
      <c r="T232" s="20"/>
      <c r="U232" s="20"/>
      <c r="V232" s="20"/>
      <c r="W232" s="10"/>
      <c r="X232" s="20"/>
      <c r="Y232" s="20"/>
      <c r="Z232" s="20"/>
      <c r="AA232" s="20"/>
      <c r="AB232" s="20"/>
      <c r="AC232" s="21"/>
    </row>
    <row r="233" spans="1:29" ht="15" customHeight="1" x14ac:dyDescent="0.2">
      <c r="A233" s="37">
        <v>7</v>
      </c>
      <c r="B233" s="129" t="s">
        <v>522</v>
      </c>
      <c r="C233" s="48">
        <v>22</v>
      </c>
      <c r="D233" s="48">
        <v>0</v>
      </c>
      <c r="E233" s="48">
        <v>0</v>
      </c>
      <c r="F233" s="48"/>
      <c r="G233" s="48"/>
      <c r="H233" s="48"/>
      <c r="I233" s="49">
        <v>22</v>
      </c>
      <c r="J233" s="29">
        <f t="shared" si="20"/>
        <v>0</v>
      </c>
      <c r="K233" s="29">
        <f t="shared" si="21"/>
        <v>0</v>
      </c>
      <c r="L233" s="930"/>
      <c r="M233" s="931"/>
      <c r="N233" s="931"/>
      <c r="O233" s="932"/>
      <c r="Q233" s="9" t="s">
        <v>634</v>
      </c>
      <c r="R233" s="20"/>
      <c r="S233" s="20"/>
      <c r="T233" s="20"/>
      <c r="U233" s="20"/>
      <c r="V233" s="20"/>
      <c r="W233" s="20"/>
      <c r="X233" s="10"/>
      <c r="Y233" s="20"/>
      <c r="Z233" s="20"/>
      <c r="AA233" s="20"/>
      <c r="AB233" s="20"/>
      <c r="AC233" s="21"/>
    </row>
    <row r="234" spans="1:29" ht="15" customHeight="1" x14ac:dyDescent="0.2">
      <c r="A234" s="37">
        <v>8</v>
      </c>
      <c r="B234" s="129" t="s">
        <v>991</v>
      </c>
      <c r="C234" s="48">
        <v>22</v>
      </c>
      <c r="D234" s="48"/>
      <c r="E234" s="48"/>
      <c r="F234" s="48"/>
      <c r="G234" s="48"/>
      <c r="H234" s="48"/>
      <c r="I234" s="49">
        <v>16</v>
      </c>
      <c r="J234" s="29">
        <f t="shared" si="20"/>
        <v>0</v>
      </c>
      <c r="K234" s="29">
        <f t="shared" si="21"/>
        <v>0</v>
      </c>
      <c r="L234" s="930"/>
      <c r="M234" s="931"/>
      <c r="N234" s="931"/>
      <c r="O234" s="932"/>
      <c r="Q234" s="9" t="s">
        <v>990</v>
      </c>
      <c r="R234" s="20"/>
      <c r="S234" s="20"/>
      <c r="T234" s="20"/>
      <c r="U234" s="20"/>
      <c r="V234" s="20"/>
      <c r="W234" s="20"/>
      <c r="X234" s="2"/>
      <c r="Y234" s="10"/>
      <c r="Z234" s="20"/>
      <c r="AA234" s="20"/>
      <c r="AB234" s="20"/>
      <c r="AC234" s="21"/>
    </row>
    <row r="235" spans="1:29" ht="15" customHeight="1" x14ac:dyDescent="0.2">
      <c r="A235" s="37">
        <v>9</v>
      </c>
      <c r="B235" s="129" t="s">
        <v>529</v>
      </c>
      <c r="C235" s="48">
        <v>22</v>
      </c>
      <c r="D235" s="48"/>
      <c r="E235" s="48"/>
      <c r="F235" s="48"/>
      <c r="G235" s="48"/>
      <c r="H235" s="48"/>
      <c r="I235" s="49">
        <v>16</v>
      </c>
      <c r="J235" s="29">
        <f t="shared" si="20"/>
        <v>0</v>
      </c>
      <c r="K235" s="29">
        <f t="shared" si="21"/>
        <v>0</v>
      </c>
      <c r="L235" s="930"/>
      <c r="M235" s="931"/>
      <c r="N235" s="931"/>
      <c r="O235" s="932"/>
      <c r="Q235" s="9" t="s">
        <v>799</v>
      </c>
      <c r="R235" s="20"/>
      <c r="S235" s="20"/>
      <c r="T235" s="20"/>
      <c r="U235" s="20"/>
      <c r="V235" s="20"/>
      <c r="W235" s="20"/>
      <c r="X235" s="2"/>
      <c r="Y235" s="11"/>
      <c r="Z235" s="10"/>
      <c r="AA235" s="20"/>
      <c r="AB235" s="11"/>
      <c r="AC235" s="21"/>
    </row>
    <row r="236" spans="1:29" ht="15" customHeight="1" x14ac:dyDescent="0.2">
      <c r="A236" s="37">
        <v>10</v>
      </c>
      <c r="B236" s="129" t="s">
        <v>796</v>
      </c>
      <c r="C236" s="48">
        <v>22</v>
      </c>
      <c r="D236" s="48"/>
      <c r="E236" s="48"/>
      <c r="F236" s="48"/>
      <c r="G236" s="48"/>
      <c r="H236" s="48"/>
      <c r="I236" s="49">
        <v>15</v>
      </c>
      <c r="J236" s="29">
        <f t="shared" si="20"/>
        <v>0</v>
      </c>
      <c r="K236" s="29">
        <f t="shared" si="21"/>
        <v>0</v>
      </c>
      <c r="L236" s="930"/>
      <c r="M236" s="931"/>
      <c r="N236" s="931"/>
      <c r="O236" s="932"/>
      <c r="Q236" s="9" t="s">
        <v>794</v>
      </c>
      <c r="R236" s="20"/>
      <c r="S236" s="20"/>
      <c r="T236" s="20"/>
      <c r="U236" s="20"/>
      <c r="V236" s="20"/>
      <c r="W236" s="20"/>
      <c r="X236" s="2"/>
      <c r="Y236" s="11"/>
      <c r="Z236" s="2"/>
      <c r="AA236" s="10"/>
      <c r="AB236" s="20"/>
      <c r="AC236" s="12"/>
    </row>
    <row r="237" spans="1:29" ht="15" customHeight="1" x14ac:dyDescent="0.2">
      <c r="A237" s="37">
        <v>11</v>
      </c>
      <c r="B237" s="129" t="s">
        <v>639</v>
      </c>
      <c r="C237" s="48">
        <v>22</v>
      </c>
      <c r="D237" s="48"/>
      <c r="E237" s="48"/>
      <c r="F237" s="48"/>
      <c r="G237" s="48"/>
      <c r="H237" s="48"/>
      <c r="I237" s="49">
        <v>12</v>
      </c>
      <c r="J237" s="29">
        <f t="shared" si="20"/>
        <v>0</v>
      </c>
      <c r="K237" s="29">
        <f t="shared" si="21"/>
        <v>0</v>
      </c>
      <c r="L237" s="930"/>
      <c r="M237" s="931"/>
      <c r="N237" s="931"/>
      <c r="O237" s="932"/>
      <c r="Q237" s="9" t="s">
        <v>514</v>
      </c>
      <c r="R237" s="20"/>
      <c r="S237" s="20"/>
      <c r="T237" s="20"/>
      <c r="U237" s="20"/>
      <c r="V237" s="20"/>
      <c r="W237" s="20"/>
      <c r="X237" s="20"/>
      <c r="Y237" s="20"/>
      <c r="Z237" s="2"/>
      <c r="AA237" s="11"/>
      <c r="AB237" s="10"/>
      <c r="AC237" s="12"/>
    </row>
    <row r="238" spans="1:29" ht="15" customHeight="1" thickBot="1" x14ac:dyDescent="0.25">
      <c r="A238" s="40">
        <v>12</v>
      </c>
      <c r="B238" s="130" t="s">
        <v>805</v>
      </c>
      <c r="C238" s="50">
        <v>22</v>
      </c>
      <c r="D238" s="50"/>
      <c r="E238" s="50"/>
      <c r="F238" s="50"/>
      <c r="G238" s="50"/>
      <c r="H238" s="50"/>
      <c r="I238" s="51">
        <v>12</v>
      </c>
      <c r="J238" s="29">
        <f t="shared" si="20"/>
        <v>0</v>
      </c>
      <c r="K238" s="29">
        <f t="shared" si="21"/>
        <v>0</v>
      </c>
      <c r="L238" s="933"/>
      <c r="M238" s="934"/>
      <c r="N238" s="934"/>
      <c r="O238" s="935"/>
      <c r="Q238" s="13" t="s">
        <v>644</v>
      </c>
      <c r="R238" s="23"/>
      <c r="S238" s="23"/>
      <c r="T238" s="23"/>
      <c r="U238" s="23"/>
      <c r="V238" s="23"/>
      <c r="W238" s="23"/>
      <c r="X238" s="23"/>
      <c r="Y238" s="23"/>
      <c r="Z238" s="3"/>
      <c r="AA238" s="14"/>
      <c r="AB238" s="23"/>
      <c r="AC238" s="15"/>
    </row>
    <row r="239" spans="1:29" ht="15" customHeight="1" x14ac:dyDescent="0.2">
      <c r="C239" s="29">
        <v>264</v>
      </c>
      <c r="D239" s="29">
        <v>0</v>
      </c>
      <c r="E239" s="29">
        <v>0</v>
      </c>
      <c r="F239" s="29">
        <v>0</v>
      </c>
      <c r="G239" s="29">
        <v>0</v>
      </c>
      <c r="H239" s="29">
        <v>0</v>
      </c>
      <c r="I239" s="29">
        <v>266</v>
      </c>
      <c r="J239" s="29">
        <f t="shared" si="20"/>
        <v>0</v>
      </c>
      <c r="K239" s="29">
        <f t="shared" si="21"/>
        <v>0</v>
      </c>
    </row>
    <row r="240" spans="1:29" ht="15" customHeight="1" thickBot="1" x14ac:dyDescent="0.25"/>
    <row r="241" spans="1:27" ht="15" customHeight="1" thickBot="1" x14ac:dyDescent="0.25">
      <c r="A241" s="983" t="s">
        <v>587</v>
      </c>
      <c r="B241" s="984"/>
      <c r="C241" s="984"/>
      <c r="D241" s="984"/>
      <c r="E241" s="984"/>
      <c r="F241" s="985"/>
      <c r="G241" s="980" t="s">
        <v>46</v>
      </c>
      <c r="H241" s="981"/>
      <c r="I241" s="982"/>
      <c r="L241" s="952" t="s">
        <v>583</v>
      </c>
      <c r="M241" s="953"/>
      <c r="N241" s="953"/>
      <c r="O241" s="954"/>
    </row>
    <row r="242" spans="1:27" ht="15" customHeight="1" thickBot="1" x14ac:dyDescent="0.25">
      <c r="A242" s="30" t="s">
        <v>496</v>
      </c>
      <c r="B242" s="85" t="s">
        <v>497</v>
      </c>
      <c r="C242" s="31" t="s">
        <v>498</v>
      </c>
      <c r="D242" s="31" t="s">
        <v>499</v>
      </c>
      <c r="E242" s="31" t="s">
        <v>500</v>
      </c>
      <c r="F242" s="31" t="s">
        <v>501</v>
      </c>
      <c r="G242" s="32" t="s">
        <v>502</v>
      </c>
      <c r="H242" s="32" t="s">
        <v>503</v>
      </c>
      <c r="I242" s="33" t="s">
        <v>504</v>
      </c>
      <c r="L242" s="955"/>
      <c r="M242" s="956"/>
      <c r="N242" s="956"/>
      <c r="O242" s="957"/>
      <c r="Q242" s="24" t="s">
        <v>48</v>
      </c>
      <c r="R242" s="7" t="s">
        <v>506</v>
      </c>
      <c r="S242" s="7" t="s">
        <v>901</v>
      </c>
      <c r="T242" s="7" t="s">
        <v>847</v>
      </c>
      <c r="U242" s="7" t="s">
        <v>509</v>
      </c>
      <c r="V242" s="7" t="s">
        <v>56</v>
      </c>
      <c r="W242" s="7" t="s">
        <v>611</v>
      </c>
      <c r="X242" s="7" t="s">
        <v>993</v>
      </c>
      <c r="Y242" s="7" t="s">
        <v>702</v>
      </c>
      <c r="Z242" s="7" t="s">
        <v>645</v>
      </c>
      <c r="AA242" s="8" t="s">
        <v>994</v>
      </c>
    </row>
    <row r="243" spans="1:27" ht="15" customHeight="1" x14ac:dyDescent="0.2">
      <c r="A243" s="52">
        <v>1</v>
      </c>
      <c r="B243" s="53" t="s">
        <v>57</v>
      </c>
      <c r="C243" s="46">
        <v>18</v>
      </c>
      <c r="D243" s="46"/>
      <c r="E243" s="46"/>
      <c r="F243" s="46"/>
      <c r="G243" s="46"/>
      <c r="H243" s="46"/>
      <c r="I243" s="47">
        <v>30</v>
      </c>
      <c r="J243" s="29">
        <f t="shared" si="20"/>
        <v>0</v>
      </c>
      <c r="K243" s="29">
        <f t="shared" si="21"/>
        <v>0</v>
      </c>
      <c r="L243" s="927" t="s">
        <v>532</v>
      </c>
      <c r="M243" s="928"/>
      <c r="N243" s="928"/>
      <c r="O243" s="929"/>
      <c r="Q243" s="9" t="s">
        <v>506</v>
      </c>
      <c r="R243" s="10"/>
      <c r="S243" s="20"/>
      <c r="T243" s="20"/>
      <c r="U243" s="20"/>
      <c r="V243" s="20"/>
      <c r="W243" s="20"/>
      <c r="X243" s="20"/>
      <c r="Y243" s="20"/>
      <c r="Z243" s="20"/>
      <c r="AA243" s="21"/>
    </row>
    <row r="244" spans="1:27" ht="15" customHeight="1" x14ac:dyDescent="0.2">
      <c r="A244" s="37">
        <v>2</v>
      </c>
      <c r="B244" s="54" t="s">
        <v>647</v>
      </c>
      <c r="C244" s="48">
        <v>18</v>
      </c>
      <c r="D244" s="48"/>
      <c r="E244" s="48"/>
      <c r="F244" s="48"/>
      <c r="G244" s="48"/>
      <c r="H244" s="48"/>
      <c r="I244" s="49">
        <v>22</v>
      </c>
      <c r="J244" s="29">
        <f t="shared" si="20"/>
        <v>0</v>
      </c>
      <c r="K244" s="29">
        <f t="shared" si="21"/>
        <v>0</v>
      </c>
      <c r="L244" s="930"/>
      <c r="M244" s="931"/>
      <c r="N244" s="931"/>
      <c r="O244" s="932"/>
      <c r="Q244" s="9" t="s">
        <v>901</v>
      </c>
      <c r="R244" s="2"/>
      <c r="S244" s="10"/>
      <c r="T244" s="20"/>
      <c r="U244" s="20"/>
      <c r="V244" s="20"/>
      <c r="W244" s="20"/>
      <c r="X244" s="20"/>
      <c r="Y244" s="20"/>
      <c r="Z244" s="20"/>
      <c r="AA244" s="21"/>
    </row>
    <row r="245" spans="1:27" ht="15" customHeight="1" x14ac:dyDescent="0.2">
      <c r="A245" s="37">
        <v>3</v>
      </c>
      <c r="B245" s="54" t="s">
        <v>852</v>
      </c>
      <c r="C245" s="48">
        <v>18</v>
      </c>
      <c r="D245" s="48"/>
      <c r="E245" s="48"/>
      <c r="F245" s="48"/>
      <c r="G245" s="48"/>
      <c r="H245" s="48"/>
      <c r="I245" s="49">
        <v>21</v>
      </c>
      <c r="J245" s="29">
        <f t="shared" si="20"/>
        <v>0</v>
      </c>
      <c r="K245" s="29">
        <f t="shared" si="21"/>
        <v>0</v>
      </c>
      <c r="L245" s="930"/>
      <c r="M245" s="931"/>
      <c r="N245" s="931"/>
      <c r="O245" s="932"/>
      <c r="Q245" s="9" t="s">
        <v>847</v>
      </c>
      <c r="R245" s="20"/>
      <c r="S245" s="20"/>
      <c r="T245" s="10"/>
      <c r="U245" s="20"/>
      <c r="V245" s="20"/>
      <c r="W245" s="20"/>
      <c r="X245" s="20"/>
      <c r="Y245" s="20"/>
      <c r="Z245" s="20"/>
      <c r="AA245" s="21"/>
    </row>
    <row r="246" spans="1:27" ht="15" customHeight="1" x14ac:dyDescent="0.2">
      <c r="A246" s="37" t="s">
        <v>840</v>
      </c>
      <c r="B246" s="54" t="s">
        <v>58</v>
      </c>
      <c r="C246" s="48">
        <v>18</v>
      </c>
      <c r="D246" s="48"/>
      <c r="E246" s="48"/>
      <c r="F246" s="48"/>
      <c r="G246" s="48"/>
      <c r="H246" s="48"/>
      <c r="I246" s="49">
        <v>20</v>
      </c>
      <c r="J246" s="29">
        <f t="shared" si="20"/>
        <v>0</v>
      </c>
      <c r="K246" s="29">
        <f t="shared" si="21"/>
        <v>0</v>
      </c>
      <c r="L246" s="930"/>
      <c r="M246" s="931"/>
      <c r="N246" s="931"/>
      <c r="O246" s="932"/>
      <c r="Q246" s="9" t="s">
        <v>509</v>
      </c>
      <c r="R246" s="20"/>
      <c r="S246" s="20"/>
      <c r="T246" s="20"/>
      <c r="U246" s="10"/>
      <c r="V246" s="20"/>
      <c r="W246" s="20"/>
      <c r="X246" s="20"/>
      <c r="Y246" s="20"/>
      <c r="Z246" s="20"/>
      <c r="AA246" s="21"/>
    </row>
    <row r="247" spans="1:27" ht="15" customHeight="1" x14ac:dyDescent="0.2">
      <c r="A247" s="37" t="s">
        <v>840</v>
      </c>
      <c r="B247" s="54" t="s">
        <v>534</v>
      </c>
      <c r="C247" s="48">
        <v>18</v>
      </c>
      <c r="D247" s="48"/>
      <c r="E247" s="48"/>
      <c r="F247" s="48"/>
      <c r="G247" s="48"/>
      <c r="H247" s="48"/>
      <c r="I247" s="49">
        <v>20</v>
      </c>
      <c r="J247" s="29">
        <f t="shared" si="20"/>
        <v>0</v>
      </c>
      <c r="K247" s="29">
        <f t="shared" si="21"/>
        <v>0</v>
      </c>
      <c r="L247" s="930"/>
      <c r="M247" s="931"/>
      <c r="N247" s="931"/>
      <c r="O247" s="932"/>
      <c r="Q247" s="9" t="s">
        <v>56</v>
      </c>
      <c r="R247" s="20"/>
      <c r="S247" s="20"/>
      <c r="T247" s="20"/>
      <c r="U247" s="20"/>
      <c r="V247" s="10"/>
      <c r="W247" s="20"/>
      <c r="X247" s="20"/>
      <c r="Y247" s="20"/>
      <c r="Z247" s="20"/>
      <c r="AA247" s="21"/>
    </row>
    <row r="248" spans="1:27" ht="15" customHeight="1" x14ac:dyDescent="0.2">
      <c r="A248" s="37">
        <v>6</v>
      </c>
      <c r="B248" s="54" t="s">
        <v>916</v>
      </c>
      <c r="C248" s="48">
        <v>18</v>
      </c>
      <c r="D248" s="48"/>
      <c r="E248" s="48"/>
      <c r="F248" s="48"/>
      <c r="G248" s="48"/>
      <c r="H248" s="48"/>
      <c r="I248" s="49">
        <v>18</v>
      </c>
      <c r="J248" s="29">
        <f t="shared" si="20"/>
        <v>0</v>
      </c>
      <c r="K248" s="29">
        <f t="shared" si="21"/>
        <v>0</v>
      </c>
      <c r="L248" s="930"/>
      <c r="M248" s="931"/>
      <c r="N248" s="931"/>
      <c r="O248" s="932"/>
      <c r="Q248" s="9" t="s">
        <v>611</v>
      </c>
      <c r="R248" s="20"/>
      <c r="S248" s="20"/>
      <c r="T248" s="20"/>
      <c r="U248" s="20"/>
      <c r="V248" s="2"/>
      <c r="W248" s="10"/>
      <c r="X248" s="20"/>
      <c r="Y248" s="20"/>
      <c r="Z248" s="20"/>
      <c r="AA248" s="21"/>
    </row>
    <row r="249" spans="1:27" ht="15" customHeight="1" x14ac:dyDescent="0.2">
      <c r="A249" s="37">
        <v>7</v>
      </c>
      <c r="B249" s="54" t="s">
        <v>999</v>
      </c>
      <c r="C249" s="48">
        <v>18</v>
      </c>
      <c r="D249" s="48"/>
      <c r="E249" s="48"/>
      <c r="F249" s="48"/>
      <c r="G249" s="48"/>
      <c r="H249" s="48"/>
      <c r="I249" s="49">
        <v>15</v>
      </c>
      <c r="J249" s="29">
        <f t="shared" si="20"/>
        <v>0</v>
      </c>
      <c r="K249" s="29">
        <f t="shared" si="21"/>
        <v>0</v>
      </c>
      <c r="L249" s="930"/>
      <c r="M249" s="931"/>
      <c r="N249" s="931"/>
      <c r="O249" s="932"/>
      <c r="Q249" s="9" t="s">
        <v>993</v>
      </c>
      <c r="R249" s="20"/>
      <c r="S249" s="20"/>
      <c r="T249" s="20"/>
      <c r="U249" s="20"/>
      <c r="V249" s="2"/>
      <c r="W249" s="11"/>
      <c r="X249" s="10"/>
      <c r="Y249" s="20"/>
      <c r="Z249" s="11"/>
      <c r="AA249" s="21"/>
    </row>
    <row r="250" spans="1:27" ht="15" customHeight="1" x14ac:dyDescent="0.2">
      <c r="A250" s="37">
        <v>8</v>
      </c>
      <c r="B250" s="54" t="s">
        <v>524</v>
      </c>
      <c r="C250" s="48">
        <v>18</v>
      </c>
      <c r="D250" s="48"/>
      <c r="E250" s="48"/>
      <c r="F250" s="48"/>
      <c r="G250" s="48"/>
      <c r="H250" s="48"/>
      <c r="I250" s="49">
        <v>14</v>
      </c>
      <c r="J250" s="29">
        <f t="shared" si="20"/>
        <v>0</v>
      </c>
      <c r="K250" s="29">
        <f t="shared" si="21"/>
        <v>0</v>
      </c>
      <c r="L250" s="930"/>
      <c r="M250" s="931"/>
      <c r="N250" s="931"/>
      <c r="O250" s="932"/>
      <c r="Q250" s="9" t="s">
        <v>702</v>
      </c>
      <c r="R250" s="20"/>
      <c r="S250" s="20"/>
      <c r="T250" s="20"/>
      <c r="U250" s="20"/>
      <c r="V250" s="2"/>
      <c r="W250" s="11"/>
      <c r="X250" s="2"/>
      <c r="Y250" s="10"/>
      <c r="Z250" s="20"/>
      <c r="AA250" s="12"/>
    </row>
    <row r="251" spans="1:27" ht="15" customHeight="1" x14ac:dyDescent="0.2">
      <c r="A251" s="37" t="s">
        <v>988</v>
      </c>
      <c r="B251" s="54" t="s">
        <v>995</v>
      </c>
      <c r="C251" s="48">
        <v>18</v>
      </c>
      <c r="D251" s="48"/>
      <c r="E251" s="48"/>
      <c r="F251" s="48"/>
      <c r="G251" s="48"/>
      <c r="H251" s="48"/>
      <c r="I251" s="49">
        <v>10</v>
      </c>
      <c r="J251" s="29">
        <f t="shared" si="20"/>
        <v>0</v>
      </c>
      <c r="K251" s="29">
        <f t="shared" si="21"/>
        <v>0</v>
      </c>
      <c r="L251" s="930"/>
      <c r="M251" s="931"/>
      <c r="N251" s="931"/>
      <c r="O251" s="932"/>
      <c r="Q251" s="9" t="s">
        <v>645</v>
      </c>
      <c r="R251" s="20"/>
      <c r="S251" s="20"/>
      <c r="T251" s="20"/>
      <c r="U251" s="20"/>
      <c r="V251" s="20"/>
      <c r="W251" s="20"/>
      <c r="X251" s="2"/>
      <c r="Y251" s="11"/>
      <c r="Z251" s="10"/>
      <c r="AA251" s="12"/>
    </row>
    <row r="252" spans="1:27" ht="15" customHeight="1" thickBot="1" x14ac:dyDescent="0.25">
      <c r="A252" s="40" t="s">
        <v>988</v>
      </c>
      <c r="B252" s="55" t="s">
        <v>996</v>
      </c>
      <c r="C252" s="50">
        <v>18</v>
      </c>
      <c r="D252" s="50"/>
      <c r="E252" s="50"/>
      <c r="F252" s="50"/>
      <c r="G252" s="50"/>
      <c r="H252" s="50"/>
      <c r="I252" s="51">
        <v>10</v>
      </c>
      <c r="J252" s="29">
        <f t="shared" si="20"/>
        <v>0</v>
      </c>
      <c r="K252" s="29">
        <f t="shared" si="21"/>
        <v>0</v>
      </c>
      <c r="L252" s="933"/>
      <c r="M252" s="934"/>
      <c r="N252" s="934"/>
      <c r="O252" s="935"/>
      <c r="Q252" s="13" t="s">
        <v>994</v>
      </c>
      <c r="R252" s="23"/>
      <c r="S252" s="23"/>
      <c r="T252" s="23"/>
      <c r="U252" s="23"/>
      <c r="V252" s="23"/>
      <c r="W252" s="23"/>
      <c r="X252" s="3"/>
      <c r="Y252" s="14"/>
      <c r="Z252" s="23"/>
      <c r="AA252" s="15"/>
    </row>
    <row r="253" spans="1:27" ht="15" customHeight="1" x14ac:dyDescent="0.2">
      <c r="C253" s="29">
        <f t="shared" ref="C253:I253" si="27">SUM(C243:C252)</f>
        <v>180</v>
      </c>
      <c r="D253" s="29">
        <f t="shared" si="27"/>
        <v>0</v>
      </c>
      <c r="E253" s="29">
        <f t="shared" si="27"/>
        <v>0</v>
      </c>
      <c r="F253" s="29">
        <f t="shared" si="27"/>
        <v>0</v>
      </c>
      <c r="G253" s="29">
        <f t="shared" si="27"/>
        <v>0</v>
      </c>
      <c r="H253" s="29">
        <f t="shared" si="27"/>
        <v>0</v>
      </c>
      <c r="I253" s="29">
        <f t="shared" si="27"/>
        <v>180</v>
      </c>
      <c r="J253" s="29">
        <f t="shared" si="20"/>
        <v>0</v>
      </c>
      <c r="K253" s="29">
        <f t="shared" si="21"/>
        <v>0</v>
      </c>
      <c r="L253" s="4" t="s">
        <v>532</v>
      </c>
      <c r="Q253" s="5" t="s">
        <v>532</v>
      </c>
    </row>
    <row r="254" spans="1:27" ht="15" customHeight="1" thickBot="1" x14ac:dyDescent="0.25"/>
    <row r="255" spans="1:27" ht="15" customHeight="1" thickBot="1" x14ac:dyDescent="0.25">
      <c r="A255" s="995" t="s">
        <v>873</v>
      </c>
      <c r="B255" s="996"/>
      <c r="C255" s="996"/>
      <c r="D255" s="996"/>
      <c r="E255" s="996"/>
      <c r="F255" s="997"/>
      <c r="G255" s="992" t="s">
        <v>46</v>
      </c>
      <c r="H255" s="993"/>
      <c r="I255" s="994"/>
      <c r="L255" s="952" t="s">
        <v>583</v>
      </c>
      <c r="M255" s="953"/>
      <c r="N255" s="953"/>
      <c r="O255" s="954"/>
    </row>
    <row r="256" spans="1:27" ht="15" customHeight="1" thickBot="1" x14ac:dyDescent="0.25">
      <c r="A256" s="56" t="s">
        <v>496</v>
      </c>
      <c r="B256" s="87" t="s">
        <v>497</v>
      </c>
      <c r="C256" s="57" t="s">
        <v>498</v>
      </c>
      <c r="D256" s="57" t="s">
        <v>499</v>
      </c>
      <c r="E256" s="57" t="s">
        <v>500</v>
      </c>
      <c r="F256" s="57" t="s">
        <v>501</v>
      </c>
      <c r="G256" s="58" t="s">
        <v>502</v>
      </c>
      <c r="H256" s="58" t="s">
        <v>503</v>
      </c>
      <c r="I256" s="59" t="s">
        <v>504</v>
      </c>
      <c r="L256" s="955"/>
      <c r="M256" s="956"/>
      <c r="N256" s="956"/>
      <c r="O256" s="957"/>
      <c r="Q256" s="24" t="s">
        <v>48</v>
      </c>
      <c r="R256" s="25" t="s">
        <v>500</v>
      </c>
      <c r="S256" s="25" t="s">
        <v>1010</v>
      </c>
      <c r="T256" s="25" t="s">
        <v>59</v>
      </c>
      <c r="U256" s="25" t="s">
        <v>60</v>
      </c>
      <c r="V256" s="25" t="s">
        <v>61</v>
      </c>
      <c r="W256" s="25" t="s">
        <v>62</v>
      </c>
      <c r="X256" s="25" t="s">
        <v>63</v>
      </c>
      <c r="Y256" s="26" t="s">
        <v>499</v>
      </c>
    </row>
    <row r="257" spans="1:26" ht="15" customHeight="1" x14ac:dyDescent="0.2">
      <c r="A257" s="60">
        <v>1</v>
      </c>
      <c r="B257" s="53" t="s">
        <v>884</v>
      </c>
      <c r="C257" s="46">
        <v>14</v>
      </c>
      <c r="D257" s="46">
        <v>12</v>
      </c>
      <c r="E257" s="46">
        <v>1</v>
      </c>
      <c r="F257" s="46">
        <v>1</v>
      </c>
      <c r="G257" s="46">
        <v>27</v>
      </c>
      <c r="H257" s="46">
        <v>11</v>
      </c>
      <c r="I257" s="47">
        <f>(D257*2)+E257</f>
        <v>25</v>
      </c>
      <c r="J257" s="29">
        <f t="shared" ref="J257:J324" si="28">D257+E257+F257</f>
        <v>14</v>
      </c>
      <c r="K257" s="29">
        <f t="shared" ref="K257:K324" si="29">D257*2+E257</f>
        <v>25</v>
      </c>
      <c r="L257" s="927" t="s">
        <v>64</v>
      </c>
      <c r="M257" s="928"/>
      <c r="N257" s="928"/>
      <c r="O257" s="929"/>
      <c r="Q257" s="27" t="s">
        <v>500</v>
      </c>
      <c r="R257" s="10"/>
      <c r="S257" s="20"/>
      <c r="T257" s="20"/>
      <c r="U257" s="20"/>
      <c r="V257" s="20"/>
      <c r="W257" s="20"/>
      <c r="X257" s="20"/>
      <c r="Y257" s="21"/>
    </row>
    <row r="258" spans="1:26" ht="15" customHeight="1" x14ac:dyDescent="0.2">
      <c r="A258" s="61">
        <v>2</v>
      </c>
      <c r="B258" s="54" t="s">
        <v>65</v>
      </c>
      <c r="C258" s="48">
        <v>14</v>
      </c>
      <c r="D258" s="48">
        <v>10</v>
      </c>
      <c r="E258" s="48">
        <v>1</v>
      </c>
      <c r="F258" s="48">
        <v>3</v>
      </c>
      <c r="G258" s="48" t="s">
        <v>532</v>
      </c>
      <c r="H258" s="48" t="s">
        <v>532</v>
      </c>
      <c r="I258" s="49">
        <f t="shared" ref="I258:I264" si="30">(D258*2)+E258</f>
        <v>21</v>
      </c>
      <c r="J258" s="29">
        <f t="shared" si="28"/>
        <v>14</v>
      </c>
      <c r="K258" s="29">
        <f t="shared" si="29"/>
        <v>21</v>
      </c>
      <c r="L258" s="930"/>
      <c r="M258" s="931"/>
      <c r="N258" s="931"/>
      <c r="O258" s="932"/>
      <c r="Q258" s="27" t="s">
        <v>1010</v>
      </c>
      <c r="R258" s="20"/>
      <c r="S258" s="10"/>
      <c r="T258" s="20"/>
      <c r="U258" s="20"/>
      <c r="V258" s="20"/>
      <c r="W258" s="20"/>
      <c r="X258" s="20"/>
      <c r="Y258" s="21"/>
    </row>
    <row r="259" spans="1:26" ht="15" customHeight="1" x14ac:dyDescent="0.2">
      <c r="A259" s="61">
        <v>3</v>
      </c>
      <c r="B259" s="54" t="s">
        <v>1025</v>
      </c>
      <c r="C259" s="48">
        <v>14</v>
      </c>
      <c r="D259" s="48">
        <v>8</v>
      </c>
      <c r="E259" s="48">
        <v>3</v>
      </c>
      <c r="F259" s="48">
        <v>3</v>
      </c>
      <c r="G259" s="48" t="s">
        <v>532</v>
      </c>
      <c r="H259" s="48" t="s">
        <v>532</v>
      </c>
      <c r="I259" s="49">
        <f t="shared" si="30"/>
        <v>19</v>
      </c>
      <c r="J259" s="29">
        <f t="shared" si="28"/>
        <v>14</v>
      </c>
      <c r="K259" s="29">
        <f t="shared" si="29"/>
        <v>19</v>
      </c>
      <c r="L259" s="930"/>
      <c r="M259" s="931"/>
      <c r="N259" s="931"/>
      <c r="O259" s="932"/>
      <c r="Q259" s="27" t="s">
        <v>59</v>
      </c>
      <c r="R259" s="20"/>
      <c r="S259" s="20"/>
      <c r="T259" s="10"/>
      <c r="U259" s="20"/>
      <c r="V259" s="20"/>
      <c r="W259" s="20"/>
      <c r="X259" s="20"/>
      <c r="Y259" s="21"/>
    </row>
    <row r="260" spans="1:26" ht="15" customHeight="1" x14ac:dyDescent="0.2">
      <c r="A260" s="61">
        <v>4</v>
      </c>
      <c r="B260" s="54" t="s">
        <v>878</v>
      </c>
      <c r="C260" s="48">
        <v>14</v>
      </c>
      <c r="D260" s="48">
        <v>6</v>
      </c>
      <c r="E260" s="48">
        <v>4</v>
      </c>
      <c r="F260" s="48">
        <v>4</v>
      </c>
      <c r="G260" s="48"/>
      <c r="H260" s="48"/>
      <c r="I260" s="49">
        <f t="shared" si="30"/>
        <v>16</v>
      </c>
      <c r="J260" s="29">
        <f t="shared" si="28"/>
        <v>14</v>
      </c>
      <c r="K260" s="29">
        <f t="shared" si="29"/>
        <v>16</v>
      </c>
      <c r="L260" s="930"/>
      <c r="M260" s="931"/>
      <c r="N260" s="931"/>
      <c r="O260" s="932"/>
      <c r="Q260" s="27" t="s">
        <v>60</v>
      </c>
      <c r="R260" s="20"/>
      <c r="S260" s="20"/>
      <c r="T260" s="2"/>
      <c r="U260" s="10"/>
      <c r="V260" s="20"/>
      <c r="W260" s="20"/>
      <c r="X260" s="20"/>
      <c r="Y260" s="21"/>
    </row>
    <row r="261" spans="1:26" ht="15" customHeight="1" x14ac:dyDescent="0.2">
      <c r="A261" s="61">
        <v>5</v>
      </c>
      <c r="B261" s="54" t="s">
        <v>616</v>
      </c>
      <c r="C261" s="48">
        <v>14</v>
      </c>
      <c r="D261" s="48">
        <v>6</v>
      </c>
      <c r="E261" s="48">
        <v>3</v>
      </c>
      <c r="F261" s="48">
        <v>5</v>
      </c>
      <c r="G261" s="48"/>
      <c r="H261" s="48"/>
      <c r="I261" s="49">
        <f t="shared" si="30"/>
        <v>15</v>
      </c>
      <c r="J261" s="29">
        <f t="shared" si="28"/>
        <v>14</v>
      </c>
      <c r="K261" s="29">
        <f t="shared" si="29"/>
        <v>15</v>
      </c>
      <c r="L261" s="930"/>
      <c r="M261" s="931"/>
      <c r="N261" s="931"/>
      <c r="O261" s="932"/>
      <c r="Q261" s="27" t="s">
        <v>61</v>
      </c>
      <c r="R261" s="20"/>
      <c r="S261" s="20"/>
      <c r="T261" s="2"/>
      <c r="U261" s="11"/>
      <c r="V261" s="10"/>
      <c r="W261" s="20"/>
      <c r="X261" s="11"/>
      <c r="Y261" s="21"/>
    </row>
    <row r="262" spans="1:26" ht="15" customHeight="1" x14ac:dyDescent="0.2">
      <c r="A262" s="61">
        <v>6</v>
      </c>
      <c r="B262" s="54" t="s">
        <v>1012</v>
      </c>
      <c r="C262" s="48">
        <v>14</v>
      </c>
      <c r="D262" s="48">
        <v>4</v>
      </c>
      <c r="E262" s="48">
        <v>2</v>
      </c>
      <c r="F262" s="48">
        <v>8</v>
      </c>
      <c r="G262" s="48" t="s">
        <v>532</v>
      </c>
      <c r="H262" s="48" t="s">
        <v>532</v>
      </c>
      <c r="I262" s="49">
        <f t="shared" si="30"/>
        <v>10</v>
      </c>
      <c r="J262" s="29">
        <f t="shared" si="28"/>
        <v>14</v>
      </c>
      <c r="K262" s="29">
        <f t="shared" si="29"/>
        <v>10</v>
      </c>
      <c r="L262" s="930"/>
      <c r="M262" s="931"/>
      <c r="N262" s="931"/>
      <c r="O262" s="932"/>
      <c r="Q262" s="27" t="s">
        <v>62</v>
      </c>
      <c r="R262" s="20"/>
      <c r="S262" s="20"/>
      <c r="T262" s="2"/>
      <c r="U262" s="11"/>
      <c r="V262" s="2"/>
      <c r="W262" s="10"/>
      <c r="X262" s="20"/>
      <c r="Y262" s="12"/>
    </row>
    <row r="263" spans="1:26" ht="15" customHeight="1" x14ac:dyDescent="0.2">
      <c r="A263" s="61">
        <v>7</v>
      </c>
      <c r="B263" s="54" t="s">
        <v>883</v>
      </c>
      <c r="C263" s="48">
        <v>14</v>
      </c>
      <c r="D263" s="48">
        <v>3</v>
      </c>
      <c r="E263" s="48">
        <v>0</v>
      </c>
      <c r="F263" s="48">
        <v>11</v>
      </c>
      <c r="G263" s="48">
        <v>14</v>
      </c>
      <c r="H263" s="48">
        <v>27</v>
      </c>
      <c r="I263" s="49">
        <f t="shared" si="30"/>
        <v>6</v>
      </c>
      <c r="J263" s="29">
        <f t="shared" si="28"/>
        <v>14</v>
      </c>
      <c r="K263" s="29">
        <f t="shared" si="29"/>
        <v>6</v>
      </c>
      <c r="L263" s="930"/>
      <c r="M263" s="931"/>
      <c r="N263" s="931"/>
      <c r="O263" s="932"/>
      <c r="Q263" s="27" t="s">
        <v>63</v>
      </c>
      <c r="R263" s="20"/>
      <c r="S263" s="20"/>
      <c r="T263" s="20"/>
      <c r="U263" s="20"/>
      <c r="V263" s="2"/>
      <c r="W263" s="11"/>
      <c r="X263" s="10"/>
      <c r="Y263" s="12"/>
    </row>
    <row r="264" spans="1:26" ht="15" customHeight="1" thickBot="1" x14ac:dyDescent="0.25">
      <c r="A264" s="62">
        <v>8</v>
      </c>
      <c r="B264" s="55" t="s">
        <v>882</v>
      </c>
      <c r="C264" s="50">
        <v>14</v>
      </c>
      <c r="D264" s="50">
        <v>0</v>
      </c>
      <c r="E264" s="50">
        <v>0</v>
      </c>
      <c r="F264" s="50">
        <v>14</v>
      </c>
      <c r="G264" s="50">
        <v>11</v>
      </c>
      <c r="H264" s="50">
        <v>45</v>
      </c>
      <c r="I264" s="51">
        <f t="shared" si="30"/>
        <v>0</v>
      </c>
      <c r="J264" s="29">
        <f t="shared" si="28"/>
        <v>14</v>
      </c>
      <c r="K264" s="29">
        <f t="shared" si="29"/>
        <v>0</v>
      </c>
      <c r="L264" s="933"/>
      <c r="M264" s="934"/>
      <c r="N264" s="934"/>
      <c r="O264" s="935"/>
      <c r="Q264" s="28" t="s">
        <v>499</v>
      </c>
      <c r="R264" s="23"/>
      <c r="S264" s="23"/>
      <c r="T264" s="23"/>
      <c r="U264" s="23"/>
      <c r="V264" s="3"/>
      <c r="W264" s="14"/>
      <c r="X264" s="23"/>
      <c r="Y264" s="15"/>
    </row>
    <row r="265" spans="1:26" ht="15" customHeight="1" x14ac:dyDescent="0.2">
      <c r="C265" s="29">
        <f t="shared" ref="C265:I265" si="31">SUM(C257:C264)</f>
        <v>112</v>
      </c>
      <c r="D265" s="29">
        <f t="shared" si="31"/>
        <v>49</v>
      </c>
      <c r="E265" s="29">
        <f t="shared" si="31"/>
        <v>14</v>
      </c>
      <c r="F265" s="29">
        <f t="shared" si="31"/>
        <v>49</v>
      </c>
      <c r="G265" s="29">
        <f t="shared" si="31"/>
        <v>52</v>
      </c>
      <c r="H265" s="29">
        <f t="shared" si="31"/>
        <v>83</v>
      </c>
      <c r="I265" s="29">
        <f t="shared" si="31"/>
        <v>112</v>
      </c>
      <c r="J265" s="29">
        <f t="shared" si="28"/>
        <v>112</v>
      </c>
      <c r="K265" s="29">
        <f t="shared" si="29"/>
        <v>112</v>
      </c>
    </row>
    <row r="266" spans="1:26" ht="15" customHeight="1" thickBot="1" x14ac:dyDescent="0.25"/>
    <row r="267" spans="1:26" ht="15" customHeight="1" thickBot="1" x14ac:dyDescent="0.25">
      <c r="A267" s="995" t="s">
        <v>944</v>
      </c>
      <c r="B267" s="996"/>
      <c r="C267" s="996"/>
      <c r="D267" s="996"/>
      <c r="E267" s="996"/>
      <c r="F267" s="997"/>
      <c r="G267" s="992" t="s">
        <v>46</v>
      </c>
      <c r="H267" s="993"/>
      <c r="I267" s="994"/>
      <c r="L267" s="945" t="s">
        <v>495</v>
      </c>
      <c r="M267" s="946"/>
      <c r="N267" s="946"/>
      <c r="O267" s="947"/>
    </row>
    <row r="268" spans="1:26" ht="15" customHeight="1" thickBot="1" x14ac:dyDescent="0.25">
      <c r="A268" s="56" t="s">
        <v>496</v>
      </c>
      <c r="B268" s="87" t="s">
        <v>497</v>
      </c>
      <c r="C268" s="57" t="s">
        <v>498</v>
      </c>
      <c r="D268" s="57" t="s">
        <v>499</v>
      </c>
      <c r="E268" s="57" t="s">
        <v>500</v>
      </c>
      <c r="F268" s="57" t="s">
        <v>501</v>
      </c>
      <c r="G268" s="58" t="s">
        <v>502</v>
      </c>
      <c r="H268" s="58" t="s">
        <v>503</v>
      </c>
      <c r="I268" s="59" t="s">
        <v>504</v>
      </c>
      <c r="L268" s="1063"/>
      <c r="M268" s="1064"/>
      <c r="N268" s="1064"/>
      <c r="O268" s="1065"/>
      <c r="Q268" s="24" t="s">
        <v>48</v>
      </c>
      <c r="R268" s="25" t="s">
        <v>652</v>
      </c>
      <c r="S268" s="25" t="s">
        <v>563</v>
      </c>
      <c r="T268" s="25" t="s">
        <v>945</v>
      </c>
      <c r="U268" s="25" t="s">
        <v>946</v>
      </c>
      <c r="V268" s="25" t="s">
        <v>947</v>
      </c>
      <c r="W268" s="25"/>
      <c r="X268" s="25"/>
      <c r="Y268" s="26"/>
      <c r="Z268" s="5" t="s">
        <v>532</v>
      </c>
    </row>
    <row r="269" spans="1:26" ht="15" customHeight="1" x14ac:dyDescent="0.2">
      <c r="A269" s="60" t="s">
        <v>521</v>
      </c>
      <c r="B269" s="53" t="s">
        <v>948</v>
      </c>
      <c r="C269" s="46"/>
      <c r="D269" s="46"/>
      <c r="E269" s="46"/>
      <c r="F269" s="46"/>
      <c r="G269" s="46"/>
      <c r="H269" s="46"/>
      <c r="I269" s="47"/>
      <c r="J269" s="29">
        <f t="shared" si="28"/>
        <v>0</v>
      </c>
      <c r="K269" s="29">
        <f t="shared" si="29"/>
        <v>0</v>
      </c>
      <c r="L269" s="927" t="s">
        <v>528</v>
      </c>
      <c r="M269" s="928"/>
      <c r="N269" s="928"/>
      <c r="O269" s="929"/>
      <c r="Q269" s="27" t="s">
        <v>652</v>
      </c>
      <c r="R269" s="10"/>
      <c r="S269" s="20"/>
      <c r="T269" s="20"/>
      <c r="U269" s="20"/>
      <c r="V269" s="20"/>
      <c r="W269" s="20"/>
      <c r="X269" s="20"/>
      <c r="Y269" s="21"/>
    </row>
    <row r="270" spans="1:26" ht="15" customHeight="1" x14ac:dyDescent="0.2">
      <c r="A270" s="61" t="s">
        <v>521</v>
      </c>
      <c r="B270" s="54" t="s">
        <v>949</v>
      </c>
      <c r="C270" s="48"/>
      <c r="D270" s="48"/>
      <c r="E270" s="48"/>
      <c r="F270" s="48"/>
      <c r="G270" s="48"/>
      <c r="H270" s="48"/>
      <c r="I270" s="49"/>
      <c r="J270" s="29">
        <f t="shared" si="28"/>
        <v>0</v>
      </c>
      <c r="K270" s="29">
        <f t="shared" si="29"/>
        <v>0</v>
      </c>
      <c r="L270" s="930"/>
      <c r="M270" s="931"/>
      <c r="N270" s="931"/>
      <c r="O270" s="932"/>
      <c r="Q270" s="27" t="s">
        <v>563</v>
      </c>
      <c r="R270" s="20"/>
      <c r="S270" s="10"/>
      <c r="T270" s="20"/>
      <c r="U270" s="20"/>
      <c r="V270" s="20"/>
      <c r="W270" s="20"/>
      <c r="X270" s="20"/>
      <c r="Y270" s="21"/>
      <c r="Z270" s="5" t="s">
        <v>532</v>
      </c>
    </row>
    <row r="271" spans="1:26" ht="15" customHeight="1" x14ac:dyDescent="0.2">
      <c r="A271" s="61" t="s">
        <v>521</v>
      </c>
      <c r="B271" s="54" t="s">
        <v>950</v>
      </c>
      <c r="C271" s="48"/>
      <c r="D271" s="48"/>
      <c r="E271" s="48"/>
      <c r="F271" s="48"/>
      <c r="G271" s="48"/>
      <c r="H271" s="48"/>
      <c r="I271" s="49"/>
      <c r="J271" s="29">
        <f t="shared" si="28"/>
        <v>0</v>
      </c>
      <c r="K271" s="29">
        <f t="shared" si="29"/>
        <v>0</v>
      </c>
      <c r="L271" s="930"/>
      <c r="M271" s="931"/>
      <c r="N271" s="931"/>
      <c r="O271" s="932"/>
      <c r="Q271" s="27" t="s">
        <v>945</v>
      </c>
      <c r="R271" s="20"/>
      <c r="S271" s="20"/>
      <c r="T271" s="10"/>
      <c r="U271" s="20"/>
      <c r="V271" s="20"/>
      <c r="W271" s="20"/>
      <c r="X271" s="20"/>
      <c r="Y271" s="21"/>
    </row>
    <row r="272" spans="1:26" ht="15" customHeight="1" x14ac:dyDescent="0.2">
      <c r="A272" s="61" t="s">
        <v>521</v>
      </c>
      <c r="B272" s="54" t="s">
        <v>951</v>
      </c>
      <c r="C272" s="48"/>
      <c r="D272" s="48"/>
      <c r="E272" s="48"/>
      <c r="F272" s="48"/>
      <c r="G272" s="48"/>
      <c r="H272" s="48"/>
      <c r="I272" s="49"/>
      <c r="J272" s="29">
        <f t="shared" si="28"/>
        <v>0</v>
      </c>
      <c r="K272" s="29">
        <f t="shared" si="29"/>
        <v>0</v>
      </c>
      <c r="L272" s="930"/>
      <c r="M272" s="931"/>
      <c r="N272" s="931"/>
      <c r="O272" s="932"/>
      <c r="Q272" s="27" t="s">
        <v>946</v>
      </c>
      <c r="R272" s="20"/>
      <c r="S272" s="20"/>
      <c r="T272" s="2"/>
      <c r="U272" s="10"/>
      <c r="V272" s="20"/>
      <c r="W272" s="20"/>
      <c r="X272" s="20"/>
      <c r="Y272" s="21"/>
    </row>
    <row r="273" spans="1:28" ht="15" customHeight="1" x14ac:dyDescent="0.2">
      <c r="A273" s="61" t="s">
        <v>521</v>
      </c>
      <c r="B273" s="54" t="s">
        <v>952</v>
      </c>
      <c r="C273" s="48"/>
      <c r="D273" s="48"/>
      <c r="E273" s="48"/>
      <c r="F273" s="48"/>
      <c r="G273" s="48"/>
      <c r="H273" s="48"/>
      <c r="I273" s="49"/>
      <c r="J273" s="29">
        <f t="shared" si="28"/>
        <v>0</v>
      </c>
      <c r="K273" s="29">
        <f t="shared" si="29"/>
        <v>0</v>
      </c>
      <c r="L273" s="930"/>
      <c r="M273" s="931"/>
      <c r="N273" s="931"/>
      <c r="O273" s="932"/>
      <c r="Q273" s="27" t="s">
        <v>947</v>
      </c>
      <c r="R273" s="20"/>
      <c r="S273" s="20"/>
      <c r="T273" s="2"/>
      <c r="U273" s="11"/>
      <c r="V273" s="10"/>
      <c r="W273" s="20"/>
      <c r="X273" s="11"/>
      <c r="Y273" s="21"/>
    </row>
    <row r="274" spans="1:28" ht="15" customHeight="1" x14ac:dyDescent="0.2">
      <c r="A274" s="61" t="s">
        <v>521</v>
      </c>
      <c r="B274" s="54"/>
      <c r="C274" s="48"/>
      <c r="D274" s="48"/>
      <c r="E274" s="48"/>
      <c r="F274" s="48"/>
      <c r="G274" s="48"/>
      <c r="H274" s="48"/>
      <c r="I274" s="49"/>
      <c r="J274" s="29">
        <f>D274+E274+F274</f>
        <v>0</v>
      </c>
      <c r="K274" s="29">
        <f>D274*2+E274</f>
        <v>0</v>
      </c>
      <c r="L274" s="930"/>
      <c r="M274" s="931"/>
      <c r="N274" s="931"/>
      <c r="O274" s="932"/>
      <c r="Q274" s="27"/>
      <c r="R274" s="20"/>
      <c r="S274" s="20"/>
      <c r="T274" s="2"/>
      <c r="U274" s="11"/>
      <c r="V274" s="2"/>
      <c r="W274" s="10"/>
      <c r="X274" s="20"/>
      <c r="Y274" s="12"/>
    </row>
    <row r="275" spans="1:28" ht="15" customHeight="1" x14ac:dyDescent="0.2">
      <c r="A275" s="61" t="s">
        <v>521</v>
      </c>
      <c r="B275" s="54"/>
      <c r="C275" s="48"/>
      <c r="D275" s="48"/>
      <c r="E275" s="48"/>
      <c r="F275" s="48"/>
      <c r="G275" s="48"/>
      <c r="H275" s="48"/>
      <c r="I275" s="49"/>
      <c r="J275" s="29">
        <f t="shared" si="28"/>
        <v>0</v>
      </c>
      <c r="K275" s="29">
        <f t="shared" si="29"/>
        <v>0</v>
      </c>
      <c r="L275" s="930"/>
      <c r="M275" s="931"/>
      <c r="N275" s="931"/>
      <c r="O275" s="932"/>
      <c r="Q275" s="27"/>
      <c r="R275" s="20"/>
      <c r="S275" s="20"/>
      <c r="T275" s="20"/>
      <c r="U275" s="20"/>
      <c r="V275" s="2"/>
      <c r="W275" s="11"/>
      <c r="X275" s="10"/>
      <c r="Y275" s="12"/>
    </row>
    <row r="276" spans="1:28" ht="15" customHeight="1" thickBot="1" x14ac:dyDescent="0.25">
      <c r="A276" s="62" t="s">
        <v>521</v>
      </c>
      <c r="B276" s="55"/>
      <c r="C276" s="50"/>
      <c r="D276" s="50"/>
      <c r="E276" s="50"/>
      <c r="F276" s="50"/>
      <c r="G276" s="50"/>
      <c r="H276" s="50"/>
      <c r="I276" s="51"/>
      <c r="J276" s="29">
        <f t="shared" si="28"/>
        <v>0</v>
      </c>
      <c r="K276" s="29">
        <f t="shared" si="29"/>
        <v>0</v>
      </c>
      <c r="L276" s="933"/>
      <c r="M276" s="934"/>
      <c r="N276" s="934"/>
      <c r="O276" s="935"/>
      <c r="Q276" s="28"/>
      <c r="R276" s="23"/>
      <c r="S276" s="23"/>
      <c r="T276" s="23"/>
      <c r="U276" s="23"/>
      <c r="V276" s="3"/>
      <c r="W276" s="14"/>
      <c r="X276" s="23"/>
      <c r="Y276" s="15"/>
    </row>
    <row r="277" spans="1:28" ht="15" customHeight="1" x14ac:dyDescent="0.2">
      <c r="C277" s="29">
        <f>SUM(C269:C276)</f>
        <v>0</v>
      </c>
      <c r="D277" s="29">
        <f>SUM(D269:D276)</f>
        <v>0</v>
      </c>
      <c r="E277" s="29">
        <v>0</v>
      </c>
      <c r="F277" s="29">
        <f>SUM(F269:F276)</f>
        <v>0</v>
      </c>
      <c r="G277" s="29">
        <f>SUM(G269:G276)</f>
        <v>0</v>
      </c>
      <c r="H277" s="29">
        <f>SUM(H269:H276)</f>
        <v>0</v>
      </c>
      <c r="I277" s="29">
        <f>SUM(I269:I276)</f>
        <v>0</v>
      </c>
      <c r="J277" s="29">
        <f t="shared" si="28"/>
        <v>0</v>
      </c>
      <c r="K277" s="29">
        <f t="shared" si="29"/>
        <v>0</v>
      </c>
      <c r="Q277" s="5" t="s">
        <v>532</v>
      </c>
    </row>
    <row r="278" spans="1:28" ht="15" customHeight="1" thickBot="1" x14ac:dyDescent="0.25"/>
    <row r="279" spans="1:28" ht="15" customHeight="1" thickBot="1" x14ac:dyDescent="0.25">
      <c r="A279" s="939" t="s">
        <v>66</v>
      </c>
      <c r="B279" s="940"/>
      <c r="C279" s="940"/>
      <c r="D279" s="940"/>
      <c r="E279" s="940"/>
      <c r="F279" s="941"/>
      <c r="G279" s="967" t="s">
        <v>46</v>
      </c>
      <c r="H279" s="968"/>
      <c r="I279" s="969"/>
      <c r="L279" s="986" t="s">
        <v>588</v>
      </c>
      <c r="M279" s="987"/>
      <c r="N279" s="987"/>
      <c r="O279" s="988"/>
    </row>
    <row r="280" spans="1:28" ht="15" customHeight="1" thickBot="1" x14ac:dyDescent="0.25">
      <c r="A280" s="80" t="s">
        <v>496</v>
      </c>
      <c r="B280" s="88" t="s">
        <v>497</v>
      </c>
      <c r="C280" s="81" t="s">
        <v>498</v>
      </c>
      <c r="D280" s="81" t="s">
        <v>499</v>
      </c>
      <c r="E280" s="81" t="s">
        <v>500</v>
      </c>
      <c r="F280" s="81" t="s">
        <v>501</v>
      </c>
      <c r="G280" s="82" t="s">
        <v>502</v>
      </c>
      <c r="H280" s="82" t="s">
        <v>503</v>
      </c>
      <c r="I280" s="83" t="s">
        <v>504</v>
      </c>
      <c r="L280" s="989"/>
      <c r="M280" s="990"/>
      <c r="N280" s="990"/>
      <c r="O280" s="991"/>
      <c r="Q280" s="24" t="s">
        <v>48</v>
      </c>
      <c r="R280" s="72" t="s">
        <v>67</v>
      </c>
      <c r="S280" s="72" t="s">
        <v>744</v>
      </c>
      <c r="T280" s="72" t="s">
        <v>733</v>
      </c>
      <c r="U280" s="72" t="s">
        <v>500</v>
      </c>
      <c r="V280" s="72" t="s">
        <v>1028</v>
      </c>
      <c r="W280" s="72" t="s">
        <v>511</v>
      </c>
      <c r="X280" s="72" t="s">
        <v>990</v>
      </c>
      <c r="Y280" s="72" t="s">
        <v>68</v>
      </c>
      <c r="Z280" s="72" t="s">
        <v>994</v>
      </c>
      <c r="AA280" s="72" t="s">
        <v>653</v>
      </c>
      <c r="AB280" s="73" t="s">
        <v>547</v>
      </c>
    </row>
    <row r="281" spans="1:28" ht="15" customHeight="1" x14ac:dyDescent="0.2">
      <c r="A281" s="76">
        <v>1</v>
      </c>
      <c r="B281" s="53" t="s">
        <v>737</v>
      </c>
      <c r="C281" s="46">
        <v>18</v>
      </c>
      <c r="D281" s="46">
        <v>17</v>
      </c>
      <c r="E281" s="46">
        <v>0</v>
      </c>
      <c r="F281" s="46">
        <v>1</v>
      </c>
      <c r="G281" s="46">
        <v>58</v>
      </c>
      <c r="H281" s="46">
        <v>14</v>
      </c>
      <c r="I281" s="47">
        <v>34</v>
      </c>
      <c r="J281" s="29">
        <f t="shared" si="28"/>
        <v>18</v>
      </c>
      <c r="K281" s="29">
        <f t="shared" si="29"/>
        <v>34</v>
      </c>
      <c r="L281" s="1046" t="s">
        <v>69</v>
      </c>
      <c r="M281" s="1047"/>
      <c r="N281" s="1047"/>
      <c r="O281" s="1048"/>
      <c r="Q281" s="74" t="s">
        <v>67</v>
      </c>
      <c r="R281" s="10"/>
      <c r="S281" s="20"/>
      <c r="T281" s="20"/>
      <c r="U281" s="20"/>
      <c r="V281" s="20"/>
      <c r="W281" s="20"/>
      <c r="X281" s="20"/>
      <c r="Y281" s="20"/>
      <c r="Z281" s="20"/>
      <c r="AA281" s="20"/>
      <c r="AB281" s="21"/>
    </row>
    <row r="282" spans="1:28" ht="15" customHeight="1" x14ac:dyDescent="0.2">
      <c r="A282" s="77">
        <v>2</v>
      </c>
      <c r="B282" s="54" t="s">
        <v>70</v>
      </c>
      <c r="C282" s="48">
        <v>19</v>
      </c>
      <c r="D282" s="48">
        <v>13</v>
      </c>
      <c r="E282" s="48">
        <v>3</v>
      </c>
      <c r="F282" s="48">
        <v>3</v>
      </c>
      <c r="G282" s="48">
        <v>71</v>
      </c>
      <c r="H282" s="48">
        <v>34</v>
      </c>
      <c r="I282" s="49">
        <v>29</v>
      </c>
      <c r="J282" s="29">
        <f t="shared" si="28"/>
        <v>19</v>
      </c>
      <c r="K282" s="29">
        <f t="shared" si="29"/>
        <v>29</v>
      </c>
      <c r="L282" s="1046"/>
      <c r="M282" s="1047"/>
      <c r="N282" s="1047"/>
      <c r="O282" s="1048"/>
      <c r="Q282" s="74" t="s">
        <v>744</v>
      </c>
      <c r="R282" s="20"/>
      <c r="S282" s="10"/>
      <c r="T282" s="20"/>
      <c r="U282" s="20"/>
      <c r="V282" s="20"/>
      <c r="W282" s="20"/>
      <c r="X282" s="20" t="s">
        <v>532</v>
      </c>
      <c r="Y282" s="20" t="s">
        <v>532</v>
      </c>
      <c r="Z282" s="20" t="s">
        <v>532</v>
      </c>
      <c r="AA282" s="20" t="s">
        <v>532</v>
      </c>
      <c r="AB282" s="21" t="s">
        <v>532</v>
      </c>
    </row>
    <row r="283" spans="1:28" ht="15" customHeight="1" x14ac:dyDescent="0.2">
      <c r="A283" s="77">
        <v>3</v>
      </c>
      <c r="B283" s="54" t="s">
        <v>71</v>
      </c>
      <c r="C283" s="48">
        <v>16</v>
      </c>
      <c r="D283" s="48">
        <v>11</v>
      </c>
      <c r="E283" s="48">
        <v>4</v>
      </c>
      <c r="F283" s="48">
        <v>1</v>
      </c>
      <c r="G283" s="48">
        <v>45</v>
      </c>
      <c r="H283" s="48">
        <v>15</v>
      </c>
      <c r="I283" s="49">
        <v>26</v>
      </c>
      <c r="J283" s="29">
        <f t="shared" si="28"/>
        <v>16</v>
      </c>
      <c r="K283" s="29">
        <f t="shared" si="29"/>
        <v>26</v>
      </c>
      <c r="L283" s="1046"/>
      <c r="M283" s="1047"/>
      <c r="N283" s="1047"/>
      <c r="O283" s="1048"/>
      <c r="Q283" s="74" t="s">
        <v>733</v>
      </c>
      <c r="R283" s="20"/>
      <c r="S283" s="20"/>
      <c r="T283" s="10"/>
      <c r="U283" s="20"/>
      <c r="V283" s="20"/>
      <c r="W283" s="20"/>
      <c r="X283" s="20"/>
      <c r="Y283" s="20"/>
      <c r="Z283" s="20"/>
      <c r="AA283" s="20"/>
      <c r="AB283" s="21"/>
    </row>
    <row r="284" spans="1:28" ht="15" customHeight="1" x14ac:dyDescent="0.2">
      <c r="A284" s="77">
        <v>4</v>
      </c>
      <c r="B284" s="54" t="s">
        <v>655</v>
      </c>
      <c r="C284" s="48">
        <v>16</v>
      </c>
      <c r="D284" s="48">
        <v>7</v>
      </c>
      <c r="E284" s="48">
        <v>4</v>
      </c>
      <c r="F284" s="48">
        <v>5</v>
      </c>
      <c r="G284" s="48">
        <v>53</v>
      </c>
      <c r="H284" s="48">
        <v>36</v>
      </c>
      <c r="I284" s="49">
        <v>18</v>
      </c>
      <c r="J284" s="29">
        <f t="shared" si="28"/>
        <v>16</v>
      </c>
      <c r="K284" s="29">
        <f t="shared" si="29"/>
        <v>18</v>
      </c>
      <c r="L284" s="1046"/>
      <c r="M284" s="1047"/>
      <c r="N284" s="1047"/>
      <c r="O284" s="1048"/>
      <c r="Q284" s="74" t="s">
        <v>500</v>
      </c>
      <c r="R284" s="20"/>
      <c r="S284" s="20"/>
      <c r="T284" s="20"/>
      <c r="U284" s="10"/>
      <c r="V284" s="20"/>
      <c r="W284" s="20"/>
      <c r="X284" s="20"/>
      <c r="Y284" s="20"/>
      <c r="Z284" s="20"/>
      <c r="AA284" s="20"/>
      <c r="AB284" s="21"/>
    </row>
    <row r="285" spans="1:28" ht="15" customHeight="1" x14ac:dyDescent="0.2">
      <c r="A285" s="77">
        <v>5</v>
      </c>
      <c r="B285" s="54" t="s">
        <v>72</v>
      </c>
      <c r="C285" s="48">
        <v>17</v>
      </c>
      <c r="D285" s="48">
        <v>7</v>
      </c>
      <c r="E285" s="48">
        <v>1</v>
      </c>
      <c r="F285" s="48">
        <v>9</v>
      </c>
      <c r="G285" s="48">
        <v>34</v>
      </c>
      <c r="H285" s="48">
        <v>34</v>
      </c>
      <c r="I285" s="49">
        <v>15</v>
      </c>
      <c r="J285" s="29">
        <f t="shared" si="28"/>
        <v>17</v>
      </c>
      <c r="K285" s="29">
        <f t="shared" si="29"/>
        <v>15</v>
      </c>
      <c r="L285" s="1046"/>
      <c r="M285" s="1047"/>
      <c r="N285" s="1047"/>
      <c r="O285" s="1048"/>
      <c r="Q285" s="74" t="s">
        <v>1028</v>
      </c>
      <c r="R285" s="20"/>
      <c r="S285" s="20"/>
      <c r="T285" s="20"/>
      <c r="U285" s="20"/>
      <c r="V285" s="10"/>
      <c r="W285" s="20"/>
      <c r="X285" s="20"/>
      <c r="Y285" s="20"/>
      <c r="Z285" s="20"/>
      <c r="AA285" s="20"/>
      <c r="AB285" s="21"/>
    </row>
    <row r="286" spans="1:28" ht="15" customHeight="1" x14ac:dyDescent="0.2">
      <c r="A286" s="77">
        <v>6</v>
      </c>
      <c r="B286" s="54" t="s">
        <v>823</v>
      </c>
      <c r="C286" s="48">
        <v>15</v>
      </c>
      <c r="D286" s="48">
        <v>5</v>
      </c>
      <c r="E286" s="48">
        <v>3</v>
      </c>
      <c r="F286" s="48">
        <v>7</v>
      </c>
      <c r="G286" s="48">
        <v>19</v>
      </c>
      <c r="H286" s="48">
        <v>27</v>
      </c>
      <c r="I286" s="49">
        <v>13</v>
      </c>
      <c r="J286" s="29">
        <f t="shared" si="28"/>
        <v>15</v>
      </c>
      <c r="K286" s="29">
        <f t="shared" si="29"/>
        <v>13</v>
      </c>
      <c r="L286" s="1046"/>
      <c r="M286" s="1047"/>
      <c r="N286" s="1047"/>
      <c r="O286" s="1048"/>
      <c r="Q286" s="74" t="s">
        <v>511</v>
      </c>
      <c r="R286" s="20"/>
      <c r="S286" s="20"/>
      <c r="T286" s="20"/>
      <c r="U286" s="20"/>
      <c r="V286" s="20"/>
      <c r="W286" s="10"/>
      <c r="X286" s="20"/>
      <c r="Y286" s="20"/>
      <c r="Z286" s="20"/>
      <c r="AA286" s="20"/>
      <c r="AB286" s="21"/>
    </row>
    <row r="287" spans="1:28" ht="15" customHeight="1" x14ac:dyDescent="0.2">
      <c r="A287" s="77">
        <v>7</v>
      </c>
      <c r="B287" s="54" t="s">
        <v>1033</v>
      </c>
      <c r="C287" s="48">
        <v>15</v>
      </c>
      <c r="D287" s="48">
        <v>5</v>
      </c>
      <c r="E287" s="48">
        <v>2</v>
      </c>
      <c r="F287" s="48">
        <v>8</v>
      </c>
      <c r="G287" s="48">
        <v>24</v>
      </c>
      <c r="H287" s="48">
        <v>32</v>
      </c>
      <c r="I287" s="49">
        <v>12</v>
      </c>
      <c r="J287" s="29">
        <f t="shared" si="28"/>
        <v>15</v>
      </c>
      <c r="K287" s="29">
        <f t="shared" si="29"/>
        <v>12</v>
      </c>
      <c r="L287" s="1046"/>
      <c r="M287" s="1047"/>
      <c r="N287" s="1047"/>
      <c r="O287" s="1048"/>
      <c r="Q287" s="74" t="s">
        <v>990</v>
      </c>
      <c r="R287" s="20"/>
      <c r="S287" s="20" t="s">
        <v>532</v>
      </c>
      <c r="T287" s="20"/>
      <c r="U287" s="20"/>
      <c r="V287" s="20"/>
      <c r="W287" s="2"/>
      <c r="X287" s="10"/>
      <c r="Y287" s="20"/>
      <c r="Z287" s="20"/>
      <c r="AA287" s="20"/>
      <c r="AB287" s="21"/>
    </row>
    <row r="288" spans="1:28" ht="15" customHeight="1" x14ac:dyDescent="0.2">
      <c r="A288" s="77">
        <v>8</v>
      </c>
      <c r="B288" s="54" t="s">
        <v>73</v>
      </c>
      <c r="C288" s="48">
        <v>17</v>
      </c>
      <c r="D288" s="48">
        <v>5</v>
      </c>
      <c r="E288" s="48">
        <v>2</v>
      </c>
      <c r="F288" s="48">
        <v>10</v>
      </c>
      <c r="G288" s="48">
        <v>22</v>
      </c>
      <c r="H288" s="48">
        <v>60</v>
      </c>
      <c r="I288" s="49">
        <v>12</v>
      </c>
      <c r="J288" s="29">
        <f t="shared" si="28"/>
        <v>17</v>
      </c>
      <c r="K288" s="29">
        <f t="shared" si="29"/>
        <v>12</v>
      </c>
      <c r="L288" s="1046"/>
      <c r="M288" s="1047"/>
      <c r="N288" s="1047"/>
      <c r="O288" s="1048"/>
      <c r="Q288" s="74" t="s">
        <v>68</v>
      </c>
      <c r="R288" s="20"/>
      <c r="S288" s="20" t="s">
        <v>532</v>
      </c>
      <c r="T288" s="20"/>
      <c r="U288" s="20"/>
      <c r="V288" s="20"/>
      <c r="W288" s="2"/>
      <c r="X288" s="11"/>
      <c r="Y288" s="10"/>
      <c r="Z288" s="20"/>
      <c r="AA288" s="11"/>
      <c r="AB288" s="21"/>
    </row>
    <row r="289" spans="1:28" ht="15" customHeight="1" x14ac:dyDescent="0.2">
      <c r="A289" s="77">
        <v>9</v>
      </c>
      <c r="B289" s="54" t="s">
        <v>74</v>
      </c>
      <c r="C289" s="48">
        <v>15</v>
      </c>
      <c r="D289" s="48">
        <v>4</v>
      </c>
      <c r="E289" s="48">
        <v>2</v>
      </c>
      <c r="F289" s="48">
        <v>9</v>
      </c>
      <c r="G289" s="48">
        <v>23</v>
      </c>
      <c r="H289" s="48">
        <v>46</v>
      </c>
      <c r="I289" s="49">
        <v>10</v>
      </c>
      <c r="J289" s="29">
        <f t="shared" si="28"/>
        <v>15</v>
      </c>
      <c r="K289" s="29">
        <f t="shared" si="29"/>
        <v>10</v>
      </c>
      <c r="L289" s="1046"/>
      <c r="M289" s="1047"/>
      <c r="N289" s="1047"/>
      <c r="O289" s="1048"/>
      <c r="Q289" s="74" t="s">
        <v>994</v>
      </c>
      <c r="R289" s="20"/>
      <c r="S289" s="20" t="s">
        <v>532</v>
      </c>
      <c r="T289" s="20"/>
      <c r="U289" s="20"/>
      <c r="V289" s="20"/>
      <c r="W289" s="2"/>
      <c r="X289" s="11"/>
      <c r="Y289" s="2"/>
      <c r="Z289" s="10"/>
      <c r="AA289" s="20"/>
      <c r="AB289" s="12"/>
    </row>
    <row r="290" spans="1:28" ht="15" customHeight="1" x14ac:dyDescent="0.2">
      <c r="A290" s="77">
        <v>10</v>
      </c>
      <c r="B290" s="54" t="s">
        <v>1036</v>
      </c>
      <c r="C290" s="48">
        <v>18</v>
      </c>
      <c r="D290" s="48">
        <v>4</v>
      </c>
      <c r="E290" s="48">
        <v>2</v>
      </c>
      <c r="F290" s="48">
        <v>12</v>
      </c>
      <c r="G290" s="48">
        <v>27</v>
      </c>
      <c r="H290" s="48">
        <v>49</v>
      </c>
      <c r="I290" s="49">
        <v>10</v>
      </c>
      <c r="J290" s="29">
        <f t="shared" si="28"/>
        <v>18</v>
      </c>
      <c r="K290" s="29">
        <f t="shared" si="29"/>
        <v>10</v>
      </c>
      <c r="L290" s="1079" t="s">
        <v>75</v>
      </c>
      <c r="M290" s="1080"/>
      <c r="N290" s="1080"/>
      <c r="O290" s="1081"/>
      <c r="Q290" s="74" t="s">
        <v>653</v>
      </c>
      <c r="R290" s="20"/>
      <c r="S290" s="20" t="s">
        <v>532</v>
      </c>
      <c r="T290" s="20"/>
      <c r="U290" s="20"/>
      <c r="V290" s="20"/>
      <c r="W290" s="20"/>
      <c r="X290" s="20"/>
      <c r="Y290" s="2"/>
      <c r="Z290" s="11"/>
      <c r="AA290" s="10"/>
      <c r="AB290" s="12"/>
    </row>
    <row r="291" spans="1:28" ht="15" customHeight="1" thickBot="1" x14ac:dyDescent="0.25">
      <c r="A291" s="78">
        <v>11</v>
      </c>
      <c r="B291" s="55" t="s">
        <v>829</v>
      </c>
      <c r="C291" s="50">
        <v>16</v>
      </c>
      <c r="D291" s="50">
        <v>2</v>
      </c>
      <c r="E291" s="50">
        <v>1</v>
      </c>
      <c r="F291" s="50">
        <v>13</v>
      </c>
      <c r="G291" s="50">
        <v>27</v>
      </c>
      <c r="H291" s="50">
        <v>56</v>
      </c>
      <c r="I291" s="51">
        <v>5</v>
      </c>
      <c r="J291" s="29">
        <f t="shared" si="28"/>
        <v>16</v>
      </c>
      <c r="K291" s="29">
        <f t="shared" si="29"/>
        <v>5</v>
      </c>
      <c r="L291" s="1082"/>
      <c r="M291" s="1083"/>
      <c r="N291" s="1083"/>
      <c r="O291" s="1084"/>
      <c r="Q291" s="75" t="s">
        <v>547</v>
      </c>
      <c r="R291" s="23" t="s">
        <v>532</v>
      </c>
      <c r="S291" s="23" t="s">
        <v>532</v>
      </c>
      <c r="T291" s="23"/>
      <c r="U291" s="23"/>
      <c r="V291" s="23"/>
      <c r="W291" s="23"/>
      <c r="X291" s="23"/>
      <c r="Y291" s="3"/>
      <c r="Z291" s="14"/>
      <c r="AA291" s="23"/>
      <c r="AB291" s="15"/>
    </row>
    <row r="292" spans="1:28" ht="15" customHeight="1" x14ac:dyDescent="0.2">
      <c r="C292" s="29">
        <f t="shared" ref="C292:I292" si="32">SUM(C281:C291)</f>
        <v>182</v>
      </c>
      <c r="D292" s="29">
        <f t="shared" si="32"/>
        <v>80</v>
      </c>
      <c r="E292" s="29">
        <f t="shared" si="32"/>
        <v>24</v>
      </c>
      <c r="F292" s="29">
        <f t="shared" si="32"/>
        <v>78</v>
      </c>
      <c r="G292" s="29">
        <f t="shared" si="32"/>
        <v>403</v>
      </c>
      <c r="H292" s="29">
        <f t="shared" si="32"/>
        <v>403</v>
      </c>
      <c r="I292" s="29">
        <f t="shared" si="32"/>
        <v>184</v>
      </c>
      <c r="J292" s="29">
        <f t="shared" si="28"/>
        <v>182</v>
      </c>
      <c r="K292" s="29">
        <f t="shared" si="29"/>
        <v>184</v>
      </c>
    </row>
    <row r="293" spans="1:28" ht="15" customHeight="1" thickBot="1" x14ac:dyDescent="0.25"/>
    <row r="294" spans="1:28" ht="15" customHeight="1" thickBot="1" x14ac:dyDescent="0.25">
      <c r="A294" s="944" t="s">
        <v>76</v>
      </c>
      <c r="B294" s="942"/>
      <c r="C294" s="942"/>
      <c r="D294" s="942"/>
      <c r="E294" s="942"/>
      <c r="F294" s="951"/>
      <c r="G294" s="936" t="s">
        <v>47</v>
      </c>
      <c r="H294" s="937"/>
      <c r="I294" s="938"/>
      <c r="L294" s="945" t="s">
        <v>495</v>
      </c>
      <c r="M294" s="946"/>
      <c r="N294" s="946"/>
      <c r="O294" s="947"/>
    </row>
    <row r="295" spans="1:28" ht="15" customHeight="1" thickBot="1" x14ac:dyDescent="0.25">
      <c r="A295" s="96" t="s">
        <v>496</v>
      </c>
      <c r="B295" s="103" t="s">
        <v>497</v>
      </c>
      <c r="C295" s="104" t="s">
        <v>498</v>
      </c>
      <c r="D295" s="104" t="s">
        <v>499</v>
      </c>
      <c r="E295" s="104" t="s">
        <v>500</v>
      </c>
      <c r="F295" s="104" t="s">
        <v>501</v>
      </c>
      <c r="G295" s="105" t="s">
        <v>502</v>
      </c>
      <c r="H295" s="105" t="s">
        <v>503</v>
      </c>
      <c r="I295" s="106" t="s">
        <v>504</v>
      </c>
      <c r="L295" s="948"/>
      <c r="M295" s="949"/>
      <c r="N295" s="949"/>
      <c r="O295" s="950"/>
      <c r="Q295" s="24" t="s">
        <v>48</v>
      </c>
      <c r="R295" s="94" t="s">
        <v>564</v>
      </c>
      <c r="S295" s="94" t="s">
        <v>77</v>
      </c>
      <c r="T295" s="94"/>
      <c r="U295" s="94"/>
      <c r="V295" s="94"/>
      <c r="W295" s="94"/>
      <c r="X295" s="94"/>
      <c r="Y295" s="95"/>
    </row>
    <row r="296" spans="1:28" ht="15" customHeight="1" x14ac:dyDescent="0.2">
      <c r="A296" s="99">
        <v>1</v>
      </c>
      <c r="B296" s="53" t="s">
        <v>78</v>
      </c>
      <c r="C296" s="46"/>
      <c r="D296" s="46"/>
      <c r="E296" s="46"/>
      <c r="F296" s="46"/>
      <c r="G296" s="46"/>
      <c r="H296" s="46"/>
      <c r="I296" s="47"/>
      <c r="J296" s="29">
        <f t="shared" ref="J296:J304" si="33">D296+E296+F296</f>
        <v>0</v>
      </c>
      <c r="K296" s="29">
        <f t="shared" ref="K296:K304" si="34">D296*2+E296</f>
        <v>0</v>
      </c>
      <c r="L296" s="927" t="s">
        <v>528</v>
      </c>
      <c r="M296" s="928"/>
      <c r="N296" s="928"/>
      <c r="O296" s="929"/>
      <c r="Q296" s="92" t="s">
        <v>564</v>
      </c>
      <c r="R296" s="10"/>
      <c r="S296" s="20"/>
      <c r="T296" s="20"/>
      <c r="U296" s="20"/>
      <c r="V296" s="20"/>
      <c r="W296" s="20"/>
      <c r="X296" s="20"/>
      <c r="Y296" s="176"/>
    </row>
    <row r="297" spans="1:28" ht="15" customHeight="1" x14ac:dyDescent="0.2">
      <c r="A297" s="100" t="s">
        <v>521</v>
      </c>
      <c r="B297" s="54" t="s">
        <v>79</v>
      </c>
      <c r="C297" s="48"/>
      <c r="D297" s="48"/>
      <c r="E297" s="48"/>
      <c r="F297" s="48"/>
      <c r="G297" s="48"/>
      <c r="H297" s="48"/>
      <c r="I297" s="49"/>
      <c r="J297" s="29">
        <f t="shared" si="33"/>
        <v>0</v>
      </c>
      <c r="K297" s="29">
        <f t="shared" si="34"/>
        <v>0</v>
      </c>
      <c r="L297" s="930"/>
      <c r="M297" s="931"/>
      <c r="N297" s="931"/>
      <c r="O297" s="932"/>
      <c r="Q297" s="92" t="s">
        <v>77</v>
      </c>
      <c r="R297" s="20"/>
      <c r="S297" s="10"/>
      <c r="T297" s="20"/>
      <c r="U297" s="20"/>
      <c r="V297" s="20"/>
      <c r="W297" s="20"/>
      <c r="X297" s="20"/>
      <c r="Y297" s="21"/>
    </row>
    <row r="298" spans="1:28" ht="15" customHeight="1" x14ac:dyDescent="0.2">
      <c r="A298" s="100" t="s">
        <v>521</v>
      </c>
      <c r="B298" s="54"/>
      <c r="C298" s="48"/>
      <c r="D298" s="48"/>
      <c r="E298" s="48"/>
      <c r="F298" s="48"/>
      <c r="G298" s="48"/>
      <c r="H298" s="48"/>
      <c r="I298" s="49"/>
      <c r="J298" s="29">
        <f t="shared" si="33"/>
        <v>0</v>
      </c>
      <c r="K298" s="29">
        <f t="shared" si="34"/>
        <v>0</v>
      </c>
      <c r="L298" s="930"/>
      <c r="M298" s="931"/>
      <c r="N298" s="931"/>
      <c r="O298" s="932"/>
      <c r="Q298" s="92"/>
      <c r="R298" s="20"/>
      <c r="S298" s="20"/>
      <c r="T298" s="10"/>
      <c r="U298" s="20"/>
      <c r="V298" s="20"/>
      <c r="W298" s="20"/>
      <c r="X298" s="20"/>
      <c r="Y298" s="21"/>
    </row>
    <row r="299" spans="1:28" ht="15" customHeight="1" x14ac:dyDescent="0.2">
      <c r="A299" s="100" t="s">
        <v>521</v>
      </c>
      <c r="B299" s="54"/>
      <c r="C299" s="48"/>
      <c r="D299" s="48"/>
      <c r="E299" s="48"/>
      <c r="F299" s="48"/>
      <c r="G299" s="48"/>
      <c r="H299" s="48"/>
      <c r="I299" s="49"/>
      <c r="J299" s="29">
        <f t="shared" si="33"/>
        <v>0</v>
      </c>
      <c r="K299" s="29">
        <f t="shared" si="34"/>
        <v>0</v>
      </c>
      <c r="L299" s="930"/>
      <c r="M299" s="931"/>
      <c r="N299" s="931"/>
      <c r="O299" s="932"/>
      <c r="Q299" s="92"/>
      <c r="R299" s="20"/>
      <c r="S299" s="20"/>
      <c r="T299" s="2"/>
      <c r="U299" s="10"/>
      <c r="V299" s="20"/>
      <c r="W299" s="20"/>
      <c r="X299" s="20"/>
      <c r="Y299" s="21"/>
    </row>
    <row r="300" spans="1:28" ht="15" customHeight="1" x14ac:dyDescent="0.2">
      <c r="A300" s="100" t="s">
        <v>521</v>
      </c>
      <c r="B300" s="54"/>
      <c r="C300" s="48"/>
      <c r="D300" s="48"/>
      <c r="E300" s="48"/>
      <c r="F300" s="48"/>
      <c r="G300" s="48"/>
      <c r="H300" s="48"/>
      <c r="I300" s="49"/>
      <c r="J300" s="29">
        <f t="shared" si="33"/>
        <v>0</v>
      </c>
      <c r="K300" s="29">
        <f t="shared" si="34"/>
        <v>0</v>
      </c>
      <c r="L300" s="930"/>
      <c r="M300" s="931"/>
      <c r="N300" s="931"/>
      <c r="O300" s="932"/>
      <c r="Q300" s="92"/>
      <c r="R300" s="20"/>
      <c r="S300" s="20"/>
      <c r="T300" s="2"/>
      <c r="U300" s="11"/>
      <c r="V300" s="10"/>
      <c r="W300" s="20"/>
      <c r="X300" s="11"/>
      <c r="Y300" s="21"/>
    </row>
    <row r="301" spans="1:28" ht="15" customHeight="1" x14ac:dyDescent="0.2">
      <c r="A301" s="100" t="s">
        <v>521</v>
      </c>
      <c r="B301" s="54"/>
      <c r="C301" s="48"/>
      <c r="D301" s="48"/>
      <c r="E301" s="48"/>
      <c r="F301" s="48"/>
      <c r="G301" s="48"/>
      <c r="H301" s="48"/>
      <c r="I301" s="49"/>
      <c r="J301" s="29">
        <f t="shared" si="33"/>
        <v>0</v>
      </c>
      <c r="K301" s="29">
        <f t="shared" si="34"/>
        <v>0</v>
      </c>
      <c r="L301" s="930"/>
      <c r="M301" s="931"/>
      <c r="N301" s="931"/>
      <c r="O301" s="932"/>
      <c r="Q301" s="92"/>
      <c r="R301" s="20"/>
      <c r="S301" s="20"/>
      <c r="T301" s="2"/>
      <c r="U301" s="11"/>
      <c r="V301" s="2"/>
      <c r="W301" s="10"/>
      <c r="X301" s="20"/>
      <c r="Y301" s="12"/>
    </row>
    <row r="302" spans="1:28" ht="15" customHeight="1" x14ac:dyDescent="0.2">
      <c r="A302" s="100" t="s">
        <v>521</v>
      </c>
      <c r="B302" s="54"/>
      <c r="C302" s="48"/>
      <c r="D302" s="48"/>
      <c r="E302" s="48"/>
      <c r="F302" s="48"/>
      <c r="G302" s="48"/>
      <c r="H302" s="48"/>
      <c r="I302" s="49"/>
      <c r="J302" s="29">
        <f t="shared" si="33"/>
        <v>0</v>
      </c>
      <c r="K302" s="29">
        <f t="shared" si="34"/>
        <v>0</v>
      </c>
      <c r="L302" s="930"/>
      <c r="M302" s="931"/>
      <c r="N302" s="931"/>
      <c r="O302" s="932"/>
      <c r="Q302" s="92"/>
      <c r="R302" s="20"/>
      <c r="S302" s="20"/>
      <c r="T302" s="20"/>
      <c r="U302" s="20"/>
      <c r="V302" s="2"/>
      <c r="W302" s="11"/>
      <c r="X302" s="10"/>
      <c r="Y302" s="12"/>
    </row>
    <row r="303" spans="1:28" ht="15" customHeight="1" thickBot="1" x14ac:dyDescent="0.25">
      <c r="A303" s="101" t="s">
        <v>521</v>
      </c>
      <c r="B303" s="55"/>
      <c r="C303" s="50"/>
      <c r="D303" s="50"/>
      <c r="E303" s="50"/>
      <c r="F303" s="50"/>
      <c r="G303" s="50"/>
      <c r="H303" s="50"/>
      <c r="I303" s="51"/>
      <c r="J303" s="29">
        <f t="shared" si="33"/>
        <v>0</v>
      </c>
      <c r="K303" s="29">
        <f t="shared" si="34"/>
        <v>0</v>
      </c>
      <c r="L303" s="933"/>
      <c r="M303" s="934"/>
      <c r="N303" s="934"/>
      <c r="O303" s="935"/>
      <c r="Q303" s="93"/>
      <c r="R303" s="23"/>
      <c r="S303" s="23"/>
      <c r="T303" s="23"/>
      <c r="U303" s="23"/>
      <c r="V303" s="3"/>
      <c r="W303" s="14"/>
      <c r="X303" s="23"/>
      <c r="Y303" s="15"/>
    </row>
    <row r="304" spans="1:28" ht="15" customHeight="1" x14ac:dyDescent="0.2">
      <c r="C304" s="29">
        <f t="shared" ref="C304:I304" si="35">SUM(C296:C303)</f>
        <v>0</v>
      </c>
      <c r="D304" s="29">
        <f t="shared" si="35"/>
        <v>0</v>
      </c>
      <c r="E304" s="29">
        <f t="shared" si="35"/>
        <v>0</v>
      </c>
      <c r="F304" s="29">
        <f t="shared" si="35"/>
        <v>0</v>
      </c>
      <c r="G304" s="29">
        <f t="shared" si="35"/>
        <v>0</v>
      </c>
      <c r="H304" s="29">
        <f t="shared" si="35"/>
        <v>0</v>
      </c>
      <c r="I304" s="29">
        <f t="shared" si="35"/>
        <v>0</v>
      </c>
      <c r="J304" s="29">
        <f t="shared" si="33"/>
        <v>0</v>
      </c>
      <c r="K304" s="29">
        <f t="shared" si="34"/>
        <v>0</v>
      </c>
    </row>
    <row r="305" spans="1:25" ht="15" customHeight="1" thickBot="1" x14ac:dyDescent="0.25"/>
    <row r="306" spans="1:25" ht="15" customHeight="1" x14ac:dyDescent="0.2">
      <c r="A306" s="1016" t="s">
        <v>491</v>
      </c>
      <c r="B306" s="1017"/>
      <c r="C306" s="1020" t="s">
        <v>80</v>
      </c>
      <c r="D306" s="1021"/>
      <c r="E306" s="1021"/>
      <c r="F306" s="1021"/>
      <c r="G306" s="1021"/>
      <c r="H306" s="1021"/>
      <c r="I306" s="1022"/>
    </row>
    <row r="307" spans="1:25" ht="15" customHeight="1" thickBot="1" x14ac:dyDescent="0.25">
      <c r="A307" s="1018"/>
      <c r="B307" s="1019"/>
      <c r="C307" s="1023"/>
      <c r="D307" s="1024"/>
      <c r="E307" s="1024"/>
      <c r="F307" s="1024"/>
      <c r="G307" s="1024"/>
      <c r="H307" s="1024"/>
      <c r="I307" s="1025"/>
    </row>
    <row r="308" spans="1:25" ht="15" customHeight="1" thickBot="1" x14ac:dyDescent="0.25"/>
    <row r="309" spans="1:25" ht="15" customHeight="1" thickBot="1" x14ac:dyDescent="0.25">
      <c r="A309" s="1006" t="s">
        <v>537</v>
      </c>
      <c r="B309" s="1007"/>
      <c r="C309" s="1007"/>
      <c r="D309" s="1007"/>
      <c r="E309" s="1007"/>
      <c r="F309" s="1008"/>
      <c r="G309" s="1003" t="s">
        <v>81</v>
      </c>
      <c r="H309" s="1004"/>
      <c r="I309" s="1005"/>
      <c r="L309" s="986" t="s">
        <v>588</v>
      </c>
      <c r="M309" s="987"/>
      <c r="N309" s="987"/>
      <c r="O309" s="988"/>
    </row>
    <row r="310" spans="1:25" ht="15" customHeight="1" thickBot="1" x14ac:dyDescent="0.25">
      <c r="A310" s="117" t="s">
        <v>496</v>
      </c>
      <c r="B310" s="118" t="s">
        <v>497</v>
      </c>
      <c r="C310" s="119" t="s">
        <v>498</v>
      </c>
      <c r="D310" s="119" t="s">
        <v>499</v>
      </c>
      <c r="E310" s="119" t="s">
        <v>500</v>
      </c>
      <c r="F310" s="119" t="s">
        <v>501</v>
      </c>
      <c r="G310" s="121" t="s">
        <v>502</v>
      </c>
      <c r="H310" s="121" t="s">
        <v>503</v>
      </c>
      <c r="I310" s="122" t="s">
        <v>504</v>
      </c>
      <c r="L310" s="989"/>
      <c r="M310" s="990"/>
      <c r="N310" s="990"/>
      <c r="O310" s="991"/>
      <c r="Q310" s="24" t="s">
        <v>48</v>
      </c>
      <c r="R310" s="113" t="s">
        <v>82</v>
      </c>
      <c r="S310" s="113" t="s">
        <v>83</v>
      </c>
      <c r="T310" s="113" t="s">
        <v>542</v>
      </c>
      <c r="U310" s="113" t="s">
        <v>84</v>
      </c>
      <c r="V310" s="113" t="s">
        <v>756</v>
      </c>
      <c r="W310" s="113" t="s">
        <v>811</v>
      </c>
      <c r="X310" s="113" t="s">
        <v>635</v>
      </c>
      <c r="Y310" s="114" t="s">
        <v>544</v>
      </c>
    </row>
    <row r="311" spans="1:25" ht="15" customHeight="1" x14ac:dyDescent="0.2">
      <c r="A311" s="123">
        <v>1</v>
      </c>
      <c r="B311" s="126" t="s">
        <v>85</v>
      </c>
      <c r="C311" s="127">
        <v>14</v>
      </c>
      <c r="D311" s="127">
        <v>10</v>
      </c>
      <c r="E311" s="127">
        <v>0</v>
      </c>
      <c r="F311" s="127">
        <v>4</v>
      </c>
      <c r="G311" s="127">
        <v>50</v>
      </c>
      <c r="H311" s="127">
        <v>27</v>
      </c>
      <c r="I311" s="128">
        <v>20</v>
      </c>
      <c r="J311" s="29">
        <f t="shared" si="28"/>
        <v>14</v>
      </c>
      <c r="K311" s="29">
        <f t="shared" si="29"/>
        <v>20</v>
      </c>
      <c r="L311" s="930" t="s">
        <v>86</v>
      </c>
      <c r="M311" s="931"/>
      <c r="N311" s="931"/>
      <c r="O311" s="932"/>
      <c r="Q311" s="115" t="s">
        <v>82</v>
      </c>
      <c r="R311" s="10"/>
      <c r="S311" s="20"/>
      <c r="T311" s="20"/>
      <c r="U311" s="20"/>
      <c r="V311" s="20"/>
      <c r="W311" s="20"/>
      <c r="X311" s="20"/>
      <c r="Y311" s="21"/>
    </row>
    <row r="312" spans="1:25" ht="15" customHeight="1" x14ac:dyDescent="0.2">
      <c r="A312" s="124">
        <v>2</v>
      </c>
      <c r="B312" s="129" t="s">
        <v>559</v>
      </c>
      <c r="C312" s="48">
        <v>14</v>
      </c>
      <c r="D312" s="48">
        <v>9</v>
      </c>
      <c r="E312" s="48">
        <v>2</v>
      </c>
      <c r="F312" s="48">
        <v>3</v>
      </c>
      <c r="G312" s="48">
        <v>48</v>
      </c>
      <c r="H312" s="48">
        <v>36</v>
      </c>
      <c r="I312" s="49">
        <v>20</v>
      </c>
      <c r="J312" s="29">
        <f t="shared" si="28"/>
        <v>14</v>
      </c>
      <c r="K312" s="29">
        <f t="shared" si="29"/>
        <v>20</v>
      </c>
      <c r="L312" s="930"/>
      <c r="M312" s="931"/>
      <c r="N312" s="931"/>
      <c r="O312" s="932"/>
      <c r="Q312" s="115" t="s">
        <v>83</v>
      </c>
      <c r="R312" s="20"/>
      <c r="S312" s="10"/>
      <c r="T312" s="20"/>
      <c r="U312" s="20"/>
      <c r="V312" s="20"/>
      <c r="W312" s="20"/>
      <c r="X312" s="20"/>
      <c r="Y312" s="21"/>
    </row>
    <row r="313" spans="1:25" ht="15" customHeight="1" x14ac:dyDescent="0.2">
      <c r="A313" s="124">
        <v>3</v>
      </c>
      <c r="B313" s="129" t="s">
        <v>814</v>
      </c>
      <c r="C313" s="48">
        <v>13</v>
      </c>
      <c r="D313" s="48">
        <v>7</v>
      </c>
      <c r="E313" s="48">
        <v>4</v>
      </c>
      <c r="F313" s="48">
        <v>2</v>
      </c>
      <c r="G313" s="48">
        <v>41</v>
      </c>
      <c r="H313" s="48">
        <v>28</v>
      </c>
      <c r="I313" s="49">
        <v>18</v>
      </c>
      <c r="J313" s="29">
        <f t="shared" si="28"/>
        <v>13</v>
      </c>
      <c r="K313" s="29">
        <f t="shared" si="29"/>
        <v>18</v>
      </c>
      <c r="L313" s="930"/>
      <c r="M313" s="931"/>
      <c r="N313" s="931"/>
      <c r="O313" s="932"/>
      <c r="Q313" s="115" t="s">
        <v>542</v>
      </c>
      <c r="R313" s="20"/>
      <c r="S313" s="20"/>
      <c r="T313" s="10"/>
      <c r="U313" s="20"/>
      <c r="V313" s="20"/>
      <c r="W313" s="20"/>
      <c r="X313" s="20"/>
      <c r="Y313" s="21"/>
    </row>
    <row r="314" spans="1:25" ht="15" customHeight="1" x14ac:dyDescent="0.2">
      <c r="A314" s="124">
        <v>4</v>
      </c>
      <c r="B314" s="129" t="s">
        <v>1076</v>
      </c>
      <c r="C314" s="48">
        <v>14</v>
      </c>
      <c r="D314" s="48">
        <v>5</v>
      </c>
      <c r="E314" s="48">
        <v>4</v>
      </c>
      <c r="F314" s="48">
        <v>5</v>
      </c>
      <c r="G314" s="48">
        <v>24</v>
      </c>
      <c r="H314" s="48">
        <v>41</v>
      </c>
      <c r="I314" s="49">
        <v>14</v>
      </c>
      <c r="J314" s="29">
        <f t="shared" si="28"/>
        <v>14</v>
      </c>
      <c r="K314" s="29">
        <f t="shared" si="29"/>
        <v>14</v>
      </c>
      <c r="L314" s="930"/>
      <c r="M314" s="931"/>
      <c r="N314" s="931"/>
      <c r="O314" s="932"/>
      <c r="Q314" s="115" t="s">
        <v>84</v>
      </c>
      <c r="R314" s="20"/>
      <c r="S314" s="20"/>
      <c r="T314" s="2"/>
      <c r="U314" s="10"/>
      <c r="V314" s="20"/>
      <c r="W314" s="20"/>
      <c r="X314" s="20"/>
      <c r="Y314" s="21"/>
    </row>
    <row r="315" spans="1:25" ht="15" customHeight="1" x14ac:dyDescent="0.2">
      <c r="A315" s="124" t="s">
        <v>631</v>
      </c>
      <c r="B315" s="129" t="s">
        <v>1077</v>
      </c>
      <c r="C315" s="48">
        <v>12</v>
      </c>
      <c r="D315" s="48">
        <v>5</v>
      </c>
      <c r="E315" s="48">
        <v>1</v>
      </c>
      <c r="F315" s="48">
        <v>6</v>
      </c>
      <c r="G315" s="48">
        <v>23</v>
      </c>
      <c r="H315" s="48">
        <v>22</v>
      </c>
      <c r="I315" s="49">
        <v>11</v>
      </c>
      <c r="J315" s="29">
        <f t="shared" si="28"/>
        <v>12</v>
      </c>
      <c r="K315" s="29">
        <f t="shared" si="29"/>
        <v>11</v>
      </c>
      <c r="L315" s="930" t="s">
        <v>87</v>
      </c>
      <c r="M315" s="931"/>
      <c r="N315" s="931"/>
      <c r="O315" s="932"/>
      <c r="Q315" s="115" t="s">
        <v>756</v>
      </c>
      <c r="R315" s="20"/>
      <c r="S315" s="20"/>
      <c r="T315" s="2"/>
      <c r="U315" s="11"/>
      <c r="V315" s="10"/>
      <c r="W315" s="20"/>
      <c r="X315" s="11"/>
      <c r="Y315" s="21"/>
    </row>
    <row r="316" spans="1:25" ht="15" customHeight="1" x14ac:dyDescent="0.2">
      <c r="A316" s="124" t="s">
        <v>631</v>
      </c>
      <c r="B316" s="129" t="s">
        <v>555</v>
      </c>
      <c r="C316" s="48">
        <v>14</v>
      </c>
      <c r="D316" s="48">
        <v>4</v>
      </c>
      <c r="E316" s="48">
        <v>3</v>
      </c>
      <c r="F316" s="48">
        <v>7</v>
      </c>
      <c r="G316" s="48">
        <v>33</v>
      </c>
      <c r="H316" s="48">
        <v>36</v>
      </c>
      <c r="I316" s="49">
        <v>11</v>
      </c>
      <c r="J316" s="29">
        <f t="shared" si="28"/>
        <v>14</v>
      </c>
      <c r="K316" s="29">
        <f t="shared" si="29"/>
        <v>11</v>
      </c>
      <c r="L316" s="930"/>
      <c r="M316" s="931"/>
      <c r="N316" s="931"/>
      <c r="O316" s="932"/>
      <c r="Q316" s="115" t="s">
        <v>811</v>
      </c>
      <c r="R316" s="20"/>
      <c r="S316" s="20"/>
      <c r="T316" s="2"/>
      <c r="U316" s="11"/>
      <c r="V316" s="2"/>
      <c r="W316" s="10"/>
      <c r="X316" s="20"/>
      <c r="Y316" s="12"/>
    </row>
    <row r="317" spans="1:25" ht="15" customHeight="1" x14ac:dyDescent="0.2">
      <c r="A317" s="124">
        <v>7</v>
      </c>
      <c r="B317" s="129" t="s">
        <v>760</v>
      </c>
      <c r="C317" s="48">
        <v>14</v>
      </c>
      <c r="D317" s="48">
        <v>5</v>
      </c>
      <c r="E317" s="48">
        <v>0</v>
      </c>
      <c r="F317" s="48">
        <v>9</v>
      </c>
      <c r="G317" s="48">
        <v>26</v>
      </c>
      <c r="H317" s="48">
        <v>32</v>
      </c>
      <c r="I317" s="49">
        <v>10</v>
      </c>
      <c r="J317" s="29">
        <f t="shared" si="28"/>
        <v>14</v>
      </c>
      <c r="K317" s="29">
        <f t="shared" si="29"/>
        <v>10</v>
      </c>
      <c r="L317" s="930"/>
      <c r="M317" s="931"/>
      <c r="N317" s="931"/>
      <c r="O317" s="932"/>
      <c r="Q317" s="115" t="s">
        <v>635</v>
      </c>
      <c r="R317" s="20"/>
      <c r="S317" s="20"/>
      <c r="T317" s="20"/>
      <c r="U317" s="20"/>
      <c r="V317" s="2"/>
      <c r="W317" s="11"/>
      <c r="X317" s="10"/>
      <c r="Y317" s="12"/>
    </row>
    <row r="318" spans="1:25" ht="15" customHeight="1" thickBot="1" x14ac:dyDescent="0.25">
      <c r="A318" s="125">
        <v>8</v>
      </c>
      <c r="B318" s="130" t="s">
        <v>638</v>
      </c>
      <c r="C318" s="50">
        <v>13</v>
      </c>
      <c r="D318" s="50">
        <v>2</v>
      </c>
      <c r="E318" s="50">
        <v>1</v>
      </c>
      <c r="F318" s="50">
        <v>10</v>
      </c>
      <c r="G318" s="50">
        <v>29</v>
      </c>
      <c r="H318" s="50">
        <v>42</v>
      </c>
      <c r="I318" s="51">
        <v>5</v>
      </c>
      <c r="J318" s="29">
        <f t="shared" si="28"/>
        <v>13</v>
      </c>
      <c r="K318" s="29">
        <f t="shared" si="29"/>
        <v>5</v>
      </c>
      <c r="L318" s="933"/>
      <c r="M318" s="934"/>
      <c r="N318" s="934"/>
      <c r="O318" s="935"/>
      <c r="Q318" s="116" t="s">
        <v>544</v>
      </c>
      <c r="R318" s="23"/>
      <c r="S318" s="23"/>
      <c r="T318" s="23"/>
      <c r="U318" s="23"/>
      <c r="V318" s="3"/>
      <c r="W318" s="14"/>
      <c r="X318" s="23"/>
      <c r="Y318" s="15"/>
    </row>
    <row r="319" spans="1:25" ht="15" customHeight="1" x14ac:dyDescent="0.2">
      <c r="C319" s="29">
        <f t="shared" ref="C319:I319" si="36">SUM(C311:C318)</f>
        <v>108</v>
      </c>
      <c r="D319" s="29">
        <f t="shared" si="36"/>
        <v>47</v>
      </c>
      <c r="E319" s="29">
        <f t="shared" si="36"/>
        <v>15</v>
      </c>
      <c r="F319" s="29">
        <f t="shared" si="36"/>
        <v>46</v>
      </c>
      <c r="G319" s="29">
        <f t="shared" si="36"/>
        <v>274</v>
      </c>
      <c r="H319" s="29">
        <f t="shared" si="36"/>
        <v>264</v>
      </c>
      <c r="I319" s="29">
        <f t="shared" si="36"/>
        <v>109</v>
      </c>
      <c r="J319" s="29">
        <f t="shared" si="28"/>
        <v>108</v>
      </c>
      <c r="K319" s="29">
        <f t="shared" si="29"/>
        <v>109</v>
      </c>
    </row>
    <row r="320" spans="1:25" ht="15" customHeight="1" thickBot="1" x14ac:dyDescent="0.25"/>
    <row r="321" spans="1:27" ht="15" customHeight="1" thickBot="1" x14ac:dyDescent="0.25">
      <c r="A321" s="1006" t="s">
        <v>698</v>
      </c>
      <c r="B321" s="1007"/>
      <c r="C321" s="1007"/>
      <c r="D321" s="1007"/>
      <c r="E321" s="1007"/>
      <c r="F321" s="1008"/>
      <c r="G321" s="1003" t="s">
        <v>81</v>
      </c>
      <c r="H321" s="1004"/>
      <c r="I321" s="1005"/>
      <c r="L321" s="986" t="s">
        <v>588</v>
      </c>
      <c r="M321" s="987"/>
      <c r="N321" s="987"/>
      <c r="O321" s="988"/>
    </row>
    <row r="322" spans="1:27" ht="15" customHeight="1" thickBot="1" x14ac:dyDescent="0.25">
      <c r="A322" s="117" t="s">
        <v>496</v>
      </c>
      <c r="B322" s="118" t="s">
        <v>497</v>
      </c>
      <c r="C322" s="119" t="s">
        <v>498</v>
      </c>
      <c r="D322" s="119" t="s">
        <v>499</v>
      </c>
      <c r="E322" s="119" t="s">
        <v>500</v>
      </c>
      <c r="F322" s="119" t="s">
        <v>501</v>
      </c>
      <c r="G322" s="121" t="s">
        <v>502</v>
      </c>
      <c r="H322" s="121" t="s">
        <v>503</v>
      </c>
      <c r="I322" s="122" t="s">
        <v>504</v>
      </c>
      <c r="L322" s="989"/>
      <c r="M322" s="990"/>
      <c r="N322" s="990"/>
      <c r="O322" s="991"/>
      <c r="Q322" s="24" t="s">
        <v>80</v>
      </c>
      <c r="R322" s="113" t="s">
        <v>503</v>
      </c>
      <c r="S322" s="113" t="s">
        <v>626</v>
      </c>
      <c r="T322" s="113" t="s">
        <v>700</v>
      </c>
      <c r="U322" s="113" t="s">
        <v>591</v>
      </c>
      <c r="V322" s="113" t="s">
        <v>768</v>
      </c>
      <c r="W322" s="113" t="s">
        <v>777</v>
      </c>
      <c r="X322" s="113" t="s">
        <v>1011</v>
      </c>
      <c r="Y322" s="113" t="s">
        <v>769</v>
      </c>
      <c r="Z322" s="113" t="s">
        <v>704</v>
      </c>
      <c r="AA322" s="114" t="s">
        <v>547</v>
      </c>
    </row>
    <row r="323" spans="1:27" ht="15" customHeight="1" x14ac:dyDescent="0.2">
      <c r="A323" s="123">
        <v>1</v>
      </c>
      <c r="B323" s="126" t="s">
        <v>706</v>
      </c>
      <c r="C323" s="127">
        <v>18</v>
      </c>
      <c r="D323" s="127">
        <v>14</v>
      </c>
      <c r="E323" s="127">
        <v>1</v>
      </c>
      <c r="F323" s="127">
        <v>3</v>
      </c>
      <c r="G323" s="127">
        <v>48</v>
      </c>
      <c r="H323" s="127">
        <v>27</v>
      </c>
      <c r="I323" s="128">
        <v>29</v>
      </c>
      <c r="J323" s="29">
        <f t="shared" si="28"/>
        <v>18</v>
      </c>
      <c r="K323" s="29">
        <f t="shared" si="29"/>
        <v>29</v>
      </c>
      <c r="L323" s="930" t="s">
        <v>1078</v>
      </c>
      <c r="M323" s="931"/>
      <c r="N323" s="931"/>
      <c r="O323" s="932"/>
      <c r="Q323" s="115" t="s">
        <v>503</v>
      </c>
      <c r="R323" s="10"/>
      <c r="S323" s="20"/>
      <c r="T323" s="20" t="s">
        <v>532</v>
      </c>
      <c r="U323" s="20"/>
      <c r="V323" s="20" t="s">
        <v>532</v>
      </c>
      <c r="W323" s="20"/>
      <c r="X323" s="20"/>
      <c r="Y323" s="20" t="s">
        <v>532</v>
      </c>
      <c r="Z323" s="20"/>
      <c r="AA323" s="21"/>
    </row>
    <row r="324" spans="1:27" ht="15" customHeight="1" x14ac:dyDescent="0.2">
      <c r="A324" s="124" t="s">
        <v>550</v>
      </c>
      <c r="B324" s="129" t="s">
        <v>781</v>
      </c>
      <c r="C324" s="48">
        <v>18</v>
      </c>
      <c r="D324" s="48">
        <v>13</v>
      </c>
      <c r="E324" s="48">
        <v>2</v>
      </c>
      <c r="F324" s="48">
        <v>3</v>
      </c>
      <c r="G324" s="48">
        <v>65</v>
      </c>
      <c r="H324" s="48">
        <v>24</v>
      </c>
      <c r="I324" s="49">
        <v>28</v>
      </c>
      <c r="J324" s="29">
        <f t="shared" si="28"/>
        <v>18</v>
      </c>
      <c r="K324" s="29">
        <f t="shared" si="29"/>
        <v>28</v>
      </c>
      <c r="L324" s="930"/>
      <c r="M324" s="931"/>
      <c r="N324" s="931"/>
      <c r="O324" s="932"/>
      <c r="Q324" s="115" t="s">
        <v>626</v>
      </c>
      <c r="R324" s="20"/>
      <c r="S324" s="10"/>
      <c r="T324" s="20" t="s">
        <v>532</v>
      </c>
      <c r="U324" s="20"/>
      <c r="V324" s="20"/>
      <c r="W324" s="20"/>
      <c r="X324" s="20"/>
      <c r="Y324" s="20"/>
      <c r="Z324" s="20"/>
      <c r="AA324" s="21"/>
    </row>
    <row r="325" spans="1:27" ht="15" customHeight="1" x14ac:dyDescent="0.2">
      <c r="A325" s="124" t="s">
        <v>550</v>
      </c>
      <c r="B325" s="129" t="s">
        <v>711</v>
      </c>
      <c r="C325" s="48">
        <v>18</v>
      </c>
      <c r="D325" s="48">
        <v>13</v>
      </c>
      <c r="E325" s="48">
        <v>2</v>
      </c>
      <c r="F325" s="48">
        <v>3</v>
      </c>
      <c r="G325" s="48">
        <v>54</v>
      </c>
      <c r="H325" s="48">
        <v>20</v>
      </c>
      <c r="I325" s="49">
        <v>28</v>
      </c>
      <c r="J325" s="29">
        <f t="shared" ref="J325:J388" si="37">D325+E325+F325</f>
        <v>18</v>
      </c>
      <c r="K325" s="29">
        <f t="shared" ref="K325:K388" si="38">D325*2+E325</f>
        <v>28</v>
      </c>
      <c r="L325" s="930"/>
      <c r="M325" s="931"/>
      <c r="N325" s="931"/>
      <c r="O325" s="932"/>
      <c r="Q325" s="115" t="s">
        <v>700</v>
      </c>
      <c r="R325" s="20"/>
      <c r="S325" s="20" t="s">
        <v>532</v>
      </c>
      <c r="T325" s="10"/>
      <c r="U325" s="20"/>
      <c r="V325" s="20"/>
      <c r="W325" s="20"/>
      <c r="X325" s="20"/>
      <c r="Y325" s="20"/>
      <c r="Z325" s="20"/>
      <c r="AA325" s="21"/>
    </row>
    <row r="326" spans="1:27" ht="15" customHeight="1" x14ac:dyDescent="0.2">
      <c r="A326" s="124">
        <v>4</v>
      </c>
      <c r="B326" s="129" t="s">
        <v>705</v>
      </c>
      <c r="C326" s="48">
        <v>18</v>
      </c>
      <c r="D326" s="48">
        <v>8</v>
      </c>
      <c r="E326" s="48">
        <v>4</v>
      </c>
      <c r="F326" s="48">
        <v>6</v>
      </c>
      <c r="G326" s="48">
        <v>33</v>
      </c>
      <c r="H326" s="48">
        <v>25</v>
      </c>
      <c r="I326" s="49">
        <v>20</v>
      </c>
      <c r="J326" s="29">
        <f t="shared" si="37"/>
        <v>18</v>
      </c>
      <c r="K326" s="29">
        <f t="shared" si="38"/>
        <v>20</v>
      </c>
      <c r="L326" s="930"/>
      <c r="M326" s="931"/>
      <c r="N326" s="931"/>
      <c r="O326" s="932"/>
      <c r="Q326" s="115" t="s">
        <v>544</v>
      </c>
      <c r="R326" s="20"/>
      <c r="S326" s="20"/>
      <c r="T326" s="20"/>
      <c r="U326" s="10"/>
      <c r="V326" s="20"/>
      <c r="W326" s="20"/>
      <c r="X326" s="20"/>
      <c r="Y326" s="20"/>
      <c r="Z326" s="20"/>
      <c r="AA326" s="21"/>
    </row>
    <row r="327" spans="1:27" ht="15" customHeight="1" x14ac:dyDescent="0.2">
      <c r="A327" s="124">
        <v>5</v>
      </c>
      <c r="B327" s="129" t="s">
        <v>41</v>
      </c>
      <c r="C327" s="48">
        <v>18</v>
      </c>
      <c r="D327" s="48">
        <v>7</v>
      </c>
      <c r="E327" s="48">
        <v>3</v>
      </c>
      <c r="F327" s="48">
        <v>8</v>
      </c>
      <c r="G327" s="48">
        <v>40</v>
      </c>
      <c r="H327" s="48">
        <v>43</v>
      </c>
      <c r="I327" s="49">
        <v>17</v>
      </c>
      <c r="J327" s="29">
        <f t="shared" si="37"/>
        <v>18</v>
      </c>
      <c r="K327" s="29">
        <f t="shared" si="38"/>
        <v>17</v>
      </c>
      <c r="L327" s="930"/>
      <c r="M327" s="931"/>
      <c r="N327" s="931"/>
      <c r="O327" s="932"/>
      <c r="Q327" s="115" t="s">
        <v>768</v>
      </c>
      <c r="R327" s="20"/>
      <c r="S327" s="20"/>
      <c r="T327" s="20"/>
      <c r="U327" s="20"/>
      <c r="V327" s="10"/>
      <c r="W327" s="20"/>
      <c r="X327" s="20"/>
      <c r="Y327" s="20"/>
      <c r="Z327" s="20"/>
      <c r="AA327" s="21"/>
    </row>
    <row r="328" spans="1:27" ht="15" customHeight="1" x14ac:dyDescent="0.2">
      <c r="A328" s="124">
        <v>6</v>
      </c>
      <c r="B328" s="129" t="s">
        <v>708</v>
      </c>
      <c r="C328" s="48">
        <v>18</v>
      </c>
      <c r="D328" s="48">
        <v>7</v>
      </c>
      <c r="E328" s="48">
        <v>2</v>
      </c>
      <c r="F328" s="48">
        <v>9</v>
      </c>
      <c r="G328" s="48">
        <v>29</v>
      </c>
      <c r="H328" s="48">
        <v>33</v>
      </c>
      <c r="I328" s="49">
        <v>16</v>
      </c>
      <c r="J328" s="29">
        <f t="shared" si="37"/>
        <v>18</v>
      </c>
      <c r="K328" s="29">
        <f t="shared" si="38"/>
        <v>16</v>
      </c>
      <c r="L328" s="930"/>
      <c r="M328" s="931"/>
      <c r="N328" s="931"/>
      <c r="O328" s="932"/>
      <c r="Q328" s="115" t="s">
        <v>777</v>
      </c>
      <c r="R328" s="20"/>
      <c r="S328" s="20"/>
      <c r="T328" s="20"/>
      <c r="U328" s="20"/>
      <c r="V328" s="2"/>
      <c r="W328" s="10"/>
      <c r="X328" s="20"/>
      <c r="Y328" s="20"/>
      <c r="Z328" s="20"/>
      <c r="AA328" s="21"/>
    </row>
    <row r="329" spans="1:27" ht="15" customHeight="1" x14ac:dyDescent="0.2">
      <c r="A329" s="124" t="s">
        <v>556</v>
      </c>
      <c r="B329" s="129" t="s">
        <v>551</v>
      </c>
      <c r="C329" s="48">
        <v>18</v>
      </c>
      <c r="D329" s="48">
        <v>4</v>
      </c>
      <c r="E329" s="48">
        <v>6</v>
      </c>
      <c r="F329" s="48">
        <v>8</v>
      </c>
      <c r="G329" s="48">
        <v>35</v>
      </c>
      <c r="H329" s="48">
        <v>54</v>
      </c>
      <c r="I329" s="49">
        <v>14</v>
      </c>
      <c r="J329" s="29">
        <f t="shared" si="37"/>
        <v>18</v>
      </c>
      <c r="K329" s="29">
        <f t="shared" si="38"/>
        <v>14</v>
      </c>
      <c r="L329" s="930"/>
      <c r="M329" s="931"/>
      <c r="N329" s="931"/>
      <c r="O329" s="932"/>
      <c r="Q329" s="115" t="s">
        <v>1011</v>
      </c>
      <c r="R329" s="20"/>
      <c r="S329" s="20"/>
      <c r="T329" s="20"/>
      <c r="U329" s="20"/>
      <c r="V329" s="2"/>
      <c r="W329" s="11"/>
      <c r="X329" s="10"/>
      <c r="Y329" s="20"/>
      <c r="Z329" s="11"/>
      <c r="AA329" s="21"/>
    </row>
    <row r="330" spans="1:27" ht="15" customHeight="1" x14ac:dyDescent="0.2">
      <c r="A330" s="124" t="s">
        <v>556</v>
      </c>
      <c r="B330" s="129" t="s">
        <v>630</v>
      </c>
      <c r="C330" s="48">
        <v>18</v>
      </c>
      <c r="D330" s="48">
        <v>6</v>
      </c>
      <c r="E330" s="48">
        <v>2</v>
      </c>
      <c r="F330" s="48">
        <v>10</v>
      </c>
      <c r="G330" s="48">
        <v>37</v>
      </c>
      <c r="H330" s="48">
        <v>48</v>
      </c>
      <c r="I330" s="49">
        <v>14</v>
      </c>
      <c r="J330" s="29">
        <f t="shared" si="37"/>
        <v>18</v>
      </c>
      <c r="K330" s="29">
        <f t="shared" si="38"/>
        <v>14</v>
      </c>
      <c r="L330" s="930"/>
      <c r="M330" s="931"/>
      <c r="N330" s="931"/>
      <c r="O330" s="932"/>
      <c r="Q330" s="115" t="s">
        <v>769</v>
      </c>
      <c r="R330" s="20" t="s">
        <v>532</v>
      </c>
      <c r="S330" s="20"/>
      <c r="T330" s="20"/>
      <c r="U330" s="20"/>
      <c r="V330" s="2"/>
      <c r="W330" s="11"/>
      <c r="X330" s="2"/>
      <c r="Y330" s="10"/>
      <c r="Z330" s="20"/>
      <c r="AA330" s="12"/>
    </row>
    <row r="331" spans="1:27" ht="15" customHeight="1" x14ac:dyDescent="0.2">
      <c r="A331" s="124">
        <v>9</v>
      </c>
      <c r="B331" s="129" t="s">
        <v>767</v>
      </c>
      <c r="C331" s="48">
        <v>18</v>
      </c>
      <c r="D331" s="48">
        <v>4</v>
      </c>
      <c r="E331" s="48">
        <v>3</v>
      </c>
      <c r="F331" s="48">
        <v>11</v>
      </c>
      <c r="G331" s="48">
        <v>29</v>
      </c>
      <c r="H331" s="48">
        <v>45</v>
      </c>
      <c r="I331" s="49">
        <v>11</v>
      </c>
      <c r="J331" s="29">
        <f t="shared" si="37"/>
        <v>18</v>
      </c>
      <c r="K331" s="29">
        <f t="shared" si="38"/>
        <v>11</v>
      </c>
      <c r="L331" s="930"/>
      <c r="M331" s="931"/>
      <c r="N331" s="931"/>
      <c r="O331" s="932"/>
      <c r="Q331" s="115" t="s">
        <v>704</v>
      </c>
      <c r="R331" s="20"/>
      <c r="S331" s="20"/>
      <c r="T331" s="20"/>
      <c r="U331" s="20"/>
      <c r="V331" s="20"/>
      <c r="W331" s="20"/>
      <c r="X331" s="2"/>
      <c r="Y331" s="11"/>
      <c r="Z331" s="10"/>
      <c r="AA331" s="12"/>
    </row>
    <row r="332" spans="1:27" ht="15" customHeight="1" thickBot="1" x14ac:dyDescent="0.25">
      <c r="A332" s="125">
        <v>10</v>
      </c>
      <c r="B332" s="130" t="s">
        <v>558</v>
      </c>
      <c r="C332" s="50">
        <v>18</v>
      </c>
      <c r="D332" s="50">
        <v>0</v>
      </c>
      <c r="E332" s="50">
        <v>3</v>
      </c>
      <c r="F332" s="50">
        <v>15</v>
      </c>
      <c r="G332" s="50">
        <v>25</v>
      </c>
      <c r="H332" s="50">
        <v>66</v>
      </c>
      <c r="I332" s="51">
        <v>3</v>
      </c>
      <c r="J332" s="29">
        <f t="shared" si="37"/>
        <v>18</v>
      </c>
      <c r="K332" s="29">
        <f t="shared" si="38"/>
        <v>3</v>
      </c>
      <c r="L332" s="933"/>
      <c r="M332" s="934"/>
      <c r="N332" s="934"/>
      <c r="O332" s="935"/>
      <c r="Q332" s="116" t="s">
        <v>547</v>
      </c>
      <c r="R332" s="23"/>
      <c r="S332" s="23"/>
      <c r="T332" s="23"/>
      <c r="U332" s="23"/>
      <c r="V332" s="23"/>
      <c r="W332" s="23"/>
      <c r="X332" s="3"/>
      <c r="Y332" s="14"/>
      <c r="Z332" s="23"/>
      <c r="AA332" s="15"/>
    </row>
    <row r="333" spans="1:27" ht="15" customHeight="1" x14ac:dyDescent="0.2">
      <c r="C333" s="29">
        <f t="shared" ref="C333:I333" si="39">SUM(C323:C332)</f>
        <v>180</v>
      </c>
      <c r="D333" s="29">
        <f t="shared" si="39"/>
        <v>76</v>
      </c>
      <c r="E333" s="29">
        <f t="shared" si="39"/>
        <v>28</v>
      </c>
      <c r="F333" s="29">
        <f t="shared" si="39"/>
        <v>76</v>
      </c>
      <c r="G333" s="29">
        <f t="shared" si="39"/>
        <v>395</v>
      </c>
      <c r="H333" s="29">
        <f t="shared" si="39"/>
        <v>385</v>
      </c>
      <c r="I333" s="29">
        <f t="shared" si="39"/>
        <v>180</v>
      </c>
      <c r="J333" s="29">
        <f t="shared" si="37"/>
        <v>180</v>
      </c>
      <c r="K333" s="29">
        <f t="shared" si="38"/>
        <v>180</v>
      </c>
    </row>
    <row r="334" spans="1:27" ht="15" customHeight="1" thickBot="1" x14ac:dyDescent="0.25"/>
    <row r="335" spans="1:27" ht="15" customHeight="1" thickBot="1" x14ac:dyDescent="0.25">
      <c r="A335" s="1006" t="s">
        <v>55</v>
      </c>
      <c r="B335" s="1007"/>
      <c r="C335" s="1007"/>
      <c r="D335" s="1007"/>
      <c r="E335" s="1007"/>
      <c r="F335" s="1008"/>
      <c r="G335" s="1003" t="s">
        <v>81</v>
      </c>
      <c r="H335" s="1004"/>
      <c r="I335" s="1005"/>
      <c r="L335" s="945" t="s">
        <v>495</v>
      </c>
      <c r="M335" s="946"/>
      <c r="N335" s="946"/>
      <c r="O335" s="947"/>
    </row>
    <row r="336" spans="1:27" ht="15" customHeight="1" thickBot="1" x14ac:dyDescent="0.25">
      <c r="A336" s="117" t="s">
        <v>496</v>
      </c>
      <c r="B336" s="118" t="s">
        <v>497</v>
      </c>
      <c r="C336" s="119" t="s">
        <v>498</v>
      </c>
      <c r="D336" s="119" t="s">
        <v>499</v>
      </c>
      <c r="E336" s="119" t="s">
        <v>500</v>
      </c>
      <c r="F336" s="119" t="s">
        <v>501</v>
      </c>
      <c r="G336" s="121" t="s">
        <v>502</v>
      </c>
      <c r="H336" s="121" t="s">
        <v>503</v>
      </c>
      <c r="I336" s="122" t="s">
        <v>504</v>
      </c>
      <c r="L336" s="948"/>
      <c r="M336" s="949"/>
      <c r="N336" s="949"/>
      <c r="O336" s="950"/>
      <c r="Q336" s="24" t="s">
        <v>80</v>
      </c>
      <c r="R336" s="113"/>
      <c r="S336" s="113"/>
      <c r="T336" s="113"/>
      <c r="U336" s="113"/>
      <c r="V336" s="113"/>
      <c r="W336" s="113"/>
      <c r="X336" s="113"/>
      <c r="Y336" s="114"/>
    </row>
    <row r="337" spans="1:28" ht="15" customHeight="1" x14ac:dyDescent="0.2">
      <c r="A337" s="132" t="s">
        <v>521</v>
      </c>
      <c r="B337" s="53"/>
      <c r="C337" s="46"/>
      <c r="D337" s="46"/>
      <c r="E337" s="46"/>
      <c r="F337" s="46"/>
      <c r="G337" s="46"/>
      <c r="H337" s="46"/>
      <c r="I337" s="47"/>
      <c r="J337" s="29">
        <f t="shared" ref="J337:J345" si="40">D337+E337+F337</f>
        <v>0</v>
      </c>
      <c r="K337" s="29">
        <f t="shared" ref="K337:K345" si="41">D337*2+E337</f>
        <v>0</v>
      </c>
      <c r="L337" s="927" t="s">
        <v>974</v>
      </c>
      <c r="M337" s="928"/>
      <c r="N337" s="928"/>
      <c r="O337" s="929"/>
      <c r="Q337" s="115"/>
      <c r="R337" s="10"/>
      <c r="S337" s="20"/>
      <c r="T337" s="20"/>
      <c r="U337" s="20"/>
      <c r="V337" s="20"/>
      <c r="W337" s="20"/>
      <c r="X337" s="20"/>
      <c r="Y337" s="21"/>
    </row>
    <row r="338" spans="1:28" ht="15" customHeight="1" x14ac:dyDescent="0.2">
      <c r="A338" s="124" t="s">
        <v>521</v>
      </c>
      <c r="B338" s="54"/>
      <c r="C338" s="48"/>
      <c r="D338" s="48"/>
      <c r="E338" s="48"/>
      <c r="F338" s="48"/>
      <c r="G338" s="48"/>
      <c r="H338" s="48"/>
      <c r="I338" s="49"/>
      <c r="J338" s="29">
        <f t="shared" si="40"/>
        <v>0</v>
      </c>
      <c r="K338" s="29">
        <f t="shared" si="41"/>
        <v>0</v>
      </c>
      <c r="L338" s="930"/>
      <c r="M338" s="931"/>
      <c r="N338" s="931"/>
      <c r="O338" s="932"/>
      <c r="Q338" s="115"/>
      <c r="R338" s="20"/>
      <c r="S338" s="10"/>
      <c r="T338" s="20"/>
      <c r="U338" s="20"/>
      <c r="V338" s="20"/>
      <c r="W338" s="20"/>
      <c r="X338" s="20"/>
      <c r="Y338" s="21"/>
    </row>
    <row r="339" spans="1:28" ht="15" customHeight="1" x14ac:dyDescent="0.2">
      <c r="A339" s="124" t="s">
        <v>521</v>
      </c>
      <c r="B339" s="54"/>
      <c r="C339" s="48"/>
      <c r="D339" s="48"/>
      <c r="E339" s="48"/>
      <c r="F339" s="48"/>
      <c r="G339" s="48"/>
      <c r="H339" s="48"/>
      <c r="I339" s="49"/>
      <c r="J339" s="29">
        <f t="shared" si="40"/>
        <v>0</v>
      </c>
      <c r="K339" s="29">
        <f t="shared" si="41"/>
        <v>0</v>
      </c>
      <c r="L339" s="930"/>
      <c r="M339" s="931"/>
      <c r="N339" s="931"/>
      <c r="O339" s="932"/>
      <c r="Q339" s="115"/>
      <c r="R339" s="20"/>
      <c r="S339" s="20"/>
      <c r="T339" s="10"/>
      <c r="U339" s="20"/>
      <c r="V339" s="20"/>
      <c r="W339" s="20"/>
      <c r="X339" s="20"/>
      <c r="Y339" s="21"/>
    </row>
    <row r="340" spans="1:28" ht="15" customHeight="1" x14ac:dyDescent="0.2">
      <c r="A340" s="124" t="s">
        <v>521</v>
      </c>
      <c r="B340" s="54"/>
      <c r="C340" s="48" t="s">
        <v>532</v>
      </c>
      <c r="D340" s="48"/>
      <c r="E340" s="48"/>
      <c r="F340" s="48"/>
      <c r="G340" s="48"/>
      <c r="H340" s="48"/>
      <c r="I340" s="49"/>
      <c r="J340" s="29">
        <f t="shared" si="40"/>
        <v>0</v>
      </c>
      <c r="K340" s="29">
        <f t="shared" si="41"/>
        <v>0</v>
      </c>
      <c r="L340" s="930"/>
      <c r="M340" s="931"/>
      <c r="N340" s="931"/>
      <c r="O340" s="932"/>
      <c r="Q340" s="115"/>
      <c r="R340" s="20"/>
      <c r="S340" s="20"/>
      <c r="T340" s="2"/>
      <c r="U340" s="10"/>
      <c r="V340" s="20"/>
      <c r="W340" s="20"/>
      <c r="X340" s="20"/>
      <c r="Y340" s="21"/>
    </row>
    <row r="341" spans="1:28" ht="15" customHeight="1" x14ac:dyDescent="0.2">
      <c r="A341" s="124" t="s">
        <v>521</v>
      </c>
      <c r="B341" s="54"/>
      <c r="C341" s="48"/>
      <c r="D341" s="48"/>
      <c r="E341" s="48"/>
      <c r="F341" s="48"/>
      <c r="G341" s="48"/>
      <c r="H341" s="48"/>
      <c r="I341" s="49"/>
      <c r="J341" s="29">
        <f t="shared" si="40"/>
        <v>0</v>
      </c>
      <c r="K341" s="29">
        <f t="shared" si="41"/>
        <v>0</v>
      </c>
      <c r="L341" s="930"/>
      <c r="M341" s="931"/>
      <c r="N341" s="931"/>
      <c r="O341" s="932"/>
      <c r="Q341" s="115"/>
      <c r="R341" s="20"/>
      <c r="S341" s="20"/>
      <c r="T341" s="2"/>
      <c r="U341" s="11"/>
      <c r="V341" s="10"/>
      <c r="W341" s="20"/>
      <c r="X341" s="11"/>
      <c r="Y341" s="21"/>
    </row>
    <row r="342" spans="1:28" ht="15" customHeight="1" x14ac:dyDescent="0.2">
      <c r="A342" s="124" t="s">
        <v>521</v>
      </c>
      <c r="B342" s="54"/>
      <c r="C342" s="48"/>
      <c r="D342" s="48"/>
      <c r="E342" s="48"/>
      <c r="F342" s="48"/>
      <c r="G342" s="48"/>
      <c r="H342" s="48"/>
      <c r="I342" s="49"/>
      <c r="J342" s="29">
        <f t="shared" si="40"/>
        <v>0</v>
      </c>
      <c r="K342" s="29">
        <f t="shared" si="41"/>
        <v>0</v>
      </c>
      <c r="L342" s="930"/>
      <c r="M342" s="931"/>
      <c r="N342" s="931"/>
      <c r="O342" s="932"/>
      <c r="Q342" s="115"/>
      <c r="R342" s="20"/>
      <c r="S342" s="20"/>
      <c r="T342" s="2"/>
      <c r="U342" s="11"/>
      <c r="V342" s="2"/>
      <c r="W342" s="10"/>
      <c r="X342" s="20"/>
      <c r="Y342" s="12"/>
    </row>
    <row r="343" spans="1:28" ht="15" customHeight="1" x14ac:dyDescent="0.2">
      <c r="A343" s="124" t="s">
        <v>521</v>
      </c>
      <c r="B343" s="54"/>
      <c r="C343" s="48"/>
      <c r="D343" s="48"/>
      <c r="E343" s="48"/>
      <c r="F343" s="48"/>
      <c r="G343" s="48"/>
      <c r="H343" s="48"/>
      <c r="I343" s="49"/>
      <c r="J343" s="29">
        <f t="shared" si="40"/>
        <v>0</v>
      </c>
      <c r="K343" s="29">
        <f t="shared" si="41"/>
        <v>0</v>
      </c>
      <c r="L343" s="930"/>
      <c r="M343" s="931"/>
      <c r="N343" s="931"/>
      <c r="O343" s="932"/>
      <c r="Q343" s="115"/>
      <c r="R343" s="20"/>
      <c r="S343" s="20"/>
      <c r="T343" s="20"/>
      <c r="U343" s="20"/>
      <c r="V343" s="2"/>
      <c r="W343" s="11"/>
      <c r="X343" s="10"/>
      <c r="Y343" s="12"/>
    </row>
    <row r="344" spans="1:28" ht="15" customHeight="1" thickBot="1" x14ac:dyDescent="0.25">
      <c r="A344" s="125" t="s">
        <v>521</v>
      </c>
      <c r="B344" s="55"/>
      <c r="C344" s="50"/>
      <c r="D344" s="50"/>
      <c r="E344" s="50"/>
      <c r="F344" s="50"/>
      <c r="G344" s="50"/>
      <c r="H344" s="50"/>
      <c r="I344" s="51"/>
      <c r="J344" s="29">
        <f t="shared" si="40"/>
        <v>0</v>
      </c>
      <c r="K344" s="29">
        <f t="shared" si="41"/>
        <v>0</v>
      </c>
      <c r="L344" s="933"/>
      <c r="M344" s="934"/>
      <c r="N344" s="934"/>
      <c r="O344" s="935"/>
      <c r="Q344" s="116"/>
      <c r="R344" s="23"/>
      <c r="S344" s="23"/>
      <c r="T344" s="23"/>
      <c r="U344" s="23"/>
      <c r="V344" s="3"/>
      <c r="W344" s="14"/>
      <c r="X344" s="23"/>
      <c r="Y344" s="15"/>
    </row>
    <row r="345" spans="1:28" ht="15" customHeight="1" x14ac:dyDescent="0.2">
      <c r="C345" s="29">
        <f t="shared" ref="C345:I345" si="42">SUM(C337:C344)</f>
        <v>0</v>
      </c>
      <c r="D345" s="29">
        <f t="shared" si="42"/>
        <v>0</v>
      </c>
      <c r="E345" s="29">
        <f t="shared" si="42"/>
        <v>0</v>
      </c>
      <c r="F345" s="29">
        <f t="shared" si="42"/>
        <v>0</v>
      </c>
      <c r="G345" s="29">
        <f t="shared" si="42"/>
        <v>0</v>
      </c>
      <c r="H345" s="29">
        <f t="shared" si="42"/>
        <v>0</v>
      </c>
      <c r="I345" s="29">
        <f t="shared" si="42"/>
        <v>0</v>
      </c>
      <c r="J345" s="29">
        <f t="shared" si="40"/>
        <v>0</v>
      </c>
      <c r="K345" s="29">
        <f t="shared" si="41"/>
        <v>0</v>
      </c>
    </row>
    <row r="346" spans="1:28" ht="15" customHeight="1" thickBot="1" x14ac:dyDescent="0.25"/>
    <row r="347" spans="1:28" ht="15" customHeight="1" thickBot="1" x14ac:dyDescent="0.25">
      <c r="A347" s="983" t="s">
        <v>493</v>
      </c>
      <c r="B347" s="984"/>
      <c r="C347" s="984"/>
      <c r="D347" s="984"/>
      <c r="E347" s="984"/>
      <c r="F347" s="985"/>
      <c r="G347" s="980" t="s">
        <v>81</v>
      </c>
      <c r="H347" s="981"/>
      <c r="I347" s="982"/>
      <c r="L347" s="986" t="s">
        <v>588</v>
      </c>
      <c r="M347" s="987"/>
      <c r="N347" s="987"/>
      <c r="O347" s="988"/>
    </row>
    <row r="348" spans="1:28" ht="15" customHeight="1" thickBot="1" x14ac:dyDescent="0.25">
      <c r="A348" s="30" t="s">
        <v>496</v>
      </c>
      <c r="B348" s="85" t="s">
        <v>497</v>
      </c>
      <c r="C348" s="31" t="s">
        <v>498</v>
      </c>
      <c r="D348" s="31" t="s">
        <v>499</v>
      </c>
      <c r="E348" s="31" t="s">
        <v>500</v>
      </c>
      <c r="F348" s="31" t="s">
        <v>501</v>
      </c>
      <c r="G348" s="32" t="s">
        <v>502</v>
      </c>
      <c r="H348" s="32" t="s">
        <v>503</v>
      </c>
      <c r="I348" s="33" t="s">
        <v>504</v>
      </c>
      <c r="L348" s="989"/>
      <c r="M348" s="990"/>
      <c r="N348" s="990"/>
      <c r="O348" s="991"/>
      <c r="Q348" s="24" t="s">
        <v>80</v>
      </c>
      <c r="R348" s="7" t="s">
        <v>1079</v>
      </c>
      <c r="S348" s="7" t="s">
        <v>947</v>
      </c>
      <c r="T348" s="7" t="s">
        <v>506</v>
      </c>
      <c r="U348" s="7" t="s">
        <v>716</v>
      </c>
      <c r="V348" s="7" t="s">
        <v>507</v>
      </c>
      <c r="W348" s="7" t="s">
        <v>989</v>
      </c>
      <c r="X348" s="7" t="s">
        <v>634</v>
      </c>
      <c r="Y348" s="7" t="s">
        <v>990</v>
      </c>
      <c r="Z348" s="7" t="s">
        <v>799</v>
      </c>
      <c r="AA348" s="7" t="s">
        <v>514</v>
      </c>
      <c r="AB348" s="8" t="s">
        <v>644</v>
      </c>
    </row>
    <row r="349" spans="1:28" ht="15" customHeight="1" x14ac:dyDescent="0.2">
      <c r="A349" s="34">
        <v>1</v>
      </c>
      <c r="B349" s="126" t="s">
        <v>674</v>
      </c>
      <c r="C349" s="127">
        <v>18</v>
      </c>
      <c r="D349" s="127">
        <v>14</v>
      </c>
      <c r="E349" s="127">
        <v>2</v>
      </c>
      <c r="F349" s="127">
        <v>2</v>
      </c>
      <c r="G349" s="127">
        <v>58</v>
      </c>
      <c r="H349" s="127">
        <v>22</v>
      </c>
      <c r="I349" s="128">
        <v>30</v>
      </c>
      <c r="J349" s="29">
        <f t="shared" si="37"/>
        <v>18</v>
      </c>
      <c r="K349" s="29">
        <f t="shared" si="38"/>
        <v>30</v>
      </c>
      <c r="L349" s="930" t="s">
        <v>2476</v>
      </c>
      <c r="M349" s="931"/>
      <c r="N349" s="931"/>
      <c r="O349" s="932"/>
      <c r="Q349" s="9" t="s">
        <v>1079</v>
      </c>
      <c r="R349" s="10"/>
      <c r="S349" s="20"/>
      <c r="T349" s="20"/>
      <c r="U349" s="20"/>
      <c r="V349" s="20"/>
      <c r="W349" s="20"/>
      <c r="X349" s="20"/>
      <c r="Y349" s="20"/>
      <c r="Z349" s="20"/>
      <c r="AA349" s="20"/>
      <c r="AB349" s="21"/>
    </row>
    <row r="350" spans="1:28" ht="15" customHeight="1" x14ac:dyDescent="0.2">
      <c r="A350" s="37">
        <v>2</v>
      </c>
      <c r="B350" s="129" t="s">
        <v>1080</v>
      </c>
      <c r="C350" s="48">
        <v>18</v>
      </c>
      <c r="D350" s="48">
        <v>14</v>
      </c>
      <c r="E350" s="48">
        <v>0</v>
      </c>
      <c r="F350" s="48">
        <v>4</v>
      </c>
      <c r="G350" s="48">
        <v>41</v>
      </c>
      <c r="H350" s="48">
        <v>24</v>
      </c>
      <c r="I350" s="49">
        <v>28</v>
      </c>
      <c r="J350" s="29">
        <f t="shared" si="37"/>
        <v>18</v>
      </c>
      <c r="K350" s="29">
        <f t="shared" si="38"/>
        <v>28</v>
      </c>
      <c r="L350" s="930"/>
      <c r="M350" s="931"/>
      <c r="N350" s="931"/>
      <c r="O350" s="932"/>
      <c r="P350" s="5" t="s">
        <v>532</v>
      </c>
      <c r="Q350" s="9" t="s">
        <v>947</v>
      </c>
      <c r="R350" s="20"/>
      <c r="S350" s="10"/>
      <c r="T350" s="20"/>
      <c r="U350" s="20"/>
      <c r="V350" s="20"/>
      <c r="W350" s="20"/>
      <c r="X350" s="20"/>
      <c r="Y350" s="20"/>
      <c r="Z350" s="20"/>
      <c r="AA350" s="20"/>
      <c r="AB350" s="21"/>
    </row>
    <row r="351" spans="1:28" ht="15" customHeight="1" x14ac:dyDescent="0.2">
      <c r="A351" s="37">
        <v>3</v>
      </c>
      <c r="B351" s="129" t="s">
        <v>522</v>
      </c>
      <c r="C351" s="48">
        <v>18</v>
      </c>
      <c r="D351" s="48">
        <v>9</v>
      </c>
      <c r="E351" s="48">
        <v>5</v>
      </c>
      <c r="F351" s="48">
        <v>4</v>
      </c>
      <c r="G351" s="48">
        <v>48</v>
      </c>
      <c r="H351" s="48">
        <v>28</v>
      </c>
      <c r="I351" s="49">
        <v>23</v>
      </c>
      <c r="J351" s="29">
        <f t="shared" si="37"/>
        <v>18</v>
      </c>
      <c r="K351" s="29">
        <f t="shared" si="38"/>
        <v>23</v>
      </c>
      <c r="L351" s="930"/>
      <c r="M351" s="931"/>
      <c r="N351" s="931"/>
      <c r="O351" s="932"/>
      <c r="Q351" s="9" t="s">
        <v>506</v>
      </c>
      <c r="R351" s="20"/>
      <c r="S351" s="20"/>
      <c r="T351" s="10"/>
      <c r="U351" s="20"/>
      <c r="V351" s="20"/>
      <c r="W351" s="20"/>
      <c r="X351" s="20"/>
      <c r="Y351" s="20"/>
      <c r="Z351" s="20"/>
      <c r="AA351" s="20"/>
      <c r="AB351" s="21"/>
    </row>
    <row r="352" spans="1:28" ht="15" customHeight="1" x14ac:dyDescent="0.2">
      <c r="A352" s="37">
        <v>4</v>
      </c>
      <c r="B352" s="129" t="s">
        <v>523</v>
      </c>
      <c r="C352" s="48">
        <v>18</v>
      </c>
      <c r="D352" s="48">
        <v>8</v>
      </c>
      <c r="E352" s="48">
        <v>4</v>
      </c>
      <c r="F352" s="48">
        <v>6</v>
      </c>
      <c r="G352" s="48">
        <v>37</v>
      </c>
      <c r="H352" s="48">
        <v>27</v>
      </c>
      <c r="I352" s="49">
        <v>20</v>
      </c>
      <c r="J352" s="29">
        <f t="shared" si="37"/>
        <v>18</v>
      </c>
      <c r="K352" s="29">
        <f t="shared" si="38"/>
        <v>20</v>
      </c>
      <c r="L352" s="930"/>
      <c r="M352" s="931"/>
      <c r="N352" s="931"/>
      <c r="O352" s="932"/>
      <c r="Q352" s="9" t="s">
        <v>716</v>
      </c>
      <c r="R352" s="20"/>
      <c r="S352" s="20"/>
      <c r="T352" s="20"/>
      <c r="U352" s="10"/>
      <c r="V352" s="20"/>
      <c r="W352" s="20"/>
      <c r="X352" s="20"/>
      <c r="Y352" s="20"/>
      <c r="Z352" s="20"/>
      <c r="AA352" s="20"/>
      <c r="AB352" s="21"/>
    </row>
    <row r="353" spans="1:28" ht="15" customHeight="1" x14ac:dyDescent="0.2">
      <c r="A353" s="37">
        <v>5</v>
      </c>
      <c r="B353" s="129" t="s">
        <v>529</v>
      </c>
      <c r="C353" s="48">
        <v>18</v>
      </c>
      <c r="D353" s="48">
        <v>6</v>
      </c>
      <c r="E353" s="48">
        <v>4</v>
      </c>
      <c r="F353" s="48">
        <v>8</v>
      </c>
      <c r="G353" s="48">
        <v>22</v>
      </c>
      <c r="H353" s="48">
        <v>40</v>
      </c>
      <c r="I353" s="49">
        <v>16</v>
      </c>
      <c r="J353" s="29">
        <f t="shared" si="37"/>
        <v>18</v>
      </c>
      <c r="K353" s="29">
        <f t="shared" si="38"/>
        <v>16</v>
      </c>
      <c r="L353" s="930"/>
      <c r="M353" s="931"/>
      <c r="N353" s="931"/>
      <c r="O353" s="932"/>
      <c r="Q353" s="9" t="s">
        <v>507</v>
      </c>
      <c r="R353" s="20"/>
      <c r="S353" s="20"/>
      <c r="T353" s="20"/>
      <c r="U353" s="20"/>
      <c r="V353" s="10"/>
      <c r="W353" s="20"/>
      <c r="X353" s="20"/>
      <c r="Y353" s="20"/>
      <c r="Z353" s="20"/>
      <c r="AA353" s="20"/>
      <c r="AB353" s="21"/>
    </row>
    <row r="354" spans="1:28" ht="15" customHeight="1" x14ac:dyDescent="0.2">
      <c r="A354" s="37">
        <v>6</v>
      </c>
      <c r="B354" s="129" t="s">
        <v>534</v>
      </c>
      <c r="C354" s="48">
        <v>18</v>
      </c>
      <c r="D354" s="48">
        <v>8</v>
      </c>
      <c r="E354" s="48">
        <v>0</v>
      </c>
      <c r="F354" s="48">
        <v>10</v>
      </c>
      <c r="G354" s="48">
        <v>33</v>
      </c>
      <c r="H354" s="48">
        <v>33</v>
      </c>
      <c r="I354" s="49">
        <v>16</v>
      </c>
      <c r="J354" s="29">
        <f t="shared" si="37"/>
        <v>18</v>
      </c>
      <c r="K354" s="29">
        <f t="shared" si="38"/>
        <v>16</v>
      </c>
      <c r="L354" s="930" t="s">
        <v>2477</v>
      </c>
      <c r="M354" s="931"/>
      <c r="N354" s="931"/>
      <c r="O354" s="932"/>
      <c r="Q354" s="9" t="s">
        <v>508</v>
      </c>
      <c r="R354" s="20"/>
      <c r="S354" s="20"/>
      <c r="T354" s="20"/>
      <c r="U354" s="20"/>
      <c r="V354" s="20"/>
      <c r="W354" s="10"/>
      <c r="X354" s="20"/>
      <c r="Y354" s="20"/>
      <c r="Z354" s="20"/>
      <c r="AA354" s="20"/>
      <c r="AB354" s="21"/>
    </row>
    <row r="355" spans="1:28" ht="15" customHeight="1" x14ac:dyDescent="0.2">
      <c r="A355" s="37">
        <v>7</v>
      </c>
      <c r="B355" s="129" t="s">
        <v>992</v>
      </c>
      <c r="C355" s="48">
        <v>18</v>
      </c>
      <c r="D355" s="48">
        <v>6</v>
      </c>
      <c r="E355" s="48">
        <v>2</v>
      </c>
      <c r="F355" s="48">
        <v>10</v>
      </c>
      <c r="G355" s="48">
        <v>28</v>
      </c>
      <c r="H355" s="48">
        <v>38</v>
      </c>
      <c r="I355" s="49">
        <v>14</v>
      </c>
      <c r="J355" s="29">
        <f t="shared" si="37"/>
        <v>18</v>
      </c>
      <c r="K355" s="29">
        <f t="shared" si="38"/>
        <v>14</v>
      </c>
      <c r="L355" s="930"/>
      <c r="M355" s="931"/>
      <c r="N355" s="931"/>
      <c r="O355" s="932"/>
      <c r="Q355" s="9" t="s">
        <v>634</v>
      </c>
      <c r="R355" s="20"/>
      <c r="S355" s="20"/>
      <c r="T355" s="20"/>
      <c r="U355" s="20"/>
      <c r="V355" s="20"/>
      <c r="W355" s="2"/>
      <c r="X355" s="10"/>
      <c r="Y355" s="20"/>
      <c r="Z355" s="20"/>
      <c r="AA355" s="20"/>
      <c r="AB355" s="21"/>
    </row>
    <row r="356" spans="1:28" ht="15" customHeight="1" x14ac:dyDescent="0.2">
      <c r="A356" s="37">
        <v>8</v>
      </c>
      <c r="B356" s="129" t="s">
        <v>805</v>
      </c>
      <c r="C356" s="48">
        <v>18</v>
      </c>
      <c r="D356" s="48">
        <v>5</v>
      </c>
      <c r="E356" s="48">
        <v>3</v>
      </c>
      <c r="F356" s="48">
        <v>10</v>
      </c>
      <c r="G356" s="48">
        <v>24</v>
      </c>
      <c r="H356" s="48">
        <v>49</v>
      </c>
      <c r="I356" s="49">
        <v>13</v>
      </c>
      <c r="J356" s="29">
        <f t="shared" si="37"/>
        <v>18</v>
      </c>
      <c r="K356" s="29">
        <f t="shared" si="38"/>
        <v>13</v>
      </c>
      <c r="L356" s="930"/>
      <c r="M356" s="931"/>
      <c r="N356" s="931"/>
      <c r="O356" s="932"/>
      <c r="Q356" s="9" t="s">
        <v>990</v>
      </c>
      <c r="R356" s="20"/>
      <c r="S356" s="20"/>
      <c r="T356" s="20"/>
      <c r="U356" s="20"/>
      <c r="V356" s="20"/>
      <c r="W356" s="2"/>
      <c r="X356" s="11"/>
      <c r="Y356" s="10"/>
      <c r="Z356" s="20"/>
      <c r="AA356" s="11"/>
      <c r="AB356" s="21"/>
    </row>
    <row r="357" spans="1:28" ht="15" customHeight="1" x14ac:dyDescent="0.2">
      <c r="A357" s="37">
        <v>9</v>
      </c>
      <c r="B357" s="129" t="s">
        <v>914</v>
      </c>
      <c r="C357" s="48">
        <v>18</v>
      </c>
      <c r="D357" s="48">
        <v>6</v>
      </c>
      <c r="E357" s="48">
        <v>0</v>
      </c>
      <c r="F357" s="48">
        <v>12</v>
      </c>
      <c r="G357" s="48">
        <v>27</v>
      </c>
      <c r="H357" s="48">
        <v>48</v>
      </c>
      <c r="I357" s="49">
        <v>12</v>
      </c>
      <c r="J357" s="29">
        <f t="shared" si="37"/>
        <v>18</v>
      </c>
      <c r="K357" s="29">
        <f t="shared" si="38"/>
        <v>12</v>
      </c>
      <c r="L357" s="930"/>
      <c r="M357" s="931"/>
      <c r="N357" s="931"/>
      <c r="O357" s="932"/>
      <c r="Q357" s="9" t="s">
        <v>799</v>
      </c>
      <c r="R357" s="20"/>
      <c r="S357" s="20"/>
      <c r="T357" s="20"/>
      <c r="U357" s="20"/>
      <c r="V357" s="20"/>
      <c r="W357" s="2"/>
      <c r="X357" s="11"/>
      <c r="Y357" s="2"/>
      <c r="Z357" s="10"/>
      <c r="AA357" s="20"/>
      <c r="AB357" s="12"/>
    </row>
    <row r="358" spans="1:28" ht="15" customHeight="1" x14ac:dyDescent="0.2">
      <c r="A358" s="37">
        <v>10</v>
      </c>
      <c r="B358" s="129" t="s">
        <v>639</v>
      </c>
      <c r="C358" s="48">
        <v>18</v>
      </c>
      <c r="D358" s="48">
        <v>4</v>
      </c>
      <c r="E358" s="48">
        <v>2</v>
      </c>
      <c r="F358" s="48">
        <v>12</v>
      </c>
      <c r="G358" s="48">
        <v>27</v>
      </c>
      <c r="H358" s="48">
        <v>37</v>
      </c>
      <c r="I358" s="49">
        <v>10</v>
      </c>
      <c r="J358" s="29">
        <f t="shared" si="37"/>
        <v>18</v>
      </c>
      <c r="K358" s="29">
        <f t="shared" si="38"/>
        <v>10</v>
      </c>
      <c r="L358" s="930"/>
      <c r="M358" s="931"/>
      <c r="N358" s="931"/>
      <c r="O358" s="932"/>
      <c r="Q358" s="9" t="s">
        <v>514</v>
      </c>
      <c r="R358" s="20"/>
      <c r="S358" s="20"/>
      <c r="T358" s="20"/>
      <c r="U358" s="20"/>
      <c r="V358" s="20"/>
      <c r="W358" s="20"/>
      <c r="X358" s="20"/>
      <c r="Y358" s="2"/>
      <c r="Z358" s="11"/>
      <c r="AA358" s="10"/>
      <c r="AB358" s="12"/>
    </row>
    <row r="359" spans="1:28" ht="15" customHeight="1" thickBot="1" x14ac:dyDescent="0.25">
      <c r="A359" s="40" t="s">
        <v>533</v>
      </c>
      <c r="B359" s="130" t="s">
        <v>802</v>
      </c>
      <c r="C359" s="50">
        <v>0</v>
      </c>
      <c r="D359" s="50">
        <v>0</v>
      </c>
      <c r="E359" s="50">
        <v>0</v>
      </c>
      <c r="F359" s="50">
        <v>0</v>
      </c>
      <c r="G359" s="50">
        <v>0</v>
      </c>
      <c r="H359" s="50">
        <v>0</v>
      </c>
      <c r="I359" s="51">
        <v>0</v>
      </c>
      <c r="J359" s="29">
        <f t="shared" si="37"/>
        <v>0</v>
      </c>
      <c r="K359" s="29">
        <f t="shared" si="38"/>
        <v>0</v>
      </c>
      <c r="L359" s="933"/>
      <c r="M359" s="934"/>
      <c r="N359" s="934"/>
      <c r="O359" s="935"/>
      <c r="Q359" s="13" t="s">
        <v>644</v>
      </c>
      <c r="R359" s="23"/>
      <c r="S359" s="23"/>
      <c r="T359" s="23"/>
      <c r="U359" s="23"/>
      <c r="V359" s="23"/>
      <c r="W359" s="23"/>
      <c r="X359" s="23"/>
      <c r="Y359" s="3"/>
      <c r="Z359" s="14"/>
      <c r="AA359" s="23"/>
      <c r="AB359" s="15"/>
    </row>
    <row r="360" spans="1:28" ht="15" customHeight="1" x14ac:dyDescent="0.2">
      <c r="C360" s="29">
        <v>180</v>
      </c>
      <c r="D360" s="29">
        <v>80</v>
      </c>
      <c r="E360" s="29">
        <v>22</v>
      </c>
      <c r="F360" s="29">
        <v>78</v>
      </c>
      <c r="G360" s="29">
        <v>345</v>
      </c>
      <c r="H360" s="29">
        <v>346</v>
      </c>
      <c r="I360" s="29">
        <v>182</v>
      </c>
      <c r="J360" s="29">
        <f t="shared" si="37"/>
        <v>180</v>
      </c>
      <c r="K360" s="29">
        <f t="shared" si="38"/>
        <v>182</v>
      </c>
    </row>
    <row r="361" spans="1:28" ht="15" customHeight="1" thickBot="1" x14ac:dyDescent="0.25"/>
    <row r="362" spans="1:28" ht="15" customHeight="1" thickBot="1" x14ac:dyDescent="0.25">
      <c r="A362" s="1075" t="s">
        <v>587</v>
      </c>
      <c r="B362" s="1076"/>
      <c r="C362" s="1076"/>
      <c r="D362" s="1076"/>
      <c r="E362" s="1076"/>
      <c r="F362" s="1076"/>
      <c r="G362" s="1055" t="s">
        <v>81</v>
      </c>
      <c r="H362" s="1056"/>
      <c r="I362" s="1057"/>
      <c r="L362" s="945" t="s">
        <v>495</v>
      </c>
      <c r="M362" s="946"/>
      <c r="N362" s="946"/>
      <c r="O362" s="947"/>
    </row>
    <row r="363" spans="1:28" ht="15" customHeight="1" thickBot="1" x14ac:dyDescent="0.25">
      <c r="A363" s="30" t="s">
        <v>496</v>
      </c>
      <c r="B363" s="85" t="s">
        <v>497</v>
      </c>
      <c r="C363" s="31" t="s">
        <v>498</v>
      </c>
      <c r="D363" s="31" t="s">
        <v>499</v>
      </c>
      <c r="E363" s="31" t="s">
        <v>500</v>
      </c>
      <c r="F363" s="31" t="s">
        <v>501</v>
      </c>
      <c r="G363" s="32" t="s">
        <v>502</v>
      </c>
      <c r="H363" s="32" t="s">
        <v>503</v>
      </c>
      <c r="I363" s="33" t="s">
        <v>504</v>
      </c>
      <c r="L363" s="948"/>
      <c r="M363" s="949"/>
      <c r="N363" s="949"/>
      <c r="O363" s="950"/>
      <c r="Q363" s="24" t="s">
        <v>80</v>
      </c>
      <c r="R363" s="7" t="s">
        <v>633</v>
      </c>
      <c r="S363" s="7" t="s">
        <v>1004</v>
      </c>
      <c r="T363" s="7" t="s">
        <v>847</v>
      </c>
      <c r="U363" s="7" t="s">
        <v>669</v>
      </c>
      <c r="V363" s="7" t="s">
        <v>509</v>
      </c>
      <c r="W363" s="7" t="s">
        <v>56</v>
      </c>
      <c r="X363" s="7" t="s">
        <v>611</v>
      </c>
      <c r="Y363" s="7" t="s">
        <v>993</v>
      </c>
      <c r="Z363" s="7" t="s">
        <v>645</v>
      </c>
      <c r="AA363" s="8" t="s">
        <v>1081</v>
      </c>
    </row>
    <row r="364" spans="1:28" ht="15" customHeight="1" x14ac:dyDescent="0.2">
      <c r="A364" s="52">
        <v>1</v>
      </c>
      <c r="B364" s="53" t="s">
        <v>1002</v>
      </c>
      <c r="C364" s="46">
        <v>18</v>
      </c>
      <c r="D364" s="46">
        <v>12</v>
      </c>
      <c r="E364" s="46">
        <v>4</v>
      </c>
      <c r="F364" s="46">
        <v>2</v>
      </c>
      <c r="G364" s="46">
        <v>43</v>
      </c>
      <c r="H364" s="46">
        <v>27</v>
      </c>
      <c r="I364" s="47">
        <f>(D364*2)+E364</f>
        <v>28</v>
      </c>
      <c r="J364" s="29">
        <f t="shared" si="37"/>
        <v>18</v>
      </c>
      <c r="K364" s="29">
        <f t="shared" si="38"/>
        <v>28</v>
      </c>
      <c r="L364" s="927" t="s">
        <v>1082</v>
      </c>
      <c r="M364" s="928"/>
      <c r="N364" s="928"/>
      <c r="O364" s="929"/>
      <c r="Q364" s="9" t="s">
        <v>633</v>
      </c>
      <c r="R364" s="10"/>
      <c r="S364" s="20"/>
      <c r="T364" s="20"/>
      <c r="U364" s="20"/>
      <c r="V364" s="20"/>
      <c r="W364" s="20"/>
      <c r="X364" s="20"/>
      <c r="Y364" s="20"/>
      <c r="Z364" s="20"/>
      <c r="AA364" s="21"/>
    </row>
    <row r="365" spans="1:28" ht="15" customHeight="1" x14ac:dyDescent="0.2">
      <c r="A365" s="37">
        <v>2</v>
      </c>
      <c r="B365" s="54" t="s">
        <v>647</v>
      </c>
      <c r="C365" s="48">
        <v>18</v>
      </c>
      <c r="D365" s="48">
        <v>10</v>
      </c>
      <c r="E365" s="48">
        <v>2</v>
      </c>
      <c r="F365" s="48">
        <v>6</v>
      </c>
      <c r="G365" s="48">
        <v>47</v>
      </c>
      <c r="H365" s="48">
        <v>32</v>
      </c>
      <c r="I365" s="49">
        <f t="shared" ref="I365:I373" si="43">(D365*2)+E365</f>
        <v>22</v>
      </c>
      <c r="J365" s="29">
        <f t="shared" si="37"/>
        <v>18</v>
      </c>
      <c r="K365" s="29">
        <f t="shared" si="38"/>
        <v>22</v>
      </c>
      <c r="L365" s="930"/>
      <c r="M365" s="931"/>
      <c r="N365" s="931"/>
      <c r="O365" s="932"/>
      <c r="Q365" s="9" t="s">
        <v>1004</v>
      </c>
      <c r="R365" s="20"/>
      <c r="S365" s="10"/>
      <c r="T365" s="20"/>
      <c r="U365" s="20"/>
      <c r="V365" s="20"/>
      <c r="W365" s="20"/>
      <c r="X365" s="20"/>
      <c r="Y365" s="20"/>
      <c r="Z365" s="20"/>
      <c r="AA365" s="21"/>
    </row>
    <row r="366" spans="1:28" ht="15" customHeight="1" x14ac:dyDescent="0.2">
      <c r="A366" s="37">
        <v>3</v>
      </c>
      <c r="B366" s="54" t="s">
        <v>1083</v>
      </c>
      <c r="C366" s="48">
        <v>18</v>
      </c>
      <c r="D366" s="48">
        <v>10</v>
      </c>
      <c r="E366" s="48">
        <v>2</v>
      </c>
      <c r="F366" s="48">
        <v>6</v>
      </c>
      <c r="G366" s="48">
        <v>32</v>
      </c>
      <c r="H366" s="48">
        <v>29</v>
      </c>
      <c r="I366" s="49">
        <f t="shared" si="43"/>
        <v>22</v>
      </c>
      <c r="J366" s="29">
        <f t="shared" si="37"/>
        <v>18</v>
      </c>
      <c r="K366" s="29">
        <f t="shared" si="38"/>
        <v>22</v>
      </c>
      <c r="L366" s="930"/>
      <c r="M366" s="931"/>
      <c r="N366" s="931"/>
      <c r="O366" s="932"/>
      <c r="Q366" s="9" t="s">
        <v>847</v>
      </c>
      <c r="R366" s="20"/>
      <c r="S366" s="20"/>
      <c r="T366" s="10"/>
      <c r="U366" s="20"/>
      <c r="V366" s="20"/>
      <c r="W366" s="20"/>
      <c r="X366" s="20"/>
      <c r="Y366" s="20"/>
      <c r="Z366" s="20"/>
      <c r="AA366" s="21"/>
    </row>
    <row r="367" spans="1:28" ht="15" customHeight="1" x14ac:dyDescent="0.2">
      <c r="A367" s="37">
        <v>4</v>
      </c>
      <c r="B367" s="54" t="s">
        <v>852</v>
      </c>
      <c r="C367" s="48">
        <v>18</v>
      </c>
      <c r="D367" s="48">
        <v>9</v>
      </c>
      <c r="E367" s="48">
        <v>3</v>
      </c>
      <c r="F367" s="48">
        <v>6</v>
      </c>
      <c r="G367" s="48">
        <v>28</v>
      </c>
      <c r="H367" s="48">
        <v>18</v>
      </c>
      <c r="I367" s="49">
        <f t="shared" si="43"/>
        <v>21</v>
      </c>
      <c r="J367" s="29">
        <f t="shared" si="37"/>
        <v>18</v>
      </c>
      <c r="K367" s="29">
        <f t="shared" si="38"/>
        <v>21</v>
      </c>
      <c r="L367" s="930"/>
      <c r="M367" s="931"/>
      <c r="N367" s="931"/>
      <c r="O367" s="932"/>
      <c r="Q367" s="9" t="s">
        <v>669</v>
      </c>
      <c r="R367" s="20"/>
      <c r="S367" s="20"/>
      <c r="T367" s="20"/>
      <c r="U367" s="10"/>
      <c r="V367" s="20"/>
      <c r="W367" s="20"/>
      <c r="X367" s="20"/>
      <c r="Y367" s="20"/>
      <c r="Z367" s="20"/>
      <c r="AA367" s="21"/>
    </row>
    <row r="368" spans="1:28" ht="15" customHeight="1" x14ac:dyDescent="0.2">
      <c r="A368" s="37">
        <v>5</v>
      </c>
      <c r="B368" s="54" t="s">
        <v>678</v>
      </c>
      <c r="C368" s="48">
        <v>18</v>
      </c>
      <c r="D368" s="48">
        <v>7</v>
      </c>
      <c r="E368" s="48">
        <v>5</v>
      </c>
      <c r="F368" s="48">
        <v>6</v>
      </c>
      <c r="G368" s="48">
        <v>44</v>
      </c>
      <c r="H368" s="48">
        <v>42</v>
      </c>
      <c r="I368" s="49">
        <f t="shared" si="43"/>
        <v>19</v>
      </c>
      <c r="J368" s="29">
        <f t="shared" si="37"/>
        <v>18</v>
      </c>
      <c r="K368" s="29">
        <f t="shared" si="38"/>
        <v>19</v>
      </c>
      <c r="L368" s="930"/>
      <c r="M368" s="931"/>
      <c r="N368" s="931"/>
      <c r="O368" s="932"/>
      <c r="Q368" s="9" t="s">
        <v>509</v>
      </c>
      <c r="R368" s="20"/>
      <c r="S368" s="20"/>
      <c r="T368" s="20"/>
      <c r="U368" s="20"/>
      <c r="V368" s="10"/>
      <c r="W368" s="20"/>
      <c r="X368" s="20"/>
      <c r="Y368" s="20"/>
      <c r="Z368" s="20"/>
      <c r="AA368" s="21"/>
    </row>
    <row r="369" spans="1:27" ht="15" customHeight="1" x14ac:dyDescent="0.2">
      <c r="A369" s="37" t="s">
        <v>521</v>
      </c>
      <c r="B369" s="54" t="s">
        <v>1005</v>
      </c>
      <c r="C369" s="48"/>
      <c r="D369" s="48"/>
      <c r="E369" s="48"/>
      <c r="F369" s="48"/>
      <c r="G369" s="48"/>
      <c r="H369" s="48"/>
      <c r="I369" s="49">
        <f t="shared" si="43"/>
        <v>0</v>
      </c>
      <c r="J369" s="29">
        <f t="shared" si="37"/>
        <v>0</v>
      </c>
      <c r="K369" s="29">
        <f t="shared" si="38"/>
        <v>0</v>
      </c>
      <c r="L369" s="930"/>
      <c r="M369" s="931"/>
      <c r="N369" s="931"/>
      <c r="O369" s="932"/>
      <c r="Q369" s="9" t="s">
        <v>56</v>
      </c>
      <c r="R369" s="20"/>
      <c r="S369" s="20"/>
      <c r="T369" s="20"/>
      <c r="U369" s="20"/>
      <c r="V369" s="2"/>
      <c r="W369" s="10"/>
      <c r="X369" s="20"/>
      <c r="Y369" s="20"/>
      <c r="Z369" s="20"/>
      <c r="AA369" s="21"/>
    </row>
    <row r="370" spans="1:27" ht="15" customHeight="1" x14ac:dyDescent="0.2">
      <c r="A370" s="37" t="s">
        <v>521</v>
      </c>
      <c r="B370" s="54" t="s">
        <v>524</v>
      </c>
      <c r="C370" s="48"/>
      <c r="D370" s="48"/>
      <c r="E370" s="48"/>
      <c r="F370" s="48"/>
      <c r="G370" s="48"/>
      <c r="H370" s="48"/>
      <c r="I370" s="49">
        <f t="shared" si="43"/>
        <v>0</v>
      </c>
      <c r="J370" s="29">
        <f t="shared" si="37"/>
        <v>0</v>
      </c>
      <c r="K370" s="29">
        <f t="shared" si="38"/>
        <v>0</v>
      </c>
      <c r="L370" s="930"/>
      <c r="M370" s="931"/>
      <c r="N370" s="931"/>
      <c r="O370" s="932"/>
      <c r="Q370" s="9" t="s">
        <v>611</v>
      </c>
      <c r="R370" s="20"/>
      <c r="S370" s="20"/>
      <c r="T370" s="20"/>
      <c r="U370" s="20"/>
      <c r="V370" s="2"/>
      <c r="W370" s="11"/>
      <c r="X370" s="10"/>
      <c r="Y370" s="20"/>
      <c r="Z370" s="11"/>
      <c r="AA370" s="21"/>
    </row>
    <row r="371" spans="1:27" ht="15" customHeight="1" x14ac:dyDescent="0.2">
      <c r="A371" s="37" t="s">
        <v>521</v>
      </c>
      <c r="B371" s="54" t="s">
        <v>58</v>
      </c>
      <c r="C371" s="48"/>
      <c r="D371" s="48"/>
      <c r="E371" s="48"/>
      <c r="F371" s="48"/>
      <c r="G371" s="48"/>
      <c r="H371" s="48"/>
      <c r="I371" s="49">
        <f t="shared" si="43"/>
        <v>0</v>
      </c>
      <c r="J371" s="29">
        <f t="shared" si="37"/>
        <v>0</v>
      </c>
      <c r="K371" s="29">
        <f t="shared" si="38"/>
        <v>0</v>
      </c>
      <c r="L371" s="930"/>
      <c r="M371" s="931"/>
      <c r="N371" s="931"/>
      <c r="O371" s="932"/>
      <c r="Q371" s="9" t="s">
        <v>1084</v>
      </c>
      <c r="R371" s="20"/>
      <c r="S371" s="20"/>
      <c r="T371" s="20"/>
      <c r="U371" s="20"/>
      <c r="V371" s="2"/>
      <c r="W371" s="11"/>
      <c r="X371" s="2"/>
      <c r="Y371" s="10"/>
      <c r="Z371" s="20"/>
      <c r="AA371" s="12"/>
    </row>
    <row r="372" spans="1:27" ht="15" customHeight="1" x14ac:dyDescent="0.2">
      <c r="A372" s="37" t="s">
        <v>521</v>
      </c>
      <c r="B372" s="54" t="s">
        <v>999</v>
      </c>
      <c r="C372" s="48"/>
      <c r="D372" s="48"/>
      <c r="E372" s="48"/>
      <c r="F372" s="48"/>
      <c r="G372" s="48"/>
      <c r="H372" s="48"/>
      <c r="I372" s="49">
        <f t="shared" si="43"/>
        <v>0</v>
      </c>
      <c r="J372" s="29">
        <f t="shared" si="37"/>
        <v>0</v>
      </c>
      <c r="K372" s="29">
        <f t="shared" si="38"/>
        <v>0</v>
      </c>
      <c r="L372" s="930"/>
      <c r="M372" s="931"/>
      <c r="N372" s="931"/>
      <c r="O372" s="932"/>
      <c r="Q372" s="9" t="s">
        <v>645</v>
      </c>
      <c r="R372" s="20"/>
      <c r="S372" s="20"/>
      <c r="T372" s="20"/>
      <c r="U372" s="20"/>
      <c r="V372" s="20"/>
      <c r="W372" s="20"/>
      <c r="X372" s="2"/>
      <c r="Y372" s="11"/>
      <c r="Z372" s="10"/>
      <c r="AA372" s="12"/>
    </row>
    <row r="373" spans="1:27" ht="15" customHeight="1" thickBot="1" x14ac:dyDescent="0.25">
      <c r="A373" s="40" t="s">
        <v>521</v>
      </c>
      <c r="B373" s="55" t="s">
        <v>995</v>
      </c>
      <c r="C373" s="50">
        <v>9</v>
      </c>
      <c r="D373" s="50"/>
      <c r="E373" s="50"/>
      <c r="F373" s="50"/>
      <c r="G373" s="50"/>
      <c r="H373" s="50"/>
      <c r="I373" s="51">
        <f t="shared" si="43"/>
        <v>0</v>
      </c>
      <c r="J373" s="29">
        <f t="shared" si="37"/>
        <v>0</v>
      </c>
      <c r="K373" s="29">
        <f t="shared" si="38"/>
        <v>0</v>
      </c>
      <c r="L373" s="933"/>
      <c r="M373" s="934"/>
      <c r="N373" s="934"/>
      <c r="O373" s="935"/>
      <c r="Q373" s="13" t="s">
        <v>1081</v>
      </c>
      <c r="R373" s="23"/>
      <c r="S373" s="23"/>
      <c r="T373" s="23"/>
      <c r="U373" s="23"/>
      <c r="V373" s="23"/>
      <c r="W373" s="23"/>
      <c r="X373" s="3"/>
      <c r="Y373" s="14"/>
      <c r="Z373" s="23"/>
      <c r="AA373" s="15"/>
    </row>
    <row r="374" spans="1:27" ht="15" customHeight="1" x14ac:dyDescent="0.2">
      <c r="C374" s="29">
        <f t="shared" ref="C374:I374" si="44">SUM(C364:C373)</f>
        <v>99</v>
      </c>
      <c r="D374" s="29">
        <f t="shared" si="44"/>
        <v>48</v>
      </c>
      <c r="E374" s="29">
        <f t="shared" si="44"/>
        <v>16</v>
      </c>
      <c r="F374" s="29">
        <f t="shared" si="44"/>
        <v>26</v>
      </c>
      <c r="G374" s="29">
        <f t="shared" si="44"/>
        <v>194</v>
      </c>
      <c r="H374" s="29">
        <f t="shared" si="44"/>
        <v>148</v>
      </c>
      <c r="I374" s="29">
        <f t="shared" si="44"/>
        <v>112</v>
      </c>
      <c r="J374" s="29">
        <f t="shared" si="37"/>
        <v>90</v>
      </c>
      <c r="K374" s="29">
        <f t="shared" si="38"/>
        <v>112</v>
      </c>
      <c r="L374" s="4" t="s">
        <v>532</v>
      </c>
    </row>
    <row r="375" spans="1:27" ht="15" customHeight="1" thickBot="1" x14ac:dyDescent="0.25"/>
    <row r="376" spans="1:27" ht="15" customHeight="1" thickBot="1" x14ac:dyDescent="0.25">
      <c r="A376" s="995" t="s">
        <v>873</v>
      </c>
      <c r="B376" s="996"/>
      <c r="C376" s="996"/>
      <c r="D376" s="996"/>
      <c r="E376" s="996"/>
      <c r="F376" s="997"/>
      <c r="G376" s="992" t="s">
        <v>81</v>
      </c>
      <c r="H376" s="993"/>
      <c r="I376" s="994"/>
      <c r="L376" s="986" t="s">
        <v>588</v>
      </c>
      <c r="M376" s="987"/>
      <c r="N376" s="987"/>
      <c r="O376" s="988"/>
    </row>
    <row r="377" spans="1:27" ht="15" customHeight="1" thickBot="1" x14ac:dyDescent="0.25">
      <c r="A377" s="56" t="s">
        <v>496</v>
      </c>
      <c r="B377" s="87" t="s">
        <v>497</v>
      </c>
      <c r="C377" s="57" t="s">
        <v>498</v>
      </c>
      <c r="D377" s="57" t="s">
        <v>499</v>
      </c>
      <c r="E377" s="57" t="s">
        <v>500</v>
      </c>
      <c r="F377" s="57" t="s">
        <v>501</v>
      </c>
      <c r="G377" s="58" t="s">
        <v>502</v>
      </c>
      <c r="H377" s="58" t="s">
        <v>503</v>
      </c>
      <c r="I377" s="59" t="s">
        <v>504</v>
      </c>
      <c r="L377" s="989"/>
      <c r="M377" s="990"/>
      <c r="N377" s="990"/>
      <c r="O377" s="991"/>
      <c r="Q377" s="24" t="s">
        <v>80</v>
      </c>
      <c r="R377" s="25" t="s">
        <v>1010</v>
      </c>
      <c r="S377" s="25" t="s">
        <v>59</v>
      </c>
      <c r="T377" s="25" t="s">
        <v>60</v>
      </c>
      <c r="U377" s="25" t="s">
        <v>61</v>
      </c>
      <c r="V377" s="25" t="s">
        <v>63</v>
      </c>
      <c r="W377" s="26" t="s">
        <v>499</v>
      </c>
    </row>
    <row r="378" spans="1:27" ht="15" customHeight="1" x14ac:dyDescent="0.2">
      <c r="A378" s="60">
        <v>1</v>
      </c>
      <c r="B378" s="53" t="s">
        <v>1085</v>
      </c>
      <c r="C378" s="46">
        <v>10</v>
      </c>
      <c r="D378" s="46">
        <v>5</v>
      </c>
      <c r="E378" s="46">
        <v>4</v>
      </c>
      <c r="F378" s="46">
        <v>1</v>
      </c>
      <c r="G378" s="46">
        <v>27</v>
      </c>
      <c r="H378" s="46">
        <v>16</v>
      </c>
      <c r="I378" s="47">
        <f t="shared" ref="I378:I383" si="45">(D378*2)+E378</f>
        <v>14</v>
      </c>
      <c r="J378" s="29">
        <f t="shared" si="37"/>
        <v>10</v>
      </c>
      <c r="K378" s="29">
        <f t="shared" si="38"/>
        <v>14</v>
      </c>
      <c r="L378" s="930" t="s">
        <v>1086</v>
      </c>
      <c r="M378" s="931"/>
      <c r="N378" s="931"/>
      <c r="O378" s="932"/>
      <c r="Q378" s="27" t="s">
        <v>1010</v>
      </c>
      <c r="R378" s="10"/>
      <c r="S378" s="20"/>
      <c r="T378" s="20"/>
      <c r="U378" s="20"/>
      <c r="V378" s="20"/>
      <c r="W378" s="21"/>
    </row>
    <row r="379" spans="1:27" ht="15" customHeight="1" x14ac:dyDescent="0.2">
      <c r="A379" s="61">
        <v>2</v>
      </c>
      <c r="B379" s="54" t="s">
        <v>878</v>
      </c>
      <c r="C379" s="48">
        <v>10</v>
      </c>
      <c r="D379" s="48">
        <v>4</v>
      </c>
      <c r="E379" s="48">
        <v>4</v>
      </c>
      <c r="F379" s="48">
        <v>2</v>
      </c>
      <c r="G379" s="48">
        <v>23</v>
      </c>
      <c r="H379" s="48">
        <v>21</v>
      </c>
      <c r="I379" s="49">
        <f t="shared" si="45"/>
        <v>12</v>
      </c>
      <c r="J379" s="29">
        <f t="shared" si="37"/>
        <v>10</v>
      </c>
      <c r="K379" s="29">
        <f t="shared" si="38"/>
        <v>12</v>
      </c>
      <c r="L379" s="930"/>
      <c r="M379" s="931"/>
      <c r="N379" s="931"/>
      <c r="O379" s="932"/>
      <c r="Q379" s="27" t="s">
        <v>59</v>
      </c>
      <c r="R379" s="2"/>
      <c r="S379" s="10"/>
      <c r="T379" s="20"/>
      <c r="U379" s="20"/>
      <c r="V379" s="20"/>
      <c r="W379" s="21"/>
    </row>
    <row r="380" spans="1:27" ht="15" customHeight="1" x14ac:dyDescent="0.2">
      <c r="A380" s="61">
        <v>3</v>
      </c>
      <c r="B380" s="54" t="s">
        <v>1025</v>
      </c>
      <c r="C380" s="48">
        <v>9</v>
      </c>
      <c r="D380" s="48">
        <v>4</v>
      </c>
      <c r="E380" s="48">
        <v>3</v>
      </c>
      <c r="F380" s="48">
        <v>2</v>
      </c>
      <c r="G380" s="48">
        <v>23</v>
      </c>
      <c r="H380" s="48">
        <v>16</v>
      </c>
      <c r="I380" s="49">
        <f t="shared" si="45"/>
        <v>11</v>
      </c>
      <c r="J380" s="29">
        <f t="shared" si="37"/>
        <v>9</v>
      </c>
      <c r="K380" s="29">
        <f t="shared" si="38"/>
        <v>11</v>
      </c>
      <c r="L380" s="930"/>
      <c r="M380" s="931"/>
      <c r="N380" s="931"/>
      <c r="O380" s="932"/>
      <c r="Q380" s="27" t="s">
        <v>60</v>
      </c>
      <c r="R380" s="2"/>
      <c r="S380" s="11"/>
      <c r="T380" s="10"/>
      <c r="U380" s="20"/>
      <c r="V380" s="11"/>
      <c r="W380" s="21"/>
    </row>
    <row r="381" spans="1:27" ht="15" customHeight="1" x14ac:dyDescent="0.2">
      <c r="A381" s="61">
        <v>4</v>
      </c>
      <c r="B381" s="54" t="s">
        <v>1087</v>
      </c>
      <c r="C381" s="48">
        <v>10</v>
      </c>
      <c r="D381" s="48">
        <v>4</v>
      </c>
      <c r="E381" s="48">
        <v>2</v>
      </c>
      <c r="F381" s="48">
        <v>4</v>
      </c>
      <c r="G381" s="48">
        <v>20</v>
      </c>
      <c r="H381" s="48">
        <v>28</v>
      </c>
      <c r="I381" s="49">
        <f t="shared" si="45"/>
        <v>10</v>
      </c>
      <c r="J381" s="29">
        <f t="shared" si="37"/>
        <v>10</v>
      </c>
      <c r="K381" s="29">
        <f t="shared" si="38"/>
        <v>10</v>
      </c>
      <c r="L381" s="930"/>
      <c r="M381" s="931"/>
      <c r="N381" s="931"/>
      <c r="O381" s="932"/>
      <c r="Q381" s="27" t="s">
        <v>61</v>
      </c>
      <c r="R381" s="2"/>
      <c r="S381" s="11"/>
      <c r="T381" s="2"/>
      <c r="U381" s="10"/>
      <c r="V381" s="20"/>
      <c r="W381" s="12"/>
    </row>
    <row r="382" spans="1:27" ht="15" customHeight="1" x14ac:dyDescent="0.2">
      <c r="A382" s="61">
        <v>5</v>
      </c>
      <c r="B382" s="54" t="s">
        <v>884</v>
      </c>
      <c r="C382" s="48">
        <v>9</v>
      </c>
      <c r="D382" s="48">
        <v>2</v>
      </c>
      <c r="E382" s="48">
        <v>3</v>
      </c>
      <c r="F382" s="48">
        <v>4</v>
      </c>
      <c r="G382" s="48">
        <v>28</v>
      </c>
      <c r="H382" s="48">
        <v>24</v>
      </c>
      <c r="I382" s="49">
        <f t="shared" si="45"/>
        <v>7</v>
      </c>
      <c r="J382" s="29">
        <f t="shared" si="37"/>
        <v>9</v>
      </c>
      <c r="K382" s="29">
        <f t="shared" si="38"/>
        <v>7</v>
      </c>
      <c r="L382" s="930"/>
      <c r="M382" s="931"/>
      <c r="N382" s="931"/>
      <c r="O382" s="932"/>
      <c r="Q382" s="27" t="s">
        <v>63</v>
      </c>
      <c r="R382" s="20"/>
      <c r="S382" s="20"/>
      <c r="T382" s="2"/>
      <c r="U382" s="11"/>
      <c r="V382" s="10"/>
      <c r="W382" s="12"/>
    </row>
    <row r="383" spans="1:27" ht="15" customHeight="1" thickBot="1" x14ac:dyDescent="0.25">
      <c r="A383" s="62" t="s">
        <v>533</v>
      </c>
      <c r="B383" s="55" t="s">
        <v>1012</v>
      </c>
      <c r="C383" s="50">
        <v>10</v>
      </c>
      <c r="D383" s="50">
        <v>1</v>
      </c>
      <c r="E383" s="50">
        <v>2</v>
      </c>
      <c r="F383" s="50">
        <v>7</v>
      </c>
      <c r="G383" s="50">
        <v>14</v>
      </c>
      <c r="H383" s="50">
        <v>31</v>
      </c>
      <c r="I383" s="51">
        <f t="shared" si="45"/>
        <v>4</v>
      </c>
      <c r="J383" s="29">
        <f t="shared" si="37"/>
        <v>10</v>
      </c>
      <c r="K383" s="29">
        <f t="shared" si="38"/>
        <v>4</v>
      </c>
      <c r="L383" s="933"/>
      <c r="M383" s="934"/>
      <c r="N383" s="934"/>
      <c r="O383" s="935"/>
      <c r="Q383" s="28" t="s">
        <v>499</v>
      </c>
      <c r="R383" s="23"/>
      <c r="S383" s="23"/>
      <c r="T383" s="3"/>
      <c r="U383" s="14"/>
      <c r="V383" s="23"/>
      <c r="W383" s="15"/>
    </row>
    <row r="384" spans="1:27" ht="15" customHeight="1" x14ac:dyDescent="0.2">
      <c r="C384" s="29">
        <f t="shared" ref="C384:I384" si="46">SUM(C378:C383)</f>
        <v>58</v>
      </c>
      <c r="D384" s="29">
        <f t="shared" si="46"/>
        <v>20</v>
      </c>
      <c r="E384" s="29">
        <f t="shared" si="46"/>
        <v>18</v>
      </c>
      <c r="F384" s="29">
        <f t="shared" si="46"/>
        <v>20</v>
      </c>
      <c r="G384" s="29">
        <f t="shared" si="46"/>
        <v>135</v>
      </c>
      <c r="H384" s="29">
        <f t="shared" si="46"/>
        <v>136</v>
      </c>
      <c r="I384" s="29">
        <f t="shared" si="46"/>
        <v>58</v>
      </c>
      <c r="J384" s="29">
        <f t="shared" si="37"/>
        <v>58</v>
      </c>
      <c r="K384" s="29">
        <f t="shared" si="38"/>
        <v>58</v>
      </c>
      <c r="L384" s="4" t="s">
        <v>532</v>
      </c>
    </row>
    <row r="385" spans="1:26" ht="15" customHeight="1" thickBot="1" x14ac:dyDescent="0.25"/>
    <row r="386" spans="1:26" ht="15" customHeight="1" thickBot="1" x14ac:dyDescent="0.25">
      <c r="A386" s="995" t="s">
        <v>944</v>
      </c>
      <c r="B386" s="996"/>
      <c r="C386" s="996"/>
      <c r="D386" s="996"/>
      <c r="E386" s="996"/>
      <c r="F386" s="997"/>
      <c r="G386" s="992" t="s">
        <v>81</v>
      </c>
      <c r="H386" s="993"/>
      <c r="I386" s="994"/>
      <c r="L386" s="945" t="s">
        <v>495</v>
      </c>
      <c r="M386" s="946"/>
      <c r="N386" s="946"/>
      <c r="O386" s="947"/>
    </row>
    <row r="387" spans="1:26" ht="15" customHeight="1" thickBot="1" x14ac:dyDescent="0.25">
      <c r="A387" s="56" t="s">
        <v>496</v>
      </c>
      <c r="B387" s="87" t="s">
        <v>497</v>
      </c>
      <c r="C387" s="57" t="s">
        <v>498</v>
      </c>
      <c r="D387" s="57" t="s">
        <v>499</v>
      </c>
      <c r="E387" s="57" t="s">
        <v>500</v>
      </c>
      <c r="F387" s="57" t="s">
        <v>501</v>
      </c>
      <c r="G387" s="58" t="s">
        <v>502</v>
      </c>
      <c r="H387" s="58" t="s">
        <v>503</v>
      </c>
      <c r="I387" s="59" t="s">
        <v>504</v>
      </c>
      <c r="L387" s="948"/>
      <c r="M387" s="949"/>
      <c r="N387" s="949"/>
      <c r="O387" s="950"/>
      <c r="Q387" s="24" t="s">
        <v>48</v>
      </c>
      <c r="R387" s="25" t="s">
        <v>652</v>
      </c>
      <c r="S387" s="25" t="s">
        <v>563</v>
      </c>
      <c r="T387" s="25" t="s">
        <v>945</v>
      </c>
      <c r="U387" s="25" t="s">
        <v>946</v>
      </c>
      <c r="V387" s="25"/>
      <c r="W387" s="25"/>
      <c r="X387" s="25"/>
      <c r="Y387" s="26"/>
      <c r="Z387" s="5" t="s">
        <v>532</v>
      </c>
    </row>
    <row r="388" spans="1:26" ht="15" customHeight="1" x14ac:dyDescent="0.2">
      <c r="A388" s="60" t="s">
        <v>521</v>
      </c>
      <c r="B388" s="53" t="s">
        <v>948</v>
      </c>
      <c r="C388" s="46"/>
      <c r="D388" s="46"/>
      <c r="E388" s="46"/>
      <c r="F388" s="46"/>
      <c r="G388" s="46"/>
      <c r="H388" s="46"/>
      <c r="I388" s="47"/>
      <c r="J388" s="29">
        <f t="shared" si="37"/>
        <v>0</v>
      </c>
      <c r="K388" s="29">
        <f t="shared" si="38"/>
        <v>0</v>
      </c>
      <c r="L388" s="927" t="s">
        <v>528</v>
      </c>
      <c r="M388" s="928"/>
      <c r="N388" s="928"/>
      <c r="O388" s="929"/>
      <c r="Q388" s="27" t="s">
        <v>652</v>
      </c>
      <c r="R388" s="10"/>
      <c r="S388" s="20"/>
      <c r="T388" s="20"/>
      <c r="U388" s="20"/>
      <c r="V388" s="20"/>
      <c r="W388" s="20"/>
      <c r="X388" s="20"/>
      <c r="Y388" s="21"/>
    </row>
    <row r="389" spans="1:26" ht="15" customHeight="1" x14ac:dyDescent="0.2">
      <c r="A389" s="61" t="s">
        <v>521</v>
      </c>
      <c r="B389" s="54" t="s">
        <v>949</v>
      </c>
      <c r="C389" s="48"/>
      <c r="D389" s="48"/>
      <c r="E389" s="48"/>
      <c r="F389" s="48"/>
      <c r="G389" s="48"/>
      <c r="H389" s="48"/>
      <c r="I389" s="49"/>
      <c r="J389" s="29">
        <f t="shared" ref="J389:J466" si="47">D389+E389+F389</f>
        <v>0</v>
      </c>
      <c r="K389" s="29">
        <f t="shared" ref="K389:K466" si="48">D389*2+E389</f>
        <v>0</v>
      </c>
      <c r="L389" s="930"/>
      <c r="M389" s="931"/>
      <c r="N389" s="931"/>
      <c r="O389" s="932"/>
      <c r="Q389" s="27" t="s">
        <v>563</v>
      </c>
      <c r="R389" s="2"/>
      <c r="S389" s="10"/>
      <c r="T389" s="20" t="s">
        <v>532</v>
      </c>
      <c r="U389" s="20" t="s">
        <v>532</v>
      </c>
      <c r="V389" s="20" t="s">
        <v>532</v>
      </c>
      <c r="W389" s="20" t="s">
        <v>532</v>
      </c>
      <c r="X389" s="20" t="s">
        <v>532</v>
      </c>
      <c r="Y389" s="21"/>
      <c r="Z389" s="5" t="s">
        <v>532</v>
      </c>
    </row>
    <row r="390" spans="1:26" ht="15" customHeight="1" x14ac:dyDescent="0.2">
      <c r="A390" s="61" t="s">
        <v>521</v>
      </c>
      <c r="B390" s="54" t="s">
        <v>950</v>
      </c>
      <c r="C390" s="48"/>
      <c r="D390" s="48"/>
      <c r="E390" s="48"/>
      <c r="F390" s="48"/>
      <c r="G390" s="48"/>
      <c r="H390" s="48"/>
      <c r="I390" s="49"/>
      <c r="J390" s="29">
        <f t="shared" si="47"/>
        <v>0</v>
      </c>
      <c r="K390" s="29">
        <f t="shared" si="48"/>
        <v>0</v>
      </c>
      <c r="L390" s="930"/>
      <c r="M390" s="931"/>
      <c r="N390" s="931"/>
      <c r="O390" s="932"/>
      <c r="Q390" s="27" t="s">
        <v>945</v>
      </c>
      <c r="R390" s="20"/>
      <c r="S390" s="20" t="s">
        <v>532</v>
      </c>
      <c r="T390" s="10"/>
      <c r="U390" s="20"/>
      <c r="V390" s="20"/>
      <c r="W390" s="20"/>
      <c r="X390" s="20"/>
      <c r="Y390" s="21"/>
    </row>
    <row r="391" spans="1:26" ht="15" customHeight="1" x14ac:dyDescent="0.2">
      <c r="A391" s="61" t="s">
        <v>521</v>
      </c>
      <c r="B391" s="54" t="s">
        <v>951</v>
      </c>
      <c r="C391" s="48"/>
      <c r="D391" s="48"/>
      <c r="E391" s="48"/>
      <c r="F391" s="48"/>
      <c r="G391" s="48"/>
      <c r="H391" s="48"/>
      <c r="I391" s="49"/>
      <c r="J391" s="29">
        <f t="shared" si="47"/>
        <v>0</v>
      </c>
      <c r="K391" s="29">
        <f t="shared" si="48"/>
        <v>0</v>
      </c>
      <c r="L391" s="930"/>
      <c r="M391" s="931"/>
      <c r="N391" s="931"/>
      <c r="O391" s="932"/>
      <c r="Q391" s="27" t="s">
        <v>946</v>
      </c>
      <c r="R391" s="20"/>
      <c r="S391" s="20" t="s">
        <v>532</v>
      </c>
      <c r="T391" s="2"/>
      <c r="U391" s="10"/>
      <c r="V391" s="20"/>
      <c r="W391" s="20"/>
      <c r="X391" s="20"/>
      <c r="Y391" s="21"/>
    </row>
    <row r="392" spans="1:26" ht="15" customHeight="1" x14ac:dyDescent="0.2">
      <c r="A392" s="61" t="s">
        <v>521</v>
      </c>
      <c r="B392" s="54"/>
      <c r="C392" s="48"/>
      <c r="D392" s="48"/>
      <c r="E392" s="48"/>
      <c r="F392" s="48"/>
      <c r="G392" s="48"/>
      <c r="H392" s="48"/>
      <c r="I392" s="49"/>
      <c r="J392" s="29">
        <f t="shared" si="47"/>
        <v>0</v>
      </c>
      <c r="K392" s="29">
        <f t="shared" si="48"/>
        <v>0</v>
      </c>
      <c r="L392" s="930"/>
      <c r="M392" s="931"/>
      <c r="N392" s="931"/>
      <c r="O392" s="932"/>
      <c r="Q392" s="27"/>
      <c r="R392" s="20"/>
      <c r="S392" s="20" t="s">
        <v>532</v>
      </c>
      <c r="T392" s="2"/>
      <c r="U392" s="11"/>
      <c r="V392" s="10"/>
      <c r="W392" s="20"/>
      <c r="X392" s="11"/>
      <c r="Y392" s="21"/>
    </row>
    <row r="393" spans="1:26" ht="15" customHeight="1" x14ac:dyDescent="0.2">
      <c r="A393" s="61" t="s">
        <v>521</v>
      </c>
      <c r="B393" s="54"/>
      <c r="C393" s="48"/>
      <c r="D393" s="48"/>
      <c r="E393" s="48"/>
      <c r="F393" s="48"/>
      <c r="G393" s="48"/>
      <c r="H393" s="48"/>
      <c r="I393" s="49"/>
      <c r="L393" s="930"/>
      <c r="M393" s="931"/>
      <c r="N393" s="931"/>
      <c r="O393" s="932"/>
      <c r="Q393" s="27"/>
      <c r="R393" s="20"/>
      <c r="S393" s="20"/>
      <c r="T393" s="2"/>
      <c r="U393" s="11"/>
      <c r="V393" s="2"/>
      <c r="W393" s="10"/>
      <c r="X393" s="20"/>
      <c r="Y393" s="12"/>
    </row>
    <row r="394" spans="1:26" ht="15" customHeight="1" x14ac:dyDescent="0.2">
      <c r="A394" s="61" t="s">
        <v>521</v>
      </c>
      <c r="B394" s="54"/>
      <c r="C394" s="48"/>
      <c r="D394" s="48"/>
      <c r="E394" s="48"/>
      <c r="F394" s="48"/>
      <c r="G394" s="48"/>
      <c r="H394" s="48"/>
      <c r="I394" s="49"/>
      <c r="J394" s="29">
        <f t="shared" si="47"/>
        <v>0</v>
      </c>
      <c r="K394" s="29">
        <f t="shared" si="48"/>
        <v>0</v>
      </c>
      <c r="L394" s="930"/>
      <c r="M394" s="931"/>
      <c r="N394" s="931"/>
      <c r="O394" s="932"/>
      <c r="Q394" s="27"/>
      <c r="R394" s="20"/>
      <c r="S394" s="20" t="s">
        <v>532</v>
      </c>
      <c r="T394" s="20"/>
      <c r="U394" s="20"/>
      <c r="V394" s="2"/>
      <c r="W394" s="11"/>
      <c r="X394" s="10"/>
      <c r="Y394" s="12"/>
    </row>
    <row r="395" spans="1:26" ht="15" customHeight="1" thickBot="1" x14ac:dyDescent="0.25">
      <c r="A395" s="62" t="s">
        <v>521</v>
      </c>
      <c r="B395" s="55"/>
      <c r="C395" s="50"/>
      <c r="D395" s="50"/>
      <c r="E395" s="50"/>
      <c r="F395" s="50"/>
      <c r="G395" s="50"/>
      <c r="H395" s="50"/>
      <c r="I395" s="51"/>
      <c r="J395" s="29">
        <f t="shared" si="47"/>
        <v>0</v>
      </c>
      <c r="K395" s="29">
        <f t="shared" si="48"/>
        <v>0</v>
      </c>
      <c r="L395" s="933"/>
      <c r="M395" s="934"/>
      <c r="N395" s="934"/>
      <c r="O395" s="935"/>
      <c r="Q395" s="28"/>
      <c r="R395" s="23"/>
      <c r="S395" s="23" t="s">
        <v>532</v>
      </c>
      <c r="T395" s="23"/>
      <c r="U395" s="23"/>
      <c r="V395" s="3"/>
      <c r="W395" s="14"/>
      <c r="X395" s="23"/>
      <c r="Y395" s="15"/>
    </row>
    <row r="396" spans="1:26" ht="15" customHeight="1" x14ac:dyDescent="0.2">
      <c r="C396" s="29">
        <f>SUM(C388:C395)</f>
        <v>0</v>
      </c>
      <c r="D396" s="29">
        <f>SUM(D388:D395)</f>
        <v>0</v>
      </c>
      <c r="E396" s="29">
        <v>0</v>
      </c>
      <c r="F396" s="29">
        <f>SUM(F388:F395)</f>
        <v>0</v>
      </c>
      <c r="G396" s="29">
        <f>SUM(G388:G395)</f>
        <v>0</v>
      </c>
      <c r="H396" s="29">
        <f>SUM(H388:H395)</f>
        <v>0</v>
      </c>
      <c r="I396" s="29">
        <f>SUM(I388:I395)</f>
        <v>0</v>
      </c>
      <c r="J396" s="29">
        <f t="shared" si="47"/>
        <v>0</v>
      </c>
      <c r="K396" s="29">
        <f t="shared" si="48"/>
        <v>0</v>
      </c>
      <c r="Q396" s="5" t="s">
        <v>532</v>
      </c>
    </row>
    <row r="397" spans="1:26" ht="15" customHeight="1" thickBot="1" x14ac:dyDescent="0.25"/>
    <row r="398" spans="1:26" ht="15" customHeight="1" thickBot="1" x14ac:dyDescent="0.25">
      <c r="A398" s="995" t="s">
        <v>606</v>
      </c>
      <c r="B398" s="996"/>
      <c r="C398" s="996"/>
      <c r="D398" s="996"/>
      <c r="E398" s="996"/>
      <c r="F398" s="997"/>
      <c r="G398" s="992" t="s">
        <v>81</v>
      </c>
      <c r="H398" s="993"/>
      <c r="I398" s="994"/>
      <c r="L398" s="945" t="s">
        <v>495</v>
      </c>
      <c r="M398" s="946"/>
      <c r="N398" s="946"/>
      <c r="O398" s="947"/>
    </row>
    <row r="399" spans="1:26" ht="15" customHeight="1" thickBot="1" x14ac:dyDescent="0.25">
      <c r="A399" s="56" t="s">
        <v>496</v>
      </c>
      <c r="B399" s="87" t="s">
        <v>497</v>
      </c>
      <c r="C399" s="57" t="s">
        <v>498</v>
      </c>
      <c r="D399" s="57" t="s">
        <v>499</v>
      </c>
      <c r="E399" s="57" t="s">
        <v>500</v>
      </c>
      <c r="F399" s="57" t="s">
        <v>501</v>
      </c>
      <c r="G399" s="58" t="s">
        <v>502</v>
      </c>
      <c r="H399" s="58" t="s">
        <v>503</v>
      </c>
      <c r="I399" s="59" t="s">
        <v>504</v>
      </c>
      <c r="L399" s="948"/>
      <c r="M399" s="949"/>
      <c r="N399" s="949"/>
      <c r="O399" s="950"/>
      <c r="Q399" s="24" t="s">
        <v>80</v>
      </c>
      <c r="R399" s="25" t="s">
        <v>1784</v>
      </c>
      <c r="S399" s="25" t="s">
        <v>500</v>
      </c>
      <c r="T399" s="25" t="s">
        <v>1088</v>
      </c>
      <c r="U399" s="25" t="s">
        <v>1089</v>
      </c>
      <c r="V399" s="25" t="s">
        <v>610</v>
      </c>
      <c r="W399" s="25" t="s">
        <v>591</v>
      </c>
      <c r="X399" s="25" t="s">
        <v>877</v>
      </c>
      <c r="Y399" s="25" t="s">
        <v>800</v>
      </c>
      <c r="Z399" s="26" t="s">
        <v>1688</v>
      </c>
    </row>
    <row r="400" spans="1:26" ht="15" customHeight="1" x14ac:dyDescent="0.2">
      <c r="A400" s="178" t="s">
        <v>521</v>
      </c>
      <c r="B400" s="126" t="s">
        <v>1090</v>
      </c>
      <c r="C400" s="127" t="s">
        <v>532</v>
      </c>
      <c r="D400" s="127"/>
      <c r="E400" s="127"/>
      <c r="F400" s="127"/>
      <c r="G400" s="127"/>
      <c r="H400" s="127"/>
      <c r="I400" s="128"/>
      <c r="J400" s="29">
        <f t="shared" si="47"/>
        <v>0</v>
      </c>
      <c r="K400" s="29">
        <f t="shared" si="48"/>
        <v>0</v>
      </c>
      <c r="L400" s="927" t="s">
        <v>1091</v>
      </c>
      <c r="M400" s="928"/>
      <c r="N400" s="928"/>
      <c r="O400" s="929"/>
      <c r="Q400" s="27" t="s">
        <v>1784</v>
      </c>
      <c r="R400" s="10"/>
      <c r="S400" s="20"/>
      <c r="T400" s="20"/>
      <c r="U400" s="20"/>
      <c r="V400" s="20"/>
      <c r="W400" s="20"/>
      <c r="X400" s="20"/>
      <c r="Y400" s="20"/>
      <c r="Z400" s="21"/>
    </row>
    <row r="401" spans="1:29" ht="15" customHeight="1" x14ac:dyDescent="0.2">
      <c r="A401" s="61" t="s">
        <v>521</v>
      </c>
      <c r="B401" s="129" t="s">
        <v>616</v>
      </c>
      <c r="C401" s="48"/>
      <c r="D401" s="48"/>
      <c r="E401" s="48"/>
      <c r="F401" s="48"/>
      <c r="G401" s="48"/>
      <c r="H401" s="48"/>
      <c r="I401" s="49"/>
      <c r="J401" s="29">
        <f t="shared" si="47"/>
        <v>0</v>
      </c>
      <c r="K401" s="29">
        <f t="shared" si="48"/>
        <v>0</v>
      </c>
      <c r="L401" s="930"/>
      <c r="M401" s="931"/>
      <c r="N401" s="931"/>
      <c r="O401" s="932"/>
      <c r="Q401" s="27" t="s">
        <v>500</v>
      </c>
      <c r="R401" s="20"/>
      <c r="S401" s="10"/>
      <c r="T401" s="20"/>
      <c r="U401" s="20"/>
      <c r="V401" s="20"/>
      <c r="W401" s="20"/>
      <c r="X401" s="20"/>
      <c r="Y401" s="20"/>
      <c r="Z401" s="21"/>
    </row>
    <row r="402" spans="1:29" ht="15" customHeight="1" x14ac:dyDescent="0.2">
      <c r="A402" s="61" t="s">
        <v>521</v>
      </c>
      <c r="B402" s="129" t="s">
        <v>1092</v>
      </c>
      <c r="C402" s="48"/>
      <c r="D402" s="48"/>
      <c r="E402" s="48"/>
      <c r="F402" s="48"/>
      <c r="G402" s="48"/>
      <c r="H402" s="48"/>
      <c r="I402" s="49"/>
      <c r="J402" s="29">
        <f t="shared" si="47"/>
        <v>0</v>
      </c>
      <c r="K402" s="29">
        <f t="shared" si="48"/>
        <v>0</v>
      </c>
      <c r="L402" s="930"/>
      <c r="M402" s="931"/>
      <c r="N402" s="931"/>
      <c r="O402" s="932"/>
      <c r="Q402" s="27" t="s">
        <v>1088</v>
      </c>
      <c r="R402" s="20"/>
      <c r="S402" s="2"/>
      <c r="T402" s="10"/>
      <c r="U402" s="20" t="s">
        <v>532</v>
      </c>
      <c r="V402" s="20" t="s">
        <v>532</v>
      </c>
      <c r="W402" s="20" t="s">
        <v>532</v>
      </c>
      <c r="X402" s="20" t="s">
        <v>532</v>
      </c>
      <c r="Y402" s="20" t="s">
        <v>532</v>
      </c>
      <c r="Z402" s="21"/>
    </row>
    <row r="403" spans="1:29" ht="15" customHeight="1" x14ac:dyDescent="0.2">
      <c r="A403" s="61" t="s">
        <v>521</v>
      </c>
      <c r="B403" s="129" t="s">
        <v>1093</v>
      </c>
      <c r="C403" s="48"/>
      <c r="D403" s="48"/>
      <c r="E403" s="48"/>
      <c r="F403" s="48"/>
      <c r="G403" s="48"/>
      <c r="H403" s="48"/>
      <c r="I403" s="49"/>
      <c r="J403" s="29">
        <f t="shared" si="47"/>
        <v>0</v>
      </c>
      <c r="K403" s="29">
        <f t="shared" si="48"/>
        <v>0</v>
      </c>
      <c r="L403" s="930"/>
      <c r="M403" s="931"/>
      <c r="N403" s="931"/>
      <c r="O403" s="932"/>
      <c r="Q403" s="27" t="s">
        <v>1089</v>
      </c>
      <c r="R403" s="20"/>
      <c r="S403" s="20"/>
      <c r="T403" s="20" t="s">
        <v>532</v>
      </c>
      <c r="U403" s="10"/>
      <c r="V403" s="20"/>
      <c r="W403" s="20"/>
      <c r="X403" s="20"/>
      <c r="Y403" s="20"/>
      <c r="Z403" s="21"/>
    </row>
    <row r="404" spans="1:29" ht="15" customHeight="1" x14ac:dyDescent="0.2">
      <c r="A404" s="61" t="s">
        <v>521</v>
      </c>
      <c r="B404" s="129" t="s">
        <v>1094</v>
      </c>
      <c r="C404" s="48"/>
      <c r="D404" s="48"/>
      <c r="E404" s="48"/>
      <c r="F404" s="48"/>
      <c r="G404" s="48"/>
      <c r="H404" s="48"/>
      <c r="I404" s="49"/>
      <c r="J404" s="29">
        <f t="shared" si="47"/>
        <v>0</v>
      </c>
      <c r="K404" s="29">
        <f t="shared" si="48"/>
        <v>0</v>
      </c>
      <c r="L404" s="930"/>
      <c r="M404" s="931"/>
      <c r="N404" s="931"/>
      <c r="O404" s="932"/>
      <c r="Q404" s="27" t="s">
        <v>610</v>
      </c>
      <c r="R404" s="20"/>
      <c r="S404" s="20"/>
      <c r="T404" s="20" t="s">
        <v>532</v>
      </c>
      <c r="U404" s="2"/>
      <c r="V404" s="10"/>
      <c r="W404" s="20"/>
      <c r="X404" s="20"/>
      <c r="Y404" s="20"/>
      <c r="Z404" s="21"/>
    </row>
    <row r="405" spans="1:29" ht="15" customHeight="1" x14ac:dyDescent="0.2">
      <c r="A405" s="61" t="s">
        <v>521</v>
      </c>
      <c r="B405" s="129" t="s">
        <v>1023</v>
      </c>
      <c r="C405" s="48"/>
      <c r="D405" s="48"/>
      <c r="E405" s="48"/>
      <c r="F405" s="48"/>
      <c r="G405" s="48"/>
      <c r="H405" s="48"/>
      <c r="I405" s="49"/>
      <c r="J405" s="29">
        <f t="shared" si="47"/>
        <v>0</v>
      </c>
      <c r="K405" s="29">
        <f t="shared" si="48"/>
        <v>0</v>
      </c>
      <c r="L405" s="930"/>
      <c r="M405" s="931"/>
      <c r="N405" s="931"/>
      <c r="O405" s="932"/>
      <c r="Q405" s="27" t="s">
        <v>591</v>
      </c>
      <c r="R405" s="20"/>
      <c r="S405" s="20"/>
      <c r="T405" s="20" t="s">
        <v>532</v>
      </c>
      <c r="U405" s="2"/>
      <c r="V405" s="11"/>
      <c r="W405" s="10"/>
      <c r="X405" s="20"/>
      <c r="Y405" s="11"/>
      <c r="Z405" s="21"/>
    </row>
    <row r="406" spans="1:29" ht="15" customHeight="1" x14ac:dyDescent="0.2">
      <c r="A406" s="61" t="s">
        <v>521</v>
      </c>
      <c r="B406" s="129" t="s">
        <v>881</v>
      </c>
      <c r="C406" s="48"/>
      <c r="D406" s="48"/>
      <c r="E406" s="48"/>
      <c r="F406" s="48"/>
      <c r="G406" s="48"/>
      <c r="H406" s="48"/>
      <c r="I406" s="49"/>
      <c r="J406" s="29">
        <f t="shared" si="47"/>
        <v>0</v>
      </c>
      <c r="K406" s="29">
        <f t="shared" si="48"/>
        <v>0</v>
      </c>
      <c r="L406" s="930"/>
      <c r="M406" s="931"/>
      <c r="N406" s="931"/>
      <c r="O406" s="932"/>
      <c r="Q406" s="27" t="s">
        <v>877</v>
      </c>
      <c r="R406" s="20"/>
      <c r="S406" s="20"/>
      <c r="T406" s="20"/>
      <c r="U406" s="2"/>
      <c r="V406" s="11"/>
      <c r="W406" s="2"/>
      <c r="X406" s="10"/>
      <c r="Y406" s="20"/>
      <c r="Z406" s="12"/>
    </row>
    <row r="407" spans="1:29" ht="15" customHeight="1" x14ac:dyDescent="0.2">
      <c r="A407" s="61" t="s">
        <v>521</v>
      </c>
      <c r="B407" s="129" t="s">
        <v>1095</v>
      </c>
      <c r="C407" s="48"/>
      <c r="D407" s="48"/>
      <c r="E407" s="48"/>
      <c r="F407" s="48"/>
      <c r="G407" s="48"/>
      <c r="H407" s="48"/>
      <c r="I407" s="49"/>
      <c r="J407" s="29">
        <f t="shared" si="47"/>
        <v>0</v>
      </c>
      <c r="K407" s="29">
        <f t="shared" si="48"/>
        <v>0</v>
      </c>
      <c r="L407" s="930"/>
      <c r="M407" s="931"/>
      <c r="N407" s="931"/>
      <c r="O407" s="932"/>
      <c r="Q407" s="27" t="s">
        <v>800</v>
      </c>
      <c r="R407" s="20"/>
      <c r="S407" s="20"/>
      <c r="T407" s="20" t="s">
        <v>532</v>
      </c>
      <c r="U407" s="20"/>
      <c r="V407" s="20"/>
      <c r="W407" s="2"/>
      <c r="X407" s="11"/>
      <c r="Y407" s="10"/>
      <c r="Z407" s="12"/>
    </row>
    <row r="408" spans="1:29" ht="15" customHeight="1" thickBot="1" x14ac:dyDescent="0.25">
      <c r="A408" s="62" t="s">
        <v>521</v>
      </c>
      <c r="B408" s="130" t="s">
        <v>1689</v>
      </c>
      <c r="C408" s="50"/>
      <c r="D408" s="50"/>
      <c r="E408" s="50"/>
      <c r="F408" s="50"/>
      <c r="G408" s="50"/>
      <c r="H408" s="50"/>
      <c r="I408" s="51"/>
      <c r="J408" s="29">
        <f t="shared" si="47"/>
        <v>0</v>
      </c>
      <c r="K408" s="29">
        <f t="shared" si="48"/>
        <v>0</v>
      </c>
      <c r="L408" s="933"/>
      <c r="M408" s="934"/>
      <c r="N408" s="934"/>
      <c r="O408" s="935"/>
      <c r="Q408" s="28" t="s">
        <v>1688</v>
      </c>
      <c r="R408" s="23"/>
      <c r="S408" s="23"/>
      <c r="T408" s="23" t="s">
        <v>532</v>
      </c>
      <c r="U408" s="23"/>
      <c r="V408" s="23"/>
      <c r="W408" s="3"/>
      <c r="X408" s="14"/>
      <c r="Y408" s="23"/>
      <c r="Z408" s="15"/>
    </row>
    <row r="409" spans="1:29" ht="15" customHeight="1" x14ac:dyDescent="0.2">
      <c r="C409" s="29">
        <v>0</v>
      </c>
      <c r="D409" s="29">
        <v>0</v>
      </c>
      <c r="E409" s="29">
        <v>0</v>
      </c>
      <c r="F409" s="29">
        <v>0</v>
      </c>
      <c r="G409" s="29">
        <v>0</v>
      </c>
      <c r="H409" s="29">
        <v>0</v>
      </c>
      <c r="I409" s="29">
        <v>0</v>
      </c>
      <c r="J409" s="29">
        <f t="shared" si="47"/>
        <v>0</v>
      </c>
      <c r="K409" s="29">
        <f t="shared" si="48"/>
        <v>0</v>
      </c>
      <c r="L409" s="4" t="s">
        <v>532</v>
      </c>
    </row>
    <row r="410" spans="1:29" ht="15" customHeight="1" thickBot="1" x14ac:dyDescent="0.25"/>
    <row r="411" spans="1:29" ht="15" customHeight="1" thickBot="1" x14ac:dyDescent="0.25">
      <c r="A411" s="939" t="s">
        <v>66</v>
      </c>
      <c r="B411" s="940"/>
      <c r="C411" s="940"/>
      <c r="D411" s="940"/>
      <c r="E411" s="940"/>
      <c r="F411" s="941"/>
      <c r="G411" s="967" t="s">
        <v>81</v>
      </c>
      <c r="H411" s="968"/>
      <c r="I411" s="969"/>
      <c r="L411" s="952" t="s">
        <v>538</v>
      </c>
      <c r="M411" s="953"/>
      <c r="N411" s="953"/>
      <c r="O411" s="954"/>
    </row>
    <row r="412" spans="1:29" ht="15" customHeight="1" thickBot="1" x14ac:dyDescent="0.25">
      <c r="A412" s="80" t="s">
        <v>496</v>
      </c>
      <c r="B412" s="88" t="s">
        <v>497</v>
      </c>
      <c r="C412" s="81" t="s">
        <v>498</v>
      </c>
      <c r="D412" s="81" t="s">
        <v>499</v>
      </c>
      <c r="E412" s="81" t="s">
        <v>500</v>
      </c>
      <c r="F412" s="81" t="s">
        <v>501</v>
      </c>
      <c r="G412" s="82" t="s">
        <v>502</v>
      </c>
      <c r="H412" s="82" t="s">
        <v>503</v>
      </c>
      <c r="I412" s="83" t="s">
        <v>504</v>
      </c>
      <c r="L412" s="955"/>
      <c r="M412" s="956"/>
      <c r="N412" s="956"/>
      <c r="O412" s="957"/>
      <c r="Q412" s="24" t="s">
        <v>80</v>
      </c>
      <c r="R412" s="72" t="s">
        <v>541</v>
      </c>
      <c r="S412" s="72" t="s">
        <v>744</v>
      </c>
      <c r="T412" s="72" t="s">
        <v>733</v>
      </c>
      <c r="U412" s="72" t="s">
        <v>500</v>
      </c>
      <c r="V412" s="72" t="s">
        <v>502</v>
      </c>
      <c r="W412" s="72" t="s">
        <v>1028</v>
      </c>
      <c r="X412" s="72" t="s">
        <v>990</v>
      </c>
      <c r="Y412" s="72" t="s">
        <v>1096</v>
      </c>
      <c r="Z412" s="72" t="s">
        <v>501</v>
      </c>
      <c r="AA412" s="72" t="s">
        <v>653</v>
      </c>
      <c r="AB412" s="72" t="s">
        <v>994</v>
      </c>
      <c r="AC412" s="73" t="s">
        <v>547</v>
      </c>
    </row>
    <row r="413" spans="1:29" ht="15" customHeight="1" x14ac:dyDescent="0.2">
      <c r="A413" s="76">
        <v>1</v>
      </c>
      <c r="B413" s="126" t="s">
        <v>1097</v>
      </c>
      <c r="C413" s="127">
        <v>8</v>
      </c>
      <c r="D413" s="127">
        <v>6</v>
      </c>
      <c r="E413" s="127">
        <v>1</v>
      </c>
      <c r="F413" s="127">
        <v>1</v>
      </c>
      <c r="G413" s="127">
        <v>21</v>
      </c>
      <c r="H413" s="127">
        <v>7</v>
      </c>
      <c r="I413" s="128">
        <v>13</v>
      </c>
      <c r="J413" s="29">
        <f t="shared" si="47"/>
        <v>8</v>
      </c>
      <c r="K413" s="29">
        <f t="shared" si="48"/>
        <v>13</v>
      </c>
      <c r="L413" s="927" t="s">
        <v>1098</v>
      </c>
      <c r="M413" s="928"/>
      <c r="N413" s="928"/>
      <c r="O413" s="929"/>
      <c r="Q413" s="74" t="s">
        <v>541</v>
      </c>
      <c r="R413" s="10"/>
      <c r="S413" s="20"/>
      <c r="T413" s="20"/>
      <c r="U413" s="20"/>
      <c r="V413" s="20"/>
      <c r="W413" s="20"/>
      <c r="X413" s="20" t="s">
        <v>532</v>
      </c>
      <c r="Y413" s="20"/>
      <c r="Z413" s="20"/>
      <c r="AA413" s="20"/>
      <c r="AB413" s="20"/>
      <c r="AC413" s="21"/>
    </row>
    <row r="414" spans="1:29" ht="15" customHeight="1" x14ac:dyDescent="0.2">
      <c r="A414" s="77">
        <v>2</v>
      </c>
      <c r="B414" s="129" t="s">
        <v>737</v>
      </c>
      <c r="C414" s="48">
        <v>5</v>
      </c>
      <c r="D414" s="48">
        <v>5</v>
      </c>
      <c r="E414" s="48">
        <v>0</v>
      </c>
      <c r="F414" s="48">
        <v>0</v>
      </c>
      <c r="G414" s="48">
        <v>21</v>
      </c>
      <c r="H414" s="48">
        <v>3</v>
      </c>
      <c r="I414" s="49">
        <v>10</v>
      </c>
      <c r="J414" s="29">
        <f t="shared" si="47"/>
        <v>5</v>
      </c>
      <c r="K414" s="29">
        <f t="shared" si="48"/>
        <v>10</v>
      </c>
      <c r="L414" s="930"/>
      <c r="M414" s="931"/>
      <c r="N414" s="931"/>
      <c r="O414" s="932"/>
      <c r="Q414" s="74" t="s">
        <v>744</v>
      </c>
      <c r="R414" s="20"/>
      <c r="S414" s="10"/>
      <c r="T414" s="20"/>
      <c r="U414" s="20"/>
      <c r="V414" s="20"/>
      <c r="W414" s="20"/>
      <c r="X414" s="20"/>
      <c r="Y414" s="20"/>
      <c r="Z414" s="20"/>
      <c r="AA414" s="20"/>
      <c r="AB414" s="20"/>
      <c r="AC414" s="21"/>
    </row>
    <row r="415" spans="1:29" ht="15" customHeight="1" x14ac:dyDescent="0.2">
      <c r="A415" s="77">
        <v>3</v>
      </c>
      <c r="B415" s="129" t="s">
        <v>823</v>
      </c>
      <c r="C415" s="48">
        <v>6</v>
      </c>
      <c r="D415" s="48">
        <v>4</v>
      </c>
      <c r="E415" s="48">
        <v>1</v>
      </c>
      <c r="F415" s="48">
        <v>1</v>
      </c>
      <c r="G415" s="48">
        <v>9</v>
      </c>
      <c r="H415" s="48">
        <v>6</v>
      </c>
      <c r="I415" s="49">
        <v>9</v>
      </c>
      <c r="J415" s="29">
        <f t="shared" si="47"/>
        <v>6</v>
      </c>
      <c r="K415" s="29">
        <f t="shared" si="48"/>
        <v>9</v>
      </c>
      <c r="L415" s="930"/>
      <c r="M415" s="931"/>
      <c r="N415" s="931"/>
      <c r="O415" s="932"/>
      <c r="Q415" s="74" t="s">
        <v>733</v>
      </c>
      <c r="R415" s="20"/>
      <c r="S415" s="2"/>
      <c r="T415" s="10"/>
      <c r="U415" s="20"/>
      <c r="V415" s="20"/>
      <c r="W415" s="20"/>
      <c r="X415" s="20"/>
      <c r="Y415" s="20"/>
      <c r="Z415" s="20"/>
      <c r="AA415" s="20"/>
      <c r="AB415" s="20"/>
      <c r="AC415" s="21"/>
    </row>
    <row r="416" spans="1:29" ht="15" customHeight="1" x14ac:dyDescent="0.2">
      <c r="A416" s="77">
        <v>4</v>
      </c>
      <c r="B416" s="129" t="s">
        <v>70</v>
      </c>
      <c r="C416" s="48">
        <v>8</v>
      </c>
      <c r="D416" s="48">
        <v>4</v>
      </c>
      <c r="E416" s="48">
        <v>1</v>
      </c>
      <c r="F416" s="48">
        <v>3</v>
      </c>
      <c r="G416" s="48">
        <v>25</v>
      </c>
      <c r="H416" s="48">
        <v>17</v>
      </c>
      <c r="I416" s="49">
        <v>9</v>
      </c>
      <c r="J416" s="29">
        <f t="shared" si="47"/>
        <v>8</v>
      </c>
      <c r="K416" s="29">
        <f t="shared" si="48"/>
        <v>9</v>
      </c>
      <c r="L416" s="930"/>
      <c r="M416" s="931"/>
      <c r="N416" s="931"/>
      <c r="O416" s="932"/>
      <c r="Q416" s="74" t="s">
        <v>500</v>
      </c>
      <c r="R416" s="20"/>
      <c r="S416" s="20"/>
      <c r="T416" s="20"/>
      <c r="U416" s="10"/>
      <c r="V416" s="20"/>
      <c r="W416" s="20"/>
      <c r="X416" s="20"/>
      <c r="Y416" s="20"/>
      <c r="Z416" s="20"/>
      <c r="AA416" s="20"/>
      <c r="AB416" s="20"/>
      <c r="AC416" s="21"/>
    </row>
    <row r="417" spans="1:29" ht="15" customHeight="1" x14ac:dyDescent="0.2">
      <c r="A417" s="77">
        <v>5</v>
      </c>
      <c r="B417" s="129" t="s">
        <v>1036</v>
      </c>
      <c r="C417" s="48">
        <v>7</v>
      </c>
      <c r="D417" s="48">
        <v>3</v>
      </c>
      <c r="E417" s="48">
        <v>2</v>
      </c>
      <c r="F417" s="48">
        <v>2</v>
      </c>
      <c r="G417" s="48">
        <v>14</v>
      </c>
      <c r="H417" s="48">
        <v>14</v>
      </c>
      <c r="I417" s="49">
        <v>8</v>
      </c>
      <c r="J417" s="29">
        <f t="shared" si="47"/>
        <v>7</v>
      </c>
      <c r="K417" s="29">
        <f t="shared" si="48"/>
        <v>8</v>
      </c>
      <c r="L417" s="930"/>
      <c r="M417" s="931"/>
      <c r="N417" s="931"/>
      <c r="O417" s="932"/>
      <c r="Q417" s="74" t="s">
        <v>502</v>
      </c>
      <c r="R417" s="20"/>
      <c r="S417" s="20"/>
      <c r="T417" s="20"/>
      <c r="U417" s="20"/>
      <c r="V417" s="10"/>
      <c r="W417" s="20"/>
      <c r="X417" s="20"/>
      <c r="Y417" s="20"/>
      <c r="Z417" s="20"/>
      <c r="AA417" s="20"/>
      <c r="AB417" s="20"/>
      <c r="AC417" s="21"/>
    </row>
    <row r="418" spans="1:29" ht="15" customHeight="1" x14ac:dyDescent="0.2">
      <c r="A418" s="77">
        <v>6</v>
      </c>
      <c r="B418" s="129" t="s">
        <v>1099</v>
      </c>
      <c r="C418" s="48">
        <v>8</v>
      </c>
      <c r="D418" s="48">
        <v>3</v>
      </c>
      <c r="E418" s="48">
        <v>0</v>
      </c>
      <c r="F418" s="48">
        <v>5</v>
      </c>
      <c r="G418" s="48">
        <v>12</v>
      </c>
      <c r="H418" s="48">
        <v>16</v>
      </c>
      <c r="I418" s="49">
        <v>6</v>
      </c>
      <c r="J418" s="29">
        <f t="shared" si="47"/>
        <v>8</v>
      </c>
      <c r="K418" s="29">
        <f t="shared" si="48"/>
        <v>6</v>
      </c>
      <c r="L418" s="930"/>
      <c r="M418" s="931"/>
      <c r="N418" s="931"/>
      <c r="O418" s="932"/>
      <c r="Q418" s="74" t="s">
        <v>1028</v>
      </c>
      <c r="R418" s="20"/>
      <c r="S418" s="20"/>
      <c r="T418" s="20"/>
      <c r="U418" s="20"/>
      <c r="V418" s="2"/>
      <c r="W418" s="10"/>
      <c r="X418" s="20" t="s">
        <v>532</v>
      </c>
      <c r="Y418" s="20" t="s">
        <v>532</v>
      </c>
      <c r="Z418" s="20" t="s">
        <v>532</v>
      </c>
      <c r="AA418" s="20" t="s">
        <v>532</v>
      </c>
      <c r="AB418" s="20" t="s">
        <v>532</v>
      </c>
      <c r="AC418" s="21"/>
    </row>
    <row r="419" spans="1:29" ht="15" customHeight="1" x14ac:dyDescent="0.2">
      <c r="A419" s="77">
        <v>7</v>
      </c>
      <c r="B419" s="129" t="s">
        <v>71</v>
      </c>
      <c r="C419" s="48">
        <v>6</v>
      </c>
      <c r="D419" s="48">
        <v>2</v>
      </c>
      <c r="E419" s="48">
        <v>1</v>
      </c>
      <c r="F419" s="48">
        <v>3</v>
      </c>
      <c r="G419" s="48">
        <v>12</v>
      </c>
      <c r="H419" s="48">
        <v>20</v>
      </c>
      <c r="I419" s="49">
        <v>5</v>
      </c>
      <c r="J419" s="29">
        <f t="shared" si="47"/>
        <v>6</v>
      </c>
      <c r="K419" s="29">
        <f t="shared" si="48"/>
        <v>5</v>
      </c>
      <c r="L419" s="930"/>
      <c r="M419" s="931"/>
      <c r="N419" s="931"/>
      <c r="O419" s="932"/>
      <c r="Q419" s="74" t="s">
        <v>990</v>
      </c>
      <c r="R419" s="20"/>
      <c r="S419" s="20"/>
      <c r="T419" s="20"/>
      <c r="U419" s="20"/>
      <c r="V419" s="20"/>
      <c r="W419" s="20" t="s">
        <v>532</v>
      </c>
      <c r="X419" s="10"/>
      <c r="Y419" s="20"/>
      <c r="Z419" s="20"/>
      <c r="AA419" s="20"/>
      <c r="AB419" s="20"/>
      <c r="AC419" s="21"/>
    </row>
    <row r="420" spans="1:29" ht="15" customHeight="1" x14ac:dyDescent="0.2">
      <c r="A420" s="77">
        <v>8</v>
      </c>
      <c r="B420" s="129" t="s">
        <v>72</v>
      </c>
      <c r="C420" s="48">
        <v>6</v>
      </c>
      <c r="D420" s="48">
        <v>2</v>
      </c>
      <c r="E420" s="48">
        <v>1</v>
      </c>
      <c r="F420" s="48">
        <v>3</v>
      </c>
      <c r="G420" s="48">
        <v>18</v>
      </c>
      <c r="H420" s="48">
        <v>18</v>
      </c>
      <c r="I420" s="49">
        <v>5</v>
      </c>
      <c r="J420" s="29">
        <f t="shared" si="47"/>
        <v>6</v>
      </c>
      <c r="K420" s="29">
        <f t="shared" si="48"/>
        <v>5</v>
      </c>
      <c r="L420" s="930"/>
      <c r="M420" s="931"/>
      <c r="N420" s="931"/>
      <c r="O420" s="932"/>
      <c r="Q420" s="74" t="s">
        <v>1096</v>
      </c>
      <c r="R420" s="20"/>
      <c r="S420" s="20"/>
      <c r="T420" s="20"/>
      <c r="U420" s="20"/>
      <c r="V420" s="20"/>
      <c r="W420" s="20" t="s">
        <v>532</v>
      </c>
      <c r="X420" s="2"/>
      <c r="Y420" s="10"/>
      <c r="Z420" s="20"/>
      <c r="AA420" s="20"/>
      <c r="AB420" s="20"/>
      <c r="AC420" s="21"/>
    </row>
    <row r="421" spans="1:29" ht="15" customHeight="1" x14ac:dyDescent="0.2">
      <c r="A421" s="77">
        <v>9</v>
      </c>
      <c r="B421" s="129" t="s">
        <v>1100</v>
      </c>
      <c r="C421" s="48">
        <v>8</v>
      </c>
      <c r="D421" s="48">
        <v>2</v>
      </c>
      <c r="E421" s="48">
        <v>1</v>
      </c>
      <c r="F421" s="48">
        <v>5</v>
      </c>
      <c r="G421" s="48">
        <v>14</v>
      </c>
      <c r="H421" s="48">
        <v>23</v>
      </c>
      <c r="I421" s="49">
        <v>5</v>
      </c>
      <c r="J421" s="29">
        <f t="shared" si="47"/>
        <v>8</v>
      </c>
      <c r="K421" s="29">
        <f t="shared" si="48"/>
        <v>5</v>
      </c>
      <c r="L421" s="930"/>
      <c r="M421" s="931"/>
      <c r="N421" s="931"/>
      <c r="O421" s="932"/>
      <c r="Q421" s="74" t="s">
        <v>501</v>
      </c>
      <c r="R421" s="20"/>
      <c r="S421" s="20"/>
      <c r="T421" s="20"/>
      <c r="U421" s="20"/>
      <c r="V421" s="20"/>
      <c r="W421" s="20" t="s">
        <v>532</v>
      </c>
      <c r="X421" s="2"/>
      <c r="Y421" s="11"/>
      <c r="Z421" s="10"/>
      <c r="AA421" s="20"/>
      <c r="AB421" s="11"/>
      <c r="AC421" s="21"/>
    </row>
    <row r="422" spans="1:29" ht="15" customHeight="1" x14ac:dyDescent="0.2">
      <c r="A422" s="77">
        <v>10</v>
      </c>
      <c r="B422" s="129" t="s">
        <v>1101</v>
      </c>
      <c r="C422" s="48">
        <v>6</v>
      </c>
      <c r="D422" s="48">
        <v>2</v>
      </c>
      <c r="E422" s="48">
        <v>0</v>
      </c>
      <c r="F422" s="48">
        <v>4</v>
      </c>
      <c r="G422" s="48">
        <v>15</v>
      </c>
      <c r="H422" s="48">
        <v>18</v>
      </c>
      <c r="I422" s="49">
        <v>4</v>
      </c>
      <c r="J422" s="29">
        <f t="shared" si="47"/>
        <v>6</v>
      </c>
      <c r="K422" s="29">
        <f t="shared" si="48"/>
        <v>4</v>
      </c>
      <c r="L422" s="930"/>
      <c r="M422" s="931"/>
      <c r="N422" s="931"/>
      <c r="O422" s="932"/>
      <c r="Q422" s="74" t="s">
        <v>653</v>
      </c>
      <c r="R422" s="20"/>
      <c r="S422" s="20"/>
      <c r="T422" s="20"/>
      <c r="U422" s="20"/>
      <c r="V422" s="20"/>
      <c r="W422" s="20"/>
      <c r="X422" s="2"/>
      <c r="Y422" s="11"/>
      <c r="Z422" s="2"/>
      <c r="AA422" s="10"/>
      <c r="AB422" s="20"/>
      <c r="AC422" s="12"/>
    </row>
    <row r="423" spans="1:29" ht="15" customHeight="1" x14ac:dyDescent="0.2">
      <c r="A423" s="77">
        <v>11</v>
      </c>
      <c r="B423" s="129" t="s">
        <v>829</v>
      </c>
      <c r="C423" s="48">
        <v>7</v>
      </c>
      <c r="D423" s="48">
        <v>2</v>
      </c>
      <c r="E423" s="48">
        <v>0</v>
      </c>
      <c r="F423" s="48">
        <v>5</v>
      </c>
      <c r="G423" s="48">
        <v>6</v>
      </c>
      <c r="H423" s="48">
        <v>14</v>
      </c>
      <c r="I423" s="49">
        <v>4</v>
      </c>
      <c r="J423" s="29">
        <f t="shared" si="47"/>
        <v>7</v>
      </c>
      <c r="K423" s="29">
        <f t="shared" si="48"/>
        <v>4</v>
      </c>
      <c r="L423" s="930"/>
      <c r="M423" s="931"/>
      <c r="N423" s="931"/>
      <c r="O423" s="932"/>
      <c r="Q423" s="74" t="s">
        <v>994</v>
      </c>
      <c r="R423" s="20"/>
      <c r="S423" s="20"/>
      <c r="T423" s="20"/>
      <c r="U423" s="20"/>
      <c r="V423" s="20"/>
      <c r="W423" s="20" t="s">
        <v>532</v>
      </c>
      <c r="X423" s="20"/>
      <c r="Y423" s="20"/>
      <c r="Z423" s="2"/>
      <c r="AA423" s="11"/>
      <c r="AB423" s="10"/>
      <c r="AC423" s="12"/>
    </row>
    <row r="424" spans="1:29" ht="15" customHeight="1" thickBot="1" x14ac:dyDescent="0.25">
      <c r="A424" s="78">
        <v>12</v>
      </c>
      <c r="B424" s="130" t="s">
        <v>1102</v>
      </c>
      <c r="C424" s="50">
        <v>5</v>
      </c>
      <c r="D424" s="50">
        <v>1</v>
      </c>
      <c r="E424" s="50">
        <v>0</v>
      </c>
      <c r="F424" s="50">
        <v>4</v>
      </c>
      <c r="G424" s="50">
        <v>6</v>
      </c>
      <c r="H424" s="50">
        <v>17</v>
      </c>
      <c r="I424" s="51">
        <v>2</v>
      </c>
      <c r="J424" s="29">
        <f t="shared" si="47"/>
        <v>5</v>
      </c>
      <c r="K424" s="29">
        <f t="shared" si="48"/>
        <v>2</v>
      </c>
      <c r="L424" s="933"/>
      <c r="M424" s="934"/>
      <c r="N424" s="934"/>
      <c r="O424" s="935"/>
      <c r="Q424" s="75" t="s">
        <v>547</v>
      </c>
      <c r="R424" s="23"/>
      <c r="S424" s="23"/>
      <c r="T424" s="23"/>
      <c r="U424" s="23"/>
      <c r="V424" s="23"/>
      <c r="W424" s="23" t="s">
        <v>532</v>
      </c>
      <c r="X424" s="23"/>
      <c r="Y424" s="23"/>
      <c r="Z424" s="3"/>
      <c r="AA424" s="14"/>
      <c r="AB424" s="23"/>
      <c r="AC424" s="15"/>
    </row>
    <row r="425" spans="1:29" ht="15" customHeight="1" x14ac:dyDescent="0.2">
      <c r="C425" s="29">
        <f t="shared" ref="C425:I425" si="49">SUM(C413:C424)</f>
        <v>80</v>
      </c>
      <c r="D425" s="29">
        <f t="shared" si="49"/>
        <v>36</v>
      </c>
      <c r="E425" s="29">
        <f t="shared" si="49"/>
        <v>8</v>
      </c>
      <c r="F425" s="29">
        <f t="shared" si="49"/>
        <v>36</v>
      </c>
      <c r="G425" s="29">
        <f t="shared" si="49"/>
        <v>173</v>
      </c>
      <c r="H425" s="29">
        <f t="shared" si="49"/>
        <v>173</v>
      </c>
      <c r="I425" s="29">
        <f t="shared" si="49"/>
        <v>80</v>
      </c>
      <c r="J425" s="29">
        <f t="shared" si="47"/>
        <v>80</v>
      </c>
      <c r="K425" s="29">
        <f t="shared" si="48"/>
        <v>80</v>
      </c>
    </row>
    <row r="426" spans="1:29" ht="15" customHeight="1" thickBot="1" x14ac:dyDescent="0.25"/>
    <row r="427" spans="1:29" ht="15" customHeight="1" thickBot="1" x14ac:dyDescent="0.25">
      <c r="A427" s="944" t="s">
        <v>76</v>
      </c>
      <c r="B427" s="942"/>
      <c r="C427" s="942"/>
      <c r="D427" s="942"/>
      <c r="E427" s="942"/>
      <c r="F427" s="951"/>
      <c r="G427" s="936" t="s">
        <v>81</v>
      </c>
      <c r="H427" s="937"/>
      <c r="I427" s="938"/>
      <c r="L427" s="945" t="s">
        <v>495</v>
      </c>
      <c r="M427" s="946"/>
      <c r="N427" s="946"/>
      <c r="O427" s="947"/>
    </row>
    <row r="428" spans="1:29" ht="15" customHeight="1" thickBot="1" x14ac:dyDescent="0.25">
      <c r="A428" s="96" t="s">
        <v>496</v>
      </c>
      <c r="B428" s="103" t="s">
        <v>497</v>
      </c>
      <c r="C428" s="104" t="s">
        <v>498</v>
      </c>
      <c r="D428" s="104" t="s">
        <v>499</v>
      </c>
      <c r="E428" s="104" t="s">
        <v>500</v>
      </c>
      <c r="F428" s="104" t="s">
        <v>501</v>
      </c>
      <c r="G428" s="105" t="s">
        <v>502</v>
      </c>
      <c r="H428" s="105" t="s">
        <v>503</v>
      </c>
      <c r="I428" s="106" t="s">
        <v>504</v>
      </c>
      <c r="L428" s="948"/>
      <c r="M428" s="949"/>
      <c r="N428" s="949"/>
      <c r="O428" s="950"/>
      <c r="Q428" s="24" t="s">
        <v>80</v>
      </c>
      <c r="R428" s="94" t="s">
        <v>564</v>
      </c>
      <c r="S428" s="94" t="s">
        <v>1103</v>
      </c>
      <c r="T428" s="94" t="s">
        <v>44</v>
      </c>
      <c r="U428" s="94" t="s">
        <v>565</v>
      </c>
      <c r="V428" s="94"/>
      <c r="W428" s="94"/>
      <c r="X428" s="94"/>
      <c r="Y428" s="95"/>
    </row>
    <row r="429" spans="1:29" ht="15" customHeight="1" x14ac:dyDescent="0.2">
      <c r="A429" s="99">
        <v>1</v>
      </c>
      <c r="B429" s="126" t="s">
        <v>574</v>
      </c>
      <c r="C429" s="127"/>
      <c r="D429" s="127"/>
      <c r="E429" s="127"/>
      <c r="F429" s="127"/>
      <c r="G429" s="127"/>
      <c r="H429" s="127"/>
      <c r="I429" s="128"/>
      <c r="J429" s="29">
        <f t="shared" ref="J429:J437" si="50">D429+E429+F429</f>
        <v>0</v>
      </c>
      <c r="K429" s="29">
        <f t="shared" ref="K429:K437" si="51">D429*2+E429</f>
        <v>0</v>
      </c>
      <c r="L429" s="927" t="s">
        <v>528</v>
      </c>
      <c r="M429" s="928"/>
      <c r="N429" s="928"/>
      <c r="O429" s="929"/>
      <c r="Q429" s="92" t="s">
        <v>564</v>
      </c>
      <c r="R429" s="10"/>
      <c r="S429" s="20"/>
      <c r="T429" s="20"/>
      <c r="U429" s="20"/>
      <c r="V429" s="20"/>
      <c r="W429" s="20"/>
      <c r="X429" s="20"/>
      <c r="Y429" s="21"/>
    </row>
    <row r="430" spans="1:29" ht="15" customHeight="1" x14ac:dyDescent="0.2">
      <c r="A430" s="100" t="s">
        <v>521</v>
      </c>
      <c r="B430" s="129" t="s">
        <v>79</v>
      </c>
      <c r="C430" s="48"/>
      <c r="D430" s="48"/>
      <c r="E430" s="48"/>
      <c r="F430" s="48"/>
      <c r="G430" s="48"/>
      <c r="H430" s="48"/>
      <c r="I430" s="49"/>
      <c r="J430" s="29">
        <f t="shared" si="50"/>
        <v>0</v>
      </c>
      <c r="K430" s="29">
        <f t="shared" si="51"/>
        <v>0</v>
      </c>
      <c r="L430" s="930"/>
      <c r="M430" s="931"/>
      <c r="N430" s="931"/>
      <c r="O430" s="932"/>
      <c r="Q430" s="92" t="s">
        <v>1103</v>
      </c>
      <c r="R430" s="2"/>
      <c r="S430" s="10"/>
      <c r="T430" s="20" t="s">
        <v>532</v>
      </c>
      <c r="U430" s="20" t="s">
        <v>532</v>
      </c>
      <c r="V430" s="20" t="s">
        <v>532</v>
      </c>
      <c r="W430" s="20" t="s">
        <v>532</v>
      </c>
      <c r="X430" s="20" t="s">
        <v>532</v>
      </c>
      <c r="Y430" s="21"/>
    </row>
    <row r="431" spans="1:29" ht="15" customHeight="1" x14ac:dyDescent="0.2">
      <c r="A431" s="100" t="s">
        <v>521</v>
      </c>
      <c r="B431" s="129" t="s">
        <v>1104</v>
      </c>
      <c r="C431" s="48"/>
      <c r="D431" s="48"/>
      <c r="E431" s="48"/>
      <c r="F431" s="48"/>
      <c r="G431" s="48"/>
      <c r="H431" s="48"/>
      <c r="I431" s="49"/>
      <c r="J431" s="29">
        <f t="shared" si="50"/>
        <v>0</v>
      </c>
      <c r="K431" s="29">
        <f t="shared" si="51"/>
        <v>0</v>
      </c>
      <c r="L431" s="930"/>
      <c r="M431" s="931"/>
      <c r="N431" s="931"/>
      <c r="O431" s="932"/>
      <c r="Q431" s="92" t="s">
        <v>44</v>
      </c>
      <c r="R431" s="20"/>
      <c r="S431" s="20" t="s">
        <v>532</v>
      </c>
      <c r="T431" s="10"/>
      <c r="U431" s="20"/>
      <c r="V431" s="20"/>
      <c r="W431" s="20"/>
      <c r="X431" s="20"/>
      <c r="Y431" s="21"/>
    </row>
    <row r="432" spans="1:29" ht="15" customHeight="1" x14ac:dyDescent="0.2">
      <c r="A432" s="100" t="s">
        <v>521</v>
      </c>
      <c r="B432" s="129" t="s">
        <v>1105</v>
      </c>
      <c r="C432" s="48"/>
      <c r="D432" s="48"/>
      <c r="E432" s="48"/>
      <c r="F432" s="48"/>
      <c r="G432" s="48"/>
      <c r="H432" s="48"/>
      <c r="I432" s="49"/>
      <c r="J432" s="29">
        <f t="shared" si="50"/>
        <v>0</v>
      </c>
      <c r="K432" s="29">
        <f t="shared" si="51"/>
        <v>0</v>
      </c>
      <c r="L432" s="930"/>
      <c r="M432" s="931"/>
      <c r="N432" s="931"/>
      <c r="O432" s="932"/>
      <c r="Q432" s="92" t="s">
        <v>565</v>
      </c>
      <c r="R432" s="20"/>
      <c r="S432" s="20" t="s">
        <v>532</v>
      </c>
      <c r="T432" s="2"/>
      <c r="U432" s="10"/>
      <c r="V432" s="20"/>
      <c r="W432" s="20"/>
      <c r="X432" s="20"/>
      <c r="Y432" s="21"/>
    </row>
    <row r="433" spans="1:25" ht="15" customHeight="1" x14ac:dyDescent="0.2">
      <c r="A433" s="100" t="s">
        <v>521</v>
      </c>
      <c r="B433" s="129"/>
      <c r="C433" s="48"/>
      <c r="D433" s="48"/>
      <c r="E433" s="48"/>
      <c r="F433" s="48"/>
      <c r="G433" s="48"/>
      <c r="H433" s="48"/>
      <c r="I433" s="49"/>
      <c r="J433" s="29">
        <f t="shared" si="50"/>
        <v>0</v>
      </c>
      <c r="K433" s="29">
        <f t="shared" si="51"/>
        <v>0</v>
      </c>
      <c r="L433" s="930"/>
      <c r="M433" s="931"/>
      <c r="N433" s="931"/>
      <c r="O433" s="932"/>
      <c r="Q433" s="92"/>
      <c r="R433" s="20"/>
      <c r="S433" s="20" t="s">
        <v>532</v>
      </c>
      <c r="T433" s="2"/>
      <c r="U433" s="11"/>
      <c r="V433" s="10"/>
      <c r="W433" s="20"/>
      <c r="X433" s="11"/>
      <c r="Y433" s="21"/>
    </row>
    <row r="434" spans="1:25" ht="15" customHeight="1" x14ac:dyDescent="0.2">
      <c r="A434" s="100" t="s">
        <v>521</v>
      </c>
      <c r="B434" s="129"/>
      <c r="C434" s="48"/>
      <c r="D434" s="48"/>
      <c r="E434" s="48"/>
      <c r="F434" s="48"/>
      <c r="G434" s="48"/>
      <c r="H434" s="48"/>
      <c r="I434" s="49"/>
      <c r="J434" s="29">
        <f t="shared" si="50"/>
        <v>0</v>
      </c>
      <c r="K434" s="29">
        <f t="shared" si="51"/>
        <v>0</v>
      </c>
      <c r="L434" s="930"/>
      <c r="M434" s="931"/>
      <c r="N434" s="931"/>
      <c r="O434" s="932"/>
      <c r="Q434" s="92"/>
      <c r="R434" s="20"/>
      <c r="S434" s="20"/>
      <c r="T434" s="2"/>
      <c r="U434" s="11"/>
      <c r="V434" s="2"/>
      <c r="W434" s="10"/>
      <c r="X434" s="20"/>
      <c r="Y434" s="12"/>
    </row>
    <row r="435" spans="1:25" ht="15" customHeight="1" x14ac:dyDescent="0.2">
      <c r="A435" s="100" t="s">
        <v>521</v>
      </c>
      <c r="B435" s="129"/>
      <c r="C435" s="48"/>
      <c r="D435" s="48"/>
      <c r="E435" s="48"/>
      <c r="F435" s="48"/>
      <c r="G435" s="48"/>
      <c r="H435" s="48"/>
      <c r="I435" s="49"/>
      <c r="J435" s="29">
        <f t="shared" si="50"/>
        <v>0</v>
      </c>
      <c r="K435" s="29">
        <f t="shared" si="51"/>
        <v>0</v>
      </c>
      <c r="L435" s="930"/>
      <c r="M435" s="931"/>
      <c r="N435" s="931"/>
      <c r="O435" s="932"/>
      <c r="Q435" s="92"/>
      <c r="R435" s="20"/>
      <c r="S435" s="20" t="s">
        <v>532</v>
      </c>
      <c r="T435" s="20"/>
      <c r="U435" s="20"/>
      <c r="V435" s="2"/>
      <c r="W435" s="11"/>
      <c r="X435" s="10"/>
      <c r="Y435" s="12"/>
    </row>
    <row r="436" spans="1:25" ht="15" customHeight="1" thickBot="1" x14ac:dyDescent="0.25">
      <c r="A436" s="101" t="s">
        <v>521</v>
      </c>
      <c r="B436" s="130"/>
      <c r="C436" s="50"/>
      <c r="D436" s="50"/>
      <c r="E436" s="50"/>
      <c r="F436" s="50"/>
      <c r="G436" s="50"/>
      <c r="H436" s="50"/>
      <c r="I436" s="51"/>
      <c r="J436" s="29">
        <f t="shared" si="50"/>
        <v>0</v>
      </c>
      <c r="K436" s="29">
        <f t="shared" si="51"/>
        <v>0</v>
      </c>
      <c r="L436" s="933"/>
      <c r="M436" s="934"/>
      <c r="N436" s="934"/>
      <c r="O436" s="935"/>
      <c r="Q436" s="93"/>
      <c r="R436" s="23"/>
      <c r="S436" s="23" t="s">
        <v>532</v>
      </c>
      <c r="T436" s="23"/>
      <c r="U436" s="23"/>
      <c r="V436" s="3"/>
      <c r="W436" s="14"/>
      <c r="X436" s="23"/>
      <c r="Y436" s="15"/>
    </row>
    <row r="437" spans="1:25" ht="15" customHeight="1" x14ac:dyDescent="0.2">
      <c r="C437" s="29">
        <f t="shared" ref="C437:I437" si="52">SUM(C429:C436)</f>
        <v>0</v>
      </c>
      <c r="D437" s="29">
        <f t="shared" si="52"/>
        <v>0</v>
      </c>
      <c r="E437" s="29">
        <f t="shared" si="52"/>
        <v>0</v>
      </c>
      <c r="F437" s="29">
        <f t="shared" si="52"/>
        <v>0</v>
      </c>
      <c r="G437" s="29">
        <f t="shared" si="52"/>
        <v>0</v>
      </c>
      <c r="H437" s="29">
        <f t="shared" si="52"/>
        <v>0</v>
      </c>
      <c r="I437" s="29">
        <f t="shared" si="52"/>
        <v>0</v>
      </c>
      <c r="J437" s="29">
        <f t="shared" si="50"/>
        <v>0</v>
      </c>
      <c r="K437" s="29">
        <f t="shared" si="51"/>
        <v>0</v>
      </c>
    </row>
    <row r="438" spans="1:25" ht="15" customHeight="1" thickBot="1" x14ac:dyDescent="0.25"/>
    <row r="439" spans="1:25" ht="15" customHeight="1" thickBot="1" x14ac:dyDescent="0.25">
      <c r="A439" s="944" t="s">
        <v>1106</v>
      </c>
      <c r="B439" s="942"/>
      <c r="C439" s="942"/>
      <c r="D439" s="942"/>
      <c r="E439" s="942"/>
      <c r="F439" s="951"/>
      <c r="G439" s="936" t="s">
        <v>81</v>
      </c>
      <c r="H439" s="937"/>
      <c r="I439" s="938"/>
      <c r="L439" s="945" t="s">
        <v>495</v>
      </c>
      <c r="M439" s="946"/>
      <c r="N439" s="946"/>
      <c r="O439" s="947"/>
    </row>
    <row r="440" spans="1:25" ht="15" customHeight="1" thickBot="1" x14ac:dyDescent="0.25">
      <c r="A440" s="96" t="s">
        <v>496</v>
      </c>
      <c r="B440" s="103" t="s">
        <v>497</v>
      </c>
      <c r="C440" s="104" t="s">
        <v>498</v>
      </c>
      <c r="D440" s="104" t="s">
        <v>499</v>
      </c>
      <c r="E440" s="104" t="s">
        <v>500</v>
      </c>
      <c r="F440" s="104" t="s">
        <v>501</v>
      </c>
      <c r="G440" s="105" t="s">
        <v>502</v>
      </c>
      <c r="H440" s="105" t="s">
        <v>503</v>
      </c>
      <c r="I440" s="106" t="s">
        <v>504</v>
      </c>
      <c r="L440" s="948"/>
      <c r="M440" s="949"/>
      <c r="N440" s="949"/>
      <c r="O440" s="950"/>
      <c r="Q440" s="24" t="s">
        <v>80</v>
      </c>
      <c r="R440" s="94" t="s">
        <v>716</v>
      </c>
      <c r="S440" s="94" t="s">
        <v>532</v>
      </c>
      <c r="T440" s="94" t="s">
        <v>532</v>
      </c>
      <c r="U440" s="94" t="s">
        <v>532</v>
      </c>
      <c r="V440" s="94"/>
      <c r="W440" s="94"/>
      <c r="X440" s="94"/>
      <c r="Y440" s="95"/>
    </row>
    <row r="441" spans="1:25" ht="15" customHeight="1" x14ac:dyDescent="0.2">
      <c r="A441" s="102" t="s">
        <v>521</v>
      </c>
      <c r="B441" s="126" t="s">
        <v>1107</v>
      </c>
      <c r="C441" s="127" t="s">
        <v>532</v>
      </c>
      <c r="D441" s="127"/>
      <c r="E441" s="127"/>
      <c r="F441" s="127"/>
      <c r="G441" s="127"/>
      <c r="H441" s="127"/>
      <c r="I441" s="128"/>
      <c r="J441" s="29">
        <f t="shared" ref="J441:J449" si="53">D441+E441+F441</f>
        <v>0</v>
      </c>
      <c r="K441" s="29">
        <f t="shared" ref="K441:K449" si="54">D441*2+E441</f>
        <v>0</v>
      </c>
      <c r="L441" s="927" t="s">
        <v>528</v>
      </c>
      <c r="M441" s="928"/>
      <c r="N441" s="928"/>
      <c r="O441" s="929"/>
      <c r="Q441" s="92" t="s">
        <v>716</v>
      </c>
      <c r="R441" s="10"/>
      <c r="S441" s="20"/>
      <c r="T441" s="20"/>
      <c r="U441" s="20"/>
      <c r="V441" s="20"/>
      <c r="W441" s="20"/>
      <c r="X441" s="20"/>
      <c r="Y441" s="21"/>
    </row>
    <row r="442" spans="1:25" ht="15" customHeight="1" x14ac:dyDescent="0.2">
      <c r="A442" s="100" t="s">
        <v>521</v>
      </c>
      <c r="B442" s="129"/>
      <c r="C442" s="48"/>
      <c r="D442" s="48"/>
      <c r="E442" s="48"/>
      <c r="F442" s="48"/>
      <c r="G442" s="48"/>
      <c r="H442" s="48"/>
      <c r="I442" s="49"/>
      <c r="J442" s="29">
        <f t="shared" si="53"/>
        <v>0</v>
      </c>
      <c r="K442" s="29">
        <f t="shared" si="54"/>
        <v>0</v>
      </c>
      <c r="L442" s="930"/>
      <c r="M442" s="931"/>
      <c r="N442" s="931"/>
      <c r="O442" s="932"/>
      <c r="Q442" s="92" t="s">
        <v>532</v>
      </c>
      <c r="R442" s="2"/>
      <c r="S442" s="10"/>
      <c r="T442" s="20" t="s">
        <v>532</v>
      </c>
      <c r="U442" s="20" t="s">
        <v>532</v>
      </c>
      <c r="V442" s="20" t="s">
        <v>532</v>
      </c>
      <c r="W442" s="20" t="s">
        <v>532</v>
      </c>
      <c r="X442" s="20" t="s">
        <v>532</v>
      </c>
      <c r="Y442" s="21"/>
    </row>
    <row r="443" spans="1:25" ht="15" customHeight="1" x14ac:dyDescent="0.2">
      <c r="A443" s="100" t="s">
        <v>521</v>
      </c>
      <c r="B443" s="129"/>
      <c r="C443" s="48"/>
      <c r="D443" s="48"/>
      <c r="E443" s="48"/>
      <c r="F443" s="48"/>
      <c r="G443" s="48"/>
      <c r="H443" s="48"/>
      <c r="I443" s="49"/>
      <c r="J443" s="29">
        <f>D443+E443+F443</f>
        <v>0</v>
      </c>
      <c r="K443" s="29">
        <f>D443*2+E443</f>
        <v>0</v>
      </c>
      <c r="L443" s="930"/>
      <c r="M443" s="931"/>
      <c r="N443" s="931"/>
      <c r="O443" s="932"/>
      <c r="Q443" s="92" t="s">
        <v>532</v>
      </c>
      <c r="R443" s="20"/>
      <c r="S443" s="20" t="s">
        <v>532</v>
      </c>
      <c r="T443" s="10"/>
      <c r="U443" s="20"/>
      <c r="V443" s="20"/>
      <c r="W443" s="20"/>
      <c r="X443" s="20"/>
      <c r="Y443" s="21"/>
    </row>
    <row r="444" spans="1:25" ht="15" customHeight="1" x14ac:dyDescent="0.2">
      <c r="A444" s="100" t="s">
        <v>521</v>
      </c>
      <c r="B444" s="129"/>
      <c r="C444" s="48"/>
      <c r="D444" s="48"/>
      <c r="E444" s="48"/>
      <c r="F444" s="48"/>
      <c r="G444" s="48"/>
      <c r="H444" s="48"/>
      <c r="I444" s="49"/>
      <c r="J444" s="29">
        <f>D444+E444+F444</f>
        <v>0</v>
      </c>
      <c r="K444" s="29">
        <f>D444*2+E444</f>
        <v>0</v>
      </c>
      <c r="L444" s="930"/>
      <c r="M444" s="931"/>
      <c r="N444" s="931"/>
      <c r="O444" s="932"/>
      <c r="Q444" s="92" t="s">
        <v>532</v>
      </c>
      <c r="R444" s="20"/>
      <c r="S444" s="20" t="s">
        <v>532</v>
      </c>
      <c r="T444" s="2"/>
      <c r="U444" s="10"/>
      <c r="V444" s="20"/>
      <c r="W444" s="20"/>
      <c r="X444" s="20"/>
      <c r="Y444" s="21"/>
    </row>
    <row r="445" spans="1:25" ht="15" customHeight="1" x14ac:dyDescent="0.2">
      <c r="A445" s="100" t="s">
        <v>521</v>
      </c>
      <c r="B445" s="129"/>
      <c r="C445" s="48"/>
      <c r="D445" s="48"/>
      <c r="E445" s="48"/>
      <c r="F445" s="48"/>
      <c r="G445" s="48"/>
      <c r="H445" s="48"/>
      <c r="I445" s="49"/>
      <c r="J445" s="29">
        <f t="shared" si="53"/>
        <v>0</v>
      </c>
      <c r="K445" s="29">
        <f t="shared" si="54"/>
        <v>0</v>
      </c>
      <c r="L445" s="930"/>
      <c r="M445" s="931"/>
      <c r="N445" s="931"/>
      <c r="O445" s="932"/>
      <c r="Q445" s="92"/>
      <c r="R445" s="20"/>
      <c r="S445" s="20" t="s">
        <v>532</v>
      </c>
      <c r="T445" s="2"/>
      <c r="U445" s="11"/>
      <c r="V445" s="10"/>
      <c r="W445" s="20"/>
      <c r="X445" s="11"/>
      <c r="Y445" s="21"/>
    </row>
    <row r="446" spans="1:25" ht="15" customHeight="1" x14ac:dyDescent="0.2">
      <c r="A446" s="100" t="s">
        <v>521</v>
      </c>
      <c r="B446" s="129"/>
      <c r="C446" s="48"/>
      <c r="D446" s="48"/>
      <c r="E446" s="48"/>
      <c r="F446" s="48"/>
      <c r="G446" s="48"/>
      <c r="H446" s="48"/>
      <c r="I446" s="49"/>
      <c r="J446" s="29">
        <f t="shared" si="53"/>
        <v>0</v>
      </c>
      <c r="K446" s="29">
        <f t="shared" si="54"/>
        <v>0</v>
      </c>
      <c r="L446" s="930"/>
      <c r="M446" s="931"/>
      <c r="N446" s="931"/>
      <c r="O446" s="932"/>
      <c r="Q446" s="92"/>
      <c r="R446" s="20"/>
      <c r="S446" s="20"/>
      <c r="T446" s="2"/>
      <c r="U446" s="11"/>
      <c r="V446" s="2"/>
      <c r="W446" s="10"/>
      <c r="X446" s="20"/>
      <c r="Y446" s="12"/>
    </row>
    <row r="447" spans="1:25" ht="15" customHeight="1" x14ac:dyDescent="0.2">
      <c r="A447" s="100" t="s">
        <v>521</v>
      </c>
      <c r="B447" s="129"/>
      <c r="C447" s="48"/>
      <c r="D447" s="48"/>
      <c r="E447" s="48"/>
      <c r="F447" s="48"/>
      <c r="G447" s="48"/>
      <c r="H447" s="48"/>
      <c r="I447" s="49"/>
      <c r="J447" s="29">
        <f t="shared" si="53"/>
        <v>0</v>
      </c>
      <c r="K447" s="29">
        <f t="shared" si="54"/>
        <v>0</v>
      </c>
      <c r="L447" s="930"/>
      <c r="M447" s="931"/>
      <c r="N447" s="931"/>
      <c r="O447" s="932"/>
      <c r="Q447" s="92"/>
      <c r="R447" s="20"/>
      <c r="S447" s="20" t="s">
        <v>532</v>
      </c>
      <c r="T447" s="20"/>
      <c r="U447" s="20"/>
      <c r="V447" s="2"/>
      <c r="W447" s="11"/>
      <c r="X447" s="10"/>
      <c r="Y447" s="12"/>
    </row>
    <row r="448" spans="1:25" ht="15" customHeight="1" thickBot="1" x14ac:dyDescent="0.25">
      <c r="A448" s="101" t="s">
        <v>521</v>
      </c>
      <c r="B448" s="130"/>
      <c r="C448" s="50"/>
      <c r="D448" s="50"/>
      <c r="E448" s="50"/>
      <c r="F448" s="50"/>
      <c r="G448" s="50" t="s">
        <v>532</v>
      </c>
      <c r="H448" s="50" t="s">
        <v>532</v>
      </c>
      <c r="I448" s="51" t="s">
        <v>532</v>
      </c>
      <c r="J448" s="29">
        <f t="shared" si="53"/>
        <v>0</v>
      </c>
      <c r="K448" s="29">
        <f t="shared" si="54"/>
        <v>0</v>
      </c>
      <c r="L448" s="933"/>
      <c r="M448" s="934"/>
      <c r="N448" s="934"/>
      <c r="O448" s="935"/>
      <c r="Q448" s="93"/>
      <c r="R448" s="23"/>
      <c r="S448" s="23" t="s">
        <v>532</v>
      </c>
      <c r="T448" s="23"/>
      <c r="U448" s="23"/>
      <c r="V448" s="3"/>
      <c r="W448" s="14"/>
      <c r="X448" s="23"/>
      <c r="Y448" s="15"/>
    </row>
    <row r="449" spans="1:27" ht="15" customHeight="1" x14ac:dyDescent="0.2">
      <c r="C449" s="29">
        <v>0</v>
      </c>
      <c r="D449" s="29">
        <v>0</v>
      </c>
      <c r="E449" s="29">
        <v>0</v>
      </c>
      <c r="F449" s="29">
        <v>0</v>
      </c>
      <c r="G449" s="29">
        <v>0</v>
      </c>
      <c r="H449" s="29">
        <v>0</v>
      </c>
      <c r="I449" s="29">
        <v>0</v>
      </c>
      <c r="J449" s="29">
        <f t="shared" si="53"/>
        <v>0</v>
      </c>
      <c r="K449" s="29">
        <f t="shared" si="54"/>
        <v>0</v>
      </c>
      <c r="L449" s="4" t="s">
        <v>532</v>
      </c>
    </row>
    <row r="450" spans="1:27" ht="15" customHeight="1" thickBot="1" x14ac:dyDescent="0.25"/>
    <row r="451" spans="1:27" ht="15" customHeight="1" x14ac:dyDescent="0.2">
      <c r="A451" s="1016" t="s">
        <v>491</v>
      </c>
      <c r="B451" s="1017"/>
      <c r="C451" s="1020" t="s">
        <v>1108</v>
      </c>
      <c r="D451" s="1021"/>
      <c r="E451" s="1021"/>
      <c r="F451" s="1021"/>
      <c r="G451" s="1021"/>
      <c r="H451" s="1021"/>
      <c r="I451" s="1022"/>
    </row>
    <row r="452" spans="1:27" ht="15" customHeight="1" thickBot="1" x14ac:dyDescent="0.25">
      <c r="A452" s="1018"/>
      <c r="B452" s="1019"/>
      <c r="C452" s="1023"/>
      <c r="D452" s="1024"/>
      <c r="E452" s="1024"/>
      <c r="F452" s="1024"/>
      <c r="G452" s="1024"/>
      <c r="H452" s="1024"/>
      <c r="I452" s="1025"/>
    </row>
    <row r="453" spans="1:27" ht="15" customHeight="1" thickBot="1" x14ac:dyDescent="0.25"/>
    <row r="454" spans="1:27" ht="15" customHeight="1" thickBot="1" x14ac:dyDescent="0.25">
      <c r="A454" s="1006" t="s">
        <v>537</v>
      </c>
      <c r="B454" s="1007"/>
      <c r="C454" s="1007"/>
      <c r="D454" s="1007"/>
      <c r="E454" s="1007"/>
      <c r="F454" s="1008"/>
      <c r="G454" s="1003" t="s">
        <v>1108</v>
      </c>
      <c r="H454" s="1004"/>
      <c r="I454" s="1005"/>
      <c r="L454" s="986" t="s">
        <v>588</v>
      </c>
      <c r="M454" s="987"/>
      <c r="N454" s="987"/>
      <c r="O454" s="988"/>
    </row>
    <row r="455" spans="1:27" ht="15" customHeight="1" thickBot="1" x14ac:dyDescent="0.25">
      <c r="A455" s="117" t="s">
        <v>496</v>
      </c>
      <c r="B455" s="118" t="s">
        <v>497</v>
      </c>
      <c r="C455" s="119" t="s">
        <v>498</v>
      </c>
      <c r="D455" s="119" t="s">
        <v>499</v>
      </c>
      <c r="E455" s="119" t="s">
        <v>500</v>
      </c>
      <c r="F455" s="119" t="s">
        <v>501</v>
      </c>
      <c r="G455" s="121" t="s">
        <v>502</v>
      </c>
      <c r="H455" s="121" t="s">
        <v>503</v>
      </c>
      <c r="I455" s="122" t="s">
        <v>504</v>
      </c>
      <c r="L455" s="989"/>
      <c r="M455" s="990"/>
      <c r="N455" s="990"/>
      <c r="O455" s="991"/>
      <c r="Q455" s="24" t="s">
        <v>1109</v>
      </c>
      <c r="R455" s="113" t="s">
        <v>82</v>
      </c>
      <c r="S455" s="113" t="s">
        <v>542</v>
      </c>
      <c r="T455" s="113" t="s">
        <v>84</v>
      </c>
      <c r="U455" s="113" t="s">
        <v>1110</v>
      </c>
      <c r="V455" s="113" t="s">
        <v>1089</v>
      </c>
      <c r="W455" s="113" t="s">
        <v>756</v>
      </c>
      <c r="X455" s="113" t="s">
        <v>567</v>
      </c>
      <c r="Y455" s="113" t="s">
        <v>635</v>
      </c>
      <c r="Z455" s="113" t="s">
        <v>1111</v>
      </c>
      <c r="AA455" s="114" t="s">
        <v>1112</v>
      </c>
    </row>
    <row r="456" spans="1:27" ht="15" customHeight="1" x14ac:dyDescent="0.2">
      <c r="A456" s="123">
        <v>1</v>
      </c>
      <c r="B456" s="126" t="s">
        <v>1093</v>
      </c>
      <c r="C456" s="127">
        <v>18</v>
      </c>
      <c r="D456" s="127"/>
      <c r="E456" s="127"/>
      <c r="F456" s="127"/>
      <c r="G456" s="127"/>
      <c r="H456" s="127"/>
      <c r="I456" s="128">
        <v>30</v>
      </c>
      <c r="J456" s="29">
        <f t="shared" si="47"/>
        <v>0</v>
      </c>
      <c r="K456" s="29">
        <f t="shared" si="48"/>
        <v>0</v>
      </c>
      <c r="L456" s="930" t="s">
        <v>1113</v>
      </c>
      <c r="M456" s="931"/>
      <c r="N456" s="931"/>
      <c r="O456" s="932"/>
      <c r="Q456" s="115" t="s">
        <v>82</v>
      </c>
      <c r="R456" s="10"/>
      <c r="S456" s="20"/>
      <c r="T456" s="20"/>
      <c r="U456" s="20"/>
      <c r="V456" s="20"/>
      <c r="W456" s="20"/>
      <c r="X456" s="20"/>
      <c r="Y456" s="20"/>
      <c r="Z456" s="20"/>
      <c r="AA456" s="21"/>
    </row>
    <row r="457" spans="1:27" ht="15" customHeight="1" x14ac:dyDescent="0.2">
      <c r="A457" s="124">
        <v>2</v>
      </c>
      <c r="B457" s="129" t="s">
        <v>1114</v>
      </c>
      <c r="C457" s="48">
        <v>18</v>
      </c>
      <c r="D457" s="48"/>
      <c r="E457" s="48"/>
      <c r="F457" s="48"/>
      <c r="G457" s="48"/>
      <c r="H457" s="48"/>
      <c r="I457" s="49">
        <v>27</v>
      </c>
      <c r="J457" s="29">
        <f t="shared" si="47"/>
        <v>0</v>
      </c>
      <c r="K457" s="29">
        <f t="shared" si="48"/>
        <v>0</v>
      </c>
      <c r="L457" s="930"/>
      <c r="M457" s="931"/>
      <c r="N457" s="931"/>
      <c r="O457" s="932"/>
      <c r="Q457" s="115" t="s">
        <v>542</v>
      </c>
      <c r="R457" s="2"/>
      <c r="S457" s="10"/>
      <c r="T457" s="20"/>
      <c r="U457" s="20"/>
      <c r="V457" s="20"/>
      <c r="W457" s="20"/>
      <c r="X457" s="20"/>
      <c r="Y457" s="20"/>
      <c r="Z457" s="20"/>
      <c r="AA457" s="21"/>
    </row>
    <row r="458" spans="1:27" ht="15" customHeight="1" x14ac:dyDescent="0.2">
      <c r="A458" s="124">
        <v>3</v>
      </c>
      <c r="B458" s="129" t="s">
        <v>760</v>
      </c>
      <c r="C458" s="48">
        <v>18</v>
      </c>
      <c r="D458" s="48"/>
      <c r="E458" s="48"/>
      <c r="F458" s="48"/>
      <c r="G458" s="48"/>
      <c r="H458" s="48"/>
      <c r="I458" s="49">
        <v>26</v>
      </c>
      <c r="J458" s="29">
        <f t="shared" si="47"/>
        <v>0</v>
      </c>
      <c r="K458" s="29">
        <f t="shared" si="48"/>
        <v>0</v>
      </c>
      <c r="L458" s="930"/>
      <c r="M458" s="931"/>
      <c r="N458" s="931"/>
      <c r="O458" s="932"/>
      <c r="Q458" s="115" t="s">
        <v>84</v>
      </c>
      <c r="R458" s="20"/>
      <c r="S458" s="20"/>
      <c r="T458" s="10"/>
      <c r="U458" s="20"/>
      <c r="V458" s="20"/>
      <c r="W458" s="20"/>
      <c r="X458" s="20"/>
      <c r="Y458" s="20"/>
      <c r="Z458" s="20"/>
      <c r="AA458" s="21"/>
    </row>
    <row r="459" spans="1:27" ht="15" customHeight="1" x14ac:dyDescent="0.2">
      <c r="A459" s="124">
        <v>4</v>
      </c>
      <c r="B459" s="129" t="s">
        <v>85</v>
      </c>
      <c r="C459" s="48">
        <v>18</v>
      </c>
      <c r="D459" s="48"/>
      <c r="E459" s="48"/>
      <c r="F459" s="48"/>
      <c r="G459" s="48"/>
      <c r="H459" s="48"/>
      <c r="I459" s="49">
        <v>25</v>
      </c>
      <c r="J459" s="29">
        <f t="shared" si="47"/>
        <v>0</v>
      </c>
      <c r="K459" s="29">
        <f t="shared" si="48"/>
        <v>0</v>
      </c>
      <c r="L459" s="930"/>
      <c r="M459" s="931"/>
      <c r="N459" s="931"/>
      <c r="O459" s="932"/>
      <c r="Q459" s="115" t="s">
        <v>1110</v>
      </c>
      <c r="R459" s="20"/>
      <c r="S459" s="20"/>
      <c r="T459" s="2"/>
      <c r="U459" s="10"/>
      <c r="V459" s="20" t="s">
        <v>532</v>
      </c>
      <c r="W459" s="20" t="s">
        <v>532</v>
      </c>
      <c r="X459" s="20" t="s">
        <v>532</v>
      </c>
      <c r="Y459" s="20" t="s">
        <v>532</v>
      </c>
      <c r="Z459" s="20" t="s">
        <v>532</v>
      </c>
      <c r="AA459" s="21"/>
    </row>
    <row r="460" spans="1:27" ht="15" customHeight="1" x14ac:dyDescent="0.2">
      <c r="A460" s="124">
        <v>5</v>
      </c>
      <c r="B460" s="129" t="s">
        <v>1115</v>
      </c>
      <c r="C460" s="48">
        <v>18</v>
      </c>
      <c r="D460" s="48"/>
      <c r="E460" s="48"/>
      <c r="F460" s="48"/>
      <c r="G460" s="48"/>
      <c r="H460" s="48"/>
      <c r="I460" s="49">
        <v>23</v>
      </c>
      <c r="J460" s="29">
        <f t="shared" si="47"/>
        <v>0</v>
      </c>
      <c r="K460" s="29">
        <f t="shared" si="48"/>
        <v>0</v>
      </c>
      <c r="L460" s="930"/>
      <c r="M460" s="931"/>
      <c r="N460" s="931"/>
      <c r="O460" s="932"/>
      <c r="Q460" s="115" t="s">
        <v>1089</v>
      </c>
      <c r="R460" s="20"/>
      <c r="S460" s="20"/>
      <c r="T460" s="20"/>
      <c r="U460" s="20" t="s">
        <v>532</v>
      </c>
      <c r="V460" s="10"/>
      <c r="W460" s="20"/>
      <c r="X460" s="20"/>
      <c r="Y460" s="20"/>
      <c r="Z460" s="20"/>
      <c r="AA460" s="21"/>
    </row>
    <row r="461" spans="1:27" ht="15" customHeight="1" x14ac:dyDescent="0.2">
      <c r="A461" s="124">
        <v>6</v>
      </c>
      <c r="B461" s="129" t="s">
        <v>1116</v>
      </c>
      <c r="C461" s="48">
        <v>18</v>
      </c>
      <c r="D461" s="48"/>
      <c r="E461" s="48"/>
      <c r="F461" s="48"/>
      <c r="G461" s="48"/>
      <c r="H461" s="48"/>
      <c r="I461" s="49">
        <v>16</v>
      </c>
      <c r="J461" s="29">
        <f t="shared" si="47"/>
        <v>0</v>
      </c>
      <c r="K461" s="29">
        <f t="shared" si="48"/>
        <v>0</v>
      </c>
      <c r="L461" s="930"/>
      <c r="M461" s="931"/>
      <c r="N461" s="931"/>
      <c r="O461" s="932"/>
      <c r="Q461" s="115" t="s">
        <v>756</v>
      </c>
      <c r="R461" s="20"/>
      <c r="S461" s="20"/>
      <c r="T461" s="20"/>
      <c r="U461" s="20" t="s">
        <v>532</v>
      </c>
      <c r="V461" s="2"/>
      <c r="W461" s="10"/>
      <c r="X461" s="20"/>
      <c r="Y461" s="20"/>
      <c r="Z461" s="20"/>
      <c r="AA461" s="21"/>
    </row>
    <row r="462" spans="1:27" ht="15" customHeight="1" x14ac:dyDescent="0.2">
      <c r="A462" s="124" t="s">
        <v>556</v>
      </c>
      <c r="B462" s="129" t="s">
        <v>1076</v>
      </c>
      <c r="C462" s="48">
        <v>18</v>
      </c>
      <c r="D462" s="48"/>
      <c r="E462" s="48"/>
      <c r="F462" s="48"/>
      <c r="G462" s="48"/>
      <c r="H462" s="48"/>
      <c r="I462" s="49">
        <v>13</v>
      </c>
      <c r="J462" s="29">
        <f t="shared" si="47"/>
        <v>0</v>
      </c>
      <c r="K462" s="29">
        <f t="shared" si="48"/>
        <v>0</v>
      </c>
      <c r="L462" s="930"/>
      <c r="M462" s="931"/>
      <c r="N462" s="931"/>
      <c r="O462" s="932"/>
      <c r="Q462" s="115" t="s">
        <v>567</v>
      </c>
      <c r="R462" s="20"/>
      <c r="S462" s="20"/>
      <c r="T462" s="20"/>
      <c r="U462" s="20" t="s">
        <v>532</v>
      </c>
      <c r="V462" s="2"/>
      <c r="W462" s="11"/>
      <c r="X462" s="10"/>
      <c r="Y462" s="20"/>
      <c r="Z462" s="11"/>
      <c r="AA462" s="21"/>
    </row>
    <row r="463" spans="1:27" ht="15" customHeight="1" x14ac:dyDescent="0.2">
      <c r="A463" s="124" t="s">
        <v>556</v>
      </c>
      <c r="B463" s="129" t="s">
        <v>638</v>
      </c>
      <c r="C463" s="48">
        <v>18</v>
      </c>
      <c r="D463" s="48"/>
      <c r="E463" s="48"/>
      <c r="F463" s="48"/>
      <c r="G463" s="48"/>
      <c r="H463" s="48"/>
      <c r="I463" s="49">
        <v>13</v>
      </c>
      <c r="J463" s="29">
        <f t="shared" si="47"/>
        <v>0</v>
      </c>
      <c r="K463" s="29">
        <f t="shared" si="48"/>
        <v>0</v>
      </c>
      <c r="L463" s="930"/>
      <c r="M463" s="931"/>
      <c r="N463" s="931"/>
      <c r="O463" s="932"/>
      <c r="Q463" s="115" t="s">
        <v>635</v>
      </c>
      <c r="R463" s="20"/>
      <c r="S463" s="20"/>
      <c r="T463" s="20"/>
      <c r="U463" s="20"/>
      <c r="V463" s="2"/>
      <c r="W463" s="11"/>
      <c r="X463" s="2"/>
      <c r="Y463" s="10"/>
      <c r="Z463" s="20"/>
      <c r="AA463" s="12"/>
    </row>
    <row r="464" spans="1:27" ht="15" customHeight="1" x14ac:dyDescent="0.2">
      <c r="A464" s="124">
        <v>9</v>
      </c>
      <c r="B464" s="129" t="s">
        <v>555</v>
      </c>
      <c r="C464" s="48">
        <v>18</v>
      </c>
      <c r="D464" s="48"/>
      <c r="E464" s="48"/>
      <c r="F464" s="48"/>
      <c r="G464" s="48"/>
      <c r="H464" s="48"/>
      <c r="I464" s="49">
        <v>5</v>
      </c>
      <c r="J464" s="29">
        <f t="shared" si="47"/>
        <v>0</v>
      </c>
      <c r="K464" s="29">
        <f t="shared" si="48"/>
        <v>0</v>
      </c>
      <c r="L464" s="930"/>
      <c r="M464" s="931"/>
      <c r="N464" s="931"/>
      <c r="O464" s="932"/>
      <c r="Q464" s="115" t="s">
        <v>1111</v>
      </c>
      <c r="R464" s="20"/>
      <c r="S464" s="20"/>
      <c r="T464" s="20"/>
      <c r="U464" s="20" t="s">
        <v>532</v>
      </c>
      <c r="V464" s="20"/>
      <c r="W464" s="20"/>
      <c r="X464" s="2"/>
      <c r="Y464" s="11"/>
      <c r="Z464" s="10"/>
      <c r="AA464" s="12"/>
    </row>
    <row r="465" spans="1:27" ht="15" customHeight="1" thickBot="1" x14ac:dyDescent="0.25">
      <c r="A465" s="125">
        <v>10</v>
      </c>
      <c r="B465" s="130" t="s">
        <v>576</v>
      </c>
      <c r="C465" s="50">
        <v>18</v>
      </c>
      <c r="D465" s="50"/>
      <c r="E465" s="50"/>
      <c r="F465" s="50"/>
      <c r="G465" s="50"/>
      <c r="H465" s="50"/>
      <c r="I465" s="51">
        <v>4</v>
      </c>
      <c r="J465" s="29">
        <f t="shared" si="47"/>
        <v>0</v>
      </c>
      <c r="K465" s="29">
        <f t="shared" si="48"/>
        <v>0</v>
      </c>
      <c r="L465" s="933"/>
      <c r="M465" s="934"/>
      <c r="N465" s="934"/>
      <c r="O465" s="935"/>
      <c r="Q465" s="116" t="s">
        <v>1112</v>
      </c>
      <c r="R465" s="23"/>
      <c r="S465" s="23"/>
      <c r="T465" s="23"/>
      <c r="U465" s="23" t="s">
        <v>532</v>
      </c>
      <c r="V465" s="23"/>
      <c r="W465" s="23"/>
      <c r="X465" s="3"/>
      <c r="Y465" s="14"/>
      <c r="Z465" s="23"/>
      <c r="AA465" s="15"/>
    </row>
    <row r="466" spans="1:27" ht="15" customHeight="1" x14ac:dyDescent="0.2">
      <c r="C466" s="29">
        <f t="shared" ref="C466:H466" si="55">SUM(C456:C465)</f>
        <v>180</v>
      </c>
      <c r="D466" s="29">
        <f t="shared" si="55"/>
        <v>0</v>
      </c>
      <c r="E466" s="29">
        <f t="shared" si="55"/>
        <v>0</v>
      </c>
      <c r="F466" s="29">
        <f t="shared" si="55"/>
        <v>0</v>
      </c>
      <c r="G466" s="29">
        <f t="shared" si="55"/>
        <v>0</v>
      </c>
      <c r="H466" s="29">
        <f t="shared" si="55"/>
        <v>0</v>
      </c>
      <c r="I466" s="29">
        <f>SUM(I456:I465)</f>
        <v>182</v>
      </c>
      <c r="J466" s="29">
        <f t="shared" si="47"/>
        <v>0</v>
      </c>
      <c r="K466" s="29">
        <f t="shared" si="48"/>
        <v>0</v>
      </c>
    </row>
    <row r="467" spans="1:27" ht="15" customHeight="1" thickBot="1" x14ac:dyDescent="0.25"/>
    <row r="468" spans="1:27" ht="15" customHeight="1" thickBot="1" x14ac:dyDescent="0.25">
      <c r="A468" s="1006" t="s">
        <v>698</v>
      </c>
      <c r="B468" s="1007"/>
      <c r="C468" s="1007"/>
      <c r="D468" s="1007"/>
      <c r="E468" s="1007"/>
      <c r="F468" s="1008"/>
      <c r="G468" s="1003" t="s">
        <v>1108</v>
      </c>
      <c r="H468" s="1004"/>
      <c r="I468" s="1005"/>
      <c r="L468" s="952" t="s">
        <v>538</v>
      </c>
      <c r="M468" s="953"/>
      <c r="N468" s="953"/>
      <c r="O468" s="954"/>
    </row>
    <row r="469" spans="1:27" ht="15" customHeight="1" thickBot="1" x14ac:dyDescent="0.25">
      <c r="A469" s="117" t="s">
        <v>496</v>
      </c>
      <c r="B469" s="118" t="s">
        <v>497</v>
      </c>
      <c r="C469" s="119" t="s">
        <v>498</v>
      </c>
      <c r="D469" s="119" t="s">
        <v>499</v>
      </c>
      <c r="E469" s="119" t="s">
        <v>500</v>
      </c>
      <c r="F469" s="119" t="s">
        <v>501</v>
      </c>
      <c r="G469" s="121" t="s">
        <v>502</v>
      </c>
      <c r="H469" s="121" t="s">
        <v>503</v>
      </c>
      <c r="I469" s="122" t="s">
        <v>504</v>
      </c>
      <c r="L469" s="955"/>
      <c r="M469" s="956"/>
      <c r="N469" s="956"/>
      <c r="O469" s="957"/>
      <c r="Q469" s="24" t="s">
        <v>1109</v>
      </c>
      <c r="R469" s="113" t="s">
        <v>503</v>
      </c>
      <c r="S469" s="113" t="s">
        <v>626</v>
      </c>
      <c r="T469" s="113" t="s">
        <v>700</v>
      </c>
      <c r="U469" s="113" t="s">
        <v>544</v>
      </c>
      <c r="V469" s="113" t="s">
        <v>768</v>
      </c>
      <c r="W469" s="113" t="s">
        <v>777</v>
      </c>
      <c r="X469" s="113" t="s">
        <v>1011</v>
      </c>
      <c r="Y469" s="113" t="s">
        <v>769</v>
      </c>
      <c r="Z469" s="113" t="s">
        <v>704</v>
      </c>
      <c r="AA469" s="114" t="s">
        <v>547</v>
      </c>
    </row>
    <row r="470" spans="1:27" ht="15" customHeight="1" x14ac:dyDescent="0.2">
      <c r="A470" s="123">
        <v>1</v>
      </c>
      <c r="B470" s="126" t="s">
        <v>708</v>
      </c>
      <c r="C470" s="127">
        <v>18</v>
      </c>
      <c r="D470" s="127">
        <v>11</v>
      </c>
      <c r="E470" s="127">
        <v>4</v>
      </c>
      <c r="F470" s="127">
        <v>3</v>
      </c>
      <c r="G470" s="127">
        <v>32</v>
      </c>
      <c r="H470" s="127">
        <v>19</v>
      </c>
      <c r="I470" s="128">
        <v>26</v>
      </c>
      <c r="J470" s="29">
        <f t="shared" ref="J470:J540" si="56">D470+E470+F470</f>
        <v>18</v>
      </c>
      <c r="K470" s="29">
        <f t="shared" ref="K470:K540" si="57">D470*2+E470</f>
        <v>26</v>
      </c>
      <c r="L470" s="930" t="s">
        <v>1117</v>
      </c>
      <c r="M470" s="931"/>
      <c r="N470" s="931"/>
      <c r="O470" s="932"/>
      <c r="Q470" s="115" t="s">
        <v>503</v>
      </c>
      <c r="R470" s="10"/>
      <c r="S470" s="20"/>
      <c r="T470" s="20" t="s">
        <v>532</v>
      </c>
      <c r="U470" s="20"/>
      <c r="V470" s="20" t="s">
        <v>532</v>
      </c>
      <c r="W470" s="20"/>
      <c r="X470" s="20"/>
      <c r="Y470" s="20" t="s">
        <v>532</v>
      </c>
      <c r="Z470" s="20"/>
      <c r="AA470" s="21"/>
    </row>
    <row r="471" spans="1:27" ht="15" customHeight="1" x14ac:dyDescent="0.2">
      <c r="A471" s="124">
        <v>2</v>
      </c>
      <c r="B471" s="129" t="s">
        <v>781</v>
      </c>
      <c r="C471" s="48">
        <v>18</v>
      </c>
      <c r="D471" s="48">
        <v>11</v>
      </c>
      <c r="E471" s="48">
        <v>1</v>
      </c>
      <c r="F471" s="48">
        <v>6</v>
      </c>
      <c r="G471" s="48">
        <v>50</v>
      </c>
      <c r="H471" s="48">
        <v>40</v>
      </c>
      <c r="I471" s="49">
        <v>23</v>
      </c>
      <c r="J471" s="29">
        <f t="shared" si="56"/>
        <v>18</v>
      </c>
      <c r="K471" s="29">
        <f t="shared" si="57"/>
        <v>23</v>
      </c>
      <c r="L471" s="930"/>
      <c r="M471" s="931"/>
      <c r="N471" s="931"/>
      <c r="O471" s="932"/>
      <c r="Q471" s="115" t="s">
        <v>626</v>
      </c>
      <c r="R471" s="2"/>
      <c r="S471" s="10"/>
      <c r="T471" s="20" t="s">
        <v>532</v>
      </c>
      <c r="U471" s="20"/>
      <c r="V471" s="20"/>
      <c r="W471" s="20"/>
      <c r="X471" s="20"/>
      <c r="Y471" s="20"/>
      <c r="Z471" s="20"/>
      <c r="AA471" s="21"/>
    </row>
    <row r="472" spans="1:27" ht="15" customHeight="1" x14ac:dyDescent="0.2">
      <c r="A472" s="124" t="s">
        <v>629</v>
      </c>
      <c r="B472" s="129" t="s">
        <v>706</v>
      </c>
      <c r="C472" s="48">
        <v>18</v>
      </c>
      <c r="D472" s="48">
        <v>8</v>
      </c>
      <c r="E472" s="48">
        <v>4</v>
      </c>
      <c r="F472" s="48">
        <v>6</v>
      </c>
      <c r="G472" s="48">
        <v>34</v>
      </c>
      <c r="H472" s="48">
        <v>34</v>
      </c>
      <c r="I472" s="49">
        <v>20</v>
      </c>
      <c r="J472" s="29">
        <f t="shared" si="56"/>
        <v>18</v>
      </c>
      <c r="K472" s="29">
        <f t="shared" si="57"/>
        <v>20</v>
      </c>
      <c r="L472" s="930"/>
      <c r="M472" s="931"/>
      <c r="N472" s="931"/>
      <c r="O472" s="932"/>
      <c r="Q472" s="115" t="s">
        <v>700</v>
      </c>
      <c r="R472" s="20"/>
      <c r="S472" s="20" t="s">
        <v>532</v>
      </c>
      <c r="T472" s="10"/>
      <c r="U472" s="20"/>
      <c r="V472" s="20"/>
      <c r="W472" s="20"/>
      <c r="X472" s="20"/>
      <c r="Y472" s="20"/>
      <c r="Z472" s="20"/>
      <c r="AA472" s="21"/>
    </row>
    <row r="473" spans="1:27" ht="15" customHeight="1" x14ac:dyDescent="0.2">
      <c r="A473" s="124" t="s">
        <v>629</v>
      </c>
      <c r="B473" s="129" t="s">
        <v>41</v>
      </c>
      <c r="C473" s="48">
        <v>18</v>
      </c>
      <c r="D473" s="48">
        <v>10</v>
      </c>
      <c r="E473" s="48">
        <v>0</v>
      </c>
      <c r="F473" s="48">
        <v>8</v>
      </c>
      <c r="G473" s="48">
        <v>33</v>
      </c>
      <c r="H473" s="48">
        <v>35</v>
      </c>
      <c r="I473" s="49">
        <v>20</v>
      </c>
      <c r="J473" s="29">
        <f t="shared" si="56"/>
        <v>18</v>
      </c>
      <c r="K473" s="29">
        <f t="shared" si="57"/>
        <v>20</v>
      </c>
      <c r="L473" s="930"/>
      <c r="M473" s="931"/>
      <c r="N473" s="931"/>
      <c r="O473" s="932"/>
      <c r="Q473" s="115" t="s">
        <v>544</v>
      </c>
      <c r="R473" s="20"/>
      <c r="S473" s="20"/>
      <c r="T473" s="2"/>
      <c r="U473" s="10"/>
      <c r="V473" s="20" t="s">
        <v>532</v>
      </c>
      <c r="W473" s="20" t="s">
        <v>532</v>
      </c>
      <c r="X473" s="20" t="s">
        <v>532</v>
      </c>
      <c r="Y473" s="20" t="s">
        <v>532</v>
      </c>
      <c r="Z473" s="20" t="s">
        <v>532</v>
      </c>
      <c r="AA473" s="21"/>
    </row>
    <row r="474" spans="1:27" ht="15" customHeight="1" x14ac:dyDescent="0.2">
      <c r="A474" s="124">
        <v>5</v>
      </c>
      <c r="B474" s="129" t="s">
        <v>1118</v>
      </c>
      <c r="C474" s="48">
        <v>18</v>
      </c>
      <c r="D474" s="48">
        <v>7</v>
      </c>
      <c r="E474" s="48">
        <v>3</v>
      </c>
      <c r="F474" s="48">
        <v>8</v>
      </c>
      <c r="G474" s="48">
        <v>22</v>
      </c>
      <c r="H474" s="48">
        <v>24</v>
      </c>
      <c r="I474" s="49" t="s">
        <v>1119</v>
      </c>
      <c r="J474" s="29">
        <f t="shared" si="56"/>
        <v>18</v>
      </c>
      <c r="K474" s="29">
        <f t="shared" si="57"/>
        <v>17</v>
      </c>
      <c r="L474" s="930"/>
      <c r="M474" s="931"/>
      <c r="N474" s="931"/>
      <c r="O474" s="932"/>
      <c r="Q474" s="115" t="s">
        <v>768</v>
      </c>
      <c r="R474" s="20"/>
      <c r="S474" s="20"/>
      <c r="T474" s="20"/>
      <c r="U474" s="20" t="s">
        <v>532</v>
      </c>
      <c r="V474" s="10"/>
      <c r="W474" s="20"/>
      <c r="X474" s="20"/>
      <c r="Y474" s="20"/>
      <c r="Z474" s="20"/>
      <c r="AA474" s="21"/>
    </row>
    <row r="475" spans="1:27" ht="15" customHeight="1" x14ac:dyDescent="0.2">
      <c r="A475" s="124">
        <v>6</v>
      </c>
      <c r="B475" s="129" t="s">
        <v>705</v>
      </c>
      <c r="C475" s="48">
        <v>18</v>
      </c>
      <c r="D475" s="48">
        <v>7</v>
      </c>
      <c r="E475" s="48">
        <v>3</v>
      </c>
      <c r="F475" s="48">
        <v>8</v>
      </c>
      <c r="G475" s="48">
        <v>35</v>
      </c>
      <c r="H475" s="48">
        <v>29</v>
      </c>
      <c r="I475" s="49">
        <v>17</v>
      </c>
      <c r="J475" s="29">
        <f t="shared" si="56"/>
        <v>18</v>
      </c>
      <c r="K475" s="29">
        <f t="shared" si="57"/>
        <v>17</v>
      </c>
      <c r="L475" s="930"/>
      <c r="M475" s="931"/>
      <c r="N475" s="931"/>
      <c r="O475" s="932"/>
      <c r="Q475" s="115" t="s">
        <v>777</v>
      </c>
      <c r="R475" s="20"/>
      <c r="S475" s="20"/>
      <c r="T475" s="20"/>
      <c r="U475" s="20" t="s">
        <v>532</v>
      </c>
      <c r="V475" s="2"/>
      <c r="W475" s="10"/>
      <c r="X475" s="20"/>
      <c r="Y475" s="20"/>
      <c r="Z475" s="20"/>
      <c r="AA475" s="21"/>
    </row>
    <row r="476" spans="1:27" ht="15" customHeight="1" x14ac:dyDescent="0.2">
      <c r="A476" s="124" t="s">
        <v>556</v>
      </c>
      <c r="B476" s="129" t="s">
        <v>1120</v>
      </c>
      <c r="C476" s="48">
        <v>18</v>
      </c>
      <c r="D476" s="48">
        <v>7</v>
      </c>
      <c r="E476" s="48">
        <v>2</v>
      </c>
      <c r="F476" s="48">
        <v>9</v>
      </c>
      <c r="G476" s="48">
        <v>23</v>
      </c>
      <c r="H476" s="48">
        <v>22</v>
      </c>
      <c r="I476" s="49">
        <v>16</v>
      </c>
      <c r="J476" s="29">
        <f t="shared" si="56"/>
        <v>18</v>
      </c>
      <c r="K476" s="29">
        <f t="shared" si="57"/>
        <v>16</v>
      </c>
      <c r="L476" s="930"/>
      <c r="M476" s="931"/>
      <c r="N476" s="931"/>
      <c r="O476" s="932"/>
      <c r="Q476" s="115" t="s">
        <v>1011</v>
      </c>
      <c r="R476" s="20"/>
      <c r="S476" s="20"/>
      <c r="T476" s="20"/>
      <c r="U476" s="20" t="s">
        <v>532</v>
      </c>
      <c r="V476" s="2"/>
      <c r="W476" s="11"/>
      <c r="X476" s="10"/>
      <c r="Y476" s="20"/>
      <c r="Z476" s="11"/>
      <c r="AA476" s="21"/>
    </row>
    <row r="477" spans="1:27" ht="15" customHeight="1" x14ac:dyDescent="0.2">
      <c r="A477" s="124" t="s">
        <v>556</v>
      </c>
      <c r="B477" s="129" t="s">
        <v>558</v>
      </c>
      <c r="C477" s="48">
        <v>18</v>
      </c>
      <c r="D477" s="48">
        <v>5</v>
      </c>
      <c r="E477" s="48">
        <v>6</v>
      </c>
      <c r="F477" s="48">
        <v>7</v>
      </c>
      <c r="G477" s="48">
        <v>34</v>
      </c>
      <c r="H477" s="48">
        <v>37</v>
      </c>
      <c r="I477" s="49">
        <v>16</v>
      </c>
      <c r="J477" s="29">
        <f t="shared" si="56"/>
        <v>18</v>
      </c>
      <c r="K477" s="29">
        <f t="shared" si="57"/>
        <v>16</v>
      </c>
      <c r="L477" s="930"/>
      <c r="M477" s="931"/>
      <c r="N477" s="931"/>
      <c r="O477" s="932"/>
      <c r="Q477" s="115" t="s">
        <v>769</v>
      </c>
      <c r="R477" s="20" t="s">
        <v>532</v>
      </c>
      <c r="S477" s="20"/>
      <c r="T477" s="20"/>
      <c r="U477" s="20"/>
      <c r="V477" s="2"/>
      <c r="W477" s="11"/>
      <c r="X477" s="2"/>
      <c r="Y477" s="10"/>
      <c r="Z477" s="20"/>
      <c r="AA477" s="12"/>
    </row>
    <row r="478" spans="1:27" ht="15" customHeight="1" x14ac:dyDescent="0.2">
      <c r="A478" s="124">
        <v>9</v>
      </c>
      <c r="B478" s="129" t="s">
        <v>551</v>
      </c>
      <c r="C478" s="48">
        <v>18</v>
      </c>
      <c r="D478" s="48">
        <v>5</v>
      </c>
      <c r="E478" s="48">
        <v>2</v>
      </c>
      <c r="F478" s="48">
        <v>11</v>
      </c>
      <c r="G478" s="48">
        <v>28</v>
      </c>
      <c r="H478" s="48">
        <v>42</v>
      </c>
      <c r="I478" s="49">
        <v>12</v>
      </c>
      <c r="J478" s="29">
        <f t="shared" si="56"/>
        <v>18</v>
      </c>
      <c r="K478" s="29">
        <f t="shared" si="57"/>
        <v>12</v>
      </c>
      <c r="L478" s="930"/>
      <c r="M478" s="931"/>
      <c r="N478" s="931"/>
      <c r="O478" s="932"/>
      <c r="Q478" s="115" t="s">
        <v>704</v>
      </c>
      <c r="R478" s="20"/>
      <c r="S478" s="20"/>
      <c r="T478" s="20"/>
      <c r="U478" s="20" t="s">
        <v>532</v>
      </c>
      <c r="V478" s="20"/>
      <c r="W478" s="20"/>
      <c r="X478" s="2"/>
      <c r="Y478" s="11"/>
      <c r="Z478" s="10"/>
      <c r="AA478" s="12"/>
    </row>
    <row r="479" spans="1:27" ht="15" customHeight="1" thickBot="1" x14ac:dyDescent="0.25">
      <c r="A479" s="125">
        <v>10</v>
      </c>
      <c r="B479" s="130" t="s">
        <v>1121</v>
      </c>
      <c r="C479" s="50">
        <v>18</v>
      </c>
      <c r="D479" s="50">
        <v>6</v>
      </c>
      <c r="E479" s="50">
        <v>1</v>
      </c>
      <c r="F479" s="50">
        <v>11</v>
      </c>
      <c r="G479" s="50">
        <v>29</v>
      </c>
      <c r="H479" s="50">
        <v>38</v>
      </c>
      <c r="I479" s="51" t="s">
        <v>1122</v>
      </c>
      <c r="J479" s="29">
        <f t="shared" si="56"/>
        <v>18</v>
      </c>
      <c r="K479" s="29">
        <f t="shared" si="57"/>
        <v>13</v>
      </c>
      <c r="L479" s="933"/>
      <c r="M479" s="934"/>
      <c r="N479" s="934"/>
      <c r="O479" s="935"/>
      <c r="Q479" s="116" t="s">
        <v>547</v>
      </c>
      <c r="R479" s="23" t="s">
        <v>532</v>
      </c>
      <c r="S479" s="23"/>
      <c r="T479" s="23"/>
      <c r="U479" s="23" t="s">
        <v>532</v>
      </c>
      <c r="V479" s="23"/>
      <c r="W479" s="23"/>
      <c r="X479" s="3"/>
      <c r="Y479" s="14"/>
      <c r="Z479" s="23"/>
      <c r="AA479" s="15"/>
    </row>
    <row r="480" spans="1:27" ht="15" customHeight="1" x14ac:dyDescent="0.2">
      <c r="C480" s="29">
        <f t="shared" ref="C480:H480" si="58">SUM(C470:C479)</f>
        <v>180</v>
      </c>
      <c r="D480" s="29">
        <f t="shared" si="58"/>
        <v>77</v>
      </c>
      <c r="E480" s="29">
        <f t="shared" si="58"/>
        <v>26</v>
      </c>
      <c r="F480" s="29">
        <f t="shared" si="58"/>
        <v>77</v>
      </c>
      <c r="G480" s="29">
        <f t="shared" si="58"/>
        <v>320</v>
      </c>
      <c r="H480" s="29">
        <f t="shared" si="58"/>
        <v>320</v>
      </c>
      <c r="I480" s="29">
        <f>SUM(I470:I479)+17+13</f>
        <v>180</v>
      </c>
      <c r="J480" s="29">
        <f t="shared" si="56"/>
        <v>180</v>
      </c>
      <c r="K480" s="29">
        <f t="shared" si="57"/>
        <v>180</v>
      </c>
    </row>
    <row r="481" spans="1:27" ht="15" customHeight="1" thickBot="1" x14ac:dyDescent="0.25"/>
    <row r="482" spans="1:27" ht="15" customHeight="1" thickBot="1" x14ac:dyDescent="0.25">
      <c r="A482" s="1006" t="s">
        <v>55</v>
      </c>
      <c r="B482" s="1007"/>
      <c r="C482" s="1007"/>
      <c r="D482" s="1007"/>
      <c r="E482" s="1007"/>
      <c r="F482" s="1008"/>
      <c r="G482" s="1003" t="s">
        <v>1108</v>
      </c>
      <c r="H482" s="1004"/>
      <c r="I482" s="1005"/>
      <c r="L482" s="945" t="s">
        <v>495</v>
      </c>
      <c r="M482" s="946"/>
      <c r="N482" s="946"/>
      <c r="O482" s="947"/>
    </row>
    <row r="483" spans="1:27" ht="15" customHeight="1" thickBot="1" x14ac:dyDescent="0.25">
      <c r="A483" s="117" t="s">
        <v>496</v>
      </c>
      <c r="B483" s="118" t="s">
        <v>497</v>
      </c>
      <c r="C483" s="119" t="s">
        <v>498</v>
      </c>
      <c r="D483" s="119" t="s">
        <v>499</v>
      </c>
      <c r="E483" s="119" t="s">
        <v>500</v>
      </c>
      <c r="F483" s="119" t="s">
        <v>501</v>
      </c>
      <c r="G483" s="121" t="s">
        <v>502</v>
      </c>
      <c r="H483" s="121" t="s">
        <v>503</v>
      </c>
      <c r="I483" s="122" t="s">
        <v>504</v>
      </c>
      <c r="L483" s="948"/>
      <c r="M483" s="949"/>
      <c r="N483" s="949"/>
      <c r="O483" s="950"/>
      <c r="Q483" s="24" t="s">
        <v>1109</v>
      </c>
      <c r="R483" s="113"/>
      <c r="S483" s="113"/>
      <c r="T483" s="113"/>
      <c r="U483" s="113"/>
      <c r="V483" s="113"/>
      <c r="W483" s="113"/>
      <c r="X483" s="113"/>
      <c r="Y483" s="114"/>
      <c r="Z483"/>
    </row>
    <row r="484" spans="1:27" ht="15" customHeight="1" x14ac:dyDescent="0.2">
      <c r="A484" s="132" t="s">
        <v>521</v>
      </c>
      <c r="B484" s="53"/>
      <c r="C484" s="46"/>
      <c r="D484" s="46"/>
      <c r="E484" s="46"/>
      <c r="F484" s="46"/>
      <c r="G484" s="46"/>
      <c r="H484" s="46"/>
      <c r="I484" s="47"/>
      <c r="J484" s="29">
        <f t="shared" ref="J484:J492" si="59">D484+E484+F484</f>
        <v>0</v>
      </c>
      <c r="K484" s="29">
        <f t="shared" ref="K484:K492" si="60">D484*2+E484</f>
        <v>0</v>
      </c>
      <c r="L484" s="927" t="s">
        <v>974</v>
      </c>
      <c r="M484" s="928"/>
      <c r="N484" s="928"/>
      <c r="O484" s="929"/>
      <c r="Q484" s="115"/>
      <c r="R484" s="10"/>
      <c r="S484" s="20" t="s">
        <v>532</v>
      </c>
      <c r="T484" s="20"/>
      <c r="U484" s="20"/>
      <c r="V484" s="20"/>
      <c r="W484" s="20"/>
      <c r="X484" s="20"/>
      <c r="Y484" s="21"/>
      <c r="Z484"/>
    </row>
    <row r="485" spans="1:27" ht="15" customHeight="1" x14ac:dyDescent="0.2">
      <c r="A485" s="124" t="s">
        <v>521</v>
      </c>
      <c r="B485" s="54"/>
      <c r="C485" s="48"/>
      <c r="D485" s="48"/>
      <c r="E485" s="48"/>
      <c r="F485" s="48"/>
      <c r="G485" s="48"/>
      <c r="H485" s="48"/>
      <c r="I485" s="49"/>
      <c r="J485" s="29">
        <f t="shared" si="59"/>
        <v>0</v>
      </c>
      <c r="K485" s="29">
        <f t="shared" si="60"/>
        <v>0</v>
      </c>
      <c r="L485" s="930"/>
      <c r="M485" s="931"/>
      <c r="N485" s="931"/>
      <c r="O485" s="932"/>
      <c r="Q485" s="115"/>
      <c r="R485" s="20" t="s">
        <v>532</v>
      </c>
      <c r="S485" s="10"/>
      <c r="T485" s="20"/>
      <c r="U485" s="20"/>
      <c r="V485" s="20"/>
      <c r="W485" s="20"/>
      <c r="X485" s="20"/>
      <c r="Y485" s="21"/>
      <c r="Z485"/>
    </row>
    <row r="486" spans="1:27" ht="15" customHeight="1" x14ac:dyDescent="0.2">
      <c r="A486" s="124" t="s">
        <v>521</v>
      </c>
      <c r="B486" s="54"/>
      <c r="C486" s="48"/>
      <c r="D486" s="48"/>
      <c r="E486" s="48"/>
      <c r="F486" s="48"/>
      <c r="G486" s="48"/>
      <c r="H486" s="48"/>
      <c r="I486" s="49"/>
      <c r="J486" s="29">
        <f t="shared" si="59"/>
        <v>0</v>
      </c>
      <c r="K486" s="29">
        <f t="shared" si="60"/>
        <v>0</v>
      </c>
      <c r="L486" s="930"/>
      <c r="M486" s="931"/>
      <c r="N486" s="931"/>
      <c r="O486" s="932"/>
      <c r="Q486" s="115"/>
      <c r="R486" s="20"/>
      <c r="S486" s="2"/>
      <c r="T486" s="10"/>
      <c r="U486" s="20" t="s">
        <v>532</v>
      </c>
      <c r="V486" s="20" t="s">
        <v>532</v>
      </c>
      <c r="W486" s="20" t="s">
        <v>532</v>
      </c>
      <c r="X486" s="20" t="s">
        <v>532</v>
      </c>
      <c r="Y486" s="21" t="s">
        <v>532</v>
      </c>
      <c r="Z486"/>
    </row>
    <row r="487" spans="1:27" ht="15" customHeight="1" x14ac:dyDescent="0.2">
      <c r="A487" s="124" t="s">
        <v>521</v>
      </c>
      <c r="B487" s="54"/>
      <c r="C487" s="48" t="s">
        <v>532</v>
      </c>
      <c r="D487" s="48"/>
      <c r="E487" s="48"/>
      <c r="F487" s="48"/>
      <c r="G487" s="48"/>
      <c r="H487" s="48"/>
      <c r="I487" s="49"/>
      <c r="J487" s="29">
        <f t="shared" si="59"/>
        <v>0</v>
      </c>
      <c r="K487" s="29">
        <f t="shared" si="60"/>
        <v>0</v>
      </c>
      <c r="L487" s="930"/>
      <c r="M487" s="931"/>
      <c r="N487" s="931"/>
      <c r="O487" s="932"/>
      <c r="Q487" s="115"/>
      <c r="R487" s="20"/>
      <c r="S487" s="20"/>
      <c r="T487" s="20" t="s">
        <v>532</v>
      </c>
      <c r="U487" s="10"/>
      <c r="V487" s="20"/>
      <c r="W487" s="20"/>
      <c r="X487" s="20"/>
      <c r="Y487" s="21"/>
      <c r="Z487"/>
    </row>
    <row r="488" spans="1:27" ht="15" customHeight="1" x14ac:dyDescent="0.2">
      <c r="A488" s="124" t="s">
        <v>521</v>
      </c>
      <c r="B488" s="54"/>
      <c r="C488" s="48"/>
      <c r="D488" s="48"/>
      <c r="E488" s="48"/>
      <c r="F488" s="48"/>
      <c r="G488" s="48"/>
      <c r="H488" s="48"/>
      <c r="I488" s="49"/>
      <c r="J488" s="29">
        <f t="shared" si="59"/>
        <v>0</v>
      </c>
      <c r="K488" s="29">
        <f t="shared" si="60"/>
        <v>0</v>
      </c>
      <c r="L488" s="930"/>
      <c r="M488" s="931"/>
      <c r="N488" s="931"/>
      <c r="O488" s="932"/>
      <c r="Q488" s="115"/>
      <c r="R488" s="20"/>
      <c r="S488" s="20"/>
      <c r="T488" s="20" t="s">
        <v>532</v>
      </c>
      <c r="U488" s="2"/>
      <c r="V488" s="10"/>
      <c r="W488" s="20"/>
      <c r="X488" s="20"/>
      <c r="Y488" s="21"/>
      <c r="Z488"/>
    </row>
    <row r="489" spans="1:27" ht="15" customHeight="1" x14ac:dyDescent="0.2">
      <c r="A489" s="124" t="s">
        <v>521</v>
      </c>
      <c r="B489" s="54"/>
      <c r="C489" s="48"/>
      <c r="D489" s="48"/>
      <c r="E489" s="48"/>
      <c r="F489" s="48"/>
      <c r="G489" s="48"/>
      <c r="H489" s="48"/>
      <c r="I489" s="49"/>
      <c r="J489" s="29">
        <f t="shared" si="59"/>
        <v>0</v>
      </c>
      <c r="K489" s="29">
        <f t="shared" si="60"/>
        <v>0</v>
      </c>
      <c r="L489" s="930"/>
      <c r="M489" s="931"/>
      <c r="N489" s="931"/>
      <c r="O489" s="932"/>
      <c r="Q489" s="115"/>
      <c r="R489" s="20"/>
      <c r="S489" s="20"/>
      <c r="T489" s="20" t="s">
        <v>532</v>
      </c>
      <c r="U489" s="2"/>
      <c r="V489" s="11"/>
      <c r="W489" s="10"/>
      <c r="X489" s="20"/>
      <c r="Y489" s="12"/>
      <c r="Z489"/>
    </row>
    <row r="490" spans="1:27" ht="15" customHeight="1" x14ac:dyDescent="0.2">
      <c r="A490" s="124" t="s">
        <v>521</v>
      </c>
      <c r="B490" s="54"/>
      <c r="C490" s="48"/>
      <c r="D490" s="48"/>
      <c r="E490" s="48"/>
      <c r="F490" s="48"/>
      <c r="G490" s="48"/>
      <c r="H490" s="48"/>
      <c r="I490" s="49"/>
      <c r="J490" s="29">
        <f t="shared" si="59"/>
        <v>0</v>
      </c>
      <c r="K490" s="29">
        <f t="shared" si="60"/>
        <v>0</v>
      </c>
      <c r="L490" s="930"/>
      <c r="M490" s="931"/>
      <c r="N490" s="931"/>
      <c r="O490" s="932"/>
      <c r="Q490" s="115"/>
      <c r="R490" s="20"/>
      <c r="S490" s="20"/>
      <c r="T490" s="20"/>
      <c r="U490" s="2"/>
      <c r="V490" s="11"/>
      <c r="W490" s="2"/>
      <c r="X490" s="10"/>
      <c r="Y490" s="21"/>
      <c r="Z490"/>
    </row>
    <row r="491" spans="1:27" ht="15" customHeight="1" thickBot="1" x14ac:dyDescent="0.25">
      <c r="A491" s="125" t="s">
        <v>521</v>
      </c>
      <c r="B491" s="55"/>
      <c r="C491" s="50"/>
      <c r="D491" s="50"/>
      <c r="E491" s="50"/>
      <c r="F491" s="50"/>
      <c r="G491" s="50"/>
      <c r="H491" s="50"/>
      <c r="I491" s="51"/>
      <c r="J491" s="29">
        <f t="shared" si="59"/>
        <v>0</v>
      </c>
      <c r="K491" s="29">
        <f t="shared" si="60"/>
        <v>0</v>
      </c>
      <c r="L491" s="933"/>
      <c r="M491" s="934"/>
      <c r="N491" s="934"/>
      <c r="O491" s="935"/>
      <c r="Q491" s="116"/>
      <c r="R491" s="23"/>
      <c r="S491" s="23"/>
      <c r="T491" s="23" t="s">
        <v>532</v>
      </c>
      <c r="U491" s="23"/>
      <c r="V491" s="23"/>
      <c r="W491" s="3"/>
      <c r="X491" s="14"/>
      <c r="Y491" s="15"/>
      <c r="Z491"/>
    </row>
    <row r="492" spans="1:27" ht="15" customHeight="1" x14ac:dyDescent="0.2">
      <c r="C492" s="29">
        <f t="shared" ref="C492:I492" si="61">SUM(C484:C491)</f>
        <v>0</v>
      </c>
      <c r="D492" s="29">
        <f t="shared" si="61"/>
        <v>0</v>
      </c>
      <c r="E492" s="29">
        <f t="shared" si="61"/>
        <v>0</v>
      </c>
      <c r="F492" s="29">
        <f t="shared" si="61"/>
        <v>0</v>
      </c>
      <c r="G492" s="29">
        <f t="shared" si="61"/>
        <v>0</v>
      </c>
      <c r="H492" s="29">
        <f t="shared" si="61"/>
        <v>0</v>
      </c>
      <c r="I492" s="29">
        <f t="shared" si="61"/>
        <v>0</v>
      </c>
      <c r="J492" s="29">
        <f t="shared" si="59"/>
        <v>0</v>
      </c>
      <c r="K492" s="29">
        <f t="shared" si="60"/>
        <v>0</v>
      </c>
      <c r="Q492"/>
      <c r="R492"/>
      <c r="S492"/>
      <c r="T492"/>
      <c r="U492"/>
      <c r="V492"/>
      <c r="W492"/>
      <c r="X492"/>
      <c r="Y492"/>
      <c r="Z492"/>
      <c r="AA492"/>
    </row>
    <row r="493" spans="1:27" ht="15" customHeight="1" thickBot="1" x14ac:dyDescent="0.25"/>
    <row r="494" spans="1:27" ht="15" customHeight="1" thickBot="1" x14ac:dyDescent="0.25">
      <c r="A494" s="1006" t="s">
        <v>172</v>
      </c>
      <c r="B494" s="1007"/>
      <c r="C494" s="1007"/>
      <c r="D494" s="1007"/>
      <c r="E494" s="1007"/>
      <c r="F494" s="1008"/>
      <c r="G494" s="1003" t="s">
        <v>1108</v>
      </c>
      <c r="H494" s="1004"/>
      <c r="I494" s="1005"/>
      <c r="L494" s="945" t="s">
        <v>495</v>
      </c>
      <c r="M494" s="946"/>
      <c r="N494" s="946"/>
      <c r="O494" s="947"/>
    </row>
    <row r="495" spans="1:27" ht="15" customHeight="1" thickBot="1" x14ac:dyDescent="0.25">
      <c r="A495" s="117" t="s">
        <v>496</v>
      </c>
      <c r="B495" s="118" t="s">
        <v>497</v>
      </c>
      <c r="C495" s="119" t="s">
        <v>498</v>
      </c>
      <c r="D495" s="119" t="s">
        <v>499</v>
      </c>
      <c r="E495" s="119" t="s">
        <v>500</v>
      </c>
      <c r="F495" s="119" t="s">
        <v>501</v>
      </c>
      <c r="G495" s="121" t="s">
        <v>502</v>
      </c>
      <c r="H495" s="121" t="s">
        <v>503</v>
      </c>
      <c r="I495" s="122" t="s">
        <v>504</v>
      </c>
      <c r="L495" s="948"/>
      <c r="M495" s="949"/>
      <c r="N495" s="949"/>
      <c r="O495" s="950"/>
      <c r="Q495" s="24" t="s">
        <v>1109</v>
      </c>
      <c r="R495" s="113" t="s">
        <v>702</v>
      </c>
      <c r="S495" s="113" t="s">
        <v>769</v>
      </c>
      <c r="T495" s="113" t="s">
        <v>61</v>
      </c>
      <c r="U495" s="113" t="s">
        <v>173</v>
      </c>
      <c r="V495" s="114" t="s">
        <v>547</v>
      </c>
    </row>
    <row r="496" spans="1:27" ht="15" customHeight="1" x14ac:dyDescent="0.2">
      <c r="A496" s="132">
        <v>1</v>
      </c>
      <c r="B496" s="53" t="s">
        <v>174</v>
      </c>
      <c r="C496" s="46" t="s">
        <v>532</v>
      </c>
      <c r="D496" s="46"/>
      <c r="E496" s="46"/>
      <c r="F496" s="46"/>
      <c r="G496" s="46"/>
      <c r="H496" s="46"/>
      <c r="I496" s="47"/>
      <c r="J496" s="29">
        <f t="shared" ref="J496:J501" si="62">D496+E496+F496</f>
        <v>0</v>
      </c>
      <c r="K496" s="29">
        <f t="shared" ref="K496:K501" si="63">D496*2+E496</f>
        <v>0</v>
      </c>
      <c r="L496" s="927" t="s">
        <v>175</v>
      </c>
      <c r="M496" s="928"/>
      <c r="N496" s="928"/>
      <c r="O496" s="929"/>
      <c r="Q496" s="115" t="s">
        <v>702</v>
      </c>
      <c r="R496" s="10"/>
      <c r="S496" s="20"/>
      <c r="T496" s="20"/>
      <c r="U496" s="20"/>
      <c r="V496" s="21"/>
    </row>
    <row r="497" spans="1:32" ht="15" customHeight="1" x14ac:dyDescent="0.2">
      <c r="A497" s="124" t="s">
        <v>521</v>
      </c>
      <c r="B497" s="54" t="s">
        <v>706</v>
      </c>
      <c r="C497" s="48"/>
      <c r="D497" s="48"/>
      <c r="E497" s="48"/>
      <c r="F497" s="48"/>
      <c r="G497" s="48"/>
      <c r="H497" s="48"/>
      <c r="I497" s="49"/>
      <c r="J497" s="29">
        <f t="shared" si="62"/>
        <v>0</v>
      </c>
      <c r="K497" s="29">
        <f t="shared" si="63"/>
        <v>0</v>
      </c>
      <c r="L497" s="930"/>
      <c r="M497" s="931"/>
      <c r="N497" s="931"/>
      <c r="O497" s="932"/>
      <c r="Q497" s="115" t="s">
        <v>769</v>
      </c>
      <c r="R497" s="2"/>
      <c r="S497" s="10"/>
      <c r="T497" s="20"/>
      <c r="U497" s="20"/>
      <c r="V497" s="21"/>
    </row>
    <row r="498" spans="1:32" ht="15" customHeight="1" x14ac:dyDescent="0.2">
      <c r="A498" s="124" t="s">
        <v>521</v>
      </c>
      <c r="B498" s="54" t="s">
        <v>767</v>
      </c>
      <c r="C498" s="48"/>
      <c r="D498" s="48"/>
      <c r="E498" s="48"/>
      <c r="F498" s="48"/>
      <c r="G498" s="48"/>
      <c r="H498" s="48"/>
      <c r="I498" s="49"/>
      <c r="J498" s="29">
        <f t="shared" si="62"/>
        <v>0</v>
      </c>
      <c r="K498" s="29">
        <f t="shared" si="63"/>
        <v>0</v>
      </c>
      <c r="L498" s="930"/>
      <c r="M498" s="931"/>
      <c r="N498" s="931"/>
      <c r="O498" s="932"/>
      <c r="Q498" s="115" t="s">
        <v>61</v>
      </c>
      <c r="R498" s="2"/>
      <c r="S498" s="11"/>
      <c r="T498" s="10"/>
      <c r="U498" s="20"/>
      <c r="V498" s="12"/>
    </row>
    <row r="499" spans="1:32" ht="15" customHeight="1" x14ac:dyDescent="0.2">
      <c r="A499" s="124" t="s">
        <v>521</v>
      </c>
      <c r="B499" s="54" t="s">
        <v>705</v>
      </c>
      <c r="C499" s="48"/>
      <c r="D499" s="48"/>
      <c r="E499" s="48"/>
      <c r="F499" s="48"/>
      <c r="G499" s="48"/>
      <c r="H499" s="48"/>
      <c r="I499" s="49"/>
      <c r="J499" s="29">
        <f t="shared" si="62"/>
        <v>0</v>
      </c>
      <c r="K499" s="29">
        <f t="shared" si="63"/>
        <v>0</v>
      </c>
      <c r="L499" s="930"/>
      <c r="M499" s="931"/>
      <c r="N499" s="931"/>
      <c r="O499" s="932"/>
      <c r="Q499" s="115" t="s">
        <v>63</v>
      </c>
      <c r="R499" s="2"/>
      <c r="S499" s="11"/>
      <c r="T499" s="2"/>
      <c r="U499" s="10"/>
      <c r="V499" s="21"/>
    </row>
    <row r="500" spans="1:32" ht="15" customHeight="1" thickBot="1" x14ac:dyDescent="0.25">
      <c r="A500" s="125" t="s">
        <v>521</v>
      </c>
      <c r="B500" s="55" t="s">
        <v>551</v>
      </c>
      <c r="C500" s="50"/>
      <c r="D500" s="50"/>
      <c r="E500" s="50"/>
      <c r="F500" s="50"/>
      <c r="G500" s="50"/>
      <c r="H500" s="50"/>
      <c r="I500" s="51"/>
      <c r="J500" s="29">
        <f t="shared" si="62"/>
        <v>0</v>
      </c>
      <c r="K500" s="29">
        <f t="shared" si="63"/>
        <v>0</v>
      </c>
      <c r="L500" s="933"/>
      <c r="M500" s="934"/>
      <c r="N500" s="934"/>
      <c r="O500" s="935"/>
      <c r="Q500" s="116" t="s">
        <v>547</v>
      </c>
      <c r="R500" s="23"/>
      <c r="S500" s="23"/>
      <c r="T500" s="3"/>
      <c r="U500" s="14"/>
      <c r="V500" s="15"/>
    </row>
    <row r="501" spans="1:32" ht="15" customHeight="1" x14ac:dyDescent="0.2">
      <c r="C501" s="29">
        <v>0</v>
      </c>
      <c r="D501" s="29">
        <v>0</v>
      </c>
      <c r="E501" s="29">
        <v>0</v>
      </c>
      <c r="F501" s="29">
        <v>0</v>
      </c>
      <c r="G501" s="29">
        <v>0</v>
      </c>
      <c r="H501" s="29">
        <v>0</v>
      </c>
      <c r="I501" s="29">
        <v>0</v>
      </c>
      <c r="J501" s="29">
        <f t="shared" si="62"/>
        <v>0</v>
      </c>
      <c r="K501" s="29">
        <f t="shared" si="63"/>
        <v>0</v>
      </c>
      <c r="L501" s="4" t="s">
        <v>532</v>
      </c>
    </row>
    <row r="502" spans="1:32" ht="15" customHeight="1" thickBot="1" x14ac:dyDescent="0.25"/>
    <row r="503" spans="1:32" ht="15" customHeight="1" thickBot="1" x14ac:dyDescent="0.25">
      <c r="A503" s="983" t="s">
        <v>658</v>
      </c>
      <c r="B503" s="984"/>
      <c r="C503" s="984"/>
      <c r="D503" s="984"/>
      <c r="E503" s="984"/>
      <c r="F503" s="984"/>
      <c r="G503" s="984" t="s">
        <v>1108</v>
      </c>
      <c r="H503" s="984"/>
      <c r="I503" s="1028"/>
      <c r="L503" s="986" t="s">
        <v>588</v>
      </c>
      <c r="M503" s="987"/>
      <c r="N503" s="987"/>
      <c r="O503" s="988"/>
    </row>
    <row r="504" spans="1:32" ht="15" customHeight="1" thickBot="1" x14ac:dyDescent="0.25">
      <c r="A504" s="69" t="s">
        <v>496</v>
      </c>
      <c r="B504" s="107" t="s">
        <v>497</v>
      </c>
      <c r="C504" s="67" t="s">
        <v>498</v>
      </c>
      <c r="D504" s="67" t="s">
        <v>499</v>
      </c>
      <c r="E504" s="67" t="s">
        <v>500</v>
      </c>
      <c r="F504" s="67" t="s">
        <v>501</v>
      </c>
      <c r="G504" s="67" t="s">
        <v>502</v>
      </c>
      <c r="H504" s="67" t="s">
        <v>503</v>
      </c>
      <c r="I504" s="70" t="s">
        <v>504</v>
      </c>
      <c r="L504" s="989"/>
      <c r="M504" s="990"/>
      <c r="N504" s="990"/>
      <c r="O504" s="991"/>
      <c r="Q504" s="24" t="s">
        <v>1109</v>
      </c>
      <c r="R504" s="7" t="s">
        <v>1079</v>
      </c>
      <c r="S504" s="7" t="s">
        <v>792</v>
      </c>
      <c r="T504" s="7" t="s">
        <v>506</v>
      </c>
      <c r="U504" s="7" t="s">
        <v>793</v>
      </c>
      <c r="V504" s="7" t="s">
        <v>507</v>
      </c>
      <c r="W504" s="7" t="s">
        <v>508</v>
      </c>
      <c r="X504" s="7" t="s">
        <v>634</v>
      </c>
      <c r="Y504" s="7" t="s">
        <v>669</v>
      </c>
      <c r="Z504" s="7" t="s">
        <v>990</v>
      </c>
      <c r="AA504" s="8" t="s">
        <v>514</v>
      </c>
    </row>
    <row r="505" spans="1:32" ht="15" customHeight="1" x14ac:dyDescent="0.2">
      <c r="A505" s="69">
        <v>1</v>
      </c>
      <c r="B505" s="89" t="s">
        <v>674</v>
      </c>
      <c r="C505" s="48">
        <v>17</v>
      </c>
      <c r="D505" s="48"/>
      <c r="E505" s="48"/>
      <c r="F505" s="48"/>
      <c r="G505" s="48"/>
      <c r="H505" s="48"/>
      <c r="I505" s="49">
        <v>21</v>
      </c>
      <c r="J505" s="29">
        <f t="shared" si="56"/>
        <v>0</v>
      </c>
      <c r="K505" s="29">
        <f t="shared" si="57"/>
        <v>0</v>
      </c>
      <c r="L505" s="930" t="s">
        <v>2478</v>
      </c>
      <c r="M505" s="931"/>
      <c r="N505" s="931"/>
      <c r="O505" s="932"/>
      <c r="Q505" s="9" t="s">
        <v>1079</v>
      </c>
      <c r="R505" s="10"/>
      <c r="S505" s="20"/>
      <c r="T505" s="20" t="s">
        <v>532</v>
      </c>
      <c r="U505" s="20"/>
      <c r="V505" s="20" t="s">
        <v>532</v>
      </c>
      <c r="W505" s="20"/>
      <c r="X505" s="20"/>
      <c r="Y505" s="20" t="s">
        <v>532</v>
      </c>
      <c r="Z505" s="20"/>
      <c r="AA505" s="21"/>
      <c r="AC505"/>
      <c r="AD505"/>
      <c r="AE505"/>
      <c r="AF505"/>
    </row>
    <row r="506" spans="1:32" ht="15" customHeight="1" x14ac:dyDescent="0.2">
      <c r="A506" s="69">
        <v>2</v>
      </c>
      <c r="B506" s="89" t="s">
        <v>639</v>
      </c>
      <c r="C506" s="48">
        <v>15</v>
      </c>
      <c r="D506" s="48"/>
      <c r="E506" s="48"/>
      <c r="F506" s="48"/>
      <c r="G506" s="48"/>
      <c r="H506" s="48"/>
      <c r="I506" s="49">
        <v>26</v>
      </c>
      <c r="J506" s="29">
        <f t="shared" si="56"/>
        <v>0</v>
      </c>
      <c r="K506" s="29">
        <f t="shared" si="57"/>
        <v>0</v>
      </c>
      <c r="L506" s="930"/>
      <c r="M506" s="931"/>
      <c r="N506" s="931"/>
      <c r="O506" s="932"/>
      <c r="Q506" s="9" t="s">
        <v>792</v>
      </c>
      <c r="R506" s="2"/>
      <c r="S506" s="10"/>
      <c r="T506" s="20" t="s">
        <v>532</v>
      </c>
      <c r="U506" s="20"/>
      <c r="V506" s="20"/>
      <c r="W506" s="20"/>
      <c r="X506" s="20"/>
      <c r="Y506" s="20"/>
      <c r="Z506" s="20"/>
      <c r="AA506" s="21"/>
      <c r="AC506"/>
      <c r="AD506"/>
      <c r="AE506"/>
      <c r="AF506"/>
    </row>
    <row r="507" spans="1:32" ht="15" customHeight="1" x14ac:dyDescent="0.2">
      <c r="A507" s="69">
        <v>3</v>
      </c>
      <c r="B507" s="89" t="s">
        <v>678</v>
      </c>
      <c r="C507" s="48">
        <v>17</v>
      </c>
      <c r="D507" s="48"/>
      <c r="E507" s="48"/>
      <c r="F507" s="48"/>
      <c r="G507" s="48"/>
      <c r="H507" s="48"/>
      <c r="I507" s="49">
        <v>21</v>
      </c>
      <c r="J507" s="29">
        <f t="shared" si="56"/>
        <v>0</v>
      </c>
      <c r="K507" s="29">
        <f t="shared" si="57"/>
        <v>0</v>
      </c>
      <c r="L507" s="930"/>
      <c r="M507" s="931"/>
      <c r="N507" s="931"/>
      <c r="O507" s="932"/>
      <c r="Q507" s="9" t="s">
        <v>506</v>
      </c>
      <c r="R507" s="20"/>
      <c r="S507" s="20" t="s">
        <v>532</v>
      </c>
      <c r="T507" s="10"/>
      <c r="U507" s="20"/>
      <c r="V507" s="20"/>
      <c r="W507" s="20"/>
      <c r="X507" s="20"/>
      <c r="Y507" s="20"/>
      <c r="Z507" s="20"/>
      <c r="AA507" s="21"/>
      <c r="AC507"/>
      <c r="AD507"/>
      <c r="AE507"/>
      <c r="AF507"/>
    </row>
    <row r="508" spans="1:32" ht="15" customHeight="1" x14ac:dyDescent="0.2">
      <c r="A508" s="69">
        <v>4</v>
      </c>
      <c r="B508" s="89" t="s">
        <v>522</v>
      </c>
      <c r="C508" s="48">
        <v>18</v>
      </c>
      <c r="D508" s="48"/>
      <c r="E508" s="48"/>
      <c r="F508" s="48"/>
      <c r="G508" s="48"/>
      <c r="H508" s="48"/>
      <c r="I508" s="49">
        <v>18</v>
      </c>
      <c r="J508" s="29">
        <f t="shared" si="56"/>
        <v>0</v>
      </c>
      <c r="K508" s="29">
        <f t="shared" si="57"/>
        <v>0</v>
      </c>
      <c r="L508" s="930"/>
      <c r="M508" s="931"/>
      <c r="N508" s="931"/>
      <c r="O508" s="932"/>
      <c r="Q508" s="9" t="s">
        <v>793</v>
      </c>
      <c r="R508" s="20"/>
      <c r="S508" s="20"/>
      <c r="T508" s="2"/>
      <c r="U508" s="10"/>
      <c r="V508" s="20" t="s">
        <v>532</v>
      </c>
      <c r="W508" s="20" t="s">
        <v>532</v>
      </c>
      <c r="X508" s="20" t="s">
        <v>532</v>
      </c>
      <c r="Y508" s="20" t="s">
        <v>532</v>
      </c>
      <c r="Z508" s="20" t="s">
        <v>532</v>
      </c>
      <c r="AA508" s="21"/>
      <c r="AC508"/>
      <c r="AD508"/>
      <c r="AE508"/>
      <c r="AF508"/>
    </row>
    <row r="509" spans="1:32" ht="15" customHeight="1" x14ac:dyDescent="0.2">
      <c r="A509" s="69">
        <v>5</v>
      </c>
      <c r="B509" s="89" t="s">
        <v>523</v>
      </c>
      <c r="C509" s="48">
        <v>17</v>
      </c>
      <c r="D509" s="48"/>
      <c r="E509" s="48"/>
      <c r="F509" s="48"/>
      <c r="G509" s="48"/>
      <c r="H509" s="48"/>
      <c r="I509" s="49">
        <v>16</v>
      </c>
      <c r="J509" s="29">
        <f t="shared" si="56"/>
        <v>0</v>
      </c>
      <c r="K509" s="29">
        <f t="shared" si="57"/>
        <v>0</v>
      </c>
      <c r="L509" s="930" t="s">
        <v>2486</v>
      </c>
      <c r="M509" s="931"/>
      <c r="N509" s="931"/>
      <c r="O509" s="932"/>
      <c r="Q509" s="9" t="s">
        <v>507</v>
      </c>
      <c r="R509" s="20"/>
      <c r="S509" s="20"/>
      <c r="T509" s="20"/>
      <c r="U509" s="20" t="s">
        <v>532</v>
      </c>
      <c r="V509" s="10"/>
      <c r="W509" s="20"/>
      <c r="X509" s="20"/>
      <c r="Y509" s="20"/>
      <c r="Z509" s="20"/>
      <c r="AA509" s="21"/>
      <c r="AC509"/>
      <c r="AD509"/>
      <c r="AE509"/>
      <c r="AF509"/>
    </row>
    <row r="510" spans="1:32" ht="15" customHeight="1" x14ac:dyDescent="0.2">
      <c r="A510" s="69">
        <v>6</v>
      </c>
      <c r="B510" s="89" t="s">
        <v>534</v>
      </c>
      <c r="C510" s="48">
        <v>13</v>
      </c>
      <c r="D510" s="48"/>
      <c r="E510" s="48"/>
      <c r="F510" s="48"/>
      <c r="G510" s="48"/>
      <c r="H510" s="48"/>
      <c r="I510" s="49">
        <v>14</v>
      </c>
      <c r="J510" s="29">
        <f t="shared" si="56"/>
        <v>0</v>
      </c>
      <c r="K510" s="29">
        <f t="shared" si="57"/>
        <v>0</v>
      </c>
      <c r="L510" s="930"/>
      <c r="M510" s="931"/>
      <c r="N510" s="931"/>
      <c r="O510" s="932"/>
      <c r="Q510" s="9" t="s">
        <v>508</v>
      </c>
      <c r="R510" s="20"/>
      <c r="S510" s="20"/>
      <c r="T510" s="20"/>
      <c r="U510" s="20" t="s">
        <v>532</v>
      </c>
      <c r="V510" s="2"/>
      <c r="W510" s="10"/>
      <c r="X510" s="20"/>
      <c r="Y510" s="20"/>
      <c r="Z510" s="20"/>
      <c r="AA510" s="21"/>
      <c r="AC510"/>
      <c r="AD510"/>
      <c r="AE510"/>
      <c r="AF510"/>
    </row>
    <row r="511" spans="1:32" ht="15" customHeight="1" x14ac:dyDescent="0.2">
      <c r="A511" s="69">
        <v>7</v>
      </c>
      <c r="B511" s="89" t="s">
        <v>991</v>
      </c>
      <c r="C511" s="48">
        <v>15</v>
      </c>
      <c r="D511" s="48"/>
      <c r="E511" s="48"/>
      <c r="F511" s="48"/>
      <c r="G511" s="48"/>
      <c r="H511" s="48"/>
      <c r="I511" s="49">
        <v>14</v>
      </c>
      <c r="J511" s="29">
        <f t="shared" si="56"/>
        <v>0</v>
      </c>
      <c r="K511" s="29">
        <f t="shared" si="57"/>
        <v>0</v>
      </c>
      <c r="L511" s="930"/>
      <c r="M511" s="931"/>
      <c r="N511" s="931"/>
      <c r="O511" s="932"/>
      <c r="Q511" s="9" t="s">
        <v>634</v>
      </c>
      <c r="R511" s="20"/>
      <c r="S511" s="20"/>
      <c r="T511" s="20"/>
      <c r="U511" s="20" t="s">
        <v>532</v>
      </c>
      <c r="V511" s="2"/>
      <c r="W511" s="11"/>
      <c r="X511" s="10"/>
      <c r="Y511" s="20"/>
      <c r="Z511" s="11"/>
      <c r="AA511" s="21"/>
      <c r="AC511"/>
      <c r="AD511"/>
      <c r="AE511"/>
      <c r="AF511"/>
    </row>
    <row r="512" spans="1:32" ht="15" customHeight="1" thickBot="1" x14ac:dyDescent="0.25">
      <c r="A512" s="69">
        <v>8</v>
      </c>
      <c r="B512" s="89" t="s">
        <v>529</v>
      </c>
      <c r="C512" s="48">
        <v>13</v>
      </c>
      <c r="D512" s="48"/>
      <c r="E512" s="48"/>
      <c r="F512" s="48"/>
      <c r="G512" s="48"/>
      <c r="H512" s="48"/>
      <c r="I512" s="49">
        <v>13</v>
      </c>
      <c r="J512" s="29">
        <f t="shared" si="56"/>
        <v>0</v>
      </c>
      <c r="K512" s="29">
        <f t="shared" si="57"/>
        <v>0</v>
      </c>
      <c r="L512" s="930"/>
      <c r="M512" s="931"/>
      <c r="N512" s="931"/>
      <c r="O512" s="932"/>
      <c r="Q512" s="9" t="s">
        <v>669</v>
      </c>
      <c r="R512" s="20" t="s">
        <v>532</v>
      </c>
      <c r="S512" s="20"/>
      <c r="T512" s="20"/>
      <c r="U512" s="20"/>
      <c r="V512" s="2"/>
      <c r="W512" s="11"/>
      <c r="X512" s="2"/>
      <c r="Y512" s="10"/>
      <c r="Z512" s="20"/>
      <c r="AA512" s="12"/>
      <c r="AC512"/>
      <c r="AD512"/>
      <c r="AE512"/>
      <c r="AF512"/>
    </row>
    <row r="513" spans="1:32" ht="15" customHeight="1" x14ac:dyDescent="0.2">
      <c r="A513" s="69">
        <v>9</v>
      </c>
      <c r="B513" s="89" t="s">
        <v>1080</v>
      </c>
      <c r="C513" s="48">
        <v>17</v>
      </c>
      <c r="D513" s="48"/>
      <c r="E513" s="48"/>
      <c r="F513" s="48"/>
      <c r="G513" s="48"/>
      <c r="H513" s="48"/>
      <c r="I513" s="49">
        <v>9</v>
      </c>
      <c r="J513" s="29">
        <f t="shared" si="56"/>
        <v>0</v>
      </c>
      <c r="K513" s="29">
        <f t="shared" si="57"/>
        <v>0</v>
      </c>
      <c r="L513" s="1088" t="s">
        <v>176</v>
      </c>
      <c r="M513" s="1089"/>
      <c r="N513" s="1089"/>
      <c r="O513" s="1090"/>
      <c r="Q513" s="9" t="s">
        <v>990</v>
      </c>
      <c r="R513" s="20"/>
      <c r="S513" s="20"/>
      <c r="T513" s="20"/>
      <c r="U513" s="20" t="s">
        <v>532</v>
      </c>
      <c r="V513" s="20"/>
      <c r="W513" s="20"/>
      <c r="X513" s="2"/>
      <c r="Y513" s="11"/>
      <c r="Z513" s="10"/>
      <c r="AA513" s="12"/>
      <c r="AC513"/>
      <c r="AD513"/>
      <c r="AE513"/>
      <c r="AF513"/>
    </row>
    <row r="514" spans="1:32" ht="15" customHeight="1" thickBot="1" x14ac:dyDescent="0.25">
      <c r="A514" s="30">
        <v>10</v>
      </c>
      <c r="B514" s="97" t="s">
        <v>992</v>
      </c>
      <c r="C514" s="50">
        <v>15</v>
      </c>
      <c r="D514" s="50">
        <v>0</v>
      </c>
      <c r="E514" s="50">
        <v>0</v>
      </c>
      <c r="F514" s="50">
        <v>0</v>
      </c>
      <c r="G514" s="50">
        <v>0</v>
      </c>
      <c r="H514" s="50">
        <v>0</v>
      </c>
      <c r="I514" s="51">
        <v>6</v>
      </c>
      <c r="J514" s="29">
        <f t="shared" si="56"/>
        <v>0</v>
      </c>
      <c r="K514" s="29">
        <f t="shared" si="57"/>
        <v>0</v>
      </c>
      <c r="L514" s="1091"/>
      <c r="M514" s="1092"/>
      <c r="N514" s="1092"/>
      <c r="O514" s="1093"/>
      <c r="Q514" s="13" t="s">
        <v>514</v>
      </c>
      <c r="R514" s="23" t="s">
        <v>532</v>
      </c>
      <c r="S514" s="23"/>
      <c r="T514" s="23"/>
      <c r="U514" s="23" t="s">
        <v>532</v>
      </c>
      <c r="V514" s="23"/>
      <c r="W514" s="23"/>
      <c r="X514" s="3"/>
      <c r="Y514" s="14"/>
      <c r="Z514" s="23"/>
      <c r="AA514" s="15"/>
      <c r="AC514"/>
      <c r="AD514"/>
      <c r="AE514"/>
      <c r="AF514"/>
    </row>
    <row r="515" spans="1:32" ht="15" customHeight="1" x14ac:dyDescent="0.2">
      <c r="C515" s="29">
        <f>SUM(C505:C514)</f>
        <v>157</v>
      </c>
      <c r="D515" s="29">
        <v>0</v>
      </c>
      <c r="E515" s="29">
        <v>0</v>
      </c>
      <c r="F515" s="29">
        <v>0</v>
      </c>
      <c r="G515" s="29">
        <v>0</v>
      </c>
      <c r="H515" s="29">
        <v>0</v>
      </c>
      <c r="I515" s="29">
        <v>158</v>
      </c>
      <c r="J515" s="29">
        <f t="shared" si="56"/>
        <v>0</v>
      </c>
      <c r="K515" s="29">
        <f t="shared" si="57"/>
        <v>0</v>
      </c>
    </row>
    <row r="516" spans="1:32" ht="15" customHeight="1" thickBot="1" x14ac:dyDescent="0.25"/>
    <row r="517" spans="1:32" ht="15" customHeight="1" thickBot="1" x14ac:dyDescent="0.25">
      <c r="A517" s="983" t="s">
        <v>665</v>
      </c>
      <c r="B517" s="984"/>
      <c r="C517" s="984"/>
      <c r="D517" s="984"/>
      <c r="E517" s="984"/>
      <c r="F517" s="985"/>
      <c r="G517" s="980" t="s">
        <v>1108</v>
      </c>
      <c r="H517" s="981"/>
      <c r="I517" s="982"/>
      <c r="L517" s="986" t="s">
        <v>588</v>
      </c>
      <c r="M517" s="987"/>
      <c r="N517" s="987"/>
      <c r="O517" s="988"/>
    </row>
    <row r="518" spans="1:32" ht="15" customHeight="1" thickBot="1" x14ac:dyDescent="0.25">
      <c r="A518" s="30" t="s">
        <v>496</v>
      </c>
      <c r="B518" s="85" t="s">
        <v>497</v>
      </c>
      <c r="C518" s="31" t="s">
        <v>498</v>
      </c>
      <c r="D518" s="31" t="s">
        <v>499</v>
      </c>
      <c r="E518" s="31" t="s">
        <v>500</v>
      </c>
      <c r="F518" s="31" t="s">
        <v>501</v>
      </c>
      <c r="G518" s="32" t="s">
        <v>502</v>
      </c>
      <c r="H518" s="32" t="s">
        <v>503</v>
      </c>
      <c r="I518" s="33" t="s">
        <v>504</v>
      </c>
      <c r="L518" s="989"/>
      <c r="M518" s="990"/>
      <c r="N518" s="990"/>
      <c r="O518" s="991"/>
      <c r="Q518" s="24" t="s">
        <v>1109</v>
      </c>
      <c r="R518" s="7" t="s">
        <v>633</v>
      </c>
      <c r="S518" s="7" t="s">
        <v>847</v>
      </c>
      <c r="T518" s="7" t="s">
        <v>509</v>
      </c>
      <c r="U518" s="7" t="s">
        <v>513</v>
      </c>
      <c r="V518" s="7" t="s">
        <v>611</v>
      </c>
      <c r="W518" s="7" t="s">
        <v>644</v>
      </c>
      <c r="X518" s="7" t="s">
        <v>702</v>
      </c>
      <c r="Y518" s="7" t="s">
        <v>645</v>
      </c>
      <c r="Z518" s="7" t="s">
        <v>177</v>
      </c>
      <c r="AA518" s="7" t="s">
        <v>955</v>
      </c>
      <c r="AB518" s="8" t="s">
        <v>1081</v>
      </c>
    </row>
    <row r="519" spans="1:32" ht="15" customHeight="1" x14ac:dyDescent="0.2">
      <c r="A519" s="52">
        <v>1</v>
      </c>
      <c r="B519" s="53" t="s">
        <v>178</v>
      </c>
      <c r="C519" s="46">
        <v>17</v>
      </c>
      <c r="D519" s="46"/>
      <c r="E519" s="46"/>
      <c r="F519" s="46"/>
      <c r="G519" s="46"/>
      <c r="H519" s="46"/>
      <c r="I519" s="47">
        <v>27</v>
      </c>
      <c r="J519" s="29">
        <f t="shared" si="56"/>
        <v>0</v>
      </c>
      <c r="K519" s="29">
        <f t="shared" si="57"/>
        <v>0</v>
      </c>
      <c r="L519" s="930" t="s">
        <v>179</v>
      </c>
      <c r="M519" s="931"/>
      <c r="N519" s="931"/>
      <c r="O519" s="932"/>
      <c r="Q519" s="9" t="s">
        <v>633</v>
      </c>
      <c r="R519" s="10"/>
      <c r="S519" s="20"/>
      <c r="T519" s="20"/>
      <c r="U519" s="20"/>
      <c r="V519" s="20"/>
      <c r="W519" s="20"/>
      <c r="X519" s="20"/>
      <c r="Y519" s="20"/>
      <c r="Z519" s="20"/>
      <c r="AA519" s="20"/>
      <c r="AB519" s="21"/>
    </row>
    <row r="520" spans="1:32" ht="15" customHeight="1" x14ac:dyDescent="0.2">
      <c r="A520" s="37">
        <v>2</v>
      </c>
      <c r="B520" s="54" t="s">
        <v>999</v>
      </c>
      <c r="C520" s="48">
        <v>16</v>
      </c>
      <c r="D520" s="48"/>
      <c r="E520" s="48"/>
      <c r="F520" s="48"/>
      <c r="G520" s="48"/>
      <c r="H520" s="48"/>
      <c r="I520" s="49">
        <v>26</v>
      </c>
      <c r="J520" s="29">
        <f t="shared" si="56"/>
        <v>0</v>
      </c>
      <c r="K520" s="29">
        <f t="shared" si="57"/>
        <v>0</v>
      </c>
      <c r="L520" s="930"/>
      <c r="M520" s="931"/>
      <c r="N520" s="931"/>
      <c r="O520" s="932"/>
      <c r="Q520" s="9" t="s">
        <v>847</v>
      </c>
      <c r="R520" s="20"/>
      <c r="S520" s="10"/>
      <c r="T520" s="20"/>
      <c r="U520" s="20" t="s">
        <v>532</v>
      </c>
      <c r="V520" s="20"/>
      <c r="W520" s="20" t="s">
        <v>532</v>
      </c>
      <c r="X520" s="20"/>
      <c r="Y520" s="20"/>
      <c r="Z520" s="20" t="s">
        <v>532</v>
      </c>
      <c r="AA520" s="20"/>
      <c r="AB520" s="21"/>
    </row>
    <row r="521" spans="1:32" ht="15" customHeight="1" x14ac:dyDescent="0.2">
      <c r="A521" s="37">
        <v>3</v>
      </c>
      <c r="B521" s="54" t="s">
        <v>852</v>
      </c>
      <c r="C521" s="48">
        <v>15</v>
      </c>
      <c r="D521" s="48"/>
      <c r="E521" s="48"/>
      <c r="F521" s="48"/>
      <c r="G521" s="48"/>
      <c r="H521" s="48"/>
      <c r="I521" s="49">
        <v>17</v>
      </c>
      <c r="J521" s="29">
        <f t="shared" si="56"/>
        <v>0</v>
      </c>
      <c r="K521" s="29">
        <f t="shared" si="57"/>
        <v>0</v>
      </c>
      <c r="L521" s="930"/>
      <c r="M521" s="931"/>
      <c r="N521" s="931"/>
      <c r="O521" s="932"/>
      <c r="Q521" s="9" t="s">
        <v>509</v>
      </c>
      <c r="R521" s="20"/>
      <c r="S521" s="2"/>
      <c r="T521" s="10"/>
      <c r="U521" s="20" t="s">
        <v>532</v>
      </c>
      <c r="V521" s="20"/>
      <c r="W521" s="20"/>
      <c r="X521" s="20"/>
      <c r="Y521" s="20"/>
      <c r="Z521" s="20"/>
      <c r="AA521" s="20"/>
      <c r="AB521" s="21"/>
    </row>
    <row r="522" spans="1:32" ht="15" customHeight="1" x14ac:dyDescent="0.2">
      <c r="A522" s="37">
        <v>4</v>
      </c>
      <c r="B522" s="54" t="s">
        <v>180</v>
      </c>
      <c r="C522" s="48">
        <v>15</v>
      </c>
      <c r="D522" s="48"/>
      <c r="E522" s="48"/>
      <c r="F522" s="48"/>
      <c r="G522" s="48"/>
      <c r="H522" s="48"/>
      <c r="I522" s="49">
        <v>16</v>
      </c>
      <c r="J522" s="29">
        <f t="shared" si="56"/>
        <v>0</v>
      </c>
      <c r="K522" s="29">
        <f t="shared" si="57"/>
        <v>0</v>
      </c>
      <c r="L522" s="930"/>
      <c r="M522" s="931"/>
      <c r="N522" s="931"/>
      <c r="O522" s="932"/>
      <c r="Q522" s="9" t="s">
        <v>513</v>
      </c>
      <c r="R522" s="20"/>
      <c r="S522" s="20"/>
      <c r="T522" s="20" t="s">
        <v>532</v>
      </c>
      <c r="U522" s="10"/>
      <c r="V522" s="20"/>
      <c r="W522" s="20"/>
      <c r="X522" s="20"/>
      <c r="Y522" s="20"/>
      <c r="Z522" s="20"/>
      <c r="AA522" s="20"/>
      <c r="AB522" s="21"/>
    </row>
    <row r="523" spans="1:32" ht="15" customHeight="1" x14ac:dyDescent="0.2">
      <c r="A523" s="37">
        <v>5</v>
      </c>
      <c r="B523" s="54" t="s">
        <v>647</v>
      </c>
      <c r="C523" s="48">
        <v>18</v>
      </c>
      <c r="D523" s="48"/>
      <c r="E523" s="48"/>
      <c r="F523" s="48"/>
      <c r="G523" s="48"/>
      <c r="H523" s="48"/>
      <c r="I523" s="49">
        <v>16</v>
      </c>
      <c r="J523" s="29">
        <f t="shared" si="56"/>
        <v>0</v>
      </c>
      <c r="K523" s="29">
        <f t="shared" si="57"/>
        <v>0</v>
      </c>
      <c r="L523" s="930"/>
      <c r="M523" s="931"/>
      <c r="N523" s="931"/>
      <c r="O523" s="932"/>
      <c r="Q523" s="9" t="s">
        <v>611</v>
      </c>
      <c r="R523" s="20"/>
      <c r="S523" s="20"/>
      <c r="T523" s="20"/>
      <c r="U523" s="2"/>
      <c r="V523" s="10"/>
      <c r="W523" s="20" t="s">
        <v>532</v>
      </c>
      <c r="X523" s="20" t="s">
        <v>532</v>
      </c>
      <c r="Y523" s="20" t="s">
        <v>532</v>
      </c>
      <c r="Z523" s="20" t="s">
        <v>532</v>
      </c>
      <c r="AA523" s="20" t="s">
        <v>532</v>
      </c>
      <c r="AB523" s="21"/>
    </row>
    <row r="524" spans="1:32" ht="15" customHeight="1" x14ac:dyDescent="0.2">
      <c r="A524" s="37">
        <v>6</v>
      </c>
      <c r="B524" s="54" t="s">
        <v>181</v>
      </c>
      <c r="C524" s="48">
        <v>18</v>
      </c>
      <c r="D524" s="48"/>
      <c r="E524" s="48"/>
      <c r="F524" s="48"/>
      <c r="G524" s="48"/>
      <c r="H524" s="48"/>
      <c r="I524" s="49">
        <v>14</v>
      </c>
      <c r="J524" s="29">
        <f t="shared" si="56"/>
        <v>0</v>
      </c>
      <c r="K524" s="29">
        <f t="shared" si="57"/>
        <v>0</v>
      </c>
      <c r="L524" s="930"/>
      <c r="M524" s="931"/>
      <c r="N524" s="931"/>
      <c r="O524" s="932"/>
      <c r="Q524" s="9" t="s">
        <v>644</v>
      </c>
      <c r="R524" s="20"/>
      <c r="S524" s="20"/>
      <c r="T524" s="20"/>
      <c r="U524" s="20"/>
      <c r="V524" s="20" t="s">
        <v>532</v>
      </c>
      <c r="W524" s="10"/>
      <c r="X524" s="20"/>
      <c r="Y524" s="20"/>
      <c r="Z524" s="20"/>
      <c r="AA524" s="20"/>
      <c r="AB524" s="21"/>
    </row>
    <row r="525" spans="1:32" ht="15" customHeight="1" x14ac:dyDescent="0.2">
      <c r="A525" s="37">
        <v>7</v>
      </c>
      <c r="B525" s="54" t="s">
        <v>524</v>
      </c>
      <c r="C525" s="48">
        <v>14</v>
      </c>
      <c r="D525" s="48"/>
      <c r="E525" s="48"/>
      <c r="F525" s="48"/>
      <c r="G525" s="48"/>
      <c r="H525" s="48"/>
      <c r="I525" s="49">
        <v>13</v>
      </c>
      <c r="J525" s="29">
        <f t="shared" si="56"/>
        <v>0</v>
      </c>
      <c r="K525" s="29">
        <f t="shared" si="57"/>
        <v>0</v>
      </c>
      <c r="L525" s="930"/>
      <c r="M525" s="931"/>
      <c r="N525" s="931"/>
      <c r="O525" s="932"/>
      <c r="Q525" s="9" t="s">
        <v>702</v>
      </c>
      <c r="R525" s="20"/>
      <c r="S525" s="20"/>
      <c r="T525" s="20"/>
      <c r="U525" s="20"/>
      <c r="V525" s="20" t="s">
        <v>532</v>
      </c>
      <c r="W525" s="2"/>
      <c r="X525" s="10"/>
      <c r="Y525" s="20"/>
      <c r="Z525" s="20"/>
      <c r="AA525" s="20"/>
      <c r="AB525" s="21"/>
    </row>
    <row r="526" spans="1:32" ht="15" customHeight="1" x14ac:dyDescent="0.2">
      <c r="A526" s="37">
        <v>8</v>
      </c>
      <c r="B526" s="54" t="s">
        <v>1005</v>
      </c>
      <c r="C526" s="48">
        <v>14</v>
      </c>
      <c r="D526" s="48"/>
      <c r="E526" s="48"/>
      <c r="F526" s="48"/>
      <c r="G526" s="48"/>
      <c r="H526" s="48"/>
      <c r="I526" s="49">
        <v>10</v>
      </c>
      <c r="J526" s="29">
        <f t="shared" si="56"/>
        <v>0</v>
      </c>
      <c r="K526" s="29">
        <f t="shared" si="57"/>
        <v>0</v>
      </c>
      <c r="L526" s="930"/>
      <c r="M526" s="931"/>
      <c r="N526" s="931"/>
      <c r="O526" s="932"/>
      <c r="Q526" s="9" t="s">
        <v>645</v>
      </c>
      <c r="R526" s="20"/>
      <c r="S526" s="20"/>
      <c r="T526" s="20"/>
      <c r="U526" s="20"/>
      <c r="V526" s="20" t="s">
        <v>532</v>
      </c>
      <c r="W526" s="2"/>
      <c r="X526" s="11"/>
      <c r="Y526" s="10"/>
      <c r="Z526" s="20"/>
      <c r="AA526" s="11"/>
      <c r="AB526" s="21"/>
    </row>
    <row r="527" spans="1:32" ht="15" customHeight="1" thickBot="1" x14ac:dyDescent="0.25">
      <c r="A527" s="37">
        <v>9</v>
      </c>
      <c r="B527" s="54" t="s">
        <v>57</v>
      </c>
      <c r="C527" s="48">
        <v>12</v>
      </c>
      <c r="D527" s="48"/>
      <c r="E527" s="48"/>
      <c r="F527" s="48"/>
      <c r="G527" s="48"/>
      <c r="H527" s="48"/>
      <c r="I527" s="49">
        <v>7</v>
      </c>
      <c r="J527" s="29">
        <f t="shared" si="56"/>
        <v>0</v>
      </c>
      <c r="K527" s="29">
        <f t="shared" si="57"/>
        <v>0</v>
      </c>
      <c r="L527" s="930"/>
      <c r="M527" s="931"/>
      <c r="N527" s="931"/>
      <c r="O527" s="932"/>
      <c r="Q527" s="9" t="s">
        <v>177</v>
      </c>
      <c r="R527" s="20"/>
      <c r="S527" s="20" t="s">
        <v>532</v>
      </c>
      <c r="T527" s="20"/>
      <c r="U527" s="20"/>
      <c r="V527" s="20"/>
      <c r="W527" s="2"/>
      <c r="X527" s="11"/>
      <c r="Y527" s="2"/>
      <c r="Z527" s="10"/>
      <c r="AA527" s="20"/>
      <c r="AB527" s="12"/>
    </row>
    <row r="528" spans="1:32" ht="15" customHeight="1" x14ac:dyDescent="0.2">
      <c r="A528" s="37">
        <v>10</v>
      </c>
      <c r="B528" s="54" t="s">
        <v>719</v>
      </c>
      <c r="C528" s="48">
        <v>11</v>
      </c>
      <c r="D528" s="48"/>
      <c r="E528" s="48"/>
      <c r="F528" s="48"/>
      <c r="G528" s="48"/>
      <c r="H528" s="48"/>
      <c r="I528" s="49">
        <v>6</v>
      </c>
      <c r="J528" s="29">
        <f t="shared" si="56"/>
        <v>0</v>
      </c>
      <c r="K528" s="29">
        <f t="shared" si="57"/>
        <v>0</v>
      </c>
      <c r="L528" s="1088" t="s">
        <v>1191</v>
      </c>
      <c r="M528" s="1089"/>
      <c r="N528" s="1089"/>
      <c r="O528" s="1090"/>
      <c r="Q528" s="9" t="s">
        <v>955</v>
      </c>
      <c r="R528" s="20"/>
      <c r="S528" s="20"/>
      <c r="T528" s="20"/>
      <c r="U528" s="20"/>
      <c r="V528" s="20" t="s">
        <v>532</v>
      </c>
      <c r="W528" s="20"/>
      <c r="X528" s="20"/>
      <c r="Y528" s="2"/>
      <c r="Z528" s="11"/>
      <c r="AA528" s="10"/>
      <c r="AB528" s="12"/>
    </row>
    <row r="529" spans="1:28" ht="15" customHeight="1" thickBot="1" x14ac:dyDescent="0.25">
      <c r="A529" s="40" t="s">
        <v>533</v>
      </c>
      <c r="B529" s="55" t="s">
        <v>1083</v>
      </c>
      <c r="C529" s="50">
        <v>0</v>
      </c>
      <c r="D529" s="50"/>
      <c r="E529" s="50"/>
      <c r="F529" s="50"/>
      <c r="G529" s="50"/>
      <c r="H529" s="50"/>
      <c r="I529" s="51">
        <v>0</v>
      </c>
      <c r="J529" s="29">
        <f t="shared" si="56"/>
        <v>0</v>
      </c>
      <c r="K529" s="29">
        <f t="shared" si="57"/>
        <v>0</v>
      </c>
      <c r="L529" s="1091"/>
      <c r="M529" s="1092"/>
      <c r="N529" s="1092"/>
      <c r="O529" s="1093"/>
      <c r="Q529" s="13" t="s">
        <v>1081</v>
      </c>
      <c r="R529" s="23" t="s">
        <v>532</v>
      </c>
      <c r="S529" s="23" t="s">
        <v>532</v>
      </c>
      <c r="T529" s="23"/>
      <c r="U529" s="23"/>
      <c r="V529" s="23" t="s">
        <v>532</v>
      </c>
      <c r="W529" s="23"/>
      <c r="X529" s="23"/>
      <c r="Y529" s="3"/>
      <c r="Z529" s="14"/>
      <c r="AA529" s="23"/>
      <c r="AB529" s="15"/>
    </row>
    <row r="530" spans="1:28" ht="15" customHeight="1" x14ac:dyDescent="0.2">
      <c r="C530" s="29">
        <v>150</v>
      </c>
      <c r="D530" s="29">
        <v>0</v>
      </c>
      <c r="E530" s="29">
        <v>0</v>
      </c>
      <c r="F530" s="29">
        <v>0</v>
      </c>
      <c r="G530" s="29">
        <v>0</v>
      </c>
      <c r="H530" s="29">
        <v>0</v>
      </c>
      <c r="I530" s="29">
        <v>152</v>
      </c>
      <c r="J530" s="29">
        <f t="shared" si="56"/>
        <v>0</v>
      </c>
      <c r="K530" s="29">
        <f t="shared" si="57"/>
        <v>0</v>
      </c>
    </row>
    <row r="531" spans="1:28" ht="15" customHeight="1" thickBot="1" x14ac:dyDescent="0.25"/>
    <row r="532" spans="1:28" ht="15" customHeight="1" thickBot="1" x14ac:dyDescent="0.25">
      <c r="A532" s="983" t="s">
        <v>1192</v>
      </c>
      <c r="B532" s="984"/>
      <c r="C532" s="984"/>
      <c r="D532" s="984"/>
      <c r="E532" s="984"/>
      <c r="F532" s="985"/>
      <c r="G532" s="980" t="s">
        <v>1108</v>
      </c>
      <c r="H532" s="981"/>
      <c r="I532" s="982"/>
      <c r="L532" s="945" t="s">
        <v>495</v>
      </c>
      <c r="M532" s="946"/>
      <c r="N532" s="946"/>
      <c r="O532" s="947"/>
    </row>
    <row r="533" spans="1:28" ht="15" customHeight="1" thickBot="1" x14ac:dyDescent="0.25">
      <c r="A533" s="30" t="s">
        <v>496</v>
      </c>
      <c r="B533" s="85" t="s">
        <v>497</v>
      </c>
      <c r="C533" s="31" t="s">
        <v>498</v>
      </c>
      <c r="D533" s="31" t="s">
        <v>499</v>
      </c>
      <c r="E533" s="31" t="s">
        <v>500</v>
      </c>
      <c r="F533" s="31" t="s">
        <v>501</v>
      </c>
      <c r="G533" s="32" t="s">
        <v>502</v>
      </c>
      <c r="H533" s="32" t="s">
        <v>503</v>
      </c>
      <c r="I533" s="33" t="s">
        <v>504</v>
      </c>
      <c r="L533" s="948"/>
      <c r="M533" s="949"/>
      <c r="N533" s="949"/>
      <c r="O533" s="950"/>
      <c r="Q533" s="180" t="s">
        <v>1109</v>
      </c>
      <c r="R533" s="7" t="s">
        <v>506</v>
      </c>
      <c r="S533" s="7" t="s">
        <v>716</v>
      </c>
      <c r="T533" s="7" t="s">
        <v>959</v>
      </c>
      <c r="U533" s="7" t="s">
        <v>507</v>
      </c>
      <c r="V533" s="7" t="s">
        <v>634</v>
      </c>
      <c r="W533" s="8" t="s">
        <v>669</v>
      </c>
    </row>
    <row r="534" spans="1:28" ht="15" customHeight="1" x14ac:dyDescent="0.2">
      <c r="A534" s="52">
        <v>1</v>
      </c>
      <c r="B534" s="126" t="s">
        <v>674</v>
      </c>
      <c r="C534" s="127"/>
      <c r="D534" s="127"/>
      <c r="E534" s="127"/>
      <c r="F534" s="127"/>
      <c r="G534" s="127"/>
      <c r="H534" s="127"/>
      <c r="I534" s="128"/>
      <c r="J534" s="29">
        <f t="shared" si="56"/>
        <v>0</v>
      </c>
      <c r="K534" s="29">
        <f t="shared" si="57"/>
        <v>0</v>
      </c>
      <c r="L534" s="927" t="s">
        <v>1193</v>
      </c>
      <c r="M534" s="928"/>
      <c r="N534" s="928"/>
      <c r="O534" s="929"/>
      <c r="Q534" s="9" t="s">
        <v>506</v>
      </c>
      <c r="R534" s="10"/>
      <c r="S534" s="20"/>
      <c r="T534" s="20"/>
      <c r="U534" s="20"/>
      <c r="V534" s="20"/>
      <c r="W534" s="21"/>
    </row>
    <row r="535" spans="1:28" ht="15" customHeight="1" x14ac:dyDescent="0.2">
      <c r="A535" s="37" t="s">
        <v>521</v>
      </c>
      <c r="B535" s="129" t="s">
        <v>534</v>
      </c>
      <c r="C535" s="48"/>
      <c r="D535" s="48"/>
      <c r="E535" s="48"/>
      <c r="F535" s="48"/>
      <c r="G535" s="48"/>
      <c r="H535" s="48"/>
      <c r="I535" s="49"/>
      <c r="J535" s="29">
        <f t="shared" si="56"/>
        <v>0</v>
      </c>
      <c r="K535" s="29">
        <f t="shared" si="57"/>
        <v>0</v>
      </c>
      <c r="L535" s="930"/>
      <c r="M535" s="931"/>
      <c r="N535" s="931"/>
      <c r="O535" s="932"/>
      <c r="Q535" s="9" t="s">
        <v>716</v>
      </c>
      <c r="R535" s="2"/>
      <c r="S535" s="10"/>
      <c r="T535" s="20"/>
      <c r="U535" s="20"/>
      <c r="V535" s="20"/>
      <c r="W535" s="21"/>
    </row>
    <row r="536" spans="1:28" ht="15" customHeight="1" x14ac:dyDescent="0.2">
      <c r="A536" s="37" t="s">
        <v>521</v>
      </c>
      <c r="B536" s="129" t="s">
        <v>1194</v>
      </c>
      <c r="C536" s="48"/>
      <c r="D536" s="48"/>
      <c r="E536" s="48"/>
      <c r="F536" s="48"/>
      <c r="G536" s="48"/>
      <c r="H536" s="48"/>
      <c r="I536" s="49"/>
      <c r="J536" s="29">
        <f t="shared" si="56"/>
        <v>0</v>
      </c>
      <c r="K536" s="29">
        <f t="shared" si="57"/>
        <v>0</v>
      </c>
      <c r="L536" s="930"/>
      <c r="M536" s="931"/>
      <c r="N536" s="931"/>
      <c r="O536" s="932"/>
      <c r="Q536" s="9" t="s">
        <v>959</v>
      </c>
      <c r="R536" s="2"/>
      <c r="S536" s="11"/>
      <c r="T536" s="10"/>
      <c r="U536" s="20"/>
      <c r="V536" s="11"/>
      <c r="W536" s="21"/>
    </row>
    <row r="537" spans="1:28" ht="15" customHeight="1" x14ac:dyDescent="0.2">
      <c r="A537" s="37" t="s">
        <v>521</v>
      </c>
      <c r="B537" s="129" t="s">
        <v>522</v>
      </c>
      <c r="C537" s="48"/>
      <c r="D537" s="48"/>
      <c r="E537" s="48"/>
      <c r="F537" s="48"/>
      <c r="G537" s="48"/>
      <c r="H537" s="48"/>
      <c r="I537" s="49"/>
      <c r="J537" s="29">
        <f>D537+E537+F537</f>
        <v>0</v>
      </c>
      <c r="K537" s="29">
        <f>D537*2+E537</f>
        <v>0</v>
      </c>
      <c r="L537" s="930"/>
      <c r="M537" s="931"/>
      <c r="N537" s="931"/>
      <c r="O537" s="932"/>
      <c r="Q537" s="9" t="s">
        <v>507</v>
      </c>
      <c r="R537" s="2"/>
      <c r="S537" s="11"/>
      <c r="T537" s="2"/>
      <c r="U537" s="10"/>
      <c r="V537" s="20"/>
      <c r="W537" s="12"/>
    </row>
    <row r="538" spans="1:28" ht="15" customHeight="1" x14ac:dyDescent="0.2">
      <c r="A538" s="37" t="s">
        <v>521</v>
      </c>
      <c r="B538" s="129" t="s">
        <v>639</v>
      </c>
      <c r="C538" s="48"/>
      <c r="D538" s="48"/>
      <c r="E538" s="48"/>
      <c r="F538" s="48"/>
      <c r="G538" s="48"/>
      <c r="H538" s="48"/>
      <c r="I538" s="49"/>
      <c r="J538" s="29">
        <f>D538+E538+F538</f>
        <v>0</v>
      </c>
      <c r="K538" s="29">
        <f>D538*2+E538</f>
        <v>0</v>
      </c>
      <c r="L538" s="930"/>
      <c r="M538" s="931"/>
      <c r="N538" s="931"/>
      <c r="O538" s="932"/>
      <c r="Q538" s="9" t="s">
        <v>634</v>
      </c>
      <c r="R538" s="20"/>
      <c r="S538" s="20"/>
      <c r="T538" s="2"/>
      <c r="U538" s="11"/>
      <c r="V538" s="10"/>
      <c r="W538" s="12"/>
    </row>
    <row r="539" spans="1:28" ht="15" customHeight="1" thickBot="1" x14ac:dyDescent="0.25">
      <c r="A539" s="40" t="s">
        <v>521</v>
      </c>
      <c r="B539" s="130" t="s">
        <v>678</v>
      </c>
      <c r="C539" s="50"/>
      <c r="D539" s="50"/>
      <c r="E539" s="50"/>
      <c r="F539" s="50"/>
      <c r="G539" s="50"/>
      <c r="H539" s="50"/>
      <c r="I539" s="51"/>
      <c r="J539" s="29">
        <f t="shared" si="56"/>
        <v>0</v>
      </c>
      <c r="K539" s="29">
        <f t="shared" si="57"/>
        <v>0</v>
      </c>
      <c r="L539" s="933"/>
      <c r="M539" s="934"/>
      <c r="N539" s="934"/>
      <c r="O539" s="935"/>
      <c r="Q539" s="13" t="s">
        <v>669</v>
      </c>
      <c r="R539" s="23"/>
      <c r="S539" s="23"/>
      <c r="T539" s="3"/>
      <c r="U539" s="14"/>
      <c r="V539" s="23"/>
      <c r="W539" s="15"/>
    </row>
    <row r="540" spans="1:28" ht="15" customHeight="1" x14ac:dyDescent="0.2">
      <c r="C540" s="29">
        <f t="shared" ref="C540:I540" si="64">SUM(C534:C539)</f>
        <v>0</v>
      </c>
      <c r="D540" s="29">
        <f t="shared" si="64"/>
        <v>0</v>
      </c>
      <c r="E540" s="29">
        <f t="shared" si="64"/>
        <v>0</v>
      </c>
      <c r="F540" s="29">
        <f t="shared" si="64"/>
        <v>0</v>
      </c>
      <c r="G540" s="29">
        <f t="shared" si="64"/>
        <v>0</v>
      </c>
      <c r="H540" s="29">
        <f t="shared" si="64"/>
        <v>0</v>
      </c>
      <c r="I540" s="29">
        <f t="shared" si="64"/>
        <v>0</v>
      </c>
      <c r="J540" s="29">
        <f t="shared" si="56"/>
        <v>0</v>
      </c>
      <c r="K540" s="29">
        <f t="shared" si="57"/>
        <v>0</v>
      </c>
    </row>
    <row r="541" spans="1:28" ht="15" customHeight="1" thickBot="1" x14ac:dyDescent="0.25"/>
    <row r="542" spans="1:28" ht="15" customHeight="1" thickBot="1" x14ac:dyDescent="0.25">
      <c r="A542" s="995" t="s">
        <v>873</v>
      </c>
      <c r="B542" s="996"/>
      <c r="C542" s="996"/>
      <c r="D542" s="996"/>
      <c r="E542" s="996"/>
      <c r="F542" s="997"/>
      <c r="G542" s="992" t="s">
        <v>1108</v>
      </c>
      <c r="H542" s="993"/>
      <c r="I542" s="994"/>
      <c r="L542" s="945" t="s">
        <v>495</v>
      </c>
      <c r="M542" s="946"/>
      <c r="N542" s="946"/>
      <c r="O542" s="947"/>
    </row>
    <row r="543" spans="1:28" ht="15" customHeight="1" thickBot="1" x14ac:dyDescent="0.25">
      <c r="A543" s="56" t="s">
        <v>496</v>
      </c>
      <c r="B543" s="87" t="s">
        <v>497</v>
      </c>
      <c r="C543" s="57" t="s">
        <v>498</v>
      </c>
      <c r="D543" s="57" t="s">
        <v>499</v>
      </c>
      <c r="E543" s="57" t="s">
        <v>500</v>
      </c>
      <c r="F543" s="57" t="s">
        <v>501</v>
      </c>
      <c r="G543" s="58" t="s">
        <v>502</v>
      </c>
      <c r="H543" s="58" t="s">
        <v>503</v>
      </c>
      <c r="I543" s="59" t="s">
        <v>504</v>
      </c>
      <c r="L543" s="948"/>
      <c r="M543" s="949"/>
      <c r="N543" s="949"/>
      <c r="O543" s="950"/>
      <c r="Q543" s="24" t="s">
        <v>1109</v>
      </c>
      <c r="R543" s="25" t="s">
        <v>1195</v>
      </c>
      <c r="S543" s="25" t="s">
        <v>1196</v>
      </c>
      <c r="T543" s="25" t="s">
        <v>1010</v>
      </c>
      <c r="U543" s="25" t="s">
        <v>59</v>
      </c>
      <c r="V543" s="25" t="s">
        <v>60</v>
      </c>
      <c r="W543" s="25" t="s">
        <v>1197</v>
      </c>
      <c r="X543" s="25" t="s">
        <v>61</v>
      </c>
      <c r="Y543" s="26" t="s">
        <v>63</v>
      </c>
    </row>
    <row r="544" spans="1:28" ht="15" customHeight="1" x14ac:dyDescent="0.2">
      <c r="A544" s="178">
        <v>1</v>
      </c>
      <c r="B544" s="126" t="s">
        <v>878</v>
      </c>
      <c r="C544" s="127"/>
      <c r="D544" s="127"/>
      <c r="E544" s="127"/>
      <c r="F544" s="127"/>
      <c r="G544" s="127"/>
      <c r="H544" s="127"/>
      <c r="I544" s="128"/>
      <c r="J544" s="29">
        <f t="shared" ref="J544:J552" si="65">D544+E544+F544</f>
        <v>0</v>
      </c>
      <c r="K544" s="29">
        <f t="shared" ref="K544:K552" si="66">D544*2+E544</f>
        <v>0</v>
      </c>
      <c r="L544" s="927" t="s">
        <v>1198</v>
      </c>
      <c r="M544" s="928"/>
      <c r="N544" s="928"/>
      <c r="O544" s="929"/>
      <c r="Q544" s="27" t="s">
        <v>1195</v>
      </c>
      <c r="R544" s="10"/>
      <c r="S544" s="20"/>
      <c r="T544" s="20" t="s">
        <v>532</v>
      </c>
      <c r="U544" s="20"/>
      <c r="V544" s="20"/>
      <c r="W544" s="20"/>
      <c r="X544" s="20"/>
      <c r="Y544" s="21"/>
    </row>
    <row r="545" spans="1:26" ht="15" customHeight="1" x14ac:dyDescent="0.2">
      <c r="A545" s="61">
        <v>2</v>
      </c>
      <c r="B545" s="129" t="s">
        <v>1199</v>
      </c>
      <c r="C545" s="48"/>
      <c r="D545" s="48"/>
      <c r="E545" s="48"/>
      <c r="F545" s="48"/>
      <c r="G545" s="48"/>
      <c r="H545" s="48"/>
      <c r="I545" s="49"/>
      <c r="J545" s="29">
        <f t="shared" si="65"/>
        <v>0</v>
      </c>
      <c r="K545" s="29">
        <f t="shared" si="66"/>
        <v>0</v>
      </c>
      <c r="L545" s="930"/>
      <c r="M545" s="931"/>
      <c r="N545" s="931"/>
      <c r="O545" s="932"/>
      <c r="Q545" s="27" t="s">
        <v>1196</v>
      </c>
      <c r="R545" s="2"/>
      <c r="S545" s="10"/>
      <c r="T545" s="20"/>
      <c r="U545" s="20"/>
      <c r="V545" s="20"/>
      <c r="W545" s="20"/>
      <c r="X545" s="20"/>
      <c r="Y545" s="21"/>
    </row>
    <row r="546" spans="1:26" ht="15" customHeight="1" x14ac:dyDescent="0.2">
      <c r="A546" s="61" t="s">
        <v>521</v>
      </c>
      <c r="B546" s="129" t="s">
        <v>1200</v>
      </c>
      <c r="C546" s="48"/>
      <c r="D546" s="48"/>
      <c r="E546" s="48"/>
      <c r="F546" s="48"/>
      <c r="G546" s="48"/>
      <c r="H546" s="48"/>
      <c r="I546" s="49"/>
      <c r="J546" s="29">
        <f t="shared" si="65"/>
        <v>0</v>
      </c>
      <c r="K546" s="29">
        <f t="shared" si="66"/>
        <v>0</v>
      </c>
      <c r="L546" s="930"/>
      <c r="M546" s="931"/>
      <c r="N546" s="931"/>
      <c r="O546" s="932"/>
      <c r="Q546" s="27" t="s">
        <v>1010</v>
      </c>
      <c r="R546" s="20" t="s">
        <v>532</v>
      </c>
      <c r="S546" s="20"/>
      <c r="T546" s="10"/>
      <c r="U546" s="20"/>
      <c r="V546" s="20"/>
      <c r="W546" s="20"/>
      <c r="X546" s="20"/>
      <c r="Y546" s="21"/>
    </row>
    <row r="547" spans="1:26" ht="15" customHeight="1" x14ac:dyDescent="0.2">
      <c r="A547" s="61" t="s">
        <v>521</v>
      </c>
      <c r="B547" s="129" t="s">
        <v>1012</v>
      </c>
      <c r="C547" s="48"/>
      <c r="D547" s="48"/>
      <c r="E547" s="48"/>
      <c r="F547" s="48"/>
      <c r="G547" s="48"/>
      <c r="H547" s="48"/>
      <c r="I547" s="49"/>
      <c r="J547" s="29">
        <f t="shared" si="65"/>
        <v>0</v>
      </c>
      <c r="K547" s="29">
        <f t="shared" si="66"/>
        <v>0</v>
      </c>
      <c r="L547" s="930"/>
      <c r="M547" s="931"/>
      <c r="N547" s="931"/>
      <c r="O547" s="932"/>
      <c r="Q547" s="27" t="s">
        <v>59</v>
      </c>
      <c r="R547" s="20"/>
      <c r="S547" s="20"/>
      <c r="T547" s="2"/>
      <c r="U547" s="10"/>
      <c r="V547" s="20"/>
      <c r="W547" s="20"/>
      <c r="X547" s="20"/>
      <c r="Y547" s="21"/>
    </row>
    <row r="548" spans="1:26" ht="15" customHeight="1" x14ac:dyDescent="0.2">
      <c r="A548" s="61" t="s">
        <v>521</v>
      </c>
      <c r="B548" s="129" t="s">
        <v>1085</v>
      </c>
      <c r="C548" s="48"/>
      <c r="D548" s="48"/>
      <c r="E548" s="48"/>
      <c r="F548" s="48"/>
      <c r="G548" s="48"/>
      <c r="H548" s="48"/>
      <c r="I548" s="49"/>
      <c r="J548" s="29">
        <f t="shared" si="65"/>
        <v>0</v>
      </c>
      <c r="K548" s="29">
        <f t="shared" si="66"/>
        <v>0</v>
      </c>
      <c r="L548" s="930"/>
      <c r="M548" s="931"/>
      <c r="N548" s="931"/>
      <c r="O548" s="932"/>
      <c r="Q548" s="27" t="s">
        <v>60</v>
      </c>
      <c r="R548" s="20"/>
      <c r="S548" s="20"/>
      <c r="T548" s="2"/>
      <c r="U548" s="11"/>
      <c r="V548" s="10"/>
      <c r="W548" s="20"/>
      <c r="X548" s="11"/>
      <c r="Y548" s="21"/>
    </row>
    <row r="549" spans="1:26" ht="15" customHeight="1" x14ac:dyDescent="0.2">
      <c r="A549" s="61" t="s">
        <v>521</v>
      </c>
      <c r="B549" s="129" t="s">
        <v>1087</v>
      </c>
      <c r="C549" s="48"/>
      <c r="D549" s="48"/>
      <c r="E549" s="48"/>
      <c r="F549" s="48"/>
      <c r="G549" s="48"/>
      <c r="H549" s="48"/>
      <c r="I549" s="49"/>
      <c r="J549" s="29">
        <f t="shared" si="65"/>
        <v>0</v>
      </c>
      <c r="K549" s="29">
        <f t="shared" si="66"/>
        <v>0</v>
      </c>
      <c r="L549" s="930" t="s">
        <v>528</v>
      </c>
      <c r="M549" s="931"/>
      <c r="N549" s="931"/>
      <c r="O549" s="932"/>
      <c r="Q549" s="27" t="s">
        <v>1197</v>
      </c>
      <c r="R549" s="20"/>
      <c r="S549" s="20"/>
      <c r="T549" s="2"/>
      <c r="U549" s="11"/>
      <c r="V549" s="2"/>
      <c r="W549" s="10"/>
      <c r="X549" s="20"/>
      <c r="Y549" s="12"/>
    </row>
    <row r="550" spans="1:26" ht="15" customHeight="1" x14ac:dyDescent="0.2">
      <c r="A550" s="61" t="s">
        <v>521</v>
      </c>
      <c r="B550" s="129" t="s">
        <v>1201</v>
      </c>
      <c r="C550" s="48"/>
      <c r="D550" s="48"/>
      <c r="E550" s="48"/>
      <c r="F550" s="48"/>
      <c r="G550" s="48"/>
      <c r="H550" s="48"/>
      <c r="I550" s="49"/>
      <c r="J550" s="29">
        <f t="shared" si="65"/>
        <v>0</v>
      </c>
      <c r="K550" s="29">
        <f t="shared" si="66"/>
        <v>0</v>
      </c>
      <c r="L550" s="930"/>
      <c r="M550" s="931"/>
      <c r="N550" s="931"/>
      <c r="O550" s="932"/>
      <c r="Q550" s="27" t="s">
        <v>61</v>
      </c>
      <c r="R550" s="20"/>
      <c r="S550" s="20"/>
      <c r="T550" s="20"/>
      <c r="U550" s="20"/>
      <c r="V550" s="2"/>
      <c r="W550" s="11"/>
      <c r="X550" s="10"/>
      <c r="Y550" s="12"/>
    </row>
    <row r="551" spans="1:26" ht="15" customHeight="1" thickBot="1" x14ac:dyDescent="0.25">
      <c r="A551" s="62" t="s">
        <v>521</v>
      </c>
      <c r="B551" s="130" t="s">
        <v>1025</v>
      </c>
      <c r="C551" s="50"/>
      <c r="D551" s="50"/>
      <c r="E551" s="50"/>
      <c r="F551" s="50"/>
      <c r="G551" s="50"/>
      <c r="H551" s="50"/>
      <c r="I551" s="51"/>
      <c r="J551" s="29">
        <f t="shared" si="65"/>
        <v>0</v>
      </c>
      <c r="K551" s="29">
        <f t="shared" si="66"/>
        <v>0</v>
      </c>
      <c r="L551" s="933"/>
      <c r="M551" s="934"/>
      <c r="N551" s="934"/>
      <c r="O551" s="935"/>
      <c r="Q551" s="28" t="s">
        <v>63</v>
      </c>
      <c r="R551" s="23"/>
      <c r="S551" s="23"/>
      <c r="T551" s="23"/>
      <c r="U551" s="23"/>
      <c r="V551" s="3"/>
      <c r="W551" s="14"/>
      <c r="X551" s="23"/>
      <c r="Y551" s="15"/>
    </row>
    <row r="552" spans="1:26" ht="15" customHeight="1" x14ac:dyDescent="0.2">
      <c r="C552" s="29">
        <f t="shared" ref="C552:I552" si="67">SUM(C544:C551)</f>
        <v>0</v>
      </c>
      <c r="D552" s="29">
        <f t="shared" si="67"/>
        <v>0</v>
      </c>
      <c r="E552" s="29">
        <f t="shared" si="67"/>
        <v>0</v>
      </c>
      <c r="F552" s="29">
        <f t="shared" si="67"/>
        <v>0</v>
      </c>
      <c r="G552" s="29">
        <f t="shared" si="67"/>
        <v>0</v>
      </c>
      <c r="H552" s="29">
        <f t="shared" si="67"/>
        <v>0</v>
      </c>
      <c r="I552" s="29">
        <f t="shared" si="67"/>
        <v>0</v>
      </c>
      <c r="J552" s="29">
        <f t="shared" si="65"/>
        <v>0</v>
      </c>
      <c r="K552" s="29">
        <f t="shared" si="66"/>
        <v>0</v>
      </c>
      <c r="L552" s="4" t="s">
        <v>532</v>
      </c>
    </row>
    <row r="553" spans="1:26" ht="15" customHeight="1" thickBot="1" x14ac:dyDescent="0.25"/>
    <row r="554" spans="1:26" ht="15" customHeight="1" thickBot="1" x14ac:dyDescent="0.25">
      <c r="A554" s="995" t="s">
        <v>944</v>
      </c>
      <c r="B554" s="996"/>
      <c r="C554" s="996"/>
      <c r="D554" s="996"/>
      <c r="E554" s="996"/>
      <c r="F554" s="997"/>
      <c r="G554" s="992" t="s">
        <v>1108</v>
      </c>
      <c r="H554" s="993"/>
      <c r="I554" s="994"/>
      <c r="L554" s="945" t="s">
        <v>495</v>
      </c>
      <c r="M554" s="946"/>
      <c r="N554" s="946"/>
      <c r="O554" s="947"/>
    </row>
    <row r="555" spans="1:26" ht="15" customHeight="1" thickBot="1" x14ac:dyDescent="0.25">
      <c r="A555" s="56" t="s">
        <v>496</v>
      </c>
      <c r="B555" s="87" t="s">
        <v>497</v>
      </c>
      <c r="C555" s="57" t="s">
        <v>498</v>
      </c>
      <c r="D555" s="57" t="s">
        <v>499</v>
      </c>
      <c r="E555" s="57" t="s">
        <v>500</v>
      </c>
      <c r="F555" s="57" t="s">
        <v>501</v>
      </c>
      <c r="G555" s="58" t="s">
        <v>502</v>
      </c>
      <c r="H555" s="58" t="s">
        <v>503</v>
      </c>
      <c r="I555" s="59" t="s">
        <v>504</v>
      </c>
      <c r="L555" s="948"/>
      <c r="M555" s="949"/>
      <c r="N555" s="949"/>
      <c r="O555" s="950"/>
      <c r="Q555" s="24" t="s">
        <v>1109</v>
      </c>
      <c r="R555" s="25" t="s">
        <v>652</v>
      </c>
      <c r="S555" s="25" t="s">
        <v>563</v>
      </c>
      <c r="T555" s="25" t="s">
        <v>945</v>
      </c>
      <c r="U555" s="25" t="s">
        <v>946</v>
      </c>
      <c r="V555" s="25"/>
      <c r="W555" s="25"/>
      <c r="X555" s="25"/>
      <c r="Y555" s="25"/>
      <c r="Z555" s="26"/>
    </row>
    <row r="556" spans="1:26" ht="15" customHeight="1" x14ac:dyDescent="0.2">
      <c r="A556" s="60" t="s">
        <v>521</v>
      </c>
      <c r="B556" s="53" t="s">
        <v>948</v>
      </c>
      <c r="C556" s="46"/>
      <c r="D556" s="46"/>
      <c r="E556" s="46"/>
      <c r="F556" s="46"/>
      <c r="G556" s="46"/>
      <c r="H556" s="46"/>
      <c r="I556" s="47"/>
      <c r="J556" s="29">
        <f t="shared" ref="J556:J565" si="68">D556+E556+F556</f>
        <v>0</v>
      </c>
      <c r="K556" s="29">
        <f t="shared" ref="K556:K565" si="69">D556*2+E556</f>
        <v>0</v>
      </c>
      <c r="L556" s="927" t="s">
        <v>1202</v>
      </c>
      <c r="M556" s="928"/>
      <c r="N556" s="928"/>
      <c r="O556" s="929"/>
      <c r="Q556" s="27" t="s">
        <v>652</v>
      </c>
      <c r="R556" s="10"/>
      <c r="S556" s="20"/>
      <c r="T556" s="20" t="s">
        <v>532</v>
      </c>
      <c r="U556" s="20"/>
      <c r="V556" s="20"/>
      <c r="W556" s="20"/>
      <c r="X556" s="20"/>
      <c r="Y556" s="20"/>
      <c r="Z556" s="21"/>
    </row>
    <row r="557" spans="1:26" ht="15" customHeight="1" x14ac:dyDescent="0.2">
      <c r="A557" s="61" t="s">
        <v>521</v>
      </c>
      <c r="B557" s="54" t="s">
        <v>949</v>
      </c>
      <c r="C557" s="48"/>
      <c r="D557" s="48"/>
      <c r="E557" s="48"/>
      <c r="F557" s="48"/>
      <c r="G557" s="48"/>
      <c r="H557" s="48"/>
      <c r="I557" s="49"/>
      <c r="J557" s="29">
        <f t="shared" si="68"/>
        <v>0</v>
      </c>
      <c r="K557" s="29">
        <f t="shared" si="69"/>
        <v>0</v>
      </c>
      <c r="L557" s="930"/>
      <c r="M557" s="931"/>
      <c r="N557" s="931"/>
      <c r="O557" s="932"/>
      <c r="Q557" s="27" t="s">
        <v>563</v>
      </c>
      <c r="R557" s="2"/>
      <c r="S557" s="10"/>
      <c r="T557" s="20"/>
      <c r="U557" s="20"/>
      <c r="V557" s="20"/>
      <c r="W557" s="20"/>
      <c r="X557" s="20"/>
      <c r="Y557" s="20"/>
      <c r="Z557" s="21" t="s">
        <v>532</v>
      </c>
    </row>
    <row r="558" spans="1:26" ht="15" customHeight="1" x14ac:dyDescent="0.2">
      <c r="A558" s="61" t="s">
        <v>521</v>
      </c>
      <c r="B558" s="54" t="s">
        <v>950</v>
      </c>
      <c r="C558" s="48"/>
      <c r="D558" s="48"/>
      <c r="E558" s="48"/>
      <c r="F558" s="48"/>
      <c r="G558" s="48"/>
      <c r="H558" s="48"/>
      <c r="I558" s="49"/>
      <c r="J558" s="29">
        <f t="shared" si="68"/>
        <v>0</v>
      </c>
      <c r="K558" s="29">
        <f t="shared" si="69"/>
        <v>0</v>
      </c>
      <c r="L558" s="930"/>
      <c r="M558" s="931"/>
      <c r="N558" s="931"/>
      <c r="O558" s="932"/>
      <c r="Q558" s="27" t="s">
        <v>945</v>
      </c>
      <c r="R558" s="20" t="s">
        <v>532</v>
      </c>
      <c r="S558" s="20"/>
      <c r="T558" s="10"/>
      <c r="U558" s="20"/>
      <c r="V558" s="20"/>
      <c r="W558" s="20"/>
      <c r="X558" s="20"/>
      <c r="Y558" s="20"/>
      <c r="Z558" s="21"/>
    </row>
    <row r="559" spans="1:26" ht="15" customHeight="1" x14ac:dyDescent="0.2">
      <c r="A559" s="61" t="s">
        <v>521</v>
      </c>
      <c r="B559" s="54" t="s">
        <v>951</v>
      </c>
      <c r="C559" s="48"/>
      <c r="D559" s="48"/>
      <c r="E559" s="48"/>
      <c r="F559" s="48"/>
      <c r="G559" s="48"/>
      <c r="H559" s="48"/>
      <c r="I559" s="49"/>
      <c r="J559" s="29">
        <f t="shared" si="68"/>
        <v>0</v>
      </c>
      <c r="K559" s="29">
        <f t="shared" si="69"/>
        <v>0</v>
      </c>
      <c r="L559" s="930"/>
      <c r="M559" s="931"/>
      <c r="N559" s="931"/>
      <c r="O559" s="932"/>
      <c r="Q559" s="27" t="s">
        <v>946</v>
      </c>
      <c r="R559" s="20"/>
      <c r="S559" s="20"/>
      <c r="T559" s="2"/>
      <c r="U559" s="10"/>
      <c r="V559" s="20"/>
      <c r="W559" s="20"/>
      <c r="X559" s="20"/>
      <c r="Y559" s="20"/>
      <c r="Z559" s="21"/>
    </row>
    <row r="560" spans="1:26" ht="15" customHeight="1" x14ac:dyDescent="0.2">
      <c r="A560" s="61" t="s">
        <v>521</v>
      </c>
      <c r="B560" s="54" t="s">
        <v>532</v>
      </c>
      <c r="C560" s="48"/>
      <c r="D560" s="48"/>
      <c r="E560" s="48"/>
      <c r="F560" s="48"/>
      <c r="G560" s="48"/>
      <c r="H560" s="48"/>
      <c r="I560" s="49"/>
      <c r="J560" s="29">
        <f t="shared" si="68"/>
        <v>0</v>
      </c>
      <c r="K560" s="29">
        <f t="shared" si="69"/>
        <v>0</v>
      </c>
      <c r="L560" s="930"/>
      <c r="M560" s="931"/>
      <c r="N560" s="931"/>
      <c r="O560" s="932"/>
      <c r="Q560" s="27" t="s">
        <v>532</v>
      </c>
      <c r="R560" s="20"/>
      <c r="S560" s="20"/>
      <c r="T560" s="2"/>
      <c r="U560" s="11"/>
      <c r="V560" s="10"/>
      <c r="W560" s="20"/>
      <c r="X560" s="11"/>
      <c r="Y560" s="20"/>
      <c r="Z560" s="21"/>
    </row>
    <row r="561" spans="1:26" ht="15" customHeight="1" x14ac:dyDescent="0.2">
      <c r="A561" s="61" t="s">
        <v>521</v>
      </c>
      <c r="B561" s="54"/>
      <c r="C561" s="48"/>
      <c r="D561" s="48"/>
      <c r="E561" s="48"/>
      <c r="F561" s="48"/>
      <c r="G561" s="48"/>
      <c r="H561" s="48"/>
      <c r="I561" s="49"/>
      <c r="J561" s="29">
        <f t="shared" si="68"/>
        <v>0</v>
      </c>
      <c r="K561" s="29">
        <f t="shared" si="69"/>
        <v>0</v>
      </c>
      <c r="L561" s="930"/>
      <c r="M561" s="931"/>
      <c r="N561" s="931"/>
      <c r="O561" s="932"/>
      <c r="Q561" s="27"/>
      <c r="R561" s="20"/>
      <c r="S561" s="20"/>
      <c r="T561" s="2"/>
      <c r="U561" s="11"/>
      <c r="V561" s="2"/>
      <c r="W561" s="10"/>
      <c r="X561" s="20"/>
      <c r="Y561" s="11"/>
      <c r="Z561" s="21"/>
    </row>
    <row r="562" spans="1:26" ht="15" customHeight="1" x14ac:dyDescent="0.2">
      <c r="A562" s="61" t="s">
        <v>521</v>
      </c>
      <c r="B562" s="54"/>
      <c r="C562" s="48"/>
      <c r="D562" s="48"/>
      <c r="E562" s="48"/>
      <c r="F562" s="48"/>
      <c r="G562" s="48"/>
      <c r="H562" s="48"/>
      <c r="I562" s="49"/>
      <c r="J562" s="29">
        <f t="shared" si="68"/>
        <v>0</v>
      </c>
      <c r="K562" s="29">
        <f t="shared" si="69"/>
        <v>0</v>
      </c>
      <c r="L562" s="930"/>
      <c r="M562" s="931"/>
      <c r="N562" s="931"/>
      <c r="O562" s="932"/>
      <c r="Q562" s="27"/>
      <c r="R562" s="20"/>
      <c r="S562" s="20"/>
      <c r="T562" s="2"/>
      <c r="U562" s="11"/>
      <c r="V562" s="2"/>
      <c r="W562" s="2"/>
      <c r="X562" s="10"/>
      <c r="Y562" s="20"/>
      <c r="Z562" s="12"/>
    </row>
    <row r="563" spans="1:26" ht="15" customHeight="1" x14ac:dyDescent="0.2">
      <c r="A563" s="61" t="s">
        <v>521</v>
      </c>
      <c r="B563" s="54"/>
      <c r="C563" s="48"/>
      <c r="D563" s="48"/>
      <c r="E563" s="48"/>
      <c r="F563" s="48"/>
      <c r="G563" s="48"/>
      <c r="H563" s="48"/>
      <c r="I563" s="49"/>
      <c r="J563" s="29">
        <f t="shared" si="68"/>
        <v>0</v>
      </c>
      <c r="K563" s="29">
        <f t="shared" si="69"/>
        <v>0</v>
      </c>
      <c r="L563" s="930"/>
      <c r="M563" s="931"/>
      <c r="N563" s="931"/>
      <c r="O563" s="932"/>
      <c r="Q563" s="27"/>
      <c r="R563" s="20"/>
      <c r="S563" s="20"/>
      <c r="T563" s="20"/>
      <c r="U563" s="20"/>
      <c r="V563" s="2"/>
      <c r="W563" s="2"/>
      <c r="X563" s="11"/>
      <c r="Y563" s="10"/>
      <c r="Z563" s="12"/>
    </row>
    <row r="564" spans="1:26" ht="15" customHeight="1" thickBot="1" x14ac:dyDescent="0.25">
      <c r="A564" s="62" t="s">
        <v>521</v>
      </c>
      <c r="B564" s="55"/>
      <c r="C564" s="50"/>
      <c r="D564" s="50"/>
      <c r="E564" s="50"/>
      <c r="F564" s="50"/>
      <c r="G564" s="50"/>
      <c r="H564" s="50"/>
      <c r="I564" s="51"/>
      <c r="J564" s="29">
        <f t="shared" si="68"/>
        <v>0</v>
      </c>
      <c r="K564" s="29">
        <f t="shared" si="69"/>
        <v>0</v>
      </c>
      <c r="L564" s="933"/>
      <c r="M564" s="934"/>
      <c r="N564" s="934"/>
      <c r="O564" s="935"/>
      <c r="Q564" s="28"/>
      <c r="R564" s="23"/>
      <c r="S564" s="23"/>
      <c r="T564" s="23"/>
      <c r="U564" s="23"/>
      <c r="V564" s="3"/>
      <c r="W564" s="3"/>
      <c r="X564" s="14"/>
      <c r="Y564" s="23"/>
      <c r="Z564" s="15"/>
    </row>
    <row r="565" spans="1:26" ht="15" customHeight="1" x14ac:dyDescent="0.2">
      <c r="C565" s="29">
        <f>SUM(C556:C564)</f>
        <v>0</v>
      </c>
      <c r="D565" s="29">
        <f>SUM(D556:D564)</f>
        <v>0</v>
      </c>
      <c r="E565" s="29">
        <v>0</v>
      </c>
      <c r="F565" s="29">
        <f>SUM(F556:F564)</f>
        <v>0</v>
      </c>
      <c r="G565" s="29">
        <f>SUM(G556:G564)</f>
        <v>0</v>
      </c>
      <c r="H565" s="29">
        <f>SUM(H556:H564)</f>
        <v>0</v>
      </c>
      <c r="I565" s="29">
        <f>SUM(I556:I564)</f>
        <v>0</v>
      </c>
      <c r="J565" s="29">
        <f t="shared" si="68"/>
        <v>0</v>
      </c>
      <c r="K565" s="29">
        <f t="shared" si="69"/>
        <v>0</v>
      </c>
      <c r="Q565" s="5" t="s">
        <v>532</v>
      </c>
    </row>
    <row r="566" spans="1:26" ht="15" customHeight="1" thickBot="1" x14ac:dyDescent="0.25"/>
    <row r="567" spans="1:26" ht="15" customHeight="1" thickBot="1" x14ac:dyDescent="0.25">
      <c r="A567" s="995" t="s">
        <v>606</v>
      </c>
      <c r="B567" s="996"/>
      <c r="C567" s="996"/>
      <c r="D567" s="996"/>
      <c r="E567" s="996"/>
      <c r="F567" s="997"/>
      <c r="G567" s="992" t="s">
        <v>1108</v>
      </c>
      <c r="H567" s="993"/>
      <c r="I567" s="994"/>
      <c r="L567" s="1010" t="s">
        <v>2494</v>
      </c>
      <c r="M567" s="1011"/>
      <c r="N567" s="1011"/>
      <c r="O567" s="1012"/>
    </row>
    <row r="568" spans="1:26" ht="15" customHeight="1" thickBot="1" x14ac:dyDescent="0.25">
      <c r="A568" s="56" t="s">
        <v>496</v>
      </c>
      <c r="B568" s="191" t="s">
        <v>497</v>
      </c>
      <c r="C568" s="192" t="s">
        <v>498</v>
      </c>
      <c r="D568" s="192" t="s">
        <v>499</v>
      </c>
      <c r="E568" s="192" t="s">
        <v>500</v>
      </c>
      <c r="F568" s="192" t="s">
        <v>501</v>
      </c>
      <c r="G568" s="193" t="s">
        <v>502</v>
      </c>
      <c r="H568" s="193" t="s">
        <v>503</v>
      </c>
      <c r="I568" s="194" t="s">
        <v>504</v>
      </c>
      <c r="L568" s="1013"/>
      <c r="M568" s="1014"/>
      <c r="N568" s="1014"/>
      <c r="O568" s="1015"/>
      <c r="Q568" s="24" t="s">
        <v>1109</v>
      </c>
      <c r="R568" s="25" t="s">
        <v>500</v>
      </c>
      <c r="S568" s="25" t="s">
        <v>1088</v>
      </c>
      <c r="T568" s="25" t="s">
        <v>610</v>
      </c>
      <c r="U568" s="25" t="s">
        <v>591</v>
      </c>
      <c r="V568" s="25" t="s">
        <v>877</v>
      </c>
      <c r="W568" s="25" t="s">
        <v>800</v>
      </c>
      <c r="X568" s="25" t="s">
        <v>1688</v>
      </c>
      <c r="Y568" s="26" t="s">
        <v>532</v>
      </c>
    </row>
    <row r="569" spans="1:26" ht="15" customHeight="1" x14ac:dyDescent="0.2">
      <c r="A569" s="188" t="s">
        <v>521</v>
      </c>
      <c r="B569" s="126" t="s">
        <v>1203</v>
      </c>
      <c r="C569" s="127"/>
      <c r="D569" s="127"/>
      <c r="E569" s="127"/>
      <c r="F569" s="127"/>
      <c r="G569" s="127"/>
      <c r="H569" s="127"/>
      <c r="I569" s="128"/>
      <c r="J569" s="29">
        <f>D569+E569+F569</f>
        <v>0</v>
      </c>
      <c r="K569" s="29">
        <f>D569*2+E569</f>
        <v>0</v>
      </c>
      <c r="L569" s="927" t="s">
        <v>1204</v>
      </c>
      <c r="M569" s="928"/>
      <c r="N569" s="928"/>
      <c r="O569" s="929"/>
      <c r="Q569" s="27" t="s">
        <v>500</v>
      </c>
      <c r="R569" s="10"/>
      <c r="S569" s="20"/>
      <c r="T569" s="20"/>
      <c r="U569" s="20"/>
      <c r="V569" s="20"/>
      <c r="W569" s="20"/>
      <c r="X569" s="20"/>
      <c r="Y569" s="21" t="s">
        <v>532</v>
      </c>
    </row>
    <row r="570" spans="1:26" ht="15" customHeight="1" x14ac:dyDescent="0.2">
      <c r="A570" s="189" t="s">
        <v>521</v>
      </c>
      <c r="B570" s="129" t="s">
        <v>1092</v>
      </c>
      <c r="C570" s="48"/>
      <c r="D570" s="48"/>
      <c r="E570" s="48"/>
      <c r="F570" s="48"/>
      <c r="G570" s="48"/>
      <c r="H570" s="48"/>
      <c r="I570" s="49"/>
      <c r="J570" s="29">
        <f>D570+E570+F570</f>
        <v>0</v>
      </c>
      <c r="K570" s="29">
        <f>D570*2+E570</f>
        <v>0</v>
      </c>
      <c r="L570" s="930"/>
      <c r="M570" s="931"/>
      <c r="N570" s="931"/>
      <c r="O570" s="932"/>
      <c r="Q570" s="27" t="s">
        <v>1088</v>
      </c>
      <c r="R570" s="20"/>
      <c r="S570" s="10"/>
      <c r="T570" s="20"/>
      <c r="U570" s="20"/>
      <c r="V570" s="20"/>
      <c r="W570" s="20"/>
      <c r="X570" s="20"/>
      <c r="Y570" s="21"/>
    </row>
    <row r="571" spans="1:26" ht="15" customHeight="1" x14ac:dyDescent="0.2">
      <c r="A571" s="189" t="s">
        <v>521</v>
      </c>
      <c r="B571" s="129" t="s">
        <v>1094</v>
      </c>
      <c r="C571" s="48"/>
      <c r="D571" s="48"/>
      <c r="E571" s="48"/>
      <c r="F571" s="48"/>
      <c r="G571" s="48"/>
      <c r="H571" s="48"/>
      <c r="I571" s="49"/>
      <c r="J571" s="29">
        <f>D571+E571+F571</f>
        <v>0</v>
      </c>
      <c r="K571" s="29">
        <f>D571*2+E571</f>
        <v>0</v>
      </c>
      <c r="L571" s="930"/>
      <c r="M571" s="931"/>
      <c r="N571" s="931"/>
      <c r="O571" s="932"/>
      <c r="Q571" s="27" t="s">
        <v>610</v>
      </c>
      <c r="R571" s="20"/>
      <c r="S571" s="2"/>
      <c r="T571" s="10"/>
      <c r="U571" s="20"/>
      <c r="V571" s="20"/>
      <c r="W571" s="20"/>
      <c r="X571" s="20"/>
      <c r="Y571" s="21"/>
    </row>
    <row r="572" spans="1:26" ht="15" customHeight="1" x14ac:dyDescent="0.2">
      <c r="A572" s="189" t="s">
        <v>521</v>
      </c>
      <c r="B572" s="129" t="s">
        <v>1023</v>
      </c>
      <c r="C572" s="48"/>
      <c r="D572" s="48"/>
      <c r="E572" s="48"/>
      <c r="F572" s="48"/>
      <c r="G572" s="48"/>
      <c r="H572" s="48"/>
      <c r="I572" s="49"/>
      <c r="J572" s="29">
        <f>D572+E572+F572</f>
        <v>0</v>
      </c>
      <c r="K572" s="29">
        <f>D572*2+E572</f>
        <v>0</v>
      </c>
      <c r="L572" s="930"/>
      <c r="M572" s="931"/>
      <c r="N572" s="931"/>
      <c r="O572" s="932"/>
      <c r="Q572" s="27" t="s">
        <v>591</v>
      </c>
      <c r="R572" s="20"/>
      <c r="S572" s="2"/>
      <c r="T572" s="11"/>
      <c r="U572" s="10"/>
      <c r="V572" s="20"/>
      <c r="W572" s="11"/>
      <c r="X572" s="20"/>
      <c r="Y572" s="21"/>
    </row>
    <row r="573" spans="1:26" ht="15" customHeight="1" x14ac:dyDescent="0.2">
      <c r="A573" s="189"/>
      <c r="B573" s="129" t="s">
        <v>881</v>
      </c>
      <c r="C573" s="48"/>
      <c r="D573" s="48"/>
      <c r="E573" s="48"/>
      <c r="F573" s="48"/>
      <c r="G573" s="48"/>
      <c r="H573" s="48"/>
      <c r="I573" s="49"/>
      <c r="L573" s="930"/>
      <c r="M573" s="931"/>
      <c r="N573" s="931"/>
      <c r="O573" s="932"/>
      <c r="Q573" s="27" t="s">
        <v>877</v>
      </c>
      <c r="R573" s="20"/>
      <c r="S573" s="2"/>
      <c r="T573" s="11"/>
      <c r="U573" s="2"/>
      <c r="V573" s="10"/>
      <c r="W573" s="20"/>
      <c r="X573" s="11"/>
      <c r="Y573" s="21"/>
    </row>
    <row r="574" spans="1:26" ht="15" customHeight="1" x14ac:dyDescent="0.2">
      <c r="A574" s="189" t="s">
        <v>521</v>
      </c>
      <c r="B574" s="129" t="s">
        <v>1095</v>
      </c>
      <c r="C574" s="48"/>
      <c r="D574" s="48"/>
      <c r="E574" s="48"/>
      <c r="F574" s="48"/>
      <c r="G574" s="48"/>
      <c r="H574" s="48"/>
      <c r="I574" s="49"/>
      <c r="J574" s="29">
        <f>D574+E574+F574</f>
        <v>0</v>
      </c>
      <c r="K574" s="29">
        <f>D574*2+E574</f>
        <v>0</v>
      </c>
      <c r="L574" s="930" t="s">
        <v>528</v>
      </c>
      <c r="M574" s="931"/>
      <c r="N574" s="931"/>
      <c r="O574" s="932"/>
      <c r="Q574" s="27" t="s">
        <v>800</v>
      </c>
      <c r="R574" s="20"/>
      <c r="S574" s="2"/>
      <c r="T574" s="11"/>
      <c r="U574" s="2"/>
      <c r="V574" s="2"/>
      <c r="W574" s="10"/>
      <c r="X574" s="20"/>
      <c r="Y574" s="12"/>
    </row>
    <row r="575" spans="1:26" ht="15" customHeight="1" x14ac:dyDescent="0.2">
      <c r="A575" s="189" t="s">
        <v>521</v>
      </c>
      <c r="B575" s="129" t="s">
        <v>1689</v>
      </c>
      <c r="C575" s="48"/>
      <c r="D575" s="48"/>
      <c r="E575" s="48"/>
      <c r="F575" s="48"/>
      <c r="G575" s="48"/>
      <c r="H575" s="48"/>
      <c r="I575" s="49"/>
      <c r="J575" s="29">
        <f>D575+E575+F575</f>
        <v>0</v>
      </c>
      <c r="K575" s="29">
        <f>D575*2+E575</f>
        <v>0</v>
      </c>
      <c r="L575" s="930"/>
      <c r="M575" s="931"/>
      <c r="N575" s="931"/>
      <c r="O575" s="932"/>
      <c r="Q575" s="27" t="s">
        <v>1688</v>
      </c>
      <c r="R575" s="20"/>
      <c r="S575" s="20"/>
      <c r="T575" s="20"/>
      <c r="U575" s="2"/>
      <c r="V575" s="2"/>
      <c r="W575" s="11"/>
      <c r="X575" s="10"/>
      <c r="Y575" s="12"/>
    </row>
    <row r="576" spans="1:26" ht="15" customHeight="1" thickBot="1" x14ac:dyDescent="0.25">
      <c r="A576" s="190" t="s">
        <v>521</v>
      </c>
      <c r="B576" s="130" t="s">
        <v>532</v>
      </c>
      <c r="C576" s="50"/>
      <c r="D576" s="50"/>
      <c r="E576" s="50"/>
      <c r="F576" s="50"/>
      <c r="G576" s="50"/>
      <c r="H576" s="50"/>
      <c r="I576" s="51"/>
      <c r="J576" s="29">
        <f>D576+E576+F576</f>
        <v>0</v>
      </c>
      <c r="K576" s="29">
        <f>D576*2+E576</f>
        <v>0</v>
      </c>
      <c r="L576" s="933"/>
      <c r="M576" s="934"/>
      <c r="N576" s="934"/>
      <c r="O576" s="935"/>
      <c r="Q576" s="28" t="s">
        <v>532</v>
      </c>
      <c r="R576" s="23"/>
      <c r="S576" s="23"/>
      <c r="T576" s="23"/>
      <c r="U576" s="3"/>
      <c r="V576" s="3"/>
      <c r="W576" s="14"/>
      <c r="X576" s="23"/>
      <c r="Y576" s="15"/>
    </row>
    <row r="577" spans="1:25" ht="15" customHeight="1" x14ac:dyDescent="0.2">
      <c r="C577" s="29">
        <v>0</v>
      </c>
      <c r="D577" s="29">
        <v>0</v>
      </c>
      <c r="E577" s="29">
        <v>0</v>
      </c>
      <c r="F577" s="29">
        <v>0</v>
      </c>
      <c r="G577" s="29">
        <v>0</v>
      </c>
      <c r="H577" s="29">
        <v>0</v>
      </c>
      <c r="I577" s="29">
        <v>0</v>
      </c>
      <c r="J577" s="29">
        <f>D577+E577+F577</f>
        <v>0</v>
      </c>
      <c r="K577" s="29">
        <f>D577*2+E577</f>
        <v>0</v>
      </c>
      <c r="L577" s="4" t="s">
        <v>532</v>
      </c>
    </row>
    <row r="578" spans="1:25" ht="15" customHeight="1" thickBot="1" x14ac:dyDescent="0.25"/>
    <row r="579" spans="1:25" ht="15" customHeight="1" thickBot="1" x14ac:dyDescent="0.25">
      <c r="A579" s="995" t="s">
        <v>1205</v>
      </c>
      <c r="B579" s="996"/>
      <c r="C579" s="996"/>
      <c r="D579" s="996"/>
      <c r="E579" s="996"/>
      <c r="F579" s="997"/>
      <c r="G579" s="992" t="s">
        <v>1108</v>
      </c>
      <c r="H579" s="993"/>
      <c r="I579" s="994"/>
      <c r="L579" s="945" t="s">
        <v>495</v>
      </c>
      <c r="M579" s="946"/>
      <c r="N579" s="946"/>
      <c r="O579" s="947"/>
    </row>
    <row r="580" spans="1:25" ht="15" customHeight="1" thickBot="1" x14ac:dyDescent="0.25">
      <c r="A580" s="56" t="s">
        <v>496</v>
      </c>
      <c r="B580" s="87" t="s">
        <v>497</v>
      </c>
      <c r="C580" s="57" t="s">
        <v>498</v>
      </c>
      <c r="D580" s="57" t="s">
        <v>499</v>
      </c>
      <c r="E580" s="57" t="s">
        <v>500</v>
      </c>
      <c r="F580" s="57" t="s">
        <v>501</v>
      </c>
      <c r="G580" s="58" t="s">
        <v>502</v>
      </c>
      <c r="H580" s="58" t="s">
        <v>503</v>
      </c>
      <c r="I580" s="59" t="s">
        <v>504</v>
      </c>
      <c r="L580" s="948"/>
      <c r="M580" s="949"/>
      <c r="N580" s="949"/>
      <c r="O580" s="950"/>
      <c r="Q580" s="24" t="s">
        <v>1109</v>
      </c>
      <c r="R580" s="25" t="s">
        <v>1196</v>
      </c>
      <c r="S580" s="25" t="s">
        <v>541</v>
      </c>
      <c r="T580" s="25" t="s">
        <v>500</v>
      </c>
      <c r="U580" s="25" t="s">
        <v>794</v>
      </c>
      <c r="V580" s="26" t="s">
        <v>1206</v>
      </c>
    </row>
    <row r="581" spans="1:25" ht="15" customHeight="1" x14ac:dyDescent="0.2">
      <c r="A581" s="178" t="s">
        <v>521</v>
      </c>
      <c r="B581" s="126" t="s">
        <v>1200</v>
      </c>
      <c r="C581" s="127">
        <v>14</v>
      </c>
      <c r="D581" s="127">
        <v>9</v>
      </c>
      <c r="E581" s="127">
        <v>3</v>
      </c>
      <c r="F581" s="127">
        <v>2</v>
      </c>
      <c r="G581" s="127">
        <v>28</v>
      </c>
      <c r="H581" s="127">
        <v>13</v>
      </c>
      <c r="I581" s="128">
        <v>21</v>
      </c>
      <c r="J581" s="29">
        <f t="shared" ref="J581:J586" si="70">D581+E581+F581</f>
        <v>14</v>
      </c>
      <c r="K581" s="29">
        <f t="shared" ref="K581:K586" si="71">D581*2+E581</f>
        <v>21</v>
      </c>
      <c r="L581" s="927" t="s">
        <v>528</v>
      </c>
      <c r="M581" s="928"/>
      <c r="N581" s="928"/>
      <c r="O581" s="929"/>
      <c r="Q581" s="27" t="s">
        <v>1196</v>
      </c>
      <c r="R581" s="10"/>
      <c r="S581" s="20"/>
      <c r="T581" s="20"/>
      <c r="U581" s="20" t="s">
        <v>1207</v>
      </c>
      <c r="V581" s="21"/>
    </row>
    <row r="582" spans="1:25" ht="15" customHeight="1" x14ac:dyDescent="0.2">
      <c r="A582" s="61" t="s">
        <v>521</v>
      </c>
      <c r="B582" s="129" t="s">
        <v>1208</v>
      </c>
      <c r="C582" s="48"/>
      <c r="D582" s="48"/>
      <c r="E582" s="48"/>
      <c r="F582" s="48"/>
      <c r="G582" s="48"/>
      <c r="H582" s="48"/>
      <c r="I582" s="49"/>
      <c r="J582" s="29">
        <f t="shared" si="70"/>
        <v>0</v>
      </c>
      <c r="K582" s="29">
        <f t="shared" si="71"/>
        <v>0</v>
      </c>
      <c r="L582" s="930"/>
      <c r="M582" s="931"/>
      <c r="N582" s="931"/>
      <c r="O582" s="932"/>
      <c r="Q582" s="27" t="s">
        <v>541</v>
      </c>
      <c r="R582" s="20"/>
      <c r="S582" s="10"/>
      <c r="T582" s="20"/>
      <c r="U582" s="20"/>
      <c r="V582" s="21"/>
    </row>
    <row r="583" spans="1:25" ht="15" customHeight="1" x14ac:dyDescent="0.2">
      <c r="A583" s="61" t="s">
        <v>521</v>
      </c>
      <c r="B583" s="129" t="s">
        <v>1203</v>
      </c>
      <c r="C583" s="48"/>
      <c r="D583" s="48"/>
      <c r="E583" s="48"/>
      <c r="F583" s="48"/>
      <c r="G583" s="48"/>
      <c r="H583" s="48"/>
      <c r="I583" s="49"/>
      <c r="J583" s="29">
        <f t="shared" si="70"/>
        <v>0</v>
      </c>
      <c r="K583" s="29">
        <f t="shared" si="71"/>
        <v>0</v>
      </c>
      <c r="L583" s="930"/>
      <c r="M583" s="931"/>
      <c r="N583" s="931"/>
      <c r="O583" s="932"/>
      <c r="Q583" s="27" t="s">
        <v>500</v>
      </c>
      <c r="R583" s="20"/>
      <c r="S583" s="20"/>
      <c r="T583" s="10"/>
      <c r="U583" s="183"/>
      <c r="V583" s="21"/>
    </row>
    <row r="584" spans="1:25" ht="15" customHeight="1" x14ac:dyDescent="0.2">
      <c r="A584" s="61" t="s">
        <v>521</v>
      </c>
      <c r="B584" s="129" t="s">
        <v>1209</v>
      </c>
      <c r="C584" s="48" t="s">
        <v>532</v>
      </c>
      <c r="D584" s="48"/>
      <c r="E584" s="48"/>
      <c r="F584" s="48"/>
      <c r="G584" s="48"/>
      <c r="H584" s="48"/>
      <c r="I584" s="49"/>
      <c r="J584" s="29">
        <f t="shared" si="70"/>
        <v>0</v>
      </c>
      <c r="K584" s="29">
        <f t="shared" si="71"/>
        <v>0</v>
      </c>
      <c r="L584" s="930"/>
      <c r="M584" s="931"/>
      <c r="N584" s="931"/>
      <c r="O584" s="932"/>
      <c r="Q584" s="27" t="s">
        <v>794</v>
      </c>
      <c r="R584" s="20" t="s">
        <v>1210</v>
      </c>
      <c r="S584" s="20"/>
      <c r="T584" s="181"/>
      <c r="U584" s="10"/>
      <c r="V584" s="182"/>
    </row>
    <row r="585" spans="1:25" ht="15" customHeight="1" thickBot="1" x14ac:dyDescent="0.25">
      <c r="A585" s="62" t="s">
        <v>521</v>
      </c>
      <c r="B585" s="130" t="s">
        <v>1211</v>
      </c>
      <c r="C585" s="50">
        <v>12</v>
      </c>
      <c r="D585" s="50">
        <v>7</v>
      </c>
      <c r="E585" s="50">
        <v>2</v>
      </c>
      <c r="F585" s="50">
        <v>3</v>
      </c>
      <c r="G585" s="50">
        <v>28</v>
      </c>
      <c r="H585" s="50">
        <v>22</v>
      </c>
      <c r="I585" s="51">
        <v>16</v>
      </c>
      <c r="J585" s="29">
        <f t="shared" si="70"/>
        <v>12</v>
      </c>
      <c r="K585" s="29">
        <f t="shared" si="71"/>
        <v>16</v>
      </c>
      <c r="L585" s="933"/>
      <c r="M585" s="934"/>
      <c r="N585" s="934"/>
      <c r="O585" s="935"/>
      <c r="Q585" s="28" t="s">
        <v>1206</v>
      </c>
      <c r="R585" s="23"/>
      <c r="S585" s="23"/>
      <c r="T585" s="23"/>
      <c r="U585" s="184"/>
      <c r="V585" s="15"/>
    </row>
    <row r="586" spans="1:25" ht="15" customHeight="1" x14ac:dyDescent="0.2">
      <c r="C586" s="29">
        <v>0</v>
      </c>
      <c r="D586" s="29">
        <v>0</v>
      </c>
      <c r="E586" s="29">
        <v>0</v>
      </c>
      <c r="F586" s="29">
        <v>0</v>
      </c>
      <c r="G586" s="29">
        <v>0</v>
      </c>
      <c r="H586" s="29">
        <v>0</v>
      </c>
      <c r="I586" s="29">
        <v>0</v>
      </c>
      <c r="J586" s="29">
        <f t="shared" si="70"/>
        <v>0</v>
      </c>
      <c r="K586" s="29">
        <f t="shared" si="71"/>
        <v>0</v>
      </c>
      <c r="L586" s="4" t="s">
        <v>532</v>
      </c>
    </row>
    <row r="587" spans="1:25" ht="15" customHeight="1" thickBot="1" x14ac:dyDescent="0.25"/>
    <row r="588" spans="1:25" ht="15" customHeight="1" thickBot="1" x14ac:dyDescent="0.25">
      <c r="A588" s="939" t="s">
        <v>66</v>
      </c>
      <c r="B588" s="940"/>
      <c r="C588" s="940"/>
      <c r="D588" s="940"/>
      <c r="E588" s="940"/>
      <c r="F588" s="941"/>
      <c r="G588" s="967" t="s">
        <v>1108</v>
      </c>
      <c r="H588" s="968"/>
      <c r="I588" s="969"/>
      <c r="L588" s="945" t="s">
        <v>495</v>
      </c>
      <c r="M588" s="946"/>
      <c r="N588" s="946"/>
      <c r="O588" s="947"/>
    </row>
    <row r="589" spans="1:25" ht="15" customHeight="1" thickBot="1" x14ac:dyDescent="0.25">
      <c r="A589" s="80" t="s">
        <v>496</v>
      </c>
      <c r="B589" s="88" t="s">
        <v>497</v>
      </c>
      <c r="C589" s="81" t="s">
        <v>498</v>
      </c>
      <c r="D589" s="81" t="s">
        <v>499</v>
      </c>
      <c r="E589" s="81" t="s">
        <v>500</v>
      </c>
      <c r="F589" s="81" t="s">
        <v>501</v>
      </c>
      <c r="G589" s="82" t="s">
        <v>502</v>
      </c>
      <c r="H589" s="82" t="s">
        <v>503</v>
      </c>
      <c r="I589" s="83" t="s">
        <v>504</v>
      </c>
      <c r="L589" s="948"/>
      <c r="M589" s="949"/>
      <c r="N589" s="949"/>
      <c r="O589" s="950"/>
      <c r="Q589" s="24" t="s">
        <v>1109</v>
      </c>
      <c r="R589" s="72" t="s">
        <v>500</v>
      </c>
      <c r="S589" s="72" t="s">
        <v>744</v>
      </c>
      <c r="T589" s="72" t="s">
        <v>1212</v>
      </c>
      <c r="U589" s="72" t="s">
        <v>990</v>
      </c>
      <c r="V589" s="72" t="s">
        <v>653</v>
      </c>
      <c r="W589" s="72" t="s">
        <v>994</v>
      </c>
      <c r="X589" s="72" t="s">
        <v>547</v>
      </c>
      <c r="Y589" s="73" t="s">
        <v>532</v>
      </c>
    </row>
    <row r="590" spans="1:25" ht="15" customHeight="1" x14ac:dyDescent="0.2">
      <c r="A590" s="79">
        <v>1</v>
      </c>
      <c r="B590" s="53" t="s">
        <v>737</v>
      </c>
      <c r="C590" s="46"/>
      <c r="D590" s="46"/>
      <c r="E590" s="46"/>
      <c r="F590" s="46"/>
      <c r="G590" s="46"/>
      <c r="H590" s="46"/>
      <c r="I590" s="47"/>
      <c r="J590" s="29">
        <f t="shared" ref="J590:J598" si="72">D590+E590+F590</f>
        <v>0</v>
      </c>
      <c r="K590" s="29">
        <f t="shared" ref="K590:K598" si="73">D590*2+E590</f>
        <v>0</v>
      </c>
      <c r="L590" s="927" t="s">
        <v>528</v>
      </c>
      <c r="M590" s="928"/>
      <c r="N590" s="928"/>
      <c r="O590" s="929"/>
      <c r="Q590" s="74" t="s">
        <v>500</v>
      </c>
      <c r="R590" s="10"/>
      <c r="S590" s="20"/>
      <c r="T590" s="20"/>
      <c r="U590" s="20"/>
      <c r="V590" s="20"/>
      <c r="W590" s="20"/>
      <c r="X590" s="20"/>
      <c r="Y590" s="21" t="s">
        <v>532</v>
      </c>
    </row>
    <row r="591" spans="1:25" ht="15" customHeight="1" x14ac:dyDescent="0.2">
      <c r="A591" s="77" t="s">
        <v>521</v>
      </c>
      <c r="B591" s="54" t="s">
        <v>829</v>
      </c>
      <c r="C591" s="48"/>
      <c r="D591" s="48"/>
      <c r="E591" s="48"/>
      <c r="F591" s="48"/>
      <c r="G591" s="48"/>
      <c r="H591" s="48"/>
      <c r="I591" s="49"/>
      <c r="J591" s="29">
        <f t="shared" si="72"/>
        <v>0</v>
      </c>
      <c r="K591" s="29">
        <f t="shared" si="73"/>
        <v>0</v>
      </c>
      <c r="L591" s="930"/>
      <c r="M591" s="931"/>
      <c r="N591" s="931"/>
      <c r="O591" s="932"/>
      <c r="Q591" s="74" t="s">
        <v>744</v>
      </c>
      <c r="R591" s="20"/>
      <c r="S591" s="10"/>
      <c r="T591" s="20"/>
      <c r="U591" s="20"/>
      <c r="V591" s="20"/>
      <c r="W591" s="20"/>
      <c r="X591" s="20"/>
      <c r="Y591" s="21"/>
    </row>
    <row r="592" spans="1:25" ht="15" customHeight="1" x14ac:dyDescent="0.2">
      <c r="A592" s="77" t="s">
        <v>521</v>
      </c>
      <c r="B592" s="54" t="s">
        <v>1213</v>
      </c>
      <c r="C592" s="48"/>
      <c r="D592" s="48"/>
      <c r="E592" s="48"/>
      <c r="F592" s="48"/>
      <c r="G592" s="48"/>
      <c r="H592" s="48"/>
      <c r="I592" s="49"/>
      <c r="J592" s="29">
        <f t="shared" si="72"/>
        <v>0</v>
      </c>
      <c r="K592" s="29">
        <f t="shared" si="73"/>
        <v>0</v>
      </c>
      <c r="L592" s="930"/>
      <c r="M592" s="931"/>
      <c r="N592" s="931"/>
      <c r="O592" s="932"/>
      <c r="Q592" s="74" t="s">
        <v>1212</v>
      </c>
      <c r="R592" s="20"/>
      <c r="S592" s="2"/>
      <c r="T592" s="10"/>
      <c r="U592" s="20"/>
      <c r="V592" s="20"/>
      <c r="W592" s="20"/>
      <c r="X592" s="20"/>
      <c r="Y592" s="21"/>
    </row>
    <row r="593" spans="1:25" ht="15" customHeight="1" x14ac:dyDescent="0.2">
      <c r="A593" s="77" t="s">
        <v>521</v>
      </c>
      <c r="B593" s="54" t="s">
        <v>70</v>
      </c>
      <c r="C593" s="48"/>
      <c r="D593" s="48"/>
      <c r="E593" s="48"/>
      <c r="F593" s="48"/>
      <c r="G593" s="48"/>
      <c r="H593" s="48"/>
      <c r="I593" s="49"/>
      <c r="J593" s="29">
        <f t="shared" si="72"/>
        <v>0</v>
      </c>
      <c r="K593" s="29">
        <f t="shared" si="73"/>
        <v>0</v>
      </c>
      <c r="L593" s="930"/>
      <c r="M593" s="931"/>
      <c r="N593" s="931"/>
      <c r="O593" s="932"/>
      <c r="Q593" s="74" t="s">
        <v>990</v>
      </c>
      <c r="R593" s="20"/>
      <c r="S593" s="2"/>
      <c r="T593" s="11"/>
      <c r="U593" s="10"/>
      <c r="V593" s="20"/>
      <c r="W593" s="11"/>
      <c r="X593" s="20"/>
      <c r="Y593" s="21"/>
    </row>
    <row r="594" spans="1:25" ht="15" customHeight="1" x14ac:dyDescent="0.2">
      <c r="A594" s="77" t="s">
        <v>521</v>
      </c>
      <c r="B594" s="54" t="s">
        <v>1099</v>
      </c>
      <c r="C594" s="48"/>
      <c r="D594" s="48"/>
      <c r="E594" s="48"/>
      <c r="F594" s="48"/>
      <c r="G594" s="48"/>
      <c r="H594" s="48"/>
      <c r="I594" s="49"/>
      <c r="J594" s="29">
        <f t="shared" si="72"/>
        <v>0</v>
      </c>
      <c r="K594" s="29">
        <f t="shared" si="73"/>
        <v>0</v>
      </c>
      <c r="L594" s="930"/>
      <c r="M594" s="931"/>
      <c r="N594" s="931"/>
      <c r="O594" s="932"/>
      <c r="Q594" s="74" t="s">
        <v>653</v>
      </c>
      <c r="R594" s="20"/>
      <c r="S594" s="2"/>
      <c r="T594" s="11"/>
      <c r="U594" s="2"/>
      <c r="V594" s="10"/>
      <c r="W594" s="20"/>
      <c r="X594" s="11"/>
      <c r="Y594" s="21"/>
    </row>
    <row r="595" spans="1:25" ht="15" customHeight="1" x14ac:dyDescent="0.2">
      <c r="A595" s="77" t="s">
        <v>521</v>
      </c>
      <c r="B595" s="54" t="s">
        <v>72</v>
      </c>
      <c r="C595" s="48"/>
      <c r="D595" s="48"/>
      <c r="E595" s="48"/>
      <c r="F595" s="48"/>
      <c r="G595" s="48"/>
      <c r="H595" s="48"/>
      <c r="I595" s="49"/>
      <c r="J595" s="29">
        <f t="shared" si="72"/>
        <v>0</v>
      </c>
      <c r="K595" s="29">
        <f t="shared" si="73"/>
        <v>0</v>
      </c>
      <c r="L595" s="930"/>
      <c r="M595" s="931"/>
      <c r="N595" s="931"/>
      <c r="O595" s="932"/>
      <c r="Q595" s="74" t="s">
        <v>994</v>
      </c>
      <c r="R595" s="20"/>
      <c r="S595" s="2"/>
      <c r="T595" s="11"/>
      <c r="U595" s="2"/>
      <c r="V595" s="2"/>
      <c r="W595" s="10"/>
      <c r="X595" s="20"/>
      <c r="Y595" s="12"/>
    </row>
    <row r="596" spans="1:25" ht="15" customHeight="1" x14ac:dyDescent="0.2">
      <c r="A596" s="185" t="s">
        <v>521</v>
      </c>
      <c r="B596" s="186" t="s">
        <v>71</v>
      </c>
      <c r="C596" s="187"/>
      <c r="D596" s="187"/>
      <c r="E596" s="187"/>
      <c r="F596" s="187"/>
      <c r="G596" s="187"/>
      <c r="H596" s="187"/>
      <c r="I596" s="175"/>
      <c r="L596" s="930"/>
      <c r="M596" s="931"/>
      <c r="N596" s="931"/>
      <c r="O596" s="932"/>
      <c r="Q596" s="74" t="s">
        <v>547</v>
      </c>
      <c r="R596" s="20"/>
      <c r="S596" s="20"/>
      <c r="T596" s="20"/>
      <c r="U596" s="2"/>
      <c r="V596" s="2"/>
      <c r="W596" s="11"/>
      <c r="X596" s="10"/>
      <c r="Y596" s="12"/>
    </row>
    <row r="597" spans="1:25" ht="15" customHeight="1" thickBot="1" x14ac:dyDescent="0.25">
      <c r="A597" s="78" t="s">
        <v>521</v>
      </c>
      <c r="B597" s="55" t="s">
        <v>532</v>
      </c>
      <c r="C597" s="50"/>
      <c r="D597" s="50"/>
      <c r="E597" s="50"/>
      <c r="F597" s="50"/>
      <c r="G597" s="50"/>
      <c r="H597" s="50"/>
      <c r="I597" s="51"/>
      <c r="J597" s="29">
        <f t="shared" si="72"/>
        <v>0</v>
      </c>
      <c r="K597" s="29">
        <f t="shared" si="73"/>
        <v>0</v>
      </c>
      <c r="L597" s="933"/>
      <c r="M597" s="934"/>
      <c r="N597" s="934"/>
      <c r="O597" s="935"/>
      <c r="Q597" s="75" t="s">
        <v>532</v>
      </c>
      <c r="R597" s="23"/>
      <c r="S597" s="23"/>
      <c r="T597" s="23"/>
      <c r="U597" s="3"/>
      <c r="V597" s="3"/>
      <c r="W597" s="14"/>
      <c r="X597" s="23"/>
      <c r="Y597" s="15"/>
    </row>
    <row r="598" spans="1:25" ht="15" customHeight="1" x14ac:dyDescent="0.2">
      <c r="C598" s="29">
        <f t="shared" ref="C598:I598" si="74">SUM(C590:C597)</f>
        <v>0</v>
      </c>
      <c r="D598" s="29">
        <f t="shared" si="74"/>
        <v>0</v>
      </c>
      <c r="E598" s="29">
        <f t="shared" si="74"/>
        <v>0</v>
      </c>
      <c r="F598" s="29">
        <f t="shared" si="74"/>
        <v>0</v>
      </c>
      <c r="G598" s="29">
        <f t="shared" si="74"/>
        <v>0</v>
      </c>
      <c r="H598" s="29">
        <f t="shared" si="74"/>
        <v>0</v>
      </c>
      <c r="I598" s="29">
        <f t="shared" si="74"/>
        <v>0</v>
      </c>
      <c r="J598" s="29">
        <f t="shared" si="72"/>
        <v>0</v>
      </c>
      <c r="K598" s="29">
        <f t="shared" si="73"/>
        <v>0</v>
      </c>
    </row>
    <row r="599" spans="1:25" ht="15" customHeight="1" thickBot="1" x14ac:dyDescent="0.25"/>
    <row r="600" spans="1:25" ht="15" customHeight="1" thickBot="1" x14ac:dyDescent="0.25">
      <c r="A600" s="944" t="s">
        <v>76</v>
      </c>
      <c r="B600" s="942"/>
      <c r="C600" s="942"/>
      <c r="D600" s="942"/>
      <c r="E600" s="942"/>
      <c r="F600" s="942"/>
      <c r="G600" s="942" t="s">
        <v>1108</v>
      </c>
      <c r="H600" s="942"/>
      <c r="I600" s="943"/>
      <c r="L600" s="945" t="s">
        <v>495</v>
      </c>
      <c r="M600" s="946"/>
      <c r="N600" s="946"/>
      <c r="O600" s="947"/>
    </row>
    <row r="601" spans="1:25" ht="15" customHeight="1" thickBot="1" x14ac:dyDescent="0.25">
      <c r="A601" s="96" t="s">
        <v>496</v>
      </c>
      <c r="B601" s="103" t="s">
        <v>497</v>
      </c>
      <c r="C601" s="104" t="s">
        <v>498</v>
      </c>
      <c r="D601" s="104" t="s">
        <v>499</v>
      </c>
      <c r="E601" s="104" t="s">
        <v>500</v>
      </c>
      <c r="F601" s="104" t="s">
        <v>501</v>
      </c>
      <c r="G601" s="104" t="s">
        <v>502</v>
      </c>
      <c r="H601" s="104" t="s">
        <v>503</v>
      </c>
      <c r="I601" s="140" t="s">
        <v>504</v>
      </c>
      <c r="L601" s="948"/>
      <c r="M601" s="949"/>
      <c r="N601" s="949"/>
      <c r="O601" s="950"/>
      <c r="Q601" s="24" t="s">
        <v>1109</v>
      </c>
      <c r="R601" s="94" t="s">
        <v>564</v>
      </c>
      <c r="S601" s="94" t="s">
        <v>565</v>
      </c>
      <c r="T601" s="94" t="s">
        <v>566</v>
      </c>
      <c r="U601" s="94" t="s">
        <v>1214</v>
      </c>
      <c r="V601" s="94"/>
      <c r="W601" s="94"/>
      <c r="X601" s="94"/>
      <c r="Y601" s="95"/>
    </row>
    <row r="602" spans="1:25" ht="15" customHeight="1" x14ac:dyDescent="0.2">
      <c r="A602" s="99">
        <v>1</v>
      </c>
      <c r="B602" s="126" t="s">
        <v>574</v>
      </c>
      <c r="C602" s="127"/>
      <c r="D602" s="127"/>
      <c r="E602" s="127"/>
      <c r="F602" s="127"/>
      <c r="G602" s="127"/>
      <c r="H602" s="127"/>
      <c r="I602" s="128"/>
      <c r="J602" s="29">
        <f>D602+E602+F602</f>
        <v>0</v>
      </c>
      <c r="K602" s="29">
        <f>D602*2+E602</f>
        <v>0</v>
      </c>
      <c r="L602" s="927" t="s">
        <v>528</v>
      </c>
      <c r="M602" s="928"/>
      <c r="N602" s="928"/>
      <c r="O602" s="929"/>
      <c r="Q602" s="92" t="s">
        <v>564</v>
      </c>
      <c r="R602" s="10"/>
      <c r="S602" s="20"/>
      <c r="T602" s="20"/>
      <c r="U602" s="20"/>
      <c r="V602" s="20"/>
      <c r="W602" s="20"/>
      <c r="X602" s="20"/>
      <c r="Y602" s="21" t="s">
        <v>532</v>
      </c>
    </row>
    <row r="603" spans="1:25" ht="15" customHeight="1" x14ac:dyDescent="0.2">
      <c r="A603" s="100" t="s">
        <v>521</v>
      </c>
      <c r="B603" s="129" t="s">
        <v>79</v>
      </c>
      <c r="C603" s="48"/>
      <c r="D603" s="48"/>
      <c r="E603" s="48"/>
      <c r="F603" s="48"/>
      <c r="G603" s="48"/>
      <c r="H603" s="48"/>
      <c r="I603" s="49"/>
      <c r="J603" s="29">
        <f>D603+E603+F603</f>
        <v>0</v>
      </c>
      <c r="K603" s="29">
        <f>D603*2+E603</f>
        <v>0</v>
      </c>
      <c r="L603" s="930"/>
      <c r="M603" s="931"/>
      <c r="N603" s="931"/>
      <c r="O603" s="932"/>
      <c r="Q603" s="92" t="s">
        <v>565</v>
      </c>
      <c r="R603" s="20"/>
      <c r="S603" s="10"/>
      <c r="T603" s="20"/>
      <c r="U603" s="20"/>
      <c r="V603" s="20"/>
      <c r="W603" s="20"/>
      <c r="X603" s="20"/>
      <c r="Y603" s="21"/>
    </row>
    <row r="604" spans="1:25" ht="15" customHeight="1" x14ac:dyDescent="0.2">
      <c r="A604" s="100" t="s">
        <v>521</v>
      </c>
      <c r="B604" s="129" t="s">
        <v>575</v>
      </c>
      <c r="C604" s="48"/>
      <c r="D604" s="48"/>
      <c r="E604" s="48"/>
      <c r="F604" s="48"/>
      <c r="G604" s="48"/>
      <c r="H604" s="48"/>
      <c r="I604" s="49"/>
      <c r="J604" s="29">
        <f>D604+E604+F604</f>
        <v>0</v>
      </c>
      <c r="K604" s="29">
        <f>D604*2+E604</f>
        <v>0</v>
      </c>
      <c r="L604" s="930"/>
      <c r="M604" s="931"/>
      <c r="N604" s="931"/>
      <c r="O604" s="932"/>
      <c r="Q604" s="92" t="s">
        <v>566</v>
      </c>
      <c r="R604" s="20"/>
      <c r="S604" s="2"/>
      <c r="T604" s="10"/>
      <c r="U604" s="20"/>
      <c r="V604" s="20"/>
      <c r="W604" s="20"/>
      <c r="X604" s="20"/>
      <c r="Y604" s="21"/>
    </row>
    <row r="605" spans="1:25" ht="15" customHeight="1" x14ac:dyDescent="0.2">
      <c r="A605" s="100" t="s">
        <v>521</v>
      </c>
      <c r="B605" s="129" t="s">
        <v>42</v>
      </c>
      <c r="C605" s="48"/>
      <c r="D605" s="48"/>
      <c r="E605" s="48"/>
      <c r="F605" s="48"/>
      <c r="G605" s="48"/>
      <c r="H605" s="48"/>
      <c r="I605" s="49"/>
      <c r="J605" s="29">
        <f>D605+E605+F605</f>
        <v>0</v>
      </c>
      <c r="K605" s="29">
        <f>D605*2+E605</f>
        <v>0</v>
      </c>
      <c r="L605" s="930"/>
      <c r="M605" s="931"/>
      <c r="N605" s="931"/>
      <c r="O605" s="932"/>
      <c r="Q605" s="92" t="s">
        <v>1214</v>
      </c>
      <c r="R605" s="20"/>
      <c r="S605" s="2"/>
      <c r="T605" s="11"/>
      <c r="U605" s="10"/>
      <c r="V605" s="20"/>
      <c r="W605" s="11"/>
      <c r="X605" s="20"/>
      <c r="Y605" s="21"/>
    </row>
    <row r="606" spans="1:25" ht="15" customHeight="1" x14ac:dyDescent="0.2">
      <c r="A606" s="100" t="s">
        <v>521</v>
      </c>
      <c r="B606" s="129"/>
      <c r="C606" s="48"/>
      <c r="D606" s="48"/>
      <c r="E606" s="48"/>
      <c r="F606" s="48"/>
      <c r="G606" s="48"/>
      <c r="H606" s="48"/>
      <c r="I606" s="49"/>
      <c r="J606" s="29">
        <v>0</v>
      </c>
      <c r="K606" s="29">
        <v>0</v>
      </c>
      <c r="L606" s="930"/>
      <c r="M606" s="931"/>
      <c r="N606" s="931"/>
      <c r="O606" s="932"/>
      <c r="Q606" s="92"/>
      <c r="R606" s="20"/>
      <c r="S606" s="2"/>
      <c r="T606" s="11"/>
      <c r="U606" s="2"/>
      <c r="V606" s="10"/>
      <c r="W606" s="20"/>
      <c r="X606" s="11"/>
      <c r="Y606" s="21"/>
    </row>
    <row r="607" spans="1:25" ht="15" customHeight="1" x14ac:dyDescent="0.2">
      <c r="A607" s="100" t="s">
        <v>521</v>
      </c>
      <c r="B607" s="129"/>
      <c r="C607" s="48"/>
      <c r="D607" s="48"/>
      <c r="E607" s="48"/>
      <c r="F607" s="48"/>
      <c r="G607" s="48"/>
      <c r="H607" s="48"/>
      <c r="I607" s="49"/>
      <c r="J607" s="29">
        <v>0</v>
      </c>
      <c r="K607" s="29">
        <v>0</v>
      </c>
      <c r="L607" s="930"/>
      <c r="M607" s="931"/>
      <c r="N607" s="931"/>
      <c r="O607" s="932"/>
      <c r="Q607" s="92"/>
      <c r="R607" s="20"/>
      <c r="S607" s="2"/>
      <c r="T607" s="11"/>
      <c r="U607" s="2"/>
      <c r="V607" s="2"/>
      <c r="W607" s="10"/>
      <c r="X607" s="20"/>
      <c r="Y607" s="12"/>
    </row>
    <row r="608" spans="1:25" ht="15" customHeight="1" x14ac:dyDescent="0.2">
      <c r="A608" s="100" t="s">
        <v>521</v>
      </c>
      <c r="B608" s="129"/>
      <c r="C608" s="48"/>
      <c r="D608" s="48"/>
      <c r="E608" s="48"/>
      <c r="F608" s="48"/>
      <c r="G608" s="48"/>
      <c r="H608" s="48"/>
      <c r="I608" s="49"/>
      <c r="J608" s="29">
        <f>D608+E608+F608</f>
        <v>0</v>
      </c>
      <c r="K608" s="29">
        <f>D608*2+E608</f>
        <v>0</v>
      </c>
      <c r="L608" s="930"/>
      <c r="M608" s="931"/>
      <c r="N608" s="931"/>
      <c r="O608" s="932"/>
      <c r="Q608" s="92"/>
      <c r="R608" s="20"/>
      <c r="S608" s="20"/>
      <c r="T608" s="20"/>
      <c r="U608" s="2"/>
      <c r="V608" s="2"/>
      <c r="W608" s="11"/>
      <c r="X608" s="10"/>
      <c r="Y608" s="12"/>
    </row>
    <row r="609" spans="1:25" ht="15" customHeight="1" thickBot="1" x14ac:dyDescent="0.25">
      <c r="A609" s="101" t="s">
        <v>521</v>
      </c>
      <c r="B609" s="130"/>
      <c r="C609" s="50"/>
      <c r="D609" s="50"/>
      <c r="E609" s="50"/>
      <c r="F609" s="50"/>
      <c r="G609" s="50"/>
      <c r="H609" s="50"/>
      <c r="I609" s="51"/>
      <c r="J609" s="29">
        <f>D609+E609+F609</f>
        <v>0</v>
      </c>
      <c r="K609" s="29">
        <f>D609*2+E609</f>
        <v>0</v>
      </c>
      <c r="L609" s="933"/>
      <c r="M609" s="934"/>
      <c r="N609" s="934"/>
      <c r="O609" s="935"/>
      <c r="Q609" s="93"/>
      <c r="R609" s="23"/>
      <c r="S609" s="23"/>
      <c r="T609" s="23"/>
      <c r="U609" s="3"/>
      <c r="V609" s="3"/>
      <c r="W609" s="14"/>
      <c r="X609" s="23"/>
      <c r="Y609" s="15"/>
    </row>
    <row r="610" spans="1:25" ht="15" customHeight="1" x14ac:dyDescent="0.2">
      <c r="C610" s="29">
        <f t="shared" ref="C610:I610" si="75">SUM(C602:C609)</f>
        <v>0</v>
      </c>
      <c r="D610" s="29">
        <f t="shared" si="75"/>
        <v>0</v>
      </c>
      <c r="E610" s="29">
        <f t="shared" si="75"/>
        <v>0</v>
      </c>
      <c r="F610" s="29">
        <f t="shared" si="75"/>
        <v>0</v>
      </c>
      <c r="G610" s="29">
        <f t="shared" si="75"/>
        <v>0</v>
      </c>
      <c r="H610" s="29">
        <f t="shared" si="75"/>
        <v>0</v>
      </c>
      <c r="I610" s="29">
        <f t="shared" si="75"/>
        <v>0</v>
      </c>
      <c r="J610" s="29">
        <f>D610+E610+F610</f>
        <v>0</v>
      </c>
      <c r="K610" s="29">
        <f>D610*2+E610</f>
        <v>0</v>
      </c>
    </row>
    <row r="611" spans="1:25" ht="15" customHeight="1" thickBot="1" x14ac:dyDescent="0.25"/>
    <row r="612" spans="1:25" ht="15" customHeight="1" thickBot="1" x14ac:dyDescent="0.25">
      <c r="A612" s="944" t="s">
        <v>1106</v>
      </c>
      <c r="B612" s="942"/>
      <c r="C612" s="942"/>
      <c r="D612" s="942"/>
      <c r="E612" s="942"/>
      <c r="F612" s="951"/>
      <c r="G612" s="936" t="s">
        <v>1108</v>
      </c>
      <c r="H612" s="937"/>
      <c r="I612" s="938"/>
      <c r="L612" s="945" t="s">
        <v>495</v>
      </c>
      <c r="M612" s="946"/>
      <c r="N612" s="946"/>
      <c r="O612" s="947"/>
    </row>
    <row r="613" spans="1:25" ht="15" customHeight="1" thickBot="1" x14ac:dyDescent="0.25">
      <c r="A613" s="96" t="s">
        <v>496</v>
      </c>
      <c r="B613" s="103" t="s">
        <v>497</v>
      </c>
      <c r="C613" s="104" t="s">
        <v>498</v>
      </c>
      <c r="D613" s="104" t="s">
        <v>499</v>
      </c>
      <c r="E613" s="104" t="s">
        <v>500</v>
      </c>
      <c r="F613" s="104" t="s">
        <v>501</v>
      </c>
      <c r="G613" s="105" t="s">
        <v>502</v>
      </c>
      <c r="H613" s="105" t="s">
        <v>503</v>
      </c>
      <c r="I613" s="106" t="s">
        <v>504</v>
      </c>
      <c r="L613" s="948"/>
      <c r="M613" s="949"/>
      <c r="N613" s="949"/>
      <c r="O613" s="950"/>
      <c r="Q613" s="24" t="s">
        <v>1109</v>
      </c>
      <c r="R613" s="94" t="s">
        <v>716</v>
      </c>
      <c r="S613" s="94"/>
      <c r="T613" s="94"/>
      <c r="U613" s="94"/>
      <c r="V613" s="94"/>
      <c r="W613" s="94"/>
      <c r="X613" s="94"/>
      <c r="Y613" s="95"/>
    </row>
    <row r="614" spans="1:25" ht="15" customHeight="1" x14ac:dyDescent="0.2">
      <c r="A614" s="102" t="s">
        <v>521</v>
      </c>
      <c r="B614" s="53" t="s">
        <v>1107</v>
      </c>
      <c r="C614" s="46" t="s">
        <v>532</v>
      </c>
      <c r="D614" s="46"/>
      <c r="E614" s="46"/>
      <c r="F614" s="46"/>
      <c r="G614" s="46"/>
      <c r="H614" s="46"/>
      <c r="I614" s="47"/>
      <c r="J614" s="29">
        <f t="shared" ref="J614:J622" si="76">D614+E614+F614</f>
        <v>0</v>
      </c>
      <c r="K614" s="29">
        <f t="shared" ref="K614:K622" si="77">D614*2+E614</f>
        <v>0</v>
      </c>
      <c r="L614" s="927" t="s">
        <v>528</v>
      </c>
      <c r="M614" s="928"/>
      <c r="N614" s="928"/>
      <c r="O614" s="929"/>
      <c r="Q614" s="92" t="s">
        <v>716</v>
      </c>
      <c r="R614" s="10"/>
      <c r="S614" s="20"/>
      <c r="T614" s="20"/>
      <c r="U614" s="20"/>
      <c r="V614" s="20"/>
      <c r="W614" s="20"/>
      <c r="X614" s="20"/>
      <c r="Y614" s="21" t="s">
        <v>532</v>
      </c>
    </row>
    <row r="615" spans="1:25" ht="15" customHeight="1" x14ac:dyDescent="0.2">
      <c r="A615" s="100" t="s">
        <v>521</v>
      </c>
      <c r="B615" s="54"/>
      <c r="C615" s="48"/>
      <c r="D615" s="48"/>
      <c r="E615" s="48"/>
      <c r="F615" s="48"/>
      <c r="G615" s="48"/>
      <c r="H615" s="48"/>
      <c r="I615" s="49"/>
      <c r="J615" s="29">
        <f t="shared" si="76"/>
        <v>0</v>
      </c>
      <c r="K615" s="29">
        <f t="shared" si="77"/>
        <v>0</v>
      </c>
      <c r="L615" s="930"/>
      <c r="M615" s="931"/>
      <c r="N615" s="931"/>
      <c r="O615" s="932"/>
      <c r="Q615" s="92"/>
      <c r="R615" s="20"/>
      <c r="S615" s="10"/>
      <c r="T615" s="20"/>
      <c r="U615" s="20"/>
      <c r="V615" s="20"/>
      <c r="W615" s="20"/>
      <c r="X615" s="20"/>
      <c r="Y615" s="21"/>
    </row>
    <row r="616" spans="1:25" ht="15" customHeight="1" x14ac:dyDescent="0.2">
      <c r="A616" s="100" t="s">
        <v>521</v>
      </c>
      <c r="B616" s="54"/>
      <c r="C616" s="48"/>
      <c r="D616" s="48"/>
      <c r="E616" s="48"/>
      <c r="F616" s="48"/>
      <c r="G616" s="48"/>
      <c r="H616" s="48"/>
      <c r="I616" s="49"/>
      <c r="J616" s="29">
        <f t="shared" si="76"/>
        <v>0</v>
      </c>
      <c r="K616" s="29">
        <f t="shared" si="77"/>
        <v>0</v>
      </c>
      <c r="L616" s="930"/>
      <c r="M616" s="931"/>
      <c r="N616" s="931"/>
      <c r="O616" s="932"/>
      <c r="Q616" s="92"/>
      <c r="R616" s="20"/>
      <c r="S616" s="2"/>
      <c r="T616" s="10"/>
      <c r="U616" s="20"/>
      <c r="V616" s="20"/>
      <c r="W616" s="20"/>
      <c r="X616" s="20"/>
      <c r="Y616" s="21"/>
    </row>
    <row r="617" spans="1:25" ht="15" customHeight="1" x14ac:dyDescent="0.2">
      <c r="A617" s="100" t="s">
        <v>521</v>
      </c>
      <c r="B617" s="54"/>
      <c r="C617" s="48"/>
      <c r="D617" s="48"/>
      <c r="E617" s="48"/>
      <c r="F617" s="48"/>
      <c r="G617" s="48"/>
      <c r="H617" s="48"/>
      <c r="I617" s="49"/>
      <c r="J617" s="29">
        <f t="shared" si="76"/>
        <v>0</v>
      </c>
      <c r="K617" s="29">
        <f t="shared" si="77"/>
        <v>0</v>
      </c>
      <c r="L617" s="930"/>
      <c r="M617" s="931"/>
      <c r="N617" s="931"/>
      <c r="O617" s="932"/>
      <c r="Q617" s="92"/>
      <c r="R617" s="20"/>
      <c r="S617" s="2"/>
      <c r="T617" s="11"/>
      <c r="U617" s="10"/>
      <c r="V617" s="20"/>
      <c r="W617" s="11"/>
      <c r="X617" s="20"/>
      <c r="Y617" s="21"/>
    </row>
    <row r="618" spans="1:25" ht="15" customHeight="1" x14ac:dyDescent="0.2">
      <c r="A618" s="100" t="s">
        <v>521</v>
      </c>
      <c r="B618" s="54"/>
      <c r="C618" s="48"/>
      <c r="D618" s="48"/>
      <c r="E618" s="48"/>
      <c r="F618" s="48"/>
      <c r="G618" s="48"/>
      <c r="H618" s="48"/>
      <c r="I618" s="49"/>
      <c r="J618" s="29">
        <f t="shared" si="76"/>
        <v>0</v>
      </c>
      <c r="K618" s="29">
        <f t="shared" si="77"/>
        <v>0</v>
      </c>
      <c r="L618" s="930"/>
      <c r="M618" s="931"/>
      <c r="N618" s="931"/>
      <c r="O618" s="932"/>
      <c r="Q618" s="92"/>
      <c r="R618" s="20"/>
      <c r="S618" s="2"/>
      <c r="T618" s="11"/>
      <c r="U618" s="2"/>
      <c r="V618" s="10"/>
      <c r="W618" s="20"/>
      <c r="X618" s="11"/>
      <c r="Y618" s="21"/>
    </row>
    <row r="619" spans="1:25" ht="15" customHeight="1" x14ac:dyDescent="0.2">
      <c r="A619" s="100" t="s">
        <v>521</v>
      </c>
      <c r="B619" s="54"/>
      <c r="C619" s="48"/>
      <c r="D619" s="48"/>
      <c r="E619" s="48"/>
      <c r="F619" s="48"/>
      <c r="G619" s="48"/>
      <c r="H619" s="48"/>
      <c r="I619" s="49"/>
      <c r="J619" s="29">
        <f t="shared" si="76"/>
        <v>0</v>
      </c>
      <c r="K619" s="29">
        <f t="shared" si="77"/>
        <v>0</v>
      </c>
      <c r="L619" s="930"/>
      <c r="M619" s="931"/>
      <c r="N619" s="931"/>
      <c r="O619" s="932"/>
      <c r="Q619" s="92"/>
      <c r="R619" s="20"/>
      <c r="S619" s="2"/>
      <c r="T619" s="11"/>
      <c r="U619" s="2"/>
      <c r="V619" s="2"/>
      <c r="W619" s="10"/>
      <c r="X619" s="20"/>
      <c r="Y619" s="12"/>
    </row>
    <row r="620" spans="1:25" ht="15" customHeight="1" x14ac:dyDescent="0.2">
      <c r="A620" s="100" t="s">
        <v>521</v>
      </c>
      <c r="B620" s="54"/>
      <c r="C620" s="48"/>
      <c r="D620" s="48"/>
      <c r="E620" s="48"/>
      <c r="F620" s="48"/>
      <c r="G620" s="48"/>
      <c r="H620" s="48"/>
      <c r="I620" s="49"/>
      <c r="J620" s="29">
        <f t="shared" si="76"/>
        <v>0</v>
      </c>
      <c r="K620" s="29">
        <f t="shared" si="77"/>
        <v>0</v>
      </c>
      <c r="L620" s="930"/>
      <c r="M620" s="931"/>
      <c r="N620" s="931"/>
      <c r="O620" s="932"/>
      <c r="Q620" s="92"/>
      <c r="R620" s="20"/>
      <c r="S620" s="20"/>
      <c r="T620" s="20"/>
      <c r="U620" s="2"/>
      <c r="V620" s="2"/>
      <c r="W620" s="11"/>
      <c r="X620" s="10"/>
      <c r="Y620" s="12"/>
    </row>
    <row r="621" spans="1:25" ht="15" customHeight="1" thickBot="1" x14ac:dyDescent="0.25">
      <c r="A621" s="101" t="s">
        <v>521</v>
      </c>
      <c r="B621" s="55"/>
      <c r="C621" s="50"/>
      <c r="D621" s="50"/>
      <c r="E621" s="50"/>
      <c r="F621" s="50"/>
      <c r="G621" s="50"/>
      <c r="H621" s="50"/>
      <c r="I621" s="51"/>
      <c r="J621" s="29">
        <f t="shared" si="76"/>
        <v>0</v>
      </c>
      <c r="K621" s="29">
        <f t="shared" si="77"/>
        <v>0</v>
      </c>
      <c r="L621" s="933"/>
      <c r="M621" s="934"/>
      <c r="N621" s="934"/>
      <c r="O621" s="935"/>
      <c r="Q621" s="93"/>
      <c r="R621" s="23"/>
      <c r="S621" s="23"/>
      <c r="T621" s="23"/>
      <c r="U621" s="3"/>
      <c r="V621" s="3"/>
      <c r="W621" s="14"/>
      <c r="X621" s="23"/>
      <c r="Y621" s="15"/>
    </row>
    <row r="622" spans="1:25" ht="15" customHeight="1" x14ac:dyDescent="0.2">
      <c r="C622" s="29">
        <v>0</v>
      </c>
      <c r="D622" s="29">
        <v>0</v>
      </c>
      <c r="E622" s="29">
        <v>0</v>
      </c>
      <c r="F622" s="29">
        <v>0</v>
      </c>
      <c r="G622" s="29">
        <v>0</v>
      </c>
      <c r="H622" s="29">
        <v>0</v>
      </c>
      <c r="I622" s="29">
        <v>0</v>
      </c>
      <c r="J622" s="29">
        <f t="shared" si="76"/>
        <v>0</v>
      </c>
      <c r="K622" s="29">
        <f t="shared" si="77"/>
        <v>0</v>
      </c>
      <c r="L622" s="4" t="s">
        <v>532</v>
      </c>
    </row>
    <row r="623" spans="1:25" ht="15" customHeight="1" thickBot="1" x14ac:dyDescent="0.25"/>
    <row r="624" spans="1:25" ht="15" customHeight="1" thickBot="1" x14ac:dyDescent="0.25">
      <c r="A624" s="958" t="s">
        <v>1215</v>
      </c>
      <c r="B624" s="959"/>
      <c r="C624" s="959"/>
      <c r="D624" s="959"/>
      <c r="E624" s="959"/>
      <c r="F624" s="960"/>
      <c r="G624" s="970" t="s">
        <v>1108</v>
      </c>
      <c r="H624" s="971"/>
      <c r="I624" s="972"/>
      <c r="L624" s="945" t="s">
        <v>495</v>
      </c>
      <c r="M624" s="946"/>
      <c r="N624" s="946"/>
      <c r="O624" s="947"/>
    </row>
    <row r="625" spans="1:29" ht="15" customHeight="1" thickBot="1" x14ac:dyDescent="0.25">
      <c r="A625" s="323" t="s">
        <v>496</v>
      </c>
      <c r="B625" s="324" t="s">
        <v>497</v>
      </c>
      <c r="C625" s="325" t="s">
        <v>498</v>
      </c>
      <c r="D625" s="325" t="s">
        <v>499</v>
      </c>
      <c r="E625" s="325" t="s">
        <v>500</v>
      </c>
      <c r="F625" s="325" t="s">
        <v>501</v>
      </c>
      <c r="G625" s="326" t="s">
        <v>502</v>
      </c>
      <c r="H625" s="326" t="s">
        <v>503</v>
      </c>
      <c r="I625" s="327" t="s">
        <v>504</v>
      </c>
      <c r="L625" s="948"/>
      <c r="M625" s="949"/>
      <c r="N625" s="949"/>
      <c r="O625" s="950"/>
      <c r="Q625" s="24" t="s">
        <v>1109</v>
      </c>
      <c r="R625" s="330" t="s">
        <v>540</v>
      </c>
      <c r="S625" s="330"/>
      <c r="T625" s="330"/>
      <c r="U625" s="330"/>
      <c r="V625" s="330"/>
      <c r="W625" s="330"/>
      <c r="X625" s="330"/>
      <c r="Y625" s="331"/>
    </row>
    <row r="626" spans="1:29" ht="15" customHeight="1" x14ac:dyDescent="0.2">
      <c r="A626" s="320" t="s">
        <v>521</v>
      </c>
      <c r="B626" s="126" t="s">
        <v>1216</v>
      </c>
      <c r="C626" s="127"/>
      <c r="D626" s="127"/>
      <c r="E626" s="127"/>
      <c r="F626" s="127"/>
      <c r="G626" s="127"/>
      <c r="H626" s="127"/>
      <c r="I626" s="128"/>
      <c r="J626" s="29">
        <f t="shared" ref="J626:J714" si="78">D626+E626+F626</f>
        <v>0</v>
      </c>
      <c r="K626" s="29">
        <f t="shared" ref="K626:K714" si="79">D626*2+E626</f>
        <v>0</v>
      </c>
      <c r="L626" s="927" t="s">
        <v>528</v>
      </c>
      <c r="M626" s="928"/>
      <c r="N626" s="928"/>
      <c r="O626" s="929"/>
      <c r="Q626" s="328" t="s">
        <v>540</v>
      </c>
      <c r="R626" s="10"/>
      <c r="S626" s="20"/>
      <c r="T626" s="20"/>
      <c r="U626" s="20"/>
      <c r="V626" s="20"/>
      <c r="W626" s="20"/>
      <c r="X626" s="20"/>
      <c r="Y626" s="21" t="s">
        <v>532</v>
      </c>
    </row>
    <row r="627" spans="1:29" ht="15" customHeight="1" x14ac:dyDescent="0.2">
      <c r="A627" s="321" t="s">
        <v>521</v>
      </c>
      <c r="B627" s="129"/>
      <c r="C627" s="48"/>
      <c r="D627" s="48"/>
      <c r="E627" s="48"/>
      <c r="F627" s="48"/>
      <c r="G627" s="48"/>
      <c r="H627" s="48"/>
      <c r="I627" s="49"/>
      <c r="J627" s="29">
        <f t="shared" si="78"/>
        <v>0</v>
      </c>
      <c r="K627" s="29">
        <f t="shared" si="79"/>
        <v>0</v>
      </c>
      <c r="L627" s="930"/>
      <c r="M627" s="931"/>
      <c r="N627" s="931"/>
      <c r="O627" s="932"/>
      <c r="Q627" s="328"/>
      <c r="R627" s="20"/>
      <c r="S627" s="10"/>
      <c r="T627" s="20"/>
      <c r="U627" s="20"/>
      <c r="V627" s="20"/>
      <c r="W627" s="20"/>
      <c r="X627" s="20"/>
      <c r="Y627" s="21"/>
    </row>
    <row r="628" spans="1:29" ht="15" customHeight="1" x14ac:dyDescent="0.2">
      <c r="A628" s="321" t="s">
        <v>521</v>
      </c>
      <c r="B628" s="129"/>
      <c r="C628" s="48"/>
      <c r="D628" s="48"/>
      <c r="E628" s="48"/>
      <c r="F628" s="48"/>
      <c r="G628" s="48"/>
      <c r="H628" s="48"/>
      <c r="I628" s="49"/>
      <c r="J628" s="29">
        <f t="shared" si="78"/>
        <v>0</v>
      </c>
      <c r="K628" s="29">
        <f t="shared" si="79"/>
        <v>0</v>
      </c>
      <c r="L628" s="930"/>
      <c r="M628" s="931"/>
      <c r="N628" s="931"/>
      <c r="O628" s="932"/>
      <c r="Q628" s="328"/>
      <c r="R628" s="20"/>
      <c r="S628" s="2"/>
      <c r="T628" s="10"/>
      <c r="U628" s="20"/>
      <c r="V628" s="20"/>
      <c r="W628" s="20"/>
      <c r="X628" s="20"/>
      <c r="Y628" s="21"/>
    </row>
    <row r="629" spans="1:29" ht="15" customHeight="1" x14ac:dyDescent="0.2">
      <c r="A629" s="321" t="s">
        <v>521</v>
      </c>
      <c r="B629" s="129"/>
      <c r="C629" s="48"/>
      <c r="D629" s="48"/>
      <c r="E629" s="48"/>
      <c r="F629" s="48"/>
      <c r="G629" s="48"/>
      <c r="H629" s="48"/>
      <c r="I629" s="49"/>
      <c r="J629" s="29">
        <f t="shared" si="78"/>
        <v>0</v>
      </c>
      <c r="K629" s="29">
        <f t="shared" si="79"/>
        <v>0</v>
      </c>
      <c r="L629" s="930"/>
      <c r="M629" s="931"/>
      <c r="N629" s="931"/>
      <c r="O629" s="932"/>
      <c r="Q629" s="328"/>
      <c r="R629" s="20"/>
      <c r="S629" s="2"/>
      <c r="T629" s="11"/>
      <c r="U629" s="10"/>
      <c r="V629" s="20"/>
      <c r="W629" s="11"/>
      <c r="X629" s="20"/>
      <c r="Y629" s="21"/>
    </row>
    <row r="630" spans="1:29" ht="15" customHeight="1" x14ac:dyDescent="0.2">
      <c r="A630" s="321" t="s">
        <v>521</v>
      </c>
      <c r="B630" s="129"/>
      <c r="C630" s="48"/>
      <c r="D630" s="48"/>
      <c r="E630" s="48"/>
      <c r="F630" s="48"/>
      <c r="G630" s="48"/>
      <c r="H630" s="48"/>
      <c r="I630" s="49"/>
      <c r="J630" s="29">
        <f t="shared" si="78"/>
        <v>0</v>
      </c>
      <c r="K630" s="29">
        <f t="shared" si="79"/>
        <v>0</v>
      </c>
      <c r="L630" s="930"/>
      <c r="M630" s="931"/>
      <c r="N630" s="931"/>
      <c r="O630" s="932"/>
      <c r="Q630" s="328"/>
      <c r="R630" s="20"/>
      <c r="S630" s="2"/>
      <c r="T630" s="11"/>
      <c r="U630" s="2"/>
      <c r="V630" s="10"/>
      <c r="W630" s="20"/>
      <c r="X630" s="11"/>
      <c r="Y630" s="21"/>
    </row>
    <row r="631" spans="1:29" ht="15" customHeight="1" x14ac:dyDescent="0.2">
      <c r="A631" s="321" t="s">
        <v>521</v>
      </c>
      <c r="B631" s="129"/>
      <c r="C631" s="48"/>
      <c r="D631" s="48"/>
      <c r="E631" s="48"/>
      <c r="F631" s="48"/>
      <c r="G631" s="48"/>
      <c r="H631" s="48"/>
      <c r="I631" s="49"/>
      <c r="J631" s="29">
        <f t="shared" si="78"/>
        <v>0</v>
      </c>
      <c r="K631" s="29">
        <f t="shared" si="79"/>
        <v>0</v>
      </c>
      <c r="L631" s="930"/>
      <c r="M631" s="931"/>
      <c r="N631" s="931"/>
      <c r="O631" s="932"/>
      <c r="Q631" s="328"/>
      <c r="R631" s="20"/>
      <c r="S631" s="2"/>
      <c r="T631" s="11"/>
      <c r="U631" s="2"/>
      <c r="V631" s="2"/>
      <c r="W631" s="10"/>
      <c r="X631" s="20"/>
      <c r="Y631" s="12"/>
    </row>
    <row r="632" spans="1:29" ht="15" customHeight="1" x14ac:dyDescent="0.2">
      <c r="A632" s="321" t="s">
        <v>521</v>
      </c>
      <c r="B632" s="129"/>
      <c r="C632" s="48"/>
      <c r="D632" s="48"/>
      <c r="E632" s="48"/>
      <c r="F632" s="48"/>
      <c r="G632" s="48"/>
      <c r="H632" s="48"/>
      <c r="I632" s="49"/>
      <c r="J632" s="29">
        <f t="shared" si="78"/>
        <v>0</v>
      </c>
      <c r="K632" s="29">
        <f t="shared" si="79"/>
        <v>0</v>
      </c>
      <c r="L632" s="930"/>
      <c r="M632" s="931"/>
      <c r="N632" s="931"/>
      <c r="O632" s="932"/>
      <c r="Q632" s="328"/>
      <c r="R632" s="20"/>
      <c r="S632" s="20"/>
      <c r="T632" s="20"/>
      <c r="U632" s="2"/>
      <c r="V632" s="2"/>
      <c r="W632" s="11"/>
      <c r="X632" s="10"/>
      <c r="Y632" s="12"/>
    </row>
    <row r="633" spans="1:29" ht="15" customHeight="1" thickBot="1" x14ac:dyDescent="0.25">
      <c r="A633" s="322" t="s">
        <v>521</v>
      </c>
      <c r="B633" s="130"/>
      <c r="C633" s="50"/>
      <c r="D633" s="50"/>
      <c r="E633" s="50"/>
      <c r="F633" s="50"/>
      <c r="G633" s="50"/>
      <c r="H633" s="50"/>
      <c r="I633" s="51"/>
      <c r="J633" s="29">
        <f t="shared" si="78"/>
        <v>0</v>
      </c>
      <c r="K633" s="29">
        <f t="shared" si="79"/>
        <v>0</v>
      </c>
      <c r="L633" s="933"/>
      <c r="M633" s="934"/>
      <c r="N633" s="934"/>
      <c r="O633" s="935"/>
      <c r="Q633" s="329"/>
      <c r="R633" s="23"/>
      <c r="S633" s="23"/>
      <c r="T633" s="23"/>
      <c r="U633" s="3"/>
      <c r="V633" s="3"/>
      <c r="W633" s="14"/>
      <c r="X633" s="23"/>
      <c r="Y633" s="15"/>
    </row>
    <row r="634" spans="1:29" ht="15" customHeight="1" x14ac:dyDescent="0.2">
      <c r="C634" s="29">
        <f t="shared" ref="C634:I634" si="80">SUM(C626:C633)</f>
        <v>0</v>
      </c>
      <c r="D634" s="29">
        <f t="shared" si="80"/>
        <v>0</v>
      </c>
      <c r="E634" s="29">
        <f t="shared" si="80"/>
        <v>0</v>
      </c>
      <c r="F634" s="29">
        <f t="shared" si="80"/>
        <v>0</v>
      </c>
      <c r="G634" s="29">
        <f t="shared" si="80"/>
        <v>0</v>
      </c>
      <c r="H634" s="29">
        <f t="shared" si="80"/>
        <v>0</v>
      </c>
      <c r="I634" s="29">
        <f t="shared" si="80"/>
        <v>0</v>
      </c>
      <c r="J634" s="29">
        <f t="shared" si="78"/>
        <v>0</v>
      </c>
      <c r="K634" s="29">
        <f t="shared" si="79"/>
        <v>0</v>
      </c>
    </row>
    <row r="635" spans="1:29" ht="15" customHeight="1" thickBot="1" x14ac:dyDescent="0.25"/>
    <row r="636" spans="1:29" ht="15" customHeight="1" x14ac:dyDescent="0.2">
      <c r="A636" s="1016" t="s">
        <v>491</v>
      </c>
      <c r="B636" s="1017"/>
      <c r="C636" s="1020" t="s">
        <v>1217</v>
      </c>
      <c r="D636" s="1021"/>
      <c r="E636" s="1021"/>
      <c r="F636" s="1021"/>
      <c r="G636" s="1021"/>
      <c r="H636" s="1021"/>
      <c r="I636" s="1022"/>
    </row>
    <row r="637" spans="1:29" ht="15" customHeight="1" thickBot="1" x14ac:dyDescent="0.25">
      <c r="A637" s="1018"/>
      <c r="B637" s="1019"/>
      <c r="C637" s="1023"/>
      <c r="D637" s="1024"/>
      <c r="E637" s="1024"/>
      <c r="F637" s="1024"/>
      <c r="G637" s="1024"/>
      <c r="H637" s="1024"/>
      <c r="I637" s="1025"/>
    </row>
    <row r="638" spans="1:29" ht="15" customHeight="1" thickBot="1" x14ac:dyDescent="0.25"/>
    <row r="639" spans="1:29" ht="15" customHeight="1" thickBot="1" x14ac:dyDescent="0.25">
      <c r="A639" s="1006" t="s">
        <v>1218</v>
      </c>
      <c r="B639" s="1007"/>
      <c r="C639" s="1007"/>
      <c r="D639" s="1007"/>
      <c r="E639" s="1007"/>
      <c r="F639" s="1008"/>
      <c r="G639" s="1003" t="s">
        <v>1217</v>
      </c>
      <c r="H639" s="1004"/>
      <c r="I639" s="1005"/>
      <c r="L639" s="952" t="s">
        <v>538</v>
      </c>
      <c r="M639" s="953"/>
      <c r="N639" s="953"/>
      <c r="O639" s="954"/>
    </row>
    <row r="640" spans="1:29" ht="15" customHeight="1" thickBot="1" x14ac:dyDescent="0.25">
      <c r="A640" s="117" t="s">
        <v>496</v>
      </c>
      <c r="B640" s="118" t="s">
        <v>497</v>
      </c>
      <c r="C640" s="119" t="s">
        <v>498</v>
      </c>
      <c r="D640" s="119" t="s">
        <v>499</v>
      </c>
      <c r="E640" s="119" t="s">
        <v>500</v>
      </c>
      <c r="F640" s="119" t="s">
        <v>501</v>
      </c>
      <c r="G640" s="121" t="s">
        <v>502</v>
      </c>
      <c r="H640" s="121" t="s">
        <v>503</v>
      </c>
      <c r="I640" s="122" t="s">
        <v>504</v>
      </c>
      <c r="L640" s="955"/>
      <c r="M640" s="956"/>
      <c r="N640" s="956"/>
      <c r="O640" s="957"/>
      <c r="Q640" s="24" t="s">
        <v>1219</v>
      </c>
      <c r="R640" s="113" t="s">
        <v>503</v>
      </c>
      <c r="S640" s="113" t="s">
        <v>901</v>
      </c>
      <c r="T640" s="113" t="s">
        <v>564</v>
      </c>
      <c r="U640" s="113" t="s">
        <v>700</v>
      </c>
      <c r="V640" s="113" t="s">
        <v>544</v>
      </c>
      <c r="W640" s="113" t="s">
        <v>768</v>
      </c>
      <c r="X640" s="113" t="s">
        <v>777</v>
      </c>
      <c r="Y640" s="113" t="s">
        <v>1011</v>
      </c>
      <c r="Z640" s="113" t="s">
        <v>769</v>
      </c>
      <c r="AA640" s="113" t="s">
        <v>61</v>
      </c>
      <c r="AB640" s="113" t="s">
        <v>63</v>
      </c>
      <c r="AC640" s="114" t="s">
        <v>547</v>
      </c>
    </row>
    <row r="641" spans="1:29" ht="15" customHeight="1" x14ac:dyDescent="0.2">
      <c r="A641" s="195">
        <v>1</v>
      </c>
      <c r="B641" s="111" t="s">
        <v>708</v>
      </c>
      <c r="C641" s="46">
        <v>22</v>
      </c>
      <c r="D641" s="46">
        <v>10</v>
      </c>
      <c r="E641" s="46">
        <v>9</v>
      </c>
      <c r="F641" s="46">
        <v>3</v>
      </c>
      <c r="G641" s="46">
        <v>35</v>
      </c>
      <c r="H641" s="46">
        <v>21</v>
      </c>
      <c r="I641" s="47">
        <v>29</v>
      </c>
      <c r="J641" s="29">
        <f t="shared" si="78"/>
        <v>22</v>
      </c>
      <c r="K641" s="29">
        <f t="shared" si="79"/>
        <v>29</v>
      </c>
      <c r="L641" s="927" t="s">
        <v>1220</v>
      </c>
      <c r="M641" s="928"/>
      <c r="N641" s="928"/>
      <c r="O641" s="929"/>
      <c r="Q641" s="115" t="s">
        <v>503</v>
      </c>
      <c r="R641" s="10"/>
      <c r="S641" s="20"/>
      <c r="T641" s="20" t="s">
        <v>532</v>
      </c>
      <c r="U641" s="20"/>
      <c r="V641" s="20"/>
      <c r="W641" s="20"/>
      <c r="X641" s="20" t="s">
        <v>532</v>
      </c>
      <c r="Y641" s="20"/>
      <c r="Z641" s="20"/>
      <c r="AA641" s="20" t="s">
        <v>532</v>
      </c>
      <c r="AB641" s="20"/>
      <c r="AC641" s="21"/>
    </row>
    <row r="642" spans="1:29" ht="15" customHeight="1" x14ac:dyDescent="0.2">
      <c r="A642" s="179">
        <v>2</v>
      </c>
      <c r="B642" s="89" t="s">
        <v>705</v>
      </c>
      <c r="C642" s="48">
        <v>22</v>
      </c>
      <c r="D642" s="48">
        <v>13</v>
      </c>
      <c r="E642" s="48">
        <v>3</v>
      </c>
      <c r="F642" s="48">
        <v>6</v>
      </c>
      <c r="G642" s="48">
        <v>42</v>
      </c>
      <c r="H642" s="48">
        <v>35</v>
      </c>
      <c r="I642" s="49">
        <v>29</v>
      </c>
      <c r="J642" s="29">
        <f t="shared" si="78"/>
        <v>22</v>
      </c>
      <c r="K642" s="29">
        <f t="shared" si="79"/>
        <v>29</v>
      </c>
      <c r="L642" s="930"/>
      <c r="M642" s="931"/>
      <c r="N642" s="931"/>
      <c r="O642" s="932"/>
      <c r="Q642" s="115" t="s">
        <v>901</v>
      </c>
      <c r="R642" s="20"/>
      <c r="S642" s="10"/>
      <c r="T642" s="20"/>
      <c r="U642" s="20"/>
      <c r="V642" s="20"/>
      <c r="W642" s="20"/>
      <c r="X642" s="20"/>
      <c r="Y642" s="20"/>
      <c r="Z642" s="20"/>
      <c r="AA642" s="20"/>
      <c r="AB642" s="20"/>
      <c r="AC642" s="21"/>
    </row>
    <row r="643" spans="1:29" ht="15" customHeight="1" x14ac:dyDescent="0.2">
      <c r="A643" s="179">
        <v>3</v>
      </c>
      <c r="B643" s="89" t="s">
        <v>558</v>
      </c>
      <c r="C643" s="48">
        <v>22</v>
      </c>
      <c r="D643" s="48">
        <v>12</v>
      </c>
      <c r="E643" s="48">
        <v>4</v>
      </c>
      <c r="F643" s="48">
        <v>6</v>
      </c>
      <c r="G643" s="48">
        <v>45</v>
      </c>
      <c r="H643" s="48">
        <v>20</v>
      </c>
      <c r="I643" s="49">
        <v>28</v>
      </c>
      <c r="J643" s="29">
        <f t="shared" si="78"/>
        <v>22</v>
      </c>
      <c r="K643" s="29">
        <f t="shared" si="79"/>
        <v>28</v>
      </c>
      <c r="L643" s="930"/>
      <c r="M643" s="931"/>
      <c r="N643" s="931"/>
      <c r="O643" s="932"/>
      <c r="Q643" s="115" t="s">
        <v>564</v>
      </c>
      <c r="R643" s="20"/>
      <c r="S643" s="20"/>
      <c r="T643" s="10"/>
      <c r="U643" s="20"/>
      <c r="V643" s="20" t="s">
        <v>532</v>
      </c>
      <c r="W643" s="20"/>
      <c r="X643" s="20" t="s">
        <v>532</v>
      </c>
      <c r="Y643" s="20"/>
      <c r="Z643" s="20"/>
      <c r="AA643" s="20" t="s">
        <v>532</v>
      </c>
      <c r="AB643" s="20"/>
      <c r="AC643" s="21"/>
    </row>
    <row r="644" spans="1:29" ht="15" customHeight="1" x14ac:dyDescent="0.2">
      <c r="A644" s="179">
        <v>4</v>
      </c>
      <c r="B644" s="89" t="s">
        <v>79</v>
      </c>
      <c r="C644" s="48">
        <v>22</v>
      </c>
      <c r="D644" s="48">
        <v>9</v>
      </c>
      <c r="E644" s="48">
        <v>6</v>
      </c>
      <c r="F644" s="48">
        <v>7</v>
      </c>
      <c r="G644" s="48">
        <v>37</v>
      </c>
      <c r="H644" s="48">
        <v>29</v>
      </c>
      <c r="I644" s="49">
        <v>24</v>
      </c>
      <c r="J644" s="29">
        <f t="shared" si="78"/>
        <v>22</v>
      </c>
      <c r="K644" s="29">
        <f t="shared" si="79"/>
        <v>24</v>
      </c>
      <c r="L644" s="930"/>
      <c r="M644" s="931"/>
      <c r="N644" s="931"/>
      <c r="O644" s="932"/>
      <c r="Q644" s="115" t="s">
        <v>700</v>
      </c>
      <c r="R644" s="20" t="s">
        <v>532</v>
      </c>
      <c r="S644" s="20"/>
      <c r="T644" s="2"/>
      <c r="U644" s="10"/>
      <c r="V644" s="20" t="s">
        <v>532</v>
      </c>
      <c r="W644" s="20"/>
      <c r="X644" s="20"/>
      <c r="Y644" s="20"/>
      <c r="Z644" s="20"/>
      <c r="AA644" s="20"/>
      <c r="AB644" s="20"/>
      <c r="AC644" s="21"/>
    </row>
    <row r="645" spans="1:29" ht="15" customHeight="1" x14ac:dyDescent="0.2">
      <c r="A645" s="179">
        <v>5</v>
      </c>
      <c r="B645" s="89" t="s">
        <v>781</v>
      </c>
      <c r="C645" s="48">
        <v>22</v>
      </c>
      <c r="D645" s="48">
        <v>8</v>
      </c>
      <c r="E645" s="48">
        <v>8</v>
      </c>
      <c r="F645" s="48">
        <v>6</v>
      </c>
      <c r="G645" s="48">
        <v>29</v>
      </c>
      <c r="H645" s="48">
        <v>26</v>
      </c>
      <c r="I645" s="49">
        <v>24</v>
      </c>
      <c r="J645" s="29">
        <f t="shared" si="78"/>
        <v>22</v>
      </c>
      <c r="K645" s="29">
        <f t="shared" si="79"/>
        <v>24</v>
      </c>
      <c r="L645" s="930"/>
      <c r="M645" s="931"/>
      <c r="N645" s="931"/>
      <c r="O645" s="932"/>
      <c r="Q645" s="115" t="s">
        <v>544</v>
      </c>
      <c r="R645" s="20"/>
      <c r="S645" s="20"/>
      <c r="T645" s="20"/>
      <c r="U645" s="20" t="s">
        <v>532</v>
      </c>
      <c r="V645" s="10"/>
      <c r="W645" s="20"/>
      <c r="X645" s="20"/>
      <c r="Y645" s="20"/>
      <c r="Z645" s="20"/>
      <c r="AA645" s="20"/>
      <c r="AB645" s="20"/>
      <c r="AC645" s="21"/>
    </row>
    <row r="646" spans="1:29" ht="15" customHeight="1" x14ac:dyDescent="0.2">
      <c r="A646" s="179">
        <v>6</v>
      </c>
      <c r="B646" s="89" t="s">
        <v>906</v>
      </c>
      <c r="C646" s="48">
        <v>22</v>
      </c>
      <c r="D646" s="48">
        <v>10</v>
      </c>
      <c r="E646" s="48">
        <v>2</v>
      </c>
      <c r="F646" s="48">
        <v>10</v>
      </c>
      <c r="G646" s="48">
        <v>30</v>
      </c>
      <c r="H646" s="48">
        <v>33</v>
      </c>
      <c r="I646" s="49">
        <v>22</v>
      </c>
      <c r="J646" s="29">
        <f t="shared" si="78"/>
        <v>22</v>
      </c>
      <c r="K646" s="29">
        <f t="shared" si="79"/>
        <v>22</v>
      </c>
      <c r="L646" s="930"/>
      <c r="M646" s="931"/>
      <c r="N646" s="931"/>
      <c r="O646" s="932"/>
      <c r="Q646" s="115" t="s">
        <v>768</v>
      </c>
      <c r="R646" s="20"/>
      <c r="S646" s="20"/>
      <c r="T646" s="20"/>
      <c r="U646" s="20"/>
      <c r="V646" s="2"/>
      <c r="W646" s="10"/>
      <c r="X646" s="20" t="s">
        <v>532</v>
      </c>
      <c r="Y646" s="20" t="s">
        <v>532</v>
      </c>
      <c r="Z646" s="20" t="s">
        <v>532</v>
      </c>
      <c r="AA646" s="20" t="s">
        <v>532</v>
      </c>
      <c r="AB646" s="20" t="s">
        <v>532</v>
      </c>
      <c r="AC646" s="21"/>
    </row>
    <row r="647" spans="1:29" ht="15" customHeight="1" x14ac:dyDescent="0.2">
      <c r="A647" s="179">
        <v>7</v>
      </c>
      <c r="B647" s="89" t="s">
        <v>41</v>
      </c>
      <c r="C647" s="48">
        <v>22</v>
      </c>
      <c r="D647" s="48">
        <v>7</v>
      </c>
      <c r="E647" s="48">
        <v>6</v>
      </c>
      <c r="F647" s="48">
        <v>9</v>
      </c>
      <c r="G647" s="48">
        <v>37</v>
      </c>
      <c r="H647" s="48">
        <v>33</v>
      </c>
      <c r="I647" s="49">
        <v>20</v>
      </c>
      <c r="J647" s="29">
        <f t="shared" si="78"/>
        <v>22</v>
      </c>
      <c r="K647" s="29">
        <f t="shared" si="79"/>
        <v>20</v>
      </c>
      <c r="L647" s="930"/>
      <c r="M647" s="931"/>
      <c r="N647" s="931"/>
      <c r="O647" s="932"/>
      <c r="Q647" s="115" t="s">
        <v>777</v>
      </c>
      <c r="R647" s="20"/>
      <c r="S647" s="20"/>
      <c r="T647" s="20"/>
      <c r="U647" s="20"/>
      <c r="V647" s="20"/>
      <c r="W647" s="20" t="s">
        <v>532</v>
      </c>
      <c r="X647" s="10"/>
      <c r="Y647" s="20"/>
      <c r="Z647" s="20"/>
      <c r="AA647" s="20"/>
      <c r="AB647" s="20"/>
      <c r="AC647" s="21"/>
    </row>
    <row r="648" spans="1:29" ht="15" customHeight="1" x14ac:dyDescent="0.2">
      <c r="A648" s="179">
        <v>8</v>
      </c>
      <c r="B648" s="89" t="s">
        <v>706</v>
      </c>
      <c r="C648" s="48">
        <v>22</v>
      </c>
      <c r="D648" s="48">
        <v>6</v>
      </c>
      <c r="E648" s="48">
        <v>7</v>
      </c>
      <c r="F648" s="48">
        <v>9</v>
      </c>
      <c r="G648" s="48">
        <v>30</v>
      </c>
      <c r="H648" s="48">
        <v>42</v>
      </c>
      <c r="I648" s="49">
        <v>19</v>
      </c>
      <c r="J648" s="29">
        <f t="shared" si="78"/>
        <v>22</v>
      </c>
      <c r="K648" s="29">
        <f t="shared" si="79"/>
        <v>19</v>
      </c>
      <c r="L648" s="930"/>
      <c r="M648" s="931"/>
      <c r="N648" s="931"/>
      <c r="O648" s="932"/>
      <c r="Q648" s="115" t="s">
        <v>1011</v>
      </c>
      <c r="R648" s="20"/>
      <c r="S648" s="20"/>
      <c r="T648" s="20"/>
      <c r="U648" s="20"/>
      <c r="V648" s="20"/>
      <c r="W648" s="20" t="s">
        <v>532</v>
      </c>
      <c r="X648" s="2"/>
      <c r="Y648" s="10"/>
      <c r="Z648" s="20"/>
      <c r="AA648" s="20"/>
      <c r="AB648" s="20"/>
      <c r="AC648" s="21"/>
    </row>
    <row r="649" spans="1:29" ht="15" customHeight="1" x14ac:dyDescent="0.2">
      <c r="A649" s="179">
        <v>9</v>
      </c>
      <c r="B649" s="89" t="s">
        <v>551</v>
      </c>
      <c r="C649" s="48">
        <v>22</v>
      </c>
      <c r="D649" s="48">
        <v>9</v>
      </c>
      <c r="E649" s="48">
        <v>1</v>
      </c>
      <c r="F649" s="48">
        <v>12</v>
      </c>
      <c r="G649" s="48">
        <v>25</v>
      </c>
      <c r="H649" s="48">
        <v>40</v>
      </c>
      <c r="I649" s="49">
        <v>19</v>
      </c>
      <c r="J649" s="29">
        <f t="shared" si="78"/>
        <v>22</v>
      </c>
      <c r="K649" s="29">
        <f t="shared" si="79"/>
        <v>19</v>
      </c>
      <c r="L649" s="930"/>
      <c r="M649" s="931"/>
      <c r="N649" s="931"/>
      <c r="O649" s="932"/>
      <c r="Q649" s="115" t="s">
        <v>769</v>
      </c>
      <c r="R649" s="20"/>
      <c r="S649" s="20"/>
      <c r="T649" s="20"/>
      <c r="U649" s="20"/>
      <c r="V649" s="20"/>
      <c r="W649" s="20" t="s">
        <v>532</v>
      </c>
      <c r="X649" s="2"/>
      <c r="Y649" s="11"/>
      <c r="Z649" s="10"/>
      <c r="AA649" s="20"/>
      <c r="AB649" s="11"/>
      <c r="AC649" s="21"/>
    </row>
    <row r="650" spans="1:29" ht="15" customHeight="1" x14ac:dyDescent="0.2">
      <c r="A650" s="179">
        <v>10</v>
      </c>
      <c r="B650" s="89" t="s">
        <v>767</v>
      </c>
      <c r="C650" s="48">
        <v>22</v>
      </c>
      <c r="D650" s="48">
        <v>5</v>
      </c>
      <c r="E650" s="48">
        <v>11</v>
      </c>
      <c r="F650" s="48">
        <v>6</v>
      </c>
      <c r="G650" s="48">
        <v>23</v>
      </c>
      <c r="H650" s="48">
        <v>22</v>
      </c>
      <c r="I650" s="49" t="s">
        <v>661</v>
      </c>
      <c r="J650" s="29">
        <f t="shared" si="78"/>
        <v>22</v>
      </c>
      <c r="K650" s="29">
        <f t="shared" si="79"/>
        <v>21</v>
      </c>
      <c r="L650" s="930"/>
      <c r="M650" s="931"/>
      <c r="N650" s="931"/>
      <c r="O650" s="932"/>
      <c r="Q650" s="115" t="s">
        <v>61</v>
      </c>
      <c r="R650" s="20"/>
      <c r="S650" s="20"/>
      <c r="T650" s="20" t="s">
        <v>532</v>
      </c>
      <c r="U650" s="20"/>
      <c r="V650" s="20"/>
      <c r="W650" s="20"/>
      <c r="X650" s="2"/>
      <c r="Y650" s="11"/>
      <c r="Z650" s="2"/>
      <c r="AA650" s="10"/>
      <c r="AB650" s="20"/>
      <c r="AC650" s="12"/>
    </row>
    <row r="651" spans="1:29" ht="15" customHeight="1" x14ac:dyDescent="0.2">
      <c r="A651" s="179">
        <v>11</v>
      </c>
      <c r="B651" s="89" t="s">
        <v>711</v>
      </c>
      <c r="C651" s="48">
        <v>22</v>
      </c>
      <c r="D651" s="48">
        <v>6</v>
      </c>
      <c r="E651" s="48">
        <v>4</v>
      </c>
      <c r="F651" s="48">
        <v>12</v>
      </c>
      <c r="G651" s="48">
        <v>24</v>
      </c>
      <c r="H651" s="48">
        <v>42</v>
      </c>
      <c r="I651" s="49">
        <v>16</v>
      </c>
      <c r="J651" s="29">
        <f t="shared" si="78"/>
        <v>22</v>
      </c>
      <c r="K651" s="29">
        <f t="shared" si="79"/>
        <v>16</v>
      </c>
      <c r="L651" s="930"/>
      <c r="M651" s="931"/>
      <c r="N651" s="931"/>
      <c r="O651" s="932"/>
      <c r="Q651" s="115" t="s">
        <v>63</v>
      </c>
      <c r="R651" s="20" t="s">
        <v>532</v>
      </c>
      <c r="S651" s="20"/>
      <c r="T651" s="20"/>
      <c r="U651" s="20"/>
      <c r="V651" s="20"/>
      <c r="W651" s="20" t="s">
        <v>532</v>
      </c>
      <c r="X651" s="20"/>
      <c r="Y651" s="20"/>
      <c r="Z651" s="2"/>
      <c r="AA651" s="11"/>
      <c r="AB651" s="10"/>
      <c r="AC651" s="12"/>
    </row>
    <row r="652" spans="1:29" ht="15" customHeight="1" thickBot="1" x14ac:dyDescent="0.25">
      <c r="A652" s="117">
        <v>12</v>
      </c>
      <c r="B652" s="97" t="s">
        <v>174</v>
      </c>
      <c r="C652" s="50">
        <v>22</v>
      </c>
      <c r="D652" s="50">
        <v>4</v>
      </c>
      <c r="E652" s="50">
        <v>5</v>
      </c>
      <c r="F652" s="50">
        <v>13</v>
      </c>
      <c r="G652" s="50">
        <v>24</v>
      </c>
      <c r="H652" s="50">
        <v>38</v>
      </c>
      <c r="I652" s="51">
        <v>13</v>
      </c>
      <c r="J652" s="29">
        <f t="shared" si="78"/>
        <v>22</v>
      </c>
      <c r="K652" s="29">
        <f t="shared" si="79"/>
        <v>13</v>
      </c>
      <c r="L652" s="933"/>
      <c r="M652" s="934"/>
      <c r="N652" s="934"/>
      <c r="O652" s="935"/>
      <c r="Q652" s="116" t="s">
        <v>547</v>
      </c>
      <c r="R652" s="23"/>
      <c r="S652" s="23" t="s">
        <v>532</v>
      </c>
      <c r="T652" s="23" t="s">
        <v>532</v>
      </c>
      <c r="U652" s="23"/>
      <c r="V652" s="23"/>
      <c r="W652" s="23" t="s">
        <v>532</v>
      </c>
      <c r="X652" s="23"/>
      <c r="Y652" s="23"/>
      <c r="Z652" s="3"/>
      <c r="AA652" s="14"/>
      <c r="AB652" s="23"/>
      <c r="AC652" s="15"/>
    </row>
    <row r="653" spans="1:29" ht="15" customHeight="1" x14ac:dyDescent="0.2">
      <c r="C653" s="29">
        <f t="shared" ref="C653:H653" si="81">SUM(C641:C652)</f>
        <v>264</v>
      </c>
      <c r="D653" s="29">
        <f t="shared" si="81"/>
        <v>99</v>
      </c>
      <c r="E653" s="29">
        <f t="shared" si="81"/>
        <v>66</v>
      </c>
      <c r="F653" s="29">
        <f t="shared" si="81"/>
        <v>99</v>
      </c>
      <c r="G653" s="29">
        <f t="shared" si="81"/>
        <v>381</v>
      </c>
      <c r="H653" s="29">
        <f t="shared" si="81"/>
        <v>381</v>
      </c>
      <c r="I653" s="29">
        <f>SUM(I641:I652)+21</f>
        <v>264</v>
      </c>
      <c r="J653" s="29">
        <f t="shared" si="78"/>
        <v>264</v>
      </c>
      <c r="K653" s="29">
        <f t="shared" si="79"/>
        <v>264</v>
      </c>
    </row>
    <row r="654" spans="1:29" ht="15" customHeight="1" thickBot="1" x14ac:dyDescent="0.25"/>
    <row r="655" spans="1:29" ht="15" customHeight="1" thickBot="1" x14ac:dyDescent="0.25">
      <c r="A655" s="1006" t="s">
        <v>1221</v>
      </c>
      <c r="B655" s="1007"/>
      <c r="C655" s="1007"/>
      <c r="D655" s="1007"/>
      <c r="E655" s="1007"/>
      <c r="F655" s="1008"/>
      <c r="G655" s="1003" t="s">
        <v>1217</v>
      </c>
      <c r="H655" s="1004"/>
      <c r="I655" s="1005"/>
      <c r="L655" s="986" t="s">
        <v>588</v>
      </c>
      <c r="M655" s="987"/>
      <c r="N655" s="987"/>
      <c r="O655" s="988"/>
    </row>
    <row r="656" spans="1:29" ht="15" customHeight="1" thickBot="1" x14ac:dyDescent="0.25">
      <c r="A656" s="117" t="s">
        <v>496</v>
      </c>
      <c r="B656" s="118" t="s">
        <v>497</v>
      </c>
      <c r="C656" s="119" t="s">
        <v>498</v>
      </c>
      <c r="D656" s="119" t="s">
        <v>499</v>
      </c>
      <c r="E656" s="119" t="s">
        <v>500</v>
      </c>
      <c r="F656" s="119" t="s">
        <v>501</v>
      </c>
      <c r="G656" s="121" t="s">
        <v>502</v>
      </c>
      <c r="H656" s="121" t="s">
        <v>503</v>
      </c>
      <c r="I656" s="122" t="s">
        <v>504</v>
      </c>
      <c r="L656" s="989"/>
      <c r="M656" s="990"/>
      <c r="N656" s="990"/>
      <c r="O656" s="991"/>
      <c r="Q656" s="24" t="s">
        <v>1219</v>
      </c>
      <c r="R656" s="113" t="s">
        <v>540</v>
      </c>
      <c r="S656" s="113" t="s">
        <v>541</v>
      </c>
      <c r="T656" s="113" t="s">
        <v>626</v>
      </c>
      <c r="U656" s="113" t="s">
        <v>902</v>
      </c>
      <c r="V656" s="113" t="s">
        <v>1222</v>
      </c>
      <c r="W656" s="113" t="s">
        <v>566</v>
      </c>
      <c r="X656" s="113" t="s">
        <v>811</v>
      </c>
      <c r="Y656" s="113" t="s">
        <v>1111</v>
      </c>
      <c r="Z656" s="113" t="s">
        <v>1223</v>
      </c>
      <c r="AA656" s="113" t="s">
        <v>702</v>
      </c>
      <c r="AB656" s="113" t="s">
        <v>1224</v>
      </c>
      <c r="AC656" s="114" t="s">
        <v>1214</v>
      </c>
    </row>
    <row r="657" spans="1:29" ht="15" customHeight="1" x14ac:dyDescent="0.2">
      <c r="A657" s="195">
        <v>1</v>
      </c>
      <c r="B657" s="111" t="s">
        <v>548</v>
      </c>
      <c r="C657" s="46">
        <v>18</v>
      </c>
      <c r="D657" s="46">
        <v>11</v>
      </c>
      <c r="E657" s="46">
        <v>4</v>
      </c>
      <c r="F657" s="46">
        <v>3</v>
      </c>
      <c r="G657" s="46">
        <v>48</v>
      </c>
      <c r="H657" s="46">
        <v>19</v>
      </c>
      <c r="I657" s="47">
        <v>26</v>
      </c>
      <c r="J657" s="29">
        <f t="shared" si="78"/>
        <v>18</v>
      </c>
      <c r="K657" s="29">
        <f t="shared" si="79"/>
        <v>26</v>
      </c>
      <c r="L657" s="927" t="s">
        <v>1225</v>
      </c>
      <c r="M657" s="928"/>
      <c r="N657" s="928"/>
      <c r="O657" s="929"/>
      <c r="Q657" s="115" t="s">
        <v>540</v>
      </c>
      <c r="R657" s="10"/>
      <c r="S657" s="20"/>
      <c r="T657" s="20" t="s">
        <v>532</v>
      </c>
      <c r="U657" s="20"/>
      <c r="V657" s="20"/>
      <c r="W657" s="20"/>
      <c r="X657" s="20" t="s">
        <v>532</v>
      </c>
      <c r="Y657" s="20"/>
      <c r="Z657" s="20"/>
      <c r="AA657" s="20" t="s">
        <v>532</v>
      </c>
      <c r="AB657" s="20"/>
      <c r="AC657" s="21"/>
    </row>
    <row r="658" spans="1:29" ht="15" customHeight="1" x14ac:dyDescent="0.2">
      <c r="A658" s="179">
        <v>2</v>
      </c>
      <c r="B658" s="89" t="s">
        <v>554</v>
      </c>
      <c r="C658" s="48">
        <v>16</v>
      </c>
      <c r="D658" s="48">
        <v>11</v>
      </c>
      <c r="E658" s="48">
        <v>3</v>
      </c>
      <c r="F658" s="48">
        <v>2</v>
      </c>
      <c r="G658" s="48">
        <v>34</v>
      </c>
      <c r="H658" s="48">
        <v>13</v>
      </c>
      <c r="I658" s="49">
        <v>25</v>
      </c>
      <c r="J658" s="29">
        <f t="shared" si="78"/>
        <v>16</v>
      </c>
      <c r="K658" s="29">
        <f t="shared" si="79"/>
        <v>25</v>
      </c>
      <c r="L658" s="930"/>
      <c r="M658" s="931"/>
      <c r="N658" s="931"/>
      <c r="O658" s="932"/>
      <c r="Q658" s="115" t="s">
        <v>541</v>
      </c>
      <c r="R658" s="20"/>
      <c r="S658" s="10"/>
      <c r="T658" s="20"/>
      <c r="U658" s="20"/>
      <c r="V658" s="20"/>
      <c r="W658" s="20"/>
      <c r="X658" s="20"/>
      <c r="Y658" s="20"/>
      <c r="Z658" s="20"/>
      <c r="AA658" s="20"/>
      <c r="AB658" s="20"/>
      <c r="AC658" s="21"/>
    </row>
    <row r="659" spans="1:29" ht="15" customHeight="1" x14ac:dyDescent="0.2">
      <c r="A659" s="179">
        <v>3</v>
      </c>
      <c r="B659" s="89" t="s">
        <v>575</v>
      </c>
      <c r="C659" s="48">
        <v>17</v>
      </c>
      <c r="D659" s="48">
        <v>9</v>
      </c>
      <c r="E659" s="48">
        <v>5</v>
      </c>
      <c r="F659" s="48">
        <v>3</v>
      </c>
      <c r="G659" s="48">
        <v>37</v>
      </c>
      <c r="H659" s="48">
        <v>16</v>
      </c>
      <c r="I659" s="49">
        <v>23</v>
      </c>
      <c r="J659" s="29">
        <f t="shared" si="78"/>
        <v>17</v>
      </c>
      <c r="K659" s="29">
        <f t="shared" si="79"/>
        <v>23</v>
      </c>
      <c r="L659" s="930"/>
      <c r="M659" s="931"/>
      <c r="N659" s="931"/>
      <c r="O659" s="932"/>
      <c r="Q659" s="115" t="s">
        <v>626</v>
      </c>
      <c r="R659" s="20"/>
      <c r="S659" s="20"/>
      <c r="T659" s="10"/>
      <c r="U659" s="20"/>
      <c r="V659" s="20" t="s">
        <v>532</v>
      </c>
      <c r="W659" s="20"/>
      <c r="X659" s="20" t="s">
        <v>532</v>
      </c>
      <c r="Y659" s="20"/>
      <c r="Z659" s="20"/>
      <c r="AA659" s="20" t="s">
        <v>532</v>
      </c>
      <c r="AB659" s="20"/>
      <c r="AC659" s="21"/>
    </row>
    <row r="660" spans="1:29" ht="15" customHeight="1" x14ac:dyDescent="0.2">
      <c r="A660" s="179">
        <v>4</v>
      </c>
      <c r="B660" s="89" t="s">
        <v>1226</v>
      </c>
      <c r="C660" s="48">
        <v>17</v>
      </c>
      <c r="D660" s="48">
        <v>9</v>
      </c>
      <c r="E660" s="48">
        <v>4</v>
      </c>
      <c r="F660" s="48">
        <v>4</v>
      </c>
      <c r="G660" s="48">
        <v>36</v>
      </c>
      <c r="H660" s="48">
        <v>23</v>
      </c>
      <c r="I660" s="49">
        <v>22</v>
      </c>
      <c r="J660" s="29">
        <f t="shared" si="78"/>
        <v>17</v>
      </c>
      <c r="K660" s="29">
        <f t="shared" si="79"/>
        <v>22</v>
      </c>
      <c r="L660" s="930"/>
      <c r="M660" s="931"/>
      <c r="N660" s="931"/>
      <c r="O660" s="932"/>
      <c r="Q660" s="115" t="s">
        <v>902</v>
      </c>
      <c r="R660" s="20"/>
      <c r="S660" s="20"/>
      <c r="T660" s="2"/>
      <c r="U660" s="10"/>
      <c r="V660" s="20" t="s">
        <v>532</v>
      </c>
      <c r="W660" s="20"/>
      <c r="X660" s="20"/>
      <c r="Y660" s="20"/>
      <c r="Z660" s="20"/>
      <c r="AA660" s="20"/>
      <c r="AB660" s="20"/>
      <c r="AC660" s="21"/>
    </row>
    <row r="661" spans="1:29" ht="15" customHeight="1" x14ac:dyDescent="0.2">
      <c r="A661" s="179">
        <v>5</v>
      </c>
      <c r="B661" s="89" t="s">
        <v>630</v>
      </c>
      <c r="C661" s="48">
        <v>18</v>
      </c>
      <c r="D661" s="48">
        <v>7</v>
      </c>
      <c r="E661" s="48">
        <v>2</v>
      </c>
      <c r="F661" s="48">
        <v>9</v>
      </c>
      <c r="G661" s="48">
        <v>29</v>
      </c>
      <c r="H661" s="48">
        <v>28</v>
      </c>
      <c r="I661" s="49">
        <v>16</v>
      </c>
      <c r="J661" s="29">
        <f t="shared" si="78"/>
        <v>18</v>
      </c>
      <c r="K661" s="29">
        <f t="shared" si="79"/>
        <v>16</v>
      </c>
      <c r="L661" s="930"/>
      <c r="M661" s="931"/>
      <c r="N661" s="931"/>
      <c r="O661" s="932"/>
      <c r="Q661" s="115" t="s">
        <v>1222</v>
      </c>
      <c r="R661" s="20"/>
      <c r="S661" s="20"/>
      <c r="T661" s="20"/>
      <c r="U661" s="20" t="s">
        <v>532</v>
      </c>
      <c r="V661" s="10"/>
      <c r="W661" s="20"/>
      <c r="X661" s="20"/>
      <c r="Y661" s="20"/>
      <c r="Z661" s="20"/>
      <c r="AA661" s="20"/>
      <c r="AB661" s="20"/>
      <c r="AC661" s="21"/>
    </row>
    <row r="662" spans="1:29" ht="15" customHeight="1" x14ac:dyDescent="0.2">
      <c r="A662" s="179">
        <v>6</v>
      </c>
      <c r="B662" s="89" t="s">
        <v>42</v>
      </c>
      <c r="C662" s="48">
        <v>18</v>
      </c>
      <c r="D662" s="48">
        <v>6</v>
      </c>
      <c r="E662" s="48">
        <v>4</v>
      </c>
      <c r="F662" s="48">
        <v>8</v>
      </c>
      <c r="G662" s="48">
        <v>34</v>
      </c>
      <c r="H662" s="48">
        <v>37</v>
      </c>
      <c r="I662" s="49">
        <v>16</v>
      </c>
      <c r="J662" s="29">
        <f t="shared" si="78"/>
        <v>18</v>
      </c>
      <c r="K662" s="29">
        <f t="shared" si="79"/>
        <v>16</v>
      </c>
      <c r="L662" s="930"/>
      <c r="M662" s="931"/>
      <c r="N662" s="931"/>
      <c r="O662" s="932"/>
      <c r="Q662" s="115" t="s">
        <v>566</v>
      </c>
      <c r="R662" s="20"/>
      <c r="S662" s="20"/>
      <c r="T662" s="20"/>
      <c r="U662" s="20"/>
      <c r="V662" s="2"/>
      <c r="W662" s="10"/>
      <c r="X662" s="20" t="s">
        <v>532</v>
      </c>
      <c r="Y662" s="20" t="s">
        <v>532</v>
      </c>
      <c r="Z662" s="20" t="s">
        <v>532</v>
      </c>
      <c r="AA662" s="20" t="s">
        <v>532</v>
      </c>
      <c r="AB662" s="20" t="s">
        <v>532</v>
      </c>
      <c r="AC662" s="21"/>
    </row>
    <row r="663" spans="1:29" ht="15" customHeight="1" x14ac:dyDescent="0.2">
      <c r="A663" s="179">
        <v>7</v>
      </c>
      <c r="B663" s="89" t="s">
        <v>907</v>
      </c>
      <c r="C663" s="48">
        <v>16</v>
      </c>
      <c r="D663" s="48">
        <v>5</v>
      </c>
      <c r="E663" s="48">
        <v>5</v>
      </c>
      <c r="F663" s="48">
        <v>6</v>
      </c>
      <c r="G663" s="48">
        <v>27</v>
      </c>
      <c r="H663" s="48">
        <v>30</v>
      </c>
      <c r="I663" s="49">
        <v>15</v>
      </c>
      <c r="J663" s="29">
        <f t="shared" si="78"/>
        <v>16</v>
      </c>
      <c r="K663" s="29">
        <f t="shared" si="79"/>
        <v>15</v>
      </c>
      <c r="L663" s="930"/>
      <c r="M663" s="931"/>
      <c r="N663" s="931"/>
      <c r="O663" s="932"/>
      <c r="Q663" s="115" t="s">
        <v>811</v>
      </c>
      <c r="R663" s="20" t="s">
        <v>532</v>
      </c>
      <c r="S663" s="20"/>
      <c r="T663" s="20"/>
      <c r="U663" s="20"/>
      <c r="V663" s="20"/>
      <c r="W663" s="20" t="s">
        <v>532</v>
      </c>
      <c r="X663" s="10"/>
      <c r="Y663" s="20"/>
      <c r="Z663" s="20"/>
      <c r="AA663" s="20"/>
      <c r="AB663" s="20"/>
      <c r="AC663" s="21"/>
    </row>
    <row r="664" spans="1:29" ht="15" customHeight="1" x14ac:dyDescent="0.2">
      <c r="A664" s="179">
        <v>8</v>
      </c>
      <c r="B664" s="89" t="s">
        <v>1227</v>
      </c>
      <c r="C664" s="48">
        <v>18</v>
      </c>
      <c r="D664" s="48">
        <v>4</v>
      </c>
      <c r="E664" s="48">
        <v>3</v>
      </c>
      <c r="F664" s="48">
        <v>11</v>
      </c>
      <c r="G664" s="48">
        <v>26</v>
      </c>
      <c r="H664" s="48">
        <v>52</v>
      </c>
      <c r="I664" s="49">
        <v>11</v>
      </c>
      <c r="J664" s="29">
        <f t="shared" si="78"/>
        <v>18</v>
      </c>
      <c r="K664" s="29">
        <f t="shared" si="79"/>
        <v>11</v>
      </c>
      <c r="L664" s="930"/>
      <c r="M664" s="931"/>
      <c r="N664" s="931"/>
      <c r="O664" s="932"/>
      <c r="Q664" s="115" t="s">
        <v>1111</v>
      </c>
      <c r="R664" s="20"/>
      <c r="S664" s="20"/>
      <c r="T664" s="20"/>
      <c r="U664" s="20"/>
      <c r="V664" s="20"/>
      <c r="W664" s="20" t="s">
        <v>532</v>
      </c>
      <c r="X664" s="2"/>
      <c r="Y664" s="10"/>
      <c r="Z664" s="20"/>
      <c r="AA664" s="20"/>
      <c r="AB664" s="20"/>
      <c r="AC664" s="21"/>
    </row>
    <row r="665" spans="1:29" ht="15" customHeight="1" x14ac:dyDescent="0.2">
      <c r="A665" s="179">
        <v>9</v>
      </c>
      <c r="B665" s="89" t="s">
        <v>814</v>
      </c>
      <c r="C665" s="48">
        <v>17</v>
      </c>
      <c r="D665" s="48">
        <v>3</v>
      </c>
      <c r="E665" s="48">
        <v>5</v>
      </c>
      <c r="F665" s="48">
        <v>9</v>
      </c>
      <c r="G665" s="48">
        <v>21</v>
      </c>
      <c r="H665" s="48">
        <v>41</v>
      </c>
      <c r="I665" s="49">
        <v>11</v>
      </c>
      <c r="J665" s="29">
        <f t="shared" si="78"/>
        <v>17</v>
      </c>
      <c r="K665" s="29">
        <f t="shared" si="79"/>
        <v>11</v>
      </c>
      <c r="L665" s="930"/>
      <c r="M665" s="931"/>
      <c r="N665" s="931"/>
      <c r="O665" s="932"/>
      <c r="Q665" s="115" t="s">
        <v>1223</v>
      </c>
      <c r="R665" s="20"/>
      <c r="S665" s="20"/>
      <c r="T665" s="20"/>
      <c r="U665" s="20"/>
      <c r="V665" s="20"/>
      <c r="W665" s="20" t="s">
        <v>532</v>
      </c>
      <c r="X665" s="2"/>
      <c r="Y665" s="11"/>
      <c r="Z665" s="10"/>
      <c r="AA665" s="20"/>
      <c r="AB665" s="11"/>
      <c r="AC665" s="21"/>
    </row>
    <row r="666" spans="1:29" ht="15" customHeight="1" x14ac:dyDescent="0.2">
      <c r="A666" s="179">
        <v>10</v>
      </c>
      <c r="B666" s="89" t="s">
        <v>1228</v>
      </c>
      <c r="C666" s="48">
        <v>17</v>
      </c>
      <c r="D666" s="48">
        <v>3</v>
      </c>
      <c r="E666" s="48">
        <v>1</v>
      </c>
      <c r="F666" s="48">
        <v>13</v>
      </c>
      <c r="G666" s="48">
        <v>14</v>
      </c>
      <c r="H666" s="48">
        <v>70</v>
      </c>
      <c r="I666" s="49">
        <v>7</v>
      </c>
      <c r="J666" s="29">
        <f t="shared" si="78"/>
        <v>17</v>
      </c>
      <c r="K666" s="29">
        <f t="shared" si="79"/>
        <v>7</v>
      </c>
      <c r="L666" s="930"/>
      <c r="M666" s="931"/>
      <c r="N666" s="931"/>
      <c r="O666" s="932"/>
      <c r="Q666" s="115" t="s">
        <v>702</v>
      </c>
      <c r="R666" s="20"/>
      <c r="S666" s="20"/>
      <c r="T666" s="20" t="s">
        <v>532</v>
      </c>
      <c r="U666" s="20"/>
      <c r="V666" s="20"/>
      <c r="W666" s="20"/>
      <c r="X666" s="2"/>
      <c r="Y666" s="11"/>
      <c r="Z666" s="2"/>
      <c r="AA666" s="10"/>
      <c r="AB666" s="20"/>
      <c r="AC666" s="12"/>
    </row>
    <row r="667" spans="1:29" ht="15" customHeight="1" x14ac:dyDescent="0.2">
      <c r="A667" s="179" t="s">
        <v>533</v>
      </c>
      <c r="B667" s="89" t="s">
        <v>1229</v>
      </c>
      <c r="C667" s="48">
        <v>0</v>
      </c>
      <c r="D667" s="48">
        <v>0</v>
      </c>
      <c r="E667" s="48">
        <v>0</v>
      </c>
      <c r="F667" s="48">
        <v>0</v>
      </c>
      <c r="G667" s="48">
        <v>0</v>
      </c>
      <c r="H667" s="48">
        <v>0</v>
      </c>
      <c r="I667" s="49">
        <v>0</v>
      </c>
      <c r="J667" s="29">
        <f t="shared" si="78"/>
        <v>0</v>
      </c>
      <c r="K667" s="29">
        <f t="shared" si="79"/>
        <v>0</v>
      </c>
      <c r="L667" s="930"/>
      <c r="M667" s="931"/>
      <c r="N667" s="931"/>
      <c r="O667" s="932"/>
      <c r="Q667" s="115" t="s">
        <v>1224</v>
      </c>
      <c r="R667" s="20" t="s">
        <v>532</v>
      </c>
      <c r="S667" s="20"/>
      <c r="T667" s="20"/>
      <c r="U667" s="20"/>
      <c r="V667" s="20"/>
      <c r="W667" s="20" t="s">
        <v>532</v>
      </c>
      <c r="X667" s="20"/>
      <c r="Y667" s="20"/>
      <c r="Z667" s="2"/>
      <c r="AA667" s="11"/>
      <c r="AB667" s="10"/>
      <c r="AC667" s="12"/>
    </row>
    <row r="668" spans="1:29" ht="15" customHeight="1" thickBot="1" x14ac:dyDescent="0.25">
      <c r="A668" s="117" t="s">
        <v>533</v>
      </c>
      <c r="B668" s="97" t="s">
        <v>1230</v>
      </c>
      <c r="C668" s="50">
        <v>0</v>
      </c>
      <c r="D668" s="50">
        <v>0</v>
      </c>
      <c r="E668" s="50">
        <v>0</v>
      </c>
      <c r="F668" s="50">
        <v>0</v>
      </c>
      <c r="G668" s="50">
        <v>0</v>
      </c>
      <c r="H668" s="50">
        <v>0</v>
      </c>
      <c r="I668" s="51">
        <v>0</v>
      </c>
      <c r="J668" s="29">
        <f t="shared" si="78"/>
        <v>0</v>
      </c>
      <c r="K668" s="29">
        <f t="shared" si="79"/>
        <v>0</v>
      </c>
      <c r="L668" s="933"/>
      <c r="M668" s="934"/>
      <c r="N668" s="934"/>
      <c r="O668" s="935"/>
      <c r="Q668" s="116" t="s">
        <v>1214</v>
      </c>
      <c r="R668" s="23"/>
      <c r="S668" s="23" t="s">
        <v>532</v>
      </c>
      <c r="T668" s="23" t="s">
        <v>532</v>
      </c>
      <c r="U668" s="23"/>
      <c r="V668" s="23"/>
      <c r="W668" s="23" t="s">
        <v>532</v>
      </c>
      <c r="X668" s="23"/>
      <c r="Y668" s="23"/>
      <c r="Z668" s="3"/>
      <c r="AA668" s="14"/>
      <c r="AB668" s="23"/>
      <c r="AC668" s="15"/>
    </row>
    <row r="669" spans="1:29" ht="15" customHeight="1" x14ac:dyDescent="0.2">
      <c r="C669" s="29">
        <f t="shared" ref="C669:I669" si="82">SUM(C657:C668)</f>
        <v>172</v>
      </c>
      <c r="D669" s="29">
        <f t="shared" si="82"/>
        <v>68</v>
      </c>
      <c r="E669" s="29">
        <f t="shared" si="82"/>
        <v>36</v>
      </c>
      <c r="F669" s="29">
        <f t="shared" si="82"/>
        <v>68</v>
      </c>
      <c r="G669" s="29">
        <f t="shared" si="82"/>
        <v>306</v>
      </c>
      <c r="H669" s="29">
        <f t="shared" si="82"/>
        <v>329</v>
      </c>
      <c r="I669" s="29">
        <f t="shared" si="82"/>
        <v>172</v>
      </c>
      <c r="J669" s="29">
        <f t="shared" si="78"/>
        <v>172</v>
      </c>
      <c r="K669" s="29">
        <f t="shared" si="79"/>
        <v>172</v>
      </c>
    </row>
    <row r="670" spans="1:29" ht="15" customHeight="1" thickBot="1" x14ac:dyDescent="0.25"/>
    <row r="671" spans="1:29" ht="15" customHeight="1" thickBot="1" x14ac:dyDescent="0.25">
      <c r="A671" s="1006" t="s">
        <v>55</v>
      </c>
      <c r="B671" s="1007"/>
      <c r="C671" s="1007"/>
      <c r="D671" s="1007"/>
      <c r="E671" s="1007"/>
      <c r="F671" s="1008"/>
      <c r="G671" s="1003" t="s">
        <v>1217</v>
      </c>
      <c r="H671" s="1004"/>
      <c r="I671" s="1005"/>
      <c r="L671" s="945" t="s">
        <v>495</v>
      </c>
      <c r="M671" s="946"/>
      <c r="N671" s="946"/>
      <c r="O671" s="947"/>
    </row>
    <row r="672" spans="1:29" ht="15" customHeight="1" thickBot="1" x14ac:dyDescent="0.25">
      <c r="A672" s="117" t="s">
        <v>496</v>
      </c>
      <c r="B672" s="118" t="s">
        <v>497</v>
      </c>
      <c r="C672" s="119" t="s">
        <v>498</v>
      </c>
      <c r="D672" s="119" t="s">
        <v>499</v>
      </c>
      <c r="E672" s="119" t="s">
        <v>500</v>
      </c>
      <c r="F672" s="119" t="s">
        <v>501</v>
      </c>
      <c r="G672" s="121" t="s">
        <v>502</v>
      </c>
      <c r="H672" s="121" t="s">
        <v>503</v>
      </c>
      <c r="I672" s="122" t="s">
        <v>504</v>
      </c>
      <c r="L672" s="948"/>
      <c r="M672" s="949"/>
      <c r="N672" s="949"/>
      <c r="O672" s="950"/>
      <c r="Q672" s="24" t="s">
        <v>1219</v>
      </c>
      <c r="R672" s="113"/>
      <c r="S672" s="113"/>
      <c r="T672" s="113"/>
      <c r="U672" s="113"/>
      <c r="V672" s="113"/>
      <c r="W672" s="113"/>
      <c r="X672" s="113"/>
      <c r="Y672" s="114"/>
      <c r="Z672"/>
    </row>
    <row r="673" spans="1:26" ht="15" customHeight="1" x14ac:dyDescent="0.2">
      <c r="A673" s="132" t="s">
        <v>521</v>
      </c>
      <c r="B673" s="53"/>
      <c r="C673" s="46"/>
      <c r="D673" s="46"/>
      <c r="E673" s="46"/>
      <c r="F673" s="46"/>
      <c r="G673" s="46"/>
      <c r="H673" s="46"/>
      <c r="I673" s="47"/>
      <c r="J673" s="29">
        <f t="shared" ref="J673:J681" si="83">D673+E673+F673</f>
        <v>0</v>
      </c>
      <c r="K673" s="29">
        <f t="shared" ref="K673:K681" si="84">D673*2+E673</f>
        <v>0</v>
      </c>
      <c r="L673" s="927" t="s">
        <v>1231</v>
      </c>
      <c r="M673" s="928"/>
      <c r="N673" s="928"/>
      <c r="O673" s="929"/>
      <c r="Q673" s="115"/>
      <c r="R673" s="10"/>
      <c r="S673" s="20"/>
      <c r="T673" s="20"/>
      <c r="U673" s="20"/>
      <c r="V673" s="20"/>
      <c r="W673" s="20"/>
      <c r="X673" s="20"/>
      <c r="Y673" s="21" t="s">
        <v>532</v>
      </c>
      <c r="Z673"/>
    </row>
    <row r="674" spans="1:26" ht="15" customHeight="1" x14ac:dyDescent="0.2">
      <c r="A674" s="124" t="s">
        <v>521</v>
      </c>
      <c r="B674" s="54"/>
      <c r="C674" s="48"/>
      <c r="D674" s="48"/>
      <c r="E674" s="48"/>
      <c r="F674" s="48"/>
      <c r="G674" s="48"/>
      <c r="H674" s="48"/>
      <c r="I674" s="49"/>
      <c r="J674" s="29">
        <f t="shared" si="83"/>
        <v>0</v>
      </c>
      <c r="K674" s="29">
        <f t="shared" si="84"/>
        <v>0</v>
      </c>
      <c r="L674" s="930"/>
      <c r="M674" s="931"/>
      <c r="N674" s="931"/>
      <c r="O674" s="932"/>
      <c r="Q674" s="115"/>
      <c r="R674" s="20"/>
      <c r="S674" s="10"/>
      <c r="T674" s="20"/>
      <c r="U674" s="20"/>
      <c r="V674" s="20"/>
      <c r="W674" s="20"/>
      <c r="X674" s="20"/>
      <c r="Y674" s="21"/>
      <c r="Z674"/>
    </row>
    <row r="675" spans="1:26" ht="15" customHeight="1" x14ac:dyDescent="0.2">
      <c r="A675" s="124" t="s">
        <v>521</v>
      </c>
      <c r="B675" s="54"/>
      <c r="C675" s="48"/>
      <c r="D675" s="48"/>
      <c r="E675" s="48"/>
      <c r="F675" s="48"/>
      <c r="G675" s="48"/>
      <c r="H675" s="48"/>
      <c r="I675" s="49"/>
      <c r="J675" s="29">
        <f t="shared" si="83"/>
        <v>0</v>
      </c>
      <c r="K675" s="29">
        <f t="shared" si="84"/>
        <v>0</v>
      </c>
      <c r="L675" s="930"/>
      <c r="M675" s="931"/>
      <c r="N675" s="931"/>
      <c r="O675" s="932"/>
      <c r="Q675" s="115"/>
      <c r="R675" s="20"/>
      <c r="S675" s="2"/>
      <c r="T675" s="10"/>
      <c r="U675" s="20"/>
      <c r="V675" s="20"/>
      <c r="W675" s="20"/>
      <c r="X675" s="20"/>
      <c r="Y675" s="21"/>
      <c r="Z675"/>
    </row>
    <row r="676" spans="1:26" ht="15" customHeight="1" x14ac:dyDescent="0.2">
      <c r="A676" s="124" t="s">
        <v>521</v>
      </c>
      <c r="B676" s="54"/>
      <c r="C676" s="48" t="s">
        <v>532</v>
      </c>
      <c r="D676" s="48"/>
      <c r="E676" s="48"/>
      <c r="F676" s="48"/>
      <c r="G676" s="48"/>
      <c r="H676" s="48"/>
      <c r="I676" s="49"/>
      <c r="J676" s="29">
        <f t="shared" si="83"/>
        <v>0</v>
      </c>
      <c r="K676" s="29">
        <f t="shared" si="84"/>
        <v>0</v>
      </c>
      <c r="L676" s="930"/>
      <c r="M676" s="931"/>
      <c r="N676" s="931"/>
      <c r="O676" s="932"/>
      <c r="Q676" s="115"/>
      <c r="R676" s="20"/>
      <c r="S676" s="2"/>
      <c r="T676" s="11"/>
      <c r="U676" s="10"/>
      <c r="V676" s="20"/>
      <c r="W676" s="11"/>
      <c r="X676" s="20"/>
      <c r="Y676" s="21"/>
      <c r="Z676"/>
    </row>
    <row r="677" spans="1:26" ht="15" customHeight="1" x14ac:dyDescent="0.2">
      <c r="A677" s="124" t="s">
        <v>521</v>
      </c>
      <c r="B677" s="54"/>
      <c r="C677" s="48"/>
      <c r="D677" s="48"/>
      <c r="E677" s="48"/>
      <c r="F677" s="48"/>
      <c r="G677" s="48"/>
      <c r="H677" s="48"/>
      <c r="I677" s="49"/>
      <c r="J677" s="29">
        <f t="shared" si="83"/>
        <v>0</v>
      </c>
      <c r="K677" s="29">
        <f t="shared" si="84"/>
        <v>0</v>
      </c>
      <c r="L677" s="930"/>
      <c r="M677" s="931"/>
      <c r="N677" s="931"/>
      <c r="O677" s="932"/>
      <c r="Q677" s="115"/>
      <c r="R677" s="20"/>
      <c r="S677" s="2"/>
      <c r="T677" s="11"/>
      <c r="U677" s="2"/>
      <c r="V677" s="10"/>
      <c r="W677" s="20"/>
      <c r="X677" s="11"/>
      <c r="Y677" s="21"/>
      <c r="Z677"/>
    </row>
    <row r="678" spans="1:26" ht="15" customHeight="1" x14ac:dyDescent="0.2">
      <c r="A678" s="124" t="s">
        <v>521</v>
      </c>
      <c r="B678" s="54"/>
      <c r="C678" s="48"/>
      <c r="D678" s="48"/>
      <c r="E678" s="48"/>
      <c r="F678" s="48"/>
      <c r="G678" s="48"/>
      <c r="H678" s="48"/>
      <c r="I678" s="49"/>
      <c r="J678" s="29">
        <f t="shared" si="83"/>
        <v>0</v>
      </c>
      <c r="K678" s="29">
        <f t="shared" si="84"/>
        <v>0</v>
      </c>
      <c r="L678" s="930"/>
      <c r="M678" s="931"/>
      <c r="N678" s="931"/>
      <c r="O678" s="932"/>
      <c r="Q678" s="115"/>
      <c r="R678" s="20"/>
      <c r="S678" s="2"/>
      <c r="T678" s="11"/>
      <c r="U678" s="2"/>
      <c r="V678" s="2"/>
      <c r="W678" s="10"/>
      <c r="X678" s="20"/>
      <c r="Y678" s="12"/>
      <c r="Z678"/>
    </row>
    <row r="679" spans="1:26" ht="15" customHeight="1" x14ac:dyDescent="0.2">
      <c r="A679" s="124" t="s">
        <v>521</v>
      </c>
      <c r="B679" s="54"/>
      <c r="C679" s="48"/>
      <c r="D679" s="48"/>
      <c r="E679" s="48"/>
      <c r="F679" s="48"/>
      <c r="G679" s="48"/>
      <c r="H679" s="48"/>
      <c r="I679" s="49"/>
      <c r="J679" s="29">
        <f t="shared" si="83"/>
        <v>0</v>
      </c>
      <c r="K679" s="29">
        <f t="shared" si="84"/>
        <v>0</v>
      </c>
      <c r="L679" s="930"/>
      <c r="M679" s="931"/>
      <c r="N679" s="931"/>
      <c r="O679" s="932"/>
      <c r="Q679" s="115"/>
      <c r="R679" s="20"/>
      <c r="S679" s="20"/>
      <c r="T679" s="20"/>
      <c r="U679" s="2"/>
      <c r="V679" s="2"/>
      <c r="W679" s="11"/>
      <c r="X679" s="10"/>
      <c r="Y679" s="12"/>
      <c r="Z679"/>
    </row>
    <row r="680" spans="1:26" ht="15" customHeight="1" thickBot="1" x14ac:dyDescent="0.25">
      <c r="A680" s="125" t="s">
        <v>521</v>
      </c>
      <c r="B680" s="55"/>
      <c r="C680" s="50"/>
      <c r="D680" s="50"/>
      <c r="E680" s="50"/>
      <c r="F680" s="50"/>
      <c r="G680" s="50"/>
      <c r="H680" s="50"/>
      <c r="I680" s="51"/>
      <c r="J680" s="29">
        <f t="shared" si="83"/>
        <v>0</v>
      </c>
      <c r="K680" s="29">
        <f t="shared" si="84"/>
        <v>0</v>
      </c>
      <c r="L680" s="933"/>
      <c r="M680" s="934"/>
      <c r="N680" s="934"/>
      <c r="O680" s="935"/>
      <c r="Q680" s="116"/>
      <c r="R680" s="23"/>
      <c r="S680" s="23"/>
      <c r="T680" s="23"/>
      <c r="U680" s="3"/>
      <c r="V680" s="3"/>
      <c r="W680" s="14"/>
      <c r="X680" s="23"/>
      <c r="Y680" s="15"/>
      <c r="Z680"/>
    </row>
    <row r="681" spans="1:26" ht="15" customHeight="1" x14ac:dyDescent="0.2">
      <c r="C681" s="29">
        <f t="shared" ref="C681:I681" si="85">SUM(C673:C680)</f>
        <v>0</v>
      </c>
      <c r="D681" s="29">
        <f t="shared" si="85"/>
        <v>0</v>
      </c>
      <c r="E681" s="29">
        <f t="shared" si="85"/>
        <v>0</v>
      </c>
      <c r="F681" s="29">
        <f t="shared" si="85"/>
        <v>0</v>
      </c>
      <c r="G681" s="29">
        <f t="shared" si="85"/>
        <v>0</v>
      </c>
      <c r="H681" s="29">
        <f t="shared" si="85"/>
        <v>0</v>
      </c>
      <c r="I681" s="29">
        <f t="shared" si="85"/>
        <v>0</v>
      </c>
      <c r="J681" s="29">
        <f t="shared" si="83"/>
        <v>0</v>
      </c>
      <c r="K681" s="29">
        <f t="shared" si="84"/>
        <v>0</v>
      </c>
    </row>
    <row r="682" spans="1:26" ht="15" customHeight="1" thickBot="1" x14ac:dyDescent="0.25"/>
    <row r="683" spans="1:26" ht="15" customHeight="1" thickBot="1" x14ac:dyDescent="0.25">
      <c r="A683" s="1006" t="s">
        <v>1232</v>
      </c>
      <c r="B683" s="1007"/>
      <c r="C683" s="1007"/>
      <c r="D683" s="1007"/>
      <c r="E683" s="1007"/>
      <c r="F683" s="1008"/>
      <c r="G683" s="1003" t="s">
        <v>1217</v>
      </c>
      <c r="H683" s="1004"/>
      <c r="I683" s="1005"/>
      <c r="L683" s="945" t="s">
        <v>495</v>
      </c>
      <c r="M683" s="946"/>
      <c r="N683" s="946"/>
      <c r="O683" s="947"/>
    </row>
    <row r="684" spans="1:26" ht="15" customHeight="1" thickBot="1" x14ac:dyDescent="0.25">
      <c r="A684" s="117" t="s">
        <v>496</v>
      </c>
      <c r="B684" s="118" t="s">
        <v>497</v>
      </c>
      <c r="C684" s="119" t="s">
        <v>498</v>
      </c>
      <c r="D684" s="119" t="s">
        <v>499</v>
      </c>
      <c r="E684" s="119" t="s">
        <v>500</v>
      </c>
      <c r="F684" s="119" t="s">
        <v>501</v>
      </c>
      <c r="G684" s="121" t="s">
        <v>502</v>
      </c>
      <c r="H684" s="121" t="s">
        <v>503</v>
      </c>
      <c r="I684" s="122" t="s">
        <v>504</v>
      </c>
      <c r="L684" s="948"/>
      <c r="M684" s="949"/>
      <c r="N684" s="949"/>
      <c r="O684" s="950"/>
      <c r="Q684" s="24" t="s">
        <v>1219</v>
      </c>
      <c r="R684" s="113" t="s">
        <v>225</v>
      </c>
      <c r="S684" s="113"/>
      <c r="T684" s="113"/>
      <c r="U684" s="113"/>
      <c r="V684" s="113"/>
      <c r="W684" s="114"/>
    </row>
    <row r="685" spans="1:26" ht="15" customHeight="1" x14ac:dyDescent="0.2">
      <c r="A685" s="132" t="s">
        <v>521</v>
      </c>
      <c r="B685" s="53" t="s">
        <v>226</v>
      </c>
      <c r="C685" s="46"/>
      <c r="D685" s="46"/>
      <c r="E685" s="46"/>
      <c r="F685" s="46"/>
      <c r="G685" s="46"/>
      <c r="H685" s="46"/>
      <c r="I685" s="47"/>
      <c r="J685" s="29">
        <f t="shared" ref="J685:J691" si="86">D685+E685+F685</f>
        <v>0</v>
      </c>
      <c r="K685" s="29">
        <f t="shared" ref="K685:K691" si="87">D685*2+E685</f>
        <v>0</v>
      </c>
      <c r="L685" s="927" t="s">
        <v>227</v>
      </c>
      <c r="M685" s="928"/>
      <c r="N685" s="928"/>
      <c r="O685" s="929"/>
      <c r="Q685" s="115" t="s">
        <v>225</v>
      </c>
      <c r="R685" s="10"/>
      <c r="S685" s="20"/>
      <c r="T685" s="20"/>
      <c r="U685" s="20"/>
      <c r="V685" s="20"/>
      <c r="W685" s="21"/>
      <c r="X685"/>
      <c r="Y685"/>
    </row>
    <row r="686" spans="1:26" ht="15" customHeight="1" x14ac:dyDescent="0.2">
      <c r="A686" s="124" t="s">
        <v>521</v>
      </c>
      <c r="B686" s="54"/>
      <c r="C686" s="48"/>
      <c r="D686" s="48"/>
      <c r="E686" s="48"/>
      <c r="F686" s="48"/>
      <c r="G686" s="48"/>
      <c r="H686" s="48"/>
      <c r="I686" s="49"/>
      <c r="J686" s="29">
        <f t="shared" si="86"/>
        <v>0</v>
      </c>
      <c r="K686" s="29">
        <f t="shared" si="87"/>
        <v>0</v>
      </c>
      <c r="L686" s="930"/>
      <c r="M686" s="931"/>
      <c r="N686" s="931"/>
      <c r="O686" s="932"/>
      <c r="Q686" s="115"/>
      <c r="R686" s="11"/>
      <c r="S686" s="10"/>
      <c r="T686" s="20"/>
      <c r="U686" s="11"/>
      <c r="V686" s="20"/>
      <c r="W686" s="21"/>
      <c r="X686"/>
      <c r="Y686"/>
    </row>
    <row r="687" spans="1:26" ht="15" customHeight="1" x14ac:dyDescent="0.2">
      <c r="A687" s="124" t="s">
        <v>521</v>
      </c>
      <c r="B687" s="54"/>
      <c r="C687" s="48"/>
      <c r="D687" s="48"/>
      <c r="E687" s="48"/>
      <c r="F687" s="48"/>
      <c r="G687" s="48"/>
      <c r="H687" s="48"/>
      <c r="I687" s="49"/>
      <c r="J687" s="29">
        <f t="shared" si="86"/>
        <v>0</v>
      </c>
      <c r="K687" s="29">
        <f t="shared" si="87"/>
        <v>0</v>
      </c>
      <c r="L687" s="930"/>
      <c r="M687" s="931"/>
      <c r="N687" s="931"/>
      <c r="O687" s="932"/>
      <c r="Q687" s="115"/>
      <c r="R687" s="11"/>
      <c r="S687" s="2"/>
      <c r="T687" s="10"/>
      <c r="U687" s="20"/>
      <c r="V687" s="11"/>
      <c r="W687" s="21"/>
      <c r="X687"/>
      <c r="Y687"/>
    </row>
    <row r="688" spans="1:26" ht="15" customHeight="1" x14ac:dyDescent="0.2">
      <c r="A688" s="124" t="s">
        <v>521</v>
      </c>
      <c r="B688" s="54"/>
      <c r="C688" s="48"/>
      <c r="D688" s="48"/>
      <c r="E688" s="48"/>
      <c r="F688" s="48"/>
      <c r="G688" s="48"/>
      <c r="H688" s="48"/>
      <c r="I688" s="49"/>
      <c r="J688" s="29">
        <f t="shared" si="86"/>
        <v>0</v>
      </c>
      <c r="K688" s="29">
        <f t="shared" si="87"/>
        <v>0</v>
      </c>
      <c r="L688" s="930"/>
      <c r="M688" s="931"/>
      <c r="N688" s="931"/>
      <c r="O688" s="932"/>
      <c r="Q688" s="115"/>
      <c r="R688" s="11"/>
      <c r="S688" s="2"/>
      <c r="T688" s="2"/>
      <c r="U688" s="10"/>
      <c r="V688" s="20"/>
      <c r="W688" s="12"/>
      <c r="X688"/>
      <c r="Y688"/>
    </row>
    <row r="689" spans="1:28" ht="15" customHeight="1" x14ac:dyDescent="0.2">
      <c r="A689" s="124" t="s">
        <v>521</v>
      </c>
      <c r="B689" s="54"/>
      <c r="C689" s="48"/>
      <c r="D689" s="48"/>
      <c r="E689" s="48"/>
      <c r="F689" s="48"/>
      <c r="G689" s="48"/>
      <c r="H689" s="48"/>
      <c r="I689" s="49"/>
      <c r="J689" s="29">
        <f t="shared" si="86"/>
        <v>0</v>
      </c>
      <c r="K689" s="29">
        <f t="shared" si="87"/>
        <v>0</v>
      </c>
      <c r="L689" s="930"/>
      <c r="M689" s="931"/>
      <c r="N689" s="931"/>
      <c r="O689" s="932"/>
      <c r="Q689" s="115"/>
      <c r="R689" s="20"/>
      <c r="S689" s="2"/>
      <c r="T689" s="2"/>
      <c r="U689" s="11"/>
      <c r="V689" s="10"/>
      <c r="W689" s="12"/>
      <c r="X689"/>
      <c r="Y689"/>
    </row>
    <row r="690" spans="1:28" ht="15" customHeight="1" thickBot="1" x14ac:dyDescent="0.25">
      <c r="A690" s="125" t="s">
        <v>521</v>
      </c>
      <c r="B690" s="55"/>
      <c r="C690" s="50"/>
      <c r="D690" s="50"/>
      <c r="E690" s="50"/>
      <c r="F690" s="50"/>
      <c r="G690" s="50"/>
      <c r="H690" s="50"/>
      <c r="I690" s="51"/>
      <c r="J690" s="29">
        <f t="shared" si="86"/>
        <v>0</v>
      </c>
      <c r="K690" s="29">
        <f t="shared" si="87"/>
        <v>0</v>
      </c>
      <c r="L690" s="933"/>
      <c r="M690" s="934"/>
      <c r="N690" s="934"/>
      <c r="O690" s="935"/>
      <c r="Q690" s="116"/>
      <c r="R690" s="23"/>
      <c r="S690" s="3"/>
      <c r="T690" s="3"/>
      <c r="U690" s="14"/>
      <c r="V690" s="23"/>
      <c r="W690" s="15"/>
      <c r="X690"/>
      <c r="Y690"/>
    </row>
    <row r="691" spans="1:28" ht="15" customHeight="1" x14ac:dyDescent="0.2">
      <c r="C691" s="29">
        <f t="shared" ref="C691:I691" si="88">SUM(C685:C690)</f>
        <v>0</v>
      </c>
      <c r="D691" s="29">
        <f t="shared" si="88"/>
        <v>0</v>
      </c>
      <c r="E691" s="29">
        <f t="shared" si="88"/>
        <v>0</v>
      </c>
      <c r="F691" s="29">
        <f t="shared" si="88"/>
        <v>0</v>
      </c>
      <c r="G691" s="29">
        <f t="shared" si="88"/>
        <v>0</v>
      </c>
      <c r="H691" s="29">
        <f t="shared" si="88"/>
        <v>0</v>
      </c>
      <c r="I691" s="29">
        <f t="shared" si="88"/>
        <v>0</v>
      </c>
      <c r="J691" s="29">
        <f t="shared" si="86"/>
        <v>0</v>
      </c>
      <c r="K691" s="29">
        <f t="shared" si="87"/>
        <v>0</v>
      </c>
      <c r="R691"/>
      <c r="S691"/>
      <c r="T691"/>
      <c r="U691"/>
      <c r="V691"/>
      <c r="W691"/>
      <c r="X691"/>
      <c r="Y691"/>
    </row>
    <row r="692" spans="1:28" ht="15" customHeight="1" thickBot="1" x14ac:dyDescent="0.25">
      <c r="R692"/>
      <c r="S692"/>
      <c r="T692"/>
      <c r="U692"/>
      <c r="V692"/>
      <c r="W692"/>
      <c r="X692"/>
      <c r="Y692"/>
    </row>
    <row r="693" spans="1:28" ht="15" customHeight="1" thickBot="1" x14ac:dyDescent="0.25">
      <c r="A693" s="1006" t="s">
        <v>172</v>
      </c>
      <c r="B693" s="1007"/>
      <c r="C693" s="1007"/>
      <c r="D693" s="1007"/>
      <c r="E693" s="1007"/>
      <c r="F693" s="1008"/>
      <c r="G693" s="1003" t="s">
        <v>1217</v>
      </c>
      <c r="H693" s="1004"/>
      <c r="I693" s="1005"/>
      <c r="L693" s="945" t="s">
        <v>495</v>
      </c>
      <c r="M693" s="946"/>
      <c r="N693" s="946"/>
      <c r="O693" s="947"/>
    </row>
    <row r="694" spans="1:28" ht="15" customHeight="1" thickBot="1" x14ac:dyDescent="0.25">
      <c r="A694" s="117" t="s">
        <v>496</v>
      </c>
      <c r="B694" s="118" t="s">
        <v>497</v>
      </c>
      <c r="C694" s="119" t="s">
        <v>498</v>
      </c>
      <c r="D694" s="119" t="s">
        <v>499</v>
      </c>
      <c r="E694" s="119" t="s">
        <v>500</v>
      </c>
      <c r="F694" s="119" t="s">
        <v>501</v>
      </c>
      <c r="G694" s="121" t="s">
        <v>502</v>
      </c>
      <c r="H694" s="121" t="s">
        <v>503</v>
      </c>
      <c r="I694" s="122" t="s">
        <v>504</v>
      </c>
      <c r="L694" s="948"/>
      <c r="M694" s="949"/>
      <c r="N694" s="949"/>
      <c r="O694" s="950"/>
      <c r="Q694" s="133" t="s">
        <v>1219</v>
      </c>
      <c r="R694" s="113" t="s">
        <v>532</v>
      </c>
      <c r="S694" s="113"/>
      <c r="T694" s="113"/>
      <c r="U694" s="113"/>
      <c r="V694" s="114"/>
    </row>
    <row r="695" spans="1:28" ht="15" customHeight="1" x14ac:dyDescent="0.2">
      <c r="A695" s="132">
        <v>1</v>
      </c>
      <c r="B695" s="126" t="s">
        <v>174</v>
      </c>
      <c r="C695" s="127"/>
      <c r="D695" s="127"/>
      <c r="E695" s="127"/>
      <c r="F695" s="127"/>
      <c r="G695" s="127"/>
      <c r="H695" s="127"/>
      <c r="I695" s="128"/>
      <c r="J695" s="29">
        <f t="shared" ref="J695:J700" si="89">D695+E695+F695</f>
        <v>0</v>
      </c>
      <c r="K695" s="29">
        <f t="shared" ref="K695:K700" si="90">D695*2+E695</f>
        <v>0</v>
      </c>
      <c r="L695" s="927" t="s">
        <v>532</v>
      </c>
      <c r="M695" s="928"/>
      <c r="N695" s="928"/>
      <c r="O695" s="929"/>
      <c r="Q695" s="115" t="s">
        <v>532</v>
      </c>
      <c r="R695" s="10"/>
      <c r="S695" s="20"/>
      <c r="T695" s="11"/>
      <c r="U695" s="20"/>
      <c r="V695" s="21"/>
    </row>
    <row r="696" spans="1:28" ht="15" customHeight="1" x14ac:dyDescent="0.2">
      <c r="A696" s="124" t="s">
        <v>521</v>
      </c>
      <c r="B696" s="129"/>
      <c r="C696" s="48"/>
      <c r="D696" s="48"/>
      <c r="E696" s="48"/>
      <c r="F696" s="48"/>
      <c r="G696" s="48"/>
      <c r="H696" s="48"/>
      <c r="I696" s="49"/>
      <c r="J696" s="29">
        <f t="shared" si="89"/>
        <v>0</v>
      </c>
      <c r="K696" s="29">
        <f t="shared" si="90"/>
        <v>0</v>
      </c>
      <c r="L696" s="930"/>
      <c r="M696" s="931"/>
      <c r="N696" s="931"/>
      <c r="O696" s="932"/>
      <c r="Q696" s="115"/>
      <c r="R696" s="2"/>
      <c r="S696" s="10"/>
      <c r="T696" s="20"/>
      <c r="U696" s="11"/>
      <c r="V696" s="21"/>
    </row>
    <row r="697" spans="1:28" ht="15" customHeight="1" x14ac:dyDescent="0.2">
      <c r="A697" s="124" t="s">
        <v>521</v>
      </c>
      <c r="B697" s="129"/>
      <c r="C697" s="48"/>
      <c r="D697" s="48"/>
      <c r="E697" s="48"/>
      <c r="F697" s="48"/>
      <c r="G697" s="48"/>
      <c r="H697" s="48"/>
      <c r="I697" s="49"/>
      <c r="J697" s="29">
        <f t="shared" si="89"/>
        <v>0</v>
      </c>
      <c r="K697" s="29">
        <f t="shared" si="90"/>
        <v>0</v>
      </c>
      <c r="L697" s="930"/>
      <c r="M697" s="931"/>
      <c r="N697" s="931"/>
      <c r="O697" s="932"/>
      <c r="Q697" s="115"/>
      <c r="R697" s="2"/>
      <c r="S697" s="2"/>
      <c r="T697" s="10"/>
      <c r="U697" s="20"/>
      <c r="V697" s="12"/>
    </row>
    <row r="698" spans="1:28" ht="15" customHeight="1" x14ac:dyDescent="0.2">
      <c r="A698" s="124" t="s">
        <v>521</v>
      </c>
      <c r="B698" s="129"/>
      <c r="C698" s="48"/>
      <c r="D698" s="48"/>
      <c r="E698" s="48"/>
      <c r="F698" s="48"/>
      <c r="G698" s="48"/>
      <c r="H698" s="48"/>
      <c r="I698" s="49"/>
      <c r="J698" s="29">
        <f t="shared" si="89"/>
        <v>0</v>
      </c>
      <c r="K698" s="29">
        <f t="shared" si="90"/>
        <v>0</v>
      </c>
      <c r="L698" s="930"/>
      <c r="M698" s="931"/>
      <c r="N698" s="931"/>
      <c r="O698" s="932"/>
      <c r="Q698" s="115"/>
      <c r="R698" s="2"/>
      <c r="S698" s="2"/>
      <c r="T698" s="11"/>
      <c r="U698" s="10"/>
      <c r="V698" s="12"/>
    </row>
    <row r="699" spans="1:28" ht="15" customHeight="1" thickBot="1" x14ac:dyDescent="0.25">
      <c r="A699" s="125" t="s">
        <v>521</v>
      </c>
      <c r="B699" s="130"/>
      <c r="C699" s="50"/>
      <c r="D699" s="50"/>
      <c r="E699" s="50"/>
      <c r="F699" s="50"/>
      <c r="G699" s="50"/>
      <c r="H699" s="50"/>
      <c r="I699" s="51"/>
      <c r="J699" s="29">
        <f t="shared" si="89"/>
        <v>0</v>
      </c>
      <c r="K699" s="29">
        <f t="shared" si="90"/>
        <v>0</v>
      </c>
      <c r="L699" s="933"/>
      <c r="M699" s="934"/>
      <c r="N699" s="934"/>
      <c r="O699" s="935"/>
      <c r="Q699" s="116"/>
      <c r="R699" s="3"/>
      <c r="S699" s="3"/>
      <c r="T699" s="14"/>
      <c r="U699" s="23"/>
      <c r="V699" s="15"/>
    </row>
    <row r="700" spans="1:28" ht="15" customHeight="1" x14ac:dyDescent="0.2">
      <c r="C700" s="29">
        <f t="shared" ref="C700:I700" si="91">SUM(C695:C699)</f>
        <v>0</v>
      </c>
      <c r="D700" s="29">
        <f t="shared" si="91"/>
        <v>0</v>
      </c>
      <c r="E700" s="29">
        <f t="shared" si="91"/>
        <v>0</v>
      </c>
      <c r="F700" s="29">
        <f t="shared" si="91"/>
        <v>0</v>
      </c>
      <c r="G700" s="29">
        <f t="shared" si="91"/>
        <v>0</v>
      </c>
      <c r="H700" s="29">
        <f t="shared" si="91"/>
        <v>0</v>
      </c>
      <c r="I700" s="29">
        <f t="shared" si="91"/>
        <v>0</v>
      </c>
      <c r="J700" s="29">
        <f t="shared" si="89"/>
        <v>0</v>
      </c>
      <c r="K700" s="29">
        <f t="shared" si="90"/>
        <v>0</v>
      </c>
    </row>
    <row r="701" spans="1:28" ht="15" customHeight="1" thickBot="1" x14ac:dyDescent="0.25"/>
    <row r="702" spans="1:28" ht="15" customHeight="1" thickBot="1" x14ac:dyDescent="0.25">
      <c r="A702" s="983" t="s">
        <v>658</v>
      </c>
      <c r="B702" s="984"/>
      <c r="C702" s="984"/>
      <c r="D702" s="984"/>
      <c r="E702" s="984"/>
      <c r="F702" s="985"/>
      <c r="G702" s="980" t="s">
        <v>1217</v>
      </c>
      <c r="H702" s="981"/>
      <c r="I702" s="982"/>
      <c r="L702" s="986" t="s">
        <v>588</v>
      </c>
      <c r="M702" s="987"/>
      <c r="N702" s="987"/>
      <c r="O702" s="988"/>
    </row>
    <row r="703" spans="1:28" ht="15" customHeight="1" thickBot="1" x14ac:dyDescent="0.25">
      <c r="A703" s="30" t="s">
        <v>496</v>
      </c>
      <c r="B703" s="85" t="s">
        <v>497</v>
      </c>
      <c r="C703" s="31" t="s">
        <v>498</v>
      </c>
      <c r="D703" s="31" t="s">
        <v>499</v>
      </c>
      <c r="E703" s="31" t="s">
        <v>500</v>
      </c>
      <c r="F703" s="31" t="s">
        <v>501</v>
      </c>
      <c r="G703" s="32" t="s">
        <v>502</v>
      </c>
      <c r="H703" s="32" t="s">
        <v>503</v>
      </c>
      <c r="I703" s="33" t="s">
        <v>504</v>
      </c>
      <c r="L703" s="989"/>
      <c r="M703" s="990"/>
      <c r="N703" s="990"/>
      <c r="O703" s="991"/>
      <c r="Q703" s="24" t="s">
        <v>1219</v>
      </c>
      <c r="R703" s="7" t="s">
        <v>792</v>
      </c>
      <c r="S703" s="7" t="s">
        <v>506</v>
      </c>
      <c r="T703" s="7" t="s">
        <v>793</v>
      </c>
      <c r="U703" s="7" t="s">
        <v>507</v>
      </c>
      <c r="V703" s="7" t="s">
        <v>508</v>
      </c>
      <c r="W703" s="7" t="s">
        <v>634</v>
      </c>
      <c r="X703" s="7" t="s">
        <v>669</v>
      </c>
      <c r="Y703" s="7" t="s">
        <v>514</v>
      </c>
      <c r="Z703" s="7" t="s">
        <v>611</v>
      </c>
      <c r="AA703" s="8" t="s">
        <v>177</v>
      </c>
    </row>
    <row r="704" spans="1:28" ht="15" customHeight="1" x14ac:dyDescent="0.2">
      <c r="A704" s="34">
        <v>1</v>
      </c>
      <c r="B704" s="126" t="s">
        <v>991</v>
      </c>
      <c r="C704" s="127">
        <v>18</v>
      </c>
      <c r="D704" s="127">
        <v>15</v>
      </c>
      <c r="E704" s="127">
        <v>1</v>
      </c>
      <c r="F704" s="127">
        <v>2</v>
      </c>
      <c r="G704" s="127">
        <v>50</v>
      </c>
      <c r="H704" s="127">
        <v>18</v>
      </c>
      <c r="I704" s="128">
        <v>31</v>
      </c>
      <c r="J704" s="29">
        <f t="shared" si="78"/>
        <v>18</v>
      </c>
      <c r="K704" s="29">
        <f t="shared" si="79"/>
        <v>31</v>
      </c>
      <c r="L704" s="930" t="s">
        <v>228</v>
      </c>
      <c r="M704" s="931"/>
      <c r="N704" s="931"/>
      <c r="O704" s="932"/>
      <c r="Q704" s="9" t="s">
        <v>792</v>
      </c>
      <c r="R704" s="10"/>
      <c r="S704" s="20"/>
      <c r="T704" s="20"/>
      <c r="U704" s="20"/>
      <c r="V704" s="20"/>
      <c r="W704" s="20"/>
      <c r="X704" s="20"/>
      <c r="Y704" s="20"/>
      <c r="Z704" s="20"/>
      <c r="AA704" s="21"/>
      <c r="AB704"/>
    </row>
    <row r="705" spans="1:28" ht="15" customHeight="1" x14ac:dyDescent="0.2">
      <c r="A705" s="37">
        <v>2</v>
      </c>
      <c r="B705" s="129" t="s">
        <v>639</v>
      </c>
      <c r="C705" s="48">
        <v>18</v>
      </c>
      <c r="D705" s="48">
        <v>11</v>
      </c>
      <c r="E705" s="48">
        <v>2</v>
      </c>
      <c r="F705" s="48">
        <v>5</v>
      </c>
      <c r="G705" s="48">
        <v>30</v>
      </c>
      <c r="H705" s="48">
        <v>17</v>
      </c>
      <c r="I705" s="49">
        <v>24</v>
      </c>
      <c r="J705" s="29">
        <f t="shared" si="78"/>
        <v>18</v>
      </c>
      <c r="K705" s="29">
        <f t="shared" si="79"/>
        <v>24</v>
      </c>
      <c r="L705" s="930"/>
      <c r="M705" s="931"/>
      <c r="N705" s="931"/>
      <c r="O705" s="932"/>
      <c r="Q705" s="9" t="s">
        <v>506</v>
      </c>
      <c r="R705" s="20"/>
      <c r="S705" s="10"/>
      <c r="T705" s="20"/>
      <c r="U705" s="20" t="s">
        <v>532</v>
      </c>
      <c r="V705" s="20"/>
      <c r="W705" s="20" t="s">
        <v>532</v>
      </c>
      <c r="X705" s="20"/>
      <c r="Y705" s="20"/>
      <c r="Z705" s="20" t="s">
        <v>532</v>
      </c>
      <c r="AA705" s="21"/>
      <c r="AB705"/>
    </row>
    <row r="706" spans="1:28" ht="15" customHeight="1" x14ac:dyDescent="0.2">
      <c r="A706" s="37">
        <v>3</v>
      </c>
      <c r="B706" s="129" t="s">
        <v>534</v>
      </c>
      <c r="C706" s="48">
        <v>18</v>
      </c>
      <c r="D706" s="48">
        <v>8</v>
      </c>
      <c r="E706" s="48">
        <v>5</v>
      </c>
      <c r="F706" s="48">
        <v>5</v>
      </c>
      <c r="G706" s="48">
        <v>22</v>
      </c>
      <c r="H706" s="48">
        <v>21</v>
      </c>
      <c r="I706" s="49">
        <v>21</v>
      </c>
      <c r="J706" s="29">
        <f t="shared" si="78"/>
        <v>18</v>
      </c>
      <c r="K706" s="29">
        <f t="shared" si="79"/>
        <v>21</v>
      </c>
      <c r="L706" s="930"/>
      <c r="M706" s="931"/>
      <c r="N706" s="931"/>
      <c r="O706" s="932"/>
      <c r="Q706" s="9" t="s">
        <v>793</v>
      </c>
      <c r="R706" s="20"/>
      <c r="S706" s="2"/>
      <c r="T706" s="10"/>
      <c r="U706" s="20" t="s">
        <v>532</v>
      </c>
      <c r="V706" s="20"/>
      <c r="W706" s="20"/>
      <c r="X706" s="20"/>
      <c r="Y706" s="20"/>
      <c r="Z706" s="20"/>
      <c r="AA706" s="21"/>
      <c r="AB706"/>
    </row>
    <row r="707" spans="1:28" ht="15" customHeight="1" x14ac:dyDescent="0.2">
      <c r="A707" s="37">
        <v>4</v>
      </c>
      <c r="B707" s="129" t="s">
        <v>178</v>
      </c>
      <c r="C707" s="48">
        <v>18</v>
      </c>
      <c r="D707" s="48">
        <v>6</v>
      </c>
      <c r="E707" s="48">
        <v>7</v>
      </c>
      <c r="F707" s="48">
        <v>5</v>
      </c>
      <c r="G707" s="48">
        <v>30</v>
      </c>
      <c r="H707" s="48">
        <v>30</v>
      </c>
      <c r="I707" s="49">
        <v>19</v>
      </c>
      <c r="J707" s="29">
        <f t="shared" si="78"/>
        <v>18</v>
      </c>
      <c r="K707" s="29">
        <f t="shared" si="79"/>
        <v>19</v>
      </c>
      <c r="L707" s="930"/>
      <c r="M707" s="931"/>
      <c r="N707" s="931"/>
      <c r="O707" s="932"/>
      <c r="Q707" s="9" t="s">
        <v>507</v>
      </c>
      <c r="R707" s="20"/>
      <c r="S707" s="20"/>
      <c r="T707" s="20" t="s">
        <v>532</v>
      </c>
      <c r="U707" s="10"/>
      <c r="V707" s="20"/>
      <c r="W707" s="20"/>
      <c r="X707" s="20"/>
      <c r="Y707" s="20"/>
      <c r="Z707" s="20"/>
      <c r="AA707" s="21"/>
      <c r="AB707"/>
    </row>
    <row r="708" spans="1:28" ht="15" customHeight="1" x14ac:dyDescent="0.2">
      <c r="A708" s="37">
        <v>5</v>
      </c>
      <c r="B708" s="129" t="s">
        <v>678</v>
      </c>
      <c r="C708" s="48">
        <v>18</v>
      </c>
      <c r="D708" s="48">
        <v>6</v>
      </c>
      <c r="E708" s="48">
        <v>6</v>
      </c>
      <c r="F708" s="48">
        <v>6</v>
      </c>
      <c r="G708" s="48">
        <v>24</v>
      </c>
      <c r="H708" s="48">
        <v>22</v>
      </c>
      <c r="I708" s="49">
        <v>18</v>
      </c>
      <c r="J708" s="29">
        <f t="shared" si="78"/>
        <v>18</v>
      </c>
      <c r="K708" s="29">
        <f t="shared" si="79"/>
        <v>18</v>
      </c>
      <c r="L708" s="930"/>
      <c r="M708" s="931"/>
      <c r="N708" s="931"/>
      <c r="O708" s="932"/>
      <c r="Q708" s="9" t="s">
        <v>508</v>
      </c>
      <c r="R708" s="20"/>
      <c r="S708" s="20"/>
      <c r="T708" s="20"/>
      <c r="U708" s="2"/>
      <c r="V708" s="10"/>
      <c r="W708" s="20" t="s">
        <v>532</v>
      </c>
      <c r="X708" s="20" t="s">
        <v>532</v>
      </c>
      <c r="Y708" s="20" t="s">
        <v>532</v>
      </c>
      <c r="Z708" s="20" t="s">
        <v>532</v>
      </c>
      <c r="AA708" s="21" t="s">
        <v>532</v>
      </c>
      <c r="AB708"/>
    </row>
    <row r="709" spans="1:28" ht="15" customHeight="1" x14ac:dyDescent="0.2">
      <c r="A709" s="37">
        <v>6</v>
      </c>
      <c r="B709" s="129" t="s">
        <v>674</v>
      </c>
      <c r="C709" s="48">
        <v>18</v>
      </c>
      <c r="D709" s="48">
        <v>6</v>
      </c>
      <c r="E709" s="48">
        <v>6</v>
      </c>
      <c r="F709" s="48">
        <v>6</v>
      </c>
      <c r="G709" s="48">
        <v>26</v>
      </c>
      <c r="H709" s="48">
        <v>26</v>
      </c>
      <c r="I709" s="49">
        <v>18</v>
      </c>
      <c r="J709" s="29">
        <f t="shared" si="78"/>
        <v>18</v>
      </c>
      <c r="K709" s="29">
        <f t="shared" si="79"/>
        <v>18</v>
      </c>
      <c r="L709" s="930"/>
      <c r="M709" s="931"/>
      <c r="N709" s="931"/>
      <c r="O709" s="932"/>
      <c r="Q709" s="9" t="s">
        <v>634</v>
      </c>
      <c r="R709" s="20"/>
      <c r="S709" s="20"/>
      <c r="T709" s="20"/>
      <c r="U709" s="20"/>
      <c r="V709" s="20" t="s">
        <v>532</v>
      </c>
      <c r="W709" s="10"/>
      <c r="X709" s="20"/>
      <c r="Y709" s="20"/>
      <c r="Z709" s="20"/>
      <c r="AA709" s="21"/>
      <c r="AB709"/>
    </row>
    <row r="710" spans="1:28" ht="15" customHeight="1" x14ac:dyDescent="0.2">
      <c r="A710" s="37">
        <v>7</v>
      </c>
      <c r="B710" s="129" t="s">
        <v>522</v>
      </c>
      <c r="C710" s="48">
        <v>18</v>
      </c>
      <c r="D710" s="48">
        <v>6</v>
      </c>
      <c r="E710" s="48">
        <v>3</v>
      </c>
      <c r="F710" s="48">
        <v>9</v>
      </c>
      <c r="G710" s="48">
        <v>22</v>
      </c>
      <c r="H710" s="48">
        <v>27</v>
      </c>
      <c r="I710" s="49">
        <v>15</v>
      </c>
      <c r="J710" s="29">
        <f t="shared" si="78"/>
        <v>18</v>
      </c>
      <c r="K710" s="29">
        <f t="shared" si="79"/>
        <v>15</v>
      </c>
      <c r="L710" s="930"/>
      <c r="M710" s="931"/>
      <c r="N710" s="931"/>
      <c r="O710" s="932"/>
      <c r="Q710" s="9" t="s">
        <v>669</v>
      </c>
      <c r="R710" s="20"/>
      <c r="S710" s="20"/>
      <c r="T710" s="20"/>
      <c r="U710" s="20"/>
      <c r="V710" s="20" t="s">
        <v>532</v>
      </c>
      <c r="W710" s="2"/>
      <c r="X710" s="10"/>
      <c r="Y710" s="20"/>
      <c r="Z710" s="20"/>
      <c r="AA710" s="21"/>
      <c r="AB710"/>
    </row>
    <row r="711" spans="1:28" ht="15" customHeight="1" x14ac:dyDescent="0.2">
      <c r="A711" s="37">
        <v>8</v>
      </c>
      <c r="B711" s="129" t="s">
        <v>529</v>
      </c>
      <c r="C711" s="48">
        <v>18</v>
      </c>
      <c r="D711" s="48">
        <v>6</v>
      </c>
      <c r="E711" s="48">
        <v>2</v>
      </c>
      <c r="F711" s="48">
        <v>10</v>
      </c>
      <c r="G711" s="48">
        <v>29</v>
      </c>
      <c r="H711" s="48">
        <v>38</v>
      </c>
      <c r="I711" s="49">
        <v>14</v>
      </c>
      <c r="J711" s="29">
        <f t="shared" si="78"/>
        <v>18</v>
      </c>
      <c r="K711" s="29">
        <f t="shared" si="79"/>
        <v>14</v>
      </c>
      <c r="L711" s="930"/>
      <c r="M711" s="931"/>
      <c r="N711" s="931"/>
      <c r="O711" s="932"/>
      <c r="Q711" s="9" t="s">
        <v>514</v>
      </c>
      <c r="R711" s="20"/>
      <c r="S711" s="20"/>
      <c r="T711" s="20"/>
      <c r="U711" s="20"/>
      <c r="V711" s="20" t="s">
        <v>532</v>
      </c>
      <c r="W711" s="2"/>
      <c r="X711" s="11"/>
      <c r="Y711" s="10"/>
      <c r="Z711" s="20"/>
      <c r="AA711" s="12"/>
      <c r="AB711"/>
    </row>
    <row r="712" spans="1:28" ht="15" customHeight="1" x14ac:dyDescent="0.2">
      <c r="A712" s="37">
        <v>9</v>
      </c>
      <c r="B712" s="129" t="s">
        <v>999</v>
      </c>
      <c r="C712" s="48">
        <v>18</v>
      </c>
      <c r="D712" s="48">
        <v>5</v>
      </c>
      <c r="E712" s="48">
        <v>2</v>
      </c>
      <c r="F712" s="48">
        <v>11</v>
      </c>
      <c r="G712" s="48">
        <v>19</v>
      </c>
      <c r="H712" s="48">
        <v>30</v>
      </c>
      <c r="I712" s="49">
        <v>12</v>
      </c>
      <c r="J712" s="29">
        <f t="shared" si="78"/>
        <v>18</v>
      </c>
      <c r="K712" s="29">
        <f t="shared" si="79"/>
        <v>12</v>
      </c>
      <c r="L712" s="930"/>
      <c r="M712" s="931"/>
      <c r="N712" s="931"/>
      <c r="O712" s="932"/>
      <c r="Q712" s="9" t="s">
        <v>611</v>
      </c>
      <c r="R712" s="20"/>
      <c r="S712" s="20" t="s">
        <v>532</v>
      </c>
      <c r="T712" s="20"/>
      <c r="U712" s="20"/>
      <c r="V712" s="20"/>
      <c r="W712" s="2"/>
      <c r="X712" s="11"/>
      <c r="Y712" s="2"/>
      <c r="Z712" s="10"/>
      <c r="AA712" s="21"/>
      <c r="AB712"/>
    </row>
    <row r="713" spans="1:28" ht="15" customHeight="1" thickBot="1" x14ac:dyDescent="0.25">
      <c r="A713" s="40">
        <v>10</v>
      </c>
      <c r="B713" s="130" t="s">
        <v>523</v>
      </c>
      <c r="C713" s="50">
        <v>18</v>
      </c>
      <c r="D713" s="50">
        <v>1</v>
      </c>
      <c r="E713" s="50">
        <v>6</v>
      </c>
      <c r="F713" s="50">
        <v>11</v>
      </c>
      <c r="G713" s="50">
        <v>20</v>
      </c>
      <c r="H713" s="50">
        <v>39</v>
      </c>
      <c r="I713" s="51">
        <v>8</v>
      </c>
      <c r="J713" s="29">
        <f t="shared" si="78"/>
        <v>18</v>
      </c>
      <c r="K713" s="29">
        <f t="shared" si="79"/>
        <v>8</v>
      </c>
      <c r="L713" s="933"/>
      <c r="M713" s="934"/>
      <c r="N713" s="934"/>
      <c r="O713" s="935"/>
      <c r="Q713" s="13" t="s">
        <v>177</v>
      </c>
      <c r="R713" s="23"/>
      <c r="S713" s="23"/>
      <c r="T713" s="23"/>
      <c r="U713" s="23"/>
      <c r="V713" s="23" t="s">
        <v>532</v>
      </c>
      <c r="W713" s="23"/>
      <c r="X713" s="23"/>
      <c r="Y713" s="3"/>
      <c r="Z713" s="14"/>
      <c r="AA713" s="15"/>
      <c r="AB713"/>
    </row>
    <row r="714" spans="1:28" ht="15" customHeight="1" x14ac:dyDescent="0.2">
      <c r="C714" s="29">
        <v>180</v>
      </c>
      <c r="D714" s="29">
        <v>70</v>
      </c>
      <c r="E714" s="29">
        <v>40</v>
      </c>
      <c r="F714" s="29">
        <v>70</v>
      </c>
      <c r="G714" s="29">
        <v>272</v>
      </c>
      <c r="H714" s="29">
        <v>268</v>
      </c>
      <c r="I714" s="29">
        <v>180</v>
      </c>
      <c r="J714" s="29">
        <f t="shared" si="78"/>
        <v>180</v>
      </c>
      <c r="K714" s="29">
        <f t="shared" si="79"/>
        <v>180</v>
      </c>
      <c r="R714"/>
      <c r="S714"/>
      <c r="T714"/>
      <c r="U714"/>
      <c r="V714"/>
      <c r="W714"/>
      <c r="X714"/>
      <c r="Y714"/>
      <c r="Z714"/>
      <c r="AA714"/>
      <c r="AB714"/>
    </row>
    <row r="715" spans="1:28" ht="15" customHeight="1" thickBot="1" x14ac:dyDescent="0.25"/>
    <row r="716" spans="1:28" ht="15" customHeight="1" thickBot="1" x14ac:dyDescent="0.25">
      <c r="A716" s="983" t="s">
        <v>665</v>
      </c>
      <c r="B716" s="984"/>
      <c r="C716" s="984"/>
      <c r="D716" s="984"/>
      <c r="E716" s="984"/>
      <c r="F716" s="985"/>
      <c r="G716" s="980" t="s">
        <v>1217</v>
      </c>
      <c r="H716" s="981"/>
      <c r="I716" s="982"/>
      <c r="L716" s="986" t="s">
        <v>588</v>
      </c>
      <c r="M716" s="987"/>
      <c r="N716" s="987"/>
      <c r="O716" s="988"/>
    </row>
    <row r="717" spans="1:28" ht="15" customHeight="1" thickBot="1" x14ac:dyDescent="0.25">
      <c r="A717" s="30" t="s">
        <v>496</v>
      </c>
      <c r="B717" s="85" t="s">
        <v>497</v>
      </c>
      <c r="C717" s="31" t="s">
        <v>498</v>
      </c>
      <c r="D717" s="31" t="s">
        <v>499</v>
      </c>
      <c r="E717" s="31" t="s">
        <v>500</v>
      </c>
      <c r="F717" s="31" t="s">
        <v>501</v>
      </c>
      <c r="G717" s="32" t="s">
        <v>502</v>
      </c>
      <c r="H717" s="32" t="s">
        <v>503</v>
      </c>
      <c r="I717" s="33" t="s">
        <v>504</v>
      </c>
      <c r="L717" s="989"/>
      <c r="M717" s="990"/>
      <c r="N717" s="990"/>
      <c r="O717" s="991"/>
      <c r="Q717" s="24" t="s">
        <v>1219</v>
      </c>
      <c r="R717" s="7" t="s">
        <v>633</v>
      </c>
      <c r="S717" s="7" t="s">
        <v>901</v>
      </c>
      <c r="T717" s="7" t="s">
        <v>847</v>
      </c>
      <c r="U717" s="7" t="s">
        <v>509</v>
      </c>
      <c r="V717" s="7" t="s">
        <v>229</v>
      </c>
      <c r="W717" s="7" t="s">
        <v>644</v>
      </c>
      <c r="X717" s="7" t="s">
        <v>1111</v>
      </c>
      <c r="Y717" s="7" t="s">
        <v>230</v>
      </c>
      <c r="Z717" s="7" t="s">
        <v>645</v>
      </c>
      <c r="AA717" s="8" t="s">
        <v>955</v>
      </c>
    </row>
    <row r="718" spans="1:28" ht="15" customHeight="1" x14ac:dyDescent="0.2">
      <c r="A718" s="34">
        <v>1</v>
      </c>
      <c r="B718" s="126" t="s">
        <v>524</v>
      </c>
      <c r="C718" s="127">
        <v>18</v>
      </c>
      <c r="D718" s="127">
        <v>11</v>
      </c>
      <c r="E718" s="127">
        <v>5</v>
      </c>
      <c r="F718" s="127">
        <v>2</v>
      </c>
      <c r="G718" s="127">
        <v>37</v>
      </c>
      <c r="H718" s="127">
        <v>18</v>
      </c>
      <c r="I718" s="128">
        <v>27</v>
      </c>
      <c r="J718" s="29">
        <f t="shared" ref="J718:J777" si="92">D718+E718+F718</f>
        <v>18</v>
      </c>
      <c r="K718" s="29">
        <f t="shared" ref="K718:K777" si="93">D718*2+E718</f>
        <v>27</v>
      </c>
      <c r="L718" s="930" t="s">
        <v>231</v>
      </c>
      <c r="M718" s="931"/>
      <c r="N718" s="931"/>
      <c r="O718" s="932"/>
      <c r="Q718" s="9" t="s">
        <v>633</v>
      </c>
      <c r="R718" s="10"/>
      <c r="S718" s="20"/>
      <c r="T718" s="20"/>
      <c r="U718" s="20"/>
      <c r="V718" s="20"/>
      <c r="W718" s="20"/>
      <c r="X718" s="20"/>
      <c r="Y718" s="20"/>
      <c r="Z718" s="20"/>
      <c r="AA718" s="21"/>
    </row>
    <row r="719" spans="1:28" ht="15" customHeight="1" x14ac:dyDescent="0.2">
      <c r="A719" s="37">
        <v>2</v>
      </c>
      <c r="B719" s="129" t="s">
        <v>232</v>
      </c>
      <c r="C719" s="48">
        <v>19</v>
      </c>
      <c r="D719" s="48">
        <v>10</v>
      </c>
      <c r="E719" s="48">
        <v>6</v>
      </c>
      <c r="F719" s="48">
        <v>3</v>
      </c>
      <c r="G719" s="48">
        <v>47</v>
      </c>
      <c r="H719" s="48">
        <v>25</v>
      </c>
      <c r="I719" s="49">
        <v>26</v>
      </c>
      <c r="J719" s="29">
        <f t="shared" si="92"/>
        <v>19</v>
      </c>
      <c r="K719" s="29">
        <f t="shared" si="93"/>
        <v>26</v>
      </c>
      <c r="L719" s="930"/>
      <c r="M719" s="931"/>
      <c r="N719" s="931"/>
      <c r="O719" s="932"/>
      <c r="Q719" s="9" t="s">
        <v>901</v>
      </c>
      <c r="R719" s="20"/>
      <c r="S719" s="10"/>
      <c r="T719" s="20"/>
      <c r="U719" s="20" t="s">
        <v>532</v>
      </c>
      <c r="V719" s="20"/>
      <c r="W719" s="20" t="s">
        <v>532</v>
      </c>
      <c r="X719" s="20"/>
      <c r="Y719" s="20"/>
      <c r="Z719" s="20" t="s">
        <v>532</v>
      </c>
      <c r="AA719" s="21"/>
    </row>
    <row r="720" spans="1:28" ht="15" customHeight="1" x14ac:dyDescent="0.2">
      <c r="A720" s="37">
        <v>3</v>
      </c>
      <c r="B720" s="129" t="s">
        <v>1005</v>
      </c>
      <c r="C720" s="48">
        <v>19</v>
      </c>
      <c r="D720" s="48">
        <v>9</v>
      </c>
      <c r="E720" s="48">
        <v>6</v>
      </c>
      <c r="F720" s="48">
        <v>4</v>
      </c>
      <c r="G720" s="48">
        <v>38</v>
      </c>
      <c r="H720" s="48">
        <v>33</v>
      </c>
      <c r="I720" s="49">
        <v>24</v>
      </c>
      <c r="J720" s="29">
        <f t="shared" si="92"/>
        <v>19</v>
      </c>
      <c r="K720" s="29">
        <f t="shared" si="93"/>
        <v>24</v>
      </c>
      <c r="L720" s="930"/>
      <c r="M720" s="931"/>
      <c r="N720" s="931"/>
      <c r="O720" s="932"/>
      <c r="Q720" s="9" t="s">
        <v>847</v>
      </c>
      <c r="R720" s="20"/>
      <c r="S720" s="2"/>
      <c r="T720" s="10"/>
      <c r="U720" s="20" t="s">
        <v>532</v>
      </c>
      <c r="V720" s="20"/>
      <c r="W720" s="20"/>
      <c r="X720" s="20"/>
      <c r="Y720" s="20"/>
      <c r="Z720" s="20"/>
      <c r="AA720" s="21"/>
    </row>
    <row r="721" spans="1:27" ht="15" customHeight="1" x14ac:dyDescent="0.2">
      <c r="A721" s="37">
        <v>4</v>
      </c>
      <c r="B721" s="129" t="s">
        <v>233</v>
      </c>
      <c r="C721" s="48">
        <v>18</v>
      </c>
      <c r="D721" s="48">
        <v>11</v>
      </c>
      <c r="E721" s="48">
        <v>1</v>
      </c>
      <c r="F721" s="48">
        <v>6</v>
      </c>
      <c r="G721" s="48">
        <v>31</v>
      </c>
      <c r="H721" s="48">
        <v>20</v>
      </c>
      <c r="I721" s="49">
        <v>23</v>
      </c>
      <c r="J721" s="29">
        <f t="shared" si="92"/>
        <v>18</v>
      </c>
      <c r="K721" s="29">
        <f t="shared" si="93"/>
        <v>23</v>
      </c>
      <c r="L721" s="930"/>
      <c r="M721" s="931"/>
      <c r="N721" s="931"/>
      <c r="O721" s="932"/>
      <c r="Q721" s="9" t="s">
        <v>509</v>
      </c>
      <c r="R721" s="20"/>
      <c r="S721" s="20"/>
      <c r="T721" s="20" t="s">
        <v>532</v>
      </c>
      <c r="U721" s="10"/>
      <c r="V721" s="20"/>
      <c r="W721" s="20"/>
      <c r="X721" s="20"/>
      <c r="Y721" s="20"/>
      <c r="Z721" s="20"/>
      <c r="AA721" s="21"/>
    </row>
    <row r="722" spans="1:27" ht="15" customHeight="1" x14ac:dyDescent="0.2">
      <c r="A722" s="37">
        <v>5</v>
      </c>
      <c r="B722" s="129" t="s">
        <v>805</v>
      </c>
      <c r="C722" s="48">
        <v>18</v>
      </c>
      <c r="D722" s="48">
        <v>10</v>
      </c>
      <c r="E722" s="48">
        <v>3</v>
      </c>
      <c r="F722" s="48">
        <v>5</v>
      </c>
      <c r="G722" s="48">
        <v>31</v>
      </c>
      <c r="H722" s="48">
        <v>21</v>
      </c>
      <c r="I722" s="49">
        <v>23</v>
      </c>
      <c r="J722" s="29">
        <f t="shared" si="92"/>
        <v>18</v>
      </c>
      <c r="K722" s="29">
        <f t="shared" si="93"/>
        <v>23</v>
      </c>
      <c r="L722" s="930"/>
      <c r="M722" s="931"/>
      <c r="N722" s="931"/>
      <c r="O722" s="932"/>
      <c r="Q722" s="9" t="s">
        <v>229</v>
      </c>
      <c r="R722" s="20"/>
      <c r="S722" s="20"/>
      <c r="T722" s="20"/>
      <c r="U722" s="2"/>
      <c r="V722" s="10"/>
      <c r="W722" s="20" t="s">
        <v>532</v>
      </c>
      <c r="X722" s="20" t="s">
        <v>532</v>
      </c>
      <c r="Y722" s="20" t="s">
        <v>532</v>
      </c>
      <c r="Z722" s="20" t="s">
        <v>532</v>
      </c>
      <c r="AA722" s="21" t="s">
        <v>532</v>
      </c>
    </row>
    <row r="723" spans="1:27" ht="15" customHeight="1" x14ac:dyDescent="0.2">
      <c r="A723" s="37">
        <v>6</v>
      </c>
      <c r="B723" s="129" t="s">
        <v>647</v>
      </c>
      <c r="C723" s="48">
        <v>18</v>
      </c>
      <c r="D723" s="48">
        <v>7</v>
      </c>
      <c r="E723" s="48">
        <v>5</v>
      </c>
      <c r="F723" s="48">
        <v>6</v>
      </c>
      <c r="G723" s="48">
        <v>36</v>
      </c>
      <c r="H723" s="48">
        <v>28</v>
      </c>
      <c r="I723" s="49">
        <v>19</v>
      </c>
      <c r="J723" s="29">
        <f t="shared" si="92"/>
        <v>18</v>
      </c>
      <c r="K723" s="29">
        <f t="shared" si="93"/>
        <v>19</v>
      </c>
      <c r="L723" s="930"/>
      <c r="M723" s="931"/>
      <c r="N723" s="931"/>
      <c r="O723" s="932"/>
      <c r="Q723" s="9" t="s">
        <v>644</v>
      </c>
      <c r="R723" s="20"/>
      <c r="S723" s="20"/>
      <c r="T723" s="20"/>
      <c r="U723" s="20"/>
      <c r="V723" s="20" t="s">
        <v>532</v>
      </c>
      <c r="W723" s="10"/>
      <c r="X723" s="20"/>
      <c r="Y723" s="20"/>
      <c r="Z723" s="20"/>
      <c r="AA723" s="21"/>
    </row>
    <row r="724" spans="1:27" ht="15" customHeight="1" x14ac:dyDescent="0.2">
      <c r="A724" s="37">
        <v>7</v>
      </c>
      <c r="B724" s="129" t="s">
        <v>180</v>
      </c>
      <c r="C724" s="48">
        <v>18</v>
      </c>
      <c r="D724" s="48">
        <v>6</v>
      </c>
      <c r="E724" s="48">
        <v>2</v>
      </c>
      <c r="F724" s="48">
        <v>10</v>
      </c>
      <c r="G724" s="48">
        <v>23</v>
      </c>
      <c r="H724" s="48">
        <v>43</v>
      </c>
      <c r="I724" s="49">
        <v>14</v>
      </c>
      <c r="J724" s="29">
        <f t="shared" si="92"/>
        <v>18</v>
      </c>
      <c r="K724" s="29">
        <f t="shared" si="93"/>
        <v>14</v>
      </c>
      <c r="L724" s="930"/>
      <c r="M724" s="931"/>
      <c r="N724" s="931"/>
      <c r="O724" s="932"/>
      <c r="Q724" s="9" t="s">
        <v>1111</v>
      </c>
      <c r="R724" s="20"/>
      <c r="S724" s="20"/>
      <c r="T724" s="20"/>
      <c r="U724" s="20"/>
      <c r="V724" s="20" t="s">
        <v>532</v>
      </c>
      <c r="W724" s="2"/>
      <c r="X724" s="10"/>
      <c r="Y724" s="20"/>
      <c r="Z724" s="20"/>
      <c r="AA724" s="21"/>
    </row>
    <row r="725" spans="1:27" ht="15" customHeight="1" x14ac:dyDescent="0.2">
      <c r="A725" s="37">
        <v>8</v>
      </c>
      <c r="B725" s="129" t="s">
        <v>852</v>
      </c>
      <c r="C725" s="48">
        <v>18</v>
      </c>
      <c r="D725" s="48">
        <v>3</v>
      </c>
      <c r="E725" s="48">
        <v>4</v>
      </c>
      <c r="F725" s="48">
        <v>11</v>
      </c>
      <c r="G725" s="48">
        <v>27</v>
      </c>
      <c r="H725" s="48">
        <v>33</v>
      </c>
      <c r="I725" s="49">
        <v>10</v>
      </c>
      <c r="J725" s="29">
        <f t="shared" si="92"/>
        <v>18</v>
      </c>
      <c r="K725" s="29">
        <f t="shared" si="93"/>
        <v>10</v>
      </c>
      <c r="L725" s="930"/>
      <c r="M725" s="931"/>
      <c r="N725" s="931"/>
      <c r="O725" s="932"/>
      <c r="Q725" s="9" t="s">
        <v>230</v>
      </c>
      <c r="R725" s="20"/>
      <c r="S725" s="20"/>
      <c r="T725" s="20"/>
      <c r="U725" s="20"/>
      <c r="V725" s="20" t="s">
        <v>532</v>
      </c>
      <c r="W725" s="2"/>
      <c r="X725" s="11"/>
      <c r="Y725" s="10"/>
      <c r="Z725" s="20"/>
      <c r="AA725" s="12"/>
    </row>
    <row r="726" spans="1:27" ht="15" customHeight="1" x14ac:dyDescent="0.2">
      <c r="A726" s="37">
        <v>9</v>
      </c>
      <c r="B726" s="129" t="s">
        <v>234</v>
      </c>
      <c r="C726" s="48">
        <v>18</v>
      </c>
      <c r="D726" s="48">
        <v>4</v>
      </c>
      <c r="E726" s="48">
        <v>1</v>
      </c>
      <c r="F726" s="48">
        <v>13</v>
      </c>
      <c r="G726" s="48">
        <v>17</v>
      </c>
      <c r="H726" s="48">
        <v>41</v>
      </c>
      <c r="I726" s="49">
        <v>9</v>
      </c>
      <c r="J726" s="29">
        <f t="shared" si="92"/>
        <v>18</v>
      </c>
      <c r="K726" s="29">
        <f t="shared" si="93"/>
        <v>9</v>
      </c>
      <c r="L726" s="930"/>
      <c r="M726" s="931"/>
      <c r="N726" s="931"/>
      <c r="O726" s="932"/>
      <c r="Q726" s="9" t="s">
        <v>645</v>
      </c>
      <c r="R726" s="20"/>
      <c r="S726" s="20" t="s">
        <v>532</v>
      </c>
      <c r="T726" s="20"/>
      <c r="U726" s="20"/>
      <c r="V726" s="20"/>
      <c r="W726" s="2"/>
      <c r="X726" s="11"/>
      <c r="Y726" s="2"/>
      <c r="Z726" s="10"/>
      <c r="AA726" s="21"/>
    </row>
    <row r="727" spans="1:27" ht="15" customHeight="1" thickBot="1" x14ac:dyDescent="0.25">
      <c r="A727" s="40" t="s">
        <v>533</v>
      </c>
      <c r="B727" s="130" t="s">
        <v>235</v>
      </c>
      <c r="C727" s="50">
        <v>18</v>
      </c>
      <c r="D727" s="50">
        <v>3</v>
      </c>
      <c r="E727" s="50">
        <v>1</v>
      </c>
      <c r="F727" s="50">
        <v>14</v>
      </c>
      <c r="G727" s="50">
        <v>13</v>
      </c>
      <c r="H727" s="50">
        <v>41</v>
      </c>
      <c r="I727" s="51">
        <v>7</v>
      </c>
      <c r="J727" s="29">
        <f t="shared" si="92"/>
        <v>18</v>
      </c>
      <c r="K727" s="29">
        <f t="shared" si="93"/>
        <v>7</v>
      </c>
      <c r="L727" s="933"/>
      <c r="M727" s="934"/>
      <c r="N727" s="934"/>
      <c r="O727" s="935"/>
      <c r="Q727" s="13" t="s">
        <v>955</v>
      </c>
      <c r="R727" s="23"/>
      <c r="S727" s="23"/>
      <c r="T727" s="23"/>
      <c r="U727" s="23"/>
      <c r="V727" s="23" t="s">
        <v>532</v>
      </c>
      <c r="W727" s="23"/>
      <c r="X727" s="23"/>
      <c r="Y727" s="3"/>
      <c r="Z727" s="14"/>
      <c r="AA727" s="15"/>
    </row>
    <row r="728" spans="1:27" ht="15" customHeight="1" x14ac:dyDescent="0.2">
      <c r="C728" s="29">
        <v>182</v>
      </c>
      <c r="D728" s="29">
        <v>74</v>
      </c>
      <c r="E728" s="29">
        <v>34</v>
      </c>
      <c r="F728" s="29">
        <v>74</v>
      </c>
      <c r="G728" s="29">
        <v>300</v>
      </c>
      <c r="H728" s="29">
        <v>303</v>
      </c>
      <c r="I728" s="29">
        <v>182</v>
      </c>
      <c r="J728" s="29">
        <f t="shared" si="92"/>
        <v>182</v>
      </c>
      <c r="K728" s="29">
        <f t="shared" si="93"/>
        <v>182</v>
      </c>
    </row>
    <row r="729" spans="1:27" ht="15" customHeight="1" thickBot="1" x14ac:dyDescent="0.25"/>
    <row r="730" spans="1:27" ht="15" customHeight="1" thickBot="1" x14ac:dyDescent="0.25">
      <c r="A730" s="983" t="s">
        <v>236</v>
      </c>
      <c r="B730" s="984"/>
      <c r="C730" s="984"/>
      <c r="D730" s="984"/>
      <c r="E730" s="984"/>
      <c r="F730" s="985"/>
      <c r="G730" s="980" t="s">
        <v>1217</v>
      </c>
      <c r="H730" s="981"/>
      <c r="I730" s="982"/>
      <c r="L730" s="945" t="s">
        <v>495</v>
      </c>
      <c r="M730" s="946"/>
      <c r="N730" s="946"/>
      <c r="O730" s="947"/>
    </row>
    <row r="731" spans="1:27" ht="15" customHeight="1" thickBot="1" x14ac:dyDescent="0.25">
      <c r="A731" s="30" t="s">
        <v>496</v>
      </c>
      <c r="B731" s="85" t="s">
        <v>497</v>
      </c>
      <c r="C731" s="31" t="s">
        <v>498</v>
      </c>
      <c r="D731" s="31" t="s">
        <v>499</v>
      </c>
      <c r="E731" s="31" t="s">
        <v>500</v>
      </c>
      <c r="F731" s="31" t="s">
        <v>501</v>
      </c>
      <c r="G731" s="32" t="s">
        <v>502</v>
      </c>
      <c r="H731" s="32" t="s">
        <v>503</v>
      </c>
      <c r="I731" s="33" t="s">
        <v>504</v>
      </c>
      <c r="L731" s="948"/>
      <c r="M731" s="949"/>
      <c r="N731" s="949"/>
      <c r="O731" s="950"/>
      <c r="Q731" s="24" t="s">
        <v>1219</v>
      </c>
      <c r="R731" s="7"/>
      <c r="S731" s="7"/>
      <c r="T731" s="7"/>
      <c r="U731" s="7"/>
      <c r="V731" s="7"/>
      <c r="W731" s="7"/>
      <c r="X731" s="7"/>
      <c r="Y731" s="8"/>
    </row>
    <row r="732" spans="1:27" ht="15" customHeight="1" x14ac:dyDescent="0.2">
      <c r="A732" s="52"/>
      <c r="B732" s="53"/>
      <c r="C732" s="46"/>
      <c r="D732" s="46"/>
      <c r="E732" s="46"/>
      <c r="F732" s="46"/>
      <c r="G732" s="46"/>
      <c r="H732" s="46"/>
      <c r="I732" s="47"/>
      <c r="J732" s="29">
        <f t="shared" ref="J732:J740" si="94">D732+E732+F732</f>
        <v>0</v>
      </c>
      <c r="K732" s="29">
        <f t="shared" ref="K732:K740" si="95">D732*2+E732</f>
        <v>0</v>
      </c>
      <c r="L732" s="927" t="s">
        <v>237</v>
      </c>
      <c r="M732" s="928"/>
      <c r="N732" s="928"/>
      <c r="O732" s="929"/>
      <c r="Q732" s="9"/>
      <c r="R732" s="10"/>
      <c r="S732" s="20"/>
      <c r="T732" s="20"/>
      <c r="U732" s="20"/>
      <c r="V732" s="20"/>
      <c r="W732" s="20"/>
      <c r="X732" s="20"/>
      <c r="Y732" s="21"/>
      <c r="Z732"/>
      <c r="AA732"/>
    </row>
    <row r="733" spans="1:27" ht="15" customHeight="1" x14ac:dyDescent="0.2">
      <c r="A733" s="37"/>
      <c r="B733" s="54"/>
      <c r="C733" s="48"/>
      <c r="D733" s="48"/>
      <c r="E733" s="48"/>
      <c r="F733" s="48"/>
      <c r="G733" s="48"/>
      <c r="H733" s="48"/>
      <c r="I733" s="49"/>
      <c r="J733" s="29">
        <f t="shared" si="94"/>
        <v>0</v>
      </c>
      <c r="K733" s="29">
        <f t="shared" si="95"/>
        <v>0</v>
      </c>
      <c r="L733" s="930"/>
      <c r="M733" s="931"/>
      <c r="N733" s="931"/>
      <c r="O733" s="932"/>
      <c r="Q733" s="9"/>
      <c r="R733" s="20"/>
      <c r="S733" s="10"/>
      <c r="T733" s="20"/>
      <c r="U733" s="20" t="s">
        <v>532</v>
      </c>
      <c r="V733" s="20"/>
      <c r="W733" s="20" t="s">
        <v>532</v>
      </c>
      <c r="X733" s="20"/>
      <c r="Y733" s="21"/>
      <c r="Z733"/>
      <c r="AA733"/>
    </row>
    <row r="734" spans="1:27" ht="15" customHeight="1" x14ac:dyDescent="0.2">
      <c r="A734" s="37"/>
      <c r="B734" s="54"/>
      <c r="C734" s="48"/>
      <c r="D734" s="48"/>
      <c r="E734" s="48"/>
      <c r="F734" s="48"/>
      <c r="G734" s="48"/>
      <c r="H734" s="48"/>
      <c r="I734" s="49"/>
      <c r="J734" s="29">
        <f t="shared" si="94"/>
        <v>0</v>
      </c>
      <c r="K734" s="29">
        <f t="shared" si="95"/>
        <v>0</v>
      </c>
      <c r="L734" s="930"/>
      <c r="M734" s="931"/>
      <c r="N734" s="931"/>
      <c r="O734" s="932"/>
      <c r="Q734" s="9"/>
      <c r="R734" s="20"/>
      <c r="S734" s="2"/>
      <c r="T734" s="10"/>
      <c r="U734" s="20" t="s">
        <v>532</v>
      </c>
      <c r="V734" s="20"/>
      <c r="W734" s="20"/>
      <c r="X734" s="20"/>
      <c r="Y734" s="21"/>
      <c r="Z734"/>
      <c r="AA734"/>
    </row>
    <row r="735" spans="1:27" ht="15" customHeight="1" x14ac:dyDescent="0.2">
      <c r="A735" s="37"/>
      <c r="B735" s="54"/>
      <c r="C735" s="48"/>
      <c r="D735" s="48"/>
      <c r="E735" s="48"/>
      <c r="F735" s="48"/>
      <c r="G735" s="48"/>
      <c r="H735" s="48"/>
      <c r="I735" s="49"/>
      <c r="J735" s="29">
        <f t="shared" si="94"/>
        <v>0</v>
      </c>
      <c r="K735" s="29">
        <f t="shared" si="95"/>
        <v>0</v>
      </c>
      <c r="L735" s="930"/>
      <c r="M735" s="931"/>
      <c r="N735" s="931"/>
      <c r="O735" s="932"/>
      <c r="Q735" s="9"/>
      <c r="R735" s="20"/>
      <c r="S735" s="20"/>
      <c r="T735" s="20" t="s">
        <v>532</v>
      </c>
      <c r="U735" s="10"/>
      <c r="V735" s="20"/>
      <c r="W735" s="20"/>
      <c r="X735" s="20"/>
      <c r="Y735" s="21"/>
      <c r="Z735"/>
      <c r="AA735"/>
    </row>
    <row r="736" spans="1:27" ht="15" customHeight="1" x14ac:dyDescent="0.2">
      <c r="A736" s="37"/>
      <c r="B736" s="54"/>
      <c r="C736" s="48"/>
      <c r="D736" s="48"/>
      <c r="E736" s="48"/>
      <c r="F736" s="48"/>
      <c r="G736" s="48"/>
      <c r="H736" s="48"/>
      <c r="I736" s="49"/>
      <c r="J736" s="29">
        <f t="shared" si="94"/>
        <v>0</v>
      </c>
      <c r="K736" s="29">
        <f t="shared" si="95"/>
        <v>0</v>
      </c>
      <c r="L736" s="930"/>
      <c r="M736" s="931"/>
      <c r="N736" s="931"/>
      <c r="O736" s="932"/>
      <c r="Q736" s="9"/>
      <c r="R736" s="20"/>
      <c r="S736" s="20"/>
      <c r="T736" s="20"/>
      <c r="U736" s="2"/>
      <c r="V736" s="10"/>
      <c r="W736" s="20" t="s">
        <v>532</v>
      </c>
      <c r="X736" s="20" t="s">
        <v>532</v>
      </c>
      <c r="Y736" s="21" t="s">
        <v>532</v>
      </c>
      <c r="Z736"/>
      <c r="AA736"/>
    </row>
    <row r="737" spans="1:27" ht="15" customHeight="1" x14ac:dyDescent="0.2">
      <c r="A737" s="37"/>
      <c r="B737" s="54"/>
      <c r="C737" s="48"/>
      <c r="D737" s="48"/>
      <c r="E737" s="48"/>
      <c r="F737" s="48"/>
      <c r="G737" s="48"/>
      <c r="H737" s="48"/>
      <c r="I737" s="49"/>
      <c r="J737" s="29">
        <f t="shared" si="94"/>
        <v>0</v>
      </c>
      <c r="K737" s="29">
        <f t="shared" si="95"/>
        <v>0</v>
      </c>
      <c r="L737" s="930"/>
      <c r="M737" s="931"/>
      <c r="N737" s="931"/>
      <c r="O737" s="932"/>
      <c r="Q737" s="9"/>
      <c r="R737" s="20"/>
      <c r="S737" s="20"/>
      <c r="T737" s="20"/>
      <c r="U737" s="20"/>
      <c r="V737" s="20" t="s">
        <v>532</v>
      </c>
      <c r="W737" s="10"/>
      <c r="X737" s="20"/>
      <c r="Y737" s="21"/>
      <c r="Z737"/>
      <c r="AA737"/>
    </row>
    <row r="738" spans="1:27" ht="15" customHeight="1" x14ac:dyDescent="0.2">
      <c r="A738" s="37"/>
      <c r="B738" s="54"/>
      <c r="C738" s="48"/>
      <c r="D738" s="48"/>
      <c r="E738" s="48"/>
      <c r="F738" s="48"/>
      <c r="G738" s="48"/>
      <c r="H738" s="48"/>
      <c r="I738" s="49"/>
      <c r="J738" s="29">
        <f t="shared" si="94"/>
        <v>0</v>
      </c>
      <c r="K738" s="29">
        <f t="shared" si="95"/>
        <v>0</v>
      </c>
      <c r="L738" s="930"/>
      <c r="M738" s="931"/>
      <c r="N738" s="931"/>
      <c r="O738" s="932"/>
      <c r="Q738" s="9"/>
      <c r="R738" s="20"/>
      <c r="S738" s="20"/>
      <c r="T738" s="20"/>
      <c r="U738" s="20"/>
      <c r="V738" s="20" t="s">
        <v>532</v>
      </c>
      <c r="W738" s="2"/>
      <c r="X738" s="10"/>
      <c r="Y738" s="21"/>
      <c r="Z738"/>
      <c r="AA738"/>
    </row>
    <row r="739" spans="1:27" ht="15" customHeight="1" thickBot="1" x14ac:dyDescent="0.25">
      <c r="A739" s="40"/>
      <c r="B739" s="55"/>
      <c r="C739" s="50"/>
      <c r="D739" s="50"/>
      <c r="E739" s="50"/>
      <c r="F739" s="50"/>
      <c r="G739" s="50"/>
      <c r="H739" s="50"/>
      <c r="I739" s="51"/>
      <c r="J739" s="29">
        <f t="shared" si="94"/>
        <v>0</v>
      </c>
      <c r="K739" s="29">
        <f t="shared" si="95"/>
        <v>0</v>
      </c>
      <c r="L739" s="933"/>
      <c r="M739" s="934"/>
      <c r="N739" s="934"/>
      <c r="O739" s="935"/>
      <c r="Q739" s="13"/>
      <c r="R739" s="23"/>
      <c r="S739" s="23"/>
      <c r="T739" s="23"/>
      <c r="U739" s="23"/>
      <c r="V739" s="23" t="s">
        <v>532</v>
      </c>
      <c r="W739" s="3"/>
      <c r="X739" s="14"/>
      <c r="Y739" s="15"/>
      <c r="Z739"/>
      <c r="AA739"/>
    </row>
    <row r="740" spans="1:27" ht="15" customHeight="1" x14ac:dyDescent="0.2">
      <c r="J740" s="29">
        <f t="shared" si="94"/>
        <v>0</v>
      </c>
      <c r="K740" s="29">
        <f t="shared" si="95"/>
        <v>0</v>
      </c>
      <c r="R740"/>
      <c r="S740"/>
      <c r="T740"/>
      <c r="U740"/>
      <c r="V740"/>
      <c r="W740"/>
      <c r="X740"/>
      <c r="Y740"/>
      <c r="Z740"/>
      <c r="AA740"/>
    </row>
    <row r="741" spans="1:27" ht="15" customHeight="1" thickBot="1" x14ac:dyDescent="0.25">
      <c r="R741"/>
      <c r="S741"/>
      <c r="T741"/>
      <c r="U741"/>
      <c r="V741"/>
      <c r="W741"/>
      <c r="X741"/>
      <c r="Y741"/>
      <c r="Z741"/>
      <c r="AA741"/>
    </row>
    <row r="742" spans="1:27" ht="15" customHeight="1" thickBot="1" x14ac:dyDescent="0.25">
      <c r="A742" s="995" t="s">
        <v>873</v>
      </c>
      <c r="B742" s="996"/>
      <c r="C742" s="996"/>
      <c r="D742" s="996"/>
      <c r="E742" s="996"/>
      <c r="F742" s="997"/>
      <c r="G742" s="992" t="s">
        <v>1217</v>
      </c>
      <c r="H742" s="993"/>
      <c r="I742" s="994"/>
      <c r="L742" s="945" t="s">
        <v>495</v>
      </c>
      <c r="M742" s="946"/>
      <c r="N742" s="946"/>
      <c r="O742" s="947"/>
    </row>
    <row r="743" spans="1:27" ht="15" customHeight="1" thickBot="1" x14ac:dyDescent="0.25">
      <c r="A743" s="56" t="s">
        <v>496</v>
      </c>
      <c r="B743" s="87" t="s">
        <v>497</v>
      </c>
      <c r="C743" s="57" t="s">
        <v>498</v>
      </c>
      <c r="D743" s="57" t="s">
        <v>499</v>
      </c>
      <c r="E743" s="57" t="s">
        <v>500</v>
      </c>
      <c r="F743" s="57" t="s">
        <v>501</v>
      </c>
      <c r="G743" s="58" t="s">
        <v>502</v>
      </c>
      <c r="H743" s="58" t="s">
        <v>503</v>
      </c>
      <c r="I743" s="59" t="s">
        <v>504</v>
      </c>
      <c r="L743" s="948"/>
      <c r="M743" s="949"/>
      <c r="N743" s="949"/>
      <c r="O743" s="950"/>
      <c r="Q743" s="24" t="s">
        <v>1219</v>
      </c>
      <c r="R743" s="25" t="s">
        <v>500</v>
      </c>
      <c r="S743" s="25" t="s">
        <v>59</v>
      </c>
      <c r="T743" s="25" t="s">
        <v>734</v>
      </c>
      <c r="U743" s="25" t="s">
        <v>757</v>
      </c>
      <c r="V743" s="25" t="s">
        <v>238</v>
      </c>
      <c r="W743" s="25" t="s">
        <v>60</v>
      </c>
      <c r="X743" s="25" t="s">
        <v>544</v>
      </c>
      <c r="Y743" s="25" t="s">
        <v>591</v>
      </c>
      <c r="Z743" s="26" t="s">
        <v>704</v>
      </c>
    </row>
    <row r="744" spans="1:27" ht="15" customHeight="1" x14ac:dyDescent="0.2">
      <c r="A744" s="178">
        <v>1</v>
      </c>
      <c r="B744" s="53" t="s">
        <v>616</v>
      </c>
      <c r="C744" s="46"/>
      <c r="D744" s="46"/>
      <c r="E744" s="46"/>
      <c r="F744" s="46"/>
      <c r="G744" s="46"/>
      <c r="H744" s="46"/>
      <c r="I744" s="47"/>
      <c r="J744" s="29">
        <f t="shared" si="92"/>
        <v>0</v>
      </c>
      <c r="K744" s="29">
        <f t="shared" si="93"/>
        <v>0</v>
      </c>
      <c r="L744" s="927" t="s">
        <v>528</v>
      </c>
      <c r="M744" s="928"/>
      <c r="N744" s="928"/>
      <c r="O744" s="929"/>
      <c r="Q744" s="27" t="s">
        <v>500</v>
      </c>
      <c r="R744" s="10"/>
      <c r="S744" s="20"/>
      <c r="T744" s="20"/>
      <c r="U744" s="20" t="s">
        <v>532</v>
      </c>
      <c r="V744" s="20" t="s">
        <v>532</v>
      </c>
      <c r="W744" s="20"/>
      <c r="X744" s="20"/>
      <c r="Y744" s="20"/>
      <c r="Z744" s="21"/>
    </row>
    <row r="745" spans="1:27" ht="15" customHeight="1" x14ac:dyDescent="0.2">
      <c r="A745" s="61">
        <v>2</v>
      </c>
      <c r="B745" s="54" t="s">
        <v>1085</v>
      </c>
      <c r="C745" s="48"/>
      <c r="D745" s="48"/>
      <c r="E745" s="48"/>
      <c r="F745" s="48"/>
      <c r="G745" s="48"/>
      <c r="H745" s="48"/>
      <c r="I745" s="49"/>
      <c r="J745" s="29">
        <f t="shared" si="92"/>
        <v>0</v>
      </c>
      <c r="K745" s="29">
        <f t="shared" si="93"/>
        <v>0</v>
      </c>
      <c r="L745" s="930"/>
      <c r="M745" s="931"/>
      <c r="N745" s="931"/>
      <c r="O745" s="932"/>
      <c r="Q745" s="27" t="s">
        <v>59</v>
      </c>
      <c r="R745" s="20"/>
      <c r="S745" s="10"/>
      <c r="T745" s="20"/>
      <c r="U745" s="20"/>
      <c r="V745" s="20"/>
      <c r="W745" s="20"/>
      <c r="X745" s="20"/>
      <c r="Y745" s="20"/>
      <c r="Z745" s="21"/>
    </row>
    <row r="746" spans="1:27" ht="15" customHeight="1" x14ac:dyDescent="0.2">
      <c r="A746" s="61" t="s">
        <v>521</v>
      </c>
      <c r="B746" s="54" t="s">
        <v>239</v>
      </c>
      <c r="C746" s="48"/>
      <c r="D746" s="48"/>
      <c r="E746" s="48"/>
      <c r="F746" s="48"/>
      <c r="G746" s="48"/>
      <c r="H746" s="48"/>
      <c r="I746" s="49"/>
      <c r="J746" s="29">
        <f t="shared" si="92"/>
        <v>0</v>
      </c>
      <c r="K746" s="29">
        <f t="shared" si="93"/>
        <v>0</v>
      </c>
      <c r="L746" s="930"/>
      <c r="M746" s="931"/>
      <c r="N746" s="931"/>
      <c r="O746" s="932"/>
      <c r="Q746" s="27" t="s">
        <v>734</v>
      </c>
      <c r="R746" s="20"/>
      <c r="S746" s="20"/>
      <c r="T746" s="10"/>
      <c r="U746" s="20"/>
      <c r="V746" s="20" t="s">
        <v>532</v>
      </c>
      <c r="W746" s="20"/>
      <c r="X746" s="20" t="s">
        <v>532</v>
      </c>
      <c r="Y746" s="20"/>
      <c r="Z746" s="21"/>
    </row>
    <row r="747" spans="1:27" ht="15" customHeight="1" x14ac:dyDescent="0.2">
      <c r="A747" s="61" t="s">
        <v>521</v>
      </c>
      <c r="B747" s="54" t="s">
        <v>883</v>
      </c>
      <c r="C747" s="48"/>
      <c r="D747" s="48"/>
      <c r="E747" s="48"/>
      <c r="F747" s="48"/>
      <c r="G747" s="48"/>
      <c r="H747" s="48"/>
      <c r="I747" s="49"/>
      <c r="J747" s="29">
        <f t="shared" si="92"/>
        <v>0</v>
      </c>
      <c r="K747" s="29">
        <f t="shared" si="93"/>
        <v>0</v>
      </c>
      <c r="L747" s="930"/>
      <c r="M747" s="931"/>
      <c r="N747" s="931"/>
      <c r="O747" s="932"/>
      <c r="Q747" s="27" t="s">
        <v>757</v>
      </c>
      <c r="R747" s="20"/>
      <c r="S747" s="20"/>
      <c r="T747" s="2"/>
      <c r="U747" s="10"/>
      <c r="V747" s="20" t="s">
        <v>532</v>
      </c>
      <c r="W747" s="20"/>
      <c r="X747" s="20"/>
      <c r="Y747" s="20"/>
      <c r="Z747" s="21"/>
    </row>
    <row r="748" spans="1:27" ht="15" customHeight="1" x14ac:dyDescent="0.2">
      <c r="A748" s="61" t="s">
        <v>521</v>
      </c>
      <c r="B748" s="54" t="s">
        <v>1087</v>
      </c>
      <c r="C748" s="48"/>
      <c r="D748" s="48"/>
      <c r="E748" s="48"/>
      <c r="F748" s="48"/>
      <c r="G748" s="48"/>
      <c r="H748" s="48"/>
      <c r="I748" s="49"/>
      <c r="J748" s="29">
        <f t="shared" si="92"/>
        <v>0</v>
      </c>
      <c r="K748" s="29">
        <f t="shared" si="93"/>
        <v>0</v>
      </c>
      <c r="L748" s="930"/>
      <c r="M748" s="931"/>
      <c r="N748" s="931"/>
      <c r="O748" s="932"/>
      <c r="Q748" s="27" t="s">
        <v>238</v>
      </c>
      <c r="R748" s="20"/>
      <c r="S748" s="20"/>
      <c r="T748" s="20"/>
      <c r="U748" s="20" t="s">
        <v>532</v>
      </c>
      <c r="V748" s="10"/>
      <c r="W748" s="20"/>
      <c r="X748" s="20"/>
      <c r="Y748" s="20"/>
      <c r="Z748" s="21"/>
    </row>
    <row r="749" spans="1:27" ht="15" customHeight="1" x14ac:dyDescent="0.2">
      <c r="A749" s="61" t="s">
        <v>521</v>
      </c>
      <c r="B749" s="54" t="s">
        <v>1690</v>
      </c>
      <c r="C749" s="48"/>
      <c r="D749" s="48"/>
      <c r="E749" s="48"/>
      <c r="F749" s="48"/>
      <c r="G749" s="48"/>
      <c r="H749" s="48"/>
      <c r="I749" s="49"/>
      <c r="J749" s="29">
        <f t="shared" si="92"/>
        <v>0</v>
      </c>
      <c r="K749" s="29">
        <f t="shared" si="93"/>
        <v>0</v>
      </c>
      <c r="L749" s="930"/>
      <c r="M749" s="931"/>
      <c r="N749" s="931"/>
      <c r="O749" s="932"/>
      <c r="Q749" s="27" t="s">
        <v>60</v>
      </c>
      <c r="R749" s="20" t="s">
        <v>532</v>
      </c>
      <c r="S749" s="20"/>
      <c r="T749" s="20"/>
      <c r="U749" s="20"/>
      <c r="V749" s="2"/>
      <c r="W749" s="10"/>
      <c r="X749" s="20" t="s">
        <v>532</v>
      </c>
      <c r="Y749" s="20" t="s">
        <v>532</v>
      </c>
      <c r="Z749" s="21" t="s">
        <v>532</v>
      </c>
    </row>
    <row r="750" spans="1:27" ht="15" customHeight="1" x14ac:dyDescent="0.2">
      <c r="A750" s="61" t="s">
        <v>521</v>
      </c>
      <c r="B750" s="54" t="s">
        <v>1023</v>
      </c>
      <c r="C750" s="48"/>
      <c r="D750" s="48"/>
      <c r="E750" s="48"/>
      <c r="F750" s="48"/>
      <c r="G750" s="48"/>
      <c r="H750" s="48"/>
      <c r="I750" s="49"/>
      <c r="J750" s="29">
        <f t="shared" si="92"/>
        <v>0</v>
      </c>
      <c r="K750" s="29">
        <f t="shared" si="93"/>
        <v>0</v>
      </c>
      <c r="L750" s="930"/>
      <c r="M750" s="931"/>
      <c r="N750" s="931"/>
      <c r="O750" s="932"/>
      <c r="Q750" s="27" t="s">
        <v>544</v>
      </c>
      <c r="R750" s="20" t="s">
        <v>532</v>
      </c>
      <c r="S750" s="20"/>
      <c r="T750" s="20"/>
      <c r="U750" s="20"/>
      <c r="V750" s="20"/>
      <c r="W750" s="20" t="s">
        <v>532</v>
      </c>
      <c r="X750" s="10"/>
      <c r="Y750" s="20"/>
      <c r="Z750" s="21"/>
    </row>
    <row r="751" spans="1:27" ht="15" customHeight="1" x14ac:dyDescent="0.2">
      <c r="A751" s="61" t="s">
        <v>521</v>
      </c>
      <c r="B751" s="54" t="s">
        <v>240</v>
      </c>
      <c r="C751" s="48"/>
      <c r="D751" s="48"/>
      <c r="E751" s="48"/>
      <c r="F751" s="48"/>
      <c r="G751" s="48"/>
      <c r="H751" s="48"/>
      <c r="I751" s="49"/>
      <c r="J751" s="29">
        <f t="shared" si="92"/>
        <v>0</v>
      </c>
      <c r="K751" s="29">
        <f t="shared" si="93"/>
        <v>0</v>
      </c>
      <c r="L751" s="930"/>
      <c r="M751" s="931"/>
      <c r="N751" s="931"/>
      <c r="O751" s="932"/>
      <c r="Q751" s="27" t="s">
        <v>591</v>
      </c>
      <c r="R751" s="20"/>
      <c r="S751" s="20"/>
      <c r="T751" s="20"/>
      <c r="U751" s="20"/>
      <c r="V751" s="20"/>
      <c r="W751" s="20" t="s">
        <v>532</v>
      </c>
      <c r="X751" s="2"/>
      <c r="Y751" s="10"/>
      <c r="Z751" s="21"/>
    </row>
    <row r="752" spans="1:27" ht="15" customHeight="1" thickBot="1" x14ac:dyDescent="0.25">
      <c r="A752" s="62" t="s">
        <v>521</v>
      </c>
      <c r="B752" s="55" t="s">
        <v>1025</v>
      </c>
      <c r="C752" s="50"/>
      <c r="D752" s="50"/>
      <c r="E752" s="50"/>
      <c r="F752" s="50"/>
      <c r="G752" s="50"/>
      <c r="H752" s="50"/>
      <c r="I752" s="51"/>
      <c r="J752" s="29">
        <f t="shared" si="92"/>
        <v>0</v>
      </c>
      <c r="K752" s="29">
        <f t="shared" si="93"/>
        <v>0</v>
      </c>
      <c r="L752" s="933"/>
      <c r="M752" s="934"/>
      <c r="N752" s="934"/>
      <c r="O752" s="935"/>
      <c r="Q752" s="28" t="s">
        <v>704</v>
      </c>
      <c r="R752" s="23"/>
      <c r="S752" s="23"/>
      <c r="T752" s="23"/>
      <c r="U752" s="23"/>
      <c r="V752" s="23"/>
      <c r="W752" s="23" t="s">
        <v>532</v>
      </c>
      <c r="X752" s="3"/>
      <c r="Y752" s="14"/>
      <c r="Z752" s="15"/>
    </row>
    <row r="753" spans="1:26" ht="15" customHeight="1" x14ac:dyDescent="0.2">
      <c r="C753" s="29">
        <f t="shared" ref="C753:I753" si="96">SUM(C744:C752)</f>
        <v>0</v>
      </c>
      <c r="D753" s="29">
        <f t="shared" si="96"/>
        <v>0</v>
      </c>
      <c r="E753" s="29">
        <f t="shared" si="96"/>
        <v>0</v>
      </c>
      <c r="F753" s="29">
        <f t="shared" si="96"/>
        <v>0</v>
      </c>
      <c r="G753" s="29">
        <f t="shared" si="96"/>
        <v>0</v>
      </c>
      <c r="H753" s="29">
        <f t="shared" si="96"/>
        <v>0</v>
      </c>
      <c r="I753" s="29">
        <f t="shared" si="96"/>
        <v>0</v>
      </c>
      <c r="J753" s="29">
        <f t="shared" si="92"/>
        <v>0</v>
      </c>
      <c r="K753" s="29">
        <f t="shared" si="93"/>
        <v>0</v>
      </c>
      <c r="L753" s="4" t="s">
        <v>532</v>
      </c>
    </row>
    <row r="754" spans="1:26" ht="15" customHeight="1" thickBot="1" x14ac:dyDescent="0.25"/>
    <row r="755" spans="1:26" ht="15" customHeight="1" thickBot="1" x14ac:dyDescent="0.25">
      <c r="A755" s="995" t="s">
        <v>944</v>
      </c>
      <c r="B755" s="996"/>
      <c r="C755" s="996"/>
      <c r="D755" s="996"/>
      <c r="E755" s="996"/>
      <c r="F755" s="997"/>
      <c r="G755" s="992" t="s">
        <v>1217</v>
      </c>
      <c r="H755" s="993"/>
      <c r="I755" s="994"/>
      <c r="L755" s="945" t="s">
        <v>495</v>
      </c>
      <c r="M755" s="946"/>
      <c r="N755" s="946"/>
      <c r="O755" s="947"/>
    </row>
    <row r="756" spans="1:26" ht="15" customHeight="1" thickBot="1" x14ac:dyDescent="0.25">
      <c r="A756" s="56" t="s">
        <v>496</v>
      </c>
      <c r="B756" s="87" t="s">
        <v>497</v>
      </c>
      <c r="C756" s="57" t="s">
        <v>498</v>
      </c>
      <c r="D756" s="57" t="s">
        <v>499</v>
      </c>
      <c r="E756" s="57" t="s">
        <v>500</v>
      </c>
      <c r="F756" s="57" t="s">
        <v>501</v>
      </c>
      <c r="G756" s="58" t="s">
        <v>502</v>
      </c>
      <c r="H756" s="58" t="s">
        <v>503</v>
      </c>
      <c r="I756" s="59" t="s">
        <v>504</v>
      </c>
      <c r="L756" s="948"/>
      <c r="M756" s="949"/>
      <c r="N756" s="949"/>
      <c r="O756" s="950"/>
      <c r="Q756" s="24" t="s">
        <v>1219</v>
      </c>
      <c r="R756" s="25" t="s">
        <v>652</v>
      </c>
      <c r="S756" s="25" t="s">
        <v>563</v>
      </c>
      <c r="T756" s="25" t="s">
        <v>945</v>
      </c>
      <c r="U756" s="25" t="s">
        <v>946</v>
      </c>
      <c r="V756" s="25"/>
      <c r="W756" s="25"/>
      <c r="X756" s="25"/>
      <c r="Y756" s="26"/>
      <c r="Z756" s="5" t="s">
        <v>532</v>
      </c>
    </row>
    <row r="757" spans="1:26" ht="15" customHeight="1" x14ac:dyDescent="0.2">
      <c r="A757" s="178" t="s">
        <v>521</v>
      </c>
      <c r="B757" s="126" t="s">
        <v>948</v>
      </c>
      <c r="C757" s="127"/>
      <c r="D757" s="127"/>
      <c r="E757" s="127"/>
      <c r="F757" s="127"/>
      <c r="G757" s="127"/>
      <c r="H757" s="127"/>
      <c r="I757" s="128"/>
      <c r="J757" s="29">
        <f t="shared" si="92"/>
        <v>0</v>
      </c>
      <c r="K757" s="29">
        <f t="shared" si="93"/>
        <v>0</v>
      </c>
      <c r="L757" s="927" t="s">
        <v>528</v>
      </c>
      <c r="M757" s="928"/>
      <c r="N757" s="928"/>
      <c r="O757" s="929"/>
      <c r="Q757" s="27" t="s">
        <v>652</v>
      </c>
      <c r="R757" s="10"/>
      <c r="S757" s="20"/>
      <c r="T757" s="20" t="s">
        <v>532</v>
      </c>
      <c r="U757" s="20"/>
      <c r="V757" s="2"/>
      <c r="W757" s="20" t="s">
        <v>532</v>
      </c>
      <c r="X757" s="20"/>
      <c r="Y757" s="21"/>
    </row>
    <row r="758" spans="1:26" ht="15" customHeight="1" x14ac:dyDescent="0.2">
      <c r="A758" s="61" t="s">
        <v>521</v>
      </c>
      <c r="B758" s="129" t="s">
        <v>949</v>
      </c>
      <c r="C758" s="48"/>
      <c r="D758" s="48"/>
      <c r="E758" s="48"/>
      <c r="F758" s="48"/>
      <c r="G758" s="48"/>
      <c r="H758" s="48"/>
      <c r="I758" s="49"/>
      <c r="J758" s="29">
        <f t="shared" si="92"/>
        <v>0</v>
      </c>
      <c r="K758" s="29">
        <f t="shared" si="93"/>
        <v>0</v>
      </c>
      <c r="L758" s="930"/>
      <c r="M758" s="931"/>
      <c r="N758" s="931"/>
      <c r="O758" s="932"/>
      <c r="Q758" s="27" t="s">
        <v>563</v>
      </c>
      <c r="R758" s="2"/>
      <c r="S758" s="10"/>
      <c r="T758" s="20" t="s">
        <v>532</v>
      </c>
      <c r="U758" s="20"/>
      <c r="V758" s="2"/>
      <c r="W758" s="20"/>
      <c r="X758" s="20"/>
      <c r="Y758" s="21"/>
      <c r="Z758" s="5" t="s">
        <v>532</v>
      </c>
    </row>
    <row r="759" spans="1:26" ht="15" customHeight="1" x14ac:dyDescent="0.2">
      <c r="A759" s="61" t="s">
        <v>521</v>
      </c>
      <c r="B759" s="129" t="s">
        <v>950</v>
      </c>
      <c r="C759" s="48"/>
      <c r="D759" s="48"/>
      <c r="E759" s="48"/>
      <c r="F759" s="48"/>
      <c r="G759" s="48"/>
      <c r="H759" s="48"/>
      <c r="I759" s="49"/>
      <c r="J759" s="29">
        <f t="shared" si="92"/>
        <v>0</v>
      </c>
      <c r="K759" s="29">
        <f t="shared" si="93"/>
        <v>0</v>
      </c>
      <c r="L759" s="930"/>
      <c r="M759" s="931"/>
      <c r="N759" s="931"/>
      <c r="O759" s="932"/>
      <c r="Q759" s="27" t="s">
        <v>945</v>
      </c>
      <c r="R759" s="20"/>
      <c r="S759" s="20" t="s">
        <v>532</v>
      </c>
      <c r="T759" s="10"/>
      <c r="U759" s="20"/>
      <c r="V759" s="2"/>
      <c r="W759" s="20"/>
      <c r="X759" s="20"/>
      <c r="Y759" s="21"/>
    </row>
    <row r="760" spans="1:26" ht="15" customHeight="1" x14ac:dyDescent="0.2">
      <c r="A760" s="61" t="s">
        <v>521</v>
      </c>
      <c r="B760" s="129" t="s">
        <v>951</v>
      </c>
      <c r="C760" s="48"/>
      <c r="D760" s="48"/>
      <c r="E760" s="48"/>
      <c r="F760" s="48"/>
      <c r="G760" s="48"/>
      <c r="H760" s="48"/>
      <c r="I760" s="49"/>
      <c r="J760" s="29">
        <f t="shared" si="92"/>
        <v>0</v>
      </c>
      <c r="K760" s="29">
        <f t="shared" si="93"/>
        <v>0</v>
      </c>
      <c r="L760" s="930"/>
      <c r="M760" s="931"/>
      <c r="N760" s="931"/>
      <c r="O760" s="932"/>
      <c r="Q760" s="27" t="s">
        <v>946</v>
      </c>
      <c r="R760" s="20"/>
      <c r="S760" s="20"/>
      <c r="T760" s="2"/>
      <c r="U760" s="10"/>
      <c r="V760" s="2"/>
      <c r="W760" s="20" t="s">
        <v>532</v>
      </c>
      <c r="X760" s="20" t="s">
        <v>532</v>
      </c>
      <c r="Y760" s="21" t="s">
        <v>532</v>
      </c>
    </row>
    <row r="761" spans="1:26" ht="15" customHeight="1" x14ac:dyDescent="0.2">
      <c r="A761" s="61" t="s">
        <v>521</v>
      </c>
      <c r="B761" s="129"/>
      <c r="C761" s="48"/>
      <c r="D761" s="48"/>
      <c r="E761" s="48"/>
      <c r="F761" s="48"/>
      <c r="G761" s="48"/>
      <c r="H761" s="48"/>
      <c r="I761" s="49"/>
      <c r="J761" s="29">
        <f t="shared" si="92"/>
        <v>0</v>
      </c>
      <c r="K761" s="29">
        <f t="shared" si="93"/>
        <v>0</v>
      </c>
      <c r="L761" s="930"/>
      <c r="M761" s="931"/>
      <c r="N761" s="931"/>
      <c r="O761" s="932"/>
      <c r="Q761" s="27"/>
      <c r="R761" s="20"/>
      <c r="S761" s="20"/>
      <c r="T761" s="20"/>
      <c r="U761" s="20" t="s">
        <v>532</v>
      </c>
      <c r="V761" s="10"/>
      <c r="W761" s="2"/>
      <c r="X761" s="20"/>
      <c r="Y761" s="21"/>
    </row>
    <row r="762" spans="1:26" ht="15" customHeight="1" x14ac:dyDescent="0.2">
      <c r="A762" s="61"/>
      <c r="B762" s="129"/>
      <c r="C762" s="48"/>
      <c r="D762" s="48"/>
      <c r="E762" s="48"/>
      <c r="F762" s="48"/>
      <c r="G762" s="48"/>
      <c r="H762" s="48"/>
      <c r="I762" s="49"/>
      <c r="L762" s="930"/>
      <c r="M762" s="931"/>
      <c r="N762" s="931"/>
      <c r="O762" s="932"/>
      <c r="Q762" s="27"/>
      <c r="R762" s="20"/>
      <c r="S762" s="20"/>
      <c r="T762" s="20"/>
      <c r="U762" s="20"/>
      <c r="V762" s="2"/>
      <c r="W762" s="10"/>
      <c r="X762" s="20"/>
      <c r="Y762" s="21"/>
    </row>
    <row r="763" spans="1:26" ht="15" customHeight="1" x14ac:dyDescent="0.2">
      <c r="A763" s="61" t="s">
        <v>521</v>
      </c>
      <c r="B763" s="129"/>
      <c r="C763" s="48"/>
      <c r="D763" s="48"/>
      <c r="E763" s="48"/>
      <c r="F763" s="48"/>
      <c r="G763" s="48"/>
      <c r="H763" s="48"/>
      <c r="I763" s="49"/>
      <c r="J763" s="29">
        <f t="shared" si="92"/>
        <v>0</v>
      </c>
      <c r="K763" s="29">
        <f t="shared" si="93"/>
        <v>0</v>
      </c>
      <c r="L763" s="930"/>
      <c r="M763" s="931"/>
      <c r="N763" s="931"/>
      <c r="O763" s="932"/>
      <c r="Q763" s="27"/>
      <c r="R763" s="20"/>
      <c r="S763" s="20"/>
      <c r="T763" s="20"/>
      <c r="U763" s="20" t="s">
        <v>532</v>
      </c>
      <c r="V763" s="2"/>
      <c r="W763" s="2"/>
      <c r="X763" s="10"/>
      <c r="Y763" s="21"/>
    </row>
    <row r="764" spans="1:26" ht="15" customHeight="1" thickBot="1" x14ac:dyDescent="0.25">
      <c r="A764" s="62" t="s">
        <v>521</v>
      </c>
      <c r="B764" s="130"/>
      <c r="C764" s="50"/>
      <c r="D764" s="50"/>
      <c r="E764" s="50"/>
      <c r="F764" s="50"/>
      <c r="G764" s="50"/>
      <c r="H764" s="50"/>
      <c r="I764" s="51"/>
      <c r="J764" s="29">
        <f t="shared" si="92"/>
        <v>0</v>
      </c>
      <c r="K764" s="29">
        <f t="shared" si="93"/>
        <v>0</v>
      </c>
      <c r="L764" s="933"/>
      <c r="M764" s="934"/>
      <c r="N764" s="934"/>
      <c r="O764" s="935"/>
      <c r="Q764" s="28"/>
      <c r="R764" s="23"/>
      <c r="S764" s="23"/>
      <c r="T764" s="23"/>
      <c r="U764" s="23" t="s">
        <v>532</v>
      </c>
      <c r="V764" s="3"/>
      <c r="W764" s="3"/>
      <c r="X764" s="14"/>
      <c r="Y764" s="15"/>
    </row>
    <row r="765" spans="1:26" ht="15" customHeight="1" x14ac:dyDescent="0.2">
      <c r="C765" s="29">
        <f>SUM(C757:C764)</f>
        <v>0</v>
      </c>
      <c r="D765" s="29">
        <f>SUM(D757:D764)</f>
        <v>0</v>
      </c>
      <c r="E765" s="29">
        <v>0</v>
      </c>
      <c r="F765" s="29">
        <f>SUM(F757:F764)</f>
        <v>0</v>
      </c>
      <c r="G765" s="29">
        <f>SUM(G757:G764)</f>
        <v>0</v>
      </c>
      <c r="H765" s="29">
        <f>SUM(H757:H764)</f>
        <v>0</v>
      </c>
      <c r="I765" s="29">
        <f>SUM(I757:I764)</f>
        <v>0</v>
      </c>
      <c r="J765" s="29">
        <f t="shared" si="92"/>
        <v>0</v>
      </c>
      <c r="K765" s="29">
        <f t="shared" si="93"/>
        <v>0</v>
      </c>
      <c r="Q765" s="5" t="s">
        <v>532</v>
      </c>
    </row>
    <row r="766" spans="1:26" ht="15" customHeight="1" thickBot="1" x14ac:dyDescent="0.25"/>
    <row r="767" spans="1:26" ht="15" customHeight="1" thickBot="1" x14ac:dyDescent="0.25">
      <c r="A767" s="995" t="s">
        <v>1205</v>
      </c>
      <c r="B767" s="996"/>
      <c r="C767" s="996"/>
      <c r="D767" s="996"/>
      <c r="E767" s="996"/>
      <c r="F767" s="997"/>
      <c r="G767" s="992" t="s">
        <v>1217</v>
      </c>
      <c r="H767" s="993"/>
      <c r="I767" s="994"/>
      <c r="L767" s="986" t="s">
        <v>588</v>
      </c>
      <c r="M767" s="987"/>
      <c r="N767" s="987"/>
      <c r="O767" s="988"/>
    </row>
    <row r="768" spans="1:26" ht="15" customHeight="1" thickBot="1" x14ac:dyDescent="0.25">
      <c r="A768" s="56" t="s">
        <v>496</v>
      </c>
      <c r="B768" s="87" t="s">
        <v>497</v>
      </c>
      <c r="C768" s="57" t="s">
        <v>498</v>
      </c>
      <c r="D768" s="57" t="s">
        <v>499</v>
      </c>
      <c r="E768" s="57" t="s">
        <v>500</v>
      </c>
      <c r="F768" s="57" t="s">
        <v>501</v>
      </c>
      <c r="G768" s="58" t="s">
        <v>502</v>
      </c>
      <c r="H768" s="58" t="s">
        <v>503</v>
      </c>
      <c r="I768" s="59" t="s">
        <v>504</v>
      </c>
      <c r="L768" s="989"/>
      <c r="M768" s="990"/>
      <c r="N768" s="990"/>
      <c r="O768" s="991"/>
      <c r="Q768" s="24" t="s">
        <v>1219</v>
      </c>
      <c r="R768" s="25" t="s">
        <v>241</v>
      </c>
      <c r="S768" s="25" t="s">
        <v>1195</v>
      </c>
      <c r="T768" s="25" t="s">
        <v>1196</v>
      </c>
      <c r="U768" s="25" t="s">
        <v>1088</v>
      </c>
      <c r="V768" s="25" t="s">
        <v>242</v>
      </c>
      <c r="W768" s="25" t="s">
        <v>1089</v>
      </c>
      <c r="X768" s="25" t="s">
        <v>610</v>
      </c>
      <c r="Y768" s="26" t="s">
        <v>1206</v>
      </c>
    </row>
    <row r="769" spans="1:29" ht="15" customHeight="1" x14ac:dyDescent="0.2">
      <c r="A769" s="60">
        <v>1</v>
      </c>
      <c r="B769" s="126" t="s">
        <v>1094</v>
      </c>
      <c r="C769" s="127">
        <v>14</v>
      </c>
      <c r="D769" s="127">
        <v>9</v>
      </c>
      <c r="E769" s="127">
        <v>3</v>
      </c>
      <c r="F769" s="127">
        <v>2</v>
      </c>
      <c r="G769" s="127">
        <v>28</v>
      </c>
      <c r="H769" s="127">
        <v>13</v>
      </c>
      <c r="I769" s="128">
        <v>27</v>
      </c>
      <c r="J769" s="29">
        <f t="shared" si="92"/>
        <v>14</v>
      </c>
      <c r="K769" s="29">
        <f t="shared" si="93"/>
        <v>21</v>
      </c>
      <c r="L769" s="927" t="s">
        <v>243</v>
      </c>
      <c r="M769" s="928"/>
      <c r="N769" s="928"/>
      <c r="O769" s="929"/>
      <c r="Q769" s="27" t="s">
        <v>241</v>
      </c>
      <c r="R769" s="10"/>
      <c r="S769" s="20"/>
      <c r="T769" s="20" t="s">
        <v>532</v>
      </c>
      <c r="U769" s="20"/>
      <c r="V769" s="2"/>
      <c r="W769" s="20" t="s">
        <v>532</v>
      </c>
      <c r="X769" s="20"/>
      <c r="Y769" s="21"/>
    </row>
    <row r="770" spans="1:29" ht="15" customHeight="1" x14ac:dyDescent="0.2">
      <c r="A770" s="61">
        <v>2</v>
      </c>
      <c r="B770" s="129" t="s">
        <v>1093</v>
      </c>
      <c r="C770" s="48">
        <v>12</v>
      </c>
      <c r="D770" s="48">
        <v>7</v>
      </c>
      <c r="E770" s="48">
        <v>2</v>
      </c>
      <c r="F770" s="48">
        <v>3</v>
      </c>
      <c r="G770" s="48">
        <v>28</v>
      </c>
      <c r="H770" s="48">
        <v>22</v>
      </c>
      <c r="I770" s="49">
        <v>16</v>
      </c>
      <c r="J770" s="29">
        <f t="shared" si="92"/>
        <v>12</v>
      </c>
      <c r="K770" s="29">
        <f t="shared" si="93"/>
        <v>16</v>
      </c>
      <c r="L770" s="930"/>
      <c r="M770" s="931"/>
      <c r="N770" s="931"/>
      <c r="O770" s="932"/>
      <c r="Q770" s="27" t="s">
        <v>1195</v>
      </c>
      <c r="R770" s="2"/>
      <c r="S770" s="10"/>
      <c r="T770" s="20" t="s">
        <v>532</v>
      </c>
      <c r="U770" s="20"/>
      <c r="V770" s="2"/>
      <c r="W770" s="20"/>
      <c r="X770" s="20"/>
      <c r="Y770" s="21"/>
    </row>
    <row r="771" spans="1:29" ht="15" customHeight="1" x14ac:dyDescent="0.2">
      <c r="A771" s="61">
        <v>3</v>
      </c>
      <c r="B771" s="129" t="s">
        <v>1092</v>
      </c>
      <c r="C771" s="48">
        <v>14</v>
      </c>
      <c r="D771" s="48">
        <v>6</v>
      </c>
      <c r="E771" s="48">
        <v>3</v>
      </c>
      <c r="F771" s="48">
        <v>5</v>
      </c>
      <c r="G771" s="48">
        <v>38</v>
      </c>
      <c r="H771" s="48">
        <v>23</v>
      </c>
      <c r="I771" s="49">
        <v>15</v>
      </c>
      <c r="J771" s="29">
        <f t="shared" si="92"/>
        <v>14</v>
      </c>
      <c r="K771" s="29">
        <f t="shared" si="93"/>
        <v>15</v>
      </c>
      <c r="L771" s="930"/>
      <c r="M771" s="931"/>
      <c r="N771" s="931"/>
      <c r="O771" s="932"/>
      <c r="Q771" s="27" t="s">
        <v>1196</v>
      </c>
      <c r="R771" s="20"/>
      <c r="S771" s="20" t="s">
        <v>532</v>
      </c>
      <c r="T771" s="10"/>
      <c r="U771" s="20"/>
      <c r="V771" s="2"/>
      <c r="W771" s="20"/>
      <c r="X771" s="20"/>
      <c r="Y771" s="21"/>
    </row>
    <row r="772" spans="1:29" ht="15" customHeight="1" x14ac:dyDescent="0.2">
      <c r="A772" s="61">
        <v>4</v>
      </c>
      <c r="B772" s="129" t="s">
        <v>244</v>
      </c>
      <c r="C772" s="48">
        <v>12</v>
      </c>
      <c r="D772" s="48">
        <v>6</v>
      </c>
      <c r="E772" s="48">
        <v>2</v>
      </c>
      <c r="F772" s="48">
        <v>4</v>
      </c>
      <c r="G772" s="48">
        <v>25</v>
      </c>
      <c r="H772" s="48">
        <v>21</v>
      </c>
      <c r="I772" s="49">
        <v>14</v>
      </c>
      <c r="J772" s="29">
        <f t="shared" si="92"/>
        <v>12</v>
      </c>
      <c r="K772" s="29">
        <f t="shared" si="93"/>
        <v>14</v>
      </c>
      <c r="L772" s="930"/>
      <c r="M772" s="931"/>
      <c r="N772" s="931"/>
      <c r="O772" s="932"/>
      <c r="Q772" s="27" t="s">
        <v>1088</v>
      </c>
      <c r="R772" s="20"/>
      <c r="S772" s="20"/>
      <c r="T772" s="2"/>
      <c r="U772" s="10"/>
      <c r="V772" s="2"/>
      <c r="W772" s="20" t="s">
        <v>532</v>
      </c>
      <c r="X772" s="20" t="s">
        <v>532</v>
      </c>
      <c r="Y772" s="21" t="s">
        <v>532</v>
      </c>
    </row>
    <row r="773" spans="1:29" ht="15" customHeight="1" x14ac:dyDescent="0.2">
      <c r="A773" s="61">
        <v>5</v>
      </c>
      <c r="B773" s="129" t="s">
        <v>245</v>
      </c>
      <c r="C773" s="48">
        <v>14</v>
      </c>
      <c r="D773" s="48">
        <v>6</v>
      </c>
      <c r="E773" s="48">
        <v>1</v>
      </c>
      <c r="F773" s="48">
        <v>7</v>
      </c>
      <c r="G773" s="48">
        <v>29</v>
      </c>
      <c r="H773" s="48">
        <v>36</v>
      </c>
      <c r="I773" s="49">
        <v>13</v>
      </c>
      <c r="J773" s="29">
        <f t="shared" si="92"/>
        <v>14</v>
      </c>
      <c r="K773" s="29">
        <f t="shared" si="93"/>
        <v>13</v>
      </c>
      <c r="L773" s="930"/>
      <c r="M773" s="931"/>
      <c r="N773" s="931"/>
      <c r="O773" s="932"/>
      <c r="Q773" s="27" t="s">
        <v>242</v>
      </c>
      <c r="R773" s="20"/>
      <c r="S773" s="20"/>
      <c r="T773" s="20"/>
      <c r="U773" s="20" t="s">
        <v>532</v>
      </c>
      <c r="V773" s="10"/>
      <c r="W773" s="2"/>
      <c r="X773" s="20"/>
      <c r="Y773" s="21"/>
    </row>
    <row r="774" spans="1:29" ht="15" customHeight="1" x14ac:dyDescent="0.2">
      <c r="A774" s="61">
        <v>6</v>
      </c>
      <c r="B774" s="129" t="s">
        <v>1211</v>
      </c>
      <c r="C774" s="48">
        <v>13</v>
      </c>
      <c r="D774" s="48">
        <v>5</v>
      </c>
      <c r="E774" s="48">
        <v>2</v>
      </c>
      <c r="F774" s="48">
        <v>6</v>
      </c>
      <c r="G774" s="48">
        <v>21</v>
      </c>
      <c r="H774" s="48">
        <v>21</v>
      </c>
      <c r="I774" s="49">
        <v>12</v>
      </c>
      <c r="J774" s="29">
        <f t="shared" si="92"/>
        <v>13</v>
      </c>
      <c r="K774" s="29">
        <f t="shared" si="93"/>
        <v>12</v>
      </c>
      <c r="L774" s="930"/>
      <c r="M774" s="931"/>
      <c r="N774" s="931"/>
      <c r="O774" s="932"/>
      <c r="Q774" s="27" t="s">
        <v>1089</v>
      </c>
      <c r="R774" s="20"/>
      <c r="S774" s="20"/>
      <c r="T774" s="20"/>
      <c r="U774" s="20"/>
      <c r="V774" s="2"/>
      <c r="W774" s="10"/>
      <c r="X774" s="20"/>
      <c r="Y774" s="21"/>
    </row>
    <row r="775" spans="1:29" ht="15" customHeight="1" x14ac:dyDescent="0.2">
      <c r="A775" s="61">
        <v>7</v>
      </c>
      <c r="B775" s="129" t="s">
        <v>1199</v>
      </c>
      <c r="C775" s="48">
        <v>11</v>
      </c>
      <c r="D775" s="48">
        <v>4</v>
      </c>
      <c r="E775" s="48">
        <v>1</v>
      </c>
      <c r="F775" s="48">
        <v>6</v>
      </c>
      <c r="G775" s="48">
        <v>23</v>
      </c>
      <c r="H775" s="48">
        <v>37</v>
      </c>
      <c r="I775" s="49">
        <v>9</v>
      </c>
      <c r="J775" s="29">
        <f t="shared" si="92"/>
        <v>11</v>
      </c>
      <c r="K775" s="29">
        <f t="shared" si="93"/>
        <v>9</v>
      </c>
      <c r="L775" s="930"/>
      <c r="M775" s="931"/>
      <c r="N775" s="931"/>
      <c r="O775" s="932"/>
      <c r="Q775" s="27" t="s">
        <v>610</v>
      </c>
      <c r="R775" s="20"/>
      <c r="S775" s="20"/>
      <c r="T775" s="20"/>
      <c r="U775" s="20" t="s">
        <v>532</v>
      </c>
      <c r="V775" s="2"/>
      <c r="W775" s="2"/>
      <c r="X775" s="10"/>
      <c r="Y775" s="21"/>
    </row>
    <row r="776" spans="1:29" ht="15" customHeight="1" thickBot="1" x14ac:dyDescent="0.25">
      <c r="A776" s="62">
        <v>8</v>
      </c>
      <c r="B776" s="130" t="s">
        <v>1200</v>
      </c>
      <c r="C776" s="50">
        <v>14</v>
      </c>
      <c r="D776" s="50">
        <v>1</v>
      </c>
      <c r="E776" s="50">
        <v>2</v>
      </c>
      <c r="F776" s="50">
        <v>11</v>
      </c>
      <c r="G776" s="50">
        <v>12</v>
      </c>
      <c r="H776" s="50">
        <v>34</v>
      </c>
      <c r="I776" s="51">
        <v>4</v>
      </c>
      <c r="J776" s="29">
        <f t="shared" si="92"/>
        <v>14</v>
      </c>
      <c r="K776" s="29">
        <f t="shared" si="93"/>
        <v>4</v>
      </c>
      <c r="L776" s="933"/>
      <c r="M776" s="934"/>
      <c r="N776" s="934"/>
      <c r="O776" s="935"/>
      <c r="Q776" s="28" t="s">
        <v>1206</v>
      </c>
      <c r="R776" s="23"/>
      <c r="S776" s="23"/>
      <c r="T776" s="23"/>
      <c r="U776" s="23" t="s">
        <v>532</v>
      </c>
      <c r="V776" s="3"/>
      <c r="W776" s="3"/>
      <c r="X776" s="14"/>
      <c r="Y776" s="15"/>
    </row>
    <row r="777" spans="1:29" ht="15" customHeight="1" x14ac:dyDescent="0.2">
      <c r="C777" s="29">
        <v>104</v>
      </c>
      <c r="D777" s="29">
        <v>44</v>
      </c>
      <c r="E777" s="29">
        <v>16</v>
      </c>
      <c r="F777" s="29">
        <v>44</v>
      </c>
      <c r="G777" s="29">
        <v>204</v>
      </c>
      <c r="H777" s="29">
        <v>207</v>
      </c>
      <c r="I777" s="29">
        <v>104</v>
      </c>
      <c r="J777" s="29">
        <f t="shared" si="92"/>
        <v>104</v>
      </c>
      <c r="K777" s="29">
        <f t="shared" si="93"/>
        <v>104</v>
      </c>
      <c r="L777" s="4" t="s">
        <v>532</v>
      </c>
    </row>
    <row r="778" spans="1:29" ht="15" customHeight="1" thickBot="1" x14ac:dyDescent="0.25"/>
    <row r="779" spans="1:29" ht="15" customHeight="1" thickBot="1" x14ac:dyDescent="0.25">
      <c r="A779" s="939" t="s">
        <v>66</v>
      </c>
      <c r="B779" s="940"/>
      <c r="C779" s="940"/>
      <c r="D779" s="940"/>
      <c r="E779" s="940"/>
      <c r="F779" s="941"/>
      <c r="G779" s="967" t="s">
        <v>1217</v>
      </c>
      <c r="H779" s="968"/>
      <c r="I779" s="969"/>
      <c r="L779" s="986" t="s">
        <v>588</v>
      </c>
      <c r="M779" s="987"/>
      <c r="N779" s="987"/>
      <c r="O779" s="988"/>
    </row>
    <row r="780" spans="1:29" ht="15" customHeight="1" thickBot="1" x14ac:dyDescent="0.25">
      <c r="A780" s="80" t="s">
        <v>496</v>
      </c>
      <c r="B780" s="88" t="s">
        <v>497</v>
      </c>
      <c r="C780" s="81" t="s">
        <v>498</v>
      </c>
      <c r="D780" s="81" t="s">
        <v>499</v>
      </c>
      <c r="E780" s="81" t="s">
        <v>500</v>
      </c>
      <c r="F780" s="81" t="s">
        <v>501</v>
      </c>
      <c r="G780" s="82" t="s">
        <v>502</v>
      </c>
      <c r="H780" s="82" t="s">
        <v>503</v>
      </c>
      <c r="I780" s="83" t="s">
        <v>504</v>
      </c>
      <c r="L780" s="989"/>
      <c r="M780" s="990"/>
      <c r="N780" s="990"/>
      <c r="O780" s="991"/>
      <c r="Q780" s="24" t="s">
        <v>1219</v>
      </c>
      <c r="R780" s="72" t="s">
        <v>541</v>
      </c>
      <c r="S780" s="72" t="s">
        <v>744</v>
      </c>
      <c r="T780" s="72" t="s">
        <v>733</v>
      </c>
      <c r="U780" s="72" t="s">
        <v>500</v>
      </c>
      <c r="V780" s="72" t="s">
        <v>502</v>
      </c>
      <c r="W780" s="72" t="s">
        <v>1028</v>
      </c>
      <c r="X780" s="72" t="s">
        <v>990</v>
      </c>
      <c r="Y780" s="72" t="s">
        <v>1096</v>
      </c>
      <c r="Z780" s="72" t="s">
        <v>811</v>
      </c>
      <c r="AA780" s="72" t="s">
        <v>653</v>
      </c>
      <c r="AB780" s="72" t="s">
        <v>994</v>
      </c>
      <c r="AC780" s="73" t="s">
        <v>547</v>
      </c>
    </row>
    <row r="781" spans="1:29" ht="15" customHeight="1" x14ac:dyDescent="0.2">
      <c r="A781" s="76">
        <v>1</v>
      </c>
      <c r="B781" s="126" t="s">
        <v>737</v>
      </c>
      <c r="C781" s="127">
        <v>5</v>
      </c>
      <c r="D781" s="127">
        <v>5</v>
      </c>
      <c r="E781" s="127">
        <v>0</v>
      </c>
      <c r="F781" s="127">
        <v>0</v>
      </c>
      <c r="G781" s="127">
        <v>21</v>
      </c>
      <c r="H781" s="127">
        <v>3</v>
      </c>
      <c r="I781" s="128">
        <v>10</v>
      </c>
      <c r="J781" s="29">
        <f t="shared" ref="J781:J793" si="97">D781+E781+F781</f>
        <v>5</v>
      </c>
      <c r="K781" s="29">
        <f t="shared" ref="K781:K793" si="98">D781*2+E781</f>
        <v>10</v>
      </c>
      <c r="L781" s="930" t="s">
        <v>246</v>
      </c>
      <c r="M781" s="931"/>
      <c r="N781" s="931"/>
      <c r="O781" s="932"/>
      <c r="Q781" s="74" t="s">
        <v>541</v>
      </c>
      <c r="R781" s="10"/>
      <c r="S781" s="20"/>
      <c r="T781" s="20" t="s">
        <v>532</v>
      </c>
      <c r="U781" s="20"/>
      <c r="V781" s="2"/>
      <c r="W781" s="20"/>
      <c r="X781" s="20"/>
      <c r="Y781" s="20"/>
      <c r="Z781" s="20"/>
      <c r="AA781" s="20"/>
      <c r="AB781" s="20"/>
      <c r="AC781" s="21"/>
    </row>
    <row r="782" spans="1:29" ht="15" customHeight="1" x14ac:dyDescent="0.2">
      <c r="A782" s="77">
        <v>2</v>
      </c>
      <c r="B782" s="129" t="s">
        <v>1097</v>
      </c>
      <c r="C782" s="48">
        <v>8</v>
      </c>
      <c r="D782" s="48">
        <v>6</v>
      </c>
      <c r="E782" s="48">
        <v>1</v>
      </c>
      <c r="F782" s="48">
        <v>1</v>
      </c>
      <c r="G782" s="48">
        <v>21</v>
      </c>
      <c r="H782" s="48">
        <v>7</v>
      </c>
      <c r="I782" s="49">
        <v>13</v>
      </c>
      <c r="J782" s="29">
        <f t="shared" si="97"/>
        <v>8</v>
      </c>
      <c r="K782" s="29">
        <f t="shared" si="98"/>
        <v>13</v>
      </c>
      <c r="L782" s="930"/>
      <c r="M782" s="931"/>
      <c r="N782" s="931"/>
      <c r="O782" s="932"/>
      <c r="Q782" s="74" t="s">
        <v>744</v>
      </c>
      <c r="R782" s="2"/>
      <c r="S782" s="10"/>
      <c r="T782" s="20" t="s">
        <v>532</v>
      </c>
      <c r="U782" s="20"/>
      <c r="V782" s="2"/>
      <c r="W782" s="20"/>
      <c r="X782" s="20" t="s">
        <v>532</v>
      </c>
      <c r="Y782" s="20"/>
      <c r="Z782" s="20"/>
      <c r="AA782" s="20"/>
      <c r="AB782" s="20"/>
      <c r="AC782" s="21"/>
    </row>
    <row r="783" spans="1:29" ht="15" customHeight="1" x14ac:dyDescent="0.2">
      <c r="A783" s="77">
        <v>3</v>
      </c>
      <c r="B783" s="129" t="s">
        <v>823</v>
      </c>
      <c r="C783" s="48">
        <v>6</v>
      </c>
      <c r="D783" s="48">
        <v>4</v>
      </c>
      <c r="E783" s="48">
        <v>1</v>
      </c>
      <c r="F783" s="48">
        <v>1</v>
      </c>
      <c r="G783" s="48">
        <v>9</v>
      </c>
      <c r="H783" s="48">
        <v>5</v>
      </c>
      <c r="I783" s="49">
        <v>9</v>
      </c>
      <c r="J783" s="29">
        <f t="shared" si="97"/>
        <v>6</v>
      </c>
      <c r="K783" s="29">
        <f t="shared" si="98"/>
        <v>9</v>
      </c>
      <c r="L783" s="930"/>
      <c r="M783" s="931"/>
      <c r="N783" s="931"/>
      <c r="O783" s="932"/>
      <c r="Q783" s="74" t="s">
        <v>733</v>
      </c>
      <c r="R783" s="20"/>
      <c r="S783" s="20" t="s">
        <v>532</v>
      </c>
      <c r="T783" s="10"/>
      <c r="U783" s="20"/>
      <c r="V783" s="2"/>
      <c r="W783" s="20"/>
      <c r="X783" s="20"/>
      <c r="Y783" s="20"/>
      <c r="Z783" s="20"/>
      <c r="AA783" s="20"/>
      <c r="AB783" s="20"/>
      <c r="AC783" s="21"/>
    </row>
    <row r="784" spans="1:29" ht="15" customHeight="1" x14ac:dyDescent="0.2">
      <c r="A784" s="77">
        <v>4</v>
      </c>
      <c r="B784" s="129" t="s">
        <v>70</v>
      </c>
      <c r="C784" s="48">
        <v>8</v>
      </c>
      <c r="D784" s="48">
        <v>4</v>
      </c>
      <c r="E784" s="48">
        <v>1</v>
      </c>
      <c r="F784" s="48">
        <v>3</v>
      </c>
      <c r="G784" s="48">
        <v>25</v>
      </c>
      <c r="H784" s="48">
        <v>17</v>
      </c>
      <c r="I784" s="49">
        <v>9</v>
      </c>
      <c r="J784" s="29">
        <f t="shared" si="97"/>
        <v>8</v>
      </c>
      <c r="K784" s="29">
        <f t="shared" si="98"/>
        <v>9</v>
      </c>
      <c r="L784" s="930"/>
      <c r="M784" s="931"/>
      <c r="N784" s="931"/>
      <c r="O784" s="932"/>
      <c r="Q784" s="74" t="s">
        <v>500</v>
      </c>
      <c r="R784" s="20"/>
      <c r="S784" s="20"/>
      <c r="T784" s="2"/>
      <c r="U784" s="10"/>
      <c r="V784" s="2"/>
      <c r="W784" s="20"/>
      <c r="X784" s="20"/>
      <c r="Y784" s="20"/>
      <c r="Z784" s="20"/>
      <c r="AA784" s="20"/>
      <c r="AB784" s="20"/>
      <c r="AC784" s="21"/>
    </row>
    <row r="785" spans="1:29" ht="15" customHeight="1" x14ac:dyDescent="0.2">
      <c r="A785" s="77">
        <v>5</v>
      </c>
      <c r="B785" s="129" t="s">
        <v>1036</v>
      </c>
      <c r="C785" s="48">
        <v>7</v>
      </c>
      <c r="D785" s="48">
        <v>3</v>
      </c>
      <c r="E785" s="48">
        <v>2</v>
      </c>
      <c r="F785" s="48">
        <v>2</v>
      </c>
      <c r="G785" s="48">
        <v>14</v>
      </c>
      <c r="H785" s="48">
        <v>14</v>
      </c>
      <c r="I785" s="49">
        <v>8</v>
      </c>
      <c r="J785" s="29">
        <f t="shared" si="97"/>
        <v>7</v>
      </c>
      <c r="K785" s="29">
        <f t="shared" si="98"/>
        <v>8</v>
      </c>
      <c r="L785" s="930"/>
      <c r="M785" s="931"/>
      <c r="N785" s="931"/>
      <c r="O785" s="932"/>
      <c r="Q785" s="74" t="s">
        <v>502</v>
      </c>
      <c r="R785" s="20"/>
      <c r="S785" s="20"/>
      <c r="T785" s="20"/>
      <c r="U785" s="20" t="s">
        <v>532</v>
      </c>
      <c r="V785" s="10"/>
      <c r="W785" s="20"/>
      <c r="X785" s="20" t="s">
        <v>532</v>
      </c>
      <c r="Y785" s="20"/>
      <c r="Z785" s="2"/>
      <c r="AA785" s="20" t="s">
        <v>532</v>
      </c>
      <c r="AB785" s="20"/>
      <c r="AC785" s="21"/>
    </row>
    <row r="786" spans="1:29" ht="15" customHeight="1" x14ac:dyDescent="0.2">
      <c r="A786" s="77">
        <v>6</v>
      </c>
      <c r="B786" s="129" t="s">
        <v>655</v>
      </c>
      <c r="C786" s="48">
        <v>8</v>
      </c>
      <c r="D786" s="48">
        <v>3</v>
      </c>
      <c r="E786" s="48">
        <v>0</v>
      </c>
      <c r="F786" s="48">
        <v>5</v>
      </c>
      <c r="G786" s="48">
        <v>12</v>
      </c>
      <c r="H786" s="48">
        <v>16</v>
      </c>
      <c r="I786" s="49">
        <v>6</v>
      </c>
      <c r="J786" s="29">
        <f t="shared" si="97"/>
        <v>8</v>
      </c>
      <c r="K786" s="29">
        <f t="shared" si="98"/>
        <v>6</v>
      </c>
      <c r="L786" s="930"/>
      <c r="M786" s="931"/>
      <c r="N786" s="931"/>
      <c r="O786" s="932"/>
      <c r="Q786" s="74" t="s">
        <v>1028</v>
      </c>
      <c r="R786" s="20"/>
      <c r="S786" s="20"/>
      <c r="T786" s="20"/>
      <c r="U786" s="20"/>
      <c r="V786" s="2"/>
      <c r="W786" s="10"/>
      <c r="X786" s="20" t="s">
        <v>532</v>
      </c>
      <c r="Y786" s="20"/>
      <c r="Z786" s="2"/>
      <c r="AA786" s="20"/>
      <c r="AB786" s="20"/>
      <c r="AC786" s="21"/>
    </row>
    <row r="787" spans="1:29" ht="15" customHeight="1" x14ac:dyDescent="0.2">
      <c r="A787" s="77">
        <v>7</v>
      </c>
      <c r="B787" s="129" t="s">
        <v>71</v>
      </c>
      <c r="C787" s="48">
        <v>8</v>
      </c>
      <c r="D787" s="48">
        <v>2</v>
      </c>
      <c r="E787" s="48">
        <v>1</v>
      </c>
      <c r="F787" s="48">
        <v>5</v>
      </c>
      <c r="G787" s="48">
        <v>12</v>
      </c>
      <c r="H787" s="48">
        <v>20</v>
      </c>
      <c r="I787" s="49">
        <v>5</v>
      </c>
      <c r="J787" s="29">
        <f t="shared" si="97"/>
        <v>8</v>
      </c>
      <c r="K787" s="29">
        <f t="shared" si="98"/>
        <v>5</v>
      </c>
      <c r="L787" s="930"/>
      <c r="M787" s="931"/>
      <c r="N787" s="931"/>
      <c r="O787" s="932"/>
      <c r="Q787" s="74" t="s">
        <v>990</v>
      </c>
      <c r="R787" s="20"/>
      <c r="S787" s="20"/>
      <c r="T787" s="20"/>
      <c r="U787" s="20"/>
      <c r="V787" s="20"/>
      <c r="W787" s="20" t="s">
        <v>532</v>
      </c>
      <c r="X787" s="10"/>
      <c r="Y787" s="20"/>
      <c r="Z787" s="2"/>
      <c r="AA787" s="20"/>
      <c r="AB787" s="20"/>
      <c r="AC787" s="21"/>
    </row>
    <row r="788" spans="1:29" ht="15" customHeight="1" x14ac:dyDescent="0.2">
      <c r="A788" s="77">
        <v>8</v>
      </c>
      <c r="B788" s="129" t="s">
        <v>72</v>
      </c>
      <c r="C788" s="48">
        <v>6</v>
      </c>
      <c r="D788" s="48">
        <v>2</v>
      </c>
      <c r="E788" s="48">
        <v>1</v>
      </c>
      <c r="F788" s="48">
        <v>3</v>
      </c>
      <c r="G788" s="48">
        <v>18</v>
      </c>
      <c r="H788" s="48">
        <v>18</v>
      </c>
      <c r="I788" s="49">
        <v>5</v>
      </c>
      <c r="J788" s="29">
        <f t="shared" si="97"/>
        <v>6</v>
      </c>
      <c r="K788" s="29">
        <f t="shared" si="98"/>
        <v>5</v>
      </c>
      <c r="L788" s="930"/>
      <c r="M788" s="931"/>
      <c r="N788" s="931"/>
      <c r="O788" s="932"/>
      <c r="Q788" s="74" t="s">
        <v>1096</v>
      </c>
      <c r="R788" s="20"/>
      <c r="S788" s="20"/>
      <c r="T788" s="20"/>
      <c r="U788" s="20"/>
      <c r="V788" s="20"/>
      <c r="W788" s="20"/>
      <c r="X788" s="2"/>
      <c r="Y788" s="10"/>
      <c r="Z788" s="2"/>
      <c r="AA788" s="20" t="s">
        <v>532</v>
      </c>
      <c r="AB788" s="20" t="s">
        <v>532</v>
      </c>
      <c r="AC788" s="21" t="s">
        <v>532</v>
      </c>
    </row>
    <row r="789" spans="1:29" ht="15" customHeight="1" thickBot="1" x14ac:dyDescent="0.25">
      <c r="A789" s="77">
        <v>9</v>
      </c>
      <c r="B789" s="129" t="s">
        <v>1100</v>
      </c>
      <c r="C789" s="48">
        <v>8</v>
      </c>
      <c r="D789" s="48">
        <v>2</v>
      </c>
      <c r="E789" s="48">
        <v>1</v>
      </c>
      <c r="F789" s="48">
        <v>5</v>
      </c>
      <c r="G789" s="48">
        <v>14</v>
      </c>
      <c r="H789" s="48">
        <v>13</v>
      </c>
      <c r="I789" s="49">
        <v>5</v>
      </c>
      <c r="J789" s="29">
        <f t="shared" si="97"/>
        <v>8</v>
      </c>
      <c r="K789" s="29">
        <f t="shared" si="98"/>
        <v>5</v>
      </c>
      <c r="L789" s="930"/>
      <c r="M789" s="931"/>
      <c r="N789" s="931"/>
      <c r="O789" s="932"/>
      <c r="Q789" s="74" t="s">
        <v>811</v>
      </c>
      <c r="R789" s="20"/>
      <c r="S789" s="20"/>
      <c r="T789" s="20"/>
      <c r="U789" s="20"/>
      <c r="V789" s="20"/>
      <c r="W789" s="20"/>
      <c r="X789" s="20"/>
      <c r="Y789" s="20" t="s">
        <v>532</v>
      </c>
      <c r="Z789" s="10"/>
      <c r="AA789" s="2"/>
      <c r="AB789" s="20"/>
      <c r="AC789" s="21"/>
    </row>
    <row r="790" spans="1:29" ht="15" customHeight="1" x14ac:dyDescent="0.2">
      <c r="A790" s="77">
        <v>10</v>
      </c>
      <c r="B790" s="129" t="s">
        <v>247</v>
      </c>
      <c r="C790" s="48">
        <v>6</v>
      </c>
      <c r="D790" s="48">
        <v>2</v>
      </c>
      <c r="E790" s="48">
        <v>0</v>
      </c>
      <c r="F790" s="48">
        <v>4</v>
      </c>
      <c r="G790" s="48">
        <v>16</v>
      </c>
      <c r="H790" s="48">
        <v>18</v>
      </c>
      <c r="I790" s="49">
        <v>4</v>
      </c>
      <c r="J790" s="29">
        <f t="shared" si="97"/>
        <v>6</v>
      </c>
      <c r="K790" s="29">
        <f t="shared" si="98"/>
        <v>4</v>
      </c>
      <c r="L790" s="1066" t="s">
        <v>1286</v>
      </c>
      <c r="M790" s="1067"/>
      <c r="N790" s="1067"/>
      <c r="O790" s="1068"/>
      <c r="Q790" s="74" t="s">
        <v>994</v>
      </c>
      <c r="R790" s="20"/>
      <c r="S790" s="20"/>
      <c r="T790" s="20"/>
      <c r="U790" s="20"/>
      <c r="V790" s="20"/>
      <c r="W790" s="20"/>
      <c r="X790" s="20"/>
      <c r="Y790" s="20"/>
      <c r="Z790" s="2"/>
      <c r="AA790" s="10"/>
      <c r="AB790" s="20"/>
      <c r="AC790" s="21"/>
    </row>
    <row r="791" spans="1:29" ht="15" customHeight="1" x14ac:dyDescent="0.2">
      <c r="A791" s="77">
        <v>11</v>
      </c>
      <c r="B791" s="129" t="s">
        <v>829</v>
      </c>
      <c r="C791" s="48">
        <v>7</v>
      </c>
      <c r="D791" s="48">
        <v>2</v>
      </c>
      <c r="E791" s="48">
        <v>0</v>
      </c>
      <c r="F791" s="48">
        <v>5</v>
      </c>
      <c r="G791" s="48">
        <v>6</v>
      </c>
      <c r="H791" s="48">
        <v>11</v>
      </c>
      <c r="I791" s="49">
        <v>4</v>
      </c>
      <c r="J791" s="29">
        <f t="shared" si="97"/>
        <v>7</v>
      </c>
      <c r="K791" s="29">
        <f t="shared" si="98"/>
        <v>4</v>
      </c>
      <c r="L791" s="1069"/>
      <c r="M791" s="1070"/>
      <c r="N791" s="1070"/>
      <c r="O791" s="1071"/>
      <c r="Q791" s="74" t="s">
        <v>653</v>
      </c>
      <c r="R791" s="20"/>
      <c r="S791" s="20"/>
      <c r="T791" s="20"/>
      <c r="U791" s="20"/>
      <c r="V791" s="20"/>
      <c r="W791" s="20"/>
      <c r="X791" s="20"/>
      <c r="Y791" s="20" t="s">
        <v>532</v>
      </c>
      <c r="Z791" s="2"/>
      <c r="AA791" s="2"/>
      <c r="AB791" s="10"/>
      <c r="AC791" s="21"/>
    </row>
    <row r="792" spans="1:29" ht="15" customHeight="1" thickBot="1" x14ac:dyDescent="0.25">
      <c r="A792" s="78">
        <v>12</v>
      </c>
      <c r="B792" s="130" t="s">
        <v>1102</v>
      </c>
      <c r="C792" s="50">
        <v>5</v>
      </c>
      <c r="D792" s="50">
        <v>1</v>
      </c>
      <c r="E792" s="50">
        <v>0</v>
      </c>
      <c r="F792" s="50">
        <v>4</v>
      </c>
      <c r="G792" s="50">
        <v>6</v>
      </c>
      <c r="H792" s="50">
        <v>17</v>
      </c>
      <c r="I792" s="51">
        <v>2</v>
      </c>
      <c r="J792" s="29">
        <f t="shared" si="97"/>
        <v>5</v>
      </c>
      <c r="K792" s="29">
        <f t="shared" si="98"/>
        <v>2</v>
      </c>
      <c r="L792" s="1072"/>
      <c r="M792" s="1073"/>
      <c r="N792" s="1073"/>
      <c r="O792" s="1074"/>
      <c r="Q792" s="75" t="s">
        <v>547</v>
      </c>
      <c r="R792" s="23"/>
      <c r="S792" s="23" t="s">
        <v>532</v>
      </c>
      <c r="T792" s="23"/>
      <c r="U792" s="23"/>
      <c r="V792" s="23"/>
      <c r="W792" s="23"/>
      <c r="X792" s="23"/>
      <c r="Y792" s="23" t="s">
        <v>532</v>
      </c>
      <c r="Z792" s="3"/>
      <c r="AA792" s="3"/>
      <c r="AB792" s="14"/>
      <c r="AC792" s="15"/>
    </row>
    <row r="793" spans="1:29" ht="15" customHeight="1" x14ac:dyDescent="0.2">
      <c r="C793" s="29">
        <f t="shared" ref="C793:I793" si="99">SUM(C781:C792)</f>
        <v>82</v>
      </c>
      <c r="D793" s="29">
        <f t="shared" si="99"/>
        <v>36</v>
      </c>
      <c r="E793" s="29">
        <f t="shared" si="99"/>
        <v>8</v>
      </c>
      <c r="F793" s="29">
        <f t="shared" si="99"/>
        <v>38</v>
      </c>
      <c r="G793" s="29">
        <f t="shared" si="99"/>
        <v>174</v>
      </c>
      <c r="H793" s="29">
        <f t="shared" si="99"/>
        <v>159</v>
      </c>
      <c r="I793" s="29">
        <f t="shared" si="99"/>
        <v>80</v>
      </c>
      <c r="J793" s="29">
        <f t="shared" si="97"/>
        <v>82</v>
      </c>
      <c r="K793" s="29">
        <f t="shared" si="98"/>
        <v>80</v>
      </c>
    </row>
    <row r="794" spans="1:29" ht="15" customHeight="1" thickBot="1" x14ac:dyDescent="0.25"/>
    <row r="795" spans="1:29" ht="15" customHeight="1" thickBot="1" x14ac:dyDescent="0.25">
      <c r="A795" s="944" t="s">
        <v>76</v>
      </c>
      <c r="B795" s="942"/>
      <c r="C795" s="942"/>
      <c r="D795" s="942"/>
      <c r="E795" s="942"/>
      <c r="F795" s="951"/>
      <c r="G795" s="936" t="s">
        <v>1217</v>
      </c>
      <c r="H795" s="937"/>
      <c r="I795" s="938"/>
      <c r="L795" s="945" t="s">
        <v>495</v>
      </c>
      <c r="M795" s="946"/>
      <c r="N795" s="946"/>
      <c r="O795" s="947"/>
    </row>
    <row r="796" spans="1:29" ht="15" customHeight="1" thickBot="1" x14ac:dyDescent="0.25">
      <c r="A796" s="96" t="s">
        <v>496</v>
      </c>
      <c r="B796" s="103" t="s">
        <v>497</v>
      </c>
      <c r="C796" s="104" t="s">
        <v>498</v>
      </c>
      <c r="D796" s="104" t="s">
        <v>499</v>
      </c>
      <c r="E796" s="104" t="s">
        <v>500</v>
      </c>
      <c r="F796" s="104" t="s">
        <v>501</v>
      </c>
      <c r="G796" s="105" t="s">
        <v>502</v>
      </c>
      <c r="H796" s="105" t="s">
        <v>503</v>
      </c>
      <c r="I796" s="106" t="s">
        <v>504</v>
      </c>
      <c r="L796" s="948"/>
      <c r="M796" s="949"/>
      <c r="N796" s="949"/>
      <c r="O796" s="950"/>
      <c r="Q796" s="24" t="s">
        <v>1219</v>
      </c>
      <c r="R796" s="94" t="s">
        <v>83</v>
      </c>
      <c r="S796" s="94" t="s">
        <v>502</v>
      </c>
      <c r="T796" s="94" t="s">
        <v>565</v>
      </c>
      <c r="U796" s="94" t="s">
        <v>756</v>
      </c>
      <c r="V796" s="94"/>
      <c r="W796" s="94"/>
      <c r="X796" s="94"/>
      <c r="Y796" s="95"/>
    </row>
    <row r="797" spans="1:29" ht="15" customHeight="1" x14ac:dyDescent="0.2">
      <c r="A797" s="102">
        <v>1</v>
      </c>
      <c r="B797" s="53" t="s">
        <v>574</v>
      </c>
      <c r="C797" s="46"/>
      <c r="D797" s="46"/>
      <c r="E797" s="46"/>
      <c r="F797" s="46"/>
      <c r="G797" s="46"/>
      <c r="H797" s="46"/>
      <c r="I797" s="47"/>
      <c r="J797" s="29">
        <f t="shared" ref="J797:J805" si="100">D797+E797+F797</f>
        <v>0</v>
      </c>
      <c r="K797" s="29">
        <f t="shared" ref="K797:K805" si="101">D797*2+E797</f>
        <v>0</v>
      </c>
      <c r="L797" s="927" t="s">
        <v>528</v>
      </c>
      <c r="M797" s="928"/>
      <c r="N797" s="928"/>
      <c r="O797" s="929"/>
      <c r="Q797" s="92" t="s">
        <v>83</v>
      </c>
      <c r="R797" s="10"/>
      <c r="S797" s="20"/>
      <c r="T797" s="20" t="s">
        <v>532</v>
      </c>
      <c r="U797" s="20"/>
      <c r="V797" s="2"/>
      <c r="W797" s="20" t="s">
        <v>532</v>
      </c>
      <c r="X797" s="20"/>
      <c r="Y797" s="21"/>
    </row>
    <row r="798" spans="1:29" ht="15" customHeight="1" x14ac:dyDescent="0.2">
      <c r="A798" s="100" t="s">
        <v>521</v>
      </c>
      <c r="B798" s="54" t="s">
        <v>1077</v>
      </c>
      <c r="C798" s="48"/>
      <c r="D798" s="48"/>
      <c r="E798" s="48"/>
      <c r="F798" s="48"/>
      <c r="G798" s="48"/>
      <c r="H798" s="48"/>
      <c r="I798" s="49"/>
      <c r="J798" s="29">
        <f t="shared" si="100"/>
        <v>0</v>
      </c>
      <c r="K798" s="29">
        <f t="shared" si="101"/>
        <v>0</v>
      </c>
      <c r="L798" s="930"/>
      <c r="M798" s="931"/>
      <c r="N798" s="931"/>
      <c r="O798" s="932"/>
      <c r="Q798" s="92" t="s">
        <v>502</v>
      </c>
      <c r="R798" s="2"/>
      <c r="S798" s="10"/>
      <c r="T798" s="20" t="s">
        <v>532</v>
      </c>
      <c r="U798" s="20"/>
      <c r="V798" s="2"/>
      <c r="W798" s="20"/>
      <c r="X798" s="20"/>
      <c r="Y798" s="21"/>
    </row>
    <row r="799" spans="1:29" ht="15" customHeight="1" x14ac:dyDescent="0.2">
      <c r="A799" s="100" t="s">
        <v>521</v>
      </c>
      <c r="B799" s="54" t="s">
        <v>1287</v>
      </c>
      <c r="C799" s="48"/>
      <c r="D799" s="48"/>
      <c r="E799" s="48"/>
      <c r="F799" s="48"/>
      <c r="G799" s="48"/>
      <c r="H799" s="48"/>
      <c r="I799" s="49"/>
      <c r="J799" s="29">
        <f t="shared" si="100"/>
        <v>0</v>
      </c>
      <c r="K799" s="29">
        <f t="shared" si="101"/>
        <v>0</v>
      </c>
      <c r="L799" s="930"/>
      <c r="M799" s="931"/>
      <c r="N799" s="931"/>
      <c r="O799" s="932"/>
      <c r="Q799" s="92" t="s">
        <v>565</v>
      </c>
      <c r="R799" s="20"/>
      <c r="S799" s="20" t="s">
        <v>532</v>
      </c>
      <c r="T799" s="10"/>
      <c r="U799" s="20"/>
      <c r="V799" s="2"/>
      <c r="W799" s="20"/>
      <c r="X799" s="20"/>
      <c r="Y799" s="21"/>
    </row>
    <row r="800" spans="1:29" ht="15" customHeight="1" x14ac:dyDescent="0.2">
      <c r="A800" s="100" t="s">
        <v>521</v>
      </c>
      <c r="B800" s="54" t="s">
        <v>760</v>
      </c>
      <c r="C800" s="48"/>
      <c r="D800" s="48"/>
      <c r="E800" s="48"/>
      <c r="F800" s="48"/>
      <c r="G800" s="48"/>
      <c r="H800" s="48"/>
      <c r="I800" s="49"/>
      <c r="J800" s="29">
        <f t="shared" si="100"/>
        <v>0</v>
      </c>
      <c r="K800" s="29">
        <f t="shared" si="101"/>
        <v>0</v>
      </c>
      <c r="L800" s="930"/>
      <c r="M800" s="931"/>
      <c r="N800" s="931"/>
      <c r="O800" s="932"/>
      <c r="Q800" s="92" t="s">
        <v>756</v>
      </c>
      <c r="R800" s="20"/>
      <c r="S800" s="20"/>
      <c r="T800" s="2"/>
      <c r="U800" s="10"/>
      <c r="V800" s="2"/>
      <c r="W800" s="20" t="s">
        <v>532</v>
      </c>
      <c r="X800" s="20" t="s">
        <v>532</v>
      </c>
      <c r="Y800" s="21" t="s">
        <v>532</v>
      </c>
    </row>
    <row r="801" spans="1:25" ht="15" customHeight="1" x14ac:dyDescent="0.2">
      <c r="A801" s="100" t="s">
        <v>521</v>
      </c>
      <c r="B801" s="54" t="s">
        <v>532</v>
      </c>
      <c r="C801" s="48"/>
      <c r="D801" s="48"/>
      <c r="E801" s="48"/>
      <c r="F801" s="48"/>
      <c r="G801" s="48"/>
      <c r="H801" s="48"/>
      <c r="I801" s="49"/>
      <c r="J801" s="29">
        <f t="shared" si="100"/>
        <v>0</v>
      </c>
      <c r="K801" s="29">
        <f t="shared" si="101"/>
        <v>0</v>
      </c>
      <c r="L801" s="930"/>
      <c r="M801" s="931"/>
      <c r="N801" s="931"/>
      <c r="O801" s="932"/>
      <c r="Q801" s="92"/>
      <c r="R801" s="20"/>
      <c r="S801" s="20"/>
      <c r="T801" s="20"/>
      <c r="U801" s="20" t="s">
        <v>532</v>
      </c>
      <c r="V801" s="10"/>
      <c r="W801" s="2"/>
      <c r="X801" s="20"/>
      <c r="Y801" s="21"/>
    </row>
    <row r="802" spans="1:25" ht="15" customHeight="1" x14ac:dyDescent="0.2">
      <c r="A802" s="100" t="s">
        <v>521</v>
      </c>
      <c r="B802" s="54" t="s">
        <v>532</v>
      </c>
      <c r="C802" s="48"/>
      <c r="D802" s="48"/>
      <c r="E802" s="48"/>
      <c r="F802" s="48"/>
      <c r="G802" s="48"/>
      <c r="H802" s="48"/>
      <c r="I802" s="49"/>
      <c r="J802" s="29">
        <f t="shared" si="100"/>
        <v>0</v>
      </c>
      <c r="K802" s="29">
        <f t="shared" si="101"/>
        <v>0</v>
      </c>
      <c r="L802" s="930"/>
      <c r="M802" s="931"/>
      <c r="N802" s="931"/>
      <c r="O802" s="932"/>
      <c r="Q802" s="92"/>
      <c r="R802" s="20"/>
      <c r="S802" s="20"/>
      <c r="T802" s="20"/>
      <c r="U802" s="20"/>
      <c r="V802" s="2"/>
      <c r="W802" s="10"/>
      <c r="X802" s="20"/>
      <c r="Y802" s="21"/>
    </row>
    <row r="803" spans="1:25" ht="15" customHeight="1" x14ac:dyDescent="0.2">
      <c r="A803" s="100" t="s">
        <v>521</v>
      </c>
      <c r="B803" s="54" t="s">
        <v>532</v>
      </c>
      <c r="C803" s="48"/>
      <c r="D803" s="48"/>
      <c r="E803" s="48"/>
      <c r="F803" s="48"/>
      <c r="G803" s="48"/>
      <c r="H803" s="48"/>
      <c r="I803" s="49"/>
      <c r="J803" s="29">
        <f t="shared" si="100"/>
        <v>0</v>
      </c>
      <c r="K803" s="29">
        <f t="shared" si="101"/>
        <v>0</v>
      </c>
      <c r="L803" s="930"/>
      <c r="M803" s="931"/>
      <c r="N803" s="931"/>
      <c r="O803" s="932"/>
      <c r="Q803" s="92"/>
      <c r="R803" s="20"/>
      <c r="S803" s="20"/>
      <c r="T803" s="20"/>
      <c r="U803" s="20" t="s">
        <v>532</v>
      </c>
      <c r="V803" s="2"/>
      <c r="W803" s="2"/>
      <c r="X803" s="10"/>
      <c r="Y803" s="21"/>
    </row>
    <row r="804" spans="1:25" ht="15" customHeight="1" thickBot="1" x14ac:dyDescent="0.25">
      <c r="A804" s="101" t="s">
        <v>521</v>
      </c>
      <c r="B804" s="55" t="s">
        <v>532</v>
      </c>
      <c r="C804" s="50"/>
      <c r="D804" s="50"/>
      <c r="E804" s="50"/>
      <c r="F804" s="50"/>
      <c r="G804" s="50"/>
      <c r="H804" s="50"/>
      <c r="I804" s="51"/>
      <c r="J804" s="29">
        <f t="shared" si="100"/>
        <v>0</v>
      </c>
      <c r="K804" s="29">
        <f t="shared" si="101"/>
        <v>0</v>
      </c>
      <c r="L804" s="933"/>
      <c r="M804" s="934"/>
      <c r="N804" s="934"/>
      <c r="O804" s="935"/>
      <c r="Q804" s="93"/>
      <c r="R804" s="23"/>
      <c r="S804" s="23"/>
      <c r="T804" s="23"/>
      <c r="U804" s="23" t="s">
        <v>532</v>
      </c>
      <c r="V804" s="3"/>
      <c r="W804" s="3"/>
      <c r="X804" s="14"/>
      <c r="Y804" s="15"/>
    </row>
    <row r="805" spans="1:25" ht="15" customHeight="1" x14ac:dyDescent="0.2">
      <c r="C805" s="29">
        <f t="shared" ref="C805:I805" si="102">SUM(C797:C804)</f>
        <v>0</v>
      </c>
      <c r="D805" s="29">
        <f t="shared" si="102"/>
        <v>0</v>
      </c>
      <c r="E805" s="29">
        <f t="shared" si="102"/>
        <v>0</v>
      </c>
      <c r="F805" s="29">
        <f t="shared" si="102"/>
        <v>0</v>
      </c>
      <c r="G805" s="29">
        <f t="shared" si="102"/>
        <v>0</v>
      </c>
      <c r="H805" s="29">
        <f t="shared" si="102"/>
        <v>0</v>
      </c>
      <c r="I805" s="29">
        <f t="shared" si="102"/>
        <v>0</v>
      </c>
      <c r="J805" s="29">
        <f t="shared" si="100"/>
        <v>0</v>
      </c>
      <c r="K805" s="29">
        <f t="shared" si="101"/>
        <v>0</v>
      </c>
    </row>
    <row r="806" spans="1:25" ht="15" customHeight="1" thickBot="1" x14ac:dyDescent="0.25"/>
    <row r="807" spans="1:25" ht="15" customHeight="1" thickBot="1" x14ac:dyDescent="0.25">
      <c r="A807" s="944" t="s">
        <v>810</v>
      </c>
      <c r="B807" s="942"/>
      <c r="C807" s="942"/>
      <c r="D807" s="942"/>
      <c r="E807" s="942"/>
      <c r="F807" s="951"/>
      <c r="G807" s="936" t="s">
        <v>1217</v>
      </c>
      <c r="H807" s="937"/>
      <c r="I807" s="938"/>
      <c r="L807" s="945" t="s">
        <v>495</v>
      </c>
      <c r="M807" s="946"/>
      <c r="N807" s="946"/>
      <c r="O807" s="947"/>
    </row>
    <row r="808" spans="1:25" ht="15" customHeight="1" thickBot="1" x14ac:dyDescent="0.25">
      <c r="A808" s="96" t="s">
        <v>496</v>
      </c>
      <c r="B808" s="103" t="s">
        <v>497</v>
      </c>
      <c r="C808" s="104" t="s">
        <v>498</v>
      </c>
      <c r="D808" s="104" t="s">
        <v>499</v>
      </c>
      <c r="E808" s="104" t="s">
        <v>500</v>
      </c>
      <c r="F808" s="104" t="s">
        <v>501</v>
      </c>
      <c r="G808" s="105" t="s">
        <v>502</v>
      </c>
      <c r="H808" s="105" t="s">
        <v>503</v>
      </c>
      <c r="I808" s="106" t="s">
        <v>504</v>
      </c>
      <c r="L808" s="948"/>
      <c r="M808" s="949"/>
      <c r="N808" s="949"/>
      <c r="O808" s="950"/>
      <c r="Q808" s="24" t="s">
        <v>1219</v>
      </c>
      <c r="R808" s="94"/>
      <c r="S808" s="94"/>
      <c r="T808" s="94"/>
      <c r="U808" s="94"/>
      <c r="V808" s="94"/>
      <c r="W808" s="94"/>
      <c r="X808" s="94"/>
      <c r="Y808" s="95"/>
    </row>
    <row r="809" spans="1:25" ht="15" customHeight="1" x14ac:dyDescent="0.2">
      <c r="A809" s="102" t="s">
        <v>521</v>
      </c>
      <c r="B809" s="126"/>
      <c r="C809" s="127"/>
      <c r="D809" s="127"/>
      <c r="E809" s="127"/>
      <c r="F809" s="127"/>
      <c r="G809" s="127"/>
      <c r="H809" s="127"/>
      <c r="I809" s="128"/>
      <c r="J809" s="29">
        <f t="shared" ref="J809:J817" si="103">D809+E809+F809</f>
        <v>0</v>
      </c>
      <c r="K809" s="29">
        <f t="shared" ref="K809:K817" si="104">D809*2+E809</f>
        <v>0</v>
      </c>
      <c r="L809" s="927" t="s">
        <v>1288</v>
      </c>
      <c r="M809" s="928"/>
      <c r="N809" s="928"/>
      <c r="O809" s="929"/>
      <c r="Q809" s="92"/>
      <c r="R809" s="10"/>
      <c r="S809" s="20"/>
      <c r="T809" s="20" t="s">
        <v>532</v>
      </c>
      <c r="U809" s="20"/>
      <c r="V809" s="2"/>
      <c r="W809" s="20" t="s">
        <v>532</v>
      </c>
      <c r="X809" s="20"/>
      <c r="Y809" s="21"/>
    </row>
    <row r="810" spans="1:25" ht="15" customHeight="1" x14ac:dyDescent="0.2">
      <c r="A810" s="100" t="s">
        <v>521</v>
      </c>
      <c r="B810" s="129"/>
      <c r="C810" s="48"/>
      <c r="D810" s="48"/>
      <c r="E810" s="48"/>
      <c r="F810" s="48"/>
      <c r="G810" s="48"/>
      <c r="H810" s="48"/>
      <c r="I810" s="49"/>
      <c r="J810" s="29">
        <f t="shared" si="103"/>
        <v>0</v>
      </c>
      <c r="K810" s="29">
        <f t="shared" si="104"/>
        <v>0</v>
      </c>
      <c r="L810" s="930"/>
      <c r="M810" s="931"/>
      <c r="N810" s="931"/>
      <c r="O810" s="932"/>
      <c r="Q810" s="92"/>
      <c r="R810" s="2"/>
      <c r="S810" s="10"/>
      <c r="T810" s="20" t="s">
        <v>532</v>
      </c>
      <c r="U810" s="20"/>
      <c r="V810" s="2"/>
      <c r="W810" s="20"/>
      <c r="X810" s="20"/>
      <c r="Y810" s="21"/>
    </row>
    <row r="811" spans="1:25" ht="15" customHeight="1" x14ac:dyDescent="0.2">
      <c r="A811" s="100" t="s">
        <v>521</v>
      </c>
      <c r="B811" s="129"/>
      <c r="C811" s="48"/>
      <c r="D811" s="48"/>
      <c r="E811" s="48"/>
      <c r="F811" s="48"/>
      <c r="G811" s="48"/>
      <c r="H811" s="48"/>
      <c r="I811" s="49"/>
      <c r="J811" s="29">
        <f t="shared" si="103"/>
        <v>0</v>
      </c>
      <c r="K811" s="29">
        <f t="shared" si="104"/>
        <v>0</v>
      </c>
      <c r="L811" s="930"/>
      <c r="M811" s="931"/>
      <c r="N811" s="931"/>
      <c r="O811" s="932"/>
      <c r="Q811" s="92"/>
      <c r="R811" s="20"/>
      <c r="S811" s="20" t="s">
        <v>532</v>
      </c>
      <c r="T811" s="10"/>
      <c r="U811" s="20"/>
      <c r="V811" s="2"/>
      <c r="W811" s="20"/>
      <c r="X811" s="20"/>
      <c r="Y811" s="21"/>
    </row>
    <row r="812" spans="1:25" ht="15" customHeight="1" x14ac:dyDescent="0.2">
      <c r="A812" s="100" t="s">
        <v>521</v>
      </c>
      <c r="B812" s="129"/>
      <c r="C812" s="48"/>
      <c r="D812" s="48"/>
      <c r="E812" s="48"/>
      <c r="F812" s="48"/>
      <c r="G812" s="48"/>
      <c r="H812" s="48"/>
      <c r="I812" s="49"/>
      <c r="J812" s="29">
        <f t="shared" si="103"/>
        <v>0</v>
      </c>
      <c r="K812" s="29">
        <f t="shared" si="104"/>
        <v>0</v>
      </c>
      <c r="L812" s="930"/>
      <c r="M812" s="931"/>
      <c r="N812" s="931"/>
      <c r="O812" s="932"/>
      <c r="Q812" s="92"/>
      <c r="R812" s="20"/>
      <c r="S812" s="20"/>
      <c r="T812" s="2"/>
      <c r="U812" s="10"/>
      <c r="V812" s="2"/>
      <c r="W812" s="20" t="s">
        <v>532</v>
      </c>
      <c r="X812" s="20" t="s">
        <v>532</v>
      </c>
      <c r="Y812" s="21" t="s">
        <v>532</v>
      </c>
    </row>
    <row r="813" spans="1:25" ht="15" customHeight="1" x14ac:dyDescent="0.2">
      <c r="A813" s="100" t="s">
        <v>521</v>
      </c>
      <c r="B813" s="129" t="s">
        <v>532</v>
      </c>
      <c r="C813" s="48"/>
      <c r="D813" s="48"/>
      <c r="E813" s="48"/>
      <c r="F813" s="48"/>
      <c r="G813" s="48"/>
      <c r="H813" s="48"/>
      <c r="I813" s="49"/>
      <c r="J813" s="29">
        <f t="shared" si="103"/>
        <v>0</v>
      </c>
      <c r="K813" s="29">
        <f t="shared" si="104"/>
        <v>0</v>
      </c>
      <c r="L813" s="930"/>
      <c r="M813" s="931"/>
      <c r="N813" s="931"/>
      <c r="O813" s="932"/>
      <c r="Q813" s="92"/>
      <c r="R813" s="20"/>
      <c r="S813" s="20"/>
      <c r="T813" s="20"/>
      <c r="U813" s="20" t="s">
        <v>532</v>
      </c>
      <c r="V813" s="10"/>
      <c r="W813" s="2"/>
      <c r="X813" s="20"/>
      <c r="Y813" s="21"/>
    </row>
    <row r="814" spans="1:25" ht="15" customHeight="1" x14ac:dyDescent="0.2">
      <c r="A814" s="100" t="s">
        <v>521</v>
      </c>
      <c r="B814" s="129" t="s">
        <v>532</v>
      </c>
      <c r="C814" s="48"/>
      <c r="D814" s="48"/>
      <c r="E814" s="48"/>
      <c r="F814" s="48"/>
      <c r="G814" s="48"/>
      <c r="H814" s="48"/>
      <c r="I814" s="49"/>
      <c r="J814" s="29">
        <f t="shared" si="103"/>
        <v>0</v>
      </c>
      <c r="K814" s="29">
        <f t="shared" si="104"/>
        <v>0</v>
      </c>
      <c r="L814" s="930"/>
      <c r="M814" s="931"/>
      <c r="N814" s="931"/>
      <c r="O814" s="932"/>
      <c r="Q814" s="92"/>
      <c r="R814" s="20"/>
      <c r="S814" s="20"/>
      <c r="T814" s="20"/>
      <c r="U814" s="20"/>
      <c r="V814" s="2"/>
      <c r="W814" s="10"/>
      <c r="X814" s="20"/>
      <c r="Y814" s="21"/>
    </row>
    <row r="815" spans="1:25" ht="15" customHeight="1" x14ac:dyDescent="0.2">
      <c r="A815" s="100" t="s">
        <v>521</v>
      </c>
      <c r="B815" s="129" t="s">
        <v>532</v>
      </c>
      <c r="C815" s="48"/>
      <c r="D815" s="48"/>
      <c r="E815" s="48"/>
      <c r="F815" s="48"/>
      <c r="G815" s="48"/>
      <c r="H815" s="48"/>
      <c r="I815" s="49"/>
      <c r="J815" s="29">
        <f t="shared" si="103"/>
        <v>0</v>
      </c>
      <c r="K815" s="29">
        <f t="shared" si="104"/>
        <v>0</v>
      </c>
      <c r="L815" s="930"/>
      <c r="M815" s="931"/>
      <c r="N815" s="931"/>
      <c r="O815" s="932"/>
      <c r="Q815" s="92"/>
      <c r="R815" s="20"/>
      <c r="S815" s="20"/>
      <c r="T815" s="20"/>
      <c r="U815" s="20" t="s">
        <v>532</v>
      </c>
      <c r="V815" s="2"/>
      <c r="W815" s="2"/>
      <c r="X815" s="10"/>
      <c r="Y815" s="21"/>
    </row>
    <row r="816" spans="1:25" ht="15" customHeight="1" thickBot="1" x14ac:dyDescent="0.25">
      <c r="A816" s="101" t="s">
        <v>521</v>
      </c>
      <c r="B816" s="130" t="s">
        <v>532</v>
      </c>
      <c r="C816" s="50"/>
      <c r="D816" s="50"/>
      <c r="E816" s="50"/>
      <c r="F816" s="50"/>
      <c r="G816" s="50"/>
      <c r="H816" s="50"/>
      <c r="I816" s="51"/>
      <c r="J816" s="29">
        <f t="shared" si="103"/>
        <v>0</v>
      </c>
      <c r="K816" s="29">
        <f t="shared" si="104"/>
        <v>0</v>
      </c>
      <c r="L816" s="933"/>
      <c r="M816" s="934"/>
      <c r="N816" s="934"/>
      <c r="O816" s="935"/>
      <c r="Q816" s="93"/>
      <c r="R816" s="23"/>
      <c r="S816" s="23"/>
      <c r="T816" s="23"/>
      <c r="U816" s="23" t="s">
        <v>532</v>
      </c>
      <c r="V816" s="3"/>
      <c r="W816" s="3"/>
      <c r="X816" s="14"/>
      <c r="Y816" s="15"/>
    </row>
    <row r="817" spans="1:25" ht="15" customHeight="1" x14ac:dyDescent="0.2">
      <c r="C817" s="29">
        <f t="shared" ref="C817:I817" si="105">SUM(C809:C816)</f>
        <v>0</v>
      </c>
      <c r="D817" s="29">
        <f t="shared" si="105"/>
        <v>0</v>
      </c>
      <c r="E817" s="29">
        <f t="shared" si="105"/>
        <v>0</v>
      </c>
      <c r="F817" s="29">
        <f t="shared" si="105"/>
        <v>0</v>
      </c>
      <c r="G817" s="29">
        <f t="shared" si="105"/>
        <v>0</v>
      </c>
      <c r="H817" s="29">
        <f t="shared" si="105"/>
        <v>0</v>
      </c>
      <c r="I817" s="29">
        <f t="shared" si="105"/>
        <v>0</v>
      </c>
      <c r="J817" s="29">
        <f t="shared" si="103"/>
        <v>0</v>
      </c>
      <c r="K817" s="29">
        <f t="shared" si="104"/>
        <v>0</v>
      </c>
    </row>
    <row r="818" spans="1:25" ht="15" customHeight="1" thickBot="1" x14ac:dyDescent="0.25"/>
    <row r="819" spans="1:25" ht="15" customHeight="1" thickBot="1" x14ac:dyDescent="0.25">
      <c r="A819" s="944" t="s">
        <v>1106</v>
      </c>
      <c r="B819" s="942"/>
      <c r="C819" s="942"/>
      <c r="D819" s="942"/>
      <c r="E819" s="942"/>
      <c r="F819" s="951"/>
      <c r="G819" s="936" t="s">
        <v>1217</v>
      </c>
      <c r="H819" s="937"/>
      <c r="I819" s="938"/>
      <c r="L819" s="945" t="s">
        <v>495</v>
      </c>
      <c r="M819" s="946"/>
      <c r="N819" s="946"/>
      <c r="O819" s="947"/>
    </row>
    <row r="820" spans="1:25" ht="15" customHeight="1" thickBot="1" x14ac:dyDescent="0.25">
      <c r="A820" s="96" t="s">
        <v>496</v>
      </c>
      <c r="B820" s="103" t="s">
        <v>497</v>
      </c>
      <c r="C820" s="104" t="s">
        <v>498</v>
      </c>
      <c r="D820" s="104" t="s">
        <v>499</v>
      </c>
      <c r="E820" s="104" t="s">
        <v>500</v>
      </c>
      <c r="F820" s="104" t="s">
        <v>501</v>
      </c>
      <c r="G820" s="105" t="s">
        <v>502</v>
      </c>
      <c r="H820" s="105" t="s">
        <v>503</v>
      </c>
      <c r="I820" s="106" t="s">
        <v>504</v>
      </c>
      <c r="L820" s="948"/>
      <c r="M820" s="949"/>
      <c r="N820" s="949"/>
      <c r="O820" s="950"/>
      <c r="Q820" s="24" t="s">
        <v>1219</v>
      </c>
      <c r="R820" s="94" t="s">
        <v>716</v>
      </c>
      <c r="S820" s="94"/>
      <c r="T820" s="94"/>
      <c r="U820" s="94"/>
      <c r="V820" s="94"/>
      <c r="W820" s="94"/>
      <c r="X820" s="94"/>
      <c r="Y820" s="95"/>
    </row>
    <row r="821" spans="1:25" ht="15" customHeight="1" x14ac:dyDescent="0.2">
      <c r="A821" s="102" t="s">
        <v>521</v>
      </c>
      <c r="B821" s="53" t="s">
        <v>1107</v>
      </c>
      <c r="C821" s="46" t="s">
        <v>532</v>
      </c>
      <c r="D821" s="46"/>
      <c r="E821" s="46"/>
      <c r="F821" s="46"/>
      <c r="G821" s="46"/>
      <c r="H821" s="46"/>
      <c r="I821" s="47"/>
      <c r="J821" s="29">
        <f t="shared" ref="J821:J829" si="106">D821+E821+F821</f>
        <v>0</v>
      </c>
      <c r="K821" s="29">
        <f t="shared" ref="K821:K829" si="107">D821*2+E821</f>
        <v>0</v>
      </c>
      <c r="L821" s="927" t="s">
        <v>528</v>
      </c>
      <c r="M821" s="928"/>
      <c r="N821" s="928"/>
      <c r="O821" s="929"/>
      <c r="Q821" s="92" t="s">
        <v>716</v>
      </c>
      <c r="R821" s="10"/>
      <c r="S821" s="20"/>
      <c r="T821" s="20" t="s">
        <v>532</v>
      </c>
      <c r="U821" s="20"/>
      <c r="V821" s="2"/>
      <c r="W821" s="20" t="s">
        <v>532</v>
      </c>
      <c r="X821" s="20"/>
      <c r="Y821" s="21"/>
    </row>
    <row r="822" spans="1:25" ht="15" customHeight="1" x14ac:dyDescent="0.2">
      <c r="A822" s="100" t="s">
        <v>521</v>
      </c>
      <c r="B822" s="54"/>
      <c r="C822" s="48"/>
      <c r="D822" s="48"/>
      <c r="E822" s="48"/>
      <c r="F822" s="48"/>
      <c r="G822" s="48"/>
      <c r="H822" s="48"/>
      <c r="I822" s="49"/>
      <c r="J822" s="29">
        <f t="shared" si="106"/>
        <v>0</v>
      </c>
      <c r="K822" s="29">
        <f t="shared" si="107"/>
        <v>0</v>
      </c>
      <c r="L822" s="930"/>
      <c r="M822" s="931"/>
      <c r="N822" s="931"/>
      <c r="O822" s="932"/>
      <c r="Q822" s="92"/>
      <c r="R822" s="2"/>
      <c r="S822" s="10"/>
      <c r="T822" s="20" t="s">
        <v>532</v>
      </c>
      <c r="U822" s="20"/>
      <c r="V822" s="2"/>
      <c r="W822" s="20"/>
      <c r="X822" s="20"/>
      <c r="Y822" s="21"/>
    </row>
    <row r="823" spans="1:25" ht="15" customHeight="1" x14ac:dyDescent="0.2">
      <c r="A823" s="100" t="s">
        <v>521</v>
      </c>
      <c r="B823" s="54"/>
      <c r="C823" s="48"/>
      <c r="D823" s="48"/>
      <c r="E823" s="48"/>
      <c r="F823" s="48"/>
      <c r="G823" s="48"/>
      <c r="H823" s="48"/>
      <c r="I823" s="49"/>
      <c r="J823" s="29">
        <f>D823+E823+F823</f>
        <v>0</v>
      </c>
      <c r="K823" s="29">
        <f>D823*2+E823</f>
        <v>0</v>
      </c>
      <c r="L823" s="930"/>
      <c r="M823" s="931"/>
      <c r="N823" s="931"/>
      <c r="O823" s="932"/>
      <c r="Q823" s="92"/>
      <c r="R823" s="20"/>
      <c r="S823" s="20" t="s">
        <v>532</v>
      </c>
      <c r="T823" s="10"/>
      <c r="U823" s="20"/>
      <c r="V823" s="2"/>
      <c r="W823" s="20"/>
      <c r="X823" s="20"/>
      <c r="Y823" s="21"/>
    </row>
    <row r="824" spans="1:25" ht="15" customHeight="1" x14ac:dyDescent="0.2">
      <c r="A824" s="100" t="s">
        <v>521</v>
      </c>
      <c r="B824" s="54"/>
      <c r="C824" s="48"/>
      <c r="D824" s="48"/>
      <c r="E824" s="48"/>
      <c r="F824" s="48"/>
      <c r="G824" s="48"/>
      <c r="H824" s="48"/>
      <c r="I824" s="49"/>
      <c r="J824" s="29">
        <f>D824+E824+F824</f>
        <v>0</v>
      </c>
      <c r="K824" s="29">
        <f>D824*2+E824</f>
        <v>0</v>
      </c>
      <c r="L824" s="930"/>
      <c r="M824" s="931"/>
      <c r="N824" s="931"/>
      <c r="O824" s="932"/>
      <c r="Q824" s="92"/>
      <c r="R824" s="20"/>
      <c r="S824" s="20"/>
      <c r="T824" s="2"/>
      <c r="U824" s="10"/>
      <c r="V824" s="2"/>
      <c r="W824" s="20" t="s">
        <v>532</v>
      </c>
      <c r="X824" s="20" t="s">
        <v>532</v>
      </c>
      <c r="Y824" s="21" t="s">
        <v>532</v>
      </c>
    </row>
    <row r="825" spans="1:25" ht="15" customHeight="1" x14ac:dyDescent="0.2">
      <c r="A825" s="100" t="s">
        <v>521</v>
      </c>
      <c r="B825" s="54"/>
      <c r="C825" s="48"/>
      <c r="D825" s="48"/>
      <c r="E825" s="48"/>
      <c r="F825" s="48"/>
      <c r="G825" s="48"/>
      <c r="H825" s="48"/>
      <c r="I825" s="49"/>
      <c r="J825" s="29">
        <f t="shared" si="106"/>
        <v>0</v>
      </c>
      <c r="K825" s="29">
        <f t="shared" si="107"/>
        <v>0</v>
      </c>
      <c r="L825" s="930"/>
      <c r="M825" s="931"/>
      <c r="N825" s="931"/>
      <c r="O825" s="932"/>
      <c r="Q825" s="92"/>
      <c r="R825" s="20"/>
      <c r="S825" s="20"/>
      <c r="T825" s="20"/>
      <c r="U825" s="20" t="s">
        <v>532</v>
      </c>
      <c r="V825" s="10"/>
      <c r="W825" s="2"/>
      <c r="X825" s="20"/>
      <c r="Y825" s="21"/>
    </row>
    <row r="826" spans="1:25" ht="15" customHeight="1" x14ac:dyDescent="0.2">
      <c r="A826" s="100" t="s">
        <v>521</v>
      </c>
      <c r="B826" s="54"/>
      <c r="C826" s="48"/>
      <c r="D826" s="48"/>
      <c r="E826" s="48"/>
      <c r="F826" s="48"/>
      <c r="G826" s="48"/>
      <c r="H826" s="48"/>
      <c r="I826" s="49"/>
      <c r="J826" s="29">
        <f t="shared" si="106"/>
        <v>0</v>
      </c>
      <c r="K826" s="29">
        <f t="shared" si="107"/>
        <v>0</v>
      </c>
      <c r="L826" s="930"/>
      <c r="M826" s="931"/>
      <c r="N826" s="931"/>
      <c r="O826" s="932"/>
      <c r="Q826" s="92"/>
      <c r="R826" s="20"/>
      <c r="S826" s="20"/>
      <c r="T826" s="20"/>
      <c r="U826" s="20"/>
      <c r="V826" s="2"/>
      <c r="W826" s="10"/>
      <c r="X826" s="20"/>
      <c r="Y826" s="21"/>
    </row>
    <row r="827" spans="1:25" ht="15" customHeight="1" x14ac:dyDescent="0.2">
      <c r="A827" s="100" t="s">
        <v>521</v>
      </c>
      <c r="B827" s="54"/>
      <c r="C827" s="48"/>
      <c r="D827" s="48"/>
      <c r="E827" s="48"/>
      <c r="F827" s="48"/>
      <c r="G827" s="48"/>
      <c r="H827" s="48"/>
      <c r="I827" s="49"/>
      <c r="J827" s="29">
        <f t="shared" si="106"/>
        <v>0</v>
      </c>
      <c r="K827" s="29">
        <f t="shared" si="107"/>
        <v>0</v>
      </c>
      <c r="L827" s="930"/>
      <c r="M827" s="931"/>
      <c r="N827" s="931"/>
      <c r="O827" s="932"/>
      <c r="Q827" s="92"/>
      <c r="R827" s="20"/>
      <c r="S827" s="20"/>
      <c r="T827" s="20"/>
      <c r="U827" s="20" t="s">
        <v>532</v>
      </c>
      <c r="V827" s="2"/>
      <c r="W827" s="2"/>
      <c r="X827" s="10"/>
      <c r="Y827" s="21"/>
    </row>
    <row r="828" spans="1:25" ht="15" customHeight="1" thickBot="1" x14ac:dyDescent="0.25">
      <c r="A828" s="101" t="s">
        <v>521</v>
      </c>
      <c r="B828" s="55"/>
      <c r="C828" s="50"/>
      <c r="D828" s="50"/>
      <c r="E828" s="50"/>
      <c r="F828" s="50"/>
      <c r="G828" s="50"/>
      <c r="H828" s="50"/>
      <c r="I828" s="51"/>
      <c r="J828" s="29">
        <f t="shared" si="106"/>
        <v>0</v>
      </c>
      <c r="K828" s="29">
        <f t="shared" si="107"/>
        <v>0</v>
      </c>
      <c r="L828" s="933"/>
      <c r="M828" s="934"/>
      <c r="N828" s="934"/>
      <c r="O828" s="935"/>
      <c r="Q828" s="93"/>
      <c r="R828" s="23"/>
      <c r="S828" s="23"/>
      <c r="T828" s="23"/>
      <c r="U828" s="23" t="s">
        <v>532</v>
      </c>
      <c r="V828" s="3"/>
      <c r="W828" s="3"/>
      <c r="X828" s="14"/>
      <c r="Y828" s="15"/>
    </row>
    <row r="829" spans="1:25" ht="15" customHeight="1" x14ac:dyDescent="0.2">
      <c r="C829" s="29">
        <v>0</v>
      </c>
      <c r="D829" s="29">
        <v>0</v>
      </c>
      <c r="E829" s="29">
        <v>0</v>
      </c>
      <c r="F829" s="29">
        <v>0</v>
      </c>
      <c r="G829" s="29">
        <v>0</v>
      </c>
      <c r="H829" s="29">
        <v>0</v>
      </c>
      <c r="I829" s="29">
        <v>0</v>
      </c>
      <c r="J829" s="29">
        <f t="shared" si="106"/>
        <v>0</v>
      </c>
      <c r="K829" s="29">
        <f t="shared" si="107"/>
        <v>0</v>
      </c>
      <c r="L829"/>
      <c r="M829"/>
      <c r="N829"/>
      <c r="O829"/>
      <c r="P829"/>
      <c r="Q829"/>
    </row>
    <row r="830" spans="1:25" ht="15" customHeight="1" thickBot="1" x14ac:dyDescent="0.25"/>
    <row r="831" spans="1:25" ht="15" customHeight="1" thickBot="1" x14ac:dyDescent="0.25">
      <c r="A831" s="944" t="s">
        <v>820</v>
      </c>
      <c r="B831" s="942"/>
      <c r="C831" s="942"/>
      <c r="D831" s="942"/>
      <c r="E831" s="942"/>
      <c r="F831" s="951"/>
      <c r="G831" s="936" t="s">
        <v>1217</v>
      </c>
      <c r="H831" s="937"/>
      <c r="I831" s="938"/>
      <c r="L831" s="945" t="s">
        <v>495</v>
      </c>
      <c r="M831" s="946"/>
      <c r="N831" s="946"/>
      <c r="O831" s="947"/>
    </row>
    <row r="832" spans="1:25" ht="15" customHeight="1" thickBot="1" x14ac:dyDescent="0.25">
      <c r="A832" s="96" t="s">
        <v>496</v>
      </c>
      <c r="B832" s="103" t="s">
        <v>497</v>
      </c>
      <c r="C832" s="104" t="s">
        <v>498</v>
      </c>
      <c r="D832" s="104" t="s">
        <v>499</v>
      </c>
      <c r="E832" s="104" t="s">
        <v>500</v>
      </c>
      <c r="F832" s="104" t="s">
        <v>501</v>
      </c>
      <c r="G832" s="105" t="s">
        <v>502</v>
      </c>
      <c r="H832" s="105" t="s">
        <v>503</v>
      </c>
      <c r="I832" s="106" t="s">
        <v>504</v>
      </c>
      <c r="L832" s="948"/>
      <c r="M832" s="949"/>
      <c r="N832" s="949"/>
      <c r="O832" s="950"/>
      <c r="Q832" s="6" t="s">
        <v>1219</v>
      </c>
      <c r="R832" s="94"/>
      <c r="S832" s="94"/>
      <c r="T832" s="94"/>
      <c r="U832" s="94"/>
      <c r="V832" s="94"/>
      <c r="W832" s="94"/>
      <c r="X832" s="94"/>
      <c r="Y832" s="95"/>
    </row>
    <row r="833" spans="1:31" ht="15" customHeight="1" x14ac:dyDescent="0.2">
      <c r="A833" s="102" t="s">
        <v>521</v>
      </c>
      <c r="B833" s="126" t="s">
        <v>532</v>
      </c>
      <c r="C833" s="127"/>
      <c r="D833" s="127"/>
      <c r="E833" s="127"/>
      <c r="F833" s="127"/>
      <c r="G833" s="127"/>
      <c r="H833" s="127"/>
      <c r="I833" s="128"/>
      <c r="J833" s="29">
        <f t="shared" ref="J833:J838" si="108">D833+E833+F833</f>
        <v>0</v>
      </c>
      <c r="K833" s="29">
        <f t="shared" ref="K833:K838" si="109">D833*2+E833</f>
        <v>0</v>
      </c>
      <c r="L833" s="927" t="s">
        <v>1289</v>
      </c>
      <c r="M833" s="928"/>
      <c r="N833" s="928"/>
      <c r="O833" s="929"/>
      <c r="Q833" s="92"/>
      <c r="R833" s="10"/>
      <c r="S833" s="20"/>
      <c r="T833" s="20" t="s">
        <v>532</v>
      </c>
      <c r="U833" s="20"/>
      <c r="V833" s="2"/>
      <c r="W833" s="20" t="s">
        <v>532</v>
      </c>
      <c r="X833" s="20"/>
      <c r="Y833" s="21"/>
    </row>
    <row r="834" spans="1:31" ht="15" customHeight="1" x14ac:dyDescent="0.2">
      <c r="A834" s="100" t="s">
        <v>521</v>
      </c>
      <c r="B834" s="129"/>
      <c r="C834" s="48"/>
      <c r="D834" s="48"/>
      <c r="E834" s="48"/>
      <c r="F834" s="48"/>
      <c r="G834" s="48"/>
      <c r="H834" s="48"/>
      <c r="I834" s="49"/>
      <c r="J834" s="29">
        <f t="shared" si="108"/>
        <v>0</v>
      </c>
      <c r="K834" s="29">
        <f t="shared" si="109"/>
        <v>0</v>
      </c>
      <c r="L834" s="930"/>
      <c r="M834" s="931"/>
      <c r="N834" s="931"/>
      <c r="O834" s="932"/>
      <c r="Q834" s="92"/>
      <c r="R834" s="2"/>
      <c r="S834" s="10"/>
      <c r="T834" s="20" t="s">
        <v>532</v>
      </c>
      <c r="U834" s="20"/>
      <c r="V834" s="2"/>
      <c r="W834" s="20"/>
      <c r="X834" s="20"/>
      <c r="Y834" s="21"/>
    </row>
    <row r="835" spans="1:31" ht="15" customHeight="1" x14ac:dyDescent="0.2">
      <c r="A835" s="100" t="s">
        <v>521</v>
      </c>
      <c r="B835" s="129"/>
      <c r="C835" s="48"/>
      <c r="D835" s="48"/>
      <c r="E835" s="48"/>
      <c r="F835" s="48"/>
      <c r="G835" s="48"/>
      <c r="H835" s="48"/>
      <c r="I835" s="49"/>
      <c r="J835" s="29">
        <f t="shared" si="108"/>
        <v>0</v>
      </c>
      <c r="K835" s="29">
        <f t="shared" si="109"/>
        <v>0</v>
      </c>
      <c r="L835" s="930"/>
      <c r="M835" s="931"/>
      <c r="N835" s="931"/>
      <c r="O835" s="932"/>
      <c r="Q835" s="92"/>
      <c r="R835" s="20"/>
      <c r="S835" s="20" t="s">
        <v>532</v>
      </c>
      <c r="T835" s="10"/>
      <c r="U835" s="20"/>
      <c r="V835" s="2"/>
      <c r="W835" s="20"/>
      <c r="X835" s="20"/>
      <c r="Y835" s="21"/>
    </row>
    <row r="836" spans="1:31" ht="15" customHeight="1" x14ac:dyDescent="0.2">
      <c r="A836" s="100" t="s">
        <v>521</v>
      </c>
      <c r="B836" s="129"/>
      <c r="C836" s="48"/>
      <c r="D836" s="48"/>
      <c r="E836" s="48"/>
      <c r="F836" s="48"/>
      <c r="G836" s="48"/>
      <c r="H836" s="48"/>
      <c r="I836" s="49"/>
      <c r="J836" s="29">
        <f t="shared" si="108"/>
        <v>0</v>
      </c>
      <c r="K836" s="29">
        <f t="shared" si="109"/>
        <v>0</v>
      </c>
      <c r="L836" s="930"/>
      <c r="M836" s="931"/>
      <c r="N836" s="931"/>
      <c r="O836" s="932"/>
      <c r="Q836" s="92"/>
      <c r="R836" s="20"/>
      <c r="S836" s="20"/>
      <c r="T836" s="2"/>
      <c r="U836" s="10"/>
      <c r="V836" s="2"/>
      <c r="W836" s="20" t="s">
        <v>532</v>
      </c>
      <c r="X836" s="20" t="s">
        <v>532</v>
      </c>
      <c r="Y836" s="21" t="s">
        <v>532</v>
      </c>
    </row>
    <row r="837" spans="1:31" ht="15" customHeight="1" x14ac:dyDescent="0.2">
      <c r="A837" s="100" t="s">
        <v>521</v>
      </c>
      <c r="B837" s="129"/>
      <c r="C837" s="48"/>
      <c r="D837" s="48"/>
      <c r="E837" s="48"/>
      <c r="F837" s="48"/>
      <c r="G837" s="48"/>
      <c r="H837" s="48"/>
      <c r="I837" s="49"/>
      <c r="J837" s="29">
        <f t="shared" si="108"/>
        <v>0</v>
      </c>
      <c r="K837" s="29">
        <f t="shared" si="109"/>
        <v>0</v>
      </c>
      <c r="L837" s="930"/>
      <c r="M837" s="931"/>
      <c r="N837" s="931"/>
      <c r="O837" s="932"/>
      <c r="Q837" s="92"/>
      <c r="R837" s="20"/>
      <c r="S837" s="20"/>
      <c r="T837" s="20"/>
      <c r="U837" s="20" t="s">
        <v>532</v>
      </c>
      <c r="V837" s="10"/>
      <c r="W837" s="2"/>
      <c r="X837" s="20"/>
      <c r="Y837" s="21"/>
    </row>
    <row r="838" spans="1:31" ht="15" customHeight="1" x14ac:dyDescent="0.2">
      <c r="A838" s="100" t="s">
        <v>521</v>
      </c>
      <c r="B838" s="129"/>
      <c r="C838" s="48"/>
      <c r="D838" s="48"/>
      <c r="E838" s="48"/>
      <c r="F838" s="48"/>
      <c r="G838" s="48"/>
      <c r="H838" s="48"/>
      <c r="I838" s="49"/>
      <c r="J838" s="29">
        <f t="shared" si="108"/>
        <v>0</v>
      </c>
      <c r="K838" s="29">
        <f t="shared" si="109"/>
        <v>0</v>
      </c>
      <c r="L838" s="930"/>
      <c r="M838" s="931"/>
      <c r="N838" s="931"/>
      <c r="O838" s="932"/>
      <c r="Q838" s="92"/>
      <c r="R838" s="20"/>
      <c r="S838" s="20"/>
      <c r="T838" s="20"/>
      <c r="U838" s="20"/>
      <c r="V838" s="2"/>
      <c r="W838" s="10"/>
      <c r="X838" s="20"/>
      <c r="Y838" s="21"/>
    </row>
    <row r="839" spans="1:31" ht="15" customHeight="1" x14ac:dyDescent="0.2">
      <c r="A839" s="100" t="s">
        <v>521</v>
      </c>
      <c r="B839" s="129"/>
      <c r="C839" s="48"/>
      <c r="D839" s="48"/>
      <c r="E839" s="48"/>
      <c r="F839" s="48"/>
      <c r="G839" s="48"/>
      <c r="H839" s="48"/>
      <c r="I839" s="49"/>
      <c r="J839" s="29">
        <v>0</v>
      </c>
      <c r="K839" s="29">
        <v>0</v>
      </c>
      <c r="L839" s="930"/>
      <c r="M839" s="931"/>
      <c r="N839" s="931"/>
      <c r="O839" s="932"/>
      <c r="Q839" s="92"/>
      <c r="R839" s="20"/>
      <c r="S839" s="20"/>
      <c r="T839" s="20"/>
      <c r="U839" s="20" t="s">
        <v>532</v>
      </c>
      <c r="V839" s="2"/>
      <c r="W839" s="2"/>
      <c r="X839" s="10"/>
      <c r="Y839" s="21"/>
    </row>
    <row r="840" spans="1:31" ht="15" customHeight="1" thickBot="1" x14ac:dyDescent="0.25">
      <c r="A840" s="101" t="s">
        <v>521</v>
      </c>
      <c r="B840" s="130"/>
      <c r="C840" s="50"/>
      <c r="D840" s="50"/>
      <c r="E840" s="50"/>
      <c r="F840" s="50"/>
      <c r="G840" s="50"/>
      <c r="H840" s="50"/>
      <c r="I840" s="51"/>
      <c r="J840" s="29">
        <f>D840+E840+F840</f>
        <v>0</v>
      </c>
      <c r="K840" s="29">
        <f>D840*2+E840</f>
        <v>0</v>
      </c>
      <c r="L840" s="933"/>
      <c r="M840" s="934"/>
      <c r="N840" s="934"/>
      <c r="O840" s="935"/>
      <c r="Q840" s="93"/>
      <c r="R840" s="23"/>
      <c r="S840" s="23"/>
      <c r="T840" s="23"/>
      <c r="U840" s="23" t="s">
        <v>532</v>
      </c>
      <c r="V840" s="3"/>
      <c r="W840" s="3"/>
      <c r="X840" s="14"/>
      <c r="Y840" s="15"/>
    </row>
    <row r="841" spans="1:31" ht="15" customHeight="1" x14ac:dyDescent="0.2">
      <c r="C841" s="29">
        <f t="shared" ref="C841:I841" si="110">SUM(C833:C840)</f>
        <v>0</v>
      </c>
      <c r="D841" s="29">
        <f t="shared" si="110"/>
        <v>0</v>
      </c>
      <c r="E841" s="29">
        <f t="shared" si="110"/>
        <v>0</v>
      </c>
      <c r="F841" s="29">
        <f t="shared" si="110"/>
        <v>0</v>
      </c>
      <c r="G841" s="29">
        <f t="shared" si="110"/>
        <v>0</v>
      </c>
      <c r="H841" s="29">
        <f t="shared" si="110"/>
        <v>0</v>
      </c>
      <c r="I841" s="29">
        <f t="shared" si="110"/>
        <v>0</v>
      </c>
      <c r="J841" s="29">
        <f>D841+E841+F841</f>
        <v>0</v>
      </c>
      <c r="K841" s="29">
        <f>D841*2+E841</f>
        <v>0</v>
      </c>
    </row>
    <row r="842" spans="1:31" ht="15" customHeight="1" thickBot="1" x14ac:dyDescent="0.25"/>
    <row r="843" spans="1:31" ht="15" customHeight="1" x14ac:dyDescent="0.2">
      <c r="A843" s="1016" t="s">
        <v>491</v>
      </c>
      <c r="B843" s="1017"/>
      <c r="C843" s="1020" t="s">
        <v>1290</v>
      </c>
      <c r="D843" s="1021"/>
      <c r="E843" s="1021"/>
      <c r="F843" s="1021"/>
      <c r="G843" s="1021"/>
      <c r="H843" s="1021"/>
      <c r="I843" s="1022"/>
    </row>
    <row r="844" spans="1:31" ht="15" customHeight="1" thickBot="1" x14ac:dyDescent="0.25">
      <c r="A844" s="1018"/>
      <c r="B844" s="1019"/>
      <c r="C844" s="1023"/>
      <c r="D844" s="1024"/>
      <c r="E844" s="1024"/>
      <c r="F844" s="1024"/>
      <c r="G844" s="1024"/>
      <c r="H844" s="1024"/>
      <c r="I844" s="1025"/>
    </row>
    <row r="845" spans="1:31" ht="15" customHeight="1" thickBot="1" x14ac:dyDescent="0.25"/>
    <row r="846" spans="1:31" ht="15" customHeight="1" thickBot="1" x14ac:dyDescent="0.25">
      <c r="A846" s="1006" t="s">
        <v>698</v>
      </c>
      <c r="B846" s="1007"/>
      <c r="C846" s="1007"/>
      <c r="D846" s="1007"/>
      <c r="E846" s="1007"/>
      <c r="F846" s="1008"/>
      <c r="G846" s="1003" t="s">
        <v>1290</v>
      </c>
      <c r="H846" s="1004"/>
      <c r="I846" s="1005"/>
      <c r="L846" s="986" t="s">
        <v>588</v>
      </c>
      <c r="M846" s="987"/>
      <c r="N846" s="987"/>
      <c r="O846" s="988"/>
    </row>
    <row r="847" spans="1:31" ht="15" customHeight="1" thickBot="1" x14ac:dyDescent="0.25">
      <c r="A847" s="117" t="s">
        <v>496</v>
      </c>
      <c r="B847" s="118" t="s">
        <v>497</v>
      </c>
      <c r="C847" s="119" t="s">
        <v>498</v>
      </c>
      <c r="D847" s="119" t="s">
        <v>499</v>
      </c>
      <c r="E847" s="119" t="s">
        <v>500</v>
      </c>
      <c r="F847" s="119" t="s">
        <v>501</v>
      </c>
      <c r="G847" s="121" t="s">
        <v>502</v>
      </c>
      <c r="H847" s="121" t="s">
        <v>503</v>
      </c>
      <c r="I847" s="122" t="s">
        <v>504</v>
      </c>
      <c r="L847" s="989"/>
      <c r="M847" s="990"/>
      <c r="N847" s="990"/>
      <c r="O847" s="991"/>
      <c r="Q847" s="24" t="s">
        <v>1291</v>
      </c>
      <c r="R847" s="113" t="s">
        <v>503</v>
      </c>
      <c r="S847" s="113" t="s">
        <v>540</v>
      </c>
      <c r="T847" s="113" t="s">
        <v>541</v>
      </c>
      <c r="U847" s="113" t="s">
        <v>901</v>
      </c>
      <c r="V847" s="113" t="s">
        <v>564</v>
      </c>
      <c r="W847" s="113" t="s">
        <v>700</v>
      </c>
      <c r="X847" s="113" t="s">
        <v>544</v>
      </c>
      <c r="Y847" s="113" t="s">
        <v>768</v>
      </c>
      <c r="Z847" s="113" t="s">
        <v>777</v>
      </c>
      <c r="AA847" s="113" t="s">
        <v>1011</v>
      </c>
      <c r="AB847" s="113" t="s">
        <v>769</v>
      </c>
      <c r="AC847" s="113" t="s">
        <v>61</v>
      </c>
      <c r="AD847" s="113" t="s">
        <v>63</v>
      </c>
      <c r="AE847" s="114" t="s">
        <v>547</v>
      </c>
    </row>
    <row r="848" spans="1:31" ht="15" customHeight="1" x14ac:dyDescent="0.2">
      <c r="A848" s="123">
        <v>1</v>
      </c>
      <c r="B848" s="126" t="s">
        <v>558</v>
      </c>
      <c r="C848" s="127">
        <v>26</v>
      </c>
      <c r="D848" s="127">
        <v>20</v>
      </c>
      <c r="E848" s="127">
        <v>4</v>
      </c>
      <c r="F848" s="127">
        <v>2</v>
      </c>
      <c r="G848" s="127">
        <v>67</v>
      </c>
      <c r="H848" s="127">
        <v>24</v>
      </c>
      <c r="I848" s="128">
        <v>44</v>
      </c>
      <c r="J848" s="29">
        <f t="shared" ref="J848:J862" si="111">D848+E848+F848</f>
        <v>26</v>
      </c>
      <c r="K848" s="29">
        <f t="shared" ref="K848:K862" si="112">D848*2+E848</f>
        <v>44</v>
      </c>
      <c r="L848" s="927" t="s">
        <v>1293</v>
      </c>
      <c r="M848" s="928"/>
      <c r="N848" s="928"/>
      <c r="O848" s="929"/>
      <c r="Q848" s="115" t="s">
        <v>503</v>
      </c>
      <c r="R848" s="10"/>
      <c r="S848" s="20"/>
      <c r="T848" s="20" t="s">
        <v>532</v>
      </c>
      <c r="U848" s="20"/>
      <c r="V848" s="20"/>
      <c r="W848" s="20"/>
      <c r="X848" s="20"/>
      <c r="Y848" s="20"/>
      <c r="Z848" s="20" t="s">
        <v>532</v>
      </c>
      <c r="AA848" s="20"/>
      <c r="AB848" s="20"/>
      <c r="AC848" s="20" t="s">
        <v>532</v>
      </c>
      <c r="AD848" s="20"/>
      <c r="AE848" s="21"/>
    </row>
    <row r="849" spans="1:31" ht="15" customHeight="1" x14ac:dyDescent="0.2">
      <c r="A849" s="124">
        <v>2</v>
      </c>
      <c r="B849" s="129" t="s">
        <v>705</v>
      </c>
      <c r="C849" s="48">
        <v>26</v>
      </c>
      <c r="D849" s="48">
        <v>17</v>
      </c>
      <c r="E849" s="48">
        <v>2</v>
      </c>
      <c r="F849" s="48">
        <v>7</v>
      </c>
      <c r="G849" s="48">
        <v>47</v>
      </c>
      <c r="H849" s="48">
        <v>32</v>
      </c>
      <c r="I849" s="49">
        <v>36</v>
      </c>
      <c r="J849" s="29">
        <f t="shared" si="111"/>
        <v>26</v>
      </c>
      <c r="K849" s="29">
        <f t="shared" si="112"/>
        <v>36</v>
      </c>
      <c r="L849" s="930"/>
      <c r="M849" s="931"/>
      <c r="N849" s="931"/>
      <c r="O849" s="932"/>
      <c r="P849" s="5" t="s">
        <v>532</v>
      </c>
      <c r="Q849" s="115" t="s">
        <v>540</v>
      </c>
      <c r="R849" s="2"/>
      <c r="S849" s="10"/>
      <c r="T849" s="20" t="s">
        <v>532</v>
      </c>
      <c r="U849" s="20"/>
      <c r="V849" s="20"/>
      <c r="W849" s="20"/>
      <c r="X849" s="20"/>
      <c r="Y849" s="20"/>
      <c r="Z849" s="20"/>
      <c r="AA849" s="20"/>
      <c r="AB849" s="20"/>
      <c r="AC849" s="20"/>
      <c r="AD849" s="20"/>
      <c r="AE849" s="21"/>
    </row>
    <row r="850" spans="1:31" ht="15" customHeight="1" x14ac:dyDescent="0.2">
      <c r="A850" s="124">
        <v>3</v>
      </c>
      <c r="B850" s="129" t="s">
        <v>548</v>
      </c>
      <c r="C850" s="48">
        <v>26</v>
      </c>
      <c r="D850" s="48">
        <v>11</v>
      </c>
      <c r="E850" s="48">
        <v>7</v>
      </c>
      <c r="F850" s="48">
        <v>8</v>
      </c>
      <c r="G850" s="48">
        <v>44</v>
      </c>
      <c r="H850" s="48">
        <v>35</v>
      </c>
      <c r="I850" s="49">
        <v>29</v>
      </c>
      <c r="J850" s="29">
        <f t="shared" si="111"/>
        <v>26</v>
      </c>
      <c r="K850" s="29">
        <f t="shared" si="112"/>
        <v>29</v>
      </c>
      <c r="L850" s="930"/>
      <c r="M850" s="931"/>
      <c r="N850" s="931"/>
      <c r="O850" s="932"/>
      <c r="P850" s="5" t="s">
        <v>532</v>
      </c>
      <c r="Q850" s="115" t="s">
        <v>541</v>
      </c>
      <c r="R850" s="20"/>
      <c r="S850" s="20" t="s">
        <v>532</v>
      </c>
      <c r="T850" s="10"/>
      <c r="U850" s="20"/>
      <c r="V850" s="20" t="s">
        <v>532</v>
      </c>
      <c r="W850" s="20"/>
      <c r="X850" s="2"/>
      <c r="Y850" s="20"/>
      <c r="Z850" s="20"/>
      <c r="AA850" s="20"/>
      <c r="AB850" s="20"/>
      <c r="AC850" s="20"/>
      <c r="AD850" s="20"/>
      <c r="AE850" s="21"/>
    </row>
    <row r="851" spans="1:31" ht="15" customHeight="1" x14ac:dyDescent="0.2">
      <c r="A851" s="124">
        <v>4</v>
      </c>
      <c r="B851" s="129" t="s">
        <v>554</v>
      </c>
      <c r="C851" s="48">
        <v>26</v>
      </c>
      <c r="D851" s="48">
        <v>11</v>
      </c>
      <c r="E851" s="48">
        <v>5</v>
      </c>
      <c r="F851" s="48">
        <v>10</v>
      </c>
      <c r="G851" s="48">
        <v>45</v>
      </c>
      <c r="H851" s="48">
        <v>40</v>
      </c>
      <c r="I851" s="49">
        <v>27</v>
      </c>
      <c r="J851" s="29">
        <f t="shared" si="111"/>
        <v>26</v>
      </c>
      <c r="K851" s="29">
        <f t="shared" si="112"/>
        <v>27</v>
      </c>
      <c r="L851" s="930"/>
      <c r="M851" s="931"/>
      <c r="N851" s="931"/>
      <c r="O851" s="932"/>
      <c r="Q851" s="115" t="s">
        <v>901</v>
      </c>
      <c r="R851" s="20"/>
      <c r="S851" s="20"/>
      <c r="T851" s="2"/>
      <c r="U851" s="10"/>
      <c r="V851" s="20" t="s">
        <v>532</v>
      </c>
      <c r="W851" s="20"/>
      <c r="X851" s="2"/>
      <c r="Y851" s="20"/>
      <c r="Z851" s="20" t="s">
        <v>532</v>
      </c>
      <c r="AA851" s="20"/>
      <c r="AB851" s="20"/>
      <c r="AC851" s="20"/>
      <c r="AD851" s="20"/>
      <c r="AE851" s="21"/>
    </row>
    <row r="852" spans="1:31" ht="15" customHeight="1" x14ac:dyDescent="0.2">
      <c r="A852" s="124">
        <v>5</v>
      </c>
      <c r="B852" s="129" t="s">
        <v>708</v>
      </c>
      <c r="C852" s="48">
        <v>26</v>
      </c>
      <c r="D852" s="48">
        <v>11</v>
      </c>
      <c r="E852" s="48">
        <v>4</v>
      </c>
      <c r="F852" s="48">
        <v>11</v>
      </c>
      <c r="G852" s="48">
        <v>39</v>
      </c>
      <c r="H852" s="48">
        <v>40</v>
      </c>
      <c r="I852" s="49">
        <v>26</v>
      </c>
      <c r="J852" s="29">
        <f t="shared" si="111"/>
        <v>26</v>
      </c>
      <c r="K852" s="29">
        <f t="shared" si="112"/>
        <v>26</v>
      </c>
      <c r="L852" s="930"/>
      <c r="M852" s="931"/>
      <c r="N852" s="931"/>
      <c r="O852" s="932"/>
      <c r="Q852" s="115" t="s">
        <v>564</v>
      </c>
      <c r="R852" s="20" t="s">
        <v>532</v>
      </c>
      <c r="S852" s="20"/>
      <c r="T852" s="20"/>
      <c r="U852" s="20" t="s">
        <v>532</v>
      </c>
      <c r="V852" s="10"/>
      <c r="W852" s="20"/>
      <c r="X852" s="2"/>
      <c r="Y852" s="20"/>
      <c r="Z852" s="20"/>
      <c r="AA852" s="20"/>
      <c r="AB852" s="20"/>
      <c r="AC852" s="20"/>
      <c r="AD852" s="20"/>
      <c r="AE852" s="21"/>
    </row>
    <row r="853" spans="1:31" ht="15" customHeight="1" x14ac:dyDescent="0.2">
      <c r="A853" s="124">
        <v>6</v>
      </c>
      <c r="B853" s="129" t="s">
        <v>767</v>
      </c>
      <c r="C853" s="48">
        <v>26</v>
      </c>
      <c r="D853" s="48">
        <v>10</v>
      </c>
      <c r="E853" s="48">
        <v>6</v>
      </c>
      <c r="F853" s="48">
        <v>10</v>
      </c>
      <c r="G853" s="48">
        <v>40</v>
      </c>
      <c r="H853" s="48">
        <v>42</v>
      </c>
      <c r="I853" s="49">
        <v>26</v>
      </c>
      <c r="J853" s="29">
        <f t="shared" si="111"/>
        <v>26</v>
      </c>
      <c r="K853" s="29">
        <f t="shared" si="112"/>
        <v>26</v>
      </c>
      <c r="L853" s="930"/>
      <c r="M853" s="931"/>
      <c r="N853" s="931"/>
      <c r="O853" s="932"/>
      <c r="Q853" s="115" t="s">
        <v>700</v>
      </c>
      <c r="R853" s="20"/>
      <c r="S853" s="20"/>
      <c r="T853" s="20"/>
      <c r="U853" s="20"/>
      <c r="V853" s="2"/>
      <c r="W853" s="10"/>
      <c r="X853" s="2"/>
      <c r="Y853" s="20"/>
      <c r="Z853" s="20"/>
      <c r="AA853" s="20"/>
      <c r="AB853" s="20"/>
      <c r="AC853" s="20"/>
      <c r="AD853" s="20"/>
      <c r="AE853" s="21"/>
    </row>
    <row r="854" spans="1:31" ht="15" customHeight="1" x14ac:dyDescent="0.2">
      <c r="A854" s="124">
        <v>7</v>
      </c>
      <c r="B854" s="129" t="s">
        <v>551</v>
      </c>
      <c r="C854" s="48">
        <v>26</v>
      </c>
      <c r="D854" s="48">
        <v>10</v>
      </c>
      <c r="E854" s="48">
        <v>6</v>
      </c>
      <c r="F854" s="48">
        <v>10</v>
      </c>
      <c r="G854" s="48">
        <v>40</v>
      </c>
      <c r="H854" s="48">
        <v>45</v>
      </c>
      <c r="I854" s="49">
        <v>26</v>
      </c>
      <c r="J854" s="29">
        <f t="shared" si="111"/>
        <v>26</v>
      </c>
      <c r="K854" s="29">
        <f t="shared" si="112"/>
        <v>26</v>
      </c>
      <c r="L854" s="930"/>
      <c r="M854" s="931"/>
      <c r="N854" s="931"/>
      <c r="O854" s="932"/>
      <c r="Q854" s="115" t="s">
        <v>544</v>
      </c>
      <c r="R854" s="20"/>
      <c r="S854" s="20"/>
      <c r="T854" s="20"/>
      <c r="U854" s="20"/>
      <c r="V854" s="20"/>
      <c r="W854" s="20" t="s">
        <v>532</v>
      </c>
      <c r="X854" s="10"/>
      <c r="Y854" s="20"/>
      <c r="Z854" s="20" t="s">
        <v>532</v>
      </c>
      <c r="AA854" s="20"/>
      <c r="AB854" s="2"/>
      <c r="AC854" s="20" t="s">
        <v>532</v>
      </c>
      <c r="AD854" s="20"/>
      <c r="AE854" s="21"/>
    </row>
    <row r="855" spans="1:31" ht="15" customHeight="1" x14ac:dyDescent="0.2">
      <c r="A855" s="124">
        <v>8</v>
      </c>
      <c r="B855" s="129" t="s">
        <v>41</v>
      </c>
      <c r="C855" s="48">
        <v>26</v>
      </c>
      <c r="D855" s="48">
        <v>9</v>
      </c>
      <c r="E855" s="48">
        <v>6</v>
      </c>
      <c r="F855" s="48">
        <v>11</v>
      </c>
      <c r="G855" s="48">
        <v>47</v>
      </c>
      <c r="H855" s="48">
        <v>31</v>
      </c>
      <c r="I855" s="49">
        <v>24</v>
      </c>
      <c r="J855" s="29">
        <f t="shared" si="111"/>
        <v>26</v>
      </c>
      <c r="K855" s="29">
        <f t="shared" si="112"/>
        <v>24</v>
      </c>
      <c r="L855" s="930"/>
      <c r="M855" s="931"/>
      <c r="N855" s="931"/>
      <c r="O855" s="932"/>
      <c r="Q855" s="115" t="s">
        <v>768</v>
      </c>
      <c r="R855" s="20" t="s">
        <v>532</v>
      </c>
      <c r="S855" s="20"/>
      <c r="T855" s="20"/>
      <c r="U855" s="20"/>
      <c r="V855" s="20"/>
      <c r="W855" s="20"/>
      <c r="X855" s="2"/>
      <c r="Y855" s="10"/>
      <c r="Z855" s="20" t="s">
        <v>532</v>
      </c>
      <c r="AA855" s="20"/>
      <c r="AB855" s="2"/>
      <c r="AC855" s="20"/>
      <c r="AD855" s="20"/>
      <c r="AE855" s="21"/>
    </row>
    <row r="856" spans="1:31" ht="15" customHeight="1" x14ac:dyDescent="0.2">
      <c r="A856" s="124">
        <v>9</v>
      </c>
      <c r="B856" s="129" t="s">
        <v>781</v>
      </c>
      <c r="C856" s="48">
        <v>26</v>
      </c>
      <c r="D856" s="48">
        <v>8</v>
      </c>
      <c r="E856" s="48">
        <v>8</v>
      </c>
      <c r="F856" s="48">
        <v>10</v>
      </c>
      <c r="G856" s="48">
        <v>33</v>
      </c>
      <c r="H856" s="48">
        <v>38</v>
      </c>
      <c r="I856" s="49">
        <v>24</v>
      </c>
      <c r="J856" s="29">
        <f t="shared" si="111"/>
        <v>26</v>
      </c>
      <c r="K856" s="29">
        <f t="shared" si="112"/>
        <v>24</v>
      </c>
      <c r="L856" s="930" t="s">
        <v>2479</v>
      </c>
      <c r="M856" s="931"/>
      <c r="N856" s="931"/>
      <c r="O856" s="932"/>
      <c r="Q856" s="115" t="s">
        <v>777</v>
      </c>
      <c r="R856" s="20"/>
      <c r="S856" s="20"/>
      <c r="T856" s="20"/>
      <c r="U856" s="20"/>
      <c r="V856" s="20"/>
      <c r="W856" s="20"/>
      <c r="X856" s="20"/>
      <c r="Y856" s="20" t="s">
        <v>532</v>
      </c>
      <c r="Z856" s="10"/>
      <c r="AA856" s="20"/>
      <c r="AB856" s="2"/>
      <c r="AC856" s="20"/>
      <c r="AD856" s="20"/>
      <c r="AE856" s="21"/>
    </row>
    <row r="857" spans="1:31" ht="15" customHeight="1" x14ac:dyDescent="0.2">
      <c r="A857" s="124">
        <v>10</v>
      </c>
      <c r="B857" s="129" t="s">
        <v>174</v>
      </c>
      <c r="C857" s="48">
        <v>26</v>
      </c>
      <c r="D857" s="48">
        <v>9</v>
      </c>
      <c r="E857" s="48">
        <v>6</v>
      </c>
      <c r="F857" s="48">
        <v>11</v>
      </c>
      <c r="G857" s="48">
        <v>46</v>
      </c>
      <c r="H857" s="48">
        <v>54</v>
      </c>
      <c r="I857" s="49">
        <v>24</v>
      </c>
      <c r="J857" s="29">
        <f t="shared" si="111"/>
        <v>26</v>
      </c>
      <c r="K857" s="29">
        <f t="shared" si="112"/>
        <v>24</v>
      </c>
      <c r="L857" s="930"/>
      <c r="M857" s="931"/>
      <c r="N857" s="931"/>
      <c r="O857" s="932"/>
      <c r="Q857" s="115" t="s">
        <v>1011</v>
      </c>
      <c r="R857" s="20"/>
      <c r="S857" s="20"/>
      <c r="T857" s="20"/>
      <c r="U857" s="20"/>
      <c r="V857" s="20"/>
      <c r="W857" s="20"/>
      <c r="X857" s="20"/>
      <c r="Y857" s="20"/>
      <c r="Z857" s="2"/>
      <c r="AA857" s="10"/>
      <c r="AB857" s="2"/>
      <c r="AC857" s="20" t="s">
        <v>532</v>
      </c>
      <c r="AD857" s="20" t="s">
        <v>532</v>
      </c>
      <c r="AE857" s="21" t="s">
        <v>532</v>
      </c>
    </row>
    <row r="858" spans="1:31" ht="15" customHeight="1" x14ac:dyDescent="0.2">
      <c r="A858" s="124">
        <v>11</v>
      </c>
      <c r="B858" s="129" t="s">
        <v>79</v>
      </c>
      <c r="C858" s="48">
        <v>26</v>
      </c>
      <c r="D858" s="48">
        <v>8</v>
      </c>
      <c r="E858" s="48">
        <v>7</v>
      </c>
      <c r="F858" s="48">
        <v>11</v>
      </c>
      <c r="G858" s="48">
        <v>51</v>
      </c>
      <c r="H858" s="48">
        <v>48</v>
      </c>
      <c r="I858" s="49" t="s">
        <v>1292</v>
      </c>
      <c r="J858" s="29">
        <f t="shared" si="111"/>
        <v>26</v>
      </c>
      <c r="K858" s="29">
        <f t="shared" si="112"/>
        <v>23</v>
      </c>
      <c r="L858" s="930"/>
      <c r="M858" s="931"/>
      <c r="N858" s="931"/>
      <c r="O858" s="932"/>
      <c r="Q858" s="115" t="s">
        <v>769</v>
      </c>
      <c r="R858" s="20"/>
      <c r="S858" s="20"/>
      <c r="T858" s="20"/>
      <c r="U858" s="20"/>
      <c r="V858" s="20"/>
      <c r="W858" s="20"/>
      <c r="X858" s="20"/>
      <c r="Y858" s="20"/>
      <c r="Z858" s="20"/>
      <c r="AA858" s="20" t="s">
        <v>532</v>
      </c>
      <c r="AB858" s="10"/>
      <c r="AC858" s="2"/>
      <c r="AD858" s="20"/>
      <c r="AE858" s="21"/>
    </row>
    <row r="859" spans="1:31" ht="15" customHeight="1" x14ac:dyDescent="0.2">
      <c r="A859" s="124">
        <v>12</v>
      </c>
      <c r="B859" s="129" t="s">
        <v>706</v>
      </c>
      <c r="C859" s="48">
        <v>26</v>
      </c>
      <c r="D859" s="48">
        <v>4</v>
      </c>
      <c r="E859" s="48">
        <v>12</v>
      </c>
      <c r="F859" s="48">
        <v>10</v>
      </c>
      <c r="G859" s="48">
        <v>39</v>
      </c>
      <c r="H859" s="48">
        <v>47</v>
      </c>
      <c r="I859" s="49">
        <v>20</v>
      </c>
      <c r="J859" s="29">
        <f t="shared" si="111"/>
        <v>26</v>
      </c>
      <c r="K859" s="29">
        <f t="shared" si="112"/>
        <v>20</v>
      </c>
      <c r="L859" s="930"/>
      <c r="M859" s="931"/>
      <c r="N859" s="931"/>
      <c r="O859" s="932"/>
      <c r="Q859" s="115" t="s">
        <v>61</v>
      </c>
      <c r="R859" s="20"/>
      <c r="S859" s="20"/>
      <c r="T859" s="20"/>
      <c r="U859" s="20"/>
      <c r="V859" s="20"/>
      <c r="W859" s="20"/>
      <c r="X859" s="20"/>
      <c r="Y859" s="20"/>
      <c r="Z859" s="20"/>
      <c r="AA859" s="20"/>
      <c r="AB859" s="2"/>
      <c r="AC859" s="10"/>
      <c r="AD859" s="20"/>
      <c r="AE859" s="21"/>
    </row>
    <row r="860" spans="1:31" ht="15" customHeight="1" x14ac:dyDescent="0.2">
      <c r="A860" s="124">
        <v>13</v>
      </c>
      <c r="B860" s="129" t="s">
        <v>711</v>
      </c>
      <c r="C860" s="48">
        <v>26</v>
      </c>
      <c r="D860" s="48">
        <v>6</v>
      </c>
      <c r="E860" s="48">
        <v>6</v>
      </c>
      <c r="F860" s="48">
        <v>14</v>
      </c>
      <c r="G860" s="48">
        <v>38</v>
      </c>
      <c r="H860" s="48">
        <v>57</v>
      </c>
      <c r="I860" s="49">
        <v>18</v>
      </c>
      <c r="J860" s="29">
        <f t="shared" si="111"/>
        <v>26</v>
      </c>
      <c r="K860" s="29">
        <f t="shared" si="112"/>
        <v>18</v>
      </c>
      <c r="L860" s="930"/>
      <c r="M860" s="931"/>
      <c r="N860" s="931"/>
      <c r="O860" s="932"/>
      <c r="Q860" s="115" t="s">
        <v>63</v>
      </c>
      <c r="R860" s="20"/>
      <c r="S860" s="20"/>
      <c r="T860" s="20"/>
      <c r="U860" s="20"/>
      <c r="V860" s="20"/>
      <c r="W860" s="20"/>
      <c r="X860" s="20"/>
      <c r="Y860" s="20"/>
      <c r="Z860" s="20"/>
      <c r="AA860" s="20" t="s">
        <v>532</v>
      </c>
      <c r="AB860" s="2"/>
      <c r="AC860" s="2"/>
      <c r="AD860" s="10"/>
      <c r="AE860" s="21"/>
    </row>
    <row r="861" spans="1:31" ht="15" customHeight="1" thickBot="1" x14ac:dyDescent="0.25">
      <c r="A861" s="125">
        <v>14</v>
      </c>
      <c r="B861" s="130" t="s">
        <v>906</v>
      </c>
      <c r="C861" s="50">
        <v>26</v>
      </c>
      <c r="D861" s="50">
        <v>5</v>
      </c>
      <c r="E861" s="50">
        <v>7</v>
      </c>
      <c r="F861" s="50">
        <v>14</v>
      </c>
      <c r="G861" s="50">
        <v>32</v>
      </c>
      <c r="H861" s="50">
        <v>55</v>
      </c>
      <c r="I861" s="51">
        <v>17</v>
      </c>
      <c r="J861" s="29">
        <f t="shared" si="111"/>
        <v>26</v>
      </c>
      <c r="K861" s="29">
        <f t="shared" si="112"/>
        <v>17</v>
      </c>
      <c r="L861" s="933"/>
      <c r="M861" s="934"/>
      <c r="N861" s="934"/>
      <c r="O861" s="935"/>
      <c r="Q861" s="116" t="s">
        <v>547</v>
      </c>
      <c r="R861" s="23"/>
      <c r="S861" s="23"/>
      <c r="T861" s="23"/>
      <c r="U861" s="23" t="s">
        <v>532</v>
      </c>
      <c r="V861" s="23"/>
      <c r="W861" s="23"/>
      <c r="X861" s="23"/>
      <c r="Y861" s="23"/>
      <c r="Z861" s="23"/>
      <c r="AA861" s="23" t="s">
        <v>532</v>
      </c>
      <c r="AB861" s="3"/>
      <c r="AC861" s="3"/>
      <c r="AD861" s="14"/>
      <c r="AE861" s="15"/>
    </row>
    <row r="862" spans="1:31" ht="15" customHeight="1" x14ac:dyDescent="0.2">
      <c r="C862" s="29">
        <f t="shared" ref="C862:H862" si="113">SUM(C848:C861)</f>
        <v>364</v>
      </c>
      <c r="D862" s="29">
        <f t="shared" si="113"/>
        <v>139</v>
      </c>
      <c r="E862" s="29">
        <f t="shared" si="113"/>
        <v>86</v>
      </c>
      <c r="F862" s="29">
        <f t="shared" si="113"/>
        <v>139</v>
      </c>
      <c r="G862" s="29">
        <f t="shared" si="113"/>
        <v>608</v>
      </c>
      <c r="H862" s="29">
        <f t="shared" si="113"/>
        <v>588</v>
      </c>
      <c r="I862" s="29">
        <f>SUM(I848:I861)+23</f>
        <v>364</v>
      </c>
      <c r="J862" s="29">
        <f t="shared" si="111"/>
        <v>364</v>
      </c>
      <c r="K862" s="29">
        <f t="shared" si="112"/>
        <v>364</v>
      </c>
    </row>
    <row r="863" spans="1:31" ht="15" customHeight="1" thickBot="1" x14ac:dyDescent="0.25"/>
    <row r="864" spans="1:31" ht="15" customHeight="1" thickBot="1" x14ac:dyDescent="0.25">
      <c r="A864" s="1006" t="s">
        <v>55</v>
      </c>
      <c r="B864" s="1007"/>
      <c r="C864" s="1007"/>
      <c r="D864" s="1007"/>
      <c r="E864" s="1007"/>
      <c r="F864" s="1008"/>
      <c r="G864" s="1003" t="s">
        <v>1290</v>
      </c>
      <c r="H864" s="1004"/>
      <c r="I864" s="1005"/>
      <c r="L864" s="945" t="s">
        <v>495</v>
      </c>
      <c r="M864" s="946"/>
      <c r="N864" s="946"/>
      <c r="O864" s="947"/>
    </row>
    <row r="865" spans="1:29" ht="15" customHeight="1" thickBot="1" x14ac:dyDescent="0.25">
      <c r="A865" s="117" t="s">
        <v>496</v>
      </c>
      <c r="B865" s="118" t="s">
        <v>497</v>
      </c>
      <c r="C865" s="119" t="s">
        <v>498</v>
      </c>
      <c r="D865" s="119" t="s">
        <v>499</v>
      </c>
      <c r="E865" s="119" t="s">
        <v>500</v>
      </c>
      <c r="F865" s="119" t="s">
        <v>501</v>
      </c>
      <c r="G865" s="121" t="s">
        <v>502</v>
      </c>
      <c r="H865" s="121" t="s">
        <v>503</v>
      </c>
      <c r="I865" s="122" t="s">
        <v>504</v>
      </c>
      <c r="L865" s="1063"/>
      <c r="M865" s="1064"/>
      <c r="N865" s="1064"/>
      <c r="O865" s="1065"/>
      <c r="Q865" s="24" t="s">
        <v>1291</v>
      </c>
      <c r="R865" s="113" t="s">
        <v>83</v>
      </c>
      <c r="S865" s="113" t="s">
        <v>626</v>
      </c>
      <c r="T865" s="113" t="s">
        <v>902</v>
      </c>
      <c r="U865" s="113" t="s">
        <v>847</v>
      </c>
      <c r="V865" s="113" t="s">
        <v>566</v>
      </c>
      <c r="W865" s="113" t="s">
        <v>811</v>
      </c>
      <c r="X865" s="113" t="s">
        <v>501</v>
      </c>
      <c r="Y865" s="113" t="s">
        <v>1111</v>
      </c>
      <c r="Z865" s="113" t="s">
        <v>1224</v>
      </c>
      <c r="AA865" s="114" t="s">
        <v>1214</v>
      </c>
    </row>
    <row r="866" spans="1:29" ht="15" customHeight="1" x14ac:dyDescent="0.2">
      <c r="A866" s="132" t="s">
        <v>521</v>
      </c>
      <c r="B866" s="53" t="s">
        <v>1077</v>
      </c>
      <c r="C866" s="46"/>
      <c r="D866" s="46"/>
      <c r="E866" s="46"/>
      <c r="F866" s="46"/>
      <c r="G866" s="46"/>
      <c r="H866" s="46"/>
      <c r="I866" s="47"/>
      <c r="J866" s="29">
        <f t="shared" ref="J866:J876" si="114">D866+E866+F866</f>
        <v>0</v>
      </c>
      <c r="K866" s="29">
        <f t="shared" ref="K866:K876" si="115">D866*2+E866</f>
        <v>0</v>
      </c>
      <c r="L866" s="1060" t="s">
        <v>1296</v>
      </c>
      <c r="M866" s="1061"/>
      <c r="N866" s="1061"/>
      <c r="O866" s="1062"/>
      <c r="Q866" s="115" t="s">
        <v>83</v>
      </c>
      <c r="R866" s="10"/>
      <c r="S866" s="20"/>
      <c r="T866" s="2"/>
      <c r="U866" s="20"/>
      <c r="V866" s="20"/>
      <c r="W866" s="20"/>
      <c r="X866" s="20"/>
      <c r="Y866" s="20"/>
      <c r="Z866" s="20"/>
      <c r="AA866" s="21"/>
    </row>
    <row r="867" spans="1:29" ht="15" customHeight="1" x14ac:dyDescent="0.2">
      <c r="A867" s="124" t="s">
        <v>521</v>
      </c>
      <c r="B867" s="54" t="s">
        <v>630</v>
      </c>
      <c r="C867" s="48"/>
      <c r="D867" s="48"/>
      <c r="E867" s="48"/>
      <c r="F867" s="48"/>
      <c r="G867" s="48"/>
      <c r="H867" s="48"/>
      <c r="I867" s="49"/>
      <c r="J867" s="29">
        <f t="shared" si="114"/>
        <v>0</v>
      </c>
      <c r="K867" s="29">
        <f t="shared" si="115"/>
        <v>0</v>
      </c>
      <c r="L867" s="930"/>
      <c r="M867" s="931"/>
      <c r="N867" s="931"/>
      <c r="O867" s="932"/>
      <c r="Q867" s="115" t="s">
        <v>626</v>
      </c>
      <c r="R867" s="2"/>
      <c r="S867" s="10"/>
      <c r="T867" s="2"/>
      <c r="U867" s="20"/>
      <c r="V867" s="20"/>
      <c r="W867" s="20"/>
      <c r="X867" s="20"/>
      <c r="Y867" s="20"/>
      <c r="Z867" s="20"/>
      <c r="AA867" s="21"/>
    </row>
    <row r="868" spans="1:29" ht="15" customHeight="1" x14ac:dyDescent="0.2">
      <c r="A868" s="124" t="s">
        <v>521</v>
      </c>
      <c r="B868" s="54" t="s">
        <v>907</v>
      </c>
      <c r="C868" s="48"/>
      <c r="D868" s="48"/>
      <c r="E868" s="48"/>
      <c r="F868" s="48"/>
      <c r="G868" s="48"/>
      <c r="H868" s="48"/>
      <c r="I868" s="49"/>
      <c r="J868" s="29">
        <f t="shared" si="114"/>
        <v>0</v>
      </c>
      <c r="K868" s="29">
        <f t="shared" si="115"/>
        <v>0</v>
      </c>
      <c r="L868" s="930"/>
      <c r="M868" s="931"/>
      <c r="N868" s="931"/>
      <c r="O868" s="932"/>
      <c r="Q868" s="115" t="s">
        <v>902</v>
      </c>
      <c r="R868" s="20"/>
      <c r="S868" s="20" t="s">
        <v>532</v>
      </c>
      <c r="T868" s="10"/>
      <c r="U868" s="20"/>
      <c r="V868" s="20" t="s">
        <v>532</v>
      </c>
      <c r="W868" s="20"/>
      <c r="X868" s="2"/>
      <c r="Y868" s="20" t="s">
        <v>532</v>
      </c>
      <c r="Z868" s="20"/>
      <c r="AA868" s="21"/>
    </row>
    <row r="869" spans="1:29" ht="15" customHeight="1" x14ac:dyDescent="0.2">
      <c r="A869" s="124" t="s">
        <v>521</v>
      </c>
      <c r="B869" s="54" t="s">
        <v>1294</v>
      </c>
      <c r="C869" s="48" t="s">
        <v>532</v>
      </c>
      <c r="D869" s="48"/>
      <c r="E869" s="48"/>
      <c r="F869" s="48"/>
      <c r="G869" s="48"/>
      <c r="H869" s="48"/>
      <c r="I869" s="49"/>
      <c r="J869" s="29">
        <f t="shared" si="114"/>
        <v>0</v>
      </c>
      <c r="K869" s="29">
        <f t="shared" si="115"/>
        <v>0</v>
      </c>
      <c r="L869" s="930"/>
      <c r="M869" s="931"/>
      <c r="N869" s="931"/>
      <c r="O869" s="932"/>
      <c r="Q869" s="115" t="s">
        <v>847</v>
      </c>
      <c r="R869" s="20"/>
      <c r="S869" s="20"/>
      <c r="T869" s="2"/>
      <c r="U869" s="10"/>
      <c r="V869" s="20" t="s">
        <v>532</v>
      </c>
      <c r="W869" s="20"/>
      <c r="X869" s="2"/>
      <c r="Y869" s="20"/>
      <c r="Z869" s="20"/>
      <c r="AA869" s="21"/>
    </row>
    <row r="870" spans="1:29" ht="15" customHeight="1" x14ac:dyDescent="0.2">
      <c r="A870" s="124" t="s">
        <v>521</v>
      </c>
      <c r="B870" s="54" t="s">
        <v>575</v>
      </c>
      <c r="C870" s="48"/>
      <c r="D870" s="48"/>
      <c r="E870" s="48"/>
      <c r="F870" s="48"/>
      <c r="G870" s="48"/>
      <c r="H870" s="48"/>
      <c r="I870" s="49"/>
      <c r="J870" s="29">
        <f t="shared" si="114"/>
        <v>0</v>
      </c>
      <c r="K870" s="29">
        <f t="shared" si="115"/>
        <v>0</v>
      </c>
      <c r="L870" s="930"/>
      <c r="M870" s="931"/>
      <c r="N870" s="931"/>
      <c r="O870" s="932"/>
      <c r="Q870" s="115" t="s">
        <v>566</v>
      </c>
      <c r="R870" s="20"/>
      <c r="S870" s="20"/>
      <c r="T870" s="20"/>
      <c r="U870" s="20" t="s">
        <v>532</v>
      </c>
      <c r="V870" s="10"/>
      <c r="W870" s="20"/>
      <c r="X870" s="2"/>
      <c r="Y870" s="20"/>
      <c r="Z870" s="20"/>
      <c r="AA870" s="21"/>
    </row>
    <row r="871" spans="1:29" ht="15" customHeight="1" x14ac:dyDescent="0.2">
      <c r="A871" s="124" t="s">
        <v>521</v>
      </c>
      <c r="B871" s="54" t="s">
        <v>814</v>
      </c>
      <c r="C871" s="48"/>
      <c r="D871" s="48"/>
      <c r="E871" s="48"/>
      <c r="F871" s="48"/>
      <c r="G871" s="48"/>
      <c r="H871" s="48"/>
      <c r="I871" s="49"/>
      <c r="J871" s="29">
        <f t="shared" si="114"/>
        <v>0</v>
      </c>
      <c r="K871" s="29">
        <f t="shared" si="115"/>
        <v>0</v>
      </c>
      <c r="L871" s="930"/>
      <c r="M871" s="931"/>
      <c r="N871" s="931"/>
      <c r="O871" s="932"/>
      <c r="Q871" s="115" t="s">
        <v>811</v>
      </c>
      <c r="R871" s="20"/>
      <c r="S871" s="20"/>
      <c r="T871" s="20"/>
      <c r="U871" s="20"/>
      <c r="V871" s="2"/>
      <c r="W871" s="10"/>
      <c r="X871" s="2"/>
      <c r="Y871" s="20" t="s">
        <v>532</v>
      </c>
      <c r="Z871" s="20" t="s">
        <v>532</v>
      </c>
      <c r="AA871" s="21" t="s">
        <v>532</v>
      </c>
    </row>
    <row r="872" spans="1:29" ht="15" customHeight="1" x14ac:dyDescent="0.2">
      <c r="A872" s="124" t="s">
        <v>521</v>
      </c>
      <c r="B872" s="54" t="s">
        <v>1295</v>
      </c>
      <c r="C872" s="48" t="s">
        <v>532</v>
      </c>
      <c r="D872" s="48"/>
      <c r="E872" s="48"/>
      <c r="F872" s="48"/>
      <c r="G872" s="48"/>
      <c r="H872" s="48"/>
      <c r="I872" s="49"/>
      <c r="J872" s="29">
        <f t="shared" si="114"/>
        <v>0</v>
      </c>
      <c r="K872" s="29">
        <f t="shared" si="115"/>
        <v>0</v>
      </c>
      <c r="L872" s="930"/>
      <c r="M872" s="931"/>
      <c r="N872" s="931"/>
      <c r="O872" s="932"/>
      <c r="Q872" s="115" t="s">
        <v>501</v>
      </c>
      <c r="R872" s="20"/>
      <c r="S872" s="20"/>
      <c r="T872" s="20"/>
      <c r="U872" s="20"/>
      <c r="V872" s="20"/>
      <c r="W872" s="20" t="s">
        <v>532</v>
      </c>
      <c r="X872" s="10"/>
      <c r="Y872" s="2"/>
      <c r="Z872" s="20"/>
      <c r="AA872" s="21"/>
    </row>
    <row r="873" spans="1:29" ht="15" customHeight="1" x14ac:dyDescent="0.2">
      <c r="A873" s="124" t="s">
        <v>521</v>
      </c>
      <c r="B873" s="54" t="s">
        <v>1226</v>
      </c>
      <c r="C873" s="48" t="s">
        <v>532</v>
      </c>
      <c r="D873" s="48"/>
      <c r="E873" s="48"/>
      <c r="F873" s="48"/>
      <c r="G873" s="48"/>
      <c r="H873" s="48"/>
      <c r="I873" s="49"/>
      <c r="J873" s="29">
        <f t="shared" si="114"/>
        <v>0</v>
      </c>
      <c r="K873" s="29">
        <f t="shared" si="115"/>
        <v>0</v>
      </c>
      <c r="L873" s="930"/>
      <c r="M873" s="931"/>
      <c r="N873" s="931"/>
      <c r="O873" s="932"/>
      <c r="Q873" s="115" t="s">
        <v>1111</v>
      </c>
      <c r="R873" s="20"/>
      <c r="S873" s="20"/>
      <c r="T873" s="20"/>
      <c r="U873" s="20"/>
      <c r="V873" s="20"/>
      <c r="W873" s="20"/>
      <c r="X873" s="2"/>
      <c r="Y873" s="10"/>
      <c r="Z873" s="20"/>
      <c r="AA873" s="21"/>
    </row>
    <row r="874" spans="1:29" ht="15" customHeight="1" x14ac:dyDescent="0.2">
      <c r="A874" s="124" t="s">
        <v>521</v>
      </c>
      <c r="B874" s="54" t="s">
        <v>1228</v>
      </c>
      <c r="C874" s="48"/>
      <c r="D874" s="48"/>
      <c r="E874" s="48"/>
      <c r="F874" s="48"/>
      <c r="G874" s="48"/>
      <c r="H874" s="48"/>
      <c r="I874" s="49"/>
      <c r="J874" s="29">
        <f t="shared" si="114"/>
        <v>0</v>
      </c>
      <c r="K874" s="29">
        <f t="shared" si="115"/>
        <v>0</v>
      </c>
      <c r="L874" s="930"/>
      <c r="M874" s="931"/>
      <c r="N874" s="931"/>
      <c r="O874" s="932"/>
      <c r="Q874" s="115" t="s">
        <v>1224</v>
      </c>
      <c r="R874" s="20"/>
      <c r="S874" s="20"/>
      <c r="T874" s="20"/>
      <c r="U874" s="20"/>
      <c r="V874" s="20"/>
      <c r="W874" s="20" t="s">
        <v>532</v>
      </c>
      <c r="X874" s="2"/>
      <c r="Y874" s="2"/>
      <c r="Z874" s="10"/>
      <c r="AA874" s="21"/>
    </row>
    <row r="875" spans="1:29" ht="15" customHeight="1" thickBot="1" x14ac:dyDescent="0.25">
      <c r="A875" s="125" t="s">
        <v>521</v>
      </c>
      <c r="B875" s="55" t="s">
        <v>42</v>
      </c>
      <c r="C875" s="50"/>
      <c r="D875" s="50"/>
      <c r="E875" s="50"/>
      <c r="F875" s="50"/>
      <c r="G875" s="50"/>
      <c r="H875" s="50"/>
      <c r="I875" s="51"/>
      <c r="J875" s="29">
        <f t="shared" si="114"/>
        <v>0</v>
      </c>
      <c r="K875" s="29">
        <f t="shared" si="115"/>
        <v>0</v>
      </c>
      <c r="L875" s="933"/>
      <c r="M875" s="934"/>
      <c r="N875" s="934"/>
      <c r="O875" s="935"/>
      <c r="Q875" s="116" t="s">
        <v>1214</v>
      </c>
      <c r="R875" s="23"/>
      <c r="S875" s="23"/>
      <c r="T875" s="23"/>
      <c r="U875" s="23"/>
      <c r="V875" s="23"/>
      <c r="W875" s="23" t="s">
        <v>532</v>
      </c>
      <c r="X875" s="3"/>
      <c r="Y875" s="3"/>
      <c r="Z875" s="14"/>
      <c r="AA875" s="15"/>
    </row>
    <row r="876" spans="1:29" ht="15" customHeight="1" x14ac:dyDescent="0.2">
      <c r="C876" s="29">
        <f t="shared" ref="C876:I876" si="116">SUM(C866:C875)</f>
        <v>0</v>
      </c>
      <c r="D876" s="29">
        <f t="shared" si="116"/>
        <v>0</v>
      </c>
      <c r="E876" s="29">
        <f t="shared" si="116"/>
        <v>0</v>
      </c>
      <c r="F876" s="29">
        <f t="shared" si="116"/>
        <v>0</v>
      </c>
      <c r="G876" s="29">
        <f t="shared" si="116"/>
        <v>0</v>
      </c>
      <c r="H876" s="29">
        <f t="shared" si="116"/>
        <v>0</v>
      </c>
      <c r="I876" s="29">
        <f t="shared" si="116"/>
        <v>0</v>
      </c>
      <c r="J876" s="29">
        <f t="shared" si="114"/>
        <v>0</v>
      </c>
      <c r="K876" s="29">
        <f t="shared" si="115"/>
        <v>0</v>
      </c>
    </row>
    <row r="877" spans="1:29" ht="15" customHeight="1" thickBot="1" x14ac:dyDescent="0.25"/>
    <row r="878" spans="1:29" ht="15" customHeight="1" thickBot="1" x14ac:dyDescent="0.25">
      <c r="A878" s="983" t="s">
        <v>658</v>
      </c>
      <c r="B878" s="984"/>
      <c r="C878" s="984"/>
      <c r="D878" s="984"/>
      <c r="E878" s="984"/>
      <c r="F878" s="985"/>
      <c r="G878" s="980" t="s">
        <v>1290</v>
      </c>
      <c r="H878" s="981"/>
      <c r="I878" s="982"/>
      <c r="L878" s="945" t="s">
        <v>495</v>
      </c>
      <c r="M878" s="946"/>
      <c r="N878" s="946"/>
      <c r="O878" s="947"/>
    </row>
    <row r="879" spans="1:29" ht="15" customHeight="1" thickBot="1" x14ac:dyDescent="0.25">
      <c r="A879" s="30" t="s">
        <v>496</v>
      </c>
      <c r="B879" s="85" t="s">
        <v>497</v>
      </c>
      <c r="C879" s="31" t="s">
        <v>498</v>
      </c>
      <c r="D879" s="31" t="s">
        <v>499</v>
      </c>
      <c r="E879" s="31" t="s">
        <v>500</v>
      </c>
      <c r="F879" s="31" t="s">
        <v>501</v>
      </c>
      <c r="G879" s="32" t="s">
        <v>502</v>
      </c>
      <c r="H879" s="32" t="s">
        <v>503</v>
      </c>
      <c r="I879" s="33" t="s">
        <v>504</v>
      </c>
      <c r="L879" s="948"/>
      <c r="M879" s="949"/>
      <c r="N879" s="949"/>
      <c r="O879" s="950"/>
      <c r="Q879" s="24" t="s">
        <v>1291</v>
      </c>
      <c r="R879" s="7" t="s">
        <v>792</v>
      </c>
      <c r="S879" s="7" t="s">
        <v>506</v>
      </c>
      <c r="T879" s="7" t="s">
        <v>793</v>
      </c>
      <c r="U879" s="7" t="s">
        <v>507</v>
      </c>
      <c r="V879" s="7" t="s">
        <v>508</v>
      </c>
      <c r="W879" s="7" t="s">
        <v>901</v>
      </c>
      <c r="X879" s="7" t="s">
        <v>634</v>
      </c>
      <c r="Y879" s="7" t="s">
        <v>669</v>
      </c>
      <c r="Z879" s="7" t="s">
        <v>509</v>
      </c>
      <c r="AA879" s="7" t="s">
        <v>514</v>
      </c>
      <c r="AB879" s="7" t="s">
        <v>611</v>
      </c>
      <c r="AC879" s="8" t="s">
        <v>177</v>
      </c>
    </row>
    <row r="880" spans="1:29" ht="15" customHeight="1" x14ac:dyDescent="0.2">
      <c r="A880" s="34">
        <v>1</v>
      </c>
      <c r="B880" s="53" t="s">
        <v>534</v>
      </c>
      <c r="C880" s="46">
        <v>22</v>
      </c>
      <c r="D880" s="46"/>
      <c r="E880" s="46"/>
      <c r="F880" s="46"/>
      <c r="G880" s="46"/>
      <c r="H880" s="46"/>
      <c r="I880" s="47">
        <v>31</v>
      </c>
      <c r="J880" s="29">
        <f>D880+E880+F880</f>
        <v>0</v>
      </c>
      <c r="K880" s="29">
        <f>D880*2+E880</f>
        <v>0</v>
      </c>
      <c r="L880" s="927" t="s">
        <v>528</v>
      </c>
      <c r="M880" s="928"/>
      <c r="N880" s="928"/>
      <c r="O880" s="929"/>
      <c r="Q880" s="9" t="s">
        <v>792</v>
      </c>
      <c r="R880" s="10"/>
      <c r="S880" s="20"/>
      <c r="T880" s="20"/>
      <c r="U880" s="20"/>
      <c r="V880" s="20"/>
      <c r="W880" s="20"/>
      <c r="X880" s="20"/>
      <c r="Y880" s="20"/>
      <c r="Z880" s="20"/>
      <c r="AA880" s="20"/>
      <c r="AB880" s="20"/>
      <c r="AC880" s="21"/>
    </row>
    <row r="881" spans="1:29" ht="15" customHeight="1" x14ac:dyDescent="0.2">
      <c r="A881" s="37">
        <v>2</v>
      </c>
      <c r="B881" s="54" t="s">
        <v>674</v>
      </c>
      <c r="C881" s="48">
        <v>22</v>
      </c>
      <c r="D881" s="48"/>
      <c r="E881" s="48"/>
      <c r="F881" s="48"/>
      <c r="G881" s="48"/>
      <c r="H881" s="48"/>
      <c r="I881" s="49">
        <v>27</v>
      </c>
      <c r="J881" s="29">
        <f t="shared" ref="J881:J951" si="117">D881+E881+F881</f>
        <v>0</v>
      </c>
      <c r="K881" s="29">
        <f t="shared" ref="K881:K951" si="118">D881*2+E881</f>
        <v>0</v>
      </c>
      <c r="L881" s="930"/>
      <c r="M881" s="931"/>
      <c r="N881" s="931"/>
      <c r="O881" s="932"/>
      <c r="Q881" s="9" t="s">
        <v>506</v>
      </c>
      <c r="R881" s="2"/>
      <c r="S881" s="10"/>
      <c r="T881" s="20"/>
      <c r="U881" s="20"/>
      <c r="V881" s="20"/>
      <c r="W881" s="20"/>
      <c r="X881" s="20"/>
      <c r="Y881" s="20"/>
      <c r="Z881" s="20"/>
      <c r="AA881" s="20"/>
      <c r="AB881" s="20"/>
      <c r="AC881" s="21"/>
    </row>
    <row r="882" spans="1:29" ht="15" customHeight="1" x14ac:dyDescent="0.2">
      <c r="A882" s="37" t="s">
        <v>629</v>
      </c>
      <c r="B882" s="54" t="s">
        <v>524</v>
      </c>
      <c r="C882" s="48">
        <v>22</v>
      </c>
      <c r="D882" s="48"/>
      <c r="E882" s="48"/>
      <c r="F882" s="48"/>
      <c r="G882" s="48"/>
      <c r="H882" s="48"/>
      <c r="I882" s="49">
        <v>24</v>
      </c>
      <c r="J882" s="29">
        <f t="shared" si="117"/>
        <v>0</v>
      </c>
      <c r="K882" s="29">
        <f t="shared" si="118"/>
        <v>0</v>
      </c>
      <c r="L882" s="930"/>
      <c r="M882" s="931"/>
      <c r="N882" s="931"/>
      <c r="O882" s="932"/>
      <c r="Q882" s="9" t="s">
        <v>793</v>
      </c>
      <c r="R882" s="20"/>
      <c r="S882" s="20"/>
      <c r="T882" s="10"/>
      <c r="U882" s="20"/>
      <c r="V882" s="2"/>
      <c r="W882" s="20"/>
      <c r="X882" s="20"/>
      <c r="Y882" s="20"/>
      <c r="Z882" s="20"/>
      <c r="AA882" s="20"/>
      <c r="AB882" s="20"/>
      <c r="AC882" s="21"/>
    </row>
    <row r="883" spans="1:29" ht="15" customHeight="1" x14ac:dyDescent="0.2">
      <c r="A883" s="37" t="s">
        <v>629</v>
      </c>
      <c r="B883" s="54" t="s">
        <v>232</v>
      </c>
      <c r="C883" s="48">
        <v>22</v>
      </c>
      <c r="D883" s="48"/>
      <c r="E883" s="48"/>
      <c r="F883" s="48"/>
      <c r="G883" s="48"/>
      <c r="H883" s="48"/>
      <c r="I883" s="49">
        <v>24</v>
      </c>
      <c r="J883" s="29">
        <f t="shared" si="117"/>
        <v>0</v>
      </c>
      <c r="K883" s="29">
        <f t="shared" si="118"/>
        <v>0</v>
      </c>
      <c r="L883" s="930"/>
      <c r="M883" s="931"/>
      <c r="N883" s="931"/>
      <c r="O883" s="932"/>
      <c r="Q883" s="9" t="s">
        <v>507</v>
      </c>
      <c r="R883" s="20"/>
      <c r="S883" s="20"/>
      <c r="T883" s="2"/>
      <c r="U883" s="10"/>
      <c r="V883" s="2"/>
      <c r="W883" s="20"/>
      <c r="X883" s="20"/>
      <c r="Y883" s="20"/>
      <c r="Z883" s="20"/>
      <c r="AA883" s="20"/>
      <c r="AB883" s="20"/>
      <c r="AC883" s="21"/>
    </row>
    <row r="884" spans="1:29" ht="15" customHeight="1" x14ac:dyDescent="0.2">
      <c r="A884" s="37">
        <v>5</v>
      </c>
      <c r="B884" s="54" t="s">
        <v>523</v>
      </c>
      <c r="C884" s="48">
        <v>22</v>
      </c>
      <c r="D884" s="48"/>
      <c r="E884" s="48"/>
      <c r="F884" s="48"/>
      <c r="G884" s="48"/>
      <c r="H884" s="48"/>
      <c r="I884" s="49">
        <v>23</v>
      </c>
      <c r="J884" s="29">
        <f t="shared" si="117"/>
        <v>0</v>
      </c>
      <c r="K884" s="29">
        <f t="shared" si="118"/>
        <v>0</v>
      </c>
      <c r="L884" s="930"/>
      <c r="M884" s="931"/>
      <c r="N884" s="931"/>
      <c r="O884" s="932"/>
      <c r="Q884" s="9" t="s">
        <v>989</v>
      </c>
      <c r="R884" s="20"/>
      <c r="S884" s="20"/>
      <c r="T884" s="20"/>
      <c r="U884" s="20" t="s">
        <v>532</v>
      </c>
      <c r="V884" s="10"/>
      <c r="W884" s="20"/>
      <c r="X884" s="20" t="s">
        <v>532</v>
      </c>
      <c r="Y884" s="20"/>
      <c r="Z884" s="2"/>
      <c r="AA884" s="20" t="s">
        <v>532</v>
      </c>
      <c r="AB884" s="20"/>
      <c r="AC884" s="21"/>
    </row>
    <row r="885" spans="1:29" ht="15" customHeight="1" x14ac:dyDescent="0.2">
      <c r="A885" s="37" t="s">
        <v>600</v>
      </c>
      <c r="B885" s="54" t="s">
        <v>999</v>
      </c>
      <c r="C885" s="48">
        <v>22</v>
      </c>
      <c r="D885" s="48"/>
      <c r="E885" s="48"/>
      <c r="F885" s="48"/>
      <c r="G885" s="48"/>
      <c r="H885" s="48"/>
      <c r="I885" s="49">
        <v>21</v>
      </c>
      <c r="J885" s="29">
        <f t="shared" si="117"/>
        <v>0</v>
      </c>
      <c r="K885" s="29">
        <f t="shared" si="118"/>
        <v>0</v>
      </c>
      <c r="L885" s="930"/>
      <c r="M885" s="931"/>
      <c r="N885" s="931"/>
      <c r="O885" s="932"/>
      <c r="Q885" s="9" t="s">
        <v>901</v>
      </c>
      <c r="R885" s="20"/>
      <c r="S885" s="20"/>
      <c r="T885" s="20"/>
      <c r="U885" s="20"/>
      <c r="V885" s="2"/>
      <c r="W885" s="10"/>
      <c r="X885" s="20" t="s">
        <v>532</v>
      </c>
      <c r="Y885" s="20"/>
      <c r="Z885" s="2"/>
      <c r="AA885" s="20"/>
      <c r="AB885" s="20"/>
      <c r="AC885" s="21"/>
    </row>
    <row r="886" spans="1:29" ht="15" customHeight="1" x14ac:dyDescent="0.2">
      <c r="A886" s="37" t="s">
        <v>600</v>
      </c>
      <c r="B886" s="54" t="s">
        <v>529</v>
      </c>
      <c r="C886" s="48">
        <v>22</v>
      </c>
      <c r="D886" s="48"/>
      <c r="E886" s="48"/>
      <c r="F886" s="48"/>
      <c r="G886" s="48"/>
      <c r="H886" s="48"/>
      <c r="I886" s="49">
        <v>21</v>
      </c>
      <c r="J886" s="29">
        <f t="shared" si="117"/>
        <v>0</v>
      </c>
      <c r="K886" s="29">
        <f t="shared" si="118"/>
        <v>0</v>
      </c>
      <c r="L886" s="930"/>
      <c r="M886" s="931"/>
      <c r="N886" s="931"/>
      <c r="O886" s="932"/>
      <c r="Q886" s="9" t="s">
        <v>634</v>
      </c>
      <c r="R886" s="20"/>
      <c r="S886" s="20"/>
      <c r="T886" s="20"/>
      <c r="U886" s="20"/>
      <c r="V886" s="20"/>
      <c r="W886" s="20" t="s">
        <v>532</v>
      </c>
      <c r="X886" s="10"/>
      <c r="Y886" s="20"/>
      <c r="Z886" s="2"/>
      <c r="AA886" s="20"/>
      <c r="AB886" s="20"/>
      <c r="AC886" s="21"/>
    </row>
    <row r="887" spans="1:29" ht="15" customHeight="1" x14ac:dyDescent="0.2">
      <c r="A887" s="37" t="s">
        <v>600</v>
      </c>
      <c r="B887" s="54" t="s">
        <v>522</v>
      </c>
      <c r="C887" s="48">
        <v>22</v>
      </c>
      <c r="D887" s="48"/>
      <c r="E887" s="48"/>
      <c r="F887" s="48"/>
      <c r="G887" s="48"/>
      <c r="H887" s="48"/>
      <c r="I887" s="49">
        <v>21</v>
      </c>
      <c r="J887" s="29">
        <f t="shared" si="117"/>
        <v>0</v>
      </c>
      <c r="K887" s="29">
        <f t="shared" si="118"/>
        <v>0</v>
      </c>
      <c r="L887" s="930"/>
      <c r="M887" s="931"/>
      <c r="N887" s="931"/>
      <c r="O887" s="932"/>
      <c r="Q887" s="9" t="s">
        <v>669</v>
      </c>
      <c r="R887" s="20"/>
      <c r="S887" s="20"/>
      <c r="T887" s="20"/>
      <c r="U887" s="20"/>
      <c r="V887" s="20"/>
      <c r="W887" s="20"/>
      <c r="X887" s="2"/>
      <c r="Y887" s="10"/>
      <c r="Z887" s="2"/>
      <c r="AA887" s="20" t="s">
        <v>532</v>
      </c>
      <c r="AB887" s="20" t="s">
        <v>532</v>
      </c>
      <c r="AC887" s="21" t="s">
        <v>532</v>
      </c>
    </row>
    <row r="888" spans="1:29" ht="15" customHeight="1" x14ac:dyDescent="0.2">
      <c r="A888" s="37">
        <v>9</v>
      </c>
      <c r="B888" s="54" t="s">
        <v>991</v>
      </c>
      <c r="C888" s="48">
        <v>22</v>
      </c>
      <c r="D888" s="48"/>
      <c r="E888" s="48"/>
      <c r="F888" s="48"/>
      <c r="G888" s="48"/>
      <c r="H888" s="48"/>
      <c r="I888" s="49">
        <v>20</v>
      </c>
      <c r="J888" s="29">
        <f t="shared" si="117"/>
        <v>0</v>
      </c>
      <c r="K888" s="29">
        <f t="shared" si="118"/>
        <v>0</v>
      </c>
      <c r="L888" s="930"/>
      <c r="M888" s="931"/>
      <c r="N888" s="931"/>
      <c r="O888" s="932"/>
      <c r="Q888" s="9" t="s">
        <v>509</v>
      </c>
      <c r="R888" s="20"/>
      <c r="S888" s="20"/>
      <c r="T888" s="20"/>
      <c r="U888" s="20"/>
      <c r="V888" s="20"/>
      <c r="W888" s="20"/>
      <c r="X888" s="20"/>
      <c r="Y888" s="20" t="s">
        <v>532</v>
      </c>
      <c r="Z888" s="10"/>
      <c r="AA888" s="2"/>
      <c r="AB888" s="20"/>
      <c r="AC888" s="21"/>
    </row>
    <row r="889" spans="1:29" ht="15" customHeight="1" x14ac:dyDescent="0.2">
      <c r="A889" s="37" t="s">
        <v>662</v>
      </c>
      <c r="B889" s="54" t="s">
        <v>178</v>
      </c>
      <c r="C889" s="48">
        <v>22</v>
      </c>
      <c r="D889" s="48"/>
      <c r="E889" s="48"/>
      <c r="F889" s="48"/>
      <c r="G889" s="48"/>
      <c r="H889" s="48"/>
      <c r="I889" s="49">
        <v>19</v>
      </c>
      <c r="J889" s="29">
        <f t="shared" si="117"/>
        <v>0</v>
      </c>
      <c r="K889" s="29">
        <f t="shared" si="118"/>
        <v>0</v>
      </c>
      <c r="L889" s="930"/>
      <c r="M889" s="931"/>
      <c r="N889" s="931"/>
      <c r="O889" s="932"/>
      <c r="Q889" s="9" t="s">
        <v>514</v>
      </c>
      <c r="R889" s="20"/>
      <c r="S889" s="20"/>
      <c r="T889" s="20"/>
      <c r="U889" s="20"/>
      <c r="V889" s="20"/>
      <c r="W889" s="20"/>
      <c r="X889" s="20"/>
      <c r="Y889" s="20"/>
      <c r="Z889" s="2"/>
      <c r="AA889" s="10"/>
      <c r="AB889" s="20"/>
      <c r="AC889" s="21"/>
    </row>
    <row r="890" spans="1:29" ht="15" customHeight="1" x14ac:dyDescent="0.2">
      <c r="A890" s="37" t="s">
        <v>662</v>
      </c>
      <c r="B890" s="54" t="s">
        <v>678</v>
      </c>
      <c r="C890" s="48">
        <v>22</v>
      </c>
      <c r="D890" s="48"/>
      <c r="E890" s="48"/>
      <c r="F890" s="48"/>
      <c r="G890" s="48"/>
      <c r="H890" s="48"/>
      <c r="I890" s="49">
        <v>19</v>
      </c>
      <c r="J890" s="29">
        <f t="shared" si="117"/>
        <v>0</v>
      </c>
      <c r="K890" s="29">
        <f t="shared" si="118"/>
        <v>0</v>
      </c>
      <c r="L890" s="930"/>
      <c r="M890" s="931"/>
      <c r="N890" s="931"/>
      <c r="O890" s="932"/>
      <c r="Q890" s="9" t="s">
        <v>611</v>
      </c>
      <c r="R890" s="20"/>
      <c r="S890" s="20"/>
      <c r="T890" s="20"/>
      <c r="U890" s="20"/>
      <c r="V890" s="20"/>
      <c r="W890" s="20"/>
      <c r="X890" s="20"/>
      <c r="Y890" s="20" t="s">
        <v>532</v>
      </c>
      <c r="Z890" s="2"/>
      <c r="AA890" s="2"/>
      <c r="AB890" s="10"/>
      <c r="AC890" s="21"/>
    </row>
    <row r="891" spans="1:29" ht="15" customHeight="1" thickBot="1" x14ac:dyDescent="0.25">
      <c r="A891" s="40">
        <v>12</v>
      </c>
      <c r="B891" s="55" t="s">
        <v>639</v>
      </c>
      <c r="C891" s="50">
        <v>22</v>
      </c>
      <c r="D891" s="50"/>
      <c r="E891" s="50"/>
      <c r="F891" s="50"/>
      <c r="G891" s="50"/>
      <c r="H891" s="50"/>
      <c r="I891" s="51">
        <v>14</v>
      </c>
      <c r="J891" s="29">
        <f t="shared" si="117"/>
        <v>0</v>
      </c>
      <c r="K891" s="29">
        <f t="shared" si="118"/>
        <v>0</v>
      </c>
      <c r="L891" s="933"/>
      <c r="M891" s="934"/>
      <c r="N891" s="934"/>
      <c r="O891" s="935"/>
      <c r="Q891" s="13" t="s">
        <v>994</v>
      </c>
      <c r="R891" s="23"/>
      <c r="S891" s="23"/>
      <c r="T891" s="23"/>
      <c r="U891" s="23"/>
      <c r="V891" s="23"/>
      <c r="W891" s="23"/>
      <c r="X891" s="23"/>
      <c r="Y891" s="23" t="s">
        <v>532</v>
      </c>
      <c r="Z891" s="3"/>
      <c r="AA891" s="3"/>
      <c r="AB891" s="14"/>
      <c r="AC891" s="15"/>
    </row>
    <row r="892" spans="1:29" ht="15" customHeight="1" x14ac:dyDescent="0.2">
      <c r="C892" s="29">
        <v>264</v>
      </c>
      <c r="D892" s="29">
        <v>0</v>
      </c>
      <c r="E892" s="29">
        <v>0</v>
      </c>
      <c r="F892" s="29">
        <v>0</v>
      </c>
      <c r="G892" s="29">
        <v>0</v>
      </c>
      <c r="H892" s="29">
        <v>0</v>
      </c>
      <c r="I892" s="29">
        <v>264</v>
      </c>
      <c r="J892" s="29">
        <f t="shared" si="117"/>
        <v>0</v>
      </c>
      <c r="K892" s="29">
        <f t="shared" si="118"/>
        <v>0</v>
      </c>
    </row>
    <row r="893" spans="1:29" ht="15" customHeight="1" thickBot="1" x14ac:dyDescent="0.25"/>
    <row r="894" spans="1:29" ht="15" customHeight="1" thickBot="1" x14ac:dyDescent="0.25">
      <c r="A894" s="983" t="s">
        <v>665</v>
      </c>
      <c r="B894" s="984"/>
      <c r="C894" s="984"/>
      <c r="D894" s="984"/>
      <c r="E894" s="984"/>
      <c r="F894" s="985"/>
      <c r="G894" s="980" t="s">
        <v>1290</v>
      </c>
      <c r="H894" s="981"/>
      <c r="I894" s="982"/>
      <c r="L894" s="945" t="s">
        <v>495</v>
      </c>
      <c r="M894" s="946"/>
      <c r="N894" s="946"/>
      <c r="O894" s="947"/>
    </row>
    <row r="895" spans="1:29" ht="15" customHeight="1" thickBot="1" x14ac:dyDescent="0.25">
      <c r="A895" s="30" t="s">
        <v>496</v>
      </c>
      <c r="B895" s="85" t="s">
        <v>497</v>
      </c>
      <c r="C895" s="31" t="s">
        <v>498</v>
      </c>
      <c r="D895" s="31" t="s">
        <v>499</v>
      </c>
      <c r="E895" s="31" t="s">
        <v>500</v>
      </c>
      <c r="F895" s="31" t="s">
        <v>501</v>
      </c>
      <c r="G895" s="32" t="s">
        <v>502</v>
      </c>
      <c r="H895" s="32" t="s">
        <v>503</v>
      </c>
      <c r="I895" s="33" t="s">
        <v>504</v>
      </c>
      <c r="L895" s="948"/>
      <c r="M895" s="949"/>
      <c r="N895" s="949"/>
      <c r="O895" s="950"/>
      <c r="Q895" s="24" t="s">
        <v>1291</v>
      </c>
      <c r="R895" s="7" t="s">
        <v>633</v>
      </c>
      <c r="S895" s="7" t="s">
        <v>1004</v>
      </c>
      <c r="T895" s="7" t="s">
        <v>847</v>
      </c>
      <c r="U895" s="7" t="s">
        <v>799</v>
      </c>
      <c r="V895" s="7" t="s">
        <v>514</v>
      </c>
      <c r="W895" s="7" t="s">
        <v>229</v>
      </c>
      <c r="X895" s="7" t="s">
        <v>2481</v>
      </c>
      <c r="Y895" s="7" t="s">
        <v>1111</v>
      </c>
      <c r="Z895" s="7" t="s">
        <v>518</v>
      </c>
      <c r="AA895" s="7" t="s">
        <v>645</v>
      </c>
      <c r="AB895" s="7" t="s">
        <v>955</v>
      </c>
      <c r="AC895" s="8" t="s">
        <v>1081</v>
      </c>
    </row>
    <row r="896" spans="1:29" ht="15" customHeight="1" x14ac:dyDescent="0.2">
      <c r="A896" s="52">
        <v>1</v>
      </c>
      <c r="B896" s="53" t="s">
        <v>647</v>
      </c>
      <c r="C896" s="46">
        <v>22</v>
      </c>
      <c r="D896" s="46"/>
      <c r="E896" s="46"/>
      <c r="F896" s="46"/>
      <c r="G896" s="46"/>
      <c r="H896" s="46"/>
      <c r="I896" s="47"/>
      <c r="J896" s="29">
        <f t="shared" si="117"/>
        <v>0</v>
      </c>
      <c r="K896" s="29">
        <f t="shared" si="118"/>
        <v>0</v>
      </c>
      <c r="L896" s="927" t="s">
        <v>2480</v>
      </c>
      <c r="M896" s="928"/>
      <c r="N896" s="928"/>
      <c r="O896" s="929"/>
      <c r="Q896" s="9" t="s">
        <v>633</v>
      </c>
      <c r="R896" s="10"/>
      <c r="S896" s="20"/>
      <c r="T896" s="20"/>
      <c r="U896" s="20"/>
      <c r="V896" s="20"/>
      <c r="W896" s="20"/>
      <c r="X896" s="20"/>
      <c r="Y896" s="20"/>
      <c r="Z896" s="20"/>
      <c r="AA896" s="20"/>
      <c r="AB896" s="20"/>
      <c r="AC896" s="21"/>
    </row>
    <row r="897" spans="1:29" ht="15" customHeight="1" x14ac:dyDescent="0.2">
      <c r="A897" s="37">
        <v>2</v>
      </c>
      <c r="B897" s="54" t="s">
        <v>1005</v>
      </c>
      <c r="C897" s="48">
        <v>22</v>
      </c>
      <c r="D897" s="48"/>
      <c r="E897" s="48"/>
      <c r="F897" s="48"/>
      <c r="G897" s="48"/>
      <c r="H897" s="48"/>
      <c r="I897" s="49"/>
      <c r="J897" s="29">
        <f t="shared" si="117"/>
        <v>0</v>
      </c>
      <c r="K897" s="29">
        <f t="shared" si="118"/>
        <v>0</v>
      </c>
      <c r="L897" s="930"/>
      <c r="M897" s="931"/>
      <c r="N897" s="931"/>
      <c r="O897" s="932"/>
      <c r="Q897" s="9" t="s">
        <v>1004</v>
      </c>
      <c r="R897" s="2"/>
      <c r="S897" s="10"/>
      <c r="T897" s="20"/>
      <c r="U897" s="20"/>
      <c r="V897" s="20"/>
      <c r="W897" s="20"/>
      <c r="X897" s="20"/>
      <c r="Y897" s="20"/>
      <c r="Z897" s="20"/>
      <c r="AA897" s="20"/>
      <c r="AB897" s="20"/>
      <c r="AC897" s="21"/>
    </row>
    <row r="898" spans="1:29" ht="15" customHeight="1" x14ac:dyDescent="0.2">
      <c r="A898" s="37">
        <v>3</v>
      </c>
      <c r="B898" s="54" t="s">
        <v>1002</v>
      </c>
      <c r="C898" s="48">
        <v>22</v>
      </c>
      <c r="D898" s="48"/>
      <c r="E898" s="48"/>
      <c r="F898" s="48"/>
      <c r="G898" s="48"/>
      <c r="H898" s="48"/>
      <c r="I898" s="49"/>
      <c r="J898" s="29">
        <f t="shared" si="117"/>
        <v>0</v>
      </c>
      <c r="K898" s="29">
        <f t="shared" si="118"/>
        <v>0</v>
      </c>
      <c r="L898" s="930"/>
      <c r="M898" s="931"/>
      <c r="N898" s="931"/>
      <c r="O898" s="932"/>
      <c r="Q898" s="9" t="s">
        <v>847</v>
      </c>
      <c r="R898" s="20"/>
      <c r="S898" s="20"/>
      <c r="T898" s="10"/>
      <c r="U898" s="20"/>
      <c r="V898" s="2"/>
      <c r="W898" s="20"/>
      <c r="X898" s="20"/>
      <c r="Y898" s="20"/>
      <c r="Z898" s="20"/>
      <c r="AA898" s="20"/>
      <c r="AB898" s="20"/>
      <c r="AC898" s="21"/>
    </row>
    <row r="899" spans="1:29" ht="15" customHeight="1" x14ac:dyDescent="0.2">
      <c r="A899" s="37" t="s">
        <v>521</v>
      </c>
      <c r="B899" s="54" t="s">
        <v>852</v>
      </c>
      <c r="C899" s="48">
        <v>22</v>
      </c>
      <c r="D899" s="48"/>
      <c r="E899" s="48"/>
      <c r="F899" s="48"/>
      <c r="G899" s="48"/>
      <c r="H899" s="48"/>
      <c r="I899" s="49"/>
      <c r="J899" s="29">
        <f t="shared" si="117"/>
        <v>0</v>
      </c>
      <c r="K899" s="29">
        <f t="shared" si="118"/>
        <v>0</v>
      </c>
      <c r="L899" s="930"/>
      <c r="M899" s="931"/>
      <c r="N899" s="931"/>
      <c r="O899" s="932"/>
      <c r="Q899" s="9" t="s">
        <v>799</v>
      </c>
      <c r="R899" s="20"/>
      <c r="S899" s="20"/>
      <c r="T899" s="2"/>
      <c r="U899" s="10"/>
      <c r="V899" s="2"/>
      <c r="W899" s="20"/>
      <c r="X899" s="20"/>
      <c r="Y899" s="20"/>
      <c r="Z899" s="20"/>
      <c r="AA899" s="20"/>
      <c r="AB899" s="20"/>
      <c r="AC899" s="21"/>
    </row>
    <row r="900" spans="1:29" ht="15" customHeight="1" x14ac:dyDescent="0.2">
      <c r="A900" s="37" t="s">
        <v>521</v>
      </c>
      <c r="B900" s="54" t="s">
        <v>802</v>
      </c>
      <c r="C900" s="48">
        <v>22</v>
      </c>
      <c r="D900" s="48"/>
      <c r="E900" s="48"/>
      <c r="F900" s="48"/>
      <c r="G900" s="48"/>
      <c r="H900" s="48"/>
      <c r="I900" s="49"/>
      <c r="J900" s="29">
        <f t="shared" si="117"/>
        <v>0</v>
      </c>
      <c r="K900" s="29">
        <f t="shared" si="118"/>
        <v>0</v>
      </c>
      <c r="L900" s="930"/>
      <c r="M900" s="931"/>
      <c r="N900" s="931"/>
      <c r="O900" s="932"/>
      <c r="Q900" s="9" t="s">
        <v>514</v>
      </c>
      <c r="R900" s="20"/>
      <c r="S900" s="20"/>
      <c r="T900" s="20"/>
      <c r="U900" s="20" t="s">
        <v>532</v>
      </c>
      <c r="V900" s="10"/>
      <c r="W900" s="20"/>
      <c r="X900" s="20" t="s">
        <v>532</v>
      </c>
      <c r="Y900" s="20"/>
      <c r="Z900" s="2"/>
      <c r="AA900" s="20" t="s">
        <v>532</v>
      </c>
      <c r="AB900" s="20"/>
      <c r="AC900" s="21"/>
    </row>
    <row r="901" spans="1:29" ht="15" customHeight="1" x14ac:dyDescent="0.2">
      <c r="A901" s="37" t="s">
        <v>521</v>
      </c>
      <c r="B901" s="54" t="s">
        <v>1297</v>
      </c>
      <c r="C901" s="48">
        <v>22</v>
      </c>
      <c r="D901" s="48"/>
      <c r="E901" s="48"/>
      <c r="F901" s="48"/>
      <c r="G901" s="48"/>
      <c r="H901" s="48"/>
      <c r="I901" s="49"/>
      <c r="J901" s="29">
        <f t="shared" si="117"/>
        <v>0</v>
      </c>
      <c r="K901" s="29">
        <f t="shared" si="118"/>
        <v>0</v>
      </c>
      <c r="L901" s="930"/>
      <c r="M901" s="931"/>
      <c r="N901" s="931"/>
      <c r="O901" s="932"/>
      <c r="Q901" s="9" t="s">
        <v>229</v>
      </c>
      <c r="R901" s="20"/>
      <c r="S901" s="20"/>
      <c r="T901" s="20"/>
      <c r="U901" s="20"/>
      <c r="V901" s="2"/>
      <c r="W901" s="10"/>
      <c r="X901" s="20" t="s">
        <v>532</v>
      </c>
      <c r="Y901" s="20"/>
      <c r="Z901" s="2"/>
      <c r="AA901" s="20"/>
      <c r="AB901" s="20"/>
      <c r="AC901" s="21"/>
    </row>
    <row r="902" spans="1:29" ht="15" customHeight="1" x14ac:dyDescent="0.2">
      <c r="A902" s="37" t="s">
        <v>521</v>
      </c>
      <c r="B902" s="54" t="s">
        <v>235</v>
      </c>
      <c r="C902" s="48">
        <v>22</v>
      </c>
      <c r="D902" s="48"/>
      <c r="E902" s="48"/>
      <c r="F902" s="48"/>
      <c r="G902" s="48"/>
      <c r="H902" s="48"/>
      <c r="I902" s="49"/>
      <c r="J902" s="29">
        <f t="shared" si="117"/>
        <v>0</v>
      </c>
      <c r="K902" s="29">
        <f t="shared" si="118"/>
        <v>0</v>
      </c>
      <c r="L902" s="930"/>
      <c r="M902" s="931"/>
      <c r="N902" s="931"/>
      <c r="O902" s="932"/>
      <c r="Q902" s="9" t="s">
        <v>2481</v>
      </c>
      <c r="R902" s="20"/>
      <c r="S902" s="20"/>
      <c r="T902" s="20"/>
      <c r="U902" s="20"/>
      <c r="V902" s="20"/>
      <c r="W902" s="20" t="s">
        <v>532</v>
      </c>
      <c r="X902" s="10"/>
      <c r="Y902" s="20"/>
      <c r="Z902" s="2"/>
      <c r="AA902" s="20"/>
      <c r="AB902" s="20"/>
      <c r="AC902" s="21"/>
    </row>
    <row r="903" spans="1:29" ht="15" customHeight="1" x14ac:dyDescent="0.2">
      <c r="A903" s="37" t="s">
        <v>521</v>
      </c>
      <c r="B903" s="54" t="s">
        <v>1298</v>
      </c>
      <c r="C903" s="48">
        <v>22</v>
      </c>
      <c r="D903" s="48"/>
      <c r="E903" s="48"/>
      <c r="F903" s="48"/>
      <c r="G903" s="48"/>
      <c r="H903" s="48"/>
      <c r="I903" s="49"/>
      <c r="J903" s="29">
        <f t="shared" si="117"/>
        <v>0</v>
      </c>
      <c r="K903" s="29">
        <f t="shared" si="118"/>
        <v>0</v>
      </c>
      <c r="L903" s="930"/>
      <c r="M903" s="931"/>
      <c r="N903" s="931"/>
      <c r="O903" s="932"/>
      <c r="Q903" s="9" t="s">
        <v>1111</v>
      </c>
      <c r="R903" s="20"/>
      <c r="S903" s="20"/>
      <c r="T903" s="20"/>
      <c r="U903" s="20"/>
      <c r="V903" s="20"/>
      <c r="W903" s="20"/>
      <c r="X903" s="2"/>
      <c r="Y903" s="10"/>
      <c r="Z903" s="2"/>
      <c r="AA903" s="20" t="s">
        <v>532</v>
      </c>
      <c r="AB903" s="20" t="s">
        <v>532</v>
      </c>
      <c r="AC903" s="21" t="s">
        <v>532</v>
      </c>
    </row>
    <row r="904" spans="1:29" ht="15" customHeight="1" x14ac:dyDescent="0.2">
      <c r="A904" s="37" t="s">
        <v>521</v>
      </c>
      <c r="B904" s="54" t="s">
        <v>234</v>
      </c>
      <c r="C904" s="48">
        <v>22</v>
      </c>
      <c r="D904" s="48"/>
      <c r="E904" s="48"/>
      <c r="F904" s="48"/>
      <c r="G904" s="48"/>
      <c r="H904" s="48"/>
      <c r="I904" s="49"/>
      <c r="J904" s="29">
        <f t="shared" si="117"/>
        <v>0</v>
      </c>
      <c r="K904" s="29">
        <f t="shared" si="118"/>
        <v>0</v>
      </c>
      <c r="L904" s="930" t="s">
        <v>528</v>
      </c>
      <c r="M904" s="931"/>
      <c r="N904" s="931"/>
      <c r="O904" s="932"/>
      <c r="Q904" s="9" t="s">
        <v>518</v>
      </c>
      <c r="R904" s="20"/>
      <c r="S904" s="20"/>
      <c r="T904" s="20"/>
      <c r="U904" s="20"/>
      <c r="V904" s="20"/>
      <c r="W904" s="20"/>
      <c r="X904" s="20"/>
      <c r="Y904" s="20" t="s">
        <v>532</v>
      </c>
      <c r="Z904" s="10"/>
      <c r="AA904" s="2"/>
      <c r="AB904" s="20"/>
      <c r="AC904" s="21"/>
    </row>
    <row r="905" spans="1:29" ht="15" customHeight="1" x14ac:dyDescent="0.2">
      <c r="A905" s="37" t="s">
        <v>521</v>
      </c>
      <c r="B905" s="54" t="s">
        <v>531</v>
      </c>
      <c r="C905" s="48">
        <v>22</v>
      </c>
      <c r="D905" s="48"/>
      <c r="E905" s="48"/>
      <c r="F905" s="48"/>
      <c r="G905" s="48"/>
      <c r="H905" s="48"/>
      <c r="I905" s="49"/>
      <c r="J905" s="29">
        <f t="shared" si="117"/>
        <v>0</v>
      </c>
      <c r="K905" s="29">
        <f t="shared" si="118"/>
        <v>0</v>
      </c>
      <c r="L905" s="930"/>
      <c r="M905" s="931"/>
      <c r="N905" s="931"/>
      <c r="O905" s="932"/>
      <c r="Q905" s="9" t="s">
        <v>645</v>
      </c>
      <c r="R905" s="20"/>
      <c r="S905" s="20"/>
      <c r="T905" s="20"/>
      <c r="U905" s="20"/>
      <c r="V905" s="20"/>
      <c r="W905" s="20"/>
      <c r="X905" s="20"/>
      <c r="Y905" s="20"/>
      <c r="Z905" s="2"/>
      <c r="AA905" s="10"/>
      <c r="AB905" s="20"/>
      <c r="AC905" s="21"/>
    </row>
    <row r="906" spans="1:29" ht="15" customHeight="1" x14ac:dyDescent="0.2">
      <c r="A906" s="37" t="s">
        <v>521</v>
      </c>
      <c r="B906" s="54" t="s">
        <v>180</v>
      </c>
      <c r="C906" s="48">
        <v>22</v>
      </c>
      <c r="D906" s="48"/>
      <c r="E906" s="48"/>
      <c r="F906" s="48"/>
      <c r="G906" s="48"/>
      <c r="H906" s="48"/>
      <c r="I906" s="49"/>
      <c r="J906" s="29">
        <f t="shared" si="117"/>
        <v>0</v>
      </c>
      <c r="K906" s="29">
        <f t="shared" si="118"/>
        <v>0</v>
      </c>
      <c r="L906" s="930"/>
      <c r="M906" s="931"/>
      <c r="N906" s="931"/>
      <c r="O906" s="932"/>
      <c r="Q906" s="9" t="s">
        <v>955</v>
      </c>
      <c r="R906" s="20"/>
      <c r="S906" s="20"/>
      <c r="T906" s="20"/>
      <c r="U906" s="20"/>
      <c r="V906" s="20"/>
      <c r="W906" s="20"/>
      <c r="X906" s="20"/>
      <c r="Y906" s="20" t="s">
        <v>532</v>
      </c>
      <c r="Z906" s="2"/>
      <c r="AA906" s="2"/>
      <c r="AB906" s="10"/>
      <c r="AC906" s="21"/>
    </row>
    <row r="907" spans="1:29" ht="15" customHeight="1" thickBot="1" x14ac:dyDescent="0.25">
      <c r="A907" s="40" t="s">
        <v>521</v>
      </c>
      <c r="B907" s="55" t="s">
        <v>1083</v>
      </c>
      <c r="C907" s="50">
        <v>22</v>
      </c>
      <c r="D907" s="50"/>
      <c r="E907" s="50"/>
      <c r="F907" s="50"/>
      <c r="G907" s="50"/>
      <c r="H907" s="50"/>
      <c r="I907" s="51"/>
      <c r="J907" s="29">
        <f t="shared" si="117"/>
        <v>0</v>
      </c>
      <c r="K907" s="29">
        <f t="shared" si="118"/>
        <v>0</v>
      </c>
      <c r="L907" s="933"/>
      <c r="M907" s="934"/>
      <c r="N907" s="934"/>
      <c r="O907" s="935"/>
      <c r="Q907" s="13" t="s">
        <v>1081</v>
      </c>
      <c r="R907" s="23"/>
      <c r="S907" s="23"/>
      <c r="T907" s="23"/>
      <c r="U907" s="23"/>
      <c r="V907" s="23"/>
      <c r="W907" s="23"/>
      <c r="X907" s="23"/>
      <c r="Y907" s="23" t="s">
        <v>532</v>
      </c>
      <c r="Z907" s="3"/>
      <c r="AA907" s="3"/>
      <c r="AB907" s="14"/>
      <c r="AC907" s="15"/>
    </row>
    <row r="908" spans="1:29" ht="15" customHeight="1" x14ac:dyDescent="0.2">
      <c r="C908" s="29">
        <v>264</v>
      </c>
      <c r="D908" s="29">
        <v>0</v>
      </c>
      <c r="E908" s="29">
        <v>0</v>
      </c>
      <c r="F908" s="29">
        <v>0</v>
      </c>
      <c r="G908" s="29">
        <v>0</v>
      </c>
      <c r="H908" s="29">
        <v>0</v>
      </c>
      <c r="I908" s="29">
        <v>0</v>
      </c>
      <c r="J908" s="29">
        <f t="shared" si="117"/>
        <v>0</v>
      </c>
      <c r="K908" s="29">
        <f t="shared" si="118"/>
        <v>0</v>
      </c>
    </row>
    <row r="909" spans="1:29" ht="15" customHeight="1" thickBot="1" x14ac:dyDescent="0.25"/>
    <row r="910" spans="1:29" ht="15" customHeight="1" thickBot="1" x14ac:dyDescent="0.25">
      <c r="A910" s="983" t="s">
        <v>808</v>
      </c>
      <c r="B910" s="984"/>
      <c r="C910" s="984"/>
      <c r="D910" s="984"/>
      <c r="E910" s="984"/>
      <c r="F910" s="985"/>
      <c r="G910" s="980" t="s">
        <v>1290</v>
      </c>
      <c r="H910" s="981"/>
      <c r="I910" s="982"/>
      <c r="L910" s="945" t="s">
        <v>495</v>
      </c>
      <c r="M910" s="946"/>
      <c r="N910" s="946"/>
      <c r="O910" s="947"/>
    </row>
    <row r="911" spans="1:29" ht="15" customHeight="1" thickBot="1" x14ac:dyDescent="0.25">
      <c r="A911" s="30" t="s">
        <v>496</v>
      </c>
      <c r="B911" s="85" t="s">
        <v>497</v>
      </c>
      <c r="C911" s="31" t="s">
        <v>498</v>
      </c>
      <c r="D911" s="31" t="s">
        <v>499</v>
      </c>
      <c r="E911" s="31" t="s">
        <v>500</v>
      </c>
      <c r="F911" s="31" t="s">
        <v>501</v>
      </c>
      <c r="G911" s="32" t="s">
        <v>502</v>
      </c>
      <c r="H911" s="32" t="s">
        <v>503</v>
      </c>
      <c r="I911" s="33" t="s">
        <v>504</v>
      </c>
      <c r="L911" s="948"/>
      <c r="M911" s="949"/>
      <c r="N911" s="949"/>
      <c r="O911" s="950"/>
      <c r="Q911" s="24" t="s">
        <v>1291</v>
      </c>
      <c r="R911" s="7"/>
      <c r="S911" s="7"/>
      <c r="T911" s="7"/>
      <c r="U911" s="7"/>
      <c r="V911" s="8"/>
    </row>
    <row r="912" spans="1:29" ht="15" customHeight="1" x14ac:dyDescent="0.2">
      <c r="A912" s="34">
        <v>1</v>
      </c>
      <c r="B912" s="53" t="s">
        <v>705</v>
      </c>
      <c r="C912" s="46"/>
      <c r="D912" s="46"/>
      <c r="E912" s="46"/>
      <c r="F912" s="46"/>
      <c r="G912" s="46"/>
      <c r="H912" s="46"/>
      <c r="I912" s="47"/>
      <c r="J912" s="29">
        <f t="shared" ref="J912:J917" si="119">D912+E912+F912</f>
        <v>0</v>
      </c>
      <c r="K912" s="29">
        <f t="shared" ref="K912:K917" si="120">D912*2+E912</f>
        <v>0</v>
      </c>
      <c r="L912" s="927" t="s">
        <v>532</v>
      </c>
      <c r="M912" s="928"/>
      <c r="N912" s="928"/>
      <c r="O912" s="929"/>
      <c r="Q912" s="9"/>
      <c r="R912" s="10"/>
      <c r="S912" s="2"/>
      <c r="T912" s="20" t="s">
        <v>532</v>
      </c>
      <c r="U912" s="20" t="s">
        <v>532</v>
      </c>
      <c r="V912" s="21" t="s">
        <v>532</v>
      </c>
    </row>
    <row r="913" spans="1:23" ht="15" customHeight="1" x14ac:dyDescent="0.2">
      <c r="A913" s="37" t="s">
        <v>809</v>
      </c>
      <c r="B913" s="54"/>
      <c r="C913" s="48"/>
      <c r="D913" s="48"/>
      <c r="E913" s="48"/>
      <c r="F913" s="48"/>
      <c r="G913" s="48"/>
      <c r="H913" s="48"/>
      <c r="I913" s="49"/>
      <c r="J913" s="29">
        <f t="shared" si="119"/>
        <v>0</v>
      </c>
      <c r="K913" s="29">
        <f t="shared" si="120"/>
        <v>0</v>
      </c>
      <c r="L913" s="930"/>
      <c r="M913" s="931"/>
      <c r="N913" s="931"/>
      <c r="O913" s="932"/>
      <c r="Q913" s="9"/>
      <c r="R913" s="20" t="s">
        <v>532</v>
      </c>
      <c r="S913" s="10"/>
      <c r="T913" s="2"/>
      <c r="U913" s="20"/>
      <c r="V913" s="21"/>
    </row>
    <row r="914" spans="1:23" ht="15" customHeight="1" x14ac:dyDescent="0.2">
      <c r="A914" s="37" t="s">
        <v>809</v>
      </c>
      <c r="B914" s="54"/>
      <c r="C914" s="48"/>
      <c r="D914" s="48"/>
      <c r="E914" s="48"/>
      <c r="F914" s="48"/>
      <c r="G914" s="48"/>
      <c r="H914" s="48"/>
      <c r="I914" s="49"/>
      <c r="J914" s="29">
        <f t="shared" si="119"/>
        <v>0</v>
      </c>
      <c r="K914" s="29">
        <f t="shared" si="120"/>
        <v>0</v>
      </c>
      <c r="L914" s="930"/>
      <c r="M914" s="931"/>
      <c r="N914" s="931"/>
      <c r="O914" s="932"/>
      <c r="Q914" s="9"/>
      <c r="R914" s="20"/>
      <c r="S914" s="2"/>
      <c r="T914" s="10"/>
      <c r="U914" s="20"/>
      <c r="V914" s="21"/>
    </row>
    <row r="915" spans="1:23" ht="15" customHeight="1" x14ac:dyDescent="0.2">
      <c r="A915" s="37" t="s">
        <v>809</v>
      </c>
      <c r="B915" s="54"/>
      <c r="C915" s="48"/>
      <c r="D915" s="48"/>
      <c r="E915" s="48"/>
      <c r="F915" s="48"/>
      <c r="G915" s="48"/>
      <c r="H915" s="48"/>
      <c r="I915" s="49"/>
      <c r="J915" s="29">
        <f t="shared" si="119"/>
        <v>0</v>
      </c>
      <c r="K915" s="29">
        <f t="shared" si="120"/>
        <v>0</v>
      </c>
      <c r="L915" s="930"/>
      <c r="M915" s="931"/>
      <c r="N915" s="931"/>
      <c r="O915" s="932"/>
      <c r="Q915" s="9"/>
      <c r="R915" s="20" t="s">
        <v>532</v>
      </c>
      <c r="S915" s="2"/>
      <c r="T915" s="2"/>
      <c r="U915" s="10"/>
      <c r="V915" s="21"/>
    </row>
    <row r="916" spans="1:23" ht="15" customHeight="1" thickBot="1" x14ac:dyDescent="0.25">
      <c r="A916" s="40" t="s">
        <v>809</v>
      </c>
      <c r="B916" s="55"/>
      <c r="C916" s="50"/>
      <c r="D916" s="50"/>
      <c r="E916" s="50"/>
      <c r="F916" s="50"/>
      <c r="G916" s="50"/>
      <c r="H916" s="50"/>
      <c r="I916" s="51"/>
      <c r="J916" s="29">
        <f t="shared" si="119"/>
        <v>0</v>
      </c>
      <c r="K916" s="29">
        <f t="shared" si="120"/>
        <v>0</v>
      </c>
      <c r="L916" s="933"/>
      <c r="M916" s="934"/>
      <c r="N916" s="934"/>
      <c r="O916" s="935"/>
      <c r="Q916" s="13"/>
      <c r="R916" s="23" t="s">
        <v>532</v>
      </c>
      <c r="S916" s="3"/>
      <c r="T916" s="3"/>
      <c r="U916" s="14"/>
      <c r="V916" s="15"/>
    </row>
    <row r="917" spans="1:23" ht="15" customHeight="1" x14ac:dyDescent="0.2">
      <c r="C917" s="29">
        <f t="shared" ref="C917:I917" si="121">SUM(C912:C916)</f>
        <v>0</v>
      </c>
      <c r="D917" s="29">
        <f t="shared" si="121"/>
        <v>0</v>
      </c>
      <c r="E917" s="29">
        <f t="shared" si="121"/>
        <v>0</v>
      </c>
      <c r="F917" s="29">
        <f t="shared" si="121"/>
        <v>0</v>
      </c>
      <c r="G917" s="29">
        <f t="shared" si="121"/>
        <v>0</v>
      </c>
      <c r="H917" s="29">
        <f t="shared" si="121"/>
        <v>0</v>
      </c>
      <c r="I917" s="29">
        <f t="shared" si="121"/>
        <v>0</v>
      </c>
      <c r="J917" s="29">
        <f t="shared" si="119"/>
        <v>0</v>
      </c>
      <c r="K917" s="29">
        <f t="shared" si="120"/>
        <v>0</v>
      </c>
    </row>
    <row r="918" spans="1:23" ht="15" customHeight="1" thickBot="1" x14ac:dyDescent="0.25"/>
    <row r="919" spans="1:23" ht="15" customHeight="1" thickBot="1" x14ac:dyDescent="0.25">
      <c r="A919" s="995" t="s">
        <v>873</v>
      </c>
      <c r="B919" s="996"/>
      <c r="C919" s="996"/>
      <c r="D919" s="996"/>
      <c r="E919" s="996"/>
      <c r="F919" s="997"/>
      <c r="G919" s="992" t="s">
        <v>1290</v>
      </c>
      <c r="H919" s="993"/>
      <c r="I919" s="994"/>
      <c r="L919" s="945" t="s">
        <v>495</v>
      </c>
      <c r="M919" s="946"/>
      <c r="N919" s="946"/>
      <c r="O919" s="947"/>
    </row>
    <row r="920" spans="1:23" ht="15" customHeight="1" thickBot="1" x14ac:dyDescent="0.25">
      <c r="A920" s="56" t="s">
        <v>496</v>
      </c>
      <c r="B920" s="87" t="s">
        <v>497</v>
      </c>
      <c r="C920" s="57" t="s">
        <v>498</v>
      </c>
      <c r="D920" s="57" t="s">
        <v>499</v>
      </c>
      <c r="E920" s="57" t="s">
        <v>500</v>
      </c>
      <c r="F920" s="57" t="s">
        <v>501</v>
      </c>
      <c r="G920" s="58" t="s">
        <v>502</v>
      </c>
      <c r="H920" s="58" t="s">
        <v>503</v>
      </c>
      <c r="I920" s="59" t="s">
        <v>504</v>
      </c>
      <c r="L920" s="948"/>
      <c r="M920" s="949"/>
      <c r="N920" s="949"/>
      <c r="O920" s="950"/>
      <c r="Q920" s="24" t="s">
        <v>1291</v>
      </c>
      <c r="R920" s="25" t="s">
        <v>500</v>
      </c>
      <c r="S920" s="25" t="s">
        <v>59</v>
      </c>
      <c r="T920" s="25" t="s">
        <v>734</v>
      </c>
      <c r="U920" s="25" t="s">
        <v>591</v>
      </c>
      <c r="V920" s="25" t="s">
        <v>877</v>
      </c>
      <c r="W920" s="26" t="s">
        <v>704</v>
      </c>
    </row>
    <row r="921" spans="1:23" ht="15" customHeight="1" x14ac:dyDescent="0.2">
      <c r="A921" s="178">
        <v>1</v>
      </c>
      <c r="B921" s="126" t="s">
        <v>616</v>
      </c>
      <c r="C921" s="127"/>
      <c r="D921" s="127"/>
      <c r="E921" s="127"/>
      <c r="F921" s="127"/>
      <c r="G921" s="127"/>
      <c r="H921" s="127"/>
      <c r="I921" s="128"/>
      <c r="J921" s="29">
        <f t="shared" si="117"/>
        <v>0</v>
      </c>
      <c r="K921" s="29">
        <f t="shared" si="118"/>
        <v>0</v>
      </c>
      <c r="L921" s="927" t="s">
        <v>528</v>
      </c>
      <c r="M921" s="928"/>
      <c r="N921" s="928"/>
      <c r="O921" s="929"/>
      <c r="Q921" s="27" t="s">
        <v>500</v>
      </c>
      <c r="R921" s="10"/>
      <c r="S921" s="20"/>
      <c r="T921" s="2"/>
      <c r="U921" s="20"/>
      <c r="V921" s="20"/>
      <c r="W921" s="21"/>
    </row>
    <row r="922" spans="1:23" ht="15" customHeight="1" x14ac:dyDescent="0.2">
      <c r="A922" s="61">
        <v>2</v>
      </c>
      <c r="B922" s="129" t="s">
        <v>1085</v>
      </c>
      <c r="C922" s="48"/>
      <c r="D922" s="48"/>
      <c r="E922" s="48"/>
      <c r="F922" s="48"/>
      <c r="G922" s="48"/>
      <c r="H922" s="48"/>
      <c r="I922" s="49"/>
      <c r="J922" s="29">
        <f t="shared" si="117"/>
        <v>0</v>
      </c>
      <c r="K922" s="29">
        <f t="shared" si="118"/>
        <v>0</v>
      </c>
      <c r="L922" s="930"/>
      <c r="M922" s="931"/>
      <c r="N922" s="931"/>
      <c r="O922" s="932"/>
      <c r="Q922" s="27" t="s">
        <v>59</v>
      </c>
      <c r="R922" s="2"/>
      <c r="S922" s="10"/>
      <c r="T922" s="2"/>
      <c r="U922" s="20" t="s">
        <v>532</v>
      </c>
      <c r="V922" s="20" t="s">
        <v>532</v>
      </c>
      <c r="W922" s="21" t="s">
        <v>532</v>
      </c>
    </row>
    <row r="923" spans="1:23" ht="15" customHeight="1" x14ac:dyDescent="0.2">
      <c r="A923" s="61" t="s">
        <v>521</v>
      </c>
      <c r="B923" s="129" t="s">
        <v>239</v>
      </c>
      <c r="C923" s="48"/>
      <c r="D923" s="48"/>
      <c r="E923" s="48"/>
      <c r="F923" s="48"/>
      <c r="G923" s="48"/>
      <c r="H923" s="48"/>
      <c r="I923" s="49"/>
      <c r="J923" s="29">
        <f t="shared" si="117"/>
        <v>0</v>
      </c>
      <c r="K923" s="29">
        <f t="shared" si="118"/>
        <v>0</v>
      </c>
      <c r="L923" s="930"/>
      <c r="M923" s="931"/>
      <c r="N923" s="931"/>
      <c r="O923" s="932"/>
      <c r="Q923" s="27" t="s">
        <v>734</v>
      </c>
      <c r="R923" s="20"/>
      <c r="S923" s="20" t="s">
        <v>532</v>
      </c>
      <c r="T923" s="10"/>
      <c r="U923" s="2"/>
      <c r="V923" s="20"/>
      <c r="W923" s="21"/>
    </row>
    <row r="924" spans="1:23" ht="15" customHeight="1" x14ac:dyDescent="0.2">
      <c r="A924" s="61" t="s">
        <v>521</v>
      </c>
      <c r="B924" s="129" t="s">
        <v>1023</v>
      </c>
      <c r="C924" s="48"/>
      <c r="D924" s="48"/>
      <c r="E924" s="48"/>
      <c r="F924" s="48"/>
      <c r="G924" s="48"/>
      <c r="H924" s="48"/>
      <c r="I924" s="49"/>
      <c r="J924" s="29">
        <f t="shared" si="117"/>
        <v>0</v>
      </c>
      <c r="K924" s="29">
        <f t="shared" si="118"/>
        <v>0</v>
      </c>
      <c r="L924" s="930"/>
      <c r="M924" s="931"/>
      <c r="N924" s="931"/>
      <c r="O924" s="932"/>
      <c r="Q924" s="27" t="s">
        <v>591</v>
      </c>
      <c r="R924" s="20"/>
      <c r="S924" s="20"/>
      <c r="T924" s="2"/>
      <c r="U924" s="10"/>
      <c r="V924" s="20"/>
      <c r="W924" s="21"/>
    </row>
    <row r="925" spans="1:23" ht="15" customHeight="1" x14ac:dyDescent="0.2">
      <c r="A925" s="61" t="s">
        <v>521</v>
      </c>
      <c r="B925" s="129" t="s">
        <v>881</v>
      </c>
      <c r="C925" s="48"/>
      <c r="D925" s="48"/>
      <c r="E925" s="48"/>
      <c r="F925" s="48"/>
      <c r="G925" s="48"/>
      <c r="H925" s="48"/>
      <c r="I925" s="49"/>
      <c r="J925" s="29">
        <f t="shared" si="117"/>
        <v>0</v>
      </c>
      <c r="K925" s="29">
        <f t="shared" si="118"/>
        <v>0</v>
      </c>
      <c r="L925" s="930"/>
      <c r="M925" s="931"/>
      <c r="N925" s="931"/>
      <c r="O925" s="932"/>
      <c r="Q925" s="27" t="s">
        <v>877</v>
      </c>
      <c r="R925" s="20"/>
      <c r="S925" s="20" t="s">
        <v>532</v>
      </c>
      <c r="T925" s="2"/>
      <c r="U925" s="2"/>
      <c r="V925" s="10"/>
      <c r="W925" s="21"/>
    </row>
    <row r="926" spans="1:23" ht="15" customHeight="1" thickBot="1" x14ac:dyDescent="0.25">
      <c r="A926" s="62" t="s">
        <v>521</v>
      </c>
      <c r="B926" s="130" t="s">
        <v>1025</v>
      </c>
      <c r="C926" s="50"/>
      <c r="D926" s="50"/>
      <c r="E926" s="50"/>
      <c r="F926" s="50"/>
      <c r="G926" s="50"/>
      <c r="H926" s="50"/>
      <c r="I926" s="51"/>
      <c r="J926" s="29">
        <f t="shared" si="117"/>
        <v>0</v>
      </c>
      <c r="K926" s="29">
        <f t="shared" si="118"/>
        <v>0</v>
      </c>
      <c r="L926" s="933"/>
      <c r="M926" s="934"/>
      <c r="N926" s="934"/>
      <c r="O926" s="935"/>
      <c r="Q926" s="28" t="s">
        <v>704</v>
      </c>
      <c r="R926" s="23"/>
      <c r="S926" s="23" t="s">
        <v>532</v>
      </c>
      <c r="T926" s="3"/>
      <c r="U926" s="3"/>
      <c r="V926" s="14"/>
      <c r="W926" s="15"/>
    </row>
    <row r="927" spans="1:23" ht="15" customHeight="1" x14ac:dyDescent="0.2">
      <c r="C927" s="29">
        <f t="shared" ref="C927:I927" si="122">SUM(C921:C926)</f>
        <v>0</v>
      </c>
      <c r="D927" s="29">
        <f t="shared" si="122"/>
        <v>0</v>
      </c>
      <c r="E927" s="29">
        <f t="shared" si="122"/>
        <v>0</v>
      </c>
      <c r="F927" s="29">
        <f t="shared" si="122"/>
        <v>0</v>
      </c>
      <c r="G927" s="29">
        <f t="shared" si="122"/>
        <v>0</v>
      </c>
      <c r="H927" s="29">
        <f t="shared" si="122"/>
        <v>0</v>
      </c>
      <c r="I927" s="29">
        <f t="shared" si="122"/>
        <v>0</v>
      </c>
      <c r="J927" s="29">
        <f t="shared" si="117"/>
        <v>0</v>
      </c>
      <c r="K927" s="29">
        <f t="shared" si="118"/>
        <v>0</v>
      </c>
      <c r="L927" s="4" t="s">
        <v>532</v>
      </c>
    </row>
    <row r="928" spans="1:23" ht="15" customHeight="1" thickBot="1" x14ac:dyDescent="0.25"/>
    <row r="929" spans="1:27" ht="15" customHeight="1" thickBot="1" x14ac:dyDescent="0.25">
      <c r="A929" s="995" t="s">
        <v>944</v>
      </c>
      <c r="B929" s="996"/>
      <c r="C929" s="996"/>
      <c r="D929" s="996"/>
      <c r="E929" s="996"/>
      <c r="F929" s="997"/>
      <c r="G929" s="992" t="s">
        <v>1290</v>
      </c>
      <c r="H929" s="993"/>
      <c r="I929" s="994"/>
      <c r="L929" s="945" t="s">
        <v>495</v>
      </c>
      <c r="M929" s="946"/>
      <c r="N929" s="946"/>
      <c r="O929" s="947"/>
    </row>
    <row r="930" spans="1:27" ht="15" customHeight="1" thickBot="1" x14ac:dyDescent="0.25">
      <c r="A930" s="177" t="s">
        <v>496</v>
      </c>
      <c r="B930" s="191" t="s">
        <v>497</v>
      </c>
      <c r="C930" s="192" t="s">
        <v>498</v>
      </c>
      <c r="D930" s="192" t="s">
        <v>499</v>
      </c>
      <c r="E930" s="192" t="s">
        <v>500</v>
      </c>
      <c r="F930" s="192" t="s">
        <v>501</v>
      </c>
      <c r="G930" s="193" t="s">
        <v>502</v>
      </c>
      <c r="H930" s="193" t="s">
        <v>503</v>
      </c>
      <c r="I930" s="194" t="s">
        <v>504</v>
      </c>
      <c r="L930" s="948"/>
      <c r="M930" s="949"/>
      <c r="N930" s="949"/>
      <c r="O930" s="950"/>
      <c r="Q930" s="24" t="s">
        <v>1291</v>
      </c>
      <c r="R930" s="25" t="s">
        <v>563</v>
      </c>
      <c r="S930" s="25" t="s">
        <v>945</v>
      </c>
      <c r="T930" s="25" t="s">
        <v>946</v>
      </c>
      <c r="U930" s="25"/>
      <c r="V930" s="25"/>
      <c r="W930" s="26"/>
      <c r="Z930" s="5" t="s">
        <v>532</v>
      </c>
    </row>
    <row r="931" spans="1:27" ht="15" customHeight="1" x14ac:dyDescent="0.2">
      <c r="A931" s="178" t="s">
        <v>521</v>
      </c>
      <c r="B931" s="126" t="s">
        <v>949</v>
      </c>
      <c r="C931" s="127"/>
      <c r="D931" s="127"/>
      <c r="E931" s="127"/>
      <c r="F931" s="127"/>
      <c r="G931" s="127"/>
      <c r="H931" s="127"/>
      <c r="I931" s="128"/>
      <c r="J931" s="29">
        <f t="shared" si="117"/>
        <v>0</v>
      </c>
      <c r="K931" s="29">
        <f t="shared" si="118"/>
        <v>0</v>
      </c>
      <c r="L931" s="927" t="s">
        <v>528</v>
      </c>
      <c r="M931" s="928"/>
      <c r="N931" s="928"/>
      <c r="O931" s="929"/>
      <c r="Q931" s="27" t="s">
        <v>563</v>
      </c>
      <c r="R931" s="10"/>
      <c r="S931" s="20"/>
      <c r="T931" s="2"/>
      <c r="U931" s="20"/>
      <c r="V931" s="20"/>
      <c r="W931" s="21"/>
      <c r="Z931" s="5" t="s">
        <v>532</v>
      </c>
    </row>
    <row r="932" spans="1:27" ht="15" customHeight="1" x14ac:dyDescent="0.2">
      <c r="A932" s="61" t="s">
        <v>521</v>
      </c>
      <c r="B932" s="129" t="s">
        <v>950</v>
      </c>
      <c r="C932" s="48"/>
      <c r="D932" s="48"/>
      <c r="E932" s="48"/>
      <c r="F932" s="48"/>
      <c r="G932" s="48"/>
      <c r="H932" s="48"/>
      <c r="I932" s="49"/>
      <c r="J932" s="29">
        <f t="shared" si="117"/>
        <v>0</v>
      </c>
      <c r="K932" s="29">
        <f t="shared" si="118"/>
        <v>0</v>
      </c>
      <c r="L932" s="930"/>
      <c r="M932" s="931"/>
      <c r="N932" s="931"/>
      <c r="O932" s="932"/>
      <c r="Q932" s="27" t="s">
        <v>945</v>
      </c>
      <c r="R932" s="2"/>
      <c r="S932" s="10"/>
      <c r="T932" s="2"/>
      <c r="U932" s="20" t="s">
        <v>532</v>
      </c>
      <c r="V932" s="20" t="s">
        <v>532</v>
      </c>
      <c r="W932" s="21" t="s">
        <v>532</v>
      </c>
    </row>
    <row r="933" spans="1:27" ht="15" customHeight="1" x14ac:dyDescent="0.2">
      <c r="A933" s="61" t="s">
        <v>521</v>
      </c>
      <c r="B933" s="129" t="s">
        <v>951</v>
      </c>
      <c r="C933" s="48"/>
      <c r="D933" s="48"/>
      <c r="E933" s="48"/>
      <c r="F933" s="48"/>
      <c r="G933" s="48"/>
      <c r="H933" s="48"/>
      <c r="I933" s="49"/>
      <c r="J933" s="29">
        <f t="shared" si="117"/>
        <v>0</v>
      </c>
      <c r="K933" s="29">
        <f t="shared" si="118"/>
        <v>0</v>
      </c>
      <c r="L933" s="930"/>
      <c r="M933" s="931"/>
      <c r="N933" s="931"/>
      <c r="O933" s="932"/>
      <c r="Q933" s="27" t="s">
        <v>946</v>
      </c>
      <c r="R933" s="20"/>
      <c r="S933" s="20" t="s">
        <v>532</v>
      </c>
      <c r="T933" s="10"/>
      <c r="U933" s="2"/>
      <c r="V933" s="20"/>
      <c r="W933" s="21"/>
    </row>
    <row r="934" spans="1:27" ht="15" customHeight="1" x14ac:dyDescent="0.2">
      <c r="A934" s="61" t="s">
        <v>521</v>
      </c>
      <c r="B934" s="129" t="s">
        <v>532</v>
      </c>
      <c r="C934" s="48"/>
      <c r="D934" s="48"/>
      <c r="E934" s="48"/>
      <c r="F934" s="48"/>
      <c r="G934" s="48"/>
      <c r="H934" s="48"/>
      <c r="I934" s="49"/>
      <c r="J934" s="29">
        <f t="shared" si="117"/>
        <v>0</v>
      </c>
      <c r="K934" s="29">
        <f t="shared" si="118"/>
        <v>0</v>
      </c>
      <c r="L934" s="930"/>
      <c r="M934" s="931"/>
      <c r="N934" s="931"/>
      <c r="O934" s="932"/>
      <c r="Q934" s="27" t="s">
        <v>532</v>
      </c>
      <c r="R934" s="20"/>
      <c r="S934" s="20"/>
      <c r="T934" s="2"/>
      <c r="U934" s="10"/>
      <c r="V934" s="20"/>
      <c r="W934" s="21"/>
    </row>
    <row r="935" spans="1:27" ht="15" customHeight="1" x14ac:dyDescent="0.2">
      <c r="A935" s="61" t="s">
        <v>521</v>
      </c>
      <c r="B935" s="129"/>
      <c r="C935" s="48"/>
      <c r="D935" s="48"/>
      <c r="E935" s="48"/>
      <c r="F935" s="48"/>
      <c r="G935" s="48"/>
      <c r="H935" s="48"/>
      <c r="I935" s="49"/>
      <c r="J935" s="29">
        <f t="shared" si="117"/>
        <v>0</v>
      </c>
      <c r="K935" s="29">
        <f t="shared" si="118"/>
        <v>0</v>
      </c>
      <c r="L935" s="930"/>
      <c r="M935" s="931"/>
      <c r="N935" s="931"/>
      <c r="O935" s="932"/>
      <c r="Q935" s="27"/>
      <c r="R935" s="20"/>
      <c r="S935" s="20" t="s">
        <v>532</v>
      </c>
      <c r="T935" s="2"/>
      <c r="U935" s="2"/>
      <c r="V935" s="10"/>
      <c r="W935" s="21"/>
    </row>
    <row r="936" spans="1:27" ht="15" customHeight="1" thickBot="1" x14ac:dyDescent="0.25">
      <c r="A936" s="62" t="s">
        <v>521</v>
      </c>
      <c r="B936" s="130"/>
      <c r="C936" s="50"/>
      <c r="D936" s="50"/>
      <c r="E936" s="50"/>
      <c r="F936" s="50"/>
      <c r="G936" s="50"/>
      <c r="H936" s="50"/>
      <c r="I936" s="51"/>
      <c r="J936" s="29">
        <f t="shared" si="117"/>
        <v>0</v>
      </c>
      <c r="K936" s="29">
        <f t="shared" si="118"/>
        <v>0</v>
      </c>
      <c r="L936" s="933"/>
      <c r="M936" s="934"/>
      <c r="N936" s="934"/>
      <c r="O936" s="935"/>
      <c r="Q936" s="28"/>
      <c r="R936" s="23"/>
      <c r="S936" s="23" t="s">
        <v>532</v>
      </c>
      <c r="T936" s="3"/>
      <c r="U936" s="3"/>
      <c r="V936" s="14"/>
      <c r="W936" s="15"/>
    </row>
    <row r="937" spans="1:27" ht="15" customHeight="1" x14ac:dyDescent="0.2">
      <c r="C937" s="29">
        <f>SUM(C931:C936)</f>
        <v>0</v>
      </c>
      <c r="D937" s="29">
        <f>SUM(D931:D936)</f>
        <v>0</v>
      </c>
      <c r="E937" s="29">
        <v>0</v>
      </c>
      <c r="F937" s="29">
        <f>SUM(F931:F936)</f>
        <v>0</v>
      </c>
      <c r="G937" s="29">
        <f>SUM(G931:G936)</f>
        <v>0</v>
      </c>
      <c r="H937" s="29">
        <f>SUM(H931:H936)</f>
        <v>0</v>
      </c>
      <c r="I937" s="29">
        <f>SUM(I931:I936)</f>
        <v>0</v>
      </c>
      <c r="J937" s="29">
        <f t="shared" si="117"/>
        <v>0</v>
      </c>
      <c r="K937" s="29">
        <f t="shared" si="118"/>
        <v>0</v>
      </c>
      <c r="Q937" s="5" t="s">
        <v>532</v>
      </c>
    </row>
    <row r="938" spans="1:27" ht="15" customHeight="1" thickBot="1" x14ac:dyDescent="0.25"/>
    <row r="939" spans="1:27" ht="15" customHeight="1" thickBot="1" x14ac:dyDescent="0.25">
      <c r="A939" s="995" t="s">
        <v>1299</v>
      </c>
      <c r="B939" s="996"/>
      <c r="C939" s="996"/>
      <c r="D939" s="996"/>
      <c r="E939" s="996"/>
      <c r="F939" s="997"/>
      <c r="G939" s="992" t="s">
        <v>1290</v>
      </c>
      <c r="H939" s="993"/>
      <c r="I939" s="994"/>
      <c r="L939" s="986" t="s">
        <v>588</v>
      </c>
      <c r="M939" s="987"/>
      <c r="N939" s="987"/>
      <c r="O939" s="988"/>
    </row>
    <row r="940" spans="1:27" ht="15" customHeight="1" thickBot="1" x14ac:dyDescent="0.25">
      <c r="A940" s="56" t="s">
        <v>496</v>
      </c>
      <c r="B940" s="87" t="s">
        <v>497</v>
      </c>
      <c r="C940" s="57" t="s">
        <v>498</v>
      </c>
      <c r="D940" s="57" t="s">
        <v>499</v>
      </c>
      <c r="E940" s="57" t="s">
        <v>500</v>
      </c>
      <c r="F940" s="57" t="s">
        <v>501</v>
      </c>
      <c r="G940" s="58" t="s">
        <v>502</v>
      </c>
      <c r="H940" s="58" t="s">
        <v>503</v>
      </c>
      <c r="I940" s="59" t="s">
        <v>504</v>
      </c>
      <c r="L940" s="989"/>
      <c r="M940" s="990"/>
      <c r="N940" s="990"/>
      <c r="O940" s="991"/>
      <c r="Q940" s="24" t="s">
        <v>1291</v>
      </c>
      <c r="R940" s="25" t="s">
        <v>241</v>
      </c>
      <c r="S940" s="25" t="s">
        <v>1195</v>
      </c>
      <c r="T940" s="25" t="s">
        <v>1300</v>
      </c>
      <c r="U940" s="25" t="s">
        <v>1088</v>
      </c>
      <c r="V940" s="25" t="s">
        <v>242</v>
      </c>
      <c r="W940" s="25" t="s">
        <v>1089</v>
      </c>
      <c r="X940" s="25" t="s">
        <v>610</v>
      </c>
      <c r="Y940" s="25" t="s">
        <v>800</v>
      </c>
      <c r="Z940" s="25" t="s">
        <v>612</v>
      </c>
      <c r="AA940" s="26" t="s">
        <v>1206</v>
      </c>
    </row>
    <row r="941" spans="1:27" ht="15" customHeight="1" x14ac:dyDescent="0.2">
      <c r="A941" s="60">
        <v>1</v>
      </c>
      <c r="B941" s="126" t="s">
        <v>1094</v>
      </c>
      <c r="C941" s="127">
        <v>12</v>
      </c>
      <c r="D941" s="127">
        <v>11</v>
      </c>
      <c r="E941" s="127">
        <v>0</v>
      </c>
      <c r="F941" s="127">
        <v>1</v>
      </c>
      <c r="G941" s="127">
        <v>52</v>
      </c>
      <c r="H941" s="127">
        <v>12</v>
      </c>
      <c r="I941" s="128">
        <v>22</v>
      </c>
      <c r="J941" s="29">
        <f t="shared" si="117"/>
        <v>12</v>
      </c>
      <c r="K941" s="29">
        <f t="shared" si="118"/>
        <v>22</v>
      </c>
      <c r="L941" s="927" t="s">
        <v>1301</v>
      </c>
      <c r="M941" s="928"/>
      <c r="N941" s="928"/>
      <c r="O941" s="929"/>
      <c r="Q941" s="27" t="s">
        <v>241</v>
      </c>
      <c r="R941" s="10"/>
      <c r="S941" s="20"/>
      <c r="T941" s="2"/>
      <c r="U941" s="20"/>
      <c r="V941" s="20"/>
      <c r="W941" s="20"/>
      <c r="X941" s="20"/>
      <c r="Y941" s="20"/>
      <c r="Z941" s="20"/>
      <c r="AA941" s="21"/>
    </row>
    <row r="942" spans="1:27" ht="15" customHeight="1" x14ac:dyDescent="0.2">
      <c r="A942" s="61">
        <v>2</v>
      </c>
      <c r="B942" s="129" t="s">
        <v>1093</v>
      </c>
      <c r="C942" s="48">
        <v>13</v>
      </c>
      <c r="D942" s="48">
        <v>9</v>
      </c>
      <c r="E942" s="48">
        <v>2</v>
      </c>
      <c r="F942" s="48">
        <v>2</v>
      </c>
      <c r="G942" s="48">
        <v>39</v>
      </c>
      <c r="H942" s="48">
        <v>12</v>
      </c>
      <c r="I942" s="49">
        <v>20</v>
      </c>
      <c r="J942" s="29">
        <f t="shared" si="117"/>
        <v>13</v>
      </c>
      <c r="K942" s="29">
        <f t="shared" si="118"/>
        <v>20</v>
      </c>
      <c r="L942" s="930"/>
      <c r="M942" s="931"/>
      <c r="N942" s="931"/>
      <c r="O942" s="932"/>
      <c r="Q942" s="27" t="s">
        <v>1195</v>
      </c>
      <c r="R942" s="2"/>
      <c r="S942" s="10"/>
      <c r="T942" s="2"/>
      <c r="U942" s="20"/>
      <c r="V942" s="20"/>
      <c r="W942" s="20"/>
      <c r="X942" s="20"/>
      <c r="Y942" s="20"/>
      <c r="Z942" s="20"/>
      <c r="AA942" s="21"/>
    </row>
    <row r="943" spans="1:27" ht="15" customHeight="1" x14ac:dyDescent="0.2">
      <c r="A943" s="61" t="s">
        <v>629</v>
      </c>
      <c r="B943" s="129" t="s">
        <v>244</v>
      </c>
      <c r="C943" s="48">
        <v>13</v>
      </c>
      <c r="D943" s="48">
        <v>8</v>
      </c>
      <c r="E943" s="48">
        <v>3</v>
      </c>
      <c r="F943" s="48">
        <v>2</v>
      </c>
      <c r="G943" s="48">
        <v>40</v>
      </c>
      <c r="H943" s="48">
        <v>24</v>
      </c>
      <c r="I943" s="49">
        <v>19</v>
      </c>
      <c r="J943" s="29">
        <f t="shared" si="117"/>
        <v>13</v>
      </c>
      <c r="K943" s="29">
        <f t="shared" si="118"/>
        <v>19</v>
      </c>
      <c r="L943" s="930"/>
      <c r="M943" s="931"/>
      <c r="N943" s="931"/>
      <c r="O943" s="932"/>
      <c r="Q943" s="27" t="s">
        <v>1300</v>
      </c>
      <c r="R943" s="20"/>
      <c r="S943" s="20" t="s">
        <v>532</v>
      </c>
      <c r="T943" s="10"/>
      <c r="U943" s="20"/>
      <c r="V943" s="20" t="s">
        <v>532</v>
      </c>
      <c r="W943" s="20"/>
      <c r="X943" s="2"/>
      <c r="Y943" s="20" t="s">
        <v>532</v>
      </c>
      <c r="Z943" s="20"/>
      <c r="AA943" s="21"/>
    </row>
    <row r="944" spans="1:27" ht="15" customHeight="1" x14ac:dyDescent="0.2">
      <c r="A944" s="61" t="s">
        <v>629</v>
      </c>
      <c r="B944" s="129" t="s">
        <v>1092</v>
      </c>
      <c r="C944" s="48">
        <v>13</v>
      </c>
      <c r="D944" s="48">
        <v>9</v>
      </c>
      <c r="E944" s="48">
        <v>1</v>
      </c>
      <c r="F944" s="48">
        <v>3</v>
      </c>
      <c r="G944" s="48">
        <v>35</v>
      </c>
      <c r="H944" s="48">
        <v>22</v>
      </c>
      <c r="I944" s="49">
        <v>19</v>
      </c>
      <c r="J944" s="29">
        <f t="shared" si="117"/>
        <v>13</v>
      </c>
      <c r="K944" s="29">
        <f t="shared" si="118"/>
        <v>19</v>
      </c>
      <c r="L944" s="930"/>
      <c r="M944" s="931"/>
      <c r="N944" s="931"/>
      <c r="O944" s="932"/>
      <c r="Q944" s="27" t="s">
        <v>1088</v>
      </c>
      <c r="R944" s="20"/>
      <c r="S944" s="20"/>
      <c r="T944" s="2"/>
      <c r="U944" s="10"/>
      <c r="V944" s="20" t="s">
        <v>532</v>
      </c>
      <c r="W944" s="20"/>
      <c r="X944" s="2"/>
      <c r="Y944" s="20"/>
      <c r="Z944" s="20"/>
      <c r="AA944" s="21"/>
    </row>
    <row r="945" spans="1:29" ht="15" customHeight="1" x14ac:dyDescent="0.2">
      <c r="A945" s="61">
        <v>5</v>
      </c>
      <c r="B945" s="129" t="s">
        <v>1200</v>
      </c>
      <c r="C945" s="48">
        <v>18</v>
      </c>
      <c r="D945" s="48">
        <v>6</v>
      </c>
      <c r="E945" s="48">
        <v>2</v>
      </c>
      <c r="F945" s="48">
        <v>10</v>
      </c>
      <c r="G945" s="48">
        <v>29</v>
      </c>
      <c r="H945" s="48">
        <v>42</v>
      </c>
      <c r="I945" s="49">
        <v>14</v>
      </c>
      <c r="J945" s="29">
        <f t="shared" si="117"/>
        <v>18</v>
      </c>
      <c r="K945" s="29">
        <f t="shared" si="118"/>
        <v>14</v>
      </c>
      <c r="L945" s="930" t="s">
        <v>4</v>
      </c>
      <c r="M945" s="931"/>
      <c r="N945" s="931"/>
      <c r="O945" s="932"/>
      <c r="Q945" s="27" t="s">
        <v>242</v>
      </c>
      <c r="R945" s="20"/>
      <c r="S945" s="20"/>
      <c r="T945" s="20"/>
      <c r="U945" s="20" t="s">
        <v>532</v>
      </c>
      <c r="V945" s="10"/>
      <c r="W945" s="20"/>
      <c r="X945" s="2"/>
      <c r="Y945" s="20"/>
      <c r="Z945" s="20"/>
      <c r="AA945" s="21"/>
    </row>
    <row r="946" spans="1:29" ht="15" customHeight="1" x14ac:dyDescent="0.2">
      <c r="A946" s="61">
        <v>6</v>
      </c>
      <c r="B946" s="129" t="s">
        <v>621</v>
      </c>
      <c r="C946" s="48">
        <v>16</v>
      </c>
      <c r="D946" s="48">
        <v>5</v>
      </c>
      <c r="E946" s="48">
        <v>2</v>
      </c>
      <c r="F946" s="48">
        <v>9</v>
      </c>
      <c r="G946" s="48">
        <v>22</v>
      </c>
      <c r="H946" s="48">
        <v>27</v>
      </c>
      <c r="I946" s="49">
        <v>12</v>
      </c>
      <c r="J946" s="29">
        <f t="shared" si="117"/>
        <v>16</v>
      </c>
      <c r="K946" s="29">
        <f t="shared" si="118"/>
        <v>12</v>
      </c>
      <c r="L946" s="930"/>
      <c r="M946" s="931"/>
      <c r="N946" s="931"/>
      <c r="O946" s="932"/>
      <c r="Q946" s="27" t="s">
        <v>1089</v>
      </c>
      <c r="R946" s="20"/>
      <c r="S946" s="20"/>
      <c r="T946" s="20"/>
      <c r="U946" s="20"/>
      <c r="V946" s="2"/>
      <c r="W946" s="10"/>
      <c r="X946" s="2"/>
      <c r="Y946" s="20" t="s">
        <v>532</v>
      </c>
      <c r="Z946" s="20" t="s">
        <v>532</v>
      </c>
      <c r="AA946" s="21" t="s">
        <v>532</v>
      </c>
    </row>
    <row r="947" spans="1:29" ht="15" customHeight="1" x14ac:dyDescent="0.2">
      <c r="A947" s="61">
        <v>7</v>
      </c>
      <c r="B947" s="129" t="s">
        <v>1211</v>
      </c>
      <c r="C947" s="48">
        <v>12</v>
      </c>
      <c r="D947" s="48">
        <v>4</v>
      </c>
      <c r="E947" s="48">
        <v>3</v>
      </c>
      <c r="F947" s="48">
        <v>5</v>
      </c>
      <c r="G947" s="48">
        <v>16</v>
      </c>
      <c r="H947" s="48">
        <v>22</v>
      </c>
      <c r="I947" s="49">
        <v>11</v>
      </c>
      <c r="J947" s="29">
        <f t="shared" si="117"/>
        <v>12</v>
      </c>
      <c r="K947" s="29">
        <f t="shared" si="118"/>
        <v>11</v>
      </c>
      <c r="L947" s="930"/>
      <c r="M947" s="931"/>
      <c r="N947" s="931"/>
      <c r="O947" s="932"/>
      <c r="Q947" s="27" t="s">
        <v>610</v>
      </c>
      <c r="R947" s="20"/>
      <c r="S947" s="20"/>
      <c r="T947" s="20"/>
      <c r="U947" s="20"/>
      <c r="V947" s="20"/>
      <c r="W947" s="20" t="s">
        <v>532</v>
      </c>
      <c r="X947" s="10"/>
      <c r="Y947" s="2"/>
      <c r="Z947" s="20"/>
      <c r="AA947" s="21"/>
    </row>
    <row r="948" spans="1:29" ht="15" customHeight="1" x14ac:dyDescent="0.2">
      <c r="A948" s="61">
        <v>8</v>
      </c>
      <c r="B948" s="129" t="s">
        <v>1199</v>
      </c>
      <c r="C948" s="48">
        <v>16</v>
      </c>
      <c r="D948" s="48">
        <v>4</v>
      </c>
      <c r="E948" s="48">
        <v>1</v>
      </c>
      <c r="F948" s="48">
        <v>11</v>
      </c>
      <c r="G948" s="48">
        <v>24</v>
      </c>
      <c r="H948" s="48">
        <v>46</v>
      </c>
      <c r="I948" s="49">
        <v>9</v>
      </c>
      <c r="J948" s="29">
        <f t="shared" si="117"/>
        <v>16</v>
      </c>
      <c r="K948" s="29">
        <f t="shared" si="118"/>
        <v>9</v>
      </c>
      <c r="L948" s="930"/>
      <c r="M948" s="931"/>
      <c r="N948" s="931"/>
      <c r="O948" s="932"/>
      <c r="Q948" s="27" t="s">
        <v>800</v>
      </c>
      <c r="R948" s="20"/>
      <c r="S948" s="20"/>
      <c r="T948" s="20"/>
      <c r="U948" s="20"/>
      <c r="V948" s="20"/>
      <c r="W948" s="20"/>
      <c r="X948" s="2"/>
      <c r="Y948" s="10"/>
      <c r="Z948" s="20"/>
      <c r="AA948" s="21"/>
    </row>
    <row r="949" spans="1:29" ht="15" customHeight="1" x14ac:dyDescent="0.2">
      <c r="A949" s="61" t="s">
        <v>988</v>
      </c>
      <c r="B949" s="129" t="s">
        <v>245</v>
      </c>
      <c r="C949" s="48">
        <v>12</v>
      </c>
      <c r="D949" s="48">
        <v>2</v>
      </c>
      <c r="E949" s="48">
        <v>0</v>
      </c>
      <c r="F949" s="48">
        <v>10</v>
      </c>
      <c r="G949" s="48">
        <v>12</v>
      </c>
      <c r="H949" s="48">
        <v>33</v>
      </c>
      <c r="I949" s="49">
        <v>4</v>
      </c>
      <c r="J949" s="29">
        <f t="shared" si="117"/>
        <v>12</v>
      </c>
      <c r="K949" s="29">
        <f t="shared" si="118"/>
        <v>4</v>
      </c>
      <c r="L949" s="930"/>
      <c r="M949" s="931"/>
      <c r="N949" s="931"/>
      <c r="O949" s="932"/>
      <c r="Q949" s="27" t="s">
        <v>612</v>
      </c>
      <c r="R949" s="20"/>
      <c r="S949" s="20"/>
      <c r="T949" s="20"/>
      <c r="U949" s="20"/>
      <c r="V949" s="20"/>
      <c r="W949" s="20" t="s">
        <v>532</v>
      </c>
      <c r="X949" s="2"/>
      <c r="Y949" s="2"/>
      <c r="Z949" s="10"/>
      <c r="AA949" s="21"/>
    </row>
    <row r="950" spans="1:29" ht="15" customHeight="1" thickBot="1" x14ac:dyDescent="0.25">
      <c r="A950" s="62" t="s">
        <v>988</v>
      </c>
      <c r="B950" s="130" t="s">
        <v>1095</v>
      </c>
      <c r="C950" s="50">
        <v>12</v>
      </c>
      <c r="D950" s="50">
        <v>1</v>
      </c>
      <c r="E950" s="50">
        <v>2</v>
      </c>
      <c r="F950" s="50">
        <v>9</v>
      </c>
      <c r="G950" s="50">
        <v>11</v>
      </c>
      <c r="H950" s="50">
        <v>45</v>
      </c>
      <c r="I950" s="51">
        <v>4</v>
      </c>
      <c r="J950" s="29">
        <f t="shared" si="117"/>
        <v>12</v>
      </c>
      <c r="K950" s="29">
        <f t="shared" si="118"/>
        <v>4</v>
      </c>
      <c r="L950" s="933"/>
      <c r="M950" s="934"/>
      <c r="N950" s="934"/>
      <c r="O950" s="935"/>
      <c r="Q950" s="28" t="s">
        <v>1206</v>
      </c>
      <c r="R950" s="23"/>
      <c r="S950" s="23"/>
      <c r="T950" s="23"/>
      <c r="U950" s="23"/>
      <c r="V950" s="23"/>
      <c r="W950" s="23" t="s">
        <v>532</v>
      </c>
      <c r="X950" s="3"/>
      <c r="Y950" s="3"/>
      <c r="Z950" s="14"/>
      <c r="AA950" s="15"/>
    </row>
    <row r="951" spans="1:29" ht="15" customHeight="1" x14ac:dyDescent="0.2">
      <c r="C951" s="29">
        <f>SUM(C941:C950)</f>
        <v>137</v>
      </c>
      <c r="D951" s="29">
        <v>59</v>
      </c>
      <c r="E951" s="29">
        <v>16</v>
      </c>
      <c r="F951" s="29">
        <v>62</v>
      </c>
      <c r="G951" s="29">
        <v>280</v>
      </c>
      <c r="H951" s="29">
        <v>285</v>
      </c>
      <c r="I951" s="29">
        <f>SUM(I941:I950)</f>
        <v>134</v>
      </c>
      <c r="J951" s="29">
        <f t="shared" si="117"/>
        <v>137</v>
      </c>
      <c r="K951" s="29">
        <f t="shared" si="118"/>
        <v>134</v>
      </c>
      <c r="L951" s="4" t="s">
        <v>532</v>
      </c>
    </row>
    <row r="952" spans="1:29" ht="15" customHeight="1" thickBot="1" x14ac:dyDescent="0.25"/>
    <row r="953" spans="1:29" ht="15" customHeight="1" thickBot="1" x14ac:dyDescent="0.25">
      <c r="A953" s="939" t="s">
        <v>1302</v>
      </c>
      <c r="B953" s="940"/>
      <c r="C953" s="940"/>
      <c r="D953" s="940"/>
      <c r="E953" s="940"/>
      <c r="F953" s="941"/>
      <c r="G953" s="967" t="s">
        <v>1290</v>
      </c>
      <c r="H953" s="968"/>
      <c r="I953" s="969"/>
      <c r="L953" s="945" t="s">
        <v>495</v>
      </c>
      <c r="M953" s="946"/>
      <c r="N953" s="946"/>
      <c r="O953" s="947"/>
    </row>
    <row r="954" spans="1:29" ht="15" customHeight="1" thickBot="1" x14ac:dyDescent="0.25">
      <c r="A954" s="80" t="s">
        <v>496</v>
      </c>
      <c r="B954" s="88" t="s">
        <v>497</v>
      </c>
      <c r="C954" s="81" t="s">
        <v>498</v>
      </c>
      <c r="D954" s="81" t="s">
        <v>499</v>
      </c>
      <c r="E954" s="81" t="s">
        <v>500</v>
      </c>
      <c r="F954" s="81" t="s">
        <v>501</v>
      </c>
      <c r="G954" s="82" t="s">
        <v>502</v>
      </c>
      <c r="H954" s="82" t="s">
        <v>503</v>
      </c>
      <c r="I954" s="83" t="s">
        <v>504</v>
      </c>
      <c r="L954" s="948"/>
      <c r="M954" s="949"/>
      <c r="N954" s="949"/>
      <c r="O954" s="950"/>
      <c r="Q954" s="24" t="s">
        <v>1291</v>
      </c>
      <c r="R954" s="72" t="s">
        <v>744</v>
      </c>
      <c r="S954" s="72" t="s">
        <v>733</v>
      </c>
      <c r="T954" s="72" t="s">
        <v>500</v>
      </c>
      <c r="U954" s="72" t="s">
        <v>1212</v>
      </c>
      <c r="V954" s="72" t="s">
        <v>502</v>
      </c>
      <c r="W954" s="72" t="s">
        <v>990</v>
      </c>
      <c r="X954" s="72" t="s">
        <v>745</v>
      </c>
      <c r="Y954" s="72" t="s">
        <v>811</v>
      </c>
      <c r="Z954" s="72" t="s">
        <v>514</v>
      </c>
      <c r="AA954" s="72" t="s">
        <v>653</v>
      </c>
      <c r="AB954" s="72" t="s">
        <v>994</v>
      </c>
      <c r="AC954" s="73" t="s">
        <v>547</v>
      </c>
    </row>
    <row r="955" spans="1:29" ht="15" customHeight="1" x14ac:dyDescent="0.2">
      <c r="A955" s="79">
        <v>1</v>
      </c>
      <c r="B955" s="53" t="s">
        <v>71</v>
      </c>
      <c r="C955" s="46"/>
      <c r="D955" s="46"/>
      <c r="E955" s="46"/>
      <c r="F955" s="46"/>
      <c r="G955" s="46"/>
      <c r="H955" s="46"/>
      <c r="I955" s="47"/>
      <c r="J955" s="29">
        <f t="shared" ref="J955:J1030" si="123">D955+E955+F955</f>
        <v>0</v>
      </c>
      <c r="K955" s="29">
        <f t="shared" ref="K955:K1030" si="124">D955*2+E955</f>
        <v>0</v>
      </c>
      <c r="L955" s="927" t="s">
        <v>528</v>
      </c>
      <c r="M955" s="928"/>
      <c r="N955" s="928"/>
      <c r="O955" s="929"/>
      <c r="Q955" s="74" t="s">
        <v>744</v>
      </c>
      <c r="R955" s="10"/>
      <c r="S955" s="20"/>
      <c r="T955" s="20"/>
      <c r="U955" s="20"/>
      <c r="V955" s="20"/>
      <c r="W955" s="20"/>
      <c r="X955" s="20"/>
      <c r="Y955" s="20"/>
      <c r="Z955" s="20"/>
      <c r="AA955" s="20"/>
      <c r="AB955" s="20"/>
      <c r="AC955" s="21"/>
    </row>
    <row r="956" spans="1:29" ht="15" customHeight="1" x14ac:dyDescent="0.2">
      <c r="A956" s="77" t="s">
        <v>521</v>
      </c>
      <c r="B956" s="54" t="s">
        <v>829</v>
      </c>
      <c r="C956" s="48"/>
      <c r="D956" s="48"/>
      <c r="E956" s="48"/>
      <c r="F956" s="48"/>
      <c r="G956" s="48"/>
      <c r="H956" s="48"/>
      <c r="I956" s="49"/>
      <c r="J956" s="29">
        <f t="shared" si="123"/>
        <v>0</v>
      </c>
      <c r="K956" s="29">
        <f t="shared" si="124"/>
        <v>0</v>
      </c>
      <c r="L956" s="930"/>
      <c r="M956" s="931"/>
      <c r="N956" s="931"/>
      <c r="O956" s="932"/>
      <c r="Q956" s="74" t="s">
        <v>733</v>
      </c>
      <c r="R956" s="2"/>
      <c r="S956" s="10"/>
      <c r="T956" s="20"/>
      <c r="U956" s="20"/>
      <c r="V956" s="20"/>
      <c r="W956" s="20"/>
      <c r="X956" s="20"/>
      <c r="Y956" s="20"/>
      <c r="Z956" s="20"/>
      <c r="AA956" s="20"/>
      <c r="AB956" s="20"/>
      <c r="AC956" s="21"/>
    </row>
    <row r="957" spans="1:29" ht="15" customHeight="1" x14ac:dyDescent="0.2">
      <c r="A957" s="77" t="s">
        <v>521</v>
      </c>
      <c r="B957" s="54" t="s">
        <v>823</v>
      </c>
      <c r="C957" s="48"/>
      <c r="D957" s="48"/>
      <c r="E957" s="48"/>
      <c r="F957" s="48"/>
      <c r="G957" s="48"/>
      <c r="H957" s="48"/>
      <c r="I957" s="49"/>
      <c r="J957" s="29">
        <f t="shared" si="123"/>
        <v>0</v>
      </c>
      <c r="K957" s="29">
        <f t="shared" si="124"/>
        <v>0</v>
      </c>
      <c r="L957" s="930"/>
      <c r="M957" s="931"/>
      <c r="N957" s="931"/>
      <c r="O957" s="932"/>
      <c r="Q957" s="74" t="s">
        <v>1303</v>
      </c>
      <c r="R957" s="20"/>
      <c r="S957" s="20"/>
      <c r="T957" s="10"/>
      <c r="U957" s="20"/>
      <c r="V957" s="2"/>
      <c r="W957" s="20"/>
      <c r="X957" s="20"/>
      <c r="Y957" s="20"/>
      <c r="Z957" s="20"/>
      <c r="AA957" s="20"/>
      <c r="AB957" s="20"/>
      <c r="AC957" s="21"/>
    </row>
    <row r="958" spans="1:29" ht="15" customHeight="1" x14ac:dyDescent="0.2">
      <c r="A958" s="77" t="s">
        <v>521</v>
      </c>
      <c r="B958" s="54" t="s">
        <v>737</v>
      </c>
      <c r="C958" s="48"/>
      <c r="D958" s="48"/>
      <c r="E958" s="48"/>
      <c r="F958" s="48"/>
      <c r="G958" s="48"/>
      <c r="H958" s="48"/>
      <c r="I958" s="49"/>
      <c r="J958" s="29">
        <f t="shared" si="123"/>
        <v>0</v>
      </c>
      <c r="K958" s="29">
        <f t="shared" si="124"/>
        <v>0</v>
      </c>
      <c r="L958" s="930"/>
      <c r="M958" s="931"/>
      <c r="N958" s="931"/>
      <c r="O958" s="932"/>
      <c r="Q958" s="74" t="s">
        <v>1212</v>
      </c>
      <c r="R958" s="20"/>
      <c r="S958" s="20"/>
      <c r="T958" s="2"/>
      <c r="U958" s="10"/>
      <c r="V958" s="2"/>
      <c r="W958" s="20"/>
      <c r="X958" s="20"/>
      <c r="Y958" s="20"/>
      <c r="Z958" s="20"/>
      <c r="AA958" s="20"/>
      <c r="AB958" s="20"/>
      <c r="AC958" s="21"/>
    </row>
    <row r="959" spans="1:29" ht="15" customHeight="1" x14ac:dyDescent="0.2">
      <c r="A959" s="77" t="s">
        <v>521</v>
      </c>
      <c r="B959" s="54" t="s">
        <v>1213</v>
      </c>
      <c r="C959" s="48"/>
      <c r="D959" s="48"/>
      <c r="E959" s="48"/>
      <c r="F959" s="48"/>
      <c r="G959" s="48"/>
      <c r="H959" s="48"/>
      <c r="I959" s="49"/>
      <c r="J959" s="29">
        <f t="shared" si="123"/>
        <v>0</v>
      </c>
      <c r="K959" s="29">
        <f t="shared" si="124"/>
        <v>0</v>
      </c>
      <c r="L959" s="930"/>
      <c r="M959" s="931"/>
      <c r="N959" s="931"/>
      <c r="O959" s="932"/>
      <c r="Q959" s="74" t="s">
        <v>502</v>
      </c>
      <c r="R959" s="20"/>
      <c r="S959" s="20"/>
      <c r="T959" s="20"/>
      <c r="U959" s="20" t="s">
        <v>532</v>
      </c>
      <c r="V959" s="10"/>
      <c r="W959" s="20"/>
      <c r="X959" s="20" t="s">
        <v>532</v>
      </c>
      <c r="Y959" s="20"/>
      <c r="Z959" s="2"/>
      <c r="AA959" s="20" t="s">
        <v>532</v>
      </c>
      <c r="AB959" s="20"/>
      <c r="AC959" s="21"/>
    </row>
    <row r="960" spans="1:29" ht="15" customHeight="1" x14ac:dyDescent="0.2">
      <c r="A960" s="77" t="s">
        <v>521</v>
      </c>
      <c r="B960" s="54" t="s">
        <v>1097</v>
      </c>
      <c r="C960" s="48"/>
      <c r="D960" s="48"/>
      <c r="E960" s="48"/>
      <c r="F960" s="48"/>
      <c r="G960" s="48"/>
      <c r="H960" s="48"/>
      <c r="I960" s="49"/>
      <c r="J960" s="29">
        <f t="shared" si="123"/>
        <v>0</v>
      </c>
      <c r="K960" s="29">
        <f t="shared" si="124"/>
        <v>0</v>
      </c>
      <c r="L960" s="930"/>
      <c r="M960" s="931"/>
      <c r="N960" s="931"/>
      <c r="O960" s="932"/>
      <c r="Q960" s="74" t="s">
        <v>990</v>
      </c>
      <c r="R960" s="20"/>
      <c r="S960" s="20"/>
      <c r="T960" s="20"/>
      <c r="U960" s="20"/>
      <c r="V960" s="2"/>
      <c r="W960" s="10"/>
      <c r="X960" s="20" t="s">
        <v>532</v>
      </c>
      <c r="Y960" s="20"/>
      <c r="Z960" s="2"/>
      <c r="AA960" s="20"/>
      <c r="AB960" s="20"/>
      <c r="AC960" s="21"/>
    </row>
    <row r="961" spans="1:29" ht="15" customHeight="1" x14ac:dyDescent="0.2">
      <c r="A961" s="77" t="s">
        <v>521</v>
      </c>
      <c r="B961" s="54" t="s">
        <v>70</v>
      </c>
      <c r="C961" s="48"/>
      <c r="D961" s="48"/>
      <c r="E961" s="48"/>
      <c r="F961" s="48"/>
      <c r="G961" s="48"/>
      <c r="H961" s="48"/>
      <c r="I961" s="49"/>
      <c r="J961" s="29">
        <f t="shared" si="123"/>
        <v>0</v>
      </c>
      <c r="K961" s="29">
        <f t="shared" si="124"/>
        <v>0</v>
      </c>
      <c r="L961" s="930"/>
      <c r="M961" s="931"/>
      <c r="N961" s="931"/>
      <c r="O961" s="932"/>
      <c r="Q961" s="74" t="s">
        <v>745</v>
      </c>
      <c r="R961" s="20"/>
      <c r="S961" s="20"/>
      <c r="T961" s="20"/>
      <c r="U961" s="20"/>
      <c r="V961" s="20"/>
      <c r="W961" s="20" t="s">
        <v>532</v>
      </c>
      <c r="X961" s="10"/>
      <c r="Y961" s="20"/>
      <c r="Z961" s="2"/>
      <c r="AA961" s="20"/>
      <c r="AB961" s="20"/>
      <c r="AC961" s="21"/>
    </row>
    <row r="962" spans="1:29" ht="15" customHeight="1" x14ac:dyDescent="0.2">
      <c r="A962" s="77" t="s">
        <v>521</v>
      </c>
      <c r="B962" s="54" t="s">
        <v>1304</v>
      </c>
      <c r="C962" s="48"/>
      <c r="D962" s="48"/>
      <c r="E962" s="48"/>
      <c r="F962" s="48"/>
      <c r="G962" s="48"/>
      <c r="H962" s="48"/>
      <c r="I962" s="49"/>
      <c r="J962" s="29">
        <f t="shared" si="123"/>
        <v>0</v>
      </c>
      <c r="K962" s="29">
        <f t="shared" si="124"/>
        <v>0</v>
      </c>
      <c r="L962" s="930"/>
      <c r="M962" s="931"/>
      <c r="N962" s="931"/>
      <c r="O962" s="932"/>
      <c r="Q962" s="74" t="s">
        <v>811</v>
      </c>
      <c r="R962" s="20"/>
      <c r="S962" s="20"/>
      <c r="T962" s="20"/>
      <c r="U962" s="20"/>
      <c r="V962" s="20"/>
      <c r="W962" s="20"/>
      <c r="X962" s="2"/>
      <c r="Y962" s="10"/>
      <c r="Z962" s="2"/>
      <c r="AA962" s="20" t="s">
        <v>532</v>
      </c>
      <c r="AB962" s="20" t="s">
        <v>532</v>
      </c>
      <c r="AC962" s="21" t="s">
        <v>532</v>
      </c>
    </row>
    <row r="963" spans="1:29" ht="15" customHeight="1" x14ac:dyDescent="0.2">
      <c r="A963" s="77" t="s">
        <v>521</v>
      </c>
      <c r="B963" s="54" t="s">
        <v>247</v>
      </c>
      <c r="C963" s="48"/>
      <c r="D963" s="48"/>
      <c r="E963" s="48"/>
      <c r="F963" s="48"/>
      <c r="G963" s="48"/>
      <c r="H963" s="48"/>
      <c r="I963" s="49"/>
      <c r="J963" s="29">
        <f t="shared" si="123"/>
        <v>0</v>
      </c>
      <c r="K963" s="29">
        <f t="shared" si="124"/>
        <v>0</v>
      </c>
      <c r="L963" s="930"/>
      <c r="M963" s="931"/>
      <c r="N963" s="931"/>
      <c r="O963" s="932"/>
      <c r="Q963" s="74" t="s">
        <v>514</v>
      </c>
      <c r="R963" s="20"/>
      <c r="S963" s="20"/>
      <c r="T963" s="20"/>
      <c r="U963" s="20"/>
      <c r="V963" s="20"/>
      <c r="W963" s="20"/>
      <c r="X963" s="20"/>
      <c r="Y963" s="20" t="s">
        <v>532</v>
      </c>
      <c r="Z963" s="10"/>
      <c r="AA963" s="2"/>
      <c r="AB963" s="20"/>
      <c r="AC963" s="21"/>
    </row>
    <row r="964" spans="1:29" ht="15" customHeight="1" x14ac:dyDescent="0.2">
      <c r="A964" s="77" t="s">
        <v>521</v>
      </c>
      <c r="B964" s="54" t="s">
        <v>740</v>
      </c>
      <c r="C964" s="48"/>
      <c r="D964" s="48"/>
      <c r="E964" s="48"/>
      <c r="F964" s="48"/>
      <c r="G964" s="48"/>
      <c r="H964" s="48"/>
      <c r="I964" s="49"/>
      <c r="J964" s="29">
        <f t="shared" si="123"/>
        <v>0</v>
      </c>
      <c r="K964" s="29">
        <f t="shared" si="124"/>
        <v>0</v>
      </c>
      <c r="L964" s="930"/>
      <c r="M964" s="931"/>
      <c r="N964" s="931"/>
      <c r="O964" s="932"/>
      <c r="Q964" s="74" t="s">
        <v>653</v>
      </c>
      <c r="R964" s="20"/>
      <c r="S964" s="20"/>
      <c r="T964" s="20"/>
      <c r="U964" s="20"/>
      <c r="V964" s="20"/>
      <c r="W964" s="20"/>
      <c r="X964" s="20"/>
      <c r="Y964" s="20"/>
      <c r="Z964" s="2"/>
      <c r="AA964" s="10"/>
      <c r="AB964" s="20"/>
      <c r="AC964" s="21"/>
    </row>
    <row r="965" spans="1:29" ht="15" customHeight="1" x14ac:dyDescent="0.2">
      <c r="A965" s="77" t="s">
        <v>521</v>
      </c>
      <c r="B965" s="54" t="s">
        <v>655</v>
      </c>
      <c r="C965" s="48"/>
      <c r="D965" s="48"/>
      <c r="E965" s="48"/>
      <c r="F965" s="48"/>
      <c r="G965" s="48"/>
      <c r="H965" s="48"/>
      <c r="I965" s="49"/>
      <c r="J965" s="29">
        <f t="shared" si="123"/>
        <v>0</v>
      </c>
      <c r="K965" s="29">
        <f t="shared" si="124"/>
        <v>0</v>
      </c>
      <c r="L965" s="930"/>
      <c r="M965" s="931"/>
      <c r="N965" s="931"/>
      <c r="O965" s="932"/>
      <c r="Q965" s="74" t="s">
        <v>994</v>
      </c>
      <c r="R965" s="20"/>
      <c r="S965" s="20"/>
      <c r="T965" s="20"/>
      <c r="U965" s="20"/>
      <c r="V965" s="20"/>
      <c r="W965" s="20"/>
      <c r="X965" s="20"/>
      <c r="Y965" s="20" t="s">
        <v>532</v>
      </c>
      <c r="Z965" s="2"/>
      <c r="AA965" s="2"/>
      <c r="AB965" s="10"/>
      <c r="AC965" s="21"/>
    </row>
    <row r="966" spans="1:29" ht="15" customHeight="1" thickBot="1" x14ac:dyDescent="0.25">
      <c r="A966" s="78" t="s">
        <v>521</v>
      </c>
      <c r="B966" s="55" t="s">
        <v>72</v>
      </c>
      <c r="C966" s="50"/>
      <c r="D966" s="50"/>
      <c r="E966" s="50"/>
      <c r="F966" s="50"/>
      <c r="G966" s="50"/>
      <c r="H966" s="50"/>
      <c r="I966" s="51"/>
      <c r="J966" s="29">
        <f t="shared" si="123"/>
        <v>0</v>
      </c>
      <c r="K966" s="29">
        <f t="shared" si="124"/>
        <v>0</v>
      </c>
      <c r="L966" s="933"/>
      <c r="M966" s="934"/>
      <c r="N966" s="934"/>
      <c r="O966" s="935"/>
      <c r="Q966" s="75" t="s">
        <v>547</v>
      </c>
      <c r="R966" s="23"/>
      <c r="S966" s="23"/>
      <c r="T966" s="23"/>
      <c r="U966" s="23"/>
      <c r="V966" s="23"/>
      <c r="W966" s="23"/>
      <c r="X966" s="23"/>
      <c r="Y966" s="23" t="s">
        <v>532</v>
      </c>
      <c r="Z966" s="3"/>
      <c r="AA966" s="3"/>
      <c r="AB966" s="14"/>
      <c r="AC966" s="15"/>
    </row>
    <row r="967" spans="1:29" ht="15" customHeight="1" x14ac:dyDescent="0.2">
      <c r="C967" s="29">
        <f t="shared" ref="C967:I967" si="125">SUM(C955:C961)</f>
        <v>0</v>
      </c>
      <c r="D967" s="29">
        <f t="shared" si="125"/>
        <v>0</v>
      </c>
      <c r="E967" s="29">
        <f t="shared" si="125"/>
        <v>0</v>
      </c>
      <c r="F967" s="29">
        <f t="shared" si="125"/>
        <v>0</v>
      </c>
      <c r="G967" s="29">
        <f t="shared" si="125"/>
        <v>0</v>
      </c>
      <c r="H967" s="29">
        <f t="shared" si="125"/>
        <v>0</v>
      </c>
      <c r="I967" s="29">
        <f t="shared" si="125"/>
        <v>0</v>
      </c>
      <c r="J967" s="29">
        <f t="shared" si="123"/>
        <v>0</v>
      </c>
      <c r="K967" s="29">
        <f t="shared" si="124"/>
        <v>0</v>
      </c>
    </row>
    <row r="968" spans="1:29" ht="15" customHeight="1" thickBot="1" x14ac:dyDescent="0.25"/>
    <row r="969" spans="1:29" ht="15" customHeight="1" thickBot="1" x14ac:dyDescent="0.25">
      <c r="A969" s="939" t="s">
        <v>1305</v>
      </c>
      <c r="B969" s="940"/>
      <c r="C969" s="940"/>
      <c r="D969" s="940"/>
      <c r="E969" s="940"/>
      <c r="F969" s="941"/>
      <c r="G969" s="967" t="s">
        <v>1290</v>
      </c>
      <c r="H969" s="968"/>
      <c r="I969" s="969"/>
      <c r="L969" s="945" t="s">
        <v>495</v>
      </c>
      <c r="M969" s="946"/>
      <c r="N969" s="946"/>
      <c r="O969" s="947"/>
    </row>
    <row r="970" spans="1:29" ht="15" customHeight="1" thickBot="1" x14ac:dyDescent="0.25">
      <c r="A970" s="80" t="s">
        <v>496</v>
      </c>
      <c r="B970" s="88" t="s">
        <v>497</v>
      </c>
      <c r="C970" s="81" t="s">
        <v>498</v>
      </c>
      <c r="D970" s="81" t="s">
        <v>499</v>
      </c>
      <c r="E970" s="81" t="s">
        <v>500</v>
      </c>
      <c r="F970" s="81" t="s">
        <v>501</v>
      </c>
      <c r="G970" s="82" t="s">
        <v>502</v>
      </c>
      <c r="H970" s="82" t="s">
        <v>503</v>
      </c>
      <c r="I970" s="83" t="s">
        <v>504</v>
      </c>
      <c r="L970" s="948"/>
      <c r="M970" s="949"/>
      <c r="N970" s="949"/>
      <c r="O970" s="950"/>
      <c r="Q970" s="24" t="s">
        <v>1291</v>
      </c>
      <c r="R970" s="72" t="s">
        <v>541</v>
      </c>
      <c r="S970" s="72"/>
      <c r="T970" s="72"/>
      <c r="U970" s="72"/>
      <c r="V970" s="72"/>
      <c r="W970" s="73"/>
    </row>
    <row r="971" spans="1:29" ht="15" customHeight="1" x14ac:dyDescent="0.2">
      <c r="A971" s="79">
        <v>1</v>
      </c>
      <c r="B971" s="53" t="s">
        <v>741</v>
      </c>
      <c r="C971" s="46"/>
      <c r="D971" s="46"/>
      <c r="E971" s="46"/>
      <c r="F971" s="46"/>
      <c r="G971" s="46"/>
      <c r="H971" s="46"/>
      <c r="I971" s="47"/>
      <c r="J971" s="29">
        <f t="shared" si="123"/>
        <v>0</v>
      </c>
      <c r="K971" s="29">
        <f t="shared" si="124"/>
        <v>0</v>
      </c>
      <c r="L971" s="927" t="s">
        <v>528</v>
      </c>
      <c r="M971" s="928"/>
      <c r="N971" s="928"/>
      <c r="O971" s="929"/>
      <c r="Q971" s="74" t="s">
        <v>541</v>
      </c>
      <c r="R971" s="10"/>
      <c r="S971" s="20"/>
      <c r="T971" s="2"/>
      <c r="U971" s="20"/>
      <c r="V971" s="20"/>
      <c r="W971" s="21"/>
    </row>
    <row r="972" spans="1:29" ht="15" customHeight="1" x14ac:dyDescent="0.2">
      <c r="A972" s="77" t="s">
        <v>521</v>
      </c>
      <c r="B972" s="54" t="s">
        <v>532</v>
      </c>
      <c r="C972" s="48"/>
      <c r="D972" s="48"/>
      <c r="E972" s="48"/>
      <c r="F972" s="48"/>
      <c r="G972" s="48"/>
      <c r="H972" s="48"/>
      <c r="I972" s="49"/>
      <c r="J972" s="29">
        <f t="shared" si="123"/>
        <v>0</v>
      </c>
      <c r="K972" s="29">
        <f t="shared" si="124"/>
        <v>0</v>
      </c>
      <c r="L972" s="930"/>
      <c r="M972" s="931"/>
      <c r="N972" s="931"/>
      <c r="O972" s="932"/>
      <c r="Q972" s="74" t="s">
        <v>532</v>
      </c>
      <c r="R972" s="2"/>
      <c r="S972" s="10"/>
      <c r="T972" s="2"/>
      <c r="U972" s="20" t="s">
        <v>532</v>
      </c>
      <c r="V972" s="20" t="s">
        <v>532</v>
      </c>
      <c r="W972" s="21" t="s">
        <v>532</v>
      </c>
    </row>
    <row r="973" spans="1:29" ht="15" customHeight="1" x14ac:dyDescent="0.2">
      <c r="A973" s="77" t="s">
        <v>521</v>
      </c>
      <c r="B973" s="54" t="s">
        <v>532</v>
      </c>
      <c r="C973" s="48"/>
      <c r="D973" s="48"/>
      <c r="E973" s="48"/>
      <c r="F973" s="48"/>
      <c r="G973" s="48"/>
      <c r="H973" s="48"/>
      <c r="I973" s="49"/>
      <c r="J973" s="29">
        <f t="shared" si="123"/>
        <v>0</v>
      </c>
      <c r="K973" s="29">
        <f t="shared" si="124"/>
        <v>0</v>
      </c>
      <c r="L973" s="930"/>
      <c r="M973" s="931"/>
      <c r="N973" s="931"/>
      <c r="O973" s="932"/>
      <c r="Q973" s="74"/>
      <c r="R973" s="20"/>
      <c r="S973" s="20" t="s">
        <v>532</v>
      </c>
      <c r="T973" s="10"/>
      <c r="U973" s="2"/>
      <c r="V973" s="20"/>
      <c r="W973" s="21"/>
    </row>
    <row r="974" spans="1:29" ht="15" customHeight="1" x14ac:dyDescent="0.2">
      <c r="A974" s="77" t="s">
        <v>521</v>
      </c>
      <c r="B974" s="54"/>
      <c r="C974" s="48"/>
      <c r="D974" s="48"/>
      <c r="E974" s="48"/>
      <c r="F974" s="48"/>
      <c r="G974" s="48"/>
      <c r="H974" s="48"/>
      <c r="I974" s="49"/>
      <c r="J974" s="29">
        <f t="shared" si="123"/>
        <v>0</v>
      </c>
      <c r="K974" s="29">
        <f t="shared" si="124"/>
        <v>0</v>
      </c>
      <c r="L974" s="930"/>
      <c r="M974" s="931"/>
      <c r="N974" s="931"/>
      <c r="O974" s="932"/>
      <c r="Q974" s="74"/>
      <c r="R974" s="20"/>
      <c r="S974" s="20"/>
      <c r="T974" s="2"/>
      <c r="U974" s="10"/>
      <c r="V974" s="20"/>
      <c r="W974" s="21"/>
    </row>
    <row r="975" spans="1:29" ht="15" customHeight="1" x14ac:dyDescent="0.2">
      <c r="A975" s="77" t="s">
        <v>521</v>
      </c>
      <c r="B975" s="54"/>
      <c r="C975" s="48"/>
      <c r="D975" s="48"/>
      <c r="E975" s="48"/>
      <c r="F975" s="48"/>
      <c r="G975" s="48"/>
      <c r="H975" s="48"/>
      <c r="I975" s="49"/>
      <c r="J975" s="29">
        <f t="shared" si="123"/>
        <v>0</v>
      </c>
      <c r="K975" s="29">
        <f t="shared" si="124"/>
        <v>0</v>
      </c>
      <c r="L975" s="930"/>
      <c r="M975" s="931"/>
      <c r="N975" s="931"/>
      <c r="O975" s="932"/>
      <c r="Q975" s="74"/>
      <c r="R975" s="20"/>
      <c r="S975" s="20" t="s">
        <v>532</v>
      </c>
      <c r="T975" s="2"/>
      <c r="U975" s="2"/>
      <c r="V975" s="10"/>
      <c r="W975" s="21"/>
    </row>
    <row r="976" spans="1:29" ht="15" customHeight="1" thickBot="1" x14ac:dyDescent="0.25">
      <c r="A976" s="78" t="s">
        <v>521</v>
      </c>
      <c r="B976" s="55"/>
      <c r="C976" s="50"/>
      <c r="D976" s="50"/>
      <c r="E976" s="50"/>
      <c r="F976" s="50"/>
      <c r="G976" s="50"/>
      <c r="H976" s="50"/>
      <c r="I976" s="51"/>
      <c r="J976" s="29">
        <f t="shared" si="123"/>
        <v>0</v>
      </c>
      <c r="K976" s="29">
        <f t="shared" si="124"/>
        <v>0</v>
      </c>
      <c r="L976" s="933"/>
      <c r="M976" s="934"/>
      <c r="N976" s="934"/>
      <c r="O976" s="935"/>
      <c r="Q976" s="75"/>
      <c r="R976" s="23"/>
      <c r="S976" s="23" t="s">
        <v>532</v>
      </c>
      <c r="T976" s="3"/>
      <c r="U976" s="3"/>
      <c r="V976" s="14"/>
      <c r="W976" s="15"/>
    </row>
    <row r="977" spans="1:25" ht="15" customHeight="1" x14ac:dyDescent="0.2">
      <c r="C977" s="29">
        <f t="shared" ref="C977:I977" si="126">SUM(C965:C971)</f>
        <v>0</v>
      </c>
      <c r="D977" s="29">
        <f t="shared" si="126"/>
        <v>0</v>
      </c>
      <c r="E977" s="29">
        <f t="shared" si="126"/>
        <v>0</v>
      </c>
      <c r="F977" s="29">
        <f t="shared" si="126"/>
        <v>0</v>
      </c>
      <c r="G977" s="29">
        <f t="shared" si="126"/>
        <v>0</v>
      </c>
      <c r="H977" s="29">
        <f t="shared" si="126"/>
        <v>0</v>
      </c>
      <c r="I977" s="29">
        <f t="shared" si="126"/>
        <v>0</v>
      </c>
      <c r="J977" s="29">
        <f t="shared" si="123"/>
        <v>0</v>
      </c>
      <c r="K977" s="29">
        <f t="shared" si="124"/>
        <v>0</v>
      </c>
    </row>
    <row r="978" spans="1:25" ht="15" customHeight="1" thickBot="1" x14ac:dyDescent="0.25"/>
    <row r="979" spans="1:25" ht="15" customHeight="1" thickBot="1" x14ac:dyDescent="0.25">
      <c r="A979" s="944" t="s">
        <v>76</v>
      </c>
      <c r="B979" s="942"/>
      <c r="C979" s="942"/>
      <c r="D979" s="942"/>
      <c r="E979" s="942"/>
      <c r="F979" s="951"/>
      <c r="G979" s="936" t="s">
        <v>1290</v>
      </c>
      <c r="H979" s="937"/>
      <c r="I979" s="938"/>
      <c r="L979" s="945" t="s">
        <v>495</v>
      </c>
      <c r="M979" s="946"/>
      <c r="N979" s="946"/>
      <c r="O979" s="947"/>
    </row>
    <row r="980" spans="1:25" ht="15" customHeight="1" thickBot="1" x14ac:dyDescent="0.25">
      <c r="A980" s="96" t="s">
        <v>496</v>
      </c>
      <c r="B980" s="103" t="s">
        <v>497</v>
      </c>
      <c r="C980" s="104" t="s">
        <v>498</v>
      </c>
      <c r="D980" s="104" t="s">
        <v>499</v>
      </c>
      <c r="E980" s="104" t="s">
        <v>500</v>
      </c>
      <c r="F980" s="104" t="s">
        <v>501</v>
      </c>
      <c r="G980" s="105" t="s">
        <v>502</v>
      </c>
      <c r="H980" s="105" t="s">
        <v>503</v>
      </c>
      <c r="I980" s="106" t="s">
        <v>504</v>
      </c>
      <c r="L980" s="948"/>
      <c r="M980" s="949"/>
      <c r="N980" s="949"/>
      <c r="O980" s="950"/>
      <c r="Q980" s="24" t="s">
        <v>1291</v>
      </c>
      <c r="R980" s="94" t="s">
        <v>1306</v>
      </c>
      <c r="S980" s="94"/>
      <c r="T980" s="94"/>
      <c r="U980" s="94"/>
      <c r="V980" s="94"/>
      <c r="W980" s="94"/>
      <c r="X980" s="94"/>
      <c r="Y980" s="95"/>
    </row>
    <row r="981" spans="1:25" ht="15" customHeight="1" x14ac:dyDescent="0.2">
      <c r="A981" s="102">
        <v>1</v>
      </c>
      <c r="B981" s="126" t="s">
        <v>1307</v>
      </c>
      <c r="C981" s="127"/>
      <c r="D981" s="127"/>
      <c r="E981" s="127"/>
      <c r="F981" s="127"/>
      <c r="G981" s="127"/>
      <c r="H981" s="127"/>
      <c r="I981" s="128"/>
      <c r="J981" s="29">
        <f t="shared" ref="J981:J989" si="127">D981+E981+F981</f>
        <v>0</v>
      </c>
      <c r="K981" s="29">
        <f t="shared" ref="K981:K989" si="128">D981*2+E981</f>
        <v>0</v>
      </c>
      <c r="L981" s="927" t="s">
        <v>528</v>
      </c>
      <c r="M981" s="928"/>
      <c r="N981" s="928"/>
      <c r="O981" s="929"/>
      <c r="Q981" s="92" t="s">
        <v>1306</v>
      </c>
      <c r="R981" s="10"/>
      <c r="S981" s="20"/>
      <c r="T981" s="20" t="s">
        <v>532</v>
      </c>
      <c r="U981" s="20"/>
      <c r="V981" s="2"/>
      <c r="W981" s="20" t="s">
        <v>532</v>
      </c>
      <c r="X981" s="20"/>
      <c r="Y981" s="21"/>
    </row>
    <row r="982" spans="1:25" ht="15" customHeight="1" x14ac:dyDescent="0.2">
      <c r="A982" s="100" t="s">
        <v>521</v>
      </c>
      <c r="B982" s="129"/>
      <c r="C982" s="48"/>
      <c r="D982" s="48"/>
      <c r="E982" s="48"/>
      <c r="F982" s="48"/>
      <c r="G982" s="48"/>
      <c r="H982" s="48"/>
      <c r="I982" s="49"/>
      <c r="J982" s="29">
        <f t="shared" si="127"/>
        <v>0</v>
      </c>
      <c r="K982" s="29">
        <f t="shared" si="128"/>
        <v>0</v>
      </c>
      <c r="L982" s="930"/>
      <c r="M982" s="931"/>
      <c r="N982" s="931"/>
      <c r="O982" s="932"/>
      <c r="Q982" s="92"/>
      <c r="R982" s="2"/>
      <c r="S982" s="10"/>
      <c r="T982" s="20" t="s">
        <v>532</v>
      </c>
      <c r="U982" s="20"/>
      <c r="V982" s="2"/>
      <c r="W982" s="20"/>
      <c r="X982" s="20"/>
      <c r="Y982" s="21"/>
    </row>
    <row r="983" spans="1:25" ht="15" customHeight="1" x14ac:dyDescent="0.2">
      <c r="A983" s="100" t="s">
        <v>521</v>
      </c>
      <c r="B983" s="129"/>
      <c r="C983" s="48"/>
      <c r="D983" s="48"/>
      <c r="E983" s="48"/>
      <c r="F983" s="48"/>
      <c r="G983" s="48"/>
      <c r="H983" s="48"/>
      <c r="I983" s="49"/>
      <c r="J983" s="29">
        <f t="shared" si="127"/>
        <v>0</v>
      </c>
      <c r="K983" s="29">
        <f t="shared" si="128"/>
        <v>0</v>
      </c>
      <c r="L983" s="930"/>
      <c r="M983" s="931"/>
      <c r="N983" s="931"/>
      <c r="O983" s="932"/>
      <c r="Q983" s="92"/>
      <c r="R983" s="20"/>
      <c r="S983" s="20" t="s">
        <v>532</v>
      </c>
      <c r="T983" s="10"/>
      <c r="U983" s="20"/>
      <c r="V983" s="2"/>
      <c r="W983" s="20"/>
      <c r="X983" s="20"/>
      <c r="Y983" s="21"/>
    </row>
    <row r="984" spans="1:25" ht="15" customHeight="1" x14ac:dyDescent="0.2">
      <c r="A984" s="100" t="s">
        <v>521</v>
      </c>
      <c r="B984" s="129"/>
      <c r="C984" s="48"/>
      <c r="D984" s="48"/>
      <c r="E984" s="48"/>
      <c r="F984" s="48"/>
      <c r="G984" s="48"/>
      <c r="H984" s="48"/>
      <c r="I984" s="49"/>
      <c r="J984" s="29">
        <f t="shared" si="127"/>
        <v>0</v>
      </c>
      <c r="K984" s="29">
        <f t="shared" si="128"/>
        <v>0</v>
      </c>
      <c r="L984" s="930"/>
      <c r="M984" s="931"/>
      <c r="N984" s="931"/>
      <c r="O984" s="932"/>
      <c r="Q984" s="92"/>
      <c r="R984" s="20"/>
      <c r="S984" s="20"/>
      <c r="T984" s="2"/>
      <c r="U984" s="10"/>
      <c r="V984" s="2"/>
      <c r="W984" s="20" t="s">
        <v>532</v>
      </c>
      <c r="X984" s="20" t="s">
        <v>532</v>
      </c>
      <c r="Y984" s="21" t="s">
        <v>532</v>
      </c>
    </row>
    <row r="985" spans="1:25" ht="15" customHeight="1" x14ac:dyDescent="0.2">
      <c r="A985" s="100" t="s">
        <v>521</v>
      </c>
      <c r="B985" s="129" t="s">
        <v>532</v>
      </c>
      <c r="C985" s="48"/>
      <c r="D985" s="48"/>
      <c r="E985" s="48"/>
      <c r="F985" s="48"/>
      <c r="G985" s="48"/>
      <c r="H985" s="48"/>
      <c r="I985" s="49"/>
      <c r="J985" s="29">
        <f t="shared" si="127"/>
        <v>0</v>
      </c>
      <c r="K985" s="29">
        <f t="shared" si="128"/>
        <v>0</v>
      </c>
      <c r="L985" s="930"/>
      <c r="M985" s="931"/>
      <c r="N985" s="931"/>
      <c r="O985" s="932"/>
      <c r="Q985" s="92"/>
      <c r="R985" s="20"/>
      <c r="S985" s="20"/>
      <c r="T985" s="20"/>
      <c r="U985" s="20" t="s">
        <v>532</v>
      </c>
      <c r="V985" s="10"/>
      <c r="W985" s="2"/>
      <c r="X985" s="20"/>
      <c r="Y985" s="21"/>
    </row>
    <row r="986" spans="1:25" ht="15" customHeight="1" x14ac:dyDescent="0.2">
      <c r="A986" s="100" t="s">
        <v>521</v>
      </c>
      <c r="B986" s="129" t="s">
        <v>532</v>
      </c>
      <c r="C986" s="48"/>
      <c r="D986" s="48"/>
      <c r="E986" s="48"/>
      <c r="F986" s="48"/>
      <c r="G986" s="48"/>
      <c r="H986" s="48"/>
      <c r="I986" s="49"/>
      <c r="J986" s="29">
        <f t="shared" si="127"/>
        <v>0</v>
      </c>
      <c r="K986" s="29">
        <f t="shared" si="128"/>
        <v>0</v>
      </c>
      <c r="L986" s="930"/>
      <c r="M986" s="931"/>
      <c r="N986" s="931"/>
      <c r="O986" s="932"/>
      <c r="Q986" s="92"/>
      <c r="R986" s="20"/>
      <c r="S986" s="20"/>
      <c r="T986" s="20"/>
      <c r="U986" s="20"/>
      <c r="V986" s="2"/>
      <c r="W986" s="10"/>
      <c r="X986" s="20"/>
      <c r="Y986" s="21"/>
    </row>
    <row r="987" spans="1:25" ht="15" customHeight="1" x14ac:dyDescent="0.2">
      <c r="A987" s="100" t="s">
        <v>521</v>
      </c>
      <c r="B987" s="129" t="s">
        <v>532</v>
      </c>
      <c r="C987" s="48"/>
      <c r="D987" s="48"/>
      <c r="E987" s="48"/>
      <c r="F987" s="48"/>
      <c r="G987" s="48"/>
      <c r="H987" s="48"/>
      <c r="I987" s="49"/>
      <c r="J987" s="29">
        <f t="shared" si="127"/>
        <v>0</v>
      </c>
      <c r="K987" s="29">
        <f t="shared" si="128"/>
        <v>0</v>
      </c>
      <c r="L987" s="930"/>
      <c r="M987" s="931"/>
      <c r="N987" s="931"/>
      <c r="O987" s="932"/>
      <c r="Q987" s="92"/>
      <c r="R987" s="20"/>
      <c r="S987" s="20"/>
      <c r="T987" s="20"/>
      <c r="U987" s="20" t="s">
        <v>532</v>
      </c>
      <c r="V987" s="2"/>
      <c r="W987" s="2"/>
      <c r="X987" s="10"/>
      <c r="Y987" s="21"/>
    </row>
    <row r="988" spans="1:25" ht="15" customHeight="1" thickBot="1" x14ac:dyDescent="0.25">
      <c r="A988" s="101" t="s">
        <v>521</v>
      </c>
      <c r="B988" s="130" t="s">
        <v>532</v>
      </c>
      <c r="C988" s="50"/>
      <c r="D988" s="50"/>
      <c r="E988" s="50"/>
      <c r="F988" s="50"/>
      <c r="G988" s="50"/>
      <c r="H988" s="50"/>
      <c r="I988" s="51"/>
      <c r="J988" s="29">
        <f t="shared" si="127"/>
        <v>0</v>
      </c>
      <c r="K988" s="29">
        <f t="shared" si="128"/>
        <v>0</v>
      </c>
      <c r="L988" s="933"/>
      <c r="M988" s="934"/>
      <c r="N988" s="934"/>
      <c r="O988" s="935"/>
      <c r="Q988" s="93"/>
      <c r="R988" s="23"/>
      <c r="S988" s="23"/>
      <c r="T988" s="23"/>
      <c r="U988" s="23" t="s">
        <v>532</v>
      </c>
      <c r="V988" s="3"/>
      <c r="W988" s="3"/>
      <c r="X988" s="14"/>
      <c r="Y988" s="15"/>
    </row>
    <row r="989" spans="1:25" ht="15" customHeight="1" x14ac:dyDescent="0.2">
      <c r="C989" s="29">
        <f t="shared" ref="C989:I989" si="129">SUM(C981:C988)</f>
        <v>0</v>
      </c>
      <c r="D989" s="29">
        <f t="shared" si="129"/>
        <v>0</v>
      </c>
      <c r="E989" s="29">
        <f t="shared" si="129"/>
        <v>0</v>
      </c>
      <c r="F989" s="29">
        <f t="shared" si="129"/>
        <v>0</v>
      </c>
      <c r="G989" s="29">
        <f t="shared" si="129"/>
        <v>0</v>
      </c>
      <c r="H989" s="29">
        <f t="shared" si="129"/>
        <v>0</v>
      </c>
      <c r="I989" s="29">
        <f t="shared" si="129"/>
        <v>0</v>
      </c>
      <c r="J989" s="29">
        <f t="shared" si="127"/>
        <v>0</v>
      </c>
      <c r="K989" s="29">
        <f t="shared" si="128"/>
        <v>0</v>
      </c>
    </row>
    <row r="990" spans="1:25" ht="15" customHeight="1" thickBot="1" x14ac:dyDescent="0.25"/>
    <row r="991" spans="1:25" ht="15" customHeight="1" thickBot="1" x14ac:dyDescent="0.25">
      <c r="A991" s="944" t="s">
        <v>1106</v>
      </c>
      <c r="B991" s="942"/>
      <c r="C991" s="942"/>
      <c r="D991" s="942"/>
      <c r="E991" s="942"/>
      <c r="F991" s="951"/>
      <c r="G991" s="936" t="s">
        <v>1290</v>
      </c>
      <c r="H991" s="937"/>
      <c r="I991" s="938"/>
      <c r="L991" s="945" t="s">
        <v>495</v>
      </c>
      <c r="M991" s="946"/>
      <c r="N991" s="946"/>
      <c r="O991" s="947"/>
    </row>
    <row r="992" spans="1:25" ht="15" customHeight="1" thickBot="1" x14ac:dyDescent="0.25">
      <c r="A992" s="96" t="s">
        <v>496</v>
      </c>
      <c r="B992" s="103" t="s">
        <v>497</v>
      </c>
      <c r="C992" s="104" t="s">
        <v>498</v>
      </c>
      <c r="D992" s="104" t="s">
        <v>499</v>
      </c>
      <c r="E992" s="104" t="s">
        <v>500</v>
      </c>
      <c r="F992" s="104" t="s">
        <v>501</v>
      </c>
      <c r="G992" s="105" t="s">
        <v>502</v>
      </c>
      <c r="H992" s="105" t="s">
        <v>503</v>
      </c>
      <c r="I992" s="106" t="s">
        <v>504</v>
      </c>
      <c r="L992" s="948"/>
      <c r="M992" s="949"/>
      <c r="N992" s="949"/>
      <c r="O992" s="950"/>
      <c r="Q992" s="24" t="s">
        <v>1291</v>
      </c>
      <c r="R992" s="94" t="s">
        <v>716</v>
      </c>
      <c r="S992" s="94"/>
      <c r="T992" s="94"/>
      <c r="U992" s="94"/>
      <c r="V992" s="94"/>
      <c r="W992" s="94"/>
      <c r="X992" s="94"/>
      <c r="Y992" s="95"/>
    </row>
    <row r="993" spans="1:31" ht="15" customHeight="1" x14ac:dyDescent="0.2">
      <c r="A993" s="102" t="s">
        <v>521</v>
      </c>
      <c r="B993" s="53" t="s">
        <v>1107</v>
      </c>
      <c r="C993" s="46" t="s">
        <v>532</v>
      </c>
      <c r="D993" s="46"/>
      <c r="E993" s="46"/>
      <c r="F993" s="46"/>
      <c r="G993" s="46"/>
      <c r="H993" s="46"/>
      <c r="I993" s="47"/>
      <c r="J993" s="29">
        <f t="shared" ref="J993:J1001" si="130">D993+E993+F993</f>
        <v>0</v>
      </c>
      <c r="K993" s="29">
        <f t="shared" ref="K993:K1001" si="131">D993*2+E993</f>
        <v>0</v>
      </c>
      <c r="L993" s="927" t="s">
        <v>528</v>
      </c>
      <c r="M993" s="928"/>
      <c r="N993" s="928"/>
      <c r="O993" s="929"/>
      <c r="Q993" s="92" t="s">
        <v>716</v>
      </c>
      <c r="R993" s="10"/>
      <c r="S993" s="20"/>
      <c r="T993" s="20" t="s">
        <v>532</v>
      </c>
      <c r="U993" s="20"/>
      <c r="V993" s="2"/>
      <c r="W993" s="20" t="s">
        <v>532</v>
      </c>
      <c r="X993" s="20"/>
      <c r="Y993" s="21"/>
    </row>
    <row r="994" spans="1:31" ht="15" customHeight="1" x14ac:dyDescent="0.2">
      <c r="A994" s="100" t="s">
        <v>521</v>
      </c>
      <c r="B994" s="54"/>
      <c r="C994" s="48"/>
      <c r="D994" s="48"/>
      <c r="E994" s="48"/>
      <c r="F994" s="48"/>
      <c r="G994" s="48"/>
      <c r="H994" s="48"/>
      <c r="I994" s="49"/>
      <c r="J994" s="29">
        <f>D994+E994+F994</f>
        <v>0</v>
      </c>
      <c r="K994" s="29">
        <f>D994*2+E994</f>
        <v>0</v>
      </c>
      <c r="L994" s="930"/>
      <c r="M994" s="931"/>
      <c r="N994" s="931"/>
      <c r="O994" s="932"/>
      <c r="Q994" s="92"/>
      <c r="R994" s="2"/>
      <c r="S994" s="10"/>
      <c r="T994" s="20" t="s">
        <v>532</v>
      </c>
      <c r="U994" s="20"/>
      <c r="V994" s="2"/>
      <c r="W994" s="20"/>
      <c r="X994" s="20"/>
      <c r="Y994" s="21"/>
    </row>
    <row r="995" spans="1:31" ht="15" customHeight="1" x14ac:dyDescent="0.2">
      <c r="A995" s="100" t="s">
        <v>521</v>
      </c>
      <c r="B995" s="54"/>
      <c r="C995" s="48"/>
      <c r="D995" s="48"/>
      <c r="E995" s="48"/>
      <c r="F995" s="48"/>
      <c r="G995" s="48"/>
      <c r="H995" s="48"/>
      <c r="I995" s="49"/>
      <c r="J995" s="29">
        <f>D995+E995+F995</f>
        <v>0</v>
      </c>
      <c r="K995" s="29">
        <f>D995*2+E995</f>
        <v>0</v>
      </c>
      <c r="L995" s="930"/>
      <c r="M995" s="931"/>
      <c r="N995" s="931"/>
      <c r="O995" s="932"/>
      <c r="Q995" s="92"/>
      <c r="R995" s="20"/>
      <c r="S995" s="20" t="s">
        <v>532</v>
      </c>
      <c r="T995" s="10"/>
      <c r="U995" s="20"/>
      <c r="V995" s="2"/>
      <c r="W995" s="20"/>
      <c r="X995" s="20"/>
      <c r="Y995" s="21"/>
    </row>
    <row r="996" spans="1:31" ht="15" customHeight="1" x14ac:dyDescent="0.2">
      <c r="A996" s="100" t="s">
        <v>521</v>
      </c>
      <c r="B996" s="54"/>
      <c r="C996" s="48"/>
      <c r="D996" s="48"/>
      <c r="E996" s="48"/>
      <c r="F996" s="48"/>
      <c r="G996" s="48"/>
      <c r="H996" s="48"/>
      <c r="I996" s="49"/>
      <c r="J996" s="29">
        <f>D996+E996+F996</f>
        <v>0</v>
      </c>
      <c r="K996" s="29">
        <f>D996*2+E996</f>
        <v>0</v>
      </c>
      <c r="L996" s="930"/>
      <c r="M996" s="931"/>
      <c r="N996" s="931"/>
      <c r="O996" s="932"/>
      <c r="Q996" s="92"/>
      <c r="R996" s="20"/>
      <c r="S996" s="20"/>
      <c r="T996" s="2"/>
      <c r="U996" s="10"/>
      <c r="V996" s="2"/>
      <c r="W996" s="20" t="s">
        <v>532</v>
      </c>
      <c r="X996" s="20" t="s">
        <v>532</v>
      </c>
      <c r="Y996" s="21" t="s">
        <v>532</v>
      </c>
    </row>
    <row r="997" spans="1:31" ht="15" customHeight="1" x14ac:dyDescent="0.2">
      <c r="A997" s="100" t="s">
        <v>521</v>
      </c>
      <c r="B997" s="54"/>
      <c r="C997" s="48"/>
      <c r="D997" s="48"/>
      <c r="E997" s="48"/>
      <c r="F997" s="48"/>
      <c r="G997" s="48"/>
      <c r="H997" s="48"/>
      <c r="I997" s="49"/>
      <c r="J997" s="29">
        <f t="shared" si="130"/>
        <v>0</v>
      </c>
      <c r="K997" s="29">
        <f t="shared" si="131"/>
        <v>0</v>
      </c>
      <c r="L997" s="930"/>
      <c r="M997" s="931"/>
      <c r="N997" s="931"/>
      <c r="O997" s="932"/>
      <c r="Q997" s="92"/>
      <c r="R997" s="20"/>
      <c r="S997" s="20"/>
      <c r="T997" s="20"/>
      <c r="U997" s="20" t="s">
        <v>532</v>
      </c>
      <c r="V997" s="10"/>
      <c r="W997" s="2"/>
      <c r="X997" s="20"/>
      <c r="Y997" s="21"/>
    </row>
    <row r="998" spans="1:31" ht="15" customHeight="1" x14ac:dyDescent="0.2">
      <c r="A998" s="100" t="s">
        <v>521</v>
      </c>
      <c r="B998" s="54"/>
      <c r="C998" s="48"/>
      <c r="D998" s="48"/>
      <c r="E998" s="48"/>
      <c r="F998" s="48"/>
      <c r="G998" s="48"/>
      <c r="H998" s="48"/>
      <c r="I998" s="49"/>
      <c r="J998" s="29">
        <f t="shared" si="130"/>
        <v>0</v>
      </c>
      <c r="K998" s="29">
        <f t="shared" si="131"/>
        <v>0</v>
      </c>
      <c r="L998" s="930"/>
      <c r="M998" s="931"/>
      <c r="N998" s="931"/>
      <c r="O998" s="932"/>
      <c r="Q998" s="92"/>
      <c r="R998" s="20"/>
      <c r="S998" s="20"/>
      <c r="T998" s="20"/>
      <c r="U998" s="20"/>
      <c r="V998" s="2"/>
      <c r="W998" s="10"/>
      <c r="X998" s="20"/>
      <c r="Y998" s="21"/>
    </row>
    <row r="999" spans="1:31" ht="15" customHeight="1" x14ac:dyDescent="0.2">
      <c r="A999" s="100" t="s">
        <v>521</v>
      </c>
      <c r="B999" s="54"/>
      <c r="C999" s="48"/>
      <c r="D999" s="48"/>
      <c r="E999" s="48"/>
      <c r="F999" s="48"/>
      <c r="G999" s="48"/>
      <c r="H999" s="48"/>
      <c r="I999" s="49"/>
      <c r="J999" s="29">
        <f t="shared" si="130"/>
        <v>0</v>
      </c>
      <c r="K999" s="29">
        <f t="shared" si="131"/>
        <v>0</v>
      </c>
      <c r="L999" s="930"/>
      <c r="M999" s="931"/>
      <c r="N999" s="931"/>
      <c r="O999" s="932"/>
      <c r="Q999" s="92"/>
      <c r="R999" s="20"/>
      <c r="S999" s="20"/>
      <c r="T999" s="20"/>
      <c r="U999" s="20" t="s">
        <v>532</v>
      </c>
      <c r="V999" s="2"/>
      <c r="W999" s="2"/>
      <c r="X999" s="10"/>
      <c r="Y999" s="21"/>
    </row>
    <row r="1000" spans="1:31" ht="15" customHeight="1" thickBot="1" x14ac:dyDescent="0.25">
      <c r="A1000" s="101" t="s">
        <v>521</v>
      </c>
      <c r="B1000" s="55"/>
      <c r="C1000" s="50"/>
      <c r="D1000" s="50"/>
      <c r="E1000" s="50"/>
      <c r="F1000" s="50"/>
      <c r="G1000" s="50"/>
      <c r="H1000" s="50"/>
      <c r="I1000" s="51"/>
      <c r="J1000" s="29">
        <f t="shared" si="130"/>
        <v>0</v>
      </c>
      <c r="K1000" s="29">
        <f t="shared" si="131"/>
        <v>0</v>
      </c>
      <c r="L1000" s="933"/>
      <c r="M1000" s="934"/>
      <c r="N1000" s="934"/>
      <c r="O1000" s="935"/>
      <c r="Q1000" s="93"/>
      <c r="R1000" s="23"/>
      <c r="S1000" s="23"/>
      <c r="T1000" s="23"/>
      <c r="U1000" s="23" t="s">
        <v>532</v>
      </c>
      <c r="V1000" s="3"/>
      <c r="W1000" s="3"/>
      <c r="X1000" s="14"/>
      <c r="Y1000" s="15"/>
    </row>
    <row r="1001" spans="1:31" ht="15" customHeight="1" x14ac:dyDescent="0.2">
      <c r="C1001" s="29">
        <v>0</v>
      </c>
      <c r="D1001" s="29">
        <v>0</v>
      </c>
      <c r="E1001" s="29">
        <v>0</v>
      </c>
      <c r="F1001" s="29">
        <v>0</v>
      </c>
      <c r="G1001" s="29">
        <v>0</v>
      </c>
      <c r="H1001" s="29">
        <v>0</v>
      </c>
      <c r="I1001" s="29">
        <v>0</v>
      </c>
      <c r="J1001" s="29">
        <f t="shared" si="130"/>
        <v>0</v>
      </c>
      <c r="K1001" s="29">
        <f t="shared" si="131"/>
        <v>0</v>
      </c>
      <c r="L1001" s="4" t="s">
        <v>532</v>
      </c>
    </row>
    <row r="1002" spans="1:31" ht="15" customHeight="1" thickBot="1" x14ac:dyDescent="0.25"/>
    <row r="1003" spans="1:31" ht="15" customHeight="1" x14ac:dyDescent="0.2">
      <c r="A1003" s="1104" t="s">
        <v>491</v>
      </c>
      <c r="B1003" s="1104"/>
      <c r="C1003" s="1020" t="s">
        <v>1308</v>
      </c>
      <c r="D1003" s="1021"/>
      <c r="E1003" s="1021"/>
      <c r="F1003" s="1021"/>
      <c r="G1003" s="1021"/>
      <c r="H1003" s="1021"/>
      <c r="I1003" s="1022"/>
    </row>
    <row r="1004" spans="1:31" ht="15" customHeight="1" thickBot="1" x14ac:dyDescent="0.25">
      <c r="A1004" s="1104"/>
      <c r="B1004" s="1104"/>
      <c r="C1004" s="1023"/>
      <c r="D1004" s="1024"/>
      <c r="E1004" s="1024"/>
      <c r="F1004" s="1024"/>
      <c r="G1004" s="1024"/>
      <c r="H1004" s="1024"/>
      <c r="I1004" s="1025"/>
    </row>
    <row r="1005" spans="1:31" ht="15" customHeight="1" thickBot="1" x14ac:dyDescent="0.25"/>
    <row r="1006" spans="1:31" ht="15" customHeight="1" thickBot="1" x14ac:dyDescent="0.25">
      <c r="A1006" s="1006" t="s">
        <v>698</v>
      </c>
      <c r="B1006" s="1007"/>
      <c r="C1006" s="1007"/>
      <c r="D1006" s="1007"/>
      <c r="E1006" s="1007"/>
      <c r="F1006" s="1008"/>
      <c r="G1006" s="1003" t="s">
        <v>1308</v>
      </c>
      <c r="H1006" s="1004"/>
      <c r="I1006" s="1005"/>
      <c r="L1006" s="952" t="s">
        <v>538</v>
      </c>
      <c r="M1006" s="953"/>
      <c r="N1006" s="953"/>
      <c r="O1006" s="954"/>
    </row>
    <row r="1007" spans="1:31" ht="15" customHeight="1" thickBot="1" x14ac:dyDescent="0.25">
      <c r="A1007" s="117" t="s">
        <v>496</v>
      </c>
      <c r="B1007" s="118" t="s">
        <v>497</v>
      </c>
      <c r="C1007" s="119" t="s">
        <v>498</v>
      </c>
      <c r="D1007" s="119" t="s">
        <v>499</v>
      </c>
      <c r="E1007" s="119" t="s">
        <v>500</v>
      </c>
      <c r="F1007" s="119" t="s">
        <v>501</v>
      </c>
      <c r="G1007" s="121" t="s">
        <v>502</v>
      </c>
      <c r="H1007" s="121" t="s">
        <v>503</v>
      </c>
      <c r="I1007" s="122" t="s">
        <v>504</v>
      </c>
      <c r="L1007" s="955"/>
      <c r="M1007" s="956"/>
      <c r="N1007" s="956"/>
      <c r="O1007" s="957"/>
      <c r="Q1007" s="24" t="s">
        <v>1309</v>
      </c>
      <c r="R1007" s="113" t="s">
        <v>503</v>
      </c>
      <c r="S1007" s="113" t="s">
        <v>540</v>
      </c>
      <c r="T1007" s="113" t="s">
        <v>541</v>
      </c>
      <c r="U1007" s="113" t="s">
        <v>901</v>
      </c>
      <c r="V1007" s="113" t="s">
        <v>564</v>
      </c>
      <c r="W1007" s="113" t="s">
        <v>700</v>
      </c>
      <c r="X1007" s="113" t="s">
        <v>544</v>
      </c>
      <c r="Y1007" s="113" t="s">
        <v>768</v>
      </c>
      <c r="Z1007" s="113" t="s">
        <v>777</v>
      </c>
      <c r="AA1007" s="113" t="s">
        <v>1011</v>
      </c>
      <c r="AB1007" s="113" t="s">
        <v>769</v>
      </c>
      <c r="AC1007" s="113" t="s">
        <v>63</v>
      </c>
      <c r="AD1007" s="113" t="s">
        <v>61</v>
      </c>
      <c r="AE1007" s="114" t="s">
        <v>547</v>
      </c>
    </row>
    <row r="1008" spans="1:31" ht="15" customHeight="1" x14ac:dyDescent="0.2">
      <c r="A1008" s="123">
        <v>1</v>
      </c>
      <c r="B1008" s="126" t="s">
        <v>558</v>
      </c>
      <c r="C1008" s="127">
        <v>26</v>
      </c>
      <c r="D1008" s="127">
        <v>18</v>
      </c>
      <c r="E1008" s="127">
        <v>5</v>
      </c>
      <c r="F1008" s="127">
        <v>3</v>
      </c>
      <c r="G1008" s="127">
        <v>47</v>
      </c>
      <c r="H1008" s="127">
        <v>30</v>
      </c>
      <c r="I1008" s="128">
        <v>41</v>
      </c>
      <c r="J1008" s="29">
        <f t="shared" si="123"/>
        <v>26</v>
      </c>
      <c r="K1008" s="29">
        <f t="shared" si="124"/>
        <v>41</v>
      </c>
      <c r="L1008" s="930" t="s">
        <v>2085</v>
      </c>
      <c r="M1008" s="931"/>
      <c r="N1008" s="931"/>
      <c r="O1008" s="932"/>
      <c r="Q1008" s="115" t="s">
        <v>503</v>
      </c>
      <c r="R1008" s="10"/>
      <c r="S1008" s="20"/>
      <c r="T1008" s="20" t="s">
        <v>532</v>
      </c>
      <c r="U1008" s="20"/>
      <c r="V1008" s="2"/>
      <c r="W1008" s="20" t="s">
        <v>532</v>
      </c>
      <c r="X1008" s="20"/>
      <c r="Y1008" s="20"/>
      <c r="Z1008" s="20" t="s">
        <v>532</v>
      </c>
      <c r="AA1008" s="20"/>
      <c r="AB1008" s="20"/>
      <c r="AC1008" s="20" t="s">
        <v>532</v>
      </c>
      <c r="AD1008" s="20"/>
      <c r="AE1008" s="21"/>
    </row>
    <row r="1009" spans="1:31" ht="15" customHeight="1" x14ac:dyDescent="0.2">
      <c r="A1009" s="124">
        <v>2</v>
      </c>
      <c r="B1009" s="129" t="s">
        <v>708</v>
      </c>
      <c r="C1009" s="48">
        <v>26</v>
      </c>
      <c r="D1009" s="48">
        <v>18</v>
      </c>
      <c r="E1009" s="48">
        <v>2</v>
      </c>
      <c r="F1009" s="48">
        <v>6</v>
      </c>
      <c r="G1009" s="48">
        <v>65</v>
      </c>
      <c r="H1009" s="48">
        <v>36</v>
      </c>
      <c r="I1009" s="49">
        <v>38</v>
      </c>
      <c r="J1009" s="29">
        <f t="shared" si="123"/>
        <v>26</v>
      </c>
      <c r="K1009" s="29">
        <f t="shared" si="124"/>
        <v>38</v>
      </c>
      <c r="L1009" s="930"/>
      <c r="M1009" s="931"/>
      <c r="N1009" s="931"/>
      <c r="O1009" s="932"/>
      <c r="Q1009" s="115" t="s">
        <v>540</v>
      </c>
      <c r="R1009" s="2"/>
      <c r="S1009" s="10"/>
      <c r="T1009" s="20" t="s">
        <v>532</v>
      </c>
      <c r="U1009" s="20"/>
      <c r="V1009" s="2"/>
      <c r="W1009" s="20"/>
      <c r="X1009" s="20"/>
      <c r="Y1009" s="20"/>
      <c r="Z1009" s="20"/>
      <c r="AA1009" s="20"/>
      <c r="AB1009" s="20"/>
      <c r="AC1009" s="20"/>
      <c r="AD1009" s="20"/>
      <c r="AE1009" s="21"/>
    </row>
    <row r="1010" spans="1:31" ht="15" customHeight="1" x14ac:dyDescent="0.2">
      <c r="A1010" s="124">
        <v>3</v>
      </c>
      <c r="B1010" s="129" t="s">
        <v>79</v>
      </c>
      <c r="C1010" s="48">
        <v>26</v>
      </c>
      <c r="D1010" s="48">
        <v>14</v>
      </c>
      <c r="E1010" s="48">
        <v>6</v>
      </c>
      <c r="F1010" s="48">
        <v>6</v>
      </c>
      <c r="G1010" s="48">
        <v>50</v>
      </c>
      <c r="H1010" s="48">
        <v>39</v>
      </c>
      <c r="I1010" s="49">
        <v>34</v>
      </c>
      <c r="J1010" s="29">
        <f t="shared" si="123"/>
        <v>26</v>
      </c>
      <c r="K1010" s="29">
        <f t="shared" si="124"/>
        <v>34</v>
      </c>
      <c r="L1010" s="930"/>
      <c r="M1010" s="931"/>
      <c r="N1010" s="931"/>
      <c r="O1010" s="932"/>
      <c r="Q1010" s="115" t="s">
        <v>541</v>
      </c>
      <c r="R1010" s="20"/>
      <c r="S1010" s="20" t="s">
        <v>532</v>
      </c>
      <c r="T1010" s="10"/>
      <c r="U1010" s="20"/>
      <c r="V1010" s="2"/>
      <c r="W1010" s="20"/>
      <c r="X1010" s="20"/>
      <c r="Y1010" s="20"/>
      <c r="Z1010" s="20" t="s">
        <v>532</v>
      </c>
      <c r="AA1010" s="20" t="s">
        <v>532</v>
      </c>
      <c r="AB1010" s="20"/>
      <c r="AC1010" s="20" t="s">
        <v>532</v>
      </c>
      <c r="AD1010" s="20"/>
      <c r="AE1010" s="21"/>
    </row>
    <row r="1011" spans="1:31" ht="15" customHeight="1" x14ac:dyDescent="0.2">
      <c r="A1011" s="124" t="s">
        <v>840</v>
      </c>
      <c r="B1011" s="129" t="s">
        <v>781</v>
      </c>
      <c r="C1011" s="48">
        <v>26</v>
      </c>
      <c r="D1011" s="48">
        <v>12</v>
      </c>
      <c r="E1011" s="48">
        <v>6</v>
      </c>
      <c r="F1011" s="48">
        <v>8</v>
      </c>
      <c r="G1011" s="48">
        <v>53</v>
      </c>
      <c r="H1011" s="48">
        <v>39</v>
      </c>
      <c r="I1011" s="49">
        <v>30</v>
      </c>
      <c r="J1011" s="29">
        <f t="shared" si="123"/>
        <v>26</v>
      </c>
      <c r="K1011" s="29">
        <f t="shared" si="124"/>
        <v>30</v>
      </c>
      <c r="L1011" s="930"/>
      <c r="M1011" s="931"/>
      <c r="N1011" s="931"/>
      <c r="O1011" s="932"/>
      <c r="Q1011" s="115" t="s">
        <v>901</v>
      </c>
      <c r="R1011" s="20"/>
      <c r="S1011" s="20"/>
      <c r="T1011" s="2"/>
      <c r="U1011" s="10"/>
      <c r="V1011" s="2"/>
      <c r="W1011" s="20" t="s">
        <v>532</v>
      </c>
      <c r="X1011" s="20" t="s">
        <v>532</v>
      </c>
      <c r="Y1011" s="20"/>
      <c r="Z1011" s="20"/>
      <c r="AA1011" s="20"/>
      <c r="AB1011" s="20"/>
      <c r="AC1011" s="20"/>
      <c r="AD1011" s="20"/>
      <c r="AE1011" s="21"/>
    </row>
    <row r="1012" spans="1:31" ht="15" customHeight="1" x14ac:dyDescent="0.2">
      <c r="A1012" s="124" t="s">
        <v>840</v>
      </c>
      <c r="B1012" s="129" t="s">
        <v>705</v>
      </c>
      <c r="C1012" s="48">
        <v>26</v>
      </c>
      <c r="D1012" s="48">
        <v>11</v>
      </c>
      <c r="E1012" s="48">
        <v>8</v>
      </c>
      <c r="F1012" s="48">
        <v>7</v>
      </c>
      <c r="G1012" s="48">
        <v>51</v>
      </c>
      <c r="H1012" s="48">
        <v>41</v>
      </c>
      <c r="I1012" s="49">
        <v>30</v>
      </c>
      <c r="J1012" s="29">
        <f t="shared" si="123"/>
        <v>26</v>
      </c>
      <c r="K1012" s="29">
        <f t="shared" si="124"/>
        <v>30</v>
      </c>
      <c r="L1012" s="930"/>
      <c r="M1012" s="931"/>
      <c r="N1012" s="931"/>
      <c r="O1012" s="932"/>
      <c r="Q1012" s="115" t="s">
        <v>564</v>
      </c>
      <c r="R1012" s="20"/>
      <c r="S1012" s="20"/>
      <c r="T1012" s="20"/>
      <c r="U1012" s="20" t="s">
        <v>532</v>
      </c>
      <c r="V1012" s="10"/>
      <c r="W1012" s="2"/>
      <c r="X1012" s="20"/>
      <c r="Y1012" s="20"/>
      <c r="Z1012" s="20"/>
      <c r="AA1012" s="20"/>
      <c r="AB1012" s="20"/>
      <c r="AC1012" s="20"/>
      <c r="AD1012" s="20"/>
      <c r="AE1012" s="21"/>
    </row>
    <row r="1013" spans="1:31" ht="15" customHeight="1" x14ac:dyDescent="0.2">
      <c r="A1013" s="124">
        <v>6</v>
      </c>
      <c r="B1013" s="129" t="s">
        <v>548</v>
      </c>
      <c r="C1013" s="48">
        <v>26</v>
      </c>
      <c r="D1013" s="48">
        <v>13</v>
      </c>
      <c r="E1013" s="48">
        <v>3</v>
      </c>
      <c r="F1013" s="48">
        <v>10</v>
      </c>
      <c r="G1013" s="48">
        <v>60</v>
      </c>
      <c r="H1013" s="48">
        <v>48</v>
      </c>
      <c r="I1013" s="49">
        <v>29</v>
      </c>
      <c r="J1013" s="29">
        <f t="shared" si="123"/>
        <v>26</v>
      </c>
      <c r="K1013" s="29">
        <f t="shared" si="124"/>
        <v>29</v>
      </c>
      <c r="L1013" s="930"/>
      <c r="M1013" s="931"/>
      <c r="N1013" s="931"/>
      <c r="O1013" s="932"/>
      <c r="Q1013" s="115" t="s">
        <v>700</v>
      </c>
      <c r="R1013" s="20"/>
      <c r="S1013" s="20"/>
      <c r="T1013" s="20"/>
      <c r="U1013" s="20"/>
      <c r="V1013" s="2"/>
      <c r="W1013" s="10"/>
      <c r="X1013" s="20"/>
      <c r="Y1013" s="20"/>
      <c r="Z1013" s="20"/>
      <c r="AA1013" s="20"/>
      <c r="AB1013" s="20"/>
      <c r="AC1013" s="20"/>
      <c r="AD1013" s="20"/>
      <c r="AE1013" s="21"/>
    </row>
    <row r="1014" spans="1:31" ht="15" customHeight="1" x14ac:dyDescent="0.2">
      <c r="A1014" s="124">
        <v>7</v>
      </c>
      <c r="B1014" s="129" t="s">
        <v>174</v>
      </c>
      <c r="C1014" s="48">
        <v>26</v>
      </c>
      <c r="D1014" s="48">
        <v>13</v>
      </c>
      <c r="E1014" s="48">
        <v>3</v>
      </c>
      <c r="F1014" s="48">
        <v>10</v>
      </c>
      <c r="G1014" s="48">
        <v>40</v>
      </c>
      <c r="H1014" s="48">
        <v>42</v>
      </c>
      <c r="I1014" s="49">
        <v>29</v>
      </c>
      <c r="J1014" s="29">
        <f t="shared" si="123"/>
        <v>26</v>
      </c>
      <c r="K1014" s="29">
        <f t="shared" si="124"/>
        <v>29</v>
      </c>
      <c r="L1014" s="930"/>
      <c r="M1014" s="931"/>
      <c r="N1014" s="931"/>
      <c r="O1014" s="932"/>
      <c r="Q1014" s="115" t="s">
        <v>544</v>
      </c>
      <c r="R1014" s="20"/>
      <c r="S1014" s="20"/>
      <c r="T1014" s="20"/>
      <c r="U1014" s="20" t="s">
        <v>532</v>
      </c>
      <c r="V1014" s="2"/>
      <c r="W1014" s="2"/>
      <c r="X1014" s="10"/>
      <c r="Y1014" s="20"/>
      <c r="Z1014" s="20" t="s">
        <v>532</v>
      </c>
      <c r="AA1014" s="20"/>
      <c r="AB1014" s="2"/>
      <c r="AC1014" s="20" t="s">
        <v>532</v>
      </c>
      <c r="AD1014" s="20"/>
      <c r="AE1014" s="21"/>
    </row>
    <row r="1015" spans="1:31" ht="15" customHeight="1" x14ac:dyDescent="0.2">
      <c r="A1015" s="124" t="s">
        <v>640</v>
      </c>
      <c r="B1015" s="129" t="s">
        <v>711</v>
      </c>
      <c r="C1015" s="48">
        <v>26</v>
      </c>
      <c r="D1015" s="48">
        <v>8</v>
      </c>
      <c r="E1015" s="48">
        <v>7</v>
      </c>
      <c r="F1015" s="48">
        <v>11</v>
      </c>
      <c r="G1015" s="48">
        <v>49</v>
      </c>
      <c r="H1015" s="48">
        <v>43</v>
      </c>
      <c r="I1015" s="49">
        <v>23</v>
      </c>
      <c r="J1015" s="29">
        <f t="shared" si="123"/>
        <v>26</v>
      </c>
      <c r="K1015" s="29">
        <f t="shared" si="124"/>
        <v>23</v>
      </c>
      <c r="L1015" s="930"/>
      <c r="M1015" s="931"/>
      <c r="N1015" s="931"/>
      <c r="O1015" s="932"/>
      <c r="Q1015" s="115" t="s">
        <v>768</v>
      </c>
      <c r="R1015" s="20" t="s">
        <v>532</v>
      </c>
      <c r="S1015" s="20"/>
      <c r="T1015" s="20"/>
      <c r="U1015" s="20"/>
      <c r="V1015" s="20"/>
      <c r="W1015" s="20"/>
      <c r="X1015" s="2"/>
      <c r="Y1015" s="10"/>
      <c r="Z1015" s="20" t="s">
        <v>532</v>
      </c>
      <c r="AA1015" s="20"/>
      <c r="AB1015" s="2"/>
      <c r="AC1015" s="20"/>
      <c r="AD1015" s="20"/>
      <c r="AE1015" s="21"/>
    </row>
    <row r="1016" spans="1:31" ht="15" customHeight="1" x14ac:dyDescent="0.2">
      <c r="A1016" s="124" t="s">
        <v>640</v>
      </c>
      <c r="B1016" s="129" t="s">
        <v>554</v>
      </c>
      <c r="C1016" s="48">
        <v>26</v>
      </c>
      <c r="D1016" s="48">
        <v>9</v>
      </c>
      <c r="E1016" s="48">
        <v>5</v>
      </c>
      <c r="F1016" s="48">
        <v>12</v>
      </c>
      <c r="G1016" s="48">
        <v>50</v>
      </c>
      <c r="H1016" s="48">
        <v>54</v>
      </c>
      <c r="I1016" s="49">
        <v>23</v>
      </c>
      <c r="J1016" s="29">
        <f t="shared" si="123"/>
        <v>26</v>
      </c>
      <c r="K1016" s="29">
        <f t="shared" si="124"/>
        <v>23</v>
      </c>
      <c r="L1016" s="930"/>
      <c r="M1016" s="931"/>
      <c r="N1016" s="931"/>
      <c r="O1016" s="932"/>
      <c r="Q1016" s="115" t="s">
        <v>777</v>
      </c>
      <c r="R1016" s="20"/>
      <c r="S1016" s="20"/>
      <c r="T1016" s="20"/>
      <c r="U1016" s="20"/>
      <c r="V1016" s="20"/>
      <c r="W1016" s="20"/>
      <c r="X1016" s="20"/>
      <c r="Y1016" s="20" t="s">
        <v>532</v>
      </c>
      <c r="Z1016" s="10"/>
      <c r="AA1016" s="20"/>
      <c r="AB1016" s="2"/>
      <c r="AC1016" s="20"/>
      <c r="AD1016" s="20"/>
      <c r="AE1016" s="21"/>
    </row>
    <row r="1017" spans="1:31" ht="15" customHeight="1" x14ac:dyDescent="0.2">
      <c r="A1017" s="124">
        <v>10</v>
      </c>
      <c r="B1017" s="129" t="s">
        <v>551</v>
      </c>
      <c r="C1017" s="48">
        <v>26</v>
      </c>
      <c r="D1017" s="48">
        <v>8</v>
      </c>
      <c r="E1017" s="48">
        <v>4</v>
      </c>
      <c r="F1017" s="48">
        <v>14</v>
      </c>
      <c r="G1017" s="48">
        <v>31</v>
      </c>
      <c r="H1017" s="48">
        <v>45</v>
      </c>
      <c r="I1017" s="49">
        <v>20</v>
      </c>
      <c r="J1017" s="29">
        <f t="shared" si="123"/>
        <v>26</v>
      </c>
      <c r="K1017" s="29">
        <f t="shared" si="124"/>
        <v>20</v>
      </c>
      <c r="L1017" s="930"/>
      <c r="M1017" s="931"/>
      <c r="N1017" s="931"/>
      <c r="O1017" s="932"/>
      <c r="Q1017" s="115" t="s">
        <v>1011</v>
      </c>
      <c r="R1017" s="20"/>
      <c r="S1017" s="20"/>
      <c r="T1017" s="20"/>
      <c r="U1017" s="20"/>
      <c r="V1017" s="20"/>
      <c r="W1017" s="20"/>
      <c r="X1017" s="20"/>
      <c r="Y1017" s="20"/>
      <c r="Z1017" s="2"/>
      <c r="AA1017" s="10"/>
      <c r="AB1017" s="2"/>
      <c r="AC1017" s="20" t="s">
        <v>532</v>
      </c>
      <c r="AD1017" s="20" t="s">
        <v>532</v>
      </c>
      <c r="AE1017" s="21" t="s">
        <v>532</v>
      </c>
    </row>
    <row r="1018" spans="1:31" ht="15" customHeight="1" x14ac:dyDescent="0.2">
      <c r="A1018" s="124">
        <v>11</v>
      </c>
      <c r="B1018" s="129" t="s">
        <v>706</v>
      </c>
      <c r="C1018" s="48">
        <v>26</v>
      </c>
      <c r="D1018" s="48">
        <v>7</v>
      </c>
      <c r="E1018" s="48">
        <v>5</v>
      </c>
      <c r="F1018" s="48">
        <v>14</v>
      </c>
      <c r="G1018" s="48">
        <v>40</v>
      </c>
      <c r="H1018" s="48">
        <v>62</v>
      </c>
      <c r="I1018" s="49">
        <v>19</v>
      </c>
      <c r="J1018" s="29">
        <f t="shared" si="123"/>
        <v>26</v>
      </c>
      <c r="K1018" s="29">
        <f t="shared" si="124"/>
        <v>19</v>
      </c>
      <c r="L1018" s="930"/>
      <c r="M1018" s="931"/>
      <c r="N1018" s="931"/>
      <c r="O1018" s="932"/>
      <c r="Q1018" s="115" t="s">
        <v>769</v>
      </c>
      <c r="R1018" s="20" t="s">
        <v>532</v>
      </c>
      <c r="S1018" s="20"/>
      <c r="T1018" s="20" t="s">
        <v>532</v>
      </c>
      <c r="U1018" s="20"/>
      <c r="V1018" s="20"/>
      <c r="W1018" s="20"/>
      <c r="X1018" s="20"/>
      <c r="Y1018" s="20"/>
      <c r="Z1018" s="20"/>
      <c r="AA1018" s="20" t="s">
        <v>532</v>
      </c>
      <c r="AB1018" s="10"/>
      <c r="AC1018" s="2"/>
      <c r="AD1018" s="20"/>
      <c r="AE1018" s="21"/>
    </row>
    <row r="1019" spans="1:31" ht="15" customHeight="1" x14ac:dyDescent="0.2">
      <c r="A1019" s="124" t="s">
        <v>1310</v>
      </c>
      <c r="B1019" s="129" t="s">
        <v>767</v>
      </c>
      <c r="C1019" s="48">
        <v>26</v>
      </c>
      <c r="D1019" s="48">
        <v>6</v>
      </c>
      <c r="E1019" s="48">
        <v>4</v>
      </c>
      <c r="F1019" s="48">
        <v>16</v>
      </c>
      <c r="G1019" s="48">
        <v>34</v>
      </c>
      <c r="H1019" s="48">
        <v>48</v>
      </c>
      <c r="I1019" s="49">
        <v>16</v>
      </c>
      <c r="J1019" s="29">
        <f t="shared" si="123"/>
        <v>26</v>
      </c>
      <c r="K1019" s="29">
        <f t="shared" si="124"/>
        <v>16</v>
      </c>
      <c r="L1019" s="930"/>
      <c r="M1019" s="931"/>
      <c r="N1019" s="931"/>
      <c r="O1019" s="932"/>
      <c r="Q1019" s="115" t="s">
        <v>63</v>
      </c>
      <c r="R1019" s="20"/>
      <c r="S1019" s="20"/>
      <c r="T1019" s="20" t="s">
        <v>532</v>
      </c>
      <c r="U1019" s="20"/>
      <c r="V1019" s="20"/>
      <c r="W1019" s="20"/>
      <c r="X1019" s="20"/>
      <c r="Y1019" s="20"/>
      <c r="Z1019" s="20"/>
      <c r="AA1019" s="20"/>
      <c r="AB1019" s="2"/>
      <c r="AC1019" s="10"/>
      <c r="AD1019" s="20"/>
      <c r="AE1019" s="21"/>
    </row>
    <row r="1020" spans="1:31" ht="15" customHeight="1" x14ac:dyDescent="0.2">
      <c r="A1020" s="124" t="s">
        <v>1310</v>
      </c>
      <c r="B1020" s="129" t="s">
        <v>906</v>
      </c>
      <c r="C1020" s="48">
        <v>26</v>
      </c>
      <c r="D1020" s="48">
        <v>5</v>
      </c>
      <c r="E1020" s="48">
        <v>6</v>
      </c>
      <c r="F1020" s="48">
        <v>15</v>
      </c>
      <c r="G1020" s="48">
        <v>27</v>
      </c>
      <c r="H1020" s="48">
        <v>53</v>
      </c>
      <c r="I1020" s="49">
        <v>16</v>
      </c>
      <c r="J1020" s="29">
        <f t="shared" si="123"/>
        <v>26</v>
      </c>
      <c r="K1020" s="29">
        <f t="shared" si="124"/>
        <v>16</v>
      </c>
      <c r="L1020" s="930"/>
      <c r="M1020" s="931"/>
      <c r="N1020" s="931"/>
      <c r="O1020" s="932"/>
      <c r="Q1020" s="115" t="s">
        <v>61</v>
      </c>
      <c r="R1020" s="20"/>
      <c r="S1020" s="20"/>
      <c r="T1020" s="20" t="s">
        <v>532</v>
      </c>
      <c r="U1020" s="20"/>
      <c r="V1020" s="20"/>
      <c r="W1020" s="20"/>
      <c r="X1020" s="20"/>
      <c r="Y1020" s="20"/>
      <c r="Z1020" s="20"/>
      <c r="AA1020" s="20" t="s">
        <v>532</v>
      </c>
      <c r="AB1020" s="2"/>
      <c r="AC1020" s="2"/>
      <c r="AD1020" s="10"/>
      <c r="AE1020" s="21"/>
    </row>
    <row r="1021" spans="1:31" ht="15" customHeight="1" thickBot="1" x14ac:dyDescent="0.25">
      <c r="A1021" s="125">
        <v>14</v>
      </c>
      <c r="B1021" s="130" t="s">
        <v>41</v>
      </c>
      <c r="C1021" s="50">
        <v>26</v>
      </c>
      <c r="D1021" s="50">
        <v>5</v>
      </c>
      <c r="E1021" s="50">
        <v>6</v>
      </c>
      <c r="F1021" s="50">
        <v>15</v>
      </c>
      <c r="G1021" s="50">
        <v>52</v>
      </c>
      <c r="H1021" s="50">
        <v>69</v>
      </c>
      <c r="I1021" s="51" t="s">
        <v>1311</v>
      </c>
      <c r="J1021" s="29">
        <f t="shared" si="123"/>
        <v>26</v>
      </c>
      <c r="K1021" s="29">
        <f t="shared" si="124"/>
        <v>16</v>
      </c>
      <c r="L1021" s="933"/>
      <c r="M1021" s="934"/>
      <c r="N1021" s="934"/>
      <c r="O1021" s="935"/>
      <c r="Q1021" s="116" t="s">
        <v>547</v>
      </c>
      <c r="R1021" s="23"/>
      <c r="S1021" s="23"/>
      <c r="T1021" s="23"/>
      <c r="U1021" s="23"/>
      <c r="V1021" s="23"/>
      <c r="W1021" s="23"/>
      <c r="X1021" s="23"/>
      <c r="Y1021" s="23"/>
      <c r="Z1021" s="23"/>
      <c r="AA1021" s="23" t="s">
        <v>532</v>
      </c>
      <c r="AB1021" s="3"/>
      <c r="AC1021" s="3"/>
      <c r="AD1021" s="14"/>
      <c r="AE1021" s="15"/>
    </row>
    <row r="1022" spans="1:31" ht="15" customHeight="1" x14ac:dyDescent="0.2">
      <c r="C1022" s="29">
        <f t="shared" ref="C1022:H1022" si="132">SUM(C1008:C1021)</f>
        <v>364</v>
      </c>
      <c r="D1022" s="29">
        <f t="shared" si="132"/>
        <v>147</v>
      </c>
      <c r="E1022" s="29">
        <f t="shared" si="132"/>
        <v>70</v>
      </c>
      <c r="F1022" s="29">
        <f t="shared" si="132"/>
        <v>147</v>
      </c>
      <c r="G1022" s="29">
        <f t="shared" si="132"/>
        <v>649</v>
      </c>
      <c r="H1022" s="29">
        <f t="shared" si="132"/>
        <v>649</v>
      </c>
      <c r="I1022" s="29">
        <f>SUM(I1008:I1021)+16</f>
        <v>364</v>
      </c>
      <c r="J1022" s="29">
        <f t="shared" si="123"/>
        <v>364</v>
      </c>
      <c r="K1022" s="29">
        <f t="shared" si="124"/>
        <v>364</v>
      </c>
    </row>
    <row r="1023" spans="1:31" ht="15" customHeight="1" thickBot="1" x14ac:dyDescent="0.25"/>
    <row r="1024" spans="1:31" ht="15" customHeight="1" thickBot="1" x14ac:dyDescent="0.25">
      <c r="A1024" s="1006" t="s">
        <v>55</v>
      </c>
      <c r="B1024" s="1007"/>
      <c r="C1024" s="1007"/>
      <c r="D1024" s="1007"/>
      <c r="E1024" s="1007"/>
      <c r="F1024" s="1008"/>
      <c r="G1024" s="1003" t="s">
        <v>1308</v>
      </c>
      <c r="H1024" s="1004"/>
      <c r="I1024" s="1005"/>
      <c r="L1024" s="986" t="s">
        <v>588</v>
      </c>
      <c r="M1024" s="987"/>
      <c r="N1024" s="987"/>
      <c r="O1024" s="988"/>
    </row>
    <row r="1025" spans="1:35" ht="15" customHeight="1" thickBot="1" x14ac:dyDescent="0.25">
      <c r="A1025" s="200" t="s">
        <v>496</v>
      </c>
      <c r="B1025" s="196" t="s">
        <v>497</v>
      </c>
      <c r="C1025" s="197" t="s">
        <v>498</v>
      </c>
      <c r="D1025" s="197" t="s">
        <v>499</v>
      </c>
      <c r="E1025" s="197" t="s">
        <v>500</v>
      </c>
      <c r="F1025" s="197" t="s">
        <v>501</v>
      </c>
      <c r="G1025" s="198" t="s">
        <v>502</v>
      </c>
      <c r="H1025" s="198" t="s">
        <v>503</v>
      </c>
      <c r="I1025" s="199" t="s">
        <v>504</v>
      </c>
      <c r="L1025" s="989"/>
      <c r="M1025" s="990"/>
      <c r="N1025" s="990"/>
      <c r="O1025" s="991"/>
      <c r="Q1025" s="24" t="s">
        <v>1309</v>
      </c>
      <c r="R1025" s="113" t="s">
        <v>83</v>
      </c>
      <c r="S1025" s="113" t="s">
        <v>626</v>
      </c>
      <c r="T1025" s="113" t="s">
        <v>1103</v>
      </c>
      <c r="U1025" s="113" t="s">
        <v>847</v>
      </c>
      <c r="V1025" s="113" t="s">
        <v>566</v>
      </c>
      <c r="W1025" s="113" t="s">
        <v>811</v>
      </c>
      <c r="X1025" s="113" t="s">
        <v>501</v>
      </c>
      <c r="Y1025" s="113" t="s">
        <v>1111</v>
      </c>
      <c r="Z1025" s="113" t="s">
        <v>1312</v>
      </c>
      <c r="AA1025" s="113" t="s">
        <v>704</v>
      </c>
      <c r="AB1025" s="113" t="s">
        <v>1313</v>
      </c>
      <c r="AC1025" s="114" t="s">
        <v>1214</v>
      </c>
      <c r="AF1025"/>
      <c r="AG1025"/>
      <c r="AH1025"/>
      <c r="AI1025"/>
    </row>
    <row r="1026" spans="1:35" ht="15" customHeight="1" x14ac:dyDescent="0.2">
      <c r="A1026" s="123">
        <v>1</v>
      </c>
      <c r="B1026" s="139" t="s">
        <v>42</v>
      </c>
      <c r="C1026" s="127">
        <v>22</v>
      </c>
      <c r="D1026" s="127">
        <v>20</v>
      </c>
      <c r="E1026" s="127">
        <v>2</v>
      </c>
      <c r="F1026" s="127">
        <v>0</v>
      </c>
      <c r="G1026" s="127">
        <v>72</v>
      </c>
      <c r="H1026" s="127">
        <v>14</v>
      </c>
      <c r="I1026" s="128">
        <v>42</v>
      </c>
      <c r="J1026" s="29">
        <f t="shared" si="123"/>
        <v>22</v>
      </c>
      <c r="K1026" s="29">
        <f t="shared" si="124"/>
        <v>42</v>
      </c>
      <c r="L1026" s="930" t="s">
        <v>2474</v>
      </c>
      <c r="M1026" s="931"/>
      <c r="N1026" s="931"/>
      <c r="O1026" s="932"/>
      <c r="Q1026" s="115" t="s">
        <v>83</v>
      </c>
      <c r="R1026" s="10"/>
      <c r="S1026" s="20"/>
      <c r="T1026" s="2"/>
      <c r="U1026" s="20"/>
      <c r="V1026" s="20"/>
      <c r="W1026" s="20"/>
      <c r="X1026" s="20" t="s">
        <v>532</v>
      </c>
      <c r="Y1026" s="20" t="s">
        <v>532</v>
      </c>
      <c r="Z1026" s="20"/>
      <c r="AA1026" s="20" t="s">
        <v>532</v>
      </c>
      <c r="AB1026" s="20"/>
      <c r="AC1026" s="21"/>
      <c r="AF1026"/>
      <c r="AG1026"/>
      <c r="AH1026"/>
      <c r="AI1026"/>
    </row>
    <row r="1027" spans="1:35" ht="15" customHeight="1" x14ac:dyDescent="0.2">
      <c r="A1027" s="124">
        <v>2</v>
      </c>
      <c r="B1027" s="54" t="s">
        <v>1226</v>
      </c>
      <c r="C1027" s="48">
        <v>20</v>
      </c>
      <c r="D1027" s="48">
        <v>16</v>
      </c>
      <c r="E1027" s="48">
        <v>2</v>
      </c>
      <c r="F1027" s="48">
        <v>2</v>
      </c>
      <c r="G1027" s="48">
        <v>64</v>
      </c>
      <c r="H1027" s="48">
        <v>23</v>
      </c>
      <c r="I1027" s="49">
        <v>34</v>
      </c>
      <c r="J1027" s="29">
        <f t="shared" si="123"/>
        <v>20</v>
      </c>
      <c r="K1027" s="29">
        <f t="shared" si="124"/>
        <v>34</v>
      </c>
      <c r="L1027" s="930"/>
      <c r="M1027" s="931"/>
      <c r="N1027" s="931"/>
      <c r="O1027" s="932"/>
      <c r="P1027" s="5" t="s">
        <v>532</v>
      </c>
      <c r="Q1027" s="115" t="s">
        <v>626</v>
      </c>
      <c r="R1027" s="2"/>
      <c r="S1027" s="10"/>
      <c r="T1027" s="2"/>
      <c r="U1027" s="20" t="s">
        <v>532</v>
      </c>
      <c r="V1027" s="20" t="s">
        <v>532</v>
      </c>
      <c r="W1027" s="20"/>
      <c r="X1027" s="20"/>
      <c r="Y1027" s="20"/>
      <c r="Z1027" s="20"/>
      <c r="AA1027" s="20"/>
      <c r="AB1027" s="20"/>
      <c r="AC1027" s="21"/>
      <c r="AF1027"/>
      <c r="AG1027"/>
      <c r="AH1027"/>
      <c r="AI1027"/>
    </row>
    <row r="1028" spans="1:35" ht="15" customHeight="1" x14ac:dyDescent="0.2">
      <c r="A1028" s="124">
        <v>3</v>
      </c>
      <c r="B1028" s="54" t="s">
        <v>1314</v>
      </c>
      <c r="C1028" s="48">
        <v>20</v>
      </c>
      <c r="D1028" s="48">
        <v>12</v>
      </c>
      <c r="E1028" s="48">
        <v>1</v>
      </c>
      <c r="F1028" s="48">
        <v>7</v>
      </c>
      <c r="G1028" s="48">
        <v>38</v>
      </c>
      <c r="H1028" s="48">
        <v>27</v>
      </c>
      <c r="I1028" s="49">
        <v>25</v>
      </c>
      <c r="J1028" s="29">
        <f t="shared" si="123"/>
        <v>20</v>
      </c>
      <c r="K1028" s="29">
        <f t="shared" si="124"/>
        <v>25</v>
      </c>
      <c r="L1028" s="930"/>
      <c r="M1028" s="931"/>
      <c r="N1028" s="931"/>
      <c r="O1028" s="932"/>
      <c r="P1028" s="5" t="s">
        <v>532</v>
      </c>
      <c r="Q1028" s="115" t="s">
        <v>1103</v>
      </c>
      <c r="R1028" s="20"/>
      <c r="S1028" s="20" t="s">
        <v>532</v>
      </c>
      <c r="T1028" s="10"/>
      <c r="U1028" s="2"/>
      <c r="V1028" s="20"/>
      <c r="W1028" s="20"/>
      <c r="X1028" s="20"/>
      <c r="Y1028" s="20"/>
      <c r="Z1028" s="20"/>
      <c r="AA1028" s="20"/>
      <c r="AB1028" s="20"/>
      <c r="AC1028" s="21"/>
      <c r="AF1028"/>
      <c r="AG1028"/>
      <c r="AH1028"/>
      <c r="AI1028"/>
    </row>
    <row r="1029" spans="1:35" ht="15" customHeight="1" x14ac:dyDescent="0.2">
      <c r="A1029" s="124" t="s">
        <v>840</v>
      </c>
      <c r="B1029" s="54" t="s">
        <v>575</v>
      </c>
      <c r="C1029" s="48">
        <v>20</v>
      </c>
      <c r="D1029" s="48">
        <v>10</v>
      </c>
      <c r="E1029" s="48">
        <v>2</v>
      </c>
      <c r="F1029" s="48">
        <v>8</v>
      </c>
      <c r="G1029" s="48">
        <v>45</v>
      </c>
      <c r="H1029" s="48">
        <v>35</v>
      </c>
      <c r="I1029" s="49" t="s">
        <v>997</v>
      </c>
      <c r="J1029" s="29">
        <f t="shared" si="123"/>
        <v>20</v>
      </c>
      <c r="K1029" s="29">
        <f t="shared" si="124"/>
        <v>22</v>
      </c>
      <c r="L1029" s="930"/>
      <c r="M1029" s="931"/>
      <c r="N1029" s="931"/>
      <c r="O1029" s="932"/>
      <c r="P1029" s="5" t="s">
        <v>532</v>
      </c>
      <c r="Q1029" s="115" t="s">
        <v>847</v>
      </c>
      <c r="R1029" s="20"/>
      <c r="S1029" s="20"/>
      <c r="T1029" s="2"/>
      <c r="U1029" s="10"/>
      <c r="V1029" s="20"/>
      <c r="W1029" s="20"/>
      <c r="X1029" s="20"/>
      <c r="Y1029" s="20"/>
      <c r="Z1029" s="20"/>
      <c r="AA1029" s="20"/>
      <c r="AB1029" s="20"/>
      <c r="AC1029" s="21"/>
      <c r="AF1029"/>
      <c r="AG1029"/>
      <c r="AH1029"/>
      <c r="AI1029"/>
    </row>
    <row r="1030" spans="1:35" ht="15" customHeight="1" x14ac:dyDescent="0.2">
      <c r="A1030" s="124" t="s">
        <v>840</v>
      </c>
      <c r="B1030" s="54" t="s">
        <v>1315</v>
      </c>
      <c r="C1030" s="48">
        <v>18</v>
      </c>
      <c r="D1030" s="48">
        <v>9</v>
      </c>
      <c r="E1030" s="48">
        <v>2</v>
      </c>
      <c r="F1030" s="48">
        <v>7</v>
      </c>
      <c r="G1030" s="48">
        <v>27</v>
      </c>
      <c r="H1030" s="48">
        <v>29</v>
      </c>
      <c r="I1030" s="49">
        <v>20</v>
      </c>
      <c r="J1030" s="29">
        <f t="shared" si="123"/>
        <v>18</v>
      </c>
      <c r="K1030" s="29">
        <f t="shared" si="124"/>
        <v>20</v>
      </c>
      <c r="L1030" s="930"/>
      <c r="M1030" s="931"/>
      <c r="N1030" s="931"/>
      <c r="O1030" s="932"/>
      <c r="P1030" s="5" t="s">
        <v>532</v>
      </c>
      <c r="Q1030" s="115" t="s">
        <v>566</v>
      </c>
      <c r="R1030" s="20"/>
      <c r="S1030" s="20" t="s">
        <v>532</v>
      </c>
      <c r="T1030" s="2"/>
      <c r="U1030" s="2"/>
      <c r="V1030" s="10"/>
      <c r="W1030" s="20"/>
      <c r="X1030" s="20" t="s">
        <v>532</v>
      </c>
      <c r="Y1030" s="20"/>
      <c r="Z1030" s="2"/>
      <c r="AA1030" s="20" t="s">
        <v>532</v>
      </c>
      <c r="AB1030" s="20"/>
      <c r="AC1030" s="21"/>
      <c r="AF1030"/>
      <c r="AG1030"/>
      <c r="AH1030"/>
      <c r="AI1030"/>
    </row>
    <row r="1031" spans="1:35" ht="15" customHeight="1" x14ac:dyDescent="0.2">
      <c r="A1031" s="124">
        <v>6</v>
      </c>
      <c r="B1031" s="54" t="s">
        <v>814</v>
      </c>
      <c r="C1031" s="48">
        <v>17</v>
      </c>
      <c r="D1031" s="48">
        <v>7</v>
      </c>
      <c r="E1031" s="48">
        <v>3</v>
      </c>
      <c r="F1031" s="48">
        <v>7</v>
      </c>
      <c r="G1031" s="48">
        <v>37</v>
      </c>
      <c r="H1031" s="48">
        <v>17</v>
      </c>
      <c r="I1031" s="49">
        <v>17</v>
      </c>
      <c r="J1031" s="29">
        <f t="shared" ref="J1031:J1093" si="133">D1031+E1031+F1031</f>
        <v>17</v>
      </c>
      <c r="K1031" s="29">
        <f t="shared" ref="K1031:K1093" si="134">D1031*2+E1031</f>
        <v>17</v>
      </c>
      <c r="L1031" s="930"/>
      <c r="M1031" s="931"/>
      <c r="N1031" s="931"/>
      <c r="O1031" s="932"/>
      <c r="P1031" s="5" t="s">
        <v>532</v>
      </c>
      <c r="Q1031" s="115" t="s">
        <v>811</v>
      </c>
      <c r="R1031" s="20"/>
      <c r="S1031" s="20"/>
      <c r="T1031" s="20"/>
      <c r="U1031" s="20"/>
      <c r="V1031" s="2"/>
      <c r="W1031" s="10"/>
      <c r="X1031" s="20" t="s">
        <v>532</v>
      </c>
      <c r="Y1031" s="20"/>
      <c r="Z1031" s="2"/>
      <c r="AA1031" s="20"/>
      <c r="AB1031" s="20"/>
      <c r="AC1031" s="21"/>
      <c r="AF1031"/>
      <c r="AG1031"/>
      <c r="AH1031"/>
      <c r="AI1031"/>
    </row>
    <row r="1032" spans="1:35" ht="15" customHeight="1" x14ac:dyDescent="0.2">
      <c r="A1032" s="124" t="s">
        <v>556</v>
      </c>
      <c r="B1032" s="54" t="s">
        <v>1295</v>
      </c>
      <c r="C1032" s="48">
        <v>18</v>
      </c>
      <c r="D1032" s="48">
        <v>5</v>
      </c>
      <c r="E1032" s="48">
        <v>3</v>
      </c>
      <c r="F1032" s="48">
        <v>10</v>
      </c>
      <c r="G1032" s="48">
        <v>18</v>
      </c>
      <c r="H1032" s="48">
        <v>30</v>
      </c>
      <c r="I1032" s="49">
        <v>13</v>
      </c>
      <c r="J1032" s="29">
        <f t="shared" si="133"/>
        <v>18</v>
      </c>
      <c r="K1032" s="29">
        <f t="shared" si="134"/>
        <v>13</v>
      </c>
      <c r="L1032" s="930" t="s">
        <v>2475</v>
      </c>
      <c r="M1032" s="931"/>
      <c r="N1032" s="931"/>
      <c r="O1032" s="932"/>
      <c r="Q1032" s="115" t="s">
        <v>501</v>
      </c>
      <c r="R1032" s="20"/>
      <c r="S1032" s="20"/>
      <c r="T1032" s="20"/>
      <c r="U1032" s="20"/>
      <c r="V1032" s="20"/>
      <c r="W1032" s="20" t="s">
        <v>532</v>
      </c>
      <c r="X1032" s="10"/>
      <c r="Y1032" s="20"/>
      <c r="Z1032" s="2"/>
      <c r="AA1032" s="20"/>
      <c r="AB1032" s="20"/>
      <c r="AC1032" s="21"/>
      <c r="AF1032"/>
      <c r="AG1032"/>
      <c r="AH1032"/>
      <c r="AI1032"/>
    </row>
    <row r="1033" spans="1:35" ht="15" customHeight="1" x14ac:dyDescent="0.2">
      <c r="A1033" s="124" t="s">
        <v>556</v>
      </c>
      <c r="B1033" s="54" t="s">
        <v>1294</v>
      </c>
      <c r="C1033" s="48">
        <v>21</v>
      </c>
      <c r="D1033" s="48">
        <v>5</v>
      </c>
      <c r="E1033" s="48">
        <v>3</v>
      </c>
      <c r="F1033" s="48">
        <v>13</v>
      </c>
      <c r="G1033" s="48">
        <v>21</v>
      </c>
      <c r="H1033" s="48">
        <v>53</v>
      </c>
      <c r="I1033" s="49">
        <v>13</v>
      </c>
      <c r="J1033" s="29">
        <f t="shared" si="133"/>
        <v>21</v>
      </c>
      <c r="K1033" s="29">
        <f t="shared" si="134"/>
        <v>13</v>
      </c>
      <c r="L1033" s="930"/>
      <c r="M1033" s="931"/>
      <c r="N1033" s="931"/>
      <c r="O1033" s="932"/>
      <c r="Q1033" s="115" t="s">
        <v>1111</v>
      </c>
      <c r="R1033" s="20"/>
      <c r="S1033" s="20"/>
      <c r="T1033" s="20"/>
      <c r="U1033" s="20"/>
      <c r="V1033" s="20"/>
      <c r="W1033" s="20"/>
      <c r="X1033" s="2"/>
      <c r="Y1033" s="10"/>
      <c r="Z1033" s="2"/>
      <c r="AA1033" s="20" t="s">
        <v>532</v>
      </c>
      <c r="AB1033" s="20" t="s">
        <v>532</v>
      </c>
      <c r="AC1033" s="21" t="s">
        <v>532</v>
      </c>
      <c r="AF1033"/>
      <c r="AG1033"/>
      <c r="AH1033"/>
      <c r="AI1033"/>
    </row>
    <row r="1034" spans="1:35" ht="15" customHeight="1" x14ac:dyDescent="0.2">
      <c r="A1034" s="124">
        <v>9</v>
      </c>
      <c r="B1034" s="54" t="s">
        <v>1316</v>
      </c>
      <c r="C1034" s="48">
        <v>16</v>
      </c>
      <c r="D1034" s="48">
        <v>3</v>
      </c>
      <c r="E1034" s="48">
        <v>3</v>
      </c>
      <c r="F1034" s="48">
        <v>10</v>
      </c>
      <c r="G1034" s="48">
        <v>23</v>
      </c>
      <c r="H1034" s="48">
        <v>31</v>
      </c>
      <c r="I1034" s="49">
        <v>9</v>
      </c>
      <c r="J1034" s="29">
        <f t="shared" si="133"/>
        <v>16</v>
      </c>
      <c r="K1034" s="29">
        <f t="shared" si="134"/>
        <v>9</v>
      </c>
      <c r="L1034" s="930"/>
      <c r="M1034" s="931"/>
      <c r="N1034" s="931"/>
      <c r="O1034" s="932"/>
      <c r="Q1034" s="115" t="s">
        <v>1312</v>
      </c>
      <c r="R1034" s="20" t="s">
        <v>532</v>
      </c>
      <c r="S1034" s="20"/>
      <c r="T1034" s="20"/>
      <c r="U1034" s="20"/>
      <c r="V1034" s="20"/>
      <c r="W1034" s="20"/>
      <c r="X1034" s="20"/>
      <c r="Y1034" s="20" t="s">
        <v>532</v>
      </c>
      <c r="Z1034" s="10"/>
      <c r="AA1034" s="2"/>
      <c r="AB1034" s="20"/>
      <c r="AC1034" s="21"/>
      <c r="AF1034"/>
      <c r="AG1034"/>
      <c r="AH1034"/>
      <c r="AI1034"/>
    </row>
    <row r="1035" spans="1:35" ht="15" customHeight="1" x14ac:dyDescent="0.2">
      <c r="A1035" s="124" t="s">
        <v>662</v>
      </c>
      <c r="B1035" s="54" t="s">
        <v>1077</v>
      </c>
      <c r="C1035" s="48">
        <v>14</v>
      </c>
      <c r="D1035" s="48">
        <v>2</v>
      </c>
      <c r="E1035" s="48">
        <v>3</v>
      </c>
      <c r="F1035" s="48">
        <v>9</v>
      </c>
      <c r="G1035" s="48">
        <v>20</v>
      </c>
      <c r="H1035" s="48">
        <v>25</v>
      </c>
      <c r="I1035" s="49">
        <v>7</v>
      </c>
      <c r="J1035" s="29">
        <f t="shared" si="133"/>
        <v>14</v>
      </c>
      <c r="K1035" s="29">
        <f t="shared" si="134"/>
        <v>7</v>
      </c>
      <c r="L1035" s="930"/>
      <c r="M1035" s="931"/>
      <c r="N1035" s="931"/>
      <c r="O1035" s="932"/>
      <c r="Q1035" s="115" t="s">
        <v>704</v>
      </c>
      <c r="R1035" s="20" t="s">
        <v>532</v>
      </c>
      <c r="S1035" s="20"/>
      <c r="T1035" s="20"/>
      <c r="U1035" s="20"/>
      <c r="V1035" s="20"/>
      <c r="W1035" s="20"/>
      <c r="X1035" s="20"/>
      <c r="Y1035" s="20"/>
      <c r="Z1035" s="2"/>
      <c r="AA1035" s="10"/>
      <c r="AB1035" s="20"/>
      <c r="AC1035" s="21"/>
      <c r="AF1035"/>
      <c r="AG1035"/>
      <c r="AH1035"/>
      <c r="AI1035"/>
    </row>
    <row r="1036" spans="1:35" ht="15" customHeight="1" x14ac:dyDescent="0.2">
      <c r="A1036" s="124" t="s">
        <v>662</v>
      </c>
      <c r="B1036" s="54" t="s">
        <v>630</v>
      </c>
      <c r="C1036" s="48">
        <v>14</v>
      </c>
      <c r="D1036" s="48">
        <v>2</v>
      </c>
      <c r="E1036" s="48">
        <v>3</v>
      </c>
      <c r="F1036" s="48">
        <v>9</v>
      </c>
      <c r="G1036" s="48">
        <v>13</v>
      </c>
      <c r="H1036" s="48">
        <v>29</v>
      </c>
      <c r="I1036" s="49">
        <v>7</v>
      </c>
      <c r="J1036" s="29">
        <f t="shared" si="133"/>
        <v>14</v>
      </c>
      <c r="K1036" s="29">
        <f t="shared" si="134"/>
        <v>7</v>
      </c>
      <c r="L1036" s="930"/>
      <c r="M1036" s="931"/>
      <c r="N1036" s="931"/>
      <c r="O1036" s="932"/>
      <c r="Q1036" s="115" t="s">
        <v>1313</v>
      </c>
      <c r="R1036" s="20" t="s">
        <v>532</v>
      </c>
      <c r="S1036" s="20"/>
      <c r="T1036" s="20"/>
      <c r="U1036" s="20"/>
      <c r="V1036" s="20"/>
      <c r="W1036" s="20"/>
      <c r="X1036" s="20"/>
      <c r="Y1036" s="20" t="s">
        <v>532</v>
      </c>
      <c r="Z1036" s="2"/>
      <c r="AA1036" s="2"/>
      <c r="AB1036" s="10"/>
      <c r="AC1036" s="21"/>
      <c r="AF1036"/>
      <c r="AG1036"/>
      <c r="AH1036"/>
      <c r="AI1036"/>
    </row>
    <row r="1037" spans="1:35" ht="15" customHeight="1" thickBot="1" x14ac:dyDescent="0.25">
      <c r="A1037" s="125" t="s">
        <v>662</v>
      </c>
      <c r="B1037" s="55" t="s">
        <v>1317</v>
      </c>
      <c r="C1037" s="50">
        <v>16</v>
      </c>
      <c r="D1037" s="50">
        <v>3</v>
      </c>
      <c r="E1037" s="50">
        <v>1</v>
      </c>
      <c r="F1037" s="50">
        <v>12</v>
      </c>
      <c r="G1037" s="50">
        <v>16</v>
      </c>
      <c r="H1037" s="50">
        <v>42</v>
      </c>
      <c r="I1037" s="51">
        <v>7</v>
      </c>
      <c r="J1037" s="29">
        <f t="shared" si="133"/>
        <v>16</v>
      </c>
      <c r="K1037" s="29">
        <f t="shared" si="134"/>
        <v>7</v>
      </c>
      <c r="L1037" s="933"/>
      <c r="M1037" s="934"/>
      <c r="N1037" s="934"/>
      <c r="O1037" s="935"/>
      <c r="P1037" s="5" t="s">
        <v>532</v>
      </c>
      <c r="Q1037" s="116" t="s">
        <v>1214</v>
      </c>
      <c r="R1037" s="23"/>
      <c r="S1037" s="23"/>
      <c r="T1037" s="23"/>
      <c r="U1037" s="23"/>
      <c r="V1037" s="23"/>
      <c r="W1037" s="23"/>
      <c r="X1037" s="23"/>
      <c r="Y1037" s="23" t="s">
        <v>532</v>
      </c>
      <c r="Z1037" s="3"/>
      <c r="AA1037" s="3"/>
      <c r="AB1037" s="14"/>
      <c r="AC1037" s="15"/>
    </row>
    <row r="1038" spans="1:35" ht="15" customHeight="1" x14ac:dyDescent="0.2">
      <c r="C1038" s="29">
        <f t="shared" ref="C1038:H1038" si="135">SUM(C1026:C1037)</f>
        <v>216</v>
      </c>
      <c r="D1038" s="29">
        <f t="shared" si="135"/>
        <v>94</v>
      </c>
      <c r="E1038" s="29">
        <f t="shared" si="135"/>
        <v>28</v>
      </c>
      <c r="F1038" s="29">
        <f t="shared" si="135"/>
        <v>94</v>
      </c>
      <c r="G1038" s="29">
        <f t="shared" si="135"/>
        <v>394</v>
      </c>
      <c r="H1038" s="29">
        <f t="shared" si="135"/>
        <v>355</v>
      </c>
      <c r="I1038" s="29">
        <f>SUM(I1026:I1037)+22</f>
        <v>216</v>
      </c>
      <c r="J1038" s="29">
        <f t="shared" si="133"/>
        <v>216</v>
      </c>
      <c r="K1038" s="29">
        <f t="shared" si="134"/>
        <v>216</v>
      </c>
    </row>
    <row r="1039" spans="1:35" ht="15" customHeight="1" thickBot="1" x14ac:dyDescent="0.25"/>
    <row r="1040" spans="1:35" ht="15" customHeight="1" thickBot="1" x14ac:dyDescent="0.25">
      <c r="A1040" s="983" t="s">
        <v>658</v>
      </c>
      <c r="B1040" s="984"/>
      <c r="C1040" s="984"/>
      <c r="D1040" s="984"/>
      <c r="E1040" s="984"/>
      <c r="F1040" s="985"/>
      <c r="G1040" s="980" t="s">
        <v>1308</v>
      </c>
      <c r="H1040" s="981"/>
      <c r="I1040" s="982"/>
      <c r="L1040" s="952" t="s">
        <v>583</v>
      </c>
      <c r="M1040" s="953"/>
      <c r="N1040" s="953"/>
      <c r="O1040" s="954"/>
    </row>
    <row r="1041" spans="1:31" ht="15" customHeight="1" thickBot="1" x14ac:dyDescent="0.25">
      <c r="A1041" s="30" t="s">
        <v>496</v>
      </c>
      <c r="B1041" s="85" t="s">
        <v>497</v>
      </c>
      <c r="C1041" s="31" t="s">
        <v>498</v>
      </c>
      <c r="D1041" s="31" t="s">
        <v>499</v>
      </c>
      <c r="E1041" s="31" t="s">
        <v>500</v>
      </c>
      <c r="F1041" s="31" t="s">
        <v>501</v>
      </c>
      <c r="G1041" s="32" t="s">
        <v>502</v>
      </c>
      <c r="H1041" s="32" t="s">
        <v>503</v>
      </c>
      <c r="I1041" s="33" t="s">
        <v>504</v>
      </c>
      <c r="L1041" s="955"/>
      <c r="M1041" s="956"/>
      <c r="N1041" s="956"/>
      <c r="O1041" s="957"/>
      <c r="Q1041" s="24" t="s">
        <v>1309</v>
      </c>
      <c r="R1041" s="7" t="s">
        <v>633</v>
      </c>
      <c r="S1041" s="7" t="s">
        <v>792</v>
      </c>
      <c r="T1041" s="7" t="s">
        <v>506</v>
      </c>
      <c r="U1041" s="7" t="s">
        <v>793</v>
      </c>
      <c r="V1041" s="7" t="s">
        <v>507</v>
      </c>
      <c r="W1041" s="7" t="s">
        <v>989</v>
      </c>
      <c r="X1041" s="7" t="s">
        <v>1318</v>
      </c>
      <c r="Y1041" s="7" t="s">
        <v>634</v>
      </c>
      <c r="Z1041" s="7" t="s">
        <v>669</v>
      </c>
      <c r="AA1041" s="7" t="s">
        <v>509</v>
      </c>
      <c r="AB1041" s="7" t="s">
        <v>514</v>
      </c>
      <c r="AC1041" s="7" t="s">
        <v>611</v>
      </c>
      <c r="AD1041" s="7" t="s">
        <v>645</v>
      </c>
      <c r="AE1041" s="8" t="s">
        <v>177</v>
      </c>
    </row>
    <row r="1042" spans="1:31" ht="15" customHeight="1" x14ac:dyDescent="0.2">
      <c r="A1042" s="52">
        <v>1</v>
      </c>
      <c r="B1042" s="126" t="s">
        <v>524</v>
      </c>
      <c r="C1042" s="127">
        <v>25</v>
      </c>
      <c r="D1042" s="127"/>
      <c r="E1042" s="127"/>
      <c r="F1042" s="127"/>
      <c r="G1042" s="127"/>
      <c r="H1042" s="127"/>
      <c r="I1042" s="128">
        <v>36</v>
      </c>
      <c r="J1042" s="29">
        <f t="shared" si="133"/>
        <v>0</v>
      </c>
      <c r="K1042" s="29">
        <f t="shared" si="134"/>
        <v>0</v>
      </c>
      <c r="L1042" s="927" t="s">
        <v>1319</v>
      </c>
      <c r="M1042" s="928"/>
      <c r="N1042" s="928"/>
      <c r="O1042" s="929"/>
      <c r="Q1042" s="9" t="s">
        <v>633</v>
      </c>
      <c r="R1042" s="10"/>
      <c r="S1042" s="20"/>
      <c r="T1042" s="20" t="s">
        <v>532</v>
      </c>
      <c r="U1042" s="20"/>
      <c r="V1042" s="2"/>
      <c r="W1042" s="20" t="s">
        <v>532</v>
      </c>
      <c r="X1042" s="20"/>
      <c r="Y1042" s="20"/>
      <c r="Z1042" s="20" t="s">
        <v>532</v>
      </c>
      <c r="AA1042" s="20"/>
      <c r="AB1042" s="20"/>
      <c r="AC1042" s="20" t="s">
        <v>532</v>
      </c>
      <c r="AD1042" s="20"/>
      <c r="AE1042" s="21"/>
    </row>
    <row r="1043" spans="1:31" ht="15" customHeight="1" x14ac:dyDescent="0.2">
      <c r="A1043" s="37">
        <v>2</v>
      </c>
      <c r="B1043" s="129" t="s">
        <v>647</v>
      </c>
      <c r="C1043" s="48">
        <v>26</v>
      </c>
      <c r="D1043" s="48"/>
      <c r="E1043" s="48"/>
      <c r="F1043" s="48"/>
      <c r="G1043" s="48"/>
      <c r="H1043" s="48"/>
      <c r="I1043" s="49">
        <v>35</v>
      </c>
      <c r="J1043" s="29">
        <f t="shared" si="133"/>
        <v>0</v>
      </c>
      <c r="K1043" s="29">
        <f t="shared" si="134"/>
        <v>0</v>
      </c>
      <c r="L1043" s="930"/>
      <c r="M1043" s="931"/>
      <c r="N1043" s="931"/>
      <c r="O1043" s="932"/>
      <c r="Q1043" s="9" t="s">
        <v>792</v>
      </c>
      <c r="R1043" s="2"/>
      <c r="S1043" s="10"/>
      <c r="T1043" s="20" t="s">
        <v>532</v>
      </c>
      <c r="U1043" s="20"/>
      <c r="V1043" s="2"/>
      <c r="W1043" s="20"/>
      <c r="X1043" s="20"/>
      <c r="Y1043" s="20"/>
      <c r="Z1043" s="20"/>
      <c r="AA1043" s="20"/>
      <c r="AB1043" s="20"/>
      <c r="AC1043" s="20"/>
      <c r="AD1043" s="20"/>
      <c r="AE1043" s="21"/>
    </row>
    <row r="1044" spans="1:31" ht="15" customHeight="1" x14ac:dyDescent="0.2">
      <c r="A1044" s="37">
        <v>3</v>
      </c>
      <c r="B1044" s="129" t="s">
        <v>639</v>
      </c>
      <c r="C1044" s="48">
        <v>25</v>
      </c>
      <c r="D1044" s="48"/>
      <c r="E1044" s="48"/>
      <c r="F1044" s="48"/>
      <c r="G1044" s="48"/>
      <c r="H1044" s="48"/>
      <c r="I1044" s="49">
        <v>31</v>
      </c>
      <c r="J1044" s="29">
        <f t="shared" si="133"/>
        <v>0</v>
      </c>
      <c r="K1044" s="29">
        <f t="shared" si="134"/>
        <v>0</v>
      </c>
      <c r="L1044" s="930"/>
      <c r="M1044" s="931"/>
      <c r="N1044" s="931"/>
      <c r="O1044" s="932"/>
      <c r="Q1044" s="9" t="s">
        <v>506</v>
      </c>
      <c r="R1044" s="20"/>
      <c r="S1044" s="20" t="s">
        <v>532</v>
      </c>
      <c r="T1044" s="10"/>
      <c r="U1044" s="20"/>
      <c r="V1044" s="2"/>
      <c r="W1044" s="20"/>
      <c r="X1044" s="20"/>
      <c r="Y1044" s="20"/>
      <c r="Z1044" s="20" t="s">
        <v>532</v>
      </c>
      <c r="AA1044" s="20" t="s">
        <v>532</v>
      </c>
      <c r="AB1044" s="20"/>
      <c r="AC1044" s="20" t="s">
        <v>532</v>
      </c>
      <c r="AD1044" s="20"/>
      <c r="AE1044" s="21"/>
    </row>
    <row r="1045" spans="1:31" ht="15" customHeight="1" x14ac:dyDescent="0.2">
      <c r="A1045" s="37">
        <v>4</v>
      </c>
      <c r="B1045" s="129" t="s">
        <v>534</v>
      </c>
      <c r="C1045" s="48">
        <v>24</v>
      </c>
      <c r="D1045" s="48"/>
      <c r="E1045" s="48"/>
      <c r="F1045" s="48"/>
      <c r="G1045" s="48"/>
      <c r="H1045" s="48"/>
      <c r="I1045" s="49">
        <v>30</v>
      </c>
      <c r="J1045" s="29">
        <f t="shared" si="133"/>
        <v>0</v>
      </c>
      <c r="K1045" s="29">
        <f t="shared" si="134"/>
        <v>0</v>
      </c>
      <c r="L1045" s="930"/>
      <c r="M1045" s="931"/>
      <c r="N1045" s="931"/>
      <c r="O1045" s="932"/>
      <c r="Q1045" s="9" t="s">
        <v>793</v>
      </c>
      <c r="R1045" s="20"/>
      <c r="S1045" s="20"/>
      <c r="T1045" s="2"/>
      <c r="U1045" s="10"/>
      <c r="V1045" s="2"/>
      <c r="W1045" s="20" t="s">
        <v>532</v>
      </c>
      <c r="X1045" s="20" t="s">
        <v>532</v>
      </c>
      <c r="Y1045" s="20"/>
      <c r="Z1045" s="20"/>
      <c r="AA1045" s="20"/>
      <c r="AB1045" s="20"/>
      <c r="AC1045" s="20"/>
      <c r="AD1045" s="20"/>
      <c r="AE1045" s="21"/>
    </row>
    <row r="1046" spans="1:31" ht="15" customHeight="1" x14ac:dyDescent="0.2">
      <c r="A1046" s="37">
        <v>5</v>
      </c>
      <c r="B1046" s="129" t="s">
        <v>674</v>
      </c>
      <c r="C1046" s="48">
        <v>26</v>
      </c>
      <c r="D1046" s="48"/>
      <c r="E1046" s="48"/>
      <c r="F1046" s="48"/>
      <c r="G1046" s="48"/>
      <c r="H1046" s="48"/>
      <c r="I1046" s="49">
        <v>30</v>
      </c>
      <c r="J1046" s="29">
        <f t="shared" si="133"/>
        <v>0</v>
      </c>
      <c r="K1046" s="29">
        <f t="shared" si="134"/>
        <v>0</v>
      </c>
      <c r="L1046" s="930"/>
      <c r="M1046" s="931"/>
      <c r="N1046" s="931"/>
      <c r="O1046" s="932"/>
      <c r="Q1046" s="9" t="s">
        <v>507</v>
      </c>
      <c r="R1046" s="20"/>
      <c r="S1046" s="20"/>
      <c r="T1046" s="20"/>
      <c r="U1046" s="20" t="s">
        <v>532</v>
      </c>
      <c r="V1046" s="10"/>
      <c r="W1046" s="2"/>
      <c r="X1046" s="20"/>
      <c r="Y1046" s="20"/>
      <c r="Z1046" s="20"/>
      <c r="AA1046" s="20"/>
      <c r="AB1046" s="20"/>
      <c r="AC1046" s="20"/>
      <c r="AD1046" s="20"/>
      <c r="AE1046" s="21"/>
    </row>
    <row r="1047" spans="1:31" ht="15" customHeight="1" x14ac:dyDescent="0.2">
      <c r="A1047" s="37">
        <v>6</v>
      </c>
      <c r="B1047" s="129" t="s">
        <v>991</v>
      </c>
      <c r="C1047" s="48">
        <v>25</v>
      </c>
      <c r="D1047" s="48"/>
      <c r="E1047" s="48"/>
      <c r="F1047" s="48"/>
      <c r="G1047" s="48"/>
      <c r="H1047" s="48"/>
      <c r="I1047" s="49">
        <v>26</v>
      </c>
      <c r="J1047" s="29">
        <f t="shared" si="133"/>
        <v>0</v>
      </c>
      <c r="K1047" s="29">
        <f t="shared" si="134"/>
        <v>0</v>
      </c>
      <c r="L1047" s="930"/>
      <c r="M1047" s="931"/>
      <c r="N1047" s="931"/>
      <c r="O1047" s="932"/>
      <c r="Q1047" s="9" t="s">
        <v>508</v>
      </c>
      <c r="R1047" s="20"/>
      <c r="S1047" s="20"/>
      <c r="T1047" s="20"/>
      <c r="U1047" s="20"/>
      <c r="V1047" s="2"/>
      <c r="W1047" s="10"/>
      <c r="X1047" s="20"/>
      <c r="Y1047" s="20"/>
      <c r="Z1047" s="20"/>
      <c r="AA1047" s="20"/>
      <c r="AB1047" s="20"/>
      <c r="AC1047" s="20"/>
      <c r="AD1047" s="20"/>
      <c r="AE1047" s="21"/>
    </row>
    <row r="1048" spans="1:31" ht="15" customHeight="1" x14ac:dyDescent="0.2">
      <c r="A1048" s="37">
        <v>7</v>
      </c>
      <c r="B1048" s="129" t="s">
        <v>999</v>
      </c>
      <c r="C1048" s="48">
        <v>26</v>
      </c>
      <c r="D1048" s="48"/>
      <c r="E1048" s="48"/>
      <c r="F1048" s="48"/>
      <c r="G1048" s="48"/>
      <c r="H1048" s="48"/>
      <c r="I1048" s="49">
        <v>26</v>
      </c>
      <c r="J1048" s="29">
        <f t="shared" si="133"/>
        <v>0</v>
      </c>
      <c r="K1048" s="29">
        <f t="shared" si="134"/>
        <v>0</v>
      </c>
      <c r="L1048" s="930"/>
      <c r="M1048" s="931"/>
      <c r="N1048" s="931"/>
      <c r="O1048" s="932"/>
      <c r="Q1048" s="9" t="s">
        <v>901</v>
      </c>
      <c r="R1048" s="20"/>
      <c r="S1048" s="20"/>
      <c r="T1048" s="20"/>
      <c r="U1048" s="20" t="s">
        <v>532</v>
      </c>
      <c r="V1048" s="2"/>
      <c r="W1048" s="2"/>
      <c r="X1048" s="10"/>
      <c r="Y1048" s="20"/>
      <c r="Z1048" s="20" t="s">
        <v>532</v>
      </c>
      <c r="AA1048" s="20"/>
      <c r="AB1048" s="2"/>
      <c r="AC1048" s="20" t="s">
        <v>532</v>
      </c>
      <c r="AD1048" s="20"/>
      <c r="AE1048" s="21"/>
    </row>
    <row r="1049" spans="1:31" ht="15" customHeight="1" x14ac:dyDescent="0.2">
      <c r="A1049" s="37">
        <v>8</v>
      </c>
      <c r="B1049" s="129" t="s">
        <v>678</v>
      </c>
      <c r="C1049" s="48">
        <v>26</v>
      </c>
      <c r="D1049" s="48"/>
      <c r="E1049" s="48"/>
      <c r="F1049" s="48"/>
      <c r="G1049" s="48"/>
      <c r="H1049" s="48"/>
      <c r="I1049" s="49">
        <v>26</v>
      </c>
      <c r="J1049" s="29">
        <f t="shared" si="133"/>
        <v>0</v>
      </c>
      <c r="K1049" s="29">
        <f t="shared" si="134"/>
        <v>0</v>
      </c>
      <c r="L1049" s="930"/>
      <c r="M1049" s="931"/>
      <c r="N1049" s="931"/>
      <c r="O1049" s="932"/>
      <c r="Q1049" s="9" t="s">
        <v>634</v>
      </c>
      <c r="R1049" s="20" t="s">
        <v>532</v>
      </c>
      <c r="S1049" s="20"/>
      <c r="T1049" s="20"/>
      <c r="U1049" s="20"/>
      <c r="V1049" s="20"/>
      <c r="W1049" s="20"/>
      <c r="X1049" s="2"/>
      <c r="Y1049" s="10"/>
      <c r="Z1049" s="20" t="s">
        <v>532</v>
      </c>
      <c r="AA1049" s="20"/>
      <c r="AB1049" s="2"/>
      <c r="AC1049" s="20"/>
      <c r="AD1049" s="20"/>
      <c r="AE1049" s="21"/>
    </row>
    <row r="1050" spans="1:31" ht="15" customHeight="1" x14ac:dyDescent="0.2">
      <c r="A1050" s="37">
        <v>9</v>
      </c>
      <c r="B1050" s="129" t="s">
        <v>529</v>
      </c>
      <c r="C1050" s="48">
        <v>26</v>
      </c>
      <c r="D1050" s="48"/>
      <c r="E1050" s="48"/>
      <c r="F1050" s="48"/>
      <c r="G1050" s="48"/>
      <c r="H1050" s="48"/>
      <c r="I1050" s="49">
        <v>23</v>
      </c>
      <c r="J1050" s="29">
        <f t="shared" si="133"/>
        <v>0</v>
      </c>
      <c r="K1050" s="29">
        <f t="shared" si="134"/>
        <v>0</v>
      </c>
      <c r="L1050" s="930"/>
      <c r="M1050" s="931"/>
      <c r="N1050" s="931"/>
      <c r="O1050" s="932"/>
      <c r="Q1050" s="9" t="s">
        <v>669</v>
      </c>
      <c r="R1050" s="20"/>
      <c r="S1050" s="20"/>
      <c r="T1050" s="20"/>
      <c r="U1050" s="20"/>
      <c r="V1050" s="20"/>
      <c r="W1050" s="20"/>
      <c r="X1050" s="20"/>
      <c r="Y1050" s="20" t="s">
        <v>532</v>
      </c>
      <c r="Z1050" s="10"/>
      <c r="AA1050" s="20"/>
      <c r="AB1050" s="2"/>
      <c r="AC1050" s="20"/>
      <c r="AD1050" s="20"/>
      <c r="AE1050" s="21"/>
    </row>
    <row r="1051" spans="1:31" ht="15" customHeight="1" x14ac:dyDescent="0.2">
      <c r="A1051" s="37">
        <v>10</v>
      </c>
      <c r="B1051" s="129" t="s">
        <v>178</v>
      </c>
      <c r="C1051" s="48">
        <v>25</v>
      </c>
      <c r="D1051" s="48"/>
      <c r="E1051" s="48"/>
      <c r="F1051" s="48"/>
      <c r="G1051" s="48"/>
      <c r="H1051" s="48"/>
      <c r="I1051" s="49">
        <v>22</v>
      </c>
      <c r="J1051" s="29">
        <f t="shared" si="133"/>
        <v>0</v>
      </c>
      <c r="K1051" s="29">
        <f t="shared" si="134"/>
        <v>0</v>
      </c>
      <c r="L1051" s="930"/>
      <c r="M1051" s="931"/>
      <c r="N1051" s="931"/>
      <c r="O1051" s="932"/>
      <c r="Q1051" s="9" t="s">
        <v>509</v>
      </c>
      <c r="R1051" s="20"/>
      <c r="S1051" s="20"/>
      <c r="T1051" s="20"/>
      <c r="U1051" s="20"/>
      <c r="V1051" s="20"/>
      <c r="W1051" s="20"/>
      <c r="X1051" s="20"/>
      <c r="Y1051" s="20"/>
      <c r="Z1051" s="2"/>
      <c r="AA1051" s="10"/>
      <c r="AB1051" s="2"/>
      <c r="AC1051" s="20" t="s">
        <v>532</v>
      </c>
      <c r="AD1051" s="20" t="s">
        <v>532</v>
      </c>
      <c r="AE1051" s="21" t="s">
        <v>532</v>
      </c>
    </row>
    <row r="1052" spans="1:31" ht="15" customHeight="1" x14ac:dyDescent="0.2">
      <c r="A1052" s="37">
        <v>11</v>
      </c>
      <c r="B1052" s="129" t="s">
        <v>522</v>
      </c>
      <c r="C1052" s="48">
        <v>25</v>
      </c>
      <c r="D1052" s="48"/>
      <c r="E1052" s="48"/>
      <c r="F1052" s="48"/>
      <c r="G1052" s="48"/>
      <c r="H1052" s="48"/>
      <c r="I1052" s="49">
        <v>22</v>
      </c>
      <c r="J1052" s="29">
        <f t="shared" si="133"/>
        <v>0</v>
      </c>
      <c r="K1052" s="29">
        <f t="shared" si="134"/>
        <v>0</v>
      </c>
      <c r="L1052" s="930"/>
      <c r="M1052" s="931"/>
      <c r="N1052" s="931"/>
      <c r="O1052" s="932"/>
      <c r="Q1052" s="9" t="s">
        <v>514</v>
      </c>
      <c r="R1052" s="20" t="s">
        <v>532</v>
      </c>
      <c r="S1052" s="20"/>
      <c r="T1052" s="20" t="s">
        <v>532</v>
      </c>
      <c r="U1052" s="20"/>
      <c r="V1052" s="20"/>
      <c r="W1052" s="20"/>
      <c r="X1052" s="20"/>
      <c r="Y1052" s="20"/>
      <c r="Z1052" s="20"/>
      <c r="AA1052" s="20" t="s">
        <v>532</v>
      </c>
      <c r="AB1052" s="10"/>
      <c r="AC1052" s="2"/>
      <c r="AD1052" s="20"/>
      <c r="AE1052" s="21"/>
    </row>
    <row r="1053" spans="1:31" ht="15" customHeight="1" x14ac:dyDescent="0.2">
      <c r="A1053" s="37">
        <v>12</v>
      </c>
      <c r="B1053" s="129" t="s">
        <v>1005</v>
      </c>
      <c r="C1053" s="48">
        <v>25</v>
      </c>
      <c r="D1053" s="48"/>
      <c r="E1053" s="48"/>
      <c r="F1053" s="48"/>
      <c r="G1053" s="48"/>
      <c r="H1053" s="48"/>
      <c r="I1053" s="49">
        <v>21</v>
      </c>
      <c r="J1053" s="29">
        <f t="shared" si="133"/>
        <v>0</v>
      </c>
      <c r="K1053" s="29">
        <f t="shared" si="134"/>
        <v>0</v>
      </c>
      <c r="L1053" s="930"/>
      <c r="M1053" s="931"/>
      <c r="N1053" s="931"/>
      <c r="O1053" s="932"/>
      <c r="Q1053" s="9" t="s">
        <v>611</v>
      </c>
      <c r="R1053" s="20"/>
      <c r="S1053" s="20"/>
      <c r="T1053" s="20" t="s">
        <v>532</v>
      </c>
      <c r="U1053" s="20"/>
      <c r="V1053" s="20"/>
      <c r="W1053" s="20"/>
      <c r="X1053" s="20"/>
      <c r="Y1053" s="20"/>
      <c r="Z1053" s="20"/>
      <c r="AA1053" s="20"/>
      <c r="AB1053" s="2"/>
      <c r="AC1053" s="10"/>
      <c r="AD1053" s="20"/>
      <c r="AE1053" s="21"/>
    </row>
    <row r="1054" spans="1:31" ht="15" customHeight="1" x14ac:dyDescent="0.2">
      <c r="A1054" s="37">
        <v>13</v>
      </c>
      <c r="B1054" s="129" t="s">
        <v>523</v>
      </c>
      <c r="C1054" s="48">
        <v>25</v>
      </c>
      <c r="D1054" s="48"/>
      <c r="E1054" s="48"/>
      <c r="F1054" s="48"/>
      <c r="G1054" s="48"/>
      <c r="H1054" s="48"/>
      <c r="I1054" s="49">
        <v>16</v>
      </c>
      <c r="J1054" s="29">
        <f t="shared" si="133"/>
        <v>0</v>
      </c>
      <c r="K1054" s="29">
        <f t="shared" si="134"/>
        <v>0</v>
      </c>
      <c r="L1054" s="930"/>
      <c r="M1054" s="931"/>
      <c r="N1054" s="931"/>
      <c r="O1054" s="932"/>
      <c r="Q1054" s="9" t="s">
        <v>645</v>
      </c>
      <c r="R1054" s="20"/>
      <c r="S1054" s="20"/>
      <c r="T1054" s="20" t="s">
        <v>532</v>
      </c>
      <c r="U1054" s="20"/>
      <c r="V1054" s="20"/>
      <c r="W1054" s="20"/>
      <c r="X1054" s="20"/>
      <c r="Y1054" s="20"/>
      <c r="Z1054" s="20"/>
      <c r="AA1054" s="20" t="s">
        <v>532</v>
      </c>
      <c r="AB1054" s="2"/>
      <c r="AC1054" s="2"/>
      <c r="AD1054" s="10"/>
      <c r="AE1054" s="21"/>
    </row>
    <row r="1055" spans="1:31" ht="15" customHeight="1" thickBot="1" x14ac:dyDescent="0.25">
      <c r="A1055" s="40">
        <v>14</v>
      </c>
      <c r="B1055" s="130" t="s">
        <v>232</v>
      </c>
      <c r="C1055" s="50">
        <v>26</v>
      </c>
      <c r="D1055" s="50"/>
      <c r="E1055" s="50"/>
      <c r="F1055" s="50"/>
      <c r="G1055" s="50"/>
      <c r="H1055" s="50"/>
      <c r="I1055" s="51">
        <v>11</v>
      </c>
      <c r="J1055" s="29">
        <f t="shared" si="133"/>
        <v>0</v>
      </c>
      <c r="K1055" s="29">
        <f t="shared" si="134"/>
        <v>0</v>
      </c>
      <c r="L1055" s="933"/>
      <c r="M1055" s="934"/>
      <c r="N1055" s="934"/>
      <c r="O1055" s="935"/>
      <c r="Q1055" s="13" t="s">
        <v>177</v>
      </c>
      <c r="R1055" s="23"/>
      <c r="S1055" s="23"/>
      <c r="T1055" s="23"/>
      <c r="U1055" s="23"/>
      <c r="V1055" s="23"/>
      <c r="W1055" s="23"/>
      <c r="X1055" s="23"/>
      <c r="Y1055" s="23"/>
      <c r="Z1055" s="23"/>
      <c r="AA1055" s="23" t="s">
        <v>532</v>
      </c>
      <c r="AB1055" s="3"/>
      <c r="AC1055" s="3"/>
      <c r="AD1055" s="14"/>
      <c r="AE1055" s="15"/>
    </row>
    <row r="1056" spans="1:31" ht="15" customHeight="1" x14ac:dyDescent="0.2">
      <c r="C1056" s="29">
        <v>355</v>
      </c>
      <c r="D1056" s="29">
        <v>0</v>
      </c>
      <c r="E1056" s="29">
        <v>0</v>
      </c>
      <c r="F1056" s="29">
        <v>0</v>
      </c>
      <c r="G1056" s="29">
        <v>0</v>
      </c>
      <c r="H1056" s="29">
        <v>0</v>
      </c>
      <c r="I1056" s="29">
        <v>355</v>
      </c>
      <c r="J1056" s="29">
        <f t="shared" si="133"/>
        <v>0</v>
      </c>
      <c r="K1056" s="29">
        <f t="shared" si="134"/>
        <v>0</v>
      </c>
    </row>
    <row r="1057" spans="1:27" ht="15" customHeight="1" thickBot="1" x14ac:dyDescent="0.25"/>
    <row r="1058" spans="1:27" ht="15" customHeight="1" thickBot="1" x14ac:dyDescent="0.25">
      <c r="A1058" s="983" t="s">
        <v>665</v>
      </c>
      <c r="B1058" s="984"/>
      <c r="C1058" s="984"/>
      <c r="D1058" s="984"/>
      <c r="E1058" s="984"/>
      <c r="F1058" s="985"/>
      <c r="G1058" s="980" t="s">
        <v>1308</v>
      </c>
      <c r="H1058" s="981"/>
      <c r="I1058" s="982"/>
      <c r="L1058" s="945" t="s">
        <v>495</v>
      </c>
      <c r="M1058" s="946"/>
      <c r="N1058" s="946"/>
      <c r="O1058" s="947"/>
    </row>
    <row r="1059" spans="1:27" ht="15" customHeight="1" thickBot="1" x14ac:dyDescent="0.25">
      <c r="A1059" s="30" t="s">
        <v>496</v>
      </c>
      <c r="B1059" s="85" t="s">
        <v>497</v>
      </c>
      <c r="C1059" s="31" t="s">
        <v>498</v>
      </c>
      <c r="D1059" s="31" t="s">
        <v>499</v>
      </c>
      <c r="E1059" s="31" t="s">
        <v>500</v>
      </c>
      <c r="F1059" s="31" t="s">
        <v>501</v>
      </c>
      <c r="G1059" s="32" t="s">
        <v>502</v>
      </c>
      <c r="H1059" s="32" t="s">
        <v>503</v>
      </c>
      <c r="I1059" s="33" t="s">
        <v>504</v>
      </c>
      <c r="L1059" s="948"/>
      <c r="M1059" s="949"/>
      <c r="N1059" s="949"/>
      <c r="O1059" s="950"/>
      <c r="Q1059" s="24" t="s">
        <v>1309</v>
      </c>
      <c r="R1059" s="7" t="s">
        <v>1004</v>
      </c>
      <c r="S1059" s="7" t="s">
        <v>321</v>
      </c>
      <c r="T1059" s="7" t="s">
        <v>322</v>
      </c>
      <c r="U1059" s="7" t="s">
        <v>635</v>
      </c>
      <c r="V1059" s="7" t="s">
        <v>229</v>
      </c>
      <c r="W1059" s="7" t="s">
        <v>2481</v>
      </c>
      <c r="X1059" s="7" t="s">
        <v>323</v>
      </c>
      <c r="Y1059" s="7" t="s">
        <v>324</v>
      </c>
      <c r="Z1059" s="7" t="s">
        <v>518</v>
      </c>
      <c r="AA1059" s="8" t="s">
        <v>955</v>
      </c>
    </row>
    <row r="1060" spans="1:27" ht="15" customHeight="1" x14ac:dyDescent="0.2">
      <c r="A1060" s="52">
        <v>1</v>
      </c>
      <c r="B1060" s="53" t="s">
        <v>325</v>
      </c>
      <c r="C1060" s="46"/>
      <c r="D1060" s="46"/>
      <c r="E1060" s="46"/>
      <c r="F1060" s="46"/>
      <c r="G1060" s="46"/>
      <c r="H1060" s="46"/>
      <c r="I1060" s="47"/>
      <c r="J1060" s="29">
        <f t="shared" si="133"/>
        <v>0</v>
      </c>
      <c r="K1060" s="29">
        <f t="shared" si="134"/>
        <v>0</v>
      </c>
      <c r="L1060" s="927" t="s">
        <v>528</v>
      </c>
      <c r="M1060" s="928"/>
      <c r="N1060" s="928"/>
      <c r="O1060" s="929"/>
      <c r="Q1060" s="9" t="s">
        <v>1004</v>
      </c>
      <c r="R1060" s="10"/>
      <c r="S1060" s="2"/>
      <c r="T1060" s="20"/>
      <c r="U1060" s="20"/>
      <c r="V1060" s="20"/>
      <c r="W1060" s="20"/>
      <c r="X1060" s="20"/>
      <c r="Y1060" s="20"/>
      <c r="Z1060" s="20"/>
      <c r="AA1060" s="21"/>
    </row>
    <row r="1061" spans="1:27" ht="15" customHeight="1" x14ac:dyDescent="0.2">
      <c r="A1061" s="37">
        <v>2</v>
      </c>
      <c r="B1061" s="54" t="s">
        <v>1002</v>
      </c>
      <c r="C1061" s="48"/>
      <c r="D1061" s="48"/>
      <c r="E1061" s="48"/>
      <c r="F1061" s="48"/>
      <c r="G1061" s="48"/>
      <c r="H1061" s="48"/>
      <c r="I1061" s="49"/>
      <c r="J1061" s="29">
        <f t="shared" si="133"/>
        <v>0</v>
      </c>
      <c r="K1061" s="29">
        <f t="shared" si="134"/>
        <v>0</v>
      </c>
      <c r="L1061" s="930"/>
      <c r="M1061" s="931"/>
      <c r="N1061" s="931"/>
      <c r="O1061" s="932"/>
      <c r="Q1061" s="9" t="s">
        <v>321</v>
      </c>
      <c r="R1061" s="2"/>
      <c r="S1061" s="10"/>
      <c r="T1061" s="20"/>
      <c r="U1061" s="20"/>
      <c r="V1061" s="20"/>
      <c r="W1061" s="20"/>
      <c r="X1061" s="20"/>
      <c r="Y1061" s="20"/>
      <c r="Z1061" s="20"/>
      <c r="AA1061" s="21"/>
    </row>
    <row r="1062" spans="1:27" ht="15" customHeight="1" x14ac:dyDescent="0.2">
      <c r="A1062" s="37" t="s">
        <v>521</v>
      </c>
      <c r="B1062" s="54" t="s">
        <v>326</v>
      </c>
      <c r="C1062" s="48"/>
      <c r="D1062" s="48"/>
      <c r="E1062" s="48"/>
      <c r="F1062" s="48"/>
      <c r="G1062" s="48"/>
      <c r="H1062" s="48"/>
      <c r="I1062" s="49"/>
      <c r="J1062" s="29">
        <f t="shared" si="133"/>
        <v>0</v>
      </c>
      <c r="K1062" s="29">
        <f t="shared" si="134"/>
        <v>0</v>
      </c>
      <c r="L1062" s="930"/>
      <c r="M1062" s="931"/>
      <c r="N1062" s="931"/>
      <c r="O1062" s="932"/>
      <c r="Q1062" s="9" t="s">
        <v>322</v>
      </c>
      <c r="R1062" s="2"/>
      <c r="S1062" s="2"/>
      <c r="T1062" s="10"/>
      <c r="U1062" s="20"/>
      <c r="V1062" s="20" t="s">
        <v>532</v>
      </c>
      <c r="W1062" s="20"/>
      <c r="X1062" s="2"/>
      <c r="Y1062" s="20" t="s">
        <v>532</v>
      </c>
      <c r="Z1062" s="20"/>
      <c r="AA1062" s="21"/>
    </row>
    <row r="1063" spans="1:27" ht="15" customHeight="1" x14ac:dyDescent="0.2">
      <c r="A1063" s="37" t="s">
        <v>521</v>
      </c>
      <c r="B1063" s="54" t="s">
        <v>235</v>
      </c>
      <c r="C1063" s="48"/>
      <c r="D1063" s="48"/>
      <c r="E1063" s="48"/>
      <c r="F1063" s="48"/>
      <c r="G1063" s="48"/>
      <c r="H1063" s="48"/>
      <c r="I1063" s="49"/>
      <c r="J1063" s="29">
        <f t="shared" si="133"/>
        <v>0</v>
      </c>
      <c r="K1063" s="29">
        <f t="shared" si="134"/>
        <v>0</v>
      </c>
      <c r="L1063" s="930"/>
      <c r="M1063" s="931"/>
      <c r="N1063" s="931"/>
      <c r="O1063" s="932"/>
      <c r="Q1063" s="9" t="s">
        <v>635</v>
      </c>
      <c r="R1063" s="20"/>
      <c r="S1063" s="20"/>
      <c r="T1063" s="2"/>
      <c r="U1063" s="10"/>
      <c r="V1063" s="20" t="s">
        <v>532</v>
      </c>
      <c r="W1063" s="20"/>
      <c r="X1063" s="2"/>
      <c r="Y1063" s="20"/>
      <c r="Z1063" s="20"/>
      <c r="AA1063" s="21"/>
    </row>
    <row r="1064" spans="1:27" ht="15" customHeight="1" x14ac:dyDescent="0.2">
      <c r="A1064" s="37" t="s">
        <v>521</v>
      </c>
      <c r="B1064" s="54" t="s">
        <v>180</v>
      </c>
      <c r="C1064" s="48"/>
      <c r="D1064" s="48"/>
      <c r="E1064" s="48"/>
      <c r="F1064" s="48"/>
      <c r="G1064" s="48"/>
      <c r="H1064" s="48"/>
      <c r="I1064" s="49"/>
      <c r="J1064" s="29">
        <f t="shared" si="133"/>
        <v>0</v>
      </c>
      <c r="K1064" s="29">
        <f t="shared" si="134"/>
        <v>0</v>
      </c>
      <c r="L1064" s="930"/>
      <c r="M1064" s="931"/>
      <c r="N1064" s="931"/>
      <c r="O1064" s="932"/>
      <c r="Q1064" s="9" t="s">
        <v>229</v>
      </c>
      <c r="R1064" s="20"/>
      <c r="S1064" s="20"/>
      <c r="T1064" s="20"/>
      <c r="U1064" s="20" t="s">
        <v>532</v>
      </c>
      <c r="V1064" s="10"/>
      <c r="W1064" s="20"/>
      <c r="X1064" s="2"/>
      <c r="Y1064" s="20"/>
      <c r="Z1064" s="20"/>
      <c r="AA1064" s="21"/>
    </row>
    <row r="1065" spans="1:27" ht="15" customHeight="1" x14ac:dyDescent="0.2">
      <c r="A1065" s="37" t="s">
        <v>521</v>
      </c>
      <c r="B1065" s="54" t="s">
        <v>1297</v>
      </c>
      <c r="C1065" s="48"/>
      <c r="D1065" s="48"/>
      <c r="E1065" s="48"/>
      <c r="F1065" s="48"/>
      <c r="G1065" s="48"/>
      <c r="H1065" s="48"/>
      <c r="I1065" s="49"/>
      <c r="J1065" s="29">
        <f t="shared" si="133"/>
        <v>0</v>
      </c>
      <c r="K1065" s="29">
        <f t="shared" si="134"/>
        <v>0</v>
      </c>
      <c r="L1065" s="930"/>
      <c r="M1065" s="931"/>
      <c r="N1065" s="931"/>
      <c r="O1065" s="932"/>
      <c r="Q1065" s="9" t="s">
        <v>2481</v>
      </c>
      <c r="R1065" s="20"/>
      <c r="S1065" s="20"/>
      <c r="T1065" s="20"/>
      <c r="U1065" s="20"/>
      <c r="V1065" s="2"/>
      <c r="W1065" s="10"/>
      <c r="X1065" s="2"/>
      <c r="Y1065" s="20" t="s">
        <v>532</v>
      </c>
      <c r="Z1065" s="20" t="s">
        <v>532</v>
      </c>
      <c r="AA1065" s="21" t="s">
        <v>532</v>
      </c>
    </row>
    <row r="1066" spans="1:27" ht="15" customHeight="1" x14ac:dyDescent="0.2">
      <c r="A1066" s="37" t="s">
        <v>521</v>
      </c>
      <c r="B1066" s="54" t="s">
        <v>327</v>
      </c>
      <c r="C1066" s="48"/>
      <c r="D1066" s="48"/>
      <c r="E1066" s="48"/>
      <c r="F1066" s="48"/>
      <c r="G1066" s="48"/>
      <c r="H1066" s="48"/>
      <c r="I1066" s="49"/>
      <c r="J1066" s="29">
        <f t="shared" si="133"/>
        <v>0</v>
      </c>
      <c r="K1066" s="29">
        <f t="shared" si="134"/>
        <v>0</v>
      </c>
      <c r="L1066" s="930"/>
      <c r="M1066" s="931"/>
      <c r="N1066" s="931"/>
      <c r="O1066" s="932"/>
      <c r="Q1066" s="9" t="s">
        <v>323</v>
      </c>
      <c r="R1066" s="20"/>
      <c r="S1066" s="20"/>
      <c r="T1066" s="20"/>
      <c r="U1066" s="20"/>
      <c r="V1066" s="20"/>
      <c r="W1066" s="20" t="s">
        <v>532</v>
      </c>
      <c r="X1066" s="10"/>
      <c r="Y1066" s="2"/>
      <c r="Z1066" s="20"/>
      <c r="AA1066" s="21"/>
    </row>
    <row r="1067" spans="1:27" ht="15" customHeight="1" x14ac:dyDescent="0.2">
      <c r="A1067" s="37" t="s">
        <v>521</v>
      </c>
      <c r="B1067" s="54" t="s">
        <v>1298</v>
      </c>
      <c r="C1067" s="48"/>
      <c r="D1067" s="48"/>
      <c r="E1067" s="48"/>
      <c r="F1067" s="48"/>
      <c r="G1067" s="48"/>
      <c r="H1067" s="48"/>
      <c r="I1067" s="49"/>
      <c r="J1067" s="29">
        <f t="shared" si="133"/>
        <v>0</v>
      </c>
      <c r="K1067" s="29">
        <f t="shared" si="134"/>
        <v>0</v>
      </c>
      <c r="L1067" s="930"/>
      <c r="M1067" s="931"/>
      <c r="N1067" s="931"/>
      <c r="O1067" s="932"/>
      <c r="Q1067" s="9" t="s">
        <v>324</v>
      </c>
      <c r="R1067" s="20"/>
      <c r="S1067" s="20"/>
      <c r="T1067" s="20"/>
      <c r="U1067" s="20"/>
      <c r="V1067" s="20"/>
      <c r="W1067" s="20"/>
      <c r="X1067" s="2"/>
      <c r="Y1067" s="10"/>
      <c r="Z1067" s="20"/>
      <c r="AA1067" s="21"/>
    </row>
    <row r="1068" spans="1:27" ht="15" customHeight="1" x14ac:dyDescent="0.2">
      <c r="A1068" s="37" t="s">
        <v>521</v>
      </c>
      <c r="B1068" s="54" t="s">
        <v>234</v>
      </c>
      <c r="C1068" s="48"/>
      <c r="D1068" s="48"/>
      <c r="E1068" s="48"/>
      <c r="F1068" s="48"/>
      <c r="G1068" s="48"/>
      <c r="H1068" s="48"/>
      <c r="I1068" s="49"/>
      <c r="J1068" s="29">
        <f t="shared" si="133"/>
        <v>0</v>
      </c>
      <c r="K1068" s="29">
        <f t="shared" si="134"/>
        <v>0</v>
      </c>
      <c r="L1068" s="930"/>
      <c r="M1068" s="931"/>
      <c r="N1068" s="931"/>
      <c r="O1068" s="932"/>
      <c r="Q1068" s="9" t="s">
        <v>518</v>
      </c>
      <c r="R1068" s="20"/>
      <c r="S1068" s="20"/>
      <c r="T1068" s="20"/>
      <c r="U1068" s="20"/>
      <c r="V1068" s="20"/>
      <c r="W1068" s="20" t="s">
        <v>532</v>
      </c>
      <c r="X1068" s="2"/>
      <c r="Y1068" s="2"/>
      <c r="Z1068" s="10"/>
      <c r="AA1068" s="21"/>
    </row>
    <row r="1069" spans="1:27" ht="15" customHeight="1" thickBot="1" x14ac:dyDescent="0.25">
      <c r="A1069" s="40" t="s">
        <v>521</v>
      </c>
      <c r="B1069" s="55" t="s">
        <v>531</v>
      </c>
      <c r="C1069" s="50"/>
      <c r="D1069" s="50"/>
      <c r="E1069" s="50"/>
      <c r="F1069" s="50"/>
      <c r="G1069" s="50"/>
      <c r="H1069" s="50"/>
      <c r="I1069" s="51"/>
      <c r="J1069" s="29">
        <f t="shared" si="133"/>
        <v>0</v>
      </c>
      <c r="K1069" s="29">
        <f t="shared" si="134"/>
        <v>0</v>
      </c>
      <c r="L1069" s="933"/>
      <c r="M1069" s="934"/>
      <c r="N1069" s="934"/>
      <c r="O1069" s="935"/>
      <c r="Q1069" s="13" t="s">
        <v>955</v>
      </c>
      <c r="R1069" s="23"/>
      <c r="S1069" s="23"/>
      <c r="T1069" s="23"/>
      <c r="U1069" s="23"/>
      <c r="V1069" s="23"/>
      <c r="W1069" s="23" t="s">
        <v>532</v>
      </c>
      <c r="X1069" s="3"/>
      <c r="Y1069" s="3"/>
      <c r="Z1069" s="14"/>
      <c r="AA1069" s="15"/>
    </row>
    <row r="1070" spans="1:27" ht="15" customHeight="1" x14ac:dyDescent="0.2">
      <c r="C1070" s="29">
        <v>0</v>
      </c>
      <c r="D1070" s="29">
        <v>0</v>
      </c>
      <c r="E1070" s="29">
        <v>0</v>
      </c>
      <c r="F1070" s="29">
        <v>0</v>
      </c>
      <c r="G1070" s="29">
        <v>0</v>
      </c>
      <c r="H1070" s="29">
        <v>0</v>
      </c>
      <c r="I1070" s="29">
        <v>0</v>
      </c>
      <c r="J1070" s="29">
        <f t="shared" si="133"/>
        <v>0</v>
      </c>
      <c r="K1070" s="29">
        <f t="shared" si="134"/>
        <v>0</v>
      </c>
    </row>
    <row r="1071" spans="1:27" ht="15" customHeight="1" thickBot="1" x14ac:dyDescent="0.25"/>
    <row r="1072" spans="1:27" ht="15" customHeight="1" thickBot="1" x14ac:dyDescent="0.25">
      <c r="A1072" s="983" t="s">
        <v>808</v>
      </c>
      <c r="B1072" s="984"/>
      <c r="C1072" s="984"/>
      <c r="D1072" s="984"/>
      <c r="E1072" s="984"/>
      <c r="F1072" s="985"/>
      <c r="G1072" s="980" t="s">
        <v>1308</v>
      </c>
      <c r="H1072" s="981"/>
      <c r="I1072" s="982"/>
      <c r="L1072" s="945" t="s">
        <v>495</v>
      </c>
      <c r="M1072" s="946"/>
      <c r="N1072" s="946"/>
      <c r="O1072" s="947"/>
    </row>
    <row r="1073" spans="1:28" ht="15" customHeight="1" thickBot="1" x14ac:dyDescent="0.25">
      <c r="A1073" s="201" t="s">
        <v>496</v>
      </c>
      <c r="B1073" s="202" t="s">
        <v>497</v>
      </c>
      <c r="C1073" s="203" t="s">
        <v>498</v>
      </c>
      <c r="D1073" s="203" t="s">
        <v>499</v>
      </c>
      <c r="E1073" s="203" t="s">
        <v>500</v>
      </c>
      <c r="F1073" s="203" t="s">
        <v>501</v>
      </c>
      <c r="G1073" s="204" t="s">
        <v>502</v>
      </c>
      <c r="H1073" s="204" t="s">
        <v>503</v>
      </c>
      <c r="I1073" s="205" t="s">
        <v>504</v>
      </c>
      <c r="L1073" s="948"/>
      <c r="M1073" s="949"/>
      <c r="N1073" s="949"/>
      <c r="O1073" s="950"/>
      <c r="Q1073" s="24" t="s">
        <v>1309</v>
      </c>
      <c r="R1073" s="7" t="s">
        <v>506</v>
      </c>
      <c r="S1073" s="7" t="s">
        <v>959</v>
      </c>
      <c r="T1073" s="7" t="s">
        <v>901</v>
      </c>
      <c r="U1073" s="8" t="s">
        <v>769</v>
      </c>
    </row>
    <row r="1074" spans="1:28" ht="15" customHeight="1" x14ac:dyDescent="0.2">
      <c r="A1074" s="34" t="s">
        <v>521</v>
      </c>
      <c r="B1074" s="126" t="s">
        <v>534</v>
      </c>
      <c r="C1074" s="127"/>
      <c r="D1074" s="127"/>
      <c r="E1074" s="127"/>
      <c r="F1074" s="127"/>
      <c r="G1074" s="127"/>
      <c r="H1074" s="127"/>
      <c r="I1074" s="128"/>
      <c r="J1074" s="29">
        <f t="shared" si="133"/>
        <v>0</v>
      </c>
      <c r="K1074" s="29">
        <f t="shared" si="134"/>
        <v>0</v>
      </c>
      <c r="L1074" s="927" t="s">
        <v>528</v>
      </c>
      <c r="M1074" s="928"/>
      <c r="N1074" s="928"/>
      <c r="O1074" s="929"/>
      <c r="Q1074" s="9" t="s">
        <v>506</v>
      </c>
      <c r="R1074" s="10"/>
      <c r="S1074" s="2"/>
      <c r="T1074" s="20"/>
      <c r="U1074" s="21"/>
    </row>
    <row r="1075" spans="1:28" ht="15" customHeight="1" x14ac:dyDescent="0.2">
      <c r="A1075" s="37" t="s">
        <v>521</v>
      </c>
      <c r="B1075" s="129" t="s">
        <v>328</v>
      </c>
      <c r="C1075" s="48"/>
      <c r="D1075" s="48"/>
      <c r="E1075" s="48"/>
      <c r="F1075" s="48"/>
      <c r="G1075" s="48"/>
      <c r="H1075" s="48"/>
      <c r="I1075" s="49"/>
      <c r="J1075" s="29">
        <f t="shared" si="133"/>
        <v>0</v>
      </c>
      <c r="K1075" s="29">
        <f t="shared" si="134"/>
        <v>0</v>
      </c>
      <c r="L1075" s="930"/>
      <c r="M1075" s="931"/>
      <c r="N1075" s="931"/>
      <c r="O1075" s="932"/>
      <c r="Q1075" s="9" t="s">
        <v>959</v>
      </c>
      <c r="R1075" s="2"/>
      <c r="S1075" s="10"/>
      <c r="T1075" s="20"/>
      <c r="U1075" s="21"/>
    </row>
    <row r="1076" spans="1:28" ht="15" customHeight="1" x14ac:dyDescent="0.2">
      <c r="A1076" s="37" t="s">
        <v>521</v>
      </c>
      <c r="B1076" s="129" t="s">
        <v>906</v>
      </c>
      <c r="C1076" s="48"/>
      <c r="D1076" s="48"/>
      <c r="E1076" s="48"/>
      <c r="F1076" s="48"/>
      <c r="G1076" s="48"/>
      <c r="H1076" s="48"/>
      <c r="I1076" s="49"/>
      <c r="J1076" s="29">
        <f t="shared" si="133"/>
        <v>0</v>
      </c>
      <c r="K1076" s="29">
        <f t="shared" si="134"/>
        <v>0</v>
      </c>
      <c r="L1076" s="930"/>
      <c r="M1076" s="931"/>
      <c r="N1076" s="931"/>
      <c r="O1076" s="932"/>
      <c r="Q1076" s="9" t="s">
        <v>901</v>
      </c>
      <c r="R1076" s="2"/>
      <c r="S1076" s="2"/>
      <c r="T1076" s="10"/>
      <c r="U1076" s="21"/>
    </row>
    <row r="1077" spans="1:28" ht="15" customHeight="1" thickBot="1" x14ac:dyDescent="0.25">
      <c r="A1077" s="40" t="s">
        <v>521</v>
      </c>
      <c r="B1077" s="130" t="s">
        <v>767</v>
      </c>
      <c r="C1077" s="50"/>
      <c r="D1077" s="50"/>
      <c r="E1077" s="50"/>
      <c r="F1077" s="50"/>
      <c r="G1077" s="50"/>
      <c r="H1077" s="50"/>
      <c r="I1077" s="51"/>
      <c r="L1077" s="933"/>
      <c r="M1077" s="934"/>
      <c r="N1077" s="934"/>
      <c r="O1077" s="935"/>
      <c r="Q1077" s="13" t="s">
        <v>769</v>
      </c>
      <c r="R1077" s="3"/>
      <c r="S1077" s="3"/>
      <c r="T1077" s="14"/>
      <c r="U1077" s="15"/>
    </row>
    <row r="1078" spans="1:28" ht="15" customHeight="1" x14ac:dyDescent="0.2">
      <c r="C1078" s="29">
        <f t="shared" ref="C1078:I1078" si="136">SUM(C1074:C1077)</f>
        <v>0</v>
      </c>
      <c r="D1078" s="29">
        <f t="shared" si="136"/>
        <v>0</v>
      </c>
      <c r="E1078" s="29">
        <f t="shared" si="136"/>
        <v>0</v>
      </c>
      <c r="F1078" s="29">
        <f t="shared" si="136"/>
        <v>0</v>
      </c>
      <c r="G1078" s="29">
        <f t="shared" si="136"/>
        <v>0</v>
      </c>
      <c r="H1078" s="29">
        <f t="shared" si="136"/>
        <v>0</v>
      </c>
      <c r="I1078" s="29">
        <f t="shared" si="136"/>
        <v>0</v>
      </c>
      <c r="J1078" s="29">
        <f t="shared" si="133"/>
        <v>0</v>
      </c>
      <c r="K1078" s="29">
        <f t="shared" si="134"/>
        <v>0</v>
      </c>
    </row>
    <row r="1079" spans="1:28" ht="15" customHeight="1" thickBot="1" x14ac:dyDescent="0.25"/>
    <row r="1080" spans="1:28" ht="15" customHeight="1" thickBot="1" x14ac:dyDescent="0.25">
      <c r="A1080" s="995" t="s">
        <v>873</v>
      </c>
      <c r="B1080" s="996"/>
      <c r="C1080" s="996"/>
      <c r="D1080" s="996"/>
      <c r="E1080" s="996"/>
      <c r="F1080" s="997"/>
      <c r="G1080" s="992" t="s">
        <v>1308</v>
      </c>
      <c r="H1080" s="993"/>
      <c r="I1080" s="994"/>
      <c r="L1080" s="945" t="s">
        <v>495</v>
      </c>
      <c r="M1080" s="946"/>
      <c r="N1080" s="946"/>
      <c r="O1080" s="947"/>
    </row>
    <row r="1081" spans="1:28" ht="15" customHeight="1" thickBot="1" x14ac:dyDescent="0.25">
      <c r="A1081" s="56" t="s">
        <v>496</v>
      </c>
      <c r="B1081" s="87" t="s">
        <v>497</v>
      </c>
      <c r="C1081" s="57" t="s">
        <v>498</v>
      </c>
      <c r="D1081" s="57" t="s">
        <v>499</v>
      </c>
      <c r="E1081" s="57" t="s">
        <v>500</v>
      </c>
      <c r="F1081" s="57" t="s">
        <v>501</v>
      </c>
      <c r="G1081" s="58" t="s">
        <v>502</v>
      </c>
      <c r="H1081" s="58" t="s">
        <v>503</v>
      </c>
      <c r="I1081" s="59" t="s">
        <v>504</v>
      </c>
      <c r="L1081" s="948"/>
      <c r="M1081" s="949"/>
      <c r="N1081" s="949"/>
      <c r="O1081" s="950"/>
      <c r="Q1081" s="24" t="s">
        <v>1309</v>
      </c>
      <c r="R1081" s="25" t="s">
        <v>329</v>
      </c>
      <c r="S1081" s="25" t="s">
        <v>500</v>
      </c>
      <c r="T1081" s="25" t="s">
        <v>59</v>
      </c>
      <c r="U1081" s="25" t="s">
        <v>734</v>
      </c>
      <c r="V1081" s="25" t="s">
        <v>330</v>
      </c>
      <c r="W1081" s="25" t="s">
        <v>514</v>
      </c>
      <c r="X1081" s="25" t="s">
        <v>911</v>
      </c>
      <c r="Y1081" s="25" t="s">
        <v>591</v>
      </c>
      <c r="Z1081" s="25" t="s">
        <v>877</v>
      </c>
      <c r="AA1081" s="25" t="s">
        <v>331</v>
      </c>
      <c r="AB1081" s="26" t="s">
        <v>332</v>
      </c>
    </row>
    <row r="1082" spans="1:28" ht="15" customHeight="1" x14ac:dyDescent="0.2">
      <c r="A1082" s="178">
        <v>1</v>
      </c>
      <c r="B1082" s="126" t="s">
        <v>616</v>
      </c>
      <c r="C1082" s="127"/>
      <c r="D1082" s="127"/>
      <c r="E1082" s="127"/>
      <c r="F1082" s="127"/>
      <c r="G1082" s="127"/>
      <c r="H1082" s="127"/>
      <c r="I1082" s="128"/>
      <c r="J1082" s="29">
        <f t="shared" si="133"/>
        <v>0</v>
      </c>
      <c r="K1082" s="29">
        <f t="shared" si="134"/>
        <v>0</v>
      </c>
      <c r="L1082" s="927" t="s">
        <v>528</v>
      </c>
      <c r="M1082" s="928"/>
      <c r="N1082" s="928"/>
      <c r="O1082" s="929"/>
      <c r="Q1082" s="27" t="s">
        <v>329</v>
      </c>
      <c r="R1082" s="10"/>
      <c r="S1082" s="20"/>
      <c r="T1082" s="20"/>
      <c r="U1082" s="20"/>
      <c r="V1082" s="20"/>
      <c r="W1082" s="20"/>
      <c r="X1082" s="20"/>
      <c r="Y1082" s="20"/>
      <c r="Z1082" s="20"/>
      <c r="AA1082" s="20"/>
      <c r="AB1082" s="21"/>
    </row>
    <row r="1083" spans="1:28" ht="15" customHeight="1" x14ac:dyDescent="0.2">
      <c r="A1083" s="61">
        <v>2</v>
      </c>
      <c r="B1083" s="129" t="s">
        <v>881</v>
      </c>
      <c r="C1083" s="48"/>
      <c r="D1083" s="48"/>
      <c r="E1083" s="48"/>
      <c r="F1083" s="48"/>
      <c r="G1083" s="48"/>
      <c r="H1083" s="48"/>
      <c r="I1083" s="49"/>
      <c r="J1083" s="29">
        <f t="shared" si="133"/>
        <v>0</v>
      </c>
      <c r="K1083" s="29">
        <f t="shared" si="134"/>
        <v>0</v>
      </c>
      <c r="L1083" s="930"/>
      <c r="M1083" s="931"/>
      <c r="N1083" s="931"/>
      <c r="O1083" s="932"/>
      <c r="Q1083" s="27" t="s">
        <v>500</v>
      </c>
      <c r="R1083" s="20"/>
      <c r="S1083" s="10"/>
      <c r="T1083" s="2"/>
      <c r="U1083" s="20"/>
      <c r="V1083" s="20"/>
      <c r="W1083" s="20"/>
      <c r="X1083" s="20"/>
      <c r="Y1083" s="20"/>
      <c r="Z1083" s="20"/>
      <c r="AA1083" s="20"/>
      <c r="AB1083" s="21"/>
    </row>
    <row r="1084" spans="1:28" ht="15" customHeight="1" x14ac:dyDescent="0.2">
      <c r="A1084" s="61" t="s">
        <v>521</v>
      </c>
      <c r="B1084" s="129" t="s">
        <v>333</v>
      </c>
      <c r="C1084" s="48"/>
      <c r="D1084" s="48"/>
      <c r="E1084" s="48"/>
      <c r="F1084" s="48"/>
      <c r="G1084" s="48"/>
      <c r="H1084" s="48"/>
      <c r="I1084" s="49"/>
      <c r="J1084" s="29">
        <f t="shared" si="133"/>
        <v>0</v>
      </c>
      <c r="K1084" s="29">
        <f t="shared" si="134"/>
        <v>0</v>
      </c>
      <c r="L1084" s="930"/>
      <c r="M1084" s="931"/>
      <c r="N1084" s="931"/>
      <c r="O1084" s="932"/>
      <c r="Q1084" s="27" t="s">
        <v>59</v>
      </c>
      <c r="R1084" s="20"/>
      <c r="S1084" s="2"/>
      <c r="T1084" s="10"/>
      <c r="U1084" s="20"/>
      <c r="V1084" s="20"/>
      <c r="W1084" s="20"/>
      <c r="X1084" s="20"/>
      <c r="Y1084" s="20"/>
      <c r="Z1084" s="20"/>
      <c r="AA1084" s="20"/>
      <c r="AB1084" s="21"/>
    </row>
    <row r="1085" spans="1:28" ht="15" customHeight="1" x14ac:dyDescent="0.2">
      <c r="A1085" s="61" t="s">
        <v>521</v>
      </c>
      <c r="B1085" s="129" t="s">
        <v>1085</v>
      </c>
      <c r="C1085" s="48"/>
      <c r="D1085" s="48"/>
      <c r="E1085" s="48"/>
      <c r="F1085" s="48"/>
      <c r="G1085" s="48"/>
      <c r="H1085" s="48"/>
      <c r="I1085" s="49"/>
      <c r="J1085" s="29">
        <f t="shared" si="133"/>
        <v>0</v>
      </c>
      <c r="K1085" s="29">
        <f t="shared" si="134"/>
        <v>0</v>
      </c>
      <c r="L1085" s="930"/>
      <c r="M1085" s="931"/>
      <c r="N1085" s="931"/>
      <c r="O1085" s="932"/>
      <c r="Q1085" s="27" t="s">
        <v>734</v>
      </c>
      <c r="R1085" s="20"/>
      <c r="S1085" s="2"/>
      <c r="T1085" s="2"/>
      <c r="U1085" s="10"/>
      <c r="V1085" s="20"/>
      <c r="W1085" s="20" t="s">
        <v>532</v>
      </c>
      <c r="X1085" s="20"/>
      <c r="Y1085" s="2"/>
      <c r="Z1085" s="20" t="s">
        <v>532</v>
      </c>
      <c r="AA1085" s="20"/>
      <c r="AB1085" s="21"/>
    </row>
    <row r="1086" spans="1:28" ht="15" customHeight="1" x14ac:dyDescent="0.2">
      <c r="A1086" s="61" t="s">
        <v>521</v>
      </c>
      <c r="B1086" s="129" t="s">
        <v>239</v>
      </c>
      <c r="C1086" s="48"/>
      <c r="D1086" s="48"/>
      <c r="E1086" s="48"/>
      <c r="F1086" s="48"/>
      <c r="G1086" s="48"/>
      <c r="H1086" s="48"/>
      <c r="I1086" s="49"/>
      <c r="J1086" s="29">
        <f t="shared" si="133"/>
        <v>0</v>
      </c>
      <c r="K1086" s="29">
        <f t="shared" si="134"/>
        <v>0</v>
      </c>
      <c r="L1086" s="930"/>
      <c r="M1086" s="931"/>
      <c r="N1086" s="931"/>
      <c r="O1086" s="932"/>
      <c r="Q1086" s="27" t="s">
        <v>330</v>
      </c>
      <c r="R1086" s="20"/>
      <c r="S1086" s="20"/>
      <c r="T1086" s="20"/>
      <c r="U1086" s="2"/>
      <c r="V1086" s="10"/>
      <c r="W1086" s="20" t="s">
        <v>532</v>
      </c>
      <c r="X1086" s="20"/>
      <c r="Y1086" s="2"/>
      <c r="Z1086" s="20"/>
      <c r="AA1086" s="20"/>
      <c r="AB1086" s="21"/>
    </row>
    <row r="1087" spans="1:28" ht="15" customHeight="1" x14ac:dyDescent="0.2">
      <c r="A1087" s="61" t="s">
        <v>521</v>
      </c>
      <c r="B1087" s="129" t="s">
        <v>334</v>
      </c>
      <c r="C1087" s="48"/>
      <c r="D1087" s="48"/>
      <c r="E1087" s="48"/>
      <c r="F1087" s="48"/>
      <c r="G1087" s="48"/>
      <c r="H1087" s="48"/>
      <c r="I1087" s="49"/>
      <c r="J1087" s="29">
        <f t="shared" si="133"/>
        <v>0</v>
      </c>
      <c r="K1087" s="29">
        <f t="shared" si="134"/>
        <v>0</v>
      </c>
      <c r="L1087" s="930"/>
      <c r="M1087" s="931"/>
      <c r="N1087" s="931"/>
      <c r="O1087" s="932"/>
      <c r="Q1087" s="27" t="s">
        <v>335</v>
      </c>
      <c r="R1087" s="20"/>
      <c r="S1087" s="20"/>
      <c r="T1087" s="20"/>
      <c r="U1087" s="20"/>
      <c r="V1087" s="20" t="s">
        <v>532</v>
      </c>
      <c r="W1087" s="10"/>
      <c r="X1087" s="20"/>
      <c r="Y1087" s="2"/>
      <c r="Z1087" s="20"/>
      <c r="AA1087" s="20"/>
      <c r="AB1087" s="21"/>
    </row>
    <row r="1088" spans="1:28" ht="15" customHeight="1" x14ac:dyDescent="0.2">
      <c r="A1088" s="61" t="s">
        <v>521</v>
      </c>
      <c r="B1088" s="129" t="s">
        <v>336</v>
      </c>
      <c r="C1088" s="48"/>
      <c r="D1088" s="48"/>
      <c r="E1088" s="48"/>
      <c r="F1088" s="48"/>
      <c r="G1088" s="48"/>
      <c r="H1088" s="48"/>
      <c r="I1088" s="49"/>
      <c r="J1088" s="29">
        <f t="shared" si="133"/>
        <v>0</v>
      </c>
      <c r="K1088" s="29">
        <f t="shared" si="134"/>
        <v>0</v>
      </c>
      <c r="L1088" s="930"/>
      <c r="M1088" s="931"/>
      <c r="N1088" s="931"/>
      <c r="O1088" s="932"/>
      <c r="Q1088" s="27" t="s">
        <v>911</v>
      </c>
      <c r="R1088" s="20"/>
      <c r="S1088" s="20"/>
      <c r="T1088" s="20"/>
      <c r="U1088" s="20"/>
      <c r="V1088" s="20"/>
      <c r="W1088" s="2"/>
      <c r="X1088" s="10"/>
      <c r="Y1088" s="2"/>
      <c r="Z1088" s="20" t="s">
        <v>532</v>
      </c>
      <c r="AA1088" s="20" t="s">
        <v>532</v>
      </c>
      <c r="AB1088" s="21" t="s">
        <v>532</v>
      </c>
    </row>
    <row r="1089" spans="1:28" ht="15" customHeight="1" x14ac:dyDescent="0.2">
      <c r="A1089" s="61" t="s">
        <v>521</v>
      </c>
      <c r="B1089" s="129" t="s">
        <v>337</v>
      </c>
      <c r="C1089" s="48"/>
      <c r="D1089" s="48"/>
      <c r="E1089" s="48"/>
      <c r="F1089" s="48"/>
      <c r="G1089" s="48"/>
      <c r="H1089" s="48"/>
      <c r="I1089" s="49"/>
      <c r="J1089" s="29">
        <f t="shared" si="133"/>
        <v>0</v>
      </c>
      <c r="K1089" s="29">
        <f t="shared" si="134"/>
        <v>0</v>
      </c>
      <c r="L1089" s="930"/>
      <c r="M1089" s="931"/>
      <c r="N1089" s="931"/>
      <c r="O1089" s="932"/>
      <c r="Q1089" s="27" t="s">
        <v>591</v>
      </c>
      <c r="R1089" s="20"/>
      <c r="S1089" s="20"/>
      <c r="T1089" s="20"/>
      <c r="U1089" s="20"/>
      <c r="V1089" s="20"/>
      <c r="W1089" s="20"/>
      <c r="X1089" s="20" t="s">
        <v>532</v>
      </c>
      <c r="Y1089" s="10"/>
      <c r="Z1089" s="2"/>
      <c r="AA1089" s="20"/>
      <c r="AB1089" s="21"/>
    </row>
    <row r="1090" spans="1:28" ht="15" customHeight="1" x14ac:dyDescent="0.2">
      <c r="A1090" s="61" t="s">
        <v>521</v>
      </c>
      <c r="B1090" s="129" t="s">
        <v>1023</v>
      </c>
      <c r="C1090" s="48"/>
      <c r="D1090" s="48"/>
      <c r="E1090" s="48"/>
      <c r="F1090" s="48"/>
      <c r="G1090" s="48"/>
      <c r="H1090" s="48"/>
      <c r="I1090" s="49"/>
      <c r="J1090" s="29">
        <f t="shared" si="133"/>
        <v>0</v>
      </c>
      <c r="K1090" s="29">
        <f t="shared" si="134"/>
        <v>0</v>
      </c>
      <c r="L1090" s="930"/>
      <c r="M1090" s="931"/>
      <c r="N1090" s="931"/>
      <c r="O1090" s="932"/>
      <c r="Q1090" s="27" t="s">
        <v>877</v>
      </c>
      <c r="R1090" s="20"/>
      <c r="S1090" s="20"/>
      <c r="T1090" s="20"/>
      <c r="U1090" s="20"/>
      <c r="V1090" s="20"/>
      <c r="W1090" s="20"/>
      <c r="X1090" s="20"/>
      <c r="Y1090" s="2"/>
      <c r="Z1090" s="10"/>
      <c r="AA1090" s="20"/>
      <c r="AB1090" s="21"/>
    </row>
    <row r="1091" spans="1:28" ht="15" customHeight="1" x14ac:dyDescent="0.2">
      <c r="A1091" s="61" t="s">
        <v>521</v>
      </c>
      <c r="B1091" s="129" t="s">
        <v>338</v>
      </c>
      <c r="C1091" s="48"/>
      <c r="D1091" s="48"/>
      <c r="E1091" s="48"/>
      <c r="F1091" s="48"/>
      <c r="G1091" s="48"/>
      <c r="H1091" s="48"/>
      <c r="I1091" s="49"/>
      <c r="J1091" s="29">
        <f t="shared" si="133"/>
        <v>0</v>
      </c>
      <c r="K1091" s="29">
        <f t="shared" si="134"/>
        <v>0</v>
      </c>
      <c r="L1091" s="930"/>
      <c r="M1091" s="931"/>
      <c r="N1091" s="931"/>
      <c r="O1091" s="932"/>
      <c r="Q1091" s="27" t="s">
        <v>331</v>
      </c>
      <c r="R1091" s="20"/>
      <c r="S1091" s="20"/>
      <c r="T1091" s="20"/>
      <c r="U1091" s="20"/>
      <c r="V1091" s="20"/>
      <c r="W1091" s="20"/>
      <c r="X1091" s="20" t="s">
        <v>532</v>
      </c>
      <c r="Y1091" s="2"/>
      <c r="Z1091" s="2"/>
      <c r="AA1091" s="10"/>
      <c r="AB1091" s="21"/>
    </row>
    <row r="1092" spans="1:28" ht="15" customHeight="1" thickBot="1" x14ac:dyDescent="0.25">
      <c r="A1092" s="62" t="s">
        <v>521</v>
      </c>
      <c r="B1092" s="130" t="s">
        <v>339</v>
      </c>
      <c r="C1092" s="50"/>
      <c r="D1092" s="50"/>
      <c r="E1092" s="50"/>
      <c r="F1092" s="50"/>
      <c r="G1092" s="50"/>
      <c r="H1092" s="50"/>
      <c r="I1092" s="51"/>
      <c r="J1092" s="29">
        <f t="shared" si="133"/>
        <v>0</v>
      </c>
      <c r="K1092" s="29">
        <f t="shared" si="134"/>
        <v>0</v>
      </c>
      <c r="L1092" s="933"/>
      <c r="M1092" s="934"/>
      <c r="N1092" s="934"/>
      <c r="O1092" s="935"/>
      <c r="Q1092" s="28" t="s">
        <v>332</v>
      </c>
      <c r="R1092" s="23"/>
      <c r="S1092" s="23"/>
      <c r="T1092" s="23"/>
      <c r="U1092" s="23"/>
      <c r="V1092" s="23"/>
      <c r="W1092" s="23"/>
      <c r="X1092" s="23" t="s">
        <v>532</v>
      </c>
      <c r="Y1092" s="3"/>
      <c r="Z1092" s="3"/>
      <c r="AA1092" s="14"/>
      <c r="AB1092" s="15"/>
    </row>
    <row r="1093" spans="1:28" ht="15" customHeight="1" x14ac:dyDescent="0.2">
      <c r="C1093" s="29">
        <f t="shared" ref="C1093:I1093" si="137">SUM(C1082:C1092)</f>
        <v>0</v>
      </c>
      <c r="D1093" s="29">
        <f t="shared" si="137"/>
        <v>0</v>
      </c>
      <c r="E1093" s="29">
        <f t="shared" si="137"/>
        <v>0</v>
      </c>
      <c r="F1093" s="29">
        <f t="shared" si="137"/>
        <v>0</v>
      </c>
      <c r="G1093" s="29">
        <f t="shared" si="137"/>
        <v>0</v>
      </c>
      <c r="H1093" s="29">
        <f t="shared" si="137"/>
        <v>0</v>
      </c>
      <c r="I1093" s="29">
        <f t="shared" si="137"/>
        <v>0</v>
      </c>
      <c r="J1093" s="29">
        <f t="shared" si="133"/>
        <v>0</v>
      </c>
      <c r="K1093" s="29">
        <f t="shared" si="134"/>
        <v>0</v>
      </c>
      <c r="L1093" s="4" t="s">
        <v>532</v>
      </c>
    </row>
    <row r="1094" spans="1:28" ht="15" customHeight="1" thickBot="1" x14ac:dyDescent="0.25"/>
    <row r="1095" spans="1:28" ht="15" customHeight="1" thickBot="1" x14ac:dyDescent="0.25">
      <c r="A1095" s="995" t="s">
        <v>944</v>
      </c>
      <c r="B1095" s="996"/>
      <c r="C1095" s="996"/>
      <c r="D1095" s="996"/>
      <c r="E1095" s="996"/>
      <c r="F1095" s="997"/>
      <c r="G1095" s="992" t="s">
        <v>1308</v>
      </c>
      <c r="H1095" s="993"/>
      <c r="I1095" s="994"/>
      <c r="L1095" s="945" t="s">
        <v>495</v>
      </c>
      <c r="M1095" s="946"/>
      <c r="N1095" s="946"/>
      <c r="O1095" s="947"/>
    </row>
    <row r="1096" spans="1:28" ht="15" customHeight="1" thickBot="1" x14ac:dyDescent="0.25">
      <c r="A1096" s="56" t="s">
        <v>496</v>
      </c>
      <c r="B1096" s="87" t="s">
        <v>497</v>
      </c>
      <c r="C1096" s="57" t="s">
        <v>498</v>
      </c>
      <c r="D1096" s="57" t="s">
        <v>499</v>
      </c>
      <c r="E1096" s="57" t="s">
        <v>500</v>
      </c>
      <c r="F1096" s="57" t="s">
        <v>501</v>
      </c>
      <c r="G1096" s="58" t="s">
        <v>502</v>
      </c>
      <c r="H1096" s="58" t="s">
        <v>503</v>
      </c>
      <c r="I1096" s="59" t="s">
        <v>504</v>
      </c>
      <c r="L1096" s="948"/>
      <c r="M1096" s="949"/>
      <c r="N1096" s="949"/>
      <c r="O1096" s="950"/>
      <c r="Q1096" s="24" t="s">
        <v>1309</v>
      </c>
      <c r="R1096" s="25" t="s">
        <v>563</v>
      </c>
      <c r="S1096" s="25" t="s">
        <v>945</v>
      </c>
      <c r="T1096" s="25" t="s">
        <v>340</v>
      </c>
      <c r="U1096" s="25" t="s">
        <v>341</v>
      </c>
      <c r="V1096" s="25"/>
      <c r="W1096" s="25"/>
      <c r="X1096" s="25"/>
      <c r="Y1096" s="26"/>
      <c r="Z1096" s="5" t="s">
        <v>532</v>
      </c>
    </row>
    <row r="1097" spans="1:28" ht="15" customHeight="1" x14ac:dyDescent="0.2">
      <c r="A1097" s="178" t="s">
        <v>521</v>
      </c>
      <c r="B1097" s="53" t="s">
        <v>949</v>
      </c>
      <c r="C1097" s="46"/>
      <c r="D1097" s="46"/>
      <c r="E1097" s="46"/>
      <c r="F1097" s="46"/>
      <c r="G1097" s="46"/>
      <c r="H1097" s="46"/>
      <c r="I1097" s="47"/>
      <c r="J1097" s="29">
        <f t="shared" ref="J1097:J1150" si="138">D1097+E1097+F1097</f>
        <v>0</v>
      </c>
      <c r="K1097" s="29">
        <f t="shared" ref="K1097:K1150" si="139">D1097*2+E1097</f>
        <v>0</v>
      </c>
      <c r="L1097" s="927" t="s">
        <v>528</v>
      </c>
      <c r="M1097" s="928"/>
      <c r="N1097" s="928"/>
      <c r="O1097" s="929"/>
      <c r="Q1097" s="27" t="s">
        <v>563</v>
      </c>
      <c r="R1097" s="10"/>
      <c r="S1097" s="20"/>
      <c r="T1097" s="20" t="s">
        <v>532</v>
      </c>
      <c r="U1097" s="20"/>
      <c r="V1097" s="2"/>
      <c r="W1097" s="20" t="s">
        <v>532</v>
      </c>
      <c r="X1097" s="20"/>
      <c r="Y1097" s="21"/>
    </row>
    <row r="1098" spans="1:28" ht="15" customHeight="1" x14ac:dyDescent="0.2">
      <c r="A1098" s="61" t="s">
        <v>521</v>
      </c>
      <c r="B1098" s="54" t="s">
        <v>950</v>
      </c>
      <c r="C1098" s="48"/>
      <c r="D1098" s="48"/>
      <c r="E1098" s="48"/>
      <c r="F1098" s="48"/>
      <c r="G1098" s="48"/>
      <c r="H1098" s="48"/>
      <c r="I1098" s="49"/>
      <c r="J1098" s="29">
        <f t="shared" si="138"/>
        <v>0</v>
      </c>
      <c r="K1098" s="29">
        <f t="shared" si="139"/>
        <v>0</v>
      </c>
      <c r="L1098" s="930"/>
      <c r="M1098" s="931"/>
      <c r="N1098" s="931"/>
      <c r="O1098" s="932"/>
      <c r="Q1098" s="27" t="s">
        <v>945</v>
      </c>
      <c r="R1098" s="2"/>
      <c r="S1098" s="10"/>
      <c r="T1098" s="20" t="s">
        <v>532</v>
      </c>
      <c r="U1098" s="20"/>
      <c r="V1098" s="2"/>
      <c r="W1098" s="20"/>
      <c r="X1098" s="20"/>
      <c r="Y1098" s="21"/>
      <c r="Z1098" s="5" t="s">
        <v>532</v>
      </c>
    </row>
    <row r="1099" spans="1:28" ht="15" customHeight="1" x14ac:dyDescent="0.2">
      <c r="A1099" s="61" t="s">
        <v>521</v>
      </c>
      <c r="B1099" s="54" t="s">
        <v>951</v>
      </c>
      <c r="C1099" s="48"/>
      <c r="D1099" s="48"/>
      <c r="E1099" s="48"/>
      <c r="F1099" s="48"/>
      <c r="G1099" s="48"/>
      <c r="H1099" s="48"/>
      <c r="I1099" s="49"/>
      <c r="J1099" s="29">
        <f t="shared" si="138"/>
        <v>0</v>
      </c>
      <c r="K1099" s="29">
        <f t="shared" si="139"/>
        <v>0</v>
      </c>
      <c r="L1099" s="930"/>
      <c r="M1099" s="931"/>
      <c r="N1099" s="931"/>
      <c r="O1099" s="932"/>
      <c r="Q1099" s="27" t="s">
        <v>340</v>
      </c>
      <c r="R1099" s="20"/>
      <c r="S1099" s="20" t="s">
        <v>532</v>
      </c>
      <c r="T1099" s="10"/>
      <c r="U1099" s="20"/>
      <c r="V1099" s="2"/>
      <c r="W1099" s="20"/>
      <c r="X1099" s="20"/>
      <c r="Y1099" s="21"/>
    </row>
    <row r="1100" spans="1:28" ht="15" customHeight="1" x14ac:dyDescent="0.2">
      <c r="A1100" s="61" t="s">
        <v>521</v>
      </c>
      <c r="B1100" s="54" t="s">
        <v>342</v>
      </c>
      <c r="C1100" s="48"/>
      <c r="D1100" s="48"/>
      <c r="E1100" s="48"/>
      <c r="F1100" s="48"/>
      <c r="G1100" s="48"/>
      <c r="H1100" s="48"/>
      <c r="I1100" s="49"/>
      <c r="J1100" s="29">
        <f t="shared" si="138"/>
        <v>0</v>
      </c>
      <c r="K1100" s="29">
        <f t="shared" si="139"/>
        <v>0</v>
      </c>
      <c r="L1100" s="930"/>
      <c r="M1100" s="931"/>
      <c r="N1100" s="931"/>
      <c r="O1100" s="932"/>
      <c r="Q1100" s="27" t="s">
        <v>341</v>
      </c>
      <c r="R1100" s="20"/>
      <c r="S1100" s="20"/>
      <c r="T1100" s="2"/>
      <c r="U1100" s="10"/>
      <c r="V1100" s="2"/>
      <c r="W1100" s="20" t="s">
        <v>532</v>
      </c>
      <c r="X1100" s="20" t="s">
        <v>532</v>
      </c>
      <c r="Y1100" s="21" t="s">
        <v>532</v>
      </c>
    </row>
    <row r="1101" spans="1:28" ht="15" customHeight="1" x14ac:dyDescent="0.2">
      <c r="A1101" s="61" t="s">
        <v>521</v>
      </c>
      <c r="B1101" s="54"/>
      <c r="C1101" s="48"/>
      <c r="D1101" s="48"/>
      <c r="E1101" s="48"/>
      <c r="F1101" s="48"/>
      <c r="G1101" s="48"/>
      <c r="H1101" s="48"/>
      <c r="I1101" s="49"/>
      <c r="L1101" s="930"/>
      <c r="M1101" s="931"/>
      <c r="N1101" s="931"/>
      <c r="O1101" s="932"/>
      <c r="Q1101" s="27"/>
      <c r="R1101" s="20"/>
      <c r="S1101" s="20"/>
      <c r="T1101" s="20"/>
      <c r="U1101" s="20" t="s">
        <v>532</v>
      </c>
      <c r="V1101" s="10"/>
      <c r="W1101" s="2"/>
      <c r="X1101" s="20"/>
      <c r="Y1101" s="21"/>
    </row>
    <row r="1102" spans="1:28" ht="15" customHeight="1" x14ac:dyDescent="0.2">
      <c r="A1102" s="61" t="s">
        <v>521</v>
      </c>
      <c r="B1102" s="54"/>
      <c r="C1102" s="48"/>
      <c r="D1102" s="48"/>
      <c r="E1102" s="48"/>
      <c r="F1102" s="48"/>
      <c r="G1102" s="48"/>
      <c r="H1102" s="48"/>
      <c r="I1102" s="49"/>
      <c r="J1102" s="29">
        <f t="shared" si="138"/>
        <v>0</v>
      </c>
      <c r="K1102" s="29">
        <f t="shared" si="139"/>
        <v>0</v>
      </c>
      <c r="L1102" s="930"/>
      <c r="M1102" s="931"/>
      <c r="N1102" s="931"/>
      <c r="O1102" s="932"/>
      <c r="Q1102" s="27"/>
      <c r="R1102" s="20"/>
      <c r="S1102" s="20"/>
      <c r="T1102" s="20"/>
      <c r="U1102" s="20"/>
      <c r="V1102" s="2"/>
      <c r="W1102" s="10"/>
      <c r="X1102" s="20"/>
      <c r="Y1102" s="21"/>
    </row>
    <row r="1103" spans="1:28" ht="15" customHeight="1" x14ac:dyDescent="0.2">
      <c r="A1103" s="61" t="s">
        <v>521</v>
      </c>
      <c r="B1103" s="54"/>
      <c r="C1103" s="48"/>
      <c r="D1103" s="48"/>
      <c r="E1103" s="48"/>
      <c r="F1103" s="48"/>
      <c r="G1103" s="48"/>
      <c r="H1103" s="48"/>
      <c r="I1103" s="49"/>
      <c r="J1103" s="29">
        <f t="shared" si="138"/>
        <v>0</v>
      </c>
      <c r="K1103" s="29">
        <f t="shared" si="139"/>
        <v>0</v>
      </c>
      <c r="L1103" s="930"/>
      <c r="M1103" s="931"/>
      <c r="N1103" s="931"/>
      <c r="O1103" s="932"/>
      <c r="Q1103" s="27"/>
      <c r="R1103" s="20"/>
      <c r="S1103" s="20"/>
      <c r="T1103" s="20"/>
      <c r="U1103" s="20" t="s">
        <v>532</v>
      </c>
      <c r="V1103" s="2"/>
      <c r="W1103" s="2"/>
      <c r="X1103" s="10"/>
      <c r="Y1103" s="21"/>
    </row>
    <row r="1104" spans="1:28" ht="15" customHeight="1" thickBot="1" x14ac:dyDescent="0.25">
      <c r="A1104" s="62" t="s">
        <v>521</v>
      </c>
      <c r="B1104" s="55"/>
      <c r="C1104" s="50"/>
      <c r="D1104" s="50"/>
      <c r="E1104" s="50"/>
      <c r="F1104" s="50"/>
      <c r="G1104" s="50"/>
      <c r="H1104" s="50"/>
      <c r="I1104" s="51"/>
      <c r="J1104" s="29">
        <f t="shared" si="138"/>
        <v>0</v>
      </c>
      <c r="K1104" s="29">
        <f t="shared" si="139"/>
        <v>0</v>
      </c>
      <c r="L1104" s="933"/>
      <c r="M1104" s="934"/>
      <c r="N1104" s="934"/>
      <c r="O1104" s="935"/>
      <c r="Q1104" s="28"/>
      <c r="R1104" s="23"/>
      <c r="S1104" s="23"/>
      <c r="T1104" s="23"/>
      <c r="U1104" s="23" t="s">
        <v>532</v>
      </c>
      <c r="V1104" s="3"/>
      <c r="W1104" s="3"/>
      <c r="X1104" s="14"/>
      <c r="Y1104" s="15"/>
    </row>
    <row r="1105" spans="1:29" ht="15" customHeight="1" x14ac:dyDescent="0.2">
      <c r="C1105" s="29">
        <f>SUM(C1097:C1104)</f>
        <v>0</v>
      </c>
      <c r="D1105" s="29">
        <f>SUM(D1097:D1104)</f>
        <v>0</v>
      </c>
      <c r="E1105" s="29">
        <v>0</v>
      </c>
      <c r="F1105" s="29">
        <f>SUM(F1097:F1104)</f>
        <v>0</v>
      </c>
      <c r="G1105" s="29">
        <f>SUM(G1097:G1104)</f>
        <v>0</v>
      </c>
      <c r="H1105" s="29">
        <f>SUM(H1097:H1104)</f>
        <v>0</v>
      </c>
      <c r="I1105" s="29">
        <f>SUM(I1097:I1104)</f>
        <v>0</v>
      </c>
      <c r="J1105" s="29">
        <f t="shared" si="138"/>
        <v>0</v>
      </c>
      <c r="K1105" s="29">
        <f t="shared" si="139"/>
        <v>0</v>
      </c>
      <c r="Q1105" s="5" t="s">
        <v>532</v>
      </c>
    </row>
    <row r="1106" spans="1:29" ht="15" customHeight="1" thickBot="1" x14ac:dyDescent="0.25"/>
    <row r="1107" spans="1:29" ht="15" customHeight="1" thickBot="1" x14ac:dyDescent="0.25">
      <c r="A1107" s="995" t="s">
        <v>1299</v>
      </c>
      <c r="B1107" s="996"/>
      <c r="C1107" s="996"/>
      <c r="D1107" s="996"/>
      <c r="E1107" s="996"/>
      <c r="F1107" s="997"/>
      <c r="G1107" s="992" t="s">
        <v>1308</v>
      </c>
      <c r="H1107" s="993"/>
      <c r="I1107" s="994"/>
      <c r="L1107" s="986" t="s">
        <v>588</v>
      </c>
      <c r="M1107" s="987"/>
      <c r="N1107" s="987"/>
      <c r="O1107" s="988"/>
    </row>
    <row r="1108" spans="1:29" ht="15" customHeight="1" thickBot="1" x14ac:dyDescent="0.25">
      <c r="A1108" s="56" t="s">
        <v>496</v>
      </c>
      <c r="B1108" s="87" t="s">
        <v>497</v>
      </c>
      <c r="C1108" s="57" t="s">
        <v>498</v>
      </c>
      <c r="D1108" s="57" t="s">
        <v>499</v>
      </c>
      <c r="E1108" s="57" t="s">
        <v>500</v>
      </c>
      <c r="F1108" s="57" t="s">
        <v>501</v>
      </c>
      <c r="G1108" s="58" t="s">
        <v>502</v>
      </c>
      <c r="H1108" s="58" t="s">
        <v>503</v>
      </c>
      <c r="I1108" s="59" t="s">
        <v>504</v>
      </c>
      <c r="L1108" s="989"/>
      <c r="M1108" s="990"/>
      <c r="N1108" s="990"/>
      <c r="O1108" s="991"/>
      <c r="Q1108" s="24" t="s">
        <v>1309</v>
      </c>
      <c r="R1108" s="25" t="s">
        <v>241</v>
      </c>
      <c r="S1108" s="25" t="s">
        <v>343</v>
      </c>
      <c r="T1108" s="25" t="s">
        <v>1300</v>
      </c>
      <c r="U1108" s="25" t="s">
        <v>344</v>
      </c>
      <c r="V1108" s="25" t="s">
        <v>1088</v>
      </c>
      <c r="W1108" s="25" t="s">
        <v>242</v>
      </c>
      <c r="X1108" s="25" t="s">
        <v>1089</v>
      </c>
      <c r="Y1108" s="25" t="s">
        <v>610</v>
      </c>
      <c r="Z1108" s="25" t="s">
        <v>735</v>
      </c>
      <c r="AA1108" s="25" t="s">
        <v>800</v>
      </c>
      <c r="AB1108" s="25" t="s">
        <v>612</v>
      </c>
      <c r="AC1108" s="26" t="s">
        <v>1206</v>
      </c>
    </row>
    <row r="1109" spans="1:29" ht="15" customHeight="1" x14ac:dyDescent="0.2">
      <c r="A1109" s="60">
        <v>1</v>
      </c>
      <c r="B1109" s="126" t="s">
        <v>1092</v>
      </c>
      <c r="C1109" s="127">
        <v>19</v>
      </c>
      <c r="D1109" s="127">
        <v>12</v>
      </c>
      <c r="E1109" s="127">
        <v>2</v>
      </c>
      <c r="F1109" s="127">
        <v>5</v>
      </c>
      <c r="G1109" s="127">
        <v>38</v>
      </c>
      <c r="H1109" s="127">
        <v>28</v>
      </c>
      <c r="I1109" s="128">
        <v>26</v>
      </c>
      <c r="J1109" s="29">
        <f t="shared" si="138"/>
        <v>19</v>
      </c>
      <c r="K1109" s="29">
        <f t="shared" si="139"/>
        <v>26</v>
      </c>
      <c r="L1109" s="930" t="s">
        <v>1947</v>
      </c>
      <c r="M1109" s="931"/>
      <c r="N1109" s="931"/>
      <c r="O1109" s="932"/>
      <c r="Q1109" s="27" t="s">
        <v>241</v>
      </c>
      <c r="R1109" s="10"/>
      <c r="S1109" s="20"/>
      <c r="T1109" s="20" t="s">
        <v>532</v>
      </c>
      <c r="U1109" s="20"/>
      <c r="V1109" s="2"/>
      <c r="W1109" s="20" t="s">
        <v>532</v>
      </c>
      <c r="X1109" s="20"/>
      <c r="Y1109" s="20"/>
      <c r="Z1109" s="20"/>
      <c r="AA1109" s="20"/>
      <c r="AB1109" s="20"/>
      <c r="AC1109" s="21"/>
    </row>
    <row r="1110" spans="1:29" ht="15" customHeight="1" x14ac:dyDescent="0.2">
      <c r="A1110" s="61">
        <v>2</v>
      </c>
      <c r="B1110" s="129" t="s">
        <v>1093</v>
      </c>
      <c r="C1110" s="48">
        <v>20</v>
      </c>
      <c r="D1110" s="48">
        <v>10</v>
      </c>
      <c r="E1110" s="48">
        <v>5</v>
      </c>
      <c r="F1110" s="48">
        <v>5</v>
      </c>
      <c r="G1110" s="48">
        <v>49</v>
      </c>
      <c r="H1110" s="48">
        <v>27</v>
      </c>
      <c r="I1110" s="49">
        <v>25</v>
      </c>
      <c r="J1110" s="29">
        <f t="shared" si="138"/>
        <v>20</v>
      </c>
      <c r="K1110" s="29">
        <f t="shared" si="139"/>
        <v>25</v>
      </c>
      <c r="L1110" s="930"/>
      <c r="M1110" s="931"/>
      <c r="N1110" s="931"/>
      <c r="O1110" s="932"/>
      <c r="Q1110" s="27" t="s">
        <v>343</v>
      </c>
      <c r="R1110" s="2"/>
      <c r="S1110" s="10"/>
      <c r="T1110" s="20" t="s">
        <v>532</v>
      </c>
      <c r="U1110" s="20"/>
      <c r="V1110" s="2"/>
      <c r="W1110" s="20"/>
      <c r="X1110" s="20"/>
      <c r="Y1110" s="20"/>
      <c r="Z1110" s="20"/>
      <c r="AA1110" s="20"/>
      <c r="AB1110" s="20"/>
      <c r="AC1110" s="21"/>
    </row>
    <row r="1111" spans="1:29" ht="15" customHeight="1" x14ac:dyDescent="0.2">
      <c r="A1111" s="61">
        <v>3</v>
      </c>
      <c r="B1111" s="129" t="s">
        <v>1094</v>
      </c>
      <c r="C1111" s="48">
        <v>20</v>
      </c>
      <c r="D1111" s="48">
        <v>10</v>
      </c>
      <c r="E1111" s="48">
        <v>5</v>
      </c>
      <c r="F1111" s="48">
        <v>5</v>
      </c>
      <c r="G1111" s="48">
        <v>41</v>
      </c>
      <c r="H1111" s="48">
        <v>27</v>
      </c>
      <c r="I1111" s="49">
        <v>25</v>
      </c>
      <c r="J1111" s="29">
        <f t="shared" si="138"/>
        <v>20</v>
      </c>
      <c r="K1111" s="29">
        <f t="shared" si="139"/>
        <v>25</v>
      </c>
      <c r="L1111" s="930"/>
      <c r="M1111" s="931"/>
      <c r="N1111" s="931"/>
      <c r="O1111" s="932"/>
      <c r="Q1111" s="27" t="s">
        <v>1300</v>
      </c>
      <c r="R1111" s="20"/>
      <c r="S1111" s="20" t="s">
        <v>532</v>
      </c>
      <c r="T1111" s="10"/>
      <c r="U1111" s="20"/>
      <c r="V1111" s="2"/>
      <c r="W1111" s="20"/>
      <c r="X1111" s="20"/>
      <c r="Y1111" s="20"/>
      <c r="Z1111" s="20"/>
      <c r="AA1111" s="20"/>
      <c r="AB1111" s="20"/>
      <c r="AC1111" s="21"/>
    </row>
    <row r="1112" spans="1:29" ht="15" customHeight="1" x14ac:dyDescent="0.2">
      <c r="A1112" s="61">
        <v>4</v>
      </c>
      <c r="B1112" s="129" t="s">
        <v>1200</v>
      </c>
      <c r="C1112" s="48">
        <v>22</v>
      </c>
      <c r="D1112" s="48">
        <v>11</v>
      </c>
      <c r="E1112" s="48">
        <v>3</v>
      </c>
      <c r="F1112" s="48">
        <v>8</v>
      </c>
      <c r="G1112" s="48">
        <v>47</v>
      </c>
      <c r="H1112" s="48">
        <v>43</v>
      </c>
      <c r="I1112" s="49">
        <v>25</v>
      </c>
      <c r="J1112" s="29">
        <f t="shared" si="138"/>
        <v>22</v>
      </c>
      <c r="K1112" s="29">
        <f t="shared" si="139"/>
        <v>25</v>
      </c>
      <c r="L1112" s="930" t="s">
        <v>0</v>
      </c>
      <c r="M1112" s="931"/>
      <c r="N1112" s="931"/>
      <c r="O1112" s="932"/>
      <c r="Q1112" s="27" t="s">
        <v>344</v>
      </c>
      <c r="R1112" s="20"/>
      <c r="S1112" s="20"/>
      <c r="T1112" s="2"/>
      <c r="U1112" s="10"/>
      <c r="V1112" s="2"/>
      <c r="W1112" s="20" t="s">
        <v>532</v>
      </c>
      <c r="X1112" s="20"/>
      <c r="Y1112" s="20"/>
      <c r="Z1112" s="20"/>
      <c r="AA1112" s="20"/>
      <c r="AB1112" s="20"/>
      <c r="AC1112" s="21"/>
    </row>
    <row r="1113" spans="1:29" ht="15" customHeight="1" x14ac:dyDescent="0.2">
      <c r="A1113" s="61">
        <v>5</v>
      </c>
      <c r="B1113" s="129" t="s">
        <v>245</v>
      </c>
      <c r="C1113" s="48">
        <v>16</v>
      </c>
      <c r="D1113" s="48">
        <v>10</v>
      </c>
      <c r="E1113" s="48">
        <v>4</v>
      </c>
      <c r="F1113" s="48">
        <v>2</v>
      </c>
      <c r="G1113" s="48">
        <v>50</v>
      </c>
      <c r="H1113" s="48">
        <v>20</v>
      </c>
      <c r="I1113" s="49">
        <v>24</v>
      </c>
      <c r="J1113" s="29">
        <f t="shared" si="138"/>
        <v>16</v>
      </c>
      <c r="K1113" s="29">
        <f t="shared" si="139"/>
        <v>24</v>
      </c>
      <c r="L1113" s="930"/>
      <c r="M1113" s="931"/>
      <c r="N1113" s="931"/>
      <c r="O1113" s="932"/>
      <c r="Q1113" s="27" t="s">
        <v>1088</v>
      </c>
      <c r="R1113" s="20"/>
      <c r="S1113" s="20"/>
      <c r="T1113" s="20"/>
      <c r="U1113" s="20" t="s">
        <v>532</v>
      </c>
      <c r="V1113" s="10"/>
      <c r="W1113" s="2"/>
      <c r="X1113" s="20" t="s">
        <v>532</v>
      </c>
      <c r="Y1113" s="20"/>
      <c r="Z1113" s="2"/>
      <c r="AA1113" s="20" t="s">
        <v>532</v>
      </c>
      <c r="AB1113" s="20"/>
      <c r="AC1113" s="21"/>
    </row>
    <row r="1114" spans="1:29" ht="15" customHeight="1" x14ac:dyDescent="0.2">
      <c r="A1114" s="61">
        <v>6</v>
      </c>
      <c r="B1114" s="129" t="s">
        <v>1211</v>
      </c>
      <c r="C1114" s="48">
        <v>19</v>
      </c>
      <c r="D1114" s="48">
        <v>8</v>
      </c>
      <c r="E1114" s="48">
        <v>6</v>
      </c>
      <c r="F1114" s="48">
        <v>5</v>
      </c>
      <c r="G1114" s="48">
        <v>28</v>
      </c>
      <c r="H1114" s="48">
        <v>37</v>
      </c>
      <c r="I1114" s="49">
        <v>22</v>
      </c>
      <c r="J1114" s="29">
        <f t="shared" si="138"/>
        <v>19</v>
      </c>
      <c r="K1114" s="29">
        <f t="shared" si="139"/>
        <v>22</v>
      </c>
      <c r="L1114" s="930"/>
      <c r="M1114" s="931"/>
      <c r="N1114" s="931"/>
      <c r="O1114" s="932"/>
      <c r="Q1114" s="27" t="s">
        <v>242</v>
      </c>
      <c r="R1114" s="20"/>
      <c r="S1114" s="20"/>
      <c r="T1114" s="20"/>
      <c r="U1114" s="20"/>
      <c r="V1114" s="2"/>
      <c r="W1114" s="10"/>
      <c r="X1114" s="20" t="s">
        <v>532</v>
      </c>
      <c r="Y1114" s="20"/>
      <c r="Z1114" s="2"/>
      <c r="AA1114" s="20"/>
      <c r="AB1114" s="20"/>
      <c r="AC1114" s="21"/>
    </row>
    <row r="1115" spans="1:29" ht="15" customHeight="1" x14ac:dyDescent="0.2">
      <c r="A1115" s="61">
        <v>7</v>
      </c>
      <c r="B1115" s="129" t="s">
        <v>621</v>
      </c>
      <c r="C1115" s="48">
        <v>19</v>
      </c>
      <c r="D1115" s="48">
        <v>7</v>
      </c>
      <c r="E1115" s="48">
        <v>4</v>
      </c>
      <c r="F1115" s="48">
        <v>8</v>
      </c>
      <c r="G1115" s="48">
        <v>43</v>
      </c>
      <c r="H1115" s="48">
        <v>47</v>
      </c>
      <c r="I1115" s="49">
        <v>18</v>
      </c>
      <c r="J1115" s="29">
        <f t="shared" si="138"/>
        <v>19</v>
      </c>
      <c r="K1115" s="29">
        <f t="shared" si="139"/>
        <v>18</v>
      </c>
      <c r="L1115" s="930"/>
      <c r="M1115" s="931"/>
      <c r="N1115" s="931"/>
      <c r="O1115" s="932"/>
      <c r="Q1115" s="27" t="s">
        <v>1089</v>
      </c>
      <c r="R1115" s="20"/>
      <c r="S1115" s="20"/>
      <c r="T1115" s="20"/>
      <c r="U1115" s="20"/>
      <c r="V1115" s="20"/>
      <c r="W1115" s="20" t="s">
        <v>532</v>
      </c>
      <c r="X1115" s="10"/>
      <c r="Y1115" s="20"/>
      <c r="Z1115" s="2"/>
      <c r="AA1115" s="20"/>
      <c r="AB1115" s="20"/>
      <c r="AC1115" s="21"/>
    </row>
    <row r="1116" spans="1:29" ht="15" customHeight="1" x14ac:dyDescent="0.2">
      <c r="A1116" s="61">
        <v>8</v>
      </c>
      <c r="B1116" s="129" t="s">
        <v>244</v>
      </c>
      <c r="C1116" s="48">
        <v>16</v>
      </c>
      <c r="D1116" s="48">
        <v>7</v>
      </c>
      <c r="E1116" s="48">
        <v>3</v>
      </c>
      <c r="F1116" s="48">
        <v>6</v>
      </c>
      <c r="G1116" s="48">
        <v>33</v>
      </c>
      <c r="H1116" s="48">
        <v>30</v>
      </c>
      <c r="I1116" s="49">
        <v>17</v>
      </c>
      <c r="J1116" s="29">
        <f t="shared" si="138"/>
        <v>16</v>
      </c>
      <c r="K1116" s="29">
        <f t="shared" si="139"/>
        <v>17</v>
      </c>
      <c r="L1116" s="930"/>
      <c r="M1116" s="931"/>
      <c r="N1116" s="931"/>
      <c r="O1116" s="932"/>
      <c r="Q1116" s="27" t="s">
        <v>610</v>
      </c>
      <c r="R1116" s="20"/>
      <c r="S1116" s="20"/>
      <c r="T1116" s="20"/>
      <c r="U1116" s="20"/>
      <c r="V1116" s="20"/>
      <c r="W1116" s="20"/>
      <c r="X1116" s="2"/>
      <c r="Y1116" s="10"/>
      <c r="Z1116" s="2"/>
      <c r="AA1116" s="20" t="s">
        <v>532</v>
      </c>
      <c r="AB1116" s="20" t="s">
        <v>532</v>
      </c>
      <c r="AC1116" s="21" t="s">
        <v>532</v>
      </c>
    </row>
    <row r="1117" spans="1:29" ht="15" customHeight="1" x14ac:dyDescent="0.2">
      <c r="A1117" s="61">
        <v>9</v>
      </c>
      <c r="B1117" s="129" t="s">
        <v>1199</v>
      </c>
      <c r="C1117" s="48">
        <v>22</v>
      </c>
      <c r="D1117" s="48">
        <v>7</v>
      </c>
      <c r="E1117" s="48">
        <v>3</v>
      </c>
      <c r="F1117" s="48">
        <v>12</v>
      </c>
      <c r="G1117" s="48">
        <v>37</v>
      </c>
      <c r="H1117" s="48">
        <v>46</v>
      </c>
      <c r="I1117" s="49">
        <v>17</v>
      </c>
      <c r="J1117" s="29">
        <f t="shared" si="138"/>
        <v>22</v>
      </c>
      <c r="K1117" s="29">
        <f t="shared" si="139"/>
        <v>17</v>
      </c>
      <c r="L1117" s="930"/>
      <c r="M1117" s="931"/>
      <c r="N1117" s="931"/>
      <c r="O1117" s="932"/>
      <c r="Q1117" s="27" t="s">
        <v>514</v>
      </c>
      <c r="R1117" s="20"/>
      <c r="S1117" s="20"/>
      <c r="T1117" s="20"/>
      <c r="U1117" s="20"/>
      <c r="V1117" s="20"/>
      <c r="W1117" s="20"/>
      <c r="X1117" s="20"/>
      <c r="Y1117" s="20" t="s">
        <v>532</v>
      </c>
      <c r="Z1117" s="10"/>
      <c r="AA1117" s="2"/>
      <c r="AB1117" s="20"/>
      <c r="AC1117" s="21"/>
    </row>
    <row r="1118" spans="1:29" ht="15" customHeight="1" x14ac:dyDescent="0.2">
      <c r="A1118" s="61">
        <v>10</v>
      </c>
      <c r="B1118" s="129" t="s">
        <v>345</v>
      </c>
      <c r="C1118" s="48">
        <v>19</v>
      </c>
      <c r="D1118" s="48">
        <v>5</v>
      </c>
      <c r="E1118" s="48">
        <v>4</v>
      </c>
      <c r="F1118" s="48">
        <v>10</v>
      </c>
      <c r="G1118" s="48">
        <v>28</v>
      </c>
      <c r="H1118" s="48">
        <v>32</v>
      </c>
      <c r="I1118" s="49">
        <v>14</v>
      </c>
      <c r="J1118" s="29">
        <f t="shared" si="138"/>
        <v>19</v>
      </c>
      <c r="K1118" s="29">
        <f t="shared" si="139"/>
        <v>14</v>
      </c>
      <c r="L1118" s="930"/>
      <c r="M1118" s="931"/>
      <c r="N1118" s="931"/>
      <c r="O1118" s="932"/>
      <c r="Q1118" s="27" t="s">
        <v>800</v>
      </c>
      <c r="R1118" s="20"/>
      <c r="S1118" s="20"/>
      <c r="T1118" s="20"/>
      <c r="U1118" s="20"/>
      <c r="V1118" s="20"/>
      <c r="W1118" s="20"/>
      <c r="X1118" s="20"/>
      <c r="Y1118" s="20"/>
      <c r="Z1118" s="2"/>
      <c r="AA1118" s="10"/>
      <c r="AB1118" s="20"/>
      <c r="AC1118" s="21"/>
    </row>
    <row r="1119" spans="1:29" ht="15" customHeight="1" x14ac:dyDescent="0.2">
      <c r="A1119" s="61">
        <v>11</v>
      </c>
      <c r="B1119" s="129" t="s">
        <v>1095</v>
      </c>
      <c r="C1119" s="48">
        <v>19</v>
      </c>
      <c r="D1119" s="48">
        <v>5</v>
      </c>
      <c r="E1119" s="48">
        <v>3</v>
      </c>
      <c r="F1119" s="48">
        <v>11</v>
      </c>
      <c r="G1119" s="48">
        <v>26</v>
      </c>
      <c r="H1119" s="48">
        <v>50</v>
      </c>
      <c r="I1119" s="49">
        <v>13</v>
      </c>
      <c r="J1119" s="29">
        <f t="shared" si="138"/>
        <v>19</v>
      </c>
      <c r="K1119" s="29">
        <f t="shared" si="139"/>
        <v>13</v>
      </c>
      <c r="L1119" s="930"/>
      <c r="M1119" s="931"/>
      <c r="N1119" s="931"/>
      <c r="O1119" s="932"/>
      <c r="Q1119" s="27" t="s">
        <v>612</v>
      </c>
      <c r="R1119" s="20"/>
      <c r="S1119" s="20"/>
      <c r="T1119" s="20"/>
      <c r="U1119" s="20"/>
      <c r="V1119" s="20"/>
      <c r="W1119" s="20"/>
      <c r="X1119" s="20"/>
      <c r="Y1119" s="20" t="s">
        <v>532</v>
      </c>
      <c r="Z1119" s="2"/>
      <c r="AA1119" s="2"/>
      <c r="AB1119" s="10"/>
      <c r="AC1119" s="21"/>
    </row>
    <row r="1120" spans="1:29" ht="15" customHeight="1" thickBot="1" x14ac:dyDescent="0.25">
      <c r="A1120" s="62">
        <v>12</v>
      </c>
      <c r="B1120" s="130" t="s">
        <v>346</v>
      </c>
      <c r="C1120" s="50">
        <v>17</v>
      </c>
      <c r="D1120" s="50">
        <v>0</v>
      </c>
      <c r="E1120" s="50">
        <v>2</v>
      </c>
      <c r="F1120" s="50">
        <v>15</v>
      </c>
      <c r="G1120" s="50">
        <v>11</v>
      </c>
      <c r="H1120" s="50">
        <v>73</v>
      </c>
      <c r="I1120" s="51">
        <v>2</v>
      </c>
      <c r="J1120" s="29">
        <f t="shared" si="138"/>
        <v>17</v>
      </c>
      <c r="K1120" s="29">
        <f t="shared" si="139"/>
        <v>2</v>
      </c>
      <c r="L1120" s="933"/>
      <c r="M1120" s="934"/>
      <c r="N1120" s="934"/>
      <c r="O1120" s="935"/>
      <c r="Q1120" s="28" t="s">
        <v>1206</v>
      </c>
      <c r="R1120" s="23"/>
      <c r="S1120" s="23"/>
      <c r="T1120" s="23"/>
      <c r="U1120" s="23"/>
      <c r="V1120" s="23"/>
      <c r="W1120" s="23"/>
      <c r="X1120" s="23"/>
      <c r="Y1120" s="23" t="s">
        <v>532</v>
      </c>
      <c r="Z1120" s="3"/>
      <c r="AA1120" s="3"/>
      <c r="AB1120" s="14"/>
      <c r="AC1120" s="15"/>
    </row>
    <row r="1121" spans="1:30" ht="15" customHeight="1" x14ac:dyDescent="0.2">
      <c r="C1121" s="29">
        <v>228</v>
      </c>
      <c r="D1121" s="29">
        <v>92</v>
      </c>
      <c r="E1121" s="29">
        <v>44</v>
      </c>
      <c r="F1121" s="29">
        <v>92</v>
      </c>
      <c r="G1121" s="29">
        <v>431</v>
      </c>
      <c r="H1121" s="29">
        <v>460</v>
      </c>
      <c r="I1121" s="29">
        <v>228</v>
      </c>
      <c r="J1121" s="29">
        <f t="shared" si="138"/>
        <v>228</v>
      </c>
      <c r="K1121" s="29">
        <f t="shared" si="139"/>
        <v>228</v>
      </c>
      <c r="L1121" s="4" t="s">
        <v>532</v>
      </c>
    </row>
    <row r="1122" spans="1:30" ht="15" customHeight="1" thickBot="1" x14ac:dyDescent="0.25"/>
    <row r="1123" spans="1:30" ht="15" customHeight="1" thickBot="1" x14ac:dyDescent="0.25">
      <c r="A1123" s="939" t="s">
        <v>347</v>
      </c>
      <c r="B1123" s="940"/>
      <c r="C1123" s="940"/>
      <c r="D1123" s="940"/>
      <c r="E1123" s="940"/>
      <c r="F1123" s="941"/>
      <c r="G1123" s="967" t="s">
        <v>1308</v>
      </c>
      <c r="H1123" s="968"/>
      <c r="I1123" s="969"/>
      <c r="L1123" s="945" t="s">
        <v>495</v>
      </c>
      <c r="M1123" s="946"/>
      <c r="N1123" s="946"/>
      <c r="O1123" s="947"/>
    </row>
    <row r="1124" spans="1:30" ht="15" customHeight="1" thickBot="1" x14ac:dyDescent="0.25">
      <c r="A1124" s="80" t="s">
        <v>496</v>
      </c>
      <c r="B1124" s="88" t="s">
        <v>497</v>
      </c>
      <c r="C1124" s="81" t="s">
        <v>498</v>
      </c>
      <c r="D1124" s="81" t="s">
        <v>499</v>
      </c>
      <c r="E1124" s="81" t="s">
        <v>500</v>
      </c>
      <c r="F1124" s="81" t="s">
        <v>501</v>
      </c>
      <c r="G1124" s="82" t="s">
        <v>502</v>
      </c>
      <c r="H1124" s="82" t="s">
        <v>503</v>
      </c>
      <c r="I1124" s="83" t="s">
        <v>504</v>
      </c>
      <c r="L1124" s="948"/>
      <c r="M1124" s="949"/>
      <c r="N1124" s="949"/>
      <c r="O1124" s="950"/>
      <c r="Q1124" s="24" t="s">
        <v>1309</v>
      </c>
      <c r="R1124" s="72" t="s">
        <v>541</v>
      </c>
      <c r="S1124" s="72" t="s">
        <v>716</v>
      </c>
      <c r="T1124" s="72" t="s">
        <v>744</v>
      </c>
      <c r="U1124" s="72" t="s">
        <v>733</v>
      </c>
      <c r="V1124" s="72" t="s">
        <v>500</v>
      </c>
      <c r="W1124" s="72" t="s">
        <v>1212</v>
      </c>
      <c r="X1124" s="72" t="s">
        <v>502</v>
      </c>
      <c r="Y1124" s="72" t="s">
        <v>990</v>
      </c>
      <c r="Z1124" s="72" t="s">
        <v>811</v>
      </c>
      <c r="AA1124" s="72" t="s">
        <v>514</v>
      </c>
      <c r="AB1124" s="72" t="s">
        <v>994</v>
      </c>
      <c r="AC1124" s="72" t="s">
        <v>653</v>
      </c>
      <c r="AD1124" s="73" t="s">
        <v>547</v>
      </c>
    </row>
    <row r="1125" spans="1:30" ht="15" customHeight="1" x14ac:dyDescent="0.2">
      <c r="A1125" s="76">
        <v>1</v>
      </c>
      <c r="B1125" s="126" t="s">
        <v>737</v>
      </c>
      <c r="C1125" s="127"/>
      <c r="D1125" s="127"/>
      <c r="E1125" s="127"/>
      <c r="F1125" s="127"/>
      <c r="G1125" s="127"/>
      <c r="H1125" s="127"/>
      <c r="I1125" s="128"/>
      <c r="J1125" s="29">
        <f t="shared" si="138"/>
        <v>0</v>
      </c>
      <c r="K1125" s="29">
        <f t="shared" si="139"/>
        <v>0</v>
      </c>
      <c r="L1125" s="927" t="s">
        <v>528</v>
      </c>
      <c r="M1125" s="928"/>
      <c r="N1125" s="928"/>
      <c r="O1125" s="929"/>
      <c r="Q1125" s="74" t="s">
        <v>541</v>
      </c>
      <c r="R1125" s="10"/>
      <c r="S1125" s="20"/>
      <c r="T1125" s="20"/>
      <c r="U1125" s="20"/>
      <c r="V1125" s="20"/>
      <c r="W1125" s="20"/>
      <c r="X1125" s="20"/>
      <c r="Y1125" s="20"/>
      <c r="Z1125" s="20"/>
      <c r="AA1125" s="20"/>
      <c r="AB1125" s="20"/>
      <c r="AC1125" s="20"/>
      <c r="AD1125" s="21"/>
    </row>
    <row r="1126" spans="1:30" ht="15" customHeight="1" x14ac:dyDescent="0.2">
      <c r="A1126" s="77" t="s">
        <v>521</v>
      </c>
      <c r="B1126" s="129" t="s">
        <v>741</v>
      </c>
      <c r="C1126" s="48"/>
      <c r="D1126" s="48"/>
      <c r="E1126" s="48"/>
      <c r="F1126" s="48"/>
      <c r="G1126" s="48"/>
      <c r="H1126" s="48"/>
      <c r="I1126" s="49"/>
      <c r="J1126" s="29">
        <f t="shared" si="138"/>
        <v>0</v>
      </c>
      <c r="K1126" s="29">
        <f t="shared" si="139"/>
        <v>0</v>
      </c>
      <c r="L1126" s="930"/>
      <c r="M1126" s="931"/>
      <c r="N1126" s="931"/>
      <c r="O1126" s="932"/>
      <c r="Q1126" s="74" t="s">
        <v>716</v>
      </c>
      <c r="R1126" s="20"/>
      <c r="S1126" s="10"/>
      <c r="T1126" s="20"/>
      <c r="U1126" s="20" t="s">
        <v>532</v>
      </c>
      <c r="V1126" s="20"/>
      <c r="W1126" s="2"/>
      <c r="X1126" s="20" t="s">
        <v>532</v>
      </c>
      <c r="Y1126" s="20"/>
      <c r="Z1126" s="20"/>
      <c r="AA1126" s="20"/>
      <c r="AB1126" s="20"/>
      <c r="AC1126" s="20"/>
      <c r="AD1126" s="21"/>
    </row>
    <row r="1127" spans="1:30" ht="15" customHeight="1" x14ac:dyDescent="0.2">
      <c r="A1127" s="77" t="s">
        <v>521</v>
      </c>
      <c r="B1127" s="129" t="s">
        <v>348</v>
      </c>
      <c r="C1127" s="48"/>
      <c r="D1127" s="48"/>
      <c r="E1127" s="48"/>
      <c r="F1127" s="48"/>
      <c r="G1127" s="48"/>
      <c r="H1127" s="48"/>
      <c r="I1127" s="49"/>
      <c r="J1127" s="29">
        <f t="shared" si="138"/>
        <v>0</v>
      </c>
      <c r="K1127" s="29">
        <f t="shared" si="139"/>
        <v>0</v>
      </c>
      <c r="L1127" s="930"/>
      <c r="M1127" s="931"/>
      <c r="N1127" s="931"/>
      <c r="O1127" s="932"/>
      <c r="Q1127" s="74" t="s">
        <v>744</v>
      </c>
      <c r="R1127" s="20"/>
      <c r="S1127" s="2"/>
      <c r="T1127" s="10"/>
      <c r="U1127" s="20" t="s">
        <v>532</v>
      </c>
      <c r="V1127" s="20"/>
      <c r="W1127" s="2"/>
      <c r="X1127" s="20"/>
      <c r="Y1127" s="20"/>
      <c r="Z1127" s="20"/>
      <c r="AA1127" s="20"/>
      <c r="AB1127" s="20"/>
      <c r="AC1127" s="20"/>
      <c r="AD1127" s="21"/>
    </row>
    <row r="1128" spans="1:30" ht="15" customHeight="1" x14ac:dyDescent="0.2">
      <c r="A1128" s="77" t="s">
        <v>521</v>
      </c>
      <c r="B1128" s="129" t="s">
        <v>829</v>
      </c>
      <c r="C1128" s="48"/>
      <c r="D1128" s="48"/>
      <c r="E1128" s="48"/>
      <c r="F1128" s="48"/>
      <c r="G1128" s="48"/>
      <c r="H1128" s="48"/>
      <c r="I1128" s="49"/>
      <c r="J1128" s="29">
        <f t="shared" si="138"/>
        <v>0</v>
      </c>
      <c r="K1128" s="29">
        <f t="shared" si="139"/>
        <v>0</v>
      </c>
      <c r="L1128" s="930"/>
      <c r="M1128" s="931"/>
      <c r="N1128" s="931"/>
      <c r="O1128" s="932"/>
      <c r="Q1128" s="74" t="s">
        <v>733</v>
      </c>
      <c r="R1128" s="20"/>
      <c r="S1128" s="20"/>
      <c r="T1128" s="20" t="s">
        <v>532</v>
      </c>
      <c r="U1128" s="10"/>
      <c r="V1128" s="20"/>
      <c r="W1128" s="2"/>
      <c r="X1128" s="20"/>
      <c r="Y1128" s="20"/>
      <c r="Z1128" s="20"/>
      <c r="AA1128" s="20"/>
      <c r="AB1128" s="20"/>
      <c r="AC1128" s="20"/>
      <c r="AD1128" s="21"/>
    </row>
    <row r="1129" spans="1:30" ht="15" customHeight="1" x14ac:dyDescent="0.2">
      <c r="A1129" s="77" t="s">
        <v>521</v>
      </c>
      <c r="B1129" s="129" t="s">
        <v>823</v>
      </c>
      <c r="C1129" s="48"/>
      <c r="D1129" s="48"/>
      <c r="E1129" s="48"/>
      <c r="F1129" s="48"/>
      <c r="G1129" s="48"/>
      <c r="H1129" s="48"/>
      <c r="I1129" s="49"/>
      <c r="J1129" s="29">
        <f t="shared" si="138"/>
        <v>0</v>
      </c>
      <c r="K1129" s="29">
        <f t="shared" si="139"/>
        <v>0</v>
      </c>
      <c r="L1129" s="930"/>
      <c r="M1129" s="931"/>
      <c r="N1129" s="931"/>
      <c r="O1129" s="932"/>
      <c r="Q1129" s="74" t="s">
        <v>500</v>
      </c>
      <c r="R1129" s="20"/>
      <c r="S1129" s="20"/>
      <c r="T1129" s="20"/>
      <c r="U1129" s="2"/>
      <c r="V1129" s="10"/>
      <c r="W1129" s="2"/>
      <c r="X1129" s="20" t="s">
        <v>532</v>
      </c>
      <c r="Y1129" s="20"/>
      <c r="Z1129" s="20"/>
      <c r="AA1129" s="20"/>
      <c r="AB1129" s="20"/>
      <c r="AC1129" s="20"/>
      <c r="AD1129" s="21"/>
    </row>
    <row r="1130" spans="1:30" ht="15" customHeight="1" x14ac:dyDescent="0.2">
      <c r="A1130" s="77" t="s">
        <v>521</v>
      </c>
      <c r="B1130" s="129" t="s">
        <v>1213</v>
      </c>
      <c r="C1130" s="48"/>
      <c r="D1130" s="48"/>
      <c r="E1130" s="48"/>
      <c r="F1130" s="48"/>
      <c r="G1130" s="48"/>
      <c r="H1130" s="48"/>
      <c r="I1130" s="49"/>
      <c r="J1130" s="29">
        <f t="shared" si="138"/>
        <v>0</v>
      </c>
      <c r="K1130" s="29">
        <f t="shared" si="139"/>
        <v>0</v>
      </c>
      <c r="L1130" s="930"/>
      <c r="M1130" s="931"/>
      <c r="N1130" s="931"/>
      <c r="O1130" s="932"/>
      <c r="Q1130" s="74" t="s">
        <v>1212</v>
      </c>
      <c r="R1130" s="20"/>
      <c r="S1130" s="20"/>
      <c r="T1130" s="20"/>
      <c r="U1130" s="20"/>
      <c r="V1130" s="20" t="s">
        <v>532</v>
      </c>
      <c r="W1130" s="10"/>
      <c r="X1130" s="2"/>
      <c r="Y1130" s="20" t="s">
        <v>532</v>
      </c>
      <c r="Z1130" s="20"/>
      <c r="AA1130" s="2"/>
      <c r="AB1130" s="20" t="s">
        <v>532</v>
      </c>
      <c r="AC1130" s="20"/>
      <c r="AD1130" s="21"/>
    </row>
    <row r="1131" spans="1:30" ht="15" customHeight="1" x14ac:dyDescent="0.2">
      <c r="A1131" s="77" t="s">
        <v>521</v>
      </c>
      <c r="B1131" s="129" t="s">
        <v>1097</v>
      </c>
      <c r="C1131" s="48"/>
      <c r="D1131" s="48"/>
      <c r="E1131" s="48"/>
      <c r="F1131" s="48"/>
      <c r="G1131" s="48"/>
      <c r="H1131" s="48"/>
      <c r="I1131" s="49"/>
      <c r="J1131" s="29">
        <f t="shared" si="138"/>
        <v>0</v>
      </c>
      <c r="K1131" s="29">
        <f t="shared" si="139"/>
        <v>0</v>
      </c>
      <c r="L1131" s="930"/>
      <c r="M1131" s="931"/>
      <c r="N1131" s="931"/>
      <c r="O1131" s="932"/>
      <c r="Q1131" s="74" t="s">
        <v>502</v>
      </c>
      <c r="R1131" s="20"/>
      <c r="S1131" s="20"/>
      <c r="T1131" s="20"/>
      <c r="U1131" s="20"/>
      <c r="V1131" s="20"/>
      <c r="W1131" s="2"/>
      <c r="X1131" s="10"/>
      <c r="Y1131" s="20" t="s">
        <v>532</v>
      </c>
      <c r="Z1131" s="20"/>
      <c r="AA1131" s="2"/>
      <c r="AB1131" s="20"/>
      <c r="AC1131" s="20"/>
      <c r="AD1131" s="21"/>
    </row>
    <row r="1132" spans="1:30" ht="15" customHeight="1" x14ac:dyDescent="0.2">
      <c r="A1132" s="77" t="s">
        <v>521</v>
      </c>
      <c r="B1132" s="129" t="s">
        <v>70</v>
      </c>
      <c r="C1132" s="48"/>
      <c r="D1132" s="48"/>
      <c r="E1132" s="48"/>
      <c r="F1132" s="48"/>
      <c r="G1132" s="48"/>
      <c r="H1132" s="48"/>
      <c r="I1132" s="49"/>
      <c r="J1132" s="29">
        <f t="shared" si="138"/>
        <v>0</v>
      </c>
      <c r="K1132" s="29">
        <f t="shared" si="139"/>
        <v>0</v>
      </c>
      <c r="L1132" s="930"/>
      <c r="M1132" s="931"/>
      <c r="N1132" s="931"/>
      <c r="O1132" s="932"/>
      <c r="Q1132" s="74" t="s">
        <v>990</v>
      </c>
      <c r="R1132" s="20"/>
      <c r="S1132" s="20"/>
      <c r="T1132" s="20"/>
      <c r="U1132" s="20"/>
      <c r="V1132" s="20"/>
      <c r="W1132" s="20"/>
      <c r="X1132" s="20" t="s">
        <v>532</v>
      </c>
      <c r="Y1132" s="10"/>
      <c r="Z1132" s="20"/>
      <c r="AA1132" s="2"/>
      <c r="AB1132" s="20"/>
      <c r="AC1132" s="20"/>
      <c r="AD1132" s="21"/>
    </row>
    <row r="1133" spans="1:30" ht="15" customHeight="1" x14ac:dyDescent="0.2">
      <c r="A1133" s="77" t="s">
        <v>521</v>
      </c>
      <c r="B1133" s="129" t="s">
        <v>247</v>
      </c>
      <c r="C1133" s="48"/>
      <c r="D1133" s="48"/>
      <c r="E1133" s="48"/>
      <c r="F1133" s="48"/>
      <c r="G1133" s="48"/>
      <c r="H1133" s="48"/>
      <c r="I1133" s="49"/>
      <c r="J1133" s="29">
        <f t="shared" si="138"/>
        <v>0</v>
      </c>
      <c r="K1133" s="29">
        <f t="shared" si="139"/>
        <v>0</v>
      </c>
      <c r="L1133" s="930"/>
      <c r="M1133" s="931"/>
      <c r="N1133" s="931"/>
      <c r="O1133" s="932"/>
      <c r="Q1133" s="74" t="s">
        <v>811</v>
      </c>
      <c r="R1133" s="20"/>
      <c r="S1133" s="20"/>
      <c r="T1133" s="20"/>
      <c r="U1133" s="20"/>
      <c r="V1133" s="20"/>
      <c r="W1133" s="20"/>
      <c r="X1133" s="20"/>
      <c r="Y1133" s="2"/>
      <c r="Z1133" s="10"/>
      <c r="AA1133" s="2"/>
      <c r="AB1133" s="20" t="s">
        <v>532</v>
      </c>
      <c r="AC1133" s="20" t="s">
        <v>532</v>
      </c>
      <c r="AD1133" s="21" t="s">
        <v>532</v>
      </c>
    </row>
    <row r="1134" spans="1:30" ht="15" customHeight="1" x14ac:dyDescent="0.2">
      <c r="A1134" s="77" t="s">
        <v>521</v>
      </c>
      <c r="B1134" s="129" t="s">
        <v>740</v>
      </c>
      <c r="C1134" s="48"/>
      <c r="D1134" s="48"/>
      <c r="E1134" s="48"/>
      <c r="F1134" s="48"/>
      <c r="G1134" s="48"/>
      <c r="H1134" s="48"/>
      <c r="I1134" s="49"/>
      <c r="J1134" s="29">
        <f t="shared" si="138"/>
        <v>0</v>
      </c>
      <c r="K1134" s="29">
        <f t="shared" si="139"/>
        <v>0</v>
      </c>
      <c r="L1134" s="930"/>
      <c r="M1134" s="931"/>
      <c r="N1134" s="931"/>
      <c r="O1134" s="932"/>
      <c r="Q1134" s="74" t="s">
        <v>514</v>
      </c>
      <c r="R1134" s="20"/>
      <c r="S1134" s="20"/>
      <c r="T1134" s="20"/>
      <c r="U1134" s="20"/>
      <c r="V1134" s="20"/>
      <c r="W1134" s="20"/>
      <c r="X1134" s="20"/>
      <c r="Y1134" s="20"/>
      <c r="Z1134" s="20" t="s">
        <v>532</v>
      </c>
      <c r="AA1134" s="10"/>
      <c r="AB1134" s="2"/>
      <c r="AC1134" s="20"/>
      <c r="AD1134" s="21"/>
    </row>
    <row r="1135" spans="1:30" ht="15" customHeight="1" x14ac:dyDescent="0.2">
      <c r="A1135" s="77" t="s">
        <v>521</v>
      </c>
      <c r="B1135" s="129" t="s">
        <v>655</v>
      </c>
      <c r="C1135" s="48"/>
      <c r="D1135" s="48"/>
      <c r="E1135" s="48"/>
      <c r="F1135" s="48"/>
      <c r="G1135" s="48"/>
      <c r="H1135" s="48"/>
      <c r="I1135" s="49"/>
      <c r="J1135" s="29">
        <f t="shared" si="138"/>
        <v>0</v>
      </c>
      <c r="K1135" s="29">
        <f t="shared" si="139"/>
        <v>0</v>
      </c>
      <c r="L1135" s="930"/>
      <c r="M1135" s="931"/>
      <c r="N1135" s="931"/>
      <c r="O1135" s="932"/>
      <c r="Q1135" s="74" t="s">
        <v>994</v>
      </c>
      <c r="R1135" s="20"/>
      <c r="S1135" s="20"/>
      <c r="T1135" s="20"/>
      <c r="U1135" s="20"/>
      <c r="V1135" s="20"/>
      <c r="W1135" s="20"/>
      <c r="X1135" s="20"/>
      <c r="Y1135" s="20"/>
      <c r="Z1135" s="20"/>
      <c r="AA1135" s="2"/>
      <c r="AB1135" s="10"/>
      <c r="AC1135" s="20"/>
      <c r="AD1135" s="21"/>
    </row>
    <row r="1136" spans="1:30" ht="15" customHeight="1" x14ac:dyDescent="0.2">
      <c r="A1136" s="77" t="s">
        <v>521</v>
      </c>
      <c r="B1136" s="129" t="s">
        <v>72</v>
      </c>
      <c r="C1136" s="48"/>
      <c r="D1136" s="48"/>
      <c r="E1136" s="48"/>
      <c r="F1136" s="48"/>
      <c r="G1136" s="48"/>
      <c r="H1136" s="48"/>
      <c r="I1136" s="49"/>
      <c r="J1136" s="29">
        <f t="shared" si="138"/>
        <v>0</v>
      </c>
      <c r="K1136" s="29">
        <f t="shared" si="139"/>
        <v>0</v>
      </c>
      <c r="L1136" s="930"/>
      <c r="M1136" s="931"/>
      <c r="N1136" s="931"/>
      <c r="O1136" s="932"/>
      <c r="Q1136" s="74" t="s">
        <v>653</v>
      </c>
      <c r="R1136" s="20"/>
      <c r="S1136" s="20"/>
      <c r="T1136" s="20"/>
      <c r="U1136" s="20"/>
      <c r="V1136" s="20"/>
      <c r="W1136" s="20"/>
      <c r="X1136" s="20"/>
      <c r="Y1136" s="20"/>
      <c r="Z1136" s="20" t="s">
        <v>532</v>
      </c>
      <c r="AA1136" s="2"/>
      <c r="AB1136" s="2"/>
      <c r="AC1136" s="10"/>
      <c r="AD1136" s="21"/>
    </row>
    <row r="1137" spans="1:30" ht="15" customHeight="1" thickBot="1" x14ac:dyDescent="0.25">
      <c r="A1137" s="78" t="s">
        <v>521</v>
      </c>
      <c r="B1137" s="130" t="s">
        <v>71</v>
      </c>
      <c r="C1137" s="50"/>
      <c r="D1137" s="50"/>
      <c r="E1137" s="50"/>
      <c r="F1137" s="50"/>
      <c r="G1137" s="50"/>
      <c r="H1137" s="50"/>
      <c r="I1137" s="51"/>
      <c r="J1137" s="29">
        <f t="shared" si="138"/>
        <v>0</v>
      </c>
      <c r="K1137" s="29">
        <f t="shared" si="139"/>
        <v>0</v>
      </c>
      <c r="L1137" s="933"/>
      <c r="M1137" s="934"/>
      <c r="N1137" s="934"/>
      <c r="O1137" s="935"/>
      <c r="Q1137" s="75" t="s">
        <v>349</v>
      </c>
      <c r="R1137" s="23"/>
      <c r="S1137" s="23"/>
      <c r="T1137" s="23"/>
      <c r="U1137" s="23"/>
      <c r="V1137" s="23"/>
      <c r="W1137" s="23"/>
      <c r="X1137" s="23"/>
      <c r="Y1137" s="23"/>
      <c r="Z1137" s="23" t="s">
        <v>532</v>
      </c>
      <c r="AA1137" s="3"/>
      <c r="AB1137" s="3"/>
      <c r="AC1137" s="14"/>
      <c r="AD1137" s="15"/>
    </row>
    <row r="1138" spans="1:30" ht="15" customHeight="1" x14ac:dyDescent="0.2">
      <c r="C1138" s="29">
        <f t="shared" ref="C1138:I1138" si="140">SUM(C1125:C1133)</f>
        <v>0</v>
      </c>
      <c r="D1138" s="29">
        <f t="shared" si="140"/>
        <v>0</v>
      </c>
      <c r="E1138" s="29">
        <f t="shared" si="140"/>
        <v>0</v>
      </c>
      <c r="F1138" s="29">
        <f t="shared" si="140"/>
        <v>0</v>
      </c>
      <c r="G1138" s="29">
        <f t="shared" si="140"/>
        <v>0</v>
      </c>
      <c r="H1138" s="29">
        <f t="shared" si="140"/>
        <v>0</v>
      </c>
      <c r="I1138" s="29">
        <f t="shared" si="140"/>
        <v>0</v>
      </c>
      <c r="J1138" s="29">
        <f t="shared" si="138"/>
        <v>0</v>
      </c>
      <c r="K1138" s="29">
        <f t="shared" si="139"/>
        <v>0</v>
      </c>
    </row>
    <row r="1139" spans="1:30" ht="15" customHeight="1" thickBot="1" x14ac:dyDescent="0.25"/>
    <row r="1140" spans="1:30" ht="15" customHeight="1" thickBot="1" x14ac:dyDescent="0.25">
      <c r="A1140" s="939" t="s">
        <v>1380</v>
      </c>
      <c r="B1140" s="940"/>
      <c r="C1140" s="940"/>
      <c r="D1140" s="940"/>
      <c r="E1140" s="940"/>
      <c r="F1140" s="941"/>
      <c r="G1140" s="967" t="s">
        <v>1308</v>
      </c>
      <c r="H1140" s="968"/>
      <c r="I1140" s="969"/>
      <c r="L1140" s="945" t="s">
        <v>495</v>
      </c>
      <c r="M1140" s="946"/>
      <c r="N1140" s="946"/>
      <c r="O1140" s="947"/>
    </row>
    <row r="1141" spans="1:30" ht="15" customHeight="1" thickBot="1" x14ac:dyDescent="0.25">
      <c r="A1141" s="80" t="s">
        <v>496</v>
      </c>
      <c r="B1141" s="88" t="s">
        <v>497</v>
      </c>
      <c r="C1141" s="81" t="s">
        <v>498</v>
      </c>
      <c r="D1141" s="81" t="s">
        <v>499</v>
      </c>
      <c r="E1141" s="81" t="s">
        <v>500</v>
      </c>
      <c r="F1141" s="81" t="s">
        <v>501</v>
      </c>
      <c r="G1141" s="82" t="s">
        <v>502</v>
      </c>
      <c r="H1141" s="82" t="s">
        <v>503</v>
      </c>
      <c r="I1141" s="83" t="s">
        <v>504</v>
      </c>
      <c r="L1141" s="948"/>
      <c r="M1141" s="949"/>
      <c r="N1141" s="949"/>
      <c r="O1141" s="950"/>
      <c r="Q1141" s="24" t="s">
        <v>1309</v>
      </c>
      <c r="R1141" s="72" t="s">
        <v>745</v>
      </c>
      <c r="S1141" s="72" t="s">
        <v>533</v>
      </c>
      <c r="T1141" s="72"/>
      <c r="U1141" s="72"/>
      <c r="V1141" s="72"/>
      <c r="W1141" s="72"/>
      <c r="X1141" s="72"/>
      <c r="Y1141" s="73"/>
    </row>
    <row r="1142" spans="1:30" ht="15" customHeight="1" x14ac:dyDescent="0.2">
      <c r="A1142" s="79" t="s">
        <v>521</v>
      </c>
      <c r="B1142" s="53" t="s">
        <v>1304</v>
      </c>
      <c r="C1142" s="46"/>
      <c r="D1142" s="46"/>
      <c r="E1142" s="46"/>
      <c r="F1142" s="46"/>
      <c r="G1142" s="46"/>
      <c r="H1142" s="46"/>
      <c r="I1142" s="47"/>
      <c r="J1142" s="29">
        <f t="shared" si="138"/>
        <v>0</v>
      </c>
      <c r="K1142" s="29">
        <f t="shared" si="139"/>
        <v>0</v>
      </c>
      <c r="L1142" s="927" t="s">
        <v>528</v>
      </c>
      <c r="M1142" s="928"/>
      <c r="N1142" s="928"/>
      <c r="O1142" s="929"/>
      <c r="Q1142" s="74" t="s">
        <v>745</v>
      </c>
      <c r="R1142" s="10"/>
      <c r="S1142" s="2"/>
      <c r="T1142" s="20" t="s">
        <v>532</v>
      </c>
      <c r="U1142" s="20"/>
      <c r="V1142" s="2"/>
      <c r="W1142" s="20" t="s">
        <v>532</v>
      </c>
      <c r="X1142" s="20"/>
      <c r="Y1142" s="21"/>
    </row>
    <row r="1143" spans="1:30" ht="15" customHeight="1" x14ac:dyDescent="0.2">
      <c r="A1143" s="77" t="s">
        <v>521</v>
      </c>
      <c r="B1143" s="54" t="s">
        <v>1381</v>
      </c>
      <c r="C1143" s="48"/>
      <c r="D1143" s="48"/>
      <c r="E1143" s="48"/>
      <c r="F1143" s="48"/>
      <c r="G1143" s="48"/>
      <c r="H1143" s="48"/>
      <c r="I1143" s="49"/>
      <c r="J1143" s="29">
        <f t="shared" si="138"/>
        <v>0</v>
      </c>
      <c r="K1143" s="29">
        <f t="shared" si="139"/>
        <v>0</v>
      </c>
      <c r="L1143" s="930"/>
      <c r="M1143" s="931"/>
      <c r="N1143" s="931"/>
      <c r="O1143" s="932"/>
      <c r="Q1143" s="74" t="s">
        <v>533</v>
      </c>
      <c r="R1143" s="2"/>
      <c r="S1143" s="10"/>
      <c r="T1143" s="20" t="s">
        <v>532</v>
      </c>
      <c r="U1143" s="20"/>
      <c r="V1143" s="2"/>
      <c r="W1143" s="20"/>
      <c r="X1143" s="20"/>
      <c r="Y1143" s="21"/>
    </row>
    <row r="1144" spans="1:30" ht="15" customHeight="1" x14ac:dyDescent="0.2">
      <c r="A1144" s="77" t="s">
        <v>521</v>
      </c>
      <c r="B1144" s="54"/>
      <c r="C1144" s="303"/>
      <c r="D1144" s="303"/>
      <c r="E1144" s="303"/>
      <c r="F1144" s="303"/>
      <c r="G1144" s="303"/>
      <c r="H1144" s="303"/>
      <c r="I1144" s="304"/>
      <c r="J1144" s="305"/>
      <c r="K1144" s="305"/>
      <c r="L1144" s="930"/>
      <c r="M1144" s="931"/>
      <c r="N1144" s="931"/>
      <c r="O1144" s="932"/>
      <c r="Q1144" s="74"/>
      <c r="R1144" s="20"/>
      <c r="S1144" s="20" t="s">
        <v>532</v>
      </c>
      <c r="T1144" s="10"/>
      <c r="U1144" s="20"/>
      <c r="V1144" s="2"/>
      <c r="W1144" s="20"/>
      <c r="X1144" s="20"/>
      <c r="Y1144" s="21"/>
    </row>
    <row r="1145" spans="1:30" ht="15" customHeight="1" x14ac:dyDescent="0.2">
      <c r="A1145" s="77" t="s">
        <v>521</v>
      </c>
      <c r="B1145" s="54"/>
      <c r="C1145" s="303"/>
      <c r="D1145" s="303"/>
      <c r="E1145" s="303"/>
      <c r="F1145" s="303"/>
      <c r="G1145" s="303"/>
      <c r="H1145" s="303"/>
      <c r="I1145" s="304"/>
      <c r="J1145" s="305"/>
      <c r="K1145" s="305"/>
      <c r="L1145" s="930"/>
      <c r="M1145" s="931"/>
      <c r="N1145" s="931"/>
      <c r="O1145" s="932"/>
      <c r="Q1145" s="74"/>
      <c r="R1145" s="20"/>
      <c r="S1145" s="20"/>
      <c r="T1145" s="2"/>
      <c r="U1145" s="10"/>
      <c r="V1145" s="2"/>
      <c r="W1145" s="20" t="s">
        <v>532</v>
      </c>
      <c r="X1145" s="20" t="s">
        <v>532</v>
      </c>
      <c r="Y1145" s="21" t="s">
        <v>532</v>
      </c>
    </row>
    <row r="1146" spans="1:30" ht="15" customHeight="1" x14ac:dyDescent="0.2">
      <c r="A1146" s="77" t="s">
        <v>521</v>
      </c>
      <c r="B1146" s="54"/>
      <c r="C1146" s="48"/>
      <c r="D1146" s="48"/>
      <c r="E1146" s="48"/>
      <c r="F1146" s="48"/>
      <c r="G1146" s="48"/>
      <c r="H1146" s="48"/>
      <c r="I1146" s="49"/>
      <c r="J1146" s="29">
        <f t="shared" si="138"/>
        <v>0</v>
      </c>
      <c r="K1146" s="29">
        <f t="shared" si="139"/>
        <v>0</v>
      </c>
      <c r="L1146" s="930"/>
      <c r="M1146" s="931"/>
      <c r="N1146" s="931"/>
      <c r="O1146" s="932"/>
      <c r="Q1146" s="74"/>
      <c r="R1146" s="20"/>
      <c r="S1146" s="20"/>
      <c r="T1146" s="20"/>
      <c r="U1146" s="20" t="s">
        <v>532</v>
      </c>
      <c r="V1146" s="10"/>
      <c r="W1146" s="2"/>
      <c r="X1146" s="20"/>
      <c r="Y1146" s="21"/>
    </row>
    <row r="1147" spans="1:30" ht="15" customHeight="1" x14ac:dyDescent="0.2">
      <c r="A1147" s="77" t="s">
        <v>521</v>
      </c>
      <c r="B1147" s="54"/>
      <c r="C1147" s="48"/>
      <c r="D1147" s="48"/>
      <c r="E1147" s="48"/>
      <c r="F1147" s="48"/>
      <c r="G1147" s="48"/>
      <c r="H1147" s="48"/>
      <c r="I1147" s="49"/>
      <c r="J1147" s="29">
        <f t="shared" si="138"/>
        <v>0</v>
      </c>
      <c r="K1147" s="29">
        <f t="shared" si="139"/>
        <v>0</v>
      </c>
      <c r="L1147" s="930"/>
      <c r="M1147" s="931"/>
      <c r="N1147" s="931"/>
      <c r="O1147" s="932"/>
      <c r="Q1147" s="74"/>
      <c r="R1147" s="20"/>
      <c r="S1147" s="20"/>
      <c r="T1147" s="20"/>
      <c r="U1147" s="20"/>
      <c r="V1147" s="2"/>
      <c r="W1147" s="10"/>
      <c r="X1147" s="20"/>
      <c r="Y1147" s="21"/>
    </row>
    <row r="1148" spans="1:30" ht="15" customHeight="1" x14ac:dyDescent="0.2">
      <c r="A1148" s="77" t="s">
        <v>521</v>
      </c>
      <c r="B1148" s="54"/>
      <c r="C1148" s="48"/>
      <c r="D1148" s="48"/>
      <c r="E1148" s="48"/>
      <c r="F1148" s="48"/>
      <c r="G1148" s="48"/>
      <c r="H1148" s="48"/>
      <c r="I1148" s="49"/>
      <c r="J1148" s="29">
        <f t="shared" si="138"/>
        <v>0</v>
      </c>
      <c r="K1148" s="29">
        <f t="shared" si="139"/>
        <v>0</v>
      </c>
      <c r="L1148" s="930"/>
      <c r="M1148" s="931"/>
      <c r="N1148" s="931"/>
      <c r="O1148" s="932"/>
      <c r="Q1148" s="74"/>
      <c r="R1148" s="20"/>
      <c r="S1148" s="20"/>
      <c r="T1148" s="20"/>
      <c r="U1148" s="20" t="s">
        <v>532</v>
      </c>
      <c r="V1148" s="2"/>
      <c r="W1148" s="2"/>
      <c r="X1148" s="10"/>
      <c r="Y1148" s="21"/>
    </row>
    <row r="1149" spans="1:30" ht="15" customHeight="1" thickBot="1" x14ac:dyDescent="0.25">
      <c r="A1149" s="78" t="s">
        <v>521</v>
      </c>
      <c r="B1149" s="55"/>
      <c r="C1149" s="50"/>
      <c r="D1149" s="50"/>
      <c r="E1149" s="50"/>
      <c r="F1149" s="50"/>
      <c r="G1149" s="50"/>
      <c r="H1149" s="50"/>
      <c r="I1149" s="51"/>
      <c r="J1149" s="29">
        <f t="shared" si="138"/>
        <v>0</v>
      </c>
      <c r="K1149" s="29">
        <f t="shared" si="139"/>
        <v>0</v>
      </c>
      <c r="L1149" s="933"/>
      <c r="M1149" s="934"/>
      <c r="N1149" s="934"/>
      <c r="O1149" s="935"/>
      <c r="Q1149" s="75"/>
      <c r="R1149" s="23"/>
      <c r="S1149" s="23"/>
      <c r="T1149" s="23"/>
      <c r="U1149" s="23" t="s">
        <v>532</v>
      </c>
      <c r="V1149" s="3"/>
      <c r="W1149" s="3"/>
      <c r="X1149" s="14"/>
      <c r="Y1149" s="15"/>
    </row>
    <row r="1150" spans="1:30" ht="15" customHeight="1" x14ac:dyDescent="0.2">
      <c r="C1150" s="29">
        <f t="shared" ref="C1150:I1150" si="141">SUM(C1142:C1149)</f>
        <v>0</v>
      </c>
      <c r="D1150" s="29">
        <f t="shared" si="141"/>
        <v>0</v>
      </c>
      <c r="E1150" s="29">
        <f t="shared" si="141"/>
        <v>0</v>
      </c>
      <c r="F1150" s="29">
        <f t="shared" si="141"/>
        <v>0</v>
      </c>
      <c r="G1150" s="29">
        <f t="shared" si="141"/>
        <v>0</v>
      </c>
      <c r="H1150" s="29">
        <f t="shared" si="141"/>
        <v>0</v>
      </c>
      <c r="I1150" s="29">
        <f t="shared" si="141"/>
        <v>0</v>
      </c>
      <c r="J1150" s="29">
        <f t="shared" si="138"/>
        <v>0</v>
      </c>
      <c r="K1150" s="29">
        <f t="shared" si="139"/>
        <v>0</v>
      </c>
    </row>
    <row r="1151" spans="1:30" ht="15" customHeight="1" thickBot="1" x14ac:dyDescent="0.25"/>
    <row r="1152" spans="1:30" ht="15" customHeight="1" thickBot="1" x14ac:dyDescent="0.25">
      <c r="A1152" s="944" t="s">
        <v>76</v>
      </c>
      <c r="B1152" s="942"/>
      <c r="C1152" s="942"/>
      <c r="D1152" s="942"/>
      <c r="E1152" s="942"/>
      <c r="F1152" s="951"/>
      <c r="G1152" s="936" t="s">
        <v>1308</v>
      </c>
      <c r="H1152" s="937"/>
      <c r="I1152" s="938"/>
      <c r="L1152" s="945" t="s">
        <v>495</v>
      </c>
      <c r="M1152" s="946"/>
      <c r="N1152" s="946"/>
      <c r="O1152" s="947"/>
    </row>
    <row r="1153" spans="1:25" ht="15" customHeight="1" thickBot="1" x14ac:dyDescent="0.25">
      <c r="A1153" s="96" t="s">
        <v>496</v>
      </c>
      <c r="B1153" s="103" t="s">
        <v>497</v>
      </c>
      <c r="C1153" s="104" t="s">
        <v>498</v>
      </c>
      <c r="D1153" s="104" t="s">
        <v>499</v>
      </c>
      <c r="E1153" s="104" t="s">
        <v>500</v>
      </c>
      <c r="F1153" s="104" t="s">
        <v>501</v>
      </c>
      <c r="G1153" s="105" t="s">
        <v>502</v>
      </c>
      <c r="H1153" s="105" t="s">
        <v>503</v>
      </c>
      <c r="I1153" s="106" t="s">
        <v>504</v>
      </c>
      <c r="L1153" s="948"/>
      <c r="M1153" s="949"/>
      <c r="N1153" s="949"/>
      <c r="O1153" s="950"/>
      <c r="Q1153" s="24" t="s">
        <v>1309</v>
      </c>
      <c r="R1153" s="94" t="s">
        <v>1306</v>
      </c>
      <c r="S1153" s="94"/>
      <c r="T1153" s="94"/>
      <c r="U1153" s="94"/>
      <c r="V1153" s="94"/>
      <c r="W1153" s="94"/>
      <c r="X1153" s="94"/>
      <c r="Y1153" s="95"/>
    </row>
    <row r="1154" spans="1:25" ht="15" customHeight="1" x14ac:dyDescent="0.2">
      <c r="A1154" s="102">
        <v>1</v>
      </c>
      <c r="B1154" s="53" t="s">
        <v>1307</v>
      </c>
      <c r="C1154" s="46"/>
      <c r="D1154" s="46"/>
      <c r="E1154" s="46"/>
      <c r="F1154" s="46"/>
      <c r="G1154" s="46"/>
      <c r="H1154" s="46"/>
      <c r="I1154" s="47"/>
      <c r="J1154" s="29">
        <f t="shared" ref="J1154:J1162" si="142">D1154+E1154+F1154</f>
        <v>0</v>
      </c>
      <c r="K1154" s="29">
        <f t="shared" ref="K1154:K1162" si="143">D1154*2+E1154</f>
        <v>0</v>
      </c>
      <c r="L1154" s="927" t="s">
        <v>528</v>
      </c>
      <c r="M1154" s="928"/>
      <c r="N1154" s="928"/>
      <c r="O1154" s="929"/>
      <c r="Q1154" s="92" t="s">
        <v>1306</v>
      </c>
      <c r="R1154" s="10"/>
      <c r="S1154" s="2"/>
      <c r="T1154" s="20" t="s">
        <v>532</v>
      </c>
      <c r="U1154" s="20"/>
      <c r="V1154" s="2"/>
      <c r="W1154" s="20" t="s">
        <v>532</v>
      </c>
      <c r="X1154" s="20"/>
      <c r="Y1154" s="21"/>
    </row>
    <row r="1155" spans="1:25" ht="15" customHeight="1" x14ac:dyDescent="0.2">
      <c r="A1155" s="100" t="s">
        <v>521</v>
      </c>
      <c r="B1155" s="54"/>
      <c r="C1155" s="48"/>
      <c r="D1155" s="48"/>
      <c r="E1155" s="48"/>
      <c r="F1155" s="48"/>
      <c r="G1155" s="48"/>
      <c r="H1155" s="48"/>
      <c r="I1155" s="49"/>
      <c r="J1155" s="29">
        <f t="shared" si="142"/>
        <v>0</v>
      </c>
      <c r="K1155" s="29">
        <f t="shared" si="143"/>
        <v>0</v>
      </c>
      <c r="L1155" s="930"/>
      <c r="M1155" s="931"/>
      <c r="N1155" s="931"/>
      <c r="O1155" s="932"/>
      <c r="Q1155" s="92"/>
      <c r="R1155" s="2"/>
      <c r="S1155" s="10"/>
      <c r="T1155" s="20" t="s">
        <v>532</v>
      </c>
      <c r="U1155" s="20"/>
      <c r="V1155" s="2"/>
      <c r="W1155" s="20"/>
      <c r="X1155" s="20"/>
      <c r="Y1155" s="21"/>
    </row>
    <row r="1156" spans="1:25" ht="15" customHeight="1" x14ac:dyDescent="0.2">
      <c r="A1156" s="100" t="s">
        <v>521</v>
      </c>
      <c r="B1156" s="54"/>
      <c r="C1156" s="48"/>
      <c r="D1156" s="48"/>
      <c r="E1156" s="48"/>
      <c r="F1156" s="48"/>
      <c r="G1156" s="48"/>
      <c r="H1156" s="48"/>
      <c r="I1156" s="49"/>
      <c r="J1156" s="29">
        <f t="shared" si="142"/>
        <v>0</v>
      </c>
      <c r="K1156" s="29">
        <f t="shared" si="143"/>
        <v>0</v>
      </c>
      <c r="L1156" s="930"/>
      <c r="M1156" s="931"/>
      <c r="N1156" s="931"/>
      <c r="O1156" s="932"/>
      <c r="Q1156" s="92"/>
      <c r="R1156" s="20"/>
      <c r="S1156" s="20" t="s">
        <v>532</v>
      </c>
      <c r="T1156" s="10"/>
      <c r="U1156" s="20"/>
      <c r="V1156" s="2"/>
      <c r="W1156" s="20"/>
      <c r="X1156" s="20"/>
      <c r="Y1156" s="21"/>
    </row>
    <row r="1157" spans="1:25" ht="15" customHeight="1" x14ac:dyDescent="0.2">
      <c r="A1157" s="100" t="s">
        <v>521</v>
      </c>
      <c r="B1157" s="54"/>
      <c r="C1157" s="48"/>
      <c r="D1157" s="48"/>
      <c r="E1157" s="48"/>
      <c r="F1157" s="48"/>
      <c r="G1157" s="48"/>
      <c r="H1157" s="48"/>
      <c r="I1157" s="49"/>
      <c r="J1157" s="29">
        <f t="shared" si="142"/>
        <v>0</v>
      </c>
      <c r="K1157" s="29">
        <f t="shared" si="143"/>
        <v>0</v>
      </c>
      <c r="L1157" s="930"/>
      <c r="M1157" s="931"/>
      <c r="N1157" s="931"/>
      <c r="O1157" s="932"/>
      <c r="Q1157" s="92"/>
      <c r="R1157" s="20"/>
      <c r="S1157" s="20"/>
      <c r="T1157" s="2"/>
      <c r="U1157" s="10"/>
      <c r="V1157" s="2"/>
      <c r="W1157" s="20" t="s">
        <v>532</v>
      </c>
      <c r="X1157" s="20" t="s">
        <v>532</v>
      </c>
      <c r="Y1157" s="21" t="s">
        <v>532</v>
      </c>
    </row>
    <row r="1158" spans="1:25" ht="15" customHeight="1" x14ac:dyDescent="0.2">
      <c r="A1158" s="100" t="s">
        <v>521</v>
      </c>
      <c r="B1158" s="54" t="s">
        <v>532</v>
      </c>
      <c r="C1158" s="48"/>
      <c r="D1158" s="48"/>
      <c r="E1158" s="48"/>
      <c r="F1158" s="48"/>
      <c r="G1158" s="48"/>
      <c r="H1158" s="48"/>
      <c r="I1158" s="49"/>
      <c r="J1158" s="29">
        <f t="shared" si="142"/>
        <v>0</v>
      </c>
      <c r="K1158" s="29">
        <f t="shared" si="143"/>
        <v>0</v>
      </c>
      <c r="L1158" s="930"/>
      <c r="M1158" s="931"/>
      <c r="N1158" s="931"/>
      <c r="O1158" s="932"/>
      <c r="Q1158" s="92"/>
      <c r="R1158" s="20"/>
      <c r="S1158" s="20"/>
      <c r="T1158" s="20"/>
      <c r="U1158" s="20" t="s">
        <v>532</v>
      </c>
      <c r="V1158" s="10"/>
      <c r="W1158" s="2"/>
      <c r="X1158" s="20"/>
      <c r="Y1158" s="21"/>
    </row>
    <row r="1159" spans="1:25" ht="15" customHeight="1" x14ac:dyDescent="0.2">
      <c r="A1159" s="100" t="s">
        <v>521</v>
      </c>
      <c r="B1159" s="54" t="s">
        <v>532</v>
      </c>
      <c r="C1159" s="48"/>
      <c r="D1159" s="48"/>
      <c r="E1159" s="48"/>
      <c r="F1159" s="48"/>
      <c r="G1159" s="48"/>
      <c r="H1159" s="48"/>
      <c r="I1159" s="49"/>
      <c r="J1159" s="29">
        <f t="shared" si="142"/>
        <v>0</v>
      </c>
      <c r="K1159" s="29">
        <f t="shared" si="143"/>
        <v>0</v>
      </c>
      <c r="L1159" s="930"/>
      <c r="M1159" s="931"/>
      <c r="N1159" s="931"/>
      <c r="O1159" s="932"/>
      <c r="Q1159" s="92"/>
      <c r="R1159" s="20"/>
      <c r="S1159" s="20"/>
      <c r="T1159" s="20"/>
      <c r="U1159" s="20"/>
      <c r="V1159" s="2"/>
      <c r="W1159" s="10"/>
      <c r="X1159" s="20"/>
      <c r="Y1159" s="21"/>
    </row>
    <row r="1160" spans="1:25" ht="15" customHeight="1" x14ac:dyDescent="0.2">
      <c r="A1160" s="100" t="s">
        <v>521</v>
      </c>
      <c r="B1160" s="54" t="s">
        <v>532</v>
      </c>
      <c r="C1160" s="48"/>
      <c r="D1160" s="48"/>
      <c r="E1160" s="48"/>
      <c r="F1160" s="48"/>
      <c r="G1160" s="48"/>
      <c r="H1160" s="48"/>
      <c r="I1160" s="49"/>
      <c r="J1160" s="29">
        <f t="shared" si="142"/>
        <v>0</v>
      </c>
      <c r="K1160" s="29">
        <f t="shared" si="143"/>
        <v>0</v>
      </c>
      <c r="L1160" s="930"/>
      <c r="M1160" s="931"/>
      <c r="N1160" s="931"/>
      <c r="O1160" s="932"/>
      <c r="Q1160" s="92"/>
      <c r="R1160" s="20"/>
      <c r="S1160" s="20"/>
      <c r="T1160" s="20"/>
      <c r="U1160" s="20" t="s">
        <v>532</v>
      </c>
      <c r="V1160" s="2"/>
      <c r="W1160" s="2"/>
      <c r="X1160" s="10"/>
      <c r="Y1160" s="21"/>
    </row>
    <row r="1161" spans="1:25" ht="15" customHeight="1" thickBot="1" x14ac:dyDescent="0.25">
      <c r="A1161" s="101" t="s">
        <v>521</v>
      </c>
      <c r="B1161" s="55" t="s">
        <v>532</v>
      </c>
      <c r="C1161" s="50"/>
      <c r="D1161" s="50"/>
      <c r="E1161" s="50"/>
      <c r="F1161" s="50"/>
      <c r="G1161" s="50"/>
      <c r="H1161" s="50"/>
      <c r="I1161" s="51"/>
      <c r="J1161" s="29">
        <f t="shared" si="142"/>
        <v>0</v>
      </c>
      <c r="K1161" s="29">
        <f t="shared" si="143"/>
        <v>0</v>
      </c>
      <c r="L1161" s="933"/>
      <c r="M1161" s="934"/>
      <c r="N1161" s="934"/>
      <c r="O1161" s="935"/>
      <c r="Q1161" s="93"/>
      <c r="R1161" s="23"/>
      <c r="S1161" s="23"/>
      <c r="T1161" s="23"/>
      <c r="U1161" s="23" t="s">
        <v>532</v>
      </c>
      <c r="V1161" s="3"/>
      <c r="W1161" s="3"/>
      <c r="X1161" s="14"/>
      <c r="Y1161" s="15"/>
    </row>
    <row r="1162" spans="1:25" ht="15" customHeight="1" x14ac:dyDescent="0.2">
      <c r="C1162" s="29">
        <f t="shared" ref="C1162:I1162" si="144">SUM(C1154:C1161)</f>
        <v>0</v>
      </c>
      <c r="D1162" s="29">
        <f t="shared" si="144"/>
        <v>0</v>
      </c>
      <c r="E1162" s="29">
        <f t="shared" si="144"/>
        <v>0</v>
      </c>
      <c r="F1162" s="29">
        <f t="shared" si="144"/>
        <v>0</v>
      </c>
      <c r="G1162" s="29">
        <f t="shared" si="144"/>
        <v>0</v>
      </c>
      <c r="H1162" s="29">
        <f t="shared" si="144"/>
        <v>0</v>
      </c>
      <c r="I1162" s="29">
        <f t="shared" si="144"/>
        <v>0</v>
      </c>
      <c r="J1162" s="29">
        <f t="shared" si="142"/>
        <v>0</v>
      </c>
      <c r="K1162" s="29">
        <f t="shared" si="143"/>
        <v>0</v>
      </c>
    </row>
    <row r="1163" spans="1:25" ht="15" customHeight="1" thickBot="1" x14ac:dyDescent="0.25"/>
    <row r="1164" spans="1:25" ht="15" customHeight="1" thickBot="1" x14ac:dyDescent="0.25">
      <c r="A1164" s="944" t="s">
        <v>1106</v>
      </c>
      <c r="B1164" s="942"/>
      <c r="C1164" s="942"/>
      <c r="D1164" s="942"/>
      <c r="E1164" s="942"/>
      <c r="F1164" s="951"/>
      <c r="G1164" s="936" t="s">
        <v>1308</v>
      </c>
      <c r="H1164" s="937"/>
      <c r="I1164" s="938"/>
      <c r="L1164" s="945" t="s">
        <v>495</v>
      </c>
      <c r="M1164" s="946"/>
      <c r="N1164" s="946"/>
      <c r="O1164" s="947"/>
    </row>
    <row r="1165" spans="1:25" ht="15" customHeight="1" thickBot="1" x14ac:dyDescent="0.25">
      <c r="A1165" s="96" t="s">
        <v>496</v>
      </c>
      <c r="B1165" s="103" t="s">
        <v>497</v>
      </c>
      <c r="C1165" s="104" t="s">
        <v>498</v>
      </c>
      <c r="D1165" s="104" t="s">
        <v>499</v>
      </c>
      <c r="E1165" s="104" t="s">
        <v>500</v>
      </c>
      <c r="F1165" s="104" t="s">
        <v>501</v>
      </c>
      <c r="G1165" s="105" t="s">
        <v>502</v>
      </c>
      <c r="H1165" s="105" t="s">
        <v>503</v>
      </c>
      <c r="I1165" s="106" t="s">
        <v>504</v>
      </c>
      <c r="L1165" s="948"/>
      <c r="M1165" s="949"/>
      <c r="N1165" s="949"/>
      <c r="O1165" s="950"/>
      <c r="Q1165" s="24" t="s">
        <v>1309</v>
      </c>
      <c r="R1165" s="94" t="s">
        <v>716</v>
      </c>
      <c r="S1165" s="94"/>
      <c r="T1165" s="94"/>
      <c r="U1165" s="94"/>
      <c r="V1165" s="94"/>
      <c r="W1165" s="94"/>
      <c r="X1165" s="94"/>
      <c r="Y1165" s="95"/>
    </row>
    <row r="1166" spans="1:25" ht="15" customHeight="1" x14ac:dyDescent="0.2">
      <c r="A1166" s="99" t="s">
        <v>521</v>
      </c>
      <c r="B1166" s="126" t="s">
        <v>1107</v>
      </c>
      <c r="C1166" s="127" t="s">
        <v>532</v>
      </c>
      <c r="D1166" s="127"/>
      <c r="E1166" s="127"/>
      <c r="F1166" s="127"/>
      <c r="G1166" s="127"/>
      <c r="H1166" s="127"/>
      <c r="I1166" s="128"/>
      <c r="J1166" s="29">
        <f t="shared" ref="J1166:J1174" si="145">D1166+E1166+F1166</f>
        <v>0</v>
      </c>
      <c r="K1166" s="29">
        <f t="shared" ref="K1166:K1174" si="146">D1166*2+E1166</f>
        <v>0</v>
      </c>
      <c r="L1166" s="927" t="s">
        <v>528</v>
      </c>
      <c r="M1166" s="928"/>
      <c r="N1166" s="928"/>
      <c r="O1166" s="929"/>
      <c r="Q1166" s="92" t="s">
        <v>716</v>
      </c>
      <c r="R1166" s="10"/>
      <c r="S1166" s="2"/>
      <c r="T1166" s="20" t="s">
        <v>532</v>
      </c>
      <c r="U1166" s="20"/>
      <c r="V1166" s="2"/>
      <c r="W1166" s="20" t="s">
        <v>532</v>
      </c>
      <c r="X1166" s="20"/>
      <c r="Y1166" s="21"/>
    </row>
    <row r="1167" spans="1:25" ht="15" customHeight="1" x14ac:dyDescent="0.2">
      <c r="A1167" s="100" t="s">
        <v>521</v>
      </c>
      <c r="B1167" s="129"/>
      <c r="C1167" s="48"/>
      <c r="D1167" s="48"/>
      <c r="E1167" s="48"/>
      <c r="F1167" s="48"/>
      <c r="G1167" s="48"/>
      <c r="H1167" s="48"/>
      <c r="I1167" s="49"/>
      <c r="J1167" s="29">
        <f t="shared" si="145"/>
        <v>0</v>
      </c>
      <c r="K1167" s="29">
        <f t="shared" si="146"/>
        <v>0</v>
      </c>
      <c r="L1167" s="930"/>
      <c r="M1167" s="931"/>
      <c r="N1167" s="931"/>
      <c r="O1167" s="932"/>
      <c r="Q1167" s="92"/>
      <c r="R1167" s="2"/>
      <c r="S1167" s="10"/>
      <c r="T1167" s="20" t="s">
        <v>532</v>
      </c>
      <c r="U1167" s="20"/>
      <c r="V1167" s="2"/>
      <c r="W1167" s="20"/>
      <c r="X1167" s="20"/>
      <c r="Y1167" s="21"/>
    </row>
    <row r="1168" spans="1:25" ht="15" customHeight="1" x14ac:dyDescent="0.2">
      <c r="A1168" s="100" t="s">
        <v>521</v>
      </c>
      <c r="B1168" s="129"/>
      <c r="C1168" s="48"/>
      <c r="D1168" s="48"/>
      <c r="E1168" s="48"/>
      <c r="F1168" s="48"/>
      <c r="G1168" s="48"/>
      <c r="H1168" s="48"/>
      <c r="I1168" s="49"/>
      <c r="J1168" s="29">
        <f>D1168+E1168+F1168</f>
        <v>0</v>
      </c>
      <c r="K1168" s="29">
        <f>D1168*2+E1168</f>
        <v>0</v>
      </c>
      <c r="L1168" s="930"/>
      <c r="M1168" s="931"/>
      <c r="N1168" s="931"/>
      <c r="O1168" s="932"/>
      <c r="Q1168" s="92"/>
      <c r="R1168" s="20"/>
      <c r="S1168" s="20" t="s">
        <v>532</v>
      </c>
      <c r="T1168" s="10"/>
      <c r="U1168" s="20"/>
      <c r="V1168" s="2"/>
      <c r="W1168" s="20"/>
      <c r="X1168" s="20"/>
      <c r="Y1168" s="21"/>
    </row>
    <row r="1169" spans="1:35" ht="15" customHeight="1" x14ac:dyDescent="0.2">
      <c r="A1169" s="100" t="s">
        <v>521</v>
      </c>
      <c r="B1169" s="129"/>
      <c r="C1169" s="48"/>
      <c r="D1169" s="48"/>
      <c r="E1169" s="48"/>
      <c r="F1169" s="48"/>
      <c r="G1169" s="48"/>
      <c r="H1169" s="48"/>
      <c r="I1169" s="49"/>
      <c r="J1169" s="29">
        <f>D1169+E1169+F1169</f>
        <v>0</v>
      </c>
      <c r="K1169" s="29">
        <f>D1169*2+E1169</f>
        <v>0</v>
      </c>
      <c r="L1169" s="930"/>
      <c r="M1169" s="931"/>
      <c r="N1169" s="931"/>
      <c r="O1169" s="932"/>
      <c r="Q1169" s="92"/>
      <c r="R1169" s="20"/>
      <c r="S1169" s="20"/>
      <c r="T1169" s="2"/>
      <c r="U1169" s="10"/>
      <c r="V1169" s="2"/>
      <c r="W1169" s="20" t="s">
        <v>532</v>
      </c>
      <c r="X1169" s="20" t="s">
        <v>532</v>
      </c>
      <c r="Y1169" s="21" t="s">
        <v>532</v>
      </c>
    </row>
    <row r="1170" spans="1:35" ht="15" customHeight="1" x14ac:dyDescent="0.2">
      <c r="A1170" s="100" t="s">
        <v>521</v>
      </c>
      <c r="B1170" s="129"/>
      <c r="C1170" s="48"/>
      <c r="D1170" s="48"/>
      <c r="E1170" s="48"/>
      <c r="F1170" s="48"/>
      <c r="G1170" s="48"/>
      <c r="H1170" s="48"/>
      <c r="I1170" s="49"/>
      <c r="J1170" s="29">
        <f t="shared" si="145"/>
        <v>0</v>
      </c>
      <c r="K1170" s="29">
        <f t="shared" si="146"/>
        <v>0</v>
      </c>
      <c r="L1170" s="930"/>
      <c r="M1170" s="931"/>
      <c r="N1170" s="931"/>
      <c r="O1170" s="932"/>
      <c r="Q1170" s="92"/>
      <c r="R1170" s="20"/>
      <c r="S1170" s="20"/>
      <c r="T1170" s="20"/>
      <c r="U1170" s="20" t="s">
        <v>532</v>
      </c>
      <c r="V1170" s="10"/>
      <c r="W1170" s="2"/>
      <c r="X1170" s="20"/>
      <c r="Y1170" s="21"/>
    </row>
    <row r="1171" spans="1:35" ht="15" customHeight="1" x14ac:dyDescent="0.2">
      <c r="A1171" s="100" t="s">
        <v>521</v>
      </c>
      <c r="B1171" s="129"/>
      <c r="C1171" s="48"/>
      <c r="D1171" s="48"/>
      <c r="E1171" s="48"/>
      <c r="F1171" s="48"/>
      <c r="G1171" s="48"/>
      <c r="H1171" s="48"/>
      <c r="I1171" s="49"/>
      <c r="J1171" s="29">
        <f t="shared" si="145"/>
        <v>0</v>
      </c>
      <c r="K1171" s="29">
        <f t="shared" si="146"/>
        <v>0</v>
      </c>
      <c r="L1171" s="930"/>
      <c r="M1171" s="931"/>
      <c r="N1171" s="931"/>
      <c r="O1171" s="932"/>
      <c r="Q1171" s="92"/>
      <c r="R1171" s="20"/>
      <c r="S1171" s="20"/>
      <c r="T1171" s="20"/>
      <c r="U1171" s="20"/>
      <c r="V1171" s="2"/>
      <c r="W1171" s="10"/>
      <c r="X1171" s="20"/>
      <c r="Y1171" s="21"/>
    </row>
    <row r="1172" spans="1:35" ht="15" customHeight="1" x14ac:dyDescent="0.2">
      <c r="A1172" s="100" t="s">
        <v>521</v>
      </c>
      <c r="B1172" s="129"/>
      <c r="C1172" s="48"/>
      <c r="D1172" s="48"/>
      <c r="E1172" s="48"/>
      <c r="F1172" s="48"/>
      <c r="G1172" s="48"/>
      <c r="H1172" s="48"/>
      <c r="I1172" s="49"/>
      <c r="J1172" s="29">
        <f t="shared" si="145"/>
        <v>0</v>
      </c>
      <c r="K1172" s="29">
        <f t="shared" si="146"/>
        <v>0</v>
      </c>
      <c r="L1172" s="930"/>
      <c r="M1172" s="931"/>
      <c r="N1172" s="931"/>
      <c r="O1172" s="932"/>
      <c r="Q1172" s="92"/>
      <c r="R1172" s="20"/>
      <c r="S1172" s="20"/>
      <c r="T1172" s="20"/>
      <c r="U1172" s="20" t="s">
        <v>532</v>
      </c>
      <c r="V1172" s="2"/>
      <c r="W1172" s="2"/>
      <c r="X1172" s="10"/>
      <c r="Y1172" s="21"/>
    </row>
    <row r="1173" spans="1:35" ht="15" customHeight="1" thickBot="1" x14ac:dyDescent="0.25">
      <c r="A1173" s="101" t="s">
        <v>521</v>
      </c>
      <c r="B1173" s="130"/>
      <c r="C1173" s="50"/>
      <c r="D1173" s="50"/>
      <c r="E1173" s="50"/>
      <c r="F1173" s="50"/>
      <c r="G1173" s="50"/>
      <c r="H1173" s="50"/>
      <c r="I1173" s="51"/>
      <c r="J1173" s="29">
        <f t="shared" si="145"/>
        <v>0</v>
      </c>
      <c r="K1173" s="29">
        <f t="shared" si="146"/>
        <v>0</v>
      </c>
      <c r="L1173" s="933"/>
      <c r="M1173" s="934"/>
      <c r="N1173" s="934"/>
      <c r="O1173" s="935"/>
      <c r="Q1173" s="93"/>
      <c r="R1173" s="23"/>
      <c r="S1173" s="23"/>
      <c r="T1173" s="23"/>
      <c r="U1173" s="23" t="s">
        <v>532</v>
      </c>
      <c r="V1173" s="3"/>
      <c r="W1173" s="3"/>
      <c r="X1173" s="14"/>
      <c r="Y1173" s="15"/>
    </row>
    <row r="1174" spans="1:35" ht="15" customHeight="1" x14ac:dyDescent="0.2">
      <c r="C1174" s="29">
        <v>0</v>
      </c>
      <c r="D1174" s="29">
        <v>0</v>
      </c>
      <c r="E1174" s="29">
        <v>0</v>
      </c>
      <c r="F1174" s="29">
        <v>0</v>
      </c>
      <c r="G1174" s="29">
        <v>0</v>
      </c>
      <c r="H1174" s="29">
        <v>0</v>
      </c>
      <c r="I1174" s="29">
        <v>0</v>
      </c>
      <c r="J1174" s="29">
        <f t="shared" si="145"/>
        <v>0</v>
      </c>
      <c r="K1174" s="29">
        <f t="shared" si="146"/>
        <v>0</v>
      </c>
      <c r="L1174" s="4" t="s">
        <v>532</v>
      </c>
    </row>
    <row r="1175" spans="1:35" ht="15" customHeight="1" thickBot="1" x14ac:dyDescent="0.25"/>
    <row r="1176" spans="1:35" ht="15" customHeight="1" x14ac:dyDescent="0.2">
      <c r="A1176" s="1016" t="s">
        <v>491</v>
      </c>
      <c r="B1176" s="1017"/>
      <c r="C1176" s="1020" t="s">
        <v>1382</v>
      </c>
      <c r="D1176" s="1021"/>
      <c r="E1176" s="1021"/>
      <c r="F1176" s="1021"/>
      <c r="G1176" s="1021"/>
      <c r="H1176" s="1021"/>
      <c r="I1176" s="1022"/>
    </row>
    <row r="1177" spans="1:35" ht="15" customHeight="1" thickBot="1" x14ac:dyDescent="0.25">
      <c r="A1177" s="1018"/>
      <c r="B1177" s="1019"/>
      <c r="C1177" s="1023"/>
      <c r="D1177" s="1024"/>
      <c r="E1177" s="1024"/>
      <c r="F1177" s="1024"/>
      <c r="G1177" s="1024"/>
      <c r="H1177" s="1024"/>
      <c r="I1177" s="1025"/>
    </row>
    <row r="1178" spans="1:35" ht="15" customHeight="1" thickBot="1" x14ac:dyDescent="0.25"/>
    <row r="1179" spans="1:35" ht="15" customHeight="1" thickBot="1" x14ac:dyDescent="0.25">
      <c r="A1179" s="1006" t="s">
        <v>1383</v>
      </c>
      <c r="B1179" s="1007"/>
      <c r="C1179" s="1007"/>
      <c r="D1179" s="1007"/>
      <c r="E1179" s="1007"/>
      <c r="F1179" s="1008"/>
      <c r="G1179" s="1003" t="s">
        <v>1382</v>
      </c>
      <c r="H1179" s="1004"/>
      <c r="I1179" s="1005"/>
      <c r="L1179" s="986" t="s">
        <v>588</v>
      </c>
      <c r="M1179" s="987"/>
      <c r="N1179" s="987"/>
      <c r="O1179" s="988"/>
    </row>
    <row r="1180" spans="1:35" ht="15" customHeight="1" thickBot="1" x14ac:dyDescent="0.25">
      <c r="A1180" s="117" t="s">
        <v>496</v>
      </c>
      <c r="B1180" s="118" t="s">
        <v>497</v>
      </c>
      <c r="C1180" s="119" t="s">
        <v>498</v>
      </c>
      <c r="D1180" s="119" t="s">
        <v>499</v>
      </c>
      <c r="E1180" s="119" t="s">
        <v>500</v>
      </c>
      <c r="F1180" s="119" t="s">
        <v>501</v>
      </c>
      <c r="G1180" s="121" t="s">
        <v>502</v>
      </c>
      <c r="H1180" s="121" t="s">
        <v>503</v>
      </c>
      <c r="I1180" s="122" t="s">
        <v>504</v>
      </c>
      <c r="L1180" s="989"/>
      <c r="M1180" s="990"/>
      <c r="N1180" s="990"/>
      <c r="O1180" s="991"/>
      <c r="Q1180" s="24" t="s">
        <v>1384</v>
      </c>
      <c r="R1180" s="113" t="s">
        <v>503</v>
      </c>
      <c r="S1180" s="113" t="s">
        <v>540</v>
      </c>
      <c r="T1180" s="113" t="s">
        <v>792</v>
      </c>
      <c r="U1180" s="113" t="s">
        <v>541</v>
      </c>
      <c r="V1180" s="113" t="s">
        <v>506</v>
      </c>
      <c r="W1180" s="113" t="s">
        <v>793</v>
      </c>
      <c r="X1180" s="113" t="s">
        <v>901</v>
      </c>
      <c r="Y1180" s="113" t="s">
        <v>564</v>
      </c>
      <c r="Z1180" s="113" t="s">
        <v>700</v>
      </c>
      <c r="AA1180" s="113" t="s">
        <v>566</v>
      </c>
      <c r="AB1180" s="113" t="s">
        <v>544</v>
      </c>
      <c r="AC1180" s="113" t="s">
        <v>768</v>
      </c>
      <c r="AD1180" s="113" t="s">
        <v>777</v>
      </c>
      <c r="AE1180" s="113" t="s">
        <v>1011</v>
      </c>
      <c r="AF1180" s="210" t="s">
        <v>769</v>
      </c>
      <c r="AG1180" s="210" t="s">
        <v>61</v>
      </c>
      <c r="AH1180" s="210" t="s">
        <v>63</v>
      </c>
      <c r="AI1180" s="211" t="s">
        <v>547</v>
      </c>
    </row>
    <row r="1181" spans="1:35" ht="15" customHeight="1" x14ac:dyDescent="0.2">
      <c r="A1181" s="132">
        <v>1</v>
      </c>
      <c r="B1181" s="126" t="s">
        <v>558</v>
      </c>
      <c r="C1181" s="127">
        <v>34</v>
      </c>
      <c r="D1181" s="127">
        <v>25</v>
      </c>
      <c r="E1181" s="127">
        <v>5</v>
      </c>
      <c r="F1181" s="127">
        <v>4</v>
      </c>
      <c r="G1181" s="127">
        <v>93</v>
      </c>
      <c r="H1181" s="127">
        <v>23</v>
      </c>
      <c r="I1181" s="128">
        <v>55</v>
      </c>
      <c r="J1181" s="29">
        <f t="shared" ref="J1181:J1256" si="147">D1181+E1181+F1181</f>
        <v>34</v>
      </c>
      <c r="K1181" s="29">
        <f t="shared" ref="K1181:K1256" si="148">D1181*2+E1181</f>
        <v>55</v>
      </c>
      <c r="L1181" s="927" t="s">
        <v>2507</v>
      </c>
      <c r="M1181" s="928"/>
      <c r="N1181" s="928"/>
      <c r="O1181" s="929"/>
      <c r="Q1181" s="115" t="s">
        <v>503</v>
      </c>
      <c r="R1181" s="10"/>
      <c r="S1181" s="2"/>
      <c r="T1181" s="20" t="s">
        <v>532</v>
      </c>
      <c r="U1181" s="20"/>
      <c r="V1181" s="2"/>
      <c r="W1181" s="20" t="s">
        <v>532</v>
      </c>
      <c r="X1181" s="20"/>
      <c r="Y1181" s="20"/>
      <c r="Z1181" s="20" t="s">
        <v>532</v>
      </c>
      <c r="AA1181" s="20"/>
      <c r="AB1181" s="20"/>
      <c r="AC1181" s="20"/>
      <c r="AD1181" s="20"/>
      <c r="AE1181" s="20"/>
      <c r="AF1181" s="2"/>
      <c r="AG1181" s="2" t="s">
        <v>532</v>
      </c>
      <c r="AH1181" s="2"/>
      <c r="AI1181" s="162"/>
    </row>
    <row r="1182" spans="1:35" ht="15" customHeight="1" x14ac:dyDescent="0.2">
      <c r="A1182" s="124">
        <v>2</v>
      </c>
      <c r="B1182" s="129" t="s">
        <v>79</v>
      </c>
      <c r="C1182" s="48">
        <v>34</v>
      </c>
      <c r="D1182" s="48">
        <v>25</v>
      </c>
      <c r="E1182" s="48">
        <v>4</v>
      </c>
      <c r="F1182" s="48">
        <v>5</v>
      </c>
      <c r="G1182" s="48">
        <v>93</v>
      </c>
      <c r="H1182" s="48">
        <v>37</v>
      </c>
      <c r="I1182" s="49">
        <v>54</v>
      </c>
      <c r="J1182" s="29">
        <f t="shared" si="147"/>
        <v>34</v>
      </c>
      <c r="K1182" s="29">
        <f t="shared" si="148"/>
        <v>54</v>
      </c>
      <c r="L1182" s="930"/>
      <c r="M1182" s="931"/>
      <c r="N1182" s="931"/>
      <c r="O1182" s="932"/>
      <c r="Q1182" s="115" t="s">
        <v>540</v>
      </c>
      <c r="R1182" s="2"/>
      <c r="S1182" s="10"/>
      <c r="T1182" s="20" t="s">
        <v>532</v>
      </c>
      <c r="U1182" s="20"/>
      <c r="V1182" s="2"/>
      <c r="W1182" s="20"/>
      <c r="X1182" s="20"/>
      <c r="Y1182" s="20"/>
      <c r="Z1182" s="20"/>
      <c r="AA1182" s="20"/>
      <c r="AB1182" s="20"/>
      <c r="AC1182" s="20"/>
      <c r="AD1182" s="20"/>
      <c r="AE1182" s="20"/>
      <c r="AF1182" s="2"/>
      <c r="AG1182" s="2"/>
      <c r="AH1182" s="2"/>
      <c r="AI1182" s="162"/>
    </row>
    <row r="1183" spans="1:35" ht="15" customHeight="1" x14ac:dyDescent="0.2">
      <c r="A1183" s="124">
        <v>3</v>
      </c>
      <c r="B1183" s="129" t="s">
        <v>708</v>
      </c>
      <c r="C1183" s="48">
        <v>34</v>
      </c>
      <c r="D1183" s="48">
        <v>19</v>
      </c>
      <c r="E1183" s="48">
        <v>8</v>
      </c>
      <c r="F1183" s="48">
        <v>7</v>
      </c>
      <c r="G1183" s="48">
        <v>66</v>
      </c>
      <c r="H1183" s="48">
        <v>38</v>
      </c>
      <c r="I1183" s="49">
        <v>46</v>
      </c>
      <c r="J1183" s="29">
        <f t="shared" si="147"/>
        <v>34</v>
      </c>
      <c r="K1183" s="29">
        <f t="shared" si="148"/>
        <v>46</v>
      </c>
      <c r="L1183" s="930"/>
      <c r="M1183" s="931"/>
      <c r="N1183" s="931"/>
      <c r="O1183" s="932"/>
      <c r="Q1183" s="115" t="s">
        <v>792</v>
      </c>
      <c r="R1183" s="20"/>
      <c r="S1183" s="20" t="s">
        <v>532</v>
      </c>
      <c r="T1183" s="10"/>
      <c r="U1183" s="20"/>
      <c r="V1183" s="2"/>
      <c r="W1183" s="20"/>
      <c r="X1183" s="20"/>
      <c r="Y1183" s="20"/>
      <c r="Z1183" s="20" t="s">
        <v>532</v>
      </c>
      <c r="AA1183" s="20" t="s">
        <v>532</v>
      </c>
      <c r="AB1183" s="20"/>
      <c r="AC1183" s="20"/>
      <c r="AD1183" s="20"/>
      <c r="AE1183" s="20"/>
      <c r="AF1183" s="2"/>
      <c r="AG1183" s="2" t="s">
        <v>532</v>
      </c>
      <c r="AH1183" s="2"/>
      <c r="AI1183" s="162"/>
    </row>
    <row r="1184" spans="1:35" ht="15" customHeight="1" x14ac:dyDescent="0.2">
      <c r="A1184" s="124">
        <v>4</v>
      </c>
      <c r="B1184" s="129" t="s">
        <v>767</v>
      </c>
      <c r="C1184" s="48">
        <v>34</v>
      </c>
      <c r="D1184" s="48">
        <v>18</v>
      </c>
      <c r="E1184" s="48">
        <v>5</v>
      </c>
      <c r="F1184" s="48">
        <v>11</v>
      </c>
      <c r="G1184" s="48">
        <v>67</v>
      </c>
      <c r="H1184" s="48">
        <v>56</v>
      </c>
      <c r="I1184" s="49">
        <v>41</v>
      </c>
      <c r="J1184" s="29">
        <f t="shared" si="147"/>
        <v>34</v>
      </c>
      <c r="K1184" s="29">
        <f t="shared" si="148"/>
        <v>41</v>
      </c>
      <c r="L1184" s="930"/>
      <c r="M1184" s="931"/>
      <c r="N1184" s="931"/>
      <c r="O1184" s="932"/>
      <c r="Q1184" s="115" t="s">
        <v>541</v>
      </c>
      <c r="R1184" s="20"/>
      <c r="S1184" s="20"/>
      <c r="T1184" s="2"/>
      <c r="U1184" s="10"/>
      <c r="V1184" s="2"/>
      <c r="W1184" s="20" t="s">
        <v>532</v>
      </c>
      <c r="X1184" s="20" t="s">
        <v>532</v>
      </c>
      <c r="Y1184" s="20"/>
      <c r="Z1184" s="20"/>
      <c r="AA1184" s="20"/>
      <c r="AB1184" s="20"/>
      <c r="AC1184" s="20"/>
      <c r="AD1184" s="20"/>
      <c r="AE1184" s="20"/>
      <c r="AF1184" s="2"/>
      <c r="AG1184" s="2"/>
      <c r="AH1184" s="2"/>
      <c r="AI1184" s="162"/>
    </row>
    <row r="1185" spans="1:35" ht="15" customHeight="1" x14ac:dyDescent="0.2">
      <c r="A1185" s="124">
        <v>5</v>
      </c>
      <c r="B1185" s="129" t="s">
        <v>705</v>
      </c>
      <c r="C1185" s="48">
        <v>34</v>
      </c>
      <c r="D1185" s="48">
        <v>15</v>
      </c>
      <c r="E1185" s="48">
        <v>10</v>
      </c>
      <c r="F1185" s="48">
        <v>9</v>
      </c>
      <c r="G1185" s="48">
        <v>57</v>
      </c>
      <c r="H1185" s="48">
        <v>43</v>
      </c>
      <c r="I1185" s="49">
        <v>40</v>
      </c>
      <c r="J1185" s="29">
        <f t="shared" si="147"/>
        <v>34</v>
      </c>
      <c r="K1185" s="29">
        <f t="shared" si="148"/>
        <v>40</v>
      </c>
      <c r="L1185" s="930"/>
      <c r="M1185" s="931"/>
      <c r="N1185" s="931"/>
      <c r="O1185" s="932"/>
      <c r="Q1185" s="115" t="s">
        <v>506</v>
      </c>
      <c r="R1185" s="20"/>
      <c r="S1185" s="20"/>
      <c r="T1185" s="20"/>
      <c r="U1185" s="20" t="s">
        <v>532</v>
      </c>
      <c r="V1185" s="10"/>
      <c r="W1185" s="2"/>
      <c r="X1185" s="20"/>
      <c r="Y1185" s="20"/>
      <c r="Z1185" s="20"/>
      <c r="AA1185" s="20"/>
      <c r="AB1185" s="20"/>
      <c r="AC1185" s="20"/>
      <c r="AD1185" s="20"/>
      <c r="AE1185" s="20"/>
      <c r="AF1185" s="2"/>
      <c r="AG1185" s="2"/>
      <c r="AH1185" s="2"/>
      <c r="AI1185" s="162"/>
    </row>
    <row r="1186" spans="1:35" ht="15" customHeight="1" x14ac:dyDescent="0.2">
      <c r="A1186" s="124">
        <v>6</v>
      </c>
      <c r="B1186" s="129" t="s">
        <v>551</v>
      </c>
      <c r="C1186" s="48">
        <v>34</v>
      </c>
      <c r="D1186" s="48">
        <v>17</v>
      </c>
      <c r="E1186" s="48">
        <v>5</v>
      </c>
      <c r="F1186" s="48">
        <v>12</v>
      </c>
      <c r="G1186" s="48">
        <v>59</v>
      </c>
      <c r="H1186" s="48">
        <v>48</v>
      </c>
      <c r="I1186" s="49">
        <v>39</v>
      </c>
      <c r="J1186" s="29">
        <f t="shared" si="147"/>
        <v>34</v>
      </c>
      <c r="K1186" s="29">
        <f t="shared" si="148"/>
        <v>39</v>
      </c>
      <c r="L1186" s="930"/>
      <c r="M1186" s="931"/>
      <c r="N1186" s="931"/>
      <c r="O1186" s="932"/>
      <c r="Q1186" s="115" t="s">
        <v>793</v>
      </c>
      <c r="R1186" s="20"/>
      <c r="S1186" s="20"/>
      <c r="T1186" s="20"/>
      <c r="U1186" s="20"/>
      <c r="V1186" s="2"/>
      <c r="W1186" s="10"/>
      <c r="X1186" s="20"/>
      <c r="Y1186" s="20"/>
      <c r="Z1186" s="20"/>
      <c r="AA1186" s="20"/>
      <c r="AB1186" s="20"/>
      <c r="AC1186" s="20"/>
      <c r="AD1186" s="20"/>
      <c r="AE1186" s="20"/>
      <c r="AF1186" s="2"/>
      <c r="AG1186" s="2"/>
      <c r="AH1186" s="2"/>
      <c r="AI1186" s="162"/>
    </row>
    <row r="1187" spans="1:35" ht="15" customHeight="1" x14ac:dyDescent="0.2">
      <c r="A1187" s="124">
        <v>7</v>
      </c>
      <c r="B1187" s="129" t="s">
        <v>534</v>
      </c>
      <c r="C1187" s="48">
        <v>34</v>
      </c>
      <c r="D1187" s="48">
        <v>14</v>
      </c>
      <c r="E1187" s="48">
        <v>4</v>
      </c>
      <c r="F1187" s="48">
        <v>16</v>
      </c>
      <c r="G1187" s="48">
        <v>68</v>
      </c>
      <c r="H1187" s="48">
        <v>69</v>
      </c>
      <c r="I1187" s="49">
        <v>32</v>
      </c>
      <c r="J1187" s="29">
        <f t="shared" si="147"/>
        <v>34</v>
      </c>
      <c r="K1187" s="29">
        <f t="shared" si="148"/>
        <v>32</v>
      </c>
      <c r="L1187" s="930"/>
      <c r="M1187" s="931"/>
      <c r="N1187" s="931"/>
      <c r="O1187" s="932"/>
      <c r="Q1187" s="115" t="s">
        <v>901</v>
      </c>
      <c r="R1187" s="20"/>
      <c r="S1187" s="20"/>
      <c r="T1187" s="20"/>
      <c r="U1187" s="20" t="s">
        <v>532</v>
      </c>
      <c r="V1187" s="2"/>
      <c r="W1187" s="2"/>
      <c r="X1187" s="10"/>
      <c r="Y1187" s="20"/>
      <c r="Z1187" s="2"/>
      <c r="AA1187" s="20"/>
      <c r="AB1187" s="20"/>
      <c r="AC1187" s="20"/>
      <c r="AD1187" s="20"/>
      <c r="AE1187" s="20"/>
      <c r="AF1187" s="2"/>
      <c r="AG1187" s="2"/>
      <c r="AH1187" s="2"/>
      <c r="AI1187" s="162"/>
    </row>
    <row r="1188" spans="1:35" ht="15" customHeight="1" x14ac:dyDescent="0.2">
      <c r="A1188" s="124">
        <v>8</v>
      </c>
      <c r="B1188" s="129" t="s">
        <v>711</v>
      </c>
      <c r="C1188" s="48">
        <v>34</v>
      </c>
      <c r="D1188" s="48">
        <v>14</v>
      </c>
      <c r="E1188" s="48">
        <v>5</v>
      </c>
      <c r="F1188" s="48">
        <v>15</v>
      </c>
      <c r="G1188" s="48">
        <v>60</v>
      </c>
      <c r="H1188" s="48">
        <v>57</v>
      </c>
      <c r="I1188" s="49" t="s">
        <v>1385</v>
      </c>
      <c r="J1188" s="29">
        <f t="shared" si="147"/>
        <v>34</v>
      </c>
      <c r="K1188" s="29">
        <f t="shared" si="148"/>
        <v>33</v>
      </c>
      <c r="L1188" s="930"/>
      <c r="M1188" s="931"/>
      <c r="N1188" s="931"/>
      <c r="O1188" s="932"/>
      <c r="Q1188" s="115" t="s">
        <v>564</v>
      </c>
      <c r="R1188" s="20"/>
      <c r="S1188" s="20"/>
      <c r="T1188" s="20"/>
      <c r="U1188" s="20"/>
      <c r="V1188" s="20"/>
      <c r="W1188" s="20"/>
      <c r="X1188" s="2"/>
      <c r="Y1188" s="10"/>
      <c r="Z1188" s="2"/>
      <c r="AA1188" s="20" t="s">
        <v>532</v>
      </c>
      <c r="AB1188" s="20" t="s">
        <v>532</v>
      </c>
      <c r="AC1188" s="20"/>
      <c r="AD1188" s="20"/>
      <c r="AE1188" s="20"/>
      <c r="AF1188" s="2"/>
      <c r="AG1188" s="2"/>
      <c r="AH1188" s="2"/>
      <c r="AI1188" s="162"/>
    </row>
    <row r="1189" spans="1:35" ht="15" customHeight="1" x14ac:dyDescent="0.2">
      <c r="A1189" s="124">
        <v>9</v>
      </c>
      <c r="B1189" s="129" t="s">
        <v>991</v>
      </c>
      <c r="C1189" s="48">
        <v>34</v>
      </c>
      <c r="D1189" s="48">
        <v>12</v>
      </c>
      <c r="E1189" s="48">
        <v>7</v>
      </c>
      <c r="F1189" s="48">
        <v>15</v>
      </c>
      <c r="G1189" s="48">
        <v>45</v>
      </c>
      <c r="H1189" s="48">
        <v>50</v>
      </c>
      <c r="I1189" s="49">
        <v>31</v>
      </c>
      <c r="J1189" s="29">
        <f t="shared" si="147"/>
        <v>34</v>
      </c>
      <c r="K1189" s="29">
        <f t="shared" si="148"/>
        <v>31</v>
      </c>
      <c r="L1189" s="930"/>
      <c r="M1189" s="931"/>
      <c r="N1189" s="931"/>
      <c r="O1189" s="932"/>
      <c r="Q1189" s="115" t="s">
        <v>700</v>
      </c>
      <c r="R1189" s="20"/>
      <c r="S1189" s="20"/>
      <c r="T1189" s="20"/>
      <c r="U1189" s="20"/>
      <c r="V1189" s="20"/>
      <c r="W1189" s="20"/>
      <c r="X1189" s="20"/>
      <c r="Y1189" s="20" t="s">
        <v>532</v>
      </c>
      <c r="Z1189" s="10"/>
      <c r="AA1189" s="2"/>
      <c r="AB1189" s="20"/>
      <c r="AC1189" s="20"/>
      <c r="AD1189" s="20"/>
      <c r="AE1189" s="20"/>
      <c r="AF1189" s="2" t="s">
        <v>532</v>
      </c>
      <c r="AG1189" s="2"/>
      <c r="AH1189" s="2"/>
      <c r="AI1189" s="162"/>
    </row>
    <row r="1190" spans="1:35" ht="15" customHeight="1" x14ac:dyDescent="0.2">
      <c r="A1190" s="124">
        <v>10</v>
      </c>
      <c r="B1190" s="129" t="s">
        <v>575</v>
      </c>
      <c r="C1190" s="48">
        <v>34</v>
      </c>
      <c r="D1190" s="48">
        <v>11</v>
      </c>
      <c r="E1190" s="48">
        <v>9</v>
      </c>
      <c r="F1190" s="48">
        <v>14</v>
      </c>
      <c r="G1190" s="48">
        <v>45</v>
      </c>
      <c r="H1190" s="48">
        <v>53</v>
      </c>
      <c r="I1190" s="49">
        <v>31</v>
      </c>
      <c r="J1190" s="29">
        <f t="shared" si="147"/>
        <v>34</v>
      </c>
      <c r="K1190" s="29">
        <f t="shared" si="148"/>
        <v>31</v>
      </c>
      <c r="L1190" s="930"/>
      <c r="M1190" s="931"/>
      <c r="N1190" s="931"/>
      <c r="O1190" s="932"/>
      <c r="Q1190" s="115" t="s">
        <v>566</v>
      </c>
      <c r="R1190" s="20"/>
      <c r="S1190" s="20"/>
      <c r="T1190" s="20"/>
      <c r="U1190" s="20"/>
      <c r="V1190" s="20"/>
      <c r="W1190" s="20"/>
      <c r="X1190" s="20"/>
      <c r="Y1190" s="20"/>
      <c r="Z1190" s="2"/>
      <c r="AA1190" s="10"/>
      <c r="AB1190" s="20"/>
      <c r="AC1190" s="20"/>
      <c r="AD1190" s="20"/>
      <c r="AE1190" s="20"/>
      <c r="AF1190" s="2"/>
      <c r="AG1190" s="2"/>
      <c r="AH1190" s="2"/>
      <c r="AI1190" s="162"/>
    </row>
    <row r="1191" spans="1:35" ht="15" customHeight="1" x14ac:dyDescent="0.2">
      <c r="A1191" s="124">
        <v>11</v>
      </c>
      <c r="B1191" s="129" t="s">
        <v>906</v>
      </c>
      <c r="C1191" s="48">
        <v>34</v>
      </c>
      <c r="D1191" s="48">
        <v>11</v>
      </c>
      <c r="E1191" s="48">
        <v>7</v>
      </c>
      <c r="F1191" s="48">
        <v>16</v>
      </c>
      <c r="G1191" s="48">
        <v>50</v>
      </c>
      <c r="H1191" s="48">
        <v>60</v>
      </c>
      <c r="I1191" s="49">
        <v>29</v>
      </c>
      <c r="J1191" s="29">
        <f t="shared" si="147"/>
        <v>34</v>
      </c>
      <c r="K1191" s="29">
        <f t="shared" si="148"/>
        <v>29</v>
      </c>
      <c r="L1191" s="930"/>
      <c r="M1191" s="931"/>
      <c r="N1191" s="931"/>
      <c r="O1191" s="932"/>
      <c r="Q1191" s="115" t="s">
        <v>544</v>
      </c>
      <c r="R1191" s="20"/>
      <c r="S1191" s="20"/>
      <c r="T1191" s="20"/>
      <c r="U1191" s="20"/>
      <c r="V1191" s="20"/>
      <c r="W1191" s="20"/>
      <c r="X1191" s="20"/>
      <c r="Y1191" s="20" t="s">
        <v>532</v>
      </c>
      <c r="Z1191" s="2"/>
      <c r="AA1191" s="2"/>
      <c r="AB1191" s="10"/>
      <c r="AC1191" s="2"/>
      <c r="AD1191" s="20" t="s">
        <v>532</v>
      </c>
      <c r="AE1191" s="20"/>
      <c r="AF1191" s="2"/>
      <c r="AG1191" s="20" t="s">
        <v>532</v>
      </c>
      <c r="AH1191" s="20"/>
      <c r="AI1191" s="21"/>
    </row>
    <row r="1192" spans="1:35" ht="15" customHeight="1" x14ac:dyDescent="0.2">
      <c r="A1192" s="124">
        <v>12</v>
      </c>
      <c r="B1192" s="129" t="s">
        <v>781</v>
      </c>
      <c r="C1192" s="48">
        <v>34</v>
      </c>
      <c r="D1192" s="48">
        <v>9</v>
      </c>
      <c r="E1192" s="48">
        <v>11</v>
      </c>
      <c r="F1192" s="48">
        <v>14</v>
      </c>
      <c r="G1192" s="48">
        <v>49</v>
      </c>
      <c r="H1192" s="48">
        <v>63</v>
      </c>
      <c r="I1192" s="49">
        <v>29</v>
      </c>
      <c r="J1192" s="29">
        <f t="shared" si="147"/>
        <v>34</v>
      </c>
      <c r="K1192" s="29">
        <f t="shared" si="148"/>
        <v>29</v>
      </c>
      <c r="L1192" s="930"/>
      <c r="M1192" s="931"/>
      <c r="N1192" s="931"/>
      <c r="O1192" s="932"/>
      <c r="Q1192" s="115" t="s">
        <v>768</v>
      </c>
      <c r="R1192" s="20"/>
      <c r="S1192" s="20"/>
      <c r="T1192" s="20"/>
      <c r="U1192" s="20"/>
      <c r="V1192" s="20"/>
      <c r="W1192" s="20"/>
      <c r="X1192" s="20"/>
      <c r="Y1192" s="20"/>
      <c r="Z1192" s="20"/>
      <c r="AA1192" s="20"/>
      <c r="AB1192" s="2"/>
      <c r="AC1192" s="10"/>
      <c r="AD1192" s="20" t="s">
        <v>532</v>
      </c>
      <c r="AE1192" s="20"/>
      <c r="AF1192" s="2"/>
      <c r="AG1192" s="20"/>
      <c r="AH1192" s="20"/>
      <c r="AI1192" s="21"/>
    </row>
    <row r="1193" spans="1:35" ht="15" customHeight="1" x14ac:dyDescent="0.2">
      <c r="A1193" s="124">
        <v>13</v>
      </c>
      <c r="B1193" s="129" t="s">
        <v>554</v>
      </c>
      <c r="C1193" s="48">
        <v>34</v>
      </c>
      <c r="D1193" s="48">
        <v>12</v>
      </c>
      <c r="E1193" s="48">
        <v>4</v>
      </c>
      <c r="F1193" s="48">
        <v>18</v>
      </c>
      <c r="G1193" s="48">
        <v>54</v>
      </c>
      <c r="H1193" s="48">
        <v>63</v>
      </c>
      <c r="I1193" s="49">
        <v>28</v>
      </c>
      <c r="J1193" s="29">
        <f t="shared" si="147"/>
        <v>34</v>
      </c>
      <c r="K1193" s="29">
        <f t="shared" si="148"/>
        <v>28</v>
      </c>
      <c r="L1193" s="930"/>
      <c r="M1193" s="931"/>
      <c r="N1193" s="931"/>
      <c r="O1193" s="932"/>
      <c r="Q1193" s="115" t="s">
        <v>777</v>
      </c>
      <c r="R1193" s="20"/>
      <c r="S1193" s="20"/>
      <c r="T1193" s="20"/>
      <c r="U1193" s="20"/>
      <c r="V1193" s="20"/>
      <c r="W1193" s="20"/>
      <c r="X1193" s="20"/>
      <c r="Y1193" s="20"/>
      <c r="Z1193" s="20"/>
      <c r="AA1193" s="20"/>
      <c r="AB1193" s="20"/>
      <c r="AC1193" s="20" t="s">
        <v>532</v>
      </c>
      <c r="AD1193" s="10"/>
      <c r="AE1193" s="20"/>
      <c r="AF1193" s="2"/>
      <c r="AG1193" s="20"/>
      <c r="AH1193" s="20"/>
      <c r="AI1193" s="21"/>
    </row>
    <row r="1194" spans="1:35" ht="15" customHeight="1" x14ac:dyDescent="0.2">
      <c r="A1194" s="124">
        <v>14</v>
      </c>
      <c r="B1194" s="129" t="s">
        <v>174</v>
      </c>
      <c r="C1194" s="48">
        <v>34</v>
      </c>
      <c r="D1194" s="48">
        <v>13</v>
      </c>
      <c r="E1194" s="48">
        <v>2</v>
      </c>
      <c r="F1194" s="48">
        <v>19</v>
      </c>
      <c r="G1194" s="48">
        <v>54</v>
      </c>
      <c r="H1194" s="48">
        <v>65</v>
      </c>
      <c r="I1194" s="49">
        <v>28</v>
      </c>
      <c r="J1194" s="29">
        <f t="shared" si="147"/>
        <v>34</v>
      </c>
      <c r="K1194" s="29">
        <f t="shared" si="148"/>
        <v>28</v>
      </c>
      <c r="L1194" s="930"/>
      <c r="M1194" s="931"/>
      <c r="N1194" s="931"/>
      <c r="O1194" s="932"/>
      <c r="Q1194" s="115" t="s">
        <v>1011</v>
      </c>
      <c r="R1194" s="20" t="s">
        <v>532</v>
      </c>
      <c r="S1194" s="20"/>
      <c r="T1194" s="20"/>
      <c r="U1194" s="20"/>
      <c r="V1194" s="20"/>
      <c r="W1194" s="20"/>
      <c r="X1194" s="20"/>
      <c r="Y1194" s="20"/>
      <c r="Z1194" s="20"/>
      <c r="AA1194" s="20"/>
      <c r="AB1194" s="20"/>
      <c r="AC1194" s="20"/>
      <c r="AD1194" s="2"/>
      <c r="AE1194" s="10"/>
      <c r="AF1194" s="2"/>
      <c r="AG1194" s="20" t="s">
        <v>532</v>
      </c>
      <c r="AH1194" s="20" t="s">
        <v>532</v>
      </c>
      <c r="AI1194" s="21" t="s">
        <v>532</v>
      </c>
    </row>
    <row r="1195" spans="1:35" ht="15" customHeight="1" x14ac:dyDescent="0.2">
      <c r="A1195" s="124">
        <v>15</v>
      </c>
      <c r="B1195" s="129" t="s">
        <v>41</v>
      </c>
      <c r="C1195" s="48">
        <v>34</v>
      </c>
      <c r="D1195" s="48">
        <v>11</v>
      </c>
      <c r="E1195" s="48">
        <v>6</v>
      </c>
      <c r="F1195" s="48">
        <v>17</v>
      </c>
      <c r="G1195" s="48">
        <v>51</v>
      </c>
      <c r="H1195" s="48">
        <v>77</v>
      </c>
      <c r="I1195" s="49">
        <v>28</v>
      </c>
      <c r="J1195" s="29">
        <f t="shared" si="147"/>
        <v>34</v>
      </c>
      <c r="K1195" s="29">
        <f t="shared" si="148"/>
        <v>28</v>
      </c>
      <c r="L1195" s="930"/>
      <c r="M1195" s="931"/>
      <c r="N1195" s="931"/>
      <c r="O1195" s="932"/>
      <c r="Q1195" s="115" t="s">
        <v>769</v>
      </c>
      <c r="R1195" s="20"/>
      <c r="S1195" s="20"/>
      <c r="T1195" s="20" t="s">
        <v>532</v>
      </c>
      <c r="U1195" s="20"/>
      <c r="V1195" s="20"/>
      <c r="W1195" s="20"/>
      <c r="X1195" s="20"/>
      <c r="Y1195" s="20"/>
      <c r="Z1195" s="20"/>
      <c r="AA1195" s="20"/>
      <c r="AB1195" s="20"/>
      <c r="AC1195" s="20"/>
      <c r="AD1195" s="20"/>
      <c r="AE1195" s="20" t="s">
        <v>532</v>
      </c>
      <c r="AF1195" s="10"/>
      <c r="AG1195" s="2"/>
      <c r="AH1195" s="20"/>
      <c r="AI1195" s="21"/>
    </row>
    <row r="1196" spans="1:35" ht="15" customHeight="1" x14ac:dyDescent="0.2">
      <c r="A1196" s="124">
        <v>16</v>
      </c>
      <c r="B1196" s="129" t="s">
        <v>674</v>
      </c>
      <c r="C1196" s="48">
        <v>34</v>
      </c>
      <c r="D1196" s="48">
        <v>10</v>
      </c>
      <c r="E1196" s="48">
        <v>6</v>
      </c>
      <c r="F1196" s="48">
        <v>18</v>
      </c>
      <c r="G1196" s="48">
        <v>38</v>
      </c>
      <c r="H1196" s="48">
        <v>61</v>
      </c>
      <c r="I1196" s="49">
        <v>26</v>
      </c>
      <c r="J1196" s="29">
        <f t="shared" si="147"/>
        <v>34</v>
      </c>
      <c r="K1196" s="29">
        <f t="shared" si="148"/>
        <v>26</v>
      </c>
      <c r="L1196" s="930"/>
      <c r="M1196" s="931"/>
      <c r="N1196" s="931"/>
      <c r="O1196" s="932"/>
      <c r="Q1196" s="115" t="s">
        <v>61</v>
      </c>
      <c r="R1196" s="20"/>
      <c r="S1196" s="20"/>
      <c r="T1196" s="20" t="s">
        <v>532</v>
      </c>
      <c r="U1196" s="20"/>
      <c r="V1196" s="20"/>
      <c r="W1196" s="20"/>
      <c r="X1196" s="20"/>
      <c r="Y1196" s="20"/>
      <c r="Z1196" s="20"/>
      <c r="AA1196" s="20"/>
      <c r="AB1196" s="20"/>
      <c r="AC1196" s="20"/>
      <c r="AD1196" s="20"/>
      <c r="AE1196" s="20"/>
      <c r="AF1196" s="2"/>
      <c r="AG1196" s="10"/>
      <c r="AH1196" s="20"/>
      <c r="AI1196" s="21"/>
    </row>
    <row r="1197" spans="1:35" ht="15" customHeight="1" x14ac:dyDescent="0.2">
      <c r="A1197" s="124">
        <v>17</v>
      </c>
      <c r="B1197" s="129" t="s">
        <v>548</v>
      </c>
      <c r="C1197" s="48">
        <v>34</v>
      </c>
      <c r="D1197" s="48">
        <v>11</v>
      </c>
      <c r="E1197" s="48">
        <v>4</v>
      </c>
      <c r="F1197" s="48">
        <v>19</v>
      </c>
      <c r="G1197" s="48">
        <v>45</v>
      </c>
      <c r="H1197" s="48">
        <v>82</v>
      </c>
      <c r="I1197" s="49">
        <v>26</v>
      </c>
      <c r="J1197" s="29">
        <f t="shared" si="147"/>
        <v>34</v>
      </c>
      <c r="K1197" s="29">
        <f t="shared" si="148"/>
        <v>26</v>
      </c>
      <c r="L1197" s="930"/>
      <c r="M1197" s="931"/>
      <c r="N1197" s="931"/>
      <c r="O1197" s="932"/>
      <c r="Q1197" s="115" t="s">
        <v>63</v>
      </c>
      <c r="R1197" s="20"/>
      <c r="S1197" s="20"/>
      <c r="T1197" s="20" t="s">
        <v>532</v>
      </c>
      <c r="U1197" s="20"/>
      <c r="V1197" s="20"/>
      <c r="W1197" s="20"/>
      <c r="X1197" s="20"/>
      <c r="Y1197" s="20"/>
      <c r="Z1197" s="20"/>
      <c r="AA1197" s="20"/>
      <c r="AB1197" s="20"/>
      <c r="AC1197" s="20"/>
      <c r="AD1197" s="20"/>
      <c r="AE1197" s="20" t="s">
        <v>532</v>
      </c>
      <c r="AF1197" s="2"/>
      <c r="AG1197" s="2"/>
      <c r="AH1197" s="10"/>
      <c r="AI1197" s="21"/>
    </row>
    <row r="1198" spans="1:35" ht="15" customHeight="1" thickBot="1" x14ac:dyDescent="0.25">
      <c r="A1198" s="125">
        <v>18</v>
      </c>
      <c r="B1198" s="130" t="s">
        <v>706</v>
      </c>
      <c r="C1198" s="50">
        <v>34</v>
      </c>
      <c r="D1198" s="50">
        <v>4</v>
      </c>
      <c r="E1198" s="50">
        <v>8</v>
      </c>
      <c r="F1198" s="50">
        <v>22</v>
      </c>
      <c r="G1198" s="50">
        <v>36</v>
      </c>
      <c r="H1198" s="50">
        <v>74</v>
      </c>
      <c r="I1198" s="51">
        <v>16</v>
      </c>
      <c r="J1198" s="29">
        <f t="shared" si="147"/>
        <v>34</v>
      </c>
      <c r="K1198" s="29">
        <f t="shared" si="148"/>
        <v>16</v>
      </c>
      <c r="L1198" s="933"/>
      <c r="M1198" s="934"/>
      <c r="N1198" s="934"/>
      <c r="O1198" s="935"/>
      <c r="Q1198" s="116" t="s">
        <v>547</v>
      </c>
      <c r="R1198" s="23"/>
      <c r="S1198" s="23"/>
      <c r="T1198" s="23"/>
      <c r="U1198" s="23"/>
      <c r="V1198" s="23"/>
      <c r="W1198" s="23"/>
      <c r="X1198" s="23"/>
      <c r="Y1198" s="23"/>
      <c r="Z1198" s="23"/>
      <c r="AA1198" s="23"/>
      <c r="AB1198" s="23"/>
      <c r="AC1198" s="23"/>
      <c r="AD1198" s="23"/>
      <c r="AE1198" s="23" t="s">
        <v>532</v>
      </c>
      <c r="AF1198" s="3"/>
      <c r="AG1198" s="3"/>
      <c r="AH1198" s="14"/>
      <c r="AI1198" s="15"/>
    </row>
    <row r="1199" spans="1:35" ht="15" customHeight="1" x14ac:dyDescent="0.2">
      <c r="C1199" s="29">
        <f t="shared" ref="C1199:H1199" si="149">SUM(C1181:C1198)</f>
        <v>612</v>
      </c>
      <c r="D1199" s="29">
        <f t="shared" si="149"/>
        <v>251</v>
      </c>
      <c r="E1199" s="29">
        <f t="shared" si="149"/>
        <v>110</v>
      </c>
      <c r="F1199" s="29">
        <f t="shared" si="149"/>
        <v>251</v>
      </c>
      <c r="G1199" s="29">
        <f t="shared" si="149"/>
        <v>1030</v>
      </c>
      <c r="H1199" s="29">
        <f t="shared" si="149"/>
        <v>1019</v>
      </c>
      <c r="I1199" s="29">
        <f>SUM(I1181:I1198)+33</f>
        <v>612</v>
      </c>
      <c r="J1199" s="29">
        <f t="shared" si="147"/>
        <v>612</v>
      </c>
      <c r="K1199" s="29">
        <f t="shared" si="148"/>
        <v>612</v>
      </c>
    </row>
    <row r="1200" spans="1:35" ht="15" customHeight="1" thickBot="1" x14ac:dyDescent="0.25"/>
    <row r="1201" spans="1:33" ht="15" customHeight="1" thickBot="1" x14ac:dyDescent="0.25">
      <c r="A1201" s="1006" t="s">
        <v>1386</v>
      </c>
      <c r="B1201" s="1007"/>
      <c r="C1201" s="1007"/>
      <c r="D1201" s="1007"/>
      <c r="E1201" s="1007"/>
      <c r="F1201" s="1008"/>
      <c r="G1201" s="1003" t="s">
        <v>1382</v>
      </c>
      <c r="H1201" s="1004"/>
      <c r="I1201" s="1005"/>
      <c r="L1201" s="986" t="s">
        <v>588</v>
      </c>
      <c r="M1201" s="987"/>
      <c r="N1201" s="987"/>
      <c r="O1201" s="988"/>
    </row>
    <row r="1202" spans="1:33" ht="15" customHeight="1" thickBot="1" x14ac:dyDescent="0.25">
      <c r="A1202" s="117" t="s">
        <v>496</v>
      </c>
      <c r="B1202" s="118" t="s">
        <v>497</v>
      </c>
      <c r="C1202" s="119" t="s">
        <v>498</v>
      </c>
      <c r="D1202" s="119" t="s">
        <v>499</v>
      </c>
      <c r="E1202" s="119" t="s">
        <v>500</v>
      </c>
      <c r="F1202" s="119" t="s">
        <v>501</v>
      </c>
      <c r="G1202" s="121" t="s">
        <v>502</v>
      </c>
      <c r="H1202" s="121" t="s">
        <v>503</v>
      </c>
      <c r="I1202" s="122" t="s">
        <v>504</v>
      </c>
      <c r="L1202" s="989"/>
      <c r="M1202" s="990"/>
      <c r="N1202" s="990"/>
      <c r="O1202" s="991"/>
      <c r="Q1202" s="24" t="s">
        <v>1384</v>
      </c>
      <c r="R1202" s="113" t="s">
        <v>945</v>
      </c>
      <c r="S1202" s="113" t="s">
        <v>1387</v>
      </c>
      <c r="T1202" s="113" t="s">
        <v>902</v>
      </c>
      <c r="U1202" s="113" t="s">
        <v>1388</v>
      </c>
      <c r="V1202" s="113" t="s">
        <v>1389</v>
      </c>
      <c r="W1202" s="113" t="s">
        <v>1103</v>
      </c>
      <c r="X1202" s="113" t="s">
        <v>1390</v>
      </c>
      <c r="Y1202" s="113" t="s">
        <v>1391</v>
      </c>
      <c r="Z1202" s="113" t="s">
        <v>566</v>
      </c>
      <c r="AA1202" s="113" t="s">
        <v>811</v>
      </c>
      <c r="AB1202" s="113" t="s">
        <v>1392</v>
      </c>
      <c r="AC1202" s="113" t="s">
        <v>1393</v>
      </c>
      <c r="AD1202" s="113" t="s">
        <v>533</v>
      </c>
      <c r="AE1202" s="113" t="s">
        <v>704</v>
      </c>
      <c r="AF1202" s="210" t="s">
        <v>1313</v>
      </c>
      <c r="AG1202" s="211" t="s">
        <v>1214</v>
      </c>
    </row>
    <row r="1203" spans="1:33" ht="15" customHeight="1" x14ac:dyDescent="0.2">
      <c r="A1203" s="132">
        <v>1</v>
      </c>
      <c r="B1203" s="53" t="s">
        <v>42</v>
      </c>
      <c r="C1203" s="46">
        <v>28</v>
      </c>
      <c r="D1203" s="46">
        <v>23</v>
      </c>
      <c r="E1203" s="46">
        <v>1</v>
      </c>
      <c r="F1203" s="46">
        <v>4</v>
      </c>
      <c r="G1203" s="46">
        <v>109</v>
      </c>
      <c r="H1203" s="46">
        <v>25</v>
      </c>
      <c r="I1203" s="47">
        <v>47</v>
      </c>
      <c r="J1203" s="29">
        <f t="shared" si="147"/>
        <v>28</v>
      </c>
      <c r="K1203" s="29">
        <f t="shared" si="148"/>
        <v>47</v>
      </c>
      <c r="L1203" s="927" t="s">
        <v>1394</v>
      </c>
      <c r="M1203" s="928"/>
      <c r="N1203" s="928"/>
      <c r="O1203" s="929"/>
      <c r="Q1203" s="115" t="s">
        <v>945</v>
      </c>
      <c r="R1203" s="10"/>
      <c r="S1203" s="20"/>
      <c r="T1203" s="2"/>
      <c r="U1203" s="20"/>
      <c r="V1203" s="20"/>
      <c r="W1203" s="20"/>
      <c r="X1203" s="20" t="s">
        <v>532</v>
      </c>
      <c r="Y1203" s="20" t="s">
        <v>532</v>
      </c>
      <c r="Z1203" s="20"/>
      <c r="AA1203" s="20"/>
      <c r="AB1203" s="20"/>
      <c r="AC1203" s="20"/>
      <c r="AD1203" s="2"/>
      <c r="AE1203" s="2" t="s">
        <v>532</v>
      </c>
      <c r="AF1203" s="2"/>
      <c r="AG1203" s="162"/>
    </row>
    <row r="1204" spans="1:33" ht="15" customHeight="1" x14ac:dyDescent="0.2">
      <c r="A1204" s="124">
        <v>2</v>
      </c>
      <c r="B1204" s="54" t="s">
        <v>1315</v>
      </c>
      <c r="C1204" s="48">
        <v>28</v>
      </c>
      <c r="D1204" s="48">
        <v>20</v>
      </c>
      <c r="E1204" s="48">
        <v>2</v>
      </c>
      <c r="F1204" s="48">
        <v>6</v>
      </c>
      <c r="G1204" s="48">
        <v>91</v>
      </c>
      <c r="H1204" s="48">
        <v>40</v>
      </c>
      <c r="I1204" s="49">
        <v>42</v>
      </c>
      <c r="J1204" s="29">
        <f t="shared" si="147"/>
        <v>28</v>
      </c>
      <c r="K1204" s="29">
        <f t="shared" si="148"/>
        <v>42</v>
      </c>
      <c r="L1204" s="930"/>
      <c r="M1204" s="931"/>
      <c r="N1204" s="931"/>
      <c r="O1204" s="932"/>
      <c r="Q1204" s="115" t="s">
        <v>1387</v>
      </c>
      <c r="R1204" s="2"/>
      <c r="S1204" s="10"/>
      <c r="T1204" s="2"/>
      <c r="U1204" s="20" t="s">
        <v>532</v>
      </c>
      <c r="V1204" s="20" t="s">
        <v>532</v>
      </c>
      <c r="W1204" s="20"/>
      <c r="X1204" s="20"/>
      <c r="Y1204" s="20"/>
      <c r="Z1204" s="20"/>
      <c r="AA1204" s="20"/>
      <c r="AB1204" s="20"/>
      <c r="AC1204" s="20"/>
      <c r="AD1204" s="2"/>
      <c r="AE1204" s="2"/>
      <c r="AF1204" s="2"/>
      <c r="AG1204" s="162"/>
    </row>
    <row r="1205" spans="1:33" ht="15" customHeight="1" x14ac:dyDescent="0.2">
      <c r="A1205" s="124">
        <v>3</v>
      </c>
      <c r="B1205" s="54" t="s">
        <v>39</v>
      </c>
      <c r="C1205" s="48">
        <v>28</v>
      </c>
      <c r="D1205" s="48">
        <v>20</v>
      </c>
      <c r="E1205" s="48">
        <v>2</v>
      </c>
      <c r="F1205" s="48">
        <v>6</v>
      </c>
      <c r="G1205" s="48">
        <v>91</v>
      </c>
      <c r="H1205" s="48">
        <v>41</v>
      </c>
      <c r="I1205" s="49">
        <v>42</v>
      </c>
      <c r="J1205" s="29">
        <f t="shared" si="147"/>
        <v>28</v>
      </c>
      <c r="K1205" s="29">
        <f t="shared" si="148"/>
        <v>42</v>
      </c>
      <c r="L1205" s="930"/>
      <c r="M1205" s="931"/>
      <c r="N1205" s="931"/>
      <c r="O1205" s="932"/>
      <c r="Q1205" s="115" t="s">
        <v>902</v>
      </c>
      <c r="R1205" s="20"/>
      <c r="S1205" s="20" t="s">
        <v>532</v>
      </c>
      <c r="T1205" s="10"/>
      <c r="U1205" s="2"/>
      <c r="V1205" s="20"/>
      <c r="W1205" s="20"/>
      <c r="X1205" s="20"/>
      <c r="Y1205" s="20"/>
      <c r="Z1205" s="20"/>
      <c r="AA1205" s="20"/>
      <c r="AB1205" s="20"/>
      <c r="AC1205" s="20"/>
      <c r="AD1205" s="2"/>
      <c r="AE1205" s="2"/>
      <c r="AF1205" s="2"/>
      <c r="AG1205" s="162"/>
    </row>
    <row r="1206" spans="1:33" ht="15" customHeight="1" x14ac:dyDescent="0.2">
      <c r="A1206" s="124">
        <v>4</v>
      </c>
      <c r="B1206" s="54" t="s">
        <v>762</v>
      </c>
      <c r="C1206" s="48">
        <v>28</v>
      </c>
      <c r="D1206" s="48">
        <v>16</v>
      </c>
      <c r="E1206" s="48">
        <v>7</v>
      </c>
      <c r="F1206" s="48">
        <v>5</v>
      </c>
      <c r="G1206" s="48">
        <v>65</v>
      </c>
      <c r="H1206" s="48">
        <v>32</v>
      </c>
      <c r="I1206" s="49">
        <v>39</v>
      </c>
      <c r="J1206" s="29">
        <f t="shared" si="147"/>
        <v>28</v>
      </c>
      <c r="K1206" s="29">
        <f t="shared" si="148"/>
        <v>39</v>
      </c>
      <c r="L1206" s="930"/>
      <c r="M1206" s="931"/>
      <c r="N1206" s="931"/>
      <c r="O1206" s="932"/>
      <c r="Q1206" s="115" t="s">
        <v>1388</v>
      </c>
      <c r="R1206" s="20"/>
      <c r="S1206" s="20"/>
      <c r="T1206" s="2"/>
      <c r="U1206" s="10"/>
      <c r="V1206" s="20"/>
      <c r="W1206" s="20"/>
      <c r="X1206" s="20"/>
      <c r="Y1206" s="20"/>
      <c r="Z1206" s="20"/>
      <c r="AA1206" s="20"/>
      <c r="AB1206" s="20"/>
      <c r="AC1206" s="20"/>
      <c r="AD1206" s="2"/>
      <c r="AE1206" s="2"/>
      <c r="AF1206" s="2"/>
      <c r="AG1206" s="162"/>
    </row>
    <row r="1207" spans="1:33" ht="15" customHeight="1" x14ac:dyDescent="0.2">
      <c r="A1207" s="124">
        <v>5</v>
      </c>
      <c r="B1207" s="54" t="s">
        <v>1395</v>
      </c>
      <c r="C1207" s="48">
        <v>28</v>
      </c>
      <c r="D1207" s="48">
        <v>17</v>
      </c>
      <c r="E1207" s="48">
        <v>5</v>
      </c>
      <c r="F1207" s="48">
        <v>6</v>
      </c>
      <c r="G1207" s="48">
        <v>84</v>
      </c>
      <c r="H1207" s="48">
        <v>48</v>
      </c>
      <c r="I1207" s="49">
        <v>39</v>
      </c>
      <c r="J1207" s="29">
        <f t="shared" si="147"/>
        <v>28</v>
      </c>
      <c r="K1207" s="29">
        <f t="shared" si="148"/>
        <v>39</v>
      </c>
      <c r="L1207" s="930"/>
      <c r="M1207" s="931"/>
      <c r="N1207" s="931"/>
      <c r="O1207" s="932"/>
      <c r="Q1207" s="115" t="s">
        <v>1389</v>
      </c>
      <c r="R1207" s="20"/>
      <c r="S1207" s="20" t="s">
        <v>532</v>
      </c>
      <c r="T1207" s="2"/>
      <c r="U1207" s="2"/>
      <c r="V1207" s="10"/>
      <c r="W1207" s="20"/>
      <c r="X1207" s="2"/>
      <c r="Y1207" s="20"/>
      <c r="Z1207" s="20"/>
      <c r="AA1207" s="20"/>
      <c r="AB1207" s="20"/>
      <c r="AC1207" s="20"/>
      <c r="AD1207" s="2"/>
      <c r="AE1207" s="2"/>
      <c r="AF1207" s="2"/>
      <c r="AG1207" s="162"/>
    </row>
    <row r="1208" spans="1:33" ht="15" customHeight="1" x14ac:dyDescent="0.2">
      <c r="A1208" s="124">
        <v>6</v>
      </c>
      <c r="B1208" s="54" t="s">
        <v>1396</v>
      </c>
      <c r="C1208" s="48">
        <v>28</v>
      </c>
      <c r="D1208" s="48">
        <v>13</v>
      </c>
      <c r="E1208" s="48">
        <v>5</v>
      </c>
      <c r="F1208" s="48">
        <v>10</v>
      </c>
      <c r="G1208" s="48">
        <v>58</v>
      </c>
      <c r="H1208" s="48">
        <v>58</v>
      </c>
      <c r="I1208" s="49">
        <v>31</v>
      </c>
      <c r="J1208" s="29">
        <f t="shared" si="147"/>
        <v>28</v>
      </c>
      <c r="K1208" s="29">
        <f t="shared" si="148"/>
        <v>31</v>
      </c>
      <c r="L1208" s="930"/>
      <c r="M1208" s="931"/>
      <c r="N1208" s="931"/>
      <c r="O1208" s="932"/>
      <c r="Q1208" s="115" t="s">
        <v>1103</v>
      </c>
      <c r="R1208" s="20"/>
      <c r="S1208" s="20"/>
      <c r="T1208" s="20"/>
      <c r="U1208" s="20"/>
      <c r="V1208" s="2"/>
      <c r="W1208" s="10"/>
      <c r="X1208" s="2"/>
      <c r="Y1208" s="20" t="s">
        <v>532</v>
      </c>
      <c r="Z1208" s="20" t="s">
        <v>532</v>
      </c>
      <c r="AA1208" s="20"/>
      <c r="AB1208" s="20"/>
      <c r="AC1208" s="20"/>
      <c r="AD1208" s="2"/>
      <c r="AE1208" s="2"/>
      <c r="AF1208" s="2"/>
      <c r="AG1208" s="162"/>
    </row>
    <row r="1209" spans="1:33" ht="15" customHeight="1" x14ac:dyDescent="0.2">
      <c r="A1209" s="124">
        <v>7</v>
      </c>
      <c r="B1209" s="54" t="s">
        <v>1314</v>
      </c>
      <c r="C1209" s="48">
        <v>28</v>
      </c>
      <c r="D1209" s="48">
        <v>13</v>
      </c>
      <c r="E1209" s="48">
        <v>4</v>
      </c>
      <c r="F1209" s="48">
        <v>11</v>
      </c>
      <c r="G1209" s="48">
        <v>52</v>
      </c>
      <c r="H1209" s="48">
        <v>33</v>
      </c>
      <c r="I1209" s="49">
        <v>30</v>
      </c>
      <c r="J1209" s="29">
        <f t="shared" si="147"/>
        <v>28</v>
      </c>
      <c r="K1209" s="29">
        <f t="shared" si="148"/>
        <v>30</v>
      </c>
      <c r="L1209" s="930"/>
      <c r="M1209" s="931"/>
      <c r="N1209" s="931"/>
      <c r="O1209" s="932"/>
      <c r="Q1209" s="115" t="s">
        <v>1390</v>
      </c>
      <c r="R1209" s="20"/>
      <c r="S1209" s="20"/>
      <c r="T1209" s="20"/>
      <c r="U1209" s="20"/>
      <c r="V1209" s="20"/>
      <c r="W1209" s="20" t="s">
        <v>532</v>
      </c>
      <c r="X1209" s="10"/>
      <c r="Y1209" s="2"/>
      <c r="Z1209" s="20"/>
      <c r="AA1209" s="20"/>
      <c r="AB1209" s="20"/>
      <c r="AC1209" s="20"/>
      <c r="AD1209" s="2" t="s">
        <v>532</v>
      </c>
      <c r="AE1209" s="2"/>
      <c r="AF1209" s="2"/>
      <c r="AG1209" s="162"/>
    </row>
    <row r="1210" spans="1:33" ht="15" customHeight="1" x14ac:dyDescent="0.2">
      <c r="A1210" s="124">
        <v>8</v>
      </c>
      <c r="B1210" s="54" t="s">
        <v>814</v>
      </c>
      <c r="C1210" s="48">
        <v>28</v>
      </c>
      <c r="D1210" s="48">
        <v>10</v>
      </c>
      <c r="E1210" s="48">
        <v>8</v>
      </c>
      <c r="F1210" s="48">
        <v>10</v>
      </c>
      <c r="G1210" s="48">
        <v>67</v>
      </c>
      <c r="H1210" s="48">
        <v>44</v>
      </c>
      <c r="I1210" s="49">
        <v>28</v>
      </c>
      <c r="J1210" s="29">
        <f t="shared" si="147"/>
        <v>28</v>
      </c>
      <c r="K1210" s="29">
        <f t="shared" si="148"/>
        <v>28</v>
      </c>
      <c r="L1210" s="930"/>
      <c r="M1210" s="931"/>
      <c r="N1210" s="931"/>
      <c r="O1210" s="932"/>
      <c r="Q1210" s="115" t="s">
        <v>1391</v>
      </c>
      <c r="R1210" s="20"/>
      <c r="S1210" s="20"/>
      <c r="T1210" s="20"/>
      <c r="U1210" s="20"/>
      <c r="V1210" s="20"/>
      <c r="W1210" s="20"/>
      <c r="X1210" s="2"/>
      <c r="Y1210" s="10"/>
      <c r="Z1210" s="20"/>
      <c r="AA1210" s="20"/>
      <c r="AB1210" s="20"/>
      <c r="AC1210" s="20"/>
      <c r="AD1210" s="2"/>
      <c r="AE1210" s="2"/>
      <c r="AF1210" s="2"/>
      <c r="AG1210" s="162"/>
    </row>
    <row r="1211" spans="1:33" ht="15" customHeight="1" x14ac:dyDescent="0.2">
      <c r="A1211" s="124">
        <v>9</v>
      </c>
      <c r="B1211" s="54" t="s">
        <v>1397</v>
      </c>
      <c r="C1211" s="48">
        <v>28</v>
      </c>
      <c r="D1211" s="48">
        <v>12</v>
      </c>
      <c r="E1211" s="48">
        <v>1</v>
      </c>
      <c r="F1211" s="48">
        <v>15</v>
      </c>
      <c r="G1211" s="48">
        <v>68</v>
      </c>
      <c r="H1211" s="48">
        <v>81</v>
      </c>
      <c r="I1211" s="49">
        <v>25</v>
      </c>
      <c r="J1211" s="29">
        <f t="shared" si="147"/>
        <v>28</v>
      </c>
      <c r="K1211" s="29">
        <f t="shared" si="148"/>
        <v>25</v>
      </c>
      <c r="L1211" s="930"/>
      <c r="M1211" s="931"/>
      <c r="N1211" s="931"/>
      <c r="O1211" s="932"/>
      <c r="Q1211" s="115" t="s">
        <v>566</v>
      </c>
      <c r="R1211" s="20"/>
      <c r="S1211" s="20"/>
      <c r="T1211" s="20"/>
      <c r="U1211" s="20"/>
      <c r="V1211" s="20"/>
      <c r="W1211" s="20" t="s">
        <v>532</v>
      </c>
      <c r="X1211" s="2"/>
      <c r="Y1211" s="2"/>
      <c r="Z1211" s="10"/>
      <c r="AA1211" s="2"/>
      <c r="AB1211" s="20" t="s">
        <v>532</v>
      </c>
      <c r="AC1211" s="20"/>
      <c r="AD1211" s="2"/>
      <c r="AE1211" s="20" t="s">
        <v>532</v>
      </c>
      <c r="AF1211" s="20"/>
      <c r="AG1211" s="21"/>
    </row>
    <row r="1212" spans="1:33" ht="15" customHeight="1" x14ac:dyDescent="0.2">
      <c r="A1212" s="124">
        <v>10</v>
      </c>
      <c r="B1212" s="54" t="s">
        <v>984</v>
      </c>
      <c r="C1212" s="48">
        <v>28</v>
      </c>
      <c r="D1212" s="48">
        <v>8</v>
      </c>
      <c r="E1212" s="48">
        <v>5</v>
      </c>
      <c r="F1212" s="48">
        <v>15</v>
      </c>
      <c r="G1212" s="48">
        <v>43</v>
      </c>
      <c r="H1212" s="48">
        <v>55</v>
      </c>
      <c r="I1212" s="49">
        <v>21</v>
      </c>
      <c r="J1212" s="29">
        <f t="shared" si="147"/>
        <v>28</v>
      </c>
      <c r="K1212" s="29">
        <f t="shared" si="148"/>
        <v>21</v>
      </c>
      <c r="L1212" s="930"/>
      <c r="M1212" s="931"/>
      <c r="N1212" s="931"/>
      <c r="O1212" s="932"/>
      <c r="Q1212" s="115" t="s">
        <v>811</v>
      </c>
      <c r="R1212" s="20"/>
      <c r="S1212" s="20"/>
      <c r="T1212" s="20"/>
      <c r="U1212" s="20"/>
      <c r="V1212" s="20"/>
      <c r="W1212" s="20"/>
      <c r="X1212" s="20"/>
      <c r="Y1212" s="20"/>
      <c r="Z1212" s="2"/>
      <c r="AA1212" s="10"/>
      <c r="AB1212" s="20" t="s">
        <v>532</v>
      </c>
      <c r="AC1212" s="20"/>
      <c r="AD1212" s="2"/>
      <c r="AE1212" s="20"/>
      <c r="AF1212" s="20"/>
      <c r="AG1212" s="21"/>
    </row>
    <row r="1213" spans="1:33" ht="15" customHeight="1" x14ac:dyDescent="0.2">
      <c r="A1213" s="124">
        <v>11</v>
      </c>
      <c r="B1213" s="54" t="s">
        <v>1398</v>
      </c>
      <c r="C1213" s="48">
        <v>28</v>
      </c>
      <c r="D1213" s="48">
        <v>7</v>
      </c>
      <c r="E1213" s="48">
        <v>6</v>
      </c>
      <c r="F1213" s="48">
        <v>15</v>
      </c>
      <c r="G1213" s="48">
        <v>45</v>
      </c>
      <c r="H1213" s="48">
        <v>74</v>
      </c>
      <c r="I1213" s="49">
        <v>20</v>
      </c>
      <c r="J1213" s="29">
        <f t="shared" si="147"/>
        <v>28</v>
      </c>
      <c r="K1213" s="29">
        <f t="shared" si="148"/>
        <v>20</v>
      </c>
      <c r="L1213" s="930"/>
      <c r="M1213" s="931"/>
      <c r="N1213" s="931"/>
      <c r="O1213" s="932"/>
      <c r="Q1213" s="115" t="s">
        <v>1392</v>
      </c>
      <c r="R1213" s="20"/>
      <c r="S1213" s="20"/>
      <c r="T1213" s="20"/>
      <c r="U1213" s="20"/>
      <c r="V1213" s="20"/>
      <c r="W1213" s="20"/>
      <c r="X1213" s="20"/>
      <c r="Y1213" s="20"/>
      <c r="Z1213" s="20"/>
      <c r="AA1213" s="20" t="s">
        <v>532</v>
      </c>
      <c r="AB1213" s="10"/>
      <c r="AC1213" s="20"/>
      <c r="AD1213" s="2"/>
      <c r="AE1213" s="20"/>
      <c r="AF1213" s="20"/>
      <c r="AG1213" s="21"/>
    </row>
    <row r="1214" spans="1:33" ht="15" customHeight="1" x14ac:dyDescent="0.2">
      <c r="A1214" s="124">
        <v>12</v>
      </c>
      <c r="B1214" s="54" t="s">
        <v>1399</v>
      </c>
      <c r="C1214" s="48">
        <v>28</v>
      </c>
      <c r="D1214" s="48">
        <v>8</v>
      </c>
      <c r="E1214" s="48">
        <v>3</v>
      </c>
      <c r="F1214" s="48">
        <v>17</v>
      </c>
      <c r="G1214" s="48">
        <v>38</v>
      </c>
      <c r="H1214" s="48">
        <v>85</v>
      </c>
      <c r="I1214" s="49">
        <v>19</v>
      </c>
      <c r="J1214" s="29">
        <f t="shared" si="147"/>
        <v>28</v>
      </c>
      <c r="K1214" s="29">
        <f t="shared" si="148"/>
        <v>19</v>
      </c>
      <c r="L1214" s="930"/>
      <c r="M1214" s="931"/>
      <c r="N1214" s="931"/>
      <c r="O1214" s="932"/>
      <c r="Q1214" s="115" t="s">
        <v>1393</v>
      </c>
      <c r="R1214" s="20"/>
      <c r="S1214" s="20"/>
      <c r="T1214" s="20"/>
      <c r="U1214" s="20"/>
      <c r="V1214" s="20"/>
      <c r="W1214" s="20"/>
      <c r="X1214" s="20"/>
      <c r="Y1214" s="20"/>
      <c r="Z1214" s="20"/>
      <c r="AA1214" s="20"/>
      <c r="AB1214" s="2"/>
      <c r="AC1214" s="10"/>
      <c r="AD1214" s="2"/>
      <c r="AE1214" s="20" t="s">
        <v>532</v>
      </c>
      <c r="AF1214" s="20" t="s">
        <v>532</v>
      </c>
      <c r="AG1214" s="21" t="s">
        <v>532</v>
      </c>
    </row>
    <row r="1215" spans="1:33" ht="15" customHeight="1" x14ac:dyDescent="0.2">
      <c r="A1215" s="124">
        <v>13</v>
      </c>
      <c r="B1215" s="54" t="s">
        <v>1400</v>
      </c>
      <c r="C1215" s="48">
        <v>28</v>
      </c>
      <c r="D1215" s="48">
        <v>6</v>
      </c>
      <c r="E1215" s="48">
        <v>4</v>
      </c>
      <c r="F1215" s="48">
        <v>18</v>
      </c>
      <c r="G1215" s="48">
        <v>42</v>
      </c>
      <c r="H1215" s="48">
        <v>99</v>
      </c>
      <c r="I1215" s="49">
        <v>16</v>
      </c>
      <c r="J1215" s="29">
        <f t="shared" si="147"/>
        <v>28</v>
      </c>
      <c r="K1215" s="29">
        <f t="shared" si="148"/>
        <v>16</v>
      </c>
      <c r="L1215" s="930"/>
      <c r="M1215" s="931"/>
      <c r="N1215" s="931"/>
      <c r="O1215" s="932"/>
      <c r="Q1215" s="115" t="s">
        <v>533</v>
      </c>
      <c r="R1215" s="20" t="s">
        <v>532</v>
      </c>
      <c r="S1215" s="20"/>
      <c r="T1215" s="20"/>
      <c r="U1215" s="20"/>
      <c r="V1215" s="20"/>
      <c r="W1215" s="20"/>
      <c r="X1215" s="20"/>
      <c r="Y1215" s="20"/>
      <c r="Z1215" s="20"/>
      <c r="AA1215" s="20"/>
      <c r="AB1215" s="20"/>
      <c r="AC1215" s="20" t="s">
        <v>532</v>
      </c>
      <c r="AD1215" s="10"/>
      <c r="AE1215" s="2"/>
      <c r="AF1215" s="20"/>
      <c r="AG1215" s="21"/>
    </row>
    <row r="1216" spans="1:33" ht="15" customHeight="1" x14ac:dyDescent="0.2">
      <c r="A1216" s="124">
        <v>14</v>
      </c>
      <c r="B1216" s="54" t="s">
        <v>1401</v>
      </c>
      <c r="C1216" s="48">
        <v>28</v>
      </c>
      <c r="D1216" s="48">
        <v>6</v>
      </c>
      <c r="E1216" s="48">
        <v>0</v>
      </c>
      <c r="F1216" s="48">
        <v>22</v>
      </c>
      <c r="G1216" s="48">
        <v>46</v>
      </c>
      <c r="H1216" s="48">
        <v>84</v>
      </c>
      <c r="I1216" s="49">
        <v>12</v>
      </c>
      <c r="J1216" s="29">
        <f t="shared" si="147"/>
        <v>28</v>
      </c>
      <c r="K1216" s="29">
        <f t="shared" si="148"/>
        <v>12</v>
      </c>
      <c r="L1216" s="930"/>
      <c r="M1216" s="931"/>
      <c r="N1216" s="931"/>
      <c r="O1216" s="932"/>
      <c r="Q1216" s="115" t="s">
        <v>704</v>
      </c>
      <c r="R1216" s="20" t="s">
        <v>532</v>
      </c>
      <c r="S1216" s="20"/>
      <c r="T1216" s="20"/>
      <c r="U1216" s="20"/>
      <c r="V1216" s="20"/>
      <c r="W1216" s="20"/>
      <c r="X1216" s="20"/>
      <c r="Y1216" s="20"/>
      <c r="Z1216" s="20"/>
      <c r="AA1216" s="20"/>
      <c r="AB1216" s="20"/>
      <c r="AC1216" s="20"/>
      <c r="AD1216" s="2"/>
      <c r="AE1216" s="10"/>
      <c r="AF1216" s="20"/>
      <c r="AG1216" s="21"/>
    </row>
    <row r="1217" spans="1:33" ht="15" customHeight="1" x14ac:dyDescent="0.2">
      <c r="A1217" s="124">
        <v>15</v>
      </c>
      <c r="B1217" s="54" t="s">
        <v>1402</v>
      </c>
      <c r="C1217" s="48">
        <v>28</v>
      </c>
      <c r="D1217" s="48">
        <v>3</v>
      </c>
      <c r="E1217" s="48">
        <v>3</v>
      </c>
      <c r="F1217" s="48">
        <v>22</v>
      </c>
      <c r="G1217" s="48">
        <v>24</v>
      </c>
      <c r="H1217" s="48">
        <v>102</v>
      </c>
      <c r="I1217" s="49">
        <v>9</v>
      </c>
      <c r="J1217" s="29">
        <f t="shared" si="147"/>
        <v>28</v>
      </c>
      <c r="K1217" s="29">
        <f t="shared" si="148"/>
        <v>9</v>
      </c>
      <c r="L1217" s="930"/>
      <c r="M1217" s="931"/>
      <c r="N1217" s="931"/>
      <c r="O1217" s="932"/>
      <c r="Q1217" s="115" t="s">
        <v>1313</v>
      </c>
      <c r="R1217" s="20" t="s">
        <v>532</v>
      </c>
      <c r="S1217" s="20"/>
      <c r="T1217" s="20"/>
      <c r="U1217" s="20"/>
      <c r="V1217" s="20"/>
      <c r="W1217" s="20"/>
      <c r="X1217" s="20"/>
      <c r="Y1217" s="20"/>
      <c r="Z1217" s="20"/>
      <c r="AA1217" s="20"/>
      <c r="AB1217" s="20"/>
      <c r="AC1217" s="20" t="s">
        <v>532</v>
      </c>
      <c r="AD1217" s="2"/>
      <c r="AE1217" s="2"/>
      <c r="AF1217" s="10"/>
      <c r="AG1217" s="21"/>
    </row>
    <row r="1218" spans="1:33" ht="15" customHeight="1" thickBot="1" x14ac:dyDescent="0.25">
      <c r="A1218" s="125" t="s">
        <v>533</v>
      </c>
      <c r="B1218" s="55" t="s">
        <v>1294</v>
      </c>
      <c r="C1218" s="50">
        <v>0</v>
      </c>
      <c r="D1218" s="50">
        <v>0</v>
      </c>
      <c r="E1218" s="50">
        <v>0</v>
      </c>
      <c r="F1218" s="50">
        <v>0</v>
      </c>
      <c r="G1218" s="50">
        <v>0</v>
      </c>
      <c r="H1218" s="50">
        <v>0</v>
      </c>
      <c r="I1218" s="51">
        <v>0</v>
      </c>
      <c r="J1218" s="29">
        <f t="shared" si="147"/>
        <v>0</v>
      </c>
      <c r="K1218" s="29">
        <f t="shared" si="148"/>
        <v>0</v>
      </c>
      <c r="L1218" s="933"/>
      <c r="M1218" s="934"/>
      <c r="N1218" s="934"/>
      <c r="O1218" s="935"/>
      <c r="Q1218" s="116" t="s">
        <v>1214</v>
      </c>
      <c r="R1218" s="23"/>
      <c r="S1218" s="23"/>
      <c r="T1218" s="23"/>
      <c r="U1218" s="23"/>
      <c r="V1218" s="23"/>
      <c r="W1218" s="23"/>
      <c r="X1218" s="23"/>
      <c r="Y1218" s="23"/>
      <c r="Z1218" s="23"/>
      <c r="AA1218" s="23"/>
      <c r="AB1218" s="23"/>
      <c r="AC1218" s="23" t="s">
        <v>532</v>
      </c>
      <c r="AD1218" s="3"/>
      <c r="AE1218" s="3"/>
      <c r="AF1218" s="14"/>
      <c r="AG1218" s="15"/>
    </row>
    <row r="1219" spans="1:33" ht="15" customHeight="1" x14ac:dyDescent="0.2">
      <c r="C1219" s="29">
        <f t="shared" ref="C1219:I1219" si="150">SUM(C1203:C1218)</f>
        <v>420</v>
      </c>
      <c r="D1219" s="29">
        <f t="shared" si="150"/>
        <v>182</v>
      </c>
      <c r="E1219" s="29">
        <f t="shared" si="150"/>
        <v>56</v>
      </c>
      <c r="F1219" s="29">
        <f t="shared" si="150"/>
        <v>182</v>
      </c>
      <c r="G1219" s="29">
        <f t="shared" si="150"/>
        <v>923</v>
      </c>
      <c r="H1219" s="29">
        <f t="shared" si="150"/>
        <v>901</v>
      </c>
      <c r="I1219" s="29">
        <f t="shared" si="150"/>
        <v>420</v>
      </c>
      <c r="J1219" s="29">
        <f t="shared" si="147"/>
        <v>420</v>
      </c>
      <c r="K1219" s="29">
        <f t="shared" si="148"/>
        <v>420</v>
      </c>
    </row>
    <row r="1220" spans="1:33" ht="15" customHeight="1" thickBot="1" x14ac:dyDescent="0.25"/>
    <row r="1221" spans="1:33" ht="15" customHeight="1" thickBot="1" x14ac:dyDescent="0.25">
      <c r="A1221" s="1006" t="s">
        <v>55</v>
      </c>
      <c r="B1221" s="1007"/>
      <c r="C1221" s="1007"/>
      <c r="D1221" s="1007"/>
      <c r="E1221" s="1007"/>
      <c r="F1221" s="1008"/>
      <c r="G1221" s="1003" t="s">
        <v>1382</v>
      </c>
      <c r="H1221" s="1004"/>
      <c r="I1221" s="1005"/>
      <c r="L1221" s="945" t="s">
        <v>495</v>
      </c>
      <c r="M1221" s="946"/>
      <c r="N1221" s="946"/>
      <c r="O1221" s="947"/>
    </row>
    <row r="1222" spans="1:33" ht="15" customHeight="1" thickBot="1" x14ac:dyDescent="0.25">
      <c r="A1222" s="117" t="s">
        <v>496</v>
      </c>
      <c r="B1222" s="118" t="s">
        <v>497</v>
      </c>
      <c r="C1222" s="119" t="s">
        <v>498</v>
      </c>
      <c r="D1222" s="119" t="s">
        <v>499</v>
      </c>
      <c r="E1222" s="119" t="s">
        <v>500</v>
      </c>
      <c r="F1222" s="119" t="s">
        <v>501</v>
      </c>
      <c r="G1222" s="121" t="s">
        <v>502</v>
      </c>
      <c r="H1222" s="121" t="s">
        <v>503</v>
      </c>
      <c r="I1222" s="122" t="s">
        <v>504</v>
      </c>
      <c r="L1222" s="948"/>
      <c r="M1222" s="949"/>
      <c r="N1222" s="949"/>
      <c r="O1222" s="950"/>
      <c r="Q1222" s="24" t="s">
        <v>1384</v>
      </c>
      <c r="R1222" s="113" t="s">
        <v>83</v>
      </c>
      <c r="S1222" s="113" t="s">
        <v>626</v>
      </c>
      <c r="T1222" s="113" t="s">
        <v>501</v>
      </c>
      <c r="U1222" s="113" t="s">
        <v>1111</v>
      </c>
      <c r="V1222" s="113" t="s">
        <v>1312</v>
      </c>
      <c r="W1222" s="114" t="s">
        <v>704</v>
      </c>
    </row>
    <row r="1223" spans="1:33" ht="15" customHeight="1" x14ac:dyDescent="0.2">
      <c r="A1223" s="123" t="s">
        <v>521</v>
      </c>
      <c r="B1223" s="53" t="s">
        <v>1077</v>
      </c>
      <c r="C1223" s="46"/>
      <c r="D1223" s="46"/>
      <c r="E1223" s="46"/>
      <c r="F1223" s="46"/>
      <c r="G1223" s="46"/>
      <c r="H1223" s="46"/>
      <c r="I1223" s="47"/>
      <c r="J1223" s="29">
        <f t="shared" si="147"/>
        <v>0</v>
      </c>
      <c r="K1223" s="29">
        <f t="shared" si="148"/>
        <v>0</v>
      </c>
      <c r="L1223" s="927" t="s">
        <v>528</v>
      </c>
      <c r="M1223" s="928"/>
      <c r="N1223" s="928"/>
      <c r="O1223" s="929"/>
      <c r="Q1223" s="115" t="s">
        <v>83</v>
      </c>
      <c r="R1223" s="10"/>
      <c r="S1223" s="20"/>
      <c r="T1223" s="2"/>
      <c r="U1223" s="20"/>
      <c r="V1223" s="20"/>
      <c r="W1223" s="21"/>
    </row>
    <row r="1224" spans="1:33" ht="15" customHeight="1" x14ac:dyDescent="0.2">
      <c r="A1224" s="124" t="s">
        <v>521</v>
      </c>
      <c r="B1224" s="54" t="s">
        <v>1226</v>
      </c>
      <c r="C1224" s="48"/>
      <c r="D1224" s="48"/>
      <c r="E1224" s="48"/>
      <c r="F1224" s="48"/>
      <c r="G1224" s="48"/>
      <c r="H1224" s="48"/>
      <c r="I1224" s="49"/>
      <c r="J1224" s="29">
        <f t="shared" si="147"/>
        <v>0</v>
      </c>
      <c r="K1224" s="29">
        <f t="shared" si="148"/>
        <v>0</v>
      </c>
      <c r="L1224" s="930"/>
      <c r="M1224" s="931"/>
      <c r="N1224" s="931"/>
      <c r="O1224" s="932"/>
      <c r="Q1224" s="115" t="s">
        <v>626</v>
      </c>
      <c r="R1224" s="2"/>
      <c r="S1224" s="10"/>
      <c r="T1224" s="2"/>
      <c r="U1224" s="20" t="s">
        <v>532</v>
      </c>
      <c r="V1224" s="20" t="s">
        <v>532</v>
      </c>
      <c r="W1224" s="21" t="s">
        <v>532</v>
      </c>
    </row>
    <row r="1225" spans="1:33" ht="15" customHeight="1" x14ac:dyDescent="0.2">
      <c r="A1225" s="124" t="s">
        <v>521</v>
      </c>
      <c r="B1225" s="54" t="s">
        <v>1295</v>
      </c>
      <c r="C1225" s="48"/>
      <c r="D1225" s="48"/>
      <c r="E1225" s="48"/>
      <c r="F1225" s="48"/>
      <c r="G1225" s="48"/>
      <c r="H1225" s="48"/>
      <c r="I1225" s="49"/>
      <c r="J1225" s="29">
        <f t="shared" si="147"/>
        <v>0</v>
      </c>
      <c r="K1225" s="29">
        <f t="shared" si="148"/>
        <v>0</v>
      </c>
      <c r="L1225" s="930"/>
      <c r="M1225" s="931"/>
      <c r="N1225" s="931"/>
      <c r="O1225" s="932"/>
      <c r="Q1225" s="115" t="s">
        <v>501</v>
      </c>
      <c r="R1225" s="20"/>
      <c r="S1225" s="20" t="s">
        <v>532</v>
      </c>
      <c r="T1225" s="10"/>
      <c r="U1225" s="2"/>
      <c r="V1225" s="20"/>
      <c r="W1225" s="21"/>
    </row>
    <row r="1226" spans="1:33" ht="15" customHeight="1" x14ac:dyDescent="0.2">
      <c r="A1226" s="124" t="s">
        <v>521</v>
      </c>
      <c r="B1226" s="54" t="s">
        <v>1316</v>
      </c>
      <c r="C1226" s="48"/>
      <c r="D1226" s="48"/>
      <c r="E1226" s="48"/>
      <c r="F1226" s="48"/>
      <c r="G1226" s="48"/>
      <c r="H1226" s="48"/>
      <c r="I1226" s="49"/>
      <c r="J1226" s="29">
        <f t="shared" si="147"/>
        <v>0</v>
      </c>
      <c r="K1226" s="29">
        <f t="shared" si="148"/>
        <v>0</v>
      </c>
      <c r="L1226" s="930"/>
      <c r="M1226" s="931"/>
      <c r="N1226" s="931"/>
      <c r="O1226" s="932"/>
      <c r="Q1226" s="115" t="s">
        <v>1111</v>
      </c>
      <c r="R1226" s="20"/>
      <c r="S1226" s="20"/>
      <c r="T1226" s="2"/>
      <c r="U1226" s="10"/>
      <c r="V1226" s="20"/>
      <c r="W1226" s="21"/>
    </row>
    <row r="1227" spans="1:33" ht="15" customHeight="1" x14ac:dyDescent="0.2">
      <c r="A1227" s="124" t="s">
        <v>521</v>
      </c>
      <c r="B1227" s="54" t="s">
        <v>630</v>
      </c>
      <c r="C1227" s="48"/>
      <c r="D1227" s="48"/>
      <c r="E1227" s="48"/>
      <c r="F1227" s="48"/>
      <c r="G1227" s="48"/>
      <c r="H1227" s="48"/>
      <c r="I1227" s="49"/>
      <c r="J1227" s="29">
        <f t="shared" si="147"/>
        <v>0</v>
      </c>
      <c r="K1227" s="29">
        <f t="shared" si="148"/>
        <v>0</v>
      </c>
      <c r="L1227" s="930"/>
      <c r="M1227" s="931"/>
      <c r="N1227" s="931"/>
      <c r="O1227" s="932"/>
      <c r="Q1227" s="115" t="s">
        <v>1312</v>
      </c>
      <c r="R1227" s="20"/>
      <c r="S1227" s="20" t="s">
        <v>532</v>
      </c>
      <c r="T1227" s="2"/>
      <c r="U1227" s="2"/>
      <c r="V1227" s="10"/>
      <c r="W1227" s="21"/>
    </row>
    <row r="1228" spans="1:33" ht="15" customHeight="1" thickBot="1" x14ac:dyDescent="0.25">
      <c r="A1228" s="125" t="s">
        <v>521</v>
      </c>
      <c r="B1228" s="55" t="s">
        <v>1317</v>
      </c>
      <c r="C1228" s="50"/>
      <c r="D1228" s="50"/>
      <c r="E1228" s="50"/>
      <c r="F1228" s="50"/>
      <c r="G1228" s="50"/>
      <c r="H1228" s="50"/>
      <c r="I1228" s="51"/>
      <c r="J1228" s="29">
        <f t="shared" si="147"/>
        <v>0</v>
      </c>
      <c r="K1228" s="29">
        <f t="shared" si="148"/>
        <v>0</v>
      </c>
      <c r="L1228" s="933"/>
      <c r="M1228" s="934"/>
      <c r="N1228" s="934"/>
      <c r="O1228" s="935"/>
      <c r="Q1228" s="116" t="s">
        <v>704</v>
      </c>
      <c r="R1228" s="23"/>
      <c r="S1228" s="23" t="s">
        <v>532</v>
      </c>
      <c r="T1228" s="3"/>
      <c r="U1228" s="3"/>
      <c r="V1228" s="14"/>
      <c r="W1228" s="15"/>
    </row>
    <row r="1229" spans="1:33" ht="15" customHeight="1" x14ac:dyDescent="0.2">
      <c r="C1229" s="29">
        <f t="shared" ref="C1229:I1229" si="151">SUM(C1223:C1228)</f>
        <v>0</v>
      </c>
      <c r="D1229" s="29">
        <f t="shared" si="151"/>
        <v>0</v>
      </c>
      <c r="E1229" s="29">
        <f t="shared" si="151"/>
        <v>0</v>
      </c>
      <c r="F1229" s="29">
        <f t="shared" si="151"/>
        <v>0</v>
      </c>
      <c r="G1229" s="29">
        <f t="shared" si="151"/>
        <v>0</v>
      </c>
      <c r="H1229" s="29">
        <f t="shared" si="151"/>
        <v>0</v>
      </c>
      <c r="I1229" s="29">
        <f t="shared" si="151"/>
        <v>0</v>
      </c>
      <c r="J1229" s="29">
        <f t="shared" si="147"/>
        <v>0</v>
      </c>
      <c r="K1229" s="29">
        <f t="shared" si="148"/>
        <v>0</v>
      </c>
    </row>
    <row r="1230" spans="1:33" ht="15" customHeight="1" thickBot="1" x14ac:dyDescent="0.25"/>
    <row r="1231" spans="1:33" ht="15" customHeight="1" thickBot="1" x14ac:dyDescent="0.25">
      <c r="A1231" s="983" t="s">
        <v>658</v>
      </c>
      <c r="B1231" s="984"/>
      <c r="C1231" s="984"/>
      <c r="D1231" s="984"/>
      <c r="E1231" s="984"/>
      <c r="F1231" s="985"/>
      <c r="G1231" s="980" t="s">
        <v>1382</v>
      </c>
      <c r="H1231" s="981"/>
      <c r="I1231" s="982"/>
      <c r="L1231" s="945" t="s">
        <v>495</v>
      </c>
      <c r="M1231" s="946"/>
      <c r="N1231" s="946"/>
      <c r="O1231" s="947"/>
    </row>
    <row r="1232" spans="1:33" ht="15" customHeight="1" thickBot="1" x14ac:dyDescent="0.25">
      <c r="A1232" s="30" t="s">
        <v>496</v>
      </c>
      <c r="B1232" s="85" t="s">
        <v>497</v>
      </c>
      <c r="C1232" s="31" t="s">
        <v>498</v>
      </c>
      <c r="D1232" s="31" t="s">
        <v>499</v>
      </c>
      <c r="E1232" s="31" t="s">
        <v>500</v>
      </c>
      <c r="F1232" s="31" t="s">
        <v>501</v>
      </c>
      <c r="G1232" s="32" t="s">
        <v>502</v>
      </c>
      <c r="H1232" s="32" t="s">
        <v>503</v>
      </c>
      <c r="I1232" s="33" t="s">
        <v>504</v>
      </c>
      <c r="L1232" s="948"/>
      <c r="M1232" s="949"/>
      <c r="N1232" s="949"/>
      <c r="O1232" s="950"/>
      <c r="Q1232" s="24" t="s">
        <v>1384</v>
      </c>
      <c r="R1232" s="7" t="s">
        <v>633</v>
      </c>
      <c r="S1232" s="7" t="s">
        <v>507</v>
      </c>
      <c r="T1232" s="7" t="s">
        <v>901</v>
      </c>
      <c r="U1232" s="7" t="s">
        <v>1004</v>
      </c>
      <c r="V1232" s="7" t="s">
        <v>1403</v>
      </c>
      <c r="W1232" s="7" t="s">
        <v>669</v>
      </c>
      <c r="X1232" s="7" t="s">
        <v>509</v>
      </c>
      <c r="Y1232" s="7" t="s">
        <v>321</v>
      </c>
      <c r="Z1232" s="7" t="s">
        <v>514</v>
      </c>
      <c r="AA1232" s="7" t="s">
        <v>611</v>
      </c>
      <c r="AB1232" s="7" t="s">
        <v>229</v>
      </c>
      <c r="AC1232" s="7" t="s">
        <v>517</v>
      </c>
      <c r="AD1232" s="7" t="s">
        <v>645</v>
      </c>
      <c r="AE1232" s="8" t="s">
        <v>177</v>
      </c>
    </row>
    <row r="1233" spans="1:31" ht="15" customHeight="1" x14ac:dyDescent="0.2">
      <c r="A1233" s="52">
        <v>1</v>
      </c>
      <c r="B1233" s="53" t="s">
        <v>647</v>
      </c>
      <c r="C1233" s="46"/>
      <c r="D1233" s="46"/>
      <c r="E1233" s="46"/>
      <c r="F1233" s="46"/>
      <c r="G1233" s="46"/>
      <c r="H1233" s="46"/>
      <c r="I1233" s="47"/>
      <c r="J1233" s="29">
        <f t="shared" si="147"/>
        <v>0</v>
      </c>
      <c r="K1233" s="29">
        <f t="shared" si="148"/>
        <v>0</v>
      </c>
      <c r="L1233" s="927" t="s">
        <v>528</v>
      </c>
      <c r="M1233" s="928"/>
      <c r="N1233" s="928"/>
      <c r="O1233" s="929"/>
      <c r="Q1233" s="9" t="s">
        <v>633</v>
      </c>
      <c r="R1233" s="10"/>
      <c r="S1233" s="2"/>
      <c r="T1233" s="20"/>
      <c r="U1233" s="20"/>
      <c r="V1233" s="20"/>
      <c r="W1233" s="20"/>
      <c r="X1233" s="20"/>
      <c r="Y1233" s="20"/>
      <c r="Z1233" s="20"/>
      <c r="AA1233" s="20"/>
      <c r="AB1233" s="2"/>
      <c r="AC1233" s="2"/>
      <c r="AD1233" s="2"/>
      <c r="AE1233" s="162"/>
    </row>
    <row r="1234" spans="1:31" ht="15" customHeight="1" x14ac:dyDescent="0.2">
      <c r="A1234" s="37">
        <v>2</v>
      </c>
      <c r="B1234" s="54" t="s">
        <v>326</v>
      </c>
      <c r="C1234" s="48"/>
      <c r="D1234" s="48"/>
      <c r="E1234" s="48"/>
      <c r="F1234" s="48"/>
      <c r="G1234" s="48"/>
      <c r="H1234" s="48"/>
      <c r="I1234" s="49"/>
      <c r="J1234" s="29">
        <f t="shared" si="147"/>
        <v>0</v>
      </c>
      <c r="K1234" s="29">
        <f t="shared" si="148"/>
        <v>0</v>
      </c>
      <c r="L1234" s="930"/>
      <c r="M1234" s="931"/>
      <c r="N1234" s="931"/>
      <c r="O1234" s="932"/>
      <c r="Q1234" s="9" t="s">
        <v>507</v>
      </c>
      <c r="R1234" s="2"/>
      <c r="S1234" s="10"/>
      <c r="T1234" s="20"/>
      <c r="U1234" s="20"/>
      <c r="V1234" s="20"/>
      <c r="W1234" s="20"/>
      <c r="X1234" s="20"/>
      <c r="Y1234" s="20"/>
      <c r="Z1234" s="20"/>
      <c r="AA1234" s="20"/>
      <c r="AB1234" s="2"/>
      <c r="AC1234" s="2"/>
      <c r="AD1234" s="2"/>
      <c r="AE1234" s="162"/>
    </row>
    <row r="1235" spans="1:31" ht="15" customHeight="1" x14ac:dyDescent="0.2">
      <c r="A1235" s="37" t="s">
        <v>521</v>
      </c>
      <c r="B1235" s="54" t="s">
        <v>522</v>
      </c>
      <c r="C1235" s="48"/>
      <c r="D1235" s="48"/>
      <c r="E1235" s="48"/>
      <c r="F1235" s="48"/>
      <c r="G1235" s="48"/>
      <c r="H1235" s="48"/>
      <c r="I1235" s="49"/>
      <c r="J1235" s="29">
        <f t="shared" si="147"/>
        <v>0</v>
      </c>
      <c r="K1235" s="29">
        <f t="shared" si="148"/>
        <v>0</v>
      </c>
      <c r="L1235" s="930"/>
      <c r="M1235" s="931"/>
      <c r="N1235" s="931"/>
      <c r="O1235" s="932"/>
      <c r="Q1235" s="9" t="s">
        <v>901</v>
      </c>
      <c r="R1235" s="2"/>
      <c r="S1235" s="2"/>
      <c r="T1235" s="10"/>
      <c r="U1235" s="20"/>
      <c r="V1235" s="2"/>
      <c r="W1235" s="20"/>
      <c r="X1235" s="20"/>
      <c r="Y1235" s="20"/>
      <c r="Z1235" s="20"/>
      <c r="AA1235" s="20"/>
      <c r="AB1235" s="2"/>
      <c r="AC1235" s="2"/>
      <c r="AD1235" s="2"/>
      <c r="AE1235" s="162"/>
    </row>
    <row r="1236" spans="1:31" ht="15" customHeight="1" x14ac:dyDescent="0.2">
      <c r="A1236" s="37" t="s">
        <v>521</v>
      </c>
      <c r="B1236" s="54" t="s">
        <v>232</v>
      </c>
      <c r="C1236" s="48"/>
      <c r="D1236" s="48"/>
      <c r="E1236" s="48"/>
      <c r="F1236" s="48"/>
      <c r="G1236" s="48"/>
      <c r="H1236" s="48"/>
      <c r="I1236" s="49"/>
      <c r="J1236" s="29">
        <f t="shared" si="147"/>
        <v>0</v>
      </c>
      <c r="K1236" s="29">
        <f t="shared" si="148"/>
        <v>0</v>
      </c>
      <c r="L1236" s="930"/>
      <c r="M1236" s="931"/>
      <c r="N1236" s="931"/>
      <c r="O1236" s="932"/>
      <c r="Q1236" s="9" t="s">
        <v>1004</v>
      </c>
      <c r="R1236" s="20"/>
      <c r="S1236" s="20"/>
      <c r="T1236" s="2"/>
      <c r="U1236" s="10"/>
      <c r="V1236" s="2"/>
      <c r="W1236" s="20" t="s">
        <v>532</v>
      </c>
      <c r="X1236" s="20" t="s">
        <v>532</v>
      </c>
      <c r="Y1236" s="20"/>
      <c r="Z1236" s="20"/>
      <c r="AA1236" s="20"/>
      <c r="AB1236" s="2"/>
      <c r="AC1236" s="2"/>
      <c r="AD1236" s="2"/>
      <c r="AE1236" s="162"/>
    </row>
    <row r="1237" spans="1:31" ht="15" customHeight="1" x14ac:dyDescent="0.2">
      <c r="A1237" s="37" t="s">
        <v>521</v>
      </c>
      <c r="B1237" s="54" t="s">
        <v>639</v>
      </c>
      <c r="C1237" s="48"/>
      <c r="D1237" s="48"/>
      <c r="E1237" s="48"/>
      <c r="F1237" s="48"/>
      <c r="G1237" s="48"/>
      <c r="H1237" s="48"/>
      <c r="I1237" s="49"/>
      <c r="J1237" s="29">
        <f t="shared" si="147"/>
        <v>0</v>
      </c>
      <c r="K1237" s="29">
        <f t="shared" si="148"/>
        <v>0</v>
      </c>
      <c r="L1237" s="930"/>
      <c r="M1237" s="931"/>
      <c r="N1237" s="931"/>
      <c r="O1237" s="932"/>
      <c r="Q1237" s="9" t="s">
        <v>634</v>
      </c>
      <c r="R1237" s="20"/>
      <c r="S1237" s="20"/>
      <c r="T1237" s="20"/>
      <c r="U1237" s="20" t="s">
        <v>532</v>
      </c>
      <c r="V1237" s="10"/>
      <c r="W1237" s="2"/>
      <c r="X1237" s="20"/>
      <c r="Y1237" s="20"/>
      <c r="Z1237" s="20"/>
      <c r="AA1237" s="20"/>
      <c r="AB1237" s="2" t="s">
        <v>532</v>
      </c>
      <c r="AC1237" s="2"/>
      <c r="AD1237" s="2"/>
      <c r="AE1237" s="162"/>
    </row>
    <row r="1238" spans="1:31" ht="15" customHeight="1" x14ac:dyDescent="0.2">
      <c r="A1238" s="37" t="s">
        <v>521</v>
      </c>
      <c r="B1238" s="54" t="s">
        <v>325</v>
      </c>
      <c r="C1238" s="48"/>
      <c r="D1238" s="48"/>
      <c r="E1238" s="48"/>
      <c r="F1238" s="48"/>
      <c r="G1238" s="48"/>
      <c r="H1238" s="48"/>
      <c r="I1238" s="49"/>
      <c r="J1238" s="29">
        <f t="shared" si="147"/>
        <v>0</v>
      </c>
      <c r="K1238" s="29">
        <f t="shared" si="148"/>
        <v>0</v>
      </c>
      <c r="L1238" s="930"/>
      <c r="M1238" s="931"/>
      <c r="N1238" s="931"/>
      <c r="O1238" s="932"/>
      <c r="Q1238" s="9" t="s">
        <v>669</v>
      </c>
      <c r="R1238" s="20"/>
      <c r="S1238" s="20"/>
      <c r="T1238" s="20"/>
      <c r="U1238" s="20"/>
      <c r="V1238" s="2"/>
      <c r="W1238" s="10"/>
      <c r="X1238" s="20"/>
      <c r="Y1238" s="20"/>
      <c r="Z1238" s="20"/>
      <c r="AA1238" s="20"/>
      <c r="AB1238" s="2"/>
      <c r="AC1238" s="2"/>
      <c r="AD1238" s="2"/>
      <c r="AE1238" s="162"/>
    </row>
    <row r="1239" spans="1:31" ht="15" customHeight="1" x14ac:dyDescent="0.2">
      <c r="A1239" s="37" t="s">
        <v>521</v>
      </c>
      <c r="B1239" s="54" t="s">
        <v>1002</v>
      </c>
      <c r="C1239" s="48"/>
      <c r="D1239" s="48"/>
      <c r="E1239" s="48"/>
      <c r="F1239" s="48"/>
      <c r="G1239" s="48"/>
      <c r="H1239" s="48"/>
      <c r="I1239" s="49"/>
      <c r="J1239" s="29">
        <f t="shared" si="147"/>
        <v>0</v>
      </c>
      <c r="K1239" s="29">
        <f t="shared" si="148"/>
        <v>0</v>
      </c>
      <c r="L1239" s="930"/>
      <c r="M1239" s="931"/>
      <c r="N1239" s="931"/>
      <c r="O1239" s="932"/>
      <c r="Q1239" s="9" t="s">
        <v>509</v>
      </c>
      <c r="R1239" s="20"/>
      <c r="S1239" s="20"/>
      <c r="T1239" s="20"/>
      <c r="U1239" s="20" t="s">
        <v>532</v>
      </c>
      <c r="V1239" s="2"/>
      <c r="W1239" s="2"/>
      <c r="X1239" s="10"/>
      <c r="Y1239" s="2"/>
      <c r="Z1239" s="20" t="s">
        <v>532</v>
      </c>
      <c r="AA1239" s="20"/>
      <c r="AB1239" s="2"/>
      <c r="AC1239" s="20" t="s">
        <v>532</v>
      </c>
      <c r="AD1239" s="20"/>
      <c r="AE1239" s="21"/>
    </row>
    <row r="1240" spans="1:31" ht="15" customHeight="1" x14ac:dyDescent="0.2">
      <c r="A1240" s="37" t="s">
        <v>521</v>
      </c>
      <c r="B1240" s="54" t="s">
        <v>678</v>
      </c>
      <c r="C1240" s="48"/>
      <c r="D1240" s="48"/>
      <c r="E1240" s="48"/>
      <c r="F1240" s="48"/>
      <c r="G1240" s="48"/>
      <c r="H1240" s="48"/>
      <c r="I1240" s="49"/>
      <c r="J1240" s="29">
        <f t="shared" si="147"/>
        <v>0</v>
      </c>
      <c r="K1240" s="29">
        <f t="shared" si="148"/>
        <v>0</v>
      </c>
      <c r="L1240" s="930"/>
      <c r="M1240" s="931"/>
      <c r="N1240" s="931"/>
      <c r="O1240" s="932"/>
      <c r="Q1240" s="9" t="s">
        <v>321</v>
      </c>
      <c r="R1240" s="20"/>
      <c r="S1240" s="20"/>
      <c r="T1240" s="20"/>
      <c r="U1240" s="20"/>
      <c r="V1240" s="20"/>
      <c r="W1240" s="20"/>
      <c r="X1240" s="2"/>
      <c r="Y1240" s="10"/>
      <c r="Z1240" s="20" t="s">
        <v>532</v>
      </c>
      <c r="AA1240" s="20"/>
      <c r="AB1240" s="2"/>
      <c r="AC1240" s="20"/>
      <c r="AD1240" s="20"/>
      <c r="AE1240" s="21"/>
    </row>
    <row r="1241" spans="1:31" ht="15" customHeight="1" x14ac:dyDescent="0.2">
      <c r="A1241" s="37" t="s">
        <v>521</v>
      </c>
      <c r="B1241" s="54" t="s">
        <v>529</v>
      </c>
      <c r="C1241" s="48"/>
      <c r="D1241" s="48"/>
      <c r="E1241" s="48"/>
      <c r="F1241" s="48"/>
      <c r="G1241" s="48"/>
      <c r="H1241" s="48"/>
      <c r="I1241" s="49"/>
      <c r="J1241" s="29">
        <f t="shared" si="147"/>
        <v>0</v>
      </c>
      <c r="K1241" s="29">
        <f t="shared" si="148"/>
        <v>0</v>
      </c>
      <c r="L1241" s="930"/>
      <c r="M1241" s="931"/>
      <c r="N1241" s="931"/>
      <c r="O1241" s="932"/>
      <c r="Q1241" s="339" t="s">
        <v>514</v>
      </c>
      <c r="R1241" s="20"/>
      <c r="S1241" s="20"/>
      <c r="T1241" s="20"/>
      <c r="U1241" s="20"/>
      <c r="V1241" s="20"/>
      <c r="W1241" s="20"/>
      <c r="X1241" s="20"/>
      <c r="Y1241" s="20" t="s">
        <v>532</v>
      </c>
      <c r="Z1241" s="10"/>
      <c r="AA1241" s="20"/>
      <c r="AB1241" s="2"/>
      <c r="AC1241" s="20"/>
      <c r="AD1241" s="20"/>
      <c r="AE1241" s="21"/>
    </row>
    <row r="1242" spans="1:31" ht="15" customHeight="1" x14ac:dyDescent="0.2">
      <c r="A1242" s="37" t="s">
        <v>521</v>
      </c>
      <c r="B1242" s="54" t="s">
        <v>999</v>
      </c>
      <c r="C1242" s="48"/>
      <c r="D1242" s="48"/>
      <c r="E1242" s="48"/>
      <c r="F1242" s="48"/>
      <c r="G1242" s="48"/>
      <c r="H1242" s="48"/>
      <c r="I1242" s="49"/>
      <c r="J1242" s="29">
        <f t="shared" si="147"/>
        <v>0</v>
      </c>
      <c r="K1242" s="29">
        <f t="shared" si="148"/>
        <v>0</v>
      </c>
      <c r="L1242" s="930"/>
      <c r="M1242" s="931"/>
      <c r="N1242" s="931"/>
      <c r="O1242" s="932"/>
      <c r="Q1242" s="9" t="s">
        <v>611</v>
      </c>
      <c r="R1242" s="20"/>
      <c r="S1242" s="20"/>
      <c r="T1242" s="20"/>
      <c r="U1242" s="20"/>
      <c r="V1242" s="20"/>
      <c r="W1242" s="20"/>
      <c r="X1242" s="20"/>
      <c r="Y1242" s="20"/>
      <c r="Z1242" s="2"/>
      <c r="AA1242" s="10"/>
      <c r="AB1242" s="2"/>
      <c r="AC1242" s="20" t="s">
        <v>532</v>
      </c>
      <c r="AD1242" s="20" t="s">
        <v>532</v>
      </c>
      <c r="AE1242" s="21" t="s">
        <v>532</v>
      </c>
    </row>
    <row r="1243" spans="1:31" ht="15" customHeight="1" x14ac:dyDescent="0.2">
      <c r="A1243" s="37" t="s">
        <v>521</v>
      </c>
      <c r="B1243" s="54" t="s">
        <v>235</v>
      </c>
      <c r="C1243" s="48"/>
      <c r="D1243" s="48"/>
      <c r="E1243" s="48"/>
      <c r="F1243" s="48"/>
      <c r="G1243" s="48"/>
      <c r="H1243" s="48"/>
      <c r="I1243" s="49"/>
      <c r="J1243" s="29">
        <f t="shared" si="147"/>
        <v>0</v>
      </c>
      <c r="K1243" s="29">
        <f t="shared" si="148"/>
        <v>0</v>
      </c>
      <c r="L1243" s="930"/>
      <c r="M1243" s="931"/>
      <c r="N1243" s="931"/>
      <c r="O1243" s="932"/>
      <c r="Q1243" s="9" t="s">
        <v>229</v>
      </c>
      <c r="R1243" s="20"/>
      <c r="S1243" s="20"/>
      <c r="T1243" s="20"/>
      <c r="U1243" s="20"/>
      <c r="V1243" s="20"/>
      <c r="W1243" s="20"/>
      <c r="X1243" s="20"/>
      <c r="Y1243" s="20"/>
      <c r="Z1243" s="20"/>
      <c r="AA1243" s="20" t="s">
        <v>532</v>
      </c>
      <c r="AB1243" s="10"/>
      <c r="AC1243" s="2"/>
      <c r="AD1243" s="20"/>
      <c r="AE1243" s="21"/>
    </row>
    <row r="1244" spans="1:31" ht="15" customHeight="1" x14ac:dyDescent="0.2">
      <c r="A1244" s="37" t="s">
        <v>521</v>
      </c>
      <c r="B1244" s="54" t="s">
        <v>178</v>
      </c>
      <c r="C1244" s="48"/>
      <c r="D1244" s="48"/>
      <c r="E1244" s="48"/>
      <c r="F1244" s="48"/>
      <c r="G1244" s="48"/>
      <c r="H1244" s="48"/>
      <c r="I1244" s="49"/>
      <c r="J1244" s="29">
        <f t="shared" si="147"/>
        <v>0</v>
      </c>
      <c r="K1244" s="29">
        <f t="shared" si="148"/>
        <v>0</v>
      </c>
      <c r="L1244" s="930"/>
      <c r="M1244" s="931"/>
      <c r="N1244" s="931"/>
      <c r="O1244" s="932"/>
      <c r="Q1244" s="9" t="s">
        <v>517</v>
      </c>
      <c r="R1244" s="20"/>
      <c r="S1244" s="20"/>
      <c r="T1244" s="20"/>
      <c r="U1244" s="20"/>
      <c r="V1244" s="20"/>
      <c r="W1244" s="20"/>
      <c r="X1244" s="20"/>
      <c r="Y1244" s="20"/>
      <c r="Z1244" s="20"/>
      <c r="AA1244" s="20"/>
      <c r="AB1244" s="2"/>
      <c r="AC1244" s="10"/>
      <c r="AD1244" s="20"/>
      <c r="AE1244" s="21"/>
    </row>
    <row r="1245" spans="1:31" ht="15" customHeight="1" x14ac:dyDescent="0.2">
      <c r="A1245" s="37">
        <v>13</v>
      </c>
      <c r="B1245" s="54" t="s">
        <v>1005</v>
      </c>
      <c r="C1245" s="48"/>
      <c r="D1245" s="48"/>
      <c r="E1245" s="48"/>
      <c r="F1245" s="48"/>
      <c r="G1245" s="48"/>
      <c r="H1245" s="48"/>
      <c r="I1245" s="49"/>
      <c r="J1245" s="29">
        <f t="shared" si="147"/>
        <v>0</v>
      </c>
      <c r="K1245" s="29">
        <f t="shared" si="148"/>
        <v>0</v>
      </c>
      <c r="L1245" s="930"/>
      <c r="M1245" s="931"/>
      <c r="N1245" s="931"/>
      <c r="O1245" s="932"/>
      <c r="Q1245" s="9" t="s">
        <v>645</v>
      </c>
      <c r="R1245" s="20"/>
      <c r="S1245" s="20"/>
      <c r="T1245" s="20"/>
      <c r="U1245" s="20"/>
      <c r="V1245" s="20"/>
      <c r="W1245" s="20"/>
      <c r="X1245" s="20"/>
      <c r="Y1245" s="20"/>
      <c r="Z1245" s="20"/>
      <c r="AA1245" s="20" t="s">
        <v>532</v>
      </c>
      <c r="AB1245" s="2"/>
      <c r="AC1245" s="2"/>
      <c r="AD1245" s="10"/>
      <c r="AE1245" s="21"/>
    </row>
    <row r="1246" spans="1:31" ht="15" customHeight="1" thickBot="1" x14ac:dyDescent="0.25">
      <c r="A1246" s="40">
        <v>14</v>
      </c>
      <c r="B1246" s="55" t="s">
        <v>524</v>
      </c>
      <c r="C1246" s="50"/>
      <c r="D1246" s="50"/>
      <c r="E1246" s="50"/>
      <c r="F1246" s="50"/>
      <c r="G1246" s="50"/>
      <c r="H1246" s="50"/>
      <c r="I1246" s="51"/>
      <c r="J1246" s="29">
        <f t="shared" si="147"/>
        <v>0</v>
      </c>
      <c r="K1246" s="29">
        <f t="shared" si="148"/>
        <v>0</v>
      </c>
      <c r="L1246" s="933"/>
      <c r="M1246" s="934"/>
      <c r="N1246" s="934"/>
      <c r="O1246" s="935"/>
      <c r="Q1246" s="13" t="s">
        <v>177</v>
      </c>
      <c r="R1246" s="23"/>
      <c r="S1246" s="23"/>
      <c r="T1246" s="23"/>
      <c r="U1246" s="23"/>
      <c r="V1246" s="23"/>
      <c r="W1246" s="23"/>
      <c r="X1246" s="23"/>
      <c r="Y1246" s="23"/>
      <c r="Z1246" s="23"/>
      <c r="AA1246" s="23" t="s">
        <v>532</v>
      </c>
      <c r="AB1246" s="3"/>
      <c r="AC1246" s="3"/>
      <c r="AD1246" s="14"/>
      <c r="AE1246" s="15"/>
    </row>
    <row r="1247" spans="1:31" ht="15" customHeight="1" x14ac:dyDescent="0.2">
      <c r="C1247" s="29">
        <v>0</v>
      </c>
      <c r="D1247" s="29">
        <v>0</v>
      </c>
      <c r="E1247" s="29">
        <v>0</v>
      </c>
      <c r="F1247" s="29">
        <v>0</v>
      </c>
      <c r="G1247" s="29">
        <v>0</v>
      </c>
      <c r="H1247" s="29">
        <v>0</v>
      </c>
      <c r="I1247" s="29">
        <v>0</v>
      </c>
      <c r="J1247" s="29">
        <f t="shared" si="147"/>
        <v>0</v>
      </c>
      <c r="K1247" s="29">
        <f t="shared" si="148"/>
        <v>0</v>
      </c>
    </row>
    <row r="1248" spans="1:31" ht="15" customHeight="1" thickBot="1" x14ac:dyDescent="0.25"/>
    <row r="1249" spans="1:27" ht="15" customHeight="1" thickBot="1" x14ac:dyDescent="0.25">
      <c r="A1249" s="983" t="s">
        <v>665</v>
      </c>
      <c r="B1249" s="984"/>
      <c r="C1249" s="984"/>
      <c r="D1249" s="984"/>
      <c r="E1249" s="984"/>
      <c r="F1249" s="985"/>
      <c r="G1249" s="980" t="s">
        <v>1382</v>
      </c>
      <c r="H1249" s="981"/>
      <c r="I1249" s="982"/>
      <c r="L1249" s="945" t="s">
        <v>495</v>
      </c>
      <c r="M1249" s="946"/>
      <c r="N1249" s="946"/>
      <c r="O1249" s="947"/>
    </row>
    <row r="1250" spans="1:27" ht="15" customHeight="1" thickBot="1" x14ac:dyDescent="0.25">
      <c r="A1250" s="30" t="s">
        <v>496</v>
      </c>
      <c r="B1250" s="85" t="s">
        <v>497</v>
      </c>
      <c r="C1250" s="31" t="s">
        <v>498</v>
      </c>
      <c r="D1250" s="31" t="s">
        <v>499</v>
      </c>
      <c r="E1250" s="31" t="s">
        <v>500</v>
      </c>
      <c r="F1250" s="31" t="s">
        <v>501</v>
      </c>
      <c r="G1250" s="32" t="s">
        <v>502</v>
      </c>
      <c r="H1250" s="32" t="s">
        <v>503</v>
      </c>
      <c r="I1250" s="33" t="s">
        <v>504</v>
      </c>
      <c r="L1250" s="948"/>
      <c r="M1250" s="949"/>
      <c r="N1250" s="949"/>
      <c r="O1250" s="950"/>
      <c r="Q1250" s="24" t="s">
        <v>1384</v>
      </c>
      <c r="R1250" s="7" t="s">
        <v>1404</v>
      </c>
      <c r="S1250" s="7" t="s">
        <v>508</v>
      </c>
      <c r="T1250" s="7" t="s">
        <v>542</v>
      </c>
      <c r="U1250" s="7" t="s">
        <v>862</v>
      </c>
      <c r="V1250" s="7" t="s">
        <v>322</v>
      </c>
      <c r="W1250" s="7" t="s">
        <v>635</v>
      </c>
      <c r="X1250" s="7" t="s">
        <v>704</v>
      </c>
      <c r="Y1250" s="7" t="s">
        <v>672</v>
      </c>
      <c r="Z1250" s="8" t="s">
        <v>955</v>
      </c>
    </row>
    <row r="1251" spans="1:27" ht="15" customHeight="1" x14ac:dyDescent="0.2">
      <c r="A1251" s="52">
        <v>1</v>
      </c>
      <c r="B1251" s="53" t="s">
        <v>1297</v>
      </c>
      <c r="C1251" s="46"/>
      <c r="D1251" s="46"/>
      <c r="E1251" s="46"/>
      <c r="F1251" s="46"/>
      <c r="G1251" s="46"/>
      <c r="H1251" s="46"/>
      <c r="I1251" s="47"/>
      <c r="J1251" s="29">
        <f t="shared" si="147"/>
        <v>0</v>
      </c>
      <c r="K1251" s="29">
        <f t="shared" si="148"/>
        <v>0</v>
      </c>
      <c r="L1251" s="927" t="s">
        <v>528</v>
      </c>
      <c r="M1251" s="928"/>
      <c r="N1251" s="928"/>
      <c r="O1251" s="929"/>
      <c r="Q1251" s="9" t="s">
        <v>1404</v>
      </c>
      <c r="R1251" s="10"/>
      <c r="S1251" s="20"/>
      <c r="T1251" s="20"/>
      <c r="U1251" s="20"/>
      <c r="V1251" s="20"/>
      <c r="W1251" s="2"/>
      <c r="X1251" s="2"/>
      <c r="Y1251" s="2"/>
      <c r="Z1251" s="162"/>
    </row>
    <row r="1252" spans="1:27" ht="15" customHeight="1" x14ac:dyDescent="0.2">
      <c r="A1252" s="37">
        <v>2</v>
      </c>
      <c r="B1252" s="54" t="s">
        <v>523</v>
      </c>
      <c r="C1252" s="48"/>
      <c r="D1252" s="48"/>
      <c r="E1252" s="48"/>
      <c r="F1252" s="48"/>
      <c r="G1252" s="48"/>
      <c r="H1252" s="48"/>
      <c r="I1252" s="49"/>
      <c r="J1252" s="29">
        <f t="shared" si="147"/>
        <v>0</v>
      </c>
      <c r="K1252" s="29">
        <f t="shared" si="148"/>
        <v>0</v>
      </c>
      <c r="L1252" s="930"/>
      <c r="M1252" s="931"/>
      <c r="N1252" s="931"/>
      <c r="O1252" s="932"/>
      <c r="Q1252" s="9" t="s">
        <v>508</v>
      </c>
      <c r="R1252" s="2"/>
      <c r="S1252" s="10"/>
      <c r="T1252" s="2"/>
      <c r="U1252" s="20" t="s">
        <v>532</v>
      </c>
      <c r="V1252" s="20"/>
      <c r="W1252" s="2"/>
      <c r="X1252" s="20" t="s">
        <v>532</v>
      </c>
      <c r="Y1252" s="20"/>
      <c r="Z1252" s="21"/>
    </row>
    <row r="1253" spans="1:27" ht="15" customHeight="1" x14ac:dyDescent="0.2">
      <c r="A1253" s="37" t="s">
        <v>521</v>
      </c>
      <c r="B1253" s="54" t="s">
        <v>1405</v>
      </c>
      <c r="C1253" s="48"/>
      <c r="D1253" s="48"/>
      <c r="E1253" s="48"/>
      <c r="F1253" s="48"/>
      <c r="G1253" s="48"/>
      <c r="H1253" s="48"/>
      <c r="I1253" s="49"/>
      <c r="J1253" s="29">
        <f t="shared" si="147"/>
        <v>0</v>
      </c>
      <c r="K1253" s="29">
        <f t="shared" si="148"/>
        <v>0</v>
      </c>
      <c r="L1253" s="930"/>
      <c r="M1253" s="931"/>
      <c r="N1253" s="931"/>
      <c r="O1253" s="932"/>
      <c r="Q1253" s="9" t="s">
        <v>542</v>
      </c>
      <c r="R1253" s="20"/>
      <c r="S1253" s="2"/>
      <c r="T1253" s="10"/>
      <c r="U1253" s="20" t="s">
        <v>532</v>
      </c>
      <c r="V1253" s="20"/>
      <c r="W1253" s="2"/>
      <c r="X1253" s="20"/>
      <c r="Y1253" s="20"/>
      <c r="Z1253" s="21"/>
    </row>
    <row r="1254" spans="1:27" ht="15" customHeight="1" x14ac:dyDescent="0.2">
      <c r="A1254" s="37" t="s">
        <v>521</v>
      </c>
      <c r="B1254" s="54" t="s">
        <v>555</v>
      </c>
      <c r="C1254" s="48"/>
      <c r="D1254" s="48"/>
      <c r="E1254" s="48"/>
      <c r="F1254" s="48"/>
      <c r="G1254" s="48"/>
      <c r="H1254" s="48"/>
      <c r="I1254" s="49"/>
      <c r="J1254" s="29">
        <f t="shared" si="147"/>
        <v>0</v>
      </c>
      <c r="K1254" s="29">
        <f t="shared" si="148"/>
        <v>0</v>
      </c>
      <c r="L1254" s="930"/>
      <c r="M1254" s="931"/>
      <c r="N1254" s="931"/>
      <c r="O1254" s="932"/>
      <c r="Q1254" s="9" t="s">
        <v>862</v>
      </c>
      <c r="R1254" s="20"/>
      <c r="S1254" s="20"/>
      <c r="T1254" s="20" t="s">
        <v>532</v>
      </c>
      <c r="U1254" s="10"/>
      <c r="V1254" s="20"/>
      <c r="W1254" s="2"/>
      <c r="X1254" s="20"/>
      <c r="Y1254" s="20"/>
      <c r="Z1254" s="21"/>
    </row>
    <row r="1255" spans="1:27" ht="15" customHeight="1" x14ac:dyDescent="0.2">
      <c r="A1255" s="37" t="s">
        <v>521</v>
      </c>
      <c r="B1255" s="54" t="s">
        <v>1076</v>
      </c>
      <c r="C1255" s="48"/>
      <c r="D1255" s="48"/>
      <c r="E1255" s="48"/>
      <c r="F1255" s="48"/>
      <c r="G1255" s="48"/>
      <c r="H1255" s="48"/>
      <c r="I1255" s="49"/>
      <c r="J1255" s="29">
        <f t="shared" si="147"/>
        <v>0</v>
      </c>
      <c r="K1255" s="29">
        <f t="shared" si="148"/>
        <v>0</v>
      </c>
      <c r="L1255" s="930"/>
      <c r="M1255" s="931"/>
      <c r="N1255" s="931"/>
      <c r="O1255" s="932"/>
      <c r="Q1255" s="9" t="s">
        <v>322</v>
      </c>
      <c r="R1255" s="20"/>
      <c r="S1255" s="20"/>
      <c r="T1255" s="20"/>
      <c r="U1255" s="2"/>
      <c r="V1255" s="10"/>
      <c r="W1255" s="2"/>
      <c r="X1255" s="20" t="s">
        <v>532</v>
      </c>
      <c r="Y1255" s="20" t="s">
        <v>532</v>
      </c>
      <c r="Z1255" s="21" t="s">
        <v>532</v>
      </c>
    </row>
    <row r="1256" spans="1:27" ht="15" customHeight="1" x14ac:dyDescent="0.2">
      <c r="A1256" s="37" t="s">
        <v>521</v>
      </c>
      <c r="B1256" s="54" t="s">
        <v>327</v>
      </c>
      <c r="C1256" s="48"/>
      <c r="D1256" s="48"/>
      <c r="E1256" s="48"/>
      <c r="F1256" s="48"/>
      <c r="G1256" s="48"/>
      <c r="H1256" s="48"/>
      <c r="I1256" s="49"/>
      <c r="J1256" s="29">
        <f t="shared" si="147"/>
        <v>0</v>
      </c>
      <c r="K1256" s="29">
        <f t="shared" si="148"/>
        <v>0</v>
      </c>
      <c r="L1256" s="930"/>
      <c r="M1256" s="931"/>
      <c r="N1256" s="931"/>
      <c r="O1256" s="932"/>
      <c r="Q1256" s="9" t="s">
        <v>635</v>
      </c>
      <c r="R1256" s="20"/>
      <c r="S1256" s="20"/>
      <c r="T1256" s="20"/>
      <c r="U1256" s="20"/>
      <c r="V1256" s="20" t="s">
        <v>532</v>
      </c>
      <c r="W1256" s="10"/>
      <c r="X1256" s="2"/>
      <c r="Y1256" s="20"/>
      <c r="Z1256" s="21"/>
    </row>
    <row r="1257" spans="1:27" ht="15" customHeight="1" x14ac:dyDescent="0.2">
      <c r="A1257" s="37" t="s">
        <v>521</v>
      </c>
      <c r="B1257" s="54" t="s">
        <v>1406</v>
      </c>
      <c r="C1257" s="48"/>
      <c r="D1257" s="48"/>
      <c r="E1257" s="48"/>
      <c r="F1257" s="48"/>
      <c r="G1257" s="48"/>
      <c r="H1257" s="48"/>
      <c r="I1257" s="49"/>
      <c r="J1257" s="29">
        <f t="shared" ref="J1257:J1310" si="152">D1257+E1257+F1257</f>
        <v>0</v>
      </c>
      <c r="K1257" s="29">
        <f t="shared" ref="K1257:K1310" si="153">D1257*2+E1257</f>
        <v>0</v>
      </c>
      <c r="L1257" s="930"/>
      <c r="M1257" s="931"/>
      <c r="N1257" s="931"/>
      <c r="O1257" s="932"/>
      <c r="Q1257" s="9" t="s">
        <v>704</v>
      </c>
      <c r="R1257" s="20"/>
      <c r="S1257" s="20"/>
      <c r="T1257" s="20"/>
      <c r="U1257" s="20"/>
      <c r="V1257" s="20"/>
      <c r="W1257" s="2"/>
      <c r="X1257" s="10"/>
      <c r="Y1257" s="20"/>
      <c r="Z1257" s="21"/>
    </row>
    <row r="1258" spans="1:27" ht="15" customHeight="1" x14ac:dyDescent="0.2">
      <c r="A1258" s="37" t="s">
        <v>521</v>
      </c>
      <c r="B1258" s="54" t="s">
        <v>682</v>
      </c>
      <c r="C1258" s="48"/>
      <c r="D1258" s="48"/>
      <c r="E1258" s="48"/>
      <c r="F1258" s="48"/>
      <c r="G1258" s="48"/>
      <c r="H1258" s="48"/>
      <c r="I1258" s="49"/>
      <c r="J1258" s="29">
        <f t="shared" si="152"/>
        <v>0</v>
      </c>
      <c r="K1258" s="29">
        <f t="shared" si="153"/>
        <v>0</v>
      </c>
      <c r="L1258" s="930"/>
      <c r="M1258" s="931"/>
      <c r="N1258" s="931"/>
      <c r="O1258" s="932"/>
      <c r="Q1258" s="9" t="s">
        <v>672</v>
      </c>
      <c r="R1258" s="20"/>
      <c r="S1258" s="20"/>
      <c r="T1258" s="20"/>
      <c r="U1258" s="20"/>
      <c r="V1258" s="20" t="s">
        <v>532</v>
      </c>
      <c r="W1258" s="2"/>
      <c r="X1258" s="2"/>
      <c r="Y1258" s="10"/>
      <c r="Z1258" s="21"/>
    </row>
    <row r="1259" spans="1:27" ht="15" customHeight="1" thickBot="1" x14ac:dyDescent="0.25">
      <c r="A1259" s="40" t="s">
        <v>521</v>
      </c>
      <c r="B1259" s="55" t="s">
        <v>180</v>
      </c>
      <c r="C1259" s="50"/>
      <c r="D1259" s="50"/>
      <c r="E1259" s="50"/>
      <c r="F1259" s="50"/>
      <c r="G1259" s="50"/>
      <c r="H1259" s="50"/>
      <c r="I1259" s="51"/>
      <c r="J1259" s="29">
        <f t="shared" si="152"/>
        <v>0</v>
      </c>
      <c r="K1259" s="29">
        <f t="shared" si="153"/>
        <v>0</v>
      </c>
      <c r="L1259" s="933"/>
      <c r="M1259" s="934"/>
      <c r="N1259" s="934"/>
      <c r="O1259" s="935"/>
      <c r="Q1259" s="13" t="s">
        <v>955</v>
      </c>
      <c r="R1259" s="23"/>
      <c r="S1259" s="23"/>
      <c r="T1259" s="23"/>
      <c r="U1259" s="23"/>
      <c r="V1259" s="23" t="s">
        <v>532</v>
      </c>
      <c r="W1259" s="3"/>
      <c r="X1259" s="3"/>
      <c r="Y1259" s="14"/>
      <c r="Z1259" s="15"/>
    </row>
    <row r="1260" spans="1:27" ht="15" customHeight="1" x14ac:dyDescent="0.2">
      <c r="C1260" s="29">
        <v>0</v>
      </c>
      <c r="D1260" s="29">
        <v>0</v>
      </c>
      <c r="E1260" s="29">
        <v>0</v>
      </c>
      <c r="F1260" s="29">
        <v>0</v>
      </c>
      <c r="G1260" s="29">
        <v>0</v>
      </c>
      <c r="H1260" s="29">
        <v>0</v>
      </c>
      <c r="I1260" s="29">
        <v>0</v>
      </c>
      <c r="J1260" s="29">
        <f t="shared" si="152"/>
        <v>0</v>
      </c>
      <c r="K1260" s="29">
        <f t="shared" si="153"/>
        <v>0</v>
      </c>
    </row>
    <row r="1261" spans="1:27" ht="15" customHeight="1" thickBot="1" x14ac:dyDescent="0.25"/>
    <row r="1262" spans="1:27" ht="15" customHeight="1" thickBot="1" x14ac:dyDescent="0.25">
      <c r="A1262" s="995" t="s">
        <v>873</v>
      </c>
      <c r="B1262" s="996"/>
      <c r="C1262" s="996"/>
      <c r="D1262" s="996"/>
      <c r="E1262" s="996"/>
      <c r="F1262" s="997"/>
      <c r="G1262" s="992" t="s">
        <v>1382</v>
      </c>
      <c r="H1262" s="993"/>
      <c r="I1262" s="994"/>
      <c r="L1262" s="945" t="s">
        <v>495</v>
      </c>
      <c r="M1262" s="946"/>
      <c r="N1262" s="946"/>
      <c r="O1262" s="947"/>
    </row>
    <row r="1263" spans="1:27" ht="15" customHeight="1" thickBot="1" x14ac:dyDescent="0.25">
      <c r="A1263" s="56" t="s">
        <v>496</v>
      </c>
      <c r="B1263" s="87" t="s">
        <v>497</v>
      </c>
      <c r="C1263" s="57" t="s">
        <v>498</v>
      </c>
      <c r="D1263" s="57" t="s">
        <v>499</v>
      </c>
      <c r="E1263" s="57" t="s">
        <v>500</v>
      </c>
      <c r="F1263" s="57" t="s">
        <v>501</v>
      </c>
      <c r="G1263" s="58" t="s">
        <v>502</v>
      </c>
      <c r="H1263" s="58" t="s">
        <v>503</v>
      </c>
      <c r="I1263" s="59" t="s">
        <v>504</v>
      </c>
      <c r="L1263" s="948"/>
      <c r="M1263" s="949"/>
      <c r="N1263" s="949"/>
      <c r="O1263" s="950"/>
      <c r="Q1263" s="24" t="s">
        <v>1384</v>
      </c>
      <c r="R1263" s="25" t="s">
        <v>329</v>
      </c>
      <c r="S1263" s="25" t="s">
        <v>1195</v>
      </c>
      <c r="T1263" s="25" t="s">
        <v>1196</v>
      </c>
      <c r="U1263" s="25" t="s">
        <v>1407</v>
      </c>
      <c r="V1263" s="25" t="s">
        <v>500</v>
      </c>
      <c r="W1263" s="25" t="s">
        <v>59</v>
      </c>
      <c r="X1263" s="25" t="s">
        <v>734</v>
      </c>
      <c r="Y1263" s="25" t="s">
        <v>876</v>
      </c>
      <c r="Z1263" s="25" t="s">
        <v>877</v>
      </c>
      <c r="AA1263" s="26" t="s">
        <v>332</v>
      </c>
    </row>
    <row r="1264" spans="1:27" ht="15" customHeight="1" x14ac:dyDescent="0.2">
      <c r="A1264" s="178">
        <v>1</v>
      </c>
      <c r="B1264" s="126" t="s">
        <v>1200</v>
      </c>
      <c r="C1264" s="127"/>
      <c r="D1264" s="127"/>
      <c r="E1264" s="127"/>
      <c r="F1264" s="127"/>
      <c r="G1264" s="127"/>
      <c r="H1264" s="127"/>
      <c r="I1264" s="128"/>
      <c r="J1264" s="29">
        <f t="shared" si="152"/>
        <v>0</v>
      </c>
      <c r="K1264" s="29">
        <f t="shared" si="153"/>
        <v>0</v>
      </c>
      <c r="L1264" s="927" t="s">
        <v>528</v>
      </c>
      <c r="M1264" s="928"/>
      <c r="N1264" s="928"/>
      <c r="O1264" s="929"/>
      <c r="Q1264" s="27" t="s">
        <v>329</v>
      </c>
      <c r="R1264" s="10"/>
      <c r="S1264" s="20"/>
      <c r="T1264" s="20"/>
      <c r="U1264" s="20"/>
      <c r="V1264" s="20"/>
      <c r="W1264" s="20"/>
      <c r="X1264" s="20"/>
      <c r="Y1264" s="20"/>
      <c r="Z1264" s="20"/>
      <c r="AA1264" s="21"/>
    </row>
    <row r="1265" spans="1:27" ht="15" customHeight="1" x14ac:dyDescent="0.2">
      <c r="A1265" s="61">
        <v>2</v>
      </c>
      <c r="B1265" s="129" t="s">
        <v>338</v>
      </c>
      <c r="C1265" s="48"/>
      <c r="D1265" s="48"/>
      <c r="E1265" s="48"/>
      <c r="F1265" s="48"/>
      <c r="G1265" s="48"/>
      <c r="H1265" s="48"/>
      <c r="I1265" s="49"/>
      <c r="J1265" s="29">
        <f t="shared" si="152"/>
        <v>0</v>
      </c>
      <c r="K1265" s="29">
        <f t="shared" si="153"/>
        <v>0</v>
      </c>
      <c r="L1265" s="930"/>
      <c r="M1265" s="931"/>
      <c r="N1265" s="931"/>
      <c r="O1265" s="932"/>
      <c r="Q1265" s="27" t="s">
        <v>1195</v>
      </c>
      <c r="R1265" s="20"/>
      <c r="S1265" s="10"/>
      <c r="T1265" s="20"/>
      <c r="U1265" s="20"/>
      <c r="V1265" s="20"/>
      <c r="W1265" s="20"/>
      <c r="X1265" s="2"/>
      <c r="Y1265" s="2"/>
      <c r="Z1265" s="2"/>
      <c r="AA1265" s="162"/>
    </row>
    <row r="1266" spans="1:27" ht="15" customHeight="1" x14ac:dyDescent="0.2">
      <c r="A1266" s="61" t="s">
        <v>521</v>
      </c>
      <c r="B1266" s="129" t="s">
        <v>1199</v>
      </c>
      <c r="C1266" s="48"/>
      <c r="D1266" s="48"/>
      <c r="E1266" s="48"/>
      <c r="F1266" s="48"/>
      <c r="G1266" s="48"/>
      <c r="H1266" s="48"/>
      <c r="I1266" s="49"/>
      <c r="J1266" s="29">
        <f t="shared" si="152"/>
        <v>0</v>
      </c>
      <c r="K1266" s="29">
        <f t="shared" si="153"/>
        <v>0</v>
      </c>
      <c r="L1266" s="930"/>
      <c r="M1266" s="931"/>
      <c r="N1266" s="931"/>
      <c r="O1266" s="932"/>
      <c r="Q1266" s="27" t="s">
        <v>1196</v>
      </c>
      <c r="R1266" s="20"/>
      <c r="S1266" s="2"/>
      <c r="T1266" s="10"/>
      <c r="U1266" s="2"/>
      <c r="V1266" s="20" t="s">
        <v>532</v>
      </c>
      <c r="W1266" s="20"/>
      <c r="X1266" s="2"/>
      <c r="Y1266" s="20" t="s">
        <v>532</v>
      </c>
      <c r="Z1266" s="20"/>
      <c r="AA1266" s="21"/>
    </row>
    <row r="1267" spans="1:27" ht="15" customHeight="1" x14ac:dyDescent="0.2">
      <c r="A1267" s="61" t="s">
        <v>521</v>
      </c>
      <c r="B1267" s="129" t="s">
        <v>1408</v>
      </c>
      <c r="C1267" s="48"/>
      <c r="D1267" s="48"/>
      <c r="E1267" s="48"/>
      <c r="F1267" s="48"/>
      <c r="G1267" s="48"/>
      <c r="H1267" s="48"/>
      <c r="I1267" s="49"/>
      <c r="J1267" s="29">
        <f t="shared" si="152"/>
        <v>0</v>
      </c>
      <c r="K1267" s="29">
        <f t="shared" si="153"/>
        <v>0</v>
      </c>
      <c r="L1267" s="930"/>
      <c r="M1267" s="931"/>
      <c r="N1267" s="931"/>
      <c r="O1267" s="932"/>
      <c r="Q1267" s="27" t="s">
        <v>1407</v>
      </c>
      <c r="R1267" s="20"/>
      <c r="S1267" s="20"/>
      <c r="T1267" s="2"/>
      <c r="U1267" s="10"/>
      <c r="V1267" s="20" t="s">
        <v>532</v>
      </c>
      <c r="W1267" s="20"/>
      <c r="X1267" s="2"/>
      <c r="Y1267" s="20"/>
      <c r="Z1267" s="20"/>
      <c r="AA1267" s="21"/>
    </row>
    <row r="1268" spans="1:27" ht="15" customHeight="1" x14ac:dyDescent="0.2">
      <c r="A1268" s="61" t="s">
        <v>521</v>
      </c>
      <c r="B1268" s="129" t="s">
        <v>616</v>
      </c>
      <c r="C1268" s="48"/>
      <c r="D1268" s="48"/>
      <c r="E1268" s="48"/>
      <c r="F1268" s="48"/>
      <c r="G1268" s="48"/>
      <c r="H1268" s="48"/>
      <c r="I1268" s="49"/>
      <c r="J1268" s="29">
        <f t="shared" si="152"/>
        <v>0</v>
      </c>
      <c r="K1268" s="29">
        <f t="shared" si="153"/>
        <v>0</v>
      </c>
      <c r="L1268" s="930"/>
      <c r="M1268" s="931"/>
      <c r="N1268" s="931"/>
      <c r="O1268" s="932"/>
      <c r="Q1268" s="27" t="s">
        <v>500</v>
      </c>
      <c r="R1268" s="20"/>
      <c r="S1268" s="20"/>
      <c r="T1268" s="20"/>
      <c r="U1268" s="20" t="s">
        <v>532</v>
      </c>
      <c r="V1268" s="10"/>
      <c r="W1268" s="20"/>
      <c r="X1268" s="2"/>
      <c r="Y1268" s="20"/>
      <c r="Z1268" s="20"/>
      <c r="AA1268" s="21"/>
    </row>
    <row r="1269" spans="1:27" ht="15" customHeight="1" x14ac:dyDescent="0.2">
      <c r="A1269" s="61" t="s">
        <v>521</v>
      </c>
      <c r="B1269" s="129" t="s">
        <v>333</v>
      </c>
      <c r="C1269" s="48"/>
      <c r="D1269" s="48"/>
      <c r="E1269" s="48"/>
      <c r="F1269" s="48"/>
      <c r="G1269" s="48"/>
      <c r="H1269" s="48"/>
      <c r="I1269" s="49"/>
      <c r="J1269" s="29">
        <f t="shared" si="152"/>
        <v>0</v>
      </c>
      <c r="K1269" s="29">
        <f t="shared" si="153"/>
        <v>0</v>
      </c>
      <c r="L1269" s="930"/>
      <c r="M1269" s="931"/>
      <c r="N1269" s="931"/>
      <c r="O1269" s="932"/>
      <c r="Q1269" s="27" t="s">
        <v>59</v>
      </c>
      <c r="R1269" s="20"/>
      <c r="S1269" s="20"/>
      <c r="T1269" s="20"/>
      <c r="U1269" s="20"/>
      <c r="V1269" s="2"/>
      <c r="W1269" s="10"/>
      <c r="X1269" s="2"/>
      <c r="Y1269" s="20" t="s">
        <v>532</v>
      </c>
      <c r="Z1269" s="20" t="s">
        <v>532</v>
      </c>
      <c r="AA1269" s="21" t="s">
        <v>532</v>
      </c>
    </row>
    <row r="1270" spans="1:27" ht="15" customHeight="1" x14ac:dyDescent="0.2">
      <c r="A1270" s="61" t="s">
        <v>521</v>
      </c>
      <c r="B1270" s="129" t="s">
        <v>1085</v>
      </c>
      <c r="C1270" s="48"/>
      <c r="D1270" s="48"/>
      <c r="E1270" s="48"/>
      <c r="F1270" s="48"/>
      <c r="G1270" s="48"/>
      <c r="H1270" s="48"/>
      <c r="I1270" s="49"/>
      <c r="J1270" s="29">
        <f t="shared" si="152"/>
        <v>0</v>
      </c>
      <c r="K1270" s="29">
        <f t="shared" si="153"/>
        <v>0</v>
      </c>
      <c r="L1270" s="930"/>
      <c r="M1270" s="931"/>
      <c r="N1270" s="931"/>
      <c r="O1270" s="932"/>
      <c r="Q1270" s="27" t="s">
        <v>734</v>
      </c>
      <c r="R1270" s="20"/>
      <c r="S1270" s="20"/>
      <c r="T1270" s="20"/>
      <c r="U1270" s="20"/>
      <c r="V1270" s="20"/>
      <c r="W1270" s="20" t="s">
        <v>532</v>
      </c>
      <c r="X1270" s="10"/>
      <c r="Y1270" s="2"/>
      <c r="Z1270" s="20"/>
      <c r="AA1270" s="21"/>
    </row>
    <row r="1271" spans="1:27" ht="15" customHeight="1" x14ac:dyDescent="0.2">
      <c r="A1271" s="61" t="s">
        <v>521</v>
      </c>
      <c r="B1271" s="129" t="s">
        <v>239</v>
      </c>
      <c r="C1271" s="48"/>
      <c r="D1271" s="48"/>
      <c r="E1271" s="48"/>
      <c r="F1271" s="48"/>
      <c r="G1271" s="48"/>
      <c r="H1271" s="48"/>
      <c r="I1271" s="49"/>
      <c r="J1271" s="29">
        <f t="shared" si="152"/>
        <v>0</v>
      </c>
      <c r="K1271" s="29">
        <f t="shared" si="153"/>
        <v>0</v>
      </c>
      <c r="L1271" s="930"/>
      <c r="M1271" s="931"/>
      <c r="N1271" s="931"/>
      <c r="O1271" s="932"/>
      <c r="Q1271" s="27" t="s">
        <v>876</v>
      </c>
      <c r="R1271" s="20"/>
      <c r="S1271" s="20"/>
      <c r="T1271" s="20"/>
      <c r="U1271" s="20"/>
      <c r="V1271" s="20"/>
      <c r="W1271" s="20"/>
      <c r="X1271" s="2"/>
      <c r="Y1271" s="10"/>
      <c r="Z1271" s="20"/>
      <c r="AA1271" s="21"/>
    </row>
    <row r="1272" spans="1:27" ht="15" customHeight="1" x14ac:dyDescent="0.2">
      <c r="A1272" s="61" t="s">
        <v>521</v>
      </c>
      <c r="B1272" s="129" t="s">
        <v>881</v>
      </c>
      <c r="C1272" s="48"/>
      <c r="D1272" s="48"/>
      <c r="E1272" s="48"/>
      <c r="F1272" s="48"/>
      <c r="G1272" s="48"/>
      <c r="H1272" s="48"/>
      <c r="I1272" s="49"/>
      <c r="J1272" s="29">
        <f t="shared" si="152"/>
        <v>0</v>
      </c>
      <c r="K1272" s="29">
        <f t="shared" si="153"/>
        <v>0</v>
      </c>
      <c r="L1272" s="930"/>
      <c r="M1272" s="931"/>
      <c r="N1272" s="931"/>
      <c r="O1272" s="932"/>
      <c r="Q1272" s="27" t="s">
        <v>877</v>
      </c>
      <c r="R1272" s="20"/>
      <c r="S1272" s="20"/>
      <c r="T1272" s="20"/>
      <c r="U1272" s="20"/>
      <c r="V1272" s="20"/>
      <c r="W1272" s="20" t="s">
        <v>532</v>
      </c>
      <c r="X1272" s="2"/>
      <c r="Y1272" s="2"/>
      <c r="Z1272" s="10"/>
      <c r="AA1272" s="21"/>
    </row>
    <row r="1273" spans="1:27" ht="15" customHeight="1" thickBot="1" x14ac:dyDescent="0.25">
      <c r="A1273" s="62" t="s">
        <v>521</v>
      </c>
      <c r="B1273" s="130" t="s">
        <v>882</v>
      </c>
      <c r="C1273" s="50"/>
      <c r="D1273" s="50"/>
      <c r="E1273" s="50"/>
      <c r="F1273" s="50"/>
      <c r="G1273" s="50"/>
      <c r="H1273" s="50"/>
      <c r="I1273" s="51"/>
      <c r="J1273" s="29">
        <f t="shared" si="152"/>
        <v>0</v>
      </c>
      <c r="K1273" s="29">
        <f t="shared" si="153"/>
        <v>0</v>
      </c>
      <c r="L1273" s="933"/>
      <c r="M1273" s="934"/>
      <c r="N1273" s="934"/>
      <c r="O1273" s="935"/>
      <c r="Q1273" s="28" t="s">
        <v>332</v>
      </c>
      <c r="R1273" s="23"/>
      <c r="S1273" s="23"/>
      <c r="T1273" s="23"/>
      <c r="U1273" s="23"/>
      <c r="V1273" s="23"/>
      <c r="W1273" s="23" t="s">
        <v>532</v>
      </c>
      <c r="X1273" s="3"/>
      <c r="Y1273" s="3"/>
      <c r="Z1273" s="14"/>
      <c r="AA1273" s="15"/>
    </row>
    <row r="1274" spans="1:27" ht="15" customHeight="1" x14ac:dyDescent="0.2">
      <c r="C1274" s="29">
        <f t="shared" ref="C1274:I1274" si="154">SUM(C1264:C1273)</f>
        <v>0</v>
      </c>
      <c r="D1274" s="29">
        <f t="shared" si="154"/>
        <v>0</v>
      </c>
      <c r="E1274" s="29">
        <f t="shared" si="154"/>
        <v>0</v>
      </c>
      <c r="F1274" s="29">
        <f t="shared" si="154"/>
        <v>0</v>
      </c>
      <c r="G1274" s="29">
        <f t="shared" si="154"/>
        <v>0</v>
      </c>
      <c r="H1274" s="29">
        <f t="shared" si="154"/>
        <v>0</v>
      </c>
      <c r="I1274" s="29">
        <f t="shared" si="154"/>
        <v>0</v>
      </c>
      <c r="J1274" s="29">
        <f t="shared" si="152"/>
        <v>0</v>
      </c>
      <c r="K1274" s="29">
        <f t="shared" si="153"/>
        <v>0</v>
      </c>
      <c r="L1274" s="4" t="s">
        <v>532</v>
      </c>
      <c r="X1274" s="5" t="s">
        <v>532</v>
      </c>
    </row>
    <row r="1275" spans="1:27" ht="15" customHeight="1" thickBot="1" x14ac:dyDescent="0.25"/>
    <row r="1276" spans="1:27" ht="15" customHeight="1" thickBot="1" x14ac:dyDescent="0.25">
      <c r="A1276" s="995" t="s">
        <v>944</v>
      </c>
      <c r="B1276" s="996"/>
      <c r="C1276" s="996"/>
      <c r="D1276" s="996"/>
      <c r="E1276" s="996"/>
      <c r="F1276" s="997"/>
      <c r="G1276" s="992" t="s">
        <v>1382</v>
      </c>
      <c r="H1276" s="993"/>
      <c r="I1276" s="994"/>
      <c r="L1276" s="945" t="s">
        <v>495</v>
      </c>
      <c r="M1276" s="946"/>
      <c r="N1276" s="946"/>
      <c r="O1276" s="947"/>
    </row>
    <row r="1277" spans="1:27" ht="15" customHeight="1" thickBot="1" x14ac:dyDescent="0.25">
      <c r="A1277" s="177" t="s">
        <v>496</v>
      </c>
      <c r="B1277" s="191" t="s">
        <v>497</v>
      </c>
      <c r="C1277" s="192" t="s">
        <v>498</v>
      </c>
      <c r="D1277" s="192" t="s">
        <v>499</v>
      </c>
      <c r="E1277" s="192" t="s">
        <v>500</v>
      </c>
      <c r="F1277" s="192" t="s">
        <v>501</v>
      </c>
      <c r="G1277" s="193" t="s">
        <v>502</v>
      </c>
      <c r="H1277" s="193" t="s">
        <v>503</v>
      </c>
      <c r="I1277" s="194" t="s">
        <v>504</v>
      </c>
      <c r="L1277" s="948"/>
      <c r="M1277" s="949"/>
      <c r="N1277" s="949"/>
      <c r="O1277" s="950"/>
      <c r="Q1277" s="24" t="s">
        <v>1384</v>
      </c>
      <c r="R1277" s="25" t="s">
        <v>563</v>
      </c>
      <c r="S1277" s="25" t="s">
        <v>945</v>
      </c>
      <c r="T1277" s="25" t="s">
        <v>341</v>
      </c>
      <c r="U1277" s="25" t="s">
        <v>340</v>
      </c>
      <c r="V1277" s="25"/>
      <c r="W1277" s="25"/>
      <c r="X1277" s="25"/>
      <c r="Y1277" s="26"/>
      <c r="Z1277" s="5" t="s">
        <v>532</v>
      </c>
    </row>
    <row r="1278" spans="1:27" ht="15" customHeight="1" x14ac:dyDescent="0.2">
      <c r="A1278" s="178" t="s">
        <v>521</v>
      </c>
      <c r="B1278" s="126" t="s">
        <v>949</v>
      </c>
      <c r="C1278" s="127"/>
      <c r="D1278" s="127"/>
      <c r="E1278" s="127"/>
      <c r="F1278" s="127"/>
      <c r="G1278" s="127"/>
      <c r="H1278" s="127"/>
      <c r="I1278" s="128"/>
      <c r="J1278" s="29">
        <f t="shared" si="152"/>
        <v>0</v>
      </c>
      <c r="K1278" s="29">
        <f t="shared" si="153"/>
        <v>0</v>
      </c>
      <c r="L1278" s="927" t="s">
        <v>528</v>
      </c>
      <c r="M1278" s="928"/>
      <c r="N1278" s="928"/>
      <c r="O1278" s="929"/>
      <c r="Q1278" s="27" t="s">
        <v>563</v>
      </c>
      <c r="R1278" s="10"/>
      <c r="S1278" s="2"/>
      <c r="T1278" s="20" t="s">
        <v>532</v>
      </c>
      <c r="U1278" s="20"/>
      <c r="V1278" s="2"/>
      <c r="W1278" s="20" t="s">
        <v>532</v>
      </c>
      <c r="X1278" s="20"/>
      <c r="Y1278" s="21"/>
    </row>
    <row r="1279" spans="1:27" ht="15" customHeight="1" x14ac:dyDescent="0.2">
      <c r="A1279" s="61" t="s">
        <v>521</v>
      </c>
      <c r="B1279" s="129" t="s">
        <v>950</v>
      </c>
      <c r="C1279" s="48"/>
      <c r="D1279" s="48"/>
      <c r="E1279" s="48"/>
      <c r="F1279" s="48"/>
      <c r="G1279" s="48"/>
      <c r="H1279" s="48"/>
      <c r="I1279" s="49"/>
      <c r="J1279" s="29">
        <f t="shared" si="152"/>
        <v>0</v>
      </c>
      <c r="K1279" s="29">
        <f t="shared" si="153"/>
        <v>0</v>
      </c>
      <c r="L1279" s="930"/>
      <c r="M1279" s="931"/>
      <c r="N1279" s="931"/>
      <c r="O1279" s="932"/>
      <c r="Q1279" s="27" t="s">
        <v>945</v>
      </c>
      <c r="R1279" s="2"/>
      <c r="S1279" s="10"/>
      <c r="T1279" s="20" t="s">
        <v>532</v>
      </c>
      <c r="U1279" s="20"/>
      <c r="V1279" s="2"/>
      <c r="W1279" s="20"/>
      <c r="X1279" s="20"/>
      <c r="Y1279" s="21"/>
      <c r="Z1279" s="5" t="s">
        <v>532</v>
      </c>
    </row>
    <row r="1280" spans="1:27" ht="15" customHeight="1" x14ac:dyDescent="0.2">
      <c r="A1280" s="61" t="s">
        <v>521</v>
      </c>
      <c r="B1280" s="129" t="s">
        <v>951</v>
      </c>
      <c r="C1280" s="48"/>
      <c r="D1280" s="48"/>
      <c r="E1280" s="48"/>
      <c r="F1280" s="48"/>
      <c r="G1280" s="48"/>
      <c r="H1280" s="48"/>
      <c r="I1280" s="49"/>
      <c r="J1280" s="29">
        <f t="shared" si="152"/>
        <v>0</v>
      </c>
      <c r="K1280" s="29">
        <f t="shared" si="153"/>
        <v>0</v>
      </c>
      <c r="L1280" s="930"/>
      <c r="M1280" s="931"/>
      <c r="N1280" s="931"/>
      <c r="O1280" s="932"/>
      <c r="Q1280" s="27" t="s">
        <v>340</v>
      </c>
      <c r="R1280" s="20"/>
      <c r="S1280" s="20" t="s">
        <v>532</v>
      </c>
      <c r="T1280" s="10"/>
      <c r="U1280" s="20"/>
      <c r="V1280" s="2"/>
      <c r="W1280" s="20"/>
      <c r="X1280" s="20"/>
      <c r="Y1280" s="21"/>
    </row>
    <row r="1281" spans="1:28" ht="15" customHeight="1" x14ac:dyDescent="0.2">
      <c r="A1281" s="61" t="s">
        <v>521</v>
      </c>
      <c r="B1281" s="129" t="s">
        <v>342</v>
      </c>
      <c r="C1281" s="48"/>
      <c r="D1281" s="48"/>
      <c r="E1281" s="48"/>
      <c r="F1281" s="48"/>
      <c r="G1281" s="48"/>
      <c r="H1281" s="48"/>
      <c r="I1281" s="49"/>
      <c r="J1281" s="29">
        <f t="shared" si="152"/>
        <v>0</v>
      </c>
      <c r="K1281" s="29">
        <f t="shared" si="153"/>
        <v>0</v>
      </c>
      <c r="L1281" s="930"/>
      <c r="M1281" s="931"/>
      <c r="N1281" s="931"/>
      <c r="O1281" s="932"/>
      <c r="Q1281" s="27" t="s">
        <v>341</v>
      </c>
      <c r="R1281" s="20"/>
      <c r="S1281" s="20"/>
      <c r="T1281" s="2"/>
      <c r="U1281" s="10"/>
      <c r="V1281" s="2"/>
      <c r="W1281" s="20" t="s">
        <v>532</v>
      </c>
      <c r="X1281" s="20" t="s">
        <v>532</v>
      </c>
      <c r="Y1281" s="21" t="s">
        <v>532</v>
      </c>
    </row>
    <row r="1282" spans="1:28" ht="15" customHeight="1" x14ac:dyDescent="0.2">
      <c r="A1282" s="61" t="s">
        <v>521</v>
      </c>
      <c r="B1282" s="129"/>
      <c r="C1282" s="48"/>
      <c r="D1282" s="48"/>
      <c r="E1282" s="48"/>
      <c r="F1282" s="48"/>
      <c r="G1282" s="48"/>
      <c r="H1282" s="48"/>
      <c r="I1282" s="49"/>
      <c r="J1282" s="29">
        <f t="shared" si="152"/>
        <v>0</v>
      </c>
      <c r="K1282" s="29">
        <f t="shared" si="153"/>
        <v>0</v>
      </c>
      <c r="L1282" s="930"/>
      <c r="M1282" s="931"/>
      <c r="N1282" s="931"/>
      <c r="O1282" s="932"/>
      <c r="Q1282" s="27"/>
      <c r="R1282" s="20"/>
      <c r="S1282" s="20"/>
      <c r="T1282" s="20"/>
      <c r="U1282" s="20" t="s">
        <v>532</v>
      </c>
      <c r="V1282" s="10"/>
      <c r="W1282" s="2"/>
      <c r="X1282" s="20"/>
      <c r="Y1282" s="21"/>
    </row>
    <row r="1283" spans="1:28" ht="15" customHeight="1" x14ac:dyDescent="0.2">
      <c r="A1283" s="61" t="s">
        <v>521</v>
      </c>
      <c r="B1283" s="129"/>
      <c r="C1283" s="48"/>
      <c r="D1283" s="48"/>
      <c r="E1283" s="48"/>
      <c r="F1283" s="48"/>
      <c r="G1283" s="48"/>
      <c r="H1283" s="48"/>
      <c r="I1283" s="49"/>
      <c r="J1283" s="29">
        <f t="shared" si="152"/>
        <v>0</v>
      </c>
      <c r="K1283" s="29">
        <f t="shared" si="153"/>
        <v>0</v>
      </c>
      <c r="L1283" s="930"/>
      <c r="M1283" s="931"/>
      <c r="N1283" s="931"/>
      <c r="O1283" s="932"/>
      <c r="Q1283" s="27"/>
      <c r="R1283" s="20"/>
      <c r="S1283" s="20"/>
      <c r="T1283" s="20"/>
      <c r="U1283" s="20"/>
      <c r="V1283" s="2"/>
      <c r="W1283" s="10"/>
      <c r="X1283" s="20"/>
      <c r="Y1283" s="21"/>
    </row>
    <row r="1284" spans="1:28" ht="15" customHeight="1" x14ac:dyDescent="0.2">
      <c r="A1284" s="61" t="s">
        <v>521</v>
      </c>
      <c r="B1284" s="129"/>
      <c r="C1284" s="48"/>
      <c r="D1284" s="48"/>
      <c r="E1284" s="48"/>
      <c r="F1284" s="48"/>
      <c r="G1284" s="48"/>
      <c r="H1284" s="48"/>
      <c r="I1284" s="49"/>
      <c r="J1284" s="29">
        <f>D1284+E1284+F1284</f>
        <v>0</v>
      </c>
      <c r="K1284" s="29">
        <f>D1284*2+E1284</f>
        <v>0</v>
      </c>
      <c r="L1284" s="930"/>
      <c r="M1284" s="931"/>
      <c r="N1284" s="931"/>
      <c r="O1284" s="932"/>
      <c r="Q1284" s="27"/>
      <c r="R1284" s="20"/>
      <c r="S1284" s="20"/>
      <c r="T1284" s="20"/>
      <c r="U1284" s="20" t="s">
        <v>532</v>
      </c>
      <c r="V1284" s="2"/>
      <c r="W1284" s="2"/>
      <c r="X1284" s="10"/>
      <c r="Y1284" s="21"/>
    </row>
    <row r="1285" spans="1:28" ht="15" customHeight="1" thickBot="1" x14ac:dyDescent="0.25">
      <c r="A1285" s="62" t="s">
        <v>521</v>
      </c>
      <c r="B1285" s="130"/>
      <c r="C1285" s="50"/>
      <c r="D1285" s="50"/>
      <c r="E1285" s="50"/>
      <c r="F1285" s="50"/>
      <c r="G1285" s="50"/>
      <c r="H1285" s="50"/>
      <c r="I1285" s="51"/>
      <c r="J1285" s="29">
        <f t="shared" si="152"/>
        <v>0</v>
      </c>
      <c r="K1285" s="29">
        <f t="shared" si="153"/>
        <v>0</v>
      </c>
      <c r="L1285" s="933"/>
      <c r="M1285" s="934"/>
      <c r="N1285" s="934"/>
      <c r="O1285" s="935"/>
      <c r="Q1285" s="28"/>
      <c r="R1285" s="23"/>
      <c r="S1285" s="23"/>
      <c r="T1285" s="23"/>
      <c r="U1285" s="23" t="s">
        <v>532</v>
      </c>
      <c r="V1285" s="3"/>
      <c r="W1285" s="3"/>
      <c r="X1285" s="14"/>
      <c r="Y1285" s="15"/>
    </row>
    <row r="1286" spans="1:28" ht="15" customHeight="1" x14ac:dyDescent="0.2">
      <c r="C1286" s="29">
        <f>SUM(C1278:C1285)</f>
        <v>0</v>
      </c>
      <c r="D1286" s="29">
        <f>SUM(D1278:D1285)</f>
        <v>0</v>
      </c>
      <c r="E1286" s="29">
        <v>0</v>
      </c>
      <c r="F1286" s="29">
        <f>SUM(F1278:F1285)</f>
        <v>0</v>
      </c>
      <c r="G1286" s="29">
        <f>SUM(G1278:G1285)</f>
        <v>0</v>
      </c>
      <c r="H1286" s="29">
        <f>SUM(H1278:H1285)</f>
        <v>0</v>
      </c>
      <c r="I1286" s="29">
        <f>SUM(I1278:I1285)</f>
        <v>0</v>
      </c>
      <c r="J1286" s="29">
        <f t="shared" si="152"/>
        <v>0</v>
      </c>
      <c r="K1286" s="29">
        <f t="shared" si="153"/>
        <v>0</v>
      </c>
      <c r="Q1286" s="5" t="s">
        <v>532</v>
      </c>
    </row>
    <row r="1287" spans="1:28" ht="15" customHeight="1" thickBot="1" x14ac:dyDescent="0.25"/>
    <row r="1288" spans="1:28" ht="15" customHeight="1" thickBot="1" x14ac:dyDescent="0.25">
      <c r="A1288" s="995" t="s">
        <v>1016</v>
      </c>
      <c r="B1288" s="996"/>
      <c r="C1288" s="996"/>
      <c r="D1288" s="996"/>
      <c r="E1288" s="996"/>
      <c r="F1288" s="997"/>
      <c r="G1288" s="992" t="s">
        <v>1382</v>
      </c>
      <c r="H1288" s="993"/>
      <c r="I1288" s="994"/>
      <c r="L1288" s="986" t="s">
        <v>588</v>
      </c>
      <c r="M1288" s="987"/>
      <c r="N1288" s="987"/>
      <c r="O1288" s="988"/>
    </row>
    <row r="1289" spans="1:28" ht="15" customHeight="1" thickBot="1" x14ac:dyDescent="0.25">
      <c r="A1289" s="56" t="s">
        <v>496</v>
      </c>
      <c r="B1289" s="87" t="s">
        <v>497</v>
      </c>
      <c r="C1289" s="57" t="s">
        <v>498</v>
      </c>
      <c r="D1289" s="57" t="s">
        <v>499</v>
      </c>
      <c r="E1289" s="57" t="s">
        <v>500</v>
      </c>
      <c r="F1289" s="57" t="s">
        <v>501</v>
      </c>
      <c r="G1289" s="58" t="s">
        <v>502</v>
      </c>
      <c r="H1289" s="58" t="s">
        <v>503</v>
      </c>
      <c r="I1289" s="59" t="s">
        <v>504</v>
      </c>
      <c r="L1289" s="989"/>
      <c r="M1289" s="990"/>
      <c r="N1289" s="990"/>
      <c r="O1289" s="991"/>
      <c r="Q1289" s="24" t="s">
        <v>1384</v>
      </c>
      <c r="R1289" s="25" t="s">
        <v>241</v>
      </c>
      <c r="S1289" s="25" t="s">
        <v>1300</v>
      </c>
      <c r="T1289" s="25" t="s">
        <v>1088</v>
      </c>
      <c r="U1289" s="25" t="s">
        <v>242</v>
      </c>
      <c r="V1289" s="25" t="s">
        <v>1089</v>
      </c>
      <c r="W1289" s="25" t="s">
        <v>610</v>
      </c>
      <c r="X1289" s="25" t="s">
        <v>591</v>
      </c>
      <c r="Y1289" s="26" t="s">
        <v>1206</v>
      </c>
    </row>
    <row r="1290" spans="1:28" ht="15" customHeight="1" x14ac:dyDescent="0.2">
      <c r="A1290" s="60">
        <v>1</v>
      </c>
      <c r="B1290" s="53" t="s">
        <v>1094</v>
      </c>
      <c r="C1290" s="46">
        <v>14</v>
      </c>
      <c r="D1290" s="46">
        <v>12</v>
      </c>
      <c r="E1290" s="46">
        <v>1</v>
      </c>
      <c r="F1290" s="46">
        <v>1</v>
      </c>
      <c r="G1290" s="46">
        <v>32</v>
      </c>
      <c r="H1290" s="46">
        <v>6</v>
      </c>
      <c r="I1290" s="47">
        <v>25</v>
      </c>
      <c r="J1290" s="29">
        <f t="shared" si="152"/>
        <v>14</v>
      </c>
      <c r="K1290" s="29">
        <f t="shared" si="153"/>
        <v>25</v>
      </c>
      <c r="L1290" s="930" t="s">
        <v>1409</v>
      </c>
      <c r="M1290" s="931"/>
      <c r="N1290" s="931"/>
      <c r="O1290" s="932"/>
      <c r="Q1290" s="27" t="s">
        <v>241</v>
      </c>
      <c r="R1290" s="10"/>
      <c r="S1290" s="2"/>
      <c r="T1290" s="20" t="s">
        <v>532</v>
      </c>
      <c r="U1290" s="20"/>
      <c r="V1290" s="2"/>
      <c r="W1290" s="20" t="s">
        <v>532</v>
      </c>
      <c r="X1290" s="20"/>
      <c r="Y1290" s="21"/>
      <c r="AB1290" s="5" t="s">
        <v>532</v>
      </c>
    </row>
    <row r="1291" spans="1:28" ht="15" customHeight="1" x14ac:dyDescent="0.2">
      <c r="A1291" s="61">
        <v>2</v>
      </c>
      <c r="B1291" s="54" t="s">
        <v>1023</v>
      </c>
      <c r="C1291" s="48">
        <v>14</v>
      </c>
      <c r="D1291" s="48">
        <v>12</v>
      </c>
      <c r="E1291" s="48">
        <v>1</v>
      </c>
      <c r="F1291" s="48">
        <v>1</v>
      </c>
      <c r="G1291" s="48">
        <v>38</v>
      </c>
      <c r="H1291" s="48">
        <v>13</v>
      </c>
      <c r="I1291" s="49">
        <v>25</v>
      </c>
      <c r="J1291" s="29">
        <f t="shared" si="152"/>
        <v>14</v>
      </c>
      <c r="K1291" s="29">
        <f t="shared" si="153"/>
        <v>25</v>
      </c>
      <c r="L1291" s="930"/>
      <c r="M1291" s="931"/>
      <c r="N1291" s="931"/>
      <c r="O1291" s="932"/>
      <c r="Q1291" s="27" t="s">
        <v>1300</v>
      </c>
      <c r="R1291" s="2"/>
      <c r="S1291" s="10"/>
      <c r="T1291" s="20" t="s">
        <v>532</v>
      </c>
      <c r="U1291" s="20"/>
      <c r="V1291" s="2"/>
      <c r="W1291" s="20"/>
      <c r="X1291" s="20"/>
      <c r="Y1291" s="21"/>
    </row>
    <row r="1292" spans="1:28" ht="15" customHeight="1" x14ac:dyDescent="0.2">
      <c r="A1292" s="61">
        <v>3</v>
      </c>
      <c r="B1292" s="54" t="s">
        <v>244</v>
      </c>
      <c r="C1292" s="48">
        <v>14</v>
      </c>
      <c r="D1292" s="48">
        <v>8</v>
      </c>
      <c r="E1292" s="48">
        <v>2</v>
      </c>
      <c r="F1292" s="48">
        <v>4</v>
      </c>
      <c r="G1292" s="48">
        <v>43</v>
      </c>
      <c r="H1292" s="48">
        <v>24</v>
      </c>
      <c r="I1292" s="49">
        <v>18</v>
      </c>
      <c r="J1292" s="29">
        <f t="shared" si="152"/>
        <v>14</v>
      </c>
      <c r="K1292" s="29">
        <f t="shared" si="153"/>
        <v>18</v>
      </c>
      <c r="L1292" s="930"/>
      <c r="M1292" s="931"/>
      <c r="N1292" s="931"/>
      <c r="O1292" s="932"/>
      <c r="Q1292" s="27" t="s">
        <v>1088</v>
      </c>
      <c r="R1292" s="20"/>
      <c r="S1292" s="20" t="s">
        <v>532</v>
      </c>
      <c r="T1292" s="10"/>
      <c r="U1292" s="20"/>
      <c r="V1292" s="2"/>
      <c r="W1292" s="20"/>
      <c r="X1292" s="20"/>
      <c r="Y1292" s="21"/>
    </row>
    <row r="1293" spans="1:28" ht="15" customHeight="1" x14ac:dyDescent="0.2">
      <c r="A1293" s="61">
        <v>4</v>
      </c>
      <c r="B1293" s="54" t="s">
        <v>1092</v>
      </c>
      <c r="C1293" s="48">
        <v>13</v>
      </c>
      <c r="D1293" s="48">
        <v>4</v>
      </c>
      <c r="E1293" s="48">
        <v>2</v>
      </c>
      <c r="F1293" s="48">
        <v>7</v>
      </c>
      <c r="G1293" s="48">
        <v>28</v>
      </c>
      <c r="H1293" s="48">
        <v>34</v>
      </c>
      <c r="I1293" s="49">
        <v>10</v>
      </c>
      <c r="J1293" s="29">
        <f t="shared" si="152"/>
        <v>13</v>
      </c>
      <c r="K1293" s="29">
        <f t="shared" si="153"/>
        <v>10</v>
      </c>
      <c r="L1293" s="930"/>
      <c r="M1293" s="931"/>
      <c r="N1293" s="931"/>
      <c r="O1293" s="932"/>
      <c r="Q1293" s="27" t="s">
        <v>242</v>
      </c>
      <c r="R1293" s="20"/>
      <c r="S1293" s="20"/>
      <c r="T1293" s="2"/>
      <c r="U1293" s="10"/>
      <c r="V1293" s="2"/>
      <c r="W1293" s="20" t="s">
        <v>532</v>
      </c>
      <c r="X1293" s="20" t="s">
        <v>532</v>
      </c>
      <c r="Y1293" s="21" t="s">
        <v>532</v>
      </c>
    </row>
    <row r="1294" spans="1:28" ht="15" customHeight="1" x14ac:dyDescent="0.2">
      <c r="A1294" s="61">
        <v>5</v>
      </c>
      <c r="B1294" s="54" t="s">
        <v>1200</v>
      </c>
      <c r="C1294" s="48">
        <v>13</v>
      </c>
      <c r="D1294" s="48">
        <v>4</v>
      </c>
      <c r="E1294" s="48">
        <v>1</v>
      </c>
      <c r="F1294" s="48">
        <v>8</v>
      </c>
      <c r="G1294" s="48">
        <v>21</v>
      </c>
      <c r="H1294" s="48">
        <v>32</v>
      </c>
      <c r="I1294" s="49">
        <v>9</v>
      </c>
      <c r="J1294" s="29">
        <f t="shared" si="152"/>
        <v>13</v>
      </c>
      <c r="K1294" s="29">
        <f t="shared" si="153"/>
        <v>9</v>
      </c>
      <c r="L1294" s="930"/>
      <c r="M1294" s="931"/>
      <c r="N1294" s="931"/>
      <c r="O1294" s="932"/>
      <c r="Q1294" s="27" t="s">
        <v>1089</v>
      </c>
      <c r="R1294" s="20"/>
      <c r="S1294" s="20"/>
      <c r="T1294" s="20"/>
      <c r="U1294" s="20" t="s">
        <v>532</v>
      </c>
      <c r="V1294" s="10"/>
      <c r="W1294" s="2"/>
      <c r="X1294" s="20"/>
      <c r="Y1294" s="21"/>
    </row>
    <row r="1295" spans="1:28" ht="15" customHeight="1" x14ac:dyDescent="0.2">
      <c r="A1295" s="61">
        <v>6</v>
      </c>
      <c r="B1295" s="54" t="s">
        <v>245</v>
      </c>
      <c r="C1295" s="48">
        <v>13</v>
      </c>
      <c r="D1295" s="48">
        <v>2</v>
      </c>
      <c r="E1295" s="48">
        <v>3</v>
      </c>
      <c r="F1295" s="48">
        <v>8</v>
      </c>
      <c r="G1295" s="48">
        <v>18</v>
      </c>
      <c r="H1295" s="48">
        <v>27</v>
      </c>
      <c r="I1295" s="49">
        <v>7</v>
      </c>
      <c r="J1295" s="29">
        <f t="shared" si="152"/>
        <v>13</v>
      </c>
      <c r="K1295" s="29">
        <f t="shared" si="153"/>
        <v>7</v>
      </c>
      <c r="L1295" s="930"/>
      <c r="M1295" s="931"/>
      <c r="N1295" s="931"/>
      <c r="O1295" s="932"/>
      <c r="Q1295" s="27" t="s">
        <v>610</v>
      </c>
      <c r="R1295" s="20"/>
      <c r="S1295" s="20"/>
      <c r="T1295" s="20"/>
      <c r="U1295" s="20"/>
      <c r="V1295" s="2"/>
      <c r="W1295" s="10"/>
      <c r="X1295" s="20"/>
      <c r="Y1295" s="21"/>
    </row>
    <row r="1296" spans="1:28" ht="15" customHeight="1" x14ac:dyDescent="0.2">
      <c r="A1296" s="61">
        <v>7</v>
      </c>
      <c r="B1296" s="54" t="s">
        <v>1211</v>
      </c>
      <c r="C1296" s="48">
        <v>13</v>
      </c>
      <c r="D1296" s="48">
        <v>3</v>
      </c>
      <c r="E1296" s="48">
        <v>0</v>
      </c>
      <c r="F1296" s="48">
        <v>10</v>
      </c>
      <c r="G1296" s="48">
        <v>15</v>
      </c>
      <c r="H1296" s="48">
        <v>41</v>
      </c>
      <c r="I1296" s="49">
        <v>6</v>
      </c>
      <c r="J1296" s="29">
        <f t="shared" si="152"/>
        <v>13</v>
      </c>
      <c r="K1296" s="29">
        <f t="shared" si="153"/>
        <v>6</v>
      </c>
      <c r="L1296" s="930"/>
      <c r="M1296" s="931"/>
      <c r="N1296" s="931"/>
      <c r="O1296" s="932"/>
      <c r="Q1296" s="27" t="s">
        <v>591</v>
      </c>
      <c r="R1296" s="20"/>
      <c r="S1296" s="20"/>
      <c r="T1296" s="20"/>
      <c r="U1296" s="20" t="s">
        <v>532</v>
      </c>
      <c r="V1296" s="2"/>
      <c r="W1296" s="2"/>
      <c r="X1296" s="10"/>
      <c r="Y1296" s="21"/>
    </row>
    <row r="1297" spans="1:28" ht="15" customHeight="1" thickBot="1" x14ac:dyDescent="0.25">
      <c r="A1297" s="62">
        <v>8</v>
      </c>
      <c r="B1297" s="55" t="s">
        <v>1093</v>
      </c>
      <c r="C1297" s="50">
        <v>10</v>
      </c>
      <c r="D1297" s="50">
        <v>1</v>
      </c>
      <c r="E1297" s="50">
        <v>2</v>
      </c>
      <c r="F1297" s="50">
        <v>7</v>
      </c>
      <c r="G1297" s="50">
        <v>7</v>
      </c>
      <c r="H1297" s="50">
        <v>27</v>
      </c>
      <c r="I1297" s="51">
        <v>4</v>
      </c>
      <c r="J1297" s="29">
        <f t="shared" si="152"/>
        <v>10</v>
      </c>
      <c r="K1297" s="29">
        <f t="shared" si="153"/>
        <v>4</v>
      </c>
      <c r="L1297" s="933"/>
      <c r="M1297" s="934"/>
      <c r="N1297" s="934"/>
      <c r="O1297" s="935"/>
      <c r="Q1297" s="28" t="s">
        <v>1206</v>
      </c>
      <c r="R1297" s="23"/>
      <c r="S1297" s="23"/>
      <c r="T1297" s="23"/>
      <c r="U1297" s="23" t="s">
        <v>532</v>
      </c>
      <c r="V1297" s="3"/>
      <c r="W1297" s="3"/>
      <c r="X1297" s="14"/>
      <c r="Y1297" s="15"/>
    </row>
    <row r="1298" spans="1:28" ht="15" customHeight="1" x14ac:dyDescent="0.2">
      <c r="C1298" s="29">
        <v>104</v>
      </c>
      <c r="D1298" s="29">
        <v>46</v>
      </c>
      <c r="E1298" s="29">
        <v>12</v>
      </c>
      <c r="F1298" s="29">
        <v>46</v>
      </c>
      <c r="G1298" s="29">
        <v>202</v>
      </c>
      <c r="H1298" s="29">
        <v>204</v>
      </c>
      <c r="I1298" s="29">
        <v>104</v>
      </c>
      <c r="J1298" s="29">
        <f t="shared" si="152"/>
        <v>104</v>
      </c>
      <c r="K1298" s="29">
        <f t="shared" si="153"/>
        <v>104</v>
      </c>
      <c r="L1298" s="4" t="s">
        <v>532</v>
      </c>
    </row>
    <row r="1299" spans="1:28" ht="15" customHeight="1" thickBot="1" x14ac:dyDescent="0.25"/>
    <row r="1300" spans="1:28" ht="15" customHeight="1" thickBot="1" x14ac:dyDescent="0.25">
      <c r="A1300" s="995" t="s">
        <v>1410</v>
      </c>
      <c r="B1300" s="996"/>
      <c r="C1300" s="996"/>
      <c r="D1300" s="996"/>
      <c r="E1300" s="996"/>
      <c r="F1300" s="997"/>
      <c r="G1300" s="992" t="s">
        <v>1382</v>
      </c>
      <c r="H1300" s="993"/>
      <c r="I1300" s="994"/>
      <c r="L1300" s="945" t="s">
        <v>495</v>
      </c>
      <c r="M1300" s="946"/>
      <c r="N1300" s="946"/>
      <c r="O1300" s="947"/>
    </row>
    <row r="1301" spans="1:28" ht="15" customHeight="1" thickBot="1" x14ac:dyDescent="0.25">
      <c r="A1301" s="56" t="s">
        <v>496</v>
      </c>
      <c r="B1301" s="87" t="s">
        <v>497</v>
      </c>
      <c r="C1301" s="57" t="s">
        <v>498</v>
      </c>
      <c r="D1301" s="57" t="s">
        <v>499</v>
      </c>
      <c r="E1301" s="57" t="s">
        <v>500</v>
      </c>
      <c r="F1301" s="57" t="s">
        <v>501</v>
      </c>
      <c r="G1301" s="58" t="s">
        <v>502</v>
      </c>
      <c r="H1301" s="58" t="s">
        <v>503</v>
      </c>
      <c r="I1301" s="59" t="s">
        <v>504</v>
      </c>
      <c r="L1301" s="948"/>
      <c r="M1301" s="949"/>
      <c r="N1301" s="949"/>
      <c r="O1301" s="950"/>
      <c r="Q1301" s="24" t="s">
        <v>1384</v>
      </c>
      <c r="R1301" s="25" t="s">
        <v>241</v>
      </c>
      <c r="S1301" s="25" t="s">
        <v>652</v>
      </c>
      <c r="T1301" s="25" t="s">
        <v>590</v>
      </c>
      <c r="U1301" s="25" t="s">
        <v>564</v>
      </c>
      <c r="V1301" s="25" t="s">
        <v>59</v>
      </c>
      <c r="W1301" s="25" t="s">
        <v>1411</v>
      </c>
      <c r="X1301" s="25" t="s">
        <v>1007</v>
      </c>
      <c r="Y1301" s="26" t="s">
        <v>704</v>
      </c>
    </row>
    <row r="1302" spans="1:28" ht="15" customHeight="1" x14ac:dyDescent="0.2">
      <c r="A1302" s="60" t="s">
        <v>521</v>
      </c>
      <c r="B1302" s="53" t="s">
        <v>1412</v>
      </c>
      <c r="C1302" s="46"/>
      <c r="D1302" s="46"/>
      <c r="E1302" s="46"/>
      <c r="F1302" s="46"/>
      <c r="G1302" s="46"/>
      <c r="H1302" s="46"/>
      <c r="I1302" s="47"/>
      <c r="J1302" s="29">
        <f t="shared" si="152"/>
        <v>0</v>
      </c>
      <c r="K1302" s="29">
        <f t="shared" si="153"/>
        <v>0</v>
      </c>
      <c r="L1302" s="927" t="s">
        <v>528</v>
      </c>
      <c r="M1302" s="928"/>
      <c r="N1302" s="928"/>
      <c r="O1302" s="929"/>
      <c r="Q1302" s="27" t="s">
        <v>241</v>
      </c>
      <c r="R1302" s="10"/>
      <c r="S1302" s="2"/>
      <c r="T1302" s="20" t="s">
        <v>532</v>
      </c>
      <c r="U1302" s="20"/>
      <c r="V1302" s="2"/>
      <c r="W1302" s="20" t="s">
        <v>532</v>
      </c>
      <c r="X1302" s="20"/>
      <c r="Y1302" s="21"/>
      <c r="AB1302" s="5" t="s">
        <v>532</v>
      </c>
    </row>
    <row r="1303" spans="1:28" ht="15" customHeight="1" x14ac:dyDescent="0.2">
      <c r="A1303" s="61" t="s">
        <v>521</v>
      </c>
      <c r="B1303" s="54" t="s">
        <v>1413</v>
      </c>
      <c r="C1303" s="48"/>
      <c r="D1303" s="48"/>
      <c r="E1303" s="48"/>
      <c r="F1303" s="48"/>
      <c r="G1303" s="48"/>
      <c r="H1303" s="48"/>
      <c r="I1303" s="49"/>
      <c r="J1303" s="29">
        <f t="shared" si="152"/>
        <v>0</v>
      </c>
      <c r="K1303" s="29">
        <f t="shared" si="153"/>
        <v>0</v>
      </c>
      <c r="L1303" s="930"/>
      <c r="M1303" s="931"/>
      <c r="N1303" s="931"/>
      <c r="O1303" s="932"/>
      <c r="Q1303" s="27" t="s">
        <v>652</v>
      </c>
      <c r="R1303" s="2"/>
      <c r="S1303" s="10"/>
      <c r="T1303" s="20" t="s">
        <v>532</v>
      </c>
      <c r="U1303" s="20"/>
      <c r="V1303" s="2"/>
      <c r="W1303" s="20"/>
      <c r="X1303" s="20"/>
      <c r="Y1303" s="21"/>
    </row>
    <row r="1304" spans="1:28" ht="15" customHeight="1" x14ac:dyDescent="0.2">
      <c r="A1304" s="61" t="s">
        <v>521</v>
      </c>
      <c r="B1304" s="54" t="s">
        <v>1414</v>
      </c>
      <c r="C1304" s="48"/>
      <c r="D1304" s="48"/>
      <c r="E1304" s="48"/>
      <c r="F1304" s="48"/>
      <c r="G1304" s="48"/>
      <c r="H1304" s="48"/>
      <c r="I1304" s="49"/>
      <c r="J1304" s="29">
        <f t="shared" si="152"/>
        <v>0</v>
      </c>
      <c r="K1304" s="29">
        <f t="shared" si="153"/>
        <v>0</v>
      </c>
      <c r="L1304" s="930"/>
      <c r="M1304" s="931"/>
      <c r="N1304" s="931"/>
      <c r="O1304" s="932"/>
      <c r="Q1304" s="27" t="s">
        <v>590</v>
      </c>
      <c r="R1304" s="20"/>
      <c r="S1304" s="20" t="s">
        <v>532</v>
      </c>
      <c r="T1304" s="10"/>
      <c r="U1304" s="20"/>
      <c r="V1304" s="2"/>
      <c r="W1304" s="20"/>
      <c r="X1304" s="20"/>
      <c r="Y1304" s="21"/>
    </row>
    <row r="1305" spans="1:28" ht="15" customHeight="1" x14ac:dyDescent="0.2">
      <c r="A1305" s="61" t="s">
        <v>521</v>
      </c>
      <c r="B1305" s="54" t="s">
        <v>1415</v>
      </c>
      <c r="C1305" s="48"/>
      <c r="D1305" s="48"/>
      <c r="E1305" s="48"/>
      <c r="F1305" s="48"/>
      <c r="G1305" s="48"/>
      <c r="H1305" s="48"/>
      <c r="I1305" s="49"/>
      <c r="J1305" s="29">
        <f t="shared" si="152"/>
        <v>0</v>
      </c>
      <c r="K1305" s="29">
        <f t="shared" si="153"/>
        <v>0</v>
      </c>
      <c r="L1305" s="930"/>
      <c r="M1305" s="931"/>
      <c r="N1305" s="931"/>
      <c r="O1305" s="932"/>
      <c r="Q1305" s="27" t="s">
        <v>564</v>
      </c>
      <c r="R1305" s="20"/>
      <c r="S1305" s="20"/>
      <c r="T1305" s="2"/>
      <c r="U1305" s="10"/>
      <c r="V1305" s="2"/>
      <c r="W1305" s="20" t="s">
        <v>532</v>
      </c>
      <c r="X1305" s="20" t="s">
        <v>532</v>
      </c>
      <c r="Y1305" s="21" t="s">
        <v>532</v>
      </c>
    </row>
    <row r="1306" spans="1:28" ht="15" customHeight="1" x14ac:dyDescent="0.2">
      <c r="A1306" s="61" t="s">
        <v>521</v>
      </c>
      <c r="B1306" s="54" t="s">
        <v>1416</v>
      </c>
      <c r="C1306" s="48"/>
      <c r="D1306" s="48"/>
      <c r="E1306" s="48"/>
      <c r="F1306" s="48"/>
      <c r="G1306" s="48"/>
      <c r="H1306" s="48"/>
      <c r="I1306" s="49"/>
      <c r="J1306" s="29">
        <f t="shared" si="152"/>
        <v>0</v>
      </c>
      <c r="K1306" s="29">
        <f t="shared" si="153"/>
        <v>0</v>
      </c>
      <c r="L1306" s="930"/>
      <c r="M1306" s="931"/>
      <c r="N1306" s="931"/>
      <c r="O1306" s="932"/>
      <c r="Q1306" s="27" t="s">
        <v>59</v>
      </c>
      <c r="R1306" s="20"/>
      <c r="S1306" s="20"/>
      <c r="T1306" s="20"/>
      <c r="U1306" s="20" t="s">
        <v>532</v>
      </c>
      <c r="V1306" s="10"/>
      <c r="W1306" s="2"/>
      <c r="X1306" s="20"/>
      <c r="Y1306" s="21"/>
    </row>
    <row r="1307" spans="1:28" ht="15" customHeight="1" x14ac:dyDescent="0.2">
      <c r="A1307" s="61" t="s">
        <v>521</v>
      </c>
      <c r="B1307" s="54" t="s">
        <v>1417</v>
      </c>
      <c r="C1307" s="48"/>
      <c r="D1307" s="48"/>
      <c r="E1307" s="48"/>
      <c r="F1307" s="48"/>
      <c r="G1307" s="48"/>
      <c r="H1307" s="48"/>
      <c r="I1307" s="49"/>
      <c r="J1307" s="29">
        <f t="shared" si="152"/>
        <v>0</v>
      </c>
      <c r="K1307" s="29">
        <f t="shared" si="153"/>
        <v>0</v>
      </c>
      <c r="L1307" s="930"/>
      <c r="M1307" s="931"/>
      <c r="N1307" s="931"/>
      <c r="O1307" s="932"/>
      <c r="Q1307" s="27" t="s">
        <v>1411</v>
      </c>
      <c r="R1307" s="20"/>
      <c r="S1307" s="20"/>
      <c r="T1307" s="20"/>
      <c r="U1307" s="20"/>
      <c r="V1307" s="2"/>
      <c r="W1307" s="10"/>
      <c r="X1307" s="20"/>
      <c r="Y1307" s="21"/>
    </row>
    <row r="1308" spans="1:28" ht="15" customHeight="1" x14ac:dyDescent="0.2">
      <c r="A1308" s="61" t="s">
        <v>521</v>
      </c>
      <c r="B1308" s="54" t="s">
        <v>1418</v>
      </c>
      <c r="C1308" s="48"/>
      <c r="D1308" s="48"/>
      <c r="E1308" s="48"/>
      <c r="F1308" s="48"/>
      <c r="G1308" s="48"/>
      <c r="H1308" s="48"/>
      <c r="I1308" s="49"/>
      <c r="J1308" s="29">
        <f t="shared" si="152"/>
        <v>0</v>
      </c>
      <c r="K1308" s="29">
        <f t="shared" si="153"/>
        <v>0</v>
      </c>
      <c r="L1308" s="930"/>
      <c r="M1308" s="931"/>
      <c r="N1308" s="931"/>
      <c r="O1308" s="932"/>
      <c r="Q1308" s="27" t="s">
        <v>1007</v>
      </c>
      <c r="R1308" s="20"/>
      <c r="S1308" s="20"/>
      <c r="T1308" s="20"/>
      <c r="U1308" s="20" t="s">
        <v>532</v>
      </c>
      <c r="V1308" s="2"/>
      <c r="W1308" s="2"/>
      <c r="X1308" s="10"/>
      <c r="Y1308" s="21"/>
    </row>
    <row r="1309" spans="1:28" ht="15" customHeight="1" thickBot="1" x14ac:dyDescent="0.25">
      <c r="A1309" s="62" t="s">
        <v>521</v>
      </c>
      <c r="B1309" s="55" t="s">
        <v>1419</v>
      </c>
      <c r="C1309" s="50"/>
      <c r="D1309" s="50"/>
      <c r="E1309" s="50"/>
      <c r="F1309" s="50"/>
      <c r="G1309" s="50"/>
      <c r="H1309" s="50"/>
      <c r="I1309" s="51"/>
      <c r="J1309" s="29">
        <f t="shared" si="152"/>
        <v>0</v>
      </c>
      <c r="K1309" s="29">
        <f t="shared" si="153"/>
        <v>0</v>
      </c>
      <c r="L1309" s="933"/>
      <c r="M1309" s="934"/>
      <c r="N1309" s="934"/>
      <c r="O1309" s="935"/>
      <c r="Q1309" s="28" t="s">
        <v>704</v>
      </c>
      <c r="R1309" s="23"/>
      <c r="S1309" s="23"/>
      <c r="T1309" s="23"/>
      <c r="U1309" s="23" t="s">
        <v>532</v>
      </c>
      <c r="V1309" s="3"/>
      <c r="W1309" s="3"/>
      <c r="X1309" s="14"/>
      <c r="Y1309" s="15"/>
    </row>
    <row r="1310" spans="1:28" ht="15" customHeight="1" x14ac:dyDescent="0.2">
      <c r="C1310" s="29">
        <v>0</v>
      </c>
      <c r="D1310" s="29">
        <v>0</v>
      </c>
      <c r="E1310" s="29">
        <v>0</v>
      </c>
      <c r="F1310" s="29">
        <v>0</v>
      </c>
      <c r="G1310" s="29">
        <v>0</v>
      </c>
      <c r="H1310" s="29">
        <v>0</v>
      </c>
      <c r="I1310" s="29">
        <v>0</v>
      </c>
      <c r="J1310" s="29">
        <f t="shared" si="152"/>
        <v>0</v>
      </c>
      <c r="K1310" s="29">
        <f t="shared" si="153"/>
        <v>0</v>
      </c>
      <c r="L1310" s="4" t="s">
        <v>532</v>
      </c>
    </row>
    <row r="1311" spans="1:28" ht="15" customHeight="1" thickBot="1" x14ac:dyDescent="0.25"/>
    <row r="1312" spans="1:28" ht="15" customHeight="1" thickBot="1" x14ac:dyDescent="0.25">
      <c r="A1312" s="939" t="s">
        <v>347</v>
      </c>
      <c r="B1312" s="940"/>
      <c r="C1312" s="940"/>
      <c r="D1312" s="940"/>
      <c r="E1312" s="940"/>
      <c r="F1312" s="941"/>
      <c r="G1312" s="967" t="s">
        <v>1382</v>
      </c>
      <c r="H1312" s="968"/>
      <c r="I1312" s="969"/>
      <c r="L1312" s="945" t="s">
        <v>495</v>
      </c>
      <c r="M1312" s="946"/>
      <c r="N1312" s="946"/>
      <c r="O1312" s="947"/>
    </row>
    <row r="1313" spans="1:30" ht="15" customHeight="1" thickBot="1" x14ac:dyDescent="0.25">
      <c r="A1313" s="80" t="s">
        <v>496</v>
      </c>
      <c r="B1313" s="88" t="s">
        <v>497</v>
      </c>
      <c r="C1313" s="81" t="s">
        <v>498</v>
      </c>
      <c r="D1313" s="81" t="s">
        <v>499</v>
      </c>
      <c r="E1313" s="81" t="s">
        <v>500</v>
      </c>
      <c r="F1313" s="81" t="s">
        <v>501</v>
      </c>
      <c r="G1313" s="82" t="s">
        <v>502</v>
      </c>
      <c r="H1313" s="82" t="s">
        <v>503</v>
      </c>
      <c r="I1313" s="83" t="s">
        <v>504</v>
      </c>
      <c r="L1313" s="948"/>
      <c r="M1313" s="949"/>
      <c r="N1313" s="949"/>
      <c r="O1313" s="950"/>
      <c r="Q1313" s="24" t="s">
        <v>1384</v>
      </c>
      <c r="R1313" s="72" t="s">
        <v>541</v>
      </c>
      <c r="S1313" s="72" t="s">
        <v>716</v>
      </c>
      <c r="T1313" s="72" t="s">
        <v>744</v>
      </c>
      <c r="U1313" s="72" t="s">
        <v>733</v>
      </c>
      <c r="V1313" s="72" t="s">
        <v>500</v>
      </c>
      <c r="W1313" s="72" t="s">
        <v>1212</v>
      </c>
      <c r="X1313" s="72" t="s">
        <v>1028</v>
      </c>
      <c r="Y1313" s="72" t="s">
        <v>990</v>
      </c>
      <c r="Z1313" s="72" t="s">
        <v>756</v>
      </c>
      <c r="AA1313" s="72" t="s">
        <v>514</v>
      </c>
      <c r="AB1313" s="72" t="s">
        <v>994</v>
      </c>
      <c r="AC1313" s="72" t="s">
        <v>653</v>
      </c>
      <c r="AD1313" s="73" t="s">
        <v>547</v>
      </c>
    </row>
    <row r="1314" spans="1:30" ht="15" customHeight="1" x14ac:dyDescent="0.2">
      <c r="A1314" s="76">
        <v>1</v>
      </c>
      <c r="B1314" s="126" t="s">
        <v>737</v>
      </c>
      <c r="C1314" s="127"/>
      <c r="D1314" s="127"/>
      <c r="E1314" s="127"/>
      <c r="F1314" s="127"/>
      <c r="G1314" s="127"/>
      <c r="H1314" s="127"/>
      <c r="I1314" s="128"/>
      <c r="J1314" s="29">
        <f t="shared" ref="J1314:J1327" si="155">D1314+E1314+F1314</f>
        <v>0</v>
      </c>
      <c r="K1314" s="29">
        <f t="shared" ref="K1314:K1327" si="156">D1314*2+E1314</f>
        <v>0</v>
      </c>
      <c r="L1314" s="927" t="s">
        <v>528</v>
      </c>
      <c r="M1314" s="928"/>
      <c r="N1314" s="928"/>
      <c r="O1314" s="929"/>
      <c r="Q1314" s="74" t="s">
        <v>541</v>
      </c>
      <c r="R1314" s="10"/>
      <c r="S1314" s="20"/>
      <c r="T1314" s="20"/>
      <c r="U1314" s="20"/>
      <c r="V1314" s="20"/>
      <c r="W1314" s="20"/>
      <c r="X1314" s="20"/>
      <c r="Y1314" s="20"/>
      <c r="Z1314" s="20"/>
      <c r="AA1314" s="2"/>
      <c r="AB1314" s="2"/>
      <c r="AC1314" s="2"/>
      <c r="AD1314" s="162"/>
    </row>
    <row r="1315" spans="1:30" ht="15" customHeight="1" x14ac:dyDescent="0.2">
      <c r="A1315" s="77" t="s">
        <v>521</v>
      </c>
      <c r="B1315" s="129" t="s">
        <v>741</v>
      </c>
      <c r="C1315" s="48"/>
      <c r="D1315" s="48"/>
      <c r="E1315" s="48"/>
      <c r="F1315" s="48"/>
      <c r="G1315" s="48"/>
      <c r="H1315" s="48"/>
      <c r="I1315" s="49"/>
      <c r="J1315" s="29">
        <f t="shared" si="155"/>
        <v>0</v>
      </c>
      <c r="K1315" s="29">
        <f t="shared" si="156"/>
        <v>0</v>
      </c>
      <c r="L1315" s="930"/>
      <c r="M1315" s="931"/>
      <c r="N1315" s="931"/>
      <c r="O1315" s="932"/>
      <c r="Q1315" s="74" t="s">
        <v>716</v>
      </c>
      <c r="R1315" s="2"/>
      <c r="S1315" s="10"/>
      <c r="T1315" s="20"/>
      <c r="U1315" s="2"/>
      <c r="V1315" s="20"/>
      <c r="W1315" s="20"/>
      <c r="X1315" s="20"/>
      <c r="Y1315" s="20"/>
      <c r="Z1315" s="20"/>
      <c r="AA1315" s="2"/>
      <c r="AB1315" s="2"/>
      <c r="AC1315" s="2"/>
      <c r="AD1315" s="162"/>
    </row>
    <row r="1316" spans="1:30" ht="15" customHeight="1" x14ac:dyDescent="0.2">
      <c r="A1316" s="77" t="s">
        <v>521</v>
      </c>
      <c r="B1316" s="129" t="s">
        <v>348</v>
      </c>
      <c r="C1316" s="48"/>
      <c r="D1316" s="48"/>
      <c r="E1316" s="48"/>
      <c r="F1316" s="48"/>
      <c r="G1316" s="48"/>
      <c r="H1316" s="48"/>
      <c r="I1316" s="49"/>
      <c r="J1316" s="29">
        <f t="shared" si="155"/>
        <v>0</v>
      </c>
      <c r="K1316" s="29">
        <f t="shared" si="156"/>
        <v>0</v>
      </c>
      <c r="L1316" s="930"/>
      <c r="M1316" s="931"/>
      <c r="N1316" s="931"/>
      <c r="O1316" s="932"/>
      <c r="Q1316" s="74" t="s">
        <v>744</v>
      </c>
      <c r="R1316" s="20"/>
      <c r="S1316" s="2"/>
      <c r="T1316" s="10"/>
      <c r="U1316" s="2"/>
      <c r="V1316" s="20" t="s">
        <v>532</v>
      </c>
      <c r="W1316" s="20" t="s">
        <v>532</v>
      </c>
      <c r="X1316" s="20"/>
      <c r="Y1316" s="20"/>
      <c r="Z1316" s="20"/>
      <c r="AA1316" s="2"/>
      <c r="AB1316" s="2"/>
      <c r="AC1316" s="2"/>
      <c r="AD1316" s="162"/>
    </row>
    <row r="1317" spans="1:30" ht="15" customHeight="1" x14ac:dyDescent="0.2">
      <c r="A1317" s="77" t="s">
        <v>521</v>
      </c>
      <c r="B1317" s="129" t="s">
        <v>829</v>
      </c>
      <c r="C1317" s="48"/>
      <c r="D1317" s="48"/>
      <c r="E1317" s="48"/>
      <c r="F1317" s="48"/>
      <c r="G1317" s="48"/>
      <c r="H1317" s="48"/>
      <c r="I1317" s="49"/>
      <c r="J1317" s="29">
        <f t="shared" si="155"/>
        <v>0</v>
      </c>
      <c r="K1317" s="29">
        <f t="shared" si="156"/>
        <v>0</v>
      </c>
      <c r="L1317" s="930"/>
      <c r="M1317" s="931"/>
      <c r="N1317" s="931"/>
      <c r="O1317" s="932"/>
      <c r="Q1317" s="74" t="s">
        <v>733</v>
      </c>
      <c r="R1317" s="20"/>
      <c r="S1317" s="20"/>
      <c r="T1317" s="20" t="s">
        <v>532</v>
      </c>
      <c r="U1317" s="10"/>
      <c r="V1317" s="2"/>
      <c r="W1317" s="20"/>
      <c r="X1317" s="20"/>
      <c r="Y1317" s="20"/>
      <c r="Z1317" s="20"/>
      <c r="AA1317" s="2" t="s">
        <v>532</v>
      </c>
      <c r="AB1317" s="2"/>
      <c r="AC1317" s="2"/>
      <c r="AD1317" s="162"/>
    </row>
    <row r="1318" spans="1:30" ht="15" customHeight="1" x14ac:dyDescent="0.2">
      <c r="A1318" s="77" t="s">
        <v>521</v>
      </c>
      <c r="B1318" s="129" t="s">
        <v>823</v>
      </c>
      <c r="C1318" s="48"/>
      <c r="D1318" s="48"/>
      <c r="E1318" s="48"/>
      <c r="F1318" s="48"/>
      <c r="G1318" s="48"/>
      <c r="H1318" s="48"/>
      <c r="I1318" s="49"/>
      <c r="J1318" s="29">
        <f t="shared" si="155"/>
        <v>0</v>
      </c>
      <c r="K1318" s="29">
        <f t="shared" si="156"/>
        <v>0</v>
      </c>
      <c r="L1318" s="930"/>
      <c r="M1318" s="931"/>
      <c r="N1318" s="931"/>
      <c r="O1318" s="932"/>
      <c r="Q1318" s="74" t="s">
        <v>500</v>
      </c>
      <c r="R1318" s="20"/>
      <c r="S1318" s="20"/>
      <c r="T1318" s="20"/>
      <c r="U1318" s="2"/>
      <c r="V1318" s="10"/>
      <c r="W1318" s="20"/>
      <c r="X1318" s="20"/>
      <c r="Y1318" s="20"/>
      <c r="Z1318" s="20"/>
      <c r="AA1318" s="2"/>
      <c r="AB1318" s="2"/>
      <c r="AC1318" s="2"/>
      <c r="AD1318" s="162"/>
    </row>
    <row r="1319" spans="1:30" ht="15" customHeight="1" x14ac:dyDescent="0.2">
      <c r="A1319" s="77" t="s">
        <v>521</v>
      </c>
      <c r="B1319" s="129" t="s">
        <v>1213</v>
      </c>
      <c r="C1319" s="48"/>
      <c r="D1319" s="48"/>
      <c r="E1319" s="48"/>
      <c r="F1319" s="48"/>
      <c r="G1319" s="48"/>
      <c r="H1319" s="48"/>
      <c r="I1319" s="49"/>
      <c r="J1319" s="29">
        <f t="shared" si="155"/>
        <v>0</v>
      </c>
      <c r="K1319" s="29">
        <f t="shared" si="156"/>
        <v>0</v>
      </c>
      <c r="L1319" s="930"/>
      <c r="M1319" s="931"/>
      <c r="N1319" s="931"/>
      <c r="O1319" s="932"/>
      <c r="Q1319" s="74" t="s">
        <v>1212</v>
      </c>
      <c r="R1319" s="20"/>
      <c r="S1319" s="20"/>
      <c r="T1319" s="20" t="s">
        <v>532</v>
      </c>
      <c r="U1319" s="2"/>
      <c r="V1319" s="2"/>
      <c r="W1319" s="10"/>
      <c r="X1319" s="2"/>
      <c r="Y1319" s="20" t="s">
        <v>532</v>
      </c>
      <c r="Z1319" s="20"/>
      <c r="AA1319" s="2"/>
      <c r="AB1319" s="20" t="s">
        <v>532</v>
      </c>
      <c r="AC1319" s="20"/>
      <c r="AD1319" s="21"/>
    </row>
    <row r="1320" spans="1:30" ht="15" customHeight="1" x14ac:dyDescent="0.2">
      <c r="A1320" s="77" t="s">
        <v>521</v>
      </c>
      <c r="B1320" s="129" t="s">
        <v>1036</v>
      </c>
      <c r="C1320" s="48"/>
      <c r="D1320" s="48"/>
      <c r="E1320" s="48"/>
      <c r="F1320" s="48"/>
      <c r="G1320" s="48"/>
      <c r="H1320" s="48"/>
      <c r="I1320" s="49"/>
      <c r="J1320" s="29">
        <f t="shared" si="155"/>
        <v>0</v>
      </c>
      <c r="K1320" s="29">
        <f t="shared" si="156"/>
        <v>0</v>
      </c>
      <c r="L1320" s="930"/>
      <c r="M1320" s="931"/>
      <c r="N1320" s="931"/>
      <c r="O1320" s="932"/>
      <c r="Q1320" s="74" t="s">
        <v>1028</v>
      </c>
      <c r="R1320" s="20"/>
      <c r="S1320" s="20"/>
      <c r="T1320" s="20"/>
      <c r="U1320" s="20"/>
      <c r="V1320" s="20"/>
      <c r="W1320" s="2"/>
      <c r="X1320" s="10"/>
      <c r="Y1320" s="20" t="s">
        <v>532</v>
      </c>
      <c r="Z1320" s="20"/>
      <c r="AA1320" s="2"/>
      <c r="AB1320" s="20"/>
      <c r="AC1320" s="20"/>
      <c r="AD1320" s="21"/>
    </row>
    <row r="1321" spans="1:30" ht="15" customHeight="1" x14ac:dyDescent="0.2">
      <c r="A1321" s="77" t="s">
        <v>521</v>
      </c>
      <c r="B1321" s="129" t="s">
        <v>70</v>
      </c>
      <c r="C1321" s="48"/>
      <c r="D1321" s="48"/>
      <c r="E1321" s="48"/>
      <c r="F1321" s="48"/>
      <c r="G1321" s="48"/>
      <c r="H1321" s="48"/>
      <c r="I1321" s="49"/>
      <c r="J1321" s="29">
        <f t="shared" si="155"/>
        <v>0</v>
      </c>
      <c r="K1321" s="29">
        <f t="shared" si="156"/>
        <v>0</v>
      </c>
      <c r="L1321" s="930"/>
      <c r="M1321" s="931"/>
      <c r="N1321" s="931"/>
      <c r="O1321" s="932"/>
      <c r="Q1321" s="74" t="s">
        <v>990</v>
      </c>
      <c r="R1321" s="20"/>
      <c r="S1321" s="20"/>
      <c r="T1321" s="20"/>
      <c r="U1321" s="20"/>
      <c r="V1321" s="20"/>
      <c r="W1321" s="20"/>
      <c r="X1321" s="20" t="s">
        <v>532</v>
      </c>
      <c r="Y1321" s="10"/>
      <c r="Z1321" s="20"/>
      <c r="AA1321" s="2"/>
      <c r="AB1321" s="20"/>
      <c r="AC1321" s="20"/>
      <c r="AD1321" s="21"/>
    </row>
    <row r="1322" spans="1:30" ht="15" customHeight="1" x14ac:dyDescent="0.2">
      <c r="A1322" s="77" t="s">
        <v>521</v>
      </c>
      <c r="B1322" s="129" t="s">
        <v>760</v>
      </c>
      <c r="C1322" s="48"/>
      <c r="D1322" s="48"/>
      <c r="E1322" s="48"/>
      <c r="F1322" s="48"/>
      <c r="G1322" s="48"/>
      <c r="H1322" s="48"/>
      <c r="I1322" s="49"/>
      <c r="J1322" s="29">
        <f t="shared" si="155"/>
        <v>0</v>
      </c>
      <c r="K1322" s="29">
        <f t="shared" si="156"/>
        <v>0</v>
      </c>
      <c r="L1322" s="930"/>
      <c r="M1322" s="931"/>
      <c r="N1322" s="931"/>
      <c r="O1322" s="932"/>
      <c r="Q1322" s="74" t="s">
        <v>756</v>
      </c>
      <c r="R1322" s="20"/>
      <c r="S1322" s="20"/>
      <c r="T1322" s="20"/>
      <c r="U1322" s="20"/>
      <c r="V1322" s="20"/>
      <c r="W1322" s="20"/>
      <c r="X1322" s="20"/>
      <c r="Y1322" s="2"/>
      <c r="Z1322" s="10"/>
      <c r="AA1322" s="2"/>
      <c r="AB1322" s="20" t="s">
        <v>532</v>
      </c>
      <c r="AC1322" s="20" t="s">
        <v>532</v>
      </c>
      <c r="AD1322" s="21" t="s">
        <v>532</v>
      </c>
    </row>
    <row r="1323" spans="1:30" ht="15" customHeight="1" x14ac:dyDescent="0.2">
      <c r="A1323" s="77" t="s">
        <v>521</v>
      </c>
      <c r="B1323" s="129" t="s">
        <v>740</v>
      </c>
      <c r="C1323" s="48"/>
      <c r="D1323" s="48"/>
      <c r="E1323" s="48"/>
      <c r="F1323" s="48"/>
      <c r="G1323" s="48"/>
      <c r="H1323" s="48"/>
      <c r="I1323" s="49"/>
      <c r="J1323" s="29">
        <f t="shared" si="155"/>
        <v>0</v>
      </c>
      <c r="K1323" s="29">
        <f t="shared" si="156"/>
        <v>0</v>
      </c>
      <c r="L1323" s="930"/>
      <c r="M1323" s="931"/>
      <c r="N1323" s="931"/>
      <c r="O1323" s="932"/>
      <c r="Q1323" s="74" t="s">
        <v>514</v>
      </c>
      <c r="R1323" s="20"/>
      <c r="S1323" s="20"/>
      <c r="T1323" s="20"/>
      <c r="U1323" s="20"/>
      <c r="V1323" s="20"/>
      <c r="W1323" s="20"/>
      <c r="X1323" s="20"/>
      <c r="Y1323" s="20"/>
      <c r="Z1323" s="20" t="s">
        <v>532</v>
      </c>
      <c r="AA1323" s="10"/>
      <c r="AB1323" s="2"/>
      <c r="AC1323" s="20"/>
      <c r="AD1323" s="21"/>
    </row>
    <row r="1324" spans="1:30" ht="15" customHeight="1" x14ac:dyDescent="0.2">
      <c r="A1324" s="77" t="s">
        <v>521</v>
      </c>
      <c r="B1324" s="129" t="s">
        <v>72</v>
      </c>
      <c r="C1324" s="48"/>
      <c r="D1324" s="48"/>
      <c r="E1324" s="48"/>
      <c r="F1324" s="48"/>
      <c r="G1324" s="48"/>
      <c r="H1324" s="48"/>
      <c r="I1324" s="49"/>
      <c r="J1324" s="29">
        <f t="shared" si="155"/>
        <v>0</v>
      </c>
      <c r="K1324" s="29">
        <f t="shared" si="156"/>
        <v>0</v>
      </c>
      <c r="L1324" s="930"/>
      <c r="M1324" s="931"/>
      <c r="N1324" s="931"/>
      <c r="O1324" s="932"/>
      <c r="Q1324" s="74" t="s">
        <v>800</v>
      </c>
      <c r="R1324" s="20"/>
      <c r="S1324" s="20"/>
      <c r="T1324" s="20"/>
      <c r="U1324" s="20"/>
      <c r="V1324" s="20"/>
      <c r="W1324" s="20"/>
      <c r="X1324" s="20"/>
      <c r="Y1324" s="20"/>
      <c r="Z1324" s="20"/>
      <c r="AA1324" s="2"/>
      <c r="AB1324" s="10"/>
      <c r="AC1324" s="20"/>
      <c r="AD1324" s="21"/>
    </row>
    <row r="1325" spans="1:30" ht="15" customHeight="1" x14ac:dyDescent="0.2">
      <c r="A1325" s="77" t="s">
        <v>521</v>
      </c>
      <c r="B1325" s="129" t="s">
        <v>655</v>
      </c>
      <c r="C1325" s="48"/>
      <c r="D1325" s="48"/>
      <c r="E1325" s="48"/>
      <c r="F1325" s="48"/>
      <c r="G1325" s="48"/>
      <c r="H1325" s="48"/>
      <c r="I1325" s="49"/>
      <c r="J1325" s="29">
        <f t="shared" si="155"/>
        <v>0</v>
      </c>
      <c r="K1325" s="29">
        <f t="shared" si="156"/>
        <v>0</v>
      </c>
      <c r="L1325" s="930"/>
      <c r="M1325" s="931"/>
      <c r="N1325" s="931"/>
      <c r="O1325" s="932"/>
      <c r="Q1325" s="74" t="s">
        <v>653</v>
      </c>
      <c r="R1325" s="20"/>
      <c r="S1325" s="20"/>
      <c r="T1325" s="20"/>
      <c r="U1325" s="20"/>
      <c r="V1325" s="20"/>
      <c r="W1325" s="20"/>
      <c r="X1325" s="20"/>
      <c r="Y1325" s="20"/>
      <c r="Z1325" s="20" t="s">
        <v>532</v>
      </c>
      <c r="AA1325" s="2"/>
      <c r="AB1325" s="2"/>
      <c r="AC1325" s="10"/>
      <c r="AD1325" s="21"/>
    </row>
    <row r="1326" spans="1:30" ht="15" customHeight="1" thickBot="1" x14ac:dyDescent="0.25">
      <c r="A1326" s="78" t="s">
        <v>521</v>
      </c>
      <c r="B1326" s="130" t="s">
        <v>71</v>
      </c>
      <c r="C1326" s="50"/>
      <c r="D1326" s="50"/>
      <c r="E1326" s="50"/>
      <c r="F1326" s="50"/>
      <c r="G1326" s="50"/>
      <c r="H1326" s="50"/>
      <c r="I1326" s="51"/>
      <c r="J1326" s="29">
        <f t="shared" si="155"/>
        <v>0</v>
      </c>
      <c r="K1326" s="29">
        <f t="shared" si="156"/>
        <v>0</v>
      </c>
      <c r="L1326" s="933"/>
      <c r="M1326" s="934"/>
      <c r="N1326" s="934"/>
      <c r="O1326" s="935"/>
      <c r="Q1326" s="75" t="s">
        <v>547</v>
      </c>
      <c r="R1326" s="23"/>
      <c r="S1326" s="23"/>
      <c r="T1326" s="23"/>
      <c r="U1326" s="23"/>
      <c r="V1326" s="23"/>
      <c r="W1326" s="23"/>
      <c r="X1326" s="23"/>
      <c r="Y1326" s="23"/>
      <c r="Z1326" s="23" t="s">
        <v>532</v>
      </c>
      <c r="AA1326" s="3"/>
      <c r="AB1326" s="3"/>
      <c r="AC1326" s="14"/>
      <c r="AD1326" s="15"/>
    </row>
    <row r="1327" spans="1:30" ht="15" customHeight="1" x14ac:dyDescent="0.2">
      <c r="C1327" s="29">
        <f t="shared" ref="C1327:I1327" si="157">SUM(C1314:C1322)</f>
        <v>0</v>
      </c>
      <c r="D1327" s="29">
        <f t="shared" si="157"/>
        <v>0</v>
      </c>
      <c r="E1327" s="29">
        <f t="shared" si="157"/>
        <v>0</v>
      </c>
      <c r="F1327" s="29">
        <f t="shared" si="157"/>
        <v>0</v>
      </c>
      <c r="G1327" s="29">
        <f t="shared" si="157"/>
        <v>0</v>
      </c>
      <c r="H1327" s="29">
        <f t="shared" si="157"/>
        <v>0</v>
      </c>
      <c r="I1327" s="29">
        <f t="shared" si="157"/>
        <v>0</v>
      </c>
      <c r="J1327" s="29">
        <f t="shared" si="155"/>
        <v>0</v>
      </c>
      <c r="K1327" s="29">
        <f t="shared" si="156"/>
        <v>0</v>
      </c>
    </row>
    <row r="1328" spans="1:30" ht="15" customHeight="1" thickBot="1" x14ac:dyDescent="0.25"/>
    <row r="1329" spans="1:25" ht="15" customHeight="1" thickBot="1" x14ac:dyDescent="0.25">
      <c r="A1329" s="939" t="s">
        <v>1380</v>
      </c>
      <c r="B1329" s="940"/>
      <c r="C1329" s="940"/>
      <c r="D1329" s="940"/>
      <c r="E1329" s="940"/>
      <c r="F1329" s="941"/>
      <c r="G1329" s="967" t="s">
        <v>1382</v>
      </c>
      <c r="H1329" s="968"/>
      <c r="I1329" s="969"/>
      <c r="L1329" s="945" t="s">
        <v>495</v>
      </c>
      <c r="M1329" s="946"/>
      <c r="N1329" s="946"/>
      <c r="O1329" s="947"/>
    </row>
    <row r="1330" spans="1:25" ht="15" customHeight="1" thickBot="1" x14ac:dyDescent="0.25">
      <c r="A1330" s="80" t="s">
        <v>496</v>
      </c>
      <c r="B1330" s="216" t="s">
        <v>497</v>
      </c>
      <c r="C1330" s="217" t="s">
        <v>498</v>
      </c>
      <c r="D1330" s="217" t="s">
        <v>499</v>
      </c>
      <c r="E1330" s="217" t="s">
        <v>500</v>
      </c>
      <c r="F1330" s="217" t="s">
        <v>501</v>
      </c>
      <c r="G1330" s="218" t="s">
        <v>502</v>
      </c>
      <c r="H1330" s="218" t="s">
        <v>503</v>
      </c>
      <c r="I1330" s="219" t="s">
        <v>504</v>
      </c>
      <c r="L1330" s="948"/>
      <c r="M1330" s="949"/>
      <c r="N1330" s="949"/>
      <c r="O1330" s="950"/>
      <c r="Q1330" s="24" t="s">
        <v>1384</v>
      </c>
      <c r="R1330" s="72" t="s">
        <v>745</v>
      </c>
      <c r="S1330" s="72" t="s">
        <v>533</v>
      </c>
      <c r="T1330" s="72"/>
      <c r="U1330" s="72"/>
      <c r="V1330" s="72"/>
      <c r="W1330" s="73"/>
    </row>
    <row r="1331" spans="1:25" ht="15" customHeight="1" x14ac:dyDescent="0.2">
      <c r="A1331" s="213" t="s">
        <v>521</v>
      </c>
      <c r="B1331" s="126" t="s">
        <v>1304</v>
      </c>
      <c r="C1331" s="127"/>
      <c r="D1331" s="127"/>
      <c r="E1331" s="127"/>
      <c r="F1331" s="127"/>
      <c r="G1331" s="127"/>
      <c r="H1331" s="127"/>
      <c r="I1331" s="128"/>
      <c r="J1331" s="29">
        <f t="shared" ref="J1331:J1337" si="158">D1331+E1331+F1331</f>
        <v>0</v>
      </c>
      <c r="K1331" s="29">
        <f t="shared" ref="K1331:K1337" si="159">D1331*2+E1331</f>
        <v>0</v>
      </c>
      <c r="L1331" s="927" t="s">
        <v>528</v>
      </c>
      <c r="M1331" s="928"/>
      <c r="N1331" s="928"/>
      <c r="O1331" s="929"/>
      <c r="Q1331" s="74" t="s">
        <v>745</v>
      </c>
      <c r="R1331" s="10"/>
      <c r="S1331" s="20"/>
      <c r="T1331" s="2"/>
      <c r="U1331" s="20"/>
      <c r="V1331" s="20"/>
      <c r="W1331" s="21"/>
    </row>
    <row r="1332" spans="1:25" ht="15" customHeight="1" x14ac:dyDescent="0.2">
      <c r="A1332" s="214" t="s">
        <v>521</v>
      </c>
      <c r="B1332" s="129" t="s">
        <v>1381</v>
      </c>
      <c r="C1332" s="48"/>
      <c r="D1332" s="48"/>
      <c r="E1332" s="48"/>
      <c r="F1332" s="48"/>
      <c r="G1332" s="48"/>
      <c r="H1332" s="48"/>
      <c r="I1332" s="49"/>
      <c r="J1332" s="29">
        <f t="shared" si="158"/>
        <v>0</v>
      </c>
      <c r="K1332" s="29">
        <f t="shared" si="159"/>
        <v>0</v>
      </c>
      <c r="L1332" s="930"/>
      <c r="M1332" s="931"/>
      <c r="N1332" s="931"/>
      <c r="O1332" s="932"/>
      <c r="Q1332" s="74" t="s">
        <v>533</v>
      </c>
      <c r="R1332" s="2"/>
      <c r="S1332" s="10"/>
      <c r="T1332" s="2"/>
      <c r="U1332" s="20" t="s">
        <v>532</v>
      </c>
      <c r="V1332" s="20" t="s">
        <v>532</v>
      </c>
      <c r="W1332" s="21" t="s">
        <v>532</v>
      </c>
    </row>
    <row r="1333" spans="1:25" ht="15" customHeight="1" x14ac:dyDescent="0.2">
      <c r="A1333" s="214"/>
      <c r="B1333" s="129"/>
      <c r="C1333" s="48"/>
      <c r="D1333" s="48"/>
      <c r="E1333" s="48"/>
      <c r="F1333" s="48"/>
      <c r="G1333" s="48"/>
      <c r="H1333" s="48"/>
      <c r="I1333" s="49"/>
      <c r="J1333" s="29">
        <f t="shared" si="158"/>
        <v>0</v>
      </c>
      <c r="K1333" s="29">
        <f t="shared" si="159"/>
        <v>0</v>
      </c>
      <c r="L1333" s="930"/>
      <c r="M1333" s="931"/>
      <c r="N1333" s="931"/>
      <c r="O1333" s="932"/>
      <c r="Q1333" s="74"/>
      <c r="R1333" s="20"/>
      <c r="S1333" s="20" t="s">
        <v>532</v>
      </c>
      <c r="T1333" s="10"/>
      <c r="U1333" s="2"/>
      <c r="V1333" s="20"/>
      <c r="W1333" s="21"/>
    </row>
    <row r="1334" spans="1:25" ht="15" customHeight="1" x14ac:dyDescent="0.2">
      <c r="A1334" s="214"/>
      <c r="B1334" s="129"/>
      <c r="C1334" s="48"/>
      <c r="D1334" s="48"/>
      <c r="E1334" s="48"/>
      <c r="F1334" s="48"/>
      <c r="G1334" s="48"/>
      <c r="H1334" s="48"/>
      <c r="I1334" s="49"/>
      <c r="J1334" s="29">
        <f t="shared" si="158"/>
        <v>0</v>
      </c>
      <c r="K1334" s="29">
        <f t="shared" si="159"/>
        <v>0</v>
      </c>
      <c r="L1334" s="930"/>
      <c r="M1334" s="931"/>
      <c r="N1334" s="931"/>
      <c r="O1334" s="932"/>
      <c r="Q1334" s="74"/>
      <c r="R1334" s="20"/>
      <c r="S1334" s="20"/>
      <c r="T1334" s="2"/>
      <c r="U1334" s="10"/>
      <c r="V1334" s="20"/>
      <c r="W1334" s="21"/>
    </row>
    <row r="1335" spans="1:25" ht="15" customHeight="1" x14ac:dyDescent="0.2">
      <c r="A1335" s="214"/>
      <c r="B1335" s="129"/>
      <c r="C1335" s="48"/>
      <c r="D1335" s="48"/>
      <c r="E1335" s="48"/>
      <c r="F1335" s="48"/>
      <c r="G1335" s="48"/>
      <c r="H1335" s="48"/>
      <c r="I1335" s="49"/>
      <c r="J1335" s="29">
        <f t="shared" si="158"/>
        <v>0</v>
      </c>
      <c r="K1335" s="29">
        <f t="shared" si="159"/>
        <v>0</v>
      </c>
      <c r="L1335" s="930"/>
      <c r="M1335" s="931"/>
      <c r="N1335" s="931"/>
      <c r="O1335" s="932"/>
      <c r="Q1335" s="74"/>
      <c r="R1335" s="20"/>
      <c r="S1335" s="20" t="s">
        <v>532</v>
      </c>
      <c r="T1335" s="2"/>
      <c r="U1335" s="2"/>
      <c r="V1335" s="10"/>
      <c r="W1335" s="21"/>
    </row>
    <row r="1336" spans="1:25" ht="15" customHeight="1" thickBot="1" x14ac:dyDescent="0.25">
      <c r="A1336" s="215"/>
      <c r="B1336" s="130"/>
      <c r="C1336" s="50"/>
      <c r="D1336" s="50"/>
      <c r="E1336" s="50"/>
      <c r="F1336" s="50"/>
      <c r="G1336" s="50"/>
      <c r="H1336" s="50"/>
      <c r="I1336" s="51"/>
      <c r="J1336" s="29">
        <f t="shared" si="158"/>
        <v>0</v>
      </c>
      <c r="K1336" s="29">
        <f t="shared" si="159"/>
        <v>0</v>
      </c>
      <c r="L1336" s="933"/>
      <c r="M1336" s="934"/>
      <c r="N1336" s="934"/>
      <c r="O1336" s="935"/>
      <c r="Q1336" s="75"/>
      <c r="R1336" s="23"/>
      <c r="S1336" s="23" t="s">
        <v>532</v>
      </c>
      <c r="T1336" s="3"/>
      <c r="U1336" s="3"/>
      <c r="V1336" s="14"/>
      <c r="W1336" s="15"/>
    </row>
    <row r="1337" spans="1:25" ht="15" customHeight="1" x14ac:dyDescent="0.2">
      <c r="C1337" s="29">
        <f t="shared" ref="C1337:I1337" si="160">SUM(C1331:C1336)</f>
        <v>0</v>
      </c>
      <c r="D1337" s="29">
        <f t="shared" si="160"/>
        <v>0</v>
      </c>
      <c r="E1337" s="29">
        <f t="shared" si="160"/>
        <v>0</v>
      </c>
      <c r="F1337" s="29">
        <f t="shared" si="160"/>
        <v>0</v>
      </c>
      <c r="G1337" s="29">
        <f t="shared" si="160"/>
        <v>0</v>
      </c>
      <c r="H1337" s="29">
        <f t="shared" si="160"/>
        <v>0</v>
      </c>
      <c r="I1337" s="29">
        <f t="shared" si="160"/>
        <v>0</v>
      </c>
      <c r="J1337" s="29">
        <f t="shared" si="158"/>
        <v>0</v>
      </c>
      <c r="K1337" s="29">
        <f t="shared" si="159"/>
        <v>0</v>
      </c>
    </row>
    <row r="1338" spans="1:25" ht="15" customHeight="1" thickBot="1" x14ac:dyDescent="0.25"/>
    <row r="1339" spans="1:25" ht="15" customHeight="1" thickBot="1" x14ac:dyDescent="0.25">
      <c r="A1339" s="944" t="s">
        <v>76</v>
      </c>
      <c r="B1339" s="942"/>
      <c r="C1339" s="942"/>
      <c r="D1339" s="942"/>
      <c r="E1339" s="942"/>
      <c r="F1339" s="951"/>
      <c r="G1339" s="936" t="s">
        <v>1382</v>
      </c>
      <c r="H1339" s="937"/>
      <c r="I1339" s="938"/>
      <c r="L1339" s="945" t="s">
        <v>495</v>
      </c>
      <c r="M1339" s="946"/>
      <c r="N1339" s="946"/>
      <c r="O1339" s="947"/>
    </row>
    <row r="1340" spans="1:25" ht="15" customHeight="1" thickBot="1" x14ac:dyDescent="0.25">
      <c r="A1340" s="96" t="s">
        <v>496</v>
      </c>
      <c r="B1340" s="103" t="s">
        <v>497</v>
      </c>
      <c r="C1340" s="104" t="s">
        <v>498</v>
      </c>
      <c r="D1340" s="104" t="s">
        <v>499</v>
      </c>
      <c r="E1340" s="104" t="s">
        <v>500</v>
      </c>
      <c r="F1340" s="104" t="s">
        <v>501</v>
      </c>
      <c r="G1340" s="105" t="s">
        <v>502</v>
      </c>
      <c r="H1340" s="105" t="s">
        <v>503</v>
      </c>
      <c r="I1340" s="106" t="s">
        <v>504</v>
      </c>
      <c r="L1340" s="948"/>
      <c r="M1340" s="949"/>
      <c r="N1340" s="949"/>
      <c r="O1340" s="950"/>
      <c r="Q1340" s="24" t="s">
        <v>1384</v>
      </c>
      <c r="R1340" s="94" t="s">
        <v>1411</v>
      </c>
      <c r="S1340" s="94"/>
      <c r="T1340" s="94"/>
      <c r="U1340" s="94"/>
      <c r="V1340" s="94"/>
      <c r="W1340" s="94"/>
      <c r="X1340" s="94"/>
      <c r="Y1340" s="95"/>
    </row>
    <row r="1341" spans="1:25" ht="15" customHeight="1" x14ac:dyDescent="0.2">
      <c r="A1341" s="222">
        <v>1</v>
      </c>
      <c r="B1341" s="174" t="s">
        <v>1420</v>
      </c>
      <c r="C1341" s="46"/>
      <c r="D1341" s="46"/>
      <c r="E1341" s="46"/>
      <c r="F1341" s="46"/>
      <c r="G1341" s="46"/>
      <c r="H1341" s="46"/>
      <c r="I1341" s="47"/>
      <c r="J1341" s="29">
        <f t="shared" ref="J1341:J1349" si="161">D1341+E1341+F1341</f>
        <v>0</v>
      </c>
      <c r="K1341" s="29">
        <f t="shared" ref="K1341:K1349" si="162">D1341*2+E1341</f>
        <v>0</v>
      </c>
      <c r="L1341" s="927" t="s">
        <v>1421</v>
      </c>
      <c r="M1341" s="928"/>
      <c r="N1341" s="928"/>
      <c r="O1341" s="929"/>
      <c r="Q1341" s="92" t="s">
        <v>1411</v>
      </c>
      <c r="R1341" s="10"/>
      <c r="S1341" s="2"/>
      <c r="T1341" s="20" t="s">
        <v>532</v>
      </c>
      <c r="U1341" s="20"/>
      <c r="V1341" s="2"/>
      <c r="W1341" s="20" t="s">
        <v>532</v>
      </c>
      <c r="X1341" s="20"/>
      <c r="Y1341" s="21"/>
    </row>
    <row r="1342" spans="1:25" ht="15" customHeight="1" x14ac:dyDescent="0.2">
      <c r="A1342" s="220" t="s">
        <v>521</v>
      </c>
      <c r="B1342" s="129"/>
      <c r="C1342" s="48"/>
      <c r="D1342" s="48"/>
      <c r="E1342" s="48"/>
      <c r="F1342" s="48"/>
      <c r="G1342" s="48"/>
      <c r="H1342" s="48"/>
      <c r="I1342" s="49"/>
      <c r="J1342" s="29">
        <f t="shared" si="161"/>
        <v>0</v>
      </c>
      <c r="K1342" s="29">
        <f t="shared" si="162"/>
        <v>0</v>
      </c>
      <c r="L1342" s="930"/>
      <c r="M1342" s="931"/>
      <c r="N1342" s="931"/>
      <c r="O1342" s="932"/>
      <c r="Q1342" s="92"/>
      <c r="R1342" s="2"/>
      <c r="S1342" s="10"/>
      <c r="T1342" s="20" t="s">
        <v>532</v>
      </c>
      <c r="U1342" s="20"/>
      <c r="V1342" s="2"/>
      <c r="W1342" s="20"/>
      <c r="X1342" s="20"/>
      <c r="Y1342" s="21"/>
    </row>
    <row r="1343" spans="1:25" ht="15" customHeight="1" x14ac:dyDescent="0.2">
      <c r="A1343" s="220" t="s">
        <v>521</v>
      </c>
      <c r="B1343" s="129"/>
      <c r="C1343" s="48"/>
      <c r="D1343" s="48"/>
      <c r="E1343" s="48"/>
      <c r="F1343" s="48"/>
      <c r="G1343" s="48"/>
      <c r="H1343" s="48"/>
      <c r="I1343" s="49"/>
      <c r="J1343" s="29">
        <f t="shared" si="161"/>
        <v>0</v>
      </c>
      <c r="K1343" s="29">
        <f t="shared" si="162"/>
        <v>0</v>
      </c>
      <c r="L1343" s="930"/>
      <c r="M1343" s="931"/>
      <c r="N1343" s="931"/>
      <c r="O1343" s="932"/>
      <c r="Q1343" s="92"/>
      <c r="R1343" s="20"/>
      <c r="S1343" s="20" t="s">
        <v>532</v>
      </c>
      <c r="T1343" s="10"/>
      <c r="U1343" s="20"/>
      <c r="V1343" s="2"/>
      <c r="W1343" s="20"/>
      <c r="X1343" s="20"/>
      <c r="Y1343" s="21"/>
    </row>
    <row r="1344" spans="1:25" ht="15" customHeight="1" x14ac:dyDescent="0.2">
      <c r="A1344" s="220" t="s">
        <v>521</v>
      </c>
      <c r="B1344" s="129"/>
      <c r="C1344" s="48"/>
      <c r="D1344" s="48"/>
      <c r="E1344" s="48"/>
      <c r="F1344" s="48"/>
      <c r="G1344" s="48"/>
      <c r="H1344" s="48"/>
      <c r="I1344" s="49"/>
      <c r="J1344" s="29">
        <f t="shared" si="161"/>
        <v>0</v>
      </c>
      <c r="K1344" s="29">
        <f t="shared" si="162"/>
        <v>0</v>
      </c>
      <c r="L1344" s="930"/>
      <c r="M1344" s="931"/>
      <c r="N1344" s="931"/>
      <c r="O1344" s="932"/>
      <c r="Q1344" s="92"/>
      <c r="R1344" s="20"/>
      <c r="S1344" s="20"/>
      <c r="T1344" s="2"/>
      <c r="U1344" s="10"/>
      <c r="V1344" s="2"/>
      <c r="W1344" s="20" t="s">
        <v>532</v>
      </c>
      <c r="X1344" s="20" t="s">
        <v>532</v>
      </c>
      <c r="Y1344" s="21" t="s">
        <v>532</v>
      </c>
    </row>
    <row r="1345" spans="1:25" ht="15" customHeight="1" x14ac:dyDescent="0.2">
      <c r="A1345" s="220" t="s">
        <v>521</v>
      </c>
      <c r="B1345" s="129" t="s">
        <v>532</v>
      </c>
      <c r="C1345" s="48"/>
      <c r="D1345" s="48"/>
      <c r="E1345" s="48"/>
      <c r="F1345" s="48"/>
      <c r="G1345" s="48"/>
      <c r="H1345" s="48"/>
      <c r="I1345" s="49"/>
      <c r="J1345" s="29">
        <f t="shared" si="161"/>
        <v>0</v>
      </c>
      <c r="K1345" s="29">
        <f t="shared" si="162"/>
        <v>0</v>
      </c>
      <c r="L1345" s="930"/>
      <c r="M1345" s="931"/>
      <c r="N1345" s="931"/>
      <c r="O1345" s="932"/>
      <c r="Q1345" s="92"/>
      <c r="R1345" s="20"/>
      <c r="S1345" s="20"/>
      <c r="T1345" s="20"/>
      <c r="U1345" s="20" t="s">
        <v>532</v>
      </c>
      <c r="V1345" s="10"/>
      <c r="W1345" s="2"/>
      <c r="X1345" s="20"/>
      <c r="Y1345" s="21"/>
    </row>
    <row r="1346" spans="1:25" ht="15" customHeight="1" x14ac:dyDescent="0.2">
      <c r="A1346" s="220" t="s">
        <v>521</v>
      </c>
      <c r="B1346" s="129" t="s">
        <v>532</v>
      </c>
      <c r="C1346" s="48"/>
      <c r="D1346" s="48"/>
      <c r="E1346" s="48"/>
      <c r="F1346" s="48"/>
      <c r="G1346" s="48"/>
      <c r="H1346" s="48"/>
      <c r="I1346" s="49"/>
      <c r="J1346" s="29">
        <f t="shared" si="161"/>
        <v>0</v>
      </c>
      <c r="K1346" s="29">
        <f t="shared" si="162"/>
        <v>0</v>
      </c>
      <c r="L1346" s="930"/>
      <c r="M1346" s="931"/>
      <c r="N1346" s="931"/>
      <c r="O1346" s="932"/>
      <c r="Q1346" s="92"/>
      <c r="R1346" s="20"/>
      <c r="S1346" s="20"/>
      <c r="T1346" s="20"/>
      <c r="U1346" s="20"/>
      <c r="V1346" s="2"/>
      <c r="W1346" s="10"/>
      <c r="X1346" s="20"/>
      <c r="Y1346" s="21"/>
    </row>
    <row r="1347" spans="1:25" ht="15" customHeight="1" x14ac:dyDescent="0.2">
      <c r="A1347" s="220" t="s">
        <v>521</v>
      </c>
      <c r="B1347" s="129" t="s">
        <v>532</v>
      </c>
      <c r="C1347" s="48"/>
      <c r="D1347" s="48"/>
      <c r="E1347" s="48"/>
      <c r="F1347" s="48"/>
      <c r="G1347" s="48"/>
      <c r="H1347" s="48"/>
      <c r="I1347" s="49"/>
      <c r="J1347" s="29">
        <f t="shared" si="161"/>
        <v>0</v>
      </c>
      <c r="K1347" s="29">
        <f t="shared" si="162"/>
        <v>0</v>
      </c>
      <c r="L1347" s="930"/>
      <c r="M1347" s="931"/>
      <c r="N1347" s="931"/>
      <c r="O1347" s="932"/>
      <c r="Q1347" s="92"/>
      <c r="R1347" s="20"/>
      <c r="S1347" s="20"/>
      <c r="T1347" s="20"/>
      <c r="U1347" s="20" t="s">
        <v>532</v>
      </c>
      <c r="V1347" s="2"/>
      <c r="W1347" s="2"/>
      <c r="X1347" s="10"/>
      <c r="Y1347" s="21"/>
    </row>
    <row r="1348" spans="1:25" ht="15" customHeight="1" thickBot="1" x14ac:dyDescent="0.25">
      <c r="A1348" s="221" t="s">
        <v>521</v>
      </c>
      <c r="B1348" s="130" t="s">
        <v>532</v>
      </c>
      <c r="C1348" s="50"/>
      <c r="D1348" s="50"/>
      <c r="E1348" s="50"/>
      <c r="F1348" s="50"/>
      <c r="G1348" s="50"/>
      <c r="H1348" s="50"/>
      <c r="I1348" s="51"/>
      <c r="J1348" s="29">
        <f t="shared" si="161"/>
        <v>0</v>
      </c>
      <c r="K1348" s="29">
        <f t="shared" si="162"/>
        <v>0</v>
      </c>
      <c r="L1348" s="933"/>
      <c r="M1348" s="934"/>
      <c r="N1348" s="934"/>
      <c r="O1348" s="935"/>
      <c r="Q1348" s="93"/>
      <c r="R1348" s="23"/>
      <c r="S1348" s="23"/>
      <c r="T1348" s="23"/>
      <c r="U1348" s="23" t="s">
        <v>532</v>
      </c>
      <c r="V1348" s="3"/>
      <c r="W1348" s="3"/>
      <c r="X1348" s="14"/>
      <c r="Y1348" s="15"/>
    </row>
    <row r="1349" spans="1:25" ht="15" customHeight="1" x14ac:dyDescent="0.2">
      <c r="C1349" s="29">
        <f t="shared" ref="C1349:I1349" si="163">SUM(C1341:C1348)</f>
        <v>0</v>
      </c>
      <c r="D1349" s="29">
        <f t="shared" si="163"/>
        <v>0</v>
      </c>
      <c r="E1349" s="29">
        <f t="shared" si="163"/>
        <v>0</v>
      </c>
      <c r="F1349" s="29">
        <f t="shared" si="163"/>
        <v>0</v>
      </c>
      <c r="G1349" s="29">
        <f t="shared" si="163"/>
        <v>0</v>
      </c>
      <c r="H1349" s="29">
        <f t="shared" si="163"/>
        <v>0</v>
      </c>
      <c r="I1349" s="29">
        <f t="shared" si="163"/>
        <v>0</v>
      </c>
      <c r="J1349" s="29">
        <f t="shared" si="161"/>
        <v>0</v>
      </c>
      <c r="K1349" s="29">
        <f t="shared" si="162"/>
        <v>0</v>
      </c>
      <c r="Q1349"/>
      <c r="R1349"/>
      <c r="S1349"/>
      <c r="T1349"/>
      <c r="U1349"/>
      <c r="V1349"/>
      <c r="W1349"/>
      <c r="X1349"/>
      <c r="Y1349"/>
    </row>
    <row r="1350" spans="1:25" ht="15" customHeight="1" thickBot="1" x14ac:dyDescent="0.25"/>
    <row r="1351" spans="1:25" ht="15" customHeight="1" thickBot="1" x14ac:dyDescent="0.25">
      <c r="A1351" s="944" t="s">
        <v>1106</v>
      </c>
      <c r="B1351" s="942"/>
      <c r="C1351" s="942"/>
      <c r="D1351" s="942"/>
      <c r="E1351" s="942"/>
      <c r="F1351" s="951"/>
      <c r="G1351" s="936" t="s">
        <v>1382</v>
      </c>
      <c r="H1351" s="937"/>
      <c r="I1351" s="938"/>
      <c r="L1351" s="945" t="s">
        <v>495</v>
      </c>
      <c r="M1351" s="946"/>
      <c r="N1351" s="946"/>
      <c r="O1351" s="947"/>
    </row>
    <row r="1352" spans="1:25" ht="15" customHeight="1" thickBot="1" x14ac:dyDescent="0.25">
      <c r="A1352" s="96" t="s">
        <v>496</v>
      </c>
      <c r="B1352" s="103" t="s">
        <v>497</v>
      </c>
      <c r="C1352" s="104" t="s">
        <v>498</v>
      </c>
      <c r="D1352" s="104" t="s">
        <v>499</v>
      </c>
      <c r="E1352" s="104" t="s">
        <v>500</v>
      </c>
      <c r="F1352" s="104" t="s">
        <v>501</v>
      </c>
      <c r="G1352" s="105" t="s">
        <v>502</v>
      </c>
      <c r="H1352" s="105" t="s">
        <v>503</v>
      </c>
      <c r="I1352" s="106" t="s">
        <v>504</v>
      </c>
      <c r="L1352" s="948"/>
      <c r="M1352" s="949"/>
      <c r="N1352" s="949"/>
      <c r="O1352" s="950"/>
      <c r="Q1352" s="24" t="s">
        <v>1384</v>
      </c>
      <c r="R1352" s="94" t="s">
        <v>716</v>
      </c>
      <c r="S1352" s="94"/>
      <c r="T1352" s="94"/>
      <c r="U1352" s="94"/>
      <c r="V1352" s="94"/>
      <c r="W1352" s="94"/>
      <c r="X1352" s="94"/>
      <c r="Y1352" s="95"/>
    </row>
    <row r="1353" spans="1:25" ht="15" customHeight="1" x14ac:dyDescent="0.2">
      <c r="A1353" s="99" t="s">
        <v>521</v>
      </c>
      <c r="B1353" s="53" t="s">
        <v>1107</v>
      </c>
      <c r="C1353" s="46" t="s">
        <v>532</v>
      </c>
      <c r="D1353" s="46"/>
      <c r="E1353" s="46"/>
      <c r="F1353" s="46"/>
      <c r="G1353" s="46"/>
      <c r="H1353" s="46"/>
      <c r="I1353" s="47"/>
      <c r="J1353" s="29">
        <f t="shared" ref="J1353:J1360" si="164">D1353+E1353+F1353</f>
        <v>0</v>
      </c>
      <c r="K1353" s="29">
        <f t="shared" ref="K1353:K1360" si="165">D1353*2+E1353</f>
        <v>0</v>
      </c>
      <c r="L1353" s="927" t="s">
        <v>528</v>
      </c>
      <c r="M1353" s="928"/>
      <c r="N1353" s="928"/>
      <c r="O1353" s="929"/>
      <c r="Q1353" s="92" t="s">
        <v>716</v>
      </c>
      <c r="R1353" s="10"/>
      <c r="S1353" s="2"/>
      <c r="T1353" s="20" t="s">
        <v>532</v>
      </c>
      <c r="U1353" s="20"/>
      <c r="V1353" s="2"/>
      <c r="W1353" s="20" t="s">
        <v>532</v>
      </c>
      <c r="X1353" s="20"/>
      <c r="Y1353" s="21"/>
    </row>
    <row r="1354" spans="1:25" ht="15" customHeight="1" x14ac:dyDescent="0.2">
      <c r="A1354" s="100" t="s">
        <v>521</v>
      </c>
      <c r="B1354" s="54"/>
      <c r="C1354" s="48"/>
      <c r="D1354" s="48"/>
      <c r="E1354" s="48"/>
      <c r="F1354" s="48"/>
      <c r="G1354" s="48"/>
      <c r="H1354" s="48"/>
      <c r="I1354" s="49"/>
      <c r="J1354" s="29">
        <f t="shared" si="164"/>
        <v>0</v>
      </c>
      <c r="K1354" s="29">
        <f t="shared" si="165"/>
        <v>0</v>
      </c>
      <c r="L1354" s="930"/>
      <c r="M1354" s="931"/>
      <c r="N1354" s="931"/>
      <c r="O1354" s="932"/>
      <c r="Q1354" s="92"/>
      <c r="R1354" s="2"/>
      <c r="S1354" s="10"/>
      <c r="T1354" s="20" t="s">
        <v>532</v>
      </c>
      <c r="U1354" s="20"/>
      <c r="V1354" s="2"/>
      <c r="W1354" s="20"/>
      <c r="X1354" s="20"/>
      <c r="Y1354" s="21"/>
    </row>
    <row r="1355" spans="1:25" ht="15" customHeight="1" x14ac:dyDescent="0.2">
      <c r="A1355" s="100" t="s">
        <v>521</v>
      </c>
      <c r="B1355" s="54"/>
      <c r="C1355" s="48"/>
      <c r="D1355" s="48"/>
      <c r="E1355" s="48"/>
      <c r="F1355" s="48"/>
      <c r="G1355" s="48"/>
      <c r="H1355" s="48"/>
      <c r="I1355" s="49"/>
      <c r="J1355" s="29">
        <f t="shared" si="164"/>
        <v>0</v>
      </c>
      <c r="K1355" s="29">
        <f t="shared" si="165"/>
        <v>0</v>
      </c>
      <c r="L1355" s="930"/>
      <c r="M1355" s="931"/>
      <c r="N1355" s="931"/>
      <c r="O1355" s="932"/>
      <c r="Q1355" s="92"/>
      <c r="R1355" s="20"/>
      <c r="S1355" s="20" t="s">
        <v>532</v>
      </c>
      <c r="T1355" s="10"/>
      <c r="U1355" s="20"/>
      <c r="V1355" s="2"/>
      <c r="W1355" s="20"/>
      <c r="X1355" s="20"/>
      <c r="Y1355" s="21"/>
    </row>
    <row r="1356" spans="1:25" ht="15" customHeight="1" x14ac:dyDescent="0.2">
      <c r="A1356" s="100" t="s">
        <v>521</v>
      </c>
      <c r="B1356" s="54"/>
      <c r="C1356" s="48"/>
      <c r="D1356" s="48"/>
      <c r="E1356" s="48"/>
      <c r="F1356" s="48"/>
      <c r="G1356" s="48"/>
      <c r="H1356" s="48"/>
      <c r="I1356" s="49"/>
      <c r="J1356" s="29">
        <f>D1356+E1356+F1356</f>
        <v>0</v>
      </c>
      <c r="K1356" s="29">
        <f>D1356*2+E1356</f>
        <v>0</v>
      </c>
      <c r="L1356" s="930"/>
      <c r="M1356" s="931"/>
      <c r="N1356" s="931"/>
      <c r="O1356" s="932"/>
      <c r="Q1356" s="92"/>
      <c r="R1356" s="20"/>
      <c r="S1356" s="20"/>
      <c r="T1356" s="2"/>
      <c r="U1356" s="10"/>
      <c r="V1356" s="2"/>
      <c r="W1356" s="20" t="s">
        <v>532</v>
      </c>
      <c r="X1356" s="20" t="s">
        <v>532</v>
      </c>
      <c r="Y1356" s="21" t="s">
        <v>532</v>
      </c>
    </row>
    <row r="1357" spans="1:25" ht="15" customHeight="1" x14ac:dyDescent="0.2">
      <c r="A1357" s="100" t="s">
        <v>521</v>
      </c>
      <c r="B1357" s="54"/>
      <c r="C1357" s="48"/>
      <c r="D1357" s="48"/>
      <c r="E1357" s="48"/>
      <c r="F1357" s="48"/>
      <c r="G1357" s="48"/>
      <c r="H1357" s="48"/>
      <c r="I1357" s="49"/>
      <c r="J1357" s="29">
        <f>D1357+E1357+F1357</f>
        <v>0</v>
      </c>
      <c r="K1357" s="29">
        <f>D1357*2+E1357</f>
        <v>0</v>
      </c>
      <c r="L1357" s="930"/>
      <c r="M1357" s="931"/>
      <c r="N1357" s="931"/>
      <c r="O1357" s="932"/>
      <c r="Q1357" s="92"/>
      <c r="R1357" s="20"/>
      <c r="S1357" s="20"/>
      <c r="T1357" s="20"/>
      <c r="U1357" s="20" t="s">
        <v>532</v>
      </c>
      <c r="V1357" s="10"/>
      <c r="W1357" s="2"/>
      <c r="X1357" s="20"/>
      <c r="Y1357" s="21"/>
    </row>
    <row r="1358" spans="1:25" ht="15" customHeight="1" x14ac:dyDescent="0.2">
      <c r="A1358" s="100" t="s">
        <v>521</v>
      </c>
      <c r="B1358" s="54"/>
      <c r="C1358" s="48"/>
      <c r="D1358" s="48"/>
      <c r="E1358" s="48"/>
      <c r="F1358" s="48"/>
      <c r="G1358" s="48"/>
      <c r="H1358" s="48"/>
      <c r="I1358" s="49"/>
      <c r="J1358" s="29">
        <f t="shared" si="164"/>
        <v>0</v>
      </c>
      <c r="K1358" s="29">
        <f t="shared" si="165"/>
        <v>0</v>
      </c>
      <c r="L1358" s="930"/>
      <c r="M1358" s="931"/>
      <c r="N1358" s="931"/>
      <c r="O1358" s="932"/>
      <c r="Q1358" s="92"/>
      <c r="R1358" s="20"/>
      <c r="S1358" s="20"/>
      <c r="T1358" s="20"/>
      <c r="U1358" s="20"/>
      <c r="V1358" s="2"/>
      <c r="W1358" s="10"/>
      <c r="X1358" s="20"/>
      <c r="Y1358" s="21"/>
    </row>
    <row r="1359" spans="1:25" ht="15" customHeight="1" x14ac:dyDescent="0.2">
      <c r="A1359" s="100" t="s">
        <v>521</v>
      </c>
      <c r="B1359" s="54"/>
      <c r="C1359" s="48"/>
      <c r="D1359" s="48"/>
      <c r="E1359" s="48"/>
      <c r="F1359" s="48"/>
      <c r="G1359" s="48"/>
      <c r="H1359" s="48"/>
      <c r="I1359" s="49"/>
      <c r="J1359" s="29">
        <f t="shared" si="164"/>
        <v>0</v>
      </c>
      <c r="K1359" s="29">
        <f t="shared" si="165"/>
        <v>0</v>
      </c>
      <c r="L1359" s="930"/>
      <c r="M1359" s="931"/>
      <c r="N1359" s="931"/>
      <c r="O1359" s="932"/>
      <c r="Q1359" s="92"/>
      <c r="R1359" s="20"/>
      <c r="S1359" s="20"/>
      <c r="T1359" s="20"/>
      <c r="U1359" s="20" t="s">
        <v>532</v>
      </c>
      <c r="V1359" s="2"/>
      <c r="W1359" s="2"/>
      <c r="X1359" s="10"/>
      <c r="Y1359" s="21"/>
    </row>
    <row r="1360" spans="1:25" ht="15" customHeight="1" thickBot="1" x14ac:dyDescent="0.25">
      <c r="A1360" s="101" t="s">
        <v>521</v>
      </c>
      <c r="B1360" s="55"/>
      <c r="C1360" s="50"/>
      <c r="D1360" s="50"/>
      <c r="E1360" s="50"/>
      <c r="F1360" s="50"/>
      <c r="G1360" s="50"/>
      <c r="H1360" s="50"/>
      <c r="I1360" s="51"/>
      <c r="J1360" s="29">
        <f t="shared" si="164"/>
        <v>0</v>
      </c>
      <c r="K1360" s="29">
        <f t="shared" si="165"/>
        <v>0</v>
      </c>
      <c r="L1360" s="933"/>
      <c r="M1360" s="934"/>
      <c r="N1360" s="934"/>
      <c r="O1360" s="935"/>
      <c r="Q1360" s="93"/>
      <c r="R1360" s="23"/>
      <c r="S1360" s="23"/>
      <c r="T1360" s="23"/>
      <c r="U1360" s="23" t="s">
        <v>532</v>
      </c>
      <c r="V1360" s="3"/>
      <c r="W1360" s="3"/>
      <c r="X1360" s="14"/>
      <c r="Y1360" s="15"/>
    </row>
    <row r="1361" spans="1:25" ht="15" customHeight="1" x14ac:dyDescent="0.2">
      <c r="C1361" s="29">
        <f t="shared" ref="C1361:I1361" si="166">SUM(C1351:C1360)</f>
        <v>0</v>
      </c>
      <c r="D1361" s="29">
        <f t="shared" si="166"/>
        <v>0</v>
      </c>
      <c r="E1361" s="29">
        <f t="shared" si="166"/>
        <v>0</v>
      </c>
      <c r="F1361" s="29">
        <f t="shared" si="166"/>
        <v>0</v>
      </c>
      <c r="G1361" s="29">
        <f t="shared" si="166"/>
        <v>0</v>
      </c>
      <c r="H1361" s="29">
        <f t="shared" si="166"/>
        <v>0</v>
      </c>
      <c r="I1361" s="29">
        <f t="shared" si="166"/>
        <v>0</v>
      </c>
      <c r="J1361" s="29">
        <f>D1361+E1361+F1361</f>
        <v>0</v>
      </c>
      <c r="K1361" s="29">
        <f>D1361*2+E1361</f>
        <v>0</v>
      </c>
    </row>
    <row r="1362" spans="1:25" ht="15" customHeight="1" thickBot="1" x14ac:dyDescent="0.25">
      <c r="L1362" s="4" t="s">
        <v>532</v>
      </c>
    </row>
    <row r="1363" spans="1:25" ht="15" customHeight="1" thickBot="1" x14ac:dyDescent="0.25">
      <c r="A1363" s="1108" t="s">
        <v>1422</v>
      </c>
      <c r="B1363" s="1109"/>
      <c r="C1363" s="1109"/>
      <c r="D1363" s="1109"/>
      <c r="E1363" s="1109"/>
      <c r="F1363" s="1110"/>
      <c r="G1363" s="1105" t="s">
        <v>1382</v>
      </c>
      <c r="H1363" s="1106"/>
      <c r="I1363" s="1107"/>
      <c r="L1363" s="945" t="s">
        <v>495</v>
      </c>
      <c r="M1363" s="946"/>
      <c r="N1363" s="946"/>
      <c r="O1363" s="947"/>
    </row>
    <row r="1364" spans="1:25" ht="15" customHeight="1" thickBot="1" x14ac:dyDescent="0.25">
      <c r="A1364" s="360" t="s">
        <v>496</v>
      </c>
      <c r="B1364" s="361" t="s">
        <v>497</v>
      </c>
      <c r="C1364" s="362" t="s">
        <v>498</v>
      </c>
      <c r="D1364" s="362" t="s">
        <v>499</v>
      </c>
      <c r="E1364" s="362" t="s">
        <v>500</v>
      </c>
      <c r="F1364" s="362" t="s">
        <v>501</v>
      </c>
      <c r="G1364" s="363" t="s">
        <v>502</v>
      </c>
      <c r="H1364" s="363" t="s">
        <v>503</v>
      </c>
      <c r="I1364" s="364" t="s">
        <v>504</v>
      </c>
      <c r="L1364" s="948"/>
      <c r="M1364" s="949"/>
      <c r="N1364" s="949"/>
      <c r="O1364" s="950"/>
      <c r="Q1364" s="24" t="s">
        <v>1384</v>
      </c>
      <c r="R1364" s="368" t="s">
        <v>1423</v>
      </c>
      <c r="S1364" s="368"/>
      <c r="T1364" s="368"/>
      <c r="U1364" s="368"/>
      <c r="V1364" s="368"/>
      <c r="W1364" s="368"/>
      <c r="X1364" s="368"/>
      <c r="Y1364" s="369"/>
    </row>
    <row r="1365" spans="1:25" ht="15" customHeight="1" x14ac:dyDescent="0.2">
      <c r="A1365" s="365" t="s">
        <v>521</v>
      </c>
      <c r="B1365" s="126" t="s">
        <v>1424</v>
      </c>
      <c r="C1365" s="127"/>
      <c r="D1365" s="127"/>
      <c r="E1365" s="127"/>
      <c r="F1365" s="127"/>
      <c r="G1365" s="127"/>
      <c r="H1365" s="127"/>
      <c r="I1365" s="128"/>
      <c r="J1365" s="29">
        <f t="shared" ref="J1365:J1373" si="167">D1365+E1365+F1365</f>
        <v>0</v>
      </c>
      <c r="K1365" s="29">
        <f t="shared" ref="K1365:K1373" si="168">D1365*2+E1365</f>
        <v>0</v>
      </c>
      <c r="L1365" s="927" t="s">
        <v>528</v>
      </c>
      <c r="M1365" s="928"/>
      <c r="N1365" s="928"/>
      <c r="O1365" s="929"/>
      <c r="Q1365" s="366" t="s">
        <v>1423</v>
      </c>
      <c r="R1365" s="10"/>
      <c r="S1365" s="2"/>
      <c r="T1365" s="20" t="s">
        <v>532</v>
      </c>
      <c r="U1365" s="20"/>
      <c r="V1365" s="2"/>
      <c r="W1365" s="20" t="s">
        <v>532</v>
      </c>
      <c r="X1365" s="20"/>
      <c r="Y1365" s="21"/>
    </row>
    <row r="1366" spans="1:25" ht="15" customHeight="1" x14ac:dyDescent="0.2">
      <c r="A1366" s="358"/>
      <c r="B1366" s="129"/>
      <c r="C1366" s="48"/>
      <c r="D1366" s="48"/>
      <c r="E1366" s="48"/>
      <c r="F1366" s="48"/>
      <c r="G1366" s="48"/>
      <c r="H1366" s="48"/>
      <c r="I1366" s="49"/>
      <c r="J1366" s="29">
        <f t="shared" si="167"/>
        <v>0</v>
      </c>
      <c r="K1366" s="29">
        <f t="shared" si="168"/>
        <v>0</v>
      </c>
      <c r="L1366" s="930"/>
      <c r="M1366" s="931"/>
      <c r="N1366" s="931"/>
      <c r="O1366" s="932"/>
      <c r="Q1366" s="366"/>
      <c r="R1366" s="2"/>
      <c r="S1366" s="10"/>
      <c r="T1366" s="20" t="s">
        <v>532</v>
      </c>
      <c r="U1366" s="20"/>
      <c r="V1366" s="2"/>
      <c r="W1366" s="20"/>
      <c r="X1366" s="20"/>
      <c r="Y1366" s="21"/>
    </row>
    <row r="1367" spans="1:25" ht="15" customHeight="1" x14ac:dyDescent="0.2">
      <c r="A1367" s="358"/>
      <c r="B1367" s="129"/>
      <c r="C1367" s="48"/>
      <c r="D1367" s="48"/>
      <c r="E1367" s="48"/>
      <c r="F1367" s="48"/>
      <c r="G1367" s="48"/>
      <c r="H1367" s="48"/>
      <c r="I1367" s="49"/>
      <c r="J1367" s="29">
        <f>D1367+E1367+F1367</f>
        <v>0</v>
      </c>
      <c r="K1367" s="29">
        <f>D1367*2+E1367</f>
        <v>0</v>
      </c>
      <c r="L1367" s="930"/>
      <c r="M1367" s="931"/>
      <c r="N1367" s="931"/>
      <c r="O1367" s="932"/>
      <c r="Q1367" s="366"/>
      <c r="R1367" s="20"/>
      <c r="S1367" s="20" t="s">
        <v>532</v>
      </c>
      <c r="T1367" s="10"/>
      <c r="U1367" s="20"/>
      <c r="V1367" s="2"/>
      <c r="W1367" s="20"/>
      <c r="X1367" s="20"/>
      <c r="Y1367" s="21"/>
    </row>
    <row r="1368" spans="1:25" ht="15" customHeight="1" x14ac:dyDescent="0.2">
      <c r="A1368" s="358"/>
      <c r="B1368" s="129"/>
      <c r="C1368" s="48"/>
      <c r="D1368" s="48"/>
      <c r="E1368" s="48"/>
      <c r="F1368" s="48"/>
      <c r="G1368" s="48"/>
      <c r="H1368" s="48"/>
      <c r="I1368" s="49"/>
      <c r="J1368" s="29">
        <f>D1368+E1368+F1368</f>
        <v>0</v>
      </c>
      <c r="K1368" s="29">
        <f>D1368*2+E1368</f>
        <v>0</v>
      </c>
      <c r="L1368" s="930"/>
      <c r="M1368" s="931"/>
      <c r="N1368" s="931"/>
      <c r="O1368" s="932"/>
      <c r="Q1368" s="366"/>
      <c r="R1368" s="20"/>
      <c r="S1368" s="20"/>
      <c r="T1368" s="2"/>
      <c r="U1368" s="10"/>
      <c r="V1368" s="2"/>
      <c r="W1368" s="20" t="s">
        <v>532</v>
      </c>
      <c r="X1368" s="20" t="s">
        <v>532</v>
      </c>
      <c r="Y1368" s="21" t="s">
        <v>532</v>
      </c>
    </row>
    <row r="1369" spans="1:25" ht="15" customHeight="1" x14ac:dyDescent="0.2">
      <c r="A1369" s="358"/>
      <c r="B1369" s="129"/>
      <c r="C1369" s="48"/>
      <c r="D1369" s="48"/>
      <c r="E1369" s="48"/>
      <c r="F1369" s="48"/>
      <c r="G1369" s="48"/>
      <c r="H1369" s="48"/>
      <c r="I1369" s="49"/>
      <c r="J1369" s="29">
        <f t="shared" si="167"/>
        <v>0</v>
      </c>
      <c r="K1369" s="29">
        <f t="shared" si="168"/>
        <v>0</v>
      </c>
      <c r="L1369" s="930"/>
      <c r="M1369" s="931"/>
      <c r="N1369" s="931"/>
      <c r="O1369" s="932"/>
      <c r="Q1369" s="366"/>
      <c r="R1369" s="20"/>
      <c r="S1369" s="20"/>
      <c r="T1369" s="20"/>
      <c r="U1369" s="20" t="s">
        <v>532</v>
      </c>
      <c r="V1369" s="10"/>
      <c r="W1369" s="2"/>
      <c r="X1369" s="20"/>
      <c r="Y1369" s="21"/>
    </row>
    <row r="1370" spans="1:25" ht="15" customHeight="1" x14ac:dyDescent="0.2">
      <c r="A1370" s="358"/>
      <c r="B1370" s="129"/>
      <c r="C1370" s="48"/>
      <c r="D1370" s="48"/>
      <c r="E1370" s="48"/>
      <c r="F1370" s="48"/>
      <c r="G1370" s="48"/>
      <c r="H1370" s="48"/>
      <c r="I1370" s="49"/>
      <c r="J1370" s="29">
        <f t="shared" si="167"/>
        <v>0</v>
      </c>
      <c r="K1370" s="29">
        <f t="shared" si="168"/>
        <v>0</v>
      </c>
      <c r="L1370" s="930"/>
      <c r="M1370" s="931"/>
      <c r="N1370" s="931"/>
      <c r="O1370" s="932"/>
      <c r="Q1370" s="366"/>
      <c r="R1370" s="20"/>
      <c r="S1370" s="20"/>
      <c r="T1370" s="20"/>
      <c r="U1370" s="20"/>
      <c r="V1370" s="2"/>
      <c r="W1370" s="10"/>
      <c r="X1370" s="20"/>
      <c r="Y1370" s="21"/>
    </row>
    <row r="1371" spans="1:25" ht="15" customHeight="1" x14ac:dyDescent="0.2">
      <c r="A1371" s="358"/>
      <c r="B1371" s="129"/>
      <c r="C1371" s="48"/>
      <c r="D1371" s="48"/>
      <c r="E1371" s="48"/>
      <c r="F1371" s="48"/>
      <c r="G1371" s="48"/>
      <c r="H1371" s="48"/>
      <c r="I1371" s="49"/>
      <c r="J1371" s="29">
        <f t="shared" si="167"/>
        <v>0</v>
      </c>
      <c r="K1371" s="29">
        <f t="shared" si="168"/>
        <v>0</v>
      </c>
      <c r="L1371" s="930"/>
      <c r="M1371" s="931"/>
      <c r="N1371" s="931"/>
      <c r="O1371" s="932"/>
      <c r="Q1371" s="366"/>
      <c r="R1371" s="20"/>
      <c r="S1371" s="20"/>
      <c r="T1371" s="20"/>
      <c r="U1371" s="20" t="s">
        <v>532</v>
      </c>
      <c r="V1371" s="2"/>
      <c r="W1371" s="2"/>
      <c r="X1371" s="10"/>
      <c r="Y1371" s="21"/>
    </row>
    <row r="1372" spans="1:25" ht="15" customHeight="1" thickBot="1" x14ac:dyDescent="0.25">
      <c r="A1372" s="359"/>
      <c r="B1372" s="130"/>
      <c r="C1372" s="50"/>
      <c r="D1372" s="50"/>
      <c r="E1372" s="50"/>
      <c r="F1372" s="50"/>
      <c r="G1372" s="50"/>
      <c r="H1372" s="50"/>
      <c r="I1372" s="51"/>
      <c r="J1372" s="29">
        <f t="shared" si="167"/>
        <v>0</v>
      </c>
      <c r="K1372" s="29">
        <f t="shared" si="168"/>
        <v>0</v>
      </c>
      <c r="L1372" s="933"/>
      <c r="M1372" s="934"/>
      <c r="N1372" s="934"/>
      <c r="O1372" s="935"/>
      <c r="Q1372" s="367"/>
      <c r="R1372" s="23"/>
      <c r="S1372" s="23"/>
      <c r="T1372" s="23"/>
      <c r="U1372" s="23" t="s">
        <v>532</v>
      </c>
      <c r="V1372" s="3"/>
      <c r="W1372" s="3"/>
      <c r="X1372" s="14"/>
      <c r="Y1372" s="15"/>
    </row>
    <row r="1373" spans="1:25" ht="15" customHeight="1" x14ac:dyDescent="0.2">
      <c r="C1373" s="29">
        <f t="shared" ref="C1373:I1373" si="169">SUM(C1365:C1372)</f>
        <v>0</v>
      </c>
      <c r="D1373" s="29">
        <f t="shared" si="169"/>
        <v>0</v>
      </c>
      <c r="E1373" s="29">
        <f t="shared" si="169"/>
        <v>0</v>
      </c>
      <c r="F1373" s="29">
        <f t="shared" si="169"/>
        <v>0</v>
      </c>
      <c r="G1373" s="29">
        <f t="shared" si="169"/>
        <v>0</v>
      </c>
      <c r="H1373" s="29">
        <f t="shared" si="169"/>
        <v>0</v>
      </c>
      <c r="I1373" s="29">
        <f t="shared" si="169"/>
        <v>0</v>
      </c>
      <c r="J1373" s="29">
        <f t="shared" si="167"/>
        <v>0</v>
      </c>
      <c r="K1373" s="29">
        <f t="shared" si="168"/>
        <v>0</v>
      </c>
    </row>
    <row r="1374" spans="1:25" ht="15" customHeight="1" thickBot="1" x14ac:dyDescent="0.25"/>
    <row r="1375" spans="1:25" ht="15" customHeight="1" x14ac:dyDescent="0.2">
      <c r="A1375" s="1016" t="s">
        <v>491</v>
      </c>
      <c r="B1375" s="1017"/>
      <c r="C1375" s="1020" t="s">
        <v>1425</v>
      </c>
      <c r="D1375" s="1021"/>
      <c r="E1375" s="1021"/>
      <c r="F1375" s="1021"/>
      <c r="G1375" s="1021"/>
      <c r="H1375" s="1021"/>
      <c r="I1375" s="1022"/>
    </row>
    <row r="1376" spans="1:25" ht="15" customHeight="1" thickBot="1" x14ac:dyDescent="0.25">
      <c r="A1376" s="1018"/>
      <c r="B1376" s="1019"/>
      <c r="C1376" s="1023"/>
      <c r="D1376" s="1024"/>
      <c r="E1376" s="1024"/>
      <c r="F1376" s="1024"/>
      <c r="G1376" s="1024"/>
      <c r="H1376" s="1024"/>
      <c r="I1376" s="1025"/>
    </row>
    <row r="1377" spans="1:29" ht="15" customHeight="1" thickBot="1" x14ac:dyDescent="0.25"/>
    <row r="1378" spans="1:29" ht="15" customHeight="1" thickBot="1" x14ac:dyDescent="0.25">
      <c r="A1378" s="1006" t="s">
        <v>537</v>
      </c>
      <c r="B1378" s="1007"/>
      <c r="C1378" s="1007"/>
      <c r="D1378" s="1007"/>
      <c r="E1378" s="1007"/>
      <c r="F1378" s="1008"/>
      <c r="G1378" s="1003" t="s">
        <v>1425</v>
      </c>
      <c r="H1378" s="1004"/>
      <c r="I1378" s="1005"/>
      <c r="L1378" s="952" t="s">
        <v>538</v>
      </c>
      <c r="M1378" s="953"/>
      <c r="N1378" s="953"/>
      <c r="O1378" s="954"/>
    </row>
    <row r="1379" spans="1:29" ht="15" customHeight="1" thickBot="1" x14ac:dyDescent="0.25">
      <c r="A1379" s="117" t="s">
        <v>496</v>
      </c>
      <c r="B1379" s="118" t="s">
        <v>497</v>
      </c>
      <c r="C1379" s="119" t="s">
        <v>498</v>
      </c>
      <c r="D1379" s="119" t="s">
        <v>499</v>
      </c>
      <c r="E1379" s="119" t="s">
        <v>500</v>
      </c>
      <c r="F1379" s="119" t="s">
        <v>501</v>
      </c>
      <c r="G1379" s="121" t="s">
        <v>502</v>
      </c>
      <c r="H1379" s="121" t="s">
        <v>503</v>
      </c>
      <c r="I1379" s="122" t="s">
        <v>504</v>
      </c>
      <c r="L1379" s="955"/>
      <c r="M1379" s="956"/>
      <c r="N1379" s="956"/>
      <c r="O1379" s="957"/>
      <c r="Q1379" s="24" t="s">
        <v>1426</v>
      </c>
      <c r="R1379" s="113" t="s">
        <v>716</v>
      </c>
      <c r="S1379" s="113" t="s">
        <v>506</v>
      </c>
      <c r="T1379" s="113" t="s">
        <v>716</v>
      </c>
      <c r="U1379" s="113" t="s">
        <v>1427</v>
      </c>
      <c r="V1379" s="113" t="s">
        <v>847</v>
      </c>
      <c r="W1379" s="113" t="s">
        <v>757</v>
      </c>
      <c r="X1379" s="113" t="s">
        <v>1111</v>
      </c>
      <c r="Y1379" s="113" t="s">
        <v>702</v>
      </c>
      <c r="Z1379" s="113" t="s">
        <v>1428</v>
      </c>
      <c r="AA1379" s="113" t="s">
        <v>704</v>
      </c>
      <c r="AB1379" s="113" t="s">
        <v>653</v>
      </c>
      <c r="AC1379" s="114" t="s">
        <v>1214</v>
      </c>
    </row>
    <row r="1380" spans="1:29" ht="15" customHeight="1" x14ac:dyDescent="0.2">
      <c r="A1380" s="123">
        <v>1</v>
      </c>
      <c r="B1380" s="126" t="s">
        <v>991</v>
      </c>
      <c r="C1380" s="127">
        <v>21</v>
      </c>
      <c r="D1380" s="127">
        <v>15</v>
      </c>
      <c r="E1380" s="127">
        <v>4</v>
      </c>
      <c r="F1380" s="127">
        <v>2</v>
      </c>
      <c r="G1380" s="127">
        <v>57</v>
      </c>
      <c r="H1380" s="127">
        <v>20</v>
      </c>
      <c r="I1380" s="128">
        <v>34</v>
      </c>
      <c r="J1380" s="29">
        <f t="shared" ref="J1380:J1392" si="170">D1380+E1380+F1380</f>
        <v>21</v>
      </c>
      <c r="K1380" s="29">
        <f t="shared" ref="K1380:K1392" si="171">D1380*2+E1380</f>
        <v>34</v>
      </c>
      <c r="L1380" s="930" t="s">
        <v>532</v>
      </c>
      <c r="M1380" s="931"/>
      <c r="N1380" s="931"/>
      <c r="O1380" s="932"/>
      <c r="Q1380" s="115" t="s">
        <v>716</v>
      </c>
      <c r="R1380" s="10"/>
      <c r="S1380" s="20"/>
      <c r="T1380" s="2"/>
      <c r="U1380" s="20"/>
      <c r="V1380" s="20"/>
      <c r="W1380" s="20"/>
      <c r="X1380" s="20"/>
      <c r="Y1380" s="20"/>
      <c r="Z1380" s="2"/>
      <c r="AA1380" s="2"/>
      <c r="AB1380" s="2"/>
      <c r="AC1380" s="162"/>
    </row>
    <row r="1381" spans="1:29" ht="15" customHeight="1" x14ac:dyDescent="0.2">
      <c r="A1381" s="124">
        <v>2</v>
      </c>
      <c r="B1381" s="129" t="s">
        <v>762</v>
      </c>
      <c r="C1381" s="48">
        <v>22</v>
      </c>
      <c r="D1381" s="48">
        <v>15</v>
      </c>
      <c r="E1381" s="48">
        <v>2</v>
      </c>
      <c r="F1381" s="48">
        <v>5</v>
      </c>
      <c r="G1381" s="48">
        <v>54</v>
      </c>
      <c r="H1381" s="48">
        <v>20</v>
      </c>
      <c r="I1381" s="49">
        <v>32</v>
      </c>
      <c r="J1381" s="29">
        <f t="shared" si="170"/>
        <v>22</v>
      </c>
      <c r="K1381" s="29">
        <f t="shared" si="171"/>
        <v>32</v>
      </c>
      <c r="L1381" s="930"/>
      <c r="M1381" s="931"/>
      <c r="N1381" s="931"/>
      <c r="O1381" s="932"/>
      <c r="Q1381" s="115" t="s">
        <v>506</v>
      </c>
      <c r="R1381" s="2"/>
      <c r="S1381" s="10"/>
      <c r="T1381" s="2"/>
      <c r="U1381" s="20" t="s">
        <v>532</v>
      </c>
      <c r="V1381" s="20" t="s">
        <v>532</v>
      </c>
      <c r="W1381" s="20"/>
      <c r="X1381" s="20"/>
      <c r="Y1381" s="20"/>
      <c r="Z1381" s="2"/>
      <c r="AA1381" s="2"/>
      <c r="AB1381" s="2"/>
      <c r="AC1381" s="162"/>
    </row>
    <row r="1382" spans="1:29" ht="15" customHeight="1" x14ac:dyDescent="0.2">
      <c r="A1382" s="124" t="s">
        <v>629</v>
      </c>
      <c r="B1382" s="129" t="s">
        <v>674</v>
      </c>
      <c r="C1382" s="48">
        <v>22</v>
      </c>
      <c r="D1382" s="48">
        <v>11</v>
      </c>
      <c r="E1382" s="48">
        <v>6</v>
      </c>
      <c r="F1382" s="48">
        <v>5</v>
      </c>
      <c r="G1382" s="48">
        <v>56</v>
      </c>
      <c r="H1382" s="48">
        <v>36</v>
      </c>
      <c r="I1382" s="49">
        <v>28</v>
      </c>
      <c r="J1382" s="29">
        <f t="shared" si="170"/>
        <v>22</v>
      </c>
      <c r="K1382" s="29">
        <f t="shared" si="171"/>
        <v>28</v>
      </c>
      <c r="L1382" s="930"/>
      <c r="M1382" s="931"/>
      <c r="N1382" s="931"/>
      <c r="O1382" s="932"/>
      <c r="Q1382" s="115" t="s">
        <v>716</v>
      </c>
      <c r="R1382" s="20"/>
      <c r="S1382" s="20" t="s">
        <v>532</v>
      </c>
      <c r="T1382" s="10"/>
      <c r="U1382" s="2"/>
      <c r="V1382" s="20"/>
      <c r="W1382" s="20"/>
      <c r="X1382" s="20"/>
      <c r="Y1382" s="20"/>
      <c r="Z1382" s="2" t="s">
        <v>532</v>
      </c>
      <c r="AA1382" s="2"/>
      <c r="AB1382" s="2"/>
      <c r="AC1382" s="162"/>
    </row>
    <row r="1383" spans="1:29" ht="15" customHeight="1" x14ac:dyDescent="0.2">
      <c r="A1383" s="124" t="s">
        <v>629</v>
      </c>
      <c r="B1383" s="129" t="s">
        <v>1429</v>
      </c>
      <c r="C1383" s="48">
        <v>22</v>
      </c>
      <c r="D1383" s="48">
        <v>11</v>
      </c>
      <c r="E1383" s="48">
        <v>6</v>
      </c>
      <c r="F1383" s="48">
        <v>5</v>
      </c>
      <c r="G1383" s="48">
        <v>57</v>
      </c>
      <c r="H1383" s="48">
        <v>39</v>
      </c>
      <c r="I1383" s="49">
        <v>28</v>
      </c>
      <c r="J1383" s="29">
        <f t="shared" si="170"/>
        <v>22</v>
      </c>
      <c r="K1383" s="29">
        <f t="shared" si="171"/>
        <v>28</v>
      </c>
      <c r="L1383" s="930"/>
      <c r="M1383" s="931"/>
      <c r="N1383" s="931"/>
      <c r="O1383" s="932"/>
      <c r="Q1383" s="115" t="s">
        <v>1427</v>
      </c>
      <c r="R1383" s="20"/>
      <c r="S1383" s="20"/>
      <c r="T1383" s="2"/>
      <c r="U1383" s="10"/>
      <c r="V1383" s="20"/>
      <c r="W1383" s="20"/>
      <c r="X1383" s="20"/>
      <c r="Y1383" s="20"/>
      <c r="Z1383" s="2"/>
      <c r="AA1383" s="2"/>
      <c r="AB1383" s="2"/>
      <c r="AC1383" s="162"/>
    </row>
    <row r="1384" spans="1:29" ht="15" customHeight="1" x14ac:dyDescent="0.2">
      <c r="A1384" s="124">
        <v>5</v>
      </c>
      <c r="B1384" s="129" t="s">
        <v>534</v>
      </c>
      <c r="C1384" s="48">
        <v>22</v>
      </c>
      <c r="D1384" s="48">
        <v>9</v>
      </c>
      <c r="E1384" s="48">
        <v>8</v>
      </c>
      <c r="F1384" s="48">
        <v>5</v>
      </c>
      <c r="G1384" s="48">
        <v>40</v>
      </c>
      <c r="H1384" s="48">
        <v>28</v>
      </c>
      <c r="I1384" s="49">
        <v>26</v>
      </c>
      <c r="J1384" s="29">
        <f t="shared" si="170"/>
        <v>22</v>
      </c>
      <c r="K1384" s="29">
        <f t="shared" si="171"/>
        <v>26</v>
      </c>
      <c r="L1384" s="930"/>
      <c r="M1384" s="931"/>
      <c r="N1384" s="931"/>
      <c r="O1384" s="932"/>
      <c r="Q1384" s="115" t="s">
        <v>847</v>
      </c>
      <c r="R1384" s="20"/>
      <c r="S1384" s="20" t="s">
        <v>532</v>
      </c>
      <c r="T1384" s="2"/>
      <c r="U1384" s="2"/>
      <c r="V1384" s="10"/>
      <c r="W1384" s="2"/>
      <c r="X1384" s="20" t="s">
        <v>532</v>
      </c>
      <c r="Y1384" s="20"/>
      <c r="Z1384" s="2"/>
      <c r="AA1384" s="20" t="s">
        <v>532</v>
      </c>
      <c r="AB1384" s="20"/>
      <c r="AC1384" s="21"/>
    </row>
    <row r="1385" spans="1:29" ht="15" customHeight="1" x14ac:dyDescent="0.2">
      <c r="A1385" s="124">
        <v>6</v>
      </c>
      <c r="B1385" s="129" t="s">
        <v>42</v>
      </c>
      <c r="C1385" s="48">
        <v>22</v>
      </c>
      <c r="D1385" s="48">
        <v>11</v>
      </c>
      <c r="E1385" s="48">
        <v>2</v>
      </c>
      <c r="F1385" s="48">
        <v>9</v>
      </c>
      <c r="G1385" s="48">
        <v>46</v>
      </c>
      <c r="H1385" s="48">
        <v>39</v>
      </c>
      <c r="I1385" s="49">
        <v>24</v>
      </c>
      <c r="J1385" s="29">
        <f t="shared" si="170"/>
        <v>22</v>
      </c>
      <c r="K1385" s="29">
        <f t="shared" si="171"/>
        <v>24</v>
      </c>
      <c r="L1385" s="930"/>
      <c r="M1385" s="931"/>
      <c r="N1385" s="931"/>
      <c r="O1385" s="932"/>
      <c r="Q1385" s="115" t="s">
        <v>757</v>
      </c>
      <c r="R1385" s="20"/>
      <c r="S1385" s="20"/>
      <c r="T1385" s="20"/>
      <c r="U1385" s="20"/>
      <c r="V1385" s="2"/>
      <c r="W1385" s="10"/>
      <c r="X1385" s="20" t="s">
        <v>532</v>
      </c>
      <c r="Y1385" s="20"/>
      <c r="Z1385" s="2"/>
      <c r="AA1385" s="20"/>
      <c r="AB1385" s="20"/>
      <c r="AC1385" s="21"/>
    </row>
    <row r="1386" spans="1:29" ht="15" customHeight="1" x14ac:dyDescent="0.2">
      <c r="A1386" s="124">
        <v>7</v>
      </c>
      <c r="B1386" s="129" t="s">
        <v>1226</v>
      </c>
      <c r="C1386" s="48">
        <v>22</v>
      </c>
      <c r="D1386" s="48">
        <v>6</v>
      </c>
      <c r="E1386" s="48">
        <v>10</v>
      </c>
      <c r="F1386" s="48">
        <v>6</v>
      </c>
      <c r="G1386" s="48">
        <v>38</v>
      </c>
      <c r="H1386" s="48">
        <v>27</v>
      </c>
      <c r="I1386" s="49">
        <v>22</v>
      </c>
      <c r="J1386" s="29">
        <f t="shared" si="170"/>
        <v>22</v>
      </c>
      <c r="K1386" s="29">
        <f t="shared" si="171"/>
        <v>22</v>
      </c>
      <c r="L1386" s="930"/>
      <c r="M1386" s="931"/>
      <c r="N1386" s="931"/>
      <c r="O1386" s="932"/>
      <c r="Q1386" s="115" t="s">
        <v>1111</v>
      </c>
      <c r="R1386" s="20"/>
      <c r="S1386" s="20"/>
      <c r="T1386" s="20"/>
      <c r="U1386" s="20"/>
      <c r="V1386" s="20"/>
      <c r="W1386" s="20" t="s">
        <v>532</v>
      </c>
      <c r="X1386" s="10"/>
      <c r="Y1386" s="20"/>
      <c r="Z1386" s="2"/>
      <c r="AA1386" s="20"/>
      <c r="AB1386" s="20"/>
      <c r="AC1386" s="21"/>
    </row>
    <row r="1387" spans="1:29" ht="15" customHeight="1" x14ac:dyDescent="0.2">
      <c r="A1387" s="124">
        <v>8</v>
      </c>
      <c r="B1387" s="129" t="s">
        <v>1099</v>
      </c>
      <c r="C1387" s="48">
        <v>22</v>
      </c>
      <c r="D1387" s="48">
        <v>7</v>
      </c>
      <c r="E1387" s="48">
        <v>7</v>
      </c>
      <c r="F1387" s="48">
        <v>8</v>
      </c>
      <c r="G1387" s="48">
        <v>41</v>
      </c>
      <c r="H1387" s="48">
        <v>46</v>
      </c>
      <c r="I1387" s="49">
        <v>21</v>
      </c>
      <c r="J1387" s="29">
        <f t="shared" si="170"/>
        <v>22</v>
      </c>
      <c r="K1387" s="29">
        <f t="shared" si="171"/>
        <v>21</v>
      </c>
      <c r="L1387" s="930"/>
      <c r="M1387" s="931"/>
      <c r="N1387" s="931"/>
      <c r="O1387" s="932"/>
      <c r="Q1387" s="115" t="s">
        <v>702</v>
      </c>
      <c r="R1387" s="20"/>
      <c r="S1387" s="20"/>
      <c r="T1387" s="20"/>
      <c r="U1387" s="20"/>
      <c r="V1387" s="20"/>
      <c r="W1387" s="20"/>
      <c r="X1387" s="2"/>
      <c r="Y1387" s="10"/>
      <c r="Z1387" s="2"/>
      <c r="AA1387" s="20" t="s">
        <v>532</v>
      </c>
      <c r="AB1387" s="20" t="s">
        <v>532</v>
      </c>
      <c r="AC1387" s="21" t="s">
        <v>532</v>
      </c>
    </row>
    <row r="1388" spans="1:29" ht="15" customHeight="1" x14ac:dyDescent="0.2">
      <c r="A1388" s="124">
        <v>9</v>
      </c>
      <c r="B1388" s="129" t="s">
        <v>1430</v>
      </c>
      <c r="C1388" s="48">
        <v>22</v>
      </c>
      <c r="D1388" s="48">
        <v>6</v>
      </c>
      <c r="E1388" s="48">
        <v>4</v>
      </c>
      <c r="F1388" s="48">
        <v>12</v>
      </c>
      <c r="G1388" s="48">
        <v>41</v>
      </c>
      <c r="H1388" s="48">
        <v>59</v>
      </c>
      <c r="I1388" s="49">
        <v>16</v>
      </c>
      <c r="J1388" s="29">
        <f t="shared" si="170"/>
        <v>22</v>
      </c>
      <c r="K1388" s="29">
        <f t="shared" si="171"/>
        <v>16</v>
      </c>
      <c r="L1388" s="930"/>
      <c r="M1388" s="931"/>
      <c r="N1388" s="931"/>
      <c r="O1388" s="932"/>
      <c r="Q1388" s="115" t="s">
        <v>1428</v>
      </c>
      <c r="R1388" s="20"/>
      <c r="S1388" s="20"/>
      <c r="T1388" s="20"/>
      <c r="U1388" s="20"/>
      <c r="V1388" s="20"/>
      <c r="W1388" s="20"/>
      <c r="X1388" s="20"/>
      <c r="Y1388" s="20" t="s">
        <v>532</v>
      </c>
      <c r="Z1388" s="10"/>
      <c r="AA1388" s="2"/>
      <c r="AB1388" s="20"/>
      <c r="AC1388" s="21"/>
    </row>
    <row r="1389" spans="1:29" ht="15" customHeight="1" x14ac:dyDescent="0.2">
      <c r="A1389" s="124">
        <v>10</v>
      </c>
      <c r="B1389" s="129" t="s">
        <v>1431</v>
      </c>
      <c r="C1389" s="48">
        <v>21</v>
      </c>
      <c r="D1389" s="48">
        <v>3</v>
      </c>
      <c r="E1389" s="48">
        <v>5</v>
      </c>
      <c r="F1389" s="48">
        <v>13</v>
      </c>
      <c r="G1389" s="48">
        <v>24</v>
      </c>
      <c r="H1389" s="48">
        <v>51</v>
      </c>
      <c r="I1389" s="49">
        <v>11</v>
      </c>
      <c r="J1389" s="29">
        <f t="shared" si="170"/>
        <v>21</v>
      </c>
      <c r="K1389" s="29">
        <f t="shared" si="171"/>
        <v>11</v>
      </c>
      <c r="L1389" s="930"/>
      <c r="M1389" s="931"/>
      <c r="N1389" s="931"/>
      <c r="O1389" s="932"/>
      <c r="Q1389" s="115" t="s">
        <v>704</v>
      </c>
      <c r="R1389" s="20"/>
      <c r="S1389" s="20"/>
      <c r="T1389" s="20"/>
      <c r="U1389" s="20"/>
      <c r="V1389" s="20"/>
      <c r="W1389" s="20"/>
      <c r="X1389" s="20"/>
      <c r="Y1389" s="20"/>
      <c r="Z1389" s="2"/>
      <c r="AA1389" s="10"/>
      <c r="AB1389" s="20"/>
      <c r="AC1389" s="21"/>
    </row>
    <row r="1390" spans="1:29" ht="15" customHeight="1" x14ac:dyDescent="0.2">
      <c r="A1390" s="124">
        <v>11</v>
      </c>
      <c r="B1390" s="129" t="s">
        <v>39</v>
      </c>
      <c r="C1390" s="48">
        <v>19</v>
      </c>
      <c r="D1390" s="48">
        <v>2</v>
      </c>
      <c r="E1390" s="48">
        <v>4</v>
      </c>
      <c r="F1390" s="48">
        <v>13</v>
      </c>
      <c r="G1390" s="48">
        <v>20</v>
      </c>
      <c r="H1390" s="48">
        <v>62</v>
      </c>
      <c r="I1390" s="49">
        <v>8</v>
      </c>
      <c r="J1390" s="29">
        <f t="shared" si="170"/>
        <v>19</v>
      </c>
      <c r="K1390" s="29">
        <f t="shared" si="171"/>
        <v>8</v>
      </c>
      <c r="L1390" s="930"/>
      <c r="M1390" s="931"/>
      <c r="N1390" s="931"/>
      <c r="O1390" s="932"/>
      <c r="Q1390" s="115" t="s">
        <v>653</v>
      </c>
      <c r="R1390" s="20"/>
      <c r="S1390" s="20"/>
      <c r="T1390" s="20"/>
      <c r="U1390" s="20"/>
      <c r="V1390" s="20"/>
      <c r="W1390" s="20"/>
      <c r="X1390" s="20"/>
      <c r="Y1390" s="20" t="s">
        <v>532</v>
      </c>
      <c r="Z1390" s="2"/>
      <c r="AA1390" s="2"/>
      <c r="AB1390" s="10"/>
      <c r="AC1390" s="21"/>
    </row>
    <row r="1391" spans="1:29" ht="15" customHeight="1" thickBot="1" x14ac:dyDescent="0.25">
      <c r="A1391" s="125">
        <v>12</v>
      </c>
      <c r="B1391" s="130" t="s">
        <v>1432</v>
      </c>
      <c r="C1391" s="50">
        <v>21</v>
      </c>
      <c r="D1391" s="50">
        <v>2</v>
      </c>
      <c r="E1391" s="50">
        <v>4</v>
      </c>
      <c r="F1391" s="50">
        <v>15</v>
      </c>
      <c r="G1391" s="50">
        <v>26</v>
      </c>
      <c r="H1391" s="50">
        <v>63</v>
      </c>
      <c r="I1391" s="51">
        <v>8</v>
      </c>
      <c r="J1391" s="29">
        <f t="shared" si="170"/>
        <v>21</v>
      </c>
      <c r="K1391" s="29">
        <f t="shared" si="171"/>
        <v>8</v>
      </c>
      <c r="L1391" s="933"/>
      <c r="M1391" s="934"/>
      <c r="N1391" s="934"/>
      <c r="O1391" s="935"/>
      <c r="Q1391" s="116" t="s">
        <v>1214</v>
      </c>
      <c r="R1391" s="23"/>
      <c r="S1391" s="23"/>
      <c r="T1391" s="23"/>
      <c r="U1391" s="23"/>
      <c r="V1391" s="23"/>
      <c r="W1391" s="23"/>
      <c r="X1391" s="23"/>
      <c r="Y1391" s="23" t="s">
        <v>532</v>
      </c>
      <c r="Z1391" s="3"/>
      <c r="AA1391" s="3"/>
      <c r="AB1391" s="14"/>
      <c r="AC1391" s="15"/>
    </row>
    <row r="1392" spans="1:29" ht="15" customHeight="1" x14ac:dyDescent="0.2">
      <c r="C1392" s="29">
        <f t="shared" ref="C1392:I1392" si="172">SUM(C1380:C1391)</f>
        <v>258</v>
      </c>
      <c r="D1392" s="29">
        <f t="shared" si="172"/>
        <v>98</v>
      </c>
      <c r="E1392" s="29">
        <f t="shared" si="172"/>
        <v>62</v>
      </c>
      <c r="F1392" s="29">
        <f t="shared" si="172"/>
        <v>98</v>
      </c>
      <c r="G1392" s="29">
        <f t="shared" si="172"/>
        <v>500</v>
      </c>
      <c r="H1392" s="29">
        <f t="shared" si="172"/>
        <v>490</v>
      </c>
      <c r="I1392" s="29">
        <f t="shared" si="172"/>
        <v>258</v>
      </c>
      <c r="J1392" s="29">
        <f t="shared" si="170"/>
        <v>258</v>
      </c>
      <c r="K1392" s="29">
        <f t="shared" si="171"/>
        <v>258</v>
      </c>
    </row>
    <row r="1393" spans="1:31" ht="15" customHeight="1" thickBot="1" x14ac:dyDescent="0.25"/>
    <row r="1394" spans="1:31" ht="15" customHeight="1" thickBot="1" x14ac:dyDescent="0.25">
      <c r="A1394" s="1006" t="s">
        <v>698</v>
      </c>
      <c r="B1394" s="1007"/>
      <c r="C1394" s="1007"/>
      <c r="D1394" s="1007"/>
      <c r="E1394" s="1007"/>
      <c r="F1394" s="1008"/>
      <c r="G1394" s="1003" t="s">
        <v>1425</v>
      </c>
      <c r="H1394" s="1004"/>
      <c r="I1394" s="1005"/>
      <c r="L1394" s="952" t="s">
        <v>538</v>
      </c>
      <c r="M1394" s="953"/>
      <c r="N1394" s="953"/>
      <c r="O1394" s="954"/>
    </row>
    <row r="1395" spans="1:31" ht="15" customHeight="1" thickBot="1" x14ac:dyDescent="0.25">
      <c r="A1395" s="117" t="s">
        <v>496</v>
      </c>
      <c r="B1395" s="118" t="s">
        <v>497</v>
      </c>
      <c r="C1395" s="119" t="s">
        <v>498</v>
      </c>
      <c r="D1395" s="119" t="s">
        <v>499</v>
      </c>
      <c r="E1395" s="119" t="s">
        <v>500</v>
      </c>
      <c r="F1395" s="119" t="s">
        <v>501</v>
      </c>
      <c r="G1395" s="121" t="s">
        <v>502</v>
      </c>
      <c r="H1395" s="121" t="s">
        <v>503</v>
      </c>
      <c r="I1395" s="122" t="s">
        <v>504</v>
      </c>
      <c r="L1395" s="955"/>
      <c r="M1395" s="956"/>
      <c r="N1395" s="956"/>
      <c r="O1395" s="957"/>
      <c r="Q1395" s="24" t="s">
        <v>1426</v>
      </c>
      <c r="R1395" s="113" t="s">
        <v>503</v>
      </c>
      <c r="S1395" s="113" t="s">
        <v>540</v>
      </c>
      <c r="T1395" s="113" t="s">
        <v>541</v>
      </c>
      <c r="U1395" s="113" t="s">
        <v>626</v>
      </c>
      <c r="V1395" s="113" t="s">
        <v>564</v>
      </c>
      <c r="W1395" s="113" t="s">
        <v>700</v>
      </c>
      <c r="X1395" s="113" t="s">
        <v>544</v>
      </c>
      <c r="Y1395" s="113" t="s">
        <v>768</v>
      </c>
      <c r="Z1395" s="113" t="s">
        <v>777</v>
      </c>
      <c r="AA1395" s="113" t="s">
        <v>1011</v>
      </c>
      <c r="AB1395" s="113" t="s">
        <v>769</v>
      </c>
      <c r="AC1395" s="113" t="s">
        <v>63</v>
      </c>
      <c r="AD1395" s="113" t="s">
        <v>61</v>
      </c>
      <c r="AE1395" s="114" t="s">
        <v>547</v>
      </c>
    </row>
    <row r="1396" spans="1:31" ht="15" customHeight="1" x14ac:dyDescent="0.2">
      <c r="A1396" s="123">
        <v>1</v>
      </c>
      <c r="B1396" s="53" t="s">
        <v>558</v>
      </c>
      <c r="C1396" s="46">
        <v>26</v>
      </c>
      <c r="D1396" s="46">
        <v>17</v>
      </c>
      <c r="E1396" s="46">
        <v>7</v>
      </c>
      <c r="F1396" s="46">
        <v>2</v>
      </c>
      <c r="G1396" s="46">
        <v>51</v>
      </c>
      <c r="H1396" s="46">
        <v>16</v>
      </c>
      <c r="I1396" s="47">
        <v>41</v>
      </c>
      <c r="J1396" s="29">
        <f t="shared" ref="J1396:J1403" si="173">D1396+E1396+F1396</f>
        <v>26</v>
      </c>
      <c r="K1396" s="29">
        <f t="shared" ref="K1396:K1403" si="174">D1396*2+E1396</f>
        <v>41</v>
      </c>
      <c r="L1396" s="930" t="s">
        <v>1433</v>
      </c>
      <c r="M1396" s="931"/>
      <c r="N1396" s="931"/>
      <c r="O1396" s="932"/>
      <c r="Q1396" s="115" t="s">
        <v>503</v>
      </c>
      <c r="R1396" s="10"/>
      <c r="S1396" s="20"/>
      <c r="T1396" s="20" t="s">
        <v>532</v>
      </c>
      <c r="U1396" s="20"/>
      <c r="V1396" s="20"/>
      <c r="W1396" s="20"/>
      <c r="X1396" s="20"/>
      <c r="Y1396" s="20"/>
      <c r="Z1396" s="20" t="s">
        <v>532</v>
      </c>
      <c r="AA1396" s="20"/>
      <c r="AB1396" s="20"/>
      <c r="AC1396" s="20"/>
      <c r="AD1396" s="20"/>
      <c r="AE1396" s="21"/>
    </row>
    <row r="1397" spans="1:31" ht="15" customHeight="1" x14ac:dyDescent="0.2">
      <c r="A1397" s="124">
        <v>2</v>
      </c>
      <c r="B1397" s="54" t="s">
        <v>705</v>
      </c>
      <c r="C1397" s="48">
        <v>26</v>
      </c>
      <c r="D1397" s="48">
        <v>19</v>
      </c>
      <c r="E1397" s="48">
        <v>5</v>
      </c>
      <c r="F1397" s="48">
        <v>2</v>
      </c>
      <c r="G1397" s="48">
        <v>62</v>
      </c>
      <c r="H1397" s="48">
        <v>20</v>
      </c>
      <c r="I1397" s="49" t="s">
        <v>1434</v>
      </c>
      <c r="J1397" s="29">
        <f t="shared" si="173"/>
        <v>26</v>
      </c>
      <c r="K1397" s="29">
        <f t="shared" si="174"/>
        <v>43</v>
      </c>
      <c r="L1397" s="930"/>
      <c r="M1397" s="931"/>
      <c r="N1397" s="931"/>
      <c r="O1397" s="932"/>
      <c r="Q1397" s="115" t="s">
        <v>540</v>
      </c>
      <c r="R1397" s="2"/>
      <c r="S1397" s="10"/>
      <c r="T1397" s="20" t="s">
        <v>532</v>
      </c>
      <c r="U1397" s="20"/>
      <c r="V1397" s="20"/>
      <c r="W1397" s="20"/>
      <c r="X1397" s="20"/>
      <c r="Y1397" s="20"/>
      <c r="Z1397" s="20"/>
      <c r="AA1397" s="20"/>
      <c r="AB1397" s="20"/>
      <c r="AC1397" s="20"/>
      <c r="AD1397" s="20"/>
      <c r="AE1397" s="21"/>
    </row>
    <row r="1398" spans="1:31" ht="15" customHeight="1" x14ac:dyDescent="0.2">
      <c r="A1398" s="124">
        <v>3</v>
      </c>
      <c r="B1398" s="54" t="s">
        <v>781</v>
      </c>
      <c r="C1398" s="48">
        <v>26</v>
      </c>
      <c r="D1398" s="48">
        <v>12</v>
      </c>
      <c r="E1398" s="48">
        <v>9</v>
      </c>
      <c r="F1398" s="48">
        <v>5</v>
      </c>
      <c r="G1398" s="48">
        <v>48</v>
      </c>
      <c r="H1398" s="48">
        <v>29</v>
      </c>
      <c r="I1398" s="49">
        <v>33</v>
      </c>
      <c r="J1398" s="29">
        <f t="shared" si="173"/>
        <v>26</v>
      </c>
      <c r="K1398" s="29">
        <f t="shared" si="174"/>
        <v>33</v>
      </c>
      <c r="L1398" s="930"/>
      <c r="M1398" s="931"/>
      <c r="N1398" s="931"/>
      <c r="O1398" s="932"/>
      <c r="Q1398" s="115" t="s">
        <v>541</v>
      </c>
      <c r="R1398" s="20"/>
      <c r="S1398" s="20" t="s">
        <v>532</v>
      </c>
      <c r="T1398" s="10"/>
      <c r="U1398" s="20"/>
      <c r="V1398" s="2"/>
      <c r="W1398" s="20"/>
      <c r="X1398" s="20"/>
      <c r="Y1398" s="20"/>
      <c r="Z1398" s="20"/>
      <c r="AA1398" s="20"/>
      <c r="AB1398" s="2"/>
      <c r="AC1398" s="2"/>
      <c r="AD1398" s="2"/>
      <c r="AE1398" s="162"/>
    </row>
    <row r="1399" spans="1:31" ht="15" customHeight="1" x14ac:dyDescent="0.2">
      <c r="A1399" s="124" t="s">
        <v>840</v>
      </c>
      <c r="B1399" s="54" t="s">
        <v>554</v>
      </c>
      <c r="C1399" s="48">
        <v>26</v>
      </c>
      <c r="D1399" s="48">
        <v>10</v>
      </c>
      <c r="E1399" s="48">
        <v>8</v>
      </c>
      <c r="F1399" s="48">
        <v>8</v>
      </c>
      <c r="G1399" s="48">
        <v>41</v>
      </c>
      <c r="H1399" s="48">
        <v>35</v>
      </c>
      <c r="I1399" s="49">
        <v>28</v>
      </c>
      <c r="J1399" s="29">
        <f t="shared" si="173"/>
        <v>26</v>
      </c>
      <c r="K1399" s="29">
        <f t="shared" si="174"/>
        <v>28</v>
      </c>
      <c r="L1399" s="930"/>
      <c r="M1399" s="931"/>
      <c r="N1399" s="931"/>
      <c r="O1399" s="932"/>
      <c r="Q1399" s="115" t="s">
        <v>626</v>
      </c>
      <c r="R1399" s="20"/>
      <c r="S1399" s="20"/>
      <c r="T1399" s="2"/>
      <c r="U1399" s="10"/>
      <c r="V1399" s="2"/>
      <c r="W1399" s="20" t="s">
        <v>532</v>
      </c>
      <c r="X1399" s="20" t="s">
        <v>532</v>
      </c>
      <c r="Y1399" s="20"/>
      <c r="Z1399" s="20"/>
      <c r="AA1399" s="20"/>
      <c r="AB1399" s="2"/>
      <c r="AC1399" s="2"/>
      <c r="AD1399" s="2"/>
      <c r="AE1399" s="162"/>
    </row>
    <row r="1400" spans="1:31" ht="15" customHeight="1" x14ac:dyDescent="0.2">
      <c r="A1400" s="124" t="s">
        <v>840</v>
      </c>
      <c r="B1400" s="54" t="s">
        <v>79</v>
      </c>
      <c r="C1400" s="48">
        <v>26</v>
      </c>
      <c r="D1400" s="48">
        <v>10</v>
      </c>
      <c r="E1400" s="48">
        <v>8</v>
      </c>
      <c r="F1400" s="48">
        <v>8</v>
      </c>
      <c r="G1400" s="48">
        <v>51</v>
      </c>
      <c r="H1400" s="48">
        <v>45</v>
      </c>
      <c r="I1400" s="49">
        <v>28</v>
      </c>
      <c r="J1400" s="29">
        <f t="shared" si="173"/>
        <v>26</v>
      </c>
      <c r="K1400" s="29">
        <f t="shared" si="174"/>
        <v>28</v>
      </c>
      <c r="L1400" s="930"/>
      <c r="M1400" s="931"/>
      <c r="N1400" s="931"/>
      <c r="O1400" s="932"/>
      <c r="Q1400" s="115" t="s">
        <v>564</v>
      </c>
      <c r="R1400" s="20"/>
      <c r="S1400" s="20"/>
      <c r="T1400" s="20"/>
      <c r="U1400" s="20" t="s">
        <v>532</v>
      </c>
      <c r="V1400" s="10"/>
      <c r="W1400" s="2"/>
      <c r="X1400" s="20"/>
      <c r="Y1400" s="20"/>
      <c r="Z1400" s="20"/>
      <c r="AA1400" s="20"/>
      <c r="AB1400" s="2" t="s">
        <v>532</v>
      </c>
      <c r="AC1400" s="2"/>
      <c r="AD1400" s="2"/>
      <c r="AE1400" s="162"/>
    </row>
    <row r="1401" spans="1:31" ht="15" customHeight="1" x14ac:dyDescent="0.2">
      <c r="A1401" s="124">
        <v>6</v>
      </c>
      <c r="B1401" s="54" t="s">
        <v>767</v>
      </c>
      <c r="C1401" s="48">
        <v>26</v>
      </c>
      <c r="D1401" s="48">
        <v>11</v>
      </c>
      <c r="E1401" s="48">
        <v>4</v>
      </c>
      <c r="F1401" s="48">
        <v>11</v>
      </c>
      <c r="G1401" s="48">
        <v>33</v>
      </c>
      <c r="H1401" s="48">
        <v>37</v>
      </c>
      <c r="I1401" s="49">
        <v>26</v>
      </c>
      <c r="J1401" s="29">
        <f t="shared" si="173"/>
        <v>26</v>
      </c>
      <c r="K1401" s="29">
        <f t="shared" si="174"/>
        <v>26</v>
      </c>
      <c r="L1401" s="930"/>
      <c r="M1401" s="931"/>
      <c r="N1401" s="931"/>
      <c r="O1401" s="932"/>
      <c r="Q1401" s="115" t="s">
        <v>700</v>
      </c>
      <c r="R1401" s="20"/>
      <c r="S1401" s="20"/>
      <c r="T1401" s="20"/>
      <c r="U1401" s="20"/>
      <c r="V1401" s="2"/>
      <c r="W1401" s="10"/>
      <c r="X1401" s="20"/>
      <c r="Y1401" s="20"/>
      <c r="Z1401" s="20"/>
      <c r="AA1401" s="20"/>
      <c r="AB1401" s="2"/>
      <c r="AC1401" s="2"/>
      <c r="AD1401" s="2"/>
      <c r="AE1401" s="162"/>
    </row>
    <row r="1402" spans="1:31" ht="15" customHeight="1" x14ac:dyDescent="0.2">
      <c r="A1402" s="124" t="s">
        <v>556</v>
      </c>
      <c r="B1402" s="54" t="s">
        <v>711</v>
      </c>
      <c r="C1402" s="48">
        <v>26</v>
      </c>
      <c r="D1402" s="48">
        <v>11</v>
      </c>
      <c r="E1402" s="48">
        <v>3</v>
      </c>
      <c r="F1402" s="48">
        <v>12</v>
      </c>
      <c r="G1402" s="48">
        <v>45</v>
      </c>
      <c r="H1402" s="48">
        <v>44</v>
      </c>
      <c r="I1402" s="49">
        <v>25</v>
      </c>
      <c r="J1402" s="29">
        <f t="shared" si="173"/>
        <v>26</v>
      </c>
      <c r="K1402" s="29">
        <f t="shared" si="174"/>
        <v>25</v>
      </c>
      <c r="L1402" s="930"/>
      <c r="M1402" s="931"/>
      <c r="N1402" s="931"/>
      <c r="O1402" s="932"/>
      <c r="Q1402" s="115" t="s">
        <v>544</v>
      </c>
      <c r="R1402" s="20"/>
      <c r="S1402" s="20"/>
      <c r="T1402" s="20"/>
      <c r="U1402" s="20" t="s">
        <v>532</v>
      </c>
      <c r="V1402" s="2"/>
      <c r="W1402" s="2"/>
      <c r="X1402" s="10"/>
      <c r="Y1402" s="2"/>
      <c r="Z1402" s="20" t="s">
        <v>532</v>
      </c>
      <c r="AA1402" s="20"/>
      <c r="AB1402" s="2"/>
      <c r="AC1402" s="20" t="s">
        <v>532</v>
      </c>
      <c r="AD1402" s="20"/>
      <c r="AE1402" s="21"/>
    </row>
    <row r="1403" spans="1:31" ht="15" customHeight="1" x14ac:dyDescent="0.2">
      <c r="A1403" s="124" t="s">
        <v>556</v>
      </c>
      <c r="B1403" s="54" t="s">
        <v>174</v>
      </c>
      <c r="C1403" s="48">
        <v>26</v>
      </c>
      <c r="D1403" s="48">
        <v>7</v>
      </c>
      <c r="E1403" s="48">
        <v>11</v>
      </c>
      <c r="F1403" s="48">
        <v>8</v>
      </c>
      <c r="G1403" s="48">
        <v>37</v>
      </c>
      <c r="H1403" s="48">
        <v>38</v>
      </c>
      <c r="I1403" s="49">
        <v>25</v>
      </c>
      <c r="J1403" s="29">
        <f t="shared" si="173"/>
        <v>26</v>
      </c>
      <c r="K1403" s="29">
        <f t="shared" si="174"/>
        <v>25</v>
      </c>
      <c r="L1403" s="930"/>
      <c r="M1403" s="931"/>
      <c r="N1403" s="931"/>
      <c r="O1403" s="932"/>
      <c r="Q1403" s="115" t="s">
        <v>768</v>
      </c>
      <c r="R1403" s="20"/>
      <c r="S1403" s="20"/>
      <c r="T1403" s="20"/>
      <c r="U1403" s="20"/>
      <c r="V1403" s="20"/>
      <c r="W1403" s="20"/>
      <c r="X1403" s="2"/>
      <c r="Y1403" s="10"/>
      <c r="Z1403" s="20" t="s">
        <v>532</v>
      </c>
      <c r="AA1403" s="20"/>
      <c r="AB1403" s="2"/>
      <c r="AC1403" s="20"/>
      <c r="AD1403" s="20"/>
      <c r="AE1403" s="21"/>
    </row>
    <row r="1404" spans="1:31" ht="15" customHeight="1" x14ac:dyDescent="0.2">
      <c r="A1404" s="124">
        <v>9</v>
      </c>
      <c r="B1404" s="54" t="s">
        <v>548</v>
      </c>
      <c r="C1404" s="48">
        <v>26</v>
      </c>
      <c r="D1404" s="48">
        <v>10</v>
      </c>
      <c r="E1404" s="48">
        <v>5</v>
      </c>
      <c r="F1404" s="48">
        <v>11</v>
      </c>
      <c r="G1404" s="48">
        <v>44</v>
      </c>
      <c r="H1404" s="48">
        <v>58</v>
      </c>
      <c r="I1404" s="49">
        <v>25</v>
      </c>
      <c r="J1404" s="29">
        <f t="shared" ref="J1404:J1443" si="175">D1404+E1404+F1404</f>
        <v>26</v>
      </c>
      <c r="K1404" s="29">
        <f t="shared" ref="K1404:K1443" si="176">D1404*2+E1404</f>
        <v>25</v>
      </c>
      <c r="L1404" s="930"/>
      <c r="M1404" s="931"/>
      <c r="N1404" s="931"/>
      <c r="O1404" s="932"/>
      <c r="Q1404" s="115" t="s">
        <v>777</v>
      </c>
      <c r="R1404" s="20"/>
      <c r="S1404" s="20"/>
      <c r="T1404" s="20"/>
      <c r="U1404" s="20"/>
      <c r="V1404" s="20"/>
      <c r="W1404" s="20"/>
      <c r="X1404" s="20"/>
      <c r="Y1404" s="20" t="s">
        <v>532</v>
      </c>
      <c r="Z1404" s="10"/>
      <c r="AA1404" s="20"/>
      <c r="AB1404" s="2"/>
      <c r="AC1404" s="20"/>
      <c r="AD1404" s="20"/>
      <c r="AE1404" s="21"/>
    </row>
    <row r="1405" spans="1:31" ht="15" customHeight="1" x14ac:dyDescent="0.2">
      <c r="A1405" s="124">
        <v>10</v>
      </c>
      <c r="B1405" s="54" t="s">
        <v>706</v>
      </c>
      <c r="C1405" s="48">
        <v>26</v>
      </c>
      <c r="D1405" s="48">
        <v>10</v>
      </c>
      <c r="E1405" s="48">
        <v>4</v>
      </c>
      <c r="F1405" s="48">
        <v>12</v>
      </c>
      <c r="G1405" s="48">
        <v>34</v>
      </c>
      <c r="H1405" s="48">
        <v>41</v>
      </c>
      <c r="I1405" s="49">
        <v>24</v>
      </c>
      <c r="J1405" s="29">
        <f t="shared" si="175"/>
        <v>26</v>
      </c>
      <c r="K1405" s="29">
        <f t="shared" si="176"/>
        <v>24</v>
      </c>
      <c r="L1405" s="930"/>
      <c r="M1405" s="931"/>
      <c r="N1405" s="931"/>
      <c r="O1405" s="932"/>
      <c r="Q1405" s="115" t="s">
        <v>1011</v>
      </c>
      <c r="R1405" s="20"/>
      <c r="S1405" s="20"/>
      <c r="T1405" s="20"/>
      <c r="U1405" s="20"/>
      <c r="V1405" s="20"/>
      <c r="W1405" s="20"/>
      <c r="X1405" s="20"/>
      <c r="Y1405" s="20"/>
      <c r="Z1405" s="2"/>
      <c r="AA1405" s="10"/>
      <c r="AB1405" s="2"/>
      <c r="AC1405" s="20" t="s">
        <v>532</v>
      </c>
      <c r="AD1405" s="20" t="s">
        <v>532</v>
      </c>
      <c r="AE1405" s="21" t="s">
        <v>532</v>
      </c>
    </row>
    <row r="1406" spans="1:31" ht="15" customHeight="1" x14ac:dyDescent="0.2">
      <c r="A1406" s="124">
        <v>11</v>
      </c>
      <c r="B1406" s="54" t="s">
        <v>906</v>
      </c>
      <c r="C1406" s="48">
        <v>26</v>
      </c>
      <c r="D1406" s="48">
        <v>6</v>
      </c>
      <c r="E1406" s="48">
        <v>8</v>
      </c>
      <c r="F1406" s="48">
        <v>12</v>
      </c>
      <c r="G1406" s="48">
        <v>32</v>
      </c>
      <c r="H1406" s="48">
        <v>42</v>
      </c>
      <c r="I1406" s="49">
        <v>20</v>
      </c>
      <c r="J1406" s="29">
        <f t="shared" si="175"/>
        <v>26</v>
      </c>
      <c r="K1406" s="29">
        <f t="shared" si="176"/>
        <v>20</v>
      </c>
      <c r="L1406" s="930"/>
      <c r="M1406" s="931"/>
      <c r="N1406" s="931"/>
      <c r="O1406" s="932"/>
      <c r="Q1406" s="115" t="s">
        <v>769</v>
      </c>
      <c r="R1406" s="20"/>
      <c r="S1406" s="20"/>
      <c r="T1406" s="20"/>
      <c r="U1406" s="20"/>
      <c r="V1406" s="20"/>
      <c r="W1406" s="20"/>
      <c r="X1406" s="20"/>
      <c r="Y1406" s="20"/>
      <c r="Z1406" s="20"/>
      <c r="AA1406" s="20" t="s">
        <v>532</v>
      </c>
      <c r="AB1406" s="10"/>
      <c r="AC1406" s="2"/>
      <c r="AD1406" s="20"/>
      <c r="AE1406" s="21"/>
    </row>
    <row r="1407" spans="1:31" ht="15" customHeight="1" x14ac:dyDescent="0.2">
      <c r="A1407" s="124" t="s">
        <v>1310</v>
      </c>
      <c r="B1407" s="54" t="s">
        <v>551</v>
      </c>
      <c r="C1407" s="48">
        <v>26</v>
      </c>
      <c r="D1407" s="48">
        <v>7</v>
      </c>
      <c r="E1407" s="48">
        <v>3</v>
      </c>
      <c r="F1407" s="48">
        <v>16</v>
      </c>
      <c r="G1407" s="48">
        <v>34</v>
      </c>
      <c r="H1407" s="48">
        <v>47</v>
      </c>
      <c r="I1407" s="49">
        <v>17</v>
      </c>
      <c r="J1407" s="29">
        <f t="shared" si="175"/>
        <v>26</v>
      </c>
      <c r="K1407" s="29">
        <f t="shared" si="176"/>
        <v>17</v>
      </c>
      <c r="L1407" s="930"/>
      <c r="M1407" s="931"/>
      <c r="N1407" s="931"/>
      <c r="O1407" s="932"/>
      <c r="Q1407" s="115" t="s">
        <v>63</v>
      </c>
      <c r="R1407" s="20"/>
      <c r="S1407" s="20"/>
      <c r="T1407" s="20"/>
      <c r="U1407" s="20"/>
      <c r="V1407" s="20"/>
      <c r="W1407" s="20"/>
      <c r="X1407" s="20"/>
      <c r="Y1407" s="20"/>
      <c r="Z1407" s="20"/>
      <c r="AA1407" s="20"/>
      <c r="AB1407" s="2"/>
      <c r="AC1407" s="10"/>
      <c r="AD1407" s="20"/>
      <c r="AE1407" s="21"/>
    </row>
    <row r="1408" spans="1:31" ht="15" customHeight="1" x14ac:dyDescent="0.2">
      <c r="A1408" s="124" t="s">
        <v>1310</v>
      </c>
      <c r="B1408" s="54" t="s">
        <v>708</v>
      </c>
      <c r="C1408" s="48">
        <v>26</v>
      </c>
      <c r="D1408" s="48">
        <v>8</v>
      </c>
      <c r="E1408" s="48">
        <v>1</v>
      </c>
      <c r="F1408" s="48">
        <v>17</v>
      </c>
      <c r="G1408" s="48">
        <v>25</v>
      </c>
      <c r="H1408" s="48">
        <v>51</v>
      </c>
      <c r="I1408" s="49">
        <v>17</v>
      </c>
      <c r="J1408" s="29">
        <f t="shared" si="175"/>
        <v>26</v>
      </c>
      <c r="K1408" s="29">
        <f t="shared" si="176"/>
        <v>17</v>
      </c>
      <c r="L1408" s="930"/>
      <c r="M1408" s="931"/>
      <c r="N1408" s="931"/>
      <c r="O1408" s="932"/>
      <c r="Q1408" s="115" t="s">
        <v>61</v>
      </c>
      <c r="R1408" s="20"/>
      <c r="S1408" s="20"/>
      <c r="T1408" s="20"/>
      <c r="U1408" s="20"/>
      <c r="V1408" s="20"/>
      <c r="W1408" s="20"/>
      <c r="X1408" s="20"/>
      <c r="Y1408" s="20"/>
      <c r="Z1408" s="20"/>
      <c r="AA1408" s="20" t="s">
        <v>532</v>
      </c>
      <c r="AB1408" s="2"/>
      <c r="AC1408" s="2"/>
      <c r="AD1408" s="10"/>
      <c r="AE1408" s="21"/>
    </row>
    <row r="1409" spans="1:31" ht="15" customHeight="1" thickBot="1" x14ac:dyDescent="0.25">
      <c r="A1409" s="125">
        <v>14</v>
      </c>
      <c r="B1409" s="55" t="s">
        <v>41</v>
      </c>
      <c r="C1409" s="50">
        <v>26</v>
      </c>
      <c r="D1409" s="50">
        <v>3</v>
      </c>
      <c r="E1409" s="50">
        <v>6</v>
      </c>
      <c r="F1409" s="50">
        <v>17</v>
      </c>
      <c r="G1409" s="50">
        <v>30</v>
      </c>
      <c r="H1409" s="50">
        <v>64</v>
      </c>
      <c r="I1409" s="51">
        <v>12</v>
      </c>
      <c r="J1409" s="29">
        <f t="shared" si="175"/>
        <v>26</v>
      </c>
      <c r="K1409" s="29">
        <f t="shared" si="176"/>
        <v>12</v>
      </c>
      <c r="L1409" s="933"/>
      <c r="M1409" s="934"/>
      <c r="N1409" s="934"/>
      <c r="O1409" s="935"/>
      <c r="Q1409" s="116" t="s">
        <v>547</v>
      </c>
      <c r="R1409" s="23"/>
      <c r="S1409" s="23"/>
      <c r="T1409" s="23"/>
      <c r="U1409" s="23"/>
      <c r="V1409" s="23"/>
      <c r="W1409" s="23"/>
      <c r="X1409" s="23"/>
      <c r="Y1409" s="23"/>
      <c r="Z1409" s="23"/>
      <c r="AA1409" s="23" t="s">
        <v>532</v>
      </c>
      <c r="AB1409" s="3"/>
      <c r="AC1409" s="3"/>
      <c r="AD1409" s="14"/>
      <c r="AE1409" s="15"/>
    </row>
    <row r="1410" spans="1:31" ht="15" customHeight="1" x14ac:dyDescent="0.2">
      <c r="C1410" s="29">
        <f t="shared" ref="C1410:H1410" si="177">SUM(C1396:C1409)</f>
        <v>364</v>
      </c>
      <c r="D1410" s="29">
        <f t="shared" si="177"/>
        <v>141</v>
      </c>
      <c r="E1410" s="29">
        <f t="shared" si="177"/>
        <v>82</v>
      </c>
      <c r="F1410" s="29">
        <f t="shared" si="177"/>
        <v>141</v>
      </c>
      <c r="G1410" s="29">
        <f t="shared" si="177"/>
        <v>567</v>
      </c>
      <c r="H1410" s="29">
        <f t="shared" si="177"/>
        <v>567</v>
      </c>
      <c r="I1410" s="29">
        <f>SUM(I1396:I1409)+43</f>
        <v>364</v>
      </c>
      <c r="J1410" s="29">
        <f t="shared" si="175"/>
        <v>364</v>
      </c>
      <c r="K1410" s="29">
        <f t="shared" si="176"/>
        <v>364</v>
      </c>
    </row>
    <row r="1411" spans="1:31" ht="15" customHeight="1" thickBot="1" x14ac:dyDescent="0.25"/>
    <row r="1412" spans="1:31" ht="15" customHeight="1" thickBot="1" x14ac:dyDescent="0.25">
      <c r="A1412" s="1006" t="s">
        <v>1435</v>
      </c>
      <c r="B1412" s="1007"/>
      <c r="C1412" s="1007"/>
      <c r="D1412" s="1007"/>
      <c r="E1412" s="1007"/>
      <c r="F1412" s="1008"/>
      <c r="G1412" s="1003" t="s">
        <v>1425</v>
      </c>
      <c r="H1412" s="1004"/>
      <c r="I1412" s="1005"/>
      <c r="L1412" s="986" t="s">
        <v>588</v>
      </c>
      <c r="M1412" s="987"/>
      <c r="N1412" s="987"/>
      <c r="O1412" s="988"/>
    </row>
    <row r="1413" spans="1:31" ht="15" customHeight="1" thickBot="1" x14ac:dyDescent="0.25">
      <c r="A1413" s="117" t="s">
        <v>496</v>
      </c>
      <c r="B1413" s="118" t="s">
        <v>497</v>
      </c>
      <c r="C1413" s="119" t="s">
        <v>498</v>
      </c>
      <c r="D1413" s="119" t="s">
        <v>499</v>
      </c>
      <c r="E1413" s="119" t="s">
        <v>500</v>
      </c>
      <c r="F1413" s="119" t="s">
        <v>501</v>
      </c>
      <c r="G1413" s="121" t="s">
        <v>502</v>
      </c>
      <c r="H1413" s="121" t="s">
        <v>503</v>
      </c>
      <c r="I1413" s="122" t="s">
        <v>504</v>
      </c>
      <c r="L1413" s="989"/>
      <c r="M1413" s="990"/>
      <c r="N1413" s="990"/>
      <c r="O1413" s="991"/>
      <c r="Q1413" s="24" t="s">
        <v>1426</v>
      </c>
      <c r="R1413" s="113" t="s">
        <v>945</v>
      </c>
      <c r="S1413" s="113" t="s">
        <v>1388</v>
      </c>
      <c r="T1413" s="113" t="s">
        <v>1389</v>
      </c>
      <c r="U1413" s="113" t="s">
        <v>1436</v>
      </c>
      <c r="V1413" s="113" t="s">
        <v>513</v>
      </c>
      <c r="W1413" s="113" t="s">
        <v>567</v>
      </c>
      <c r="X1413" s="113" t="s">
        <v>229</v>
      </c>
      <c r="Y1413" s="113" t="s">
        <v>544</v>
      </c>
      <c r="Z1413" s="113" t="s">
        <v>1112</v>
      </c>
      <c r="AA1413" s="114" t="s">
        <v>1313</v>
      </c>
    </row>
    <row r="1414" spans="1:31" ht="15" customHeight="1" x14ac:dyDescent="0.2">
      <c r="A1414" s="123">
        <v>1</v>
      </c>
      <c r="B1414" s="53" t="s">
        <v>1116</v>
      </c>
      <c r="C1414" s="46">
        <v>18</v>
      </c>
      <c r="D1414" s="46">
        <v>17</v>
      </c>
      <c r="E1414" s="46">
        <v>0</v>
      </c>
      <c r="F1414" s="46">
        <v>1</v>
      </c>
      <c r="G1414" s="46">
        <v>58</v>
      </c>
      <c r="H1414" s="46">
        <v>13</v>
      </c>
      <c r="I1414" s="47">
        <v>34</v>
      </c>
      <c r="J1414" s="29">
        <f t="shared" si="175"/>
        <v>18</v>
      </c>
      <c r="K1414" s="29">
        <f t="shared" si="176"/>
        <v>34</v>
      </c>
      <c r="L1414" s="930" t="s">
        <v>1</v>
      </c>
      <c r="M1414" s="931"/>
      <c r="N1414" s="931"/>
      <c r="O1414" s="932"/>
      <c r="Q1414" s="115" t="s">
        <v>945</v>
      </c>
      <c r="R1414" s="10"/>
      <c r="S1414" s="2"/>
      <c r="T1414" s="20"/>
      <c r="U1414" s="20"/>
      <c r="V1414" s="20"/>
      <c r="W1414" s="20"/>
      <c r="X1414" s="2" t="s">
        <v>532</v>
      </c>
      <c r="Y1414" s="2"/>
      <c r="Z1414" s="2"/>
      <c r="AA1414" s="162"/>
    </row>
    <row r="1415" spans="1:31" ht="15" customHeight="1" x14ac:dyDescent="0.2">
      <c r="A1415" s="124">
        <v>2</v>
      </c>
      <c r="B1415" s="54" t="s">
        <v>1314</v>
      </c>
      <c r="C1415" s="48">
        <v>18</v>
      </c>
      <c r="D1415" s="48">
        <v>16</v>
      </c>
      <c r="E1415" s="48">
        <v>1</v>
      </c>
      <c r="F1415" s="48">
        <v>1</v>
      </c>
      <c r="G1415" s="48">
        <v>58</v>
      </c>
      <c r="H1415" s="48">
        <v>17</v>
      </c>
      <c r="I1415" s="49">
        <v>33</v>
      </c>
      <c r="J1415" s="29">
        <f t="shared" si="175"/>
        <v>18</v>
      </c>
      <c r="K1415" s="29">
        <f t="shared" si="176"/>
        <v>33</v>
      </c>
      <c r="L1415" s="930"/>
      <c r="M1415" s="931"/>
      <c r="N1415" s="931"/>
      <c r="O1415" s="932"/>
      <c r="Q1415" s="115" t="s">
        <v>1388</v>
      </c>
      <c r="R1415" s="2"/>
      <c r="S1415" s="10"/>
      <c r="T1415" s="20"/>
      <c r="U1415" s="20"/>
      <c r="V1415" s="20"/>
      <c r="W1415" s="20"/>
      <c r="X1415" s="2"/>
      <c r="Y1415" s="2"/>
      <c r="Z1415" s="2"/>
      <c r="AA1415" s="162"/>
    </row>
    <row r="1416" spans="1:31" ht="15" customHeight="1" x14ac:dyDescent="0.2">
      <c r="A1416" s="124">
        <v>3</v>
      </c>
      <c r="B1416" s="54" t="s">
        <v>1396</v>
      </c>
      <c r="C1416" s="48">
        <v>18</v>
      </c>
      <c r="D1416" s="48">
        <v>11</v>
      </c>
      <c r="E1416" s="48">
        <v>0</v>
      </c>
      <c r="F1416" s="48">
        <v>7</v>
      </c>
      <c r="G1416" s="48">
        <v>31</v>
      </c>
      <c r="H1416" s="48">
        <v>41</v>
      </c>
      <c r="I1416" s="49">
        <v>22</v>
      </c>
      <c r="J1416" s="29">
        <f t="shared" si="175"/>
        <v>18</v>
      </c>
      <c r="K1416" s="29">
        <f t="shared" si="176"/>
        <v>22</v>
      </c>
      <c r="L1416" s="930"/>
      <c r="M1416" s="931"/>
      <c r="N1416" s="931"/>
      <c r="O1416" s="932"/>
      <c r="Q1416" s="115" t="s">
        <v>1389</v>
      </c>
      <c r="R1416" s="2"/>
      <c r="S1416" s="2"/>
      <c r="T1416" s="10"/>
      <c r="U1416" s="2"/>
      <c r="V1416" s="20" t="s">
        <v>532</v>
      </c>
      <c r="W1416" s="20"/>
      <c r="X1416" s="2"/>
      <c r="Y1416" s="20" t="s">
        <v>532</v>
      </c>
      <c r="Z1416" s="20"/>
      <c r="AA1416" s="21"/>
    </row>
    <row r="1417" spans="1:31" ht="15" customHeight="1" x14ac:dyDescent="0.2">
      <c r="A1417" s="124" t="s">
        <v>840</v>
      </c>
      <c r="B1417" s="54" t="s">
        <v>1437</v>
      </c>
      <c r="C1417" s="48">
        <v>18</v>
      </c>
      <c r="D1417" s="48">
        <v>10</v>
      </c>
      <c r="E1417" s="48">
        <v>1</v>
      </c>
      <c r="F1417" s="48">
        <v>7</v>
      </c>
      <c r="G1417" s="48">
        <v>54</v>
      </c>
      <c r="H1417" s="48">
        <v>30</v>
      </c>
      <c r="I1417" s="49">
        <v>21</v>
      </c>
      <c r="J1417" s="29">
        <f t="shared" si="175"/>
        <v>18</v>
      </c>
      <c r="K1417" s="29">
        <f t="shared" si="176"/>
        <v>21</v>
      </c>
      <c r="L1417" s="930"/>
      <c r="M1417" s="931"/>
      <c r="N1417" s="931"/>
      <c r="O1417" s="932"/>
      <c r="Q1417" s="115" t="s">
        <v>1438</v>
      </c>
      <c r="R1417" s="20"/>
      <c r="S1417" s="20"/>
      <c r="T1417" s="2"/>
      <c r="U1417" s="10"/>
      <c r="V1417" s="20" t="s">
        <v>532</v>
      </c>
      <c r="W1417" s="20"/>
      <c r="X1417" s="2"/>
      <c r="Y1417" s="20"/>
      <c r="Z1417" s="20"/>
      <c r="AA1417" s="21"/>
    </row>
    <row r="1418" spans="1:31" ht="15" customHeight="1" x14ac:dyDescent="0.2">
      <c r="A1418" s="124" t="s">
        <v>840</v>
      </c>
      <c r="B1418" s="54" t="s">
        <v>1397</v>
      </c>
      <c r="C1418" s="48">
        <v>18</v>
      </c>
      <c r="D1418" s="48">
        <v>10</v>
      </c>
      <c r="E1418" s="48">
        <v>1</v>
      </c>
      <c r="F1418" s="48">
        <v>7</v>
      </c>
      <c r="G1418" s="48">
        <v>37</v>
      </c>
      <c r="H1418" s="48">
        <v>40</v>
      </c>
      <c r="I1418" s="49">
        <v>21</v>
      </c>
      <c r="J1418" s="29">
        <f t="shared" si="175"/>
        <v>18</v>
      </c>
      <c r="K1418" s="29">
        <f t="shared" si="176"/>
        <v>21</v>
      </c>
      <c r="L1418" s="930"/>
      <c r="M1418" s="931"/>
      <c r="N1418" s="931"/>
      <c r="O1418" s="932"/>
      <c r="Q1418" s="115" t="s">
        <v>513</v>
      </c>
      <c r="R1418" s="20"/>
      <c r="S1418" s="20"/>
      <c r="T1418" s="20"/>
      <c r="U1418" s="20" t="s">
        <v>532</v>
      </c>
      <c r="V1418" s="10"/>
      <c r="W1418" s="20"/>
      <c r="X1418" s="2"/>
      <c r="Y1418" s="20"/>
      <c r="Z1418" s="20"/>
      <c r="AA1418" s="21"/>
    </row>
    <row r="1419" spans="1:31" ht="15" customHeight="1" x14ac:dyDescent="0.2">
      <c r="A1419" s="124">
        <v>6</v>
      </c>
      <c r="B1419" s="54" t="s">
        <v>1398</v>
      </c>
      <c r="C1419" s="48">
        <v>18</v>
      </c>
      <c r="D1419" s="48">
        <v>5</v>
      </c>
      <c r="E1419" s="48">
        <v>3</v>
      </c>
      <c r="F1419" s="48">
        <v>10</v>
      </c>
      <c r="G1419" s="48">
        <v>23</v>
      </c>
      <c r="H1419" s="48">
        <v>33</v>
      </c>
      <c r="I1419" s="49">
        <v>13</v>
      </c>
      <c r="J1419" s="29">
        <f t="shared" si="175"/>
        <v>18</v>
      </c>
      <c r="K1419" s="29">
        <f t="shared" si="176"/>
        <v>13</v>
      </c>
      <c r="L1419" s="930"/>
      <c r="M1419" s="931"/>
      <c r="N1419" s="931"/>
      <c r="O1419" s="932"/>
      <c r="Q1419" s="115" t="s">
        <v>567</v>
      </c>
      <c r="R1419" s="20"/>
      <c r="S1419" s="20"/>
      <c r="T1419" s="20"/>
      <c r="U1419" s="20"/>
      <c r="V1419" s="2"/>
      <c r="W1419" s="10"/>
      <c r="X1419" s="2"/>
      <c r="Y1419" s="20" t="s">
        <v>532</v>
      </c>
      <c r="Z1419" s="20" t="s">
        <v>532</v>
      </c>
      <c r="AA1419" s="21" t="s">
        <v>532</v>
      </c>
    </row>
    <row r="1420" spans="1:31" ht="15" customHeight="1" x14ac:dyDescent="0.2">
      <c r="A1420" s="124">
        <v>7</v>
      </c>
      <c r="B1420" s="54" t="s">
        <v>1439</v>
      </c>
      <c r="C1420" s="48">
        <v>18</v>
      </c>
      <c r="D1420" s="48">
        <v>5</v>
      </c>
      <c r="E1420" s="48">
        <v>1</v>
      </c>
      <c r="F1420" s="48">
        <v>12</v>
      </c>
      <c r="G1420" s="48">
        <v>32</v>
      </c>
      <c r="H1420" s="48">
        <v>31</v>
      </c>
      <c r="I1420" s="49">
        <v>11</v>
      </c>
      <c r="J1420" s="29">
        <f t="shared" si="175"/>
        <v>18</v>
      </c>
      <c r="K1420" s="29">
        <f t="shared" si="176"/>
        <v>11</v>
      </c>
      <c r="L1420" s="930"/>
      <c r="M1420" s="931"/>
      <c r="N1420" s="931"/>
      <c r="O1420" s="932"/>
      <c r="Q1420" s="115" t="s">
        <v>229</v>
      </c>
      <c r="R1420" s="20"/>
      <c r="S1420" s="20"/>
      <c r="T1420" s="20"/>
      <c r="U1420" s="20"/>
      <c r="V1420" s="20"/>
      <c r="W1420" s="20" t="s">
        <v>532</v>
      </c>
      <c r="X1420" s="10"/>
      <c r="Y1420" s="2"/>
      <c r="Z1420" s="20"/>
      <c r="AA1420" s="21"/>
    </row>
    <row r="1421" spans="1:31" ht="15" customHeight="1" x14ac:dyDescent="0.2">
      <c r="A1421" s="124" t="s">
        <v>640</v>
      </c>
      <c r="B1421" s="54" t="s">
        <v>1440</v>
      </c>
      <c r="C1421" s="48">
        <v>18</v>
      </c>
      <c r="D1421" s="48">
        <v>4</v>
      </c>
      <c r="E1421" s="48">
        <v>1</v>
      </c>
      <c r="F1421" s="48">
        <v>13</v>
      </c>
      <c r="G1421" s="48">
        <v>17</v>
      </c>
      <c r="H1421" s="48">
        <v>51</v>
      </c>
      <c r="I1421" s="49">
        <v>9</v>
      </c>
      <c r="J1421" s="29">
        <f t="shared" si="175"/>
        <v>18</v>
      </c>
      <c r="K1421" s="29">
        <f t="shared" si="176"/>
        <v>9</v>
      </c>
      <c r="L1421" s="930"/>
      <c r="M1421" s="931"/>
      <c r="N1421" s="931"/>
      <c r="O1421" s="932"/>
      <c r="Q1421" s="115" t="s">
        <v>544</v>
      </c>
      <c r="R1421" s="20"/>
      <c r="S1421" s="20"/>
      <c r="T1421" s="20"/>
      <c r="U1421" s="20"/>
      <c r="V1421" s="20"/>
      <c r="W1421" s="20"/>
      <c r="X1421" s="2"/>
      <c r="Y1421" s="10"/>
      <c r="Z1421" s="20"/>
      <c r="AA1421" s="21"/>
    </row>
    <row r="1422" spans="1:31" ht="15" customHeight="1" x14ac:dyDescent="0.2">
      <c r="A1422" s="124" t="s">
        <v>640</v>
      </c>
      <c r="B1422" s="54" t="s">
        <v>1441</v>
      </c>
      <c r="C1422" s="48">
        <v>18</v>
      </c>
      <c r="D1422" s="48">
        <v>3</v>
      </c>
      <c r="E1422" s="48">
        <v>3</v>
      </c>
      <c r="F1422" s="48">
        <v>12</v>
      </c>
      <c r="G1422" s="48">
        <v>23</v>
      </c>
      <c r="H1422" s="48">
        <v>70</v>
      </c>
      <c r="I1422" s="49">
        <v>9</v>
      </c>
      <c r="J1422" s="29">
        <f t="shared" si="175"/>
        <v>18</v>
      </c>
      <c r="K1422" s="29">
        <f t="shared" si="176"/>
        <v>9</v>
      </c>
      <c r="L1422" s="930"/>
      <c r="M1422" s="931"/>
      <c r="N1422" s="931"/>
      <c r="O1422" s="932"/>
      <c r="Q1422" s="115" t="s">
        <v>1112</v>
      </c>
      <c r="R1422" s="20"/>
      <c r="S1422" s="20"/>
      <c r="T1422" s="20"/>
      <c r="U1422" s="20"/>
      <c r="V1422" s="20"/>
      <c r="W1422" s="20" t="s">
        <v>532</v>
      </c>
      <c r="X1422" s="2"/>
      <c r="Y1422" s="2"/>
      <c r="Z1422" s="10"/>
      <c r="AA1422" s="21"/>
    </row>
    <row r="1423" spans="1:31" ht="15" customHeight="1" thickBot="1" x14ac:dyDescent="0.25">
      <c r="A1423" s="125">
        <v>10</v>
      </c>
      <c r="B1423" s="55" t="s">
        <v>814</v>
      </c>
      <c r="C1423" s="50">
        <v>18</v>
      </c>
      <c r="D1423" s="50">
        <v>3</v>
      </c>
      <c r="E1423" s="50">
        <v>1</v>
      </c>
      <c r="F1423" s="50">
        <v>14</v>
      </c>
      <c r="G1423" s="50">
        <v>20</v>
      </c>
      <c r="H1423" s="50">
        <v>24</v>
      </c>
      <c r="I1423" s="51">
        <v>7</v>
      </c>
      <c r="J1423" s="29">
        <f t="shared" si="175"/>
        <v>18</v>
      </c>
      <c r="K1423" s="29">
        <f t="shared" si="176"/>
        <v>7</v>
      </c>
      <c r="L1423" s="933"/>
      <c r="M1423" s="934"/>
      <c r="N1423" s="934"/>
      <c r="O1423" s="935"/>
      <c r="Q1423" s="116" t="s">
        <v>1313</v>
      </c>
      <c r="R1423" s="23"/>
      <c r="S1423" s="23"/>
      <c r="T1423" s="23"/>
      <c r="U1423" s="23"/>
      <c r="V1423" s="23"/>
      <c r="W1423" s="23" t="s">
        <v>532</v>
      </c>
      <c r="X1423" s="3"/>
      <c r="Y1423" s="3"/>
      <c r="Z1423" s="14"/>
      <c r="AA1423" s="15"/>
    </row>
    <row r="1424" spans="1:31" ht="15" customHeight="1" x14ac:dyDescent="0.2">
      <c r="C1424" s="29">
        <f t="shared" ref="C1424:I1424" si="178">SUM(C1414:C1423)</f>
        <v>180</v>
      </c>
      <c r="D1424" s="29">
        <f t="shared" si="178"/>
        <v>84</v>
      </c>
      <c r="E1424" s="29">
        <f t="shared" si="178"/>
        <v>12</v>
      </c>
      <c r="F1424" s="29">
        <f t="shared" si="178"/>
        <v>84</v>
      </c>
      <c r="G1424" s="29">
        <f t="shared" si="178"/>
        <v>353</v>
      </c>
      <c r="H1424" s="29">
        <f t="shared" si="178"/>
        <v>350</v>
      </c>
      <c r="I1424" s="29">
        <f t="shared" si="178"/>
        <v>180</v>
      </c>
      <c r="J1424" s="29">
        <f t="shared" si="175"/>
        <v>180</v>
      </c>
      <c r="K1424" s="29">
        <f t="shared" si="176"/>
        <v>180</v>
      </c>
    </row>
    <row r="1425" spans="1:38" ht="15" customHeight="1" thickBot="1" x14ac:dyDescent="0.25"/>
    <row r="1426" spans="1:38" ht="15" customHeight="1" thickBot="1" x14ac:dyDescent="0.25">
      <c r="A1426" s="983" t="s">
        <v>658</v>
      </c>
      <c r="B1426" s="984"/>
      <c r="C1426" s="984"/>
      <c r="D1426" s="984"/>
      <c r="E1426" s="984"/>
      <c r="F1426" s="985"/>
      <c r="G1426" s="980" t="s">
        <v>1425</v>
      </c>
      <c r="H1426" s="981"/>
      <c r="I1426" s="982"/>
      <c r="L1426" s="986" t="s">
        <v>588</v>
      </c>
      <c r="M1426" s="987"/>
      <c r="N1426" s="987"/>
      <c r="O1426" s="988"/>
    </row>
    <row r="1427" spans="1:38" ht="15" customHeight="1" thickBot="1" x14ac:dyDescent="0.25">
      <c r="A1427" s="30" t="s">
        <v>496</v>
      </c>
      <c r="B1427" s="85" t="s">
        <v>497</v>
      </c>
      <c r="C1427" s="31" t="s">
        <v>498</v>
      </c>
      <c r="D1427" s="31" t="s">
        <v>499</v>
      </c>
      <c r="E1427" s="31" t="s">
        <v>500</v>
      </c>
      <c r="F1427" s="31" t="s">
        <v>501</v>
      </c>
      <c r="G1427" s="32" t="s">
        <v>502</v>
      </c>
      <c r="H1427" s="32" t="s">
        <v>503</v>
      </c>
      <c r="I1427" s="33" t="s">
        <v>504</v>
      </c>
      <c r="L1427" s="989"/>
      <c r="M1427" s="990"/>
      <c r="N1427" s="990"/>
      <c r="O1427" s="991"/>
      <c r="Q1427" s="24" t="s">
        <v>1426</v>
      </c>
      <c r="R1427" s="7" t="s">
        <v>633</v>
      </c>
      <c r="S1427" s="7" t="s">
        <v>507</v>
      </c>
      <c r="T1427" s="7" t="s">
        <v>989</v>
      </c>
      <c r="U1427" s="7" t="s">
        <v>901</v>
      </c>
      <c r="V1427" s="7" t="s">
        <v>1004</v>
      </c>
      <c r="W1427" s="7" t="s">
        <v>634</v>
      </c>
      <c r="X1427" s="7" t="s">
        <v>669</v>
      </c>
      <c r="Y1427" s="7" t="s">
        <v>321</v>
      </c>
      <c r="Z1427" s="7" t="s">
        <v>514</v>
      </c>
      <c r="AA1427" s="7" t="s">
        <v>322</v>
      </c>
      <c r="AB1427" s="7" t="s">
        <v>611</v>
      </c>
      <c r="AC1427" s="7" t="s">
        <v>229</v>
      </c>
      <c r="AD1427" s="7" t="s">
        <v>1111</v>
      </c>
      <c r="AE1427" s="7" t="s">
        <v>645</v>
      </c>
      <c r="AF1427" s="166" t="s">
        <v>177</v>
      </c>
      <c r="AI1427"/>
      <c r="AJ1427"/>
      <c r="AK1427"/>
      <c r="AL1427"/>
    </row>
    <row r="1428" spans="1:38" ht="15" customHeight="1" x14ac:dyDescent="0.2">
      <c r="A1428" s="34">
        <v>1</v>
      </c>
      <c r="B1428" s="126" t="s">
        <v>647</v>
      </c>
      <c r="C1428" s="127">
        <v>26</v>
      </c>
      <c r="D1428" s="127">
        <v>16</v>
      </c>
      <c r="E1428" s="127">
        <v>5</v>
      </c>
      <c r="F1428" s="127">
        <v>5</v>
      </c>
      <c r="G1428" s="127">
        <v>52</v>
      </c>
      <c r="H1428" s="127">
        <v>34</v>
      </c>
      <c r="I1428" s="128">
        <v>37</v>
      </c>
      <c r="J1428" s="29">
        <f t="shared" si="175"/>
        <v>26</v>
      </c>
      <c r="K1428" s="29">
        <f t="shared" si="176"/>
        <v>37</v>
      </c>
      <c r="L1428" s="927" t="s">
        <v>3</v>
      </c>
      <c r="M1428" s="928"/>
      <c r="N1428" s="928"/>
      <c r="O1428" s="929"/>
      <c r="Q1428" s="9" t="s">
        <v>633</v>
      </c>
      <c r="R1428" s="10"/>
      <c r="S1428" s="20"/>
      <c r="T1428" s="20"/>
      <c r="U1428" s="20"/>
      <c r="V1428" s="20"/>
      <c r="W1428" s="20"/>
      <c r="X1428" s="20"/>
      <c r="Y1428" s="20"/>
      <c r="Z1428" s="20"/>
      <c r="AA1428" s="20"/>
      <c r="AB1428" s="20"/>
      <c r="AC1428" s="20"/>
      <c r="AD1428" s="20"/>
      <c r="AE1428" s="20"/>
      <c r="AF1428" s="162"/>
      <c r="AI1428"/>
      <c r="AJ1428"/>
      <c r="AK1428"/>
      <c r="AL1428"/>
    </row>
    <row r="1429" spans="1:38" ht="15" customHeight="1" x14ac:dyDescent="0.2">
      <c r="A1429" s="37">
        <v>2</v>
      </c>
      <c r="B1429" s="129" t="s">
        <v>235</v>
      </c>
      <c r="C1429" s="48">
        <v>26</v>
      </c>
      <c r="D1429" s="48">
        <v>14</v>
      </c>
      <c r="E1429" s="48">
        <v>7</v>
      </c>
      <c r="F1429" s="48">
        <v>5</v>
      </c>
      <c r="G1429" s="48">
        <v>56</v>
      </c>
      <c r="H1429" s="48">
        <v>36</v>
      </c>
      <c r="I1429" s="49">
        <v>35</v>
      </c>
      <c r="J1429" s="29">
        <f t="shared" ref="J1429:J1442" si="179">D1429+E1429+F1429</f>
        <v>26</v>
      </c>
      <c r="K1429" s="29">
        <f t="shared" ref="K1429:K1442" si="180">D1429*2+E1429</f>
        <v>35</v>
      </c>
      <c r="L1429" s="930"/>
      <c r="M1429" s="931"/>
      <c r="N1429" s="931"/>
      <c r="O1429" s="932"/>
      <c r="Q1429" s="9" t="s">
        <v>507</v>
      </c>
      <c r="R1429" s="20"/>
      <c r="S1429" s="10"/>
      <c r="T1429" s="20"/>
      <c r="U1429" s="20" t="s">
        <v>532</v>
      </c>
      <c r="V1429" s="20"/>
      <c r="W1429" s="20"/>
      <c r="X1429" s="20"/>
      <c r="Y1429" s="20"/>
      <c r="Z1429" s="20"/>
      <c r="AA1429" s="20" t="s">
        <v>532</v>
      </c>
      <c r="AB1429" s="20"/>
      <c r="AC1429" s="20"/>
      <c r="AD1429" s="20"/>
      <c r="AE1429" s="20"/>
      <c r="AF1429" s="21"/>
      <c r="AI1429"/>
      <c r="AJ1429"/>
      <c r="AK1429"/>
      <c r="AL1429"/>
    </row>
    <row r="1430" spans="1:38" ht="15" customHeight="1" x14ac:dyDescent="0.2">
      <c r="A1430" s="37">
        <v>3</v>
      </c>
      <c r="B1430" s="129" t="s">
        <v>529</v>
      </c>
      <c r="C1430" s="48">
        <v>26</v>
      </c>
      <c r="D1430" s="48">
        <v>15</v>
      </c>
      <c r="E1430" s="48">
        <v>5</v>
      </c>
      <c r="F1430" s="48">
        <v>6</v>
      </c>
      <c r="G1430" s="48">
        <v>54</v>
      </c>
      <c r="H1430" s="48">
        <v>29</v>
      </c>
      <c r="I1430" s="49">
        <v>35</v>
      </c>
      <c r="J1430" s="29">
        <f t="shared" si="179"/>
        <v>26</v>
      </c>
      <c r="K1430" s="29">
        <f t="shared" si="180"/>
        <v>35</v>
      </c>
      <c r="L1430" s="930"/>
      <c r="M1430" s="931"/>
      <c r="N1430" s="931"/>
      <c r="O1430" s="932"/>
      <c r="Q1430" s="9" t="s">
        <v>508</v>
      </c>
      <c r="R1430" s="20"/>
      <c r="S1430" s="2"/>
      <c r="T1430" s="10"/>
      <c r="U1430" s="20" t="s">
        <v>532</v>
      </c>
      <c r="V1430" s="20"/>
      <c r="W1430" s="20"/>
      <c r="X1430" s="20"/>
      <c r="Y1430" s="20"/>
      <c r="Z1430" s="20"/>
      <c r="AA1430" s="20"/>
      <c r="AB1430" s="20"/>
      <c r="AC1430" s="20"/>
      <c r="AD1430" s="20"/>
      <c r="AE1430" s="20"/>
      <c r="AF1430" s="21"/>
      <c r="AI1430"/>
      <c r="AJ1430"/>
      <c r="AK1430"/>
      <c r="AL1430"/>
    </row>
    <row r="1431" spans="1:38" ht="15" customHeight="1" x14ac:dyDescent="0.2">
      <c r="A1431" s="37">
        <v>4</v>
      </c>
      <c r="B1431" s="129" t="s">
        <v>1002</v>
      </c>
      <c r="C1431" s="48">
        <v>26</v>
      </c>
      <c r="D1431" s="48">
        <v>13</v>
      </c>
      <c r="E1431" s="48">
        <v>6</v>
      </c>
      <c r="F1431" s="48">
        <v>7</v>
      </c>
      <c r="G1431" s="48">
        <v>55</v>
      </c>
      <c r="H1431" s="48">
        <v>37</v>
      </c>
      <c r="I1431" s="49">
        <v>32</v>
      </c>
      <c r="J1431" s="29">
        <f t="shared" si="179"/>
        <v>26</v>
      </c>
      <c r="K1431" s="29">
        <f t="shared" si="180"/>
        <v>32</v>
      </c>
      <c r="L1431" s="930"/>
      <c r="M1431" s="931"/>
      <c r="N1431" s="931"/>
      <c r="O1431" s="932"/>
      <c r="Q1431" s="9" t="s">
        <v>901</v>
      </c>
      <c r="R1431" s="20"/>
      <c r="S1431" s="20"/>
      <c r="T1431" s="20" t="s">
        <v>532</v>
      </c>
      <c r="U1431" s="10"/>
      <c r="V1431" s="20"/>
      <c r="W1431" s="2"/>
      <c r="X1431" s="20"/>
      <c r="Y1431" s="20"/>
      <c r="Z1431" s="20"/>
      <c r="AA1431" s="20"/>
      <c r="AB1431" s="20"/>
      <c r="AC1431" s="2"/>
      <c r="AD1431" s="2"/>
      <c r="AE1431" s="2"/>
      <c r="AF1431" s="162"/>
      <c r="AI1431"/>
      <c r="AJ1431"/>
      <c r="AK1431"/>
      <c r="AL1431"/>
    </row>
    <row r="1432" spans="1:38" ht="15" customHeight="1" x14ac:dyDescent="0.2">
      <c r="A1432" s="37">
        <v>5</v>
      </c>
      <c r="B1432" s="129" t="s">
        <v>678</v>
      </c>
      <c r="C1432" s="48">
        <v>26</v>
      </c>
      <c r="D1432" s="48">
        <v>13</v>
      </c>
      <c r="E1432" s="48">
        <v>4</v>
      </c>
      <c r="F1432" s="48">
        <v>9</v>
      </c>
      <c r="G1432" s="48">
        <v>44</v>
      </c>
      <c r="H1432" s="48">
        <v>31</v>
      </c>
      <c r="I1432" s="49">
        <v>30</v>
      </c>
      <c r="J1432" s="29">
        <f t="shared" si="179"/>
        <v>26</v>
      </c>
      <c r="K1432" s="29">
        <f t="shared" si="180"/>
        <v>30</v>
      </c>
      <c r="L1432" s="930"/>
      <c r="M1432" s="931"/>
      <c r="N1432" s="931"/>
      <c r="O1432" s="932"/>
      <c r="Q1432" s="9" t="s">
        <v>1004</v>
      </c>
      <c r="R1432" s="20"/>
      <c r="S1432" s="20"/>
      <c r="T1432" s="20"/>
      <c r="U1432" s="2"/>
      <c r="V1432" s="10"/>
      <c r="W1432" s="2"/>
      <c r="X1432" s="20" t="s">
        <v>532</v>
      </c>
      <c r="Y1432" s="20" t="s">
        <v>532</v>
      </c>
      <c r="Z1432" s="20"/>
      <c r="AA1432" s="20"/>
      <c r="AB1432" s="20"/>
      <c r="AC1432" s="2"/>
      <c r="AD1432" s="2"/>
      <c r="AE1432" s="2"/>
      <c r="AF1432" s="162"/>
      <c r="AI1432"/>
      <c r="AJ1432"/>
      <c r="AK1432"/>
      <c r="AL1432"/>
    </row>
    <row r="1433" spans="1:38" ht="15" customHeight="1" x14ac:dyDescent="0.2">
      <c r="A1433" s="37">
        <v>6</v>
      </c>
      <c r="B1433" s="129" t="s">
        <v>326</v>
      </c>
      <c r="C1433" s="48">
        <v>26</v>
      </c>
      <c r="D1433" s="48">
        <v>12</v>
      </c>
      <c r="E1433" s="48">
        <v>6</v>
      </c>
      <c r="F1433" s="48">
        <v>8</v>
      </c>
      <c r="G1433" s="48">
        <v>60</v>
      </c>
      <c r="H1433" s="48">
        <v>36</v>
      </c>
      <c r="I1433" s="49">
        <v>30</v>
      </c>
      <c r="J1433" s="29">
        <f t="shared" si="179"/>
        <v>26</v>
      </c>
      <c r="K1433" s="29">
        <f t="shared" si="180"/>
        <v>30</v>
      </c>
      <c r="L1433" s="930"/>
      <c r="M1433" s="931"/>
      <c r="N1433" s="931"/>
      <c r="O1433" s="932"/>
      <c r="Q1433" s="9" t="s">
        <v>634</v>
      </c>
      <c r="R1433" s="20"/>
      <c r="S1433" s="20"/>
      <c r="T1433" s="20"/>
      <c r="U1433" s="20"/>
      <c r="V1433" s="20" t="s">
        <v>532</v>
      </c>
      <c r="W1433" s="10"/>
      <c r="X1433" s="2"/>
      <c r="Y1433" s="20"/>
      <c r="Z1433" s="20"/>
      <c r="AA1433" s="20"/>
      <c r="AB1433" s="20"/>
      <c r="AC1433" s="2" t="s">
        <v>532</v>
      </c>
      <c r="AD1433" s="2"/>
      <c r="AE1433" s="2"/>
      <c r="AF1433" s="162"/>
      <c r="AI1433"/>
      <c r="AJ1433"/>
      <c r="AK1433"/>
      <c r="AL1433"/>
    </row>
    <row r="1434" spans="1:38" ht="15" customHeight="1" x14ac:dyDescent="0.2">
      <c r="A1434" s="37">
        <v>7</v>
      </c>
      <c r="B1434" s="129" t="s">
        <v>232</v>
      </c>
      <c r="C1434" s="48">
        <v>26</v>
      </c>
      <c r="D1434" s="48">
        <v>11</v>
      </c>
      <c r="E1434" s="48">
        <v>5</v>
      </c>
      <c r="F1434" s="48">
        <v>10</v>
      </c>
      <c r="G1434" s="48">
        <v>34</v>
      </c>
      <c r="H1434" s="48">
        <v>41</v>
      </c>
      <c r="I1434" s="49">
        <v>27</v>
      </c>
      <c r="J1434" s="29">
        <f t="shared" si="179"/>
        <v>26</v>
      </c>
      <c r="K1434" s="29">
        <f t="shared" si="180"/>
        <v>27</v>
      </c>
      <c r="L1434" s="930"/>
      <c r="M1434" s="931"/>
      <c r="N1434" s="931"/>
      <c r="O1434" s="932"/>
      <c r="Q1434" s="9" t="s">
        <v>669</v>
      </c>
      <c r="R1434" s="20"/>
      <c r="S1434" s="20"/>
      <c r="T1434" s="20"/>
      <c r="U1434" s="20"/>
      <c r="V1434" s="20"/>
      <c r="W1434" s="2"/>
      <c r="X1434" s="10"/>
      <c r="Y1434" s="20"/>
      <c r="Z1434" s="20"/>
      <c r="AA1434" s="20"/>
      <c r="AB1434" s="20"/>
      <c r="AC1434" s="2"/>
      <c r="AD1434" s="2"/>
      <c r="AE1434" s="2"/>
      <c r="AF1434" s="162"/>
      <c r="AI1434"/>
      <c r="AJ1434"/>
      <c r="AK1434"/>
      <c r="AL1434"/>
    </row>
    <row r="1435" spans="1:38" ht="15" customHeight="1" x14ac:dyDescent="0.2">
      <c r="A1435" s="37">
        <v>8</v>
      </c>
      <c r="B1435" s="129" t="s">
        <v>178</v>
      </c>
      <c r="C1435" s="48">
        <v>26</v>
      </c>
      <c r="D1435" s="48">
        <v>12</v>
      </c>
      <c r="E1435" s="48">
        <v>1</v>
      </c>
      <c r="F1435" s="48">
        <v>13</v>
      </c>
      <c r="G1435" s="48">
        <v>42</v>
      </c>
      <c r="H1435" s="48">
        <v>51</v>
      </c>
      <c r="I1435" s="49">
        <v>25</v>
      </c>
      <c r="J1435" s="29">
        <f t="shared" si="179"/>
        <v>26</v>
      </c>
      <c r="K1435" s="29">
        <f t="shared" si="180"/>
        <v>25</v>
      </c>
      <c r="L1435" s="930"/>
      <c r="M1435" s="931"/>
      <c r="N1435" s="931"/>
      <c r="O1435" s="932"/>
      <c r="Q1435" s="9" t="s">
        <v>321</v>
      </c>
      <c r="R1435" s="20"/>
      <c r="S1435" s="20"/>
      <c r="T1435" s="20"/>
      <c r="U1435" s="20"/>
      <c r="V1435" s="20" t="s">
        <v>532</v>
      </c>
      <c r="W1435" s="2"/>
      <c r="X1435" s="2"/>
      <c r="Y1435" s="10"/>
      <c r="Z1435" s="2"/>
      <c r="AA1435" s="20" t="s">
        <v>532</v>
      </c>
      <c r="AB1435" s="20"/>
      <c r="AC1435" s="2"/>
      <c r="AD1435" s="20" t="s">
        <v>532</v>
      </c>
      <c r="AE1435" s="20"/>
      <c r="AF1435" s="21"/>
      <c r="AI1435"/>
      <c r="AJ1435"/>
      <c r="AK1435"/>
      <c r="AL1435"/>
    </row>
    <row r="1436" spans="1:38" ht="15" customHeight="1" x14ac:dyDescent="0.2">
      <c r="A1436" s="37">
        <v>9</v>
      </c>
      <c r="B1436" s="129" t="s">
        <v>639</v>
      </c>
      <c r="C1436" s="48">
        <v>26</v>
      </c>
      <c r="D1436" s="48">
        <v>11</v>
      </c>
      <c r="E1436" s="48">
        <v>2</v>
      </c>
      <c r="F1436" s="48">
        <v>13</v>
      </c>
      <c r="G1436" s="48">
        <v>42</v>
      </c>
      <c r="H1436" s="48">
        <v>41</v>
      </c>
      <c r="I1436" s="49">
        <v>24</v>
      </c>
      <c r="J1436" s="29">
        <f t="shared" si="179"/>
        <v>26</v>
      </c>
      <c r="K1436" s="29">
        <f t="shared" si="180"/>
        <v>24</v>
      </c>
      <c r="L1436" s="930"/>
      <c r="M1436" s="931"/>
      <c r="N1436" s="931"/>
      <c r="O1436" s="932"/>
      <c r="Q1436" s="9" t="s">
        <v>514</v>
      </c>
      <c r="R1436" s="20"/>
      <c r="S1436" s="20"/>
      <c r="T1436" s="20"/>
      <c r="U1436" s="20"/>
      <c r="V1436" s="20"/>
      <c r="W1436" s="20"/>
      <c r="X1436" s="20"/>
      <c r="Y1436" s="2"/>
      <c r="Z1436" s="10"/>
      <c r="AA1436" s="20" t="s">
        <v>532</v>
      </c>
      <c r="AB1436" s="20"/>
      <c r="AC1436" s="2"/>
      <c r="AD1436" s="20"/>
      <c r="AE1436" s="20"/>
      <c r="AF1436" s="21"/>
      <c r="AI1436"/>
      <c r="AJ1436"/>
      <c r="AK1436"/>
      <c r="AL1436"/>
    </row>
    <row r="1437" spans="1:38" ht="15" customHeight="1" x14ac:dyDescent="0.2">
      <c r="A1437" s="37">
        <v>10</v>
      </c>
      <c r="B1437" s="129" t="s">
        <v>1297</v>
      </c>
      <c r="C1437" s="48">
        <v>26</v>
      </c>
      <c r="D1437" s="48">
        <v>11</v>
      </c>
      <c r="E1437" s="48">
        <v>2</v>
      </c>
      <c r="F1437" s="48">
        <v>13</v>
      </c>
      <c r="G1437" s="48">
        <v>37</v>
      </c>
      <c r="H1437" s="48">
        <v>33</v>
      </c>
      <c r="I1437" s="49">
        <v>24</v>
      </c>
      <c r="J1437" s="29">
        <f t="shared" si="179"/>
        <v>26</v>
      </c>
      <c r="K1437" s="29">
        <f t="shared" si="180"/>
        <v>24</v>
      </c>
      <c r="L1437" s="930" t="s">
        <v>2</v>
      </c>
      <c r="M1437" s="931"/>
      <c r="N1437" s="931"/>
      <c r="O1437" s="932"/>
      <c r="Q1437" s="9" t="s">
        <v>322</v>
      </c>
      <c r="R1437" s="20"/>
      <c r="S1437" s="20"/>
      <c r="T1437" s="20"/>
      <c r="U1437" s="20"/>
      <c r="V1437" s="20"/>
      <c r="W1437" s="20"/>
      <c r="X1437" s="20"/>
      <c r="Y1437" s="20"/>
      <c r="Z1437" s="20" t="s">
        <v>532</v>
      </c>
      <c r="AA1437" s="10"/>
      <c r="AB1437" s="20"/>
      <c r="AC1437" s="2"/>
      <c r="AD1437" s="20"/>
      <c r="AE1437" s="20"/>
      <c r="AF1437" s="21"/>
      <c r="AI1437"/>
      <c r="AJ1437"/>
      <c r="AK1437"/>
      <c r="AL1437"/>
    </row>
    <row r="1438" spans="1:38" ht="15" customHeight="1" x14ac:dyDescent="0.2">
      <c r="A1438" s="37">
        <v>11</v>
      </c>
      <c r="B1438" s="129" t="s">
        <v>522</v>
      </c>
      <c r="C1438" s="48">
        <v>26</v>
      </c>
      <c r="D1438" s="48">
        <v>8</v>
      </c>
      <c r="E1438" s="48">
        <v>7</v>
      </c>
      <c r="F1438" s="48">
        <v>11</v>
      </c>
      <c r="G1438" s="48">
        <v>33</v>
      </c>
      <c r="H1438" s="48">
        <v>39</v>
      </c>
      <c r="I1438" s="49">
        <v>23</v>
      </c>
      <c r="J1438" s="29">
        <f t="shared" si="179"/>
        <v>26</v>
      </c>
      <c r="K1438" s="29">
        <f t="shared" si="180"/>
        <v>23</v>
      </c>
      <c r="L1438" s="930"/>
      <c r="M1438" s="931"/>
      <c r="N1438" s="931"/>
      <c r="O1438" s="932"/>
      <c r="Q1438" s="9" t="s">
        <v>611</v>
      </c>
      <c r="R1438" s="20"/>
      <c r="S1438" s="20"/>
      <c r="T1438" s="20"/>
      <c r="U1438" s="20"/>
      <c r="V1438" s="20"/>
      <c r="W1438" s="20"/>
      <c r="X1438" s="20"/>
      <c r="Y1438" s="20"/>
      <c r="Z1438" s="20"/>
      <c r="AA1438" s="2"/>
      <c r="AB1438" s="10"/>
      <c r="AC1438" s="2"/>
      <c r="AD1438" s="20" t="s">
        <v>532</v>
      </c>
      <c r="AE1438" s="20" t="s">
        <v>532</v>
      </c>
      <c r="AF1438" s="21" t="s">
        <v>532</v>
      </c>
      <c r="AI1438"/>
      <c r="AJ1438"/>
      <c r="AK1438"/>
      <c r="AL1438"/>
    </row>
    <row r="1439" spans="1:38" ht="15" customHeight="1" x14ac:dyDescent="0.2">
      <c r="A1439" s="37">
        <v>12</v>
      </c>
      <c r="B1439" s="129" t="s">
        <v>1005</v>
      </c>
      <c r="C1439" s="48">
        <v>26</v>
      </c>
      <c r="D1439" s="48">
        <v>5</v>
      </c>
      <c r="E1439" s="48">
        <v>6</v>
      </c>
      <c r="F1439" s="48">
        <v>15</v>
      </c>
      <c r="G1439" s="48">
        <v>37</v>
      </c>
      <c r="H1439" s="48">
        <v>56</v>
      </c>
      <c r="I1439" s="49">
        <v>16</v>
      </c>
      <c r="J1439" s="29">
        <f t="shared" si="179"/>
        <v>26</v>
      </c>
      <c r="K1439" s="29">
        <f t="shared" si="180"/>
        <v>16</v>
      </c>
      <c r="L1439" s="930"/>
      <c r="M1439" s="931"/>
      <c r="N1439" s="931"/>
      <c r="O1439" s="932"/>
      <c r="Q1439" s="9" t="s">
        <v>229</v>
      </c>
      <c r="R1439" s="20"/>
      <c r="S1439" s="20"/>
      <c r="T1439" s="20"/>
      <c r="U1439" s="20"/>
      <c r="V1439" s="20"/>
      <c r="W1439" s="20"/>
      <c r="X1439" s="20"/>
      <c r="Y1439" s="20"/>
      <c r="Z1439" s="20"/>
      <c r="AA1439" s="20"/>
      <c r="AB1439" s="20" t="s">
        <v>532</v>
      </c>
      <c r="AC1439" s="10"/>
      <c r="AD1439" s="2"/>
      <c r="AE1439" s="20"/>
      <c r="AF1439" s="21"/>
      <c r="AI1439"/>
      <c r="AJ1439"/>
      <c r="AK1439"/>
      <c r="AL1439"/>
    </row>
    <row r="1440" spans="1:38" ht="15" customHeight="1" x14ac:dyDescent="0.2">
      <c r="A1440" s="37">
        <v>13</v>
      </c>
      <c r="B1440" s="129" t="s">
        <v>325</v>
      </c>
      <c r="C1440" s="48">
        <v>26</v>
      </c>
      <c r="D1440" s="48">
        <v>6</v>
      </c>
      <c r="E1440" s="48">
        <v>3</v>
      </c>
      <c r="F1440" s="48">
        <v>17</v>
      </c>
      <c r="G1440" s="48">
        <v>32</v>
      </c>
      <c r="H1440" s="48">
        <v>66</v>
      </c>
      <c r="I1440" s="49">
        <v>15</v>
      </c>
      <c r="J1440" s="29">
        <f t="shared" si="179"/>
        <v>26</v>
      </c>
      <c r="K1440" s="29">
        <f t="shared" si="180"/>
        <v>15</v>
      </c>
      <c r="L1440" s="930"/>
      <c r="M1440" s="931"/>
      <c r="N1440" s="931"/>
      <c r="O1440" s="932"/>
      <c r="Q1440" s="9" t="s">
        <v>1111</v>
      </c>
      <c r="R1440" s="20"/>
      <c r="S1440" s="20"/>
      <c r="T1440" s="20"/>
      <c r="U1440" s="20"/>
      <c r="V1440" s="20"/>
      <c r="W1440" s="20"/>
      <c r="X1440" s="20"/>
      <c r="Y1440" s="20"/>
      <c r="Z1440" s="20"/>
      <c r="AA1440" s="20"/>
      <c r="AB1440" s="20"/>
      <c r="AC1440" s="2"/>
      <c r="AD1440" s="10"/>
      <c r="AE1440" s="20"/>
      <c r="AF1440" s="21"/>
      <c r="AI1440"/>
      <c r="AJ1440"/>
      <c r="AK1440"/>
      <c r="AL1440"/>
    </row>
    <row r="1441" spans="1:38" ht="15" customHeight="1" x14ac:dyDescent="0.2">
      <c r="A1441" s="37">
        <v>14</v>
      </c>
      <c r="B1441" s="129" t="s">
        <v>523</v>
      </c>
      <c r="C1441" s="48">
        <v>26</v>
      </c>
      <c r="D1441" s="48">
        <v>3</v>
      </c>
      <c r="E1441" s="48">
        <v>4</v>
      </c>
      <c r="F1441" s="48">
        <v>19</v>
      </c>
      <c r="G1441" s="48">
        <v>23</v>
      </c>
      <c r="H1441" s="48">
        <v>63</v>
      </c>
      <c r="I1441" s="49">
        <v>10</v>
      </c>
      <c r="J1441" s="29">
        <f t="shared" si="179"/>
        <v>26</v>
      </c>
      <c r="K1441" s="29">
        <f t="shared" si="180"/>
        <v>10</v>
      </c>
      <c r="L1441" s="930"/>
      <c r="M1441" s="931"/>
      <c r="N1441" s="931"/>
      <c r="O1441" s="932"/>
      <c r="Q1441" s="9" t="s">
        <v>645</v>
      </c>
      <c r="R1441" s="20"/>
      <c r="S1441" s="20"/>
      <c r="T1441" s="20"/>
      <c r="U1441" s="20"/>
      <c r="V1441" s="20"/>
      <c r="W1441" s="20"/>
      <c r="X1441" s="20"/>
      <c r="Y1441" s="20"/>
      <c r="Z1441" s="20"/>
      <c r="AA1441" s="20"/>
      <c r="AB1441" s="20" t="s">
        <v>532</v>
      </c>
      <c r="AC1441" s="2"/>
      <c r="AD1441" s="2"/>
      <c r="AE1441" s="10"/>
      <c r="AF1441" s="21"/>
      <c r="AI1441"/>
      <c r="AJ1441"/>
      <c r="AK1441"/>
      <c r="AL1441"/>
    </row>
    <row r="1442" spans="1:38" ht="15" customHeight="1" thickBot="1" x14ac:dyDescent="0.25">
      <c r="A1442" s="40" t="s">
        <v>533</v>
      </c>
      <c r="B1442" s="130" t="s">
        <v>999</v>
      </c>
      <c r="C1442" s="50">
        <v>0</v>
      </c>
      <c r="D1442" s="50">
        <v>0</v>
      </c>
      <c r="E1442" s="50">
        <v>0</v>
      </c>
      <c r="F1442" s="50">
        <v>0</v>
      </c>
      <c r="G1442" s="50">
        <v>0</v>
      </c>
      <c r="H1442" s="50">
        <v>0</v>
      </c>
      <c r="I1442" s="51">
        <v>0</v>
      </c>
      <c r="J1442" s="29">
        <f t="shared" si="179"/>
        <v>0</v>
      </c>
      <c r="K1442" s="29">
        <f t="shared" si="180"/>
        <v>0</v>
      </c>
      <c r="L1442" s="933"/>
      <c r="M1442" s="934"/>
      <c r="N1442" s="934"/>
      <c r="O1442" s="935"/>
      <c r="Q1442" s="13" t="s">
        <v>177</v>
      </c>
      <c r="R1442" s="23"/>
      <c r="S1442" s="23"/>
      <c r="T1442" s="23"/>
      <c r="U1442" s="23"/>
      <c r="V1442" s="23"/>
      <c r="W1442" s="23"/>
      <c r="X1442" s="23"/>
      <c r="Y1442" s="23"/>
      <c r="Z1442" s="23"/>
      <c r="AA1442" s="23"/>
      <c r="AB1442" s="23" t="s">
        <v>532</v>
      </c>
      <c r="AC1442" s="3"/>
      <c r="AD1442" s="3"/>
      <c r="AE1442" s="14"/>
      <c r="AF1442" s="15"/>
    </row>
    <row r="1443" spans="1:38" ht="15" customHeight="1" x14ac:dyDescent="0.2">
      <c r="C1443" s="29">
        <f>SUM(C1428:C1442)</f>
        <v>364</v>
      </c>
      <c r="D1443" s="29">
        <f t="shared" ref="D1443:I1443" si="181">SUM(D1428:D1442)</f>
        <v>150</v>
      </c>
      <c r="E1443" s="29">
        <f t="shared" si="181"/>
        <v>63</v>
      </c>
      <c r="F1443" s="29">
        <f t="shared" si="181"/>
        <v>151</v>
      </c>
      <c r="G1443" s="29">
        <f t="shared" si="181"/>
        <v>601</v>
      </c>
      <c r="H1443" s="29">
        <f t="shared" si="181"/>
        <v>593</v>
      </c>
      <c r="I1443" s="29">
        <f t="shared" si="181"/>
        <v>363</v>
      </c>
      <c r="J1443" s="29">
        <f t="shared" si="175"/>
        <v>364</v>
      </c>
      <c r="K1443" s="29">
        <f t="shared" si="176"/>
        <v>363</v>
      </c>
    </row>
    <row r="1444" spans="1:38" ht="15" customHeight="1" thickBot="1" x14ac:dyDescent="0.25">
      <c r="N1444" s="4" t="s">
        <v>532</v>
      </c>
    </row>
    <row r="1445" spans="1:38" ht="15" customHeight="1" thickBot="1" x14ac:dyDescent="0.25">
      <c r="A1445" s="983" t="s">
        <v>665</v>
      </c>
      <c r="B1445" s="984"/>
      <c r="C1445" s="984"/>
      <c r="D1445" s="984"/>
      <c r="E1445" s="984"/>
      <c r="F1445" s="985"/>
      <c r="G1445" s="980" t="s">
        <v>1425</v>
      </c>
      <c r="H1445" s="981"/>
      <c r="I1445" s="982"/>
      <c r="L1445" s="945" t="s">
        <v>495</v>
      </c>
      <c r="M1445" s="946"/>
      <c r="N1445" s="946"/>
      <c r="O1445" s="947"/>
    </row>
    <row r="1446" spans="1:38" ht="15" customHeight="1" thickBot="1" x14ac:dyDescent="0.25">
      <c r="A1446" s="30" t="s">
        <v>496</v>
      </c>
      <c r="B1446" s="85" t="s">
        <v>497</v>
      </c>
      <c r="C1446" s="31" t="s">
        <v>498</v>
      </c>
      <c r="D1446" s="31" t="s">
        <v>499</v>
      </c>
      <c r="E1446" s="31" t="s">
        <v>500</v>
      </c>
      <c r="F1446" s="31" t="s">
        <v>501</v>
      </c>
      <c r="G1446" s="32" t="s">
        <v>502</v>
      </c>
      <c r="H1446" s="32" t="s">
        <v>503</v>
      </c>
      <c r="I1446" s="33" t="s">
        <v>504</v>
      </c>
      <c r="L1446" s="948"/>
      <c r="M1446" s="949"/>
      <c r="N1446" s="949"/>
      <c r="O1446" s="950"/>
      <c r="Q1446" s="24" t="s">
        <v>1426</v>
      </c>
      <c r="R1446" s="7" t="s">
        <v>633</v>
      </c>
      <c r="S1446" s="7" t="s">
        <v>901</v>
      </c>
      <c r="T1446" s="7" t="s">
        <v>509</v>
      </c>
      <c r="U1446" s="7" t="s">
        <v>862</v>
      </c>
      <c r="V1446" s="7" t="s">
        <v>635</v>
      </c>
      <c r="W1446" s="7" t="s">
        <v>516</v>
      </c>
      <c r="X1446" s="7" t="s">
        <v>704</v>
      </c>
      <c r="Y1446" s="7" t="s">
        <v>672</v>
      </c>
      <c r="Z1446" s="7" t="s">
        <v>955</v>
      </c>
      <c r="AA1446" s="8" t="s">
        <v>377</v>
      </c>
    </row>
    <row r="1447" spans="1:38" ht="15" customHeight="1" x14ac:dyDescent="0.2">
      <c r="A1447" s="52">
        <v>1</v>
      </c>
      <c r="B1447" s="53" t="s">
        <v>524</v>
      </c>
      <c r="C1447" s="46"/>
      <c r="D1447" s="46"/>
      <c r="E1447" s="46"/>
      <c r="F1447" s="46"/>
      <c r="G1447" s="46"/>
      <c r="H1447" s="46"/>
      <c r="I1447" s="47"/>
      <c r="J1447" s="29">
        <f t="shared" ref="J1447:J1504" si="182">D1447+E1447+F1447</f>
        <v>0</v>
      </c>
      <c r="K1447" s="29">
        <f t="shared" ref="K1447:K1504" si="183">D1447*2+E1447</f>
        <v>0</v>
      </c>
      <c r="L1447" s="927" t="s">
        <v>378</v>
      </c>
      <c r="M1447" s="928"/>
      <c r="N1447" s="928"/>
      <c r="O1447" s="929"/>
      <c r="Q1447" s="9" t="s">
        <v>633</v>
      </c>
      <c r="R1447" s="10"/>
      <c r="S1447" s="2"/>
      <c r="T1447" s="20"/>
      <c r="U1447" s="20"/>
      <c r="V1447" s="20"/>
      <c r="W1447" s="20"/>
      <c r="X1447" s="2" t="s">
        <v>532</v>
      </c>
      <c r="Y1447" s="2"/>
      <c r="Z1447" s="2"/>
      <c r="AA1447" s="162"/>
    </row>
    <row r="1448" spans="1:38" ht="15" customHeight="1" x14ac:dyDescent="0.2">
      <c r="A1448" s="37">
        <v>2</v>
      </c>
      <c r="B1448" s="54" t="s">
        <v>327</v>
      </c>
      <c r="C1448" s="48"/>
      <c r="D1448" s="48"/>
      <c r="E1448" s="48"/>
      <c r="F1448" s="48"/>
      <c r="G1448" s="48"/>
      <c r="H1448" s="48"/>
      <c r="I1448" s="49"/>
      <c r="J1448" s="29">
        <f t="shared" si="182"/>
        <v>0</v>
      </c>
      <c r="K1448" s="29">
        <f t="shared" si="183"/>
        <v>0</v>
      </c>
      <c r="L1448" s="930"/>
      <c r="M1448" s="931"/>
      <c r="N1448" s="931"/>
      <c r="O1448" s="932"/>
      <c r="Q1448" s="9" t="s">
        <v>901</v>
      </c>
      <c r="R1448" s="2"/>
      <c r="S1448" s="10"/>
      <c r="T1448" s="20"/>
      <c r="U1448" s="20"/>
      <c r="V1448" s="20"/>
      <c r="W1448" s="20"/>
      <c r="X1448" s="2"/>
      <c r="Y1448" s="2"/>
      <c r="Z1448" s="2"/>
      <c r="AA1448" s="162"/>
    </row>
    <row r="1449" spans="1:38" ht="15" customHeight="1" x14ac:dyDescent="0.2">
      <c r="A1449" s="246" t="s">
        <v>521</v>
      </c>
      <c r="B1449" s="54" t="s">
        <v>379</v>
      </c>
      <c r="C1449" s="48"/>
      <c r="D1449" s="48"/>
      <c r="E1449" s="48"/>
      <c r="F1449" s="48"/>
      <c r="G1449" s="48"/>
      <c r="H1449" s="48"/>
      <c r="I1449" s="49"/>
      <c r="J1449" s="29">
        <f t="shared" si="182"/>
        <v>0</v>
      </c>
      <c r="K1449" s="29">
        <f t="shared" si="183"/>
        <v>0</v>
      </c>
      <c r="L1449" s="930"/>
      <c r="M1449" s="931"/>
      <c r="N1449" s="931"/>
      <c r="O1449" s="932"/>
      <c r="Q1449" s="9" t="s">
        <v>509</v>
      </c>
      <c r="R1449" s="2"/>
      <c r="S1449" s="2"/>
      <c r="T1449" s="10"/>
      <c r="U1449" s="2"/>
      <c r="V1449" s="20" t="s">
        <v>532</v>
      </c>
      <c r="W1449" s="20"/>
      <c r="X1449" s="2"/>
      <c r="Y1449" s="20" t="s">
        <v>532</v>
      </c>
      <c r="Z1449" s="20"/>
      <c r="AA1449" s="21"/>
    </row>
    <row r="1450" spans="1:38" ht="15" customHeight="1" x14ac:dyDescent="0.2">
      <c r="A1450" s="37" t="s">
        <v>521</v>
      </c>
      <c r="B1450" s="54" t="s">
        <v>1076</v>
      </c>
      <c r="C1450" s="48"/>
      <c r="D1450" s="48"/>
      <c r="E1450" s="48"/>
      <c r="F1450" s="48"/>
      <c r="G1450" s="48"/>
      <c r="H1450" s="48"/>
      <c r="I1450" s="49"/>
      <c r="J1450" s="29">
        <f t="shared" si="182"/>
        <v>0</v>
      </c>
      <c r="K1450" s="29">
        <f t="shared" si="183"/>
        <v>0</v>
      </c>
      <c r="L1450" s="930"/>
      <c r="M1450" s="931"/>
      <c r="N1450" s="931"/>
      <c r="O1450" s="932"/>
      <c r="Q1450" s="9" t="s">
        <v>862</v>
      </c>
      <c r="R1450" s="20"/>
      <c r="S1450" s="20"/>
      <c r="T1450" s="2"/>
      <c r="U1450" s="10"/>
      <c r="V1450" s="20" t="s">
        <v>532</v>
      </c>
      <c r="W1450" s="20"/>
      <c r="X1450" s="2"/>
      <c r="Y1450" s="20"/>
      <c r="Z1450" s="20"/>
      <c r="AA1450" s="21"/>
    </row>
    <row r="1451" spans="1:38" ht="15" customHeight="1" x14ac:dyDescent="0.2">
      <c r="A1451" s="37" t="s">
        <v>521</v>
      </c>
      <c r="B1451" s="54" t="s">
        <v>535</v>
      </c>
      <c r="C1451" s="48"/>
      <c r="D1451" s="48"/>
      <c r="E1451" s="48"/>
      <c r="F1451" s="48"/>
      <c r="G1451" s="48"/>
      <c r="H1451" s="48"/>
      <c r="I1451" s="49"/>
      <c r="J1451" s="29">
        <f t="shared" si="182"/>
        <v>0</v>
      </c>
      <c r="K1451" s="29">
        <f t="shared" si="183"/>
        <v>0</v>
      </c>
      <c r="L1451" s="930"/>
      <c r="M1451" s="931"/>
      <c r="N1451" s="931"/>
      <c r="O1451" s="932"/>
      <c r="Q1451" s="9" t="s">
        <v>635</v>
      </c>
      <c r="R1451" s="20"/>
      <c r="S1451" s="20"/>
      <c r="T1451" s="20"/>
      <c r="U1451" s="20" t="s">
        <v>532</v>
      </c>
      <c r="V1451" s="10"/>
      <c r="W1451" s="20"/>
      <c r="X1451" s="2"/>
      <c r="Y1451" s="20"/>
      <c r="Z1451" s="20"/>
      <c r="AA1451" s="21"/>
    </row>
    <row r="1452" spans="1:38" ht="15" customHeight="1" x14ac:dyDescent="0.2">
      <c r="A1452" s="37" t="s">
        <v>521</v>
      </c>
      <c r="B1452" s="54" t="s">
        <v>1406</v>
      </c>
      <c r="C1452" s="48"/>
      <c r="D1452" s="48"/>
      <c r="E1452" s="48"/>
      <c r="F1452" s="48"/>
      <c r="G1452" s="48"/>
      <c r="H1452" s="48"/>
      <c r="I1452" s="49"/>
      <c r="J1452" s="29">
        <f t="shared" si="182"/>
        <v>0</v>
      </c>
      <c r="K1452" s="29">
        <f t="shared" si="183"/>
        <v>0</v>
      </c>
      <c r="L1452" s="930"/>
      <c r="M1452" s="931"/>
      <c r="N1452" s="931"/>
      <c r="O1452" s="932"/>
      <c r="Q1452" s="9" t="s">
        <v>516</v>
      </c>
      <c r="R1452" s="20"/>
      <c r="S1452" s="20"/>
      <c r="T1452" s="20"/>
      <c r="U1452" s="20"/>
      <c r="V1452" s="2"/>
      <c r="W1452" s="10"/>
      <c r="X1452" s="2"/>
      <c r="Y1452" s="20" t="s">
        <v>532</v>
      </c>
      <c r="Z1452" s="20" t="s">
        <v>532</v>
      </c>
      <c r="AA1452" s="21" t="s">
        <v>532</v>
      </c>
    </row>
    <row r="1453" spans="1:38" ht="15" customHeight="1" x14ac:dyDescent="0.2">
      <c r="A1453" s="37" t="s">
        <v>521</v>
      </c>
      <c r="B1453" s="54" t="s">
        <v>682</v>
      </c>
      <c r="C1453" s="48"/>
      <c r="D1453" s="48"/>
      <c r="E1453" s="48"/>
      <c r="F1453" s="48"/>
      <c r="G1453" s="48"/>
      <c r="H1453" s="48"/>
      <c r="I1453" s="49"/>
      <c r="J1453" s="29">
        <f t="shared" si="182"/>
        <v>0</v>
      </c>
      <c r="K1453" s="29">
        <f t="shared" si="183"/>
        <v>0</v>
      </c>
      <c r="L1453" s="930"/>
      <c r="M1453" s="931"/>
      <c r="N1453" s="931"/>
      <c r="O1453" s="932"/>
      <c r="Q1453" s="9" t="s">
        <v>704</v>
      </c>
      <c r="R1453" s="20"/>
      <c r="S1453" s="20"/>
      <c r="T1453" s="20"/>
      <c r="U1453" s="20"/>
      <c r="V1453" s="20"/>
      <c r="W1453" s="20" t="s">
        <v>532</v>
      </c>
      <c r="X1453" s="10"/>
      <c r="Y1453" s="2"/>
      <c r="Z1453" s="20"/>
      <c r="AA1453" s="21"/>
    </row>
    <row r="1454" spans="1:38" ht="15" customHeight="1" x14ac:dyDescent="0.2">
      <c r="A1454" s="37" t="s">
        <v>521</v>
      </c>
      <c r="B1454" s="54" t="s">
        <v>180</v>
      </c>
      <c r="C1454" s="48"/>
      <c r="D1454" s="48"/>
      <c r="E1454" s="48"/>
      <c r="F1454" s="48"/>
      <c r="G1454" s="48"/>
      <c r="H1454" s="48"/>
      <c r="I1454" s="49"/>
      <c r="J1454" s="29">
        <f t="shared" si="182"/>
        <v>0</v>
      </c>
      <c r="K1454" s="29">
        <f t="shared" si="183"/>
        <v>0</v>
      </c>
      <c r="L1454" s="930"/>
      <c r="M1454" s="931"/>
      <c r="N1454" s="931"/>
      <c r="O1454" s="932"/>
      <c r="Q1454" s="9" t="s">
        <v>672</v>
      </c>
      <c r="R1454" s="20"/>
      <c r="S1454" s="20"/>
      <c r="T1454" s="20"/>
      <c r="U1454" s="20"/>
      <c r="V1454" s="20"/>
      <c r="W1454" s="20"/>
      <c r="X1454" s="2"/>
      <c r="Y1454" s="10"/>
      <c r="Z1454" s="20"/>
      <c r="AA1454" s="21"/>
    </row>
    <row r="1455" spans="1:38" ht="15" customHeight="1" x14ac:dyDescent="0.2">
      <c r="A1455" s="37" t="s">
        <v>521</v>
      </c>
      <c r="B1455" s="54" t="s">
        <v>380</v>
      </c>
      <c r="C1455" s="48"/>
      <c r="D1455" s="48"/>
      <c r="E1455" s="48"/>
      <c r="F1455" s="48"/>
      <c r="G1455" s="48"/>
      <c r="H1455" s="48"/>
      <c r="I1455" s="49"/>
      <c r="J1455" s="29">
        <f t="shared" si="182"/>
        <v>0</v>
      </c>
      <c r="K1455" s="29">
        <f t="shared" si="183"/>
        <v>0</v>
      </c>
      <c r="L1455" s="930"/>
      <c r="M1455" s="931"/>
      <c r="N1455" s="931"/>
      <c r="O1455" s="932"/>
      <c r="Q1455" s="9" t="s">
        <v>955</v>
      </c>
      <c r="R1455" s="20"/>
      <c r="S1455" s="20"/>
      <c r="T1455" s="20"/>
      <c r="U1455" s="20"/>
      <c r="V1455" s="20"/>
      <c r="W1455" s="20" t="s">
        <v>532</v>
      </c>
      <c r="X1455" s="2"/>
      <c r="Y1455" s="2"/>
      <c r="Z1455" s="10"/>
      <c r="AA1455" s="21"/>
    </row>
    <row r="1456" spans="1:38" ht="15" customHeight="1" thickBot="1" x14ac:dyDescent="0.25">
      <c r="A1456" s="40" t="s">
        <v>702</v>
      </c>
      <c r="B1456" s="55" t="s">
        <v>1005</v>
      </c>
      <c r="C1456" s="50" t="s">
        <v>532</v>
      </c>
      <c r="D1456" s="50"/>
      <c r="E1456" s="50"/>
      <c r="F1456" s="50"/>
      <c r="G1456" s="50"/>
      <c r="H1456" s="50"/>
      <c r="I1456" s="51"/>
      <c r="J1456" s="29">
        <f t="shared" si="182"/>
        <v>0</v>
      </c>
      <c r="K1456" s="29">
        <f t="shared" si="183"/>
        <v>0</v>
      </c>
      <c r="L1456" s="933"/>
      <c r="M1456" s="934"/>
      <c r="N1456" s="934"/>
      <c r="O1456" s="935"/>
      <c r="Q1456" s="13" t="s">
        <v>377</v>
      </c>
      <c r="R1456" s="23"/>
      <c r="S1456" s="23"/>
      <c r="T1456" s="23"/>
      <c r="U1456" s="23"/>
      <c r="V1456" s="23"/>
      <c r="W1456" s="23" t="s">
        <v>532</v>
      </c>
      <c r="X1456" s="3"/>
      <c r="Y1456" s="3"/>
      <c r="Z1456" s="14"/>
      <c r="AA1456" s="15"/>
    </row>
    <row r="1457" spans="1:26" ht="15" customHeight="1" x14ac:dyDescent="0.2">
      <c r="C1457" s="29">
        <v>0</v>
      </c>
      <c r="D1457" s="29">
        <v>0</v>
      </c>
      <c r="E1457" s="29">
        <v>0</v>
      </c>
      <c r="F1457" s="29">
        <v>0</v>
      </c>
      <c r="G1457" s="29">
        <v>0</v>
      </c>
      <c r="H1457" s="29">
        <v>0</v>
      </c>
      <c r="I1457" s="29">
        <v>0</v>
      </c>
      <c r="J1457" s="29">
        <f t="shared" si="182"/>
        <v>0</v>
      </c>
      <c r="K1457" s="29">
        <f t="shared" si="183"/>
        <v>0</v>
      </c>
    </row>
    <row r="1458" spans="1:26" ht="15" customHeight="1" thickBot="1" x14ac:dyDescent="0.25"/>
    <row r="1459" spans="1:26" ht="15" customHeight="1" thickBot="1" x14ac:dyDescent="0.25">
      <c r="A1459" s="995" t="s">
        <v>873</v>
      </c>
      <c r="B1459" s="996"/>
      <c r="C1459" s="996"/>
      <c r="D1459" s="996"/>
      <c r="E1459" s="996"/>
      <c r="F1459" s="997"/>
      <c r="G1459" s="992" t="s">
        <v>1425</v>
      </c>
      <c r="H1459" s="993"/>
      <c r="I1459" s="994"/>
      <c r="L1459" s="945" t="s">
        <v>495</v>
      </c>
      <c r="M1459" s="946"/>
      <c r="N1459" s="946"/>
      <c r="O1459" s="947"/>
    </row>
    <row r="1460" spans="1:26" ht="15" customHeight="1" thickBot="1" x14ac:dyDescent="0.25">
      <c r="A1460" s="56" t="s">
        <v>496</v>
      </c>
      <c r="B1460" s="87" t="s">
        <v>497</v>
      </c>
      <c r="C1460" s="57" t="s">
        <v>498</v>
      </c>
      <c r="D1460" s="57" t="s">
        <v>499</v>
      </c>
      <c r="E1460" s="57" t="s">
        <v>500</v>
      </c>
      <c r="F1460" s="57" t="s">
        <v>501</v>
      </c>
      <c r="G1460" s="58" t="s">
        <v>502</v>
      </c>
      <c r="H1460" s="58" t="s">
        <v>503</v>
      </c>
      <c r="I1460" s="59" t="s">
        <v>504</v>
      </c>
      <c r="L1460" s="948"/>
      <c r="M1460" s="949"/>
      <c r="N1460" s="949"/>
      <c r="O1460" s="950"/>
      <c r="Q1460" s="24" t="s">
        <v>1426</v>
      </c>
      <c r="R1460" s="25" t="s">
        <v>1195</v>
      </c>
      <c r="S1460" s="25" t="s">
        <v>500</v>
      </c>
      <c r="T1460" s="25" t="s">
        <v>59</v>
      </c>
      <c r="U1460" s="25" t="s">
        <v>734</v>
      </c>
      <c r="V1460" s="25" t="s">
        <v>876</v>
      </c>
      <c r="W1460" s="25" t="s">
        <v>60</v>
      </c>
      <c r="X1460" s="25" t="s">
        <v>877</v>
      </c>
      <c r="Y1460" s="26" t="s">
        <v>332</v>
      </c>
    </row>
    <row r="1461" spans="1:26" ht="15" customHeight="1" x14ac:dyDescent="0.2">
      <c r="A1461" s="178">
        <v>1</v>
      </c>
      <c r="B1461" s="126" t="s">
        <v>338</v>
      </c>
      <c r="C1461" s="127"/>
      <c r="D1461" s="127"/>
      <c r="E1461" s="127"/>
      <c r="F1461" s="127"/>
      <c r="G1461" s="127"/>
      <c r="H1461" s="127"/>
      <c r="I1461" s="128"/>
      <c r="J1461" s="29">
        <f t="shared" si="182"/>
        <v>0</v>
      </c>
      <c r="K1461" s="29">
        <f t="shared" si="183"/>
        <v>0</v>
      </c>
      <c r="L1461" s="927" t="s">
        <v>528</v>
      </c>
      <c r="M1461" s="928"/>
      <c r="N1461" s="928"/>
      <c r="O1461" s="929"/>
      <c r="Q1461" s="27" t="s">
        <v>1195</v>
      </c>
      <c r="R1461" s="10"/>
      <c r="S1461" s="2"/>
      <c r="T1461" s="20" t="s">
        <v>532</v>
      </c>
      <c r="U1461" s="20"/>
      <c r="V1461" s="2"/>
      <c r="W1461" s="20" t="s">
        <v>532</v>
      </c>
      <c r="X1461" s="20"/>
      <c r="Y1461" s="21"/>
    </row>
    <row r="1462" spans="1:26" ht="15" customHeight="1" x14ac:dyDescent="0.2">
      <c r="A1462" s="61">
        <v>2</v>
      </c>
      <c r="B1462" s="129" t="s">
        <v>616</v>
      </c>
      <c r="C1462" s="48"/>
      <c r="D1462" s="48"/>
      <c r="E1462" s="48"/>
      <c r="F1462" s="48"/>
      <c r="G1462" s="48"/>
      <c r="H1462" s="48"/>
      <c r="I1462" s="49"/>
      <c r="J1462" s="29">
        <f t="shared" si="182"/>
        <v>0</v>
      </c>
      <c r="K1462" s="29">
        <f t="shared" si="183"/>
        <v>0</v>
      </c>
      <c r="L1462" s="930"/>
      <c r="M1462" s="931"/>
      <c r="N1462" s="931"/>
      <c r="O1462" s="932"/>
      <c r="Q1462" s="27" t="s">
        <v>500</v>
      </c>
      <c r="R1462" s="2"/>
      <c r="S1462" s="10"/>
      <c r="T1462" s="20" t="s">
        <v>532</v>
      </c>
      <c r="U1462" s="20"/>
      <c r="V1462" s="2"/>
      <c r="W1462" s="20"/>
      <c r="X1462" s="20"/>
      <c r="Y1462" s="21"/>
    </row>
    <row r="1463" spans="1:26" ht="15" customHeight="1" x14ac:dyDescent="0.2">
      <c r="A1463" s="259" t="s">
        <v>521</v>
      </c>
      <c r="B1463" s="129" t="s">
        <v>1199</v>
      </c>
      <c r="C1463" s="48"/>
      <c r="D1463" s="48"/>
      <c r="E1463" s="48"/>
      <c r="F1463" s="48"/>
      <c r="G1463" s="48"/>
      <c r="H1463" s="48"/>
      <c r="I1463" s="49"/>
      <c r="J1463" s="29">
        <f t="shared" si="182"/>
        <v>0</v>
      </c>
      <c r="K1463" s="29">
        <f t="shared" si="183"/>
        <v>0</v>
      </c>
      <c r="L1463" s="930"/>
      <c r="M1463" s="931"/>
      <c r="N1463" s="931"/>
      <c r="O1463" s="932"/>
      <c r="Q1463" s="27" t="s">
        <v>59</v>
      </c>
      <c r="R1463" s="20"/>
      <c r="S1463" s="20" t="s">
        <v>532</v>
      </c>
      <c r="T1463" s="10"/>
      <c r="U1463" s="20"/>
      <c r="V1463" s="2"/>
      <c r="W1463" s="20"/>
      <c r="X1463" s="20"/>
      <c r="Y1463" s="21"/>
    </row>
    <row r="1464" spans="1:26" ht="15" customHeight="1" x14ac:dyDescent="0.2">
      <c r="A1464" s="61" t="s">
        <v>521</v>
      </c>
      <c r="B1464" s="129" t="s">
        <v>1085</v>
      </c>
      <c r="C1464" s="48"/>
      <c r="D1464" s="48"/>
      <c r="E1464" s="48"/>
      <c r="F1464" s="48"/>
      <c r="G1464" s="48"/>
      <c r="H1464" s="48"/>
      <c r="I1464" s="49"/>
      <c r="J1464" s="29">
        <f t="shared" si="182"/>
        <v>0</v>
      </c>
      <c r="K1464" s="29">
        <f t="shared" si="183"/>
        <v>0</v>
      </c>
      <c r="L1464" s="930"/>
      <c r="M1464" s="931"/>
      <c r="N1464" s="931"/>
      <c r="O1464" s="932"/>
      <c r="Q1464" s="27" t="s">
        <v>734</v>
      </c>
      <c r="R1464" s="20"/>
      <c r="S1464" s="20"/>
      <c r="T1464" s="2"/>
      <c r="U1464" s="10"/>
      <c r="V1464" s="2"/>
      <c r="W1464" s="20" t="s">
        <v>532</v>
      </c>
      <c r="X1464" s="20" t="s">
        <v>532</v>
      </c>
      <c r="Y1464" s="21" t="s">
        <v>532</v>
      </c>
    </row>
    <row r="1465" spans="1:26" ht="15" customHeight="1" x14ac:dyDescent="0.2">
      <c r="A1465" s="61" t="s">
        <v>521</v>
      </c>
      <c r="B1465" s="129" t="s">
        <v>239</v>
      </c>
      <c r="C1465" s="48"/>
      <c r="D1465" s="48"/>
      <c r="E1465" s="48"/>
      <c r="F1465" s="48"/>
      <c r="G1465" s="48"/>
      <c r="H1465" s="48"/>
      <c r="I1465" s="49"/>
      <c r="J1465" s="29">
        <f t="shared" si="182"/>
        <v>0</v>
      </c>
      <c r="K1465" s="29">
        <f t="shared" si="183"/>
        <v>0</v>
      </c>
      <c r="L1465" s="930"/>
      <c r="M1465" s="931"/>
      <c r="N1465" s="931"/>
      <c r="O1465" s="932"/>
      <c r="Q1465" s="27" t="s">
        <v>876</v>
      </c>
      <c r="R1465" s="20"/>
      <c r="S1465" s="20"/>
      <c r="T1465" s="20"/>
      <c r="U1465" s="20" t="s">
        <v>532</v>
      </c>
      <c r="V1465" s="10"/>
      <c r="W1465" s="2"/>
      <c r="X1465" s="20"/>
      <c r="Y1465" s="21"/>
    </row>
    <row r="1466" spans="1:26" ht="15" customHeight="1" x14ac:dyDescent="0.2">
      <c r="A1466" s="61" t="s">
        <v>521</v>
      </c>
      <c r="B1466" s="129" t="s">
        <v>381</v>
      </c>
      <c r="C1466" s="48"/>
      <c r="D1466" s="48"/>
      <c r="E1466" s="48"/>
      <c r="F1466" s="48"/>
      <c r="G1466" s="48"/>
      <c r="H1466" s="48"/>
      <c r="I1466" s="49"/>
      <c r="J1466" s="29">
        <f t="shared" si="182"/>
        <v>0</v>
      </c>
      <c r="K1466" s="29">
        <f t="shared" si="183"/>
        <v>0</v>
      </c>
      <c r="L1466" s="930"/>
      <c r="M1466" s="931"/>
      <c r="N1466" s="931"/>
      <c r="O1466" s="932"/>
      <c r="Q1466" s="27" t="s">
        <v>60</v>
      </c>
      <c r="R1466" s="20"/>
      <c r="S1466" s="20"/>
      <c r="T1466" s="20"/>
      <c r="U1466" s="20"/>
      <c r="V1466" s="2"/>
      <c r="W1466" s="10"/>
      <c r="X1466" s="20"/>
      <c r="Y1466" s="21"/>
    </row>
    <row r="1467" spans="1:26" ht="15" customHeight="1" x14ac:dyDescent="0.2">
      <c r="A1467" s="61" t="s">
        <v>521</v>
      </c>
      <c r="B1467" s="129" t="s">
        <v>881</v>
      </c>
      <c r="C1467" s="48"/>
      <c r="D1467" s="48"/>
      <c r="E1467" s="48"/>
      <c r="F1467" s="48"/>
      <c r="G1467" s="48"/>
      <c r="H1467" s="48"/>
      <c r="I1467" s="49"/>
      <c r="J1467" s="29">
        <f t="shared" si="182"/>
        <v>0</v>
      </c>
      <c r="K1467" s="29">
        <f t="shared" si="183"/>
        <v>0</v>
      </c>
      <c r="L1467" s="930"/>
      <c r="M1467" s="931"/>
      <c r="N1467" s="931"/>
      <c r="O1467" s="932"/>
      <c r="Q1467" s="27" t="s">
        <v>382</v>
      </c>
      <c r="R1467" s="20"/>
      <c r="S1467" s="20"/>
      <c r="T1467" s="20"/>
      <c r="U1467" s="20" t="s">
        <v>532</v>
      </c>
      <c r="V1467" s="2"/>
      <c r="W1467" s="2"/>
      <c r="X1467" s="10"/>
      <c r="Y1467" s="21"/>
    </row>
    <row r="1468" spans="1:26" ht="15" customHeight="1" thickBot="1" x14ac:dyDescent="0.25">
      <c r="A1468" s="62" t="s">
        <v>521</v>
      </c>
      <c r="B1468" s="130" t="s">
        <v>882</v>
      </c>
      <c r="C1468" s="50"/>
      <c r="D1468" s="50"/>
      <c r="E1468" s="50"/>
      <c r="F1468" s="50"/>
      <c r="G1468" s="50"/>
      <c r="H1468" s="50"/>
      <c r="I1468" s="51"/>
      <c r="J1468" s="29">
        <f t="shared" si="182"/>
        <v>0</v>
      </c>
      <c r="K1468" s="29">
        <f t="shared" si="183"/>
        <v>0</v>
      </c>
      <c r="L1468" s="933"/>
      <c r="M1468" s="934"/>
      <c r="N1468" s="934"/>
      <c r="O1468" s="935"/>
      <c r="Q1468" s="28" t="s">
        <v>332</v>
      </c>
      <c r="R1468" s="23"/>
      <c r="S1468" s="23"/>
      <c r="T1468" s="23"/>
      <c r="U1468" s="23" t="s">
        <v>532</v>
      </c>
      <c r="V1468" s="3"/>
      <c r="W1468" s="3"/>
      <c r="X1468" s="14"/>
      <c r="Y1468" s="15"/>
    </row>
    <row r="1469" spans="1:26" ht="15" customHeight="1" x14ac:dyDescent="0.2">
      <c r="C1469" s="29">
        <f t="shared" ref="C1469:I1469" si="184">SUM(C1461:C1468)</f>
        <v>0</v>
      </c>
      <c r="D1469" s="29">
        <f t="shared" si="184"/>
        <v>0</v>
      </c>
      <c r="E1469" s="29">
        <f t="shared" si="184"/>
        <v>0</v>
      </c>
      <c r="F1469" s="29">
        <f t="shared" si="184"/>
        <v>0</v>
      </c>
      <c r="G1469" s="29">
        <f t="shared" si="184"/>
        <v>0</v>
      </c>
      <c r="H1469" s="29">
        <f t="shared" si="184"/>
        <v>0</v>
      </c>
      <c r="I1469" s="29">
        <f t="shared" si="184"/>
        <v>0</v>
      </c>
      <c r="J1469" s="29">
        <f t="shared" si="182"/>
        <v>0</v>
      </c>
      <c r="K1469" s="29">
        <f t="shared" si="183"/>
        <v>0</v>
      </c>
      <c r="L1469" s="4" t="s">
        <v>532</v>
      </c>
    </row>
    <row r="1470" spans="1:26" ht="15" customHeight="1" thickBot="1" x14ac:dyDescent="0.25"/>
    <row r="1471" spans="1:26" ht="15" customHeight="1" thickBot="1" x14ac:dyDescent="0.25">
      <c r="A1471" s="995" t="s">
        <v>944</v>
      </c>
      <c r="B1471" s="996"/>
      <c r="C1471" s="996"/>
      <c r="D1471" s="996"/>
      <c r="E1471" s="996"/>
      <c r="F1471" s="997"/>
      <c r="G1471" s="992" t="s">
        <v>1425</v>
      </c>
      <c r="H1471" s="993"/>
      <c r="I1471" s="994"/>
      <c r="L1471" s="945" t="s">
        <v>495</v>
      </c>
      <c r="M1471" s="946"/>
      <c r="N1471" s="946"/>
      <c r="O1471" s="947"/>
    </row>
    <row r="1472" spans="1:26" ht="15" customHeight="1" thickBot="1" x14ac:dyDescent="0.25">
      <c r="A1472" s="56" t="s">
        <v>496</v>
      </c>
      <c r="B1472" s="87" t="s">
        <v>497</v>
      </c>
      <c r="C1472" s="57" t="s">
        <v>498</v>
      </c>
      <c r="D1472" s="57" t="s">
        <v>499</v>
      </c>
      <c r="E1472" s="57" t="s">
        <v>500</v>
      </c>
      <c r="F1472" s="57" t="s">
        <v>501</v>
      </c>
      <c r="G1472" s="58" t="s">
        <v>502</v>
      </c>
      <c r="H1472" s="58" t="s">
        <v>503</v>
      </c>
      <c r="I1472" s="59" t="s">
        <v>504</v>
      </c>
      <c r="L1472" s="948"/>
      <c r="M1472" s="949"/>
      <c r="N1472" s="949"/>
      <c r="O1472" s="950"/>
      <c r="Q1472" s="24" t="s">
        <v>1426</v>
      </c>
      <c r="R1472" s="25" t="s">
        <v>563</v>
      </c>
      <c r="S1472" s="25" t="s">
        <v>945</v>
      </c>
      <c r="T1472" s="25" t="s">
        <v>340</v>
      </c>
      <c r="U1472" s="25" t="s">
        <v>341</v>
      </c>
      <c r="V1472" s="25"/>
      <c r="W1472" s="25"/>
      <c r="X1472" s="25"/>
      <c r="Y1472" s="26"/>
      <c r="Z1472" s="5" t="s">
        <v>532</v>
      </c>
    </row>
    <row r="1473" spans="1:26" ht="15" customHeight="1" x14ac:dyDescent="0.2">
      <c r="A1473" s="60" t="s">
        <v>521</v>
      </c>
      <c r="B1473" s="126" t="s">
        <v>949</v>
      </c>
      <c r="C1473" s="127"/>
      <c r="D1473" s="127"/>
      <c r="E1473" s="127"/>
      <c r="F1473" s="127"/>
      <c r="G1473" s="127"/>
      <c r="H1473" s="127"/>
      <c r="I1473" s="128"/>
      <c r="J1473" s="29">
        <f t="shared" si="182"/>
        <v>0</v>
      </c>
      <c r="K1473" s="29">
        <f t="shared" si="183"/>
        <v>0</v>
      </c>
      <c r="L1473" s="927" t="s">
        <v>528</v>
      </c>
      <c r="M1473" s="928"/>
      <c r="N1473" s="928"/>
      <c r="O1473" s="929"/>
      <c r="Q1473" s="27" t="s">
        <v>563</v>
      </c>
      <c r="R1473" s="10"/>
      <c r="S1473" s="2"/>
      <c r="T1473" s="20" t="s">
        <v>532</v>
      </c>
      <c r="U1473" s="20"/>
      <c r="V1473" s="2"/>
      <c r="W1473" s="20" t="s">
        <v>532</v>
      </c>
      <c r="X1473" s="20"/>
      <c r="Y1473" s="21"/>
    </row>
    <row r="1474" spans="1:26" ht="15" customHeight="1" x14ac:dyDescent="0.2">
      <c r="A1474" s="61" t="s">
        <v>521</v>
      </c>
      <c r="B1474" s="129" t="s">
        <v>950</v>
      </c>
      <c r="C1474" s="48"/>
      <c r="D1474" s="48"/>
      <c r="E1474" s="48"/>
      <c r="F1474" s="48"/>
      <c r="G1474" s="48"/>
      <c r="H1474" s="48"/>
      <c r="I1474" s="49"/>
      <c r="J1474" s="29">
        <f t="shared" si="182"/>
        <v>0</v>
      </c>
      <c r="K1474" s="29">
        <f t="shared" si="183"/>
        <v>0</v>
      </c>
      <c r="L1474" s="930"/>
      <c r="M1474" s="931"/>
      <c r="N1474" s="931"/>
      <c r="O1474" s="932"/>
      <c r="Q1474" s="27" t="s">
        <v>945</v>
      </c>
      <c r="R1474" s="2"/>
      <c r="S1474" s="10"/>
      <c r="T1474" s="20" t="s">
        <v>532</v>
      </c>
      <c r="U1474" s="20"/>
      <c r="V1474" s="2"/>
      <c r="W1474" s="20"/>
      <c r="X1474" s="20"/>
      <c r="Y1474" s="21"/>
      <c r="Z1474" s="5" t="s">
        <v>532</v>
      </c>
    </row>
    <row r="1475" spans="1:26" ht="15" customHeight="1" x14ac:dyDescent="0.2">
      <c r="A1475" s="61" t="s">
        <v>521</v>
      </c>
      <c r="B1475" s="129" t="s">
        <v>951</v>
      </c>
      <c r="C1475" s="48"/>
      <c r="D1475" s="48"/>
      <c r="E1475" s="48"/>
      <c r="F1475" s="48"/>
      <c r="G1475" s="48"/>
      <c r="H1475" s="48"/>
      <c r="I1475" s="49"/>
      <c r="J1475" s="29">
        <f t="shared" si="182"/>
        <v>0</v>
      </c>
      <c r="K1475" s="29">
        <f t="shared" si="183"/>
        <v>0</v>
      </c>
      <c r="L1475" s="930"/>
      <c r="M1475" s="931"/>
      <c r="N1475" s="931"/>
      <c r="O1475" s="932"/>
      <c r="Q1475" s="27" t="s">
        <v>340</v>
      </c>
      <c r="R1475" s="20"/>
      <c r="S1475" s="20" t="s">
        <v>532</v>
      </c>
      <c r="T1475" s="10"/>
      <c r="U1475" s="20"/>
      <c r="V1475" s="2"/>
      <c r="W1475" s="20"/>
      <c r="X1475" s="20"/>
      <c r="Y1475" s="21"/>
    </row>
    <row r="1476" spans="1:26" ht="15" customHeight="1" x14ac:dyDescent="0.2">
      <c r="A1476" s="61" t="s">
        <v>521</v>
      </c>
      <c r="B1476" s="129" t="s">
        <v>342</v>
      </c>
      <c r="C1476" s="48"/>
      <c r="D1476" s="48"/>
      <c r="E1476" s="48"/>
      <c r="F1476" s="48"/>
      <c r="G1476" s="48"/>
      <c r="H1476" s="48"/>
      <c r="I1476" s="49"/>
      <c r="J1476" s="29">
        <f t="shared" si="182"/>
        <v>0</v>
      </c>
      <c r="K1476" s="29">
        <f t="shared" si="183"/>
        <v>0</v>
      </c>
      <c r="L1476" s="930"/>
      <c r="M1476" s="931"/>
      <c r="N1476" s="931"/>
      <c r="O1476" s="932"/>
      <c r="Q1476" s="27" t="s">
        <v>341</v>
      </c>
      <c r="R1476" s="20"/>
      <c r="S1476" s="20"/>
      <c r="T1476" s="2"/>
      <c r="U1476" s="10"/>
      <c r="V1476" s="2"/>
      <c r="W1476" s="20" t="s">
        <v>532</v>
      </c>
      <c r="X1476" s="20" t="s">
        <v>532</v>
      </c>
      <c r="Y1476" s="21" t="s">
        <v>532</v>
      </c>
    </row>
    <row r="1477" spans="1:26" ht="15" customHeight="1" x14ac:dyDescent="0.2">
      <c r="A1477" s="61" t="s">
        <v>521</v>
      </c>
      <c r="B1477" s="129"/>
      <c r="C1477" s="48"/>
      <c r="D1477" s="48"/>
      <c r="E1477" s="48"/>
      <c r="F1477" s="48"/>
      <c r="G1477" s="48"/>
      <c r="H1477" s="48"/>
      <c r="I1477" s="49"/>
      <c r="J1477" s="29">
        <f t="shared" si="182"/>
        <v>0</v>
      </c>
      <c r="K1477" s="29">
        <f t="shared" si="183"/>
        <v>0</v>
      </c>
      <c r="L1477" s="930"/>
      <c r="M1477" s="931"/>
      <c r="N1477" s="931"/>
      <c r="O1477" s="932"/>
      <c r="Q1477" s="27"/>
      <c r="R1477" s="20"/>
      <c r="S1477" s="20"/>
      <c r="T1477" s="20"/>
      <c r="U1477" s="20" t="s">
        <v>532</v>
      </c>
      <c r="V1477" s="10"/>
      <c r="W1477" s="2"/>
      <c r="X1477" s="20"/>
      <c r="Y1477" s="21"/>
    </row>
    <row r="1478" spans="1:26" ht="15" customHeight="1" x14ac:dyDescent="0.2">
      <c r="A1478" s="61" t="s">
        <v>521</v>
      </c>
      <c r="B1478" s="129"/>
      <c r="C1478" s="48"/>
      <c r="D1478" s="48"/>
      <c r="E1478" s="48"/>
      <c r="F1478" s="48"/>
      <c r="G1478" s="48"/>
      <c r="H1478" s="48"/>
      <c r="I1478" s="49"/>
      <c r="J1478" s="29">
        <f>D1478+E1478+F1478</f>
        <v>0</v>
      </c>
      <c r="K1478" s="29">
        <f>D1478*2+E1478</f>
        <v>0</v>
      </c>
      <c r="L1478" s="930"/>
      <c r="M1478" s="931"/>
      <c r="N1478" s="931"/>
      <c r="O1478" s="932"/>
      <c r="Q1478" s="27"/>
      <c r="R1478" s="20"/>
      <c r="S1478" s="20"/>
      <c r="T1478" s="20"/>
      <c r="U1478" s="20"/>
      <c r="V1478" s="2"/>
      <c r="W1478" s="10"/>
      <c r="X1478" s="20"/>
      <c r="Y1478" s="21"/>
    </row>
    <row r="1479" spans="1:26" ht="15" customHeight="1" x14ac:dyDescent="0.2">
      <c r="A1479" s="61" t="s">
        <v>521</v>
      </c>
      <c r="B1479" s="129"/>
      <c r="C1479" s="48"/>
      <c r="D1479" s="48"/>
      <c r="E1479" s="48"/>
      <c r="F1479" s="48"/>
      <c r="G1479" s="48"/>
      <c r="H1479" s="48"/>
      <c r="I1479" s="49"/>
      <c r="J1479" s="29">
        <f t="shared" si="182"/>
        <v>0</v>
      </c>
      <c r="K1479" s="29">
        <f t="shared" si="183"/>
        <v>0</v>
      </c>
      <c r="L1479" s="930"/>
      <c r="M1479" s="931"/>
      <c r="N1479" s="931"/>
      <c r="O1479" s="932"/>
      <c r="Q1479" s="27"/>
      <c r="R1479" s="20"/>
      <c r="S1479" s="20"/>
      <c r="T1479" s="20"/>
      <c r="U1479" s="20" t="s">
        <v>532</v>
      </c>
      <c r="V1479" s="2"/>
      <c r="W1479" s="2"/>
      <c r="X1479" s="10"/>
      <c r="Y1479" s="21"/>
    </row>
    <row r="1480" spans="1:26" ht="15" customHeight="1" thickBot="1" x14ac:dyDescent="0.25">
      <c r="A1480" s="62" t="s">
        <v>521</v>
      </c>
      <c r="B1480" s="130"/>
      <c r="C1480" s="50"/>
      <c r="D1480" s="50"/>
      <c r="E1480" s="50"/>
      <c r="F1480" s="50"/>
      <c r="G1480" s="50"/>
      <c r="H1480" s="50"/>
      <c r="I1480" s="51"/>
      <c r="J1480" s="29">
        <f t="shared" si="182"/>
        <v>0</v>
      </c>
      <c r="K1480" s="29">
        <f t="shared" si="183"/>
        <v>0</v>
      </c>
      <c r="L1480" s="933"/>
      <c r="M1480" s="934"/>
      <c r="N1480" s="934"/>
      <c r="O1480" s="935"/>
      <c r="Q1480" s="28"/>
      <c r="R1480" s="23"/>
      <c r="S1480" s="23"/>
      <c r="T1480" s="23"/>
      <c r="U1480" s="23" t="s">
        <v>532</v>
      </c>
      <c r="V1480" s="3"/>
      <c r="W1480" s="3"/>
      <c r="X1480" s="14"/>
      <c r="Y1480" s="15"/>
    </row>
    <row r="1481" spans="1:26" ht="15" customHeight="1" x14ac:dyDescent="0.2">
      <c r="C1481" s="29">
        <f>SUM(C1473:C1480)</f>
        <v>0</v>
      </c>
      <c r="D1481" s="29">
        <f>SUM(D1473:D1480)</f>
        <v>0</v>
      </c>
      <c r="E1481" s="29">
        <v>0</v>
      </c>
      <c r="F1481" s="29">
        <f>SUM(F1473:F1480)</f>
        <v>0</v>
      </c>
      <c r="G1481" s="29">
        <f>SUM(G1473:G1480)</f>
        <v>0</v>
      </c>
      <c r="H1481" s="29">
        <f>SUM(H1473:H1480)</f>
        <v>0</v>
      </c>
      <c r="I1481" s="29">
        <f>SUM(I1473:I1480)</f>
        <v>0</v>
      </c>
      <c r="J1481" s="29">
        <f t="shared" si="182"/>
        <v>0</v>
      </c>
      <c r="K1481" s="29">
        <f t="shared" si="183"/>
        <v>0</v>
      </c>
      <c r="Q1481" s="5" t="s">
        <v>532</v>
      </c>
    </row>
    <row r="1482" spans="1:26" ht="15" customHeight="1" thickBot="1" x14ac:dyDescent="0.25"/>
    <row r="1483" spans="1:26" ht="15" customHeight="1" thickBot="1" x14ac:dyDescent="0.25">
      <c r="A1483" s="995" t="s">
        <v>1016</v>
      </c>
      <c r="B1483" s="996"/>
      <c r="C1483" s="996"/>
      <c r="D1483" s="996"/>
      <c r="E1483" s="996"/>
      <c r="F1483" s="997"/>
      <c r="G1483" s="992" t="s">
        <v>1425</v>
      </c>
      <c r="H1483" s="993"/>
      <c r="I1483" s="994"/>
      <c r="L1483" s="986" t="s">
        <v>588</v>
      </c>
      <c r="M1483" s="987"/>
      <c r="N1483" s="987"/>
      <c r="O1483" s="988"/>
    </row>
    <row r="1484" spans="1:26" ht="15" customHeight="1" thickBot="1" x14ac:dyDescent="0.25">
      <c r="A1484" s="56" t="s">
        <v>496</v>
      </c>
      <c r="B1484" s="87" t="s">
        <v>497</v>
      </c>
      <c r="C1484" s="57" t="s">
        <v>498</v>
      </c>
      <c r="D1484" s="57" t="s">
        <v>499</v>
      </c>
      <c r="E1484" s="57" t="s">
        <v>500</v>
      </c>
      <c r="F1484" s="57" t="s">
        <v>501</v>
      </c>
      <c r="G1484" s="58" t="s">
        <v>502</v>
      </c>
      <c r="H1484" s="58" t="s">
        <v>503</v>
      </c>
      <c r="I1484" s="59" t="s">
        <v>504</v>
      </c>
      <c r="L1484" s="989"/>
      <c r="M1484" s="990"/>
      <c r="N1484" s="990"/>
      <c r="O1484" s="991"/>
      <c r="Q1484" s="24" t="s">
        <v>1426</v>
      </c>
      <c r="R1484" s="25" t="s">
        <v>383</v>
      </c>
      <c r="S1484" s="25" t="s">
        <v>1300</v>
      </c>
      <c r="T1484" s="25" t="s">
        <v>384</v>
      </c>
      <c r="U1484" s="25" t="s">
        <v>385</v>
      </c>
      <c r="V1484" s="25" t="s">
        <v>386</v>
      </c>
      <c r="W1484" s="25" t="s">
        <v>387</v>
      </c>
      <c r="X1484" s="25" t="s">
        <v>388</v>
      </c>
      <c r="Y1484" s="26" t="s">
        <v>1206</v>
      </c>
    </row>
    <row r="1485" spans="1:26" ht="15" customHeight="1" x14ac:dyDescent="0.2">
      <c r="A1485" s="178">
        <v>1</v>
      </c>
      <c r="B1485" s="126" t="s">
        <v>1094</v>
      </c>
      <c r="C1485" s="127">
        <v>13</v>
      </c>
      <c r="D1485" s="127">
        <v>10</v>
      </c>
      <c r="E1485" s="127">
        <v>2</v>
      </c>
      <c r="F1485" s="127">
        <v>1</v>
      </c>
      <c r="G1485" s="127">
        <v>31</v>
      </c>
      <c r="H1485" s="127">
        <v>15</v>
      </c>
      <c r="I1485" s="128">
        <v>22</v>
      </c>
      <c r="J1485" s="29">
        <f t="shared" si="182"/>
        <v>13</v>
      </c>
      <c r="K1485" s="29">
        <f t="shared" si="183"/>
        <v>22</v>
      </c>
      <c r="L1485" s="930" t="s">
        <v>389</v>
      </c>
      <c r="M1485" s="931"/>
      <c r="N1485" s="931"/>
      <c r="O1485" s="932"/>
      <c r="Q1485" s="27" t="s">
        <v>241</v>
      </c>
      <c r="R1485" s="10"/>
      <c r="S1485" s="2"/>
      <c r="T1485" s="20" t="s">
        <v>532</v>
      </c>
      <c r="U1485" s="20"/>
      <c r="V1485" s="2"/>
      <c r="W1485" s="20" t="s">
        <v>532</v>
      </c>
      <c r="X1485" s="20"/>
      <c r="Y1485" s="21"/>
    </row>
    <row r="1486" spans="1:26" ht="15" customHeight="1" x14ac:dyDescent="0.2">
      <c r="A1486" s="61">
        <v>2</v>
      </c>
      <c r="B1486" s="129" t="s">
        <v>1023</v>
      </c>
      <c r="C1486" s="48">
        <v>13</v>
      </c>
      <c r="D1486" s="48">
        <v>8</v>
      </c>
      <c r="E1486" s="48">
        <v>0</v>
      </c>
      <c r="F1486" s="48">
        <v>5</v>
      </c>
      <c r="G1486" s="48">
        <v>36</v>
      </c>
      <c r="H1486" s="48">
        <v>21</v>
      </c>
      <c r="I1486" s="49">
        <v>16</v>
      </c>
      <c r="J1486" s="29">
        <f t="shared" si="182"/>
        <v>13</v>
      </c>
      <c r="K1486" s="29">
        <f t="shared" si="183"/>
        <v>16</v>
      </c>
      <c r="L1486" s="930"/>
      <c r="M1486" s="931"/>
      <c r="N1486" s="931"/>
      <c r="O1486" s="932"/>
      <c r="Q1486" s="27" t="s">
        <v>1300</v>
      </c>
      <c r="R1486" s="2"/>
      <c r="S1486" s="10"/>
      <c r="T1486" s="20" t="s">
        <v>532</v>
      </c>
      <c r="U1486" s="20"/>
      <c r="V1486" s="2"/>
      <c r="W1486" s="20"/>
      <c r="X1486" s="20"/>
      <c r="Y1486" s="21"/>
    </row>
    <row r="1487" spans="1:26" ht="15" customHeight="1" x14ac:dyDescent="0.2">
      <c r="A1487" s="61">
        <v>3</v>
      </c>
      <c r="B1487" s="129" t="s">
        <v>244</v>
      </c>
      <c r="C1487" s="48">
        <v>14</v>
      </c>
      <c r="D1487" s="48">
        <v>6</v>
      </c>
      <c r="E1487" s="48">
        <v>2</v>
      </c>
      <c r="F1487" s="48">
        <v>6</v>
      </c>
      <c r="G1487" s="48">
        <v>30</v>
      </c>
      <c r="H1487" s="48">
        <v>28</v>
      </c>
      <c r="I1487" s="49">
        <v>14</v>
      </c>
      <c r="J1487" s="29">
        <f t="shared" si="182"/>
        <v>14</v>
      </c>
      <c r="K1487" s="29">
        <f t="shared" si="183"/>
        <v>14</v>
      </c>
      <c r="L1487" s="930"/>
      <c r="M1487" s="931"/>
      <c r="N1487" s="931"/>
      <c r="O1487" s="932"/>
      <c r="Q1487" s="27" t="s">
        <v>1088</v>
      </c>
      <c r="R1487" s="20"/>
      <c r="S1487" s="20" t="s">
        <v>532</v>
      </c>
      <c r="T1487" s="10"/>
      <c r="U1487" s="20"/>
      <c r="V1487" s="2"/>
      <c r="W1487" s="20"/>
      <c r="X1487" s="20"/>
      <c r="Y1487" s="21"/>
    </row>
    <row r="1488" spans="1:26" ht="15" customHeight="1" x14ac:dyDescent="0.2">
      <c r="A1488" s="61">
        <v>4</v>
      </c>
      <c r="B1488" s="129" t="s">
        <v>1092</v>
      </c>
      <c r="C1488" s="48">
        <v>14</v>
      </c>
      <c r="D1488" s="48">
        <v>5</v>
      </c>
      <c r="E1488" s="48">
        <v>4</v>
      </c>
      <c r="F1488" s="48">
        <v>5</v>
      </c>
      <c r="G1488" s="48">
        <v>23</v>
      </c>
      <c r="H1488" s="48">
        <v>23</v>
      </c>
      <c r="I1488" s="49">
        <v>14</v>
      </c>
      <c r="J1488" s="29">
        <f t="shared" si="182"/>
        <v>14</v>
      </c>
      <c r="K1488" s="29">
        <f t="shared" si="183"/>
        <v>14</v>
      </c>
      <c r="L1488" s="930"/>
      <c r="M1488" s="931"/>
      <c r="N1488" s="931"/>
      <c r="O1488" s="932"/>
      <c r="Q1488" s="27" t="s">
        <v>242</v>
      </c>
      <c r="R1488" s="20"/>
      <c r="S1488" s="20"/>
      <c r="T1488" s="2"/>
      <c r="U1488" s="10"/>
      <c r="V1488" s="2"/>
      <c r="W1488" s="20" t="s">
        <v>532</v>
      </c>
      <c r="X1488" s="20" t="s">
        <v>532</v>
      </c>
      <c r="Y1488" s="21" t="s">
        <v>532</v>
      </c>
    </row>
    <row r="1489" spans="1:28" ht="15" customHeight="1" x14ac:dyDescent="0.2">
      <c r="A1489" s="61">
        <v>5</v>
      </c>
      <c r="B1489" s="129" t="s">
        <v>1200</v>
      </c>
      <c r="C1489" s="48">
        <v>14</v>
      </c>
      <c r="D1489" s="48">
        <v>5</v>
      </c>
      <c r="E1489" s="48">
        <v>3</v>
      </c>
      <c r="F1489" s="48">
        <v>6</v>
      </c>
      <c r="G1489" s="48">
        <v>33</v>
      </c>
      <c r="H1489" s="48">
        <v>32</v>
      </c>
      <c r="I1489" s="49">
        <v>13</v>
      </c>
      <c r="J1489" s="29">
        <f t="shared" si="182"/>
        <v>14</v>
      </c>
      <c r="K1489" s="29">
        <f t="shared" si="183"/>
        <v>13</v>
      </c>
      <c r="L1489" s="930"/>
      <c r="M1489" s="931"/>
      <c r="N1489" s="931"/>
      <c r="O1489" s="932"/>
      <c r="Q1489" s="27" t="s">
        <v>1089</v>
      </c>
      <c r="R1489" s="20"/>
      <c r="S1489" s="20"/>
      <c r="T1489" s="20"/>
      <c r="U1489" s="20" t="s">
        <v>532</v>
      </c>
      <c r="V1489" s="10"/>
      <c r="W1489" s="2"/>
      <c r="X1489" s="20"/>
      <c r="Y1489" s="21"/>
    </row>
    <row r="1490" spans="1:28" ht="15" customHeight="1" x14ac:dyDescent="0.2">
      <c r="A1490" s="61">
        <v>6</v>
      </c>
      <c r="B1490" s="129" t="s">
        <v>245</v>
      </c>
      <c r="C1490" s="48">
        <v>13</v>
      </c>
      <c r="D1490" s="48">
        <v>5</v>
      </c>
      <c r="E1490" s="48">
        <v>1</v>
      </c>
      <c r="F1490" s="48">
        <v>7</v>
      </c>
      <c r="G1490" s="48">
        <v>20</v>
      </c>
      <c r="H1490" s="48">
        <v>28</v>
      </c>
      <c r="I1490" s="49">
        <v>11</v>
      </c>
      <c r="J1490" s="29">
        <f t="shared" si="182"/>
        <v>13</v>
      </c>
      <c r="K1490" s="29">
        <f t="shared" si="183"/>
        <v>11</v>
      </c>
      <c r="L1490" s="930"/>
      <c r="M1490" s="931"/>
      <c r="N1490" s="931"/>
      <c r="O1490" s="932"/>
      <c r="Q1490" s="27" t="s">
        <v>610</v>
      </c>
      <c r="R1490" s="20"/>
      <c r="S1490" s="20"/>
      <c r="T1490" s="20"/>
      <c r="U1490" s="20"/>
      <c r="V1490" s="2"/>
      <c r="W1490" s="10"/>
      <c r="X1490" s="20"/>
      <c r="Y1490" s="21"/>
    </row>
    <row r="1491" spans="1:28" ht="15" customHeight="1" x14ac:dyDescent="0.2">
      <c r="A1491" s="61">
        <v>7</v>
      </c>
      <c r="B1491" s="129" t="s">
        <v>1211</v>
      </c>
      <c r="C1491" s="48">
        <v>13</v>
      </c>
      <c r="D1491" s="48">
        <v>5</v>
      </c>
      <c r="E1491" s="48">
        <v>1</v>
      </c>
      <c r="F1491" s="48">
        <v>7</v>
      </c>
      <c r="G1491" s="48">
        <v>18</v>
      </c>
      <c r="H1491" s="48">
        <v>28</v>
      </c>
      <c r="I1491" s="49">
        <v>11</v>
      </c>
      <c r="J1491" s="29">
        <f t="shared" si="182"/>
        <v>13</v>
      </c>
      <c r="K1491" s="29">
        <f t="shared" si="183"/>
        <v>11</v>
      </c>
      <c r="L1491" s="930"/>
      <c r="M1491" s="931"/>
      <c r="N1491" s="931"/>
      <c r="O1491" s="932"/>
      <c r="Q1491" s="27" t="s">
        <v>591</v>
      </c>
      <c r="R1491" s="20"/>
      <c r="S1491" s="20"/>
      <c r="T1491" s="20"/>
      <c r="U1491" s="20" t="s">
        <v>532</v>
      </c>
      <c r="V1491" s="2"/>
      <c r="W1491" s="2"/>
      <c r="X1491" s="10"/>
      <c r="Y1491" s="21"/>
    </row>
    <row r="1492" spans="1:28" ht="15" customHeight="1" thickBot="1" x14ac:dyDescent="0.25">
      <c r="A1492" s="62">
        <v>8</v>
      </c>
      <c r="B1492" s="130" t="s">
        <v>1093</v>
      </c>
      <c r="C1492" s="50">
        <v>14</v>
      </c>
      <c r="D1492" s="50">
        <v>3</v>
      </c>
      <c r="E1492" s="50">
        <v>2</v>
      </c>
      <c r="F1492" s="50">
        <v>9</v>
      </c>
      <c r="G1492" s="50">
        <v>18</v>
      </c>
      <c r="H1492" s="50">
        <v>34</v>
      </c>
      <c r="I1492" s="51">
        <v>8</v>
      </c>
      <c r="J1492" s="29">
        <f t="shared" si="182"/>
        <v>14</v>
      </c>
      <c r="K1492" s="29">
        <f t="shared" si="183"/>
        <v>8</v>
      </c>
      <c r="L1492" s="933"/>
      <c r="M1492" s="934"/>
      <c r="N1492" s="934"/>
      <c r="O1492" s="935"/>
      <c r="Q1492" s="28" t="s">
        <v>1206</v>
      </c>
      <c r="R1492" s="23"/>
      <c r="S1492" s="23"/>
      <c r="T1492" s="23"/>
      <c r="U1492" s="23" t="s">
        <v>532</v>
      </c>
      <c r="V1492" s="3"/>
      <c r="W1492" s="3"/>
      <c r="X1492" s="14"/>
      <c r="Y1492" s="15"/>
    </row>
    <row r="1493" spans="1:28" ht="15" customHeight="1" x14ac:dyDescent="0.2">
      <c r="C1493" s="29">
        <f>SUM(C1485:C1492)</f>
        <v>108</v>
      </c>
      <c r="D1493" s="29">
        <f t="shared" ref="D1493:I1493" si="185">SUM(D1485:D1492)</f>
        <v>47</v>
      </c>
      <c r="E1493" s="29">
        <f t="shared" si="185"/>
        <v>15</v>
      </c>
      <c r="F1493" s="29">
        <f t="shared" si="185"/>
        <v>46</v>
      </c>
      <c r="G1493" s="29">
        <f t="shared" si="185"/>
        <v>209</v>
      </c>
      <c r="H1493" s="29">
        <f t="shared" si="185"/>
        <v>209</v>
      </c>
      <c r="I1493" s="29">
        <f t="shared" si="185"/>
        <v>109</v>
      </c>
      <c r="J1493" s="29">
        <f t="shared" si="182"/>
        <v>108</v>
      </c>
      <c r="K1493" s="29">
        <f t="shared" si="183"/>
        <v>109</v>
      </c>
      <c r="L1493" s="4" t="s">
        <v>532</v>
      </c>
    </row>
    <row r="1494" spans="1:28" ht="15" customHeight="1" thickBot="1" x14ac:dyDescent="0.25">
      <c r="J1494" s="29">
        <f t="shared" si="182"/>
        <v>0</v>
      </c>
      <c r="K1494" s="29">
        <f t="shared" si="183"/>
        <v>0</v>
      </c>
    </row>
    <row r="1495" spans="1:28" ht="15" customHeight="1" thickBot="1" x14ac:dyDescent="0.25">
      <c r="A1495" s="995" t="s">
        <v>1410</v>
      </c>
      <c r="B1495" s="996"/>
      <c r="C1495" s="996"/>
      <c r="D1495" s="996"/>
      <c r="E1495" s="996"/>
      <c r="F1495" s="997"/>
      <c r="G1495" s="992" t="s">
        <v>1425</v>
      </c>
      <c r="H1495" s="993"/>
      <c r="I1495" s="994"/>
      <c r="L1495" s="945" t="s">
        <v>495</v>
      </c>
      <c r="M1495" s="946"/>
      <c r="N1495" s="946"/>
      <c r="O1495" s="947"/>
    </row>
    <row r="1496" spans="1:28" ht="15" customHeight="1" thickBot="1" x14ac:dyDescent="0.25">
      <c r="A1496" s="177" t="s">
        <v>496</v>
      </c>
      <c r="B1496" s="207" t="s">
        <v>497</v>
      </c>
      <c r="C1496" s="206" t="s">
        <v>498</v>
      </c>
      <c r="D1496" s="206" t="s">
        <v>499</v>
      </c>
      <c r="E1496" s="206" t="s">
        <v>500</v>
      </c>
      <c r="F1496" s="206" t="s">
        <v>501</v>
      </c>
      <c r="G1496" s="208" t="s">
        <v>502</v>
      </c>
      <c r="H1496" s="208" t="s">
        <v>503</v>
      </c>
      <c r="I1496" s="212" t="s">
        <v>504</v>
      </c>
      <c r="L1496" s="948"/>
      <c r="M1496" s="949"/>
      <c r="N1496" s="949"/>
      <c r="O1496" s="950"/>
      <c r="Q1496" s="24" t="s">
        <v>1426</v>
      </c>
      <c r="R1496" s="25" t="s">
        <v>590</v>
      </c>
      <c r="S1496" s="25" t="s">
        <v>564</v>
      </c>
      <c r="T1496" s="25" t="s">
        <v>59</v>
      </c>
      <c r="U1496" s="25" t="s">
        <v>911</v>
      </c>
      <c r="V1496" s="25" t="s">
        <v>1411</v>
      </c>
      <c r="W1496" s="25" t="s">
        <v>1007</v>
      </c>
      <c r="X1496" s="26" t="s">
        <v>704</v>
      </c>
    </row>
    <row r="1497" spans="1:28" ht="15" customHeight="1" x14ac:dyDescent="0.2">
      <c r="A1497" s="178" t="s">
        <v>521</v>
      </c>
      <c r="B1497" s="54" t="s">
        <v>1414</v>
      </c>
      <c r="C1497" s="48"/>
      <c r="D1497" s="48"/>
      <c r="E1497" s="48"/>
      <c r="F1497" s="48"/>
      <c r="G1497" s="48"/>
      <c r="H1497" s="48"/>
      <c r="I1497" s="49"/>
      <c r="J1497" s="29">
        <f t="shared" si="182"/>
        <v>0</v>
      </c>
      <c r="K1497" s="29">
        <f t="shared" si="183"/>
        <v>0</v>
      </c>
      <c r="L1497" s="927" t="s">
        <v>528</v>
      </c>
      <c r="M1497" s="928"/>
      <c r="N1497" s="928"/>
      <c r="O1497" s="929"/>
      <c r="Q1497" s="27" t="s">
        <v>590</v>
      </c>
      <c r="R1497" s="10"/>
      <c r="S1497" s="20" t="s">
        <v>532</v>
      </c>
      <c r="T1497" s="20"/>
      <c r="U1497" s="2"/>
      <c r="V1497" s="20"/>
      <c r="W1497" s="20"/>
      <c r="X1497" s="21"/>
      <c r="AB1497" s="5" t="s">
        <v>532</v>
      </c>
    </row>
    <row r="1498" spans="1:28" ht="15" customHeight="1" x14ac:dyDescent="0.2">
      <c r="A1498" s="61" t="s">
        <v>521</v>
      </c>
      <c r="B1498" s="54" t="s">
        <v>1415</v>
      </c>
      <c r="C1498" s="48"/>
      <c r="D1498" s="48"/>
      <c r="E1498" s="48"/>
      <c r="F1498" s="48"/>
      <c r="G1498" s="48"/>
      <c r="H1498" s="48"/>
      <c r="I1498" s="49"/>
      <c r="J1498" s="29">
        <f t="shared" si="182"/>
        <v>0</v>
      </c>
      <c r="K1498" s="29">
        <f t="shared" si="183"/>
        <v>0</v>
      </c>
      <c r="L1498" s="930"/>
      <c r="M1498" s="931"/>
      <c r="N1498" s="931"/>
      <c r="O1498" s="932"/>
      <c r="Q1498" s="27" t="s">
        <v>564</v>
      </c>
      <c r="R1498" s="20" t="s">
        <v>532</v>
      </c>
      <c r="S1498" s="10"/>
      <c r="T1498" s="20"/>
      <c r="U1498" s="2"/>
      <c r="V1498" s="20"/>
      <c r="W1498" s="20"/>
      <c r="X1498" s="21"/>
    </row>
    <row r="1499" spans="1:28" ht="15" customHeight="1" x14ac:dyDescent="0.2">
      <c r="A1499" s="61" t="s">
        <v>521</v>
      </c>
      <c r="B1499" s="54" t="s">
        <v>1416</v>
      </c>
      <c r="C1499" s="48"/>
      <c r="D1499" s="48"/>
      <c r="E1499" s="48"/>
      <c r="F1499" s="48"/>
      <c r="G1499" s="48"/>
      <c r="H1499" s="48"/>
      <c r="I1499" s="49"/>
      <c r="J1499" s="29">
        <f t="shared" si="182"/>
        <v>0</v>
      </c>
      <c r="K1499" s="29">
        <f t="shared" si="183"/>
        <v>0</v>
      </c>
      <c r="L1499" s="930"/>
      <c r="M1499" s="931"/>
      <c r="N1499" s="931"/>
      <c r="O1499" s="932"/>
      <c r="Q1499" s="27" t="s">
        <v>59</v>
      </c>
      <c r="R1499" s="20"/>
      <c r="S1499" s="2"/>
      <c r="T1499" s="10"/>
      <c r="U1499" s="2"/>
      <c r="V1499" s="20" t="s">
        <v>532</v>
      </c>
      <c r="W1499" s="20" t="s">
        <v>532</v>
      </c>
      <c r="X1499" s="21" t="s">
        <v>532</v>
      </c>
    </row>
    <row r="1500" spans="1:28" ht="15" customHeight="1" x14ac:dyDescent="0.2">
      <c r="A1500" s="61" t="s">
        <v>521</v>
      </c>
      <c r="B1500" s="54" t="s">
        <v>337</v>
      </c>
      <c r="C1500" s="48"/>
      <c r="D1500" s="48"/>
      <c r="E1500" s="48"/>
      <c r="F1500" s="48"/>
      <c r="G1500" s="48"/>
      <c r="H1500" s="48"/>
      <c r="I1500" s="49"/>
      <c r="J1500" s="29">
        <f t="shared" si="182"/>
        <v>0</v>
      </c>
      <c r="K1500" s="29">
        <f t="shared" si="183"/>
        <v>0</v>
      </c>
      <c r="L1500" s="930"/>
      <c r="M1500" s="931"/>
      <c r="N1500" s="931"/>
      <c r="O1500" s="932"/>
      <c r="Q1500" s="27" t="s">
        <v>911</v>
      </c>
      <c r="R1500" s="20"/>
      <c r="S1500" s="20"/>
      <c r="T1500" s="20" t="s">
        <v>532</v>
      </c>
      <c r="U1500" s="10"/>
      <c r="V1500" s="2"/>
      <c r="W1500" s="20"/>
      <c r="X1500" s="21"/>
    </row>
    <row r="1501" spans="1:28" ht="15" customHeight="1" x14ac:dyDescent="0.2">
      <c r="A1501" s="61" t="s">
        <v>521</v>
      </c>
      <c r="B1501" s="54" t="s">
        <v>1417</v>
      </c>
      <c r="C1501" s="48"/>
      <c r="D1501" s="48"/>
      <c r="E1501" s="48"/>
      <c r="F1501" s="48"/>
      <c r="G1501" s="48"/>
      <c r="H1501" s="48"/>
      <c r="I1501" s="49"/>
      <c r="J1501" s="29">
        <f t="shared" si="182"/>
        <v>0</v>
      </c>
      <c r="K1501" s="29">
        <f t="shared" si="183"/>
        <v>0</v>
      </c>
      <c r="L1501" s="930"/>
      <c r="M1501" s="931"/>
      <c r="N1501" s="931"/>
      <c r="O1501" s="932"/>
      <c r="Q1501" s="27" t="s">
        <v>1411</v>
      </c>
      <c r="R1501" s="20"/>
      <c r="S1501" s="20"/>
      <c r="T1501" s="20"/>
      <c r="U1501" s="2"/>
      <c r="V1501" s="10"/>
      <c r="W1501" s="20"/>
      <c r="X1501" s="21"/>
    </row>
    <row r="1502" spans="1:28" ht="15" customHeight="1" x14ac:dyDescent="0.2">
      <c r="A1502" s="61" t="s">
        <v>521</v>
      </c>
      <c r="B1502" s="54" t="s">
        <v>1418</v>
      </c>
      <c r="C1502" s="48"/>
      <c r="D1502" s="48"/>
      <c r="E1502" s="48"/>
      <c r="F1502" s="48"/>
      <c r="G1502" s="48"/>
      <c r="H1502" s="48"/>
      <c r="I1502" s="49"/>
      <c r="J1502" s="29">
        <f t="shared" si="182"/>
        <v>0</v>
      </c>
      <c r="K1502" s="29">
        <f t="shared" si="183"/>
        <v>0</v>
      </c>
      <c r="L1502" s="930"/>
      <c r="M1502" s="931"/>
      <c r="N1502" s="931"/>
      <c r="O1502" s="932"/>
      <c r="Q1502" s="27" t="s">
        <v>1007</v>
      </c>
      <c r="R1502" s="20"/>
      <c r="S1502" s="20"/>
      <c r="T1502" s="20" t="s">
        <v>532</v>
      </c>
      <c r="U1502" s="2"/>
      <c r="V1502" s="2"/>
      <c r="W1502" s="10"/>
      <c r="X1502" s="21"/>
    </row>
    <row r="1503" spans="1:28" ht="15" customHeight="1" thickBot="1" x14ac:dyDescent="0.25">
      <c r="A1503" s="62" t="s">
        <v>521</v>
      </c>
      <c r="B1503" s="55" t="s">
        <v>1419</v>
      </c>
      <c r="C1503" s="50"/>
      <c r="D1503" s="50"/>
      <c r="E1503" s="50"/>
      <c r="F1503" s="50"/>
      <c r="G1503" s="50"/>
      <c r="H1503" s="50"/>
      <c r="I1503" s="51"/>
      <c r="J1503" s="29">
        <f t="shared" si="182"/>
        <v>0</v>
      </c>
      <c r="K1503" s="29">
        <f t="shared" si="183"/>
        <v>0</v>
      </c>
      <c r="L1503" s="933"/>
      <c r="M1503" s="934"/>
      <c r="N1503" s="934"/>
      <c r="O1503" s="935"/>
      <c r="Q1503" s="28" t="s">
        <v>704</v>
      </c>
      <c r="R1503" s="23"/>
      <c r="S1503" s="23"/>
      <c r="T1503" s="23" t="s">
        <v>532</v>
      </c>
      <c r="U1503" s="3"/>
      <c r="V1503" s="3"/>
      <c r="W1503" s="14"/>
      <c r="X1503" s="15"/>
    </row>
    <row r="1504" spans="1:28" ht="15" customHeight="1" x14ac:dyDescent="0.2">
      <c r="C1504" s="29">
        <v>0</v>
      </c>
      <c r="D1504" s="29">
        <v>0</v>
      </c>
      <c r="E1504" s="29">
        <v>0</v>
      </c>
      <c r="F1504" s="29">
        <v>0</v>
      </c>
      <c r="G1504" s="29">
        <v>0</v>
      </c>
      <c r="H1504" s="29">
        <v>0</v>
      </c>
      <c r="I1504" s="29">
        <v>0</v>
      </c>
      <c r="J1504" s="29">
        <f t="shared" si="182"/>
        <v>0</v>
      </c>
      <c r="K1504" s="29">
        <f t="shared" si="183"/>
        <v>0</v>
      </c>
      <c r="L1504" s="4" t="s">
        <v>532</v>
      </c>
    </row>
    <row r="1505" spans="1:31" ht="15" customHeight="1" thickBot="1" x14ac:dyDescent="0.25"/>
    <row r="1506" spans="1:31" ht="15" customHeight="1" thickBot="1" x14ac:dyDescent="0.25">
      <c r="A1506" s="939" t="s">
        <v>347</v>
      </c>
      <c r="B1506" s="940"/>
      <c r="C1506" s="940"/>
      <c r="D1506" s="940"/>
      <c r="E1506" s="940"/>
      <c r="F1506" s="940"/>
      <c r="G1506" s="940" t="s">
        <v>1425</v>
      </c>
      <c r="H1506" s="940"/>
      <c r="I1506" s="1009"/>
      <c r="L1506" s="945" t="s">
        <v>495</v>
      </c>
      <c r="M1506" s="946"/>
      <c r="N1506" s="946"/>
      <c r="O1506" s="947"/>
    </row>
    <row r="1507" spans="1:31" ht="15" customHeight="1" thickBot="1" x14ac:dyDescent="0.25">
      <c r="A1507" s="80" t="s">
        <v>496</v>
      </c>
      <c r="B1507" s="88" t="s">
        <v>497</v>
      </c>
      <c r="C1507" s="81" t="s">
        <v>498</v>
      </c>
      <c r="D1507" s="81" t="s">
        <v>499</v>
      </c>
      <c r="E1507" s="81" t="s">
        <v>500</v>
      </c>
      <c r="F1507" s="81" t="s">
        <v>501</v>
      </c>
      <c r="G1507" s="81" t="s">
        <v>502</v>
      </c>
      <c r="H1507" s="81" t="s">
        <v>503</v>
      </c>
      <c r="I1507" s="138" t="s">
        <v>504</v>
      </c>
      <c r="L1507" s="948"/>
      <c r="M1507" s="949"/>
      <c r="N1507" s="949"/>
      <c r="O1507" s="950"/>
      <c r="Q1507" s="223" t="s">
        <v>1426</v>
      </c>
      <c r="R1507" s="72" t="s">
        <v>541</v>
      </c>
      <c r="S1507" s="72" t="s">
        <v>716</v>
      </c>
      <c r="T1507" s="72" t="s">
        <v>564</v>
      </c>
      <c r="U1507" s="72" t="s">
        <v>542</v>
      </c>
      <c r="V1507" s="72" t="s">
        <v>744</v>
      </c>
      <c r="W1507" s="72" t="s">
        <v>733</v>
      </c>
      <c r="X1507" s="72" t="s">
        <v>847</v>
      </c>
      <c r="Y1507" s="72" t="s">
        <v>500</v>
      </c>
      <c r="Z1507" s="72" t="s">
        <v>1212</v>
      </c>
      <c r="AA1507" s="72" t="s">
        <v>1028</v>
      </c>
      <c r="AB1507" s="72" t="s">
        <v>990</v>
      </c>
      <c r="AC1507" s="72" t="s">
        <v>756</v>
      </c>
      <c r="AD1507" s="72" t="s">
        <v>514</v>
      </c>
      <c r="AE1507" s="73" t="s">
        <v>547</v>
      </c>
    </row>
    <row r="1508" spans="1:31" ht="15" customHeight="1" x14ac:dyDescent="0.2">
      <c r="A1508" s="76">
        <v>1</v>
      </c>
      <c r="B1508" s="126" t="s">
        <v>737</v>
      </c>
      <c r="C1508" s="127"/>
      <c r="D1508" s="127"/>
      <c r="E1508" s="127"/>
      <c r="F1508" s="127"/>
      <c r="G1508" s="127"/>
      <c r="H1508" s="127"/>
      <c r="I1508" s="128"/>
      <c r="J1508" s="29">
        <f t="shared" ref="J1508:J1532" si="186">D1508+E1508+F1508</f>
        <v>0</v>
      </c>
      <c r="K1508" s="29">
        <f t="shared" ref="K1508:K1532" si="187">D1508*2+E1508</f>
        <v>0</v>
      </c>
      <c r="L1508" s="927" t="s">
        <v>528</v>
      </c>
      <c r="M1508" s="928"/>
      <c r="N1508" s="928"/>
      <c r="O1508" s="929"/>
      <c r="Q1508" s="74" t="s">
        <v>541</v>
      </c>
      <c r="R1508" s="10"/>
      <c r="S1508" s="20"/>
      <c r="T1508" s="20" t="s">
        <v>532</v>
      </c>
      <c r="U1508" s="20"/>
      <c r="V1508" s="20"/>
      <c r="W1508" s="20"/>
      <c r="X1508" s="20"/>
      <c r="Y1508" s="20"/>
      <c r="Z1508" s="20" t="s">
        <v>532</v>
      </c>
      <c r="AA1508" s="20"/>
      <c r="AB1508" s="20"/>
      <c r="AC1508" s="20"/>
      <c r="AD1508" s="20"/>
      <c r="AE1508" s="21"/>
    </row>
    <row r="1509" spans="1:31" ht="15" customHeight="1" x14ac:dyDescent="0.2">
      <c r="A1509" s="77" t="s">
        <v>521</v>
      </c>
      <c r="B1509" s="129" t="s">
        <v>741</v>
      </c>
      <c r="C1509" s="48"/>
      <c r="D1509" s="48"/>
      <c r="E1509" s="48"/>
      <c r="F1509" s="48"/>
      <c r="G1509" s="48"/>
      <c r="H1509" s="48"/>
      <c r="I1509" s="49"/>
      <c r="J1509" s="29">
        <f t="shared" si="186"/>
        <v>0</v>
      </c>
      <c r="K1509" s="29">
        <f t="shared" si="187"/>
        <v>0</v>
      </c>
      <c r="L1509" s="930"/>
      <c r="M1509" s="931"/>
      <c r="N1509" s="931"/>
      <c r="O1509" s="932"/>
      <c r="Q1509" s="74" t="s">
        <v>716</v>
      </c>
      <c r="R1509" s="2"/>
      <c r="S1509" s="10"/>
      <c r="T1509" s="20" t="s">
        <v>532</v>
      </c>
      <c r="U1509" s="20"/>
      <c r="V1509" s="20"/>
      <c r="W1509" s="20"/>
      <c r="X1509" s="20"/>
      <c r="Y1509" s="20"/>
      <c r="Z1509" s="20"/>
      <c r="AA1509" s="20"/>
      <c r="AB1509" s="20"/>
      <c r="AC1509" s="20"/>
      <c r="AD1509" s="20"/>
      <c r="AE1509" s="21"/>
    </row>
    <row r="1510" spans="1:31" ht="15" customHeight="1" x14ac:dyDescent="0.2">
      <c r="A1510" s="77" t="s">
        <v>521</v>
      </c>
      <c r="B1510" s="129" t="s">
        <v>348</v>
      </c>
      <c r="C1510" s="48"/>
      <c r="D1510" s="48"/>
      <c r="E1510" s="48"/>
      <c r="F1510" s="48"/>
      <c r="G1510" s="48"/>
      <c r="H1510" s="48"/>
      <c r="I1510" s="49"/>
      <c r="J1510" s="29">
        <f t="shared" si="186"/>
        <v>0</v>
      </c>
      <c r="K1510" s="29">
        <f t="shared" si="187"/>
        <v>0</v>
      </c>
      <c r="L1510" s="930"/>
      <c r="M1510" s="931"/>
      <c r="N1510" s="931"/>
      <c r="O1510" s="932"/>
      <c r="Q1510" s="74" t="s">
        <v>564</v>
      </c>
      <c r="R1510" s="20"/>
      <c r="S1510" s="20" t="s">
        <v>532</v>
      </c>
      <c r="T1510" s="10"/>
      <c r="U1510" s="20"/>
      <c r="V1510" s="2"/>
      <c r="W1510" s="20"/>
      <c r="X1510" s="20"/>
      <c r="Y1510" s="20"/>
      <c r="Z1510" s="20"/>
      <c r="AA1510" s="20"/>
      <c r="AB1510" s="2"/>
      <c r="AC1510" s="2"/>
      <c r="AD1510" s="2"/>
      <c r="AE1510" s="162"/>
    </row>
    <row r="1511" spans="1:31" ht="15" customHeight="1" x14ac:dyDescent="0.2">
      <c r="A1511" s="77" t="s">
        <v>521</v>
      </c>
      <c r="B1511" s="129" t="s">
        <v>390</v>
      </c>
      <c r="C1511" s="48"/>
      <c r="D1511" s="48"/>
      <c r="E1511" s="48"/>
      <c r="F1511" s="48"/>
      <c r="G1511" s="48"/>
      <c r="H1511" s="48"/>
      <c r="I1511" s="49"/>
      <c r="J1511" s="29">
        <f t="shared" si="186"/>
        <v>0</v>
      </c>
      <c r="K1511" s="29">
        <f t="shared" si="187"/>
        <v>0</v>
      </c>
      <c r="L1511" s="930"/>
      <c r="M1511" s="931"/>
      <c r="N1511" s="931"/>
      <c r="O1511" s="932"/>
      <c r="Q1511" s="74" t="s">
        <v>542</v>
      </c>
      <c r="R1511" s="20"/>
      <c r="S1511" s="20"/>
      <c r="T1511" s="2"/>
      <c r="U1511" s="10"/>
      <c r="V1511" s="2"/>
      <c r="W1511" s="20" t="s">
        <v>532</v>
      </c>
      <c r="X1511" s="20" t="s">
        <v>532</v>
      </c>
      <c r="Y1511" s="20"/>
      <c r="Z1511" s="20"/>
      <c r="AA1511" s="20"/>
      <c r="AB1511" s="2"/>
      <c r="AC1511" s="2"/>
      <c r="AD1511" s="2"/>
      <c r="AE1511" s="162"/>
    </row>
    <row r="1512" spans="1:31" ht="15" customHeight="1" x14ac:dyDescent="0.2">
      <c r="A1512" s="77" t="s">
        <v>521</v>
      </c>
      <c r="B1512" s="129" t="s">
        <v>391</v>
      </c>
      <c r="C1512" s="48"/>
      <c r="D1512" s="48"/>
      <c r="E1512" s="48"/>
      <c r="F1512" s="48"/>
      <c r="G1512" s="48"/>
      <c r="H1512" s="48"/>
      <c r="I1512" s="49"/>
      <c r="J1512" s="29">
        <f t="shared" si="186"/>
        <v>0</v>
      </c>
      <c r="K1512" s="29">
        <f t="shared" si="187"/>
        <v>0</v>
      </c>
      <c r="L1512" s="930"/>
      <c r="M1512" s="931"/>
      <c r="N1512" s="931"/>
      <c r="O1512" s="932"/>
      <c r="Q1512" s="74" t="s">
        <v>744</v>
      </c>
      <c r="R1512" s="20"/>
      <c r="S1512" s="20"/>
      <c r="T1512" s="20"/>
      <c r="U1512" s="20" t="s">
        <v>532</v>
      </c>
      <c r="V1512" s="10"/>
      <c r="W1512" s="2"/>
      <c r="X1512" s="20"/>
      <c r="Y1512" s="20"/>
      <c r="Z1512" s="20"/>
      <c r="AA1512" s="20"/>
      <c r="AB1512" s="2" t="s">
        <v>532</v>
      </c>
      <c r="AC1512" s="2"/>
      <c r="AD1512" s="2"/>
      <c r="AE1512" s="162"/>
    </row>
    <row r="1513" spans="1:31" ht="15" customHeight="1" x14ac:dyDescent="0.2">
      <c r="A1513" s="277" t="s">
        <v>521</v>
      </c>
      <c r="B1513" s="129" t="s">
        <v>829</v>
      </c>
      <c r="C1513" s="48"/>
      <c r="D1513" s="48"/>
      <c r="E1513" s="48"/>
      <c r="F1513" s="48"/>
      <c r="G1513" s="48"/>
      <c r="H1513" s="48"/>
      <c r="I1513" s="49"/>
      <c r="J1513" s="29">
        <f t="shared" si="186"/>
        <v>0</v>
      </c>
      <c r="K1513" s="29">
        <f t="shared" si="187"/>
        <v>0</v>
      </c>
      <c r="L1513" s="930"/>
      <c r="M1513" s="931"/>
      <c r="N1513" s="931"/>
      <c r="O1513" s="932"/>
      <c r="Q1513" s="74" t="s">
        <v>733</v>
      </c>
      <c r="R1513" s="20"/>
      <c r="S1513" s="20"/>
      <c r="T1513" s="20"/>
      <c r="U1513" s="20"/>
      <c r="V1513" s="2"/>
      <c r="W1513" s="10"/>
      <c r="X1513" s="20"/>
      <c r="Y1513" s="20"/>
      <c r="Z1513" s="20"/>
      <c r="AA1513" s="20"/>
      <c r="AB1513" s="2"/>
      <c r="AC1513" s="2"/>
      <c r="AD1513" s="2"/>
      <c r="AE1513" s="162"/>
    </row>
    <row r="1514" spans="1:31" ht="15" customHeight="1" x14ac:dyDescent="0.2">
      <c r="A1514" s="77" t="s">
        <v>521</v>
      </c>
      <c r="B1514" s="129" t="s">
        <v>823</v>
      </c>
      <c r="C1514" s="48"/>
      <c r="D1514" s="48"/>
      <c r="E1514" s="48"/>
      <c r="F1514" s="48"/>
      <c r="G1514" s="48"/>
      <c r="H1514" s="48"/>
      <c r="I1514" s="49"/>
      <c r="J1514" s="29">
        <f t="shared" si="186"/>
        <v>0</v>
      </c>
      <c r="K1514" s="29">
        <f t="shared" si="187"/>
        <v>0</v>
      </c>
      <c r="L1514" s="930"/>
      <c r="M1514" s="931"/>
      <c r="N1514" s="931"/>
      <c r="O1514" s="932"/>
      <c r="Q1514" s="74" t="s">
        <v>847</v>
      </c>
      <c r="R1514" s="20"/>
      <c r="S1514" s="20"/>
      <c r="T1514" s="20"/>
      <c r="U1514" s="20" t="s">
        <v>532</v>
      </c>
      <c r="V1514" s="2"/>
      <c r="W1514" s="2"/>
      <c r="X1514" s="10"/>
      <c r="Y1514" s="2"/>
      <c r="Z1514" s="20" t="s">
        <v>532</v>
      </c>
      <c r="AA1514" s="20"/>
      <c r="AB1514" s="2"/>
      <c r="AC1514" s="20" t="s">
        <v>532</v>
      </c>
      <c r="AD1514" s="20"/>
      <c r="AE1514" s="21"/>
    </row>
    <row r="1515" spans="1:31" ht="15" customHeight="1" x14ac:dyDescent="0.2">
      <c r="A1515" s="77" t="s">
        <v>521</v>
      </c>
      <c r="B1515" s="129" t="s">
        <v>392</v>
      </c>
      <c r="C1515" s="48"/>
      <c r="D1515" s="48"/>
      <c r="E1515" s="48"/>
      <c r="F1515" s="48"/>
      <c r="G1515" s="48"/>
      <c r="H1515" s="48"/>
      <c r="I1515" s="49"/>
      <c r="J1515" s="29">
        <f t="shared" si="186"/>
        <v>0</v>
      </c>
      <c r="K1515" s="29">
        <f t="shared" si="187"/>
        <v>0</v>
      </c>
      <c r="L1515" s="930"/>
      <c r="M1515" s="931"/>
      <c r="N1515" s="931"/>
      <c r="O1515" s="932"/>
      <c r="Q1515" s="74" t="s">
        <v>500</v>
      </c>
      <c r="R1515" s="20"/>
      <c r="S1515" s="20"/>
      <c r="T1515" s="20"/>
      <c r="U1515" s="20"/>
      <c r="V1515" s="20"/>
      <c r="W1515" s="20"/>
      <c r="X1515" s="2"/>
      <c r="Y1515" s="10"/>
      <c r="Z1515" s="20" t="s">
        <v>532</v>
      </c>
      <c r="AA1515" s="20"/>
      <c r="AB1515" s="2"/>
      <c r="AC1515" s="20"/>
      <c r="AD1515" s="20"/>
      <c r="AE1515" s="21"/>
    </row>
    <row r="1516" spans="1:31" ht="15" customHeight="1" x14ac:dyDescent="0.2">
      <c r="A1516" s="77" t="s">
        <v>521</v>
      </c>
      <c r="B1516" s="129" t="s">
        <v>1213</v>
      </c>
      <c r="C1516" s="48"/>
      <c r="D1516" s="48"/>
      <c r="E1516" s="48"/>
      <c r="F1516" s="48"/>
      <c r="G1516" s="48"/>
      <c r="H1516" s="48"/>
      <c r="I1516" s="49"/>
      <c r="J1516" s="29">
        <f t="shared" si="186"/>
        <v>0</v>
      </c>
      <c r="K1516" s="29">
        <f t="shared" si="187"/>
        <v>0</v>
      </c>
      <c r="L1516" s="930"/>
      <c r="M1516" s="931"/>
      <c r="N1516" s="931"/>
      <c r="O1516" s="932"/>
      <c r="Q1516" s="74" t="s">
        <v>1212</v>
      </c>
      <c r="R1516" s="20"/>
      <c r="S1516" s="20"/>
      <c r="T1516" s="20"/>
      <c r="U1516" s="20"/>
      <c r="V1516" s="20"/>
      <c r="W1516" s="20"/>
      <c r="X1516" s="20"/>
      <c r="Y1516" s="20" t="s">
        <v>532</v>
      </c>
      <c r="Z1516" s="10"/>
      <c r="AA1516" s="20"/>
      <c r="AB1516" s="2"/>
      <c r="AC1516" s="20"/>
      <c r="AD1516" s="20"/>
      <c r="AE1516" s="21"/>
    </row>
    <row r="1517" spans="1:31" ht="15" customHeight="1" x14ac:dyDescent="0.2">
      <c r="A1517" s="77" t="s">
        <v>521</v>
      </c>
      <c r="B1517" s="129" t="s">
        <v>1036</v>
      </c>
      <c r="C1517" s="48"/>
      <c r="D1517" s="48"/>
      <c r="E1517" s="48"/>
      <c r="F1517" s="48"/>
      <c r="G1517" s="48"/>
      <c r="H1517" s="48"/>
      <c r="I1517" s="49"/>
      <c r="J1517" s="29">
        <f t="shared" si="186"/>
        <v>0</v>
      </c>
      <c r="K1517" s="29">
        <f t="shared" si="187"/>
        <v>0</v>
      </c>
      <c r="L1517" s="930"/>
      <c r="M1517" s="931"/>
      <c r="N1517" s="931"/>
      <c r="O1517" s="932"/>
      <c r="Q1517" s="74" t="s">
        <v>1028</v>
      </c>
      <c r="R1517" s="20"/>
      <c r="S1517" s="20"/>
      <c r="T1517" s="20"/>
      <c r="U1517" s="20"/>
      <c r="V1517" s="20"/>
      <c r="W1517" s="20"/>
      <c r="X1517" s="20"/>
      <c r="Y1517" s="20"/>
      <c r="Z1517" s="2"/>
      <c r="AA1517" s="10"/>
      <c r="AB1517" s="2"/>
      <c r="AC1517" s="20" t="s">
        <v>532</v>
      </c>
      <c r="AD1517" s="20" t="s">
        <v>532</v>
      </c>
      <c r="AE1517" s="21" t="s">
        <v>532</v>
      </c>
    </row>
    <row r="1518" spans="1:31" ht="15" customHeight="1" x14ac:dyDescent="0.2">
      <c r="A1518" s="77" t="s">
        <v>521</v>
      </c>
      <c r="B1518" s="129" t="s">
        <v>70</v>
      </c>
      <c r="C1518" s="48"/>
      <c r="D1518" s="48"/>
      <c r="E1518" s="48"/>
      <c r="F1518" s="48"/>
      <c r="G1518" s="48"/>
      <c r="H1518" s="48"/>
      <c r="I1518" s="49"/>
      <c r="J1518" s="29">
        <f t="shared" si="186"/>
        <v>0</v>
      </c>
      <c r="K1518" s="29">
        <f t="shared" si="187"/>
        <v>0</v>
      </c>
      <c r="L1518" s="930"/>
      <c r="M1518" s="931"/>
      <c r="N1518" s="931"/>
      <c r="O1518" s="932"/>
      <c r="Q1518" s="74" t="s">
        <v>990</v>
      </c>
      <c r="R1518" s="20"/>
      <c r="S1518" s="20"/>
      <c r="T1518" s="20"/>
      <c r="U1518" s="20"/>
      <c r="V1518" s="20"/>
      <c r="W1518" s="20"/>
      <c r="X1518" s="20"/>
      <c r="Y1518" s="20"/>
      <c r="Z1518" s="20"/>
      <c r="AA1518" s="20" t="s">
        <v>532</v>
      </c>
      <c r="AB1518" s="10"/>
      <c r="AC1518" s="2"/>
      <c r="AD1518" s="20"/>
      <c r="AE1518" s="21"/>
    </row>
    <row r="1519" spans="1:31" ht="15" customHeight="1" x14ac:dyDescent="0.2">
      <c r="A1519" s="77" t="s">
        <v>521</v>
      </c>
      <c r="B1519" s="129" t="s">
        <v>760</v>
      </c>
      <c r="C1519" s="48"/>
      <c r="D1519" s="48"/>
      <c r="E1519" s="48"/>
      <c r="F1519" s="48"/>
      <c r="G1519" s="48"/>
      <c r="H1519" s="48"/>
      <c r="I1519" s="49"/>
      <c r="J1519" s="29">
        <f t="shared" si="186"/>
        <v>0</v>
      </c>
      <c r="K1519" s="29">
        <f t="shared" si="187"/>
        <v>0</v>
      </c>
      <c r="L1519" s="930"/>
      <c r="M1519" s="931"/>
      <c r="N1519" s="931"/>
      <c r="O1519" s="932"/>
      <c r="Q1519" s="74" t="s">
        <v>756</v>
      </c>
      <c r="R1519" s="20"/>
      <c r="S1519" s="20"/>
      <c r="T1519" s="20"/>
      <c r="U1519" s="20"/>
      <c r="V1519" s="20"/>
      <c r="W1519" s="20"/>
      <c r="X1519" s="20"/>
      <c r="Y1519" s="20"/>
      <c r="Z1519" s="20"/>
      <c r="AA1519" s="20"/>
      <c r="AB1519" s="2"/>
      <c r="AC1519" s="10"/>
      <c r="AD1519" s="20"/>
      <c r="AE1519" s="21"/>
    </row>
    <row r="1520" spans="1:31" ht="15" customHeight="1" x14ac:dyDescent="0.2">
      <c r="A1520" s="77" t="s">
        <v>521</v>
      </c>
      <c r="B1520" s="129" t="s">
        <v>740</v>
      </c>
      <c r="C1520" s="48"/>
      <c r="D1520" s="48"/>
      <c r="E1520" s="48"/>
      <c r="F1520" s="48"/>
      <c r="G1520" s="48"/>
      <c r="H1520" s="48"/>
      <c r="I1520" s="49"/>
      <c r="J1520" s="29">
        <f t="shared" si="186"/>
        <v>0</v>
      </c>
      <c r="K1520" s="29">
        <f t="shared" si="187"/>
        <v>0</v>
      </c>
      <c r="L1520" s="930"/>
      <c r="M1520" s="931"/>
      <c r="N1520" s="931"/>
      <c r="O1520" s="932"/>
      <c r="Q1520" s="74" t="s">
        <v>514</v>
      </c>
      <c r="R1520" s="20"/>
      <c r="S1520" s="20"/>
      <c r="T1520" s="20"/>
      <c r="U1520" s="20"/>
      <c r="V1520" s="20"/>
      <c r="W1520" s="20"/>
      <c r="X1520" s="20"/>
      <c r="Y1520" s="20"/>
      <c r="Z1520" s="20"/>
      <c r="AA1520" s="20" t="s">
        <v>532</v>
      </c>
      <c r="AB1520" s="2"/>
      <c r="AC1520" s="2"/>
      <c r="AD1520" s="10"/>
      <c r="AE1520" s="21"/>
    </row>
    <row r="1521" spans="1:31" ht="15" customHeight="1" thickBot="1" x14ac:dyDescent="0.25">
      <c r="A1521" s="78" t="s">
        <v>521</v>
      </c>
      <c r="B1521" s="130" t="s">
        <v>71</v>
      </c>
      <c r="C1521" s="50"/>
      <c r="D1521" s="50"/>
      <c r="E1521" s="50"/>
      <c r="F1521" s="50"/>
      <c r="G1521" s="50"/>
      <c r="H1521" s="50"/>
      <c r="I1521" s="51"/>
      <c r="J1521" s="29">
        <f t="shared" si="186"/>
        <v>0</v>
      </c>
      <c r="K1521" s="29">
        <f t="shared" si="187"/>
        <v>0</v>
      </c>
      <c r="L1521" s="933"/>
      <c r="M1521" s="934"/>
      <c r="N1521" s="934"/>
      <c r="O1521" s="935"/>
      <c r="Q1521" s="75" t="s">
        <v>547</v>
      </c>
      <c r="R1521" s="23"/>
      <c r="S1521" s="23"/>
      <c r="T1521" s="23"/>
      <c r="U1521" s="23"/>
      <c r="V1521" s="23"/>
      <c r="W1521" s="23"/>
      <c r="X1521" s="23"/>
      <c r="Y1521" s="23"/>
      <c r="Z1521" s="23"/>
      <c r="AA1521" s="23" t="s">
        <v>532</v>
      </c>
      <c r="AB1521" s="3"/>
      <c r="AC1521" s="3"/>
      <c r="AD1521" s="14"/>
      <c r="AE1521" s="15"/>
    </row>
    <row r="1522" spans="1:31" ht="15" customHeight="1" x14ac:dyDescent="0.2">
      <c r="C1522" s="29">
        <f t="shared" ref="C1522:I1522" si="188">SUM(C1508:C1519)</f>
        <v>0</v>
      </c>
      <c r="D1522" s="29">
        <f t="shared" si="188"/>
        <v>0</v>
      </c>
      <c r="E1522" s="29">
        <f t="shared" si="188"/>
        <v>0</v>
      </c>
      <c r="F1522" s="29">
        <f t="shared" si="188"/>
        <v>0</v>
      </c>
      <c r="G1522" s="29">
        <f t="shared" si="188"/>
        <v>0</v>
      </c>
      <c r="H1522" s="29">
        <f t="shared" si="188"/>
        <v>0</v>
      </c>
      <c r="I1522" s="29">
        <f t="shared" si="188"/>
        <v>0</v>
      </c>
      <c r="J1522" s="29">
        <f t="shared" si="186"/>
        <v>0</v>
      </c>
      <c r="K1522" s="29">
        <f t="shared" si="187"/>
        <v>0</v>
      </c>
    </row>
    <row r="1523" spans="1:31" ht="15" customHeight="1" thickBot="1" x14ac:dyDescent="0.25"/>
    <row r="1524" spans="1:31" ht="15" customHeight="1" thickBot="1" x14ac:dyDescent="0.25">
      <c r="A1524" s="939" t="s">
        <v>1380</v>
      </c>
      <c r="B1524" s="940"/>
      <c r="C1524" s="940"/>
      <c r="D1524" s="940"/>
      <c r="E1524" s="940"/>
      <c r="F1524" s="941"/>
      <c r="G1524" s="967" t="s">
        <v>1425</v>
      </c>
      <c r="H1524" s="968"/>
      <c r="I1524" s="969"/>
      <c r="L1524" s="945" t="s">
        <v>495</v>
      </c>
      <c r="M1524" s="946"/>
      <c r="N1524" s="946"/>
      <c r="O1524" s="947"/>
    </row>
    <row r="1525" spans="1:31" ht="15" customHeight="1" thickBot="1" x14ac:dyDescent="0.25">
      <c r="A1525" s="209" t="s">
        <v>496</v>
      </c>
      <c r="B1525" s="216" t="s">
        <v>497</v>
      </c>
      <c r="C1525" s="217" t="s">
        <v>498</v>
      </c>
      <c r="D1525" s="217" t="s">
        <v>499</v>
      </c>
      <c r="E1525" s="217" t="s">
        <v>500</v>
      </c>
      <c r="F1525" s="217" t="s">
        <v>501</v>
      </c>
      <c r="G1525" s="218" t="s">
        <v>502</v>
      </c>
      <c r="H1525" s="218" t="s">
        <v>503</v>
      </c>
      <c r="I1525" s="219" t="s">
        <v>504</v>
      </c>
      <c r="L1525" s="948"/>
      <c r="M1525" s="949"/>
      <c r="N1525" s="949"/>
      <c r="O1525" s="950"/>
      <c r="Q1525" s="24" t="s">
        <v>1384</v>
      </c>
      <c r="R1525" s="72" t="s">
        <v>502</v>
      </c>
      <c r="S1525" s="72" t="s">
        <v>811</v>
      </c>
      <c r="T1525" s="72" t="s">
        <v>994</v>
      </c>
      <c r="U1525" s="72"/>
      <c r="V1525" s="72"/>
      <c r="W1525" s="73"/>
    </row>
    <row r="1526" spans="1:31" ht="15" customHeight="1" x14ac:dyDescent="0.2">
      <c r="A1526" s="76" t="s">
        <v>521</v>
      </c>
      <c r="B1526" s="126" t="s">
        <v>1097</v>
      </c>
      <c r="C1526" s="127"/>
      <c r="D1526" s="127"/>
      <c r="E1526" s="127"/>
      <c r="F1526" s="127"/>
      <c r="G1526" s="127"/>
      <c r="H1526" s="127"/>
      <c r="I1526" s="128"/>
      <c r="J1526" s="29">
        <f t="shared" si="186"/>
        <v>0</v>
      </c>
      <c r="K1526" s="29">
        <f t="shared" si="187"/>
        <v>0</v>
      </c>
      <c r="L1526" s="927" t="s">
        <v>528</v>
      </c>
      <c r="M1526" s="928"/>
      <c r="N1526" s="928"/>
      <c r="O1526" s="929"/>
      <c r="Q1526" s="74" t="s">
        <v>502</v>
      </c>
      <c r="R1526" s="10"/>
      <c r="S1526" s="20"/>
      <c r="T1526" s="2"/>
      <c r="U1526" s="20"/>
      <c r="V1526" s="20"/>
      <c r="W1526" s="21"/>
    </row>
    <row r="1527" spans="1:31" ht="15" customHeight="1" x14ac:dyDescent="0.2">
      <c r="A1527" s="77" t="s">
        <v>521</v>
      </c>
      <c r="B1527" s="129" t="s">
        <v>247</v>
      </c>
      <c r="C1527" s="48"/>
      <c r="D1527" s="48"/>
      <c r="E1527" s="48"/>
      <c r="F1527" s="48"/>
      <c r="G1527" s="48"/>
      <c r="H1527" s="48"/>
      <c r="I1527" s="49"/>
      <c r="J1527" s="29">
        <f t="shared" si="186"/>
        <v>0</v>
      </c>
      <c r="K1527" s="29">
        <f t="shared" si="187"/>
        <v>0</v>
      </c>
      <c r="L1527" s="930"/>
      <c r="M1527" s="931"/>
      <c r="N1527" s="931"/>
      <c r="O1527" s="932"/>
      <c r="Q1527" s="74" t="s">
        <v>811</v>
      </c>
      <c r="R1527" s="2"/>
      <c r="S1527" s="10"/>
      <c r="T1527" s="2"/>
      <c r="U1527" s="20" t="s">
        <v>532</v>
      </c>
      <c r="V1527" s="20" t="s">
        <v>532</v>
      </c>
      <c r="W1527" s="21" t="s">
        <v>532</v>
      </c>
    </row>
    <row r="1528" spans="1:31" ht="15" customHeight="1" x14ac:dyDescent="0.2">
      <c r="A1528" s="77" t="s">
        <v>393</v>
      </c>
      <c r="B1528" s="129" t="s">
        <v>72</v>
      </c>
      <c r="C1528" s="48"/>
      <c r="D1528" s="48"/>
      <c r="E1528" s="48"/>
      <c r="F1528" s="48"/>
      <c r="G1528" s="48"/>
      <c r="H1528" s="48"/>
      <c r="I1528" s="49"/>
      <c r="J1528" s="29">
        <f t="shared" si="186"/>
        <v>0</v>
      </c>
      <c r="K1528" s="29">
        <f t="shared" si="187"/>
        <v>0</v>
      </c>
      <c r="L1528" s="930"/>
      <c r="M1528" s="931"/>
      <c r="N1528" s="931"/>
      <c r="O1528" s="932"/>
      <c r="Q1528" s="74" t="s">
        <v>994</v>
      </c>
      <c r="R1528" s="20"/>
      <c r="S1528" s="20" t="s">
        <v>532</v>
      </c>
      <c r="T1528" s="10"/>
      <c r="U1528" s="2"/>
      <c r="V1528" s="20"/>
      <c r="W1528" s="21"/>
    </row>
    <row r="1529" spans="1:31" ht="15" customHeight="1" x14ac:dyDescent="0.2">
      <c r="A1529" s="277"/>
      <c r="B1529" s="129"/>
      <c r="C1529" s="48"/>
      <c r="D1529" s="48"/>
      <c r="E1529" s="48"/>
      <c r="F1529" s="48"/>
      <c r="G1529" s="48"/>
      <c r="H1529" s="48"/>
      <c r="I1529" s="49"/>
      <c r="J1529" s="29">
        <f t="shared" si="186"/>
        <v>0</v>
      </c>
      <c r="K1529" s="29">
        <f t="shared" si="187"/>
        <v>0</v>
      </c>
      <c r="L1529" s="930"/>
      <c r="M1529" s="931"/>
      <c r="N1529" s="931"/>
      <c r="O1529" s="932"/>
      <c r="Q1529" s="74"/>
      <c r="R1529" s="20"/>
      <c r="S1529" s="20"/>
      <c r="T1529" s="2"/>
      <c r="U1529" s="10"/>
      <c r="V1529" s="20"/>
      <c r="W1529" s="21"/>
    </row>
    <row r="1530" spans="1:31" ht="15" customHeight="1" x14ac:dyDescent="0.2">
      <c r="A1530" s="77"/>
      <c r="B1530" s="129"/>
      <c r="C1530" s="48"/>
      <c r="D1530" s="48"/>
      <c r="E1530" s="48"/>
      <c r="F1530" s="48"/>
      <c r="G1530" s="48"/>
      <c r="H1530" s="48"/>
      <c r="I1530" s="49"/>
      <c r="J1530" s="29">
        <f t="shared" si="186"/>
        <v>0</v>
      </c>
      <c r="K1530" s="29">
        <f t="shared" si="187"/>
        <v>0</v>
      </c>
      <c r="L1530" s="930"/>
      <c r="M1530" s="931"/>
      <c r="N1530" s="931"/>
      <c r="O1530" s="932"/>
      <c r="Q1530" s="74"/>
      <c r="R1530" s="20"/>
      <c r="S1530" s="20" t="s">
        <v>532</v>
      </c>
      <c r="T1530" s="2"/>
      <c r="U1530" s="2"/>
      <c r="V1530" s="10"/>
      <c r="W1530" s="21"/>
    </row>
    <row r="1531" spans="1:31" ht="15" customHeight="1" thickBot="1" x14ac:dyDescent="0.25">
      <c r="A1531" s="78"/>
      <c r="B1531" s="130"/>
      <c r="C1531" s="50"/>
      <c r="D1531" s="50"/>
      <c r="E1531" s="50"/>
      <c r="F1531" s="50"/>
      <c r="G1531" s="50"/>
      <c r="H1531" s="50"/>
      <c r="I1531" s="51"/>
      <c r="J1531" s="29">
        <f t="shared" si="186"/>
        <v>0</v>
      </c>
      <c r="K1531" s="29">
        <f t="shared" si="187"/>
        <v>0</v>
      </c>
      <c r="L1531" s="933"/>
      <c r="M1531" s="934"/>
      <c r="N1531" s="934"/>
      <c r="O1531" s="935"/>
      <c r="Q1531" s="75"/>
      <c r="R1531" s="23"/>
      <c r="S1531" s="23" t="s">
        <v>532</v>
      </c>
      <c r="T1531" s="3"/>
      <c r="U1531" s="3"/>
      <c r="V1531" s="14"/>
      <c r="W1531" s="15"/>
    </row>
    <row r="1532" spans="1:31" ht="15" customHeight="1" x14ac:dyDescent="0.2">
      <c r="C1532" s="29">
        <f t="shared" ref="C1532:I1532" si="189">SUM(C1526:C1531)</f>
        <v>0</v>
      </c>
      <c r="D1532" s="29">
        <f t="shared" si="189"/>
        <v>0</v>
      </c>
      <c r="E1532" s="29">
        <f t="shared" si="189"/>
        <v>0</v>
      </c>
      <c r="F1532" s="29">
        <f t="shared" si="189"/>
        <v>0</v>
      </c>
      <c r="G1532" s="29">
        <f t="shared" si="189"/>
        <v>0</v>
      </c>
      <c r="H1532" s="29">
        <f t="shared" si="189"/>
        <v>0</v>
      </c>
      <c r="I1532" s="29">
        <f t="shared" si="189"/>
        <v>0</v>
      </c>
      <c r="J1532" s="29">
        <f t="shared" si="186"/>
        <v>0</v>
      </c>
      <c r="K1532" s="29">
        <f t="shared" si="187"/>
        <v>0</v>
      </c>
    </row>
    <row r="1533" spans="1:31" ht="15" customHeight="1" thickBot="1" x14ac:dyDescent="0.25"/>
    <row r="1534" spans="1:31" ht="15" customHeight="1" thickBot="1" x14ac:dyDescent="0.25">
      <c r="A1534" s="944" t="s">
        <v>1106</v>
      </c>
      <c r="B1534" s="942"/>
      <c r="C1534" s="942"/>
      <c r="D1534" s="942"/>
      <c r="E1534" s="942"/>
      <c r="F1534" s="951"/>
      <c r="G1534" s="936" t="s">
        <v>1425</v>
      </c>
      <c r="H1534" s="937"/>
      <c r="I1534" s="938"/>
      <c r="L1534" s="945" t="s">
        <v>495</v>
      </c>
      <c r="M1534" s="946"/>
      <c r="N1534" s="946"/>
      <c r="O1534" s="947"/>
      <c r="Y1534" s="5" t="s">
        <v>532</v>
      </c>
    </row>
    <row r="1535" spans="1:31" ht="15" customHeight="1" thickBot="1" x14ac:dyDescent="0.25">
      <c r="A1535" s="96" t="s">
        <v>496</v>
      </c>
      <c r="B1535" s="103" t="s">
        <v>497</v>
      </c>
      <c r="C1535" s="104" t="s">
        <v>498</v>
      </c>
      <c r="D1535" s="104" t="s">
        <v>499</v>
      </c>
      <c r="E1535" s="104" t="s">
        <v>500</v>
      </c>
      <c r="F1535" s="104" t="s">
        <v>501</v>
      </c>
      <c r="G1535" s="105" t="s">
        <v>502</v>
      </c>
      <c r="H1535" s="105" t="s">
        <v>503</v>
      </c>
      <c r="I1535" s="106" t="s">
        <v>504</v>
      </c>
      <c r="L1535" s="948"/>
      <c r="M1535" s="949"/>
      <c r="N1535" s="949"/>
      <c r="O1535" s="950"/>
      <c r="Q1535" s="24" t="s">
        <v>1426</v>
      </c>
      <c r="R1535" s="94" t="s">
        <v>716</v>
      </c>
      <c r="S1535" s="94"/>
      <c r="T1535" s="94"/>
      <c r="U1535" s="94"/>
      <c r="V1535" s="94"/>
      <c r="W1535" s="95"/>
    </row>
    <row r="1536" spans="1:31" ht="15" customHeight="1" x14ac:dyDescent="0.2">
      <c r="A1536" s="99" t="s">
        <v>521</v>
      </c>
      <c r="B1536" s="126" t="s">
        <v>1107</v>
      </c>
      <c r="C1536" s="127"/>
      <c r="D1536" s="127"/>
      <c r="E1536" s="127"/>
      <c r="F1536" s="127"/>
      <c r="G1536" s="127"/>
      <c r="H1536" s="127"/>
      <c r="I1536" s="128"/>
      <c r="J1536" s="29">
        <f t="shared" ref="J1536:J1542" si="190">D1536+E1536+F1536</f>
        <v>0</v>
      </c>
      <c r="K1536" s="29">
        <f t="shared" ref="K1536:K1542" si="191">D1536*2+E1536</f>
        <v>0</v>
      </c>
      <c r="L1536" s="927" t="s">
        <v>528</v>
      </c>
      <c r="M1536" s="928"/>
      <c r="N1536" s="928"/>
      <c r="O1536" s="929"/>
      <c r="Q1536" s="92" t="s">
        <v>716</v>
      </c>
      <c r="R1536" s="10"/>
      <c r="S1536" s="20"/>
      <c r="T1536" s="2"/>
      <c r="U1536" s="20"/>
      <c r="V1536" s="20"/>
      <c r="W1536" s="21"/>
    </row>
    <row r="1537" spans="1:23" ht="15" customHeight="1" x14ac:dyDescent="0.2">
      <c r="A1537" s="100" t="s">
        <v>521</v>
      </c>
      <c r="B1537" s="129"/>
      <c r="C1537" s="48"/>
      <c r="D1537" s="48"/>
      <c r="E1537" s="48"/>
      <c r="F1537" s="48"/>
      <c r="G1537" s="48"/>
      <c r="H1537" s="48"/>
      <c r="I1537" s="49"/>
      <c r="J1537" s="29">
        <f t="shared" si="190"/>
        <v>0</v>
      </c>
      <c r="K1537" s="29">
        <f t="shared" si="191"/>
        <v>0</v>
      </c>
      <c r="L1537" s="930"/>
      <c r="M1537" s="931"/>
      <c r="N1537" s="931"/>
      <c r="O1537" s="932"/>
      <c r="Q1537" s="92"/>
      <c r="R1537" s="2"/>
      <c r="S1537" s="10"/>
      <c r="T1537" s="2"/>
      <c r="U1537" s="20" t="s">
        <v>532</v>
      </c>
      <c r="V1537" s="20" t="s">
        <v>532</v>
      </c>
      <c r="W1537" s="21" t="s">
        <v>532</v>
      </c>
    </row>
    <row r="1538" spans="1:23" ht="15" customHeight="1" x14ac:dyDescent="0.2">
      <c r="A1538" s="290" t="s">
        <v>521</v>
      </c>
      <c r="B1538" s="129"/>
      <c r="C1538" s="48"/>
      <c r="D1538" s="48"/>
      <c r="E1538" s="48"/>
      <c r="F1538" s="48"/>
      <c r="G1538" s="48"/>
      <c r="H1538" s="48"/>
      <c r="I1538" s="49"/>
      <c r="J1538" s="29">
        <f t="shared" si="190"/>
        <v>0</v>
      </c>
      <c r="K1538" s="29">
        <f t="shared" si="191"/>
        <v>0</v>
      </c>
      <c r="L1538" s="930"/>
      <c r="M1538" s="931"/>
      <c r="N1538" s="931"/>
      <c r="O1538" s="932"/>
      <c r="Q1538" s="92"/>
      <c r="R1538" s="20"/>
      <c r="S1538" s="20" t="s">
        <v>532</v>
      </c>
      <c r="T1538" s="10"/>
      <c r="U1538" s="2"/>
      <c r="V1538" s="20"/>
      <c r="W1538" s="21"/>
    </row>
    <row r="1539" spans="1:23" ht="15" customHeight="1" x14ac:dyDescent="0.2">
      <c r="A1539" s="100" t="s">
        <v>521</v>
      </c>
      <c r="B1539" s="129"/>
      <c r="C1539" s="48"/>
      <c r="D1539" s="48"/>
      <c r="E1539" s="48"/>
      <c r="F1539" s="48"/>
      <c r="G1539" s="48"/>
      <c r="H1539" s="48"/>
      <c r="I1539" s="49"/>
      <c r="J1539" s="29">
        <f t="shared" si="190"/>
        <v>0</v>
      </c>
      <c r="K1539" s="29">
        <f t="shared" si="191"/>
        <v>0</v>
      </c>
      <c r="L1539" s="930"/>
      <c r="M1539" s="931"/>
      <c r="N1539" s="931"/>
      <c r="O1539" s="932"/>
      <c r="Q1539" s="92"/>
      <c r="R1539" s="20"/>
      <c r="S1539" s="20"/>
      <c r="T1539" s="2"/>
      <c r="U1539" s="10"/>
      <c r="V1539" s="20"/>
      <c r="W1539" s="21"/>
    </row>
    <row r="1540" spans="1:23" ht="15" customHeight="1" x14ac:dyDescent="0.2">
      <c r="A1540" s="100" t="s">
        <v>521</v>
      </c>
      <c r="B1540" s="129"/>
      <c r="C1540" s="48"/>
      <c r="D1540" s="48"/>
      <c r="E1540" s="48"/>
      <c r="F1540" s="48"/>
      <c r="G1540" s="48"/>
      <c r="H1540" s="48"/>
      <c r="I1540" s="49"/>
      <c r="J1540" s="29">
        <f t="shared" si="190"/>
        <v>0</v>
      </c>
      <c r="K1540" s="29">
        <f t="shared" si="191"/>
        <v>0</v>
      </c>
      <c r="L1540" s="930"/>
      <c r="M1540" s="931"/>
      <c r="N1540" s="931"/>
      <c r="O1540" s="932"/>
      <c r="Q1540" s="92"/>
      <c r="R1540" s="20"/>
      <c r="S1540" s="20" t="s">
        <v>532</v>
      </c>
      <c r="T1540" s="2"/>
      <c r="U1540" s="2"/>
      <c r="V1540" s="10"/>
      <c r="W1540" s="21"/>
    </row>
    <row r="1541" spans="1:23" ht="15" customHeight="1" thickBot="1" x14ac:dyDescent="0.25">
      <c r="A1541" s="101" t="s">
        <v>521</v>
      </c>
      <c r="B1541" s="130"/>
      <c r="C1541" s="50"/>
      <c r="D1541" s="50"/>
      <c r="E1541" s="50"/>
      <c r="F1541" s="50"/>
      <c r="G1541" s="50"/>
      <c r="H1541" s="50"/>
      <c r="I1541" s="51"/>
      <c r="J1541" s="29">
        <f t="shared" si="190"/>
        <v>0</v>
      </c>
      <c r="K1541" s="29">
        <f t="shared" si="191"/>
        <v>0</v>
      </c>
      <c r="L1541" s="933"/>
      <c r="M1541" s="934"/>
      <c r="N1541" s="934"/>
      <c r="O1541" s="935"/>
      <c r="Q1541" s="93"/>
      <c r="R1541" s="23"/>
      <c r="S1541" s="23" t="s">
        <v>532</v>
      </c>
      <c r="T1541" s="3"/>
      <c r="U1541" s="3"/>
      <c r="V1541" s="14"/>
      <c r="W1541" s="15"/>
    </row>
    <row r="1542" spans="1:23" ht="15" customHeight="1" x14ac:dyDescent="0.2">
      <c r="C1542" s="29">
        <v>0</v>
      </c>
      <c r="D1542" s="29">
        <v>0</v>
      </c>
      <c r="E1542" s="29">
        <v>0</v>
      </c>
      <c r="F1542" s="29">
        <v>0</v>
      </c>
      <c r="G1542" s="29">
        <v>0</v>
      </c>
      <c r="H1542" s="29">
        <v>0</v>
      </c>
      <c r="I1542" s="29">
        <v>0</v>
      </c>
      <c r="J1542" s="29">
        <f t="shared" si="190"/>
        <v>0</v>
      </c>
      <c r="K1542" s="29">
        <f t="shared" si="191"/>
        <v>0</v>
      </c>
      <c r="L1542" s="4" t="s">
        <v>532</v>
      </c>
    </row>
    <row r="1543" spans="1:23" ht="15" customHeight="1" thickBot="1" x14ac:dyDescent="0.25"/>
    <row r="1544" spans="1:23" ht="15" customHeight="1" thickBot="1" x14ac:dyDescent="0.25">
      <c r="A1544" s="958" t="s">
        <v>1422</v>
      </c>
      <c r="B1544" s="959"/>
      <c r="C1544" s="959"/>
      <c r="D1544" s="959"/>
      <c r="E1544" s="959"/>
      <c r="F1544" s="960"/>
      <c r="G1544" s="970" t="s">
        <v>1425</v>
      </c>
      <c r="H1544" s="971"/>
      <c r="I1544" s="972"/>
      <c r="L1544" s="945" t="s">
        <v>495</v>
      </c>
      <c r="M1544" s="946"/>
      <c r="N1544" s="946"/>
      <c r="O1544" s="947"/>
    </row>
    <row r="1545" spans="1:23" ht="15" customHeight="1" thickBot="1" x14ac:dyDescent="0.25">
      <c r="A1545" s="323" t="s">
        <v>496</v>
      </c>
      <c r="B1545" s="324" t="s">
        <v>497</v>
      </c>
      <c r="C1545" s="325" t="s">
        <v>498</v>
      </c>
      <c r="D1545" s="325" t="s">
        <v>499</v>
      </c>
      <c r="E1545" s="325" t="s">
        <v>500</v>
      </c>
      <c r="F1545" s="325" t="s">
        <v>501</v>
      </c>
      <c r="G1545" s="326" t="s">
        <v>502</v>
      </c>
      <c r="H1545" s="326" t="s">
        <v>503</v>
      </c>
      <c r="I1545" s="327" t="s">
        <v>504</v>
      </c>
      <c r="L1545" s="948"/>
      <c r="M1545" s="949"/>
      <c r="N1545" s="949"/>
      <c r="O1545" s="950"/>
      <c r="Q1545" s="24" t="s">
        <v>1426</v>
      </c>
      <c r="R1545" s="330" t="s">
        <v>1423</v>
      </c>
      <c r="S1545" s="330"/>
      <c r="T1545" s="330"/>
      <c r="U1545" s="330"/>
      <c r="V1545" s="330"/>
      <c r="W1545" s="331"/>
    </row>
    <row r="1546" spans="1:23" ht="15" customHeight="1" x14ac:dyDescent="0.2">
      <c r="A1546" s="332" t="s">
        <v>521</v>
      </c>
      <c r="B1546" s="126" t="s">
        <v>1424</v>
      </c>
      <c r="C1546" s="127"/>
      <c r="D1546" s="127"/>
      <c r="E1546" s="127"/>
      <c r="F1546" s="127"/>
      <c r="G1546" s="127"/>
      <c r="H1546" s="127"/>
      <c r="I1546" s="128"/>
      <c r="J1546" s="29">
        <f t="shared" ref="J1546:J1552" si="192">D1546+E1546+F1546</f>
        <v>0</v>
      </c>
      <c r="K1546" s="29">
        <f t="shared" ref="K1546:K1552" si="193">D1546*2+E1546</f>
        <v>0</v>
      </c>
      <c r="L1546" s="927" t="s">
        <v>528</v>
      </c>
      <c r="M1546" s="928"/>
      <c r="N1546" s="928"/>
      <c r="O1546" s="929"/>
      <c r="Q1546" s="328" t="s">
        <v>1423</v>
      </c>
      <c r="R1546" s="10"/>
      <c r="S1546" s="20"/>
      <c r="T1546" s="2"/>
      <c r="U1546" s="20"/>
      <c r="V1546" s="20"/>
      <c r="W1546" s="21"/>
    </row>
    <row r="1547" spans="1:23" ht="15" customHeight="1" x14ac:dyDescent="0.2">
      <c r="A1547" s="321"/>
      <c r="B1547" s="129"/>
      <c r="C1547" s="48"/>
      <c r="D1547" s="48"/>
      <c r="E1547" s="48"/>
      <c r="F1547" s="48"/>
      <c r="G1547" s="48"/>
      <c r="H1547" s="48"/>
      <c r="I1547" s="49"/>
      <c r="J1547" s="29">
        <f t="shared" si="192"/>
        <v>0</v>
      </c>
      <c r="K1547" s="29">
        <f t="shared" si="193"/>
        <v>0</v>
      </c>
      <c r="L1547" s="930"/>
      <c r="M1547" s="931"/>
      <c r="N1547" s="931"/>
      <c r="O1547" s="932"/>
      <c r="Q1547" s="328"/>
      <c r="R1547" s="2"/>
      <c r="S1547" s="10"/>
      <c r="T1547" s="2"/>
      <c r="U1547" s="20" t="s">
        <v>532</v>
      </c>
      <c r="V1547" s="20" t="s">
        <v>532</v>
      </c>
      <c r="W1547" s="21" t="s">
        <v>532</v>
      </c>
    </row>
    <row r="1548" spans="1:23" ht="15" customHeight="1" x14ac:dyDescent="0.2">
      <c r="A1548" s="321"/>
      <c r="B1548" s="129"/>
      <c r="C1548" s="48"/>
      <c r="D1548" s="48"/>
      <c r="E1548" s="48"/>
      <c r="F1548" s="48"/>
      <c r="G1548" s="48"/>
      <c r="H1548" s="48"/>
      <c r="I1548" s="49"/>
      <c r="J1548" s="29">
        <f t="shared" si="192"/>
        <v>0</v>
      </c>
      <c r="K1548" s="29">
        <f t="shared" si="193"/>
        <v>0</v>
      </c>
      <c r="L1548" s="930"/>
      <c r="M1548" s="931"/>
      <c r="N1548" s="931"/>
      <c r="O1548" s="932"/>
      <c r="Q1548" s="328"/>
      <c r="R1548" s="20"/>
      <c r="S1548" s="20" t="s">
        <v>532</v>
      </c>
      <c r="T1548" s="10"/>
      <c r="U1548" s="2"/>
      <c r="V1548" s="20"/>
      <c r="W1548" s="21"/>
    </row>
    <row r="1549" spans="1:23" ht="15" customHeight="1" x14ac:dyDescent="0.2">
      <c r="A1549" s="321"/>
      <c r="B1549" s="129"/>
      <c r="C1549" s="48"/>
      <c r="D1549" s="48"/>
      <c r="E1549" s="48"/>
      <c r="F1549" s="48"/>
      <c r="G1549" s="48"/>
      <c r="H1549" s="48"/>
      <c r="I1549" s="49"/>
      <c r="J1549" s="29">
        <f t="shared" si="192"/>
        <v>0</v>
      </c>
      <c r="K1549" s="29">
        <f t="shared" si="193"/>
        <v>0</v>
      </c>
      <c r="L1549" s="930"/>
      <c r="M1549" s="931"/>
      <c r="N1549" s="931"/>
      <c r="O1549" s="932"/>
      <c r="Q1549" s="328"/>
      <c r="R1549" s="20"/>
      <c r="S1549" s="20"/>
      <c r="T1549" s="2"/>
      <c r="U1549" s="10"/>
      <c r="V1549" s="20"/>
      <c r="W1549" s="21"/>
    </row>
    <row r="1550" spans="1:23" ht="15" customHeight="1" x14ac:dyDescent="0.2">
      <c r="A1550" s="321"/>
      <c r="B1550" s="129"/>
      <c r="C1550" s="48"/>
      <c r="D1550" s="48"/>
      <c r="E1550" s="48"/>
      <c r="F1550" s="48"/>
      <c r="G1550" s="48"/>
      <c r="H1550" s="48"/>
      <c r="I1550" s="49"/>
      <c r="J1550" s="29">
        <f t="shared" si="192"/>
        <v>0</v>
      </c>
      <c r="K1550" s="29">
        <f t="shared" si="193"/>
        <v>0</v>
      </c>
      <c r="L1550" s="930"/>
      <c r="M1550" s="931"/>
      <c r="N1550" s="931"/>
      <c r="O1550" s="932"/>
      <c r="Q1550" s="328"/>
      <c r="R1550" s="20"/>
      <c r="S1550" s="20" t="s">
        <v>532</v>
      </c>
      <c r="T1550" s="2"/>
      <c r="U1550" s="2"/>
      <c r="V1550" s="10"/>
      <c r="W1550" s="21"/>
    </row>
    <row r="1551" spans="1:23" ht="15" customHeight="1" thickBot="1" x14ac:dyDescent="0.25">
      <c r="A1551" s="322"/>
      <c r="B1551" s="130"/>
      <c r="C1551" s="50"/>
      <c r="D1551" s="50"/>
      <c r="E1551" s="50"/>
      <c r="F1551" s="50"/>
      <c r="G1551" s="50"/>
      <c r="H1551" s="50"/>
      <c r="I1551" s="51"/>
      <c r="J1551" s="29">
        <f t="shared" si="192"/>
        <v>0</v>
      </c>
      <c r="K1551" s="29">
        <f t="shared" si="193"/>
        <v>0</v>
      </c>
      <c r="L1551" s="933"/>
      <c r="M1551" s="934"/>
      <c r="N1551" s="934"/>
      <c r="O1551" s="935"/>
      <c r="Q1551" s="329"/>
      <c r="R1551" s="23"/>
      <c r="S1551" s="23" t="s">
        <v>532</v>
      </c>
      <c r="T1551" s="3"/>
      <c r="U1551" s="3"/>
      <c r="V1551" s="14"/>
      <c r="W1551" s="15"/>
    </row>
    <row r="1552" spans="1:23" ht="15" customHeight="1" x14ac:dyDescent="0.2">
      <c r="C1552" s="29">
        <f t="shared" ref="C1552:I1552" si="194">SUM(C1546:C1551)</f>
        <v>0</v>
      </c>
      <c r="D1552" s="29">
        <f t="shared" si="194"/>
        <v>0</v>
      </c>
      <c r="E1552" s="29">
        <f t="shared" si="194"/>
        <v>0</v>
      </c>
      <c r="F1552" s="29">
        <f t="shared" si="194"/>
        <v>0</v>
      </c>
      <c r="G1552" s="29">
        <f t="shared" si="194"/>
        <v>0</v>
      </c>
      <c r="H1552" s="29">
        <f t="shared" si="194"/>
        <v>0</v>
      </c>
      <c r="I1552" s="29">
        <f t="shared" si="194"/>
        <v>0</v>
      </c>
      <c r="J1552" s="29">
        <f t="shared" si="192"/>
        <v>0</v>
      </c>
      <c r="K1552" s="29">
        <f t="shared" si="193"/>
        <v>0</v>
      </c>
    </row>
  </sheetData>
  <sortState ref="A52:B63">
    <sortCondition ref="A52:A63"/>
  </sortState>
  <mergeCells count="502">
    <mergeCell ref="L1546:O1551"/>
    <mergeCell ref="L1536:O1541"/>
    <mergeCell ref="A767:F767"/>
    <mergeCell ref="G767:I767"/>
    <mergeCell ref="A1524:F1524"/>
    <mergeCell ref="G1524:I1524"/>
    <mergeCell ref="G1534:I1534"/>
    <mergeCell ref="G1544:I1544"/>
    <mergeCell ref="A1534:F1534"/>
    <mergeCell ref="A1544:F1544"/>
    <mergeCell ref="G1495:I1495"/>
    <mergeCell ref="G1506:I1506"/>
    <mergeCell ref="A1495:F1495"/>
    <mergeCell ref="A1506:F1506"/>
    <mergeCell ref="L1473:O1480"/>
    <mergeCell ref="L1483:O1484"/>
    <mergeCell ref="L1485:O1492"/>
    <mergeCell ref="A1483:F1483"/>
    <mergeCell ref="G1483:I1483"/>
    <mergeCell ref="L1495:O1496"/>
    <mergeCell ref="G1459:I1459"/>
    <mergeCell ref="G1471:I1471"/>
    <mergeCell ref="A1471:F1471"/>
    <mergeCell ref="A1459:F1459"/>
    <mergeCell ref="A1426:F1426"/>
    <mergeCell ref="G1426:I1426"/>
    <mergeCell ref="G1445:I1445"/>
    <mergeCell ref="A1445:F1445"/>
    <mergeCell ref="L1447:O1456"/>
    <mergeCell ref="L1437:O1442"/>
    <mergeCell ref="L1428:O1436"/>
    <mergeCell ref="G1412:I1412"/>
    <mergeCell ref="A1394:F1394"/>
    <mergeCell ref="A1412:F1412"/>
    <mergeCell ref="L1412:O1413"/>
    <mergeCell ref="A1375:B1376"/>
    <mergeCell ref="C1375:I1376"/>
    <mergeCell ref="L1378:O1379"/>
    <mergeCell ref="L1394:O1395"/>
    <mergeCell ref="L1380:O1391"/>
    <mergeCell ref="G1394:I1394"/>
    <mergeCell ref="G1378:I1378"/>
    <mergeCell ref="A1378:F1378"/>
    <mergeCell ref="G1363:I1363"/>
    <mergeCell ref="A1363:F1363"/>
    <mergeCell ref="G1339:I1339"/>
    <mergeCell ref="G1351:I1351"/>
    <mergeCell ref="A1339:F1339"/>
    <mergeCell ref="A1351:F1351"/>
    <mergeCell ref="L1339:O1340"/>
    <mergeCell ref="L1351:O1352"/>
    <mergeCell ref="L1314:O1326"/>
    <mergeCell ref="A1329:F1329"/>
    <mergeCell ref="G1329:I1329"/>
    <mergeCell ref="G1300:I1300"/>
    <mergeCell ref="G1312:I1312"/>
    <mergeCell ref="A1300:F1300"/>
    <mergeCell ref="A1312:F1312"/>
    <mergeCell ref="L1329:O1330"/>
    <mergeCell ref="G1288:I1288"/>
    <mergeCell ref="A1288:F1288"/>
    <mergeCell ref="L1288:O1289"/>
    <mergeCell ref="L1290:O1297"/>
    <mergeCell ref="L1300:O1301"/>
    <mergeCell ref="G1262:I1262"/>
    <mergeCell ref="A1262:F1262"/>
    <mergeCell ref="L1264:O1273"/>
    <mergeCell ref="G1276:I1276"/>
    <mergeCell ref="A1276:F1276"/>
    <mergeCell ref="L1233:O1246"/>
    <mergeCell ref="L1251:O1259"/>
    <mergeCell ref="G1249:I1249"/>
    <mergeCell ref="A1249:F1249"/>
    <mergeCell ref="L1249:O1250"/>
    <mergeCell ref="L1262:O1263"/>
    <mergeCell ref="L1276:O1277"/>
    <mergeCell ref="G1221:I1221"/>
    <mergeCell ref="G1231:I1231"/>
    <mergeCell ref="A1221:F1221"/>
    <mergeCell ref="A1231:F1231"/>
    <mergeCell ref="L1221:O1222"/>
    <mergeCell ref="L1231:O1232"/>
    <mergeCell ref="G1179:I1179"/>
    <mergeCell ref="A1179:F1179"/>
    <mergeCell ref="G1201:I1201"/>
    <mergeCell ref="A1201:F1201"/>
    <mergeCell ref="L1179:O1180"/>
    <mergeCell ref="L1181:O1198"/>
    <mergeCell ref="L1201:O1202"/>
    <mergeCell ref="L1203:O1218"/>
    <mergeCell ref="L1223:O1228"/>
    <mergeCell ref="A1176:B1177"/>
    <mergeCell ref="C1176:I1177"/>
    <mergeCell ref="G1164:I1164"/>
    <mergeCell ref="A1164:F1164"/>
    <mergeCell ref="L1142:O1149"/>
    <mergeCell ref="G1152:I1152"/>
    <mergeCell ref="A1152:F1152"/>
    <mergeCell ref="L1154:O1161"/>
    <mergeCell ref="L1164:O1165"/>
    <mergeCell ref="L1152:O1153"/>
    <mergeCell ref="L1166:O1173"/>
    <mergeCell ref="G1123:I1123"/>
    <mergeCell ref="G1140:I1140"/>
    <mergeCell ref="A1123:F1123"/>
    <mergeCell ref="A1140:F1140"/>
    <mergeCell ref="A1107:F1107"/>
    <mergeCell ref="A1095:F1095"/>
    <mergeCell ref="L1097:O1104"/>
    <mergeCell ref="L1107:O1108"/>
    <mergeCell ref="L1074:O1077"/>
    <mergeCell ref="L1082:O1092"/>
    <mergeCell ref="G1095:I1095"/>
    <mergeCell ref="G1107:I1107"/>
    <mergeCell ref="L1080:O1081"/>
    <mergeCell ref="L1095:O1096"/>
    <mergeCell ref="L1123:O1124"/>
    <mergeCell ref="L1140:O1141"/>
    <mergeCell ref="L1109:O1111"/>
    <mergeCell ref="L1112:O1120"/>
    <mergeCell ref="L1125:O1137"/>
    <mergeCell ref="G1072:I1072"/>
    <mergeCell ref="G1080:I1080"/>
    <mergeCell ref="A1072:F1072"/>
    <mergeCell ref="A1080:F1080"/>
    <mergeCell ref="A1003:B1004"/>
    <mergeCell ref="C1003:I1004"/>
    <mergeCell ref="G1006:I1006"/>
    <mergeCell ref="G1024:I1024"/>
    <mergeCell ref="A1006:F1006"/>
    <mergeCell ref="A1024:F1024"/>
    <mergeCell ref="G335:I335"/>
    <mergeCell ref="G347:I347"/>
    <mergeCell ref="A347:F347"/>
    <mergeCell ref="A335:F335"/>
    <mergeCell ref="L335:O336"/>
    <mergeCell ref="L347:O348"/>
    <mergeCell ref="G588:I588"/>
    <mergeCell ref="G503:I503"/>
    <mergeCell ref="A567:F567"/>
    <mergeCell ref="A554:F554"/>
    <mergeCell ref="A542:F542"/>
    <mergeCell ref="A532:F532"/>
    <mergeCell ref="A517:F517"/>
    <mergeCell ref="A503:F503"/>
    <mergeCell ref="G517:I517"/>
    <mergeCell ref="L496:O500"/>
    <mergeCell ref="L398:O399"/>
    <mergeCell ref="L427:O428"/>
    <mergeCell ref="L439:O440"/>
    <mergeCell ref="L519:O527"/>
    <mergeCell ref="L429:O436"/>
    <mergeCell ref="L441:O448"/>
    <mergeCell ref="L528:O529"/>
    <mergeCell ref="L503:O504"/>
    <mergeCell ref="A279:F279"/>
    <mergeCell ref="A267:F267"/>
    <mergeCell ref="L269:O276"/>
    <mergeCell ref="L279:O280"/>
    <mergeCell ref="L227:O238"/>
    <mergeCell ref="A187:F187"/>
    <mergeCell ref="A199:F199"/>
    <mergeCell ref="G199:I199"/>
    <mergeCell ref="G213:I213"/>
    <mergeCell ref="A213:F213"/>
    <mergeCell ref="A225:F225"/>
    <mergeCell ref="A241:F241"/>
    <mergeCell ref="A255:F255"/>
    <mergeCell ref="G309:I309"/>
    <mergeCell ref="A309:F309"/>
    <mergeCell ref="G321:I321"/>
    <mergeCell ref="A321:F321"/>
    <mergeCell ref="L281:O289"/>
    <mergeCell ref="L290:O291"/>
    <mergeCell ref="L296:O303"/>
    <mergeCell ref="A306:B307"/>
    <mergeCell ref="C306:I307"/>
    <mergeCell ref="L294:O295"/>
    <mergeCell ref="A294:F294"/>
    <mergeCell ref="L311:O314"/>
    <mergeCell ref="L315:O318"/>
    <mergeCell ref="A1:B2"/>
    <mergeCell ref="C1:I2"/>
    <mergeCell ref="G4:I4"/>
    <mergeCell ref="G18:I18"/>
    <mergeCell ref="A4:F4"/>
    <mergeCell ref="A18:F18"/>
    <mergeCell ref="L4:O5"/>
    <mergeCell ref="L6:O15"/>
    <mergeCell ref="L18:O19"/>
    <mergeCell ref="L20:O29"/>
    <mergeCell ref="G48:I48"/>
    <mergeCell ref="A48:F48"/>
    <mergeCell ref="L48:O49"/>
    <mergeCell ref="G32:I32"/>
    <mergeCell ref="A32:F32"/>
    <mergeCell ref="L32:O33"/>
    <mergeCell ref="L64:O73"/>
    <mergeCell ref="L62:O63"/>
    <mergeCell ref="L50:O54"/>
    <mergeCell ref="L55:O59"/>
    <mergeCell ref="L44:O45"/>
    <mergeCell ref="L34:O43"/>
    <mergeCell ref="A88:F88"/>
    <mergeCell ref="A76:F76"/>
    <mergeCell ref="A62:F62"/>
    <mergeCell ref="G62:I62"/>
    <mergeCell ref="L76:O77"/>
    <mergeCell ref="L78:O85"/>
    <mergeCell ref="G76:I76"/>
    <mergeCell ref="G88:I88"/>
    <mergeCell ref="L88:O89"/>
    <mergeCell ref="L101:O102"/>
    <mergeCell ref="L103:O109"/>
    <mergeCell ref="L112:O113"/>
    <mergeCell ref="L90:O95"/>
    <mergeCell ref="L96:O98"/>
    <mergeCell ref="G267:I267"/>
    <mergeCell ref="G279:I279"/>
    <mergeCell ref="G294:I294"/>
    <mergeCell ref="G101:I101"/>
    <mergeCell ref="G112:I112"/>
    <mergeCell ref="G225:I225"/>
    <mergeCell ref="L225:O226"/>
    <mergeCell ref="L201:O210"/>
    <mergeCell ref="G241:I241"/>
    <mergeCell ref="L241:O242"/>
    <mergeCell ref="G255:I255"/>
    <mergeCell ref="L257:O264"/>
    <mergeCell ref="L189:O196"/>
    <mergeCell ref="A101:F101"/>
    <mergeCell ref="G187:I187"/>
    <mergeCell ref="A112:F112"/>
    <mergeCell ref="L554:O555"/>
    <mergeCell ref="L602:O609"/>
    <mergeCell ref="L114:O116"/>
    <mergeCell ref="L117:O120"/>
    <mergeCell ref="L123:O124"/>
    <mergeCell ref="L148:O149"/>
    <mergeCell ref="L364:O373"/>
    <mergeCell ref="L160:O161"/>
    <mergeCell ref="L172:O173"/>
    <mergeCell ref="L213:O214"/>
    <mergeCell ref="L267:O268"/>
    <mergeCell ref="L162:O169"/>
    <mergeCell ref="L174:O181"/>
    <mergeCell ref="L187:O188"/>
    <mergeCell ref="L199:O200"/>
    <mergeCell ref="L215:O222"/>
    <mergeCell ref="L255:O256"/>
    <mergeCell ref="L243:O252"/>
    <mergeCell ref="L309:O310"/>
    <mergeCell ref="L321:O322"/>
    <mergeCell ref="L323:O332"/>
    <mergeCell ref="L337:O344"/>
    <mergeCell ref="L612:O613"/>
    <mergeCell ref="L624:O625"/>
    <mergeCell ref="L671:O672"/>
    <mergeCell ref="L683:O684"/>
    <mergeCell ref="L614:O621"/>
    <mergeCell ref="L626:O633"/>
    <mergeCell ref="L673:O680"/>
    <mergeCell ref="L639:O640"/>
    <mergeCell ref="L641:O652"/>
    <mergeCell ref="L655:O656"/>
    <mergeCell ref="L657:O668"/>
    <mergeCell ref="L349:O353"/>
    <mergeCell ref="L354:O359"/>
    <mergeCell ref="L513:O514"/>
    <mergeCell ref="L505:O508"/>
    <mergeCell ref="L509:O512"/>
    <mergeCell ref="L517:O518"/>
    <mergeCell ref="L1072:O1073"/>
    <mergeCell ref="L981:O988"/>
    <mergeCell ref="L993:O1000"/>
    <mergeCell ref="L1006:O1007"/>
    <mergeCell ref="L1008:O1021"/>
    <mergeCell ref="L1024:O1025"/>
    <mergeCell ref="L1060:O1069"/>
    <mergeCell ref="L971:O976"/>
    <mergeCell ref="L767:O768"/>
    <mergeCell ref="L779:O780"/>
    <mergeCell ref="L769:O776"/>
    <mergeCell ref="L929:O930"/>
    <mergeCell ref="L953:O954"/>
    <mergeCell ref="L919:O920"/>
    <mergeCell ref="L807:O808"/>
    <mergeCell ref="L904:O907"/>
    <mergeCell ref="L896:O903"/>
    <mergeCell ref="L921:O926"/>
    <mergeCell ref="L931:O936"/>
    <mergeCell ref="L945:O950"/>
    <mergeCell ref="L939:O940"/>
    <mergeCell ref="L941:O944"/>
    <mergeCell ref="L1278:O1285"/>
    <mergeCell ref="L1312:O1313"/>
    <mergeCell ref="L1302:O1309"/>
    <mergeCell ref="L1331:O1336"/>
    <mergeCell ref="L1341:O1348"/>
    <mergeCell ref="L1363:O1364"/>
    <mergeCell ref="L1445:O1446"/>
    <mergeCell ref="L1459:O1460"/>
    <mergeCell ref="L1471:O1472"/>
    <mergeCell ref="L1396:O1409"/>
    <mergeCell ref="L1414:O1423"/>
    <mergeCell ref="L1426:O1427"/>
    <mergeCell ref="L1461:O1468"/>
    <mergeCell ref="L1353:O1360"/>
    <mergeCell ref="L1365:O1372"/>
    <mergeCell ref="L1506:O1507"/>
    <mergeCell ref="L1524:O1525"/>
    <mergeCell ref="L1534:O1535"/>
    <mergeCell ref="L1497:O1503"/>
    <mergeCell ref="L1508:O1521"/>
    <mergeCell ref="L1526:O1531"/>
    <mergeCell ref="L1544:O1545"/>
    <mergeCell ref="A123:F123"/>
    <mergeCell ref="A134:F134"/>
    <mergeCell ref="G134:I134"/>
    <mergeCell ref="L134:O135"/>
    <mergeCell ref="L136:O143"/>
    <mergeCell ref="L144:O145"/>
    <mergeCell ref="L125:O131"/>
    <mergeCell ref="G123:I123"/>
    <mergeCell ref="L150:O157"/>
    <mergeCell ref="G148:I148"/>
    <mergeCell ref="A148:F148"/>
    <mergeCell ref="G160:I160"/>
    <mergeCell ref="A160:F160"/>
    <mergeCell ref="G172:I172"/>
    <mergeCell ref="A184:B185"/>
    <mergeCell ref="C184:I185"/>
    <mergeCell ref="A172:F172"/>
    <mergeCell ref="G554:I554"/>
    <mergeCell ref="G567:I567"/>
    <mergeCell ref="G579:I579"/>
    <mergeCell ref="G542:I542"/>
    <mergeCell ref="G532:I532"/>
    <mergeCell ref="L534:O539"/>
    <mergeCell ref="L544:O548"/>
    <mergeCell ref="L549:O551"/>
    <mergeCell ref="L556:O564"/>
    <mergeCell ref="L567:O568"/>
    <mergeCell ref="L532:O533"/>
    <mergeCell ref="L542:O543"/>
    <mergeCell ref="A362:F362"/>
    <mergeCell ref="L362:O363"/>
    <mergeCell ref="A439:F439"/>
    <mergeCell ref="G439:I439"/>
    <mergeCell ref="A451:B452"/>
    <mergeCell ref="C451:I452"/>
    <mergeCell ref="A376:F376"/>
    <mergeCell ref="G386:I386"/>
    <mergeCell ref="A386:F386"/>
    <mergeCell ref="L386:O387"/>
    <mergeCell ref="L376:O377"/>
    <mergeCell ref="L378:O383"/>
    <mergeCell ref="L388:O395"/>
    <mergeCell ref="G398:I398"/>
    <mergeCell ref="G376:I376"/>
    <mergeCell ref="A398:F398"/>
    <mergeCell ref="L400:O408"/>
    <mergeCell ref="G411:I411"/>
    <mergeCell ref="A411:F411"/>
    <mergeCell ref="L411:O412"/>
    <mergeCell ref="G427:I427"/>
    <mergeCell ref="A427:F427"/>
    <mergeCell ref="L413:O424"/>
    <mergeCell ref="G362:I362"/>
    <mergeCell ref="A454:F454"/>
    <mergeCell ref="A468:F468"/>
    <mergeCell ref="G482:I482"/>
    <mergeCell ref="A482:F482"/>
    <mergeCell ref="L484:O491"/>
    <mergeCell ref="G494:I494"/>
    <mergeCell ref="A494:F494"/>
    <mergeCell ref="L494:O495"/>
    <mergeCell ref="L456:O465"/>
    <mergeCell ref="L468:O469"/>
    <mergeCell ref="L470:O479"/>
    <mergeCell ref="L482:O483"/>
    <mergeCell ref="L454:O455"/>
    <mergeCell ref="G454:I454"/>
    <mergeCell ref="G468:I468"/>
    <mergeCell ref="G600:I600"/>
    <mergeCell ref="A600:F600"/>
    <mergeCell ref="L569:O573"/>
    <mergeCell ref="L588:O589"/>
    <mergeCell ref="L600:O601"/>
    <mergeCell ref="L590:O597"/>
    <mergeCell ref="A579:F579"/>
    <mergeCell ref="A588:F588"/>
    <mergeCell ref="L581:O585"/>
    <mergeCell ref="L574:O576"/>
    <mergeCell ref="L579:O580"/>
    <mergeCell ref="G612:I612"/>
    <mergeCell ref="G624:I624"/>
    <mergeCell ref="A624:F624"/>
    <mergeCell ref="A612:F612"/>
    <mergeCell ref="A636:B637"/>
    <mergeCell ref="C636:I637"/>
    <mergeCell ref="G639:I639"/>
    <mergeCell ref="A639:F639"/>
    <mergeCell ref="A655:F655"/>
    <mergeCell ref="G655:I655"/>
    <mergeCell ref="G671:I671"/>
    <mergeCell ref="G683:I683"/>
    <mergeCell ref="A671:F671"/>
    <mergeCell ref="A683:F683"/>
    <mergeCell ref="L685:O690"/>
    <mergeCell ref="G693:I693"/>
    <mergeCell ref="A693:F693"/>
    <mergeCell ref="G702:I702"/>
    <mergeCell ref="A702:F702"/>
    <mergeCell ref="L695:O699"/>
    <mergeCell ref="L693:O694"/>
    <mergeCell ref="A716:F716"/>
    <mergeCell ref="G716:I716"/>
    <mergeCell ref="L702:O703"/>
    <mergeCell ref="L716:O717"/>
    <mergeCell ref="L704:O713"/>
    <mergeCell ref="G730:I730"/>
    <mergeCell ref="G742:I742"/>
    <mergeCell ref="L732:O739"/>
    <mergeCell ref="A730:F730"/>
    <mergeCell ref="A742:F742"/>
    <mergeCell ref="L730:O731"/>
    <mergeCell ref="L742:O743"/>
    <mergeCell ref="L718:O727"/>
    <mergeCell ref="G755:I755"/>
    <mergeCell ref="A755:F755"/>
    <mergeCell ref="L744:O752"/>
    <mergeCell ref="L757:O764"/>
    <mergeCell ref="L755:O756"/>
    <mergeCell ref="L912:O916"/>
    <mergeCell ref="L864:O865"/>
    <mergeCell ref="L878:O879"/>
    <mergeCell ref="L894:O895"/>
    <mergeCell ref="L910:O911"/>
    <mergeCell ref="A779:F779"/>
    <mergeCell ref="L797:O804"/>
    <mergeCell ref="G795:I795"/>
    <mergeCell ref="A795:F795"/>
    <mergeCell ref="L781:O789"/>
    <mergeCell ref="L790:O792"/>
    <mergeCell ref="G779:I779"/>
    <mergeCell ref="L795:O796"/>
    <mergeCell ref="G807:I807"/>
    <mergeCell ref="A807:F807"/>
    <mergeCell ref="L809:O816"/>
    <mergeCell ref="G819:I819"/>
    <mergeCell ref="A819:F819"/>
    <mergeCell ref="L819:O820"/>
    <mergeCell ref="G831:I831"/>
    <mergeCell ref="L831:O832"/>
    <mergeCell ref="L821:O828"/>
    <mergeCell ref="A846:F846"/>
    <mergeCell ref="A831:F831"/>
    <mergeCell ref="A843:B844"/>
    <mergeCell ref="C843:I844"/>
    <mergeCell ref="L833:O840"/>
    <mergeCell ref="L846:O847"/>
    <mergeCell ref="G864:I864"/>
    <mergeCell ref="L848:O855"/>
    <mergeCell ref="L856:O861"/>
    <mergeCell ref="G846:I846"/>
    <mergeCell ref="A864:F864"/>
    <mergeCell ref="L866:O875"/>
    <mergeCell ref="L880:O891"/>
    <mergeCell ref="G878:I878"/>
    <mergeCell ref="A878:F878"/>
    <mergeCell ref="G894:I894"/>
    <mergeCell ref="A894:F894"/>
    <mergeCell ref="G929:I929"/>
    <mergeCell ref="A910:F910"/>
    <mergeCell ref="A919:F919"/>
    <mergeCell ref="A929:F929"/>
    <mergeCell ref="G910:I910"/>
    <mergeCell ref="G919:I919"/>
    <mergeCell ref="G939:I939"/>
    <mergeCell ref="A939:F939"/>
    <mergeCell ref="G953:I953"/>
    <mergeCell ref="A953:F953"/>
    <mergeCell ref="G969:I969"/>
    <mergeCell ref="A969:F969"/>
    <mergeCell ref="G1058:I1058"/>
    <mergeCell ref="A1058:F1058"/>
    <mergeCell ref="L1026:O1031"/>
    <mergeCell ref="L1032:O1037"/>
    <mergeCell ref="L1042:O1055"/>
    <mergeCell ref="L1040:O1041"/>
    <mergeCell ref="A1040:F1040"/>
    <mergeCell ref="G1040:I1040"/>
    <mergeCell ref="L969:O970"/>
    <mergeCell ref="G979:I979"/>
    <mergeCell ref="G991:I991"/>
    <mergeCell ref="A979:F979"/>
    <mergeCell ref="A991:F991"/>
    <mergeCell ref="L955:O966"/>
    <mergeCell ref="L979:O980"/>
    <mergeCell ref="L991:O992"/>
    <mergeCell ref="L1058:O1059"/>
  </mergeCells>
  <phoneticPr fontId="0" type="noConversion"/>
  <pageMargins left="0.75" right="0.75" top="1" bottom="1" header="0.5" footer="0.5"/>
  <pageSetup paperSize="9" orientation="portrait" r:id="rId1"/>
  <headerFooter alignWithMargins="0"/>
  <cellWatches>
    <cellWatch r="AG39"/>
  </cellWatch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AG1345"/>
  <sheetViews>
    <sheetView topLeftCell="A1308" workbookViewId="0">
      <selection activeCell="K1322" sqref="K1322"/>
    </sheetView>
  </sheetViews>
  <sheetFormatPr defaultColWidth="6.7109375" defaultRowHeight="15" customHeight="1" x14ac:dyDescent="0.2"/>
  <cols>
    <col min="1" max="1" width="6.7109375" style="1" customWidth="1"/>
    <col min="2" max="2" width="25.85546875" style="157" customWidth="1"/>
    <col min="3" max="11" width="6.7109375" style="1" customWidth="1"/>
    <col min="12" max="15" width="6.7109375" style="156" customWidth="1"/>
    <col min="16" max="16384" width="6.7109375" style="1"/>
  </cols>
  <sheetData>
    <row r="1" spans="1:31" ht="15" customHeight="1" x14ac:dyDescent="0.2">
      <c r="A1" s="1131" t="s">
        <v>491</v>
      </c>
      <c r="B1" s="1132"/>
      <c r="C1" s="1170" t="s">
        <v>394</v>
      </c>
      <c r="D1" s="1171"/>
      <c r="E1" s="1171"/>
      <c r="F1" s="1171"/>
      <c r="G1" s="1171"/>
      <c r="H1" s="1171"/>
      <c r="I1" s="1172"/>
    </row>
    <row r="2" spans="1:31" ht="15" customHeight="1" thickBot="1" x14ac:dyDescent="0.25">
      <c r="A2" s="1133"/>
      <c r="B2" s="1134"/>
      <c r="C2" s="1173"/>
      <c r="D2" s="1174"/>
      <c r="E2" s="1174"/>
      <c r="F2" s="1174"/>
      <c r="G2" s="1174"/>
      <c r="H2" s="1174"/>
      <c r="I2" s="1175"/>
    </row>
    <row r="3" spans="1:31" ht="15" customHeight="1" thickBot="1" x14ac:dyDescent="0.25"/>
    <row r="4" spans="1:31" ht="15" customHeight="1" thickBot="1" x14ac:dyDescent="0.25">
      <c r="A4" s="1182" t="s">
        <v>395</v>
      </c>
      <c r="B4" s="1183"/>
      <c r="C4" s="1183"/>
      <c r="D4" s="1183"/>
      <c r="E4" s="1183"/>
      <c r="F4" s="1152"/>
      <c r="G4" s="1179" t="s">
        <v>394</v>
      </c>
      <c r="H4" s="1180"/>
      <c r="I4" s="1181"/>
      <c r="L4" s="986" t="s">
        <v>588</v>
      </c>
      <c r="M4" s="987"/>
      <c r="N4" s="987"/>
      <c r="O4" s="988"/>
    </row>
    <row r="5" spans="1:31" ht="15" customHeight="1" thickBot="1" x14ac:dyDescent="0.25">
      <c r="A5" s="231" t="s">
        <v>496</v>
      </c>
      <c r="B5" s="232" t="s">
        <v>497</v>
      </c>
      <c r="C5" s="233" t="s">
        <v>498</v>
      </c>
      <c r="D5" s="233" t="s">
        <v>499</v>
      </c>
      <c r="E5" s="233" t="s">
        <v>500</v>
      </c>
      <c r="F5" s="233" t="s">
        <v>501</v>
      </c>
      <c r="G5" s="234" t="s">
        <v>502</v>
      </c>
      <c r="H5" s="234" t="s">
        <v>503</v>
      </c>
      <c r="I5" s="235" t="s">
        <v>504</v>
      </c>
      <c r="L5" s="989"/>
      <c r="M5" s="990"/>
      <c r="N5" s="990"/>
      <c r="O5" s="991"/>
      <c r="Q5" s="245" t="s">
        <v>396</v>
      </c>
      <c r="R5" s="228" t="s">
        <v>792</v>
      </c>
      <c r="S5" s="228" t="s">
        <v>506</v>
      </c>
      <c r="T5" s="228" t="s">
        <v>793</v>
      </c>
      <c r="U5" s="228" t="s">
        <v>1427</v>
      </c>
      <c r="V5" s="228" t="s">
        <v>1089</v>
      </c>
      <c r="W5" s="228" t="s">
        <v>757</v>
      </c>
      <c r="X5" s="228" t="s">
        <v>229</v>
      </c>
      <c r="Y5" s="228" t="s">
        <v>1111</v>
      </c>
      <c r="Z5" s="228" t="s">
        <v>702</v>
      </c>
      <c r="AA5" s="228" t="s">
        <v>1112</v>
      </c>
      <c r="AB5" s="228" t="s">
        <v>1313</v>
      </c>
      <c r="AC5" s="228" t="s">
        <v>653</v>
      </c>
      <c r="AD5" s="228" t="s">
        <v>1011</v>
      </c>
      <c r="AE5" s="229" t="s">
        <v>1214</v>
      </c>
    </row>
    <row r="6" spans="1:31" ht="15" customHeight="1" x14ac:dyDescent="0.2">
      <c r="A6" s="236">
        <v>1</v>
      </c>
      <c r="B6" s="239" t="s">
        <v>397</v>
      </c>
      <c r="C6" s="240">
        <v>26</v>
      </c>
      <c r="D6" s="240">
        <v>18</v>
      </c>
      <c r="E6" s="240">
        <v>4</v>
      </c>
      <c r="F6" s="240">
        <v>4</v>
      </c>
      <c r="G6" s="240">
        <v>57</v>
      </c>
      <c r="H6" s="240">
        <v>22</v>
      </c>
      <c r="I6" s="241">
        <v>40</v>
      </c>
      <c r="J6" s="1">
        <f t="shared" ref="J6:J69" si="0">D6+E6+F6</f>
        <v>26</v>
      </c>
      <c r="K6" s="1">
        <f t="shared" ref="K6:K69" si="1">D6*2+E6</f>
        <v>40</v>
      </c>
      <c r="L6" s="1135" t="s">
        <v>2508</v>
      </c>
      <c r="M6" s="1136"/>
      <c r="N6" s="1136"/>
      <c r="O6" s="1137"/>
      <c r="Q6" s="230" t="s">
        <v>792</v>
      </c>
      <c r="R6" s="10"/>
      <c r="S6" s="20"/>
      <c r="T6" s="20" t="s">
        <v>532</v>
      </c>
      <c r="U6" s="20"/>
      <c r="V6" s="20"/>
      <c r="W6" s="20"/>
      <c r="X6" s="20"/>
      <c r="Y6" s="20"/>
      <c r="Z6" s="20" t="s">
        <v>532</v>
      </c>
      <c r="AA6" s="20"/>
      <c r="AB6" s="20"/>
      <c r="AC6" s="20"/>
      <c r="AD6" s="20"/>
      <c r="AE6" s="21"/>
    </row>
    <row r="7" spans="1:31" ht="15" customHeight="1" x14ac:dyDescent="0.2">
      <c r="A7" s="237">
        <v>2</v>
      </c>
      <c r="B7" s="242" t="s">
        <v>1099</v>
      </c>
      <c r="C7" s="2">
        <v>26</v>
      </c>
      <c r="D7" s="2">
        <v>15</v>
      </c>
      <c r="E7" s="2">
        <v>6</v>
      </c>
      <c r="F7" s="2">
        <v>5</v>
      </c>
      <c r="G7" s="2">
        <v>43</v>
      </c>
      <c r="H7" s="2">
        <v>26</v>
      </c>
      <c r="I7" s="162">
        <v>36</v>
      </c>
      <c r="J7" s="1">
        <f t="shared" si="0"/>
        <v>26</v>
      </c>
      <c r="K7" s="1">
        <f t="shared" si="1"/>
        <v>36</v>
      </c>
      <c r="L7" s="1138"/>
      <c r="M7" s="1139"/>
      <c r="N7" s="1139"/>
      <c r="O7" s="1140"/>
      <c r="Q7" s="230" t="s">
        <v>506</v>
      </c>
      <c r="R7" s="2"/>
      <c r="S7" s="10"/>
      <c r="T7" s="20" t="s">
        <v>532</v>
      </c>
      <c r="U7" s="20"/>
      <c r="V7" s="20"/>
      <c r="W7" s="20"/>
      <c r="X7" s="20"/>
      <c r="Y7" s="20"/>
      <c r="Z7" s="20"/>
      <c r="AA7" s="20"/>
      <c r="AB7" s="20"/>
      <c r="AC7" s="20"/>
      <c r="AD7" s="20"/>
      <c r="AE7" s="21"/>
    </row>
    <row r="8" spans="1:31" ht="15" customHeight="1" x14ac:dyDescent="0.2">
      <c r="A8" s="237">
        <v>3</v>
      </c>
      <c r="B8" s="242" t="s">
        <v>991</v>
      </c>
      <c r="C8" s="2">
        <v>26</v>
      </c>
      <c r="D8" s="2">
        <v>12</v>
      </c>
      <c r="E8" s="2">
        <v>7</v>
      </c>
      <c r="F8" s="2">
        <v>7</v>
      </c>
      <c r="G8" s="2">
        <v>36</v>
      </c>
      <c r="H8" s="2">
        <v>32</v>
      </c>
      <c r="I8" s="162">
        <v>31</v>
      </c>
      <c r="J8" s="1">
        <f t="shared" si="0"/>
        <v>26</v>
      </c>
      <c r="K8" s="1">
        <f t="shared" si="1"/>
        <v>31</v>
      </c>
      <c r="L8" s="1138"/>
      <c r="M8" s="1139"/>
      <c r="N8" s="1139"/>
      <c r="O8" s="1140"/>
      <c r="Q8" s="230" t="s">
        <v>793</v>
      </c>
      <c r="R8" s="20"/>
      <c r="S8" s="20" t="s">
        <v>532</v>
      </c>
      <c r="T8" s="10"/>
      <c r="U8" s="20"/>
      <c r="V8" s="2"/>
      <c r="W8" s="20"/>
      <c r="X8" s="20"/>
      <c r="Y8" s="20"/>
      <c r="Z8" s="20"/>
      <c r="AA8" s="20"/>
      <c r="AB8" s="2"/>
      <c r="AC8" s="2"/>
      <c r="AD8" s="2"/>
      <c r="AE8" s="162"/>
    </row>
    <row r="9" spans="1:31" ht="15" customHeight="1" x14ac:dyDescent="0.2">
      <c r="A9" s="237">
        <v>4</v>
      </c>
      <c r="B9" s="242" t="s">
        <v>534</v>
      </c>
      <c r="C9" s="2">
        <v>26</v>
      </c>
      <c r="D9" s="2">
        <v>13</v>
      </c>
      <c r="E9" s="2">
        <v>3</v>
      </c>
      <c r="F9" s="2">
        <v>10</v>
      </c>
      <c r="G9" s="2">
        <v>53</v>
      </c>
      <c r="H9" s="2">
        <v>47</v>
      </c>
      <c r="I9" s="162">
        <v>29</v>
      </c>
      <c r="J9" s="1">
        <f t="shared" si="0"/>
        <v>26</v>
      </c>
      <c r="K9" s="1">
        <f t="shared" si="1"/>
        <v>29</v>
      </c>
      <c r="L9" s="1138"/>
      <c r="M9" s="1139"/>
      <c r="N9" s="1139"/>
      <c r="O9" s="1140"/>
      <c r="Q9" s="230" t="s">
        <v>1427</v>
      </c>
      <c r="R9" s="20"/>
      <c r="S9" s="20"/>
      <c r="T9" s="2"/>
      <c r="U9" s="10"/>
      <c r="V9" s="2"/>
      <c r="W9" s="20" t="s">
        <v>532</v>
      </c>
      <c r="X9" s="20" t="s">
        <v>532</v>
      </c>
      <c r="Y9" s="20"/>
      <c r="Z9" s="20"/>
      <c r="AA9" s="20"/>
      <c r="AB9" s="2"/>
      <c r="AC9" s="2"/>
      <c r="AD9" s="2"/>
      <c r="AE9" s="162"/>
    </row>
    <row r="10" spans="1:31" ht="15" customHeight="1" x14ac:dyDescent="0.2">
      <c r="A10" s="237">
        <v>5</v>
      </c>
      <c r="B10" s="242" t="s">
        <v>674</v>
      </c>
      <c r="C10" s="2">
        <v>26</v>
      </c>
      <c r="D10" s="2">
        <v>13</v>
      </c>
      <c r="E10" s="2">
        <v>3</v>
      </c>
      <c r="F10" s="2">
        <v>10</v>
      </c>
      <c r="G10" s="2">
        <v>41</v>
      </c>
      <c r="H10" s="2">
        <v>34</v>
      </c>
      <c r="I10" s="162">
        <v>29</v>
      </c>
      <c r="J10" s="1">
        <f t="shared" si="0"/>
        <v>26</v>
      </c>
      <c r="K10" s="1">
        <f t="shared" si="1"/>
        <v>29</v>
      </c>
      <c r="L10" s="1138"/>
      <c r="M10" s="1139"/>
      <c r="N10" s="1139"/>
      <c r="O10" s="1140"/>
      <c r="Q10" s="230" t="s">
        <v>1089</v>
      </c>
      <c r="R10" s="20"/>
      <c r="S10" s="20"/>
      <c r="T10" s="20"/>
      <c r="U10" s="20" t="s">
        <v>532</v>
      </c>
      <c r="V10" s="10"/>
      <c r="W10" s="2"/>
      <c r="X10" s="20"/>
      <c r="Y10" s="20"/>
      <c r="Z10" s="20"/>
      <c r="AA10" s="20"/>
      <c r="AB10" s="2" t="s">
        <v>532</v>
      </c>
      <c r="AC10" s="2"/>
      <c r="AD10" s="2"/>
      <c r="AE10" s="162"/>
    </row>
    <row r="11" spans="1:31" ht="15" customHeight="1" x14ac:dyDescent="0.2">
      <c r="A11" s="237">
        <v>6</v>
      </c>
      <c r="B11" s="242" t="s">
        <v>1429</v>
      </c>
      <c r="C11" s="2">
        <v>26</v>
      </c>
      <c r="D11" s="2">
        <v>11</v>
      </c>
      <c r="E11" s="2">
        <v>5</v>
      </c>
      <c r="F11" s="2">
        <v>10</v>
      </c>
      <c r="G11" s="2">
        <v>42</v>
      </c>
      <c r="H11" s="2">
        <v>31</v>
      </c>
      <c r="I11" s="162">
        <v>27</v>
      </c>
      <c r="J11" s="1">
        <f t="shared" si="0"/>
        <v>26</v>
      </c>
      <c r="K11" s="1">
        <f t="shared" si="1"/>
        <v>27</v>
      </c>
      <c r="L11" s="1138"/>
      <c r="M11" s="1139"/>
      <c r="N11" s="1139"/>
      <c r="O11" s="1140"/>
      <c r="Q11" s="230" t="s">
        <v>757</v>
      </c>
      <c r="R11" s="20"/>
      <c r="S11" s="20"/>
      <c r="T11" s="20"/>
      <c r="U11" s="20"/>
      <c r="V11" s="2"/>
      <c r="W11" s="10"/>
      <c r="X11" s="20"/>
      <c r="Y11" s="20"/>
      <c r="Z11" s="20"/>
      <c r="AA11" s="20"/>
      <c r="AB11" s="2"/>
      <c r="AC11" s="2"/>
      <c r="AD11" s="2"/>
      <c r="AE11" s="162"/>
    </row>
    <row r="12" spans="1:31" ht="15" customHeight="1" x14ac:dyDescent="0.2">
      <c r="A12" s="237">
        <v>7</v>
      </c>
      <c r="B12" s="242" t="s">
        <v>1093</v>
      </c>
      <c r="C12" s="2">
        <v>26</v>
      </c>
      <c r="D12" s="2">
        <v>7</v>
      </c>
      <c r="E12" s="2">
        <v>11</v>
      </c>
      <c r="F12" s="2">
        <v>8</v>
      </c>
      <c r="G12" s="2">
        <v>25</v>
      </c>
      <c r="H12" s="2">
        <v>31</v>
      </c>
      <c r="I12" s="162">
        <v>25</v>
      </c>
      <c r="J12" s="1">
        <f t="shared" si="0"/>
        <v>26</v>
      </c>
      <c r="K12" s="1">
        <f t="shared" si="1"/>
        <v>25</v>
      </c>
      <c r="L12" s="1138"/>
      <c r="M12" s="1139"/>
      <c r="N12" s="1139"/>
      <c r="O12" s="1140"/>
      <c r="Q12" s="230" t="s">
        <v>229</v>
      </c>
      <c r="R12" s="20"/>
      <c r="S12" s="20"/>
      <c r="T12" s="20"/>
      <c r="U12" s="20" t="s">
        <v>532</v>
      </c>
      <c r="V12" s="2"/>
      <c r="W12" s="2"/>
      <c r="X12" s="10"/>
      <c r="Y12" s="2"/>
      <c r="Z12" s="20" t="s">
        <v>532</v>
      </c>
      <c r="AA12" s="20"/>
      <c r="AB12" s="2"/>
      <c r="AC12" s="20" t="s">
        <v>532</v>
      </c>
      <c r="AD12" s="20"/>
      <c r="AE12" s="21"/>
    </row>
    <row r="13" spans="1:31" ht="15" customHeight="1" x14ac:dyDescent="0.2">
      <c r="A13" s="237">
        <v>8</v>
      </c>
      <c r="B13" s="242" t="s">
        <v>762</v>
      </c>
      <c r="C13" s="2">
        <v>26</v>
      </c>
      <c r="D13" s="2">
        <v>8</v>
      </c>
      <c r="E13" s="2">
        <v>8</v>
      </c>
      <c r="F13" s="2">
        <v>10</v>
      </c>
      <c r="G13" s="2">
        <v>33</v>
      </c>
      <c r="H13" s="2">
        <v>43</v>
      </c>
      <c r="I13" s="162">
        <v>24</v>
      </c>
      <c r="J13" s="1">
        <f t="shared" si="0"/>
        <v>26</v>
      </c>
      <c r="K13" s="1">
        <f t="shared" si="1"/>
        <v>24</v>
      </c>
      <c r="L13" s="1138"/>
      <c r="M13" s="1139"/>
      <c r="N13" s="1139"/>
      <c r="O13" s="1140"/>
      <c r="Q13" s="230" t="s">
        <v>1111</v>
      </c>
      <c r="R13" s="20"/>
      <c r="S13" s="20"/>
      <c r="T13" s="20"/>
      <c r="U13" s="20"/>
      <c r="V13" s="20"/>
      <c r="W13" s="20"/>
      <c r="X13" s="2"/>
      <c r="Y13" s="10"/>
      <c r="Z13" s="20" t="s">
        <v>532</v>
      </c>
      <c r="AA13" s="20"/>
      <c r="AB13" s="2"/>
      <c r="AC13" s="20"/>
      <c r="AD13" s="20"/>
      <c r="AE13" s="21"/>
    </row>
    <row r="14" spans="1:31" ht="15" customHeight="1" x14ac:dyDescent="0.2">
      <c r="A14" s="237">
        <v>9</v>
      </c>
      <c r="B14" s="242" t="s">
        <v>235</v>
      </c>
      <c r="C14" s="2">
        <v>26</v>
      </c>
      <c r="D14" s="2">
        <v>9</v>
      </c>
      <c r="E14" s="2">
        <v>5</v>
      </c>
      <c r="F14" s="2">
        <v>12</v>
      </c>
      <c r="G14" s="2">
        <v>44</v>
      </c>
      <c r="H14" s="2">
        <v>45</v>
      </c>
      <c r="I14" s="162">
        <v>23</v>
      </c>
      <c r="J14" s="1">
        <f t="shared" si="0"/>
        <v>26</v>
      </c>
      <c r="K14" s="1">
        <f t="shared" si="1"/>
        <v>23</v>
      </c>
      <c r="L14" s="1138"/>
      <c r="M14" s="1139"/>
      <c r="N14" s="1139"/>
      <c r="O14" s="1140"/>
      <c r="Q14" s="230" t="s">
        <v>702</v>
      </c>
      <c r="R14" s="20"/>
      <c r="S14" s="20"/>
      <c r="T14" s="20"/>
      <c r="U14" s="20"/>
      <c r="V14" s="20"/>
      <c r="W14" s="20"/>
      <c r="X14" s="20"/>
      <c r="Y14" s="20" t="s">
        <v>532</v>
      </c>
      <c r="Z14" s="10"/>
      <c r="AA14" s="20"/>
      <c r="AB14" s="2"/>
      <c r="AC14" s="20"/>
      <c r="AD14" s="20"/>
      <c r="AE14" s="21"/>
    </row>
    <row r="15" spans="1:31" ht="15" customHeight="1" x14ac:dyDescent="0.2">
      <c r="A15" s="237">
        <v>10</v>
      </c>
      <c r="B15" s="242" t="s">
        <v>1226</v>
      </c>
      <c r="C15" s="2">
        <v>26</v>
      </c>
      <c r="D15" s="2">
        <v>10</v>
      </c>
      <c r="E15" s="2">
        <v>3</v>
      </c>
      <c r="F15" s="2">
        <v>13</v>
      </c>
      <c r="G15" s="2">
        <v>38</v>
      </c>
      <c r="H15" s="2">
        <v>45</v>
      </c>
      <c r="I15" s="162">
        <v>23</v>
      </c>
      <c r="J15" s="1">
        <f t="shared" si="0"/>
        <v>26</v>
      </c>
      <c r="K15" s="1">
        <f t="shared" si="1"/>
        <v>23</v>
      </c>
      <c r="L15" s="1138"/>
      <c r="M15" s="1139"/>
      <c r="N15" s="1139"/>
      <c r="O15" s="1140"/>
      <c r="Q15" s="230" t="s">
        <v>1112</v>
      </c>
      <c r="R15" s="20"/>
      <c r="S15" s="307"/>
      <c r="T15" s="20"/>
      <c r="U15" s="20"/>
      <c r="V15" s="20"/>
      <c r="W15" s="20"/>
      <c r="X15" s="20"/>
      <c r="Y15" s="20"/>
      <c r="Z15" s="2"/>
      <c r="AA15" s="10"/>
      <c r="AB15" s="2"/>
      <c r="AC15" s="20" t="s">
        <v>532</v>
      </c>
      <c r="AD15" s="20" t="s">
        <v>532</v>
      </c>
      <c r="AE15" s="21" t="s">
        <v>532</v>
      </c>
    </row>
    <row r="16" spans="1:31" ht="15" customHeight="1" x14ac:dyDescent="0.2">
      <c r="A16" s="237">
        <v>11</v>
      </c>
      <c r="B16" s="242" t="s">
        <v>1431</v>
      </c>
      <c r="C16" s="2">
        <v>26</v>
      </c>
      <c r="D16" s="2">
        <v>9</v>
      </c>
      <c r="E16" s="2">
        <v>4</v>
      </c>
      <c r="F16" s="2">
        <v>13</v>
      </c>
      <c r="G16" s="2">
        <v>32</v>
      </c>
      <c r="H16" s="2">
        <v>47</v>
      </c>
      <c r="I16" s="162">
        <v>22</v>
      </c>
      <c r="J16" s="1">
        <f t="shared" si="0"/>
        <v>26</v>
      </c>
      <c r="K16" s="1">
        <f t="shared" si="1"/>
        <v>22</v>
      </c>
      <c r="L16" s="1138"/>
      <c r="M16" s="1139"/>
      <c r="N16" s="1139"/>
      <c r="O16" s="1140"/>
      <c r="Q16" s="230" t="s">
        <v>1313</v>
      </c>
      <c r="R16" s="20"/>
      <c r="S16" s="20"/>
      <c r="T16" s="20"/>
      <c r="U16" s="20"/>
      <c r="V16" s="20"/>
      <c r="W16" s="20"/>
      <c r="X16" s="20"/>
      <c r="Y16" s="20"/>
      <c r="Z16" s="20"/>
      <c r="AA16" s="20" t="s">
        <v>532</v>
      </c>
      <c r="AB16" s="10"/>
      <c r="AC16" s="2"/>
      <c r="AD16" s="20"/>
      <c r="AE16" s="21"/>
    </row>
    <row r="17" spans="1:31" ht="15" customHeight="1" x14ac:dyDescent="0.2">
      <c r="A17" s="237">
        <v>12</v>
      </c>
      <c r="B17" s="242" t="s">
        <v>41</v>
      </c>
      <c r="C17" s="2">
        <v>26</v>
      </c>
      <c r="D17" s="2">
        <v>6</v>
      </c>
      <c r="E17" s="2">
        <v>8</v>
      </c>
      <c r="F17" s="2">
        <v>12</v>
      </c>
      <c r="G17" s="2">
        <v>29</v>
      </c>
      <c r="H17" s="2">
        <v>41</v>
      </c>
      <c r="I17" s="162">
        <v>20</v>
      </c>
      <c r="J17" s="1">
        <f t="shared" si="0"/>
        <v>26</v>
      </c>
      <c r="K17" s="1">
        <f t="shared" si="1"/>
        <v>20</v>
      </c>
      <c r="L17" s="1138"/>
      <c r="M17" s="1139"/>
      <c r="N17" s="1139"/>
      <c r="O17" s="1140"/>
      <c r="Q17" s="230" t="s">
        <v>653</v>
      </c>
      <c r="R17" s="20"/>
      <c r="S17" s="20"/>
      <c r="T17" s="20"/>
      <c r="U17" s="20"/>
      <c r="V17" s="20"/>
      <c r="W17" s="20"/>
      <c r="X17" s="20"/>
      <c r="Y17" s="20"/>
      <c r="Z17" s="20"/>
      <c r="AA17" s="20"/>
      <c r="AB17" s="2"/>
      <c r="AC17" s="10"/>
      <c r="AD17" s="20"/>
      <c r="AE17" s="21"/>
    </row>
    <row r="18" spans="1:31" ht="15" customHeight="1" x14ac:dyDescent="0.2">
      <c r="A18" s="237">
        <v>13</v>
      </c>
      <c r="B18" s="242" t="s">
        <v>1314</v>
      </c>
      <c r="C18" s="2">
        <v>26</v>
      </c>
      <c r="D18" s="2">
        <v>8</v>
      </c>
      <c r="E18" s="2">
        <v>4</v>
      </c>
      <c r="F18" s="2">
        <v>14</v>
      </c>
      <c r="G18" s="2">
        <v>35</v>
      </c>
      <c r="H18" s="2">
        <v>48</v>
      </c>
      <c r="I18" s="162">
        <v>20</v>
      </c>
      <c r="J18" s="1">
        <f t="shared" si="0"/>
        <v>26</v>
      </c>
      <c r="K18" s="1">
        <f t="shared" si="1"/>
        <v>20</v>
      </c>
      <c r="L18" s="1138"/>
      <c r="M18" s="1139"/>
      <c r="N18" s="1139"/>
      <c r="O18" s="1140"/>
      <c r="Q18" s="230" t="s">
        <v>1011</v>
      </c>
      <c r="R18" s="20"/>
      <c r="S18" s="20"/>
      <c r="T18" s="20"/>
      <c r="U18" s="20"/>
      <c r="V18" s="20"/>
      <c r="W18" s="20"/>
      <c r="X18" s="20"/>
      <c r="Y18" s="20"/>
      <c r="Z18" s="20"/>
      <c r="AA18" s="20" t="s">
        <v>532</v>
      </c>
      <c r="AB18" s="2"/>
      <c r="AC18" s="2"/>
      <c r="AD18" s="10"/>
      <c r="AE18" s="21"/>
    </row>
    <row r="19" spans="1:31" ht="15" customHeight="1" thickBot="1" x14ac:dyDescent="0.25">
      <c r="A19" s="238">
        <v>14</v>
      </c>
      <c r="B19" s="243" t="s">
        <v>42</v>
      </c>
      <c r="C19" s="3">
        <v>26</v>
      </c>
      <c r="D19" s="3">
        <v>6</v>
      </c>
      <c r="E19" s="3">
        <v>5</v>
      </c>
      <c r="F19" s="3">
        <v>15</v>
      </c>
      <c r="G19" s="3">
        <v>34</v>
      </c>
      <c r="H19" s="3">
        <v>51</v>
      </c>
      <c r="I19" s="164">
        <v>17</v>
      </c>
      <c r="J19" s="1">
        <f t="shared" si="0"/>
        <v>26</v>
      </c>
      <c r="K19" s="1">
        <f t="shared" si="1"/>
        <v>17</v>
      </c>
      <c r="L19" s="1141"/>
      <c r="M19" s="1142"/>
      <c r="N19" s="1142"/>
      <c r="O19" s="1143"/>
      <c r="Q19" s="231" t="s">
        <v>1214</v>
      </c>
      <c r="R19" s="23"/>
      <c r="S19" s="23"/>
      <c r="T19" s="23"/>
      <c r="U19" s="23"/>
      <c r="V19" s="23"/>
      <c r="W19" s="23"/>
      <c r="X19" s="23"/>
      <c r="Y19" s="23"/>
      <c r="Z19" s="23"/>
      <c r="AA19" s="23" t="s">
        <v>532</v>
      </c>
      <c r="AB19" s="3"/>
      <c r="AC19" s="3"/>
      <c r="AD19" s="14"/>
      <c r="AE19" s="15"/>
    </row>
    <row r="20" spans="1:31" ht="15" customHeight="1" x14ac:dyDescent="0.2">
      <c r="C20" s="1">
        <f t="shared" ref="C20:I20" si="2">SUM(C6:C19)</f>
        <v>364</v>
      </c>
      <c r="D20" s="1">
        <f t="shared" si="2"/>
        <v>145</v>
      </c>
      <c r="E20" s="1">
        <f t="shared" si="2"/>
        <v>76</v>
      </c>
      <c r="F20" s="1">
        <f t="shared" si="2"/>
        <v>143</v>
      </c>
      <c r="G20" s="1">
        <f t="shared" si="2"/>
        <v>542</v>
      </c>
      <c r="H20" s="1">
        <f t="shared" si="2"/>
        <v>543</v>
      </c>
      <c r="I20" s="1">
        <f t="shared" si="2"/>
        <v>366</v>
      </c>
      <c r="J20" s="1">
        <f t="shared" si="0"/>
        <v>364</v>
      </c>
      <c r="K20" s="1">
        <f t="shared" si="1"/>
        <v>366</v>
      </c>
    </row>
    <row r="21" spans="1:31" ht="15" customHeight="1" thickBot="1" x14ac:dyDescent="0.25"/>
    <row r="22" spans="1:31" ht="15" customHeight="1" thickBot="1" x14ac:dyDescent="0.25">
      <c r="A22" s="1117" t="s">
        <v>398</v>
      </c>
      <c r="B22" s="1118"/>
      <c r="C22" s="1118"/>
      <c r="D22" s="1118"/>
      <c r="E22" s="1118"/>
      <c r="F22" s="1118"/>
      <c r="G22" s="1111" t="s">
        <v>394</v>
      </c>
      <c r="H22" s="1112"/>
      <c r="I22" s="1113"/>
      <c r="L22" s="945" t="s">
        <v>495</v>
      </c>
      <c r="M22" s="946"/>
      <c r="N22" s="946"/>
      <c r="O22" s="947"/>
    </row>
    <row r="23" spans="1:31" ht="15" customHeight="1" thickBot="1" x14ac:dyDescent="0.25">
      <c r="A23" s="231" t="s">
        <v>496</v>
      </c>
      <c r="B23" s="232" t="s">
        <v>497</v>
      </c>
      <c r="C23" s="233" t="s">
        <v>498</v>
      </c>
      <c r="D23" s="233" t="s">
        <v>499</v>
      </c>
      <c r="E23" s="233" t="s">
        <v>500</v>
      </c>
      <c r="F23" s="233" t="s">
        <v>501</v>
      </c>
      <c r="G23" s="234" t="s">
        <v>502</v>
      </c>
      <c r="H23" s="234" t="s">
        <v>503</v>
      </c>
      <c r="I23" s="235" t="s">
        <v>504</v>
      </c>
      <c r="L23" s="948"/>
      <c r="M23" s="949"/>
      <c r="N23" s="949"/>
      <c r="O23" s="950"/>
      <c r="Q23" s="245" t="s">
        <v>396</v>
      </c>
      <c r="R23" s="228" t="s">
        <v>399</v>
      </c>
      <c r="S23" s="228" t="s">
        <v>626</v>
      </c>
      <c r="T23" s="228" t="s">
        <v>564</v>
      </c>
      <c r="U23" s="228" t="s">
        <v>59</v>
      </c>
      <c r="V23" s="228" t="s">
        <v>1438</v>
      </c>
      <c r="W23" s="228" t="s">
        <v>44</v>
      </c>
      <c r="X23" s="228" t="s">
        <v>757</v>
      </c>
      <c r="Y23" s="228" t="s">
        <v>1411</v>
      </c>
      <c r="Z23" s="228" t="s">
        <v>229</v>
      </c>
      <c r="AA23" s="228" t="s">
        <v>1411</v>
      </c>
      <c r="AB23" s="228" t="s">
        <v>545</v>
      </c>
      <c r="AC23" s="229" t="s">
        <v>613</v>
      </c>
    </row>
    <row r="24" spans="1:31" ht="15" customHeight="1" x14ac:dyDescent="0.2">
      <c r="A24" s="236">
        <v>1</v>
      </c>
      <c r="B24" s="159" t="s">
        <v>400</v>
      </c>
      <c r="C24" s="158"/>
      <c r="D24" s="158"/>
      <c r="E24" s="158"/>
      <c r="F24" s="158"/>
      <c r="G24" s="158"/>
      <c r="H24" s="158"/>
      <c r="I24" s="161"/>
      <c r="J24" s="1">
        <f t="shared" si="0"/>
        <v>0</v>
      </c>
      <c r="K24" s="1">
        <f t="shared" si="1"/>
        <v>0</v>
      </c>
      <c r="L24" s="1135" t="s">
        <v>528</v>
      </c>
      <c r="M24" s="1136"/>
      <c r="N24" s="1136"/>
      <c r="O24" s="1137"/>
      <c r="Q24" s="230" t="s">
        <v>399</v>
      </c>
      <c r="R24" s="10"/>
      <c r="S24" s="20"/>
      <c r="T24" s="2"/>
      <c r="U24" s="20"/>
      <c r="V24" s="20"/>
      <c r="W24" s="20"/>
      <c r="X24" s="20"/>
      <c r="Y24" s="20"/>
      <c r="Z24" s="2"/>
      <c r="AA24" s="2"/>
      <c r="AB24" s="2"/>
      <c r="AC24" s="162"/>
    </row>
    <row r="25" spans="1:31" ht="15" customHeight="1" x14ac:dyDescent="0.2">
      <c r="A25" s="237">
        <v>2</v>
      </c>
      <c r="B25" s="160" t="s">
        <v>401</v>
      </c>
      <c r="C25" s="2"/>
      <c r="D25" s="2"/>
      <c r="E25" s="2"/>
      <c r="F25" s="2"/>
      <c r="G25" s="2"/>
      <c r="H25" s="2"/>
      <c r="I25" s="162"/>
      <c r="J25" s="1">
        <f t="shared" si="0"/>
        <v>0</v>
      </c>
      <c r="K25" s="1">
        <f t="shared" si="1"/>
        <v>0</v>
      </c>
      <c r="L25" s="1138"/>
      <c r="M25" s="1139"/>
      <c r="N25" s="1139"/>
      <c r="O25" s="1140"/>
      <c r="Q25" s="230" t="s">
        <v>626</v>
      </c>
      <c r="R25" s="2"/>
      <c r="S25" s="10"/>
      <c r="T25" s="2"/>
      <c r="U25" s="20" t="s">
        <v>532</v>
      </c>
      <c r="V25" s="20" t="s">
        <v>532</v>
      </c>
      <c r="W25" s="20"/>
      <c r="X25" s="20"/>
      <c r="Y25" s="20"/>
      <c r="Z25" s="2"/>
      <c r="AA25" s="2"/>
      <c r="AB25" s="2"/>
      <c r="AC25" s="162"/>
    </row>
    <row r="26" spans="1:31" ht="15" customHeight="1" x14ac:dyDescent="0.2">
      <c r="A26" s="237" t="s">
        <v>521</v>
      </c>
      <c r="B26" s="160" t="s">
        <v>402</v>
      </c>
      <c r="C26" s="2"/>
      <c r="D26" s="2"/>
      <c r="E26" s="2"/>
      <c r="F26" s="2"/>
      <c r="G26" s="2"/>
      <c r="H26" s="2"/>
      <c r="I26" s="162"/>
      <c r="J26" s="1">
        <f t="shared" si="0"/>
        <v>0</v>
      </c>
      <c r="K26" s="1">
        <f t="shared" si="1"/>
        <v>0</v>
      </c>
      <c r="L26" s="1138"/>
      <c r="M26" s="1139"/>
      <c r="N26" s="1139"/>
      <c r="O26" s="1140"/>
      <c r="Q26" s="230" t="s">
        <v>564</v>
      </c>
      <c r="R26" s="20"/>
      <c r="S26" s="20" t="s">
        <v>532</v>
      </c>
      <c r="T26" s="10"/>
      <c r="U26" s="2"/>
      <c r="V26" s="20"/>
      <c r="W26" s="20"/>
      <c r="X26" s="20"/>
      <c r="Y26" s="20"/>
      <c r="Z26" s="2" t="s">
        <v>532</v>
      </c>
      <c r="AA26" s="2"/>
      <c r="AB26" s="2"/>
      <c r="AC26" s="162"/>
    </row>
    <row r="27" spans="1:31" ht="15" customHeight="1" x14ac:dyDescent="0.2">
      <c r="A27" s="237" t="s">
        <v>521</v>
      </c>
      <c r="B27" s="160" t="s">
        <v>1397</v>
      </c>
      <c r="C27" s="2"/>
      <c r="D27" s="2"/>
      <c r="E27" s="2"/>
      <c r="F27" s="2"/>
      <c r="G27" s="2"/>
      <c r="H27" s="2"/>
      <c r="I27" s="162"/>
      <c r="J27" s="1">
        <f t="shared" si="0"/>
        <v>0</v>
      </c>
      <c r="K27" s="1">
        <f t="shared" si="1"/>
        <v>0</v>
      </c>
      <c r="L27" s="1138"/>
      <c r="M27" s="1139"/>
      <c r="N27" s="1139"/>
      <c r="O27" s="1140"/>
      <c r="Q27" s="230" t="s">
        <v>59</v>
      </c>
      <c r="R27" s="20"/>
      <c r="S27" s="20"/>
      <c r="T27" s="2"/>
      <c r="U27" s="10"/>
      <c r="V27" s="20"/>
      <c r="W27" s="20"/>
      <c r="X27" s="20"/>
      <c r="Y27" s="20"/>
      <c r="Z27" s="2"/>
      <c r="AA27" s="2"/>
      <c r="AB27" s="2"/>
      <c r="AC27" s="162"/>
    </row>
    <row r="28" spans="1:31" ht="15" customHeight="1" x14ac:dyDescent="0.2">
      <c r="A28" s="237" t="s">
        <v>521</v>
      </c>
      <c r="B28" s="160" t="s">
        <v>403</v>
      </c>
      <c r="C28" s="2"/>
      <c r="D28" s="2"/>
      <c r="E28" s="2"/>
      <c r="F28" s="2"/>
      <c r="G28" s="2"/>
      <c r="H28" s="2"/>
      <c r="I28" s="162"/>
      <c r="J28" s="1">
        <f t="shared" si="0"/>
        <v>0</v>
      </c>
      <c r="K28" s="1">
        <f t="shared" si="1"/>
        <v>0</v>
      </c>
      <c r="L28" s="1138"/>
      <c r="M28" s="1139"/>
      <c r="N28" s="1139"/>
      <c r="O28" s="1140"/>
      <c r="Q28" s="230" t="s">
        <v>1438</v>
      </c>
      <c r="R28" s="20"/>
      <c r="S28" s="20" t="s">
        <v>532</v>
      </c>
      <c r="T28" s="2"/>
      <c r="U28" s="2"/>
      <c r="V28" s="10"/>
      <c r="W28" s="2"/>
      <c r="X28" s="20" t="s">
        <v>532</v>
      </c>
      <c r="Y28" s="20"/>
      <c r="Z28" s="2"/>
      <c r="AA28" s="20" t="s">
        <v>532</v>
      </c>
      <c r="AB28" s="20"/>
      <c r="AC28" s="21"/>
    </row>
    <row r="29" spans="1:31" ht="15" customHeight="1" x14ac:dyDescent="0.2">
      <c r="A29" s="237" t="s">
        <v>521</v>
      </c>
      <c r="B29" s="160" t="s">
        <v>1437</v>
      </c>
      <c r="C29" s="2"/>
      <c r="D29" s="2"/>
      <c r="E29" s="2"/>
      <c r="F29" s="2"/>
      <c r="G29" s="2"/>
      <c r="H29" s="2"/>
      <c r="I29" s="162"/>
      <c r="J29" s="1">
        <f t="shared" si="0"/>
        <v>0</v>
      </c>
      <c r="K29" s="1">
        <f t="shared" si="1"/>
        <v>0</v>
      </c>
      <c r="L29" s="1138"/>
      <c r="M29" s="1139"/>
      <c r="N29" s="1139"/>
      <c r="O29" s="1140"/>
      <c r="Q29" s="230" t="s">
        <v>44</v>
      </c>
      <c r="R29" s="20"/>
      <c r="S29" s="20"/>
      <c r="T29" s="20"/>
      <c r="U29" s="20"/>
      <c r="V29" s="2"/>
      <c r="W29" s="10"/>
      <c r="X29" s="20" t="s">
        <v>532</v>
      </c>
      <c r="Y29" s="20"/>
      <c r="Z29" s="2"/>
      <c r="AA29" s="20"/>
      <c r="AB29" s="20"/>
      <c r="AC29" s="21"/>
    </row>
    <row r="30" spans="1:31" ht="15" customHeight="1" x14ac:dyDescent="0.2">
      <c r="A30" s="237" t="s">
        <v>521</v>
      </c>
      <c r="B30" s="160" t="s">
        <v>404</v>
      </c>
      <c r="C30" s="2"/>
      <c r="D30" s="2"/>
      <c r="E30" s="2"/>
      <c r="F30" s="2"/>
      <c r="G30" s="2"/>
      <c r="H30" s="2"/>
      <c r="I30" s="162"/>
      <c r="J30" s="1">
        <f t="shared" si="0"/>
        <v>0</v>
      </c>
      <c r="K30" s="1">
        <f t="shared" si="1"/>
        <v>0</v>
      </c>
      <c r="L30" s="1138"/>
      <c r="M30" s="1139"/>
      <c r="N30" s="1139"/>
      <c r="O30" s="1140"/>
      <c r="Q30" s="230" t="s">
        <v>405</v>
      </c>
      <c r="R30" s="20"/>
      <c r="S30" s="20"/>
      <c r="T30" s="20"/>
      <c r="U30" s="20"/>
      <c r="V30" s="20"/>
      <c r="W30" s="20" t="s">
        <v>532</v>
      </c>
      <c r="X30" s="10"/>
      <c r="Y30" s="20"/>
      <c r="Z30" s="2"/>
      <c r="AA30" s="20"/>
      <c r="AB30" s="20"/>
      <c r="AC30" s="21"/>
    </row>
    <row r="31" spans="1:31" ht="15" customHeight="1" x14ac:dyDescent="0.2">
      <c r="A31" s="237" t="s">
        <v>521</v>
      </c>
      <c r="B31" s="160" t="s">
        <v>406</v>
      </c>
      <c r="C31" s="2"/>
      <c r="D31" s="2"/>
      <c r="E31" s="2"/>
      <c r="F31" s="2"/>
      <c r="G31" s="2"/>
      <c r="H31" s="2"/>
      <c r="I31" s="162"/>
      <c r="J31" s="1">
        <f t="shared" si="0"/>
        <v>0</v>
      </c>
      <c r="K31" s="1">
        <f t="shared" si="1"/>
        <v>0</v>
      </c>
      <c r="L31" s="1138"/>
      <c r="M31" s="1139"/>
      <c r="N31" s="1139"/>
      <c r="O31" s="1140"/>
      <c r="Q31" s="230" t="s">
        <v>1411</v>
      </c>
      <c r="R31" s="20"/>
      <c r="S31" s="20"/>
      <c r="T31" s="20"/>
      <c r="U31" s="20"/>
      <c r="V31" s="20"/>
      <c r="W31" s="20"/>
      <c r="X31" s="2"/>
      <c r="Y31" s="10"/>
      <c r="Z31" s="2"/>
      <c r="AA31" s="20" t="s">
        <v>532</v>
      </c>
      <c r="AB31" s="20" t="s">
        <v>532</v>
      </c>
      <c r="AC31" s="21" t="s">
        <v>532</v>
      </c>
    </row>
    <row r="32" spans="1:31" ht="15" customHeight="1" x14ac:dyDescent="0.2">
      <c r="A32" s="237" t="s">
        <v>521</v>
      </c>
      <c r="B32" s="160" t="s">
        <v>1441</v>
      </c>
      <c r="C32" s="2"/>
      <c r="D32" s="2"/>
      <c r="E32" s="2"/>
      <c r="F32" s="2"/>
      <c r="G32" s="2"/>
      <c r="H32" s="2"/>
      <c r="I32" s="162"/>
      <c r="J32" s="1">
        <f t="shared" si="0"/>
        <v>0</v>
      </c>
      <c r="K32" s="1">
        <f t="shared" si="1"/>
        <v>0</v>
      </c>
      <c r="L32" s="1138"/>
      <c r="M32" s="1139"/>
      <c r="N32" s="1139"/>
      <c r="O32" s="1140"/>
      <c r="Q32" s="230" t="s">
        <v>229</v>
      </c>
      <c r="R32" s="20"/>
      <c r="S32" s="20"/>
      <c r="T32" s="20"/>
      <c r="U32" s="20"/>
      <c r="V32" s="20"/>
      <c r="W32" s="20"/>
      <c r="X32" s="20"/>
      <c r="Y32" s="20" t="s">
        <v>532</v>
      </c>
      <c r="Z32" s="10"/>
      <c r="AA32" s="2"/>
      <c r="AB32" s="20"/>
      <c r="AC32" s="21"/>
    </row>
    <row r="33" spans="1:31" ht="15" customHeight="1" x14ac:dyDescent="0.2">
      <c r="A33" s="237" t="s">
        <v>521</v>
      </c>
      <c r="B33" s="160" t="s">
        <v>407</v>
      </c>
      <c r="C33" s="2"/>
      <c r="D33" s="2"/>
      <c r="E33" s="2"/>
      <c r="F33" s="2"/>
      <c r="G33" s="2"/>
      <c r="H33" s="2"/>
      <c r="I33" s="162"/>
      <c r="J33" s="1">
        <f t="shared" si="0"/>
        <v>0</v>
      </c>
      <c r="K33" s="1">
        <f t="shared" si="1"/>
        <v>0</v>
      </c>
      <c r="L33" s="1138"/>
      <c r="M33" s="1139"/>
      <c r="N33" s="1139"/>
      <c r="O33" s="1140"/>
      <c r="Q33" s="230" t="s">
        <v>1411</v>
      </c>
      <c r="R33" s="20"/>
      <c r="S33" s="20"/>
      <c r="T33" s="20"/>
      <c r="U33" s="20"/>
      <c r="V33" s="20"/>
      <c r="W33" s="20"/>
      <c r="X33" s="20"/>
      <c r="Y33" s="20"/>
      <c r="Z33" s="2"/>
      <c r="AA33" s="10"/>
      <c r="AB33" s="20"/>
      <c r="AC33" s="21"/>
    </row>
    <row r="34" spans="1:31" ht="15" customHeight="1" x14ac:dyDescent="0.2">
      <c r="A34" s="237" t="s">
        <v>521</v>
      </c>
      <c r="B34" s="160" t="s">
        <v>408</v>
      </c>
      <c r="C34" s="2"/>
      <c r="D34" s="2"/>
      <c r="E34" s="2"/>
      <c r="F34" s="2"/>
      <c r="G34" s="2"/>
      <c r="H34" s="2"/>
      <c r="I34" s="162"/>
      <c r="J34" s="1">
        <f t="shared" si="0"/>
        <v>0</v>
      </c>
      <c r="K34" s="1">
        <f t="shared" si="1"/>
        <v>0</v>
      </c>
      <c r="L34" s="1138"/>
      <c r="M34" s="1139"/>
      <c r="N34" s="1139"/>
      <c r="O34" s="1140"/>
      <c r="Q34" s="230" t="s">
        <v>545</v>
      </c>
      <c r="R34" s="20"/>
      <c r="S34" s="20"/>
      <c r="T34" s="20"/>
      <c r="U34" s="20"/>
      <c r="V34" s="20"/>
      <c r="W34" s="20"/>
      <c r="X34" s="20"/>
      <c r="Y34" s="20" t="s">
        <v>532</v>
      </c>
      <c r="Z34" s="2"/>
      <c r="AA34" s="2"/>
      <c r="AB34" s="10"/>
      <c r="AC34" s="21"/>
    </row>
    <row r="35" spans="1:31" ht="15" customHeight="1" thickBot="1" x14ac:dyDescent="0.25">
      <c r="A35" s="238" t="s">
        <v>521</v>
      </c>
      <c r="B35" s="163" t="s">
        <v>409</v>
      </c>
      <c r="C35" s="3"/>
      <c r="D35" s="3"/>
      <c r="E35" s="3"/>
      <c r="F35" s="3"/>
      <c r="G35" s="3"/>
      <c r="H35" s="3"/>
      <c r="I35" s="164"/>
      <c r="J35" s="1">
        <f t="shared" si="0"/>
        <v>0</v>
      </c>
      <c r="K35" s="1">
        <f t="shared" si="1"/>
        <v>0</v>
      </c>
      <c r="L35" s="1141"/>
      <c r="M35" s="1142"/>
      <c r="N35" s="1142"/>
      <c r="O35" s="1143"/>
      <c r="Q35" s="231" t="s">
        <v>613</v>
      </c>
      <c r="R35" s="23"/>
      <c r="S35" s="23"/>
      <c r="T35" s="23"/>
      <c r="U35" s="23"/>
      <c r="V35" s="23"/>
      <c r="W35" s="23"/>
      <c r="X35" s="23"/>
      <c r="Y35" s="23" t="s">
        <v>532</v>
      </c>
      <c r="Z35" s="3"/>
      <c r="AA35" s="3"/>
      <c r="AB35" s="14"/>
      <c r="AC35" s="15"/>
    </row>
    <row r="36" spans="1:31" ht="15" customHeight="1" x14ac:dyDescent="0.2">
      <c r="C36" s="1">
        <f t="shared" ref="C36:I36" si="3">SUM(C24:C35)</f>
        <v>0</v>
      </c>
      <c r="D36" s="1">
        <f t="shared" si="3"/>
        <v>0</v>
      </c>
      <c r="E36" s="1">
        <f t="shared" si="3"/>
        <v>0</v>
      </c>
      <c r="F36" s="1">
        <f t="shared" si="3"/>
        <v>0</v>
      </c>
      <c r="G36" s="1">
        <f t="shared" si="3"/>
        <v>0</v>
      </c>
      <c r="H36" s="1">
        <f t="shared" si="3"/>
        <v>0</v>
      </c>
      <c r="I36" s="1">
        <f t="shared" si="3"/>
        <v>0</v>
      </c>
      <c r="J36" s="1">
        <f t="shared" si="0"/>
        <v>0</v>
      </c>
      <c r="K36" s="1">
        <f t="shared" si="1"/>
        <v>0</v>
      </c>
    </row>
    <row r="37" spans="1:31" ht="15" customHeight="1" thickBot="1" x14ac:dyDescent="0.25"/>
    <row r="38" spans="1:31" ht="15" customHeight="1" thickBot="1" x14ac:dyDescent="0.25">
      <c r="A38" s="1117" t="s">
        <v>698</v>
      </c>
      <c r="B38" s="1118"/>
      <c r="C38" s="1118"/>
      <c r="D38" s="1118"/>
      <c r="E38" s="1118"/>
      <c r="F38" s="1118"/>
      <c r="G38" s="1111" t="s">
        <v>394</v>
      </c>
      <c r="H38" s="1112"/>
      <c r="I38" s="1113"/>
      <c r="L38" s="986" t="s">
        <v>588</v>
      </c>
      <c r="M38" s="987"/>
      <c r="N38" s="987"/>
      <c r="O38" s="988"/>
    </row>
    <row r="39" spans="1:31" ht="15" customHeight="1" thickBot="1" x14ac:dyDescent="0.25">
      <c r="A39" s="231" t="s">
        <v>496</v>
      </c>
      <c r="B39" s="232" t="s">
        <v>497</v>
      </c>
      <c r="C39" s="233" t="s">
        <v>498</v>
      </c>
      <c r="D39" s="233" t="s">
        <v>499</v>
      </c>
      <c r="E39" s="233" t="s">
        <v>500</v>
      </c>
      <c r="F39" s="233" t="s">
        <v>501</v>
      </c>
      <c r="G39" s="234" t="s">
        <v>502</v>
      </c>
      <c r="H39" s="234" t="s">
        <v>503</v>
      </c>
      <c r="I39" s="235" t="s">
        <v>504</v>
      </c>
      <c r="L39" s="989"/>
      <c r="M39" s="990"/>
      <c r="N39" s="990"/>
      <c r="O39" s="991"/>
      <c r="Q39" s="165" t="s">
        <v>396</v>
      </c>
      <c r="R39" s="228" t="s">
        <v>410</v>
      </c>
      <c r="S39" s="228" t="s">
        <v>540</v>
      </c>
      <c r="T39" s="228" t="s">
        <v>541</v>
      </c>
      <c r="U39" s="228" t="s">
        <v>626</v>
      </c>
      <c r="V39" s="228" t="s">
        <v>564</v>
      </c>
      <c r="W39" s="228" t="s">
        <v>700</v>
      </c>
      <c r="X39" s="228" t="s">
        <v>566</v>
      </c>
      <c r="Y39" s="228" t="s">
        <v>544</v>
      </c>
      <c r="Z39" s="228" t="s">
        <v>768</v>
      </c>
      <c r="AA39" s="228" t="s">
        <v>777</v>
      </c>
      <c r="AB39" s="228" t="s">
        <v>769</v>
      </c>
      <c r="AC39" s="228" t="s">
        <v>61</v>
      </c>
      <c r="AD39" s="228" t="s">
        <v>63</v>
      </c>
      <c r="AE39" s="229" t="s">
        <v>547</v>
      </c>
    </row>
    <row r="40" spans="1:31" ht="15" customHeight="1" x14ac:dyDescent="0.2">
      <c r="A40" s="244">
        <v>1</v>
      </c>
      <c r="B40" s="239" t="s">
        <v>558</v>
      </c>
      <c r="C40" s="240">
        <v>26</v>
      </c>
      <c r="D40" s="240">
        <v>15</v>
      </c>
      <c r="E40" s="240">
        <v>8</v>
      </c>
      <c r="F40" s="240">
        <v>3</v>
      </c>
      <c r="G40" s="240">
        <v>61</v>
      </c>
      <c r="H40" s="240">
        <v>31</v>
      </c>
      <c r="I40" s="241">
        <v>38</v>
      </c>
      <c r="J40" s="1">
        <f t="shared" si="0"/>
        <v>26</v>
      </c>
      <c r="K40" s="1">
        <f t="shared" si="1"/>
        <v>38</v>
      </c>
      <c r="L40" s="1135" t="s">
        <v>411</v>
      </c>
      <c r="M40" s="1136"/>
      <c r="N40" s="1136"/>
      <c r="O40" s="1137"/>
      <c r="Q40" s="230" t="s">
        <v>503</v>
      </c>
      <c r="R40" s="10"/>
      <c r="S40" s="20"/>
      <c r="T40" s="20" t="s">
        <v>532</v>
      </c>
      <c r="U40" s="20"/>
      <c r="V40" s="20"/>
      <c r="W40" s="20"/>
      <c r="X40" s="20"/>
      <c r="Y40" s="20"/>
      <c r="Z40" s="20" t="s">
        <v>532</v>
      </c>
      <c r="AA40" s="20"/>
      <c r="AB40" s="20"/>
      <c r="AC40" s="20"/>
      <c r="AD40" s="20"/>
      <c r="AE40" s="21"/>
    </row>
    <row r="41" spans="1:31" ht="15" customHeight="1" x14ac:dyDescent="0.2">
      <c r="A41" s="237">
        <v>2</v>
      </c>
      <c r="B41" s="242" t="s">
        <v>575</v>
      </c>
      <c r="C41" s="2">
        <v>26</v>
      </c>
      <c r="D41" s="2">
        <v>15</v>
      </c>
      <c r="E41" s="2">
        <v>7</v>
      </c>
      <c r="F41" s="2">
        <v>4</v>
      </c>
      <c r="G41" s="2">
        <v>55</v>
      </c>
      <c r="H41" s="2">
        <v>28</v>
      </c>
      <c r="I41" s="162">
        <v>37</v>
      </c>
      <c r="J41" s="1">
        <f t="shared" si="0"/>
        <v>26</v>
      </c>
      <c r="K41" s="1">
        <f t="shared" si="1"/>
        <v>37</v>
      </c>
      <c r="L41" s="1138"/>
      <c r="M41" s="1139"/>
      <c r="N41" s="1139"/>
      <c r="O41" s="1140"/>
      <c r="Q41" s="230" t="s">
        <v>540</v>
      </c>
      <c r="R41" s="2"/>
      <c r="S41" s="10"/>
      <c r="T41" s="20" t="s">
        <v>532</v>
      </c>
      <c r="U41" s="20"/>
      <c r="V41" s="20"/>
      <c r="W41" s="20"/>
      <c r="X41" s="20"/>
      <c r="Y41" s="20"/>
      <c r="Z41" s="20"/>
      <c r="AA41" s="20"/>
      <c r="AB41" s="20"/>
      <c r="AC41" s="20"/>
      <c r="AD41" s="20"/>
      <c r="AE41" s="21"/>
    </row>
    <row r="42" spans="1:31" ht="15" customHeight="1" x14ac:dyDescent="0.2">
      <c r="A42" s="237">
        <v>3</v>
      </c>
      <c r="B42" s="242" t="s">
        <v>551</v>
      </c>
      <c r="C42" s="2">
        <v>26</v>
      </c>
      <c r="D42" s="2">
        <v>12</v>
      </c>
      <c r="E42" s="2">
        <v>11</v>
      </c>
      <c r="F42" s="2">
        <v>3</v>
      </c>
      <c r="G42" s="2">
        <v>41</v>
      </c>
      <c r="H42" s="2">
        <v>23</v>
      </c>
      <c r="I42" s="162">
        <v>35</v>
      </c>
      <c r="J42" s="1">
        <f t="shared" si="0"/>
        <v>26</v>
      </c>
      <c r="K42" s="1">
        <f t="shared" si="1"/>
        <v>35</v>
      </c>
      <c r="L42" s="1138"/>
      <c r="M42" s="1139"/>
      <c r="N42" s="1139"/>
      <c r="O42" s="1140"/>
      <c r="Q42" s="230" t="s">
        <v>541</v>
      </c>
      <c r="R42" s="20"/>
      <c r="S42" s="20" t="s">
        <v>532</v>
      </c>
      <c r="T42" s="10"/>
      <c r="U42" s="20"/>
      <c r="V42" s="2"/>
      <c r="W42" s="20"/>
      <c r="X42" s="20"/>
      <c r="Y42" s="20"/>
      <c r="Z42" s="20"/>
      <c r="AA42" s="20"/>
      <c r="AB42" s="2"/>
      <c r="AC42" s="2"/>
      <c r="AD42" s="2"/>
      <c r="AE42" s="162"/>
    </row>
    <row r="43" spans="1:31" ht="15" customHeight="1" x14ac:dyDescent="0.2">
      <c r="A43" s="237">
        <v>4</v>
      </c>
      <c r="B43" s="242" t="s">
        <v>906</v>
      </c>
      <c r="C43" s="2">
        <v>26</v>
      </c>
      <c r="D43" s="2">
        <v>13</v>
      </c>
      <c r="E43" s="2">
        <v>7</v>
      </c>
      <c r="F43" s="2">
        <v>6</v>
      </c>
      <c r="G43" s="2">
        <v>44</v>
      </c>
      <c r="H43" s="2">
        <v>38</v>
      </c>
      <c r="I43" s="162">
        <v>33</v>
      </c>
      <c r="J43" s="1">
        <f t="shared" si="0"/>
        <v>26</v>
      </c>
      <c r="K43" s="1">
        <f t="shared" si="1"/>
        <v>33</v>
      </c>
      <c r="L43" s="1138"/>
      <c r="M43" s="1139"/>
      <c r="N43" s="1139"/>
      <c r="O43" s="1140"/>
      <c r="Q43" s="230" t="s">
        <v>626</v>
      </c>
      <c r="R43" s="20"/>
      <c r="S43" s="20"/>
      <c r="T43" s="2"/>
      <c r="U43" s="10"/>
      <c r="V43" s="2"/>
      <c r="W43" s="20" t="s">
        <v>532</v>
      </c>
      <c r="X43" s="20" t="s">
        <v>532</v>
      </c>
      <c r="Y43" s="20"/>
      <c r="Z43" s="20"/>
      <c r="AA43" s="20"/>
      <c r="AB43" s="2"/>
      <c r="AC43" s="2"/>
      <c r="AD43" s="2"/>
      <c r="AE43" s="162"/>
    </row>
    <row r="44" spans="1:31" ht="15" customHeight="1" x14ac:dyDescent="0.2">
      <c r="A44" s="237">
        <v>5</v>
      </c>
      <c r="B44" s="242" t="s">
        <v>79</v>
      </c>
      <c r="C44" s="2">
        <v>26</v>
      </c>
      <c r="D44" s="2">
        <v>13</v>
      </c>
      <c r="E44" s="2">
        <v>7</v>
      </c>
      <c r="F44" s="2">
        <v>6</v>
      </c>
      <c r="G44" s="2">
        <v>58</v>
      </c>
      <c r="H44" s="2">
        <v>27</v>
      </c>
      <c r="I44" s="162">
        <v>33</v>
      </c>
      <c r="J44" s="1">
        <f t="shared" si="0"/>
        <v>26</v>
      </c>
      <c r="K44" s="1">
        <f t="shared" si="1"/>
        <v>33</v>
      </c>
      <c r="L44" s="1138"/>
      <c r="M44" s="1139"/>
      <c r="N44" s="1139"/>
      <c r="O44" s="1140"/>
      <c r="Q44" s="230" t="s">
        <v>564</v>
      </c>
      <c r="R44" s="20"/>
      <c r="S44" s="20"/>
      <c r="T44" s="20"/>
      <c r="U44" s="20" t="s">
        <v>532</v>
      </c>
      <c r="V44" s="10"/>
      <c r="W44" s="2"/>
      <c r="X44" s="20"/>
      <c r="Y44" s="20"/>
      <c r="Z44" s="20"/>
      <c r="AA44" s="20"/>
      <c r="AB44" s="2" t="s">
        <v>532</v>
      </c>
      <c r="AC44" s="2"/>
      <c r="AD44" s="2"/>
      <c r="AE44" s="162"/>
    </row>
    <row r="45" spans="1:31" ht="15" customHeight="1" x14ac:dyDescent="0.2">
      <c r="A45" s="237">
        <v>6</v>
      </c>
      <c r="B45" s="242" t="s">
        <v>767</v>
      </c>
      <c r="C45" s="2">
        <v>26</v>
      </c>
      <c r="D45" s="2">
        <v>13</v>
      </c>
      <c r="E45" s="2">
        <v>7</v>
      </c>
      <c r="F45" s="2">
        <v>6</v>
      </c>
      <c r="G45" s="2">
        <v>52</v>
      </c>
      <c r="H45" s="2">
        <v>40</v>
      </c>
      <c r="I45" s="162">
        <v>33</v>
      </c>
      <c r="J45" s="1">
        <f t="shared" si="0"/>
        <v>26</v>
      </c>
      <c r="K45" s="1">
        <f t="shared" si="1"/>
        <v>33</v>
      </c>
      <c r="L45" s="1138"/>
      <c r="M45" s="1139"/>
      <c r="N45" s="1139"/>
      <c r="O45" s="1140"/>
      <c r="Q45" s="230" t="s">
        <v>700</v>
      </c>
      <c r="R45" s="20"/>
      <c r="S45" s="20"/>
      <c r="T45" s="20"/>
      <c r="U45" s="20"/>
      <c r="V45" s="2"/>
      <c r="W45" s="10"/>
      <c r="X45" s="20"/>
      <c r="Y45" s="20"/>
      <c r="Z45" s="20"/>
      <c r="AA45" s="20"/>
      <c r="AB45" s="2"/>
      <c r="AC45" s="2"/>
      <c r="AD45" s="2"/>
      <c r="AE45" s="162"/>
    </row>
    <row r="46" spans="1:31" ht="15" customHeight="1" x14ac:dyDescent="0.2">
      <c r="A46" s="237">
        <v>7</v>
      </c>
      <c r="B46" s="242" t="s">
        <v>781</v>
      </c>
      <c r="C46" s="2">
        <v>26</v>
      </c>
      <c r="D46" s="2">
        <v>9</v>
      </c>
      <c r="E46" s="2">
        <v>9</v>
      </c>
      <c r="F46" s="2">
        <v>8</v>
      </c>
      <c r="G46" s="2">
        <v>44</v>
      </c>
      <c r="H46" s="2">
        <v>42</v>
      </c>
      <c r="I46" s="162">
        <v>27</v>
      </c>
      <c r="J46" s="1">
        <f t="shared" si="0"/>
        <v>26</v>
      </c>
      <c r="K46" s="1">
        <f t="shared" si="1"/>
        <v>27</v>
      </c>
      <c r="L46" s="1138"/>
      <c r="M46" s="1139"/>
      <c r="N46" s="1139"/>
      <c r="O46" s="1140"/>
      <c r="Q46" s="230" t="s">
        <v>566</v>
      </c>
      <c r="R46" s="20"/>
      <c r="S46" s="20"/>
      <c r="T46" s="20"/>
      <c r="U46" s="20" t="s">
        <v>532</v>
      </c>
      <c r="V46" s="2"/>
      <c r="W46" s="2"/>
      <c r="X46" s="10"/>
      <c r="Y46" s="2"/>
      <c r="Z46" s="20" t="s">
        <v>532</v>
      </c>
      <c r="AA46" s="20"/>
      <c r="AB46" s="2"/>
      <c r="AC46" s="20" t="s">
        <v>532</v>
      </c>
      <c r="AD46" s="20"/>
      <c r="AE46" s="21"/>
    </row>
    <row r="47" spans="1:31" ht="15" customHeight="1" x14ac:dyDescent="0.2">
      <c r="A47" s="237">
        <v>8</v>
      </c>
      <c r="B47" s="242" t="s">
        <v>705</v>
      </c>
      <c r="C47" s="2">
        <v>26</v>
      </c>
      <c r="D47" s="2">
        <v>10</v>
      </c>
      <c r="E47" s="2">
        <v>6</v>
      </c>
      <c r="F47" s="2">
        <v>10</v>
      </c>
      <c r="G47" s="2">
        <v>37</v>
      </c>
      <c r="H47" s="2">
        <v>46</v>
      </c>
      <c r="I47" s="162">
        <v>26</v>
      </c>
      <c r="J47" s="1">
        <f t="shared" si="0"/>
        <v>26</v>
      </c>
      <c r="K47" s="1">
        <f t="shared" si="1"/>
        <v>26</v>
      </c>
      <c r="L47" s="1138"/>
      <c r="M47" s="1139"/>
      <c r="N47" s="1139"/>
      <c r="O47" s="1140"/>
      <c r="Q47" s="230" t="s">
        <v>544</v>
      </c>
      <c r="R47" s="20"/>
      <c r="S47" s="20"/>
      <c r="T47" s="20"/>
      <c r="U47" s="20"/>
      <c r="V47" s="20"/>
      <c r="W47" s="20"/>
      <c r="X47" s="2"/>
      <c r="Y47" s="10"/>
      <c r="Z47" s="20" t="s">
        <v>532</v>
      </c>
      <c r="AA47" s="20"/>
      <c r="AB47" s="2"/>
      <c r="AC47" s="20"/>
      <c r="AD47" s="20"/>
      <c r="AE47" s="21"/>
    </row>
    <row r="48" spans="1:31" ht="15" customHeight="1" x14ac:dyDescent="0.2">
      <c r="A48" s="237">
        <v>9</v>
      </c>
      <c r="B48" s="242" t="s">
        <v>174</v>
      </c>
      <c r="C48" s="2">
        <v>26</v>
      </c>
      <c r="D48" s="2">
        <v>6</v>
      </c>
      <c r="E48" s="2">
        <v>5</v>
      </c>
      <c r="F48" s="2">
        <v>15</v>
      </c>
      <c r="G48" s="2">
        <v>32</v>
      </c>
      <c r="H48" s="2">
        <v>57</v>
      </c>
      <c r="I48" s="162">
        <v>17</v>
      </c>
      <c r="J48" s="1">
        <f t="shared" si="0"/>
        <v>26</v>
      </c>
      <c r="K48" s="1">
        <f t="shared" si="1"/>
        <v>17</v>
      </c>
      <c r="L48" s="1138"/>
      <c r="M48" s="1139"/>
      <c r="N48" s="1139"/>
      <c r="O48" s="1140"/>
      <c r="Q48" s="230" t="s">
        <v>768</v>
      </c>
      <c r="R48" s="20"/>
      <c r="S48" s="20"/>
      <c r="T48" s="20"/>
      <c r="U48" s="20"/>
      <c r="V48" s="20"/>
      <c r="W48" s="20"/>
      <c r="X48" s="20"/>
      <c r="Y48" s="20" t="s">
        <v>532</v>
      </c>
      <c r="Z48" s="10"/>
      <c r="AA48" s="20"/>
      <c r="AB48" s="2"/>
      <c r="AC48" s="20"/>
      <c r="AD48" s="20"/>
      <c r="AE48" s="21"/>
    </row>
    <row r="49" spans="1:31" ht="15" customHeight="1" x14ac:dyDescent="0.2">
      <c r="A49" s="237">
        <v>10</v>
      </c>
      <c r="B49" s="242" t="s">
        <v>708</v>
      </c>
      <c r="C49" s="2">
        <v>26</v>
      </c>
      <c r="D49" s="2">
        <v>7</v>
      </c>
      <c r="E49" s="2">
        <v>3</v>
      </c>
      <c r="F49" s="2">
        <v>16</v>
      </c>
      <c r="G49" s="2">
        <v>32</v>
      </c>
      <c r="H49" s="2">
        <v>64</v>
      </c>
      <c r="I49" s="162">
        <v>17</v>
      </c>
      <c r="J49" s="1">
        <f t="shared" si="0"/>
        <v>26</v>
      </c>
      <c r="K49" s="1">
        <f t="shared" si="1"/>
        <v>17</v>
      </c>
      <c r="L49" s="1138"/>
      <c r="M49" s="1139"/>
      <c r="N49" s="1139"/>
      <c r="O49" s="1140"/>
      <c r="Q49" s="230" t="s">
        <v>777</v>
      </c>
      <c r="R49" s="20"/>
      <c r="S49" s="20"/>
      <c r="T49" s="20"/>
      <c r="U49" s="20"/>
      <c r="V49" s="20"/>
      <c r="W49" s="20"/>
      <c r="X49" s="20"/>
      <c r="Y49" s="20"/>
      <c r="Z49" s="2"/>
      <c r="AA49" s="10"/>
      <c r="AB49" s="2"/>
      <c r="AC49" s="20" t="s">
        <v>532</v>
      </c>
      <c r="AD49" s="20" t="s">
        <v>532</v>
      </c>
      <c r="AE49" s="21" t="s">
        <v>532</v>
      </c>
    </row>
    <row r="50" spans="1:31" ht="15" customHeight="1" x14ac:dyDescent="0.2">
      <c r="A50" s="237">
        <v>11</v>
      </c>
      <c r="B50" s="242" t="s">
        <v>711</v>
      </c>
      <c r="C50" s="2">
        <v>26</v>
      </c>
      <c r="D50" s="2">
        <v>7</v>
      </c>
      <c r="E50" s="2">
        <v>5</v>
      </c>
      <c r="F50" s="2">
        <v>14</v>
      </c>
      <c r="G50" s="2">
        <v>43</v>
      </c>
      <c r="H50" s="2">
        <v>48</v>
      </c>
      <c r="I50" s="162" t="s">
        <v>661</v>
      </c>
      <c r="J50" s="1">
        <f t="shared" si="0"/>
        <v>26</v>
      </c>
      <c r="K50" s="1">
        <f t="shared" si="1"/>
        <v>19</v>
      </c>
      <c r="L50" s="1138"/>
      <c r="M50" s="1139"/>
      <c r="N50" s="1139"/>
      <c r="O50" s="1140"/>
      <c r="Q50" s="230" t="s">
        <v>769</v>
      </c>
      <c r="R50" s="20"/>
      <c r="S50" s="20"/>
      <c r="T50" s="20"/>
      <c r="U50" s="20"/>
      <c r="V50" s="20"/>
      <c r="W50" s="20"/>
      <c r="X50" s="20"/>
      <c r="Y50" s="20"/>
      <c r="Z50" s="20"/>
      <c r="AA50" s="20" t="s">
        <v>532</v>
      </c>
      <c r="AB50" s="10"/>
      <c r="AC50" s="2"/>
      <c r="AD50" s="20"/>
      <c r="AE50" s="21"/>
    </row>
    <row r="51" spans="1:31" ht="15" customHeight="1" x14ac:dyDescent="0.2">
      <c r="A51" s="237">
        <v>12</v>
      </c>
      <c r="B51" s="242" t="s">
        <v>548</v>
      </c>
      <c r="C51" s="2">
        <v>26</v>
      </c>
      <c r="D51" s="2">
        <v>5</v>
      </c>
      <c r="E51" s="2">
        <v>8</v>
      </c>
      <c r="F51" s="2">
        <v>13</v>
      </c>
      <c r="G51" s="2">
        <v>49</v>
      </c>
      <c r="H51" s="2">
        <v>67</v>
      </c>
      <c r="I51" s="162" t="s">
        <v>412</v>
      </c>
      <c r="J51" s="1">
        <f t="shared" si="0"/>
        <v>26</v>
      </c>
      <c r="K51" s="1">
        <f t="shared" si="1"/>
        <v>18</v>
      </c>
      <c r="L51" s="1138"/>
      <c r="M51" s="1139"/>
      <c r="N51" s="1139"/>
      <c r="O51" s="1140"/>
      <c r="Q51" s="230" t="s">
        <v>61</v>
      </c>
      <c r="R51" s="20"/>
      <c r="S51" s="20"/>
      <c r="T51" s="20"/>
      <c r="U51" s="20"/>
      <c r="V51" s="20"/>
      <c r="W51" s="20"/>
      <c r="X51" s="20"/>
      <c r="Y51" s="20"/>
      <c r="Z51" s="20"/>
      <c r="AA51" s="20"/>
      <c r="AB51" s="2"/>
      <c r="AC51" s="10"/>
      <c r="AD51" s="20"/>
      <c r="AE51" s="21"/>
    </row>
    <row r="52" spans="1:31" ht="15" customHeight="1" x14ac:dyDescent="0.2">
      <c r="A52" s="237">
        <v>13</v>
      </c>
      <c r="B52" s="242" t="s">
        <v>706</v>
      </c>
      <c r="C52" s="2">
        <v>26</v>
      </c>
      <c r="D52" s="2">
        <v>5</v>
      </c>
      <c r="E52" s="2">
        <v>6</v>
      </c>
      <c r="F52" s="2">
        <v>15</v>
      </c>
      <c r="G52" s="2">
        <v>34</v>
      </c>
      <c r="H52" s="2">
        <v>66</v>
      </c>
      <c r="I52" s="162">
        <v>16</v>
      </c>
      <c r="J52" s="1">
        <f t="shared" si="0"/>
        <v>26</v>
      </c>
      <c r="K52" s="1">
        <f t="shared" si="1"/>
        <v>16</v>
      </c>
      <c r="L52" s="1138"/>
      <c r="M52" s="1139"/>
      <c r="N52" s="1139"/>
      <c r="O52" s="1140"/>
      <c r="Q52" s="230" t="s">
        <v>63</v>
      </c>
      <c r="R52" s="20"/>
      <c r="S52" s="20"/>
      <c r="T52" s="20"/>
      <c r="U52" s="20"/>
      <c r="V52" s="20"/>
      <c r="W52" s="20"/>
      <c r="X52" s="20"/>
      <c r="Y52" s="20"/>
      <c r="Z52" s="20"/>
      <c r="AA52" s="20" t="s">
        <v>532</v>
      </c>
      <c r="AB52" s="2"/>
      <c r="AC52" s="2"/>
      <c r="AD52" s="10"/>
      <c r="AE52" s="21"/>
    </row>
    <row r="53" spans="1:31" ht="15" customHeight="1" thickBot="1" x14ac:dyDescent="0.25">
      <c r="A53" s="238">
        <v>14</v>
      </c>
      <c r="B53" s="243" t="s">
        <v>554</v>
      </c>
      <c r="C53" s="3">
        <v>26</v>
      </c>
      <c r="D53" s="3">
        <v>3</v>
      </c>
      <c r="E53" s="3">
        <v>3</v>
      </c>
      <c r="F53" s="3">
        <v>17</v>
      </c>
      <c r="G53" s="3">
        <v>45</v>
      </c>
      <c r="H53" s="3">
        <v>63</v>
      </c>
      <c r="I53" s="164">
        <v>15</v>
      </c>
      <c r="J53" s="1">
        <f t="shared" si="0"/>
        <v>23</v>
      </c>
      <c r="K53" s="1">
        <f t="shared" si="1"/>
        <v>9</v>
      </c>
      <c r="L53" s="1141"/>
      <c r="M53" s="1142"/>
      <c r="N53" s="1142"/>
      <c r="O53" s="1143"/>
      <c r="Q53" s="231" t="s">
        <v>547</v>
      </c>
      <c r="R53" s="23"/>
      <c r="S53" s="23"/>
      <c r="T53" s="23"/>
      <c r="U53" s="23"/>
      <c r="V53" s="23"/>
      <c r="W53" s="23"/>
      <c r="X53" s="23"/>
      <c r="Y53" s="23"/>
      <c r="Z53" s="23"/>
      <c r="AA53" s="23" t="s">
        <v>532</v>
      </c>
      <c r="AB53" s="3"/>
      <c r="AC53" s="3"/>
      <c r="AD53" s="14"/>
      <c r="AE53" s="15"/>
    </row>
    <row r="54" spans="1:31" ht="15" customHeight="1" x14ac:dyDescent="0.2">
      <c r="C54" s="1">
        <f t="shared" ref="C54:H54" si="4">SUM(C40:C53)</f>
        <v>364</v>
      </c>
      <c r="D54" s="1">
        <f t="shared" si="4"/>
        <v>133</v>
      </c>
      <c r="E54" s="1">
        <f t="shared" si="4"/>
        <v>92</v>
      </c>
      <c r="F54" s="1">
        <f t="shared" si="4"/>
        <v>136</v>
      </c>
      <c r="G54" s="1">
        <f t="shared" si="4"/>
        <v>627</v>
      </c>
      <c r="H54" s="1">
        <f t="shared" si="4"/>
        <v>640</v>
      </c>
      <c r="I54" s="1">
        <f>SUM(I40:I53)+37</f>
        <v>364</v>
      </c>
      <c r="J54" s="1">
        <f t="shared" si="0"/>
        <v>361</v>
      </c>
      <c r="K54" s="1">
        <f t="shared" si="1"/>
        <v>358</v>
      </c>
    </row>
    <row r="55" spans="1:31" ht="15" customHeight="1" thickBot="1" x14ac:dyDescent="0.25"/>
    <row r="56" spans="1:31" ht="15" customHeight="1" thickBot="1" x14ac:dyDescent="0.25">
      <c r="A56" s="1119" t="s">
        <v>658</v>
      </c>
      <c r="B56" s="1120"/>
      <c r="C56" s="1120"/>
      <c r="D56" s="1120"/>
      <c r="E56" s="1120"/>
      <c r="F56" s="1120"/>
      <c r="G56" s="1114" t="s">
        <v>394</v>
      </c>
      <c r="H56" s="1115"/>
      <c r="I56" s="1116"/>
      <c r="L56" s="945" t="s">
        <v>495</v>
      </c>
      <c r="M56" s="946"/>
      <c r="N56" s="946"/>
      <c r="O56" s="947"/>
    </row>
    <row r="57" spans="1:31" ht="15" customHeight="1" thickBot="1" x14ac:dyDescent="0.25">
      <c r="A57" s="250" t="s">
        <v>496</v>
      </c>
      <c r="B57" s="251" t="s">
        <v>497</v>
      </c>
      <c r="C57" s="252" t="s">
        <v>498</v>
      </c>
      <c r="D57" s="252" t="s">
        <v>499</v>
      </c>
      <c r="E57" s="252" t="s">
        <v>500</v>
      </c>
      <c r="F57" s="252" t="s">
        <v>501</v>
      </c>
      <c r="G57" s="253" t="s">
        <v>502</v>
      </c>
      <c r="H57" s="253" t="s">
        <v>503</v>
      </c>
      <c r="I57" s="254" t="s">
        <v>504</v>
      </c>
      <c r="L57" s="948"/>
      <c r="M57" s="949"/>
      <c r="N57" s="949"/>
      <c r="O57" s="950"/>
      <c r="Q57" s="165" t="s">
        <v>396</v>
      </c>
      <c r="R57" s="256" t="s">
        <v>633</v>
      </c>
      <c r="S57" s="256" t="s">
        <v>507</v>
      </c>
      <c r="T57" s="256" t="s">
        <v>508</v>
      </c>
      <c r="U57" s="256" t="s">
        <v>901</v>
      </c>
      <c r="V57" s="256" t="s">
        <v>634</v>
      </c>
      <c r="W57" s="256" t="s">
        <v>1004</v>
      </c>
      <c r="X57" s="256" t="s">
        <v>669</v>
      </c>
      <c r="Y57" s="256" t="s">
        <v>509</v>
      </c>
      <c r="Z57" s="256" t="s">
        <v>514</v>
      </c>
      <c r="AA57" s="256" t="s">
        <v>322</v>
      </c>
      <c r="AB57" s="256" t="s">
        <v>635</v>
      </c>
      <c r="AC57" s="256" t="s">
        <v>413</v>
      </c>
      <c r="AD57" s="256" t="s">
        <v>645</v>
      </c>
      <c r="AE57" s="257" t="s">
        <v>177</v>
      </c>
    </row>
    <row r="58" spans="1:31" ht="15" customHeight="1" x14ac:dyDescent="0.2">
      <c r="A58" s="247">
        <v>1</v>
      </c>
      <c r="B58" s="239" t="s">
        <v>1297</v>
      </c>
      <c r="C58" s="240"/>
      <c r="D58" s="240"/>
      <c r="E58" s="240"/>
      <c r="F58" s="240"/>
      <c r="G58" s="240"/>
      <c r="H58" s="240"/>
      <c r="I58" s="241"/>
      <c r="J58" s="1">
        <f t="shared" si="0"/>
        <v>0</v>
      </c>
      <c r="K58" s="1">
        <f t="shared" si="1"/>
        <v>0</v>
      </c>
      <c r="L58" s="1135" t="s">
        <v>528</v>
      </c>
      <c r="M58" s="1136"/>
      <c r="N58" s="1136"/>
      <c r="O58" s="1137"/>
      <c r="Q58" s="255" t="s">
        <v>633</v>
      </c>
      <c r="R58" s="10"/>
      <c r="S58" s="20"/>
      <c r="T58" s="20" t="s">
        <v>532</v>
      </c>
      <c r="U58" s="20"/>
      <c r="V58" s="20"/>
      <c r="W58" s="20"/>
      <c r="X58" s="20"/>
      <c r="Y58" s="20"/>
      <c r="Z58" s="20" t="s">
        <v>532</v>
      </c>
      <c r="AA58" s="20"/>
      <c r="AB58" s="20"/>
      <c r="AC58" s="20"/>
      <c r="AD58" s="20"/>
      <c r="AE58" s="21"/>
    </row>
    <row r="59" spans="1:31" ht="15" customHeight="1" x14ac:dyDescent="0.2">
      <c r="A59" s="248">
        <v>2</v>
      </c>
      <c r="B59" s="242" t="s">
        <v>232</v>
      </c>
      <c r="C59" s="2"/>
      <c r="D59" s="2"/>
      <c r="E59" s="2"/>
      <c r="F59" s="2"/>
      <c r="G59" s="2"/>
      <c r="H59" s="2"/>
      <c r="I59" s="162"/>
      <c r="J59" s="1">
        <f t="shared" si="0"/>
        <v>0</v>
      </c>
      <c r="K59" s="1">
        <f t="shared" si="1"/>
        <v>0</v>
      </c>
      <c r="L59" s="1138"/>
      <c r="M59" s="1139"/>
      <c r="N59" s="1139"/>
      <c r="O59" s="1140"/>
      <c r="Q59" s="255" t="s">
        <v>507</v>
      </c>
      <c r="R59" s="2"/>
      <c r="S59" s="10"/>
      <c r="T59" s="20" t="s">
        <v>532</v>
      </c>
      <c r="U59" s="20"/>
      <c r="V59" s="20"/>
      <c r="W59" s="20"/>
      <c r="X59" s="20"/>
      <c r="Y59" s="20"/>
      <c r="Z59" s="20"/>
      <c r="AA59" s="20"/>
      <c r="AB59" s="20"/>
      <c r="AC59" s="20"/>
      <c r="AD59" s="20"/>
      <c r="AE59" s="21"/>
    </row>
    <row r="60" spans="1:31" ht="15" customHeight="1" x14ac:dyDescent="0.2">
      <c r="A60" s="248">
        <v>3</v>
      </c>
      <c r="B60" s="242" t="s">
        <v>1005</v>
      </c>
      <c r="C60" s="2"/>
      <c r="D60" s="2"/>
      <c r="E60" s="2"/>
      <c r="F60" s="2"/>
      <c r="G60" s="2"/>
      <c r="H60" s="2"/>
      <c r="I60" s="162"/>
      <c r="J60" s="1">
        <f t="shared" si="0"/>
        <v>0</v>
      </c>
      <c r="K60" s="1">
        <f t="shared" si="1"/>
        <v>0</v>
      </c>
      <c r="L60" s="1138"/>
      <c r="M60" s="1139"/>
      <c r="N60" s="1139"/>
      <c r="O60" s="1140"/>
      <c r="Q60" s="255" t="s">
        <v>508</v>
      </c>
      <c r="R60" s="20"/>
      <c r="S60" s="20" t="s">
        <v>532</v>
      </c>
      <c r="T60" s="10"/>
      <c r="U60" s="20"/>
      <c r="V60" s="2"/>
      <c r="W60" s="20"/>
      <c r="X60" s="20"/>
      <c r="Y60" s="20"/>
      <c r="Z60" s="20"/>
      <c r="AA60" s="20"/>
      <c r="AB60" s="2"/>
      <c r="AC60" s="2"/>
      <c r="AD60" s="2"/>
      <c r="AE60" s="162"/>
    </row>
    <row r="61" spans="1:31" ht="15" customHeight="1" x14ac:dyDescent="0.2">
      <c r="A61" s="248">
        <v>4</v>
      </c>
      <c r="B61" s="242" t="s">
        <v>522</v>
      </c>
      <c r="C61" s="2"/>
      <c r="D61" s="2"/>
      <c r="E61" s="2"/>
      <c r="F61" s="2"/>
      <c r="G61" s="2"/>
      <c r="H61" s="2"/>
      <c r="I61" s="162"/>
      <c r="J61" s="1">
        <f t="shared" si="0"/>
        <v>0</v>
      </c>
      <c r="K61" s="1">
        <f t="shared" si="1"/>
        <v>0</v>
      </c>
      <c r="L61" s="1138"/>
      <c r="M61" s="1139"/>
      <c r="N61" s="1139"/>
      <c r="O61" s="1140"/>
      <c r="Q61" s="255" t="s">
        <v>901</v>
      </c>
      <c r="R61" s="20"/>
      <c r="S61" s="20"/>
      <c r="T61" s="2"/>
      <c r="U61" s="10"/>
      <c r="V61" s="2"/>
      <c r="W61" s="20" t="s">
        <v>532</v>
      </c>
      <c r="X61" s="20" t="s">
        <v>532</v>
      </c>
      <c r="Y61" s="20"/>
      <c r="Z61" s="20"/>
      <c r="AA61" s="20"/>
      <c r="AB61" s="2"/>
      <c r="AC61" s="2"/>
      <c r="AD61" s="2"/>
      <c r="AE61" s="162"/>
    </row>
    <row r="62" spans="1:31" ht="15" customHeight="1" x14ac:dyDescent="0.2">
      <c r="A62" s="248">
        <v>5</v>
      </c>
      <c r="B62" s="242" t="s">
        <v>523</v>
      </c>
      <c r="C62" s="2"/>
      <c r="D62" s="2"/>
      <c r="E62" s="2"/>
      <c r="F62" s="2"/>
      <c r="G62" s="2"/>
      <c r="H62" s="2"/>
      <c r="I62" s="162"/>
      <c r="J62" s="1">
        <f t="shared" si="0"/>
        <v>0</v>
      </c>
      <c r="K62" s="1">
        <f t="shared" si="1"/>
        <v>0</v>
      </c>
      <c r="L62" s="1138"/>
      <c r="M62" s="1139"/>
      <c r="N62" s="1139"/>
      <c r="O62" s="1140"/>
      <c r="Q62" s="255" t="s">
        <v>634</v>
      </c>
      <c r="R62" s="20"/>
      <c r="S62" s="20"/>
      <c r="T62" s="20"/>
      <c r="U62" s="20" t="s">
        <v>532</v>
      </c>
      <c r="V62" s="10"/>
      <c r="W62" s="2"/>
      <c r="X62" s="20"/>
      <c r="Y62" s="20"/>
      <c r="Z62" s="20"/>
      <c r="AA62" s="20"/>
      <c r="AB62" s="2" t="s">
        <v>532</v>
      </c>
      <c r="AC62" s="2"/>
      <c r="AD62" s="2"/>
      <c r="AE62" s="162"/>
    </row>
    <row r="63" spans="1:31" ht="15" customHeight="1" x14ac:dyDescent="0.2">
      <c r="A63" s="248">
        <v>6</v>
      </c>
      <c r="B63" s="242" t="s">
        <v>639</v>
      </c>
      <c r="C63" s="2"/>
      <c r="D63" s="2"/>
      <c r="E63" s="2"/>
      <c r="F63" s="2"/>
      <c r="G63" s="2"/>
      <c r="H63" s="2"/>
      <c r="I63" s="162"/>
      <c r="J63" s="1">
        <f t="shared" si="0"/>
        <v>0</v>
      </c>
      <c r="K63" s="1">
        <f t="shared" si="1"/>
        <v>0</v>
      </c>
      <c r="L63" s="1138"/>
      <c r="M63" s="1139"/>
      <c r="N63" s="1139"/>
      <c r="O63" s="1140"/>
      <c r="Q63" s="255" t="s">
        <v>1004</v>
      </c>
      <c r="R63" s="20"/>
      <c r="S63" s="20"/>
      <c r="T63" s="20"/>
      <c r="U63" s="20"/>
      <c r="V63" s="2"/>
      <c r="W63" s="10"/>
      <c r="X63" s="20"/>
      <c r="Y63" s="20"/>
      <c r="Z63" s="20"/>
      <c r="AA63" s="20"/>
      <c r="AB63" s="2"/>
      <c r="AC63" s="2"/>
      <c r="AD63" s="2"/>
      <c r="AE63" s="162"/>
    </row>
    <row r="64" spans="1:31" ht="15" customHeight="1" x14ac:dyDescent="0.2">
      <c r="A64" s="248">
        <v>7</v>
      </c>
      <c r="B64" s="242" t="s">
        <v>1002</v>
      </c>
      <c r="C64" s="2"/>
      <c r="D64" s="2"/>
      <c r="E64" s="2"/>
      <c r="F64" s="2"/>
      <c r="G64" s="2"/>
      <c r="H64" s="2"/>
      <c r="I64" s="162"/>
      <c r="J64" s="1">
        <f t="shared" si="0"/>
        <v>0</v>
      </c>
      <c r="K64" s="1">
        <f t="shared" si="1"/>
        <v>0</v>
      </c>
      <c r="L64" s="1138"/>
      <c r="M64" s="1139"/>
      <c r="N64" s="1139"/>
      <c r="O64" s="1140"/>
      <c r="Q64" s="255" t="s">
        <v>669</v>
      </c>
      <c r="R64" s="20"/>
      <c r="S64" s="20"/>
      <c r="T64" s="20"/>
      <c r="U64" s="20" t="s">
        <v>532</v>
      </c>
      <c r="V64" s="2"/>
      <c r="W64" s="2"/>
      <c r="X64" s="10"/>
      <c r="Y64" s="2"/>
      <c r="Z64" s="20" t="s">
        <v>532</v>
      </c>
      <c r="AA64" s="20"/>
      <c r="AB64" s="2"/>
      <c r="AC64" s="20" t="s">
        <v>532</v>
      </c>
      <c r="AD64" s="20"/>
      <c r="AE64" s="21"/>
    </row>
    <row r="65" spans="1:31" ht="15" customHeight="1" x14ac:dyDescent="0.2">
      <c r="A65" s="248">
        <v>8</v>
      </c>
      <c r="B65" s="242" t="s">
        <v>678</v>
      </c>
      <c r="C65" s="2"/>
      <c r="D65" s="2"/>
      <c r="E65" s="2"/>
      <c r="F65" s="2"/>
      <c r="G65" s="2"/>
      <c r="H65" s="2"/>
      <c r="I65" s="162"/>
      <c r="J65" s="1">
        <f t="shared" si="0"/>
        <v>0</v>
      </c>
      <c r="K65" s="1">
        <f t="shared" si="1"/>
        <v>0</v>
      </c>
      <c r="L65" s="1138"/>
      <c r="M65" s="1139"/>
      <c r="N65" s="1139"/>
      <c r="O65" s="1140"/>
      <c r="Q65" s="255" t="s">
        <v>509</v>
      </c>
      <c r="R65" s="20"/>
      <c r="S65" s="20"/>
      <c r="T65" s="20"/>
      <c r="U65" s="20"/>
      <c r="V65" s="20"/>
      <c r="W65" s="20"/>
      <c r="X65" s="2"/>
      <c r="Y65" s="10"/>
      <c r="Z65" s="20" t="s">
        <v>532</v>
      </c>
      <c r="AA65" s="20"/>
      <c r="AB65" s="2"/>
      <c r="AC65" s="20"/>
      <c r="AD65" s="20"/>
      <c r="AE65" s="21"/>
    </row>
    <row r="66" spans="1:31" ht="15" customHeight="1" x14ac:dyDescent="0.2">
      <c r="A66" s="248">
        <v>9</v>
      </c>
      <c r="B66" s="242" t="s">
        <v>524</v>
      </c>
      <c r="C66" s="2"/>
      <c r="D66" s="2"/>
      <c r="E66" s="2"/>
      <c r="F66" s="2"/>
      <c r="G66" s="2"/>
      <c r="H66" s="2"/>
      <c r="I66" s="162"/>
      <c r="J66" s="1">
        <f t="shared" si="0"/>
        <v>0</v>
      </c>
      <c r="K66" s="1">
        <f t="shared" si="1"/>
        <v>0</v>
      </c>
      <c r="L66" s="1138"/>
      <c r="M66" s="1139"/>
      <c r="N66" s="1139"/>
      <c r="O66" s="1140"/>
      <c r="Q66" s="255" t="s">
        <v>514</v>
      </c>
      <c r="R66" s="20"/>
      <c r="S66" s="20"/>
      <c r="T66" s="20"/>
      <c r="U66" s="20"/>
      <c r="V66" s="20"/>
      <c r="W66" s="20"/>
      <c r="X66" s="20"/>
      <c r="Y66" s="20" t="s">
        <v>532</v>
      </c>
      <c r="Z66" s="10"/>
      <c r="AA66" s="20"/>
      <c r="AB66" s="2"/>
      <c r="AC66" s="20"/>
      <c r="AD66" s="20"/>
      <c r="AE66" s="21"/>
    </row>
    <row r="67" spans="1:31" ht="15" customHeight="1" x14ac:dyDescent="0.2">
      <c r="A67" s="248">
        <v>10</v>
      </c>
      <c r="B67" s="242" t="s">
        <v>529</v>
      </c>
      <c r="C67" s="2"/>
      <c r="D67" s="2"/>
      <c r="E67" s="2"/>
      <c r="F67" s="2"/>
      <c r="G67" s="2"/>
      <c r="H67" s="2"/>
      <c r="I67" s="162"/>
      <c r="J67" s="1">
        <f t="shared" si="0"/>
        <v>0</v>
      </c>
      <c r="K67" s="1">
        <f t="shared" si="1"/>
        <v>0</v>
      </c>
      <c r="L67" s="1138"/>
      <c r="M67" s="1139"/>
      <c r="N67" s="1139"/>
      <c r="O67" s="1140"/>
      <c r="Q67" s="255" t="s">
        <v>322</v>
      </c>
      <c r="R67" s="20"/>
      <c r="S67" s="20"/>
      <c r="T67" s="20"/>
      <c r="U67" s="20"/>
      <c r="V67" s="20"/>
      <c r="W67" s="20"/>
      <c r="X67" s="20"/>
      <c r="Y67" s="20"/>
      <c r="Z67" s="2"/>
      <c r="AA67" s="10"/>
      <c r="AB67" s="2"/>
      <c r="AC67" s="20" t="s">
        <v>532</v>
      </c>
      <c r="AD67" s="20" t="s">
        <v>532</v>
      </c>
      <c r="AE67" s="21" t="s">
        <v>532</v>
      </c>
    </row>
    <row r="68" spans="1:31" ht="15" customHeight="1" x14ac:dyDescent="0.2">
      <c r="A68" s="248">
        <v>11</v>
      </c>
      <c r="B68" s="242" t="s">
        <v>327</v>
      </c>
      <c r="C68" s="2"/>
      <c r="D68" s="2"/>
      <c r="E68" s="2"/>
      <c r="F68" s="2"/>
      <c r="G68" s="2"/>
      <c r="H68" s="2"/>
      <c r="I68" s="162"/>
      <c r="J68" s="1">
        <f t="shared" si="0"/>
        <v>0</v>
      </c>
      <c r="K68" s="1">
        <f t="shared" si="1"/>
        <v>0</v>
      </c>
      <c r="L68" s="1138"/>
      <c r="M68" s="1139"/>
      <c r="N68" s="1139"/>
      <c r="O68" s="1140"/>
      <c r="Q68" s="255" t="s">
        <v>635</v>
      </c>
      <c r="R68" s="20"/>
      <c r="S68" s="20"/>
      <c r="T68" s="20"/>
      <c r="U68" s="20"/>
      <c r="V68" s="20"/>
      <c r="W68" s="20"/>
      <c r="X68" s="20"/>
      <c r="Y68" s="20"/>
      <c r="Z68" s="20"/>
      <c r="AA68" s="20" t="s">
        <v>532</v>
      </c>
      <c r="AB68" s="10"/>
      <c r="AC68" s="2"/>
      <c r="AD68" s="20"/>
      <c r="AE68" s="21"/>
    </row>
    <row r="69" spans="1:31" ht="15" customHeight="1" x14ac:dyDescent="0.2">
      <c r="A69" s="248">
        <v>12</v>
      </c>
      <c r="B69" s="242" t="s">
        <v>326</v>
      </c>
      <c r="C69" s="2"/>
      <c r="D69" s="2"/>
      <c r="E69" s="2"/>
      <c r="F69" s="2"/>
      <c r="G69" s="2"/>
      <c r="H69" s="2"/>
      <c r="I69" s="162"/>
      <c r="J69" s="1">
        <f t="shared" si="0"/>
        <v>0</v>
      </c>
      <c r="K69" s="1">
        <f t="shared" si="1"/>
        <v>0</v>
      </c>
      <c r="L69" s="1138"/>
      <c r="M69" s="1139"/>
      <c r="N69" s="1139"/>
      <c r="O69" s="1140"/>
      <c r="Q69" s="255" t="s">
        <v>1111</v>
      </c>
      <c r="R69" s="20"/>
      <c r="S69" s="20"/>
      <c r="T69" s="20"/>
      <c r="U69" s="20"/>
      <c r="V69" s="20"/>
      <c r="W69" s="20"/>
      <c r="X69" s="20"/>
      <c r="Y69" s="20"/>
      <c r="Z69" s="20"/>
      <c r="AA69" s="20"/>
      <c r="AB69" s="2"/>
      <c r="AC69" s="10"/>
      <c r="AD69" s="20"/>
      <c r="AE69" s="21"/>
    </row>
    <row r="70" spans="1:31" ht="15" customHeight="1" x14ac:dyDescent="0.2">
      <c r="A70" s="248">
        <v>13</v>
      </c>
      <c r="B70" s="242" t="s">
        <v>647</v>
      </c>
      <c r="C70" s="2"/>
      <c r="D70" s="2"/>
      <c r="E70" s="2"/>
      <c r="F70" s="2"/>
      <c r="G70" s="2"/>
      <c r="H70" s="2"/>
      <c r="I70" s="162"/>
      <c r="J70" s="1">
        <f t="shared" ref="J70:J135" si="5">D70+E70+F70</f>
        <v>0</v>
      </c>
      <c r="K70" s="1">
        <f t="shared" ref="K70:K135" si="6">D70*2+E70</f>
        <v>0</v>
      </c>
      <c r="L70" s="1138"/>
      <c r="M70" s="1139"/>
      <c r="N70" s="1139"/>
      <c r="O70" s="1140"/>
      <c r="Q70" s="255" t="s">
        <v>645</v>
      </c>
      <c r="R70" s="20"/>
      <c r="S70" s="20"/>
      <c r="T70" s="20"/>
      <c r="U70" s="20"/>
      <c r="V70" s="20"/>
      <c r="W70" s="20"/>
      <c r="X70" s="20"/>
      <c r="Y70" s="20"/>
      <c r="Z70" s="20"/>
      <c r="AA70" s="20" t="s">
        <v>532</v>
      </c>
      <c r="AB70" s="2"/>
      <c r="AC70" s="2"/>
      <c r="AD70" s="10"/>
      <c r="AE70" s="21"/>
    </row>
    <row r="71" spans="1:31" ht="15" customHeight="1" thickBot="1" x14ac:dyDescent="0.25">
      <c r="A71" s="249">
        <v>14</v>
      </c>
      <c r="B71" s="243" t="s">
        <v>178</v>
      </c>
      <c r="C71" s="3"/>
      <c r="D71" s="3"/>
      <c r="E71" s="3"/>
      <c r="F71" s="3"/>
      <c r="G71" s="3"/>
      <c r="H71" s="3"/>
      <c r="I71" s="164"/>
      <c r="J71" s="1">
        <f t="shared" si="5"/>
        <v>0</v>
      </c>
      <c r="K71" s="1">
        <f t="shared" si="6"/>
        <v>0</v>
      </c>
      <c r="L71" s="1141"/>
      <c r="M71" s="1142"/>
      <c r="N71" s="1142"/>
      <c r="O71" s="1143"/>
      <c r="Q71" s="250" t="s">
        <v>177</v>
      </c>
      <c r="R71" s="23"/>
      <c r="S71" s="23"/>
      <c r="T71" s="23"/>
      <c r="U71" s="23"/>
      <c r="V71" s="23"/>
      <c r="W71" s="23"/>
      <c r="X71" s="23"/>
      <c r="Y71" s="23"/>
      <c r="Z71" s="23"/>
      <c r="AA71" s="23" t="s">
        <v>532</v>
      </c>
      <c r="AB71" s="3"/>
      <c r="AC71" s="3"/>
      <c r="AD71" s="14"/>
      <c r="AE71" s="15"/>
    </row>
    <row r="72" spans="1:31" ht="15" customHeight="1" x14ac:dyDescent="0.2">
      <c r="C72" s="1">
        <v>0</v>
      </c>
      <c r="D72" s="1">
        <v>0</v>
      </c>
      <c r="E72" s="1">
        <v>0</v>
      </c>
      <c r="F72" s="1">
        <v>0</v>
      </c>
      <c r="G72" s="1">
        <v>0</v>
      </c>
      <c r="H72" s="1">
        <v>0</v>
      </c>
      <c r="I72" s="1">
        <v>0</v>
      </c>
      <c r="J72" s="1">
        <f t="shared" si="5"/>
        <v>0</v>
      </c>
      <c r="K72" s="1">
        <f t="shared" si="6"/>
        <v>0</v>
      </c>
    </row>
    <row r="73" spans="1:31" ht="15" customHeight="1" thickBot="1" x14ac:dyDescent="0.25"/>
    <row r="74" spans="1:31" ht="15" customHeight="1" thickBot="1" x14ac:dyDescent="0.25">
      <c r="A74" s="1119" t="s">
        <v>665</v>
      </c>
      <c r="B74" s="1120"/>
      <c r="C74" s="1120"/>
      <c r="D74" s="1120"/>
      <c r="E74" s="1120"/>
      <c r="F74" s="1169"/>
      <c r="G74" s="1168" t="s">
        <v>394</v>
      </c>
      <c r="H74" s="1120"/>
      <c r="I74" s="1167"/>
      <c r="L74" s="945" t="s">
        <v>495</v>
      </c>
      <c r="M74" s="946"/>
      <c r="N74" s="946"/>
      <c r="O74" s="947"/>
    </row>
    <row r="75" spans="1:31" ht="15" customHeight="1" thickBot="1" x14ac:dyDescent="0.25">
      <c r="A75" s="250" t="s">
        <v>496</v>
      </c>
      <c r="B75" s="251" t="s">
        <v>497</v>
      </c>
      <c r="C75" s="252" t="s">
        <v>498</v>
      </c>
      <c r="D75" s="252" t="s">
        <v>499</v>
      </c>
      <c r="E75" s="252" t="s">
        <v>500</v>
      </c>
      <c r="F75" s="252" t="s">
        <v>501</v>
      </c>
      <c r="G75" s="252" t="s">
        <v>502</v>
      </c>
      <c r="H75" s="252" t="s">
        <v>503</v>
      </c>
      <c r="I75" s="258" t="s">
        <v>504</v>
      </c>
      <c r="L75" s="948"/>
      <c r="M75" s="949"/>
      <c r="N75" s="949"/>
      <c r="O75" s="950"/>
      <c r="Q75" s="165" t="s">
        <v>396</v>
      </c>
      <c r="R75" s="256" t="s">
        <v>946</v>
      </c>
      <c r="S75" s="256" t="s">
        <v>541</v>
      </c>
      <c r="T75" s="256" t="s">
        <v>414</v>
      </c>
      <c r="U75" s="256" t="s">
        <v>517</v>
      </c>
      <c r="V75" s="256" t="s">
        <v>415</v>
      </c>
      <c r="W75" s="256" t="s">
        <v>704</v>
      </c>
      <c r="X75" s="256" t="s">
        <v>672</v>
      </c>
      <c r="Y75" s="256" t="s">
        <v>955</v>
      </c>
      <c r="Z75" s="256" t="s">
        <v>416</v>
      </c>
      <c r="AA75" s="257" t="s">
        <v>417</v>
      </c>
    </row>
    <row r="76" spans="1:31" ht="15" customHeight="1" x14ac:dyDescent="0.2">
      <c r="A76" s="247" t="s">
        <v>418</v>
      </c>
      <c r="B76" s="239" t="s">
        <v>419</v>
      </c>
      <c r="C76" s="240"/>
      <c r="D76" s="240"/>
      <c r="E76" s="240"/>
      <c r="F76" s="240"/>
      <c r="G76" s="240"/>
      <c r="H76" s="240"/>
      <c r="I76" s="241"/>
      <c r="J76" s="1">
        <f t="shared" si="5"/>
        <v>0</v>
      </c>
      <c r="K76" s="1">
        <f t="shared" si="6"/>
        <v>0</v>
      </c>
      <c r="L76" s="1135" t="s">
        <v>528</v>
      </c>
      <c r="M76" s="1136"/>
      <c r="N76" s="1136"/>
      <c r="O76" s="1137"/>
      <c r="Q76" s="255" t="s">
        <v>946</v>
      </c>
      <c r="R76" s="10"/>
      <c r="S76" s="2"/>
      <c r="T76" s="20"/>
      <c r="U76" s="20"/>
      <c r="V76" s="20"/>
      <c r="W76" s="20"/>
      <c r="X76" s="2" t="s">
        <v>532</v>
      </c>
      <c r="Y76" s="2"/>
      <c r="Z76" s="2"/>
      <c r="AA76" s="162"/>
    </row>
    <row r="77" spans="1:31" ht="15" customHeight="1" x14ac:dyDescent="0.2">
      <c r="A77" s="248" t="s">
        <v>521</v>
      </c>
      <c r="B77" s="242" t="s">
        <v>420</v>
      </c>
      <c r="C77" s="2"/>
      <c r="D77" s="2"/>
      <c r="E77" s="2"/>
      <c r="F77" s="2"/>
      <c r="G77" s="2"/>
      <c r="H77" s="2"/>
      <c r="I77" s="162"/>
      <c r="J77" s="1">
        <f t="shared" si="5"/>
        <v>0</v>
      </c>
      <c r="K77" s="1">
        <f t="shared" si="6"/>
        <v>0</v>
      </c>
      <c r="L77" s="1138"/>
      <c r="M77" s="1139"/>
      <c r="N77" s="1139"/>
      <c r="O77" s="1140"/>
      <c r="Q77" s="255" t="s">
        <v>541</v>
      </c>
      <c r="R77" s="2"/>
      <c r="S77" s="10"/>
      <c r="T77" s="20"/>
      <c r="U77" s="20"/>
      <c r="V77" s="20"/>
      <c r="W77" s="20"/>
      <c r="X77" s="2"/>
      <c r="Y77" s="2"/>
      <c r="Z77" s="2"/>
      <c r="AA77" s="162"/>
    </row>
    <row r="78" spans="1:31" ht="15" customHeight="1" x14ac:dyDescent="0.2">
      <c r="A78" s="248" t="s">
        <v>521</v>
      </c>
      <c r="B78" s="242" t="s">
        <v>421</v>
      </c>
      <c r="C78" s="2"/>
      <c r="D78" s="2"/>
      <c r="E78" s="2"/>
      <c r="F78" s="2"/>
      <c r="G78" s="2"/>
      <c r="H78" s="2"/>
      <c r="I78" s="162"/>
      <c r="J78" s="1">
        <f t="shared" si="5"/>
        <v>0</v>
      </c>
      <c r="K78" s="1">
        <f t="shared" si="6"/>
        <v>0</v>
      </c>
      <c r="L78" s="1138"/>
      <c r="M78" s="1139"/>
      <c r="N78" s="1139"/>
      <c r="O78" s="1140"/>
      <c r="Q78" s="255" t="s">
        <v>414</v>
      </c>
      <c r="R78" s="2"/>
      <c r="S78" s="2"/>
      <c r="T78" s="10"/>
      <c r="U78" s="2"/>
      <c r="V78" s="20" t="s">
        <v>532</v>
      </c>
      <c r="W78" s="20"/>
      <c r="X78" s="2"/>
      <c r="Y78" s="20" t="s">
        <v>532</v>
      </c>
      <c r="Z78" s="20"/>
      <c r="AA78" s="21"/>
    </row>
    <row r="79" spans="1:31" ht="15" customHeight="1" x14ac:dyDescent="0.2">
      <c r="A79" s="248" t="s">
        <v>521</v>
      </c>
      <c r="B79" s="242" t="s">
        <v>422</v>
      </c>
      <c r="C79" s="2"/>
      <c r="D79" s="2"/>
      <c r="E79" s="2"/>
      <c r="F79" s="2"/>
      <c r="G79" s="2"/>
      <c r="H79" s="2"/>
      <c r="I79" s="162"/>
      <c r="J79" s="1">
        <f t="shared" si="5"/>
        <v>0</v>
      </c>
      <c r="K79" s="1">
        <f t="shared" si="6"/>
        <v>0</v>
      </c>
      <c r="L79" s="1138"/>
      <c r="M79" s="1139"/>
      <c r="N79" s="1139"/>
      <c r="O79" s="1140"/>
      <c r="Q79" s="255" t="s">
        <v>517</v>
      </c>
      <c r="R79" s="20"/>
      <c r="S79" s="20"/>
      <c r="T79" s="2"/>
      <c r="U79" s="10"/>
      <c r="V79" s="20" t="s">
        <v>532</v>
      </c>
      <c r="W79" s="20"/>
      <c r="X79" s="2"/>
      <c r="Y79" s="20"/>
      <c r="Z79" s="20"/>
      <c r="AA79" s="21"/>
    </row>
    <row r="80" spans="1:31" ht="15" customHeight="1" x14ac:dyDescent="0.2">
      <c r="A80" s="248" t="s">
        <v>521</v>
      </c>
      <c r="B80" s="242" t="s">
        <v>721</v>
      </c>
      <c r="C80" s="2"/>
      <c r="D80" s="2"/>
      <c r="E80" s="2"/>
      <c r="F80" s="2"/>
      <c r="G80" s="2"/>
      <c r="H80" s="2"/>
      <c r="I80" s="162"/>
      <c r="J80" s="1">
        <f t="shared" si="5"/>
        <v>0</v>
      </c>
      <c r="K80" s="1">
        <f t="shared" si="6"/>
        <v>0</v>
      </c>
      <c r="L80" s="1138"/>
      <c r="M80" s="1139"/>
      <c r="N80" s="1139"/>
      <c r="O80" s="1140"/>
      <c r="Q80" s="255" t="s">
        <v>415</v>
      </c>
      <c r="R80" s="20"/>
      <c r="S80" s="20"/>
      <c r="T80" s="20"/>
      <c r="U80" s="20" t="s">
        <v>532</v>
      </c>
      <c r="V80" s="10"/>
      <c r="W80" s="20"/>
      <c r="X80" s="2"/>
      <c r="Y80" s="20"/>
      <c r="Z80" s="20"/>
      <c r="AA80" s="21"/>
    </row>
    <row r="81" spans="1:29" ht="15" customHeight="1" x14ac:dyDescent="0.2">
      <c r="A81" s="248" t="s">
        <v>521</v>
      </c>
      <c r="B81" s="242" t="s">
        <v>1406</v>
      </c>
      <c r="C81" s="2"/>
      <c r="D81" s="2"/>
      <c r="E81" s="2"/>
      <c r="F81" s="2"/>
      <c r="G81" s="2"/>
      <c r="H81" s="2"/>
      <c r="I81" s="162"/>
      <c r="J81" s="1">
        <f t="shared" si="5"/>
        <v>0</v>
      </c>
      <c r="K81" s="1">
        <f t="shared" si="6"/>
        <v>0</v>
      </c>
      <c r="L81" s="1138"/>
      <c r="M81" s="1139"/>
      <c r="N81" s="1139"/>
      <c r="O81" s="1140"/>
      <c r="Q81" s="255" t="s">
        <v>704</v>
      </c>
      <c r="R81" s="20"/>
      <c r="S81" s="20"/>
      <c r="T81" s="20"/>
      <c r="U81" s="20"/>
      <c r="V81" s="2"/>
      <c r="W81" s="10"/>
      <c r="X81" s="2"/>
      <c r="Y81" s="20" t="s">
        <v>532</v>
      </c>
      <c r="Z81" s="20" t="s">
        <v>532</v>
      </c>
      <c r="AA81" s="21" t="s">
        <v>532</v>
      </c>
    </row>
    <row r="82" spans="1:29" ht="15" customHeight="1" x14ac:dyDescent="0.2">
      <c r="A82" s="248" t="s">
        <v>521</v>
      </c>
      <c r="B82" s="242" t="s">
        <v>682</v>
      </c>
      <c r="C82" s="2"/>
      <c r="D82" s="2"/>
      <c r="E82" s="2"/>
      <c r="F82" s="2"/>
      <c r="G82" s="2"/>
      <c r="H82" s="2"/>
      <c r="I82" s="162"/>
      <c r="J82" s="1">
        <f t="shared" si="5"/>
        <v>0</v>
      </c>
      <c r="K82" s="1">
        <f t="shared" si="6"/>
        <v>0</v>
      </c>
      <c r="L82" s="1138"/>
      <c r="M82" s="1139"/>
      <c r="N82" s="1139"/>
      <c r="O82" s="1140"/>
      <c r="Q82" s="255" t="s">
        <v>672</v>
      </c>
      <c r="R82" s="20"/>
      <c r="S82" s="20"/>
      <c r="T82" s="20"/>
      <c r="U82" s="20"/>
      <c r="V82" s="20"/>
      <c r="W82" s="20" t="s">
        <v>532</v>
      </c>
      <c r="X82" s="10"/>
      <c r="Y82" s="2"/>
      <c r="Z82" s="20"/>
      <c r="AA82" s="21"/>
    </row>
    <row r="83" spans="1:29" ht="15" customHeight="1" x14ac:dyDescent="0.2">
      <c r="A83" s="248" t="s">
        <v>521</v>
      </c>
      <c r="B83" s="242" t="s">
        <v>180</v>
      </c>
      <c r="C83" s="2"/>
      <c r="D83" s="2"/>
      <c r="E83" s="2"/>
      <c r="F83" s="2"/>
      <c r="G83" s="2"/>
      <c r="H83" s="2"/>
      <c r="I83" s="162"/>
      <c r="J83" s="1">
        <f t="shared" si="5"/>
        <v>0</v>
      </c>
      <c r="K83" s="1">
        <f t="shared" si="6"/>
        <v>0</v>
      </c>
      <c r="L83" s="1138"/>
      <c r="M83" s="1139"/>
      <c r="N83" s="1139"/>
      <c r="O83" s="1140"/>
      <c r="Q83" s="255" t="s">
        <v>955</v>
      </c>
      <c r="R83" s="20"/>
      <c r="S83" s="20"/>
      <c r="T83" s="20"/>
      <c r="U83" s="20"/>
      <c r="V83" s="20"/>
      <c r="W83" s="20"/>
      <c r="X83" s="2"/>
      <c r="Y83" s="10"/>
      <c r="Z83" s="20"/>
      <c r="AA83" s="21"/>
    </row>
    <row r="84" spans="1:29" ht="15" customHeight="1" x14ac:dyDescent="0.2">
      <c r="A84" s="248" t="s">
        <v>521</v>
      </c>
      <c r="B84" s="242" t="s">
        <v>423</v>
      </c>
      <c r="C84" s="2"/>
      <c r="D84" s="2"/>
      <c r="E84" s="2"/>
      <c r="F84" s="2"/>
      <c r="G84" s="2"/>
      <c r="H84" s="2"/>
      <c r="I84" s="162"/>
      <c r="J84" s="1">
        <f t="shared" si="5"/>
        <v>0</v>
      </c>
      <c r="K84" s="1">
        <f t="shared" si="6"/>
        <v>0</v>
      </c>
      <c r="L84" s="1138"/>
      <c r="M84" s="1139"/>
      <c r="N84" s="1139"/>
      <c r="O84" s="1140"/>
      <c r="Q84" s="255" t="s">
        <v>416</v>
      </c>
      <c r="R84" s="20"/>
      <c r="S84" s="20"/>
      <c r="T84" s="20"/>
      <c r="U84" s="20"/>
      <c r="V84" s="20"/>
      <c r="W84" s="20" t="s">
        <v>532</v>
      </c>
      <c r="X84" s="2"/>
      <c r="Y84" s="2"/>
      <c r="Z84" s="10"/>
      <c r="AA84" s="21"/>
    </row>
    <row r="85" spans="1:29" ht="15" customHeight="1" thickBot="1" x14ac:dyDescent="0.25">
      <c r="A85" s="249" t="s">
        <v>521</v>
      </c>
      <c r="B85" s="243" t="s">
        <v>424</v>
      </c>
      <c r="C85" s="3"/>
      <c r="D85" s="3"/>
      <c r="E85" s="3"/>
      <c r="F85" s="3"/>
      <c r="G85" s="3"/>
      <c r="H85" s="3"/>
      <c r="I85" s="164"/>
      <c r="J85" s="1">
        <f t="shared" si="5"/>
        <v>0</v>
      </c>
      <c r="K85" s="1">
        <f t="shared" si="6"/>
        <v>0</v>
      </c>
      <c r="L85" s="1141"/>
      <c r="M85" s="1142"/>
      <c r="N85" s="1142"/>
      <c r="O85" s="1143"/>
      <c r="Q85" s="250" t="s">
        <v>417</v>
      </c>
      <c r="R85" s="23"/>
      <c r="S85" s="23"/>
      <c r="T85" s="23"/>
      <c r="U85" s="23"/>
      <c r="V85" s="23"/>
      <c r="W85" s="23" t="s">
        <v>532</v>
      </c>
      <c r="X85" s="3"/>
      <c r="Y85" s="3"/>
      <c r="Z85" s="14"/>
      <c r="AA85" s="15"/>
    </row>
    <row r="86" spans="1:29" ht="15" customHeight="1" x14ac:dyDescent="0.2">
      <c r="C86" s="1">
        <v>0</v>
      </c>
      <c r="D86" s="1">
        <v>0</v>
      </c>
      <c r="E86" s="1">
        <v>0</v>
      </c>
      <c r="F86" s="1">
        <v>0</v>
      </c>
      <c r="G86" s="1">
        <v>0</v>
      </c>
      <c r="H86" s="1">
        <v>0</v>
      </c>
      <c r="I86" s="1">
        <v>0</v>
      </c>
      <c r="J86" s="1">
        <f t="shared" si="5"/>
        <v>0</v>
      </c>
      <c r="K86" s="1">
        <f t="shared" si="6"/>
        <v>0</v>
      </c>
    </row>
    <row r="87" spans="1:29" ht="15" customHeight="1" thickBot="1" x14ac:dyDescent="0.25">
      <c r="P87" s="1" t="s">
        <v>532</v>
      </c>
    </row>
    <row r="88" spans="1:29" ht="15" customHeight="1" thickBot="1" x14ac:dyDescent="0.25">
      <c r="A88" s="1124" t="s">
        <v>873</v>
      </c>
      <c r="B88" s="1125"/>
      <c r="C88" s="1125"/>
      <c r="D88" s="1125"/>
      <c r="E88" s="1125"/>
      <c r="F88" s="1125"/>
      <c r="G88" s="1121" t="s">
        <v>394</v>
      </c>
      <c r="H88" s="1122"/>
      <c r="I88" s="1123"/>
      <c r="L88" s="945" t="s">
        <v>495</v>
      </c>
      <c r="M88" s="946"/>
      <c r="N88" s="946"/>
      <c r="O88" s="947"/>
      <c r="Z88" s="1" t="s">
        <v>532</v>
      </c>
    </row>
    <row r="89" spans="1:29" ht="15" customHeight="1" thickBot="1" x14ac:dyDescent="0.25">
      <c r="A89" s="265" t="s">
        <v>496</v>
      </c>
      <c r="B89" s="266" t="s">
        <v>497</v>
      </c>
      <c r="C89" s="267" t="s">
        <v>498</v>
      </c>
      <c r="D89" s="267" t="s">
        <v>499</v>
      </c>
      <c r="E89" s="267" t="s">
        <v>500</v>
      </c>
      <c r="F89" s="267" t="s">
        <v>501</v>
      </c>
      <c r="G89" s="268" t="s">
        <v>502</v>
      </c>
      <c r="H89" s="268" t="s">
        <v>503</v>
      </c>
      <c r="I89" s="269" t="s">
        <v>504</v>
      </c>
      <c r="L89" s="948"/>
      <c r="M89" s="949"/>
      <c r="N89" s="949"/>
      <c r="O89" s="950"/>
      <c r="Q89" s="165" t="s">
        <v>396</v>
      </c>
      <c r="R89" s="270" t="s">
        <v>500</v>
      </c>
      <c r="S89" s="270" t="s">
        <v>59</v>
      </c>
      <c r="T89" s="270" t="s">
        <v>876</v>
      </c>
      <c r="U89" s="270" t="s">
        <v>425</v>
      </c>
      <c r="V89" s="270" t="s">
        <v>877</v>
      </c>
      <c r="W89" s="270" t="s">
        <v>800</v>
      </c>
      <c r="X89" s="270" t="s">
        <v>332</v>
      </c>
      <c r="Y89" s="271"/>
    </row>
    <row r="90" spans="1:29" ht="15" customHeight="1" x14ac:dyDescent="0.2">
      <c r="A90" s="264">
        <v>1</v>
      </c>
      <c r="B90" s="239" t="s">
        <v>426</v>
      </c>
      <c r="C90" s="240"/>
      <c r="D90" s="240"/>
      <c r="E90" s="240"/>
      <c r="F90" s="240"/>
      <c r="G90" s="240"/>
      <c r="H90" s="240"/>
      <c r="I90" s="241"/>
      <c r="J90" s="1">
        <f t="shared" si="5"/>
        <v>0</v>
      </c>
      <c r="K90" s="1">
        <f t="shared" si="6"/>
        <v>0</v>
      </c>
      <c r="L90" s="1135" t="s">
        <v>528</v>
      </c>
      <c r="M90" s="1136"/>
      <c r="N90" s="1136"/>
      <c r="O90" s="1137"/>
      <c r="Q90" s="272" t="s">
        <v>500</v>
      </c>
      <c r="R90" s="10"/>
      <c r="S90" s="2"/>
      <c r="T90" s="20" t="s">
        <v>532</v>
      </c>
      <c r="U90" s="20"/>
      <c r="V90" s="2"/>
      <c r="W90" s="20" t="s">
        <v>532</v>
      </c>
      <c r="X90" s="20"/>
      <c r="Y90" s="21"/>
    </row>
    <row r="91" spans="1:29" ht="15" customHeight="1" x14ac:dyDescent="0.2">
      <c r="A91" s="262">
        <v>2</v>
      </c>
      <c r="B91" s="242" t="s">
        <v>881</v>
      </c>
      <c r="C91" s="2"/>
      <c r="D91" s="2"/>
      <c r="E91" s="2"/>
      <c r="F91" s="2"/>
      <c r="G91" s="2"/>
      <c r="H91" s="2"/>
      <c r="I91" s="162"/>
      <c r="J91" s="1">
        <f t="shared" si="5"/>
        <v>0</v>
      </c>
      <c r="K91" s="1">
        <f t="shared" si="6"/>
        <v>0</v>
      </c>
      <c r="L91" s="1138"/>
      <c r="M91" s="1139"/>
      <c r="N91" s="1139"/>
      <c r="O91" s="1140"/>
      <c r="Q91" s="272" t="s">
        <v>59</v>
      </c>
      <c r="R91" s="2"/>
      <c r="S91" s="10"/>
      <c r="T91" s="20" t="s">
        <v>532</v>
      </c>
      <c r="U91" s="20"/>
      <c r="V91" s="2"/>
      <c r="W91" s="20"/>
      <c r="X91" s="20"/>
      <c r="Y91" s="21"/>
    </row>
    <row r="92" spans="1:29" ht="15" customHeight="1" x14ac:dyDescent="0.2">
      <c r="A92" s="262" t="s">
        <v>521</v>
      </c>
      <c r="B92" s="242" t="s">
        <v>616</v>
      </c>
      <c r="C92" s="2"/>
      <c r="D92" s="2"/>
      <c r="E92" s="2"/>
      <c r="F92" s="2"/>
      <c r="G92" s="2"/>
      <c r="H92" s="2"/>
      <c r="I92" s="162"/>
      <c r="J92" s="1">
        <f t="shared" si="5"/>
        <v>0</v>
      </c>
      <c r="K92" s="1">
        <f t="shared" si="6"/>
        <v>0</v>
      </c>
      <c r="L92" s="1138"/>
      <c r="M92" s="1139"/>
      <c r="N92" s="1139"/>
      <c r="O92" s="1140"/>
      <c r="Q92" s="272" t="s">
        <v>876</v>
      </c>
      <c r="R92" s="20"/>
      <c r="S92" s="20" t="s">
        <v>532</v>
      </c>
      <c r="T92" s="10"/>
      <c r="U92" s="20"/>
      <c r="V92" s="2"/>
      <c r="W92" s="20"/>
      <c r="X92" s="20"/>
      <c r="Y92" s="21"/>
    </row>
    <row r="93" spans="1:29" ht="15" customHeight="1" x14ac:dyDescent="0.2">
      <c r="A93" s="262" t="s">
        <v>521</v>
      </c>
      <c r="B93" s="242" t="s">
        <v>1085</v>
      </c>
      <c r="C93" s="2"/>
      <c r="D93" s="2"/>
      <c r="E93" s="2"/>
      <c r="F93" s="2"/>
      <c r="G93" s="2"/>
      <c r="H93" s="2"/>
      <c r="I93" s="162"/>
      <c r="J93" s="1">
        <f t="shared" si="5"/>
        <v>0</v>
      </c>
      <c r="K93" s="1">
        <f t="shared" si="6"/>
        <v>0</v>
      </c>
      <c r="L93" s="1138"/>
      <c r="M93" s="1139"/>
      <c r="N93" s="1139"/>
      <c r="O93" s="1140"/>
      <c r="Q93" s="272" t="s">
        <v>425</v>
      </c>
      <c r="R93" s="20"/>
      <c r="S93" s="20"/>
      <c r="T93" s="2"/>
      <c r="U93" s="10"/>
      <c r="V93" s="2"/>
      <c r="W93" s="20" t="s">
        <v>532</v>
      </c>
      <c r="X93" s="20" t="s">
        <v>532</v>
      </c>
      <c r="Y93" s="21" t="s">
        <v>532</v>
      </c>
      <c r="AC93" s="1" t="s">
        <v>427</v>
      </c>
    </row>
    <row r="94" spans="1:29" ht="15" customHeight="1" x14ac:dyDescent="0.2">
      <c r="A94" s="262" t="s">
        <v>521</v>
      </c>
      <c r="B94" s="242" t="s">
        <v>338</v>
      </c>
      <c r="C94" s="2"/>
      <c r="D94" s="2"/>
      <c r="E94" s="2"/>
      <c r="F94" s="2"/>
      <c r="G94" s="2"/>
      <c r="H94" s="2"/>
      <c r="I94" s="162"/>
      <c r="J94" s="1">
        <f t="shared" si="5"/>
        <v>0</v>
      </c>
      <c r="K94" s="1">
        <f t="shared" si="6"/>
        <v>0</v>
      </c>
      <c r="L94" s="1138"/>
      <c r="M94" s="1139"/>
      <c r="N94" s="1139"/>
      <c r="O94" s="1140"/>
      <c r="Q94" s="272" t="s">
        <v>877</v>
      </c>
      <c r="R94" s="20"/>
      <c r="S94" s="20"/>
      <c r="T94" s="20"/>
      <c r="U94" s="20" t="s">
        <v>532</v>
      </c>
      <c r="V94" s="10"/>
      <c r="W94" s="2"/>
      <c r="X94" s="20"/>
      <c r="Y94" s="21"/>
    </row>
    <row r="95" spans="1:29" ht="15" customHeight="1" x14ac:dyDescent="0.2">
      <c r="A95" s="262" t="s">
        <v>521</v>
      </c>
      <c r="B95" s="242" t="s">
        <v>1095</v>
      </c>
      <c r="C95" s="2"/>
      <c r="D95" s="2"/>
      <c r="E95" s="2"/>
      <c r="F95" s="2"/>
      <c r="G95" s="2"/>
      <c r="H95" s="2"/>
      <c r="I95" s="162"/>
      <c r="J95" s="1">
        <f t="shared" si="5"/>
        <v>0</v>
      </c>
      <c r="K95" s="1">
        <f t="shared" si="6"/>
        <v>0</v>
      </c>
      <c r="L95" s="1138"/>
      <c r="M95" s="1139"/>
      <c r="N95" s="1139"/>
      <c r="O95" s="1140"/>
      <c r="Q95" s="272" t="s">
        <v>800</v>
      </c>
      <c r="R95" s="20"/>
      <c r="S95" s="20"/>
      <c r="T95" s="20"/>
      <c r="U95" s="20"/>
      <c r="V95" s="2"/>
      <c r="W95" s="10"/>
      <c r="X95" s="20"/>
      <c r="Y95" s="21"/>
    </row>
    <row r="96" spans="1:29" ht="15" customHeight="1" x14ac:dyDescent="0.2">
      <c r="A96" s="262" t="s">
        <v>521</v>
      </c>
      <c r="B96" s="242" t="s">
        <v>882</v>
      </c>
      <c r="C96" s="2"/>
      <c r="D96" s="2"/>
      <c r="E96" s="2"/>
      <c r="F96" s="2"/>
      <c r="G96" s="2"/>
      <c r="H96" s="2"/>
      <c r="I96" s="162"/>
      <c r="J96" s="1">
        <f>D96+E96+F96</f>
        <v>0</v>
      </c>
      <c r="K96" s="1">
        <f>D96*2+E96</f>
        <v>0</v>
      </c>
      <c r="L96" s="1138"/>
      <c r="M96" s="1139"/>
      <c r="N96" s="1139"/>
      <c r="O96" s="1140"/>
      <c r="Q96" s="272" t="s">
        <v>332</v>
      </c>
      <c r="R96" s="20"/>
      <c r="S96" s="20"/>
      <c r="T96" s="20"/>
      <c r="U96" s="20" t="s">
        <v>532</v>
      </c>
      <c r="V96" s="2"/>
      <c r="W96" s="2"/>
      <c r="X96" s="10"/>
      <c r="Y96" s="21"/>
    </row>
    <row r="97" spans="1:26" ht="15" customHeight="1" thickBot="1" x14ac:dyDescent="0.25">
      <c r="A97" s="263" t="s">
        <v>521</v>
      </c>
      <c r="B97" s="243" t="s">
        <v>532</v>
      </c>
      <c r="C97" s="3"/>
      <c r="D97" s="3"/>
      <c r="E97" s="3"/>
      <c r="F97" s="3"/>
      <c r="G97" s="3"/>
      <c r="H97" s="3"/>
      <c r="I97" s="164"/>
      <c r="J97" s="1">
        <f t="shared" si="5"/>
        <v>0</v>
      </c>
      <c r="K97" s="1">
        <f t="shared" si="6"/>
        <v>0</v>
      </c>
      <c r="L97" s="1141"/>
      <c r="M97" s="1142"/>
      <c r="N97" s="1142"/>
      <c r="O97" s="1143"/>
      <c r="Q97" s="265" t="s">
        <v>532</v>
      </c>
      <c r="R97" s="23"/>
      <c r="S97" s="23"/>
      <c r="T97" s="23"/>
      <c r="U97" s="23" t="s">
        <v>532</v>
      </c>
      <c r="V97" s="3"/>
      <c r="W97" s="3"/>
      <c r="X97" s="14"/>
      <c r="Y97" s="15"/>
    </row>
    <row r="98" spans="1:26" ht="15" customHeight="1" x14ac:dyDescent="0.2">
      <c r="C98" s="1">
        <f t="shared" ref="C98:I98" si="7">SUM(C90:C97)</f>
        <v>0</v>
      </c>
      <c r="D98" s="1">
        <f t="shared" si="7"/>
        <v>0</v>
      </c>
      <c r="E98" s="1">
        <f t="shared" si="7"/>
        <v>0</v>
      </c>
      <c r="F98" s="1">
        <f t="shared" si="7"/>
        <v>0</v>
      </c>
      <c r="G98" s="1">
        <f t="shared" si="7"/>
        <v>0</v>
      </c>
      <c r="H98" s="1">
        <f t="shared" si="7"/>
        <v>0</v>
      </c>
      <c r="I98" s="1">
        <f t="shared" si="7"/>
        <v>0</v>
      </c>
      <c r="J98" s="1">
        <f t="shared" si="5"/>
        <v>0</v>
      </c>
      <c r="K98" s="1">
        <f t="shared" si="6"/>
        <v>0</v>
      </c>
      <c r="L98" s="156" t="s">
        <v>532</v>
      </c>
      <c r="Q98" s="1" t="s">
        <v>532</v>
      </c>
      <c r="R98" s="1" t="s">
        <v>532</v>
      </c>
    </row>
    <row r="99" spans="1:26" ht="15" customHeight="1" thickBot="1" x14ac:dyDescent="0.25"/>
    <row r="100" spans="1:26" ht="15" customHeight="1" thickBot="1" x14ac:dyDescent="0.25">
      <c r="A100" s="1124" t="s">
        <v>944</v>
      </c>
      <c r="B100" s="1125"/>
      <c r="C100" s="1125"/>
      <c r="D100" s="1125"/>
      <c r="E100" s="1125"/>
      <c r="F100" s="1125"/>
      <c r="G100" s="1121" t="s">
        <v>394</v>
      </c>
      <c r="H100" s="1122"/>
      <c r="I100" s="1123"/>
      <c r="L100" s="945" t="s">
        <v>495</v>
      </c>
      <c r="M100" s="946"/>
      <c r="N100" s="946"/>
      <c r="O100" s="947"/>
    </row>
    <row r="101" spans="1:26" ht="15" customHeight="1" thickBot="1" x14ac:dyDescent="0.25">
      <c r="A101" s="265" t="s">
        <v>496</v>
      </c>
      <c r="B101" s="266" t="s">
        <v>497</v>
      </c>
      <c r="C101" s="267" t="s">
        <v>498</v>
      </c>
      <c r="D101" s="267" t="s">
        <v>499</v>
      </c>
      <c r="E101" s="267" t="s">
        <v>500</v>
      </c>
      <c r="F101" s="267" t="s">
        <v>501</v>
      </c>
      <c r="G101" s="268" t="s">
        <v>502</v>
      </c>
      <c r="H101" s="268" t="s">
        <v>503</v>
      </c>
      <c r="I101" s="269" t="s">
        <v>504</v>
      </c>
      <c r="L101" s="948"/>
      <c r="M101" s="949"/>
      <c r="N101" s="949"/>
      <c r="O101" s="950"/>
      <c r="Q101" s="165" t="s">
        <v>396</v>
      </c>
      <c r="R101" s="270" t="s">
        <v>563</v>
      </c>
      <c r="S101" s="270" t="s">
        <v>945</v>
      </c>
      <c r="T101" s="270" t="s">
        <v>946</v>
      </c>
      <c r="U101" s="270" t="s">
        <v>947</v>
      </c>
      <c r="V101" s="270"/>
      <c r="W101" s="270"/>
      <c r="X101" s="270"/>
      <c r="Y101" s="271"/>
      <c r="Z101" s="1" t="s">
        <v>532</v>
      </c>
    </row>
    <row r="102" spans="1:26" ht="15" customHeight="1" x14ac:dyDescent="0.2">
      <c r="A102" s="261" t="s">
        <v>521</v>
      </c>
      <c r="B102" s="239" t="s">
        <v>949</v>
      </c>
      <c r="C102" s="240"/>
      <c r="D102" s="240"/>
      <c r="E102" s="240"/>
      <c r="F102" s="240"/>
      <c r="G102" s="240"/>
      <c r="H102" s="240"/>
      <c r="I102" s="241"/>
      <c r="J102" s="1">
        <f t="shared" si="5"/>
        <v>0</v>
      </c>
      <c r="K102" s="1">
        <f t="shared" si="6"/>
        <v>0</v>
      </c>
      <c r="L102" s="1135" t="s">
        <v>528</v>
      </c>
      <c r="M102" s="1136"/>
      <c r="N102" s="1136"/>
      <c r="O102" s="1137"/>
      <c r="Q102" s="272" t="s">
        <v>563</v>
      </c>
      <c r="R102" s="10"/>
      <c r="S102" s="2"/>
      <c r="T102" s="20" t="s">
        <v>532</v>
      </c>
      <c r="U102" s="20"/>
      <c r="V102" s="2"/>
      <c r="W102" s="20" t="s">
        <v>532</v>
      </c>
      <c r="X102" s="20"/>
      <c r="Y102" s="21"/>
    </row>
    <row r="103" spans="1:26" ht="15" customHeight="1" x14ac:dyDescent="0.2">
      <c r="A103" s="262" t="s">
        <v>521</v>
      </c>
      <c r="B103" s="242" t="s">
        <v>950</v>
      </c>
      <c r="C103" s="2"/>
      <c r="D103" s="2"/>
      <c r="E103" s="2"/>
      <c r="F103" s="2"/>
      <c r="G103" s="2"/>
      <c r="H103" s="2"/>
      <c r="I103" s="162"/>
      <c r="J103" s="1">
        <f t="shared" si="5"/>
        <v>0</v>
      </c>
      <c r="K103" s="1">
        <f t="shared" si="6"/>
        <v>0</v>
      </c>
      <c r="L103" s="1138"/>
      <c r="M103" s="1139"/>
      <c r="N103" s="1139"/>
      <c r="O103" s="1140"/>
      <c r="Q103" s="272" t="s">
        <v>945</v>
      </c>
      <c r="R103" s="2"/>
      <c r="S103" s="10"/>
      <c r="T103" s="20" t="s">
        <v>532</v>
      </c>
      <c r="U103" s="20"/>
      <c r="V103" s="2"/>
      <c r="W103" s="20"/>
      <c r="X103" s="20"/>
      <c r="Y103" s="21"/>
      <c r="Z103" s="1" t="s">
        <v>532</v>
      </c>
    </row>
    <row r="104" spans="1:26" ht="15" customHeight="1" x14ac:dyDescent="0.2">
      <c r="A104" s="262" t="s">
        <v>521</v>
      </c>
      <c r="B104" s="242" t="s">
        <v>952</v>
      </c>
      <c r="C104" s="2"/>
      <c r="D104" s="2"/>
      <c r="E104" s="2"/>
      <c r="F104" s="2"/>
      <c r="G104" s="2"/>
      <c r="H104" s="2"/>
      <c r="I104" s="162"/>
      <c r="J104" s="1">
        <f t="shared" si="5"/>
        <v>0</v>
      </c>
      <c r="K104" s="1">
        <f t="shared" si="6"/>
        <v>0</v>
      </c>
      <c r="L104" s="1138"/>
      <c r="M104" s="1139"/>
      <c r="N104" s="1139"/>
      <c r="O104" s="1140"/>
      <c r="Q104" s="272" t="s">
        <v>946</v>
      </c>
      <c r="R104" s="20"/>
      <c r="S104" s="20" t="s">
        <v>532</v>
      </c>
      <c r="T104" s="10"/>
      <c r="U104" s="20"/>
      <c r="V104" s="2"/>
      <c r="W104" s="20"/>
      <c r="X104" s="20"/>
      <c r="Y104" s="21"/>
    </row>
    <row r="105" spans="1:26" ht="15" customHeight="1" x14ac:dyDescent="0.2">
      <c r="A105" s="262" t="s">
        <v>521</v>
      </c>
      <c r="B105" s="242" t="s">
        <v>342</v>
      </c>
      <c r="C105" s="2"/>
      <c r="D105" s="2"/>
      <c r="E105" s="2"/>
      <c r="F105" s="2"/>
      <c r="G105" s="2"/>
      <c r="H105" s="2"/>
      <c r="I105" s="162"/>
      <c r="J105" s="1">
        <f t="shared" si="5"/>
        <v>0</v>
      </c>
      <c r="K105" s="1">
        <f t="shared" si="6"/>
        <v>0</v>
      </c>
      <c r="L105" s="1138"/>
      <c r="M105" s="1139"/>
      <c r="N105" s="1139"/>
      <c r="O105" s="1140"/>
      <c r="Q105" s="272" t="s">
        <v>947</v>
      </c>
      <c r="R105" s="20"/>
      <c r="S105" s="20"/>
      <c r="T105" s="2"/>
      <c r="U105" s="10"/>
      <c r="V105" s="2"/>
      <c r="W105" s="20" t="s">
        <v>532</v>
      </c>
      <c r="X105" s="20" t="s">
        <v>532</v>
      </c>
      <c r="Y105" s="21" t="s">
        <v>532</v>
      </c>
    </row>
    <row r="106" spans="1:26" ht="15" customHeight="1" x14ac:dyDescent="0.2">
      <c r="A106" s="262" t="s">
        <v>521</v>
      </c>
      <c r="B106" s="242"/>
      <c r="C106" s="2"/>
      <c r="D106" s="2"/>
      <c r="E106" s="2"/>
      <c r="F106" s="2"/>
      <c r="G106" s="2"/>
      <c r="H106" s="2"/>
      <c r="I106" s="162"/>
      <c r="J106" s="1">
        <f>D106+E106+F106</f>
        <v>0</v>
      </c>
      <c r="K106" s="1">
        <f>D106*2+E106</f>
        <v>0</v>
      </c>
      <c r="L106" s="1138"/>
      <c r="M106" s="1139"/>
      <c r="N106" s="1139"/>
      <c r="O106" s="1140"/>
      <c r="Q106" s="272"/>
      <c r="R106" s="20"/>
      <c r="S106" s="20"/>
      <c r="T106" s="20"/>
      <c r="U106" s="20" t="s">
        <v>532</v>
      </c>
      <c r="V106" s="10"/>
      <c r="W106" s="2"/>
      <c r="X106" s="20"/>
      <c r="Y106" s="21"/>
    </row>
    <row r="107" spans="1:26" ht="15" customHeight="1" x14ac:dyDescent="0.2">
      <c r="A107" s="262" t="s">
        <v>521</v>
      </c>
      <c r="B107" s="242"/>
      <c r="C107" s="2"/>
      <c r="D107" s="2"/>
      <c r="E107" s="2"/>
      <c r="F107" s="2"/>
      <c r="G107" s="2"/>
      <c r="H107" s="2"/>
      <c r="I107" s="162"/>
      <c r="J107" s="1">
        <f t="shared" si="5"/>
        <v>0</v>
      </c>
      <c r="K107" s="1">
        <f t="shared" si="6"/>
        <v>0</v>
      </c>
      <c r="L107" s="1138"/>
      <c r="M107" s="1139"/>
      <c r="N107" s="1139"/>
      <c r="O107" s="1140"/>
      <c r="Q107" s="272"/>
      <c r="R107" s="20"/>
      <c r="S107" s="20"/>
      <c r="T107" s="20"/>
      <c r="U107" s="20"/>
      <c r="V107" s="2"/>
      <c r="W107" s="10"/>
      <c r="X107" s="20"/>
      <c r="Y107" s="21"/>
    </row>
    <row r="108" spans="1:26" ht="15" customHeight="1" x14ac:dyDescent="0.2">
      <c r="A108" s="262" t="s">
        <v>521</v>
      </c>
      <c r="B108" s="242"/>
      <c r="C108" s="2"/>
      <c r="D108" s="2"/>
      <c r="E108" s="2"/>
      <c r="F108" s="2"/>
      <c r="G108" s="2"/>
      <c r="H108" s="2"/>
      <c r="I108" s="162"/>
      <c r="J108" s="1">
        <f t="shared" si="5"/>
        <v>0</v>
      </c>
      <c r="K108" s="1">
        <f t="shared" si="6"/>
        <v>0</v>
      </c>
      <c r="L108" s="1138"/>
      <c r="M108" s="1139"/>
      <c r="N108" s="1139"/>
      <c r="O108" s="1140"/>
      <c r="Q108" s="272"/>
      <c r="R108" s="20"/>
      <c r="S108" s="20"/>
      <c r="T108" s="20"/>
      <c r="U108" s="20" t="s">
        <v>532</v>
      </c>
      <c r="V108" s="2"/>
      <c r="W108" s="2"/>
      <c r="X108" s="10"/>
      <c r="Y108" s="21"/>
    </row>
    <row r="109" spans="1:26" ht="15" customHeight="1" thickBot="1" x14ac:dyDescent="0.25">
      <c r="A109" s="263" t="s">
        <v>521</v>
      </c>
      <c r="B109" s="243"/>
      <c r="C109" s="3"/>
      <c r="D109" s="3"/>
      <c r="E109" s="3"/>
      <c r="F109" s="3"/>
      <c r="G109" s="3"/>
      <c r="H109" s="3"/>
      <c r="I109" s="164"/>
      <c r="J109" s="1">
        <f t="shared" si="5"/>
        <v>0</v>
      </c>
      <c r="K109" s="1">
        <f t="shared" si="6"/>
        <v>0</v>
      </c>
      <c r="L109" s="1141"/>
      <c r="M109" s="1142"/>
      <c r="N109" s="1142"/>
      <c r="O109" s="1143"/>
      <c r="Q109" s="265"/>
      <c r="R109" s="23"/>
      <c r="S109" s="23"/>
      <c r="T109" s="23"/>
      <c r="U109" s="23" t="s">
        <v>532</v>
      </c>
      <c r="V109" s="3"/>
      <c r="W109" s="3"/>
      <c r="X109" s="14"/>
      <c r="Y109" s="15"/>
    </row>
    <row r="110" spans="1:26" ht="15" customHeight="1" x14ac:dyDescent="0.2">
      <c r="C110" s="1">
        <f>SUM(C102:C109)</f>
        <v>0</v>
      </c>
      <c r="D110" s="1">
        <f>SUM(D102:D109)</f>
        <v>0</v>
      </c>
      <c r="E110" s="1">
        <v>0</v>
      </c>
      <c r="F110" s="1">
        <f>SUM(F102:F109)</f>
        <v>0</v>
      </c>
      <c r="G110" s="1">
        <f>SUM(G102:G109)</f>
        <v>0</v>
      </c>
      <c r="H110" s="1">
        <f>SUM(H102:H109)</f>
        <v>0</v>
      </c>
      <c r="I110" s="1">
        <f>SUM(I102:I109)</f>
        <v>0</v>
      </c>
      <c r="J110" s="1">
        <f t="shared" si="5"/>
        <v>0</v>
      </c>
      <c r="K110" s="1">
        <f t="shared" si="6"/>
        <v>0</v>
      </c>
      <c r="Q110" s="1" t="s">
        <v>532</v>
      </c>
    </row>
    <row r="111" spans="1:26" ht="15" customHeight="1" thickBot="1" x14ac:dyDescent="0.25"/>
    <row r="112" spans="1:26" ht="15" customHeight="1" thickBot="1" x14ac:dyDescent="0.25">
      <c r="A112" s="1124" t="s">
        <v>1016</v>
      </c>
      <c r="B112" s="1125"/>
      <c r="C112" s="1125"/>
      <c r="D112" s="1125"/>
      <c r="E112" s="1125"/>
      <c r="F112" s="1178"/>
      <c r="G112" s="1121" t="s">
        <v>394</v>
      </c>
      <c r="H112" s="1122"/>
      <c r="I112" s="1123"/>
      <c r="L112" s="986" t="s">
        <v>588</v>
      </c>
      <c r="M112" s="987"/>
      <c r="N112" s="987"/>
      <c r="O112" s="988"/>
      <c r="Q112" s="165" t="s">
        <v>396</v>
      </c>
      <c r="R112" s="270" t="s">
        <v>241</v>
      </c>
      <c r="S112" s="270" t="s">
        <v>1300</v>
      </c>
      <c r="T112" s="270" t="s">
        <v>1088</v>
      </c>
      <c r="U112" s="270" t="s">
        <v>242</v>
      </c>
      <c r="V112" s="270" t="s">
        <v>1089</v>
      </c>
      <c r="W112" s="270" t="s">
        <v>756</v>
      </c>
      <c r="X112" s="270" t="s">
        <v>610</v>
      </c>
      <c r="Y112" s="270" t="s">
        <v>591</v>
      </c>
      <c r="Z112" s="271" t="s">
        <v>1206</v>
      </c>
    </row>
    <row r="113" spans="1:28" ht="15" customHeight="1" thickBot="1" x14ac:dyDescent="0.25">
      <c r="A113" s="273" t="s">
        <v>496</v>
      </c>
      <c r="B113" s="274" t="s">
        <v>497</v>
      </c>
      <c r="C113" s="260" t="s">
        <v>498</v>
      </c>
      <c r="D113" s="260" t="s">
        <v>499</v>
      </c>
      <c r="E113" s="260" t="s">
        <v>500</v>
      </c>
      <c r="F113" s="260" t="s">
        <v>501</v>
      </c>
      <c r="G113" s="275" t="s">
        <v>502</v>
      </c>
      <c r="H113" s="275" t="s">
        <v>503</v>
      </c>
      <c r="I113" s="276" t="s">
        <v>504</v>
      </c>
      <c r="L113" s="989"/>
      <c r="M113" s="990"/>
      <c r="N113" s="990"/>
      <c r="O113" s="991"/>
      <c r="Q113" s="272" t="s">
        <v>241</v>
      </c>
      <c r="R113" s="10"/>
      <c r="S113" s="20"/>
      <c r="T113" s="20"/>
      <c r="U113" s="20"/>
      <c r="V113" s="20"/>
      <c r="W113" s="2"/>
      <c r="X113" s="2"/>
      <c r="Y113" s="2"/>
      <c r="Z113" s="162"/>
    </row>
    <row r="114" spans="1:28" ht="15" customHeight="1" x14ac:dyDescent="0.2">
      <c r="A114" s="261">
        <v>1</v>
      </c>
      <c r="B114" s="239" t="s">
        <v>1200</v>
      </c>
      <c r="C114" s="240">
        <v>14</v>
      </c>
      <c r="D114" s="240">
        <v>12</v>
      </c>
      <c r="E114" s="240">
        <v>1</v>
      </c>
      <c r="F114" s="240">
        <v>1</v>
      </c>
      <c r="G114" s="240">
        <v>32</v>
      </c>
      <c r="H114" s="240">
        <v>6</v>
      </c>
      <c r="I114" s="241">
        <v>25</v>
      </c>
      <c r="J114" s="1">
        <f t="shared" si="5"/>
        <v>14</v>
      </c>
      <c r="K114" s="1">
        <f t="shared" si="6"/>
        <v>25</v>
      </c>
      <c r="L114" s="1135" t="s">
        <v>1480</v>
      </c>
      <c r="M114" s="1136"/>
      <c r="N114" s="1136"/>
      <c r="O114" s="1137"/>
      <c r="Q114" s="272" t="s">
        <v>1300</v>
      </c>
      <c r="R114" s="2"/>
      <c r="S114" s="10"/>
      <c r="T114" s="2"/>
      <c r="U114" s="20" t="s">
        <v>532</v>
      </c>
      <c r="V114" s="20"/>
      <c r="W114" s="2"/>
      <c r="X114" s="20" t="s">
        <v>532</v>
      </c>
      <c r="Y114" s="20"/>
      <c r="Z114" s="21"/>
    </row>
    <row r="115" spans="1:28" ht="15" customHeight="1" x14ac:dyDescent="0.2">
      <c r="A115" s="262">
        <v>2</v>
      </c>
      <c r="B115" s="242" t="s">
        <v>1023</v>
      </c>
      <c r="C115" s="2">
        <v>14</v>
      </c>
      <c r="D115" s="2">
        <v>12</v>
      </c>
      <c r="E115" s="2">
        <v>1</v>
      </c>
      <c r="F115" s="2">
        <v>1</v>
      </c>
      <c r="G115" s="2">
        <v>38</v>
      </c>
      <c r="H115" s="2">
        <v>13</v>
      </c>
      <c r="I115" s="162">
        <v>25</v>
      </c>
      <c r="J115" s="1">
        <f t="shared" si="5"/>
        <v>14</v>
      </c>
      <c r="K115" s="1">
        <f t="shared" si="6"/>
        <v>25</v>
      </c>
      <c r="L115" s="1138"/>
      <c r="M115" s="1139"/>
      <c r="N115" s="1139"/>
      <c r="O115" s="1140"/>
      <c r="Q115" s="272" t="s">
        <v>1088</v>
      </c>
      <c r="R115" s="20"/>
      <c r="S115" s="2"/>
      <c r="T115" s="10"/>
      <c r="U115" s="20" t="s">
        <v>532</v>
      </c>
      <c r="V115" s="20"/>
      <c r="W115" s="2"/>
      <c r="X115" s="20"/>
      <c r="Y115" s="20"/>
      <c r="Z115" s="21"/>
    </row>
    <row r="116" spans="1:28" ht="15" customHeight="1" x14ac:dyDescent="0.2">
      <c r="A116" s="262">
        <v>3</v>
      </c>
      <c r="B116" s="242" t="s">
        <v>1094</v>
      </c>
      <c r="C116" s="2">
        <v>14</v>
      </c>
      <c r="D116" s="2">
        <v>8</v>
      </c>
      <c r="E116" s="2">
        <v>2</v>
      </c>
      <c r="F116" s="2">
        <v>4</v>
      </c>
      <c r="G116" s="2">
        <v>43</v>
      </c>
      <c r="H116" s="2">
        <v>24</v>
      </c>
      <c r="I116" s="162">
        <v>18</v>
      </c>
      <c r="J116" s="1">
        <f t="shared" si="5"/>
        <v>14</v>
      </c>
      <c r="K116" s="1">
        <f t="shared" si="6"/>
        <v>18</v>
      </c>
      <c r="L116" s="1138"/>
      <c r="M116" s="1139"/>
      <c r="N116" s="1139"/>
      <c r="O116" s="1140"/>
      <c r="Q116" s="272" t="s">
        <v>242</v>
      </c>
      <c r="R116" s="20"/>
      <c r="S116" s="20"/>
      <c r="T116" s="20" t="s">
        <v>532</v>
      </c>
      <c r="U116" s="10"/>
      <c r="V116" s="20"/>
      <c r="W116" s="2"/>
      <c r="X116" s="20"/>
      <c r="Y116" s="20"/>
      <c r="Z116" s="21"/>
    </row>
    <row r="117" spans="1:28" ht="15" customHeight="1" x14ac:dyDescent="0.2">
      <c r="A117" s="262">
        <v>4</v>
      </c>
      <c r="B117" s="242" t="s">
        <v>1092</v>
      </c>
      <c r="C117" s="2">
        <v>13</v>
      </c>
      <c r="D117" s="2">
        <v>4</v>
      </c>
      <c r="E117" s="2">
        <v>2</v>
      </c>
      <c r="F117" s="2">
        <v>7</v>
      </c>
      <c r="G117" s="2">
        <v>28</v>
      </c>
      <c r="H117" s="2">
        <v>34</v>
      </c>
      <c r="I117" s="162">
        <v>10</v>
      </c>
      <c r="J117" s="1">
        <f t="shared" si="5"/>
        <v>13</v>
      </c>
      <c r="K117" s="1">
        <f t="shared" si="6"/>
        <v>10</v>
      </c>
      <c r="L117" s="1138"/>
      <c r="M117" s="1139"/>
      <c r="N117" s="1139"/>
      <c r="O117" s="1140"/>
      <c r="Q117" s="272" t="s">
        <v>1089</v>
      </c>
      <c r="R117" s="20"/>
      <c r="S117" s="20"/>
      <c r="T117" s="20"/>
      <c r="U117" s="2"/>
      <c r="V117" s="10"/>
      <c r="W117" s="2"/>
      <c r="X117" s="20" t="s">
        <v>532</v>
      </c>
      <c r="Y117" s="20" t="s">
        <v>532</v>
      </c>
      <c r="Z117" s="21" t="s">
        <v>532</v>
      </c>
    </row>
    <row r="118" spans="1:28" ht="15" customHeight="1" x14ac:dyDescent="0.2">
      <c r="A118" s="262">
        <v>5</v>
      </c>
      <c r="B118" s="242" t="s">
        <v>1211</v>
      </c>
      <c r="C118" s="2">
        <v>13</v>
      </c>
      <c r="D118" s="2">
        <v>4</v>
      </c>
      <c r="E118" s="2">
        <v>1</v>
      </c>
      <c r="F118" s="2">
        <v>8</v>
      </c>
      <c r="G118" s="2">
        <v>21</v>
      </c>
      <c r="H118" s="2">
        <v>32</v>
      </c>
      <c r="I118" s="162">
        <v>9</v>
      </c>
      <c r="J118" s="1">
        <f t="shared" si="5"/>
        <v>13</v>
      </c>
      <c r="K118" s="1">
        <f t="shared" si="6"/>
        <v>9</v>
      </c>
      <c r="L118" s="1138"/>
      <c r="M118" s="1139"/>
      <c r="N118" s="1139"/>
      <c r="O118" s="1140"/>
      <c r="Q118" s="272" t="s">
        <v>756</v>
      </c>
      <c r="R118" s="20"/>
      <c r="S118" s="20"/>
      <c r="T118" s="20"/>
      <c r="U118" s="20"/>
      <c r="V118" s="20" t="s">
        <v>532</v>
      </c>
      <c r="W118" s="10"/>
      <c r="X118" s="2"/>
      <c r="Y118" s="20"/>
      <c r="Z118" s="21"/>
    </row>
    <row r="119" spans="1:28" ht="15" customHeight="1" x14ac:dyDescent="0.2">
      <c r="A119" s="262">
        <v>6</v>
      </c>
      <c r="B119" s="242" t="s">
        <v>244</v>
      </c>
      <c r="C119" s="2">
        <v>13</v>
      </c>
      <c r="D119" s="2">
        <v>2</v>
      </c>
      <c r="E119" s="2">
        <v>3</v>
      </c>
      <c r="F119" s="2">
        <v>8</v>
      </c>
      <c r="G119" s="2">
        <v>18</v>
      </c>
      <c r="H119" s="2">
        <v>27</v>
      </c>
      <c r="I119" s="162">
        <v>7</v>
      </c>
      <c r="J119" s="1">
        <f t="shared" si="5"/>
        <v>13</v>
      </c>
      <c r="K119" s="1">
        <f t="shared" si="6"/>
        <v>7</v>
      </c>
      <c r="L119" s="1138"/>
      <c r="M119" s="1139"/>
      <c r="N119" s="1139"/>
      <c r="O119" s="1140"/>
      <c r="Q119" s="272" t="s">
        <v>610</v>
      </c>
      <c r="R119" s="20"/>
      <c r="S119" s="20"/>
      <c r="T119" s="20"/>
      <c r="U119" s="20"/>
      <c r="V119" s="20"/>
      <c r="W119" s="2"/>
      <c r="X119" s="10"/>
      <c r="Y119" s="20"/>
      <c r="Z119" s="21"/>
    </row>
    <row r="120" spans="1:28" ht="15" customHeight="1" x14ac:dyDescent="0.2">
      <c r="A120" s="262">
        <v>7</v>
      </c>
      <c r="B120" s="242" t="s">
        <v>1481</v>
      </c>
      <c r="C120" s="2">
        <v>13</v>
      </c>
      <c r="D120" s="2">
        <v>3</v>
      </c>
      <c r="E120" s="2">
        <v>0</v>
      </c>
      <c r="F120" s="2">
        <v>10</v>
      </c>
      <c r="G120" s="2">
        <v>15</v>
      </c>
      <c r="H120" s="2">
        <v>41</v>
      </c>
      <c r="I120" s="162">
        <v>6</v>
      </c>
      <c r="J120" s="1">
        <f t="shared" si="5"/>
        <v>13</v>
      </c>
      <c r="K120" s="1">
        <f t="shared" si="6"/>
        <v>6</v>
      </c>
      <c r="L120" s="1138"/>
      <c r="M120" s="1139"/>
      <c r="N120" s="1139"/>
      <c r="O120" s="1140"/>
      <c r="Q120" s="272" t="s">
        <v>591</v>
      </c>
      <c r="R120" s="20"/>
      <c r="S120" s="20"/>
      <c r="T120" s="20"/>
      <c r="U120" s="20"/>
      <c r="V120" s="20" t="s">
        <v>532</v>
      </c>
      <c r="W120" s="2"/>
      <c r="X120" s="2"/>
      <c r="Y120" s="10"/>
      <c r="Z120" s="21"/>
    </row>
    <row r="121" spans="1:28" ht="15" customHeight="1" thickBot="1" x14ac:dyDescent="0.25">
      <c r="A121" s="263">
        <v>8</v>
      </c>
      <c r="B121" s="243" t="s">
        <v>245</v>
      </c>
      <c r="C121" s="3">
        <v>10</v>
      </c>
      <c r="D121" s="3">
        <v>1</v>
      </c>
      <c r="E121" s="3">
        <v>2</v>
      </c>
      <c r="F121" s="3">
        <v>7</v>
      </c>
      <c r="G121" s="3">
        <v>7</v>
      </c>
      <c r="H121" s="3">
        <v>27</v>
      </c>
      <c r="I121" s="164">
        <v>4</v>
      </c>
      <c r="J121" s="1">
        <f t="shared" si="5"/>
        <v>10</v>
      </c>
      <c r="K121" s="1">
        <f t="shared" si="6"/>
        <v>4</v>
      </c>
      <c r="L121" s="1141"/>
      <c r="M121" s="1142"/>
      <c r="N121" s="1142"/>
      <c r="O121" s="1143"/>
      <c r="Q121" s="265" t="s">
        <v>1206</v>
      </c>
      <c r="R121" s="23"/>
      <c r="S121" s="23"/>
      <c r="T121" s="23"/>
      <c r="U121" s="23"/>
      <c r="V121" s="23" t="s">
        <v>532</v>
      </c>
      <c r="W121" s="3"/>
      <c r="X121" s="3"/>
      <c r="Y121" s="14"/>
      <c r="Z121" s="15"/>
    </row>
    <row r="122" spans="1:28" ht="15" customHeight="1" x14ac:dyDescent="0.2">
      <c r="C122" s="1">
        <v>104</v>
      </c>
      <c r="D122" s="1">
        <v>46</v>
      </c>
      <c r="E122" s="1">
        <v>12</v>
      </c>
      <c r="F122" s="1">
        <v>46</v>
      </c>
      <c r="G122" s="1">
        <v>202</v>
      </c>
      <c r="H122" s="1">
        <v>204</v>
      </c>
      <c r="I122" s="1">
        <v>104</v>
      </c>
      <c r="J122" s="1">
        <f t="shared" si="5"/>
        <v>104</v>
      </c>
      <c r="K122" s="1">
        <f t="shared" si="6"/>
        <v>104</v>
      </c>
      <c r="L122" s="156" t="s">
        <v>532</v>
      </c>
    </row>
    <row r="123" spans="1:28" ht="15" customHeight="1" thickBot="1" x14ac:dyDescent="0.25"/>
    <row r="124" spans="1:28" ht="15" customHeight="1" thickBot="1" x14ac:dyDescent="0.25">
      <c r="A124" s="1124" t="s">
        <v>1410</v>
      </c>
      <c r="B124" s="1125"/>
      <c r="C124" s="1125"/>
      <c r="D124" s="1125"/>
      <c r="E124" s="1125"/>
      <c r="F124" s="1125"/>
      <c r="G124" s="1121" t="s">
        <v>394</v>
      </c>
      <c r="H124" s="1122"/>
      <c r="I124" s="1123"/>
      <c r="L124" s="952" t="s">
        <v>583</v>
      </c>
      <c r="M124" s="953"/>
      <c r="N124" s="953"/>
      <c r="O124" s="954"/>
    </row>
    <row r="125" spans="1:28" ht="15" customHeight="1" thickBot="1" x14ac:dyDescent="0.25">
      <c r="A125" s="265" t="s">
        <v>496</v>
      </c>
      <c r="B125" s="266" t="s">
        <v>497</v>
      </c>
      <c r="C125" s="267" t="s">
        <v>498</v>
      </c>
      <c r="D125" s="267" t="s">
        <v>499</v>
      </c>
      <c r="E125" s="267" t="s">
        <v>500</v>
      </c>
      <c r="F125" s="267" t="s">
        <v>501</v>
      </c>
      <c r="G125" s="268" t="s">
        <v>502</v>
      </c>
      <c r="H125" s="268" t="s">
        <v>503</v>
      </c>
      <c r="I125" s="269" t="s">
        <v>504</v>
      </c>
      <c r="L125" s="955"/>
      <c r="M125" s="956"/>
      <c r="N125" s="956"/>
      <c r="O125" s="957"/>
      <c r="Q125" s="165" t="s">
        <v>396</v>
      </c>
      <c r="R125" s="270" t="s">
        <v>1482</v>
      </c>
      <c r="S125" s="270" t="s">
        <v>1483</v>
      </c>
      <c r="T125" s="270" t="s">
        <v>564</v>
      </c>
      <c r="U125" s="270" t="s">
        <v>1484</v>
      </c>
      <c r="V125" s="270" t="s">
        <v>590</v>
      </c>
      <c r="W125" s="270" t="s">
        <v>59</v>
      </c>
      <c r="X125" s="270" t="s">
        <v>911</v>
      </c>
      <c r="Y125" s="270" t="s">
        <v>544</v>
      </c>
      <c r="Z125" s="271" t="s">
        <v>1411</v>
      </c>
      <c r="AB125" s="1" t="s">
        <v>532</v>
      </c>
    </row>
    <row r="126" spans="1:28" ht="15" customHeight="1" x14ac:dyDescent="0.2">
      <c r="A126" s="261" t="s">
        <v>521</v>
      </c>
      <c r="B126" s="239" t="s">
        <v>1412</v>
      </c>
      <c r="C126" s="240">
        <v>1</v>
      </c>
      <c r="D126" s="240">
        <v>0</v>
      </c>
      <c r="E126" s="240">
        <v>0</v>
      </c>
      <c r="F126" s="240">
        <v>1</v>
      </c>
      <c r="G126" s="240">
        <v>0</v>
      </c>
      <c r="H126" s="240">
        <v>0</v>
      </c>
      <c r="I126" s="241">
        <v>0</v>
      </c>
      <c r="J126" s="1">
        <f t="shared" si="5"/>
        <v>1</v>
      </c>
      <c r="K126" s="1">
        <f t="shared" si="6"/>
        <v>0</v>
      </c>
      <c r="L126" s="1135" t="s">
        <v>2509</v>
      </c>
      <c r="M126" s="1136"/>
      <c r="N126" s="1136"/>
      <c r="O126" s="1137"/>
      <c r="Q126" s="272" t="s">
        <v>1482</v>
      </c>
      <c r="R126" s="10"/>
      <c r="S126" s="2" t="s">
        <v>1485</v>
      </c>
      <c r="T126" s="2"/>
      <c r="U126" s="2" t="s">
        <v>532</v>
      </c>
      <c r="V126" s="2"/>
      <c r="W126" s="2"/>
      <c r="X126" s="2"/>
      <c r="Y126" s="2"/>
      <c r="Z126" s="162"/>
      <c r="AB126" s="1" t="s">
        <v>532</v>
      </c>
    </row>
    <row r="127" spans="1:28" ht="15" customHeight="1" x14ac:dyDescent="0.2">
      <c r="A127" s="262" t="s">
        <v>521</v>
      </c>
      <c r="B127" s="242" t="s">
        <v>1414</v>
      </c>
      <c r="C127" s="2">
        <v>2</v>
      </c>
      <c r="D127" s="2">
        <v>1</v>
      </c>
      <c r="E127" s="2">
        <v>1</v>
      </c>
      <c r="F127" s="2">
        <v>0</v>
      </c>
      <c r="G127" s="2">
        <v>6</v>
      </c>
      <c r="H127" s="2">
        <v>3</v>
      </c>
      <c r="I127" s="162">
        <v>3</v>
      </c>
      <c r="J127" s="1">
        <f t="shared" ref="J127:J134" si="8">D127+E127+F127</f>
        <v>2</v>
      </c>
      <c r="K127" s="1">
        <f t="shared" ref="K127:K134" si="9">D127*2+E127</f>
        <v>3</v>
      </c>
      <c r="L127" s="1138"/>
      <c r="M127" s="1139"/>
      <c r="N127" s="1139"/>
      <c r="O127" s="1140"/>
      <c r="Q127" s="272" t="s">
        <v>1483</v>
      </c>
      <c r="R127" s="2" t="s">
        <v>1486</v>
      </c>
      <c r="S127" s="10"/>
      <c r="T127" s="2" t="s">
        <v>1487</v>
      </c>
      <c r="U127" s="2" t="s">
        <v>1488</v>
      </c>
      <c r="V127" s="2" t="s">
        <v>1489</v>
      </c>
      <c r="W127" s="2" t="s">
        <v>1490</v>
      </c>
      <c r="X127" s="2" t="s">
        <v>1491</v>
      </c>
      <c r="Y127" s="2" t="s">
        <v>1485</v>
      </c>
      <c r="Z127" s="162" t="s">
        <v>1485</v>
      </c>
    </row>
    <row r="128" spans="1:28" ht="15" customHeight="1" x14ac:dyDescent="0.2">
      <c r="A128" s="262" t="s">
        <v>521</v>
      </c>
      <c r="B128" s="242" t="s">
        <v>1415</v>
      </c>
      <c r="C128" s="2">
        <v>1</v>
      </c>
      <c r="D128" s="2">
        <v>0</v>
      </c>
      <c r="E128" s="2">
        <v>0</v>
      </c>
      <c r="F128" s="2">
        <v>1</v>
      </c>
      <c r="G128" s="2">
        <v>0</v>
      </c>
      <c r="H128" s="2">
        <v>2</v>
      </c>
      <c r="I128" s="162">
        <v>0</v>
      </c>
      <c r="J128" s="1">
        <f t="shared" si="8"/>
        <v>1</v>
      </c>
      <c r="K128" s="1">
        <f t="shared" si="9"/>
        <v>0</v>
      </c>
      <c r="L128" s="1138"/>
      <c r="M128" s="1139"/>
      <c r="N128" s="1139"/>
      <c r="O128" s="1140"/>
      <c r="Q128" s="272" t="s">
        <v>564</v>
      </c>
      <c r="R128" s="2"/>
      <c r="S128" s="2" t="s">
        <v>1485</v>
      </c>
      <c r="T128" s="10"/>
      <c r="U128" s="2"/>
      <c r="V128" s="2"/>
      <c r="W128" s="2"/>
      <c r="X128" s="2"/>
      <c r="Y128" s="2"/>
      <c r="Z128" s="162"/>
    </row>
    <row r="129" spans="1:30" ht="15" customHeight="1" x14ac:dyDescent="0.2">
      <c r="A129" s="262" t="s">
        <v>521</v>
      </c>
      <c r="B129" s="242" t="s">
        <v>1492</v>
      </c>
      <c r="C129" s="2">
        <v>2</v>
      </c>
      <c r="D129" s="2">
        <v>2</v>
      </c>
      <c r="E129" s="2">
        <v>0</v>
      </c>
      <c r="F129" s="2">
        <v>0</v>
      </c>
      <c r="G129" s="2">
        <v>5</v>
      </c>
      <c r="H129" s="2">
        <v>1</v>
      </c>
      <c r="I129" s="162">
        <v>4</v>
      </c>
      <c r="J129" s="1">
        <f t="shared" si="8"/>
        <v>2</v>
      </c>
      <c r="K129" s="1">
        <f t="shared" si="9"/>
        <v>4</v>
      </c>
      <c r="L129" s="1138"/>
      <c r="M129" s="1139"/>
      <c r="N129" s="1139"/>
      <c r="O129" s="1140"/>
      <c r="Q129" s="272" t="s">
        <v>1484</v>
      </c>
      <c r="R129" s="2" t="s">
        <v>532</v>
      </c>
      <c r="S129" s="2" t="s">
        <v>1493</v>
      </c>
      <c r="T129" s="2" t="s">
        <v>532</v>
      </c>
      <c r="U129" s="10"/>
      <c r="V129" s="20"/>
      <c r="W129" s="2"/>
      <c r="X129" s="20"/>
      <c r="Y129" s="20"/>
      <c r="Z129" s="21"/>
    </row>
    <row r="130" spans="1:30" ht="15" customHeight="1" x14ac:dyDescent="0.2">
      <c r="A130" s="262" t="s">
        <v>521</v>
      </c>
      <c r="B130" s="242" t="s">
        <v>1416</v>
      </c>
      <c r="C130" s="2">
        <v>2</v>
      </c>
      <c r="D130" s="2">
        <v>1</v>
      </c>
      <c r="E130" s="2">
        <v>0</v>
      </c>
      <c r="F130" s="2">
        <v>1</v>
      </c>
      <c r="G130" s="2">
        <v>4</v>
      </c>
      <c r="H130" s="2">
        <v>2</v>
      </c>
      <c r="I130" s="162">
        <v>2</v>
      </c>
      <c r="J130" s="1">
        <f t="shared" si="8"/>
        <v>2</v>
      </c>
      <c r="K130" s="1">
        <f t="shared" si="9"/>
        <v>2</v>
      </c>
      <c r="L130" s="1138"/>
      <c r="M130" s="1139"/>
      <c r="N130" s="1139"/>
      <c r="O130" s="1140"/>
      <c r="Q130" s="272" t="s">
        <v>590</v>
      </c>
      <c r="R130" s="2"/>
      <c r="S130" s="2" t="s">
        <v>1494</v>
      </c>
      <c r="T130" s="2"/>
      <c r="U130" s="2"/>
      <c r="V130" s="10"/>
      <c r="W130" s="2"/>
      <c r="X130" s="20" t="s">
        <v>532</v>
      </c>
      <c r="Y130" s="20" t="s">
        <v>532</v>
      </c>
      <c r="Z130" s="21" t="s">
        <v>532</v>
      </c>
    </row>
    <row r="131" spans="1:30" ht="15" customHeight="1" x14ac:dyDescent="0.2">
      <c r="A131" s="262" t="s">
        <v>521</v>
      </c>
      <c r="B131" s="242" t="s">
        <v>337</v>
      </c>
      <c r="C131" s="2">
        <v>2</v>
      </c>
      <c r="D131" s="2">
        <v>2</v>
      </c>
      <c r="E131" s="2">
        <v>0</v>
      </c>
      <c r="F131" s="2">
        <v>0</v>
      </c>
      <c r="G131" s="2">
        <v>10</v>
      </c>
      <c r="H131" s="2">
        <v>1</v>
      </c>
      <c r="I131" s="162">
        <v>4</v>
      </c>
      <c r="J131" s="1">
        <f t="shared" si="8"/>
        <v>2</v>
      </c>
      <c r="K131" s="1">
        <f t="shared" si="9"/>
        <v>4</v>
      </c>
      <c r="L131" s="1138"/>
      <c r="M131" s="1139"/>
      <c r="N131" s="1139"/>
      <c r="O131" s="1140"/>
      <c r="Q131" s="272" t="s">
        <v>59</v>
      </c>
      <c r="R131" s="2"/>
      <c r="S131" s="2" t="s">
        <v>1495</v>
      </c>
      <c r="T131" s="2"/>
      <c r="U131" s="20"/>
      <c r="V131" s="20" t="s">
        <v>532</v>
      </c>
      <c r="W131" s="10"/>
      <c r="X131" s="2"/>
      <c r="Y131" s="20"/>
      <c r="Z131" s="21"/>
    </row>
    <row r="132" spans="1:30" ht="15" customHeight="1" x14ac:dyDescent="0.2">
      <c r="A132" s="262" t="s">
        <v>521</v>
      </c>
      <c r="B132" s="242" t="s">
        <v>1417</v>
      </c>
      <c r="C132" s="2">
        <v>2</v>
      </c>
      <c r="D132" s="2">
        <v>2</v>
      </c>
      <c r="E132" s="2">
        <v>0</v>
      </c>
      <c r="F132" s="2">
        <v>0</v>
      </c>
      <c r="G132" s="2">
        <v>20</v>
      </c>
      <c r="H132" s="2">
        <v>4</v>
      </c>
      <c r="I132" s="162">
        <v>4</v>
      </c>
      <c r="J132" s="1">
        <f t="shared" si="8"/>
        <v>2</v>
      </c>
      <c r="K132" s="1">
        <f t="shared" si="9"/>
        <v>4</v>
      </c>
      <c r="L132" s="1138"/>
      <c r="M132" s="1139"/>
      <c r="N132" s="1139"/>
      <c r="O132" s="1140"/>
      <c r="Q132" s="272" t="s">
        <v>911</v>
      </c>
      <c r="R132" s="2"/>
      <c r="S132" s="2" t="s">
        <v>1496</v>
      </c>
      <c r="T132" s="2"/>
      <c r="U132" s="20"/>
      <c r="V132" s="20"/>
      <c r="W132" s="2"/>
      <c r="X132" s="10"/>
      <c r="Y132" s="20"/>
      <c r="Z132" s="21"/>
    </row>
    <row r="133" spans="1:30" ht="15" customHeight="1" x14ac:dyDescent="0.2">
      <c r="A133" s="262" t="s">
        <v>521</v>
      </c>
      <c r="B133" s="242" t="s">
        <v>1497</v>
      </c>
      <c r="C133" s="2">
        <v>1</v>
      </c>
      <c r="D133" s="2">
        <v>0</v>
      </c>
      <c r="E133" s="2">
        <v>1</v>
      </c>
      <c r="F133" s="2">
        <v>0</v>
      </c>
      <c r="G133" s="2">
        <v>3</v>
      </c>
      <c r="H133" s="2">
        <v>3</v>
      </c>
      <c r="I133" s="162">
        <v>1</v>
      </c>
      <c r="J133" s="1">
        <f t="shared" si="8"/>
        <v>1</v>
      </c>
      <c r="K133" s="1">
        <f t="shared" si="9"/>
        <v>1</v>
      </c>
      <c r="L133" s="1138"/>
      <c r="M133" s="1139"/>
      <c r="N133" s="1139"/>
      <c r="O133" s="1140"/>
      <c r="Q133" s="272" t="s">
        <v>544</v>
      </c>
      <c r="R133" s="2"/>
      <c r="S133" s="2" t="s">
        <v>1489</v>
      </c>
      <c r="T133" s="2"/>
      <c r="U133" s="20"/>
      <c r="V133" s="20" t="s">
        <v>532</v>
      </c>
      <c r="W133" s="2"/>
      <c r="X133" s="2"/>
      <c r="Y133" s="10"/>
      <c r="Z133" s="21"/>
    </row>
    <row r="134" spans="1:30" ht="15" customHeight="1" thickBot="1" x14ac:dyDescent="0.25">
      <c r="A134" s="263">
        <v>8</v>
      </c>
      <c r="B134" s="243" t="s">
        <v>1498</v>
      </c>
      <c r="C134" s="3">
        <v>13</v>
      </c>
      <c r="D134" s="3">
        <v>3</v>
      </c>
      <c r="E134" s="3">
        <v>2</v>
      </c>
      <c r="F134" s="3">
        <v>8</v>
      </c>
      <c r="G134" s="3">
        <v>16</v>
      </c>
      <c r="H134" s="3">
        <v>48</v>
      </c>
      <c r="I134" s="164" t="s">
        <v>1499</v>
      </c>
      <c r="J134" s="1">
        <f t="shared" si="8"/>
        <v>13</v>
      </c>
      <c r="K134" s="1">
        <f t="shared" si="9"/>
        <v>8</v>
      </c>
      <c r="L134" s="1141"/>
      <c r="M134" s="1142"/>
      <c r="N134" s="1142"/>
      <c r="O134" s="1143"/>
      <c r="Q134" s="265" t="s">
        <v>1411</v>
      </c>
      <c r="R134" s="3"/>
      <c r="S134" s="3" t="s">
        <v>1500</v>
      </c>
      <c r="T134" s="3"/>
      <c r="U134" s="23"/>
      <c r="V134" s="23" t="s">
        <v>532</v>
      </c>
      <c r="W134" s="3"/>
      <c r="X134" s="3"/>
      <c r="Y134" s="14"/>
      <c r="Z134" s="15"/>
    </row>
    <row r="135" spans="1:30" ht="15" customHeight="1" x14ac:dyDescent="0.2">
      <c r="C135" s="1">
        <f t="shared" ref="C135:H135" si="10">SUM(C126:C134)</f>
        <v>26</v>
      </c>
      <c r="D135" s="1">
        <f t="shared" si="10"/>
        <v>11</v>
      </c>
      <c r="E135" s="1">
        <f t="shared" si="10"/>
        <v>4</v>
      </c>
      <c r="F135" s="1">
        <f t="shared" si="10"/>
        <v>11</v>
      </c>
      <c r="G135" s="1">
        <f t="shared" si="10"/>
        <v>64</v>
      </c>
      <c r="H135" s="1">
        <f t="shared" si="10"/>
        <v>64</v>
      </c>
      <c r="I135" s="1">
        <f>SUM(I126:I134)+8</f>
        <v>26</v>
      </c>
      <c r="J135" s="1">
        <f t="shared" si="5"/>
        <v>26</v>
      </c>
      <c r="K135" s="1">
        <f t="shared" si="6"/>
        <v>26</v>
      </c>
      <c r="L135" s="156" t="s">
        <v>532</v>
      </c>
    </row>
    <row r="136" spans="1:30" ht="15" customHeight="1" thickBot="1" x14ac:dyDescent="0.25"/>
    <row r="137" spans="1:30" ht="15" customHeight="1" thickBot="1" x14ac:dyDescent="0.25">
      <c r="A137" s="1129" t="s">
        <v>347</v>
      </c>
      <c r="B137" s="1130"/>
      <c r="C137" s="1130"/>
      <c r="D137" s="1130"/>
      <c r="E137" s="1130"/>
      <c r="F137" s="1130"/>
      <c r="G137" s="1126" t="s">
        <v>394</v>
      </c>
      <c r="H137" s="1127"/>
      <c r="I137" s="1128"/>
      <c r="L137" s="945" t="s">
        <v>495</v>
      </c>
      <c r="M137" s="946"/>
      <c r="N137" s="946"/>
      <c r="O137" s="947"/>
    </row>
    <row r="138" spans="1:30" ht="15" customHeight="1" thickBot="1" x14ac:dyDescent="0.25">
      <c r="A138" s="281" t="s">
        <v>496</v>
      </c>
      <c r="B138" s="282" t="s">
        <v>497</v>
      </c>
      <c r="C138" s="283" t="s">
        <v>498</v>
      </c>
      <c r="D138" s="283" t="s">
        <v>499</v>
      </c>
      <c r="E138" s="283" t="s">
        <v>500</v>
      </c>
      <c r="F138" s="283" t="s">
        <v>501</v>
      </c>
      <c r="G138" s="284" t="s">
        <v>502</v>
      </c>
      <c r="H138" s="284" t="s">
        <v>503</v>
      </c>
      <c r="I138" s="285" t="s">
        <v>504</v>
      </c>
      <c r="L138" s="948"/>
      <c r="M138" s="949"/>
      <c r="N138" s="949"/>
      <c r="O138" s="950"/>
      <c r="Q138" s="165" t="s">
        <v>396</v>
      </c>
      <c r="R138" s="287" t="s">
        <v>541</v>
      </c>
      <c r="S138" s="287" t="s">
        <v>564</v>
      </c>
      <c r="T138" s="287" t="s">
        <v>744</v>
      </c>
      <c r="U138" s="287" t="s">
        <v>733</v>
      </c>
      <c r="V138" s="287" t="s">
        <v>847</v>
      </c>
      <c r="W138" s="287" t="s">
        <v>500</v>
      </c>
      <c r="X138" s="287" t="s">
        <v>1212</v>
      </c>
      <c r="Y138" s="287" t="s">
        <v>1028</v>
      </c>
      <c r="Z138" s="287" t="s">
        <v>990</v>
      </c>
      <c r="AA138" s="287" t="s">
        <v>756</v>
      </c>
      <c r="AB138" s="287" t="s">
        <v>514</v>
      </c>
      <c r="AC138" s="288" t="s">
        <v>547</v>
      </c>
    </row>
    <row r="139" spans="1:30" ht="15" customHeight="1" x14ac:dyDescent="0.2">
      <c r="A139" s="278">
        <v>1</v>
      </c>
      <c r="B139" s="239" t="s">
        <v>760</v>
      </c>
      <c r="C139" s="240"/>
      <c r="D139" s="240"/>
      <c r="E139" s="240"/>
      <c r="F139" s="240"/>
      <c r="G139" s="240"/>
      <c r="H139" s="240"/>
      <c r="I139" s="241"/>
      <c r="J139" s="1">
        <f t="shared" ref="J139:J203" si="11">D139+E139+F139</f>
        <v>0</v>
      </c>
      <c r="K139" s="1">
        <f t="shared" ref="K139:K203" si="12">D139*2+E139</f>
        <v>0</v>
      </c>
      <c r="L139" s="1135" t="s">
        <v>528</v>
      </c>
      <c r="M139" s="1136"/>
      <c r="N139" s="1136"/>
      <c r="O139" s="1137"/>
      <c r="Q139" s="286" t="s">
        <v>541</v>
      </c>
      <c r="R139" s="10"/>
      <c r="S139" s="20" t="s">
        <v>532</v>
      </c>
      <c r="T139" s="20"/>
      <c r="U139" s="20"/>
      <c r="V139" s="20"/>
      <c r="W139" s="20"/>
      <c r="X139" s="20"/>
      <c r="Y139" s="20"/>
      <c r="Z139" s="20"/>
      <c r="AA139" s="20"/>
      <c r="AB139" s="20"/>
      <c r="AC139" s="21"/>
      <c r="AD139"/>
    </row>
    <row r="140" spans="1:30" ht="15" customHeight="1" x14ac:dyDescent="0.2">
      <c r="A140" s="279" t="s">
        <v>521</v>
      </c>
      <c r="B140" s="242" t="s">
        <v>741</v>
      </c>
      <c r="C140" s="2"/>
      <c r="D140" s="2"/>
      <c r="E140" s="2"/>
      <c r="F140" s="2"/>
      <c r="G140" s="2"/>
      <c r="H140" s="2"/>
      <c r="I140" s="162"/>
      <c r="J140" s="1">
        <f t="shared" si="11"/>
        <v>0</v>
      </c>
      <c r="K140" s="1">
        <f t="shared" si="12"/>
        <v>0</v>
      </c>
      <c r="L140" s="1138"/>
      <c r="M140" s="1139"/>
      <c r="N140" s="1139"/>
      <c r="O140" s="1140"/>
      <c r="Q140" s="286" t="s">
        <v>564</v>
      </c>
      <c r="R140" s="20" t="s">
        <v>532</v>
      </c>
      <c r="S140" s="10"/>
      <c r="T140" s="20"/>
      <c r="U140" s="2"/>
      <c r="V140" s="20"/>
      <c r="W140" s="20"/>
      <c r="X140" s="20"/>
      <c r="Y140" s="20"/>
      <c r="Z140" s="20"/>
      <c r="AA140" s="2"/>
      <c r="AB140" s="2"/>
      <c r="AC140" s="162"/>
      <c r="AD140"/>
    </row>
    <row r="141" spans="1:30" ht="15" customHeight="1" x14ac:dyDescent="0.2">
      <c r="A141" s="279" t="s">
        <v>521</v>
      </c>
      <c r="B141" s="242" t="s">
        <v>390</v>
      </c>
      <c r="C141" s="2"/>
      <c r="D141" s="2"/>
      <c r="E141" s="2"/>
      <c r="F141" s="2"/>
      <c r="G141" s="2"/>
      <c r="H141" s="2"/>
      <c r="I141" s="162"/>
      <c r="J141" s="1">
        <f t="shared" si="11"/>
        <v>0</v>
      </c>
      <c r="K141" s="1">
        <f t="shared" si="12"/>
        <v>0</v>
      </c>
      <c r="L141" s="1138"/>
      <c r="M141" s="1139"/>
      <c r="N141" s="1139"/>
      <c r="O141" s="1140"/>
      <c r="Q141" s="286" t="s">
        <v>744</v>
      </c>
      <c r="R141" s="20"/>
      <c r="S141" s="2"/>
      <c r="T141" s="10"/>
      <c r="U141" s="2"/>
      <c r="V141" s="20" t="s">
        <v>532</v>
      </c>
      <c r="W141" s="20" t="s">
        <v>532</v>
      </c>
      <c r="X141" s="20"/>
      <c r="Y141" s="20"/>
      <c r="Z141" s="20"/>
      <c r="AA141" s="2"/>
      <c r="AB141" s="2"/>
      <c r="AC141" s="162"/>
      <c r="AD141"/>
    </row>
    <row r="142" spans="1:30" ht="15" customHeight="1" x14ac:dyDescent="0.2">
      <c r="A142" s="279" t="s">
        <v>521</v>
      </c>
      <c r="B142" s="242" t="s">
        <v>829</v>
      </c>
      <c r="C142" s="2"/>
      <c r="D142" s="2"/>
      <c r="E142" s="2"/>
      <c r="F142" s="2"/>
      <c r="G142" s="2"/>
      <c r="H142" s="2"/>
      <c r="I142" s="162"/>
      <c r="J142" s="1">
        <f t="shared" si="11"/>
        <v>0</v>
      </c>
      <c r="K142" s="1">
        <f t="shared" si="12"/>
        <v>0</v>
      </c>
      <c r="L142" s="1138"/>
      <c r="M142" s="1139"/>
      <c r="N142" s="1139"/>
      <c r="O142" s="1140"/>
      <c r="Q142" s="286" t="s">
        <v>733</v>
      </c>
      <c r="R142" s="20"/>
      <c r="S142" s="20"/>
      <c r="T142" s="20" t="s">
        <v>532</v>
      </c>
      <c r="U142" s="10"/>
      <c r="V142" s="2"/>
      <c r="W142" s="20"/>
      <c r="X142" s="20"/>
      <c r="Y142" s="20"/>
      <c r="Z142" s="20"/>
      <c r="AA142" s="2" t="s">
        <v>532</v>
      </c>
      <c r="AB142" s="2"/>
      <c r="AC142" s="162"/>
      <c r="AD142"/>
    </row>
    <row r="143" spans="1:30" ht="15" customHeight="1" x14ac:dyDescent="0.2">
      <c r="A143" s="279" t="s">
        <v>521</v>
      </c>
      <c r="B143" s="242" t="s">
        <v>823</v>
      </c>
      <c r="C143" s="2"/>
      <c r="D143" s="2"/>
      <c r="E143" s="2"/>
      <c r="F143" s="2"/>
      <c r="G143" s="2"/>
      <c r="H143" s="2"/>
      <c r="I143" s="162"/>
      <c r="J143" s="1">
        <f t="shared" si="11"/>
        <v>0</v>
      </c>
      <c r="K143" s="1">
        <f t="shared" si="12"/>
        <v>0</v>
      </c>
      <c r="L143" s="1138"/>
      <c r="M143" s="1139"/>
      <c r="N143" s="1139"/>
      <c r="O143" s="1140"/>
      <c r="Q143" s="286" t="s">
        <v>847</v>
      </c>
      <c r="R143" s="20"/>
      <c r="S143" s="20"/>
      <c r="T143" s="20"/>
      <c r="U143" s="2"/>
      <c r="V143" s="10"/>
      <c r="W143" s="20"/>
      <c r="X143" s="20"/>
      <c r="Y143" s="20"/>
      <c r="Z143" s="20"/>
      <c r="AA143" s="2"/>
      <c r="AB143" s="2"/>
      <c r="AC143" s="162"/>
      <c r="AD143"/>
    </row>
    <row r="144" spans="1:30" ht="15" customHeight="1" x14ac:dyDescent="0.2">
      <c r="A144" s="279" t="s">
        <v>521</v>
      </c>
      <c r="B144" s="242" t="s">
        <v>392</v>
      </c>
      <c r="C144" s="2"/>
      <c r="D144" s="2"/>
      <c r="E144" s="2"/>
      <c r="F144" s="2"/>
      <c r="G144" s="2"/>
      <c r="H144" s="2"/>
      <c r="I144" s="162"/>
      <c r="J144" s="1">
        <f t="shared" si="11"/>
        <v>0</v>
      </c>
      <c r="K144" s="1">
        <f t="shared" si="12"/>
        <v>0</v>
      </c>
      <c r="L144" s="1138"/>
      <c r="M144" s="1139"/>
      <c r="N144" s="1139"/>
      <c r="O144" s="1140"/>
      <c r="Q144" s="286" t="s">
        <v>500</v>
      </c>
      <c r="R144" s="20"/>
      <c r="S144" s="20"/>
      <c r="T144" s="20" t="s">
        <v>532</v>
      </c>
      <c r="U144" s="2"/>
      <c r="V144" s="2"/>
      <c r="W144" s="10"/>
      <c r="X144" s="2"/>
      <c r="Y144" s="20" t="s">
        <v>532</v>
      </c>
      <c r="Z144" s="20"/>
      <c r="AA144" s="2"/>
      <c r="AB144" s="20" t="s">
        <v>532</v>
      </c>
      <c r="AC144" s="21"/>
      <c r="AD144"/>
    </row>
    <row r="145" spans="1:32" ht="15" customHeight="1" x14ac:dyDescent="0.2">
      <c r="A145" s="279" t="s">
        <v>521</v>
      </c>
      <c r="B145" s="242" t="s">
        <v>737</v>
      </c>
      <c r="C145" s="2"/>
      <c r="D145" s="2"/>
      <c r="E145" s="2"/>
      <c r="F145" s="2"/>
      <c r="G145" s="2"/>
      <c r="H145" s="2"/>
      <c r="I145" s="162"/>
      <c r="J145" s="1">
        <f t="shared" si="11"/>
        <v>0</v>
      </c>
      <c r="K145" s="1">
        <f t="shared" si="12"/>
        <v>0</v>
      </c>
      <c r="L145" s="1138"/>
      <c r="M145" s="1139"/>
      <c r="N145" s="1139"/>
      <c r="O145" s="1140"/>
      <c r="Q145" s="286" t="s">
        <v>1212</v>
      </c>
      <c r="R145" s="20"/>
      <c r="S145" s="20"/>
      <c r="T145" s="20"/>
      <c r="U145" s="20"/>
      <c r="V145" s="20"/>
      <c r="W145" s="2"/>
      <c r="X145" s="10"/>
      <c r="Y145" s="20" t="s">
        <v>532</v>
      </c>
      <c r="Z145" s="20"/>
      <c r="AA145" s="2"/>
      <c r="AB145" s="20"/>
      <c r="AC145" s="21"/>
      <c r="AD145"/>
    </row>
    <row r="146" spans="1:32" ht="15" customHeight="1" x14ac:dyDescent="0.2">
      <c r="A146" s="279" t="s">
        <v>521</v>
      </c>
      <c r="B146" s="242" t="s">
        <v>1213</v>
      </c>
      <c r="C146" s="2"/>
      <c r="D146" s="2"/>
      <c r="E146" s="2"/>
      <c r="F146" s="2"/>
      <c r="G146" s="2"/>
      <c r="H146" s="2"/>
      <c r="I146" s="162"/>
      <c r="J146" s="1">
        <f t="shared" si="11"/>
        <v>0</v>
      </c>
      <c r="K146" s="1">
        <f t="shared" si="12"/>
        <v>0</v>
      </c>
      <c r="L146" s="1138"/>
      <c r="M146" s="1139"/>
      <c r="N146" s="1139"/>
      <c r="O146" s="1140"/>
      <c r="Q146" s="286" t="s">
        <v>1028</v>
      </c>
      <c r="R146" s="20"/>
      <c r="S146" s="20"/>
      <c r="T146" s="20"/>
      <c r="U146" s="20"/>
      <c r="V146" s="20"/>
      <c r="W146" s="20"/>
      <c r="X146" s="20" t="s">
        <v>532</v>
      </c>
      <c r="Y146" s="10"/>
      <c r="Z146" s="20"/>
      <c r="AA146" s="2"/>
      <c r="AB146" s="20"/>
      <c r="AC146" s="21"/>
      <c r="AD146"/>
    </row>
    <row r="147" spans="1:32" ht="15" customHeight="1" x14ac:dyDescent="0.2">
      <c r="A147" s="279" t="s">
        <v>521</v>
      </c>
      <c r="B147" s="242" t="s">
        <v>1036</v>
      </c>
      <c r="C147" s="2"/>
      <c r="D147" s="2"/>
      <c r="E147" s="2"/>
      <c r="F147" s="2"/>
      <c r="G147" s="2"/>
      <c r="H147" s="2"/>
      <c r="I147" s="162"/>
      <c r="J147" s="1">
        <f t="shared" si="11"/>
        <v>0</v>
      </c>
      <c r="K147" s="1">
        <f t="shared" si="12"/>
        <v>0</v>
      </c>
      <c r="L147" s="1138"/>
      <c r="M147" s="1139"/>
      <c r="N147" s="1139"/>
      <c r="O147" s="1140"/>
      <c r="Q147" s="286" t="s">
        <v>990</v>
      </c>
      <c r="R147" s="20"/>
      <c r="S147" s="20"/>
      <c r="T147" s="20"/>
      <c r="U147" s="20"/>
      <c r="V147" s="20"/>
      <c r="W147" s="20"/>
      <c r="X147" s="20"/>
      <c r="Y147" s="2"/>
      <c r="Z147" s="10"/>
      <c r="AA147" s="2"/>
      <c r="AB147" s="20" t="s">
        <v>532</v>
      </c>
      <c r="AC147" s="21" t="s">
        <v>532</v>
      </c>
      <c r="AD147"/>
    </row>
    <row r="148" spans="1:32" ht="15" customHeight="1" x14ac:dyDescent="0.2">
      <c r="A148" s="279" t="s">
        <v>521</v>
      </c>
      <c r="B148" s="242" t="s">
        <v>70</v>
      </c>
      <c r="C148" s="2"/>
      <c r="D148" s="2"/>
      <c r="E148" s="2"/>
      <c r="F148" s="2"/>
      <c r="G148" s="2"/>
      <c r="H148" s="2"/>
      <c r="I148" s="162"/>
      <c r="J148" s="1">
        <f t="shared" si="11"/>
        <v>0</v>
      </c>
      <c r="K148" s="1">
        <f t="shared" si="12"/>
        <v>0</v>
      </c>
      <c r="L148" s="1138"/>
      <c r="M148" s="1139"/>
      <c r="N148" s="1139"/>
      <c r="O148" s="1140"/>
      <c r="Q148" s="286" t="s">
        <v>756</v>
      </c>
      <c r="R148" s="20"/>
      <c r="S148" s="20"/>
      <c r="T148" s="20"/>
      <c r="U148" s="20"/>
      <c r="V148" s="20"/>
      <c r="W148" s="20"/>
      <c r="X148" s="20"/>
      <c r="Y148" s="20"/>
      <c r="Z148" s="20" t="s">
        <v>532</v>
      </c>
      <c r="AA148" s="10"/>
      <c r="AB148" s="2"/>
      <c r="AC148" s="21"/>
      <c r="AD148"/>
    </row>
    <row r="149" spans="1:32" ht="15" customHeight="1" x14ac:dyDescent="0.2">
      <c r="A149" s="279" t="s">
        <v>521</v>
      </c>
      <c r="B149" s="242" t="s">
        <v>740</v>
      </c>
      <c r="C149" s="2"/>
      <c r="D149" s="2"/>
      <c r="E149" s="2"/>
      <c r="F149" s="2"/>
      <c r="G149" s="2"/>
      <c r="H149" s="2"/>
      <c r="I149" s="162"/>
      <c r="J149" s="1">
        <f t="shared" si="11"/>
        <v>0</v>
      </c>
      <c r="K149" s="1">
        <f t="shared" si="12"/>
        <v>0</v>
      </c>
      <c r="L149" s="1138"/>
      <c r="M149" s="1139"/>
      <c r="N149" s="1139"/>
      <c r="O149" s="1140"/>
      <c r="Q149" s="286" t="s">
        <v>514</v>
      </c>
      <c r="R149" s="20"/>
      <c r="S149" s="20"/>
      <c r="T149" s="20"/>
      <c r="U149" s="20"/>
      <c r="V149" s="20"/>
      <c r="W149" s="20"/>
      <c r="X149" s="20"/>
      <c r="Y149" s="20"/>
      <c r="Z149" s="20"/>
      <c r="AA149" s="2"/>
      <c r="AB149" s="10"/>
      <c r="AC149" s="21"/>
      <c r="AD149"/>
    </row>
    <row r="150" spans="1:32" ht="15" customHeight="1" thickBot="1" x14ac:dyDescent="0.25">
      <c r="A150" s="280" t="s">
        <v>521</v>
      </c>
      <c r="B150" s="243" t="s">
        <v>71</v>
      </c>
      <c r="C150" s="3"/>
      <c r="D150" s="3"/>
      <c r="E150" s="3"/>
      <c r="F150" s="3"/>
      <c r="G150" s="3"/>
      <c r="H150" s="3"/>
      <c r="I150" s="164"/>
      <c r="J150" s="1">
        <f t="shared" si="11"/>
        <v>0</v>
      </c>
      <c r="K150" s="1">
        <f t="shared" si="12"/>
        <v>0</v>
      </c>
      <c r="L150" s="1141"/>
      <c r="M150" s="1142"/>
      <c r="N150" s="1142"/>
      <c r="O150" s="1143"/>
      <c r="Q150" s="281" t="s">
        <v>547</v>
      </c>
      <c r="R150" s="23"/>
      <c r="S150" s="23"/>
      <c r="T150" s="23"/>
      <c r="U150" s="23"/>
      <c r="V150" s="23"/>
      <c r="W150" s="23"/>
      <c r="X150" s="23"/>
      <c r="Y150" s="23"/>
      <c r="Z150" s="23" t="s">
        <v>532</v>
      </c>
      <c r="AA150" s="3"/>
      <c r="AB150" s="3"/>
      <c r="AC150" s="15"/>
      <c r="AD150"/>
    </row>
    <row r="151" spans="1:32" ht="15" customHeight="1" x14ac:dyDescent="0.2">
      <c r="C151" s="1">
        <f t="shared" ref="C151:I151" si="13">SUM(C139:C148)</f>
        <v>0</v>
      </c>
      <c r="D151" s="1">
        <f t="shared" si="13"/>
        <v>0</v>
      </c>
      <c r="E151" s="1">
        <f t="shared" si="13"/>
        <v>0</v>
      </c>
      <c r="F151" s="1">
        <f t="shared" si="13"/>
        <v>0</v>
      </c>
      <c r="G151" s="1">
        <f t="shared" si="13"/>
        <v>0</v>
      </c>
      <c r="H151" s="1">
        <f t="shared" si="13"/>
        <v>0</v>
      </c>
      <c r="I151" s="1">
        <f t="shared" si="13"/>
        <v>0</v>
      </c>
      <c r="J151" s="1">
        <f t="shared" si="11"/>
        <v>0</v>
      </c>
      <c r="K151" s="1">
        <f t="shared" si="12"/>
        <v>0</v>
      </c>
      <c r="R151"/>
      <c r="S151"/>
      <c r="T151"/>
      <c r="U151"/>
      <c r="V151"/>
      <c r="W151"/>
      <c r="X151"/>
      <c r="Y151"/>
      <c r="Z151"/>
      <c r="AA151"/>
      <c r="AB151"/>
      <c r="AC151"/>
      <c r="AD151"/>
    </row>
    <row r="152" spans="1:32" ht="15" customHeight="1" thickBot="1" x14ac:dyDescent="0.25"/>
    <row r="153" spans="1:32" ht="15" customHeight="1" thickBot="1" x14ac:dyDescent="0.25">
      <c r="A153" s="1129" t="s">
        <v>1380</v>
      </c>
      <c r="B153" s="1130"/>
      <c r="C153" s="1130"/>
      <c r="D153" s="1130"/>
      <c r="E153" s="1130"/>
      <c r="F153" s="1130"/>
      <c r="G153" s="1126" t="s">
        <v>394</v>
      </c>
      <c r="H153" s="1127"/>
      <c r="I153" s="1128"/>
      <c r="L153" s="986" t="s">
        <v>588</v>
      </c>
      <c r="M153" s="987"/>
      <c r="N153" s="987"/>
      <c r="O153" s="988"/>
    </row>
    <row r="154" spans="1:32" ht="15" customHeight="1" thickBot="1" x14ac:dyDescent="0.25">
      <c r="A154" s="281" t="s">
        <v>496</v>
      </c>
      <c r="B154" s="282" t="s">
        <v>497</v>
      </c>
      <c r="C154" s="283" t="s">
        <v>498</v>
      </c>
      <c r="D154" s="283" t="s">
        <v>499</v>
      </c>
      <c r="E154" s="283" t="s">
        <v>500</v>
      </c>
      <c r="F154" s="283" t="s">
        <v>501</v>
      </c>
      <c r="G154" s="284" t="s">
        <v>502</v>
      </c>
      <c r="H154" s="284" t="s">
        <v>503</v>
      </c>
      <c r="I154" s="285" t="s">
        <v>504</v>
      </c>
      <c r="L154" s="989"/>
      <c r="M154" s="990"/>
      <c r="N154" s="990"/>
      <c r="O154" s="991"/>
      <c r="Q154" s="165" t="s">
        <v>396</v>
      </c>
      <c r="R154" s="287" t="s">
        <v>67</v>
      </c>
      <c r="S154" s="287" t="s">
        <v>1501</v>
      </c>
      <c r="T154" s="287" t="s">
        <v>1502</v>
      </c>
      <c r="U154" s="287" t="s">
        <v>541</v>
      </c>
      <c r="V154" s="287" t="s">
        <v>716</v>
      </c>
      <c r="W154" s="287" t="s">
        <v>540</v>
      </c>
      <c r="X154" s="287" t="s">
        <v>1503</v>
      </c>
      <c r="Y154" s="287" t="s">
        <v>564</v>
      </c>
      <c r="Z154" s="287" t="s">
        <v>902</v>
      </c>
      <c r="AA154" s="287" t="s">
        <v>1504</v>
      </c>
      <c r="AB154" s="287" t="s">
        <v>1505</v>
      </c>
      <c r="AC154" s="287" t="s">
        <v>735</v>
      </c>
      <c r="AD154" s="287" t="s">
        <v>1506</v>
      </c>
      <c r="AE154" s="287" t="s">
        <v>593</v>
      </c>
      <c r="AF154" s="288" t="s">
        <v>63</v>
      </c>
    </row>
    <row r="155" spans="1:32" ht="15" customHeight="1" x14ac:dyDescent="0.2">
      <c r="A155" s="289">
        <v>1</v>
      </c>
      <c r="B155" s="239" t="s">
        <v>1507</v>
      </c>
      <c r="C155" s="240">
        <v>23</v>
      </c>
      <c r="D155" s="240">
        <v>16</v>
      </c>
      <c r="E155" s="240">
        <v>4</v>
      </c>
      <c r="F155" s="240">
        <v>3</v>
      </c>
      <c r="G155" s="240">
        <v>67</v>
      </c>
      <c r="H155" s="240">
        <v>14</v>
      </c>
      <c r="I155" s="241">
        <v>36</v>
      </c>
      <c r="J155" s="1">
        <f t="shared" si="11"/>
        <v>23</v>
      </c>
      <c r="K155" s="1">
        <f t="shared" si="12"/>
        <v>36</v>
      </c>
      <c r="L155" s="1135" t="s">
        <v>1508</v>
      </c>
      <c r="M155" s="1136"/>
      <c r="N155" s="1136"/>
      <c r="O155" s="1137"/>
      <c r="Q155" s="286" t="s">
        <v>67</v>
      </c>
      <c r="R155" s="10"/>
      <c r="S155" s="354" t="s">
        <v>532</v>
      </c>
      <c r="T155" s="20"/>
      <c r="U155" s="20"/>
      <c r="V155" s="2"/>
      <c r="W155" s="2"/>
      <c r="X155" s="349"/>
      <c r="Y155" s="2"/>
      <c r="Z155" s="349"/>
      <c r="AA155" s="2"/>
      <c r="AB155" s="2"/>
      <c r="AC155" s="2"/>
      <c r="AD155" s="2"/>
      <c r="AE155" s="2"/>
      <c r="AF155" s="162"/>
    </row>
    <row r="156" spans="1:32" ht="15" customHeight="1" x14ac:dyDescent="0.2">
      <c r="A156" s="279">
        <v>2</v>
      </c>
      <c r="B156" s="242" t="s">
        <v>1509</v>
      </c>
      <c r="C156" s="2">
        <v>23</v>
      </c>
      <c r="D156" s="2">
        <v>12</v>
      </c>
      <c r="E156" s="2">
        <v>3</v>
      </c>
      <c r="F156" s="2">
        <v>8</v>
      </c>
      <c r="G156" s="2">
        <v>52</v>
      </c>
      <c r="H156" s="2">
        <v>30</v>
      </c>
      <c r="I156" s="162">
        <v>27</v>
      </c>
      <c r="J156" s="1">
        <f t="shared" si="11"/>
        <v>23</v>
      </c>
      <c r="K156" s="1">
        <f t="shared" si="12"/>
        <v>27</v>
      </c>
      <c r="L156" s="1138"/>
      <c r="M156" s="1139"/>
      <c r="N156" s="1139"/>
      <c r="O156" s="1140"/>
      <c r="Q156" s="286" t="s">
        <v>1501</v>
      </c>
      <c r="R156" s="354" t="s">
        <v>532</v>
      </c>
      <c r="S156" s="10"/>
      <c r="T156" s="354"/>
      <c r="U156" s="349"/>
      <c r="V156" s="349"/>
      <c r="W156" s="349"/>
      <c r="X156" s="349"/>
      <c r="Y156" s="349"/>
      <c r="Z156" s="349"/>
      <c r="AA156" s="349"/>
      <c r="AB156" s="349"/>
      <c r="AC156" s="349"/>
      <c r="AD156" s="349"/>
      <c r="AE156" s="349"/>
      <c r="AF156" s="351"/>
    </row>
    <row r="157" spans="1:32" ht="15" customHeight="1" x14ac:dyDescent="0.2">
      <c r="A157" s="279">
        <v>3</v>
      </c>
      <c r="B157" s="242" t="s">
        <v>1102</v>
      </c>
      <c r="C157" s="2">
        <v>20</v>
      </c>
      <c r="D157" s="2">
        <v>12</v>
      </c>
      <c r="E157" s="2">
        <v>1</v>
      </c>
      <c r="F157" s="2">
        <v>7</v>
      </c>
      <c r="G157" s="2">
        <v>34</v>
      </c>
      <c r="H157" s="2">
        <v>21</v>
      </c>
      <c r="I157" s="162">
        <v>25</v>
      </c>
      <c r="J157" s="1">
        <f t="shared" si="11"/>
        <v>20</v>
      </c>
      <c r="K157" s="1">
        <f t="shared" si="12"/>
        <v>25</v>
      </c>
      <c r="L157" s="1138"/>
      <c r="M157" s="1139"/>
      <c r="N157" s="1139"/>
      <c r="O157" s="1140"/>
      <c r="Q157" s="286" t="s">
        <v>1502</v>
      </c>
      <c r="R157" s="20"/>
      <c r="S157" s="349"/>
      <c r="T157" s="10"/>
      <c r="U157" s="2"/>
      <c r="V157" s="2"/>
      <c r="W157" s="2"/>
      <c r="X157" s="349"/>
      <c r="Y157" s="2"/>
      <c r="Z157" s="349"/>
      <c r="AA157" s="2"/>
      <c r="AB157" s="2"/>
      <c r="AC157" s="2"/>
      <c r="AD157" s="2"/>
      <c r="AE157" s="2"/>
      <c r="AF157" s="162"/>
    </row>
    <row r="158" spans="1:32" ht="15" customHeight="1" x14ac:dyDescent="0.2">
      <c r="A158" s="279">
        <v>4</v>
      </c>
      <c r="B158" s="242" t="s">
        <v>1510</v>
      </c>
      <c r="C158" s="2">
        <v>18</v>
      </c>
      <c r="D158" s="2">
        <v>7</v>
      </c>
      <c r="E158" s="2">
        <v>1</v>
      </c>
      <c r="F158" s="2">
        <v>10</v>
      </c>
      <c r="G158" s="2">
        <v>21</v>
      </c>
      <c r="H158" s="2">
        <v>45</v>
      </c>
      <c r="I158" s="162">
        <v>15</v>
      </c>
      <c r="J158" s="1">
        <f t="shared" si="11"/>
        <v>18</v>
      </c>
      <c r="K158" s="1">
        <f t="shared" si="12"/>
        <v>15</v>
      </c>
      <c r="L158" s="1138"/>
      <c r="M158" s="1139"/>
      <c r="N158" s="1139"/>
      <c r="O158" s="1140"/>
      <c r="Q158" s="286" t="s">
        <v>541</v>
      </c>
      <c r="R158" s="20"/>
      <c r="S158" s="354"/>
      <c r="T158" s="20" t="s">
        <v>532</v>
      </c>
      <c r="U158" s="10"/>
      <c r="V158" s="20" t="s">
        <v>532</v>
      </c>
      <c r="W158" s="20"/>
      <c r="X158" s="354"/>
      <c r="Y158" s="20"/>
      <c r="Z158" s="354"/>
      <c r="AA158" s="20"/>
      <c r="AB158" s="20"/>
      <c r="AC158" s="20"/>
      <c r="AD158" s="20"/>
      <c r="AE158" s="20"/>
      <c r="AF158" s="21"/>
    </row>
    <row r="159" spans="1:32" ht="15" customHeight="1" x14ac:dyDescent="0.2">
      <c r="A159" s="279">
        <v>5</v>
      </c>
      <c r="B159" s="242" t="s">
        <v>348</v>
      </c>
      <c r="C159" s="2">
        <v>19</v>
      </c>
      <c r="D159" s="2">
        <v>6</v>
      </c>
      <c r="E159" s="2">
        <v>2</v>
      </c>
      <c r="F159" s="2">
        <v>11</v>
      </c>
      <c r="G159" s="2">
        <v>25</v>
      </c>
      <c r="H159" s="2">
        <v>30</v>
      </c>
      <c r="I159" s="162">
        <v>14</v>
      </c>
      <c r="J159" s="1">
        <f t="shared" si="11"/>
        <v>19</v>
      </c>
      <c r="K159" s="1">
        <f t="shared" si="12"/>
        <v>14</v>
      </c>
      <c r="L159" s="1138"/>
      <c r="M159" s="1139"/>
      <c r="N159" s="1139"/>
      <c r="O159" s="1140"/>
      <c r="Q159" s="286" t="s">
        <v>716</v>
      </c>
      <c r="R159" s="2"/>
      <c r="S159" s="349"/>
      <c r="T159" s="2"/>
      <c r="U159" s="20" t="s">
        <v>532</v>
      </c>
      <c r="V159" s="10"/>
      <c r="W159" s="20"/>
      <c r="X159" s="349"/>
      <c r="Y159" s="20"/>
      <c r="Z159" s="354"/>
      <c r="AA159" s="20"/>
      <c r="AB159" s="20"/>
      <c r="AC159" s="20"/>
      <c r="AD159" s="2"/>
      <c r="AE159" s="2"/>
      <c r="AF159" s="162"/>
    </row>
    <row r="160" spans="1:32" ht="15" customHeight="1" x14ac:dyDescent="0.2">
      <c r="A160" s="279">
        <v>6</v>
      </c>
      <c r="B160" s="242" t="s">
        <v>1511</v>
      </c>
      <c r="C160" s="2">
        <v>20</v>
      </c>
      <c r="D160" s="2">
        <v>6</v>
      </c>
      <c r="E160" s="2">
        <v>3</v>
      </c>
      <c r="F160" s="2">
        <v>11</v>
      </c>
      <c r="G160" s="2">
        <v>31</v>
      </c>
      <c r="H160" s="2">
        <v>39</v>
      </c>
      <c r="I160" s="162" t="s">
        <v>560</v>
      </c>
      <c r="J160" s="1">
        <f t="shared" si="11"/>
        <v>20</v>
      </c>
      <c r="K160" s="1">
        <f t="shared" si="12"/>
        <v>15</v>
      </c>
      <c r="L160" s="1138"/>
      <c r="M160" s="1139"/>
      <c r="N160" s="1139"/>
      <c r="O160" s="1140"/>
      <c r="Q160" s="286" t="s">
        <v>540</v>
      </c>
      <c r="R160" s="2"/>
      <c r="S160" s="349"/>
      <c r="T160" s="2"/>
      <c r="U160" s="20"/>
      <c r="V160" s="2"/>
      <c r="W160" s="10"/>
      <c r="X160" s="349"/>
      <c r="Y160" s="20" t="s">
        <v>532</v>
      </c>
      <c r="Z160" s="354" t="s">
        <v>532</v>
      </c>
      <c r="AA160" s="20"/>
      <c r="AB160" s="20"/>
      <c r="AC160" s="20"/>
      <c r="AD160" s="2"/>
      <c r="AE160" s="2"/>
      <c r="AF160" s="162"/>
    </row>
    <row r="161" spans="1:32" ht="15" customHeight="1" x14ac:dyDescent="0.2">
      <c r="A161" s="279">
        <v>7</v>
      </c>
      <c r="B161" s="242" t="s">
        <v>1512</v>
      </c>
      <c r="C161" s="2">
        <v>14</v>
      </c>
      <c r="D161" s="2">
        <v>5</v>
      </c>
      <c r="E161" s="2">
        <v>3</v>
      </c>
      <c r="F161" s="2">
        <v>6</v>
      </c>
      <c r="G161" s="2">
        <v>24</v>
      </c>
      <c r="H161" s="2">
        <v>19</v>
      </c>
      <c r="I161" s="162">
        <v>13</v>
      </c>
      <c r="J161" s="1">
        <f t="shared" si="11"/>
        <v>14</v>
      </c>
      <c r="K161" s="1">
        <f t="shared" si="12"/>
        <v>13</v>
      </c>
      <c r="L161" s="1138"/>
      <c r="M161" s="1139"/>
      <c r="N161" s="1139"/>
      <c r="O161" s="1140"/>
      <c r="Q161" s="286" t="s">
        <v>1503</v>
      </c>
      <c r="R161" s="349"/>
      <c r="S161" s="349"/>
      <c r="T161" s="349" t="s">
        <v>532</v>
      </c>
      <c r="U161" s="354"/>
      <c r="V161" s="354"/>
      <c r="W161" s="354" t="s">
        <v>532</v>
      </c>
      <c r="X161" s="10"/>
      <c r="Y161" s="349"/>
      <c r="Z161" s="354"/>
      <c r="AA161" s="354"/>
      <c r="AB161" s="354"/>
      <c r="AC161" s="354"/>
      <c r="AD161" s="349" t="s">
        <v>532</v>
      </c>
      <c r="AE161" s="349"/>
      <c r="AF161" s="351"/>
    </row>
    <row r="162" spans="1:32" ht="15" customHeight="1" x14ac:dyDescent="0.2">
      <c r="A162" s="279">
        <v>8</v>
      </c>
      <c r="B162" s="242" t="s">
        <v>739</v>
      </c>
      <c r="C162" s="2">
        <v>15</v>
      </c>
      <c r="D162" s="2">
        <v>5</v>
      </c>
      <c r="E162" s="2">
        <v>1</v>
      </c>
      <c r="F162" s="2">
        <v>9</v>
      </c>
      <c r="G162" s="2">
        <v>19</v>
      </c>
      <c r="H162" s="2">
        <v>18</v>
      </c>
      <c r="I162" s="162">
        <v>11</v>
      </c>
      <c r="J162" s="1">
        <f t="shared" si="11"/>
        <v>15</v>
      </c>
      <c r="K162" s="1">
        <f t="shared" si="12"/>
        <v>11</v>
      </c>
      <c r="L162" s="1138"/>
      <c r="M162" s="1139"/>
      <c r="N162" s="1139"/>
      <c r="O162" s="1140"/>
      <c r="Q162" s="286" t="s">
        <v>564</v>
      </c>
      <c r="R162" s="2"/>
      <c r="S162" s="349"/>
      <c r="T162" s="2"/>
      <c r="U162" s="20"/>
      <c r="V162" s="20"/>
      <c r="W162" s="20"/>
      <c r="X162" s="349"/>
      <c r="Y162" s="10"/>
      <c r="Z162" s="354"/>
      <c r="AA162" s="20"/>
      <c r="AB162" s="20"/>
      <c r="AC162" s="20"/>
      <c r="AD162" s="2"/>
      <c r="AE162" s="2"/>
      <c r="AF162" s="162"/>
    </row>
    <row r="163" spans="1:32" ht="15" customHeight="1" x14ac:dyDescent="0.2">
      <c r="A163" s="279">
        <v>9</v>
      </c>
      <c r="B163" s="242" t="s">
        <v>1513</v>
      </c>
      <c r="C163" s="2">
        <v>17</v>
      </c>
      <c r="D163" s="2">
        <v>4</v>
      </c>
      <c r="E163" s="2">
        <v>2</v>
      </c>
      <c r="F163" s="2">
        <v>11</v>
      </c>
      <c r="G163" s="2">
        <v>16</v>
      </c>
      <c r="H163" s="2">
        <v>47</v>
      </c>
      <c r="I163" s="162">
        <v>10</v>
      </c>
      <c r="J163" s="1">
        <f t="shared" si="11"/>
        <v>17</v>
      </c>
      <c r="K163" s="1">
        <f t="shared" si="12"/>
        <v>10</v>
      </c>
      <c r="L163" s="1138"/>
      <c r="M163" s="1139"/>
      <c r="N163" s="1139"/>
      <c r="O163" s="1140"/>
      <c r="Q163" s="286" t="s">
        <v>902</v>
      </c>
      <c r="R163" s="349"/>
      <c r="S163" s="349"/>
      <c r="T163" s="349"/>
      <c r="U163" s="354"/>
      <c r="V163" s="354"/>
      <c r="W163" s="354" t="s">
        <v>532</v>
      </c>
      <c r="X163" s="349"/>
      <c r="Y163" s="349"/>
      <c r="Z163" s="10"/>
      <c r="AA163" s="349"/>
      <c r="AB163" s="354" t="s">
        <v>532</v>
      </c>
      <c r="AC163" s="354"/>
      <c r="AD163" s="349"/>
      <c r="AE163" s="354" t="s">
        <v>532</v>
      </c>
      <c r="AF163" s="356"/>
    </row>
    <row r="164" spans="1:32" ht="15" customHeight="1" x14ac:dyDescent="0.2">
      <c r="A164" s="279">
        <v>10</v>
      </c>
      <c r="B164" s="242" t="s">
        <v>1514</v>
      </c>
      <c r="C164" s="2">
        <v>14</v>
      </c>
      <c r="D164" s="2">
        <v>3</v>
      </c>
      <c r="E164" s="2">
        <v>3</v>
      </c>
      <c r="F164" s="2">
        <v>8</v>
      </c>
      <c r="G164" s="2">
        <v>15</v>
      </c>
      <c r="H164" s="2">
        <v>20</v>
      </c>
      <c r="I164" s="162">
        <v>9</v>
      </c>
      <c r="J164" s="1">
        <f t="shared" si="11"/>
        <v>14</v>
      </c>
      <c r="K164" s="1">
        <f t="shared" si="12"/>
        <v>9</v>
      </c>
      <c r="L164" s="1138"/>
      <c r="M164" s="1139"/>
      <c r="N164" s="1139"/>
      <c r="O164" s="1140"/>
      <c r="Q164" s="286" t="s">
        <v>1504</v>
      </c>
      <c r="R164" s="2"/>
      <c r="S164" s="349"/>
      <c r="T164" s="2"/>
      <c r="U164" s="20"/>
      <c r="V164" s="20"/>
      <c r="W164" s="20"/>
      <c r="X164" s="354"/>
      <c r="Y164" s="20"/>
      <c r="Z164" s="349"/>
      <c r="AA164" s="10"/>
      <c r="AB164" s="20" t="s">
        <v>532</v>
      </c>
      <c r="AC164" s="20"/>
      <c r="AD164" s="2"/>
      <c r="AE164" s="20"/>
      <c r="AF164" s="21"/>
    </row>
    <row r="165" spans="1:32" ht="15" customHeight="1" x14ac:dyDescent="0.2">
      <c r="A165" s="279">
        <v>11</v>
      </c>
      <c r="B165" s="242" t="s">
        <v>1515</v>
      </c>
      <c r="C165" s="2">
        <v>13</v>
      </c>
      <c r="D165" s="2">
        <v>3</v>
      </c>
      <c r="E165" s="2">
        <v>2</v>
      </c>
      <c r="F165" s="2">
        <v>8</v>
      </c>
      <c r="G165" s="2">
        <v>13</v>
      </c>
      <c r="H165" s="2">
        <v>31</v>
      </c>
      <c r="I165" s="162">
        <v>8</v>
      </c>
      <c r="J165" s="1">
        <f t="shared" si="11"/>
        <v>13</v>
      </c>
      <c r="K165" s="1">
        <f t="shared" si="12"/>
        <v>8</v>
      </c>
      <c r="L165" s="1138"/>
      <c r="M165" s="1139"/>
      <c r="N165" s="1139"/>
      <c r="O165" s="1140"/>
      <c r="Q165" s="286" t="s">
        <v>1505</v>
      </c>
      <c r="R165" s="2"/>
      <c r="S165" s="349"/>
      <c r="T165" s="2"/>
      <c r="U165" s="20"/>
      <c r="V165" s="20"/>
      <c r="W165" s="20"/>
      <c r="X165" s="354"/>
      <c r="Y165" s="20"/>
      <c r="Z165" s="354"/>
      <c r="AA165" s="20" t="s">
        <v>532</v>
      </c>
      <c r="AB165" s="10"/>
      <c r="AC165" s="20"/>
      <c r="AD165" s="2"/>
      <c r="AE165" s="20"/>
      <c r="AF165" s="21"/>
    </row>
    <row r="166" spans="1:32" ht="15" customHeight="1" x14ac:dyDescent="0.2">
      <c r="A166" s="279">
        <v>12</v>
      </c>
      <c r="B166" s="242" t="s">
        <v>1516</v>
      </c>
      <c r="C166" s="2">
        <v>12</v>
      </c>
      <c r="D166" s="2">
        <v>2</v>
      </c>
      <c r="E166" s="2">
        <v>1</v>
      </c>
      <c r="F166" s="2">
        <v>9</v>
      </c>
      <c r="G166" s="2">
        <v>27</v>
      </c>
      <c r="H166" s="2">
        <v>35</v>
      </c>
      <c r="I166" s="162">
        <v>5</v>
      </c>
      <c r="J166" s="1">
        <f t="shared" si="11"/>
        <v>12</v>
      </c>
      <c r="K166" s="1">
        <f t="shared" si="12"/>
        <v>5</v>
      </c>
      <c r="L166" s="1138"/>
      <c r="M166" s="1139"/>
      <c r="N166" s="1139"/>
      <c r="O166" s="1140"/>
      <c r="Q166" s="286" t="s">
        <v>735</v>
      </c>
      <c r="R166" s="2"/>
      <c r="S166" s="349"/>
      <c r="T166" s="2"/>
      <c r="U166" s="20"/>
      <c r="V166" s="20"/>
      <c r="W166" s="20"/>
      <c r="X166" s="354"/>
      <c r="Y166" s="20"/>
      <c r="Z166" s="354"/>
      <c r="AA166" s="20"/>
      <c r="AB166" s="2"/>
      <c r="AC166" s="10"/>
      <c r="AD166" s="2"/>
      <c r="AE166" s="20" t="s">
        <v>532</v>
      </c>
      <c r="AF166" s="21" t="s">
        <v>532</v>
      </c>
    </row>
    <row r="167" spans="1:32" ht="15" customHeight="1" x14ac:dyDescent="0.2">
      <c r="A167" s="279" t="s">
        <v>533</v>
      </c>
      <c r="B167" s="242" t="s">
        <v>1517</v>
      </c>
      <c r="C167" s="2">
        <v>0</v>
      </c>
      <c r="D167" s="2">
        <v>0</v>
      </c>
      <c r="E167" s="2">
        <v>0</v>
      </c>
      <c r="F167" s="2">
        <v>0</v>
      </c>
      <c r="G167" s="2">
        <v>0</v>
      </c>
      <c r="H167" s="2">
        <v>0</v>
      </c>
      <c r="I167" s="162">
        <v>0</v>
      </c>
      <c r="J167" s="1">
        <f t="shared" si="11"/>
        <v>0</v>
      </c>
      <c r="K167" s="1">
        <f t="shared" si="12"/>
        <v>0</v>
      </c>
      <c r="L167" s="1138"/>
      <c r="M167" s="1139"/>
      <c r="N167" s="1139"/>
      <c r="O167" s="1140"/>
      <c r="Q167" s="286" t="s">
        <v>1506</v>
      </c>
      <c r="R167" s="2"/>
      <c r="S167" s="349"/>
      <c r="T167" s="2"/>
      <c r="U167" s="20"/>
      <c r="V167" s="20"/>
      <c r="W167" s="20"/>
      <c r="X167" s="354"/>
      <c r="Y167" s="20"/>
      <c r="Z167" s="354"/>
      <c r="AA167" s="20"/>
      <c r="AB167" s="20"/>
      <c r="AC167" s="20" t="s">
        <v>532</v>
      </c>
      <c r="AD167" s="10"/>
      <c r="AE167" s="2"/>
      <c r="AF167" s="21"/>
    </row>
    <row r="168" spans="1:32" ht="15" customHeight="1" x14ac:dyDescent="0.2">
      <c r="A168" s="279" t="s">
        <v>533</v>
      </c>
      <c r="B168" s="242" t="s">
        <v>1518</v>
      </c>
      <c r="C168" s="2">
        <v>0</v>
      </c>
      <c r="D168" s="2">
        <v>0</v>
      </c>
      <c r="E168" s="2">
        <v>0</v>
      </c>
      <c r="F168" s="2">
        <v>0</v>
      </c>
      <c r="G168" s="2">
        <v>0</v>
      </c>
      <c r="H168" s="2">
        <v>0</v>
      </c>
      <c r="I168" s="162">
        <v>0</v>
      </c>
      <c r="J168" s="1">
        <f t="shared" si="11"/>
        <v>0</v>
      </c>
      <c r="K168" s="1">
        <f t="shared" si="12"/>
        <v>0</v>
      </c>
      <c r="L168" s="1138"/>
      <c r="M168" s="1139"/>
      <c r="N168" s="1139"/>
      <c r="O168" s="1140"/>
      <c r="Q168" s="286" t="s">
        <v>593</v>
      </c>
      <c r="R168" s="2"/>
      <c r="S168" s="349"/>
      <c r="T168" s="2"/>
      <c r="U168" s="20"/>
      <c r="V168" s="20"/>
      <c r="W168" s="20"/>
      <c r="X168" s="354"/>
      <c r="Y168" s="20"/>
      <c r="Z168" s="354"/>
      <c r="AA168" s="20"/>
      <c r="AB168" s="20"/>
      <c r="AC168" s="20"/>
      <c r="AD168" s="2"/>
      <c r="AE168" s="10"/>
      <c r="AF168" s="21"/>
    </row>
    <row r="169" spans="1:32" ht="15" customHeight="1" thickBot="1" x14ac:dyDescent="0.25">
      <c r="A169" s="280" t="s">
        <v>704</v>
      </c>
      <c r="B169" s="243" t="s">
        <v>1519</v>
      </c>
      <c r="C169" s="3">
        <v>0</v>
      </c>
      <c r="D169" s="3">
        <v>0</v>
      </c>
      <c r="E169" s="3">
        <v>0</v>
      </c>
      <c r="F169" s="3">
        <v>0</v>
      </c>
      <c r="G169" s="3">
        <v>0</v>
      </c>
      <c r="H169" s="3">
        <v>0</v>
      </c>
      <c r="I169" s="164">
        <v>0</v>
      </c>
      <c r="J169" s="1">
        <f t="shared" si="11"/>
        <v>0</v>
      </c>
      <c r="K169" s="1">
        <f t="shared" si="12"/>
        <v>0</v>
      </c>
      <c r="L169" s="1141"/>
      <c r="M169" s="1142"/>
      <c r="N169" s="1142"/>
      <c r="O169" s="1143"/>
      <c r="Q169" s="281" t="s">
        <v>63</v>
      </c>
      <c r="R169" s="3"/>
      <c r="S169" s="350"/>
      <c r="T169" s="3"/>
      <c r="U169" s="23"/>
      <c r="V169" s="23"/>
      <c r="W169" s="23"/>
      <c r="X169" s="355"/>
      <c r="Y169" s="23"/>
      <c r="Z169" s="355"/>
      <c r="AA169" s="23"/>
      <c r="AB169" s="23"/>
      <c r="AC169" s="23" t="s">
        <v>532</v>
      </c>
      <c r="AD169" s="3"/>
      <c r="AE169" s="3"/>
      <c r="AF169" s="15"/>
    </row>
    <row r="170" spans="1:32" ht="15" customHeight="1" x14ac:dyDescent="0.2">
      <c r="C170" s="1">
        <f t="shared" ref="C170:H170" si="14">SUM(C155:C169)</f>
        <v>208</v>
      </c>
      <c r="D170" s="1">
        <f t="shared" si="14"/>
        <v>81</v>
      </c>
      <c r="E170" s="1">
        <f t="shared" si="14"/>
        <v>26</v>
      </c>
      <c r="F170" s="1">
        <f t="shared" si="14"/>
        <v>101</v>
      </c>
      <c r="G170" s="1">
        <f t="shared" si="14"/>
        <v>344</v>
      </c>
      <c r="H170" s="1">
        <f t="shared" si="14"/>
        <v>349</v>
      </c>
      <c r="I170" s="1">
        <f>SUM(I155:I169)+15</f>
        <v>188</v>
      </c>
      <c r="J170" s="1">
        <f t="shared" si="11"/>
        <v>208</v>
      </c>
      <c r="K170" s="1">
        <f t="shared" si="12"/>
        <v>188</v>
      </c>
    </row>
    <row r="171" spans="1:32" ht="15" customHeight="1" thickBot="1" x14ac:dyDescent="0.25">
      <c r="S171" s="1" t="s">
        <v>532</v>
      </c>
    </row>
    <row r="172" spans="1:32" ht="15" customHeight="1" thickBot="1" x14ac:dyDescent="0.25">
      <c r="A172" s="1147" t="s">
        <v>1106</v>
      </c>
      <c r="B172" s="1148"/>
      <c r="C172" s="1148"/>
      <c r="D172" s="1148"/>
      <c r="E172" s="1148"/>
      <c r="F172" s="1148"/>
      <c r="G172" s="1144" t="s">
        <v>394</v>
      </c>
      <c r="H172" s="1145"/>
      <c r="I172" s="1146"/>
      <c r="L172" s="945" t="s">
        <v>495</v>
      </c>
      <c r="M172" s="946"/>
      <c r="N172" s="946"/>
      <c r="O172" s="947"/>
    </row>
    <row r="173" spans="1:32" ht="15" customHeight="1" thickBot="1" x14ac:dyDescent="0.25">
      <c r="A173" s="292" t="s">
        <v>496</v>
      </c>
      <c r="B173" s="298" t="s">
        <v>497</v>
      </c>
      <c r="C173" s="299" t="s">
        <v>498</v>
      </c>
      <c r="D173" s="299" t="s">
        <v>499</v>
      </c>
      <c r="E173" s="299" t="s">
        <v>500</v>
      </c>
      <c r="F173" s="299" t="s">
        <v>501</v>
      </c>
      <c r="G173" s="300" t="s">
        <v>502</v>
      </c>
      <c r="H173" s="300" t="s">
        <v>503</v>
      </c>
      <c r="I173" s="301" t="s">
        <v>504</v>
      </c>
      <c r="L173" s="948"/>
      <c r="M173" s="949"/>
      <c r="N173" s="949"/>
      <c r="O173" s="950"/>
      <c r="Q173" s="165" t="s">
        <v>396</v>
      </c>
      <c r="R173" s="293" t="s">
        <v>716</v>
      </c>
      <c r="S173" s="293"/>
      <c r="T173" s="293"/>
      <c r="U173" s="293"/>
      <c r="V173" s="293"/>
      <c r="W173" s="293"/>
      <c r="X173" s="293"/>
      <c r="Y173" s="294"/>
    </row>
    <row r="174" spans="1:32" ht="15" customHeight="1" x14ac:dyDescent="0.2">
      <c r="A174" s="295" t="s">
        <v>521</v>
      </c>
      <c r="B174" s="159" t="s">
        <v>1107</v>
      </c>
      <c r="C174" s="158" t="s">
        <v>532</v>
      </c>
      <c r="D174" s="158"/>
      <c r="E174" s="158"/>
      <c r="F174" s="158"/>
      <c r="G174" s="158"/>
      <c r="H174" s="158"/>
      <c r="I174" s="161"/>
      <c r="J174" s="1">
        <f t="shared" ref="J174:J182" si="15">D174+E174+F174</f>
        <v>0</v>
      </c>
      <c r="K174" s="1">
        <f t="shared" ref="K174:K182" si="16">D174*2+E174</f>
        <v>0</v>
      </c>
      <c r="L174" s="1135" t="s">
        <v>528</v>
      </c>
      <c r="M174" s="1136"/>
      <c r="N174" s="1136"/>
      <c r="O174" s="1137"/>
      <c r="Q174" s="291" t="s">
        <v>716</v>
      </c>
      <c r="R174" s="10"/>
      <c r="S174" s="2"/>
      <c r="T174" s="20" t="s">
        <v>532</v>
      </c>
      <c r="U174" s="20"/>
      <c r="V174" s="2"/>
      <c r="W174" s="20" t="s">
        <v>532</v>
      </c>
      <c r="X174" s="20"/>
      <c r="Y174" s="21"/>
    </row>
    <row r="175" spans="1:32" ht="15" customHeight="1" x14ac:dyDescent="0.2">
      <c r="A175" s="296" t="s">
        <v>521</v>
      </c>
      <c r="B175" s="160"/>
      <c r="C175" s="2"/>
      <c r="D175" s="2"/>
      <c r="E175" s="2"/>
      <c r="F175" s="2"/>
      <c r="G175" s="2"/>
      <c r="H175" s="2"/>
      <c r="I175" s="162"/>
      <c r="J175" s="1">
        <f t="shared" si="15"/>
        <v>0</v>
      </c>
      <c r="K175" s="1">
        <f t="shared" si="16"/>
        <v>0</v>
      </c>
      <c r="L175" s="1138"/>
      <c r="M175" s="1139"/>
      <c r="N175" s="1139"/>
      <c r="O175" s="1140"/>
      <c r="Q175" s="291"/>
      <c r="R175" s="2"/>
      <c r="S175" s="10"/>
      <c r="T175" s="20" t="s">
        <v>532</v>
      </c>
      <c r="U175" s="20"/>
      <c r="V175" s="2"/>
      <c r="W175" s="20"/>
      <c r="X175" s="20"/>
      <c r="Y175" s="21"/>
    </row>
    <row r="176" spans="1:32" ht="15" customHeight="1" x14ac:dyDescent="0.2">
      <c r="A176" s="296" t="s">
        <v>521</v>
      </c>
      <c r="B176" s="160"/>
      <c r="C176" s="2"/>
      <c r="D176" s="2"/>
      <c r="E176" s="2"/>
      <c r="F176" s="2"/>
      <c r="G176" s="2"/>
      <c r="H176" s="2"/>
      <c r="I176" s="162"/>
      <c r="J176" s="1">
        <f>D176+E176+F176</f>
        <v>0</v>
      </c>
      <c r="K176" s="1">
        <f>D176*2+E176</f>
        <v>0</v>
      </c>
      <c r="L176" s="1138"/>
      <c r="M176" s="1139"/>
      <c r="N176" s="1139"/>
      <c r="O176" s="1140"/>
      <c r="Q176" s="291"/>
      <c r="R176" s="20"/>
      <c r="S176" s="20" t="s">
        <v>532</v>
      </c>
      <c r="T176" s="10"/>
      <c r="U176" s="20"/>
      <c r="V176" s="2"/>
      <c r="W176" s="20"/>
      <c r="X176" s="20"/>
      <c r="Y176" s="21"/>
    </row>
    <row r="177" spans="1:31" ht="15" customHeight="1" x14ac:dyDescent="0.2">
      <c r="A177" s="296" t="s">
        <v>521</v>
      </c>
      <c r="B177" s="160"/>
      <c r="C177" s="2"/>
      <c r="D177" s="2"/>
      <c r="E177" s="2"/>
      <c r="F177" s="2"/>
      <c r="G177" s="2"/>
      <c r="H177" s="2"/>
      <c r="I177" s="162"/>
      <c r="J177" s="1">
        <f>D177+E177+F177</f>
        <v>0</v>
      </c>
      <c r="K177" s="1">
        <f>D177*2+E177</f>
        <v>0</v>
      </c>
      <c r="L177" s="1138"/>
      <c r="M177" s="1139"/>
      <c r="N177" s="1139"/>
      <c r="O177" s="1140"/>
      <c r="Q177" s="291"/>
      <c r="R177" s="20"/>
      <c r="S177" s="20"/>
      <c r="T177" s="2"/>
      <c r="U177" s="10"/>
      <c r="V177" s="2"/>
      <c r="W177" s="20" t="s">
        <v>532</v>
      </c>
      <c r="X177" s="20" t="s">
        <v>532</v>
      </c>
      <c r="Y177" s="21" t="s">
        <v>532</v>
      </c>
    </row>
    <row r="178" spans="1:31" ht="15" customHeight="1" x14ac:dyDescent="0.2">
      <c r="A178" s="296" t="s">
        <v>521</v>
      </c>
      <c r="B178" s="160"/>
      <c r="C178" s="2"/>
      <c r="D178" s="2"/>
      <c r="E178" s="2"/>
      <c r="F178" s="2"/>
      <c r="G178" s="2"/>
      <c r="H178" s="2"/>
      <c r="I178" s="162"/>
      <c r="J178" s="1">
        <f t="shared" si="15"/>
        <v>0</v>
      </c>
      <c r="K178" s="1">
        <f t="shared" si="16"/>
        <v>0</v>
      </c>
      <c r="L178" s="1138"/>
      <c r="M178" s="1139"/>
      <c r="N178" s="1139"/>
      <c r="O178" s="1140"/>
      <c r="Q178" s="291"/>
      <c r="R178" s="20"/>
      <c r="S178" s="20"/>
      <c r="T178" s="20"/>
      <c r="U178" s="20" t="s">
        <v>532</v>
      </c>
      <c r="V178" s="10"/>
      <c r="W178" s="2"/>
      <c r="X178" s="20"/>
      <c r="Y178" s="21"/>
    </row>
    <row r="179" spans="1:31" ht="15" customHeight="1" x14ac:dyDescent="0.2">
      <c r="A179" s="296" t="s">
        <v>521</v>
      </c>
      <c r="B179" s="160"/>
      <c r="C179" s="2"/>
      <c r="D179" s="2"/>
      <c r="E179" s="2"/>
      <c r="F179" s="2"/>
      <c r="G179" s="2"/>
      <c r="H179" s="2"/>
      <c r="I179" s="162"/>
      <c r="J179" s="1">
        <f t="shared" si="15"/>
        <v>0</v>
      </c>
      <c r="K179" s="1">
        <f t="shared" si="16"/>
        <v>0</v>
      </c>
      <c r="L179" s="1138"/>
      <c r="M179" s="1139"/>
      <c r="N179" s="1139"/>
      <c r="O179" s="1140"/>
      <c r="Q179" s="291"/>
      <c r="R179" s="20"/>
      <c r="S179" s="20"/>
      <c r="T179" s="20"/>
      <c r="U179" s="20"/>
      <c r="V179" s="2"/>
      <c r="W179" s="10"/>
      <c r="X179" s="20"/>
      <c r="Y179" s="21"/>
    </row>
    <row r="180" spans="1:31" ht="15" customHeight="1" x14ac:dyDescent="0.2">
      <c r="A180" s="296" t="s">
        <v>521</v>
      </c>
      <c r="B180" s="160"/>
      <c r="C180" s="2"/>
      <c r="D180" s="2"/>
      <c r="E180" s="2"/>
      <c r="F180" s="2"/>
      <c r="G180" s="2"/>
      <c r="H180" s="2"/>
      <c r="I180" s="162"/>
      <c r="J180" s="1">
        <f t="shared" si="15"/>
        <v>0</v>
      </c>
      <c r="K180" s="1">
        <f t="shared" si="16"/>
        <v>0</v>
      </c>
      <c r="L180" s="1138"/>
      <c r="M180" s="1139"/>
      <c r="N180" s="1139"/>
      <c r="O180" s="1140"/>
      <c r="Q180" s="291"/>
      <c r="R180" s="20"/>
      <c r="S180" s="20"/>
      <c r="T180" s="20"/>
      <c r="U180" s="20" t="s">
        <v>532</v>
      </c>
      <c r="V180" s="2"/>
      <c r="W180" s="2"/>
      <c r="X180" s="10"/>
      <c r="Y180" s="21"/>
    </row>
    <row r="181" spans="1:31" ht="15" customHeight="1" thickBot="1" x14ac:dyDescent="0.25">
      <c r="A181" s="297" t="s">
        <v>521</v>
      </c>
      <c r="B181" s="163"/>
      <c r="C181" s="3"/>
      <c r="D181" s="3"/>
      <c r="E181" s="3"/>
      <c r="F181" s="3"/>
      <c r="G181" s="3"/>
      <c r="H181" s="3"/>
      <c r="I181" s="164"/>
      <c r="J181" s="1">
        <f t="shared" si="15"/>
        <v>0</v>
      </c>
      <c r="K181" s="1">
        <f t="shared" si="16"/>
        <v>0</v>
      </c>
      <c r="L181" s="1141"/>
      <c r="M181" s="1142"/>
      <c r="N181" s="1142"/>
      <c r="O181" s="1143"/>
      <c r="Q181" s="292"/>
      <c r="R181" s="23"/>
      <c r="S181" s="23"/>
      <c r="T181" s="23"/>
      <c r="U181" s="23" t="s">
        <v>532</v>
      </c>
      <c r="V181" s="3"/>
      <c r="W181" s="3"/>
      <c r="X181" s="14"/>
      <c r="Y181" s="15"/>
    </row>
    <row r="182" spans="1:31" ht="15" customHeight="1" x14ac:dyDescent="0.2">
      <c r="A182" s="225"/>
      <c r="B182" s="226"/>
      <c r="C182" s="225">
        <v>0</v>
      </c>
      <c r="D182" s="225">
        <v>0</v>
      </c>
      <c r="E182" s="225">
        <v>0</v>
      </c>
      <c r="F182" s="225">
        <v>0</v>
      </c>
      <c r="G182" s="225">
        <v>0</v>
      </c>
      <c r="H182" s="225">
        <v>0</v>
      </c>
      <c r="I182" s="225">
        <v>0</v>
      </c>
      <c r="J182" s="1">
        <f t="shared" si="15"/>
        <v>0</v>
      </c>
      <c r="K182" s="1">
        <f t="shared" si="16"/>
        <v>0</v>
      </c>
      <c r="L182" s="156" t="s">
        <v>532</v>
      </c>
    </row>
    <row r="183" spans="1:31" ht="15" customHeight="1" thickBot="1" x14ac:dyDescent="0.25"/>
    <row r="184" spans="1:31" ht="15" customHeight="1" x14ac:dyDescent="0.2">
      <c r="A184" s="1131" t="s">
        <v>491</v>
      </c>
      <c r="B184" s="1132"/>
      <c r="C184" s="1170" t="s">
        <v>1520</v>
      </c>
      <c r="D184" s="1171"/>
      <c r="E184" s="1171"/>
      <c r="F184" s="1171"/>
      <c r="G184" s="1171"/>
      <c r="H184" s="1171"/>
      <c r="I184" s="1172"/>
    </row>
    <row r="185" spans="1:31" ht="15" customHeight="1" thickBot="1" x14ac:dyDescent="0.25">
      <c r="A185" s="1133"/>
      <c r="B185" s="1134"/>
      <c r="C185" s="1173"/>
      <c r="D185" s="1174"/>
      <c r="E185" s="1174"/>
      <c r="F185" s="1174"/>
      <c r="G185" s="1174"/>
      <c r="H185" s="1174"/>
      <c r="I185" s="1175"/>
    </row>
    <row r="186" spans="1:31" ht="15" customHeight="1" thickBot="1" x14ac:dyDescent="0.25"/>
    <row r="187" spans="1:31" ht="15" customHeight="1" thickBot="1" x14ac:dyDescent="0.25">
      <c r="A187" s="1117" t="s">
        <v>395</v>
      </c>
      <c r="B187" s="1118"/>
      <c r="C187" s="1118"/>
      <c r="D187" s="1118"/>
      <c r="E187" s="1118"/>
      <c r="F187" s="1118"/>
      <c r="G187" s="1111" t="s">
        <v>1520</v>
      </c>
      <c r="H187" s="1112"/>
      <c r="I187" s="1113"/>
      <c r="L187" s="952" t="s">
        <v>538</v>
      </c>
      <c r="M187" s="953"/>
      <c r="N187" s="953"/>
      <c r="O187" s="954"/>
    </row>
    <row r="188" spans="1:31" ht="15" customHeight="1" thickBot="1" x14ac:dyDescent="0.25">
      <c r="A188" s="231" t="s">
        <v>496</v>
      </c>
      <c r="B188" s="232" t="s">
        <v>497</v>
      </c>
      <c r="C188" s="233" t="s">
        <v>498</v>
      </c>
      <c r="D188" s="233" t="s">
        <v>499</v>
      </c>
      <c r="E188" s="233" t="s">
        <v>500</v>
      </c>
      <c r="F188" s="233" t="s">
        <v>501</v>
      </c>
      <c r="G188" s="234" t="s">
        <v>502</v>
      </c>
      <c r="H188" s="234" t="s">
        <v>503</v>
      </c>
      <c r="I188" s="235" t="s">
        <v>504</v>
      </c>
      <c r="L188" s="955"/>
      <c r="M188" s="956"/>
      <c r="N188" s="956"/>
      <c r="O188" s="957"/>
      <c r="Q188" s="165" t="s">
        <v>1521</v>
      </c>
      <c r="R188" s="302" t="s">
        <v>540</v>
      </c>
      <c r="S188" s="302" t="s">
        <v>1427</v>
      </c>
      <c r="T188" s="302" t="s">
        <v>44</v>
      </c>
      <c r="U188" s="302" t="s">
        <v>405</v>
      </c>
      <c r="V188" s="302" t="s">
        <v>757</v>
      </c>
      <c r="W188" s="302" t="s">
        <v>1411</v>
      </c>
      <c r="X188" s="302" t="s">
        <v>229</v>
      </c>
      <c r="Y188" s="302" t="s">
        <v>1111</v>
      </c>
      <c r="Z188" s="302" t="s">
        <v>702</v>
      </c>
      <c r="AA188" s="302" t="s">
        <v>1112</v>
      </c>
      <c r="AB188" s="302" t="s">
        <v>1313</v>
      </c>
      <c r="AC188" s="302" t="s">
        <v>653</v>
      </c>
      <c r="AD188" s="302" t="s">
        <v>613</v>
      </c>
      <c r="AE188" s="229" t="s">
        <v>1214</v>
      </c>
    </row>
    <row r="189" spans="1:31" ht="15" customHeight="1" x14ac:dyDescent="0.2">
      <c r="A189" s="236">
        <v>1</v>
      </c>
      <c r="B189" s="239" t="s">
        <v>1116</v>
      </c>
      <c r="C189" s="240">
        <v>26</v>
      </c>
      <c r="D189" s="240">
        <v>19</v>
      </c>
      <c r="E189" s="240">
        <v>4</v>
      </c>
      <c r="F189" s="240">
        <v>3</v>
      </c>
      <c r="G189" s="240">
        <v>62</v>
      </c>
      <c r="H189" s="240">
        <v>24</v>
      </c>
      <c r="I189" s="241">
        <v>42</v>
      </c>
      <c r="J189" s="1">
        <f t="shared" si="11"/>
        <v>26</v>
      </c>
      <c r="K189" s="1">
        <f t="shared" si="12"/>
        <v>42</v>
      </c>
      <c r="L189" s="1135" t="s">
        <v>1522</v>
      </c>
      <c r="M189" s="1136"/>
      <c r="N189" s="1136"/>
      <c r="O189" s="1137"/>
      <c r="Q189" s="230" t="s">
        <v>540</v>
      </c>
      <c r="R189" s="10"/>
      <c r="S189" s="20"/>
      <c r="T189" s="20" t="s">
        <v>532</v>
      </c>
      <c r="U189" s="20"/>
      <c r="V189" s="20"/>
      <c r="W189" s="20"/>
      <c r="X189" s="20"/>
      <c r="Y189" s="20"/>
      <c r="Z189" s="20" t="s">
        <v>532</v>
      </c>
      <c r="AA189" s="20"/>
      <c r="AB189" s="20"/>
      <c r="AC189" s="20"/>
      <c r="AD189" s="20"/>
      <c r="AE189" s="21"/>
    </row>
    <row r="190" spans="1:31" ht="15" customHeight="1" x14ac:dyDescent="0.2">
      <c r="A190" s="237">
        <v>2</v>
      </c>
      <c r="B190" s="242" t="s">
        <v>1314</v>
      </c>
      <c r="C190" s="2">
        <v>26</v>
      </c>
      <c r="D190" s="2">
        <v>14</v>
      </c>
      <c r="E190" s="2">
        <v>9</v>
      </c>
      <c r="F190" s="2">
        <v>3</v>
      </c>
      <c r="G190" s="2">
        <v>57</v>
      </c>
      <c r="H190" s="2">
        <v>31</v>
      </c>
      <c r="I190" s="162">
        <v>37</v>
      </c>
      <c r="J190" s="1">
        <f t="shared" si="11"/>
        <v>26</v>
      </c>
      <c r="K190" s="1">
        <f t="shared" si="12"/>
        <v>37</v>
      </c>
      <c r="L190" s="1138"/>
      <c r="M190" s="1139"/>
      <c r="N190" s="1139"/>
      <c r="O190" s="1140"/>
      <c r="Q190" s="230" t="s">
        <v>1427</v>
      </c>
      <c r="R190" s="2"/>
      <c r="S190" s="10"/>
      <c r="T190" s="20" t="s">
        <v>532</v>
      </c>
      <c r="U190" s="20"/>
      <c r="V190" s="20"/>
      <c r="W190" s="20"/>
      <c r="X190" s="20"/>
      <c r="Y190" s="20"/>
      <c r="Z190" s="20"/>
      <c r="AA190" s="20"/>
      <c r="AB190" s="20"/>
      <c r="AC190" s="20"/>
      <c r="AD190" s="20"/>
      <c r="AE190" s="21"/>
    </row>
    <row r="191" spans="1:31" ht="15" customHeight="1" x14ac:dyDescent="0.2">
      <c r="A191" s="237">
        <v>3</v>
      </c>
      <c r="B191" s="242" t="s">
        <v>400</v>
      </c>
      <c r="C191" s="2">
        <v>26</v>
      </c>
      <c r="D191" s="2">
        <v>15</v>
      </c>
      <c r="E191" s="2">
        <v>2</v>
      </c>
      <c r="F191" s="2">
        <v>9</v>
      </c>
      <c r="G191" s="2">
        <v>60</v>
      </c>
      <c r="H191" s="2">
        <v>36</v>
      </c>
      <c r="I191" s="162">
        <v>32</v>
      </c>
      <c r="J191" s="1">
        <f t="shared" si="11"/>
        <v>26</v>
      </c>
      <c r="K191" s="1">
        <f t="shared" si="12"/>
        <v>32</v>
      </c>
      <c r="L191" s="1138"/>
      <c r="M191" s="1139"/>
      <c r="N191" s="1139"/>
      <c r="O191" s="1140"/>
      <c r="Q191" s="230" t="s">
        <v>44</v>
      </c>
      <c r="R191" s="20"/>
      <c r="S191" s="20" t="s">
        <v>532</v>
      </c>
      <c r="T191" s="10"/>
      <c r="U191" s="20"/>
      <c r="V191" s="2"/>
      <c r="W191" s="20"/>
      <c r="X191" s="20"/>
      <c r="Y191" s="20"/>
      <c r="Z191" s="20"/>
      <c r="AA191" s="20"/>
      <c r="AB191" s="2"/>
      <c r="AC191" s="2"/>
      <c r="AD191" s="2"/>
      <c r="AE191" s="162"/>
    </row>
    <row r="192" spans="1:31" ht="15" customHeight="1" x14ac:dyDescent="0.2">
      <c r="A192" s="237">
        <v>4</v>
      </c>
      <c r="B192" s="242" t="s">
        <v>1431</v>
      </c>
      <c r="C192" s="2">
        <v>26</v>
      </c>
      <c r="D192" s="2">
        <v>13</v>
      </c>
      <c r="E192" s="2">
        <v>6</v>
      </c>
      <c r="F192" s="2">
        <v>7</v>
      </c>
      <c r="G192" s="2">
        <v>71</v>
      </c>
      <c r="H192" s="2">
        <v>45</v>
      </c>
      <c r="I192" s="162">
        <v>32</v>
      </c>
      <c r="J192" s="1">
        <f t="shared" si="11"/>
        <v>26</v>
      </c>
      <c r="K192" s="1">
        <f t="shared" si="12"/>
        <v>32</v>
      </c>
      <c r="L192" s="1138"/>
      <c r="M192" s="1139"/>
      <c r="N192" s="1139"/>
      <c r="O192" s="1140"/>
      <c r="Q192" s="230" t="s">
        <v>405</v>
      </c>
      <c r="R192" s="20"/>
      <c r="S192" s="20"/>
      <c r="T192" s="2"/>
      <c r="U192" s="10"/>
      <c r="V192" s="2"/>
      <c r="W192" s="20" t="s">
        <v>532</v>
      </c>
      <c r="X192" s="20" t="s">
        <v>532</v>
      </c>
      <c r="Y192" s="20"/>
      <c r="Z192" s="20"/>
      <c r="AA192" s="20"/>
      <c r="AB192" s="2"/>
      <c r="AC192" s="2"/>
      <c r="AD192" s="2"/>
      <c r="AE192" s="162"/>
    </row>
    <row r="193" spans="1:31" ht="15" customHeight="1" x14ac:dyDescent="0.2">
      <c r="A193" s="237">
        <v>5</v>
      </c>
      <c r="B193" s="242" t="s">
        <v>762</v>
      </c>
      <c r="C193" s="2">
        <v>26</v>
      </c>
      <c r="D193" s="2">
        <v>13</v>
      </c>
      <c r="E193" s="2">
        <v>4</v>
      </c>
      <c r="F193" s="2">
        <v>9</v>
      </c>
      <c r="G193" s="2">
        <v>46</v>
      </c>
      <c r="H193" s="2">
        <v>36</v>
      </c>
      <c r="I193" s="162">
        <v>30</v>
      </c>
      <c r="J193" s="1">
        <f t="shared" si="11"/>
        <v>26</v>
      </c>
      <c r="K193" s="1">
        <f t="shared" si="12"/>
        <v>30</v>
      </c>
      <c r="L193" s="1138"/>
      <c r="M193" s="1139"/>
      <c r="N193" s="1139"/>
      <c r="O193" s="1140"/>
      <c r="Q193" s="230" t="s">
        <v>757</v>
      </c>
      <c r="R193" s="20"/>
      <c r="S193" s="20"/>
      <c r="T193" s="20"/>
      <c r="U193" s="20" t="s">
        <v>532</v>
      </c>
      <c r="V193" s="10"/>
      <c r="W193" s="2"/>
      <c r="X193" s="20"/>
      <c r="Y193" s="20"/>
      <c r="Z193" s="20"/>
      <c r="AA193" s="20"/>
      <c r="AB193" s="2" t="s">
        <v>532</v>
      </c>
      <c r="AC193" s="2"/>
      <c r="AD193" s="2"/>
      <c r="AE193" s="162"/>
    </row>
    <row r="194" spans="1:31" ht="15" customHeight="1" x14ac:dyDescent="0.2">
      <c r="A194" s="237">
        <v>6</v>
      </c>
      <c r="B194" s="242" t="s">
        <v>1099</v>
      </c>
      <c r="C194" s="2">
        <v>26</v>
      </c>
      <c r="D194" s="2">
        <v>13</v>
      </c>
      <c r="E194" s="2">
        <v>4</v>
      </c>
      <c r="F194" s="2">
        <v>9</v>
      </c>
      <c r="G194" s="2">
        <v>49</v>
      </c>
      <c r="H194" s="2">
        <v>38</v>
      </c>
      <c r="I194" s="162">
        <v>30</v>
      </c>
      <c r="J194" s="1">
        <f t="shared" si="11"/>
        <v>26</v>
      </c>
      <c r="K194" s="1">
        <f t="shared" si="12"/>
        <v>30</v>
      </c>
      <c r="L194" s="1138"/>
      <c r="M194" s="1139"/>
      <c r="N194" s="1139"/>
      <c r="O194" s="1140"/>
      <c r="Q194" s="230" t="s">
        <v>1411</v>
      </c>
      <c r="R194" s="20"/>
      <c r="S194" s="20"/>
      <c r="T194" s="20"/>
      <c r="U194" s="20"/>
      <c r="V194" s="2"/>
      <c r="W194" s="10"/>
      <c r="X194" s="20"/>
      <c r="Y194" s="20"/>
      <c r="Z194" s="20"/>
      <c r="AA194" s="20"/>
      <c r="AB194" s="2"/>
      <c r="AC194" s="2"/>
      <c r="AD194" s="2"/>
      <c r="AE194" s="162"/>
    </row>
    <row r="195" spans="1:31" ht="15" customHeight="1" x14ac:dyDescent="0.2">
      <c r="A195" s="237">
        <v>7</v>
      </c>
      <c r="B195" s="242" t="s">
        <v>42</v>
      </c>
      <c r="C195" s="2">
        <v>26</v>
      </c>
      <c r="D195" s="2">
        <v>11</v>
      </c>
      <c r="E195" s="2">
        <v>6</v>
      </c>
      <c r="F195" s="2">
        <v>9</v>
      </c>
      <c r="G195" s="2">
        <v>45</v>
      </c>
      <c r="H195" s="2">
        <v>45</v>
      </c>
      <c r="I195" s="162">
        <v>28</v>
      </c>
      <c r="J195" s="1">
        <f t="shared" si="11"/>
        <v>26</v>
      </c>
      <c r="K195" s="1">
        <f t="shared" si="12"/>
        <v>28</v>
      </c>
      <c r="L195" s="1138"/>
      <c r="M195" s="1139"/>
      <c r="N195" s="1139"/>
      <c r="O195" s="1140"/>
      <c r="Q195" s="230" t="s">
        <v>229</v>
      </c>
      <c r="R195" s="20"/>
      <c r="S195" s="20"/>
      <c r="T195" s="20"/>
      <c r="U195" s="20" t="s">
        <v>532</v>
      </c>
      <c r="V195" s="2"/>
      <c r="W195" s="2"/>
      <c r="X195" s="10"/>
      <c r="Y195" s="2"/>
      <c r="Z195" s="20" t="s">
        <v>532</v>
      </c>
      <c r="AA195" s="20"/>
      <c r="AB195" s="2"/>
      <c r="AC195" s="20" t="s">
        <v>532</v>
      </c>
      <c r="AD195" s="20"/>
      <c r="AE195" s="21"/>
    </row>
    <row r="196" spans="1:31" ht="15" customHeight="1" x14ac:dyDescent="0.2">
      <c r="A196" s="237">
        <v>8</v>
      </c>
      <c r="B196" s="242" t="s">
        <v>1429</v>
      </c>
      <c r="C196" s="2">
        <v>26</v>
      </c>
      <c r="D196" s="2">
        <v>10</v>
      </c>
      <c r="E196" s="2">
        <v>7</v>
      </c>
      <c r="F196" s="2">
        <v>9</v>
      </c>
      <c r="G196" s="2">
        <v>45</v>
      </c>
      <c r="H196" s="2">
        <v>36</v>
      </c>
      <c r="I196" s="162">
        <v>27</v>
      </c>
      <c r="J196" s="1">
        <f t="shared" si="11"/>
        <v>26</v>
      </c>
      <c r="K196" s="1">
        <f t="shared" si="12"/>
        <v>27</v>
      </c>
      <c r="L196" s="1138"/>
      <c r="M196" s="1139"/>
      <c r="N196" s="1139"/>
      <c r="O196" s="1140"/>
      <c r="Q196" s="230" t="s">
        <v>1111</v>
      </c>
      <c r="R196" s="20"/>
      <c r="S196" s="20"/>
      <c r="T196" s="20"/>
      <c r="U196" s="20"/>
      <c r="V196" s="20"/>
      <c r="W196" s="20"/>
      <c r="X196" s="2"/>
      <c r="Y196" s="10"/>
      <c r="Z196" s="20" t="s">
        <v>532</v>
      </c>
      <c r="AA196" s="20"/>
      <c r="AB196" s="2"/>
      <c r="AC196" s="20"/>
      <c r="AD196" s="20"/>
      <c r="AE196" s="21"/>
    </row>
    <row r="197" spans="1:31" ht="15" customHeight="1" x14ac:dyDescent="0.2">
      <c r="A197" s="237">
        <v>9</v>
      </c>
      <c r="B197" s="242" t="s">
        <v>1226</v>
      </c>
      <c r="C197" s="2">
        <v>26</v>
      </c>
      <c r="D197" s="2">
        <v>9</v>
      </c>
      <c r="E197" s="2">
        <v>6</v>
      </c>
      <c r="F197" s="2">
        <v>11</v>
      </c>
      <c r="G197" s="2">
        <v>49</v>
      </c>
      <c r="H197" s="2">
        <v>53</v>
      </c>
      <c r="I197" s="162">
        <v>24</v>
      </c>
      <c r="J197" s="1">
        <f t="shared" si="11"/>
        <v>26</v>
      </c>
      <c r="K197" s="1">
        <f t="shared" si="12"/>
        <v>24</v>
      </c>
      <c r="L197" s="1138"/>
      <c r="M197" s="1139"/>
      <c r="N197" s="1139"/>
      <c r="O197" s="1140"/>
      <c r="Q197" s="230" t="s">
        <v>702</v>
      </c>
      <c r="R197" s="20"/>
      <c r="S197" s="20"/>
      <c r="T197" s="20"/>
      <c r="U197" s="20"/>
      <c r="V197" s="20"/>
      <c r="W197" s="20"/>
      <c r="X197" s="20"/>
      <c r="Y197" s="20" t="s">
        <v>532</v>
      </c>
      <c r="Z197" s="10"/>
      <c r="AA197" s="20"/>
      <c r="AB197" s="2"/>
      <c r="AC197" s="20"/>
      <c r="AD197" s="20"/>
      <c r="AE197" s="21"/>
    </row>
    <row r="198" spans="1:31" ht="15" customHeight="1" x14ac:dyDescent="0.2">
      <c r="A198" s="237">
        <v>19</v>
      </c>
      <c r="B198" s="242" t="s">
        <v>404</v>
      </c>
      <c r="C198" s="2">
        <v>26</v>
      </c>
      <c r="D198" s="2">
        <v>9</v>
      </c>
      <c r="E198" s="2">
        <v>4</v>
      </c>
      <c r="F198" s="2">
        <v>13</v>
      </c>
      <c r="G198" s="2">
        <v>36</v>
      </c>
      <c r="H198" s="2">
        <v>55</v>
      </c>
      <c r="I198" s="162">
        <v>22</v>
      </c>
      <c r="J198" s="1">
        <f t="shared" si="11"/>
        <v>26</v>
      </c>
      <c r="K198" s="1">
        <f t="shared" si="12"/>
        <v>22</v>
      </c>
      <c r="L198" s="1138"/>
      <c r="M198" s="1139"/>
      <c r="N198" s="1139"/>
      <c r="O198" s="1140"/>
      <c r="Q198" s="230" t="s">
        <v>1112</v>
      </c>
      <c r="R198" s="20"/>
      <c r="S198" s="20"/>
      <c r="T198" s="20"/>
      <c r="U198" s="20"/>
      <c r="V198" s="20"/>
      <c r="W198" s="20"/>
      <c r="X198" s="20"/>
      <c r="Y198" s="20"/>
      <c r="Z198" s="2"/>
      <c r="AA198" s="10"/>
      <c r="AB198" s="2"/>
      <c r="AC198" s="20" t="s">
        <v>532</v>
      </c>
      <c r="AD198" s="20" t="s">
        <v>532</v>
      </c>
      <c r="AE198" s="21" t="s">
        <v>532</v>
      </c>
    </row>
    <row r="199" spans="1:31" ht="15" customHeight="1" x14ac:dyDescent="0.2">
      <c r="A199" s="237">
        <v>11</v>
      </c>
      <c r="B199" s="242" t="s">
        <v>401</v>
      </c>
      <c r="C199" s="2">
        <v>26</v>
      </c>
      <c r="D199" s="2">
        <v>7</v>
      </c>
      <c r="E199" s="2">
        <v>6</v>
      </c>
      <c r="F199" s="2">
        <v>13</v>
      </c>
      <c r="G199" s="2">
        <v>39</v>
      </c>
      <c r="H199" s="2">
        <v>49</v>
      </c>
      <c r="I199" s="162">
        <v>20</v>
      </c>
      <c r="J199" s="1">
        <f t="shared" si="11"/>
        <v>26</v>
      </c>
      <c r="K199" s="1">
        <f t="shared" si="12"/>
        <v>20</v>
      </c>
      <c r="L199" s="1138"/>
      <c r="M199" s="1139"/>
      <c r="N199" s="1139"/>
      <c r="O199" s="1140"/>
      <c r="Q199" s="230" t="s">
        <v>1313</v>
      </c>
      <c r="R199" s="20"/>
      <c r="S199" s="20"/>
      <c r="T199" s="20"/>
      <c r="U199" s="20"/>
      <c r="V199" s="20"/>
      <c r="W199" s="20"/>
      <c r="X199" s="20"/>
      <c r="Y199" s="20"/>
      <c r="Z199" s="20"/>
      <c r="AA199" s="20" t="s">
        <v>532</v>
      </c>
      <c r="AB199" s="10"/>
      <c r="AC199" s="2"/>
      <c r="AD199" s="20"/>
      <c r="AE199" s="21"/>
    </row>
    <row r="200" spans="1:31" ht="15" customHeight="1" x14ac:dyDescent="0.2">
      <c r="A200" s="237">
        <v>12</v>
      </c>
      <c r="B200" s="242" t="s">
        <v>235</v>
      </c>
      <c r="C200" s="2">
        <v>26</v>
      </c>
      <c r="D200" s="2">
        <v>9</v>
      </c>
      <c r="E200" s="2">
        <v>1</v>
      </c>
      <c r="F200" s="2">
        <v>16</v>
      </c>
      <c r="G200" s="2">
        <v>40</v>
      </c>
      <c r="H200" s="2">
        <v>53</v>
      </c>
      <c r="I200" s="162">
        <v>19</v>
      </c>
      <c r="J200" s="1">
        <f t="shared" si="11"/>
        <v>26</v>
      </c>
      <c r="K200" s="1">
        <f t="shared" si="12"/>
        <v>19</v>
      </c>
      <c r="L200" s="1138"/>
      <c r="M200" s="1139"/>
      <c r="N200" s="1139"/>
      <c r="O200" s="1140"/>
      <c r="Q200" s="230" t="s">
        <v>653</v>
      </c>
      <c r="R200" s="20"/>
      <c r="S200" s="20"/>
      <c r="T200" s="20"/>
      <c r="U200" s="20"/>
      <c r="V200" s="20"/>
      <c r="W200" s="20"/>
      <c r="X200" s="20"/>
      <c r="Y200" s="20"/>
      <c r="Z200" s="20"/>
      <c r="AA200" s="20"/>
      <c r="AB200" s="2"/>
      <c r="AC200" s="10"/>
      <c r="AD200" s="20"/>
      <c r="AE200" s="21"/>
    </row>
    <row r="201" spans="1:31" ht="15" customHeight="1" x14ac:dyDescent="0.2">
      <c r="A201" s="237">
        <v>13</v>
      </c>
      <c r="B201" s="242" t="s">
        <v>407</v>
      </c>
      <c r="C201" s="2">
        <v>26</v>
      </c>
      <c r="D201" s="2">
        <v>7</v>
      </c>
      <c r="E201" s="2">
        <v>1</v>
      </c>
      <c r="F201" s="2">
        <v>18</v>
      </c>
      <c r="G201" s="2">
        <v>41</v>
      </c>
      <c r="H201" s="2">
        <v>72</v>
      </c>
      <c r="I201" s="162">
        <v>15</v>
      </c>
      <c r="J201" s="1">
        <f t="shared" si="11"/>
        <v>26</v>
      </c>
      <c r="K201" s="1">
        <f t="shared" si="12"/>
        <v>15</v>
      </c>
      <c r="L201" s="1138"/>
      <c r="M201" s="1139"/>
      <c r="N201" s="1139"/>
      <c r="O201" s="1140"/>
      <c r="Q201" s="230" t="s">
        <v>613</v>
      </c>
      <c r="R201" s="20"/>
      <c r="S201" s="20"/>
      <c r="T201" s="20"/>
      <c r="U201" s="20"/>
      <c r="V201" s="20"/>
      <c r="W201" s="20"/>
      <c r="X201" s="20"/>
      <c r="Y201" s="20"/>
      <c r="Z201" s="20"/>
      <c r="AA201" s="20" t="s">
        <v>532</v>
      </c>
      <c r="AB201" s="2"/>
      <c r="AC201" s="2"/>
      <c r="AD201" s="10"/>
      <c r="AE201" s="21"/>
    </row>
    <row r="202" spans="1:31" ht="15" customHeight="1" thickBot="1" x14ac:dyDescent="0.25">
      <c r="A202" s="238">
        <v>14</v>
      </c>
      <c r="B202" s="243" t="s">
        <v>548</v>
      </c>
      <c r="C202" s="3">
        <v>26</v>
      </c>
      <c r="D202" s="3">
        <v>2</v>
      </c>
      <c r="E202" s="3">
        <v>2</v>
      </c>
      <c r="F202" s="3">
        <v>22</v>
      </c>
      <c r="G202" s="3">
        <v>20</v>
      </c>
      <c r="H202" s="3">
        <v>81</v>
      </c>
      <c r="I202" s="164">
        <v>6</v>
      </c>
      <c r="J202" s="1">
        <f t="shared" si="11"/>
        <v>26</v>
      </c>
      <c r="K202" s="1">
        <f t="shared" si="12"/>
        <v>6</v>
      </c>
      <c r="L202" s="1141"/>
      <c r="M202" s="1142"/>
      <c r="N202" s="1142"/>
      <c r="O202" s="1143"/>
      <c r="Q202" s="231" t="s">
        <v>1214</v>
      </c>
      <c r="R202" s="23"/>
      <c r="S202" s="23"/>
      <c r="T202" s="23"/>
      <c r="U202" s="23"/>
      <c r="V202" s="23"/>
      <c r="W202" s="23"/>
      <c r="X202" s="23"/>
      <c r="Y202" s="23"/>
      <c r="Z202" s="23"/>
      <c r="AA202" s="23" t="s">
        <v>532</v>
      </c>
      <c r="AB202" s="3"/>
      <c r="AC202" s="3"/>
      <c r="AD202" s="14"/>
      <c r="AE202" s="15"/>
    </row>
    <row r="203" spans="1:31" ht="15" customHeight="1" x14ac:dyDescent="0.2">
      <c r="C203" s="1">
        <f t="shared" ref="C203:I203" si="17">SUM(C189:C202)</f>
        <v>364</v>
      </c>
      <c r="D203" s="1">
        <f t="shared" si="17"/>
        <v>151</v>
      </c>
      <c r="E203" s="1">
        <f t="shared" si="17"/>
        <v>62</v>
      </c>
      <c r="F203" s="1">
        <f t="shared" si="17"/>
        <v>151</v>
      </c>
      <c r="G203" s="1">
        <f t="shared" si="17"/>
        <v>660</v>
      </c>
      <c r="H203" s="1">
        <f t="shared" si="17"/>
        <v>654</v>
      </c>
      <c r="I203" s="1">
        <f t="shared" si="17"/>
        <v>364</v>
      </c>
      <c r="J203" s="1">
        <f t="shared" si="11"/>
        <v>364</v>
      </c>
      <c r="K203" s="1">
        <f t="shared" si="12"/>
        <v>364</v>
      </c>
    </row>
    <row r="204" spans="1:31" ht="15" customHeight="1" thickBot="1" x14ac:dyDescent="0.25"/>
    <row r="205" spans="1:31" ht="15" customHeight="1" thickBot="1" x14ac:dyDescent="0.25">
      <c r="A205" s="1117" t="s">
        <v>398</v>
      </c>
      <c r="B205" s="1118"/>
      <c r="C205" s="1118"/>
      <c r="D205" s="1118"/>
      <c r="E205" s="1118"/>
      <c r="F205" s="1118"/>
      <c r="G205" s="1111" t="s">
        <v>1520</v>
      </c>
      <c r="H205" s="1112"/>
      <c r="I205" s="1113"/>
      <c r="L205" s="945" t="s">
        <v>495</v>
      </c>
      <c r="M205" s="946"/>
      <c r="N205" s="946"/>
      <c r="O205" s="947"/>
    </row>
    <row r="206" spans="1:31" ht="15" customHeight="1" thickBot="1" x14ac:dyDescent="0.25">
      <c r="A206" s="231" t="s">
        <v>496</v>
      </c>
      <c r="B206" s="232" t="s">
        <v>497</v>
      </c>
      <c r="C206" s="233" t="s">
        <v>498</v>
      </c>
      <c r="D206" s="233" t="s">
        <v>499</v>
      </c>
      <c r="E206" s="233" t="s">
        <v>500</v>
      </c>
      <c r="F206" s="233" t="s">
        <v>501</v>
      </c>
      <c r="G206" s="234" t="s">
        <v>502</v>
      </c>
      <c r="H206" s="234" t="s">
        <v>503</v>
      </c>
      <c r="I206" s="235" t="s">
        <v>504</v>
      </c>
      <c r="L206" s="948"/>
      <c r="M206" s="949"/>
      <c r="N206" s="949"/>
      <c r="O206" s="950"/>
      <c r="Q206" s="165" t="s">
        <v>1521</v>
      </c>
      <c r="R206" s="302" t="s">
        <v>399</v>
      </c>
      <c r="S206" s="302" t="s">
        <v>626</v>
      </c>
      <c r="T206" s="302" t="s">
        <v>564</v>
      </c>
      <c r="U206" s="302" t="s">
        <v>59</v>
      </c>
      <c r="V206" s="302" t="s">
        <v>1438</v>
      </c>
      <c r="W206" s="302" t="s">
        <v>44</v>
      </c>
      <c r="X206" s="302" t="s">
        <v>405</v>
      </c>
      <c r="Y206" s="302" t="s">
        <v>1411</v>
      </c>
      <c r="Z206" s="302" t="s">
        <v>229</v>
      </c>
      <c r="AA206" s="302" t="s">
        <v>1411</v>
      </c>
      <c r="AB206" s="302" t="s">
        <v>545</v>
      </c>
      <c r="AC206" s="229" t="s">
        <v>613</v>
      </c>
    </row>
    <row r="207" spans="1:31" ht="15" customHeight="1" x14ac:dyDescent="0.2">
      <c r="A207" s="244">
        <v>1</v>
      </c>
      <c r="B207" s="239" t="s">
        <v>400</v>
      </c>
      <c r="C207" s="240"/>
      <c r="D207" s="240"/>
      <c r="E207" s="240"/>
      <c r="F207" s="240"/>
      <c r="G207" s="240"/>
      <c r="H207" s="240"/>
      <c r="I207" s="241"/>
      <c r="J207" s="1">
        <f t="shared" ref="J207:J269" si="18">D207+E207+F207</f>
        <v>0</v>
      </c>
      <c r="K207" s="1">
        <f t="shared" ref="K207:K269" si="19">D207*2+E207</f>
        <v>0</v>
      </c>
      <c r="L207" s="1135" t="s">
        <v>528</v>
      </c>
      <c r="M207" s="1136"/>
      <c r="N207" s="1136"/>
      <c r="O207" s="1137"/>
      <c r="Q207" s="230" t="s">
        <v>399</v>
      </c>
      <c r="R207" s="10"/>
      <c r="S207" s="20"/>
      <c r="T207" s="2"/>
      <c r="U207" s="20"/>
      <c r="V207" s="20"/>
      <c r="W207" s="20"/>
      <c r="X207" s="20"/>
      <c r="Y207" s="20"/>
      <c r="Z207" s="2"/>
      <c r="AA207" s="2"/>
      <c r="AB207" s="2"/>
      <c r="AC207" s="162"/>
    </row>
    <row r="208" spans="1:31" ht="15" customHeight="1" x14ac:dyDescent="0.2">
      <c r="A208" s="237">
        <v>2</v>
      </c>
      <c r="B208" s="242" t="s">
        <v>401</v>
      </c>
      <c r="C208" s="2"/>
      <c r="D208" s="2"/>
      <c r="E208" s="2"/>
      <c r="F208" s="2"/>
      <c r="G208" s="2"/>
      <c r="H208" s="2"/>
      <c r="I208" s="162"/>
      <c r="J208" s="1">
        <f t="shared" si="18"/>
        <v>0</v>
      </c>
      <c r="K208" s="1">
        <f t="shared" si="19"/>
        <v>0</v>
      </c>
      <c r="L208" s="1138"/>
      <c r="M208" s="1139"/>
      <c r="N208" s="1139"/>
      <c r="O208" s="1140"/>
      <c r="Q208" s="230" t="s">
        <v>626</v>
      </c>
      <c r="R208" s="2"/>
      <c r="S208" s="10"/>
      <c r="T208" s="2"/>
      <c r="U208" s="20" t="s">
        <v>532</v>
      </c>
      <c r="V208" s="20" t="s">
        <v>532</v>
      </c>
      <c r="W208" s="20"/>
      <c r="X208" s="20"/>
      <c r="Y208" s="20"/>
      <c r="Z208" s="2"/>
      <c r="AA208" s="2"/>
      <c r="AB208" s="2"/>
      <c r="AC208" s="162"/>
    </row>
    <row r="209" spans="1:31" ht="15" customHeight="1" x14ac:dyDescent="0.2">
      <c r="A209" s="237" t="s">
        <v>521</v>
      </c>
      <c r="B209" s="242" t="s">
        <v>409</v>
      </c>
      <c r="C209" s="2"/>
      <c r="D209" s="2"/>
      <c r="E209" s="2"/>
      <c r="F209" s="2"/>
      <c r="G209" s="2"/>
      <c r="H209" s="2"/>
      <c r="I209" s="162"/>
      <c r="J209" s="1">
        <f t="shared" si="18"/>
        <v>0</v>
      </c>
      <c r="K209" s="1">
        <f t="shared" si="19"/>
        <v>0</v>
      </c>
      <c r="L209" s="1138"/>
      <c r="M209" s="1139"/>
      <c r="N209" s="1139"/>
      <c r="O209" s="1140"/>
      <c r="Q209" s="230" t="s">
        <v>564</v>
      </c>
      <c r="R209" s="20"/>
      <c r="S209" s="20" t="s">
        <v>532</v>
      </c>
      <c r="T209" s="10"/>
      <c r="U209" s="2"/>
      <c r="V209" s="20"/>
      <c r="W209" s="20"/>
      <c r="X209" s="20"/>
      <c r="Y209" s="20"/>
      <c r="Z209" s="2" t="s">
        <v>532</v>
      </c>
      <c r="AA209" s="2"/>
      <c r="AB209" s="2"/>
      <c r="AC209" s="162"/>
    </row>
    <row r="210" spans="1:31" ht="15" customHeight="1" x14ac:dyDescent="0.2">
      <c r="A210" s="237" t="s">
        <v>521</v>
      </c>
      <c r="B210" s="242" t="s">
        <v>402</v>
      </c>
      <c r="C210" s="2"/>
      <c r="D210" s="2"/>
      <c r="E210" s="2"/>
      <c r="F210" s="2"/>
      <c r="G210" s="2"/>
      <c r="H210" s="2"/>
      <c r="I210" s="162"/>
      <c r="J210" s="1">
        <f t="shared" si="18"/>
        <v>0</v>
      </c>
      <c r="K210" s="1">
        <f t="shared" si="19"/>
        <v>0</v>
      </c>
      <c r="L210" s="1138"/>
      <c r="M210" s="1139"/>
      <c r="N210" s="1139"/>
      <c r="O210" s="1140"/>
      <c r="Q210" s="230" t="s">
        <v>59</v>
      </c>
      <c r="R210" s="20"/>
      <c r="S210" s="20"/>
      <c r="T210" s="2"/>
      <c r="U210" s="10"/>
      <c r="V210" s="20"/>
      <c r="W210" s="20"/>
      <c r="X210" s="20"/>
      <c r="Y210" s="20"/>
      <c r="Z210" s="2"/>
      <c r="AA210" s="2"/>
      <c r="AB210" s="2"/>
      <c r="AC210" s="162"/>
    </row>
    <row r="211" spans="1:31" ht="15" customHeight="1" x14ac:dyDescent="0.2">
      <c r="A211" s="237" t="s">
        <v>521</v>
      </c>
      <c r="B211" s="242" t="s">
        <v>1397</v>
      </c>
      <c r="C211" s="2"/>
      <c r="D211" s="2"/>
      <c r="E211" s="2"/>
      <c r="F211" s="2"/>
      <c r="G211" s="2"/>
      <c r="H211" s="2"/>
      <c r="I211" s="162"/>
      <c r="J211" s="1">
        <f t="shared" si="18"/>
        <v>0</v>
      </c>
      <c r="K211" s="1">
        <f t="shared" si="19"/>
        <v>0</v>
      </c>
      <c r="L211" s="1138"/>
      <c r="M211" s="1139"/>
      <c r="N211" s="1139"/>
      <c r="O211" s="1140"/>
      <c r="Q211" s="230" t="s">
        <v>1438</v>
      </c>
      <c r="R211" s="20"/>
      <c r="S211" s="20" t="s">
        <v>532</v>
      </c>
      <c r="T211" s="2"/>
      <c r="U211" s="2"/>
      <c r="V211" s="10"/>
      <c r="W211" s="2"/>
      <c r="X211" s="20" t="s">
        <v>532</v>
      </c>
      <c r="Y211" s="20"/>
      <c r="Z211" s="2"/>
      <c r="AA211" s="20" t="s">
        <v>532</v>
      </c>
      <c r="AB211" s="20"/>
      <c r="AC211" s="21"/>
    </row>
    <row r="212" spans="1:31" ht="15" customHeight="1" x14ac:dyDescent="0.2">
      <c r="A212" s="237" t="s">
        <v>521</v>
      </c>
      <c r="B212" s="242" t="s">
        <v>403</v>
      </c>
      <c r="C212" s="2"/>
      <c r="D212" s="2"/>
      <c r="E212" s="2"/>
      <c r="F212" s="2"/>
      <c r="G212" s="2"/>
      <c r="H212" s="2"/>
      <c r="I212" s="162"/>
      <c r="J212" s="1">
        <f t="shared" si="18"/>
        <v>0</v>
      </c>
      <c r="K212" s="1">
        <f t="shared" si="19"/>
        <v>0</v>
      </c>
      <c r="L212" s="1138"/>
      <c r="M212" s="1139"/>
      <c r="N212" s="1139"/>
      <c r="O212" s="1140"/>
      <c r="Q212" s="230" t="s">
        <v>44</v>
      </c>
      <c r="R212" s="20"/>
      <c r="S212" s="20"/>
      <c r="T212" s="20"/>
      <c r="U212" s="20"/>
      <c r="V212" s="2"/>
      <c r="W212" s="10"/>
      <c r="X212" s="20" t="s">
        <v>532</v>
      </c>
      <c r="Y212" s="20"/>
      <c r="Z212" s="2"/>
      <c r="AA212" s="20"/>
      <c r="AB212" s="20"/>
      <c r="AC212" s="21"/>
    </row>
    <row r="213" spans="1:31" ht="15" customHeight="1" x14ac:dyDescent="0.2">
      <c r="A213" s="237" t="s">
        <v>521</v>
      </c>
      <c r="B213" s="242" t="s">
        <v>1437</v>
      </c>
      <c r="C213" s="2"/>
      <c r="D213" s="2"/>
      <c r="E213" s="2"/>
      <c r="F213" s="2"/>
      <c r="G213" s="2"/>
      <c r="H213" s="2"/>
      <c r="I213" s="162"/>
      <c r="J213" s="1">
        <f t="shared" si="18"/>
        <v>0</v>
      </c>
      <c r="K213" s="1">
        <f t="shared" si="19"/>
        <v>0</v>
      </c>
      <c r="L213" s="1138"/>
      <c r="M213" s="1139"/>
      <c r="N213" s="1139"/>
      <c r="O213" s="1140"/>
      <c r="Q213" s="230" t="s">
        <v>405</v>
      </c>
      <c r="R213" s="20"/>
      <c r="S213" s="20"/>
      <c r="T213" s="20"/>
      <c r="U213" s="20"/>
      <c r="V213" s="20"/>
      <c r="W213" s="20" t="s">
        <v>532</v>
      </c>
      <c r="X213" s="10"/>
      <c r="Y213" s="20"/>
      <c r="Z213" s="2"/>
      <c r="AA213" s="20"/>
      <c r="AB213" s="20"/>
      <c r="AC213" s="21"/>
    </row>
    <row r="214" spans="1:31" ht="15" customHeight="1" x14ac:dyDescent="0.2">
      <c r="A214" s="237" t="s">
        <v>521</v>
      </c>
      <c r="B214" s="242" t="s">
        <v>404</v>
      </c>
      <c r="C214" s="2"/>
      <c r="D214" s="2"/>
      <c r="E214" s="2"/>
      <c r="F214" s="2"/>
      <c r="G214" s="2"/>
      <c r="H214" s="2"/>
      <c r="I214" s="162"/>
      <c r="J214" s="1">
        <f t="shared" si="18"/>
        <v>0</v>
      </c>
      <c r="K214" s="1">
        <f t="shared" si="19"/>
        <v>0</v>
      </c>
      <c r="L214" s="1138"/>
      <c r="M214" s="1139"/>
      <c r="N214" s="1139"/>
      <c r="O214" s="1140"/>
      <c r="Q214" s="230" t="s">
        <v>1411</v>
      </c>
      <c r="R214" s="20"/>
      <c r="S214" s="20"/>
      <c r="T214" s="20"/>
      <c r="U214" s="20"/>
      <c r="V214" s="20"/>
      <c r="W214" s="20"/>
      <c r="X214" s="2"/>
      <c r="Y214" s="10"/>
      <c r="Z214" s="2"/>
      <c r="AA214" s="20" t="s">
        <v>532</v>
      </c>
      <c r="AB214" s="20" t="s">
        <v>532</v>
      </c>
      <c r="AC214" s="21" t="s">
        <v>532</v>
      </c>
    </row>
    <row r="215" spans="1:31" ht="15" customHeight="1" x14ac:dyDescent="0.2">
      <c r="A215" s="237" t="s">
        <v>521</v>
      </c>
      <c r="B215" s="242" t="s">
        <v>406</v>
      </c>
      <c r="C215" s="2"/>
      <c r="D215" s="2"/>
      <c r="E215" s="2"/>
      <c r="F215" s="2"/>
      <c r="G215" s="2"/>
      <c r="H215" s="2"/>
      <c r="I215" s="162"/>
      <c r="J215" s="1">
        <f t="shared" si="18"/>
        <v>0</v>
      </c>
      <c r="K215" s="1">
        <f t="shared" si="19"/>
        <v>0</v>
      </c>
      <c r="L215" s="1138"/>
      <c r="M215" s="1139"/>
      <c r="N215" s="1139"/>
      <c r="O215" s="1140"/>
      <c r="Q215" s="230" t="s">
        <v>229</v>
      </c>
      <c r="R215" s="20"/>
      <c r="S215" s="20"/>
      <c r="T215" s="20"/>
      <c r="U215" s="20"/>
      <c r="V215" s="20"/>
      <c r="W215" s="20"/>
      <c r="X215" s="20"/>
      <c r="Y215" s="20" t="s">
        <v>532</v>
      </c>
      <c r="Z215" s="10"/>
      <c r="AA215" s="2"/>
      <c r="AB215" s="20"/>
      <c r="AC215" s="21"/>
    </row>
    <row r="216" spans="1:31" ht="15" customHeight="1" x14ac:dyDescent="0.2">
      <c r="A216" s="237" t="s">
        <v>521</v>
      </c>
      <c r="B216" s="242" t="s">
        <v>1441</v>
      </c>
      <c r="C216" s="2"/>
      <c r="D216" s="2"/>
      <c r="E216" s="2"/>
      <c r="F216" s="2"/>
      <c r="G216" s="2"/>
      <c r="H216" s="2"/>
      <c r="I216" s="162"/>
      <c r="J216" s="1">
        <f t="shared" si="18"/>
        <v>0</v>
      </c>
      <c r="K216" s="1">
        <f t="shared" si="19"/>
        <v>0</v>
      </c>
      <c r="L216" s="1138"/>
      <c r="M216" s="1139"/>
      <c r="N216" s="1139"/>
      <c r="O216" s="1140"/>
      <c r="Q216" s="230" t="s">
        <v>1411</v>
      </c>
      <c r="R216" s="20"/>
      <c r="S216" s="20"/>
      <c r="T216" s="20"/>
      <c r="U216" s="20"/>
      <c r="V216" s="20"/>
      <c r="W216" s="20"/>
      <c r="X216" s="20"/>
      <c r="Y216" s="20"/>
      <c r="Z216" s="2"/>
      <c r="AA216" s="10"/>
      <c r="AB216" s="20"/>
      <c r="AC216" s="21"/>
    </row>
    <row r="217" spans="1:31" ht="15" customHeight="1" x14ac:dyDescent="0.2">
      <c r="A217" s="237" t="s">
        <v>521</v>
      </c>
      <c r="B217" s="242" t="s">
        <v>407</v>
      </c>
      <c r="C217" s="2"/>
      <c r="D217" s="2"/>
      <c r="E217" s="2"/>
      <c r="F217" s="2"/>
      <c r="G217" s="2"/>
      <c r="H217" s="2"/>
      <c r="I217" s="162"/>
      <c r="J217" s="1">
        <f t="shared" si="18"/>
        <v>0</v>
      </c>
      <c r="K217" s="1">
        <f t="shared" si="19"/>
        <v>0</v>
      </c>
      <c r="L217" s="1138"/>
      <c r="M217" s="1139"/>
      <c r="N217" s="1139"/>
      <c r="O217" s="1140"/>
      <c r="Q217" s="230" t="s">
        <v>545</v>
      </c>
      <c r="R217" s="20"/>
      <c r="S217" s="20"/>
      <c r="T217" s="20"/>
      <c r="U217" s="20"/>
      <c r="V217" s="20"/>
      <c r="W217" s="20"/>
      <c r="X217" s="20"/>
      <c r="Y217" s="20" t="s">
        <v>532</v>
      </c>
      <c r="Z217" s="2"/>
      <c r="AA217" s="2"/>
      <c r="AB217" s="10"/>
      <c r="AC217" s="21"/>
    </row>
    <row r="218" spans="1:31" ht="15" customHeight="1" thickBot="1" x14ac:dyDescent="0.25">
      <c r="A218" s="238" t="s">
        <v>521</v>
      </c>
      <c r="B218" s="243" t="s">
        <v>408</v>
      </c>
      <c r="C218" s="3"/>
      <c r="D218" s="3"/>
      <c r="E218" s="3"/>
      <c r="F218" s="3"/>
      <c r="G218" s="3"/>
      <c r="H218" s="3"/>
      <c r="I218" s="164"/>
      <c r="J218" s="1">
        <f t="shared" si="18"/>
        <v>0</v>
      </c>
      <c r="K218" s="1">
        <f t="shared" si="19"/>
        <v>0</v>
      </c>
      <c r="L218" s="1141"/>
      <c r="M218" s="1142"/>
      <c r="N218" s="1142"/>
      <c r="O218" s="1143"/>
      <c r="Q218" s="231" t="s">
        <v>613</v>
      </c>
      <c r="R218" s="23"/>
      <c r="S218" s="23"/>
      <c r="T218" s="23"/>
      <c r="U218" s="23"/>
      <c r="V218" s="23"/>
      <c r="W218" s="23"/>
      <c r="X218" s="23"/>
      <c r="Y218" s="23" t="s">
        <v>532</v>
      </c>
      <c r="Z218" s="3"/>
      <c r="AA218" s="3"/>
      <c r="AB218" s="14"/>
      <c r="AC218" s="15"/>
    </row>
    <row r="219" spans="1:31" ht="15" customHeight="1" x14ac:dyDescent="0.2">
      <c r="C219" s="1">
        <f t="shared" ref="C219:I219" si="20">SUM(C207:C218)</f>
        <v>0</v>
      </c>
      <c r="D219" s="1">
        <f t="shared" si="20"/>
        <v>0</v>
      </c>
      <c r="E219" s="1">
        <f t="shared" si="20"/>
        <v>0</v>
      </c>
      <c r="F219" s="1">
        <f t="shared" si="20"/>
        <v>0</v>
      </c>
      <c r="G219" s="1">
        <f t="shared" si="20"/>
        <v>0</v>
      </c>
      <c r="H219" s="1">
        <f t="shared" si="20"/>
        <v>0</v>
      </c>
      <c r="I219" s="1">
        <f t="shared" si="20"/>
        <v>0</v>
      </c>
      <c r="J219" s="1">
        <f t="shared" si="18"/>
        <v>0</v>
      </c>
      <c r="K219" s="1">
        <f t="shared" si="19"/>
        <v>0</v>
      </c>
    </row>
    <row r="220" spans="1:31" ht="15" customHeight="1" thickBot="1" x14ac:dyDescent="0.25"/>
    <row r="221" spans="1:31" ht="15" customHeight="1" thickBot="1" x14ac:dyDescent="0.25">
      <c r="A221" s="1117" t="s">
        <v>698</v>
      </c>
      <c r="B221" s="1118"/>
      <c r="C221" s="1118"/>
      <c r="D221" s="1118"/>
      <c r="E221" s="1118"/>
      <c r="F221" s="1153"/>
      <c r="G221" s="1111" t="s">
        <v>1520</v>
      </c>
      <c r="H221" s="1112"/>
      <c r="I221" s="1113"/>
      <c r="L221" s="952" t="s">
        <v>538</v>
      </c>
      <c r="M221" s="953"/>
      <c r="N221" s="953"/>
      <c r="O221" s="954"/>
    </row>
    <row r="222" spans="1:31" ht="15" customHeight="1" thickBot="1" x14ac:dyDescent="0.25">
      <c r="A222" s="231" t="s">
        <v>496</v>
      </c>
      <c r="B222" s="232" t="s">
        <v>497</v>
      </c>
      <c r="C222" s="233" t="s">
        <v>498</v>
      </c>
      <c r="D222" s="233" t="s">
        <v>499</v>
      </c>
      <c r="E222" s="233" t="s">
        <v>500</v>
      </c>
      <c r="F222" s="233" t="s">
        <v>501</v>
      </c>
      <c r="G222" s="234" t="s">
        <v>502</v>
      </c>
      <c r="H222" s="234" t="s">
        <v>503</v>
      </c>
      <c r="I222" s="235" t="s">
        <v>504</v>
      </c>
      <c r="L222" s="955"/>
      <c r="M222" s="956"/>
      <c r="N222" s="956"/>
      <c r="O222" s="957"/>
      <c r="Q222" s="165" t="s">
        <v>1521</v>
      </c>
      <c r="R222" s="302" t="s">
        <v>503</v>
      </c>
      <c r="S222" s="302" t="s">
        <v>716</v>
      </c>
      <c r="T222" s="302" t="s">
        <v>541</v>
      </c>
      <c r="U222" s="302" t="s">
        <v>901</v>
      </c>
      <c r="V222" s="302" t="s">
        <v>564</v>
      </c>
      <c r="W222" s="302" t="s">
        <v>700</v>
      </c>
      <c r="X222" s="302" t="s">
        <v>566</v>
      </c>
      <c r="Y222" s="302" t="s">
        <v>544</v>
      </c>
      <c r="Z222" s="302" t="s">
        <v>768</v>
      </c>
      <c r="AA222" s="302" t="s">
        <v>777</v>
      </c>
      <c r="AB222" s="302" t="s">
        <v>769</v>
      </c>
      <c r="AC222" s="302" t="s">
        <v>61</v>
      </c>
      <c r="AD222" s="302" t="s">
        <v>63</v>
      </c>
      <c r="AE222" s="229" t="s">
        <v>547</v>
      </c>
    </row>
    <row r="223" spans="1:31" ht="15" customHeight="1" x14ac:dyDescent="0.2">
      <c r="A223" s="236">
        <v>1</v>
      </c>
      <c r="B223" s="239" t="s">
        <v>906</v>
      </c>
      <c r="C223" s="240">
        <v>26</v>
      </c>
      <c r="D223" s="240">
        <v>19</v>
      </c>
      <c r="E223" s="240">
        <v>5</v>
      </c>
      <c r="F223" s="240">
        <v>2</v>
      </c>
      <c r="G223" s="240">
        <v>68</v>
      </c>
      <c r="H223" s="240">
        <v>21</v>
      </c>
      <c r="I223" s="241">
        <v>43</v>
      </c>
      <c r="J223" s="1">
        <f t="shared" si="18"/>
        <v>26</v>
      </c>
      <c r="K223" s="1">
        <f t="shared" si="19"/>
        <v>43</v>
      </c>
      <c r="L223" s="1135" t="s">
        <v>1523</v>
      </c>
      <c r="M223" s="1136"/>
      <c r="N223" s="1136"/>
      <c r="O223" s="1137"/>
      <c r="Q223" s="230" t="s">
        <v>503</v>
      </c>
      <c r="R223" s="10"/>
      <c r="S223" s="20"/>
      <c r="T223" s="2" t="s">
        <v>532</v>
      </c>
      <c r="U223" s="2"/>
      <c r="V223" s="2"/>
      <c r="W223" s="2"/>
      <c r="X223" s="2"/>
      <c r="Y223" s="2"/>
      <c r="Z223" s="2" t="s">
        <v>532</v>
      </c>
      <c r="AA223" s="2"/>
      <c r="AB223" s="2"/>
      <c r="AC223" s="2"/>
      <c r="AD223" s="2"/>
      <c r="AE223" s="162"/>
    </row>
    <row r="224" spans="1:31" ht="15" customHeight="1" x14ac:dyDescent="0.2">
      <c r="A224" s="237">
        <v>2</v>
      </c>
      <c r="B224" s="242" t="s">
        <v>705</v>
      </c>
      <c r="C224" s="2">
        <v>26</v>
      </c>
      <c r="D224" s="2">
        <v>15</v>
      </c>
      <c r="E224" s="2">
        <v>5</v>
      </c>
      <c r="F224" s="2">
        <v>6</v>
      </c>
      <c r="G224" s="2">
        <v>55</v>
      </c>
      <c r="H224" s="2">
        <v>29</v>
      </c>
      <c r="I224" s="162">
        <v>35</v>
      </c>
      <c r="J224" s="1">
        <f t="shared" si="18"/>
        <v>26</v>
      </c>
      <c r="K224" s="1">
        <f t="shared" si="19"/>
        <v>35</v>
      </c>
      <c r="L224" s="1138"/>
      <c r="M224" s="1139"/>
      <c r="N224" s="1139"/>
      <c r="O224" s="1140"/>
      <c r="Q224" s="230" t="s">
        <v>716</v>
      </c>
      <c r="R224" s="2"/>
      <c r="S224" s="10"/>
      <c r="T224" s="2" t="s">
        <v>532</v>
      </c>
      <c r="U224" s="2"/>
      <c r="V224" s="2"/>
      <c r="W224" s="2"/>
      <c r="X224" s="2"/>
      <c r="Y224" s="2"/>
      <c r="Z224" s="2"/>
      <c r="AA224" s="2"/>
      <c r="AB224" s="2"/>
      <c r="AC224" s="2"/>
      <c r="AD224" s="2"/>
      <c r="AE224" s="162"/>
    </row>
    <row r="225" spans="1:31" ht="15" customHeight="1" x14ac:dyDescent="0.2">
      <c r="A225" s="237">
        <v>3</v>
      </c>
      <c r="B225" s="242" t="s">
        <v>767</v>
      </c>
      <c r="C225" s="2">
        <v>26</v>
      </c>
      <c r="D225" s="2">
        <v>15</v>
      </c>
      <c r="E225" s="2">
        <v>4</v>
      </c>
      <c r="F225" s="2">
        <v>7</v>
      </c>
      <c r="G225" s="2">
        <v>43</v>
      </c>
      <c r="H225" s="2">
        <v>34</v>
      </c>
      <c r="I225" s="162">
        <v>34</v>
      </c>
      <c r="J225" s="1">
        <f t="shared" si="18"/>
        <v>26</v>
      </c>
      <c r="K225" s="1">
        <f t="shared" si="19"/>
        <v>34</v>
      </c>
      <c r="L225" s="1138"/>
      <c r="M225" s="1139"/>
      <c r="N225" s="1139"/>
      <c r="O225" s="1140"/>
      <c r="Q225" s="230" t="s">
        <v>541</v>
      </c>
      <c r="R225" s="2"/>
      <c r="S225" s="2" t="s">
        <v>532</v>
      </c>
      <c r="T225" s="10"/>
      <c r="U225" s="20"/>
      <c r="V225" s="2"/>
      <c r="W225" s="20"/>
      <c r="X225" s="20"/>
      <c r="Y225" s="20"/>
      <c r="Z225" s="20"/>
      <c r="AA225" s="20"/>
      <c r="AB225" s="2"/>
      <c r="AC225" s="2"/>
      <c r="AD225" s="2"/>
      <c r="AE225" s="162"/>
    </row>
    <row r="226" spans="1:31" ht="15" customHeight="1" x14ac:dyDescent="0.2">
      <c r="A226" s="237">
        <v>4</v>
      </c>
      <c r="B226" s="242" t="s">
        <v>575</v>
      </c>
      <c r="C226" s="2">
        <v>26</v>
      </c>
      <c r="D226" s="2">
        <v>11</v>
      </c>
      <c r="E226" s="2">
        <v>9</v>
      </c>
      <c r="F226" s="2">
        <v>6</v>
      </c>
      <c r="G226" s="2">
        <v>40</v>
      </c>
      <c r="H226" s="2">
        <v>30</v>
      </c>
      <c r="I226" s="162">
        <v>31</v>
      </c>
      <c r="J226" s="1">
        <f t="shared" si="18"/>
        <v>26</v>
      </c>
      <c r="K226" s="1">
        <f t="shared" si="19"/>
        <v>31</v>
      </c>
      <c r="L226" s="1138"/>
      <c r="M226" s="1139"/>
      <c r="N226" s="1139"/>
      <c r="O226" s="1140"/>
      <c r="Q226" s="230" t="s">
        <v>901</v>
      </c>
      <c r="R226" s="2"/>
      <c r="S226" s="2"/>
      <c r="T226" s="2"/>
      <c r="U226" s="10"/>
      <c r="V226" s="2"/>
      <c r="W226" s="20" t="s">
        <v>532</v>
      </c>
      <c r="X226" s="20" t="s">
        <v>532</v>
      </c>
      <c r="Y226" s="20"/>
      <c r="Z226" s="20"/>
      <c r="AA226" s="20"/>
      <c r="AB226" s="2"/>
      <c r="AC226" s="2"/>
      <c r="AD226" s="2"/>
      <c r="AE226" s="162"/>
    </row>
    <row r="227" spans="1:31" ht="15" customHeight="1" x14ac:dyDescent="0.2">
      <c r="A227" s="237">
        <v>5</v>
      </c>
      <c r="B227" s="242" t="s">
        <v>711</v>
      </c>
      <c r="C227" s="2">
        <v>26</v>
      </c>
      <c r="D227" s="2">
        <v>12</v>
      </c>
      <c r="E227" s="2">
        <v>6</v>
      </c>
      <c r="F227" s="2">
        <v>8</v>
      </c>
      <c r="G227" s="2">
        <v>52</v>
      </c>
      <c r="H227" s="2">
        <v>35</v>
      </c>
      <c r="I227" s="162">
        <v>30</v>
      </c>
      <c r="J227" s="1">
        <f t="shared" si="18"/>
        <v>26</v>
      </c>
      <c r="K227" s="1">
        <f t="shared" si="19"/>
        <v>30</v>
      </c>
      <c r="L227" s="1138"/>
      <c r="M227" s="1139"/>
      <c r="N227" s="1139"/>
      <c r="O227" s="1140"/>
      <c r="Q227" s="230" t="s">
        <v>564</v>
      </c>
      <c r="R227" s="2"/>
      <c r="S227" s="2"/>
      <c r="T227" s="20"/>
      <c r="U227" s="20" t="s">
        <v>532</v>
      </c>
      <c r="V227" s="10"/>
      <c r="W227" s="2"/>
      <c r="X227" s="20"/>
      <c r="Y227" s="20"/>
      <c r="Z227" s="20"/>
      <c r="AA227" s="20"/>
      <c r="AB227" s="2" t="s">
        <v>532</v>
      </c>
      <c r="AC227" s="2"/>
      <c r="AD227" s="2"/>
      <c r="AE227" s="162"/>
    </row>
    <row r="228" spans="1:31" ht="15" customHeight="1" x14ac:dyDescent="0.2">
      <c r="A228" s="237">
        <v>6</v>
      </c>
      <c r="B228" s="242" t="s">
        <v>79</v>
      </c>
      <c r="C228" s="2">
        <v>26</v>
      </c>
      <c r="D228" s="2">
        <v>12</v>
      </c>
      <c r="E228" s="2">
        <v>3</v>
      </c>
      <c r="F228" s="2">
        <v>11</v>
      </c>
      <c r="G228" s="2">
        <v>56</v>
      </c>
      <c r="H228" s="2">
        <v>47</v>
      </c>
      <c r="I228" s="162">
        <v>27</v>
      </c>
      <c r="J228" s="1">
        <f t="shared" si="18"/>
        <v>26</v>
      </c>
      <c r="K228" s="1">
        <f t="shared" si="19"/>
        <v>27</v>
      </c>
      <c r="L228" s="1138"/>
      <c r="M228" s="1139"/>
      <c r="N228" s="1139"/>
      <c r="O228" s="1140"/>
      <c r="Q228" s="230" t="s">
        <v>700</v>
      </c>
      <c r="R228" s="2"/>
      <c r="S228" s="2"/>
      <c r="T228" s="20"/>
      <c r="U228" s="20"/>
      <c r="V228" s="2"/>
      <c r="W228" s="10"/>
      <c r="X228" s="20"/>
      <c r="Y228" s="20"/>
      <c r="Z228" s="20"/>
      <c r="AA228" s="20"/>
      <c r="AB228" s="2"/>
      <c r="AC228" s="2"/>
      <c r="AD228" s="2"/>
      <c r="AE228" s="162"/>
    </row>
    <row r="229" spans="1:31" ht="15" customHeight="1" x14ac:dyDescent="0.2">
      <c r="A229" s="237">
        <v>7</v>
      </c>
      <c r="B229" s="242" t="s">
        <v>558</v>
      </c>
      <c r="C229" s="2">
        <v>26</v>
      </c>
      <c r="D229" s="2">
        <v>10</v>
      </c>
      <c r="E229" s="2">
        <v>6</v>
      </c>
      <c r="F229" s="2">
        <v>10</v>
      </c>
      <c r="G229" s="2">
        <v>48</v>
      </c>
      <c r="H229" s="2">
        <v>42</v>
      </c>
      <c r="I229" s="162">
        <v>26</v>
      </c>
      <c r="J229" s="1">
        <f t="shared" si="18"/>
        <v>26</v>
      </c>
      <c r="K229" s="1">
        <f t="shared" si="19"/>
        <v>26</v>
      </c>
      <c r="L229" s="1138"/>
      <c r="M229" s="1139"/>
      <c r="N229" s="1139"/>
      <c r="O229" s="1140"/>
      <c r="Q229" s="230" t="s">
        <v>566</v>
      </c>
      <c r="R229" s="2"/>
      <c r="S229" s="2"/>
      <c r="T229" s="20"/>
      <c r="U229" s="20" t="s">
        <v>532</v>
      </c>
      <c r="V229" s="2"/>
      <c r="W229" s="2"/>
      <c r="X229" s="10"/>
      <c r="Y229" s="2"/>
      <c r="Z229" s="20" t="s">
        <v>532</v>
      </c>
      <c r="AA229" s="20"/>
      <c r="AB229" s="2"/>
      <c r="AC229" s="20" t="s">
        <v>532</v>
      </c>
      <c r="AD229" s="20"/>
      <c r="AE229" s="21"/>
    </row>
    <row r="230" spans="1:31" ht="15" customHeight="1" x14ac:dyDescent="0.2">
      <c r="A230" s="237">
        <v>8</v>
      </c>
      <c r="B230" s="242" t="s">
        <v>991</v>
      </c>
      <c r="C230" s="2">
        <v>26</v>
      </c>
      <c r="D230" s="2">
        <v>10</v>
      </c>
      <c r="E230" s="2">
        <v>4</v>
      </c>
      <c r="F230" s="2">
        <v>12</v>
      </c>
      <c r="G230" s="2">
        <v>49</v>
      </c>
      <c r="H230" s="2">
        <v>45</v>
      </c>
      <c r="I230" s="162">
        <v>24</v>
      </c>
      <c r="J230" s="1">
        <f t="shared" si="18"/>
        <v>26</v>
      </c>
      <c r="K230" s="1">
        <f t="shared" si="19"/>
        <v>24</v>
      </c>
      <c r="L230" s="1138"/>
      <c r="M230" s="1139"/>
      <c r="N230" s="1139"/>
      <c r="O230" s="1140"/>
      <c r="Q230" s="230" t="s">
        <v>544</v>
      </c>
      <c r="R230" s="2"/>
      <c r="S230" s="2"/>
      <c r="T230" s="20"/>
      <c r="U230" s="20"/>
      <c r="V230" s="20"/>
      <c r="W230" s="20"/>
      <c r="X230" s="2"/>
      <c r="Y230" s="10"/>
      <c r="Z230" s="20" t="s">
        <v>532</v>
      </c>
      <c r="AA230" s="20"/>
      <c r="AB230" s="2"/>
      <c r="AC230" s="20"/>
      <c r="AD230" s="20"/>
      <c r="AE230" s="21"/>
    </row>
    <row r="231" spans="1:31" ht="15" customHeight="1" x14ac:dyDescent="0.2">
      <c r="A231" s="237">
        <v>9</v>
      </c>
      <c r="B231" s="242" t="s">
        <v>551</v>
      </c>
      <c r="C231" s="2">
        <v>26</v>
      </c>
      <c r="D231" s="2">
        <v>7</v>
      </c>
      <c r="E231" s="2">
        <v>8</v>
      </c>
      <c r="F231" s="2">
        <v>11</v>
      </c>
      <c r="G231" s="2">
        <v>37</v>
      </c>
      <c r="H231" s="2">
        <v>51</v>
      </c>
      <c r="I231" s="162">
        <v>22</v>
      </c>
      <c r="J231" s="1">
        <f t="shared" si="18"/>
        <v>26</v>
      </c>
      <c r="K231" s="1">
        <f t="shared" si="19"/>
        <v>22</v>
      </c>
      <c r="L231" s="1138"/>
      <c r="M231" s="1139"/>
      <c r="N231" s="1139"/>
      <c r="O231" s="1140"/>
      <c r="Q231" s="230" t="s">
        <v>768</v>
      </c>
      <c r="R231" s="2"/>
      <c r="S231" s="2"/>
      <c r="T231" s="20"/>
      <c r="U231" s="20"/>
      <c r="V231" s="20"/>
      <c r="W231" s="20"/>
      <c r="X231" s="20"/>
      <c r="Y231" s="20" t="s">
        <v>532</v>
      </c>
      <c r="Z231" s="10"/>
      <c r="AA231" s="20"/>
      <c r="AB231" s="2"/>
      <c r="AC231" s="20"/>
      <c r="AD231" s="20"/>
      <c r="AE231" s="21"/>
    </row>
    <row r="232" spans="1:31" ht="15" customHeight="1" x14ac:dyDescent="0.2">
      <c r="A232" s="237">
        <v>10</v>
      </c>
      <c r="B232" s="242" t="s">
        <v>706</v>
      </c>
      <c r="C232" s="2">
        <v>26</v>
      </c>
      <c r="D232" s="2">
        <v>8</v>
      </c>
      <c r="E232" s="2">
        <v>6</v>
      </c>
      <c r="F232" s="2">
        <v>12</v>
      </c>
      <c r="G232" s="2">
        <v>40</v>
      </c>
      <c r="H232" s="2">
        <v>51</v>
      </c>
      <c r="I232" s="162">
        <v>22</v>
      </c>
      <c r="J232" s="1">
        <f t="shared" si="18"/>
        <v>26</v>
      </c>
      <c r="K232" s="1">
        <f t="shared" si="19"/>
        <v>22</v>
      </c>
      <c r="L232" s="1138"/>
      <c r="M232" s="1139"/>
      <c r="N232" s="1139"/>
      <c r="O232" s="1140"/>
      <c r="Q232" s="230" t="s">
        <v>777</v>
      </c>
      <c r="R232" s="2"/>
      <c r="S232" s="2"/>
      <c r="T232" s="20"/>
      <c r="U232" s="20"/>
      <c r="V232" s="20"/>
      <c r="W232" s="20"/>
      <c r="X232" s="20"/>
      <c r="Y232" s="20"/>
      <c r="Z232" s="2"/>
      <c r="AA232" s="10"/>
      <c r="AB232" s="2"/>
      <c r="AC232" s="20" t="s">
        <v>532</v>
      </c>
      <c r="AD232" s="20" t="s">
        <v>532</v>
      </c>
      <c r="AE232" s="21" t="s">
        <v>532</v>
      </c>
    </row>
    <row r="233" spans="1:31" ht="15" customHeight="1" x14ac:dyDescent="0.2">
      <c r="A233" s="237">
        <v>11</v>
      </c>
      <c r="B233" s="242" t="s">
        <v>554</v>
      </c>
      <c r="C233" s="2">
        <v>26</v>
      </c>
      <c r="D233" s="2">
        <v>7</v>
      </c>
      <c r="E233" s="2">
        <v>5</v>
      </c>
      <c r="F233" s="2">
        <v>14</v>
      </c>
      <c r="G233" s="2">
        <v>44</v>
      </c>
      <c r="H233" s="2">
        <v>65</v>
      </c>
      <c r="I233" s="162">
        <v>19</v>
      </c>
      <c r="J233" s="1">
        <f t="shared" si="18"/>
        <v>26</v>
      </c>
      <c r="K233" s="1">
        <f t="shared" si="19"/>
        <v>19</v>
      </c>
      <c r="L233" s="1138"/>
      <c r="M233" s="1139"/>
      <c r="N233" s="1139"/>
      <c r="O233" s="1140"/>
      <c r="Q233" s="230" t="s">
        <v>769</v>
      </c>
      <c r="R233" s="2"/>
      <c r="S233" s="2"/>
      <c r="T233" s="20"/>
      <c r="U233" s="20"/>
      <c r="V233" s="20"/>
      <c r="W233" s="20"/>
      <c r="X233" s="20"/>
      <c r="Y233" s="20"/>
      <c r="Z233" s="20"/>
      <c r="AA233" s="20" t="s">
        <v>532</v>
      </c>
      <c r="AB233" s="10"/>
      <c r="AC233" s="2"/>
      <c r="AD233" s="20"/>
      <c r="AE233" s="21"/>
    </row>
    <row r="234" spans="1:31" ht="15" customHeight="1" x14ac:dyDescent="0.2">
      <c r="A234" s="237">
        <v>12</v>
      </c>
      <c r="B234" s="242" t="s">
        <v>174</v>
      </c>
      <c r="C234" s="2">
        <v>26</v>
      </c>
      <c r="D234" s="2">
        <v>7</v>
      </c>
      <c r="E234" s="2">
        <v>4</v>
      </c>
      <c r="F234" s="2">
        <v>15</v>
      </c>
      <c r="G234" s="2">
        <v>32</v>
      </c>
      <c r="H234" s="2">
        <v>64</v>
      </c>
      <c r="I234" s="162">
        <v>18</v>
      </c>
      <c r="J234" s="1">
        <f t="shared" si="18"/>
        <v>26</v>
      </c>
      <c r="K234" s="1">
        <f t="shared" si="19"/>
        <v>18</v>
      </c>
      <c r="L234" s="1138"/>
      <c r="M234" s="1139"/>
      <c r="N234" s="1139"/>
      <c r="O234" s="1140"/>
      <c r="Q234" s="230" t="s">
        <v>1524</v>
      </c>
      <c r="R234" s="2"/>
      <c r="S234" s="2"/>
      <c r="T234" s="20"/>
      <c r="U234" s="20"/>
      <c r="V234" s="20"/>
      <c r="W234" s="20"/>
      <c r="X234" s="20"/>
      <c r="Y234" s="20"/>
      <c r="Z234" s="20"/>
      <c r="AA234" s="20"/>
      <c r="AB234" s="2"/>
      <c r="AC234" s="10"/>
      <c r="AD234" s="20"/>
      <c r="AE234" s="21"/>
    </row>
    <row r="235" spans="1:31" ht="15" customHeight="1" x14ac:dyDescent="0.2">
      <c r="A235" s="237">
        <v>13</v>
      </c>
      <c r="B235" s="242" t="s">
        <v>708</v>
      </c>
      <c r="C235" s="2">
        <v>26</v>
      </c>
      <c r="D235" s="2">
        <v>6</v>
      </c>
      <c r="E235" s="2">
        <v>5</v>
      </c>
      <c r="F235" s="2">
        <v>15</v>
      </c>
      <c r="G235" s="2">
        <v>31</v>
      </c>
      <c r="H235" s="2">
        <v>58</v>
      </c>
      <c r="I235" s="162">
        <v>17</v>
      </c>
      <c r="J235" s="1">
        <f t="shared" si="18"/>
        <v>26</v>
      </c>
      <c r="K235" s="1">
        <f t="shared" si="19"/>
        <v>17</v>
      </c>
      <c r="L235" s="1138"/>
      <c r="M235" s="1139"/>
      <c r="N235" s="1139"/>
      <c r="O235" s="1140"/>
      <c r="Q235" s="230" t="s">
        <v>1525</v>
      </c>
      <c r="R235" s="2"/>
      <c r="S235" s="2"/>
      <c r="T235" s="20"/>
      <c r="U235" s="20"/>
      <c r="V235" s="20"/>
      <c r="W235" s="20"/>
      <c r="X235" s="20"/>
      <c r="Y235" s="20"/>
      <c r="Z235" s="20"/>
      <c r="AA235" s="20" t="s">
        <v>532</v>
      </c>
      <c r="AB235" s="2"/>
      <c r="AC235" s="2"/>
      <c r="AD235" s="10"/>
      <c r="AE235" s="21"/>
    </row>
    <row r="236" spans="1:31" ht="15" customHeight="1" thickBot="1" x14ac:dyDescent="0.25">
      <c r="A236" s="238">
        <v>14</v>
      </c>
      <c r="B236" s="243" t="s">
        <v>781</v>
      </c>
      <c r="C236" s="3">
        <v>26</v>
      </c>
      <c r="D236" s="3">
        <v>6</v>
      </c>
      <c r="E236" s="3">
        <v>4</v>
      </c>
      <c r="F236" s="3">
        <v>16</v>
      </c>
      <c r="G236" s="3">
        <v>30</v>
      </c>
      <c r="H236" s="3">
        <v>53</v>
      </c>
      <c r="I236" s="164">
        <v>16</v>
      </c>
      <c r="J236" s="1">
        <f t="shared" si="18"/>
        <v>26</v>
      </c>
      <c r="K236" s="1">
        <f t="shared" si="19"/>
        <v>16</v>
      </c>
      <c r="L236" s="1141"/>
      <c r="M236" s="1142"/>
      <c r="N236" s="1142"/>
      <c r="O236" s="1143"/>
      <c r="Q236" s="231" t="s">
        <v>547</v>
      </c>
      <c r="R236" s="3"/>
      <c r="S236" s="3"/>
      <c r="T236" s="23"/>
      <c r="U236" s="23"/>
      <c r="V236" s="23"/>
      <c r="W236" s="23"/>
      <c r="X236" s="23"/>
      <c r="Y236" s="23"/>
      <c r="Z236" s="23"/>
      <c r="AA236" s="23" t="s">
        <v>532</v>
      </c>
      <c r="AB236" s="3"/>
      <c r="AC236" s="3"/>
      <c r="AD236" s="14"/>
      <c r="AE236" s="15"/>
    </row>
    <row r="237" spans="1:31" ht="15" customHeight="1" x14ac:dyDescent="0.2">
      <c r="C237" s="1">
        <f t="shared" ref="C237:I237" si="21">SUM(C223:C236)</f>
        <v>364</v>
      </c>
      <c r="D237" s="1">
        <f t="shared" si="21"/>
        <v>145</v>
      </c>
      <c r="E237" s="1">
        <f t="shared" si="21"/>
        <v>74</v>
      </c>
      <c r="F237" s="1">
        <f t="shared" si="21"/>
        <v>145</v>
      </c>
      <c r="G237" s="1">
        <f t="shared" si="21"/>
        <v>625</v>
      </c>
      <c r="H237" s="1">
        <f t="shared" si="21"/>
        <v>625</v>
      </c>
      <c r="I237" s="1">
        <f t="shared" si="21"/>
        <v>364</v>
      </c>
      <c r="J237" s="1">
        <f t="shared" si="18"/>
        <v>364</v>
      </c>
      <c r="K237" s="1">
        <f t="shared" si="19"/>
        <v>364</v>
      </c>
    </row>
    <row r="238" spans="1:31" ht="15" customHeight="1" thickBot="1" x14ac:dyDescent="0.25"/>
    <row r="239" spans="1:31" ht="15" customHeight="1" thickBot="1" x14ac:dyDescent="0.25">
      <c r="A239" s="1117" t="s">
        <v>55</v>
      </c>
      <c r="B239" s="1118"/>
      <c r="C239" s="1118"/>
      <c r="D239" s="1118"/>
      <c r="E239" s="1118"/>
      <c r="F239" s="1118"/>
      <c r="G239" s="1111" t="s">
        <v>1520</v>
      </c>
      <c r="H239" s="1112"/>
      <c r="I239" s="1113"/>
      <c r="L239" s="945" t="s">
        <v>495</v>
      </c>
      <c r="M239" s="946"/>
      <c r="N239" s="946"/>
      <c r="O239" s="947"/>
    </row>
    <row r="240" spans="1:31" ht="15" customHeight="1" thickBot="1" x14ac:dyDescent="0.25">
      <c r="A240" s="231" t="s">
        <v>496</v>
      </c>
      <c r="B240" s="232" t="s">
        <v>497</v>
      </c>
      <c r="C240" s="233" t="s">
        <v>498</v>
      </c>
      <c r="D240" s="233" t="s">
        <v>499</v>
      </c>
      <c r="E240" s="233" t="s">
        <v>500</v>
      </c>
      <c r="F240" s="233" t="s">
        <v>501</v>
      </c>
      <c r="G240" s="234" t="s">
        <v>502</v>
      </c>
      <c r="H240" s="234" t="s">
        <v>503</v>
      </c>
      <c r="I240" s="235" t="s">
        <v>504</v>
      </c>
      <c r="L240" s="948"/>
      <c r="M240" s="949"/>
      <c r="N240" s="949"/>
      <c r="O240" s="950"/>
      <c r="Q240" s="165" t="s">
        <v>1521</v>
      </c>
      <c r="R240" s="302"/>
      <c r="S240" s="302"/>
      <c r="T240" s="302"/>
      <c r="U240" s="302"/>
      <c r="V240" s="302"/>
      <c r="W240" s="302"/>
      <c r="X240" s="302"/>
      <c r="Y240" s="229"/>
    </row>
    <row r="241" spans="1:33" ht="15" customHeight="1" x14ac:dyDescent="0.2">
      <c r="A241" s="244" t="s">
        <v>521</v>
      </c>
      <c r="B241" s="239"/>
      <c r="C241" s="240"/>
      <c r="D241" s="240"/>
      <c r="E241" s="240"/>
      <c r="F241" s="240"/>
      <c r="G241" s="240"/>
      <c r="H241" s="240"/>
      <c r="I241" s="241"/>
      <c r="J241" s="1">
        <f t="shared" ref="J241:J249" si="22">D241+E241+F241</f>
        <v>0</v>
      </c>
      <c r="K241" s="1">
        <f t="shared" ref="K241:K249" si="23">D241*2+E241</f>
        <v>0</v>
      </c>
      <c r="L241" s="1135" t="s">
        <v>1526</v>
      </c>
      <c r="M241" s="1136"/>
      <c r="N241" s="1136"/>
      <c r="O241" s="1137"/>
      <c r="Q241" s="230"/>
      <c r="R241" s="10"/>
      <c r="S241" s="2"/>
      <c r="T241" s="20" t="s">
        <v>532</v>
      </c>
      <c r="U241" s="20"/>
      <c r="V241" s="2"/>
      <c r="W241" s="20" t="s">
        <v>532</v>
      </c>
      <c r="X241" s="20"/>
      <c r="Y241" s="21"/>
    </row>
    <row r="242" spans="1:33" ht="15" customHeight="1" x14ac:dyDescent="0.2">
      <c r="A242" s="237" t="s">
        <v>521</v>
      </c>
      <c r="B242" s="242"/>
      <c r="C242" s="2"/>
      <c r="D242" s="2"/>
      <c r="E242" s="2"/>
      <c r="F242" s="2"/>
      <c r="G242" s="2"/>
      <c r="H242" s="2"/>
      <c r="I242" s="162"/>
      <c r="J242" s="1">
        <f t="shared" si="22"/>
        <v>0</v>
      </c>
      <c r="K242" s="1">
        <f t="shared" si="23"/>
        <v>0</v>
      </c>
      <c r="L242" s="1138"/>
      <c r="M242" s="1139"/>
      <c r="N242" s="1139"/>
      <c r="O242" s="1140"/>
      <c r="Q242" s="230"/>
      <c r="R242" s="2"/>
      <c r="S242" s="10"/>
      <c r="T242" s="20" t="s">
        <v>532</v>
      </c>
      <c r="U242" s="20"/>
      <c r="V242" s="2"/>
      <c r="W242" s="20"/>
      <c r="X242" s="20"/>
      <c r="Y242" s="21"/>
    </row>
    <row r="243" spans="1:33" ht="15" customHeight="1" x14ac:dyDescent="0.2">
      <c r="A243" s="237" t="s">
        <v>521</v>
      </c>
      <c r="B243" s="242"/>
      <c r="C243" s="2"/>
      <c r="D243" s="2"/>
      <c r="E243" s="2"/>
      <c r="F243" s="2"/>
      <c r="G243" s="2"/>
      <c r="H243" s="2"/>
      <c r="I243" s="162"/>
      <c r="J243" s="1">
        <f t="shared" ref="J243:J244" si="24">D243+E243+F243</f>
        <v>0</v>
      </c>
      <c r="K243" s="1">
        <f t="shared" ref="K243:K244" si="25">D243*2+E243</f>
        <v>0</v>
      </c>
      <c r="L243" s="1138"/>
      <c r="M243" s="1139"/>
      <c r="N243" s="1139"/>
      <c r="O243" s="1140"/>
      <c r="Q243" s="230"/>
      <c r="R243" s="20"/>
      <c r="S243" s="20" t="s">
        <v>532</v>
      </c>
      <c r="T243" s="10"/>
      <c r="U243" s="20"/>
      <c r="V243" s="2"/>
      <c r="W243" s="20"/>
      <c r="X243" s="20"/>
      <c r="Y243" s="21"/>
    </row>
    <row r="244" spans="1:33" ht="15" customHeight="1" x14ac:dyDescent="0.2">
      <c r="A244" s="237" t="s">
        <v>521</v>
      </c>
      <c r="B244" s="242"/>
      <c r="C244" s="2"/>
      <c r="D244" s="2"/>
      <c r="E244" s="2"/>
      <c r="F244" s="2"/>
      <c r="G244" s="2"/>
      <c r="H244" s="2"/>
      <c r="I244" s="162"/>
      <c r="J244" s="1">
        <f t="shared" si="24"/>
        <v>0</v>
      </c>
      <c r="K244" s="1">
        <f t="shared" si="25"/>
        <v>0</v>
      </c>
      <c r="L244" s="1138"/>
      <c r="M244" s="1139"/>
      <c r="N244" s="1139"/>
      <c r="O244" s="1140"/>
      <c r="Q244" s="230"/>
      <c r="R244" s="20"/>
      <c r="S244" s="20"/>
      <c r="T244" s="2"/>
      <c r="U244" s="10"/>
      <c r="V244" s="2"/>
      <c r="W244" s="20" t="s">
        <v>532</v>
      </c>
      <c r="X244" s="20" t="s">
        <v>532</v>
      </c>
      <c r="Y244" s="21" t="s">
        <v>532</v>
      </c>
    </row>
    <row r="245" spans="1:33" ht="15" customHeight="1" x14ac:dyDescent="0.2">
      <c r="A245" s="237" t="s">
        <v>521</v>
      </c>
      <c r="B245" s="242"/>
      <c r="C245" s="2"/>
      <c r="D245" s="2"/>
      <c r="E245" s="2"/>
      <c r="F245" s="2"/>
      <c r="G245" s="2"/>
      <c r="H245" s="2"/>
      <c r="I245" s="162"/>
      <c r="J245" s="1">
        <f t="shared" si="22"/>
        <v>0</v>
      </c>
      <c r="K245" s="1">
        <f t="shared" si="23"/>
        <v>0</v>
      </c>
      <c r="L245" s="1138"/>
      <c r="M245" s="1139"/>
      <c r="N245" s="1139"/>
      <c r="O245" s="1140"/>
      <c r="Q245" s="230"/>
      <c r="R245" s="20"/>
      <c r="S245" s="20"/>
      <c r="T245" s="20"/>
      <c r="U245" s="20" t="s">
        <v>532</v>
      </c>
      <c r="V245" s="10"/>
      <c r="W245" s="2"/>
      <c r="X245" s="20"/>
      <c r="Y245" s="21"/>
    </row>
    <row r="246" spans="1:33" ht="15" customHeight="1" x14ac:dyDescent="0.2">
      <c r="A246" s="237" t="s">
        <v>521</v>
      </c>
      <c r="B246" s="242"/>
      <c r="C246" s="2"/>
      <c r="D246" s="2"/>
      <c r="E246" s="2"/>
      <c r="F246" s="2"/>
      <c r="G246" s="2"/>
      <c r="H246" s="2"/>
      <c r="I246" s="162"/>
      <c r="J246" s="1">
        <f t="shared" si="22"/>
        <v>0</v>
      </c>
      <c r="K246" s="1">
        <f t="shared" si="23"/>
        <v>0</v>
      </c>
      <c r="L246" s="1138"/>
      <c r="M246" s="1139"/>
      <c r="N246" s="1139"/>
      <c r="O246" s="1140"/>
      <c r="Q246" s="230"/>
      <c r="R246" s="20"/>
      <c r="S246" s="20"/>
      <c r="T246" s="20"/>
      <c r="U246" s="20"/>
      <c r="V246" s="2"/>
      <c r="W246" s="10"/>
      <c r="X246" s="20"/>
      <c r="Y246" s="21"/>
    </row>
    <row r="247" spans="1:33" ht="15" customHeight="1" x14ac:dyDescent="0.2">
      <c r="A247" s="237" t="s">
        <v>521</v>
      </c>
      <c r="B247" s="242"/>
      <c r="C247" s="2"/>
      <c r="D247" s="2"/>
      <c r="E247" s="2"/>
      <c r="F247" s="2"/>
      <c r="G247" s="2"/>
      <c r="H247" s="2"/>
      <c r="I247" s="162"/>
      <c r="J247" s="1">
        <f t="shared" si="22"/>
        <v>0</v>
      </c>
      <c r="K247" s="1">
        <f t="shared" si="23"/>
        <v>0</v>
      </c>
      <c r="L247" s="1138"/>
      <c r="M247" s="1139"/>
      <c r="N247" s="1139"/>
      <c r="O247" s="1140"/>
      <c r="Q247" s="230"/>
      <c r="R247" s="20"/>
      <c r="S247" s="20"/>
      <c r="T247" s="20"/>
      <c r="U247" s="20" t="s">
        <v>532</v>
      </c>
      <c r="V247" s="2"/>
      <c r="W247" s="2"/>
      <c r="X247" s="10"/>
      <c r="Y247" s="21"/>
    </row>
    <row r="248" spans="1:33" ht="15" customHeight="1" thickBot="1" x14ac:dyDescent="0.25">
      <c r="A248" s="238" t="s">
        <v>521</v>
      </c>
      <c r="B248" s="243"/>
      <c r="C248" s="3"/>
      <c r="D248" s="3"/>
      <c r="E248" s="3"/>
      <c r="F248" s="3"/>
      <c r="G248" s="3"/>
      <c r="H248" s="3"/>
      <c r="I248" s="164"/>
      <c r="J248" s="1">
        <f t="shared" si="22"/>
        <v>0</v>
      </c>
      <c r="K248" s="1">
        <f t="shared" si="23"/>
        <v>0</v>
      </c>
      <c r="L248" s="1141"/>
      <c r="M248" s="1142"/>
      <c r="N248" s="1142"/>
      <c r="O248" s="1143"/>
      <c r="Q248" s="231"/>
      <c r="R248" s="23"/>
      <c r="S248" s="23"/>
      <c r="T248" s="23"/>
      <c r="U248" s="23" t="s">
        <v>532</v>
      </c>
      <c r="V248" s="3"/>
      <c r="W248" s="3"/>
      <c r="X248" s="14"/>
      <c r="Y248" s="15"/>
    </row>
    <row r="249" spans="1:33" ht="15" customHeight="1" x14ac:dyDescent="0.2">
      <c r="C249" s="1">
        <f t="shared" ref="C249:I249" si="26">SUM(C241:C248)</f>
        <v>0</v>
      </c>
      <c r="D249" s="1">
        <f t="shared" si="26"/>
        <v>0</v>
      </c>
      <c r="E249" s="1">
        <f t="shared" si="26"/>
        <v>0</v>
      </c>
      <c r="F249" s="1">
        <f t="shared" si="26"/>
        <v>0</v>
      </c>
      <c r="G249" s="1">
        <f t="shared" si="26"/>
        <v>0</v>
      </c>
      <c r="H249" s="1">
        <f t="shared" si="26"/>
        <v>0</v>
      </c>
      <c r="I249" s="1">
        <f t="shared" si="26"/>
        <v>0</v>
      </c>
      <c r="J249" s="1">
        <f t="shared" si="22"/>
        <v>0</v>
      </c>
      <c r="K249" s="1">
        <f t="shared" si="23"/>
        <v>0</v>
      </c>
    </row>
    <row r="250" spans="1:33" ht="15" customHeight="1" thickBot="1" x14ac:dyDescent="0.25"/>
    <row r="251" spans="1:33" ht="15" customHeight="1" thickBot="1" x14ac:dyDescent="0.25">
      <c r="A251" s="1119" t="s">
        <v>658</v>
      </c>
      <c r="B251" s="1120"/>
      <c r="C251" s="1120"/>
      <c r="D251" s="1120"/>
      <c r="E251" s="1120"/>
      <c r="F251" s="1120"/>
      <c r="G251" s="1114" t="s">
        <v>1520</v>
      </c>
      <c r="H251" s="1115"/>
      <c r="I251" s="1116"/>
      <c r="L251" s="986" t="s">
        <v>588</v>
      </c>
      <c r="M251" s="987"/>
      <c r="N251" s="987"/>
      <c r="O251" s="988"/>
    </row>
    <row r="252" spans="1:33" ht="15" customHeight="1" thickBot="1" x14ac:dyDescent="0.25">
      <c r="A252" s="250" t="s">
        <v>496</v>
      </c>
      <c r="B252" s="251" t="s">
        <v>497</v>
      </c>
      <c r="C252" s="252" t="s">
        <v>498</v>
      </c>
      <c r="D252" s="252" t="s">
        <v>499</v>
      </c>
      <c r="E252" s="252" t="s">
        <v>500</v>
      </c>
      <c r="F252" s="252" t="s">
        <v>501</v>
      </c>
      <c r="G252" s="253" t="s">
        <v>502</v>
      </c>
      <c r="H252" s="253" t="s">
        <v>503</v>
      </c>
      <c r="I252" s="254" t="s">
        <v>504</v>
      </c>
      <c r="L252" s="989"/>
      <c r="M252" s="990"/>
      <c r="N252" s="990"/>
      <c r="O252" s="991"/>
      <c r="Q252" s="165" t="s">
        <v>1521</v>
      </c>
      <c r="R252" s="256" t="s">
        <v>633</v>
      </c>
      <c r="S252" s="256" t="s">
        <v>1527</v>
      </c>
      <c r="T252" s="256" t="s">
        <v>506</v>
      </c>
      <c r="U252" s="256" t="s">
        <v>793</v>
      </c>
      <c r="V252" s="256" t="s">
        <v>508</v>
      </c>
      <c r="W252" s="256" t="s">
        <v>634</v>
      </c>
      <c r="X252" s="256" t="s">
        <v>1004</v>
      </c>
      <c r="Y252" s="256" t="s">
        <v>669</v>
      </c>
      <c r="Z252" s="256" t="s">
        <v>509</v>
      </c>
      <c r="AA252" s="256" t="s">
        <v>514</v>
      </c>
      <c r="AB252" s="256" t="s">
        <v>322</v>
      </c>
      <c r="AC252" s="256" t="s">
        <v>635</v>
      </c>
      <c r="AD252" s="256" t="s">
        <v>517</v>
      </c>
      <c r="AE252" s="256" t="s">
        <v>645</v>
      </c>
      <c r="AF252" s="256" t="s">
        <v>415</v>
      </c>
      <c r="AG252" s="257" t="s">
        <v>177</v>
      </c>
    </row>
    <row r="253" spans="1:33" ht="15" customHeight="1" x14ac:dyDescent="0.2">
      <c r="A253" s="247">
        <v>1</v>
      </c>
      <c r="B253" s="239" t="s">
        <v>534</v>
      </c>
      <c r="C253" s="240">
        <v>30</v>
      </c>
      <c r="D253" s="240">
        <v>18</v>
      </c>
      <c r="E253" s="240">
        <v>9</v>
      </c>
      <c r="F253" s="240">
        <v>3</v>
      </c>
      <c r="G253" s="240">
        <v>63</v>
      </c>
      <c r="H253" s="240">
        <v>29</v>
      </c>
      <c r="I253" s="241">
        <v>45</v>
      </c>
      <c r="J253" s="1">
        <f t="shared" si="18"/>
        <v>30</v>
      </c>
      <c r="K253" s="1">
        <f t="shared" si="19"/>
        <v>45</v>
      </c>
      <c r="L253" s="1135" t="s">
        <v>1528</v>
      </c>
      <c r="M253" s="1136"/>
      <c r="N253" s="1136"/>
      <c r="O253" s="1137"/>
      <c r="Q253" s="255" t="s">
        <v>633</v>
      </c>
      <c r="R253" s="10"/>
      <c r="S253" s="20"/>
      <c r="T253" s="2"/>
      <c r="U253" s="2"/>
      <c r="V253" s="2"/>
      <c r="W253" s="2"/>
      <c r="X253" s="2"/>
      <c r="Y253" s="2"/>
      <c r="Z253" s="2"/>
      <c r="AA253" s="2"/>
      <c r="AB253" s="2"/>
      <c r="AC253" s="2"/>
      <c r="AD253" s="2"/>
      <c r="AE253" s="2"/>
      <c r="AF253" s="2"/>
      <c r="AG253" s="162"/>
    </row>
    <row r="254" spans="1:33" ht="15" customHeight="1" x14ac:dyDescent="0.2">
      <c r="A254" s="248">
        <v>2</v>
      </c>
      <c r="B254" s="242" t="s">
        <v>1297</v>
      </c>
      <c r="C254" s="2">
        <v>30</v>
      </c>
      <c r="D254" s="2">
        <v>16</v>
      </c>
      <c r="E254" s="2">
        <v>6</v>
      </c>
      <c r="F254" s="2">
        <v>8</v>
      </c>
      <c r="G254" s="2">
        <v>60</v>
      </c>
      <c r="H254" s="2">
        <v>33</v>
      </c>
      <c r="I254" s="162">
        <v>38</v>
      </c>
      <c r="J254" s="1">
        <f t="shared" si="18"/>
        <v>30</v>
      </c>
      <c r="K254" s="1">
        <f t="shared" si="19"/>
        <v>38</v>
      </c>
      <c r="L254" s="1138"/>
      <c r="M254" s="1139"/>
      <c r="N254" s="1139"/>
      <c r="O254" s="1140"/>
      <c r="Q254" s="255" t="s">
        <v>1527</v>
      </c>
      <c r="R254" s="2"/>
      <c r="S254" s="10"/>
      <c r="T254" s="2"/>
      <c r="U254" s="2"/>
      <c r="V254" s="2"/>
      <c r="W254" s="2"/>
      <c r="X254" s="2"/>
      <c r="Y254" s="2"/>
      <c r="Z254" s="2"/>
      <c r="AA254" s="2"/>
      <c r="AB254" s="2"/>
      <c r="AC254" s="2"/>
      <c r="AD254" s="2"/>
      <c r="AE254" s="2"/>
      <c r="AF254" s="2"/>
      <c r="AG254" s="162"/>
    </row>
    <row r="255" spans="1:33" ht="15" customHeight="1" x14ac:dyDescent="0.2">
      <c r="A255" s="248">
        <v>3</v>
      </c>
      <c r="B255" s="242" t="s">
        <v>1002</v>
      </c>
      <c r="C255" s="2">
        <v>30</v>
      </c>
      <c r="D255" s="2">
        <v>16</v>
      </c>
      <c r="E255" s="2">
        <v>6</v>
      </c>
      <c r="F255" s="2">
        <v>8</v>
      </c>
      <c r="G255" s="2">
        <v>52</v>
      </c>
      <c r="H255" s="2">
        <v>37</v>
      </c>
      <c r="I255" s="162">
        <v>38</v>
      </c>
      <c r="J255" s="1">
        <f t="shared" si="18"/>
        <v>30</v>
      </c>
      <c r="K255" s="1">
        <f t="shared" si="19"/>
        <v>38</v>
      </c>
      <c r="L255" s="1138"/>
      <c r="M255" s="1139"/>
      <c r="N255" s="1139"/>
      <c r="O255" s="1140"/>
      <c r="Q255" s="255" t="s">
        <v>506</v>
      </c>
      <c r="R255" s="2"/>
      <c r="S255" s="2"/>
      <c r="T255" s="10"/>
      <c r="U255" s="20"/>
      <c r="V255" s="2" t="s">
        <v>532</v>
      </c>
      <c r="W255" s="2"/>
      <c r="X255" s="2"/>
      <c r="Y255" s="2"/>
      <c r="Z255" s="2"/>
      <c r="AA255" s="2"/>
      <c r="AB255" s="2" t="s">
        <v>532</v>
      </c>
      <c r="AC255" s="2"/>
      <c r="AD255" s="2"/>
      <c r="AE255" s="2"/>
      <c r="AF255" s="2"/>
      <c r="AG255" s="162"/>
    </row>
    <row r="256" spans="1:33" ht="15" customHeight="1" x14ac:dyDescent="0.2">
      <c r="A256" s="248">
        <v>4</v>
      </c>
      <c r="B256" s="242" t="s">
        <v>674</v>
      </c>
      <c r="C256" s="2">
        <v>30</v>
      </c>
      <c r="D256" s="2">
        <v>14</v>
      </c>
      <c r="E256" s="2">
        <v>10</v>
      </c>
      <c r="F256" s="2">
        <v>6</v>
      </c>
      <c r="G256" s="2">
        <v>70</v>
      </c>
      <c r="H256" s="2">
        <v>38</v>
      </c>
      <c r="I256" s="162">
        <v>38</v>
      </c>
      <c r="J256" s="1">
        <f t="shared" si="18"/>
        <v>30</v>
      </c>
      <c r="K256" s="1">
        <f t="shared" si="19"/>
        <v>38</v>
      </c>
      <c r="L256" s="1138"/>
      <c r="M256" s="1139"/>
      <c r="N256" s="1139"/>
      <c r="O256" s="1140"/>
      <c r="Q256" s="255" t="s">
        <v>793</v>
      </c>
      <c r="R256" s="2"/>
      <c r="S256" s="2"/>
      <c r="T256" s="2"/>
      <c r="U256" s="10"/>
      <c r="V256" s="2" t="s">
        <v>532</v>
      </c>
      <c r="W256" s="2"/>
      <c r="X256" s="2"/>
      <c r="Y256" s="2"/>
      <c r="Z256" s="2"/>
      <c r="AA256" s="2"/>
      <c r="AB256" s="2"/>
      <c r="AC256" s="2"/>
      <c r="AD256" s="2"/>
      <c r="AE256" s="2"/>
      <c r="AF256" s="2"/>
      <c r="AG256" s="162"/>
    </row>
    <row r="257" spans="1:33" ht="15" customHeight="1" x14ac:dyDescent="0.2">
      <c r="A257" s="248">
        <v>5</v>
      </c>
      <c r="B257" s="242" t="s">
        <v>327</v>
      </c>
      <c r="C257" s="2">
        <v>30</v>
      </c>
      <c r="D257" s="2">
        <v>15</v>
      </c>
      <c r="E257" s="2">
        <v>6</v>
      </c>
      <c r="F257" s="2">
        <v>9</v>
      </c>
      <c r="G257" s="2">
        <v>52</v>
      </c>
      <c r="H257" s="2">
        <v>27</v>
      </c>
      <c r="I257" s="162">
        <v>36</v>
      </c>
      <c r="J257" s="1">
        <f t="shared" si="18"/>
        <v>30</v>
      </c>
      <c r="K257" s="1">
        <f t="shared" si="19"/>
        <v>36</v>
      </c>
      <c r="L257" s="1138"/>
      <c r="M257" s="1139"/>
      <c r="N257" s="1139"/>
      <c r="O257" s="1140"/>
      <c r="Q257" s="255" t="s">
        <v>508</v>
      </c>
      <c r="R257" s="2"/>
      <c r="S257" s="2"/>
      <c r="T257" s="2"/>
      <c r="U257" s="2" t="s">
        <v>532</v>
      </c>
      <c r="V257" s="10"/>
      <c r="W257" s="20"/>
      <c r="X257" s="2"/>
      <c r="Y257" s="20"/>
      <c r="Z257" s="20"/>
      <c r="AA257" s="20"/>
      <c r="AB257" s="20"/>
      <c r="AC257" s="20"/>
      <c r="AD257" s="2"/>
      <c r="AE257" s="2"/>
      <c r="AF257" s="2"/>
      <c r="AG257" s="162"/>
    </row>
    <row r="258" spans="1:33" ht="15" customHeight="1" x14ac:dyDescent="0.2">
      <c r="A258" s="248">
        <v>6</v>
      </c>
      <c r="B258" s="242" t="s">
        <v>523</v>
      </c>
      <c r="C258" s="2">
        <v>30</v>
      </c>
      <c r="D258" s="2">
        <v>15</v>
      </c>
      <c r="E258" s="2">
        <v>4</v>
      </c>
      <c r="F258" s="2">
        <v>11</v>
      </c>
      <c r="G258" s="2">
        <v>57</v>
      </c>
      <c r="H258" s="2">
        <v>46</v>
      </c>
      <c r="I258" s="162">
        <v>34</v>
      </c>
      <c r="J258" s="1">
        <f t="shared" si="18"/>
        <v>30</v>
      </c>
      <c r="K258" s="1">
        <f t="shared" si="19"/>
        <v>34</v>
      </c>
      <c r="L258" s="1138"/>
      <c r="M258" s="1139"/>
      <c r="N258" s="1139"/>
      <c r="O258" s="1140"/>
      <c r="Q258" s="255" t="s">
        <v>634</v>
      </c>
      <c r="R258" s="2"/>
      <c r="S258" s="2"/>
      <c r="T258" s="2"/>
      <c r="U258" s="2"/>
      <c r="V258" s="2"/>
      <c r="W258" s="10"/>
      <c r="X258" s="2"/>
      <c r="Y258" s="20" t="s">
        <v>532</v>
      </c>
      <c r="Z258" s="20" t="s">
        <v>532</v>
      </c>
      <c r="AA258" s="20"/>
      <c r="AB258" s="20"/>
      <c r="AC258" s="20"/>
      <c r="AD258" s="2"/>
      <c r="AE258" s="2"/>
      <c r="AF258" s="2"/>
      <c r="AG258" s="162"/>
    </row>
    <row r="259" spans="1:33" ht="15" customHeight="1" x14ac:dyDescent="0.2">
      <c r="A259" s="248">
        <v>7</v>
      </c>
      <c r="B259" s="242" t="s">
        <v>647</v>
      </c>
      <c r="C259" s="2">
        <v>30</v>
      </c>
      <c r="D259" s="2">
        <v>11</v>
      </c>
      <c r="E259" s="2">
        <v>9</v>
      </c>
      <c r="F259" s="2">
        <v>10</v>
      </c>
      <c r="G259" s="2">
        <v>40</v>
      </c>
      <c r="H259" s="2">
        <v>36</v>
      </c>
      <c r="I259" s="162">
        <v>31</v>
      </c>
      <c r="J259" s="1">
        <f t="shared" si="18"/>
        <v>30</v>
      </c>
      <c r="K259" s="1">
        <f t="shared" si="19"/>
        <v>31</v>
      </c>
      <c r="L259" s="1138"/>
      <c r="M259" s="1139"/>
      <c r="N259" s="1139"/>
      <c r="O259" s="1140"/>
      <c r="Q259" s="255" t="s">
        <v>1004</v>
      </c>
      <c r="R259" s="2"/>
      <c r="S259" s="2"/>
      <c r="T259" s="2"/>
      <c r="U259" s="2"/>
      <c r="V259" s="20"/>
      <c r="W259" s="20" t="s">
        <v>532</v>
      </c>
      <c r="X259" s="10"/>
      <c r="Y259" s="2"/>
      <c r="Z259" s="20"/>
      <c r="AA259" s="20"/>
      <c r="AB259" s="20"/>
      <c r="AC259" s="20"/>
      <c r="AD259" s="2" t="s">
        <v>532</v>
      </c>
      <c r="AE259" s="2"/>
      <c r="AF259" s="2"/>
      <c r="AG259" s="162"/>
    </row>
    <row r="260" spans="1:33" ht="15" customHeight="1" x14ac:dyDescent="0.2">
      <c r="A260" s="248">
        <v>8</v>
      </c>
      <c r="B260" s="242" t="s">
        <v>326</v>
      </c>
      <c r="C260" s="2">
        <v>30</v>
      </c>
      <c r="D260" s="2">
        <v>11</v>
      </c>
      <c r="E260" s="2">
        <v>6</v>
      </c>
      <c r="F260" s="2">
        <v>13</v>
      </c>
      <c r="G260" s="2">
        <v>54</v>
      </c>
      <c r="H260" s="2">
        <v>59</v>
      </c>
      <c r="I260" s="162">
        <v>28</v>
      </c>
      <c r="J260" s="1">
        <f t="shared" si="18"/>
        <v>30</v>
      </c>
      <c r="K260" s="1">
        <f t="shared" si="19"/>
        <v>28</v>
      </c>
      <c r="L260" s="1138"/>
      <c r="M260" s="1139"/>
      <c r="N260" s="1139"/>
      <c r="O260" s="1140"/>
      <c r="Q260" s="255" t="s">
        <v>669</v>
      </c>
      <c r="R260" s="2"/>
      <c r="S260" s="2"/>
      <c r="T260" s="2"/>
      <c r="U260" s="2"/>
      <c r="V260" s="20"/>
      <c r="W260" s="20"/>
      <c r="X260" s="2"/>
      <c r="Y260" s="10"/>
      <c r="Z260" s="20"/>
      <c r="AA260" s="20"/>
      <c r="AB260" s="20"/>
      <c r="AC260" s="20"/>
      <c r="AD260" s="2"/>
      <c r="AE260" s="2"/>
      <c r="AF260" s="2"/>
      <c r="AG260" s="162"/>
    </row>
    <row r="261" spans="1:33" ht="15" customHeight="1" x14ac:dyDescent="0.2">
      <c r="A261" s="248">
        <v>9</v>
      </c>
      <c r="B261" s="242" t="s">
        <v>419</v>
      </c>
      <c r="C261" s="2">
        <v>30</v>
      </c>
      <c r="D261" s="2">
        <v>10</v>
      </c>
      <c r="E261" s="2">
        <v>7</v>
      </c>
      <c r="F261" s="2">
        <v>13</v>
      </c>
      <c r="G261" s="2">
        <v>43</v>
      </c>
      <c r="H261" s="2">
        <v>60</v>
      </c>
      <c r="I261" s="162">
        <v>27</v>
      </c>
      <c r="J261" s="1">
        <f t="shared" si="18"/>
        <v>30</v>
      </c>
      <c r="K261" s="1">
        <f t="shared" si="19"/>
        <v>27</v>
      </c>
      <c r="L261" s="1138"/>
      <c r="M261" s="1139"/>
      <c r="N261" s="1139"/>
      <c r="O261" s="1140"/>
      <c r="Q261" s="255" t="s">
        <v>509</v>
      </c>
      <c r="R261" s="2"/>
      <c r="S261" s="2"/>
      <c r="T261" s="2"/>
      <c r="U261" s="2"/>
      <c r="V261" s="20"/>
      <c r="W261" s="20" t="s">
        <v>532</v>
      </c>
      <c r="X261" s="2"/>
      <c r="Y261" s="2"/>
      <c r="Z261" s="10"/>
      <c r="AA261" s="2"/>
      <c r="AB261" s="20" t="s">
        <v>532</v>
      </c>
      <c r="AC261" s="20"/>
      <c r="AD261" s="2"/>
      <c r="AE261" s="20" t="s">
        <v>532</v>
      </c>
      <c r="AF261" s="20"/>
      <c r="AG261" s="21"/>
    </row>
    <row r="262" spans="1:33" ht="15" customHeight="1" x14ac:dyDescent="0.2">
      <c r="A262" s="248">
        <v>10</v>
      </c>
      <c r="B262" s="242" t="s">
        <v>178</v>
      </c>
      <c r="C262" s="2">
        <v>30</v>
      </c>
      <c r="D262" s="2">
        <v>10</v>
      </c>
      <c r="E262" s="2">
        <v>7</v>
      </c>
      <c r="F262" s="2">
        <v>13</v>
      </c>
      <c r="G262" s="2">
        <v>43</v>
      </c>
      <c r="H262" s="2">
        <v>59</v>
      </c>
      <c r="I262" s="162">
        <v>27</v>
      </c>
      <c r="J262" s="1">
        <f t="shared" si="18"/>
        <v>30</v>
      </c>
      <c r="K262" s="1">
        <f t="shared" si="19"/>
        <v>27</v>
      </c>
      <c r="L262" s="1138"/>
      <c r="M262" s="1139"/>
      <c r="N262" s="1139"/>
      <c r="O262" s="1140"/>
      <c r="Q262" s="255" t="s">
        <v>514</v>
      </c>
      <c r="R262" s="2"/>
      <c r="S262" s="2"/>
      <c r="T262" s="2"/>
      <c r="U262" s="2"/>
      <c r="V262" s="20"/>
      <c r="W262" s="20"/>
      <c r="X262" s="20"/>
      <c r="Y262" s="20"/>
      <c r="Z262" s="2"/>
      <c r="AA262" s="10"/>
      <c r="AB262" s="20" t="s">
        <v>532</v>
      </c>
      <c r="AC262" s="20"/>
      <c r="AD262" s="2"/>
      <c r="AE262" s="20"/>
      <c r="AF262" s="20"/>
      <c r="AG262" s="21"/>
    </row>
    <row r="263" spans="1:33" ht="15" customHeight="1" x14ac:dyDescent="0.2">
      <c r="A263" s="248">
        <v>11</v>
      </c>
      <c r="B263" s="242" t="s">
        <v>678</v>
      </c>
      <c r="C263" s="2">
        <v>30</v>
      </c>
      <c r="D263" s="2">
        <v>10</v>
      </c>
      <c r="E263" s="2">
        <v>6</v>
      </c>
      <c r="F263" s="2">
        <v>14</v>
      </c>
      <c r="G263" s="2">
        <v>47</v>
      </c>
      <c r="H263" s="2">
        <v>47</v>
      </c>
      <c r="I263" s="162">
        <v>26</v>
      </c>
      <c r="J263" s="1">
        <f t="shared" si="18"/>
        <v>30</v>
      </c>
      <c r="K263" s="1">
        <f t="shared" si="19"/>
        <v>26</v>
      </c>
      <c r="L263" s="1138"/>
      <c r="M263" s="1139"/>
      <c r="N263" s="1139"/>
      <c r="O263" s="1140"/>
      <c r="Q263" s="255" t="s">
        <v>322</v>
      </c>
      <c r="R263" s="2"/>
      <c r="S263" s="2"/>
      <c r="T263" s="2"/>
      <c r="U263" s="2"/>
      <c r="V263" s="20"/>
      <c r="W263" s="20"/>
      <c r="X263" s="20"/>
      <c r="Y263" s="20"/>
      <c r="Z263" s="20"/>
      <c r="AA263" s="20" t="s">
        <v>532</v>
      </c>
      <c r="AB263" s="10"/>
      <c r="AC263" s="20"/>
      <c r="AD263" s="2"/>
      <c r="AE263" s="20"/>
      <c r="AF263" s="20"/>
      <c r="AG263" s="21"/>
    </row>
    <row r="264" spans="1:33" ht="15" customHeight="1" x14ac:dyDescent="0.2">
      <c r="A264" s="248">
        <v>12</v>
      </c>
      <c r="B264" s="242" t="s">
        <v>529</v>
      </c>
      <c r="C264" s="2">
        <v>30</v>
      </c>
      <c r="D264" s="2">
        <v>10</v>
      </c>
      <c r="E264" s="2">
        <v>5</v>
      </c>
      <c r="F264" s="2">
        <v>15</v>
      </c>
      <c r="G264" s="2">
        <v>43</v>
      </c>
      <c r="H264" s="2">
        <v>43</v>
      </c>
      <c r="I264" s="162">
        <v>25</v>
      </c>
      <c r="J264" s="1">
        <f t="shared" si="18"/>
        <v>30</v>
      </c>
      <c r="K264" s="1">
        <f t="shared" si="19"/>
        <v>25</v>
      </c>
      <c r="L264" s="1138"/>
      <c r="M264" s="1139"/>
      <c r="N264" s="1139"/>
      <c r="O264" s="1140"/>
      <c r="Q264" s="255" t="s">
        <v>635</v>
      </c>
      <c r="R264" s="2"/>
      <c r="S264" s="2"/>
      <c r="T264" s="2"/>
      <c r="U264" s="2"/>
      <c r="V264" s="20"/>
      <c r="W264" s="20"/>
      <c r="X264" s="20"/>
      <c r="Y264" s="20"/>
      <c r="Z264" s="20"/>
      <c r="AA264" s="20"/>
      <c r="AB264" s="2"/>
      <c r="AC264" s="10"/>
      <c r="AD264" s="2"/>
      <c r="AE264" s="20" t="s">
        <v>532</v>
      </c>
      <c r="AF264" s="20" t="s">
        <v>532</v>
      </c>
      <c r="AG264" s="21" t="s">
        <v>532</v>
      </c>
    </row>
    <row r="265" spans="1:33" ht="15" customHeight="1" x14ac:dyDescent="0.2">
      <c r="A265" s="248">
        <v>13</v>
      </c>
      <c r="B265" s="242" t="s">
        <v>1005</v>
      </c>
      <c r="C265" s="2">
        <v>30</v>
      </c>
      <c r="D265" s="2">
        <v>11</v>
      </c>
      <c r="E265" s="2">
        <v>3</v>
      </c>
      <c r="F265" s="2">
        <v>16</v>
      </c>
      <c r="G265" s="2">
        <v>40</v>
      </c>
      <c r="H265" s="2">
        <v>64</v>
      </c>
      <c r="I265" s="162">
        <v>25</v>
      </c>
      <c r="J265" s="1">
        <f t="shared" si="18"/>
        <v>30</v>
      </c>
      <c r="K265" s="1">
        <f t="shared" si="19"/>
        <v>25</v>
      </c>
      <c r="L265" s="1138"/>
      <c r="M265" s="1139"/>
      <c r="N265" s="1139"/>
      <c r="O265" s="1140"/>
      <c r="Q265" s="255" t="s">
        <v>517</v>
      </c>
      <c r="R265" s="2"/>
      <c r="S265" s="2"/>
      <c r="T265" s="2"/>
      <c r="U265" s="2"/>
      <c r="V265" s="20"/>
      <c r="W265" s="20"/>
      <c r="X265" s="20"/>
      <c r="Y265" s="20"/>
      <c r="Z265" s="20"/>
      <c r="AA265" s="20"/>
      <c r="AB265" s="20"/>
      <c r="AC265" s="20" t="s">
        <v>532</v>
      </c>
      <c r="AD265" s="10"/>
      <c r="AE265" s="2"/>
      <c r="AF265" s="20"/>
      <c r="AG265" s="21"/>
    </row>
    <row r="266" spans="1:33" ht="15" customHeight="1" x14ac:dyDescent="0.2">
      <c r="A266" s="248">
        <v>14</v>
      </c>
      <c r="B266" s="242" t="s">
        <v>1529</v>
      </c>
      <c r="C266" s="2">
        <v>30</v>
      </c>
      <c r="D266" s="2">
        <v>9</v>
      </c>
      <c r="E266" s="2">
        <v>4</v>
      </c>
      <c r="F266" s="2">
        <v>17</v>
      </c>
      <c r="G266" s="2">
        <v>39</v>
      </c>
      <c r="H266" s="2">
        <v>59</v>
      </c>
      <c r="I266" s="162">
        <v>22</v>
      </c>
      <c r="J266" s="1">
        <f t="shared" si="18"/>
        <v>30</v>
      </c>
      <c r="K266" s="1">
        <f t="shared" si="19"/>
        <v>22</v>
      </c>
      <c r="L266" s="1138"/>
      <c r="M266" s="1139"/>
      <c r="N266" s="1139"/>
      <c r="O266" s="1140"/>
      <c r="Q266" s="255" t="s">
        <v>645</v>
      </c>
      <c r="R266" s="2"/>
      <c r="S266" s="2"/>
      <c r="T266" s="2"/>
      <c r="U266" s="2"/>
      <c r="V266" s="20"/>
      <c r="W266" s="20"/>
      <c r="X266" s="20"/>
      <c r="Y266" s="20"/>
      <c r="Z266" s="20"/>
      <c r="AA266" s="20"/>
      <c r="AB266" s="20"/>
      <c r="AC266" s="20"/>
      <c r="AD266" s="2"/>
      <c r="AE266" s="10"/>
      <c r="AF266" s="20"/>
      <c r="AG266" s="21"/>
    </row>
    <row r="267" spans="1:33" ht="15" customHeight="1" x14ac:dyDescent="0.2">
      <c r="A267" s="248">
        <v>15</v>
      </c>
      <c r="B267" s="242" t="s">
        <v>524</v>
      </c>
      <c r="C267" s="2">
        <v>30</v>
      </c>
      <c r="D267" s="2">
        <v>9</v>
      </c>
      <c r="E267" s="2">
        <v>4</v>
      </c>
      <c r="F267" s="2">
        <v>17</v>
      </c>
      <c r="G267" s="2">
        <v>36</v>
      </c>
      <c r="H267" s="2">
        <v>70</v>
      </c>
      <c r="I267" s="162">
        <v>22</v>
      </c>
      <c r="J267" s="1">
        <f t="shared" si="18"/>
        <v>30</v>
      </c>
      <c r="K267" s="1">
        <f t="shared" si="19"/>
        <v>22</v>
      </c>
      <c r="L267" s="1138"/>
      <c r="M267" s="1139"/>
      <c r="N267" s="1139"/>
      <c r="O267" s="1140"/>
      <c r="Q267" s="255" t="s">
        <v>415</v>
      </c>
      <c r="R267" s="2"/>
      <c r="S267" s="2"/>
      <c r="T267" s="2"/>
      <c r="U267" s="2"/>
      <c r="V267" s="20"/>
      <c r="W267" s="20"/>
      <c r="X267" s="20"/>
      <c r="Y267" s="20"/>
      <c r="Z267" s="20"/>
      <c r="AA267" s="20"/>
      <c r="AB267" s="20"/>
      <c r="AC267" s="20" t="s">
        <v>532</v>
      </c>
      <c r="AD267" s="2"/>
      <c r="AE267" s="2"/>
      <c r="AF267" s="10"/>
      <c r="AG267" s="21"/>
    </row>
    <row r="268" spans="1:33" ht="15" customHeight="1" thickBot="1" x14ac:dyDescent="0.25">
      <c r="A268" s="249">
        <v>16</v>
      </c>
      <c r="B268" s="243" t="s">
        <v>639</v>
      </c>
      <c r="C268" s="3">
        <v>30</v>
      </c>
      <c r="D268" s="3">
        <v>9</v>
      </c>
      <c r="E268" s="3">
        <v>3</v>
      </c>
      <c r="F268" s="3">
        <v>18</v>
      </c>
      <c r="G268" s="3">
        <v>49</v>
      </c>
      <c r="H268" s="3">
        <v>76</v>
      </c>
      <c r="I268" s="164">
        <v>21</v>
      </c>
      <c r="J268" s="1">
        <f t="shared" si="18"/>
        <v>30</v>
      </c>
      <c r="K268" s="1">
        <f t="shared" si="19"/>
        <v>21</v>
      </c>
      <c r="L268" s="1141"/>
      <c r="M268" s="1142"/>
      <c r="N268" s="1142"/>
      <c r="O268" s="1143"/>
      <c r="Q268" s="250" t="s">
        <v>177</v>
      </c>
      <c r="R268" s="3"/>
      <c r="S268" s="3"/>
      <c r="T268" s="3"/>
      <c r="U268" s="3"/>
      <c r="V268" s="23"/>
      <c r="W268" s="23"/>
      <c r="X268" s="23"/>
      <c r="Y268" s="23"/>
      <c r="Z268" s="23"/>
      <c r="AA268" s="23"/>
      <c r="AB268" s="23"/>
      <c r="AC268" s="23" t="s">
        <v>532</v>
      </c>
      <c r="AD268" s="3"/>
      <c r="AE268" s="3"/>
      <c r="AF268" s="14"/>
      <c r="AG268" s="15"/>
    </row>
    <row r="269" spans="1:33" ht="15" customHeight="1" x14ac:dyDescent="0.2">
      <c r="C269" s="1">
        <v>480</v>
      </c>
      <c r="D269" s="1">
        <v>194</v>
      </c>
      <c r="E269" s="1">
        <v>95</v>
      </c>
      <c r="F269" s="1">
        <v>191</v>
      </c>
      <c r="G269" s="1">
        <v>788</v>
      </c>
      <c r="H269" s="1">
        <v>783</v>
      </c>
      <c r="I269" s="1">
        <v>483</v>
      </c>
      <c r="J269" s="1">
        <f t="shared" si="18"/>
        <v>480</v>
      </c>
      <c r="K269" s="1">
        <f t="shared" si="19"/>
        <v>483</v>
      </c>
    </row>
    <row r="270" spans="1:33" ht="15" customHeight="1" thickBot="1" x14ac:dyDescent="0.25">
      <c r="N270" s="156" t="s">
        <v>532</v>
      </c>
    </row>
    <row r="271" spans="1:33" ht="15" customHeight="1" thickBot="1" x14ac:dyDescent="0.25">
      <c r="A271" s="1119" t="s">
        <v>665</v>
      </c>
      <c r="B271" s="1120"/>
      <c r="C271" s="1120"/>
      <c r="D271" s="1120"/>
      <c r="E271" s="1120"/>
      <c r="F271" s="1167"/>
      <c r="G271" s="1114" t="s">
        <v>1520</v>
      </c>
      <c r="H271" s="1115"/>
      <c r="I271" s="1116"/>
      <c r="L271" s="945" t="s">
        <v>495</v>
      </c>
      <c r="M271" s="946"/>
      <c r="N271" s="946"/>
      <c r="O271" s="947"/>
    </row>
    <row r="272" spans="1:33" ht="15" customHeight="1" thickBot="1" x14ac:dyDescent="0.25">
      <c r="A272" s="250" t="s">
        <v>496</v>
      </c>
      <c r="B272" s="251" t="s">
        <v>497</v>
      </c>
      <c r="C272" s="252" t="s">
        <v>498</v>
      </c>
      <c r="D272" s="252" t="s">
        <v>499</v>
      </c>
      <c r="E272" s="252" t="s">
        <v>500</v>
      </c>
      <c r="F272" s="252" t="s">
        <v>501</v>
      </c>
      <c r="G272" s="253" t="s">
        <v>502</v>
      </c>
      <c r="H272" s="253" t="s">
        <v>503</v>
      </c>
      <c r="I272" s="254" t="s">
        <v>504</v>
      </c>
      <c r="L272" s="948"/>
      <c r="M272" s="949"/>
      <c r="N272" s="949"/>
      <c r="O272" s="950"/>
      <c r="Q272" s="165" t="s">
        <v>1521</v>
      </c>
      <c r="R272" s="256" t="s">
        <v>1423</v>
      </c>
      <c r="S272" s="256" t="s">
        <v>901</v>
      </c>
      <c r="T272" s="256" t="s">
        <v>902</v>
      </c>
      <c r="U272" s="256" t="s">
        <v>847</v>
      </c>
      <c r="V272" s="256" t="s">
        <v>1530</v>
      </c>
      <c r="W272" s="256" t="s">
        <v>611</v>
      </c>
      <c r="X272" s="256" t="s">
        <v>517</v>
      </c>
      <c r="Y272" s="257" t="s">
        <v>672</v>
      </c>
    </row>
    <row r="273" spans="1:25" ht="15" customHeight="1" x14ac:dyDescent="0.2">
      <c r="A273" s="247">
        <v>1</v>
      </c>
      <c r="B273" s="239" t="s">
        <v>1531</v>
      </c>
      <c r="C273" s="240"/>
      <c r="D273" s="240"/>
      <c r="E273" s="240"/>
      <c r="F273" s="240"/>
      <c r="G273" s="240"/>
      <c r="H273" s="240"/>
      <c r="I273" s="241"/>
      <c r="J273" s="1">
        <f t="shared" ref="J273:J331" si="27">D273+E273+F273</f>
        <v>0</v>
      </c>
      <c r="K273" s="1">
        <f t="shared" ref="K273:K331" si="28">D273*2+E273</f>
        <v>0</v>
      </c>
      <c r="L273" s="1135" t="s">
        <v>528</v>
      </c>
      <c r="M273" s="1136"/>
      <c r="N273" s="1136"/>
      <c r="O273" s="1137"/>
      <c r="Q273" s="255" t="s">
        <v>1423</v>
      </c>
      <c r="R273" s="10"/>
      <c r="S273" s="2"/>
      <c r="T273" s="20" t="s">
        <v>532</v>
      </c>
      <c r="U273" s="20"/>
      <c r="V273" s="2"/>
      <c r="W273" s="20" t="s">
        <v>532</v>
      </c>
      <c r="X273" s="20"/>
      <c r="Y273" s="21"/>
    </row>
    <row r="274" spans="1:25" ht="15" customHeight="1" x14ac:dyDescent="0.2">
      <c r="A274" s="248">
        <v>2</v>
      </c>
      <c r="B274" s="242" t="s">
        <v>682</v>
      </c>
      <c r="C274" s="2"/>
      <c r="D274" s="2"/>
      <c r="E274" s="2"/>
      <c r="F274" s="2"/>
      <c r="G274" s="2"/>
      <c r="H274" s="2"/>
      <c r="I274" s="162"/>
      <c r="J274" s="1">
        <f t="shared" si="27"/>
        <v>0</v>
      </c>
      <c r="K274" s="1">
        <f t="shared" si="28"/>
        <v>0</v>
      </c>
      <c r="L274" s="1138"/>
      <c r="M274" s="1139"/>
      <c r="N274" s="1139"/>
      <c r="O274" s="1140"/>
      <c r="Q274" s="255" t="s">
        <v>901</v>
      </c>
      <c r="R274" s="2"/>
      <c r="S274" s="10"/>
      <c r="T274" s="20" t="s">
        <v>532</v>
      </c>
      <c r="U274" s="20"/>
      <c r="V274" s="2"/>
      <c r="W274" s="20"/>
      <c r="X274" s="20"/>
      <c r="Y274" s="21"/>
    </row>
    <row r="275" spans="1:25" ht="15" customHeight="1" x14ac:dyDescent="0.2">
      <c r="A275" s="248" t="s">
        <v>521</v>
      </c>
      <c r="B275" s="242" t="s">
        <v>1532</v>
      </c>
      <c r="C275" s="2"/>
      <c r="D275" s="2"/>
      <c r="E275" s="2"/>
      <c r="F275" s="2"/>
      <c r="G275" s="2"/>
      <c r="H275" s="2"/>
      <c r="I275" s="162"/>
      <c r="J275" s="1">
        <f t="shared" si="27"/>
        <v>0</v>
      </c>
      <c r="K275" s="1">
        <f t="shared" si="28"/>
        <v>0</v>
      </c>
      <c r="L275" s="1138"/>
      <c r="M275" s="1139"/>
      <c r="N275" s="1139"/>
      <c r="O275" s="1140"/>
      <c r="Q275" s="255" t="s">
        <v>902</v>
      </c>
      <c r="R275" s="20"/>
      <c r="S275" s="20" t="s">
        <v>532</v>
      </c>
      <c r="T275" s="10"/>
      <c r="U275" s="20"/>
      <c r="V275" s="2"/>
      <c r="W275" s="20"/>
      <c r="X275" s="20"/>
      <c r="Y275" s="21"/>
    </row>
    <row r="276" spans="1:25" ht="15" customHeight="1" x14ac:dyDescent="0.2">
      <c r="A276" s="248" t="s">
        <v>418</v>
      </c>
      <c r="B276" s="242" t="s">
        <v>1533</v>
      </c>
      <c r="C276" s="2"/>
      <c r="D276" s="2"/>
      <c r="E276" s="2"/>
      <c r="F276" s="2"/>
      <c r="G276" s="2"/>
      <c r="H276" s="2"/>
      <c r="I276" s="162"/>
      <c r="J276" s="1">
        <f t="shared" si="27"/>
        <v>0</v>
      </c>
      <c r="K276" s="1">
        <f t="shared" si="28"/>
        <v>0</v>
      </c>
      <c r="L276" s="1138"/>
      <c r="M276" s="1139"/>
      <c r="N276" s="1139"/>
      <c r="O276" s="1140"/>
      <c r="Q276" s="255" t="s">
        <v>847</v>
      </c>
      <c r="R276" s="20"/>
      <c r="S276" s="20"/>
      <c r="T276" s="2"/>
      <c r="U276" s="10"/>
      <c r="V276" s="2"/>
      <c r="W276" s="20" t="s">
        <v>532</v>
      </c>
      <c r="X276" s="20" t="s">
        <v>532</v>
      </c>
      <c r="Y276" s="21" t="s">
        <v>532</v>
      </c>
    </row>
    <row r="277" spans="1:25" ht="15" customHeight="1" x14ac:dyDescent="0.2">
      <c r="A277" s="248" t="s">
        <v>521</v>
      </c>
      <c r="B277" s="242" t="s">
        <v>1534</v>
      </c>
      <c r="C277" s="2"/>
      <c r="D277" s="2"/>
      <c r="E277" s="2"/>
      <c r="F277" s="2"/>
      <c r="G277" s="2"/>
      <c r="H277" s="2"/>
      <c r="I277" s="162"/>
      <c r="J277" s="1">
        <f t="shared" si="27"/>
        <v>0</v>
      </c>
      <c r="K277" s="1">
        <f t="shared" si="28"/>
        <v>0</v>
      </c>
      <c r="L277" s="1138"/>
      <c r="M277" s="1139"/>
      <c r="N277" s="1139"/>
      <c r="O277" s="1140"/>
      <c r="Q277" s="255" t="s">
        <v>1530</v>
      </c>
      <c r="R277" s="20"/>
      <c r="S277" s="20"/>
      <c r="T277" s="20"/>
      <c r="U277" s="20" t="s">
        <v>532</v>
      </c>
      <c r="V277" s="10"/>
      <c r="W277" s="2"/>
      <c r="X277" s="20"/>
      <c r="Y277" s="21"/>
    </row>
    <row r="278" spans="1:25" ht="15" customHeight="1" x14ac:dyDescent="0.2">
      <c r="A278" s="248" t="s">
        <v>521</v>
      </c>
      <c r="B278" s="242" t="s">
        <v>1535</v>
      </c>
      <c r="C278" s="2"/>
      <c r="D278" s="2"/>
      <c r="E278" s="2"/>
      <c r="F278" s="2"/>
      <c r="G278" s="2"/>
      <c r="H278" s="2"/>
      <c r="I278" s="162"/>
      <c r="J278" s="1">
        <f t="shared" si="27"/>
        <v>0</v>
      </c>
      <c r="K278" s="1">
        <f t="shared" si="28"/>
        <v>0</v>
      </c>
      <c r="L278" s="1138"/>
      <c r="M278" s="1139"/>
      <c r="N278" s="1139"/>
      <c r="O278" s="1140"/>
      <c r="Q278" s="255" t="s">
        <v>611</v>
      </c>
      <c r="R278" s="20"/>
      <c r="S278" s="20"/>
      <c r="T278" s="20"/>
      <c r="U278" s="20"/>
      <c r="V278" s="2"/>
      <c r="W278" s="10"/>
      <c r="X278" s="20"/>
      <c r="Y278" s="21"/>
    </row>
    <row r="279" spans="1:25" ht="15" customHeight="1" x14ac:dyDescent="0.2">
      <c r="A279" s="248" t="s">
        <v>521</v>
      </c>
      <c r="B279" s="242" t="s">
        <v>999</v>
      </c>
      <c r="C279" s="2"/>
      <c r="D279" s="2"/>
      <c r="E279" s="2"/>
      <c r="F279" s="2"/>
      <c r="G279" s="2"/>
      <c r="H279" s="2"/>
      <c r="I279" s="162"/>
      <c r="J279" s="1">
        <f t="shared" si="27"/>
        <v>0</v>
      </c>
      <c r="K279" s="1">
        <f t="shared" si="28"/>
        <v>0</v>
      </c>
      <c r="L279" s="1138"/>
      <c r="M279" s="1139"/>
      <c r="N279" s="1139"/>
      <c r="O279" s="1140"/>
      <c r="Q279" s="255" t="s">
        <v>517</v>
      </c>
      <c r="R279" s="20"/>
      <c r="S279" s="20"/>
      <c r="T279" s="20"/>
      <c r="U279" s="20" t="s">
        <v>532</v>
      </c>
      <c r="V279" s="2"/>
      <c r="W279" s="2"/>
      <c r="X279" s="10"/>
      <c r="Y279" s="21"/>
    </row>
    <row r="280" spans="1:25" ht="15" customHeight="1" thickBot="1" x14ac:dyDescent="0.25">
      <c r="A280" s="249" t="s">
        <v>521</v>
      </c>
      <c r="B280" s="243" t="s">
        <v>721</v>
      </c>
      <c r="C280" s="3"/>
      <c r="D280" s="3"/>
      <c r="E280" s="3"/>
      <c r="F280" s="3"/>
      <c r="G280" s="3"/>
      <c r="H280" s="3"/>
      <c r="I280" s="164"/>
      <c r="J280" s="1">
        <f t="shared" si="27"/>
        <v>0</v>
      </c>
      <c r="K280" s="1">
        <f t="shared" si="28"/>
        <v>0</v>
      </c>
      <c r="L280" s="1141"/>
      <c r="M280" s="1142"/>
      <c r="N280" s="1142"/>
      <c r="O280" s="1143"/>
      <c r="Q280" s="250" t="s">
        <v>672</v>
      </c>
      <c r="R280" s="23"/>
      <c r="S280" s="23"/>
      <c r="T280" s="23"/>
      <c r="U280" s="23" t="s">
        <v>532</v>
      </c>
      <c r="V280" s="3"/>
      <c r="W280" s="3"/>
      <c r="X280" s="14"/>
      <c r="Y280" s="15"/>
    </row>
    <row r="281" spans="1:25" ht="15" customHeight="1" x14ac:dyDescent="0.2">
      <c r="C281" s="1">
        <v>0</v>
      </c>
      <c r="D281" s="1">
        <v>0</v>
      </c>
      <c r="E281" s="1">
        <v>0</v>
      </c>
      <c r="F281" s="1">
        <v>0</v>
      </c>
      <c r="G281" s="1">
        <v>0</v>
      </c>
      <c r="H281" s="1">
        <v>0</v>
      </c>
      <c r="I281" s="1">
        <v>0</v>
      </c>
      <c r="J281" s="1">
        <f t="shared" si="27"/>
        <v>0</v>
      </c>
      <c r="K281" s="1">
        <f t="shared" si="28"/>
        <v>0</v>
      </c>
    </row>
    <row r="282" spans="1:25" ht="15" customHeight="1" thickBot="1" x14ac:dyDescent="0.25"/>
    <row r="283" spans="1:25" ht="15" customHeight="1" thickBot="1" x14ac:dyDescent="0.25">
      <c r="A283" s="1124" t="s">
        <v>873</v>
      </c>
      <c r="B283" s="1125"/>
      <c r="C283" s="1125"/>
      <c r="D283" s="1125"/>
      <c r="E283" s="1125"/>
      <c r="F283" s="1125"/>
      <c r="G283" s="1121" t="s">
        <v>1520</v>
      </c>
      <c r="H283" s="1122"/>
      <c r="I283" s="1123"/>
      <c r="L283" s="945" t="s">
        <v>495</v>
      </c>
      <c r="M283" s="946"/>
      <c r="N283" s="946"/>
      <c r="O283" s="947"/>
    </row>
    <row r="284" spans="1:25" ht="15" customHeight="1" thickBot="1" x14ac:dyDescent="0.25">
      <c r="A284" s="265" t="s">
        <v>496</v>
      </c>
      <c r="B284" s="266" t="s">
        <v>497</v>
      </c>
      <c r="C284" s="267" t="s">
        <v>498</v>
      </c>
      <c r="D284" s="267" t="s">
        <v>499</v>
      </c>
      <c r="E284" s="267" t="s">
        <v>500</v>
      </c>
      <c r="F284" s="267" t="s">
        <v>501</v>
      </c>
      <c r="G284" s="268" t="s">
        <v>502</v>
      </c>
      <c r="H284" s="268" t="s">
        <v>503</v>
      </c>
      <c r="I284" s="269" t="s">
        <v>504</v>
      </c>
      <c r="L284" s="948"/>
      <c r="M284" s="949"/>
      <c r="N284" s="949"/>
      <c r="O284" s="950"/>
      <c r="Q284" s="165" t="s">
        <v>1521</v>
      </c>
      <c r="R284" s="270" t="s">
        <v>607</v>
      </c>
      <c r="S284" s="270" t="s">
        <v>608</v>
      </c>
      <c r="T284" s="270" t="s">
        <v>60</v>
      </c>
      <c r="U284" s="270" t="s">
        <v>1536</v>
      </c>
      <c r="V284" s="270" t="s">
        <v>425</v>
      </c>
      <c r="W284" s="270" t="s">
        <v>800</v>
      </c>
      <c r="X284" s="270" t="s">
        <v>704</v>
      </c>
      <c r="Y284" s="271" t="s">
        <v>332</v>
      </c>
    </row>
    <row r="285" spans="1:25" ht="15" customHeight="1" x14ac:dyDescent="0.2">
      <c r="A285" s="261">
        <v>1</v>
      </c>
      <c r="B285" s="239" t="s">
        <v>426</v>
      </c>
      <c r="C285" s="240"/>
      <c r="D285" s="240"/>
      <c r="E285" s="240"/>
      <c r="F285" s="240"/>
      <c r="G285" s="240"/>
      <c r="H285" s="240"/>
      <c r="I285" s="241"/>
      <c r="J285" s="1">
        <f t="shared" si="27"/>
        <v>0</v>
      </c>
      <c r="K285" s="1">
        <f t="shared" si="28"/>
        <v>0</v>
      </c>
      <c r="L285" s="1135" t="s">
        <v>528</v>
      </c>
      <c r="M285" s="1136"/>
      <c r="N285" s="1136"/>
      <c r="O285" s="1137"/>
      <c r="Q285" s="272" t="s">
        <v>607</v>
      </c>
      <c r="R285" s="10"/>
      <c r="S285" s="2"/>
      <c r="T285" s="20" t="s">
        <v>532</v>
      </c>
      <c r="U285" s="20"/>
      <c r="V285" s="2"/>
      <c r="W285" s="20" t="s">
        <v>532</v>
      </c>
      <c r="X285" s="20"/>
      <c r="Y285" s="21"/>
    </row>
    <row r="286" spans="1:25" ht="15" customHeight="1" x14ac:dyDescent="0.2">
      <c r="A286" s="262">
        <v>2</v>
      </c>
      <c r="B286" s="242" t="s">
        <v>617</v>
      </c>
      <c r="C286" s="2"/>
      <c r="D286" s="2"/>
      <c r="E286" s="2"/>
      <c r="F286" s="2"/>
      <c r="G286" s="2"/>
      <c r="H286" s="2"/>
      <c r="I286" s="162"/>
      <c r="J286" s="1">
        <f t="shared" si="27"/>
        <v>0</v>
      </c>
      <c r="K286" s="1">
        <f t="shared" si="28"/>
        <v>0</v>
      </c>
      <c r="L286" s="1138"/>
      <c r="M286" s="1139"/>
      <c r="N286" s="1139"/>
      <c r="O286" s="1140"/>
      <c r="Q286" s="272" t="s">
        <v>608</v>
      </c>
      <c r="R286" s="2"/>
      <c r="S286" s="10"/>
      <c r="T286" s="20" t="s">
        <v>532</v>
      </c>
      <c r="U286" s="20"/>
      <c r="V286" s="2"/>
      <c r="W286" s="20"/>
      <c r="X286" s="20"/>
      <c r="Y286" s="21"/>
    </row>
    <row r="287" spans="1:25" ht="15" customHeight="1" x14ac:dyDescent="0.2">
      <c r="A287" s="262" t="s">
        <v>521</v>
      </c>
      <c r="B287" s="242" t="s">
        <v>616</v>
      </c>
      <c r="C287" s="2"/>
      <c r="D287" s="2"/>
      <c r="E287" s="2"/>
      <c r="F287" s="2"/>
      <c r="G287" s="2"/>
      <c r="H287" s="2"/>
      <c r="I287" s="162"/>
      <c r="J287" s="1">
        <f t="shared" si="27"/>
        <v>0</v>
      </c>
      <c r="K287" s="1">
        <f t="shared" si="28"/>
        <v>0</v>
      </c>
      <c r="L287" s="1138"/>
      <c r="M287" s="1139"/>
      <c r="N287" s="1139"/>
      <c r="O287" s="1140"/>
      <c r="Q287" s="272" t="s">
        <v>60</v>
      </c>
      <c r="R287" s="20"/>
      <c r="S287" s="20" t="s">
        <v>532</v>
      </c>
      <c r="T287" s="10"/>
      <c r="U287" s="20"/>
      <c r="V287" s="2"/>
      <c r="W287" s="20"/>
      <c r="X287" s="20"/>
      <c r="Y287" s="21"/>
    </row>
    <row r="288" spans="1:25" ht="15" customHeight="1" x14ac:dyDescent="0.2">
      <c r="A288" s="262" t="s">
        <v>521</v>
      </c>
      <c r="B288" s="242" t="s">
        <v>1537</v>
      </c>
      <c r="C288" s="2"/>
      <c r="D288" s="2"/>
      <c r="E288" s="2"/>
      <c r="F288" s="2"/>
      <c r="G288" s="2"/>
      <c r="H288" s="2"/>
      <c r="I288" s="162"/>
      <c r="J288" s="1">
        <f t="shared" si="27"/>
        <v>0</v>
      </c>
      <c r="K288" s="1">
        <f t="shared" si="28"/>
        <v>0</v>
      </c>
      <c r="L288" s="1138"/>
      <c r="M288" s="1139"/>
      <c r="N288" s="1139"/>
      <c r="O288" s="1140"/>
      <c r="Q288" s="272" t="s">
        <v>876</v>
      </c>
      <c r="R288" s="20"/>
      <c r="S288" s="20"/>
      <c r="T288" s="2"/>
      <c r="U288" s="10"/>
      <c r="V288" s="2"/>
      <c r="W288" s="20" t="s">
        <v>532</v>
      </c>
      <c r="X288" s="20" t="s">
        <v>532</v>
      </c>
      <c r="Y288" s="21" t="s">
        <v>532</v>
      </c>
    </row>
    <row r="289" spans="1:26" ht="15" customHeight="1" x14ac:dyDescent="0.2">
      <c r="A289" s="262" t="s">
        <v>521</v>
      </c>
      <c r="B289" s="242" t="s">
        <v>338</v>
      </c>
      <c r="C289" s="2"/>
      <c r="D289" s="2"/>
      <c r="E289" s="2"/>
      <c r="F289" s="2"/>
      <c r="G289" s="2"/>
      <c r="H289" s="2"/>
      <c r="I289" s="162"/>
      <c r="J289" s="1">
        <f t="shared" si="27"/>
        <v>0</v>
      </c>
      <c r="K289" s="1">
        <f t="shared" si="28"/>
        <v>0</v>
      </c>
      <c r="L289" s="1138"/>
      <c r="M289" s="1139"/>
      <c r="N289" s="1139"/>
      <c r="O289" s="1140"/>
      <c r="Q289" s="272" t="s">
        <v>425</v>
      </c>
      <c r="R289" s="20"/>
      <c r="S289" s="20"/>
      <c r="T289" s="20"/>
      <c r="U289" s="20" t="s">
        <v>532</v>
      </c>
      <c r="V289" s="10"/>
      <c r="W289" s="2"/>
      <c r="X289" s="20"/>
      <c r="Y289" s="21"/>
    </row>
    <row r="290" spans="1:26" ht="15" customHeight="1" x14ac:dyDescent="0.2">
      <c r="A290" s="262" t="s">
        <v>521</v>
      </c>
      <c r="B290" s="242" t="s">
        <v>1095</v>
      </c>
      <c r="C290" s="2"/>
      <c r="D290" s="2"/>
      <c r="E290" s="2"/>
      <c r="F290" s="2"/>
      <c r="G290" s="2"/>
      <c r="H290" s="2"/>
      <c r="I290" s="162"/>
      <c r="J290" s="1">
        <f t="shared" si="27"/>
        <v>0</v>
      </c>
      <c r="K290" s="1">
        <f t="shared" si="28"/>
        <v>0</v>
      </c>
      <c r="L290" s="1138"/>
      <c r="M290" s="1139"/>
      <c r="N290" s="1139"/>
      <c r="O290" s="1140"/>
      <c r="Q290" s="272" t="s">
        <v>800</v>
      </c>
      <c r="R290" s="20"/>
      <c r="S290" s="20"/>
      <c r="T290" s="20"/>
      <c r="U290" s="20"/>
      <c r="V290" s="2"/>
      <c r="W290" s="10"/>
      <c r="X290" s="20"/>
      <c r="Y290" s="21"/>
    </row>
    <row r="291" spans="1:26" ht="15" customHeight="1" x14ac:dyDescent="0.2">
      <c r="A291" s="262" t="s">
        <v>521</v>
      </c>
      <c r="B291" s="242" t="s">
        <v>1025</v>
      </c>
      <c r="C291" s="2"/>
      <c r="D291" s="2"/>
      <c r="E291" s="2"/>
      <c r="F291" s="2"/>
      <c r="G291" s="2"/>
      <c r="H291" s="2"/>
      <c r="I291" s="162"/>
      <c r="J291" s="1">
        <f t="shared" si="27"/>
        <v>0</v>
      </c>
      <c r="K291" s="1">
        <f t="shared" si="28"/>
        <v>0</v>
      </c>
      <c r="L291" s="1138"/>
      <c r="M291" s="1139"/>
      <c r="N291" s="1139"/>
      <c r="O291" s="1140"/>
      <c r="Q291" s="272" t="s">
        <v>704</v>
      </c>
      <c r="R291" s="20"/>
      <c r="S291" s="20"/>
      <c r="T291" s="20"/>
      <c r="U291" s="20" t="s">
        <v>532</v>
      </c>
      <c r="V291" s="2"/>
      <c r="W291" s="2"/>
      <c r="X291" s="10"/>
      <c r="Y291" s="21"/>
    </row>
    <row r="292" spans="1:26" ht="15" customHeight="1" thickBot="1" x14ac:dyDescent="0.25">
      <c r="A292" s="263" t="s">
        <v>521</v>
      </c>
      <c r="B292" s="243" t="s">
        <v>882</v>
      </c>
      <c r="C292" s="3"/>
      <c r="D292" s="3"/>
      <c r="E292" s="3"/>
      <c r="F292" s="3"/>
      <c r="G292" s="3"/>
      <c r="H292" s="3"/>
      <c r="I292" s="164"/>
      <c r="J292" s="1">
        <f t="shared" si="27"/>
        <v>0</v>
      </c>
      <c r="K292" s="1">
        <f t="shared" si="28"/>
        <v>0</v>
      </c>
      <c r="L292" s="1141"/>
      <c r="M292" s="1142"/>
      <c r="N292" s="1142"/>
      <c r="O292" s="1143"/>
      <c r="Q292" s="265" t="s">
        <v>332</v>
      </c>
      <c r="R292" s="23"/>
      <c r="S292" s="23"/>
      <c r="T292" s="23"/>
      <c r="U292" s="23" t="s">
        <v>532</v>
      </c>
      <c r="V292" s="3"/>
      <c r="W292" s="3"/>
      <c r="X292" s="14"/>
      <c r="Y292" s="15"/>
    </row>
    <row r="293" spans="1:26" ht="15" customHeight="1" x14ac:dyDescent="0.2">
      <c r="C293" s="1">
        <f t="shared" ref="C293:I293" si="29">SUM(C285:C292)</f>
        <v>0</v>
      </c>
      <c r="D293" s="1">
        <f t="shared" si="29"/>
        <v>0</v>
      </c>
      <c r="E293" s="1">
        <f t="shared" si="29"/>
        <v>0</v>
      </c>
      <c r="F293" s="1">
        <f t="shared" si="29"/>
        <v>0</v>
      </c>
      <c r="G293" s="1">
        <f t="shared" si="29"/>
        <v>0</v>
      </c>
      <c r="H293" s="1">
        <f t="shared" si="29"/>
        <v>0</v>
      </c>
      <c r="I293" s="1">
        <f t="shared" si="29"/>
        <v>0</v>
      </c>
      <c r="J293" s="1">
        <f t="shared" si="27"/>
        <v>0</v>
      </c>
      <c r="K293" s="1">
        <f t="shared" si="28"/>
        <v>0</v>
      </c>
      <c r="L293" s="156" t="s">
        <v>532</v>
      </c>
    </row>
    <row r="294" spans="1:26" ht="15" customHeight="1" thickBot="1" x14ac:dyDescent="0.25"/>
    <row r="295" spans="1:26" ht="15" customHeight="1" thickBot="1" x14ac:dyDescent="0.25">
      <c r="A295" s="1124" t="s">
        <v>944</v>
      </c>
      <c r="B295" s="1125"/>
      <c r="C295" s="1125"/>
      <c r="D295" s="1125"/>
      <c r="E295" s="1125"/>
      <c r="F295" s="1125"/>
      <c r="G295" s="1121" t="s">
        <v>1520</v>
      </c>
      <c r="H295" s="1122"/>
      <c r="I295" s="1123"/>
      <c r="L295" s="945" t="s">
        <v>495</v>
      </c>
      <c r="M295" s="946"/>
      <c r="N295" s="946"/>
      <c r="O295" s="947"/>
    </row>
    <row r="296" spans="1:26" ht="15" customHeight="1" thickBot="1" x14ac:dyDescent="0.25">
      <c r="A296" s="265" t="s">
        <v>496</v>
      </c>
      <c r="B296" s="266" t="s">
        <v>497</v>
      </c>
      <c r="C296" s="267" t="s">
        <v>498</v>
      </c>
      <c r="D296" s="267" t="s">
        <v>499</v>
      </c>
      <c r="E296" s="267" t="s">
        <v>500</v>
      </c>
      <c r="F296" s="267" t="s">
        <v>501</v>
      </c>
      <c r="G296" s="268" t="s">
        <v>502</v>
      </c>
      <c r="H296" s="268" t="s">
        <v>503</v>
      </c>
      <c r="I296" s="269" t="s">
        <v>504</v>
      </c>
      <c r="L296" s="948"/>
      <c r="M296" s="949"/>
      <c r="N296" s="949"/>
      <c r="O296" s="950"/>
      <c r="Q296" s="165" t="s">
        <v>1521</v>
      </c>
      <c r="R296" s="270" t="s">
        <v>563</v>
      </c>
      <c r="S296" s="270" t="s">
        <v>945</v>
      </c>
      <c r="T296" s="270" t="s">
        <v>946</v>
      </c>
      <c r="U296" s="270" t="s">
        <v>947</v>
      </c>
      <c r="V296" s="270"/>
      <c r="W296" s="270"/>
      <c r="X296" s="270"/>
      <c r="Y296" s="271"/>
      <c r="Z296" s="1" t="s">
        <v>532</v>
      </c>
    </row>
    <row r="297" spans="1:26" ht="15" customHeight="1" x14ac:dyDescent="0.2">
      <c r="A297" s="261" t="s">
        <v>521</v>
      </c>
      <c r="B297" s="239" t="s">
        <v>949</v>
      </c>
      <c r="C297" s="240"/>
      <c r="D297" s="240"/>
      <c r="E297" s="240"/>
      <c r="F297" s="240"/>
      <c r="G297" s="240"/>
      <c r="H297" s="240"/>
      <c r="I297" s="241"/>
      <c r="J297" s="1">
        <f t="shared" si="27"/>
        <v>0</v>
      </c>
      <c r="K297" s="1">
        <f t="shared" si="28"/>
        <v>0</v>
      </c>
      <c r="L297" s="1135" t="s">
        <v>528</v>
      </c>
      <c r="M297" s="1136"/>
      <c r="N297" s="1136"/>
      <c r="O297" s="1137"/>
      <c r="Q297" s="272" t="s">
        <v>563</v>
      </c>
      <c r="R297" s="10"/>
      <c r="S297" s="2"/>
      <c r="T297" s="20" t="s">
        <v>532</v>
      </c>
      <c r="U297" s="20"/>
      <c r="V297" s="2"/>
      <c r="W297" s="20" t="s">
        <v>532</v>
      </c>
      <c r="X297" s="20"/>
      <c r="Y297" s="21"/>
    </row>
    <row r="298" spans="1:26" ht="15" customHeight="1" x14ac:dyDescent="0.2">
      <c r="A298" s="262" t="s">
        <v>521</v>
      </c>
      <c r="B298" s="242" t="s">
        <v>950</v>
      </c>
      <c r="C298" s="2"/>
      <c r="D298" s="2"/>
      <c r="E298" s="2"/>
      <c r="F298" s="2"/>
      <c r="G298" s="2"/>
      <c r="H298" s="2"/>
      <c r="I298" s="162"/>
      <c r="J298" s="1">
        <f t="shared" si="27"/>
        <v>0</v>
      </c>
      <c r="K298" s="1">
        <f t="shared" si="28"/>
        <v>0</v>
      </c>
      <c r="L298" s="1138"/>
      <c r="M298" s="1139"/>
      <c r="N298" s="1139"/>
      <c r="O298" s="1140"/>
      <c r="Q298" s="272" t="s">
        <v>945</v>
      </c>
      <c r="R298" s="2"/>
      <c r="S298" s="10"/>
      <c r="T298" s="20" t="s">
        <v>532</v>
      </c>
      <c r="U298" s="20"/>
      <c r="V298" s="2"/>
      <c r="W298" s="20"/>
      <c r="X298" s="20"/>
      <c r="Y298" s="21"/>
      <c r="Z298" s="1" t="s">
        <v>532</v>
      </c>
    </row>
    <row r="299" spans="1:26" ht="15" customHeight="1" x14ac:dyDescent="0.2">
      <c r="A299" s="262" t="s">
        <v>521</v>
      </c>
      <c r="B299" s="242" t="s">
        <v>952</v>
      </c>
      <c r="C299" s="2"/>
      <c r="D299" s="2"/>
      <c r="E299" s="2"/>
      <c r="F299" s="2"/>
      <c r="G299" s="2"/>
      <c r="H299" s="2"/>
      <c r="I299" s="162"/>
      <c r="J299" s="1">
        <f t="shared" si="27"/>
        <v>0</v>
      </c>
      <c r="K299" s="1">
        <f t="shared" si="28"/>
        <v>0</v>
      </c>
      <c r="L299" s="1138"/>
      <c r="M299" s="1139"/>
      <c r="N299" s="1139"/>
      <c r="O299" s="1140"/>
      <c r="Q299" s="272" t="s">
        <v>946</v>
      </c>
      <c r="R299" s="20"/>
      <c r="S299" s="20" t="s">
        <v>532</v>
      </c>
      <c r="T299" s="10"/>
      <c r="U299" s="20"/>
      <c r="V299" s="2"/>
      <c r="W299" s="20"/>
      <c r="X299" s="20"/>
      <c r="Y299" s="21"/>
    </row>
    <row r="300" spans="1:26" ht="15" customHeight="1" x14ac:dyDescent="0.2">
      <c r="A300" s="262" t="s">
        <v>521</v>
      </c>
      <c r="B300" s="242" t="s">
        <v>342</v>
      </c>
      <c r="C300" s="2"/>
      <c r="D300" s="2"/>
      <c r="E300" s="2"/>
      <c r="F300" s="2"/>
      <c r="G300" s="2"/>
      <c r="H300" s="2"/>
      <c r="I300" s="162"/>
      <c r="J300" s="1">
        <f t="shared" si="27"/>
        <v>0</v>
      </c>
      <c r="K300" s="1">
        <f t="shared" si="28"/>
        <v>0</v>
      </c>
      <c r="L300" s="1138"/>
      <c r="M300" s="1139"/>
      <c r="N300" s="1139"/>
      <c r="O300" s="1140"/>
      <c r="Q300" s="272" t="s">
        <v>947</v>
      </c>
      <c r="R300" s="20"/>
      <c r="S300" s="20"/>
      <c r="T300" s="2"/>
      <c r="U300" s="10"/>
      <c r="V300" s="2"/>
      <c r="W300" s="20" t="s">
        <v>532</v>
      </c>
      <c r="X300" s="20" t="s">
        <v>532</v>
      </c>
      <c r="Y300" s="21" t="s">
        <v>532</v>
      </c>
    </row>
    <row r="301" spans="1:26" ht="15" customHeight="1" x14ac:dyDescent="0.2">
      <c r="A301" s="262" t="s">
        <v>521</v>
      </c>
      <c r="B301" s="242"/>
      <c r="C301" s="2"/>
      <c r="D301" s="2"/>
      <c r="E301" s="2"/>
      <c r="F301" s="2"/>
      <c r="G301" s="2"/>
      <c r="H301" s="2"/>
      <c r="I301" s="162"/>
      <c r="J301" s="1">
        <f t="shared" ref="J301" si="30">D301+E301+F301</f>
        <v>0</v>
      </c>
      <c r="K301" s="1">
        <f t="shared" ref="K301" si="31">D301*2+E301</f>
        <v>0</v>
      </c>
      <c r="L301" s="1138"/>
      <c r="M301" s="1139"/>
      <c r="N301" s="1139"/>
      <c r="O301" s="1140"/>
      <c r="Q301" s="272"/>
      <c r="R301" s="20"/>
      <c r="S301" s="20"/>
      <c r="T301" s="20"/>
      <c r="U301" s="20" t="s">
        <v>532</v>
      </c>
      <c r="V301" s="10"/>
      <c r="W301" s="2"/>
      <c r="X301" s="20"/>
      <c r="Y301" s="21"/>
    </row>
    <row r="302" spans="1:26" ht="15" customHeight="1" x14ac:dyDescent="0.2">
      <c r="A302" s="262" t="s">
        <v>521</v>
      </c>
      <c r="B302" s="242"/>
      <c r="C302" s="2"/>
      <c r="D302" s="2"/>
      <c r="E302" s="2"/>
      <c r="F302" s="2"/>
      <c r="G302" s="2"/>
      <c r="H302" s="2"/>
      <c r="I302" s="162"/>
      <c r="J302" s="1">
        <f t="shared" si="27"/>
        <v>0</v>
      </c>
      <c r="K302" s="1">
        <f t="shared" si="28"/>
        <v>0</v>
      </c>
      <c r="L302" s="1138"/>
      <c r="M302" s="1139"/>
      <c r="N302" s="1139"/>
      <c r="O302" s="1140"/>
      <c r="Q302" s="272"/>
      <c r="R302" s="20"/>
      <c r="S302" s="20"/>
      <c r="T302" s="20"/>
      <c r="U302" s="20"/>
      <c r="V302" s="2"/>
      <c r="W302" s="10"/>
      <c r="X302" s="20"/>
      <c r="Y302" s="21"/>
    </row>
    <row r="303" spans="1:26" ht="15" customHeight="1" x14ac:dyDescent="0.2">
      <c r="A303" s="262" t="s">
        <v>521</v>
      </c>
      <c r="B303" s="242"/>
      <c r="C303" s="2"/>
      <c r="D303" s="2"/>
      <c r="E303" s="2"/>
      <c r="F303" s="2"/>
      <c r="G303" s="2"/>
      <c r="H303" s="2"/>
      <c r="I303" s="162"/>
      <c r="J303" s="1">
        <f t="shared" si="27"/>
        <v>0</v>
      </c>
      <c r="K303" s="1">
        <f t="shared" si="28"/>
        <v>0</v>
      </c>
      <c r="L303" s="1138"/>
      <c r="M303" s="1139"/>
      <c r="N303" s="1139"/>
      <c r="O303" s="1140"/>
      <c r="Q303" s="272"/>
      <c r="R303" s="20"/>
      <c r="S303" s="20"/>
      <c r="T303" s="20"/>
      <c r="U303" s="20" t="s">
        <v>532</v>
      </c>
      <c r="V303" s="2"/>
      <c r="W303" s="2"/>
      <c r="X303" s="10"/>
      <c r="Y303" s="21"/>
    </row>
    <row r="304" spans="1:26" ht="15" customHeight="1" thickBot="1" x14ac:dyDescent="0.25">
      <c r="A304" s="263" t="s">
        <v>521</v>
      </c>
      <c r="B304" s="243"/>
      <c r="C304" s="3"/>
      <c r="D304" s="3"/>
      <c r="E304" s="3"/>
      <c r="F304" s="3"/>
      <c r="G304" s="3"/>
      <c r="H304" s="3"/>
      <c r="I304" s="164"/>
      <c r="J304" s="1">
        <f t="shared" si="27"/>
        <v>0</v>
      </c>
      <c r="K304" s="1">
        <f t="shared" si="28"/>
        <v>0</v>
      </c>
      <c r="L304" s="1141"/>
      <c r="M304" s="1142"/>
      <c r="N304" s="1142"/>
      <c r="O304" s="1143"/>
      <c r="Q304" s="265"/>
      <c r="R304" s="23"/>
      <c r="S304" s="23"/>
      <c r="T304" s="23"/>
      <c r="U304" s="23" t="s">
        <v>532</v>
      </c>
      <c r="V304" s="3"/>
      <c r="W304" s="3"/>
      <c r="X304" s="14"/>
      <c r="Y304" s="15"/>
    </row>
    <row r="305" spans="1:27" ht="15" customHeight="1" x14ac:dyDescent="0.2">
      <c r="C305" s="1">
        <f>SUM(C297:C304)</f>
        <v>0</v>
      </c>
      <c r="D305" s="1">
        <f>SUM(D297:D304)</f>
        <v>0</v>
      </c>
      <c r="E305" s="1">
        <v>0</v>
      </c>
      <c r="F305" s="1">
        <f>SUM(F297:F304)</f>
        <v>0</v>
      </c>
      <c r="G305" s="1">
        <f>SUM(G297:G304)</f>
        <v>0</v>
      </c>
      <c r="H305" s="1">
        <f>SUM(H297:H304)</f>
        <v>0</v>
      </c>
      <c r="I305" s="1">
        <f>SUM(I297:I304)</f>
        <v>0</v>
      </c>
      <c r="J305" s="1">
        <f t="shared" si="27"/>
        <v>0</v>
      </c>
      <c r="K305" s="1">
        <f t="shared" si="28"/>
        <v>0</v>
      </c>
      <c r="Q305" s="1" t="s">
        <v>532</v>
      </c>
    </row>
    <row r="306" spans="1:27" ht="15" customHeight="1" thickBot="1" x14ac:dyDescent="0.25"/>
    <row r="307" spans="1:27" ht="15" customHeight="1" thickBot="1" x14ac:dyDescent="0.25">
      <c r="A307" s="1124" t="s">
        <v>1016</v>
      </c>
      <c r="B307" s="1125"/>
      <c r="C307" s="1125"/>
      <c r="D307" s="1125"/>
      <c r="E307" s="1125"/>
      <c r="F307" s="1125"/>
      <c r="G307" s="1121" t="s">
        <v>1520</v>
      </c>
      <c r="H307" s="1122"/>
      <c r="I307" s="1123"/>
      <c r="L307" s="986" t="s">
        <v>588</v>
      </c>
      <c r="M307" s="987"/>
      <c r="N307" s="987"/>
      <c r="O307" s="988"/>
    </row>
    <row r="308" spans="1:27" ht="15" customHeight="1" thickBot="1" x14ac:dyDescent="0.25">
      <c r="A308" s="265" t="s">
        <v>496</v>
      </c>
      <c r="B308" s="266" t="s">
        <v>497</v>
      </c>
      <c r="C308" s="267" t="s">
        <v>498</v>
      </c>
      <c r="D308" s="267" t="s">
        <v>499</v>
      </c>
      <c r="E308" s="267" t="s">
        <v>500</v>
      </c>
      <c r="F308" s="267" t="s">
        <v>501</v>
      </c>
      <c r="G308" s="268" t="s">
        <v>502</v>
      </c>
      <c r="H308" s="268" t="s">
        <v>503</v>
      </c>
      <c r="I308" s="269" t="s">
        <v>504</v>
      </c>
      <c r="L308" s="989"/>
      <c r="M308" s="990"/>
      <c r="N308" s="990"/>
      <c r="O308" s="991"/>
      <c r="Q308" s="165" t="s">
        <v>1521</v>
      </c>
      <c r="R308" s="270" t="s">
        <v>241</v>
      </c>
      <c r="S308" s="270" t="s">
        <v>1195</v>
      </c>
      <c r="T308" s="270" t="s">
        <v>1300</v>
      </c>
      <c r="U308" s="270" t="s">
        <v>1088</v>
      </c>
      <c r="V308" s="270" t="s">
        <v>242</v>
      </c>
      <c r="W308" s="270" t="s">
        <v>1089</v>
      </c>
      <c r="X308" s="270" t="s">
        <v>756</v>
      </c>
      <c r="Y308" s="270" t="s">
        <v>610</v>
      </c>
      <c r="Z308" s="270" t="s">
        <v>591</v>
      </c>
      <c r="AA308" s="271" t="s">
        <v>1206</v>
      </c>
    </row>
    <row r="309" spans="1:27" ht="15" customHeight="1" x14ac:dyDescent="0.2">
      <c r="A309" s="261">
        <v>1</v>
      </c>
      <c r="B309" s="239" t="s">
        <v>1092</v>
      </c>
      <c r="C309" s="240">
        <v>18</v>
      </c>
      <c r="D309" s="240">
        <v>10</v>
      </c>
      <c r="E309" s="240">
        <v>5</v>
      </c>
      <c r="F309" s="240">
        <v>3</v>
      </c>
      <c r="G309" s="240">
        <v>39</v>
      </c>
      <c r="H309" s="240">
        <v>24</v>
      </c>
      <c r="I309" s="241">
        <v>25</v>
      </c>
      <c r="J309" s="1">
        <f t="shared" si="27"/>
        <v>18</v>
      </c>
      <c r="K309" s="1">
        <f t="shared" si="28"/>
        <v>25</v>
      </c>
      <c r="L309" s="1135" t="s">
        <v>1538</v>
      </c>
      <c r="M309" s="1136"/>
      <c r="N309" s="1136"/>
      <c r="O309" s="1137"/>
      <c r="Q309" s="272" t="s">
        <v>241</v>
      </c>
      <c r="R309" s="10"/>
      <c r="S309" s="2"/>
      <c r="T309" s="2"/>
      <c r="U309" s="2"/>
      <c r="V309" s="2"/>
      <c r="W309" s="2"/>
      <c r="X309" s="2"/>
      <c r="Y309" s="2"/>
      <c r="Z309" s="2"/>
      <c r="AA309" s="162"/>
    </row>
    <row r="310" spans="1:27" ht="15" customHeight="1" x14ac:dyDescent="0.2">
      <c r="A310" s="262">
        <v>2</v>
      </c>
      <c r="B310" s="242" t="s">
        <v>1023</v>
      </c>
      <c r="C310" s="2">
        <v>18</v>
      </c>
      <c r="D310" s="2">
        <v>9</v>
      </c>
      <c r="E310" s="2">
        <v>4</v>
      </c>
      <c r="F310" s="2">
        <v>5</v>
      </c>
      <c r="G310" s="2">
        <v>52</v>
      </c>
      <c r="H310" s="2">
        <v>25</v>
      </c>
      <c r="I310" s="162">
        <v>22</v>
      </c>
      <c r="J310" s="1">
        <f t="shared" si="27"/>
        <v>18</v>
      </c>
      <c r="K310" s="1">
        <f t="shared" si="28"/>
        <v>22</v>
      </c>
      <c r="L310" s="1138"/>
      <c r="M310" s="1139"/>
      <c r="N310" s="1139"/>
      <c r="O310" s="1140"/>
      <c r="Q310" s="272" t="s">
        <v>1195</v>
      </c>
      <c r="R310" s="2"/>
      <c r="S310" s="10"/>
      <c r="T310" s="2"/>
      <c r="U310" s="2"/>
      <c r="V310" s="2"/>
      <c r="W310" s="2"/>
      <c r="X310" s="2"/>
      <c r="Y310" s="2"/>
      <c r="Z310" s="2"/>
      <c r="AA310" s="162"/>
    </row>
    <row r="311" spans="1:27" ht="15" customHeight="1" x14ac:dyDescent="0.2">
      <c r="A311" s="262">
        <v>3</v>
      </c>
      <c r="B311" s="242" t="s">
        <v>1200</v>
      </c>
      <c r="C311" s="2">
        <v>18</v>
      </c>
      <c r="D311" s="2">
        <v>9</v>
      </c>
      <c r="E311" s="2">
        <v>3</v>
      </c>
      <c r="F311" s="2">
        <v>6</v>
      </c>
      <c r="G311" s="2">
        <v>34</v>
      </c>
      <c r="H311" s="2">
        <v>28</v>
      </c>
      <c r="I311" s="162">
        <v>21</v>
      </c>
      <c r="J311" s="1">
        <f t="shared" si="27"/>
        <v>18</v>
      </c>
      <c r="K311" s="1">
        <f t="shared" si="28"/>
        <v>21</v>
      </c>
      <c r="L311" s="1138"/>
      <c r="M311" s="1139"/>
      <c r="N311" s="1139"/>
      <c r="O311" s="1140"/>
      <c r="Q311" s="272" t="s">
        <v>1300</v>
      </c>
      <c r="R311" s="2"/>
      <c r="S311" s="2"/>
      <c r="T311" s="10"/>
      <c r="U311" s="2"/>
      <c r="V311" s="20" t="s">
        <v>532</v>
      </c>
      <c r="W311" s="20"/>
      <c r="X311" s="2"/>
      <c r="Y311" s="20" t="s">
        <v>532</v>
      </c>
      <c r="Z311" s="20"/>
      <c r="AA311" s="21"/>
    </row>
    <row r="312" spans="1:27" ht="15" customHeight="1" x14ac:dyDescent="0.2">
      <c r="A312" s="262">
        <v>4</v>
      </c>
      <c r="B312" s="242" t="s">
        <v>1094</v>
      </c>
      <c r="C312" s="2">
        <v>18</v>
      </c>
      <c r="D312" s="2">
        <v>7</v>
      </c>
      <c r="E312" s="2">
        <v>7</v>
      </c>
      <c r="F312" s="2">
        <v>4</v>
      </c>
      <c r="G312" s="2">
        <v>31</v>
      </c>
      <c r="H312" s="2">
        <v>21</v>
      </c>
      <c r="I312" s="162">
        <v>21</v>
      </c>
      <c r="J312" s="1">
        <f t="shared" si="27"/>
        <v>18</v>
      </c>
      <c r="K312" s="1">
        <f t="shared" si="28"/>
        <v>21</v>
      </c>
      <c r="L312" s="1138"/>
      <c r="M312" s="1139"/>
      <c r="N312" s="1139"/>
      <c r="O312" s="1140"/>
      <c r="Q312" s="272" t="s">
        <v>1088</v>
      </c>
      <c r="R312" s="2"/>
      <c r="S312" s="2"/>
      <c r="T312" s="2"/>
      <c r="U312" s="10"/>
      <c r="V312" s="20" t="s">
        <v>532</v>
      </c>
      <c r="W312" s="20"/>
      <c r="X312" s="2"/>
      <c r="Y312" s="20"/>
      <c r="Z312" s="20"/>
      <c r="AA312" s="21"/>
    </row>
    <row r="313" spans="1:27" ht="15" customHeight="1" x14ac:dyDescent="0.2">
      <c r="A313" s="262">
        <v>5</v>
      </c>
      <c r="B313" s="242" t="s">
        <v>1211</v>
      </c>
      <c r="C313" s="2">
        <v>18</v>
      </c>
      <c r="D313" s="2">
        <v>7</v>
      </c>
      <c r="E313" s="2">
        <v>7</v>
      </c>
      <c r="F313" s="2">
        <v>4</v>
      </c>
      <c r="G313" s="2">
        <v>28</v>
      </c>
      <c r="H313" s="2">
        <v>25</v>
      </c>
      <c r="I313" s="162">
        <v>21</v>
      </c>
      <c r="J313" s="1">
        <f t="shared" si="27"/>
        <v>18</v>
      </c>
      <c r="K313" s="1">
        <f t="shared" si="28"/>
        <v>21</v>
      </c>
      <c r="L313" s="1138"/>
      <c r="M313" s="1139"/>
      <c r="N313" s="1139"/>
      <c r="O313" s="1140"/>
      <c r="Q313" s="272" t="s">
        <v>242</v>
      </c>
      <c r="R313" s="2"/>
      <c r="S313" s="2"/>
      <c r="T313" s="20"/>
      <c r="U313" s="20" t="s">
        <v>532</v>
      </c>
      <c r="V313" s="10"/>
      <c r="W313" s="20"/>
      <c r="X313" s="2"/>
      <c r="Y313" s="20"/>
      <c r="Z313" s="20"/>
      <c r="AA313" s="21"/>
    </row>
    <row r="314" spans="1:27" ht="15" customHeight="1" x14ac:dyDescent="0.2">
      <c r="A314" s="262">
        <v>6</v>
      </c>
      <c r="B314" s="242" t="s">
        <v>244</v>
      </c>
      <c r="C314" s="2">
        <v>18</v>
      </c>
      <c r="D314" s="2">
        <v>7</v>
      </c>
      <c r="E314" s="2">
        <v>7</v>
      </c>
      <c r="F314" s="2">
        <v>4</v>
      </c>
      <c r="G314" s="2">
        <v>37</v>
      </c>
      <c r="H314" s="2">
        <v>38</v>
      </c>
      <c r="I314" s="162">
        <v>21</v>
      </c>
      <c r="J314" s="1">
        <f t="shared" si="27"/>
        <v>18</v>
      </c>
      <c r="K314" s="1">
        <f t="shared" si="28"/>
        <v>21</v>
      </c>
      <c r="L314" s="1138"/>
      <c r="M314" s="1139"/>
      <c r="N314" s="1139"/>
      <c r="O314" s="1140"/>
      <c r="Q314" s="272" t="s">
        <v>1089</v>
      </c>
      <c r="R314" s="2"/>
      <c r="S314" s="2"/>
      <c r="T314" s="20"/>
      <c r="U314" s="20"/>
      <c r="V314" s="2"/>
      <c r="W314" s="10"/>
      <c r="X314" s="2"/>
      <c r="Y314" s="20" t="s">
        <v>532</v>
      </c>
      <c r="Z314" s="20" t="s">
        <v>532</v>
      </c>
      <c r="AA314" s="21" t="s">
        <v>532</v>
      </c>
    </row>
    <row r="315" spans="1:27" ht="15" customHeight="1" x14ac:dyDescent="0.2">
      <c r="A315" s="262">
        <v>7</v>
      </c>
      <c r="B315" s="242" t="s">
        <v>1481</v>
      </c>
      <c r="C315" s="2">
        <v>18</v>
      </c>
      <c r="D315" s="2">
        <v>6</v>
      </c>
      <c r="E315" s="2">
        <v>2</v>
      </c>
      <c r="F315" s="2">
        <v>10</v>
      </c>
      <c r="G315" s="2">
        <v>32</v>
      </c>
      <c r="H315" s="2">
        <v>49</v>
      </c>
      <c r="I315" s="162">
        <v>14</v>
      </c>
      <c r="J315" s="1">
        <f t="shared" si="27"/>
        <v>18</v>
      </c>
      <c r="K315" s="1">
        <f t="shared" si="28"/>
        <v>14</v>
      </c>
      <c r="L315" s="1138"/>
      <c r="M315" s="1139"/>
      <c r="N315" s="1139"/>
      <c r="O315" s="1140"/>
      <c r="Q315" s="272" t="s">
        <v>756</v>
      </c>
      <c r="R315" s="2"/>
      <c r="S315" s="2"/>
      <c r="T315" s="20"/>
      <c r="U315" s="20"/>
      <c r="V315" s="20"/>
      <c r="W315" s="20" t="s">
        <v>532</v>
      </c>
      <c r="X315" s="10"/>
      <c r="Y315" s="2"/>
      <c r="Z315" s="20"/>
      <c r="AA315" s="21"/>
    </row>
    <row r="316" spans="1:27" ht="15" customHeight="1" x14ac:dyDescent="0.2">
      <c r="A316" s="262">
        <v>8</v>
      </c>
      <c r="B316" s="242" t="s">
        <v>1093</v>
      </c>
      <c r="C316" s="2">
        <v>18</v>
      </c>
      <c r="D316" s="2">
        <v>4</v>
      </c>
      <c r="E316" s="2">
        <v>6</v>
      </c>
      <c r="F316" s="2">
        <v>8</v>
      </c>
      <c r="G316" s="2">
        <v>22</v>
      </c>
      <c r="H316" s="2">
        <v>32</v>
      </c>
      <c r="I316" s="162">
        <v>14</v>
      </c>
      <c r="J316" s="1">
        <f t="shared" si="27"/>
        <v>18</v>
      </c>
      <c r="K316" s="1">
        <f t="shared" si="28"/>
        <v>14</v>
      </c>
      <c r="L316" s="1138"/>
      <c r="M316" s="1139"/>
      <c r="N316" s="1139"/>
      <c r="O316" s="1140"/>
      <c r="Q316" s="272" t="s">
        <v>610</v>
      </c>
      <c r="R316" s="2"/>
      <c r="S316" s="2"/>
      <c r="T316" s="20"/>
      <c r="U316" s="20"/>
      <c r="V316" s="20"/>
      <c r="W316" s="20"/>
      <c r="X316" s="2"/>
      <c r="Y316" s="10"/>
      <c r="Z316" s="20"/>
      <c r="AA316" s="21"/>
    </row>
    <row r="317" spans="1:27" ht="15" customHeight="1" x14ac:dyDescent="0.2">
      <c r="A317" s="262">
        <v>9</v>
      </c>
      <c r="B317" s="242" t="s">
        <v>245</v>
      </c>
      <c r="C317" s="2">
        <v>18</v>
      </c>
      <c r="D317" s="2">
        <v>5</v>
      </c>
      <c r="E317" s="2">
        <v>3</v>
      </c>
      <c r="F317" s="2">
        <v>10</v>
      </c>
      <c r="G317" s="2">
        <v>31</v>
      </c>
      <c r="H317" s="2">
        <v>52</v>
      </c>
      <c r="I317" s="162">
        <v>13</v>
      </c>
      <c r="J317" s="1">
        <f t="shared" si="27"/>
        <v>18</v>
      </c>
      <c r="K317" s="1">
        <f t="shared" si="28"/>
        <v>13</v>
      </c>
      <c r="L317" s="1138"/>
      <c r="M317" s="1139"/>
      <c r="N317" s="1139"/>
      <c r="O317" s="1140"/>
      <c r="Q317" s="272" t="s">
        <v>591</v>
      </c>
      <c r="R317" s="2"/>
      <c r="S317" s="2"/>
      <c r="T317" s="20"/>
      <c r="U317" s="20"/>
      <c r="V317" s="20"/>
      <c r="W317" s="20" t="s">
        <v>532</v>
      </c>
      <c r="X317" s="2"/>
      <c r="Y317" s="2"/>
      <c r="Z317" s="10"/>
      <c r="AA317" s="21"/>
    </row>
    <row r="318" spans="1:27" ht="15" customHeight="1" thickBot="1" x14ac:dyDescent="0.25">
      <c r="A318" s="263">
        <v>10</v>
      </c>
      <c r="B318" s="243" t="s">
        <v>1199</v>
      </c>
      <c r="C318" s="3">
        <v>18</v>
      </c>
      <c r="D318" s="3">
        <v>4</v>
      </c>
      <c r="E318" s="3">
        <v>5</v>
      </c>
      <c r="F318" s="3">
        <v>9</v>
      </c>
      <c r="G318" s="3">
        <v>30</v>
      </c>
      <c r="H318" s="3">
        <v>43</v>
      </c>
      <c r="I318" s="164">
        <v>13</v>
      </c>
      <c r="J318" s="1">
        <f t="shared" si="27"/>
        <v>18</v>
      </c>
      <c r="K318" s="1">
        <f t="shared" si="28"/>
        <v>13</v>
      </c>
      <c r="L318" s="1141"/>
      <c r="M318" s="1142"/>
      <c r="N318" s="1142"/>
      <c r="O318" s="1143"/>
      <c r="Q318" s="265" t="s">
        <v>1206</v>
      </c>
      <c r="R318" s="3"/>
      <c r="S318" s="3"/>
      <c r="T318" s="23"/>
      <c r="U318" s="23"/>
      <c r="V318" s="23"/>
      <c r="W318" s="23" t="s">
        <v>532</v>
      </c>
      <c r="X318" s="3"/>
      <c r="Y318" s="3"/>
      <c r="Z318" s="14"/>
      <c r="AA318" s="15"/>
    </row>
    <row r="319" spans="1:27" ht="15" customHeight="1" x14ac:dyDescent="0.2">
      <c r="C319" s="1">
        <v>180</v>
      </c>
      <c r="D319" s="1">
        <v>68</v>
      </c>
      <c r="E319" s="1">
        <v>49</v>
      </c>
      <c r="F319" s="1">
        <v>63</v>
      </c>
      <c r="G319" s="1">
        <v>336</v>
      </c>
      <c r="H319" s="1">
        <v>337</v>
      </c>
      <c r="I319" s="1">
        <v>185</v>
      </c>
      <c r="J319" s="1">
        <f t="shared" si="27"/>
        <v>180</v>
      </c>
      <c r="K319" s="1">
        <f t="shared" si="28"/>
        <v>185</v>
      </c>
      <c r="L319" s="156" t="s">
        <v>532</v>
      </c>
    </row>
    <row r="320" spans="1:27" ht="15" customHeight="1" thickBot="1" x14ac:dyDescent="0.25"/>
    <row r="321" spans="1:29" ht="15" customHeight="1" thickBot="1" x14ac:dyDescent="0.25">
      <c r="A321" s="1124" t="s">
        <v>1410</v>
      </c>
      <c r="B321" s="1125"/>
      <c r="C321" s="1125"/>
      <c r="D321" s="1125"/>
      <c r="E321" s="1125"/>
      <c r="F321" s="1125"/>
      <c r="G321" s="1121" t="s">
        <v>1520</v>
      </c>
      <c r="H321" s="1122"/>
      <c r="I321" s="1123"/>
      <c r="L321" s="952" t="s">
        <v>583</v>
      </c>
      <c r="M321" s="953"/>
      <c r="N321" s="953"/>
      <c r="O321" s="954"/>
    </row>
    <row r="322" spans="1:29" ht="15" customHeight="1" thickBot="1" x14ac:dyDescent="0.25">
      <c r="A322" s="265" t="s">
        <v>496</v>
      </c>
      <c r="B322" s="266" t="s">
        <v>497</v>
      </c>
      <c r="C322" s="267" t="s">
        <v>498</v>
      </c>
      <c r="D322" s="267" t="s">
        <v>499</v>
      </c>
      <c r="E322" s="267" t="s">
        <v>500</v>
      </c>
      <c r="F322" s="267" t="s">
        <v>501</v>
      </c>
      <c r="G322" s="268" t="s">
        <v>502</v>
      </c>
      <c r="H322" s="268" t="s">
        <v>503</v>
      </c>
      <c r="I322" s="269" t="s">
        <v>504</v>
      </c>
      <c r="L322" s="955"/>
      <c r="M322" s="956"/>
      <c r="N322" s="956"/>
      <c r="O322" s="957"/>
      <c r="Q322" s="165" t="s">
        <v>1521</v>
      </c>
      <c r="R322" s="270" t="s">
        <v>241</v>
      </c>
      <c r="S322" s="270" t="s">
        <v>901</v>
      </c>
      <c r="T322" s="270" t="s">
        <v>564</v>
      </c>
      <c r="U322" s="270" t="s">
        <v>1484</v>
      </c>
      <c r="V322" s="270" t="s">
        <v>59</v>
      </c>
      <c r="W322" s="270" t="s">
        <v>610</v>
      </c>
      <c r="X322" s="270" t="s">
        <v>911</v>
      </c>
      <c r="Y322" s="271" t="s">
        <v>1411</v>
      </c>
    </row>
    <row r="323" spans="1:29" ht="15" customHeight="1" x14ac:dyDescent="0.2">
      <c r="A323" s="264">
        <v>1</v>
      </c>
      <c r="B323" s="239" t="s">
        <v>1498</v>
      </c>
      <c r="C323" s="240">
        <v>14</v>
      </c>
      <c r="D323" s="240">
        <v>4</v>
      </c>
      <c r="E323" s="240">
        <v>2</v>
      </c>
      <c r="F323" s="240">
        <v>8</v>
      </c>
      <c r="G323" s="240">
        <v>23</v>
      </c>
      <c r="H323" s="240">
        <v>23</v>
      </c>
      <c r="I323" s="241">
        <v>10</v>
      </c>
      <c r="J323" s="1">
        <f t="shared" si="27"/>
        <v>14</v>
      </c>
      <c r="K323" s="1">
        <f t="shared" si="28"/>
        <v>10</v>
      </c>
      <c r="L323" s="1135" t="s">
        <v>2510</v>
      </c>
      <c r="M323" s="1136"/>
      <c r="N323" s="1136"/>
      <c r="O323" s="1137"/>
      <c r="Q323" s="272" t="s">
        <v>241</v>
      </c>
      <c r="R323" s="10"/>
      <c r="S323" s="2" t="s">
        <v>628</v>
      </c>
      <c r="T323" s="2" t="s">
        <v>1207</v>
      </c>
      <c r="U323" s="2" t="s">
        <v>1539</v>
      </c>
      <c r="V323" s="2" t="s">
        <v>844</v>
      </c>
      <c r="W323" s="2" t="s">
        <v>844</v>
      </c>
      <c r="X323" s="2" t="s">
        <v>1540</v>
      </c>
      <c r="Y323" s="162" t="s">
        <v>1541</v>
      </c>
      <c r="AB323" s="1" t="s">
        <v>532</v>
      </c>
    </row>
    <row r="324" spans="1:29" ht="15" customHeight="1" x14ac:dyDescent="0.2">
      <c r="A324" s="262" t="s">
        <v>550</v>
      </c>
      <c r="B324" s="242" t="s">
        <v>1542</v>
      </c>
      <c r="C324" s="2">
        <v>2</v>
      </c>
      <c r="D324" s="2">
        <v>2</v>
      </c>
      <c r="E324" s="2">
        <v>0</v>
      </c>
      <c r="F324" s="2">
        <v>0</v>
      </c>
      <c r="G324" s="2">
        <v>7</v>
      </c>
      <c r="H324" s="2">
        <v>1</v>
      </c>
      <c r="I324" s="162">
        <v>4</v>
      </c>
      <c r="J324" s="1">
        <f t="shared" si="27"/>
        <v>2</v>
      </c>
      <c r="K324" s="1">
        <f t="shared" si="28"/>
        <v>4</v>
      </c>
      <c r="L324" s="1138"/>
      <c r="M324" s="1139"/>
      <c r="N324" s="1139"/>
      <c r="O324" s="1140"/>
      <c r="Q324" s="272" t="s">
        <v>901</v>
      </c>
      <c r="R324" s="2" t="s">
        <v>1543</v>
      </c>
      <c r="S324" s="10"/>
      <c r="T324" s="20" t="s">
        <v>532</v>
      </c>
      <c r="U324" s="20"/>
      <c r="V324" s="2"/>
      <c r="W324" s="20"/>
      <c r="X324" s="20"/>
      <c r="Y324" s="21"/>
    </row>
    <row r="325" spans="1:29" ht="15" customHeight="1" x14ac:dyDescent="0.2">
      <c r="A325" s="262" t="s">
        <v>550</v>
      </c>
      <c r="B325" s="242" t="s">
        <v>1417</v>
      </c>
      <c r="C325" s="2">
        <v>2</v>
      </c>
      <c r="D325" s="2">
        <v>2</v>
      </c>
      <c r="E325" s="2">
        <v>0</v>
      </c>
      <c r="F325" s="2">
        <v>0</v>
      </c>
      <c r="G325" s="2">
        <v>2</v>
      </c>
      <c r="H325" s="2">
        <v>5</v>
      </c>
      <c r="I325" s="162" t="s">
        <v>1544</v>
      </c>
      <c r="J325" s="1">
        <f t="shared" si="27"/>
        <v>2</v>
      </c>
      <c r="K325" s="1">
        <f t="shared" si="28"/>
        <v>4</v>
      </c>
      <c r="L325" s="1138"/>
      <c r="M325" s="1139"/>
      <c r="N325" s="1139"/>
      <c r="O325" s="1140"/>
      <c r="Q325" s="272" t="s">
        <v>564</v>
      </c>
      <c r="R325" s="2" t="s">
        <v>1207</v>
      </c>
      <c r="S325" s="20" t="s">
        <v>532</v>
      </c>
      <c r="T325" s="10"/>
      <c r="U325" s="20"/>
      <c r="V325" s="2"/>
      <c r="W325" s="20"/>
      <c r="X325" s="20"/>
      <c r="Y325" s="21"/>
    </row>
    <row r="326" spans="1:29" ht="15" customHeight="1" x14ac:dyDescent="0.2">
      <c r="A326" s="262" t="s">
        <v>840</v>
      </c>
      <c r="B326" s="242" t="s">
        <v>1545</v>
      </c>
      <c r="C326" s="2">
        <v>2</v>
      </c>
      <c r="D326" s="2">
        <v>1</v>
      </c>
      <c r="E326" s="2">
        <v>0</v>
      </c>
      <c r="F326" s="2">
        <v>1</v>
      </c>
      <c r="G326" s="2">
        <v>2</v>
      </c>
      <c r="H326" s="2">
        <v>6</v>
      </c>
      <c r="I326" s="162">
        <v>2</v>
      </c>
      <c r="J326" s="1">
        <f t="shared" si="27"/>
        <v>2</v>
      </c>
      <c r="K326" s="1">
        <f t="shared" si="28"/>
        <v>2</v>
      </c>
      <c r="L326" s="1138"/>
      <c r="M326" s="1139"/>
      <c r="N326" s="1139"/>
      <c r="O326" s="1140"/>
      <c r="Q326" s="272" t="s">
        <v>1484</v>
      </c>
      <c r="R326" s="2" t="s">
        <v>1546</v>
      </c>
      <c r="S326" s="20"/>
      <c r="T326" s="2"/>
      <c r="U326" s="10"/>
      <c r="V326" s="2"/>
      <c r="W326" s="20" t="s">
        <v>532</v>
      </c>
      <c r="X326" s="20" t="s">
        <v>532</v>
      </c>
      <c r="Y326" s="21" t="s">
        <v>532</v>
      </c>
    </row>
    <row r="327" spans="1:29" ht="15" customHeight="1" x14ac:dyDescent="0.2">
      <c r="A327" s="262" t="s">
        <v>840</v>
      </c>
      <c r="B327" s="242" t="s">
        <v>1415</v>
      </c>
      <c r="C327" s="2">
        <v>2</v>
      </c>
      <c r="D327" s="2">
        <v>0</v>
      </c>
      <c r="E327" s="2">
        <v>2</v>
      </c>
      <c r="F327" s="2">
        <v>0</v>
      </c>
      <c r="G327" s="2">
        <v>0</v>
      </c>
      <c r="H327" s="2">
        <v>0</v>
      </c>
      <c r="I327" s="162">
        <v>2</v>
      </c>
      <c r="J327" s="1">
        <f t="shared" si="27"/>
        <v>2</v>
      </c>
      <c r="K327" s="1">
        <f t="shared" si="28"/>
        <v>2</v>
      </c>
      <c r="L327" s="1138"/>
      <c r="M327" s="1139"/>
      <c r="N327" s="1139"/>
      <c r="O327" s="1140"/>
      <c r="Q327" s="272" t="s">
        <v>59</v>
      </c>
      <c r="R327" s="2" t="s">
        <v>1547</v>
      </c>
      <c r="S327" s="20"/>
      <c r="T327" s="20"/>
      <c r="U327" s="20" t="s">
        <v>532</v>
      </c>
      <c r="V327" s="10"/>
      <c r="W327" s="2"/>
      <c r="X327" s="20"/>
      <c r="Y327" s="21"/>
    </row>
    <row r="328" spans="1:29" ht="15" customHeight="1" x14ac:dyDescent="0.2">
      <c r="A328" s="262" t="s">
        <v>840</v>
      </c>
      <c r="B328" s="242" t="s">
        <v>1416</v>
      </c>
      <c r="C328" s="2">
        <v>2</v>
      </c>
      <c r="D328" s="2">
        <v>1</v>
      </c>
      <c r="E328" s="2">
        <v>0</v>
      </c>
      <c r="F328" s="2">
        <v>1</v>
      </c>
      <c r="G328" s="2">
        <v>6</v>
      </c>
      <c r="H328" s="2">
        <v>4</v>
      </c>
      <c r="I328" s="162">
        <v>2</v>
      </c>
      <c r="J328" s="1">
        <f t="shared" si="27"/>
        <v>2</v>
      </c>
      <c r="K328" s="1">
        <f t="shared" si="28"/>
        <v>2</v>
      </c>
      <c r="L328" s="1138"/>
      <c r="M328" s="1139"/>
      <c r="N328" s="1139"/>
      <c r="O328" s="1140"/>
      <c r="Q328" s="272" t="s">
        <v>610</v>
      </c>
      <c r="R328" s="2" t="s">
        <v>1490</v>
      </c>
      <c r="S328" s="20"/>
      <c r="T328" s="20"/>
      <c r="U328" s="20"/>
      <c r="V328" s="2"/>
      <c r="W328" s="10"/>
      <c r="X328" s="20"/>
      <c r="Y328" s="21"/>
    </row>
    <row r="329" spans="1:29" ht="15" customHeight="1" x14ac:dyDescent="0.2">
      <c r="A329" s="262" t="s">
        <v>840</v>
      </c>
      <c r="B329" s="242" t="s">
        <v>1548</v>
      </c>
      <c r="C329" s="2">
        <v>2</v>
      </c>
      <c r="D329" s="2">
        <v>1</v>
      </c>
      <c r="E329" s="2">
        <v>0</v>
      </c>
      <c r="F329" s="2">
        <v>1</v>
      </c>
      <c r="G329" s="2">
        <v>2</v>
      </c>
      <c r="H329" s="2">
        <v>2</v>
      </c>
      <c r="I329" s="162">
        <v>2</v>
      </c>
      <c r="J329" s="1">
        <f t="shared" si="27"/>
        <v>2</v>
      </c>
      <c r="K329" s="1">
        <f t="shared" si="28"/>
        <v>2</v>
      </c>
      <c r="L329" s="1138"/>
      <c r="M329" s="1139"/>
      <c r="N329" s="1139"/>
      <c r="O329" s="1140"/>
      <c r="Q329" s="272" t="s">
        <v>911</v>
      </c>
      <c r="R329" s="2" t="s">
        <v>1493</v>
      </c>
      <c r="S329" s="20"/>
      <c r="T329" s="20"/>
      <c r="U329" s="20" t="s">
        <v>532</v>
      </c>
      <c r="V329" s="2"/>
      <c r="W329" s="2"/>
      <c r="X329" s="10"/>
      <c r="Y329" s="21"/>
    </row>
    <row r="330" spans="1:29" ht="15" customHeight="1" thickBot="1" x14ac:dyDescent="0.25">
      <c r="A330" s="263" t="s">
        <v>840</v>
      </c>
      <c r="B330" s="243" t="s">
        <v>337</v>
      </c>
      <c r="C330" s="3">
        <v>2</v>
      </c>
      <c r="D330" s="3">
        <v>1</v>
      </c>
      <c r="E330" s="3">
        <v>0</v>
      </c>
      <c r="F330" s="3">
        <v>1</v>
      </c>
      <c r="G330" s="3">
        <v>4</v>
      </c>
      <c r="H330" s="3">
        <v>5</v>
      </c>
      <c r="I330" s="164">
        <v>2</v>
      </c>
      <c r="J330" s="1">
        <f t="shared" si="27"/>
        <v>2</v>
      </c>
      <c r="K330" s="1">
        <f t="shared" si="28"/>
        <v>2</v>
      </c>
      <c r="L330" s="1141"/>
      <c r="M330" s="1142"/>
      <c r="N330" s="1142"/>
      <c r="O330" s="1143"/>
      <c r="Q330" s="265" t="s">
        <v>1411</v>
      </c>
      <c r="R330" s="3" t="s">
        <v>1486</v>
      </c>
      <c r="S330" s="23"/>
      <c r="T330" s="23"/>
      <c r="U330" s="23" t="s">
        <v>532</v>
      </c>
      <c r="V330" s="3"/>
      <c r="W330" s="3"/>
      <c r="X330" s="14"/>
      <c r="Y330" s="15"/>
    </row>
    <row r="331" spans="1:29" ht="15" customHeight="1" x14ac:dyDescent="0.2">
      <c r="C331" s="1">
        <f t="shared" ref="C331:H331" si="32">SUM(C323:C330)</f>
        <v>28</v>
      </c>
      <c r="D331" s="1">
        <f t="shared" si="32"/>
        <v>12</v>
      </c>
      <c r="E331" s="1">
        <f t="shared" si="32"/>
        <v>4</v>
      </c>
      <c r="F331" s="1">
        <f t="shared" si="32"/>
        <v>12</v>
      </c>
      <c r="G331" s="1">
        <f t="shared" si="32"/>
        <v>46</v>
      </c>
      <c r="H331" s="1">
        <f t="shared" si="32"/>
        <v>46</v>
      </c>
      <c r="I331" s="1">
        <f>SUM(I323:I330)+4</f>
        <v>28</v>
      </c>
      <c r="J331" s="1">
        <f t="shared" si="27"/>
        <v>28</v>
      </c>
      <c r="K331" s="1">
        <f t="shared" si="28"/>
        <v>28</v>
      </c>
      <c r="L331" s="156" t="s">
        <v>532</v>
      </c>
    </row>
    <row r="332" spans="1:29" ht="15" customHeight="1" thickBot="1" x14ac:dyDescent="0.25"/>
    <row r="333" spans="1:29" ht="15" customHeight="1" thickBot="1" x14ac:dyDescent="0.25">
      <c r="A333" s="1129" t="s">
        <v>347</v>
      </c>
      <c r="B333" s="1130"/>
      <c r="C333" s="1130"/>
      <c r="D333" s="1130"/>
      <c r="E333" s="1130"/>
      <c r="F333" s="1130"/>
      <c r="G333" s="1126" t="s">
        <v>1520</v>
      </c>
      <c r="H333" s="1127"/>
      <c r="I333" s="1128"/>
      <c r="L333" s="986" t="s">
        <v>588</v>
      </c>
      <c r="M333" s="987"/>
      <c r="N333" s="987"/>
      <c r="O333" s="988"/>
    </row>
    <row r="334" spans="1:29" ht="15" customHeight="1" thickBot="1" x14ac:dyDescent="0.25">
      <c r="A334" s="281" t="s">
        <v>496</v>
      </c>
      <c r="B334" s="282" t="s">
        <v>497</v>
      </c>
      <c r="C334" s="283" t="s">
        <v>498</v>
      </c>
      <c r="D334" s="283" t="s">
        <v>499</v>
      </c>
      <c r="E334" s="283" t="s">
        <v>500</v>
      </c>
      <c r="F334" s="283" t="s">
        <v>501</v>
      </c>
      <c r="G334" s="284" t="s">
        <v>502</v>
      </c>
      <c r="H334" s="284" t="s">
        <v>503</v>
      </c>
      <c r="I334" s="285" t="s">
        <v>504</v>
      </c>
      <c r="L334" s="989"/>
      <c r="M334" s="990"/>
      <c r="N334" s="990"/>
      <c r="O334" s="991"/>
      <c r="Q334" s="165" t="s">
        <v>396</v>
      </c>
      <c r="R334" s="287" t="s">
        <v>1549</v>
      </c>
      <c r="S334" s="287" t="s">
        <v>1550</v>
      </c>
      <c r="T334" s="287" t="s">
        <v>744</v>
      </c>
      <c r="U334" s="287" t="s">
        <v>733</v>
      </c>
      <c r="V334" s="287" t="s">
        <v>847</v>
      </c>
      <c r="W334" s="287" t="s">
        <v>500</v>
      </c>
      <c r="X334" s="287" t="s">
        <v>1212</v>
      </c>
      <c r="Y334" s="287" t="s">
        <v>1028</v>
      </c>
      <c r="Z334" s="287" t="s">
        <v>990</v>
      </c>
      <c r="AA334" s="287" t="s">
        <v>756</v>
      </c>
      <c r="AB334" s="287" t="s">
        <v>514</v>
      </c>
      <c r="AC334" s="288" t="s">
        <v>704</v>
      </c>
    </row>
    <row r="335" spans="1:29" ht="15" customHeight="1" x14ac:dyDescent="0.2">
      <c r="A335" s="289">
        <v>1</v>
      </c>
      <c r="B335" s="239" t="s">
        <v>392</v>
      </c>
      <c r="C335" s="240">
        <v>21</v>
      </c>
      <c r="D335" s="240">
        <v>15</v>
      </c>
      <c r="E335" s="240">
        <v>1</v>
      </c>
      <c r="F335" s="240">
        <v>5</v>
      </c>
      <c r="G335" s="240">
        <v>40</v>
      </c>
      <c r="H335" s="240">
        <v>20</v>
      </c>
      <c r="I335" s="241">
        <v>8</v>
      </c>
      <c r="J335" s="1">
        <f t="shared" ref="J335:J402" si="33">D335+E335+F335</f>
        <v>21</v>
      </c>
      <c r="K335" s="1">
        <f t="shared" ref="K335:K402" si="34">D335*2+E335</f>
        <v>31</v>
      </c>
      <c r="L335" s="1135" t="s">
        <v>1551</v>
      </c>
      <c r="M335" s="1136"/>
      <c r="N335" s="1136"/>
      <c r="O335" s="1137"/>
      <c r="Q335" s="286" t="s">
        <v>1549</v>
      </c>
      <c r="R335" s="10"/>
      <c r="S335" s="2"/>
      <c r="T335" s="2"/>
      <c r="U335" s="2"/>
      <c r="V335" s="2"/>
      <c r="W335" s="2"/>
      <c r="X335" s="2"/>
      <c r="Y335" s="2"/>
      <c r="Z335" s="2"/>
      <c r="AA335" s="2"/>
      <c r="AB335" s="2"/>
      <c r="AC335" s="162"/>
    </row>
    <row r="336" spans="1:29" ht="15" customHeight="1" x14ac:dyDescent="0.2">
      <c r="A336" s="279">
        <v>2</v>
      </c>
      <c r="B336" s="242" t="s">
        <v>740</v>
      </c>
      <c r="C336" s="2">
        <v>22</v>
      </c>
      <c r="D336" s="2">
        <v>11</v>
      </c>
      <c r="E336" s="2">
        <v>7</v>
      </c>
      <c r="F336" s="2">
        <v>4</v>
      </c>
      <c r="G336" s="2">
        <v>43</v>
      </c>
      <c r="H336" s="2">
        <v>21</v>
      </c>
      <c r="I336" s="162">
        <v>29</v>
      </c>
      <c r="J336" s="1">
        <f t="shared" si="33"/>
        <v>22</v>
      </c>
      <c r="K336" s="1">
        <f t="shared" si="34"/>
        <v>29</v>
      </c>
      <c r="L336" s="1138"/>
      <c r="M336" s="1139"/>
      <c r="N336" s="1139"/>
      <c r="O336" s="1140"/>
      <c r="Q336" s="286" t="s">
        <v>1550</v>
      </c>
      <c r="R336" s="2"/>
      <c r="S336" s="10"/>
      <c r="T336" s="2"/>
      <c r="U336" s="2"/>
      <c r="V336" s="2"/>
      <c r="W336" s="2"/>
      <c r="X336" s="2"/>
      <c r="Y336" s="2"/>
      <c r="Z336" s="2"/>
      <c r="AA336" s="2"/>
      <c r="AB336" s="2"/>
      <c r="AC336" s="162"/>
    </row>
    <row r="337" spans="1:29" ht="15" customHeight="1" x14ac:dyDescent="0.2">
      <c r="A337" s="279">
        <v>3</v>
      </c>
      <c r="B337" s="242" t="s">
        <v>737</v>
      </c>
      <c r="C337" s="2">
        <v>19</v>
      </c>
      <c r="D337" s="2">
        <v>11</v>
      </c>
      <c r="E337" s="2">
        <v>4</v>
      </c>
      <c r="F337" s="2">
        <v>4</v>
      </c>
      <c r="G337" s="2">
        <v>43</v>
      </c>
      <c r="H337" s="2">
        <v>22</v>
      </c>
      <c r="I337" s="162">
        <v>26</v>
      </c>
      <c r="J337" s="1">
        <f t="shared" si="33"/>
        <v>19</v>
      </c>
      <c r="K337" s="1">
        <f t="shared" si="34"/>
        <v>26</v>
      </c>
      <c r="L337" s="1138"/>
      <c r="M337" s="1139"/>
      <c r="N337" s="1139"/>
      <c r="O337" s="1140"/>
      <c r="Q337" s="286" t="s">
        <v>744</v>
      </c>
      <c r="R337" s="2"/>
      <c r="S337" s="2"/>
      <c r="T337" s="10"/>
      <c r="U337" s="2"/>
      <c r="V337" s="2"/>
      <c r="W337" s="2"/>
      <c r="X337" s="2"/>
      <c r="Y337" s="2"/>
      <c r="Z337" s="2"/>
      <c r="AA337" s="2"/>
      <c r="AB337" s="2"/>
      <c r="AC337" s="162"/>
    </row>
    <row r="338" spans="1:29" ht="15" customHeight="1" x14ac:dyDescent="0.2">
      <c r="A338" s="279">
        <v>4</v>
      </c>
      <c r="B338" s="242" t="s">
        <v>70</v>
      </c>
      <c r="C338" s="2">
        <v>18</v>
      </c>
      <c r="D338" s="2">
        <v>10</v>
      </c>
      <c r="E338" s="2">
        <v>2</v>
      </c>
      <c r="F338" s="2">
        <v>6</v>
      </c>
      <c r="G338" s="2">
        <v>37</v>
      </c>
      <c r="H338" s="2">
        <v>25</v>
      </c>
      <c r="I338" s="162">
        <v>22</v>
      </c>
      <c r="J338" s="1">
        <f t="shared" si="33"/>
        <v>18</v>
      </c>
      <c r="K338" s="1">
        <f t="shared" si="34"/>
        <v>22</v>
      </c>
      <c r="L338" s="1138"/>
      <c r="M338" s="1139"/>
      <c r="N338" s="1139"/>
      <c r="O338" s="1140"/>
      <c r="Q338" s="286" t="s">
        <v>733</v>
      </c>
      <c r="R338" s="2"/>
      <c r="S338" s="2"/>
      <c r="T338" s="2"/>
      <c r="U338" s="10"/>
      <c r="V338" s="2"/>
      <c r="W338" s="2"/>
      <c r="X338" s="2"/>
      <c r="Y338" s="2"/>
      <c r="Z338" s="2"/>
      <c r="AA338" s="2"/>
      <c r="AB338" s="2"/>
      <c r="AC338" s="162"/>
    </row>
    <row r="339" spans="1:29" ht="15" customHeight="1" x14ac:dyDescent="0.2">
      <c r="A339" s="279">
        <v>5</v>
      </c>
      <c r="B339" s="242" t="s">
        <v>760</v>
      </c>
      <c r="C339" s="2">
        <v>16</v>
      </c>
      <c r="D339" s="2">
        <v>9</v>
      </c>
      <c r="E339" s="2">
        <v>3</v>
      </c>
      <c r="F339" s="2">
        <v>4</v>
      </c>
      <c r="G339" s="2">
        <v>27</v>
      </c>
      <c r="H339" s="2">
        <v>19</v>
      </c>
      <c r="I339" s="162">
        <v>21</v>
      </c>
      <c r="J339" s="1">
        <f t="shared" si="33"/>
        <v>16</v>
      </c>
      <c r="K339" s="1">
        <f t="shared" si="34"/>
        <v>21</v>
      </c>
      <c r="L339" s="1138"/>
      <c r="M339" s="1139"/>
      <c r="N339" s="1139"/>
      <c r="O339" s="1140"/>
      <c r="Q339" s="286" t="s">
        <v>847</v>
      </c>
      <c r="R339" s="2"/>
      <c r="S339" s="2"/>
      <c r="T339" s="2"/>
      <c r="U339" s="2"/>
      <c r="V339" s="10"/>
      <c r="W339" s="2"/>
      <c r="X339" s="20" t="s">
        <v>532</v>
      </c>
      <c r="Y339" s="20"/>
      <c r="Z339" s="2"/>
      <c r="AA339" s="20" t="s">
        <v>532</v>
      </c>
      <c r="AB339" s="20"/>
      <c r="AC339" s="21"/>
    </row>
    <row r="340" spans="1:29" ht="15" customHeight="1" x14ac:dyDescent="0.2">
      <c r="A340" s="279">
        <v>6</v>
      </c>
      <c r="B340" s="242" t="s">
        <v>741</v>
      </c>
      <c r="C340" s="2">
        <v>19</v>
      </c>
      <c r="D340" s="2">
        <v>6</v>
      </c>
      <c r="E340" s="2">
        <v>5</v>
      </c>
      <c r="F340" s="2">
        <v>8</v>
      </c>
      <c r="G340" s="2">
        <v>30</v>
      </c>
      <c r="H340" s="2">
        <v>37</v>
      </c>
      <c r="I340" s="162">
        <v>17</v>
      </c>
      <c r="J340" s="1">
        <f t="shared" si="33"/>
        <v>19</v>
      </c>
      <c r="K340" s="1">
        <f t="shared" si="34"/>
        <v>17</v>
      </c>
      <c r="L340" s="1138"/>
      <c r="M340" s="1139"/>
      <c r="N340" s="1139"/>
      <c r="O340" s="1140"/>
      <c r="Q340" s="286" t="s">
        <v>500</v>
      </c>
      <c r="R340" s="2"/>
      <c r="S340" s="2"/>
      <c r="T340" s="2"/>
      <c r="U340" s="2"/>
      <c r="V340" s="2"/>
      <c r="W340" s="10"/>
      <c r="X340" s="20" t="s">
        <v>532</v>
      </c>
      <c r="Y340" s="20"/>
      <c r="Z340" s="2"/>
      <c r="AA340" s="20"/>
      <c r="AB340" s="20"/>
      <c r="AC340" s="21"/>
    </row>
    <row r="341" spans="1:29" ht="15" customHeight="1" x14ac:dyDescent="0.2">
      <c r="A341" s="279">
        <v>7</v>
      </c>
      <c r="B341" s="242" t="s">
        <v>1036</v>
      </c>
      <c r="C341" s="2">
        <v>21</v>
      </c>
      <c r="D341" s="2">
        <v>6</v>
      </c>
      <c r="E341" s="2">
        <v>5</v>
      </c>
      <c r="F341" s="2">
        <v>10</v>
      </c>
      <c r="G341" s="2">
        <v>24</v>
      </c>
      <c r="H341" s="2">
        <v>43</v>
      </c>
      <c r="I341" s="162">
        <v>17</v>
      </c>
      <c r="J341" s="1">
        <f t="shared" si="33"/>
        <v>21</v>
      </c>
      <c r="K341" s="1">
        <f t="shared" si="34"/>
        <v>17</v>
      </c>
      <c r="L341" s="1138"/>
      <c r="M341" s="1139"/>
      <c r="N341" s="1139"/>
      <c r="O341" s="1140"/>
      <c r="Q341" s="286" t="s">
        <v>1212</v>
      </c>
      <c r="R341" s="2"/>
      <c r="S341" s="2"/>
      <c r="T341" s="2"/>
      <c r="U341" s="2"/>
      <c r="V341" s="20"/>
      <c r="W341" s="20" t="s">
        <v>532</v>
      </c>
      <c r="X341" s="10"/>
      <c r="Y341" s="20"/>
      <c r="Z341" s="2"/>
      <c r="AA341" s="20"/>
      <c r="AB341" s="20"/>
      <c r="AC341" s="21"/>
    </row>
    <row r="342" spans="1:29" ht="15" customHeight="1" x14ac:dyDescent="0.2">
      <c r="A342" s="279">
        <v>8</v>
      </c>
      <c r="B342" s="242" t="s">
        <v>823</v>
      </c>
      <c r="C342" s="2">
        <v>17</v>
      </c>
      <c r="D342" s="2">
        <v>7</v>
      </c>
      <c r="E342" s="2">
        <v>2</v>
      </c>
      <c r="F342" s="2">
        <v>8</v>
      </c>
      <c r="G342" s="2">
        <v>24</v>
      </c>
      <c r="H342" s="2">
        <v>19</v>
      </c>
      <c r="I342" s="162">
        <v>16</v>
      </c>
      <c r="J342" s="1">
        <f t="shared" si="33"/>
        <v>17</v>
      </c>
      <c r="K342" s="1">
        <f t="shared" si="34"/>
        <v>16</v>
      </c>
      <c r="L342" s="1138"/>
      <c r="M342" s="1139"/>
      <c r="N342" s="1139"/>
      <c r="O342" s="1140"/>
      <c r="Q342" s="286" t="s">
        <v>1028</v>
      </c>
      <c r="R342" s="2"/>
      <c r="S342" s="2"/>
      <c r="T342" s="2"/>
      <c r="U342" s="2"/>
      <c r="V342" s="20"/>
      <c r="W342" s="20"/>
      <c r="X342" s="2"/>
      <c r="Y342" s="10"/>
      <c r="Z342" s="2"/>
      <c r="AA342" s="20" t="s">
        <v>532</v>
      </c>
      <c r="AB342" s="20" t="s">
        <v>532</v>
      </c>
      <c r="AC342" s="21" t="s">
        <v>532</v>
      </c>
    </row>
    <row r="343" spans="1:29" ht="15" customHeight="1" x14ac:dyDescent="0.2">
      <c r="A343" s="279">
        <v>9</v>
      </c>
      <c r="B343" s="242" t="s">
        <v>1213</v>
      </c>
      <c r="C343" s="2">
        <v>19</v>
      </c>
      <c r="D343" s="2">
        <v>5</v>
      </c>
      <c r="E343" s="2">
        <v>6</v>
      </c>
      <c r="F343" s="2">
        <v>8</v>
      </c>
      <c r="G343" s="2">
        <v>14</v>
      </c>
      <c r="H343" s="2">
        <v>20</v>
      </c>
      <c r="I343" s="162">
        <v>16</v>
      </c>
      <c r="J343" s="1">
        <f t="shared" si="33"/>
        <v>19</v>
      </c>
      <c r="K343" s="1">
        <f t="shared" si="34"/>
        <v>16</v>
      </c>
      <c r="L343" s="1138"/>
      <c r="M343" s="1139"/>
      <c r="N343" s="1139"/>
      <c r="O343" s="1140"/>
      <c r="Q343" s="286" t="s">
        <v>990</v>
      </c>
      <c r="R343" s="2"/>
      <c r="S343" s="2"/>
      <c r="T343" s="2"/>
      <c r="U343" s="2"/>
      <c r="V343" s="20"/>
      <c r="W343" s="20"/>
      <c r="X343" s="20"/>
      <c r="Y343" s="20" t="s">
        <v>532</v>
      </c>
      <c r="Z343" s="10"/>
      <c r="AA343" s="2"/>
      <c r="AB343" s="20"/>
      <c r="AC343" s="21"/>
    </row>
    <row r="344" spans="1:29" ht="15" customHeight="1" x14ac:dyDescent="0.2">
      <c r="A344" s="279">
        <v>10</v>
      </c>
      <c r="B344" s="242" t="s">
        <v>829</v>
      </c>
      <c r="C344" s="2">
        <v>19</v>
      </c>
      <c r="D344" s="2">
        <v>5</v>
      </c>
      <c r="E344" s="2">
        <v>4</v>
      </c>
      <c r="F344" s="2">
        <v>10</v>
      </c>
      <c r="G344" s="2">
        <v>22</v>
      </c>
      <c r="H344" s="2">
        <v>31</v>
      </c>
      <c r="I344" s="162">
        <v>14</v>
      </c>
      <c r="J344" s="1">
        <f t="shared" si="33"/>
        <v>19</v>
      </c>
      <c r="K344" s="1">
        <f t="shared" si="34"/>
        <v>14</v>
      </c>
      <c r="L344" s="1138"/>
      <c r="M344" s="1139"/>
      <c r="N344" s="1139"/>
      <c r="O344" s="1140"/>
      <c r="Q344" s="286" t="s">
        <v>756</v>
      </c>
      <c r="R344" s="2"/>
      <c r="S344" s="2"/>
      <c r="T344" s="2"/>
      <c r="U344" s="2"/>
      <c r="V344" s="20"/>
      <c r="W344" s="20"/>
      <c r="X344" s="20"/>
      <c r="Y344" s="20"/>
      <c r="Z344" s="2"/>
      <c r="AA344" s="10"/>
      <c r="AB344" s="20"/>
      <c r="AC344" s="21"/>
    </row>
    <row r="345" spans="1:29" ht="15" customHeight="1" x14ac:dyDescent="0.2">
      <c r="A345" s="279">
        <v>11</v>
      </c>
      <c r="B345" s="242" t="s">
        <v>1507</v>
      </c>
      <c r="C345" s="2">
        <v>21</v>
      </c>
      <c r="D345" s="2">
        <v>5</v>
      </c>
      <c r="E345" s="2">
        <v>2</v>
      </c>
      <c r="F345" s="2">
        <v>14</v>
      </c>
      <c r="G345" s="2">
        <v>25</v>
      </c>
      <c r="H345" s="2">
        <v>49</v>
      </c>
      <c r="I345" s="162">
        <v>12</v>
      </c>
      <c r="J345" s="1">
        <f t="shared" si="33"/>
        <v>21</v>
      </c>
      <c r="K345" s="1">
        <f t="shared" si="34"/>
        <v>12</v>
      </c>
      <c r="L345" s="1138"/>
      <c r="M345" s="1139"/>
      <c r="N345" s="1139"/>
      <c r="O345" s="1140"/>
      <c r="Q345" s="286" t="s">
        <v>514</v>
      </c>
      <c r="R345" s="2"/>
      <c r="S345" s="2"/>
      <c r="T345" s="2"/>
      <c r="U345" s="2"/>
      <c r="V345" s="20"/>
      <c r="W345" s="20"/>
      <c r="X345" s="20"/>
      <c r="Y345" s="20" t="s">
        <v>532</v>
      </c>
      <c r="Z345" s="2"/>
      <c r="AA345" s="2"/>
      <c r="AB345" s="10"/>
      <c r="AC345" s="21"/>
    </row>
    <row r="346" spans="1:29" ht="15" customHeight="1" thickBot="1" x14ac:dyDescent="0.25">
      <c r="A346" s="280">
        <v>12</v>
      </c>
      <c r="B346" s="243" t="s">
        <v>1102</v>
      </c>
      <c r="C346" s="3">
        <v>20</v>
      </c>
      <c r="D346" s="3">
        <v>4</v>
      </c>
      <c r="E346" s="3">
        <v>3</v>
      </c>
      <c r="F346" s="3">
        <v>13</v>
      </c>
      <c r="G346" s="3">
        <v>5</v>
      </c>
      <c r="H346" s="3">
        <v>14</v>
      </c>
      <c r="I346" s="164">
        <v>11</v>
      </c>
      <c r="J346" s="1">
        <f t="shared" si="33"/>
        <v>20</v>
      </c>
      <c r="K346" s="1">
        <f t="shared" si="34"/>
        <v>11</v>
      </c>
      <c r="L346" s="1141"/>
      <c r="M346" s="1142"/>
      <c r="N346" s="1142"/>
      <c r="O346" s="1143"/>
      <c r="Q346" s="281" t="s">
        <v>704</v>
      </c>
      <c r="R346" s="3"/>
      <c r="S346" s="3"/>
      <c r="T346" s="3"/>
      <c r="U346" s="3"/>
      <c r="V346" s="23"/>
      <c r="W346" s="23"/>
      <c r="X346" s="23"/>
      <c r="Y346" s="23" t="s">
        <v>532</v>
      </c>
      <c r="Z346" s="3"/>
      <c r="AA346" s="3"/>
      <c r="AB346" s="14"/>
      <c r="AC346" s="15"/>
    </row>
    <row r="347" spans="1:29" ht="15" customHeight="1" x14ac:dyDescent="0.2">
      <c r="C347" s="1">
        <f t="shared" ref="C347:I347" si="35">SUM(C335:C346)</f>
        <v>232</v>
      </c>
      <c r="D347" s="1">
        <f t="shared" si="35"/>
        <v>94</v>
      </c>
      <c r="E347" s="1">
        <f t="shared" si="35"/>
        <v>44</v>
      </c>
      <c r="F347" s="1">
        <f t="shared" si="35"/>
        <v>94</v>
      </c>
      <c r="G347" s="1">
        <f t="shared" si="35"/>
        <v>334</v>
      </c>
      <c r="H347" s="1">
        <f t="shared" si="35"/>
        <v>320</v>
      </c>
      <c r="I347" s="1">
        <f t="shared" si="35"/>
        <v>209</v>
      </c>
      <c r="J347" s="1">
        <f t="shared" si="33"/>
        <v>232</v>
      </c>
      <c r="K347" s="1">
        <f t="shared" si="34"/>
        <v>232</v>
      </c>
    </row>
    <row r="348" spans="1:29" ht="15" customHeight="1" thickBot="1" x14ac:dyDescent="0.25"/>
    <row r="349" spans="1:29" ht="15" customHeight="1" thickBot="1" x14ac:dyDescent="0.25">
      <c r="A349" s="1129" t="s">
        <v>1380</v>
      </c>
      <c r="B349" s="1130"/>
      <c r="C349" s="1130"/>
      <c r="D349" s="1130"/>
      <c r="E349" s="1130"/>
      <c r="F349" s="1130"/>
      <c r="G349" s="1126" t="s">
        <v>1520</v>
      </c>
      <c r="H349" s="1127"/>
      <c r="I349" s="1128"/>
      <c r="L349" s="986" t="s">
        <v>588</v>
      </c>
      <c r="M349" s="987"/>
      <c r="N349" s="987"/>
      <c r="O349" s="988"/>
    </row>
    <row r="350" spans="1:29" ht="15" customHeight="1" thickBot="1" x14ac:dyDescent="0.25">
      <c r="A350" s="281" t="s">
        <v>496</v>
      </c>
      <c r="B350" s="282" t="s">
        <v>497</v>
      </c>
      <c r="C350" s="283" t="s">
        <v>498</v>
      </c>
      <c r="D350" s="283" t="s">
        <v>499</v>
      </c>
      <c r="E350" s="283" t="s">
        <v>500</v>
      </c>
      <c r="F350" s="283" t="s">
        <v>501</v>
      </c>
      <c r="G350" s="284" t="s">
        <v>502</v>
      </c>
      <c r="H350" s="284" t="s">
        <v>503</v>
      </c>
      <c r="I350" s="285" t="s">
        <v>504</v>
      </c>
      <c r="L350" s="989"/>
      <c r="M350" s="990"/>
      <c r="N350" s="990"/>
      <c r="O350" s="991"/>
      <c r="Q350" s="165" t="s">
        <v>1521</v>
      </c>
      <c r="R350" s="287" t="s">
        <v>67</v>
      </c>
      <c r="S350" s="287" t="s">
        <v>1552</v>
      </c>
      <c r="T350" s="287" t="s">
        <v>1502</v>
      </c>
      <c r="U350" s="287" t="s">
        <v>716</v>
      </c>
      <c r="V350" s="287" t="s">
        <v>861</v>
      </c>
      <c r="W350" s="287" t="s">
        <v>745</v>
      </c>
      <c r="X350" s="287" t="s">
        <v>735</v>
      </c>
      <c r="Y350" s="287" t="s">
        <v>1553</v>
      </c>
      <c r="Z350" s="287" t="s">
        <v>593</v>
      </c>
      <c r="AA350" s="287" t="s">
        <v>1554</v>
      </c>
      <c r="AB350" s="288" t="s">
        <v>547</v>
      </c>
    </row>
    <row r="351" spans="1:29" ht="15" customHeight="1" x14ac:dyDescent="0.2">
      <c r="A351" s="289">
        <v>1</v>
      </c>
      <c r="B351" s="239" t="s">
        <v>1555</v>
      </c>
      <c r="C351" s="240">
        <v>14</v>
      </c>
      <c r="D351" s="240">
        <v>10</v>
      </c>
      <c r="E351" s="240">
        <v>1</v>
      </c>
      <c r="F351" s="240">
        <v>3</v>
      </c>
      <c r="G351" s="240">
        <v>28</v>
      </c>
      <c r="H351" s="240">
        <v>17</v>
      </c>
      <c r="I351" s="241">
        <v>21</v>
      </c>
      <c r="J351" s="1">
        <f t="shared" si="33"/>
        <v>14</v>
      </c>
      <c r="K351" s="1">
        <f t="shared" si="34"/>
        <v>21</v>
      </c>
      <c r="L351" s="1135" t="s">
        <v>1556</v>
      </c>
      <c r="M351" s="1136"/>
      <c r="N351" s="1136"/>
      <c r="O351" s="1137"/>
      <c r="Q351" s="286" t="s">
        <v>67</v>
      </c>
      <c r="R351" s="10"/>
      <c r="S351" s="2"/>
      <c r="T351" s="2"/>
      <c r="U351" s="2"/>
      <c r="V351" s="2"/>
      <c r="W351" s="349"/>
      <c r="X351" s="349"/>
      <c r="Y351" s="349"/>
      <c r="Z351" s="2"/>
      <c r="AA351" s="2"/>
      <c r="AB351" s="162"/>
    </row>
    <row r="352" spans="1:29" ht="15" customHeight="1" x14ac:dyDescent="0.2">
      <c r="A352" s="279">
        <v>2</v>
      </c>
      <c r="B352" s="242" t="s">
        <v>1509</v>
      </c>
      <c r="C352" s="2">
        <v>11</v>
      </c>
      <c r="D352" s="2">
        <v>9</v>
      </c>
      <c r="E352" s="2">
        <v>0</v>
      </c>
      <c r="F352" s="2">
        <v>2</v>
      </c>
      <c r="G352" s="2">
        <v>30</v>
      </c>
      <c r="H352" s="2">
        <v>10</v>
      </c>
      <c r="I352" s="162">
        <v>18</v>
      </c>
      <c r="J352" s="1">
        <f t="shared" si="33"/>
        <v>11</v>
      </c>
      <c r="K352" s="1">
        <f t="shared" si="34"/>
        <v>18</v>
      </c>
      <c r="L352" s="1138"/>
      <c r="M352" s="1139"/>
      <c r="N352" s="1139"/>
      <c r="O352" s="1140"/>
      <c r="Q352" s="286" t="s">
        <v>1552</v>
      </c>
      <c r="R352" s="2"/>
      <c r="S352" s="10"/>
      <c r="T352" s="2"/>
      <c r="U352" s="2"/>
      <c r="V352" s="2"/>
      <c r="W352" s="349"/>
      <c r="X352" s="349"/>
      <c r="Y352" s="349"/>
      <c r="Z352" s="2"/>
      <c r="AA352" s="2"/>
      <c r="AB352" s="162"/>
    </row>
    <row r="353" spans="1:28" ht="15" customHeight="1" x14ac:dyDescent="0.2">
      <c r="A353" s="279">
        <v>3</v>
      </c>
      <c r="B353" s="242" t="s">
        <v>71</v>
      </c>
      <c r="C353" s="2">
        <v>11</v>
      </c>
      <c r="D353" s="2">
        <v>7</v>
      </c>
      <c r="E353" s="2">
        <v>1</v>
      </c>
      <c r="F353" s="2">
        <v>3</v>
      </c>
      <c r="G353" s="2">
        <v>28</v>
      </c>
      <c r="H353" s="2">
        <v>15</v>
      </c>
      <c r="I353" s="162">
        <v>15</v>
      </c>
      <c r="J353" s="1">
        <f t="shared" si="33"/>
        <v>11</v>
      </c>
      <c r="K353" s="1">
        <f t="shared" si="34"/>
        <v>15</v>
      </c>
      <c r="L353" s="1138"/>
      <c r="M353" s="1139"/>
      <c r="N353" s="1139"/>
      <c r="O353" s="1140"/>
      <c r="Q353" s="286" t="s">
        <v>1502</v>
      </c>
      <c r="R353" s="2"/>
      <c r="S353" s="2"/>
      <c r="T353" s="10"/>
      <c r="U353" s="2"/>
      <c r="V353" s="2"/>
      <c r="W353" s="349"/>
      <c r="X353" s="349"/>
      <c r="Y353" s="349"/>
      <c r="Z353" s="2"/>
      <c r="AA353" s="2"/>
      <c r="AB353" s="162"/>
    </row>
    <row r="354" spans="1:28" ht="15" customHeight="1" x14ac:dyDescent="0.2">
      <c r="A354" s="279">
        <v>4</v>
      </c>
      <c r="B354" s="242" t="s">
        <v>1557</v>
      </c>
      <c r="C354" s="2">
        <v>12</v>
      </c>
      <c r="D354" s="2">
        <v>4</v>
      </c>
      <c r="E354" s="2">
        <v>3</v>
      </c>
      <c r="F354" s="2">
        <v>5</v>
      </c>
      <c r="G354" s="2">
        <v>25</v>
      </c>
      <c r="H354" s="2">
        <v>19</v>
      </c>
      <c r="I354" s="162">
        <v>11</v>
      </c>
      <c r="J354" s="1">
        <f t="shared" si="33"/>
        <v>12</v>
      </c>
      <c r="K354" s="1">
        <f t="shared" si="34"/>
        <v>11</v>
      </c>
      <c r="L354" s="1138"/>
      <c r="M354" s="1139"/>
      <c r="N354" s="1139"/>
      <c r="O354" s="1140"/>
      <c r="Q354" s="286" t="s">
        <v>716</v>
      </c>
      <c r="R354" s="2"/>
      <c r="S354" s="2"/>
      <c r="T354" s="2"/>
      <c r="U354" s="10"/>
      <c r="V354" s="2"/>
      <c r="W354" s="354" t="s">
        <v>532</v>
      </c>
      <c r="X354" s="354"/>
      <c r="Y354" s="349"/>
      <c r="Z354" s="20" t="s">
        <v>532</v>
      </c>
      <c r="AA354" s="20"/>
      <c r="AB354" s="21"/>
    </row>
    <row r="355" spans="1:28" ht="15" customHeight="1" x14ac:dyDescent="0.2">
      <c r="A355" s="279">
        <v>5</v>
      </c>
      <c r="B355" s="242" t="s">
        <v>1558</v>
      </c>
      <c r="C355" s="2">
        <v>10</v>
      </c>
      <c r="D355" s="2">
        <v>3</v>
      </c>
      <c r="E355" s="2">
        <v>2</v>
      </c>
      <c r="F355" s="2">
        <v>5</v>
      </c>
      <c r="G355" s="2">
        <v>19</v>
      </c>
      <c r="H355" s="2">
        <v>24</v>
      </c>
      <c r="I355" s="162">
        <v>8</v>
      </c>
      <c r="J355" s="1">
        <f t="shared" si="33"/>
        <v>10</v>
      </c>
      <c r="K355" s="1">
        <f t="shared" si="34"/>
        <v>8</v>
      </c>
      <c r="L355" s="1138"/>
      <c r="M355" s="1139"/>
      <c r="N355" s="1139"/>
      <c r="O355" s="1140"/>
      <c r="Q355" s="286" t="s">
        <v>861</v>
      </c>
      <c r="R355" s="2"/>
      <c r="S355" s="2"/>
      <c r="T355" s="2"/>
      <c r="U355" s="2"/>
      <c r="V355" s="10"/>
      <c r="W355" s="354" t="s">
        <v>532</v>
      </c>
      <c r="X355" s="354"/>
      <c r="Y355" s="349"/>
      <c r="Z355" s="20"/>
      <c r="AA355" s="20"/>
      <c r="AB355" s="21"/>
    </row>
    <row r="356" spans="1:28" ht="15" customHeight="1" x14ac:dyDescent="0.2">
      <c r="A356" s="279">
        <v>6</v>
      </c>
      <c r="B356" s="242" t="s">
        <v>348</v>
      </c>
      <c r="C356" s="2">
        <v>9</v>
      </c>
      <c r="D356" s="2">
        <v>1</v>
      </c>
      <c r="E356" s="2">
        <v>2</v>
      </c>
      <c r="F356" s="2">
        <v>6</v>
      </c>
      <c r="G356" s="2">
        <v>10</v>
      </c>
      <c r="H356" s="2">
        <v>23</v>
      </c>
      <c r="I356" s="162">
        <v>4</v>
      </c>
      <c r="J356" s="1">
        <f t="shared" si="33"/>
        <v>9</v>
      </c>
      <c r="K356" s="1">
        <f t="shared" si="34"/>
        <v>4</v>
      </c>
      <c r="L356" s="1138"/>
      <c r="M356" s="1139"/>
      <c r="N356" s="1139"/>
      <c r="O356" s="1140"/>
      <c r="Q356" s="286" t="s">
        <v>745</v>
      </c>
      <c r="R356" s="349"/>
      <c r="S356" s="349"/>
      <c r="T356" s="349"/>
      <c r="U356" s="354"/>
      <c r="V356" s="354" t="s">
        <v>532</v>
      </c>
      <c r="W356" s="10"/>
      <c r="X356" s="354"/>
      <c r="Y356" s="349"/>
      <c r="Z356" s="354"/>
      <c r="AA356" s="354"/>
      <c r="AB356" s="356"/>
    </row>
    <row r="357" spans="1:28" ht="15" customHeight="1" x14ac:dyDescent="0.2">
      <c r="A357" s="279">
        <v>7</v>
      </c>
      <c r="B357" s="242" t="s">
        <v>1513</v>
      </c>
      <c r="C357" s="2">
        <v>5</v>
      </c>
      <c r="D357" s="2">
        <v>1</v>
      </c>
      <c r="E357" s="2">
        <v>0</v>
      </c>
      <c r="F357" s="2">
        <v>4</v>
      </c>
      <c r="G357" s="2">
        <v>5</v>
      </c>
      <c r="H357" s="2">
        <v>14</v>
      </c>
      <c r="I357" s="162">
        <v>2</v>
      </c>
      <c r="J357" s="1">
        <f t="shared" si="33"/>
        <v>5</v>
      </c>
      <c r="K357" s="1">
        <f t="shared" si="34"/>
        <v>2</v>
      </c>
      <c r="L357" s="1138"/>
      <c r="M357" s="1139"/>
      <c r="N357" s="1139"/>
      <c r="O357" s="1140"/>
      <c r="Q357" s="286" t="s">
        <v>735</v>
      </c>
      <c r="R357" s="349"/>
      <c r="S357" s="349"/>
      <c r="T357" s="349"/>
      <c r="U357" s="354"/>
      <c r="V357" s="354"/>
      <c r="W357" s="349"/>
      <c r="X357" s="10"/>
      <c r="Y357" s="349"/>
      <c r="Z357" s="354" t="s">
        <v>532</v>
      </c>
      <c r="AA357" s="354" t="s">
        <v>532</v>
      </c>
      <c r="AB357" s="356" t="s">
        <v>532</v>
      </c>
    </row>
    <row r="358" spans="1:28" ht="15" customHeight="1" x14ac:dyDescent="0.2">
      <c r="A358" s="279">
        <v>8</v>
      </c>
      <c r="B358" s="242" t="s">
        <v>1559</v>
      </c>
      <c r="C358" s="2">
        <v>4</v>
      </c>
      <c r="D358" s="2">
        <v>0</v>
      </c>
      <c r="E358" s="2">
        <v>1</v>
      </c>
      <c r="F358" s="2">
        <v>3</v>
      </c>
      <c r="G358" s="2">
        <v>0</v>
      </c>
      <c r="H358" s="2">
        <v>19</v>
      </c>
      <c r="I358" s="162">
        <v>1</v>
      </c>
      <c r="J358" s="1">
        <f t="shared" si="33"/>
        <v>4</v>
      </c>
      <c r="K358" s="1">
        <f t="shared" si="34"/>
        <v>1</v>
      </c>
      <c r="L358" s="1138"/>
      <c r="M358" s="1139"/>
      <c r="N358" s="1139"/>
      <c r="O358" s="1140"/>
      <c r="Q358" s="286" t="s">
        <v>1553</v>
      </c>
      <c r="R358" s="349"/>
      <c r="S358" s="349"/>
      <c r="T358" s="349"/>
      <c r="U358" s="354"/>
      <c r="V358" s="354"/>
      <c r="W358" s="354"/>
      <c r="X358" s="354" t="s">
        <v>532</v>
      </c>
      <c r="Y358" s="10"/>
      <c r="Z358" s="349"/>
      <c r="AA358" s="354"/>
      <c r="AB358" s="356"/>
    </row>
    <row r="359" spans="1:28" ht="15" customHeight="1" x14ac:dyDescent="0.2">
      <c r="A359" s="279" t="s">
        <v>533</v>
      </c>
      <c r="B359" s="242" t="s">
        <v>739</v>
      </c>
      <c r="C359" s="2">
        <v>0</v>
      </c>
      <c r="D359" s="2">
        <v>0</v>
      </c>
      <c r="E359" s="2">
        <v>0</v>
      </c>
      <c r="F359" s="2">
        <v>0</v>
      </c>
      <c r="G359" s="2">
        <v>0</v>
      </c>
      <c r="H359" s="2">
        <v>0</v>
      </c>
      <c r="I359" s="162">
        <v>0</v>
      </c>
      <c r="J359" s="1">
        <f t="shared" si="33"/>
        <v>0</v>
      </c>
      <c r="K359" s="1">
        <f t="shared" si="34"/>
        <v>0</v>
      </c>
      <c r="L359" s="1138"/>
      <c r="M359" s="1139"/>
      <c r="N359" s="1139"/>
      <c r="O359" s="1140"/>
      <c r="Q359" s="286" t="s">
        <v>593</v>
      </c>
      <c r="R359" s="2"/>
      <c r="S359" s="2"/>
      <c r="T359" s="2"/>
      <c r="U359" s="20"/>
      <c r="V359" s="20"/>
      <c r="W359" s="354"/>
      <c r="X359" s="354"/>
      <c r="Y359" s="349"/>
      <c r="Z359" s="10"/>
      <c r="AA359" s="20"/>
      <c r="AB359" s="21"/>
    </row>
    <row r="360" spans="1:28" ht="15" customHeight="1" x14ac:dyDescent="0.2">
      <c r="A360" s="279" t="s">
        <v>533</v>
      </c>
      <c r="B360" s="242" t="s">
        <v>749</v>
      </c>
      <c r="C360" s="2">
        <v>0</v>
      </c>
      <c r="D360" s="2">
        <v>0</v>
      </c>
      <c r="E360" s="2">
        <v>0</v>
      </c>
      <c r="F360" s="2">
        <v>0</v>
      </c>
      <c r="G360" s="2">
        <v>0</v>
      </c>
      <c r="H360" s="2">
        <v>0</v>
      </c>
      <c r="I360" s="162">
        <v>0</v>
      </c>
      <c r="J360" s="1">
        <f t="shared" si="33"/>
        <v>0</v>
      </c>
      <c r="K360" s="1">
        <f t="shared" si="34"/>
        <v>0</v>
      </c>
      <c r="L360" s="1138"/>
      <c r="M360" s="1139"/>
      <c r="N360" s="1139"/>
      <c r="O360" s="1140"/>
      <c r="Q360" s="286" t="s">
        <v>1554</v>
      </c>
      <c r="R360" s="2"/>
      <c r="S360" s="2"/>
      <c r="T360" s="2"/>
      <c r="U360" s="20"/>
      <c r="V360" s="20"/>
      <c r="W360" s="354"/>
      <c r="X360" s="354" t="s">
        <v>532</v>
      </c>
      <c r="Y360" s="349"/>
      <c r="Z360" s="2"/>
      <c r="AA360" s="10"/>
      <c r="AB360" s="21"/>
    </row>
    <row r="361" spans="1:28" ht="15" customHeight="1" thickBot="1" x14ac:dyDescent="0.25">
      <c r="A361" s="280" t="s">
        <v>1560</v>
      </c>
      <c r="B361" s="243" t="s">
        <v>1561</v>
      </c>
      <c r="C361" s="3">
        <v>0</v>
      </c>
      <c r="D361" s="3">
        <v>0</v>
      </c>
      <c r="E361" s="3">
        <v>0</v>
      </c>
      <c r="F361" s="3">
        <v>0</v>
      </c>
      <c r="G361" s="3">
        <v>0</v>
      </c>
      <c r="H361" s="3">
        <v>0</v>
      </c>
      <c r="I361" s="164">
        <v>0</v>
      </c>
      <c r="J361" s="1">
        <f t="shared" si="33"/>
        <v>0</v>
      </c>
      <c r="K361" s="1">
        <f t="shared" si="34"/>
        <v>0</v>
      </c>
      <c r="L361" s="1141"/>
      <c r="M361" s="1142"/>
      <c r="N361" s="1142"/>
      <c r="O361" s="1143"/>
      <c r="Q361" s="281" t="s">
        <v>547</v>
      </c>
      <c r="R361" s="3"/>
      <c r="S361" s="3"/>
      <c r="T361" s="3"/>
      <c r="U361" s="23"/>
      <c r="V361" s="23"/>
      <c r="W361" s="355"/>
      <c r="X361" s="355" t="s">
        <v>532</v>
      </c>
      <c r="Y361" s="350"/>
      <c r="Z361" s="3"/>
      <c r="AA361" s="14"/>
      <c r="AB361" s="15"/>
    </row>
    <row r="362" spans="1:28" ht="15" customHeight="1" x14ac:dyDescent="0.2">
      <c r="C362" s="1">
        <f t="shared" ref="C362:I362" si="36">SUM(C351:C361)</f>
        <v>76</v>
      </c>
      <c r="D362" s="1">
        <f>SUM(D351:D361)</f>
        <v>35</v>
      </c>
      <c r="E362" s="1">
        <f t="shared" si="36"/>
        <v>10</v>
      </c>
      <c r="F362" s="1">
        <f>SUM(F351:F361)</f>
        <v>31</v>
      </c>
      <c r="G362" s="1">
        <f t="shared" si="36"/>
        <v>145</v>
      </c>
      <c r="H362" s="1">
        <f t="shared" si="36"/>
        <v>141</v>
      </c>
      <c r="I362" s="1">
        <f t="shared" si="36"/>
        <v>80</v>
      </c>
      <c r="J362" s="1">
        <f t="shared" si="33"/>
        <v>76</v>
      </c>
      <c r="K362" s="1">
        <f t="shared" si="34"/>
        <v>80</v>
      </c>
    </row>
    <row r="363" spans="1:28" ht="15" customHeight="1" thickBot="1" x14ac:dyDescent="0.25"/>
    <row r="364" spans="1:28" ht="15" customHeight="1" thickBot="1" x14ac:dyDescent="0.25">
      <c r="A364" s="1147" t="s">
        <v>1106</v>
      </c>
      <c r="B364" s="1148"/>
      <c r="C364" s="1148"/>
      <c r="D364" s="1148"/>
      <c r="E364" s="1148"/>
      <c r="F364" s="1161"/>
      <c r="G364" s="1176" t="s">
        <v>1520</v>
      </c>
      <c r="H364" s="1148"/>
      <c r="I364" s="1177"/>
      <c r="L364" s="945" t="s">
        <v>495</v>
      </c>
      <c r="M364" s="946"/>
      <c r="N364" s="946"/>
      <c r="O364" s="947"/>
    </row>
    <row r="365" spans="1:28" ht="15" customHeight="1" thickBot="1" x14ac:dyDescent="0.25">
      <c r="A365" s="292" t="s">
        <v>496</v>
      </c>
      <c r="B365" s="298" t="s">
        <v>497</v>
      </c>
      <c r="C365" s="299" t="s">
        <v>498</v>
      </c>
      <c r="D365" s="299" t="s">
        <v>499</v>
      </c>
      <c r="E365" s="299" t="s">
        <v>500</v>
      </c>
      <c r="F365" s="299" t="s">
        <v>501</v>
      </c>
      <c r="G365" s="299" t="s">
        <v>502</v>
      </c>
      <c r="H365" s="299" t="s">
        <v>503</v>
      </c>
      <c r="I365" s="308" t="s">
        <v>504</v>
      </c>
      <c r="L365" s="948"/>
      <c r="M365" s="949"/>
      <c r="N365" s="949"/>
      <c r="O365" s="950"/>
      <c r="Q365" s="165" t="s">
        <v>1521</v>
      </c>
      <c r="R365" s="293" t="s">
        <v>716</v>
      </c>
      <c r="S365" s="293"/>
      <c r="T365" s="293"/>
      <c r="U365" s="293"/>
      <c r="V365" s="293"/>
      <c r="W365" s="293"/>
      <c r="X365" s="293"/>
      <c r="Y365" s="294"/>
    </row>
    <row r="366" spans="1:28" ht="15" customHeight="1" x14ac:dyDescent="0.2">
      <c r="A366" s="295" t="s">
        <v>521</v>
      </c>
      <c r="B366" s="239" t="s">
        <v>1107</v>
      </c>
      <c r="C366" s="240" t="s">
        <v>532</v>
      </c>
      <c r="D366" s="240"/>
      <c r="E366" s="240"/>
      <c r="F366" s="240"/>
      <c r="G366" s="240"/>
      <c r="H366" s="240"/>
      <c r="I366" s="241"/>
      <c r="J366" s="1">
        <f t="shared" ref="J366:J374" si="37">D366+E366+F366</f>
        <v>0</v>
      </c>
      <c r="K366" s="1">
        <f t="shared" ref="K366:K374" si="38">D366*2+E366</f>
        <v>0</v>
      </c>
      <c r="L366" s="1135" t="s">
        <v>528</v>
      </c>
      <c r="M366" s="1136"/>
      <c r="N366" s="1136"/>
      <c r="O366" s="1137"/>
      <c r="Q366" s="291" t="s">
        <v>716</v>
      </c>
      <c r="R366" s="10"/>
      <c r="S366" s="2"/>
      <c r="T366" s="20" t="s">
        <v>532</v>
      </c>
      <c r="U366" s="20"/>
      <c r="V366" s="2"/>
      <c r="W366" s="20" t="s">
        <v>532</v>
      </c>
      <c r="X366" s="20"/>
      <c r="Y366" s="21"/>
    </row>
    <row r="367" spans="1:28" ht="15" customHeight="1" x14ac:dyDescent="0.2">
      <c r="A367" s="296" t="s">
        <v>521</v>
      </c>
      <c r="B367" s="242"/>
      <c r="C367" s="2"/>
      <c r="D367" s="2"/>
      <c r="E367" s="2"/>
      <c r="F367" s="2"/>
      <c r="G367" s="2"/>
      <c r="H367" s="2"/>
      <c r="I367" s="162"/>
      <c r="J367" s="1">
        <f t="shared" si="37"/>
        <v>0</v>
      </c>
      <c r="K367" s="1">
        <f t="shared" si="38"/>
        <v>0</v>
      </c>
      <c r="L367" s="1138"/>
      <c r="M367" s="1139"/>
      <c r="N367" s="1139"/>
      <c r="O367" s="1140"/>
      <c r="Q367" s="291"/>
      <c r="R367" s="2"/>
      <c r="S367" s="10"/>
      <c r="T367" s="20" t="s">
        <v>532</v>
      </c>
      <c r="U367" s="20"/>
      <c r="V367" s="2"/>
      <c r="W367" s="20"/>
      <c r="X367" s="20"/>
      <c r="Y367" s="21"/>
    </row>
    <row r="368" spans="1:28" ht="15" customHeight="1" x14ac:dyDescent="0.2">
      <c r="A368" s="296" t="s">
        <v>521</v>
      </c>
      <c r="B368" s="242"/>
      <c r="C368" s="2"/>
      <c r="D368" s="2"/>
      <c r="E368" s="2"/>
      <c r="F368" s="2"/>
      <c r="G368" s="2"/>
      <c r="H368" s="2"/>
      <c r="I368" s="162"/>
      <c r="J368" s="1">
        <f t="shared" ref="J368:J369" si="39">D368+E368+F368</f>
        <v>0</v>
      </c>
      <c r="K368" s="1">
        <f t="shared" ref="K368:K369" si="40">D368*2+E368</f>
        <v>0</v>
      </c>
      <c r="L368" s="1138"/>
      <c r="M368" s="1139"/>
      <c r="N368" s="1139"/>
      <c r="O368" s="1140"/>
      <c r="Q368" s="291"/>
      <c r="R368" s="20"/>
      <c r="S368" s="20" t="s">
        <v>532</v>
      </c>
      <c r="T368" s="10"/>
      <c r="U368" s="20"/>
      <c r="V368" s="2"/>
      <c r="W368" s="20"/>
      <c r="X368" s="20"/>
      <c r="Y368" s="21"/>
    </row>
    <row r="369" spans="1:25" ht="15" customHeight="1" x14ac:dyDescent="0.2">
      <c r="A369" s="296" t="s">
        <v>521</v>
      </c>
      <c r="B369" s="242"/>
      <c r="C369" s="2"/>
      <c r="D369" s="2"/>
      <c r="E369" s="2"/>
      <c r="F369" s="2"/>
      <c r="G369" s="2"/>
      <c r="H369" s="2"/>
      <c r="I369" s="162"/>
      <c r="J369" s="1">
        <f t="shared" si="39"/>
        <v>0</v>
      </c>
      <c r="K369" s="1">
        <f t="shared" si="40"/>
        <v>0</v>
      </c>
      <c r="L369" s="1138"/>
      <c r="M369" s="1139"/>
      <c r="N369" s="1139"/>
      <c r="O369" s="1140"/>
      <c r="Q369" s="291"/>
      <c r="R369" s="20"/>
      <c r="S369" s="20"/>
      <c r="T369" s="2"/>
      <c r="U369" s="10"/>
      <c r="V369" s="2"/>
      <c r="W369" s="20" t="s">
        <v>532</v>
      </c>
      <c r="X369" s="20" t="s">
        <v>532</v>
      </c>
      <c r="Y369" s="21" t="s">
        <v>532</v>
      </c>
    </row>
    <row r="370" spans="1:25" ht="15" customHeight="1" x14ac:dyDescent="0.2">
      <c r="A370" s="296" t="s">
        <v>521</v>
      </c>
      <c r="B370" s="242"/>
      <c r="C370" s="2"/>
      <c r="D370" s="2"/>
      <c r="E370" s="2"/>
      <c r="F370" s="2"/>
      <c r="G370" s="2"/>
      <c r="H370" s="2"/>
      <c r="I370" s="162"/>
      <c r="J370" s="1">
        <f t="shared" si="37"/>
        <v>0</v>
      </c>
      <c r="K370" s="1">
        <f t="shared" si="38"/>
        <v>0</v>
      </c>
      <c r="L370" s="1138"/>
      <c r="M370" s="1139"/>
      <c r="N370" s="1139"/>
      <c r="O370" s="1140"/>
      <c r="Q370" s="291"/>
      <c r="R370" s="20"/>
      <c r="S370" s="20"/>
      <c r="T370" s="20"/>
      <c r="U370" s="20" t="s">
        <v>532</v>
      </c>
      <c r="V370" s="10"/>
      <c r="W370" s="2"/>
      <c r="X370" s="20"/>
      <c r="Y370" s="21"/>
    </row>
    <row r="371" spans="1:25" ht="15" customHeight="1" x14ac:dyDescent="0.2">
      <c r="A371" s="296" t="s">
        <v>521</v>
      </c>
      <c r="B371" s="242"/>
      <c r="C371" s="2"/>
      <c r="D371" s="2"/>
      <c r="E371" s="2"/>
      <c r="F371" s="2"/>
      <c r="G371" s="2"/>
      <c r="H371" s="2"/>
      <c r="I371" s="162"/>
      <c r="J371" s="1">
        <f t="shared" si="37"/>
        <v>0</v>
      </c>
      <c r="K371" s="1">
        <f t="shared" si="38"/>
        <v>0</v>
      </c>
      <c r="L371" s="1138"/>
      <c r="M371" s="1139"/>
      <c r="N371" s="1139"/>
      <c r="O371" s="1140"/>
      <c r="Q371" s="291"/>
      <c r="R371" s="20"/>
      <c r="S371" s="20"/>
      <c r="T371" s="20"/>
      <c r="U371" s="20"/>
      <c r="V371" s="2"/>
      <c r="W371" s="10"/>
      <c r="X371" s="20"/>
      <c r="Y371" s="21"/>
    </row>
    <row r="372" spans="1:25" ht="15" customHeight="1" x14ac:dyDescent="0.2">
      <c r="A372" s="296" t="s">
        <v>521</v>
      </c>
      <c r="B372" s="242"/>
      <c r="C372" s="2"/>
      <c r="D372" s="2"/>
      <c r="E372" s="2"/>
      <c r="F372" s="2"/>
      <c r="G372" s="2"/>
      <c r="H372" s="2"/>
      <c r="I372" s="162"/>
      <c r="J372" s="1">
        <f t="shared" si="37"/>
        <v>0</v>
      </c>
      <c r="K372" s="1">
        <f t="shared" si="38"/>
        <v>0</v>
      </c>
      <c r="L372" s="1138"/>
      <c r="M372" s="1139"/>
      <c r="N372" s="1139"/>
      <c r="O372" s="1140"/>
      <c r="Q372" s="291"/>
      <c r="R372" s="20"/>
      <c r="S372" s="20"/>
      <c r="T372" s="20"/>
      <c r="U372" s="20" t="s">
        <v>532</v>
      </c>
      <c r="V372" s="2"/>
      <c r="W372" s="2"/>
      <c r="X372" s="10"/>
      <c r="Y372" s="21"/>
    </row>
    <row r="373" spans="1:25" ht="15" customHeight="1" thickBot="1" x14ac:dyDescent="0.25">
      <c r="A373" s="297" t="s">
        <v>521</v>
      </c>
      <c r="B373" s="243"/>
      <c r="C373" s="3"/>
      <c r="D373" s="3"/>
      <c r="E373" s="3"/>
      <c r="F373" s="3"/>
      <c r="G373" s="3" t="s">
        <v>532</v>
      </c>
      <c r="H373" s="3" t="s">
        <v>532</v>
      </c>
      <c r="I373" s="164" t="s">
        <v>532</v>
      </c>
      <c r="J373" s="1">
        <f t="shared" si="37"/>
        <v>0</v>
      </c>
      <c r="K373" s="1">
        <f t="shared" si="38"/>
        <v>0</v>
      </c>
      <c r="L373" s="1141"/>
      <c r="M373" s="1142"/>
      <c r="N373" s="1142"/>
      <c r="O373" s="1143"/>
      <c r="Q373" s="292"/>
      <c r="R373" s="23"/>
      <c r="S373" s="23"/>
      <c r="T373" s="23"/>
      <c r="U373" s="23" t="s">
        <v>532</v>
      </c>
      <c r="V373" s="3"/>
      <c r="W373" s="3"/>
      <c r="X373" s="14"/>
      <c r="Y373" s="15"/>
    </row>
    <row r="374" spans="1:25" ht="15" customHeight="1" x14ac:dyDescent="0.2">
      <c r="C374" s="1">
        <v>0</v>
      </c>
      <c r="D374" s="1">
        <v>0</v>
      </c>
      <c r="E374" s="1">
        <v>0</v>
      </c>
      <c r="F374" s="1">
        <v>0</v>
      </c>
      <c r="G374" s="1">
        <v>0</v>
      </c>
      <c r="H374" s="1">
        <v>0</v>
      </c>
      <c r="I374" s="1">
        <v>0</v>
      </c>
      <c r="J374" s="1">
        <f t="shared" si="37"/>
        <v>0</v>
      </c>
      <c r="K374" s="1">
        <f t="shared" si="38"/>
        <v>0</v>
      </c>
      <c r="L374" s="156" t="s">
        <v>532</v>
      </c>
    </row>
    <row r="375" spans="1:25" ht="15" customHeight="1" thickBot="1" x14ac:dyDescent="0.25"/>
    <row r="376" spans="1:25" ht="15" customHeight="1" thickBot="1" x14ac:dyDescent="0.25">
      <c r="A376" s="1165" t="s">
        <v>1215</v>
      </c>
      <c r="B376" s="1166"/>
      <c r="C376" s="1166"/>
      <c r="D376" s="1166"/>
      <c r="E376" s="1166"/>
      <c r="F376" s="1166"/>
      <c r="G376" s="1162" t="s">
        <v>1520</v>
      </c>
      <c r="H376" s="1163"/>
      <c r="I376" s="1164"/>
      <c r="L376" s="945" t="s">
        <v>495</v>
      </c>
      <c r="M376" s="946"/>
      <c r="N376" s="946"/>
      <c r="O376" s="947"/>
    </row>
    <row r="377" spans="1:25" ht="15" customHeight="1" thickBot="1" x14ac:dyDescent="0.25">
      <c r="A377" s="310" t="s">
        <v>496</v>
      </c>
      <c r="B377" s="316" t="s">
        <v>497</v>
      </c>
      <c r="C377" s="317" t="s">
        <v>498</v>
      </c>
      <c r="D377" s="317" t="s">
        <v>499</v>
      </c>
      <c r="E377" s="317" t="s">
        <v>500</v>
      </c>
      <c r="F377" s="317" t="s">
        <v>501</v>
      </c>
      <c r="G377" s="318" t="s">
        <v>502</v>
      </c>
      <c r="H377" s="318" t="s">
        <v>503</v>
      </c>
      <c r="I377" s="319" t="s">
        <v>504</v>
      </c>
      <c r="L377" s="948"/>
      <c r="M377" s="949"/>
      <c r="N377" s="949"/>
      <c r="O377" s="950"/>
      <c r="Q377" s="165" t="s">
        <v>1521</v>
      </c>
      <c r="R377" s="311" t="s">
        <v>503</v>
      </c>
      <c r="S377" s="311" t="s">
        <v>1552</v>
      </c>
      <c r="T377" s="311" t="s">
        <v>1387</v>
      </c>
      <c r="U377" s="311"/>
      <c r="V377" s="311"/>
      <c r="W377" s="311"/>
      <c r="X377" s="311"/>
      <c r="Y377" s="312"/>
    </row>
    <row r="378" spans="1:25" ht="15" customHeight="1" x14ac:dyDescent="0.2">
      <c r="A378" s="313" t="s">
        <v>521</v>
      </c>
      <c r="B378" s="159" t="s">
        <v>1562</v>
      </c>
      <c r="C378" s="158"/>
      <c r="D378" s="158"/>
      <c r="E378" s="158"/>
      <c r="F378" s="158"/>
      <c r="G378" s="158"/>
      <c r="H378" s="158"/>
      <c r="I378" s="161"/>
      <c r="J378" s="1">
        <f t="shared" si="33"/>
        <v>0</v>
      </c>
      <c r="K378" s="1">
        <f t="shared" si="34"/>
        <v>0</v>
      </c>
      <c r="L378" s="1135" t="s">
        <v>528</v>
      </c>
      <c r="M378" s="1136"/>
      <c r="N378" s="1136"/>
      <c r="O378" s="1137"/>
      <c r="Q378" s="309" t="s">
        <v>503</v>
      </c>
      <c r="R378" s="10"/>
      <c r="S378" s="2"/>
      <c r="T378" s="20" t="s">
        <v>532</v>
      </c>
      <c r="U378" s="20"/>
      <c r="V378" s="2"/>
      <c r="W378" s="20" t="s">
        <v>532</v>
      </c>
      <c r="X378" s="20"/>
      <c r="Y378" s="21"/>
    </row>
    <row r="379" spans="1:25" ht="15" customHeight="1" x14ac:dyDescent="0.2">
      <c r="A379" s="314" t="s">
        <v>521</v>
      </c>
      <c r="B379" s="160" t="s">
        <v>1563</v>
      </c>
      <c r="C379" s="2"/>
      <c r="D379" s="2"/>
      <c r="E379" s="2"/>
      <c r="F379" s="2"/>
      <c r="G379" s="2"/>
      <c r="H379" s="2"/>
      <c r="I379" s="162"/>
      <c r="J379" s="1">
        <f t="shared" si="33"/>
        <v>0</v>
      </c>
      <c r="K379" s="1">
        <f t="shared" si="34"/>
        <v>0</v>
      </c>
      <c r="L379" s="1138"/>
      <c r="M379" s="1139"/>
      <c r="N379" s="1139"/>
      <c r="O379" s="1140"/>
      <c r="Q379" s="309" t="s">
        <v>1552</v>
      </c>
      <c r="R379" s="2"/>
      <c r="S379" s="10"/>
      <c r="T379" s="20" t="s">
        <v>532</v>
      </c>
      <c r="U379" s="20"/>
      <c r="V379" s="2"/>
      <c r="W379" s="20"/>
      <c r="X379" s="20"/>
      <c r="Y379" s="21"/>
    </row>
    <row r="380" spans="1:25" ht="15" customHeight="1" x14ac:dyDescent="0.2">
      <c r="A380" s="314" t="s">
        <v>521</v>
      </c>
      <c r="B380" s="160" t="s">
        <v>1564</v>
      </c>
      <c r="C380" s="2"/>
      <c r="D380" s="2"/>
      <c r="E380" s="2"/>
      <c r="F380" s="2"/>
      <c r="G380" s="2"/>
      <c r="H380" s="2"/>
      <c r="I380" s="162"/>
      <c r="J380" s="1">
        <f t="shared" si="33"/>
        <v>0</v>
      </c>
      <c r="K380" s="1">
        <f t="shared" si="34"/>
        <v>0</v>
      </c>
      <c r="L380" s="1138"/>
      <c r="M380" s="1139"/>
      <c r="N380" s="1139"/>
      <c r="O380" s="1140"/>
      <c r="Q380" s="309" t="s">
        <v>1387</v>
      </c>
      <c r="R380" s="20"/>
      <c r="S380" s="20" t="s">
        <v>532</v>
      </c>
      <c r="T380" s="10"/>
      <c r="U380" s="20"/>
      <c r="V380" s="2"/>
      <c r="W380" s="20"/>
      <c r="X380" s="20"/>
      <c r="Y380" s="21"/>
    </row>
    <row r="381" spans="1:25" ht="15" customHeight="1" x14ac:dyDescent="0.2">
      <c r="A381" s="314"/>
      <c r="B381" s="160"/>
      <c r="C381" s="2"/>
      <c r="D381" s="2"/>
      <c r="E381" s="2"/>
      <c r="F381" s="2"/>
      <c r="G381" s="2"/>
      <c r="H381" s="2"/>
      <c r="I381" s="162"/>
      <c r="J381" s="1">
        <f t="shared" si="33"/>
        <v>0</v>
      </c>
      <c r="K381" s="1">
        <f t="shared" si="34"/>
        <v>0</v>
      </c>
      <c r="L381" s="1138"/>
      <c r="M381" s="1139"/>
      <c r="N381" s="1139"/>
      <c r="O381" s="1140"/>
      <c r="Q381" s="309"/>
      <c r="R381" s="20"/>
      <c r="S381" s="20"/>
      <c r="T381" s="2"/>
      <c r="U381" s="10"/>
      <c r="V381" s="2"/>
      <c r="W381" s="20" t="s">
        <v>532</v>
      </c>
      <c r="X381" s="20" t="s">
        <v>532</v>
      </c>
      <c r="Y381" s="21" t="s">
        <v>532</v>
      </c>
    </row>
    <row r="382" spans="1:25" ht="15" customHeight="1" x14ac:dyDescent="0.2">
      <c r="A382" s="314"/>
      <c r="B382" s="160"/>
      <c r="C382" s="2"/>
      <c r="D382" s="2"/>
      <c r="E382" s="2"/>
      <c r="F382" s="2"/>
      <c r="G382" s="2"/>
      <c r="H382" s="2"/>
      <c r="I382" s="162"/>
      <c r="J382" s="1">
        <f t="shared" si="33"/>
        <v>0</v>
      </c>
      <c r="K382" s="1">
        <f t="shared" si="34"/>
        <v>0</v>
      </c>
      <c r="L382" s="1138"/>
      <c r="M382" s="1139"/>
      <c r="N382" s="1139"/>
      <c r="O382" s="1140"/>
      <c r="Q382" s="309"/>
      <c r="R382" s="20"/>
      <c r="S382" s="20"/>
      <c r="T382" s="20"/>
      <c r="U382" s="20" t="s">
        <v>532</v>
      </c>
      <c r="V382" s="10"/>
      <c r="W382" s="2"/>
      <c r="X382" s="20"/>
      <c r="Y382" s="21"/>
    </row>
    <row r="383" spans="1:25" ht="15" customHeight="1" x14ac:dyDescent="0.2">
      <c r="A383" s="314"/>
      <c r="B383" s="160"/>
      <c r="C383" s="2"/>
      <c r="D383" s="2"/>
      <c r="E383" s="2"/>
      <c r="F383" s="2"/>
      <c r="G383" s="2"/>
      <c r="H383" s="2"/>
      <c r="I383" s="162"/>
      <c r="J383" s="1">
        <f t="shared" si="33"/>
        <v>0</v>
      </c>
      <c r="K383" s="1">
        <f t="shared" si="34"/>
        <v>0</v>
      </c>
      <c r="L383" s="1138"/>
      <c r="M383" s="1139"/>
      <c r="N383" s="1139"/>
      <c r="O383" s="1140"/>
      <c r="Q383" s="309"/>
      <c r="R383" s="20"/>
      <c r="S383" s="20"/>
      <c r="T383" s="20"/>
      <c r="U383" s="20"/>
      <c r="V383" s="2"/>
      <c r="W383" s="10"/>
      <c r="X383" s="20"/>
      <c r="Y383" s="21"/>
    </row>
    <row r="384" spans="1:25" ht="15" customHeight="1" x14ac:dyDescent="0.2">
      <c r="A384" s="314"/>
      <c r="B384" s="160"/>
      <c r="C384" s="2"/>
      <c r="D384" s="2"/>
      <c r="E384" s="2"/>
      <c r="F384" s="2"/>
      <c r="G384" s="2"/>
      <c r="H384" s="2"/>
      <c r="I384" s="162"/>
      <c r="J384" s="1">
        <f t="shared" si="33"/>
        <v>0</v>
      </c>
      <c r="K384" s="1">
        <f t="shared" si="34"/>
        <v>0</v>
      </c>
      <c r="L384" s="1138"/>
      <c r="M384" s="1139"/>
      <c r="N384" s="1139"/>
      <c r="O384" s="1140"/>
      <c r="Q384" s="309"/>
      <c r="R384" s="20"/>
      <c r="S384" s="20"/>
      <c r="T384" s="20"/>
      <c r="U384" s="20" t="s">
        <v>532</v>
      </c>
      <c r="V384" s="2"/>
      <c r="W384" s="2"/>
      <c r="X384" s="10"/>
      <c r="Y384" s="21"/>
    </row>
    <row r="385" spans="1:31" ht="15" customHeight="1" thickBot="1" x14ac:dyDescent="0.25">
      <c r="A385" s="315"/>
      <c r="B385" s="163"/>
      <c r="C385" s="3"/>
      <c r="D385" s="3"/>
      <c r="E385" s="3"/>
      <c r="F385" s="3"/>
      <c r="G385" s="3"/>
      <c r="H385" s="3"/>
      <c r="I385" s="164"/>
      <c r="J385" s="1">
        <f t="shared" si="33"/>
        <v>0</v>
      </c>
      <c r="K385" s="1">
        <f t="shared" si="34"/>
        <v>0</v>
      </c>
      <c r="L385" s="1141"/>
      <c r="M385" s="1142"/>
      <c r="N385" s="1142"/>
      <c r="O385" s="1143"/>
      <c r="Q385" s="310"/>
      <c r="R385" s="23"/>
      <c r="S385" s="23"/>
      <c r="T385" s="23"/>
      <c r="U385" s="23" t="s">
        <v>532</v>
      </c>
      <c r="V385" s="3"/>
      <c r="W385" s="3"/>
      <c r="X385" s="14"/>
      <c r="Y385" s="15"/>
    </row>
    <row r="386" spans="1:31" ht="15" customHeight="1" x14ac:dyDescent="0.2">
      <c r="C386" s="1">
        <f t="shared" ref="C386:I386" si="41">SUM(C378:C385)</f>
        <v>0</v>
      </c>
      <c r="D386" s="1">
        <f t="shared" si="41"/>
        <v>0</v>
      </c>
      <c r="E386" s="1">
        <f t="shared" si="41"/>
        <v>0</v>
      </c>
      <c r="F386" s="1">
        <f t="shared" si="41"/>
        <v>0</v>
      </c>
      <c r="G386" s="1">
        <f t="shared" si="41"/>
        <v>0</v>
      </c>
      <c r="H386" s="1">
        <f t="shared" si="41"/>
        <v>0</v>
      </c>
      <c r="I386" s="1">
        <f t="shared" si="41"/>
        <v>0</v>
      </c>
      <c r="J386" s="1">
        <f t="shared" si="33"/>
        <v>0</v>
      </c>
      <c r="K386" s="1">
        <f t="shared" si="34"/>
        <v>0</v>
      </c>
    </row>
    <row r="387" spans="1:31" ht="15" customHeight="1" thickBot="1" x14ac:dyDescent="0.25"/>
    <row r="388" spans="1:31" ht="15" customHeight="1" x14ac:dyDescent="0.2">
      <c r="A388" s="1131" t="s">
        <v>491</v>
      </c>
      <c r="B388" s="1132"/>
      <c r="C388" s="1170" t="s">
        <v>1565</v>
      </c>
      <c r="D388" s="1171"/>
      <c r="E388" s="1171"/>
      <c r="F388" s="1171"/>
      <c r="G388" s="1171"/>
      <c r="H388" s="1171"/>
      <c r="I388" s="1172"/>
    </row>
    <row r="389" spans="1:31" ht="15" customHeight="1" thickBot="1" x14ac:dyDescent="0.25">
      <c r="A389" s="1133"/>
      <c r="B389" s="1134"/>
      <c r="C389" s="1173"/>
      <c r="D389" s="1174"/>
      <c r="E389" s="1174"/>
      <c r="F389" s="1174"/>
      <c r="G389" s="1174"/>
      <c r="H389" s="1174"/>
      <c r="I389" s="1175"/>
    </row>
    <row r="390" spans="1:31" ht="15" customHeight="1" thickBot="1" x14ac:dyDescent="0.25"/>
    <row r="391" spans="1:31" ht="15" customHeight="1" thickBot="1" x14ac:dyDescent="0.25">
      <c r="A391" s="1117" t="s">
        <v>395</v>
      </c>
      <c r="B391" s="1118"/>
      <c r="C391" s="1118"/>
      <c r="D391" s="1118"/>
      <c r="E391" s="1118"/>
      <c r="F391" s="1118"/>
      <c r="G391" s="1111" t="s">
        <v>1565</v>
      </c>
      <c r="H391" s="1112"/>
      <c r="I391" s="1113"/>
      <c r="L391" s="986" t="s">
        <v>588</v>
      </c>
      <c r="M391" s="987"/>
      <c r="N391" s="987"/>
      <c r="O391" s="988"/>
    </row>
    <row r="392" spans="1:31" ht="15" customHeight="1" thickBot="1" x14ac:dyDescent="0.25">
      <c r="A392" s="231" t="s">
        <v>496</v>
      </c>
      <c r="B392" s="232" t="s">
        <v>497</v>
      </c>
      <c r="C392" s="233" t="s">
        <v>498</v>
      </c>
      <c r="D392" s="233" t="s">
        <v>499</v>
      </c>
      <c r="E392" s="233" t="s">
        <v>500</v>
      </c>
      <c r="F392" s="233" t="s">
        <v>501</v>
      </c>
      <c r="G392" s="234" t="s">
        <v>502</v>
      </c>
      <c r="H392" s="234" t="s">
        <v>503</v>
      </c>
      <c r="I392" s="235" t="s">
        <v>504</v>
      </c>
      <c r="L392" s="989"/>
      <c r="M392" s="990"/>
      <c r="N392" s="990"/>
      <c r="O392" s="991"/>
      <c r="Q392" s="165" t="s">
        <v>1566</v>
      </c>
      <c r="R392" s="302" t="s">
        <v>500</v>
      </c>
      <c r="S392" s="302" t="s">
        <v>44</v>
      </c>
      <c r="T392" s="302" t="s">
        <v>405</v>
      </c>
      <c r="U392" s="302" t="s">
        <v>757</v>
      </c>
      <c r="V392" s="302" t="s">
        <v>1567</v>
      </c>
      <c r="W392" s="302" t="s">
        <v>1568</v>
      </c>
      <c r="X392" s="302" t="s">
        <v>229</v>
      </c>
      <c r="Y392" s="302" t="s">
        <v>1111</v>
      </c>
      <c r="Z392" s="302" t="s">
        <v>702</v>
      </c>
      <c r="AA392" s="302" t="s">
        <v>1112</v>
      </c>
      <c r="AB392" s="302" t="s">
        <v>1313</v>
      </c>
      <c r="AC392" s="302" t="s">
        <v>653</v>
      </c>
      <c r="AD392" s="302" t="s">
        <v>613</v>
      </c>
      <c r="AE392" s="229" t="s">
        <v>1214</v>
      </c>
    </row>
    <row r="393" spans="1:31" ht="15" customHeight="1" x14ac:dyDescent="0.2">
      <c r="A393" s="236">
        <v>1</v>
      </c>
      <c r="B393" s="239" t="s">
        <v>400</v>
      </c>
      <c r="C393" s="240">
        <v>26</v>
      </c>
      <c r="D393" s="240">
        <v>19</v>
      </c>
      <c r="E393" s="240">
        <v>5</v>
      </c>
      <c r="F393" s="240">
        <v>2</v>
      </c>
      <c r="G393" s="240">
        <v>81</v>
      </c>
      <c r="H393" s="240">
        <v>17</v>
      </c>
      <c r="I393" s="241">
        <v>43</v>
      </c>
      <c r="J393" s="1">
        <f t="shared" si="33"/>
        <v>26</v>
      </c>
      <c r="K393" s="1">
        <f t="shared" si="34"/>
        <v>43</v>
      </c>
      <c r="L393" s="1135" t="s">
        <v>1569</v>
      </c>
      <c r="M393" s="1136"/>
      <c r="N393" s="1136"/>
      <c r="O393" s="1137"/>
      <c r="Q393" s="230" t="s">
        <v>500</v>
      </c>
      <c r="R393" s="10"/>
      <c r="S393" s="2"/>
      <c r="T393" s="20" t="s">
        <v>532</v>
      </c>
      <c r="U393" s="20"/>
      <c r="V393" s="2"/>
      <c r="W393" s="20" t="s">
        <v>532</v>
      </c>
      <c r="X393" s="20"/>
      <c r="Y393" s="2"/>
      <c r="Z393" s="2"/>
      <c r="AA393" s="2"/>
      <c r="AB393" s="2"/>
      <c r="AC393" s="2"/>
      <c r="AD393" s="2"/>
      <c r="AE393" s="162"/>
    </row>
    <row r="394" spans="1:31" ht="15" customHeight="1" x14ac:dyDescent="0.2">
      <c r="A394" s="237">
        <v>2</v>
      </c>
      <c r="B394" s="242" t="s">
        <v>1099</v>
      </c>
      <c r="C394" s="2">
        <v>26</v>
      </c>
      <c r="D394" s="2">
        <v>17</v>
      </c>
      <c r="E394" s="2">
        <v>3</v>
      </c>
      <c r="F394" s="2">
        <v>6</v>
      </c>
      <c r="G394" s="2">
        <v>58</v>
      </c>
      <c r="H394" s="2">
        <v>32</v>
      </c>
      <c r="I394" s="162">
        <v>37</v>
      </c>
      <c r="J394" s="1">
        <f t="shared" si="33"/>
        <v>26</v>
      </c>
      <c r="K394" s="1">
        <f t="shared" si="34"/>
        <v>37</v>
      </c>
      <c r="L394" s="1138"/>
      <c r="M394" s="1139"/>
      <c r="N394" s="1139"/>
      <c r="O394" s="1140"/>
      <c r="Q394" s="230" t="s">
        <v>44</v>
      </c>
      <c r="R394" s="2"/>
      <c r="S394" s="10"/>
      <c r="T394" s="20" t="s">
        <v>532</v>
      </c>
      <c r="U394" s="20"/>
      <c r="V394" s="2"/>
      <c r="W394" s="20"/>
      <c r="X394" s="20"/>
      <c r="Y394" s="2"/>
      <c r="Z394" s="2"/>
      <c r="AA394" s="2"/>
      <c r="AB394" s="2"/>
      <c r="AC394" s="2"/>
      <c r="AD394" s="2"/>
      <c r="AE394" s="162"/>
    </row>
    <row r="395" spans="1:31" ht="15" customHeight="1" x14ac:dyDescent="0.2">
      <c r="A395" s="237">
        <v>3</v>
      </c>
      <c r="B395" s="242" t="s">
        <v>1431</v>
      </c>
      <c r="C395" s="2">
        <v>26</v>
      </c>
      <c r="D395" s="2">
        <v>17</v>
      </c>
      <c r="E395" s="2">
        <v>4</v>
      </c>
      <c r="F395" s="2">
        <v>5</v>
      </c>
      <c r="G395" s="2">
        <v>54</v>
      </c>
      <c r="H395" s="2">
        <v>25</v>
      </c>
      <c r="I395" s="162" t="s">
        <v>1570</v>
      </c>
      <c r="J395" s="1">
        <f t="shared" si="33"/>
        <v>26</v>
      </c>
      <c r="K395" s="1">
        <f t="shared" si="34"/>
        <v>38</v>
      </c>
      <c r="L395" s="1138"/>
      <c r="M395" s="1139"/>
      <c r="N395" s="1139"/>
      <c r="O395" s="1140"/>
      <c r="Q395" s="230" t="s">
        <v>405</v>
      </c>
      <c r="R395" s="20"/>
      <c r="S395" s="20" t="s">
        <v>532</v>
      </c>
      <c r="T395" s="10"/>
      <c r="U395" s="20"/>
      <c r="V395" s="2"/>
      <c r="W395" s="20"/>
      <c r="X395" s="20"/>
      <c r="Y395" s="2"/>
      <c r="Z395" s="2"/>
      <c r="AA395" s="2"/>
      <c r="AB395" s="2"/>
      <c r="AC395" s="2"/>
      <c r="AD395" s="2"/>
      <c r="AE395" s="162"/>
    </row>
    <row r="396" spans="1:31" ht="15" customHeight="1" x14ac:dyDescent="0.2">
      <c r="A396" s="237">
        <v>4</v>
      </c>
      <c r="B396" s="242" t="s">
        <v>397</v>
      </c>
      <c r="C396" s="2">
        <v>26</v>
      </c>
      <c r="D396" s="2">
        <v>15</v>
      </c>
      <c r="E396" s="2">
        <v>3</v>
      </c>
      <c r="F396" s="2">
        <v>8</v>
      </c>
      <c r="G396" s="2">
        <v>63</v>
      </c>
      <c r="H396" s="2">
        <v>33</v>
      </c>
      <c r="I396" s="162">
        <v>33</v>
      </c>
      <c r="J396" s="1">
        <f t="shared" si="33"/>
        <v>26</v>
      </c>
      <c r="K396" s="1">
        <f t="shared" si="34"/>
        <v>33</v>
      </c>
      <c r="L396" s="1138"/>
      <c r="M396" s="1139"/>
      <c r="N396" s="1139"/>
      <c r="O396" s="1140"/>
      <c r="Q396" s="230" t="s">
        <v>757</v>
      </c>
      <c r="R396" s="20"/>
      <c r="S396" s="20"/>
      <c r="T396" s="2"/>
      <c r="U396" s="10"/>
      <c r="V396" s="2"/>
      <c r="W396" s="20" t="s">
        <v>532</v>
      </c>
      <c r="X396" s="20" t="s">
        <v>532</v>
      </c>
      <c r="Y396" s="2"/>
      <c r="Z396" s="2"/>
      <c r="AA396" s="2"/>
      <c r="AB396" s="2"/>
      <c r="AC396" s="2"/>
      <c r="AD396" s="2"/>
      <c r="AE396" s="162"/>
    </row>
    <row r="397" spans="1:31" ht="15" customHeight="1" x14ac:dyDescent="0.2">
      <c r="A397" s="237">
        <v>5</v>
      </c>
      <c r="B397" s="242" t="s">
        <v>762</v>
      </c>
      <c r="C397" s="2">
        <v>26</v>
      </c>
      <c r="D397" s="2">
        <v>15</v>
      </c>
      <c r="E397" s="2">
        <v>3</v>
      </c>
      <c r="F397" s="2">
        <v>8</v>
      </c>
      <c r="G397" s="2">
        <v>44</v>
      </c>
      <c r="H397" s="2">
        <v>40</v>
      </c>
      <c r="I397" s="162">
        <v>33</v>
      </c>
      <c r="J397" s="1">
        <f t="shared" si="33"/>
        <v>26</v>
      </c>
      <c r="K397" s="1">
        <f t="shared" si="34"/>
        <v>33</v>
      </c>
      <c r="L397" s="1138"/>
      <c r="M397" s="1139"/>
      <c r="N397" s="1139"/>
      <c r="O397" s="1140"/>
      <c r="Q397" s="230" t="s">
        <v>1567</v>
      </c>
      <c r="R397" s="20"/>
      <c r="S397" s="20"/>
      <c r="T397" s="20"/>
      <c r="U397" s="20" t="s">
        <v>532</v>
      </c>
      <c r="V397" s="10"/>
      <c r="W397" s="2"/>
      <c r="X397" s="20"/>
      <c r="Y397" s="2"/>
      <c r="Z397" s="2"/>
      <c r="AA397" s="2"/>
      <c r="AB397" s="2"/>
      <c r="AC397" s="2"/>
      <c r="AD397" s="2"/>
      <c r="AE397" s="162"/>
    </row>
    <row r="398" spans="1:31" ht="15" customHeight="1" x14ac:dyDescent="0.2">
      <c r="A398" s="237">
        <v>6</v>
      </c>
      <c r="B398" s="242" t="s">
        <v>235</v>
      </c>
      <c r="C398" s="2">
        <v>26</v>
      </c>
      <c r="D398" s="2">
        <v>12</v>
      </c>
      <c r="E398" s="2">
        <v>6</v>
      </c>
      <c r="F398" s="2">
        <v>8</v>
      </c>
      <c r="G398" s="2">
        <v>57</v>
      </c>
      <c r="H398" s="2">
        <v>34</v>
      </c>
      <c r="I398" s="162">
        <v>30</v>
      </c>
      <c r="J398" s="1">
        <f t="shared" si="33"/>
        <v>26</v>
      </c>
      <c r="K398" s="1">
        <f t="shared" si="34"/>
        <v>30</v>
      </c>
      <c r="L398" s="1138"/>
      <c r="M398" s="1139"/>
      <c r="N398" s="1139"/>
      <c r="O398" s="1140"/>
      <c r="Q398" s="230" t="s">
        <v>1568</v>
      </c>
      <c r="R398" s="20"/>
      <c r="S398" s="20"/>
      <c r="T398" s="20"/>
      <c r="U398" s="20"/>
      <c r="V398" s="2"/>
      <c r="W398" s="10"/>
      <c r="X398" s="20"/>
      <c r="Y398" s="2"/>
      <c r="Z398" s="2"/>
      <c r="AA398" s="2"/>
      <c r="AB398" s="2"/>
      <c r="AC398" s="2"/>
      <c r="AD398" s="2"/>
      <c r="AE398" s="162"/>
    </row>
    <row r="399" spans="1:31" ht="15" customHeight="1" x14ac:dyDescent="0.2">
      <c r="A399" s="237">
        <v>7</v>
      </c>
      <c r="B399" s="242" t="s">
        <v>1226</v>
      </c>
      <c r="C399" s="2">
        <v>26</v>
      </c>
      <c r="D399" s="2">
        <v>12</v>
      </c>
      <c r="E399" s="2">
        <v>6</v>
      </c>
      <c r="F399" s="2">
        <v>8</v>
      </c>
      <c r="G399" s="2">
        <v>57</v>
      </c>
      <c r="H399" s="2">
        <v>41</v>
      </c>
      <c r="I399" s="162">
        <v>30</v>
      </c>
      <c r="J399" s="1">
        <f t="shared" si="33"/>
        <v>26</v>
      </c>
      <c r="K399" s="1">
        <f t="shared" si="34"/>
        <v>30</v>
      </c>
      <c r="L399" s="1138"/>
      <c r="M399" s="1139"/>
      <c r="N399" s="1139"/>
      <c r="O399" s="1140"/>
      <c r="Q399" s="230" t="s">
        <v>229</v>
      </c>
      <c r="R399" s="20"/>
      <c r="S399" s="20"/>
      <c r="T399" s="20"/>
      <c r="U399" s="20" t="s">
        <v>532</v>
      </c>
      <c r="V399" s="2"/>
      <c r="W399" s="2"/>
      <c r="X399" s="10"/>
      <c r="Y399" s="2"/>
      <c r="Z399" s="20" t="s">
        <v>532</v>
      </c>
      <c r="AA399" s="20"/>
      <c r="AB399" s="2"/>
      <c r="AC399" s="20" t="s">
        <v>532</v>
      </c>
      <c r="AD399" s="20"/>
      <c r="AE399" s="21"/>
    </row>
    <row r="400" spans="1:31" ht="15" customHeight="1" x14ac:dyDescent="0.2">
      <c r="A400" s="237">
        <v>8</v>
      </c>
      <c r="B400" s="242" t="s">
        <v>406</v>
      </c>
      <c r="C400" s="2">
        <v>26</v>
      </c>
      <c r="D400" s="2">
        <v>9</v>
      </c>
      <c r="E400" s="2">
        <v>6</v>
      </c>
      <c r="F400" s="2">
        <v>11</v>
      </c>
      <c r="G400" s="2">
        <v>48</v>
      </c>
      <c r="H400" s="2">
        <v>62</v>
      </c>
      <c r="I400" s="162">
        <v>24</v>
      </c>
      <c r="J400" s="1">
        <f t="shared" si="33"/>
        <v>26</v>
      </c>
      <c r="K400" s="1">
        <f t="shared" si="34"/>
        <v>24</v>
      </c>
      <c r="L400" s="1138"/>
      <c r="M400" s="1139"/>
      <c r="N400" s="1139"/>
      <c r="O400" s="1140"/>
      <c r="Q400" s="230" t="s">
        <v>1111</v>
      </c>
      <c r="R400" s="2"/>
      <c r="S400" s="2"/>
      <c r="T400" s="2"/>
      <c r="U400" s="2"/>
      <c r="V400" s="2"/>
      <c r="W400" s="2"/>
      <c r="X400" s="2"/>
      <c r="Y400" s="10"/>
      <c r="Z400" s="20" t="s">
        <v>532</v>
      </c>
      <c r="AA400" s="20"/>
      <c r="AB400" s="2"/>
      <c r="AC400" s="20"/>
      <c r="AD400" s="20"/>
      <c r="AE400" s="21"/>
    </row>
    <row r="401" spans="1:31" ht="15" customHeight="1" x14ac:dyDescent="0.2">
      <c r="A401" s="237">
        <v>9</v>
      </c>
      <c r="B401" s="242" t="s">
        <v>1314</v>
      </c>
      <c r="C401" s="2">
        <v>26</v>
      </c>
      <c r="D401" s="2">
        <v>11</v>
      </c>
      <c r="E401" s="2">
        <v>1</v>
      </c>
      <c r="F401" s="2">
        <v>14</v>
      </c>
      <c r="G401" s="2">
        <v>41</v>
      </c>
      <c r="H401" s="2">
        <v>54</v>
      </c>
      <c r="I401" s="162">
        <v>23</v>
      </c>
      <c r="J401" s="1">
        <f t="shared" si="33"/>
        <v>26</v>
      </c>
      <c r="K401" s="1">
        <f t="shared" si="34"/>
        <v>23</v>
      </c>
      <c r="L401" s="1138"/>
      <c r="M401" s="1139"/>
      <c r="N401" s="1139"/>
      <c r="O401" s="1140"/>
      <c r="Q401" s="230" t="s">
        <v>702</v>
      </c>
      <c r="R401" s="2"/>
      <c r="S401" s="2"/>
      <c r="T401" s="2"/>
      <c r="U401" s="2"/>
      <c r="V401" s="2"/>
      <c r="W401" s="2"/>
      <c r="X401" s="20"/>
      <c r="Y401" s="20" t="s">
        <v>532</v>
      </c>
      <c r="Z401" s="10"/>
      <c r="AA401" s="20"/>
      <c r="AB401" s="2"/>
      <c r="AC401" s="20"/>
      <c r="AD401" s="20"/>
      <c r="AE401" s="21"/>
    </row>
    <row r="402" spans="1:31" ht="15" customHeight="1" x14ac:dyDescent="0.2">
      <c r="A402" s="237">
        <v>10</v>
      </c>
      <c r="B402" s="242" t="s">
        <v>401</v>
      </c>
      <c r="C402" s="2">
        <v>26</v>
      </c>
      <c r="D402" s="2">
        <v>7</v>
      </c>
      <c r="E402" s="2">
        <v>8</v>
      </c>
      <c r="F402" s="2">
        <v>11</v>
      </c>
      <c r="G402" s="2">
        <v>38</v>
      </c>
      <c r="H402" s="2">
        <v>42</v>
      </c>
      <c r="I402" s="162">
        <v>22</v>
      </c>
      <c r="J402" s="1">
        <f t="shared" si="33"/>
        <v>26</v>
      </c>
      <c r="K402" s="1">
        <f t="shared" si="34"/>
        <v>22</v>
      </c>
      <c r="L402" s="1138"/>
      <c r="M402" s="1139"/>
      <c r="N402" s="1139"/>
      <c r="O402" s="1140"/>
      <c r="Q402" s="230" t="s">
        <v>1112</v>
      </c>
      <c r="R402" s="2"/>
      <c r="S402" s="2"/>
      <c r="T402" s="2"/>
      <c r="U402" s="2"/>
      <c r="V402" s="2"/>
      <c r="W402" s="2"/>
      <c r="X402" s="20"/>
      <c r="Y402" s="20"/>
      <c r="Z402" s="2"/>
      <c r="AA402" s="10"/>
      <c r="AB402" s="2"/>
      <c r="AC402" s="20" t="s">
        <v>532</v>
      </c>
      <c r="AD402" s="20" t="s">
        <v>532</v>
      </c>
      <c r="AE402" s="21" t="s">
        <v>532</v>
      </c>
    </row>
    <row r="403" spans="1:31" ht="15" customHeight="1" x14ac:dyDescent="0.2">
      <c r="A403" s="237">
        <v>11</v>
      </c>
      <c r="B403" s="242" t="s">
        <v>1571</v>
      </c>
      <c r="C403" s="2">
        <v>26</v>
      </c>
      <c r="D403" s="2">
        <v>7</v>
      </c>
      <c r="E403" s="2">
        <v>5</v>
      </c>
      <c r="F403" s="2">
        <v>14</v>
      </c>
      <c r="G403" s="2">
        <v>29</v>
      </c>
      <c r="H403" s="2">
        <v>61</v>
      </c>
      <c r="I403" s="162">
        <v>19</v>
      </c>
      <c r="J403" s="1">
        <f t="shared" ref="J403:J466" si="42">D403+E403+F403</f>
        <v>26</v>
      </c>
      <c r="K403" s="1">
        <f t="shared" ref="K403:K466" si="43">D403*2+E403</f>
        <v>19</v>
      </c>
      <c r="L403" s="1138"/>
      <c r="M403" s="1139"/>
      <c r="N403" s="1139"/>
      <c r="O403" s="1140"/>
      <c r="Q403" s="230" t="s">
        <v>1313</v>
      </c>
      <c r="R403" s="2"/>
      <c r="S403" s="2"/>
      <c r="T403" s="2"/>
      <c r="U403" s="2"/>
      <c r="V403" s="2"/>
      <c r="W403" s="2"/>
      <c r="X403" s="20"/>
      <c r="Y403" s="20"/>
      <c r="Z403" s="20"/>
      <c r="AA403" s="20" t="s">
        <v>532</v>
      </c>
      <c r="AB403" s="10"/>
      <c r="AC403" s="2"/>
      <c r="AD403" s="20"/>
      <c r="AE403" s="21"/>
    </row>
    <row r="404" spans="1:31" ht="15" customHeight="1" x14ac:dyDescent="0.2">
      <c r="A404" s="237">
        <v>12</v>
      </c>
      <c r="B404" s="242" t="s">
        <v>42</v>
      </c>
      <c r="C404" s="2">
        <v>26</v>
      </c>
      <c r="D404" s="2">
        <v>6</v>
      </c>
      <c r="E404" s="2">
        <v>3</v>
      </c>
      <c r="F404" s="2">
        <v>17</v>
      </c>
      <c r="G404" s="2">
        <v>38</v>
      </c>
      <c r="H404" s="2">
        <v>59</v>
      </c>
      <c r="I404" s="162">
        <v>15</v>
      </c>
      <c r="J404" s="1">
        <f t="shared" si="42"/>
        <v>26</v>
      </c>
      <c r="K404" s="1">
        <f t="shared" si="43"/>
        <v>15</v>
      </c>
      <c r="L404" s="1138"/>
      <c r="M404" s="1139"/>
      <c r="N404" s="1139"/>
      <c r="O404" s="1140"/>
      <c r="Q404" s="230" t="s">
        <v>653</v>
      </c>
      <c r="R404" s="2"/>
      <c r="S404" s="2"/>
      <c r="T404" s="2"/>
      <c r="U404" s="2"/>
      <c r="V404" s="2"/>
      <c r="W404" s="2"/>
      <c r="X404" s="20"/>
      <c r="Y404" s="20"/>
      <c r="Z404" s="20"/>
      <c r="AA404" s="20"/>
      <c r="AB404" s="2"/>
      <c r="AC404" s="10"/>
      <c r="AD404" s="20"/>
      <c r="AE404" s="21"/>
    </row>
    <row r="405" spans="1:31" ht="15" customHeight="1" x14ac:dyDescent="0.2">
      <c r="A405" s="237">
        <v>13</v>
      </c>
      <c r="B405" s="242" t="s">
        <v>1572</v>
      </c>
      <c r="C405" s="2">
        <v>26</v>
      </c>
      <c r="D405" s="2">
        <v>5</v>
      </c>
      <c r="E405" s="2">
        <v>3</v>
      </c>
      <c r="F405" s="2">
        <v>18</v>
      </c>
      <c r="G405" s="2">
        <v>18</v>
      </c>
      <c r="H405" s="2">
        <v>55</v>
      </c>
      <c r="I405" s="162">
        <v>13</v>
      </c>
      <c r="J405" s="1">
        <f t="shared" si="42"/>
        <v>26</v>
      </c>
      <c r="K405" s="1">
        <f t="shared" si="43"/>
        <v>13</v>
      </c>
      <c r="L405" s="1138"/>
      <c r="M405" s="1139"/>
      <c r="N405" s="1139"/>
      <c r="O405" s="1140"/>
      <c r="Q405" s="230" t="s">
        <v>613</v>
      </c>
      <c r="R405" s="2"/>
      <c r="S405" s="2"/>
      <c r="T405" s="2"/>
      <c r="U405" s="2"/>
      <c r="V405" s="2"/>
      <c r="W405" s="2"/>
      <c r="X405" s="20"/>
      <c r="Y405" s="20"/>
      <c r="Z405" s="20"/>
      <c r="AA405" s="20" t="s">
        <v>532</v>
      </c>
      <c r="AB405" s="2"/>
      <c r="AC405" s="2"/>
      <c r="AD405" s="10"/>
      <c r="AE405" s="21"/>
    </row>
    <row r="406" spans="1:31" ht="15" customHeight="1" thickBot="1" x14ac:dyDescent="0.25">
      <c r="A406" s="238">
        <v>14</v>
      </c>
      <c r="B406" s="243" t="s">
        <v>407</v>
      </c>
      <c r="C406" s="3">
        <v>26</v>
      </c>
      <c r="D406" s="3">
        <v>1</v>
      </c>
      <c r="E406" s="3">
        <v>1</v>
      </c>
      <c r="F406" s="3">
        <v>24</v>
      </c>
      <c r="G406" s="3">
        <v>14</v>
      </c>
      <c r="H406" s="3">
        <v>69</v>
      </c>
      <c r="I406" s="164">
        <v>3</v>
      </c>
      <c r="J406" s="1">
        <f t="shared" si="42"/>
        <v>26</v>
      </c>
      <c r="K406" s="1">
        <f t="shared" si="43"/>
        <v>3</v>
      </c>
      <c r="L406" s="1141"/>
      <c r="M406" s="1142"/>
      <c r="N406" s="1142"/>
      <c r="O406" s="1143"/>
      <c r="Q406" s="231" t="s">
        <v>1214</v>
      </c>
      <c r="R406" s="3"/>
      <c r="S406" s="3"/>
      <c r="T406" s="3"/>
      <c r="U406" s="3"/>
      <c r="V406" s="3"/>
      <c r="W406" s="3"/>
      <c r="X406" s="23"/>
      <c r="Y406" s="23"/>
      <c r="Z406" s="23"/>
      <c r="AA406" s="23" t="s">
        <v>532</v>
      </c>
      <c r="AB406" s="3"/>
      <c r="AC406" s="3"/>
      <c r="AD406" s="14"/>
      <c r="AE406" s="15"/>
    </row>
    <row r="407" spans="1:31" ht="15" customHeight="1" x14ac:dyDescent="0.2">
      <c r="C407" s="1">
        <f t="shared" ref="C407:H407" si="44">SUM(C393:C406)</f>
        <v>364</v>
      </c>
      <c r="D407" s="1">
        <f t="shared" si="44"/>
        <v>153</v>
      </c>
      <c r="E407" s="1">
        <f t="shared" si="44"/>
        <v>57</v>
      </c>
      <c r="F407" s="1">
        <f t="shared" si="44"/>
        <v>154</v>
      </c>
      <c r="G407" s="1">
        <f t="shared" si="44"/>
        <v>640</v>
      </c>
      <c r="H407" s="1">
        <f t="shared" si="44"/>
        <v>624</v>
      </c>
      <c r="I407" s="1">
        <f>SUM(I393:I406)+38</f>
        <v>363</v>
      </c>
      <c r="J407" s="1">
        <f t="shared" si="42"/>
        <v>364</v>
      </c>
      <c r="K407" s="1">
        <f t="shared" si="43"/>
        <v>363</v>
      </c>
    </row>
    <row r="408" spans="1:31" ht="15" customHeight="1" thickBot="1" x14ac:dyDescent="0.25"/>
    <row r="409" spans="1:31" ht="15" customHeight="1" thickBot="1" x14ac:dyDescent="0.25">
      <c r="A409" s="1117" t="s">
        <v>1573</v>
      </c>
      <c r="B409" s="1118"/>
      <c r="C409" s="1118"/>
      <c r="D409" s="1118"/>
      <c r="E409" s="1118"/>
      <c r="F409" s="1118"/>
      <c r="G409" s="1111" t="s">
        <v>1565</v>
      </c>
      <c r="H409" s="1112"/>
      <c r="I409" s="1113"/>
      <c r="L409" s="945" t="s">
        <v>495</v>
      </c>
      <c r="M409" s="946"/>
      <c r="N409" s="946"/>
      <c r="O409" s="947"/>
    </row>
    <row r="410" spans="1:31" ht="15" customHeight="1" thickBot="1" x14ac:dyDescent="0.25">
      <c r="A410" s="231" t="s">
        <v>496</v>
      </c>
      <c r="B410" s="232" t="s">
        <v>497</v>
      </c>
      <c r="C410" s="233" t="s">
        <v>498</v>
      </c>
      <c r="D410" s="233" t="s">
        <v>499</v>
      </c>
      <c r="E410" s="233" t="s">
        <v>500</v>
      </c>
      <c r="F410" s="233" t="s">
        <v>501</v>
      </c>
      <c r="G410" s="234" t="s">
        <v>502</v>
      </c>
      <c r="H410" s="234" t="s">
        <v>503</v>
      </c>
      <c r="I410" s="235" t="s">
        <v>504</v>
      </c>
      <c r="L410" s="948"/>
      <c r="M410" s="949"/>
      <c r="N410" s="949"/>
      <c r="O410" s="950"/>
      <c r="Q410" s="165" t="s">
        <v>1566</v>
      </c>
      <c r="R410" s="302" t="s">
        <v>861</v>
      </c>
      <c r="S410" s="302" t="s">
        <v>733</v>
      </c>
      <c r="T410" s="302" t="s">
        <v>902</v>
      </c>
      <c r="U410" s="302" t="s">
        <v>635</v>
      </c>
      <c r="V410" s="302" t="s">
        <v>812</v>
      </c>
      <c r="W410" s="302"/>
      <c r="X410" s="302"/>
      <c r="Y410" s="229"/>
    </row>
    <row r="411" spans="1:31" ht="15" customHeight="1" x14ac:dyDescent="0.2">
      <c r="A411" s="244">
        <v>1</v>
      </c>
      <c r="B411" s="239" t="s">
        <v>1555</v>
      </c>
      <c r="C411" s="240"/>
      <c r="D411" s="240"/>
      <c r="E411" s="240"/>
      <c r="F411" s="240"/>
      <c r="G411" s="240"/>
      <c r="H411" s="240"/>
      <c r="I411" s="241"/>
      <c r="J411" s="1">
        <f t="shared" si="42"/>
        <v>0</v>
      </c>
      <c r="K411" s="1">
        <f t="shared" si="43"/>
        <v>0</v>
      </c>
      <c r="L411" s="1135" t="s">
        <v>528</v>
      </c>
      <c r="M411" s="1136"/>
      <c r="N411" s="1136"/>
      <c r="O411" s="1137"/>
      <c r="Q411" s="230" t="s">
        <v>861</v>
      </c>
      <c r="R411" s="10"/>
      <c r="S411" s="2"/>
      <c r="T411" s="20" t="s">
        <v>532</v>
      </c>
      <c r="U411" s="20"/>
      <c r="V411" s="2"/>
      <c r="W411" s="20" t="s">
        <v>532</v>
      </c>
      <c r="X411" s="20"/>
      <c r="Y411" s="21"/>
    </row>
    <row r="412" spans="1:31" ht="15" customHeight="1" x14ac:dyDescent="0.2">
      <c r="A412" s="237">
        <v>2</v>
      </c>
      <c r="B412" s="242" t="s">
        <v>823</v>
      </c>
      <c r="C412" s="2"/>
      <c r="D412" s="2"/>
      <c r="E412" s="2"/>
      <c r="F412" s="2"/>
      <c r="G412" s="2"/>
      <c r="H412" s="2"/>
      <c r="I412" s="162"/>
      <c r="J412" s="1">
        <f t="shared" si="42"/>
        <v>0</v>
      </c>
      <c r="K412" s="1">
        <f t="shared" si="43"/>
        <v>0</v>
      </c>
      <c r="L412" s="1138"/>
      <c r="M412" s="1139"/>
      <c r="N412" s="1139"/>
      <c r="O412" s="1140"/>
      <c r="Q412" s="230" t="s">
        <v>733</v>
      </c>
      <c r="R412" s="2"/>
      <c r="S412" s="10"/>
      <c r="T412" s="20" t="s">
        <v>532</v>
      </c>
      <c r="U412" s="20"/>
      <c r="V412" s="2"/>
      <c r="W412" s="20"/>
      <c r="X412" s="20"/>
      <c r="Y412" s="21"/>
    </row>
    <row r="413" spans="1:31" ht="15" customHeight="1" x14ac:dyDescent="0.2">
      <c r="A413" s="237" t="s">
        <v>521</v>
      </c>
      <c r="B413" s="242" t="s">
        <v>1518</v>
      </c>
      <c r="C413" s="2"/>
      <c r="D413" s="2"/>
      <c r="E413" s="2"/>
      <c r="F413" s="2"/>
      <c r="G413" s="2"/>
      <c r="H413" s="2"/>
      <c r="I413" s="162"/>
      <c r="J413" s="1">
        <f t="shared" si="42"/>
        <v>0</v>
      </c>
      <c r="K413" s="1">
        <f t="shared" si="43"/>
        <v>0</v>
      </c>
      <c r="L413" s="1138"/>
      <c r="M413" s="1139"/>
      <c r="N413" s="1139"/>
      <c r="O413" s="1140"/>
      <c r="Q413" s="230" t="s">
        <v>902</v>
      </c>
      <c r="R413" s="20"/>
      <c r="S413" s="20" t="s">
        <v>532</v>
      </c>
      <c r="T413" s="10"/>
      <c r="U413" s="20"/>
      <c r="V413" s="2"/>
      <c r="W413" s="20"/>
      <c r="X413" s="20"/>
      <c r="Y413" s="21"/>
    </row>
    <row r="414" spans="1:31" ht="15" customHeight="1" x14ac:dyDescent="0.2">
      <c r="A414" s="237" t="s">
        <v>521</v>
      </c>
      <c r="B414" s="242" t="s">
        <v>638</v>
      </c>
      <c r="C414" s="2"/>
      <c r="D414" s="2"/>
      <c r="E414" s="2"/>
      <c r="F414" s="2"/>
      <c r="G414" s="2"/>
      <c r="H414" s="2"/>
      <c r="I414" s="162"/>
      <c r="J414" s="1">
        <f t="shared" si="42"/>
        <v>0</v>
      </c>
      <c r="K414" s="1">
        <f t="shared" si="43"/>
        <v>0</v>
      </c>
      <c r="L414" s="1138"/>
      <c r="M414" s="1139"/>
      <c r="N414" s="1139"/>
      <c r="O414" s="1140"/>
      <c r="Q414" s="230" t="s">
        <v>635</v>
      </c>
      <c r="R414" s="20"/>
      <c r="S414" s="20"/>
      <c r="T414" s="2"/>
      <c r="U414" s="10"/>
      <c r="V414" s="2"/>
      <c r="W414" s="20" t="s">
        <v>532</v>
      </c>
      <c r="X414" s="20" t="s">
        <v>532</v>
      </c>
      <c r="Y414" s="21" t="s">
        <v>532</v>
      </c>
    </row>
    <row r="415" spans="1:31" ht="15" customHeight="1" x14ac:dyDescent="0.2">
      <c r="A415" s="237" t="s">
        <v>521</v>
      </c>
      <c r="B415" s="242" t="s">
        <v>817</v>
      </c>
      <c r="C415" s="2"/>
      <c r="D415" s="2"/>
      <c r="E415" s="2"/>
      <c r="F415" s="2"/>
      <c r="G415" s="2"/>
      <c r="H415" s="2"/>
      <c r="I415" s="162"/>
      <c r="J415" s="1">
        <f t="shared" si="42"/>
        <v>0</v>
      </c>
      <c r="K415" s="1">
        <f t="shared" si="43"/>
        <v>0</v>
      </c>
      <c r="L415" s="1138"/>
      <c r="M415" s="1139"/>
      <c r="N415" s="1139"/>
      <c r="O415" s="1140"/>
      <c r="Q415" s="230" t="s">
        <v>812</v>
      </c>
      <c r="R415" s="20"/>
      <c r="S415" s="20"/>
      <c r="T415" s="20"/>
      <c r="U415" s="20" t="s">
        <v>532</v>
      </c>
      <c r="V415" s="10"/>
      <c r="W415" s="2"/>
      <c r="X415" s="20"/>
      <c r="Y415" s="21"/>
    </row>
    <row r="416" spans="1:31" ht="15" customHeight="1" x14ac:dyDescent="0.2">
      <c r="A416" s="237" t="s">
        <v>521</v>
      </c>
      <c r="B416" s="242" t="s">
        <v>532</v>
      </c>
      <c r="C416" s="2"/>
      <c r="D416" s="2"/>
      <c r="E416" s="2"/>
      <c r="F416" s="2"/>
      <c r="G416" s="2"/>
      <c r="H416" s="2"/>
      <c r="I416" s="162"/>
      <c r="J416" s="1">
        <f t="shared" si="42"/>
        <v>0</v>
      </c>
      <c r="K416" s="1">
        <f t="shared" si="43"/>
        <v>0</v>
      </c>
      <c r="L416" s="1138"/>
      <c r="M416" s="1139"/>
      <c r="N416" s="1139"/>
      <c r="O416" s="1140"/>
      <c r="Q416" s="230"/>
      <c r="R416" s="20"/>
      <c r="S416" s="20"/>
      <c r="T416" s="20"/>
      <c r="U416" s="20"/>
      <c r="V416" s="2"/>
      <c r="W416" s="10"/>
      <c r="X416" s="20"/>
      <c r="Y416" s="21"/>
    </row>
    <row r="417" spans="1:31" ht="15" customHeight="1" x14ac:dyDescent="0.2">
      <c r="A417" s="237" t="s">
        <v>521</v>
      </c>
      <c r="B417" s="242" t="s">
        <v>532</v>
      </c>
      <c r="C417" s="2"/>
      <c r="D417" s="2"/>
      <c r="E417" s="2"/>
      <c r="F417" s="2"/>
      <c r="G417" s="2"/>
      <c r="H417" s="2"/>
      <c r="I417" s="162"/>
      <c r="J417" s="1">
        <f t="shared" si="42"/>
        <v>0</v>
      </c>
      <c r="K417" s="1">
        <f t="shared" si="43"/>
        <v>0</v>
      </c>
      <c r="L417" s="1138"/>
      <c r="M417" s="1139"/>
      <c r="N417" s="1139"/>
      <c r="O417" s="1140"/>
      <c r="Q417" s="230"/>
      <c r="R417" s="20"/>
      <c r="S417" s="20"/>
      <c r="T417" s="20"/>
      <c r="U417" s="20" t="s">
        <v>532</v>
      </c>
      <c r="V417" s="2"/>
      <c r="W417" s="2"/>
      <c r="X417" s="10"/>
      <c r="Y417" s="21"/>
    </row>
    <row r="418" spans="1:31" ht="15" customHeight="1" thickBot="1" x14ac:dyDescent="0.25">
      <c r="A418" s="238" t="s">
        <v>521</v>
      </c>
      <c r="B418" s="243" t="s">
        <v>532</v>
      </c>
      <c r="C418" s="3"/>
      <c r="D418" s="3"/>
      <c r="E418" s="3"/>
      <c r="F418" s="3"/>
      <c r="G418" s="3"/>
      <c r="H418" s="3"/>
      <c r="I418" s="164"/>
      <c r="J418" s="1">
        <f t="shared" si="42"/>
        <v>0</v>
      </c>
      <c r="K418" s="1">
        <f t="shared" si="43"/>
        <v>0</v>
      </c>
      <c r="L418" s="1141"/>
      <c r="M418" s="1142"/>
      <c r="N418" s="1142"/>
      <c r="O418" s="1143"/>
      <c r="Q418" s="231"/>
      <c r="R418" s="23"/>
      <c r="S418" s="23"/>
      <c r="T418" s="23"/>
      <c r="U418" s="23" t="s">
        <v>532</v>
      </c>
      <c r="V418" s="3"/>
      <c r="W418" s="3"/>
      <c r="X418" s="14"/>
      <c r="Y418" s="15"/>
    </row>
    <row r="419" spans="1:31" ht="15" customHeight="1" x14ac:dyDescent="0.2">
      <c r="C419" s="1">
        <f t="shared" ref="C419:I419" si="45">SUM(C411:C418)</f>
        <v>0</v>
      </c>
      <c r="D419" s="1">
        <f t="shared" si="45"/>
        <v>0</v>
      </c>
      <c r="E419" s="1">
        <f t="shared" si="45"/>
        <v>0</v>
      </c>
      <c r="F419" s="1">
        <f t="shared" si="45"/>
        <v>0</v>
      </c>
      <c r="G419" s="1">
        <f t="shared" si="45"/>
        <v>0</v>
      </c>
      <c r="H419" s="1">
        <f t="shared" si="45"/>
        <v>0</v>
      </c>
      <c r="I419" s="1">
        <f t="shared" si="45"/>
        <v>0</v>
      </c>
      <c r="J419" s="1">
        <f t="shared" si="42"/>
        <v>0</v>
      </c>
      <c r="K419" s="1">
        <f t="shared" si="43"/>
        <v>0</v>
      </c>
    </row>
    <row r="420" spans="1:31" ht="15" customHeight="1" thickBot="1" x14ac:dyDescent="0.25"/>
    <row r="421" spans="1:31" ht="15" customHeight="1" thickBot="1" x14ac:dyDescent="0.25">
      <c r="A421" s="1117" t="s">
        <v>698</v>
      </c>
      <c r="B421" s="1118"/>
      <c r="C421" s="1118"/>
      <c r="D421" s="1118"/>
      <c r="E421" s="1118"/>
      <c r="F421" s="1118"/>
      <c r="G421" s="1111" t="s">
        <v>1565</v>
      </c>
      <c r="H421" s="1112"/>
      <c r="I421" s="1113"/>
      <c r="L421" s="986" t="s">
        <v>588</v>
      </c>
      <c r="M421" s="987"/>
      <c r="N421" s="987"/>
      <c r="O421" s="988"/>
    </row>
    <row r="422" spans="1:31" ht="15" customHeight="1" thickBot="1" x14ac:dyDescent="0.25">
      <c r="A422" s="231" t="s">
        <v>496</v>
      </c>
      <c r="B422" s="232" t="s">
        <v>497</v>
      </c>
      <c r="C422" s="233" t="s">
        <v>498</v>
      </c>
      <c r="D422" s="233" t="s">
        <v>499</v>
      </c>
      <c r="E422" s="233" t="s">
        <v>500</v>
      </c>
      <c r="F422" s="233" t="s">
        <v>501</v>
      </c>
      <c r="G422" s="234" t="s">
        <v>502</v>
      </c>
      <c r="H422" s="234" t="s">
        <v>503</v>
      </c>
      <c r="I422" s="235" t="s">
        <v>504</v>
      </c>
      <c r="L422" s="989"/>
      <c r="M422" s="990"/>
      <c r="N422" s="990"/>
      <c r="O422" s="991"/>
      <c r="Q422" s="165" t="s">
        <v>1566</v>
      </c>
      <c r="R422" s="302" t="s">
        <v>503</v>
      </c>
      <c r="S422" s="302" t="s">
        <v>716</v>
      </c>
      <c r="T422" s="302" t="s">
        <v>541</v>
      </c>
      <c r="U422" s="302" t="s">
        <v>901</v>
      </c>
      <c r="V422" s="302" t="s">
        <v>564</v>
      </c>
      <c r="W422" s="302" t="s">
        <v>700</v>
      </c>
      <c r="X422" s="302" t="s">
        <v>566</v>
      </c>
      <c r="Y422" s="302" t="s">
        <v>544</v>
      </c>
      <c r="Z422" s="302" t="s">
        <v>768</v>
      </c>
      <c r="AA422" s="302" t="s">
        <v>777</v>
      </c>
      <c r="AB422" s="302" t="s">
        <v>769</v>
      </c>
      <c r="AC422" s="302" t="s">
        <v>61</v>
      </c>
      <c r="AD422" s="302" t="s">
        <v>63</v>
      </c>
      <c r="AE422" s="229" t="s">
        <v>547</v>
      </c>
    </row>
    <row r="423" spans="1:31" ht="15" customHeight="1" x14ac:dyDescent="0.2">
      <c r="A423" s="236">
        <v>1</v>
      </c>
      <c r="B423" s="239" t="s">
        <v>906</v>
      </c>
      <c r="C423" s="240">
        <v>26</v>
      </c>
      <c r="D423" s="240">
        <v>17</v>
      </c>
      <c r="E423" s="240">
        <v>5</v>
      </c>
      <c r="F423" s="240">
        <v>4</v>
      </c>
      <c r="G423" s="240">
        <v>54</v>
      </c>
      <c r="H423" s="240">
        <v>25</v>
      </c>
      <c r="I423" s="241">
        <v>39</v>
      </c>
      <c r="J423" s="1">
        <f t="shared" si="42"/>
        <v>26</v>
      </c>
      <c r="K423" s="1">
        <f t="shared" si="43"/>
        <v>39</v>
      </c>
      <c r="L423" s="1135" t="s">
        <v>1574</v>
      </c>
      <c r="M423" s="1136"/>
      <c r="N423" s="1136"/>
      <c r="O423" s="1137"/>
      <c r="Q423" s="230" t="s">
        <v>503</v>
      </c>
      <c r="R423" s="10"/>
      <c r="S423" s="2"/>
      <c r="T423" s="20" t="s">
        <v>532</v>
      </c>
      <c r="U423" s="20"/>
      <c r="V423" s="2"/>
      <c r="W423" s="20" t="s">
        <v>532</v>
      </c>
      <c r="X423" s="20"/>
      <c r="Y423" s="2"/>
      <c r="Z423" s="2"/>
      <c r="AA423" s="2"/>
      <c r="AB423" s="2"/>
      <c r="AC423" s="2"/>
      <c r="AD423" s="2"/>
      <c r="AE423" s="162"/>
    </row>
    <row r="424" spans="1:31" ht="15" customHeight="1" x14ac:dyDescent="0.2">
      <c r="A424" s="237">
        <v>2</v>
      </c>
      <c r="B424" s="242" t="s">
        <v>551</v>
      </c>
      <c r="C424" s="2">
        <v>26</v>
      </c>
      <c r="D424" s="2">
        <v>16</v>
      </c>
      <c r="E424" s="2">
        <v>6</v>
      </c>
      <c r="F424" s="2">
        <v>4</v>
      </c>
      <c r="G424" s="2">
        <v>47</v>
      </c>
      <c r="H424" s="2">
        <v>18</v>
      </c>
      <c r="I424" s="162">
        <v>38</v>
      </c>
      <c r="J424" s="1">
        <f t="shared" si="42"/>
        <v>26</v>
      </c>
      <c r="K424" s="1">
        <f t="shared" si="43"/>
        <v>38</v>
      </c>
      <c r="L424" s="1138"/>
      <c r="M424" s="1139"/>
      <c r="N424" s="1139"/>
      <c r="O424" s="1140"/>
      <c r="Q424" s="230" t="s">
        <v>716</v>
      </c>
      <c r="R424" s="2"/>
      <c r="S424" s="10"/>
      <c r="T424" s="20" t="s">
        <v>532</v>
      </c>
      <c r="U424" s="20"/>
      <c r="V424" s="2"/>
      <c r="W424" s="20"/>
      <c r="X424" s="20"/>
      <c r="Y424" s="2"/>
      <c r="Z424" s="2"/>
      <c r="AA424" s="2"/>
      <c r="AB424" s="2"/>
      <c r="AC424" s="2"/>
      <c r="AD424" s="2"/>
      <c r="AE424" s="162"/>
    </row>
    <row r="425" spans="1:31" ht="15" customHeight="1" x14ac:dyDescent="0.2">
      <c r="A425" s="237">
        <v>3</v>
      </c>
      <c r="B425" s="242" t="s">
        <v>79</v>
      </c>
      <c r="C425" s="2">
        <v>26</v>
      </c>
      <c r="D425" s="2">
        <v>16</v>
      </c>
      <c r="E425" s="2">
        <v>3</v>
      </c>
      <c r="F425" s="2">
        <v>7</v>
      </c>
      <c r="G425" s="2">
        <v>67</v>
      </c>
      <c r="H425" s="2">
        <v>38</v>
      </c>
      <c r="I425" s="162">
        <v>35</v>
      </c>
      <c r="J425" s="1">
        <f t="shared" si="42"/>
        <v>26</v>
      </c>
      <c r="K425" s="1">
        <f t="shared" si="43"/>
        <v>35</v>
      </c>
      <c r="L425" s="1138"/>
      <c r="M425" s="1139"/>
      <c r="N425" s="1139"/>
      <c r="O425" s="1140"/>
      <c r="Q425" s="230" t="s">
        <v>541</v>
      </c>
      <c r="R425" s="20"/>
      <c r="S425" s="20" t="s">
        <v>532</v>
      </c>
      <c r="T425" s="10"/>
      <c r="U425" s="20"/>
      <c r="V425" s="2"/>
      <c r="W425" s="20"/>
      <c r="X425" s="20"/>
      <c r="Y425" s="2"/>
      <c r="Z425" s="2"/>
      <c r="AA425" s="2"/>
      <c r="AB425" s="2"/>
      <c r="AC425" s="2"/>
      <c r="AD425" s="2"/>
      <c r="AE425" s="162"/>
    </row>
    <row r="426" spans="1:31" ht="15" customHeight="1" x14ac:dyDescent="0.2">
      <c r="A426" s="237">
        <v>4</v>
      </c>
      <c r="B426" s="242" t="s">
        <v>558</v>
      </c>
      <c r="C426" s="2">
        <v>26</v>
      </c>
      <c r="D426" s="2">
        <v>12</v>
      </c>
      <c r="E426" s="2">
        <v>8</v>
      </c>
      <c r="F426" s="2">
        <v>6</v>
      </c>
      <c r="G426" s="2">
        <v>40</v>
      </c>
      <c r="H426" s="2">
        <v>23</v>
      </c>
      <c r="I426" s="162">
        <v>32</v>
      </c>
      <c r="J426" s="1">
        <f t="shared" si="42"/>
        <v>26</v>
      </c>
      <c r="K426" s="1">
        <f t="shared" si="43"/>
        <v>32</v>
      </c>
      <c r="L426" s="1138"/>
      <c r="M426" s="1139"/>
      <c r="N426" s="1139"/>
      <c r="O426" s="1140"/>
      <c r="Q426" s="230" t="s">
        <v>901</v>
      </c>
      <c r="R426" s="20"/>
      <c r="S426" s="20"/>
      <c r="T426" s="2"/>
      <c r="U426" s="10"/>
      <c r="V426" s="2"/>
      <c r="W426" s="20" t="s">
        <v>532</v>
      </c>
      <c r="X426" s="20" t="s">
        <v>532</v>
      </c>
      <c r="Y426" s="2"/>
      <c r="Z426" s="2"/>
      <c r="AA426" s="2"/>
      <c r="AB426" s="2"/>
      <c r="AC426" s="2"/>
      <c r="AD426" s="2"/>
      <c r="AE426" s="162"/>
    </row>
    <row r="427" spans="1:31" ht="15" customHeight="1" x14ac:dyDescent="0.2">
      <c r="A427" s="237">
        <v>5</v>
      </c>
      <c r="B427" s="242" t="s">
        <v>991</v>
      </c>
      <c r="C427" s="2">
        <v>26</v>
      </c>
      <c r="D427" s="2">
        <v>12</v>
      </c>
      <c r="E427" s="2">
        <v>5</v>
      </c>
      <c r="F427" s="2">
        <v>9</v>
      </c>
      <c r="G427" s="2">
        <v>46</v>
      </c>
      <c r="H427" s="2">
        <v>40</v>
      </c>
      <c r="I427" s="162">
        <v>29</v>
      </c>
      <c r="J427" s="1">
        <f t="shared" si="42"/>
        <v>26</v>
      </c>
      <c r="K427" s="1">
        <f t="shared" si="43"/>
        <v>29</v>
      </c>
      <c r="L427" s="1138"/>
      <c r="M427" s="1139"/>
      <c r="N427" s="1139"/>
      <c r="O427" s="1140"/>
      <c r="Q427" s="230" t="s">
        <v>564</v>
      </c>
      <c r="R427" s="20"/>
      <c r="S427" s="20"/>
      <c r="T427" s="20"/>
      <c r="U427" s="20" t="s">
        <v>532</v>
      </c>
      <c r="V427" s="10"/>
      <c r="W427" s="2"/>
      <c r="X427" s="20"/>
      <c r="Y427" s="2"/>
      <c r="Z427" s="2"/>
      <c r="AA427" s="2"/>
      <c r="AB427" s="2"/>
      <c r="AC427" s="2"/>
      <c r="AD427" s="2"/>
      <c r="AE427" s="162"/>
    </row>
    <row r="428" spans="1:31" ht="15" customHeight="1" x14ac:dyDescent="0.2">
      <c r="A428" s="237">
        <v>6</v>
      </c>
      <c r="B428" s="242" t="s">
        <v>781</v>
      </c>
      <c r="C428" s="2">
        <v>26</v>
      </c>
      <c r="D428" s="2">
        <v>10</v>
      </c>
      <c r="E428" s="2">
        <v>8</v>
      </c>
      <c r="F428" s="2">
        <v>8</v>
      </c>
      <c r="G428" s="2">
        <v>42</v>
      </c>
      <c r="H428" s="2">
        <v>38</v>
      </c>
      <c r="I428" s="162">
        <v>28</v>
      </c>
      <c r="J428" s="1">
        <f t="shared" si="42"/>
        <v>26</v>
      </c>
      <c r="K428" s="1">
        <f t="shared" si="43"/>
        <v>28</v>
      </c>
      <c r="L428" s="1138"/>
      <c r="M428" s="1139"/>
      <c r="N428" s="1139"/>
      <c r="O428" s="1140"/>
      <c r="Q428" s="230" t="s">
        <v>700</v>
      </c>
      <c r="R428" s="20"/>
      <c r="S428" s="20"/>
      <c r="T428" s="20"/>
      <c r="U428" s="20"/>
      <c r="V428" s="2"/>
      <c r="W428" s="10"/>
      <c r="X428" s="20"/>
      <c r="Y428" s="2"/>
      <c r="Z428" s="2"/>
      <c r="AA428" s="2"/>
      <c r="AB428" s="2"/>
      <c r="AC428" s="2"/>
      <c r="AD428" s="2"/>
      <c r="AE428" s="162"/>
    </row>
    <row r="429" spans="1:31" ht="15" customHeight="1" x14ac:dyDescent="0.2">
      <c r="A429" s="237">
        <v>7</v>
      </c>
      <c r="B429" s="242" t="s">
        <v>706</v>
      </c>
      <c r="C429" s="2">
        <v>26</v>
      </c>
      <c r="D429" s="2">
        <v>11</v>
      </c>
      <c r="E429" s="2">
        <v>6</v>
      </c>
      <c r="F429" s="2">
        <v>9</v>
      </c>
      <c r="G429" s="2">
        <v>36</v>
      </c>
      <c r="H429" s="2">
        <v>43</v>
      </c>
      <c r="I429" s="162">
        <v>28</v>
      </c>
      <c r="J429" s="1">
        <f t="shared" si="42"/>
        <v>26</v>
      </c>
      <c r="K429" s="1">
        <f t="shared" si="43"/>
        <v>28</v>
      </c>
      <c r="L429" s="1138"/>
      <c r="M429" s="1139"/>
      <c r="N429" s="1139"/>
      <c r="O429" s="1140"/>
      <c r="Q429" s="230" t="s">
        <v>566</v>
      </c>
      <c r="R429" s="20"/>
      <c r="S429" s="20"/>
      <c r="T429" s="20"/>
      <c r="U429" s="20" t="s">
        <v>532</v>
      </c>
      <c r="V429" s="2"/>
      <c r="W429" s="2"/>
      <c r="X429" s="10"/>
      <c r="Y429" s="2"/>
      <c r="Z429" s="20" t="s">
        <v>532</v>
      </c>
      <c r="AA429" s="20"/>
      <c r="AB429" s="2"/>
      <c r="AC429" s="20" t="s">
        <v>532</v>
      </c>
      <c r="AD429" s="20"/>
      <c r="AE429" s="21"/>
    </row>
    <row r="430" spans="1:31" ht="15" customHeight="1" x14ac:dyDescent="0.2">
      <c r="A430" s="237">
        <v>8</v>
      </c>
      <c r="B430" s="242" t="s">
        <v>711</v>
      </c>
      <c r="C430" s="2">
        <v>26</v>
      </c>
      <c r="D430" s="2">
        <v>10</v>
      </c>
      <c r="E430" s="2">
        <v>6</v>
      </c>
      <c r="F430" s="2">
        <v>10</v>
      </c>
      <c r="G430" s="2">
        <v>41</v>
      </c>
      <c r="H430" s="2">
        <v>41</v>
      </c>
      <c r="I430" s="162">
        <v>26</v>
      </c>
      <c r="J430" s="1">
        <f t="shared" si="42"/>
        <v>26</v>
      </c>
      <c r="K430" s="1">
        <f t="shared" si="43"/>
        <v>26</v>
      </c>
      <c r="L430" s="1138"/>
      <c r="M430" s="1139"/>
      <c r="N430" s="1139"/>
      <c r="O430" s="1140"/>
      <c r="Q430" s="230" t="s">
        <v>544</v>
      </c>
      <c r="R430" s="2"/>
      <c r="S430" s="2"/>
      <c r="T430" s="2"/>
      <c r="U430" s="2"/>
      <c r="V430" s="2"/>
      <c r="W430" s="2"/>
      <c r="X430" s="2"/>
      <c r="Y430" s="10"/>
      <c r="Z430" s="20" t="s">
        <v>532</v>
      </c>
      <c r="AA430" s="20"/>
      <c r="AB430" s="2"/>
      <c r="AC430" s="20"/>
      <c r="AD430" s="20"/>
      <c r="AE430" s="21"/>
    </row>
    <row r="431" spans="1:31" ht="15" customHeight="1" x14ac:dyDescent="0.2">
      <c r="A431" s="237">
        <v>9</v>
      </c>
      <c r="B431" s="242" t="s">
        <v>767</v>
      </c>
      <c r="C431" s="2">
        <v>26</v>
      </c>
      <c r="D431" s="2">
        <v>10</v>
      </c>
      <c r="E431" s="2">
        <v>5</v>
      </c>
      <c r="F431" s="2">
        <v>11</v>
      </c>
      <c r="G431" s="2">
        <v>47</v>
      </c>
      <c r="H431" s="2">
        <v>44</v>
      </c>
      <c r="I431" s="162">
        <v>25</v>
      </c>
      <c r="J431" s="1">
        <f t="shared" si="42"/>
        <v>26</v>
      </c>
      <c r="K431" s="1">
        <f t="shared" si="43"/>
        <v>25</v>
      </c>
      <c r="L431" s="1138"/>
      <c r="M431" s="1139"/>
      <c r="N431" s="1139"/>
      <c r="O431" s="1140"/>
      <c r="Q431" s="230" t="s">
        <v>1575</v>
      </c>
      <c r="R431" s="2"/>
      <c r="S431" s="2"/>
      <c r="T431" s="2"/>
      <c r="U431" s="2"/>
      <c r="V431" s="2"/>
      <c r="W431" s="2"/>
      <c r="X431" s="20"/>
      <c r="Y431" s="20" t="s">
        <v>532</v>
      </c>
      <c r="Z431" s="10"/>
      <c r="AA431" s="20"/>
      <c r="AB431" s="2"/>
      <c r="AC431" s="20"/>
      <c r="AD431" s="20"/>
      <c r="AE431" s="21"/>
    </row>
    <row r="432" spans="1:31" ht="15" customHeight="1" x14ac:dyDescent="0.2">
      <c r="A432" s="237">
        <v>10</v>
      </c>
      <c r="B432" s="242" t="s">
        <v>705</v>
      </c>
      <c r="C432" s="2">
        <v>26</v>
      </c>
      <c r="D432" s="2">
        <v>7</v>
      </c>
      <c r="E432" s="2">
        <v>4</v>
      </c>
      <c r="F432" s="2">
        <v>15</v>
      </c>
      <c r="G432" s="2">
        <v>36</v>
      </c>
      <c r="H432" s="2">
        <v>52</v>
      </c>
      <c r="I432" s="162">
        <v>18</v>
      </c>
      <c r="J432" s="1">
        <f t="shared" si="42"/>
        <v>26</v>
      </c>
      <c r="K432" s="1">
        <f t="shared" si="43"/>
        <v>18</v>
      </c>
      <c r="L432" s="1138"/>
      <c r="M432" s="1139"/>
      <c r="N432" s="1139"/>
      <c r="O432" s="1140"/>
      <c r="Q432" s="230" t="s">
        <v>777</v>
      </c>
      <c r="R432" s="2"/>
      <c r="S432" s="2"/>
      <c r="T432" s="2"/>
      <c r="U432" s="2"/>
      <c r="V432" s="2"/>
      <c r="W432" s="2"/>
      <c r="X432" s="20"/>
      <c r="Y432" s="20"/>
      <c r="Z432" s="2"/>
      <c r="AA432" s="10"/>
      <c r="AB432" s="2"/>
      <c r="AC432" s="20" t="s">
        <v>532</v>
      </c>
      <c r="AD432" s="20" t="s">
        <v>532</v>
      </c>
      <c r="AE432" s="21" t="s">
        <v>532</v>
      </c>
    </row>
    <row r="433" spans="1:32" ht="15" customHeight="1" x14ac:dyDescent="0.2">
      <c r="A433" s="237">
        <v>11</v>
      </c>
      <c r="B433" s="242" t="s">
        <v>174</v>
      </c>
      <c r="C433" s="2">
        <v>26</v>
      </c>
      <c r="D433" s="2">
        <v>4</v>
      </c>
      <c r="E433" s="2">
        <v>9</v>
      </c>
      <c r="F433" s="2">
        <v>13</v>
      </c>
      <c r="G433" s="2">
        <v>29</v>
      </c>
      <c r="H433" s="2">
        <v>47</v>
      </c>
      <c r="I433" s="162">
        <v>17</v>
      </c>
      <c r="J433" s="1">
        <f t="shared" si="42"/>
        <v>26</v>
      </c>
      <c r="K433" s="1">
        <f t="shared" si="43"/>
        <v>17</v>
      </c>
      <c r="L433" s="1138"/>
      <c r="M433" s="1139"/>
      <c r="N433" s="1139"/>
      <c r="O433" s="1140"/>
      <c r="Q433" s="230" t="s">
        <v>769</v>
      </c>
      <c r="R433" s="2"/>
      <c r="S433" s="2"/>
      <c r="T433" s="2"/>
      <c r="U433" s="2"/>
      <c r="V433" s="2"/>
      <c r="W433" s="2"/>
      <c r="X433" s="20"/>
      <c r="Y433" s="20"/>
      <c r="Z433" s="20"/>
      <c r="AA433" s="20" t="s">
        <v>532</v>
      </c>
      <c r="AB433" s="10"/>
      <c r="AC433" s="2"/>
      <c r="AD433" s="20"/>
      <c r="AE433" s="21"/>
    </row>
    <row r="434" spans="1:32" ht="15" customHeight="1" x14ac:dyDescent="0.2">
      <c r="A434" s="237">
        <v>12</v>
      </c>
      <c r="B434" s="242" t="s">
        <v>575</v>
      </c>
      <c r="C434" s="2">
        <v>26</v>
      </c>
      <c r="D434" s="2">
        <v>6</v>
      </c>
      <c r="E434" s="2">
        <v>5</v>
      </c>
      <c r="F434" s="2">
        <v>15</v>
      </c>
      <c r="G434" s="2">
        <v>27</v>
      </c>
      <c r="H434" s="2">
        <v>48</v>
      </c>
      <c r="I434" s="162">
        <v>17</v>
      </c>
      <c r="J434" s="1">
        <f t="shared" si="42"/>
        <v>26</v>
      </c>
      <c r="K434" s="1">
        <f t="shared" si="43"/>
        <v>17</v>
      </c>
      <c r="L434" s="1138"/>
      <c r="M434" s="1139"/>
      <c r="N434" s="1139"/>
      <c r="O434" s="1140"/>
      <c r="Q434" s="230" t="s">
        <v>1524</v>
      </c>
      <c r="R434" s="2"/>
      <c r="S434" s="2"/>
      <c r="T434" s="2"/>
      <c r="U434" s="2"/>
      <c r="V434" s="2"/>
      <c r="W434" s="2"/>
      <c r="X434" s="20"/>
      <c r="Y434" s="20"/>
      <c r="Z434" s="20"/>
      <c r="AA434" s="20"/>
      <c r="AB434" s="2"/>
      <c r="AC434" s="10"/>
      <c r="AD434" s="20"/>
      <c r="AE434" s="21"/>
    </row>
    <row r="435" spans="1:32" ht="15" customHeight="1" x14ac:dyDescent="0.2">
      <c r="A435" s="237">
        <v>13</v>
      </c>
      <c r="B435" s="242" t="s">
        <v>708</v>
      </c>
      <c r="C435" s="2">
        <v>26</v>
      </c>
      <c r="D435" s="2">
        <v>6</v>
      </c>
      <c r="E435" s="2">
        <v>5</v>
      </c>
      <c r="F435" s="2">
        <v>15</v>
      </c>
      <c r="G435" s="2">
        <v>27</v>
      </c>
      <c r="H435" s="2">
        <v>54</v>
      </c>
      <c r="I435" s="162">
        <v>17</v>
      </c>
      <c r="J435" s="1">
        <f t="shared" si="42"/>
        <v>26</v>
      </c>
      <c r="K435" s="1">
        <f t="shared" si="43"/>
        <v>17</v>
      </c>
      <c r="L435" s="1138"/>
      <c r="M435" s="1139"/>
      <c r="N435" s="1139"/>
      <c r="O435" s="1140"/>
      <c r="Q435" s="230" t="s">
        <v>63</v>
      </c>
      <c r="R435" s="2"/>
      <c r="S435" s="2"/>
      <c r="T435" s="2"/>
      <c r="U435" s="2"/>
      <c r="V435" s="2"/>
      <c r="W435" s="2"/>
      <c r="X435" s="20"/>
      <c r="Y435" s="20"/>
      <c r="Z435" s="20"/>
      <c r="AA435" s="20" t="s">
        <v>532</v>
      </c>
      <c r="AB435" s="2"/>
      <c r="AC435" s="2"/>
      <c r="AD435" s="10"/>
      <c r="AE435" s="21"/>
    </row>
    <row r="436" spans="1:32" ht="15" customHeight="1" thickBot="1" x14ac:dyDescent="0.25">
      <c r="A436" s="238">
        <v>14</v>
      </c>
      <c r="B436" s="243" t="s">
        <v>554</v>
      </c>
      <c r="C436" s="3">
        <v>26</v>
      </c>
      <c r="D436" s="3">
        <v>5</v>
      </c>
      <c r="E436" s="3">
        <v>5</v>
      </c>
      <c r="F436" s="3">
        <v>16</v>
      </c>
      <c r="G436" s="3">
        <v>36</v>
      </c>
      <c r="H436" s="3">
        <v>64</v>
      </c>
      <c r="I436" s="164">
        <v>15</v>
      </c>
      <c r="J436" s="1">
        <f t="shared" si="42"/>
        <v>26</v>
      </c>
      <c r="K436" s="1">
        <f t="shared" si="43"/>
        <v>15</v>
      </c>
      <c r="L436" s="1141"/>
      <c r="M436" s="1142"/>
      <c r="N436" s="1142"/>
      <c r="O436" s="1143"/>
      <c r="Q436" s="231" t="s">
        <v>547</v>
      </c>
      <c r="R436" s="3"/>
      <c r="S436" s="3"/>
      <c r="T436" s="3"/>
      <c r="U436" s="3"/>
      <c r="V436" s="3"/>
      <c r="W436" s="3"/>
      <c r="X436" s="23"/>
      <c r="Y436" s="23"/>
      <c r="Z436" s="23"/>
      <c r="AA436" s="23" t="s">
        <v>532</v>
      </c>
      <c r="AB436" s="3"/>
      <c r="AC436" s="3"/>
      <c r="AD436" s="14"/>
      <c r="AE436" s="15"/>
    </row>
    <row r="437" spans="1:32" ht="15" customHeight="1" x14ac:dyDescent="0.2">
      <c r="C437" s="1">
        <f t="shared" ref="C437:I437" si="46">SUM(C423:C436)</f>
        <v>364</v>
      </c>
      <c r="D437" s="1">
        <f t="shared" si="46"/>
        <v>142</v>
      </c>
      <c r="E437" s="1">
        <f t="shared" si="46"/>
        <v>80</v>
      </c>
      <c r="F437" s="1">
        <f t="shared" si="46"/>
        <v>142</v>
      </c>
      <c r="G437" s="1">
        <f t="shared" si="46"/>
        <v>575</v>
      </c>
      <c r="H437" s="1">
        <f t="shared" si="46"/>
        <v>575</v>
      </c>
      <c r="I437" s="1">
        <f t="shared" si="46"/>
        <v>364</v>
      </c>
      <c r="J437" s="1">
        <f t="shared" si="42"/>
        <v>364</v>
      </c>
      <c r="K437" s="1">
        <f t="shared" si="43"/>
        <v>364</v>
      </c>
    </row>
    <row r="438" spans="1:32" ht="15" customHeight="1" thickBot="1" x14ac:dyDescent="0.25"/>
    <row r="439" spans="1:32" ht="15" customHeight="1" thickBot="1" x14ac:dyDescent="0.25">
      <c r="A439" s="1119" t="s">
        <v>658</v>
      </c>
      <c r="B439" s="1120"/>
      <c r="C439" s="1120"/>
      <c r="D439" s="1120"/>
      <c r="E439" s="1120"/>
      <c r="F439" s="1120"/>
      <c r="G439" s="1114" t="s">
        <v>1565</v>
      </c>
      <c r="H439" s="1115"/>
      <c r="I439" s="1116"/>
      <c r="L439" s="945" t="s">
        <v>495</v>
      </c>
      <c r="M439" s="946"/>
      <c r="N439" s="946"/>
      <c r="O439" s="947"/>
    </row>
    <row r="440" spans="1:32" ht="15" customHeight="1" thickBot="1" x14ac:dyDescent="0.25">
      <c r="A440" s="250" t="s">
        <v>496</v>
      </c>
      <c r="B440" s="251" t="s">
        <v>497</v>
      </c>
      <c r="C440" s="252" t="s">
        <v>498</v>
      </c>
      <c r="D440" s="252" t="s">
        <v>499</v>
      </c>
      <c r="E440" s="252" t="s">
        <v>500</v>
      </c>
      <c r="F440" s="252" t="s">
        <v>501</v>
      </c>
      <c r="G440" s="253" t="s">
        <v>502</v>
      </c>
      <c r="H440" s="253" t="s">
        <v>503</v>
      </c>
      <c r="I440" s="254" t="s">
        <v>504</v>
      </c>
      <c r="L440" s="948"/>
      <c r="M440" s="949"/>
      <c r="N440" s="949"/>
      <c r="O440" s="950"/>
      <c r="Q440" s="165" t="s">
        <v>1566</v>
      </c>
      <c r="R440" s="256" t="s">
        <v>633</v>
      </c>
      <c r="S440" s="256" t="s">
        <v>1527</v>
      </c>
      <c r="T440" s="256" t="s">
        <v>506</v>
      </c>
      <c r="U440" s="256" t="s">
        <v>716</v>
      </c>
      <c r="V440" s="256" t="s">
        <v>508</v>
      </c>
      <c r="W440" s="256" t="s">
        <v>901</v>
      </c>
      <c r="X440" s="256" t="s">
        <v>1004</v>
      </c>
      <c r="Y440" s="256" t="s">
        <v>669</v>
      </c>
      <c r="Z440" s="256" t="s">
        <v>514</v>
      </c>
      <c r="AA440" s="256" t="s">
        <v>322</v>
      </c>
      <c r="AB440" s="256" t="s">
        <v>635</v>
      </c>
      <c r="AC440" s="256" t="s">
        <v>517</v>
      </c>
      <c r="AD440" s="256" t="s">
        <v>645</v>
      </c>
      <c r="AE440" s="256" t="s">
        <v>415</v>
      </c>
      <c r="AF440" s="257" t="s">
        <v>177</v>
      </c>
    </row>
    <row r="441" spans="1:32" ht="15" customHeight="1" x14ac:dyDescent="0.2">
      <c r="A441" s="334">
        <v>1</v>
      </c>
      <c r="B441" s="239" t="s">
        <v>674</v>
      </c>
      <c r="C441" s="240"/>
      <c r="D441" s="240"/>
      <c r="E441" s="240"/>
      <c r="F441" s="240"/>
      <c r="G441" s="240"/>
      <c r="H441" s="240"/>
      <c r="I441" s="241"/>
      <c r="J441" s="1">
        <f t="shared" si="42"/>
        <v>0</v>
      </c>
      <c r="K441" s="1">
        <f t="shared" si="43"/>
        <v>0</v>
      </c>
      <c r="L441" s="1135" t="s">
        <v>528</v>
      </c>
      <c r="M441" s="1136"/>
      <c r="N441" s="1136"/>
      <c r="O441" s="1137"/>
      <c r="Q441" s="255" t="s">
        <v>633</v>
      </c>
      <c r="R441" s="10"/>
      <c r="S441" s="2"/>
      <c r="T441" s="2"/>
      <c r="U441" s="2"/>
      <c r="V441" s="2"/>
      <c r="W441" s="2"/>
      <c r="X441" s="2"/>
      <c r="Y441" s="2"/>
      <c r="Z441" s="2"/>
      <c r="AA441" s="2"/>
      <c r="AB441" s="2"/>
      <c r="AC441" s="2"/>
      <c r="AD441" s="2"/>
      <c r="AE441" s="2"/>
      <c r="AF441" s="162"/>
    </row>
    <row r="442" spans="1:32" ht="15" customHeight="1" x14ac:dyDescent="0.2">
      <c r="A442" s="248">
        <v>2</v>
      </c>
      <c r="B442" s="242" t="s">
        <v>1297</v>
      </c>
      <c r="C442" s="2"/>
      <c r="D442" s="2"/>
      <c r="E442" s="2"/>
      <c r="F442" s="2"/>
      <c r="G442" s="2"/>
      <c r="H442" s="2"/>
      <c r="I442" s="162"/>
      <c r="J442" s="1">
        <f t="shared" si="42"/>
        <v>0</v>
      </c>
      <c r="K442" s="1">
        <f t="shared" si="43"/>
        <v>0</v>
      </c>
      <c r="L442" s="1138"/>
      <c r="M442" s="1139"/>
      <c r="N442" s="1139"/>
      <c r="O442" s="1140"/>
      <c r="Q442" s="255" t="s">
        <v>1527</v>
      </c>
      <c r="R442" s="2"/>
      <c r="S442" s="10"/>
      <c r="T442" s="2"/>
      <c r="U442" s="20" t="s">
        <v>532</v>
      </c>
      <c r="V442" s="20"/>
      <c r="W442" s="2"/>
      <c r="X442" s="20" t="s">
        <v>532</v>
      </c>
      <c r="Y442" s="20"/>
      <c r="Z442" s="2"/>
      <c r="AA442" s="2"/>
      <c r="AB442" s="2"/>
      <c r="AC442" s="2"/>
      <c r="AD442" s="2"/>
      <c r="AE442" s="2"/>
      <c r="AF442" s="162"/>
    </row>
    <row r="443" spans="1:32" ht="15" customHeight="1" x14ac:dyDescent="0.2">
      <c r="A443" s="248">
        <v>3</v>
      </c>
      <c r="B443" s="242" t="s">
        <v>1005</v>
      </c>
      <c r="C443" s="2"/>
      <c r="D443" s="2"/>
      <c r="E443" s="2"/>
      <c r="F443" s="2"/>
      <c r="G443" s="2"/>
      <c r="H443" s="2"/>
      <c r="I443" s="162"/>
      <c r="J443" s="1">
        <f t="shared" si="42"/>
        <v>0</v>
      </c>
      <c r="K443" s="1">
        <f t="shared" si="43"/>
        <v>0</v>
      </c>
      <c r="L443" s="1138"/>
      <c r="M443" s="1139"/>
      <c r="N443" s="1139"/>
      <c r="O443" s="1140"/>
      <c r="Q443" s="255" t="s">
        <v>506</v>
      </c>
      <c r="R443" s="2"/>
      <c r="S443" s="2"/>
      <c r="T443" s="10"/>
      <c r="U443" s="20" t="s">
        <v>532</v>
      </c>
      <c r="V443" s="20"/>
      <c r="W443" s="2"/>
      <c r="X443" s="20"/>
      <c r="Y443" s="20"/>
      <c r="Z443" s="2"/>
      <c r="AA443" s="2"/>
      <c r="AB443" s="2"/>
      <c r="AC443" s="2"/>
      <c r="AD443" s="2"/>
      <c r="AE443" s="2"/>
      <c r="AF443" s="162"/>
    </row>
    <row r="444" spans="1:32" ht="15" customHeight="1" x14ac:dyDescent="0.2">
      <c r="A444" s="248">
        <v>4</v>
      </c>
      <c r="B444" s="242" t="s">
        <v>1529</v>
      </c>
      <c r="C444" s="2"/>
      <c r="D444" s="2"/>
      <c r="E444" s="2"/>
      <c r="F444" s="2"/>
      <c r="G444" s="2"/>
      <c r="H444" s="2"/>
      <c r="I444" s="162"/>
      <c r="J444" s="1">
        <f t="shared" si="42"/>
        <v>0</v>
      </c>
      <c r="K444" s="1">
        <f t="shared" si="43"/>
        <v>0</v>
      </c>
      <c r="L444" s="1138"/>
      <c r="M444" s="1139"/>
      <c r="N444" s="1139"/>
      <c r="O444" s="1140"/>
      <c r="Q444" s="255" t="s">
        <v>716</v>
      </c>
      <c r="R444" s="2"/>
      <c r="S444" s="20"/>
      <c r="T444" s="20" t="s">
        <v>532</v>
      </c>
      <c r="U444" s="10"/>
      <c r="V444" s="20"/>
      <c r="W444" s="2"/>
      <c r="X444" s="20"/>
      <c r="Y444" s="20"/>
      <c r="Z444" s="2"/>
      <c r="AA444" s="2"/>
      <c r="AB444" s="2"/>
      <c r="AC444" s="2"/>
      <c r="AD444" s="2"/>
      <c r="AE444" s="2"/>
      <c r="AF444" s="162"/>
    </row>
    <row r="445" spans="1:32" ht="15" customHeight="1" x14ac:dyDescent="0.2">
      <c r="A445" s="248">
        <v>5</v>
      </c>
      <c r="B445" s="242" t="s">
        <v>534</v>
      </c>
      <c r="C445" s="2"/>
      <c r="D445" s="2"/>
      <c r="E445" s="2"/>
      <c r="F445" s="2"/>
      <c r="G445" s="2"/>
      <c r="H445" s="2"/>
      <c r="I445" s="162"/>
      <c r="J445" s="1">
        <f t="shared" si="42"/>
        <v>0</v>
      </c>
      <c r="K445" s="1">
        <f t="shared" si="43"/>
        <v>0</v>
      </c>
      <c r="L445" s="1138"/>
      <c r="M445" s="1139"/>
      <c r="N445" s="1139"/>
      <c r="O445" s="1140"/>
      <c r="Q445" s="255" t="s">
        <v>508</v>
      </c>
      <c r="R445" s="2"/>
      <c r="S445" s="20"/>
      <c r="T445" s="20"/>
      <c r="U445" s="2"/>
      <c r="V445" s="10"/>
      <c r="W445" s="2"/>
      <c r="X445" s="20" t="s">
        <v>532</v>
      </c>
      <c r="Y445" s="20" t="s">
        <v>532</v>
      </c>
      <c r="Z445" s="2"/>
      <c r="AA445" s="2"/>
      <c r="AB445" s="2"/>
      <c r="AC445" s="2"/>
      <c r="AD445" s="2"/>
      <c r="AE445" s="2"/>
      <c r="AF445" s="162"/>
    </row>
    <row r="446" spans="1:32" ht="15" customHeight="1" x14ac:dyDescent="0.2">
      <c r="A446" s="248">
        <v>6</v>
      </c>
      <c r="B446" s="242" t="s">
        <v>1533</v>
      </c>
      <c r="C446" s="2"/>
      <c r="D446" s="2"/>
      <c r="E446" s="2"/>
      <c r="F446" s="2"/>
      <c r="G446" s="2"/>
      <c r="H446" s="2"/>
      <c r="I446" s="162"/>
      <c r="J446" s="1">
        <f t="shared" si="42"/>
        <v>0</v>
      </c>
      <c r="K446" s="1">
        <f t="shared" si="43"/>
        <v>0</v>
      </c>
      <c r="L446" s="1138"/>
      <c r="M446" s="1139"/>
      <c r="N446" s="1139"/>
      <c r="O446" s="1140"/>
      <c r="Q446" s="255" t="s">
        <v>901</v>
      </c>
      <c r="R446" s="2"/>
      <c r="S446" s="20"/>
      <c r="T446" s="20"/>
      <c r="U446" s="20"/>
      <c r="V446" s="20" t="s">
        <v>532</v>
      </c>
      <c r="W446" s="10"/>
      <c r="X446" s="2"/>
      <c r="Y446" s="20"/>
      <c r="Z446" s="2"/>
      <c r="AA446" s="2"/>
      <c r="AB446" s="2"/>
      <c r="AC446" s="2"/>
      <c r="AD446" s="2"/>
      <c r="AE446" s="2"/>
      <c r="AF446" s="162"/>
    </row>
    <row r="447" spans="1:32" ht="15" customHeight="1" x14ac:dyDescent="0.2">
      <c r="A447" s="248">
        <v>7</v>
      </c>
      <c r="B447" s="242" t="s">
        <v>523</v>
      </c>
      <c r="C447" s="2"/>
      <c r="D447" s="2"/>
      <c r="E447" s="2"/>
      <c r="F447" s="2"/>
      <c r="G447" s="2"/>
      <c r="H447" s="2"/>
      <c r="I447" s="162"/>
      <c r="J447" s="1">
        <f t="shared" si="42"/>
        <v>0</v>
      </c>
      <c r="K447" s="1">
        <f t="shared" si="43"/>
        <v>0</v>
      </c>
      <c r="L447" s="1138"/>
      <c r="M447" s="1139"/>
      <c r="N447" s="1139"/>
      <c r="O447" s="1140"/>
      <c r="Q447" s="255" t="s">
        <v>1004</v>
      </c>
      <c r="R447" s="2"/>
      <c r="S447" s="20"/>
      <c r="T447" s="20"/>
      <c r="U447" s="20"/>
      <c r="V447" s="20"/>
      <c r="W447" s="2"/>
      <c r="X447" s="10"/>
      <c r="Y447" s="20"/>
      <c r="Z447" s="2"/>
      <c r="AA447" s="2"/>
      <c r="AB447" s="2"/>
      <c r="AC447" s="2"/>
      <c r="AD447" s="2"/>
      <c r="AE447" s="2"/>
      <c r="AF447" s="162"/>
    </row>
    <row r="448" spans="1:32" ht="15" customHeight="1" x14ac:dyDescent="0.2">
      <c r="A448" s="248">
        <v>8</v>
      </c>
      <c r="B448" s="242" t="s">
        <v>1002</v>
      </c>
      <c r="C448" s="2"/>
      <c r="D448" s="2"/>
      <c r="E448" s="2"/>
      <c r="F448" s="2"/>
      <c r="G448" s="2"/>
      <c r="H448" s="2"/>
      <c r="I448" s="162"/>
      <c r="J448" s="1">
        <f t="shared" si="42"/>
        <v>0</v>
      </c>
      <c r="K448" s="1">
        <f t="shared" si="43"/>
        <v>0</v>
      </c>
      <c r="L448" s="1138"/>
      <c r="M448" s="1139"/>
      <c r="N448" s="1139"/>
      <c r="O448" s="1140"/>
      <c r="Q448" s="255" t="s">
        <v>669</v>
      </c>
      <c r="R448" s="2"/>
      <c r="S448" s="20"/>
      <c r="T448" s="20"/>
      <c r="U448" s="20"/>
      <c r="V448" s="20" t="s">
        <v>532</v>
      </c>
      <c r="W448" s="2"/>
      <c r="X448" s="2"/>
      <c r="Y448" s="10"/>
      <c r="Z448" s="2"/>
      <c r="AA448" s="20" t="s">
        <v>532</v>
      </c>
      <c r="AB448" s="20"/>
      <c r="AC448" s="2"/>
      <c r="AD448" s="20" t="s">
        <v>532</v>
      </c>
      <c r="AE448" s="20"/>
      <c r="AF448" s="21"/>
    </row>
    <row r="449" spans="1:32" ht="15" customHeight="1" x14ac:dyDescent="0.2">
      <c r="A449" s="248">
        <v>9</v>
      </c>
      <c r="B449" s="242" t="s">
        <v>678</v>
      </c>
      <c r="C449" s="2"/>
      <c r="D449" s="2"/>
      <c r="E449" s="2"/>
      <c r="F449" s="2"/>
      <c r="G449" s="2"/>
      <c r="H449" s="2"/>
      <c r="I449" s="162"/>
      <c r="J449" s="1">
        <f t="shared" si="42"/>
        <v>0</v>
      </c>
      <c r="K449" s="1">
        <f t="shared" si="43"/>
        <v>0</v>
      </c>
      <c r="L449" s="1138"/>
      <c r="M449" s="1139"/>
      <c r="N449" s="1139"/>
      <c r="O449" s="1140"/>
      <c r="Q449" s="255" t="s">
        <v>514</v>
      </c>
      <c r="R449" s="2"/>
      <c r="S449" s="2"/>
      <c r="T449" s="2"/>
      <c r="U449" s="2"/>
      <c r="V449" s="2"/>
      <c r="W449" s="2"/>
      <c r="X449" s="2"/>
      <c r="Y449" s="2"/>
      <c r="Z449" s="10"/>
      <c r="AA449" s="20" t="s">
        <v>532</v>
      </c>
      <c r="AB449" s="20"/>
      <c r="AC449" s="2"/>
      <c r="AD449" s="20"/>
      <c r="AE449" s="20"/>
      <c r="AF449" s="21"/>
    </row>
    <row r="450" spans="1:32" ht="15" customHeight="1" x14ac:dyDescent="0.2">
      <c r="A450" s="248">
        <v>10</v>
      </c>
      <c r="B450" s="242" t="s">
        <v>529</v>
      </c>
      <c r="C450" s="2"/>
      <c r="D450" s="2"/>
      <c r="E450" s="2"/>
      <c r="F450" s="2"/>
      <c r="G450" s="2"/>
      <c r="H450" s="2"/>
      <c r="I450" s="162"/>
      <c r="J450" s="1">
        <f t="shared" si="42"/>
        <v>0</v>
      </c>
      <c r="K450" s="1">
        <f t="shared" si="43"/>
        <v>0</v>
      </c>
      <c r="L450" s="1138"/>
      <c r="M450" s="1139"/>
      <c r="N450" s="1139"/>
      <c r="O450" s="1140"/>
      <c r="Q450" s="255" t="s">
        <v>322</v>
      </c>
      <c r="R450" s="2"/>
      <c r="S450" s="2"/>
      <c r="T450" s="2"/>
      <c r="U450" s="2"/>
      <c r="V450" s="2"/>
      <c r="W450" s="2"/>
      <c r="X450" s="2"/>
      <c r="Y450" s="20"/>
      <c r="Z450" s="20" t="s">
        <v>532</v>
      </c>
      <c r="AA450" s="10"/>
      <c r="AB450" s="20"/>
      <c r="AC450" s="2"/>
      <c r="AD450" s="20"/>
      <c r="AE450" s="20"/>
      <c r="AF450" s="21"/>
    </row>
    <row r="451" spans="1:32" ht="15" customHeight="1" x14ac:dyDescent="0.2">
      <c r="A451" s="248">
        <v>11</v>
      </c>
      <c r="B451" s="242" t="s">
        <v>327</v>
      </c>
      <c r="C451" s="2"/>
      <c r="D451" s="2"/>
      <c r="E451" s="2"/>
      <c r="F451" s="2"/>
      <c r="G451" s="2"/>
      <c r="H451" s="2"/>
      <c r="I451" s="162"/>
      <c r="J451" s="1">
        <f t="shared" si="42"/>
        <v>0</v>
      </c>
      <c r="K451" s="1">
        <f t="shared" si="43"/>
        <v>0</v>
      </c>
      <c r="L451" s="1138"/>
      <c r="M451" s="1139"/>
      <c r="N451" s="1139"/>
      <c r="O451" s="1140"/>
      <c r="Q451" s="255" t="s">
        <v>635</v>
      </c>
      <c r="R451" s="2"/>
      <c r="S451" s="2"/>
      <c r="T451" s="2"/>
      <c r="U451" s="2"/>
      <c r="V451" s="2"/>
      <c r="W451" s="2"/>
      <c r="X451" s="2"/>
      <c r="Y451" s="20"/>
      <c r="Z451" s="20"/>
      <c r="AA451" s="2"/>
      <c r="AB451" s="10"/>
      <c r="AC451" s="2"/>
      <c r="AD451" s="20" t="s">
        <v>532</v>
      </c>
      <c r="AE451" s="20" t="s">
        <v>532</v>
      </c>
      <c r="AF451" s="21" t="s">
        <v>532</v>
      </c>
    </row>
    <row r="452" spans="1:32" ht="15" customHeight="1" x14ac:dyDescent="0.2">
      <c r="A452" s="248">
        <v>12</v>
      </c>
      <c r="B452" s="242" t="s">
        <v>326</v>
      </c>
      <c r="C452" s="2"/>
      <c r="D452" s="2"/>
      <c r="E452" s="2"/>
      <c r="F452" s="2"/>
      <c r="G452" s="2"/>
      <c r="H452" s="2"/>
      <c r="I452" s="162"/>
      <c r="J452" s="1">
        <f t="shared" si="42"/>
        <v>0</v>
      </c>
      <c r="K452" s="1">
        <f t="shared" si="43"/>
        <v>0</v>
      </c>
      <c r="L452" s="1138"/>
      <c r="M452" s="1139"/>
      <c r="N452" s="1139"/>
      <c r="O452" s="1140"/>
      <c r="Q452" s="255" t="s">
        <v>1111</v>
      </c>
      <c r="R452" s="2"/>
      <c r="S452" s="2"/>
      <c r="T452" s="2"/>
      <c r="U452" s="2"/>
      <c r="V452" s="2"/>
      <c r="W452" s="2"/>
      <c r="X452" s="2"/>
      <c r="Y452" s="20"/>
      <c r="Z452" s="20"/>
      <c r="AA452" s="20"/>
      <c r="AB452" s="20" t="s">
        <v>532</v>
      </c>
      <c r="AC452" s="10"/>
      <c r="AD452" s="2"/>
      <c r="AE452" s="20"/>
      <c r="AF452" s="21"/>
    </row>
    <row r="453" spans="1:32" ht="15" customHeight="1" x14ac:dyDescent="0.2">
      <c r="A453" s="248">
        <v>13</v>
      </c>
      <c r="B453" s="242" t="s">
        <v>419</v>
      </c>
      <c r="C453" s="2"/>
      <c r="D453" s="2"/>
      <c r="E453" s="2"/>
      <c r="F453" s="2"/>
      <c r="G453" s="2"/>
      <c r="H453" s="2"/>
      <c r="I453" s="162"/>
      <c r="J453" s="1">
        <f t="shared" si="42"/>
        <v>0</v>
      </c>
      <c r="K453" s="1">
        <f t="shared" si="43"/>
        <v>0</v>
      </c>
      <c r="L453" s="1138"/>
      <c r="M453" s="1139"/>
      <c r="N453" s="1139"/>
      <c r="O453" s="1140"/>
      <c r="Q453" s="255" t="s">
        <v>645</v>
      </c>
      <c r="R453" s="2"/>
      <c r="S453" s="2"/>
      <c r="T453" s="2"/>
      <c r="U453" s="2"/>
      <c r="V453" s="2"/>
      <c r="W453" s="2"/>
      <c r="X453" s="2"/>
      <c r="Y453" s="20"/>
      <c r="Z453" s="20"/>
      <c r="AA453" s="20"/>
      <c r="AB453" s="20"/>
      <c r="AC453" s="2"/>
      <c r="AD453" s="10"/>
      <c r="AE453" s="20"/>
      <c r="AF453" s="21"/>
    </row>
    <row r="454" spans="1:32" ht="15" customHeight="1" x14ac:dyDescent="0.2">
      <c r="A454" s="248">
        <v>14</v>
      </c>
      <c r="B454" s="242" t="s">
        <v>178</v>
      </c>
      <c r="C454" s="2"/>
      <c r="D454" s="2"/>
      <c r="E454" s="2"/>
      <c r="F454" s="2"/>
      <c r="G454" s="2"/>
      <c r="H454" s="2"/>
      <c r="I454" s="162"/>
      <c r="J454" s="1">
        <f t="shared" si="42"/>
        <v>0</v>
      </c>
      <c r="K454" s="1">
        <f t="shared" si="43"/>
        <v>0</v>
      </c>
      <c r="L454" s="1138"/>
      <c r="M454" s="1139"/>
      <c r="N454" s="1139"/>
      <c r="O454" s="1140"/>
      <c r="Q454" s="255" t="s">
        <v>415</v>
      </c>
      <c r="R454" s="2"/>
      <c r="S454" s="2"/>
      <c r="T454" s="2"/>
      <c r="U454" s="2"/>
      <c r="V454" s="2"/>
      <c r="W454" s="2"/>
      <c r="X454" s="2"/>
      <c r="Y454" s="20"/>
      <c r="Z454" s="20"/>
      <c r="AA454" s="20"/>
      <c r="AB454" s="20" t="s">
        <v>532</v>
      </c>
      <c r="AC454" s="2"/>
      <c r="AD454" s="2"/>
      <c r="AE454" s="10"/>
      <c r="AF454" s="21"/>
    </row>
    <row r="455" spans="1:32" ht="15" customHeight="1" thickBot="1" x14ac:dyDescent="0.25">
      <c r="A455" s="249">
        <v>15</v>
      </c>
      <c r="B455" s="243" t="s">
        <v>647</v>
      </c>
      <c r="C455" s="3"/>
      <c r="D455" s="3"/>
      <c r="E455" s="3"/>
      <c r="F455" s="3"/>
      <c r="G455" s="3"/>
      <c r="H455" s="3"/>
      <c r="I455" s="164"/>
      <c r="J455" s="1">
        <f t="shared" si="42"/>
        <v>0</v>
      </c>
      <c r="K455" s="1">
        <f t="shared" si="43"/>
        <v>0</v>
      </c>
      <c r="L455" s="1141"/>
      <c r="M455" s="1142"/>
      <c r="N455" s="1142"/>
      <c r="O455" s="1143"/>
      <c r="Q455" s="250" t="s">
        <v>177</v>
      </c>
      <c r="R455" s="3"/>
      <c r="S455" s="3"/>
      <c r="T455" s="3"/>
      <c r="U455" s="3"/>
      <c r="V455" s="3"/>
      <c r="W455" s="3"/>
      <c r="X455" s="3"/>
      <c r="Y455" s="23"/>
      <c r="Z455" s="23"/>
      <c r="AA455" s="23"/>
      <c r="AB455" s="23" t="s">
        <v>532</v>
      </c>
      <c r="AC455" s="3"/>
      <c r="AD455" s="3"/>
      <c r="AE455" s="14"/>
      <c r="AF455" s="15"/>
    </row>
    <row r="456" spans="1:32" ht="15" customHeight="1" x14ac:dyDescent="0.2">
      <c r="C456" s="1">
        <v>0</v>
      </c>
      <c r="D456" s="1">
        <v>0</v>
      </c>
      <c r="E456" s="1">
        <v>0</v>
      </c>
      <c r="F456" s="1">
        <v>0</v>
      </c>
      <c r="G456" s="1">
        <v>0</v>
      </c>
      <c r="H456" s="1">
        <v>0</v>
      </c>
      <c r="I456" s="1">
        <v>0</v>
      </c>
      <c r="J456" s="1">
        <f t="shared" si="42"/>
        <v>0</v>
      </c>
      <c r="K456" s="1">
        <f t="shared" si="43"/>
        <v>0</v>
      </c>
    </row>
    <row r="457" spans="1:32" ht="15" customHeight="1" thickBot="1" x14ac:dyDescent="0.25">
      <c r="N457" s="156" t="s">
        <v>532</v>
      </c>
    </row>
    <row r="458" spans="1:32" ht="15" customHeight="1" thickBot="1" x14ac:dyDescent="0.25">
      <c r="A458" s="1119" t="s">
        <v>665</v>
      </c>
      <c r="B458" s="1120"/>
      <c r="C458" s="1120"/>
      <c r="D458" s="1120"/>
      <c r="E458" s="1120"/>
      <c r="F458" s="1120"/>
      <c r="G458" s="1114" t="s">
        <v>1565</v>
      </c>
      <c r="H458" s="1115"/>
      <c r="I458" s="1116"/>
      <c r="L458" s="945" t="s">
        <v>495</v>
      </c>
      <c r="M458" s="946"/>
      <c r="N458" s="946"/>
      <c r="O458" s="947"/>
    </row>
    <row r="459" spans="1:32" ht="15" customHeight="1" thickBot="1" x14ac:dyDescent="0.25">
      <c r="A459" s="250" t="s">
        <v>496</v>
      </c>
      <c r="B459" s="251" t="s">
        <v>497</v>
      </c>
      <c r="C459" s="252" t="s">
        <v>498</v>
      </c>
      <c r="D459" s="252" t="s">
        <v>499</v>
      </c>
      <c r="E459" s="252" t="s">
        <v>500</v>
      </c>
      <c r="F459" s="252" t="s">
        <v>501</v>
      </c>
      <c r="G459" s="253" t="s">
        <v>502</v>
      </c>
      <c r="H459" s="253" t="s">
        <v>503</v>
      </c>
      <c r="I459" s="254" t="s">
        <v>504</v>
      </c>
      <c r="L459" s="948"/>
      <c r="M459" s="949"/>
      <c r="N459" s="949"/>
      <c r="O459" s="950"/>
      <c r="Q459" s="165" t="s">
        <v>1566</v>
      </c>
      <c r="R459" s="256" t="s">
        <v>1423</v>
      </c>
      <c r="S459" s="256" t="s">
        <v>902</v>
      </c>
      <c r="T459" s="256" t="s">
        <v>901</v>
      </c>
      <c r="U459" s="256" t="s">
        <v>509</v>
      </c>
      <c r="V459" s="256" t="s">
        <v>1576</v>
      </c>
      <c r="W459" s="256" t="s">
        <v>1530</v>
      </c>
      <c r="X459" s="256" t="s">
        <v>517</v>
      </c>
      <c r="Y459" s="256" t="s">
        <v>726</v>
      </c>
      <c r="Z459" s="257" t="s">
        <v>672</v>
      </c>
    </row>
    <row r="460" spans="1:32" ht="15" customHeight="1" x14ac:dyDescent="0.2">
      <c r="A460" s="334">
        <v>1</v>
      </c>
      <c r="B460" s="239" t="s">
        <v>1577</v>
      </c>
      <c r="C460" s="240"/>
      <c r="D460" s="240"/>
      <c r="E460" s="240"/>
      <c r="F460" s="240"/>
      <c r="G460" s="240"/>
      <c r="H460" s="240"/>
      <c r="I460" s="241"/>
      <c r="J460" s="1">
        <f t="shared" si="42"/>
        <v>0</v>
      </c>
      <c r="K460" s="1">
        <f t="shared" si="43"/>
        <v>0</v>
      </c>
      <c r="L460" s="1135" t="s">
        <v>528</v>
      </c>
      <c r="M460" s="1136"/>
      <c r="N460" s="1136"/>
      <c r="O460" s="1137"/>
      <c r="Q460" s="255" t="s">
        <v>1423</v>
      </c>
      <c r="R460" s="10"/>
      <c r="S460" s="20"/>
      <c r="T460" s="2"/>
      <c r="U460" s="2"/>
      <c r="V460" s="2"/>
      <c r="W460" s="2"/>
      <c r="X460" s="2"/>
      <c r="Y460" s="2"/>
      <c r="Z460" s="162"/>
    </row>
    <row r="461" spans="1:32" ht="15" customHeight="1" x14ac:dyDescent="0.2">
      <c r="A461" s="248">
        <v>2</v>
      </c>
      <c r="B461" s="242" t="s">
        <v>1535</v>
      </c>
      <c r="C461" s="2"/>
      <c r="D461" s="2"/>
      <c r="E461" s="2"/>
      <c r="F461" s="2"/>
      <c r="G461" s="2"/>
      <c r="H461" s="2"/>
      <c r="I461" s="162"/>
      <c r="J461" s="1">
        <f t="shared" si="42"/>
        <v>0</v>
      </c>
      <c r="K461" s="1">
        <f t="shared" si="43"/>
        <v>0</v>
      </c>
      <c r="L461" s="1138"/>
      <c r="M461" s="1139"/>
      <c r="N461" s="1139"/>
      <c r="O461" s="1140"/>
      <c r="Q461" s="255" t="s">
        <v>902</v>
      </c>
      <c r="R461" s="2"/>
      <c r="S461" s="10"/>
      <c r="T461" s="2"/>
      <c r="U461" s="20" t="s">
        <v>532</v>
      </c>
      <c r="V461" s="20"/>
      <c r="W461" s="2"/>
      <c r="X461" s="20" t="s">
        <v>532</v>
      </c>
      <c r="Y461" s="20"/>
      <c r="Z461" s="21"/>
    </row>
    <row r="462" spans="1:32" ht="15" customHeight="1" x14ac:dyDescent="0.2">
      <c r="A462" s="248" t="s">
        <v>521</v>
      </c>
      <c r="B462" s="242" t="s">
        <v>1532</v>
      </c>
      <c r="C462" s="2"/>
      <c r="D462" s="2"/>
      <c r="E462" s="2"/>
      <c r="F462" s="2"/>
      <c r="G462" s="2"/>
      <c r="H462" s="2"/>
      <c r="I462" s="162"/>
      <c r="J462" s="1">
        <f t="shared" si="42"/>
        <v>0</v>
      </c>
      <c r="K462" s="1">
        <f t="shared" si="43"/>
        <v>0</v>
      </c>
      <c r="L462" s="1138"/>
      <c r="M462" s="1139"/>
      <c r="N462" s="1139"/>
      <c r="O462" s="1140"/>
      <c r="Q462" s="255" t="s">
        <v>901</v>
      </c>
      <c r="R462" s="2"/>
      <c r="S462" s="2"/>
      <c r="T462" s="10"/>
      <c r="U462" s="20" t="s">
        <v>532</v>
      </c>
      <c r="V462" s="20"/>
      <c r="W462" s="2"/>
      <c r="X462" s="20"/>
      <c r="Y462" s="20"/>
      <c r="Z462" s="21"/>
    </row>
    <row r="463" spans="1:32" ht="15" customHeight="1" x14ac:dyDescent="0.2">
      <c r="A463" s="248" t="s">
        <v>521</v>
      </c>
      <c r="B463" s="242" t="s">
        <v>1534</v>
      </c>
      <c r="C463" s="2"/>
      <c r="D463" s="2"/>
      <c r="E463" s="2"/>
      <c r="F463" s="2"/>
      <c r="G463" s="2"/>
      <c r="H463" s="2"/>
      <c r="I463" s="162"/>
      <c r="J463" s="1">
        <f t="shared" si="42"/>
        <v>0</v>
      </c>
      <c r="K463" s="1">
        <f t="shared" si="43"/>
        <v>0</v>
      </c>
      <c r="L463" s="1138"/>
      <c r="M463" s="1139"/>
      <c r="N463" s="1139"/>
      <c r="O463" s="1140"/>
      <c r="Q463" s="255" t="s">
        <v>509</v>
      </c>
      <c r="R463" s="2"/>
      <c r="S463" s="20"/>
      <c r="T463" s="20" t="s">
        <v>532</v>
      </c>
      <c r="U463" s="10"/>
      <c r="V463" s="20"/>
      <c r="W463" s="2"/>
      <c r="X463" s="20"/>
      <c r="Y463" s="20"/>
      <c r="Z463" s="21"/>
    </row>
    <row r="464" spans="1:32" ht="15" customHeight="1" x14ac:dyDescent="0.2">
      <c r="A464" s="248" t="s">
        <v>521</v>
      </c>
      <c r="B464" s="242" t="s">
        <v>1578</v>
      </c>
      <c r="C464" s="2"/>
      <c r="D464" s="2"/>
      <c r="E464" s="2"/>
      <c r="F464" s="2"/>
      <c r="G464" s="2"/>
      <c r="H464" s="2"/>
      <c r="I464" s="162"/>
      <c r="J464" s="1">
        <f t="shared" si="42"/>
        <v>0</v>
      </c>
      <c r="K464" s="1">
        <f t="shared" si="43"/>
        <v>0</v>
      </c>
      <c r="L464" s="1138"/>
      <c r="M464" s="1139"/>
      <c r="N464" s="1139"/>
      <c r="O464" s="1140"/>
      <c r="Q464" s="255" t="s">
        <v>1576</v>
      </c>
      <c r="R464" s="2"/>
      <c r="S464" s="20"/>
      <c r="T464" s="20"/>
      <c r="U464" s="2"/>
      <c r="V464" s="10"/>
      <c r="W464" s="2"/>
      <c r="X464" s="20" t="s">
        <v>532</v>
      </c>
      <c r="Y464" s="20" t="s">
        <v>532</v>
      </c>
      <c r="Z464" s="21" t="s">
        <v>532</v>
      </c>
    </row>
    <row r="465" spans="1:26" ht="15" customHeight="1" x14ac:dyDescent="0.2">
      <c r="A465" s="248" t="s">
        <v>521</v>
      </c>
      <c r="B465" s="242" t="s">
        <v>524</v>
      </c>
      <c r="C465" s="2"/>
      <c r="D465" s="2"/>
      <c r="E465" s="2"/>
      <c r="F465" s="2"/>
      <c r="G465" s="2"/>
      <c r="H465" s="2"/>
      <c r="I465" s="162"/>
      <c r="J465" s="1">
        <f t="shared" si="42"/>
        <v>0</v>
      </c>
      <c r="K465" s="1">
        <f t="shared" si="43"/>
        <v>0</v>
      </c>
      <c r="L465" s="1138"/>
      <c r="M465" s="1139"/>
      <c r="N465" s="1139"/>
      <c r="O465" s="1140"/>
      <c r="Q465" s="255" t="s">
        <v>1530</v>
      </c>
      <c r="R465" s="2"/>
      <c r="S465" s="20"/>
      <c r="T465" s="20"/>
      <c r="U465" s="20"/>
      <c r="V465" s="20" t="s">
        <v>532</v>
      </c>
      <c r="W465" s="10"/>
      <c r="X465" s="2"/>
      <c r="Y465" s="20"/>
      <c r="Z465" s="21"/>
    </row>
    <row r="466" spans="1:26" ht="15" customHeight="1" x14ac:dyDescent="0.2">
      <c r="A466" s="248" t="s">
        <v>521</v>
      </c>
      <c r="B466" s="242" t="s">
        <v>721</v>
      </c>
      <c r="C466" s="2"/>
      <c r="D466" s="2"/>
      <c r="E466" s="2"/>
      <c r="F466" s="2"/>
      <c r="G466" s="2"/>
      <c r="H466" s="2"/>
      <c r="I466" s="162"/>
      <c r="J466" s="1">
        <f t="shared" si="42"/>
        <v>0</v>
      </c>
      <c r="K466" s="1">
        <f t="shared" si="43"/>
        <v>0</v>
      </c>
      <c r="L466" s="1138"/>
      <c r="M466" s="1139"/>
      <c r="N466" s="1139"/>
      <c r="O466" s="1140"/>
      <c r="Q466" s="255" t="s">
        <v>517</v>
      </c>
      <c r="R466" s="2"/>
      <c r="S466" s="20"/>
      <c r="T466" s="20"/>
      <c r="U466" s="20"/>
      <c r="V466" s="20"/>
      <c r="W466" s="2"/>
      <c r="X466" s="10"/>
      <c r="Y466" s="20"/>
      <c r="Z466" s="21"/>
    </row>
    <row r="467" spans="1:26" ht="15" customHeight="1" x14ac:dyDescent="0.2">
      <c r="A467" s="248" t="s">
        <v>521</v>
      </c>
      <c r="B467" s="242" t="s">
        <v>728</v>
      </c>
      <c r="C467" s="2"/>
      <c r="D467" s="2"/>
      <c r="E467" s="2"/>
      <c r="F467" s="2"/>
      <c r="G467" s="2"/>
      <c r="H467" s="2"/>
      <c r="I467" s="162"/>
      <c r="J467" s="1">
        <f t="shared" ref="J467:J521" si="47">D467+E467+F467</f>
        <v>0</v>
      </c>
      <c r="K467" s="1">
        <f t="shared" ref="K467:K521" si="48">D467*2+E467</f>
        <v>0</v>
      </c>
      <c r="L467" s="1138"/>
      <c r="M467" s="1139"/>
      <c r="N467" s="1139"/>
      <c r="O467" s="1140"/>
      <c r="Q467" s="255" t="s">
        <v>726</v>
      </c>
      <c r="R467" s="2"/>
      <c r="S467" s="20"/>
      <c r="T467" s="20"/>
      <c r="U467" s="20"/>
      <c r="V467" s="20" t="s">
        <v>532</v>
      </c>
      <c r="W467" s="2"/>
      <c r="X467" s="2"/>
      <c r="Y467" s="10"/>
      <c r="Z467" s="21"/>
    </row>
    <row r="468" spans="1:26" ht="15" customHeight="1" thickBot="1" x14ac:dyDescent="0.25">
      <c r="A468" s="249" t="s">
        <v>521</v>
      </c>
      <c r="B468" s="243" t="s">
        <v>682</v>
      </c>
      <c r="C468" s="3"/>
      <c r="D468" s="3"/>
      <c r="E468" s="3"/>
      <c r="F468" s="3"/>
      <c r="G468" s="3"/>
      <c r="H468" s="3"/>
      <c r="I468" s="164"/>
      <c r="J468" s="1">
        <f t="shared" si="47"/>
        <v>0</v>
      </c>
      <c r="K468" s="1">
        <f t="shared" si="48"/>
        <v>0</v>
      </c>
      <c r="L468" s="1141"/>
      <c r="M468" s="1142"/>
      <c r="N468" s="1142"/>
      <c r="O468" s="1143"/>
      <c r="Q468" s="250" t="s">
        <v>672</v>
      </c>
      <c r="R468" s="3"/>
      <c r="S468" s="23"/>
      <c r="T468" s="23"/>
      <c r="U468" s="23"/>
      <c r="V468" s="23" t="s">
        <v>532</v>
      </c>
      <c r="W468" s="3"/>
      <c r="X468" s="3"/>
      <c r="Y468" s="14"/>
      <c r="Z468" s="15"/>
    </row>
    <row r="469" spans="1:26" ht="15" customHeight="1" x14ac:dyDescent="0.2">
      <c r="C469" s="1">
        <v>0</v>
      </c>
      <c r="D469" s="1">
        <v>0</v>
      </c>
      <c r="E469" s="1">
        <v>0</v>
      </c>
      <c r="F469" s="1">
        <v>0</v>
      </c>
      <c r="G469" s="1">
        <v>0</v>
      </c>
      <c r="H469" s="1">
        <v>0</v>
      </c>
      <c r="I469" s="1">
        <v>0</v>
      </c>
      <c r="J469" s="1">
        <f t="shared" si="47"/>
        <v>0</v>
      </c>
      <c r="K469" s="1">
        <f t="shared" si="48"/>
        <v>0</v>
      </c>
    </row>
    <row r="470" spans="1:26" ht="15" customHeight="1" thickBot="1" x14ac:dyDescent="0.25"/>
    <row r="471" spans="1:26" ht="15" customHeight="1" thickBot="1" x14ac:dyDescent="0.25">
      <c r="A471" s="1124" t="s">
        <v>873</v>
      </c>
      <c r="B471" s="1125"/>
      <c r="C471" s="1125"/>
      <c r="D471" s="1125"/>
      <c r="E471" s="1125"/>
      <c r="F471" s="1125"/>
      <c r="G471" s="1121" t="s">
        <v>1565</v>
      </c>
      <c r="H471" s="1122"/>
      <c r="I471" s="1123"/>
      <c r="L471" s="945" t="s">
        <v>495</v>
      </c>
      <c r="M471" s="946"/>
      <c r="N471" s="946"/>
      <c r="O471" s="947"/>
    </row>
    <row r="472" spans="1:26" ht="15" customHeight="1" thickBot="1" x14ac:dyDescent="0.25">
      <c r="A472" s="265" t="s">
        <v>496</v>
      </c>
      <c r="B472" s="266" t="s">
        <v>497</v>
      </c>
      <c r="C472" s="267" t="s">
        <v>498</v>
      </c>
      <c r="D472" s="267" t="s">
        <v>499</v>
      </c>
      <c r="E472" s="267" t="s">
        <v>500</v>
      </c>
      <c r="F472" s="267" t="s">
        <v>501</v>
      </c>
      <c r="G472" s="268" t="s">
        <v>502</v>
      </c>
      <c r="H472" s="268" t="s">
        <v>503</v>
      </c>
      <c r="I472" s="269" t="s">
        <v>504</v>
      </c>
      <c r="L472" s="948"/>
      <c r="M472" s="949"/>
      <c r="N472" s="949"/>
      <c r="O472" s="950"/>
      <c r="Q472" s="165" t="s">
        <v>1566</v>
      </c>
      <c r="R472" s="270" t="s">
        <v>564</v>
      </c>
      <c r="S472" s="270" t="s">
        <v>607</v>
      </c>
      <c r="T472" s="270" t="s">
        <v>608</v>
      </c>
      <c r="U472" s="270" t="s">
        <v>60</v>
      </c>
      <c r="V472" s="270" t="s">
        <v>425</v>
      </c>
      <c r="W472" s="270" t="s">
        <v>704</v>
      </c>
      <c r="X472" s="271" t="s">
        <v>332</v>
      </c>
    </row>
    <row r="473" spans="1:26" ht="15" customHeight="1" x14ac:dyDescent="0.2">
      <c r="A473" s="261">
        <v>1</v>
      </c>
      <c r="B473" s="239" t="s">
        <v>1537</v>
      </c>
      <c r="C473" s="240"/>
      <c r="D473" s="240"/>
      <c r="E473" s="240"/>
      <c r="F473" s="240"/>
      <c r="G473" s="240"/>
      <c r="H473" s="240"/>
      <c r="I473" s="241"/>
      <c r="J473" s="1">
        <f t="shared" si="47"/>
        <v>0</v>
      </c>
      <c r="K473" s="1">
        <f t="shared" si="48"/>
        <v>0</v>
      </c>
      <c r="L473" s="1135" t="s">
        <v>528</v>
      </c>
      <c r="M473" s="1136"/>
      <c r="N473" s="1136"/>
      <c r="O473" s="1137"/>
      <c r="Q473" s="272" t="s">
        <v>564</v>
      </c>
      <c r="R473" s="10"/>
      <c r="S473" s="20" t="s">
        <v>532</v>
      </c>
      <c r="T473" s="20"/>
      <c r="U473" s="2"/>
      <c r="V473" s="20"/>
      <c r="W473" s="20"/>
      <c r="X473" s="21"/>
    </row>
    <row r="474" spans="1:26" ht="15" customHeight="1" x14ac:dyDescent="0.2">
      <c r="A474" s="262">
        <v>2</v>
      </c>
      <c r="B474" s="242" t="s">
        <v>617</v>
      </c>
      <c r="C474" s="2"/>
      <c r="D474" s="2"/>
      <c r="E474" s="2"/>
      <c r="F474" s="2"/>
      <c r="G474" s="2"/>
      <c r="H474" s="2"/>
      <c r="I474" s="162"/>
      <c r="J474" s="1">
        <f t="shared" si="47"/>
        <v>0</v>
      </c>
      <c r="K474" s="1">
        <f t="shared" si="48"/>
        <v>0</v>
      </c>
      <c r="L474" s="1138"/>
      <c r="M474" s="1139"/>
      <c r="N474" s="1139"/>
      <c r="O474" s="1140"/>
      <c r="Q474" s="272" t="s">
        <v>607</v>
      </c>
      <c r="R474" s="20" t="s">
        <v>532</v>
      </c>
      <c r="S474" s="10"/>
      <c r="T474" s="20"/>
      <c r="U474" s="2"/>
      <c r="V474" s="20"/>
      <c r="W474" s="20"/>
      <c r="X474" s="21"/>
    </row>
    <row r="475" spans="1:26" ht="15" customHeight="1" x14ac:dyDescent="0.2">
      <c r="A475" s="262" t="s">
        <v>521</v>
      </c>
      <c r="B475" s="242" t="s">
        <v>1579</v>
      </c>
      <c r="C475" s="2"/>
      <c r="D475" s="2"/>
      <c r="E475" s="2"/>
      <c r="F475" s="2"/>
      <c r="G475" s="2"/>
      <c r="H475" s="2"/>
      <c r="I475" s="162"/>
      <c r="J475" s="1">
        <f t="shared" si="47"/>
        <v>0</v>
      </c>
      <c r="K475" s="1">
        <f t="shared" si="48"/>
        <v>0</v>
      </c>
      <c r="L475" s="1138"/>
      <c r="M475" s="1139"/>
      <c r="N475" s="1139"/>
      <c r="O475" s="1140"/>
      <c r="Q475" s="272" t="s">
        <v>608</v>
      </c>
      <c r="R475" s="20"/>
      <c r="S475" s="2"/>
      <c r="T475" s="10"/>
      <c r="U475" s="2"/>
      <c r="V475" s="20" t="s">
        <v>532</v>
      </c>
      <c r="W475" s="20" t="s">
        <v>532</v>
      </c>
      <c r="X475" s="21" t="s">
        <v>532</v>
      </c>
    </row>
    <row r="476" spans="1:26" ht="15" customHeight="1" x14ac:dyDescent="0.2">
      <c r="A476" s="262" t="s">
        <v>521</v>
      </c>
      <c r="B476" s="242" t="s">
        <v>616</v>
      </c>
      <c r="C476" s="2"/>
      <c r="D476" s="2"/>
      <c r="E476" s="2"/>
      <c r="F476" s="2"/>
      <c r="G476" s="2"/>
      <c r="H476" s="2"/>
      <c r="I476" s="162"/>
      <c r="J476" s="1">
        <f t="shared" si="47"/>
        <v>0</v>
      </c>
      <c r="K476" s="1">
        <f t="shared" si="48"/>
        <v>0</v>
      </c>
      <c r="L476" s="1138"/>
      <c r="M476" s="1139"/>
      <c r="N476" s="1139"/>
      <c r="O476" s="1140"/>
      <c r="Q476" s="272" t="s">
        <v>60</v>
      </c>
      <c r="R476" s="20"/>
      <c r="S476" s="20"/>
      <c r="T476" s="20" t="s">
        <v>532</v>
      </c>
      <c r="U476" s="10"/>
      <c r="V476" s="2"/>
      <c r="W476" s="20"/>
      <c r="X476" s="21"/>
    </row>
    <row r="477" spans="1:26" ht="15" customHeight="1" x14ac:dyDescent="0.2">
      <c r="A477" s="262" t="s">
        <v>521</v>
      </c>
      <c r="B477" s="242" t="s">
        <v>426</v>
      </c>
      <c r="C477" s="2"/>
      <c r="D477" s="2"/>
      <c r="E477" s="2"/>
      <c r="F477" s="2"/>
      <c r="G477" s="2"/>
      <c r="H477" s="2"/>
      <c r="I477" s="162"/>
      <c r="J477" s="1">
        <f t="shared" si="47"/>
        <v>0</v>
      </c>
      <c r="K477" s="1">
        <f t="shared" si="48"/>
        <v>0</v>
      </c>
      <c r="L477" s="1138"/>
      <c r="M477" s="1139"/>
      <c r="N477" s="1139"/>
      <c r="O477" s="1140"/>
      <c r="Q477" s="272" t="s">
        <v>425</v>
      </c>
      <c r="R477" s="20"/>
      <c r="S477" s="20"/>
      <c r="T477" s="20"/>
      <c r="U477" s="2"/>
      <c r="V477" s="10"/>
      <c r="W477" s="20"/>
      <c r="X477" s="21"/>
    </row>
    <row r="478" spans="1:26" ht="15" customHeight="1" x14ac:dyDescent="0.2">
      <c r="A478" s="262" t="s">
        <v>521</v>
      </c>
      <c r="B478" s="242" t="s">
        <v>338</v>
      </c>
      <c r="C478" s="2"/>
      <c r="D478" s="2"/>
      <c r="E478" s="2"/>
      <c r="F478" s="2"/>
      <c r="G478" s="2"/>
      <c r="H478" s="2"/>
      <c r="I478" s="162"/>
      <c r="J478" s="1">
        <f t="shared" si="47"/>
        <v>0</v>
      </c>
      <c r="K478" s="1">
        <f t="shared" si="48"/>
        <v>0</v>
      </c>
      <c r="L478" s="1138"/>
      <c r="M478" s="1139"/>
      <c r="N478" s="1139"/>
      <c r="O478" s="1140"/>
      <c r="Q478" s="272" t="s">
        <v>704</v>
      </c>
      <c r="R478" s="20"/>
      <c r="S478" s="20"/>
      <c r="T478" s="20" t="s">
        <v>532</v>
      </c>
      <c r="U478" s="2"/>
      <c r="V478" s="2"/>
      <c r="W478" s="10"/>
      <c r="X478" s="21"/>
    </row>
    <row r="479" spans="1:26" ht="15" customHeight="1" thickBot="1" x14ac:dyDescent="0.25">
      <c r="A479" s="263" t="s">
        <v>521</v>
      </c>
      <c r="B479" s="243" t="s">
        <v>1025</v>
      </c>
      <c r="C479" s="3"/>
      <c r="D479" s="3"/>
      <c r="E479" s="3"/>
      <c r="F479" s="3"/>
      <c r="G479" s="3"/>
      <c r="H479" s="3"/>
      <c r="I479" s="164"/>
      <c r="J479" s="1">
        <f t="shared" si="47"/>
        <v>0</v>
      </c>
      <c r="K479" s="1">
        <f t="shared" si="48"/>
        <v>0</v>
      </c>
      <c r="L479" s="1141"/>
      <c r="M479" s="1142"/>
      <c r="N479" s="1142"/>
      <c r="O479" s="1143"/>
      <c r="Q479" s="265" t="s">
        <v>332</v>
      </c>
      <c r="R479" s="23"/>
      <c r="S479" s="23"/>
      <c r="T479" s="23" t="s">
        <v>532</v>
      </c>
      <c r="U479" s="3"/>
      <c r="V479" s="3"/>
      <c r="W479" s="14"/>
      <c r="X479" s="15"/>
    </row>
    <row r="480" spans="1:26" ht="15" customHeight="1" x14ac:dyDescent="0.2">
      <c r="C480" s="1">
        <f t="shared" ref="C480:I480" si="49">SUM(C473:C479)</f>
        <v>0</v>
      </c>
      <c r="D480" s="1">
        <f t="shared" si="49"/>
        <v>0</v>
      </c>
      <c r="E480" s="1">
        <f t="shared" si="49"/>
        <v>0</v>
      </c>
      <c r="F480" s="1">
        <f t="shared" si="49"/>
        <v>0</v>
      </c>
      <c r="G480" s="1">
        <f t="shared" si="49"/>
        <v>0</v>
      </c>
      <c r="H480" s="1">
        <f t="shared" si="49"/>
        <v>0</v>
      </c>
      <c r="I480" s="1">
        <f t="shared" si="49"/>
        <v>0</v>
      </c>
      <c r="J480" s="1">
        <f t="shared" si="47"/>
        <v>0</v>
      </c>
      <c r="K480" s="1">
        <f t="shared" si="48"/>
        <v>0</v>
      </c>
      <c r="L480" s="156" t="s">
        <v>532</v>
      </c>
    </row>
    <row r="481" spans="1:28" ht="15" customHeight="1" thickBot="1" x14ac:dyDescent="0.25"/>
    <row r="482" spans="1:28" ht="15" customHeight="1" thickBot="1" x14ac:dyDescent="0.25">
      <c r="A482" s="1124" t="s">
        <v>944</v>
      </c>
      <c r="B482" s="1125"/>
      <c r="C482" s="1125"/>
      <c r="D482" s="1125"/>
      <c r="E482" s="1125"/>
      <c r="F482" s="1125"/>
      <c r="G482" s="1121" t="s">
        <v>1520</v>
      </c>
      <c r="H482" s="1122"/>
      <c r="I482" s="1123"/>
      <c r="L482" s="945" t="s">
        <v>495</v>
      </c>
      <c r="M482" s="946"/>
      <c r="N482" s="946"/>
      <c r="O482" s="947"/>
    </row>
    <row r="483" spans="1:28" ht="15" customHeight="1" thickBot="1" x14ac:dyDescent="0.25">
      <c r="A483" s="265" t="s">
        <v>496</v>
      </c>
      <c r="B483" s="266" t="s">
        <v>497</v>
      </c>
      <c r="C483" s="267" t="s">
        <v>498</v>
      </c>
      <c r="D483" s="267" t="s">
        <v>499</v>
      </c>
      <c r="E483" s="267" t="s">
        <v>500</v>
      </c>
      <c r="F483" s="267" t="s">
        <v>501</v>
      </c>
      <c r="G483" s="268" t="s">
        <v>502</v>
      </c>
      <c r="H483" s="268" t="s">
        <v>503</v>
      </c>
      <c r="I483" s="269" t="s">
        <v>504</v>
      </c>
      <c r="L483" s="948"/>
      <c r="M483" s="949"/>
      <c r="N483" s="949"/>
      <c r="O483" s="950"/>
      <c r="Q483" s="165" t="s">
        <v>1521</v>
      </c>
      <c r="R483" s="270" t="s">
        <v>503</v>
      </c>
      <c r="S483" s="270" t="s">
        <v>1580</v>
      </c>
      <c r="T483" s="270" t="s">
        <v>241</v>
      </c>
      <c r="U483" s="270" t="s">
        <v>563</v>
      </c>
      <c r="V483" s="270" t="s">
        <v>945</v>
      </c>
      <c r="W483" s="270" t="s">
        <v>947</v>
      </c>
      <c r="X483" s="270" t="s">
        <v>1423</v>
      </c>
      <c r="Y483" s="270" t="s">
        <v>1581</v>
      </c>
      <c r="Z483" s="270"/>
      <c r="AA483" s="271"/>
    </row>
    <row r="484" spans="1:28" ht="15" customHeight="1" x14ac:dyDescent="0.2">
      <c r="A484" s="261" t="s">
        <v>521</v>
      </c>
      <c r="B484" s="239" t="s">
        <v>1582</v>
      </c>
      <c r="C484" s="240"/>
      <c r="D484" s="240"/>
      <c r="E484" s="240"/>
      <c r="F484" s="240"/>
      <c r="G484" s="240"/>
      <c r="H484" s="240"/>
      <c r="I484" s="241"/>
      <c r="J484" s="1">
        <f t="shared" si="47"/>
        <v>0</v>
      </c>
      <c r="K484" s="1">
        <f t="shared" si="48"/>
        <v>0</v>
      </c>
      <c r="L484" s="1135" t="s">
        <v>528</v>
      </c>
      <c r="M484" s="1136"/>
      <c r="N484" s="1136"/>
      <c r="O484" s="1137"/>
      <c r="Q484" s="272" t="s">
        <v>503</v>
      </c>
      <c r="R484" s="10"/>
      <c r="S484" s="2"/>
      <c r="T484" s="20"/>
      <c r="U484" s="2"/>
      <c r="V484" s="2"/>
      <c r="W484" s="2"/>
      <c r="X484" s="2"/>
      <c r="Y484" s="2"/>
      <c r="Z484" s="2"/>
      <c r="AA484" s="162"/>
      <c r="AB484"/>
    </row>
    <row r="485" spans="1:28" ht="15" customHeight="1" x14ac:dyDescent="0.2">
      <c r="A485" s="262" t="s">
        <v>521</v>
      </c>
      <c r="B485" s="242" t="s">
        <v>1583</v>
      </c>
      <c r="C485" s="2"/>
      <c r="D485" s="2"/>
      <c r="E485" s="2"/>
      <c r="F485" s="2"/>
      <c r="G485" s="2"/>
      <c r="H485" s="2"/>
      <c r="I485" s="162"/>
      <c r="J485" s="1">
        <f t="shared" si="47"/>
        <v>0</v>
      </c>
      <c r="K485" s="1">
        <f t="shared" si="48"/>
        <v>0</v>
      </c>
      <c r="L485" s="1138"/>
      <c r="M485" s="1139"/>
      <c r="N485" s="1139"/>
      <c r="O485" s="1140"/>
      <c r="Q485" s="272" t="s">
        <v>1580</v>
      </c>
      <c r="R485" s="2"/>
      <c r="S485" s="10"/>
      <c r="T485" s="20"/>
      <c r="U485" s="2"/>
      <c r="V485" s="2"/>
      <c r="W485" s="2"/>
      <c r="X485" s="2"/>
      <c r="Y485" s="2"/>
      <c r="Z485" s="2"/>
      <c r="AA485" s="162"/>
      <c r="AB485"/>
    </row>
    <row r="486" spans="1:28" ht="15" customHeight="1" x14ac:dyDescent="0.2">
      <c r="A486" s="262" t="s">
        <v>521</v>
      </c>
      <c r="B486" s="242" t="s">
        <v>1584</v>
      </c>
      <c r="C486" s="2"/>
      <c r="D486" s="2"/>
      <c r="E486" s="2"/>
      <c r="F486" s="2"/>
      <c r="G486" s="2"/>
      <c r="H486" s="2"/>
      <c r="I486" s="162"/>
      <c r="J486" s="1">
        <f t="shared" si="47"/>
        <v>0</v>
      </c>
      <c r="K486" s="1">
        <f t="shared" si="48"/>
        <v>0</v>
      </c>
      <c r="L486" s="1138"/>
      <c r="M486" s="1139"/>
      <c r="N486" s="1139"/>
      <c r="O486" s="1140"/>
      <c r="Q486" s="272" t="s">
        <v>241</v>
      </c>
      <c r="R486" s="2"/>
      <c r="S486" s="2"/>
      <c r="T486" s="10"/>
      <c r="U486" s="2"/>
      <c r="V486" s="20" t="s">
        <v>532</v>
      </c>
      <c r="W486" s="20"/>
      <c r="X486" s="2"/>
      <c r="Y486" s="20" t="s">
        <v>532</v>
      </c>
      <c r="Z486" s="20"/>
      <c r="AA486" s="21"/>
      <c r="AB486"/>
    </row>
    <row r="487" spans="1:28" ht="15" customHeight="1" x14ac:dyDescent="0.2">
      <c r="A487" s="262" t="s">
        <v>521</v>
      </c>
      <c r="B487" s="242" t="s">
        <v>949</v>
      </c>
      <c r="C487" s="2"/>
      <c r="D487" s="2"/>
      <c r="E487" s="2"/>
      <c r="F487" s="2"/>
      <c r="G487" s="2"/>
      <c r="H487" s="2"/>
      <c r="I487" s="162"/>
      <c r="J487" s="1">
        <f t="shared" si="47"/>
        <v>0</v>
      </c>
      <c r="K487" s="1">
        <f t="shared" si="48"/>
        <v>0</v>
      </c>
      <c r="L487" s="1138"/>
      <c r="M487" s="1139"/>
      <c r="N487" s="1139"/>
      <c r="O487" s="1140"/>
      <c r="Q487" s="272" t="s">
        <v>563</v>
      </c>
      <c r="R487" s="2"/>
      <c r="S487" s="2"/>
      <c r="T487" s="2"/>
      <c r="U487" s="10"/>
      <c r="V487" s="20" t="s">
        <v>532</v>
      </c>
      <c r="W487" s="20"/>
      <c r="X487" s="2"/>
      <c r="Y487" s="20"/>
      <c r="Z487" s="20"/>
      <c r="AA487" s="21"/>
      <c r="AB487"/>
    </row>
    <row r="488" spans="1:28" ht="15" customHeight="1" x14ac:dyDescent="0.2">
      <c r="A488" s="262" t="s">
        <v>521</v>
      </c>
      <c r="B488" s="242" t="s">
        <v>950</v>
      </c>
      <c r="C488" s="2"/>
      <c r="D488" s="2"/>
      <c r="E488" s="2"/>
      <c r="F488" s="2"/>
      <c r="G488" s="2"/>
      <c r="H488" s="2"/>
      <c r="I488" s="162"/>
      <c r="J488" s="1">
        <f t="shared" si="47"/>
        <v>0</v>
      </c>
      <c r="K488" s="1">
        <f t="shared" si="48"/>
        <v>0</v>
      </c>
      <c r="L488" s="1138"/>
      <c r="M488" s="1139"/>
      <c r="N488" s="1139"/>
      <c r="O488" s="1140"/>
      <c r="Q488" s="272" t="s">
        <v>945</v>
      </c>
      <c r="R488" s="2"/>
      <c r="S488" s="2"/>
      <c r="T488" s="20"/>
      <c r="U488" s="20" t="s">
        <v>532</v>
      </c>
      <c r="V488" s="10"/>
      <c r="W488" s="20"/>
      <c r="X488" s="2"/>
      <c r="Y488" s="20"/>
      <c r="Z488" s="20"/>
      <c r="AA488" s="21"/>
      <c r="AB488"/>
    </row>
    <row r="489" spans="1:28" ht="15" customHeight="1" x14ac:dyDescent="0.2">
      <c r="A489" s="262" t="s">
        <v>521</v>
      </c>
      <c r="B489" s="242" t="s">
        <v>952</v>
      </c>
      <c r="C489" s="2"/>
      <c r="D489" s="2"/>
      <c r="E489" s="2"/>
      <c r="F489" s="2"/>
      <c r="G489" s="2"/>
      <c r="H489" s="2"/>
      <c r="I489" s="162"/>
      <c r="J489" s="1">
        <f t="shared" si="47"/>
        <v>0</v>
      </c>
      <c r="K489" s="1">
        <f t="shared" si="48"/>
        <v>0</v>
      </c>
      <c r="L489" s="1138"/>
      <c r="M489" s="1139"/>
      <c r="N489" s="1139"/>
      <c r="O489" s="1140"/>
      <c r="Q489" s="272" t="s">
        <v>947</v>
      </c>
      <c r="R489" s="2"/>
      <c r="S489" s="2"/>
      <c r="T489" s="20"/>
      <c r="U489" s="20"/>
      <c r="V489" s="2"/>
      <c r="W489" s="10"/>
      <c r="X489" s="2"/>
      <c r="Y489" s="20" t="s">
        <v>532</v>
      </c>
      <c r="Z489" s="20" t="s">
        <v>532</v>
      </c>
      <c r="AA489" s="21" t="s">
        <v>532</v>
      </c>
      <c r="AB489"/>
    </row>
    <row r="490" spans="1:28" ht="15" customHeight="1" x14ac:dyDescent="0.2">
      <c r="A490" s="262" t="s">
        <v>521</v>
      </c>
      <c r="B490" s="242" t="s">
        <v>1585</v>
      </c>
      <c r="C490" s="2"/>
      <c r="D490" s="2"/>
      <c r="E490" s="2"/>
      <c r="F490" s="2"/>
      <c r="G490" s="2"/>
      <c r="H490" s="2"/>
      <c r="I490" s="162"/>
      <c r="J490" s="1">
        <f t="shared" si="47"/>
        <v>0</v>
      </c>
      <c r="K490" s="1">
        <f t="shared" si="48"/>
        <v>0</v>
      </c>
      <c r="L490" s="1138"/>
      <c r="M490" s="1139"/>
      <c r="N490" s="1139"/>
      <c r="O490" s="1140"/>
      <c r="Q490" s="272" t="s">
        <v>1423</v>
      </c>
      <c r="R490" s="2"/>
      <c r="S490" s="2"/>
      <c r="T490" s="20"/>
      <c r="U490" s="20"/>
      <c r="V490" s="20"/>
      <c r="W490" s="20" t="s">
        <v>532</v>
      </c>
      <c r="X490" s="10"/>
      <c r="Y490" s="2"/>
      <c r="Z490" s="20"/>
      <c r="AA490" s="21"/>
      <c r="AB490"/>
    </row>
    <row r="491" spans="1:28" ht="15" customHeight="1" x14ac:dyDescent="0.2">
      <c r="A491" s="262" t="s">
        <v>521</v>
      </c>
      <c r="B491" s="242" t="s">
        <v>1586</v>
      </c>
      <c r="C491" s="2"/>
      <c r="D491" s="2"/>
      <c r="E491" s="2"/>
      <c r="F491" s="2"/>
      <c r="G491" s="2"/>
      <c r="H491" s="2"/>
      <c r="I491" s="162"/>
      <c r="J491" s="1">
        <f t="shared" si="47"/>
        <v>0</v>
      </c>
      <c r="K491" s="1">
        <f t="shared" si="48"/>
        <v>0</v>
      </c>
      <c r="L491" s="1138"/>
      <c r="M491" s="1139"/>
      <c r="N491" s="1139"/>
      <c r="O491" s="1140"/>
      <c r="Q491" s="272" t="s">
        <v>1581</v>
      </c>
      <c r="R491" s="2"/>
      <c r="S491" s="2"/>
      <c r="T491" s="20"/>
      <c r="U491" s="20"/>
      <c r="V491" s="20"/>
      <c r="W491" s="20"/>
      <c r="X491" s="2"/>
      <c r="Y491" s="10"/>
      <c r="Z491" s="20"/>
      <c r="AA491" s="21"/>
      <c r="AB491"/>
    </row>
    <row r="492" spans="1:28" ht="15" customHeight="1" x14ac:dyDescent="0.2">
      <c r="A492" s="262" t="s">
        <v>521</v>
      </c>
      <c r="B492" s="242"/>
      <c r="C492" s="2"/>
      <c r="D492" s="2"/>
      <c r="E492" s="2"/>
      <c r="F492" s="2"/>
      <c r="G492" s="2"/>
      <c r="H492" s="2"/>
      <c r="I492" s="162"/>
      <c r="J492" s="1">
        <f t="shared" si="47"/>
        <v>0</v>
      </c>
      <c r="K492" s="1">
        <f t="shared" si="48"/>
        <v>0</v>
      </c>
      <c r="L492" s="1138"/>
      <c r="M492" s="1139"/>
      <c r="N492" s="1139"/>
      <c r="O492" s="1140"/>
      <c r="Q492" s="272"/>
      <c r="R492" s="2"/>
      <c r="S492" s="2"/>
      <c r="T492" s="20"/>
      <c r="U492" s="20"/>
      <c r="V492" s="20"/>
      <c r="W492" s="20" t="s">
        <v>532</v>
      </c>
      <c r="X492" s="2"/>
      <c r="Y492" s="2"/>
      <c r="Z492" s="10"/>
      <c r="AA492" s="21"/>
      <c r="AB492"/>
    </row>
    <row r="493" spans="1:28" ht="15" customHeight="1" thickBot="1" x14ac:dyDescent="0.25">
      <c r="A493" s="263" t="s">
        <v>521</v>
      </c>
      <c r="B493" s="243"/>
      <c r="C493" s="3"/>
      <c r="D493" s="3"/>
      <c r="E493" s="3"/>
      <c r="F493" s="3"/>
      <c r="G493" s="3"/>
      <c r="H493" s="3"/>
      <c r="I493" s="164"/>
      <c r="J493" s="1">
        <f t="shared" si="47"/>
        <v>0</v>
      </c>
      <c r="K493" s="1">
        <f t="shared" si="48"/>
        <v>0</v>
      </c>
      <c r="L493" s="1141"/>
      <c r="M493" s="1142"/>
      <c r="N493" s="1142"/>
      <c r="O493" s="1143"/>
      <c r="Q493" s="265"/>
      <c r="R493" s="3"/>
      <c r="S493" s="3"/>
      <c r="T493" s="23"/>
      <c r="U493" s="23"/>
      <c r="V493" s="23"/>
      <c r="W493" s="23" t="s">
        <v>532</v>
      </c>
      <c r="X493" s="3"/>
      <c r="Y493" s="3"/>
      <c r="Z493" s="14"/>
      <c r="AA493" s="15"/>
      <c r="AB493"/>
    </row>
    <row r="494" spans="1:28" ht="15" customHeight="1" x14ac:dyDescent="0.2">
      <c r="C494" s="1">
        <f>SUM(C484:C493)</f>
        <v>0</v>
      </c>
      <c r="D494" s="1">
        <f>SUM(D484:D493)</f>
        <v>0</v>
      </c>
      <c r="E494" s="1">
        <v>0</v>
      </c>
      <c r="F494" s="1">
        <f>SUM(F484:F493)</f>
        <v>0</v>
      </c>
      <c r="G494" s="1">
        <f>SUM(G484:G493)</f>
        <v>0</v>
      </c>
      <c r="H494" s="1">
        <f>SUM(H484:H493)</f>
        <v>0</v>
      </c>
      <c r="I494" s="1">
        <f>SUM(I484:I493)</f>
        <v>0</v>
      </c>
      <c r="J494" s="1">
        <f t="shared" si="47"/>
        <v>0</v>
      </c>
      <c r="K494" s="1">
        <f t="shared" si="48"/>
        <v>0</v>
      </c>
      <c r="Q494" s="1" t="s">
        <v>532</v>
      </c>
      <c r="R494"/>
      <c r="S494"/>
      <c r="T494"/>
      <c r="U494"/>
      <c r="V494"/>
      <c r="W494"/>
      <c r="X494"/>
      <c r="Y494"/>
      <c r="Z494"/>
      <c r="AA494"/>
      <c r="AB494"/>
    </row>
    <row r="495" spans="1:28" ht="15" customHeight="1" thickBot="1" x14ac:dyDescent="0.25"/>
    <row r="496" spans="1:28" ht="15" customHeight="1" thickBot="1" x14ac:dyDescent="0.25">
      <c r="A496" s="1124" t="s">
        <v>1016</v>
      </c>
      <c r="B496" s="1125"/>
      <c r="C496" s="1125"/>
      <c r="D496" s="1125"/>
      <c r="E496" s="1125"/>
      <c r="F496" s="1125"/>
      <c r="G496" s="1121" t="s">
        <v>1565</v>
      </c>
      <c r="H496" s="1122"/>
      <c r="I496" s="1123"/>
      <c r="L496" s="986" t="s">
        <v>588</v>
      </c>
      <c r="M496" s="987"/>
      <c r="N496" s="987"/>
      <c r="O496" s="988"/>
    </row>
    <row r="497" spans="1:28" ht="15" customHeight="1" thickBot="1" x14ac:dyDescent="0.25">
      <c r="A497" s="265" t="s">
        <v>496</v>
      </c>
      <c r="B497" s="266" t="s">
        <v>497</v>
      </c>
      <c r="C497" s="267" t="s">
        <v>498</v>
      </c>
      <c r="D497" s="267" t="s">
        <v>499</v>
      </c>
      <c r="E497" s="267" t="s">
        <v>500</v>
      </c>
      <c r="F497" s="267" t="s">
        <v>501</v>
      </c>
      <c r="G497" s="268" t="s">
        <v>502</v>
      </c>
      <c r="H497" s="268" t="s">
        <v>503</v>
      </c>
      <c r="I497" s="269" t="s">
        <v>504</v>
      </c>
      <c r="L497" s="989"/>
      <c r="M497" s="990"/>
      <c r="N497" s="990"/>
      <c r="O497" s="991"/>
      <c r="Q497" s="165" t="s">
        <v>1566</v>
      </c>
      <c r="R497" s="270" t="s">
        <v>241</v>
      </c>
      <c r="S497" s="270" t="s">
        <v>1195</v>
      </c>
      <c r="T497" s="270" t="s">
        <v>1300</v>
      </c>
      <c r="U497" s="270" t="s">
        <v>1088</v>
      </c>
      <c r="V497" s="270" t="s">
        <v>242</v>
      </c>
      <c r="W497" s="270" t="s">
        <v>1089</v>
      </c>
      <c r="X497" s="270" t="s">
        <v>756</v>
      </c>
      <c r="Y497" s="270" t="s">
        <v>610</v>
      </c>
      <c r="Z497" s="270" t="s">
        <v>591</v>
      </c>
      <c r="AA497" s="271" t="s">
        <v>1587</v>
      </c>
    </row>
    <row r="498" spans="1:28" ht="15" customHeight="1" x14ac:dyDescent="0.2">
      <c r="A498" s="261">
        <v>1</v>
      </c>
      <c r="B498" s="239" t="s">
        <v>1200</v>
      </c>
      <c r="C498" s="240">
        <v>18</v>
      </c>
      <c r="D498" s="240">
        <v>10</v>
      </c>
      <c r="E498" s="240">
        <v>4</v>
      </c>
      <c r="F498" s="240">
        <v>4</v>
      </c>
      <c r="G498" s="240">
        <v>49</v>
      </c>
      <c r="H498" s="240">
        <v>26</v>
      </c>
      <c r="I498" s="241">
        <v>24</v>
      </c>
      <c r="J498" s="1">
        <f t="shared" si="47"/>
        <v>18</v>
      </c>
      <c r="K498" s="1">
        <f t="shared" si="48"/>
        <v>24</v>
      </c>
      <c r="L498" s="1135" t="s">
        <v>1588</v>
      </c>
      <c r="M498" s="1136"/>
      <c r="N498" s="1136"/>
      <c r="O498" s="1137"/>
      <c r="Q498" s="272" t="s">
        <v>241</v>
      </c>
      <c r="R498" s="10"/>
      <c r="S498" s="2"/>
      <c r="T498" s="20"/>
      <c r="U498" s="2"/>
      <c r="V498" s="2"/>
      <c r="W498" s="2"/>
      <c r="X498" s="2"/>
      <c r="Y498" s="2"/>
      <c r="Z498" s="2"/>
      <c r="AA498" s="162"/>
      <c r="AB498"/>
    </row>
    <row r="499" spans="1:28" ht="15" customHeight="1" x14ac:dyDescent="0.2">
      <c r="A499" s="262">
        <v>2</v>
      </c>
      <c r="B499" s="242" t="s">
        <v>1589</v>
      </c>
      <c r="C499" s="2">
        <v>18</v>
      </c>
      <c r="D499" s="2">
        <v>11</v>
      </c>
      <c r="E499" s="2">
        <v>1</v>
      </c>
      <c r="F499" s="2">
        <v>6</v>
      </c>
      <c r="G499" s="2">
        <v>38</v>
      </c>
      <c r="H499" s="2">
        <v>27</v>
      </c>
      <c r="I499" s="162">
        <v>23</v>
      </c>
      <c r="J499" s="1">
        <f t="shared" si="47"/>
        <v>18</v>
      </c>
      <c r="K499" s="1">
        <f t="shared" si="48"/>
        <v>23</v>
      </c>
      <c r="L499" s="1138"/>
      <c r="M499" s="1139"/>
      <c r="N499" s="1139"/>
      <c r="O499" s="1140"/>
      <c r="Q499" s="272" t="s">
        <v>1195</v>
      </c>
      <c r="R499" s="2"/>
      <c r="S499" s="10"/>
      <c r="T499" s="20"/>
      <c r="U499" s="2"/>
      <c r="V499" s="2"/>
      <c r="W499" s="2"/>
      <c r="X499" s="2"/>
      <c r="Y499" s="2"/>
      <c r="Z499" s="2"/>
      <c r="AA499" s="162"/>
    </row>
    <row r="500" spans="1:28" ht="15" customHeight="1" x14ac:dyDescent="0.2">
      <c r="A500" s="262">
        <v>3</v>
      </c>
      <c r="B500" s="242" t="s">
        <v>1092</v>
      </c>
      <c r="C500" s="2">
        <v>18</v>
      </c>
      <c r="D500" s="2">
        <v>9</v>
      </c>
      <c r="E500" s="2">
        <v>5</v>
      </c>
      <c r="F500" s="2">
        <v>4</v>
      </c>
      <c r="G500" s="2">
        <v>35</v>
      </c>
      <c r="H500" s="2">
        <v>29</v>
      </c>
      <c r="I500" s="162">
        <v>23</v>
      </c>
      <c r="J500" s="1">
        <f t="shared" si="47"/>
        <v>18</v>
      </c>
      <c r="K500" s="1">
        <f t="shared" si="48"/>
        <v>23</v>
      </c>
      <c r="L500" s="1138"/>
      <c r="M500" s="1139"/>
      <c r="N500" s="1139"/>
      <c r="O500" s="1140"/>
      <c r="Q500" s="272" t="s">
        <v>1300</v>
      </c>
      <c r="R500" s="2"/>
      <c r="S500" s="2"/>
      <c r="T500" s="10"/>
      <c r="U500" s="2"/>
      <c r="V500" s="20" t="s">
        <v>532</v>
      </c>
      <c r="W500" s="20"/>
      <c r="X500" s="2"/>
      <c r="Y500" s="20" t="s">
        <v>532</v>
      </c>
      <c r="Z500" s="20"/>
      <c r="AA500" s="21"/>
    </row>
    <row r="501" spans="1:28" ht="15" customHeight="1" x14ac:dyDescent="0.2">
      <c r="A501" s="262">
        <v>4</v>
      </c>
      <c r="B501" s="242" t="s">
        <v>1093</v>
      </c>
      <c r="C501" s="2">
        <v>18</v>
      </c>
      <c r="D501" s="2">
        <v>8</v>
      </c>
      <c r="E501" s="2">
        <v>3</v>
      </c>
      <c r="F501" s="2">
        <v>7</v>
      </c>
      <c r="G501" s="2">
        <v>33</v>
      </c>
      <c r="H501" s="2">
        <v>33</v>
      </c>
      <c r="I501" s="162">
        <v>19</v>
      </c>
      <c r="J501" s="1">
        <f t="shared" si="47"/>
        <v>18</v>
      </c>
      <c r="K501" s="1">
        <f t="shared" si="48"/>
        <v>19</v>
      </c>
      <c r="L501" s="1138"/>
      <c r="M501" s="1139"/>
      <c r="N501" s="1139"/>
      <c r="O501" s="1140"/>
      <c r="Q501" s="272" t="s">
        <v>1088</v>
      </c>
      <c r="R501" s="2"/>
      <c r="S501" s="2"/>
      <c r="T501" s="2"/>
      <c r="U501" s="10"/>
      <c r="V501" s="20" t="s">
        <v>532</v>
      </c>
      <c r="W501" s="20"/>
      <c r="X501" s="2"/>
      <c r="Y501" s="20"/>
      <c r="Z501" s="20"/>
      <c r="AA501" s="21"/>
    </row>
    <row r="502" spans="1:28" ht="15" customHeight="1" x14ac:dyDescent="0.2">
      <c r="A502" s="262">
        <v>5</v>
      </c>
      <c r="B502" s="242" t="s">
        <v>1481</v>
      </c>
      <c r="C502" s="2">
        <v>18</v>
      </c>
      <c r="D502" s="2">
        <v>8</v>
      </c>
      <c r="E502" s="2">
        <v>3</v>
      </c>
      <c r="F502" s="2">
        <v>7</v>
      </c>
      <c r="G502" s="2">
        <v>28</v>
      </c>
      <c r="H502" s="2">
        <v>24</v>
      </c>
      <c r="I502" s="162">
        <v>19</v>
      </c>
      <c r="J502" s="1">
        <f t="shared" si="47"/>
        <v>18</v>
      </c>
      <c r="K502" s="1">
        <f t="shared" si="48"/>
        <v>19</v>
      </c>
      <c r="L502" s="1138"/>
      <c r="M502" s="1139"/>
      <c r="N502" s="1139"/>
      <c r="O502" s="1140"/>
      <c r="Q502" s="272" t="s">
        <v>242</v>
      </c>
      <c r="R502" s="2"/>
      <c r="S502" s="2"/>
      <c r="T502" s="20"/>
      <c r="U502" s="20" t="s">
        <v>532</v>
      </c>
      <c r="V502" s="10"/>
      <c r="W502" s="20"/>
      <c r="X502" s="2"/>
      <c r="Y502" s="20"/>
      <c r="Z502" s="20"/>
      <c r="AA502" s="21"/>
    </row>
    <row r="503" spans="1:28" ht="15" customHeight="1" x14ac:dyDescent="0.2">
      <c r="A503" s="262">
        <v>6</v>
      </c>
      <c r="B503" s="242" t="s">
        <v>244</v>
      </c>
      <c r="C503" s="2">
        <v>18</v>
      </c>
      <c r="D503" s="2">
        <v>7</v>
      </c>
      <c r="E503" s="2">
        <v>4</v>
      </c>
      <c r="F503" s="2">
        <v>7</v>
      </c>
      <c r="G503" s="2">
        <v>29</v>
      </c>
      <c r="H503" s="2">
        <v>24</v>
      </c>
      <c r="I503" s="162">
        <v>18</v>
      </c>
      <c r="J503" s="1">
        <f t="shared" si="47"/>
        <v>18</v>
      </c>
      <c r="K503" s="1">
        <f t="shared" si="48"/>
        <v>18</v>
      </c>
      <c r="L503" s="1138"/>
      <c r="M503" s="1139"/>
      <c r="N503" s="1139"/>
      <c r="O503" s="1140"/>
      <c r="Q503" s="272" t="s">
        <v>1089</v>
      </c>
      <c r="R503" s="2"/>
      <c r="S503" s="2"/>
      <c r="T503" s="20"/>
      <c r="U503" s="20"/>
      <c r="V503" s="2"/>
      <c r="W503" s="10"/>
      <c r="X503" s="2"/>
      <c r="Y503" s="20" t="s">
        <v>532</v>
      </c>
      <c r="Z503" s="20" t="s">
        <v>532</v>
      </c>
      <c r="AA503" s="21" t="s">
        <v>532</v>
      </c>
    </row>
    <row r="504" spans="1:28" ht="15" customHeight="1" x14ac:dyDescent="0.2">
      <c r="A504" s="262">
        <v>7</v>
      </c>
      <c r="B504" s="242" t="s">
        <v>1023</v>
      </c>
      <c r="C504" s="2">
        <v>18</v>
      </c>
      <c r="D504" s="2">
        <v>7</v>
      </c>
      <c r="E504" s="2">
        <v>3</v>
      </c>
      <c r="F504" s="2">
        <v>8</v>
      </c>
      <c r="G504" s="2">
        <v>35</v>
      </c>
      <c r="H504" s="2">
        <v>41</v>
      </c>
      <c r="I504" s="162">
        <v>17</v>
      </c>
      <c r="J504" s="1">
        <f t="shared" si="47"/>
        <v>18</v>
      </c>
      <c r="K504" s="1">
        <f t="shared" si="48"/>
        <v>17</v>
      </c>
      <c r="L504" s="1138"/>
      <c r="M504" s="1139"/>
      <c r="N504" s="1139"/>
      <c r="O504" s="1140"/>
      <c r="Q504" s="272" t="s">
        <v>756</v>
      </c>
      <c r="R504" s="2"/>
      <c r="S504" s="2"/>
      <c r="T504" s="20"/>
      <c r="U504" s="20"/>
      <c r="V504" s="20"/>
      <c r="W504" s="20" t="s">
        <v>532</v>
      </c>
      <c r="X504" s="10"/>
      <c r="Y504" s="2"/>
      <c r="Z504" s="20"/>
      <c r="AA504" s="21"/>
    </row>
    <row r="505" spans="1:28" ht="15" customHeight="1" x14ac:dyDescent="0.2">
      <c r="A505" s="262">
        <v>8</v>
      </c>
      <c r="B505" s="242" t="s">
        <v>1094</v>
      </c>
      <c r="C505" s="2">
        <v>18</v>
      </c>
      <c r="D505" s="2">
        <v>7</v>
      </c>
      <c r="E505" s="2">
        <v>2</v>
      </c>
      <c r="F505" s="2">
        <v>9</v>
      </c>
      <c r="G505" s="2">
        <v>26</v>
      </c>
      <c r="H505" s="2">
        <v>38</v>
      </c>
      <c r="I505" s="162">
        <v>16</v>
      </c>
      <c r="J505" s="1">
        <f t="shared" si="47"/>
        <v>18</v>
      </c>
      <c r="K505" s="1">
        <f t="shared" si="48"/>
        <v>16</v>
      </c>
      <c r="L505" s="1138"/>
      <c r="M505" s="1139"/>
      <c r="N505" s="1139"/>
      <c r="O505" s="1140"/>
      <c r="Q505" s="272" t="s">
        <v>610</v>
      </c>
      <c r="R505" s="2"/>
      <c r="S505" s="2"/>
      <c r="T505" s="20"/>
      <c r="U505" s="20"/>
      <c r="V505" s="20"/>
      <c r="W505" s="20"/>
      <c r="X505" s="2"/>
      <c r="Y505" s="10"/>
      <c r="Z505" s="20"/>
      <c r="AA505" s="21"/>
    </row>
    <row r="506" spans="1:28" ht="15" customHeight="1" x14ac:dyDescent="0.2">
      <c r="A506" s="262">
        <v>9</v>
      </c>
      <c r="B506" s="242" t="s">
        <v>1199</v>
      </c>
      <c r="C506" s="2">
        <v>18</v>
      </c>
      <c r="D506" s="2">
        <v>5</v>
      </c>
      <c r="E506" s="2">
        <v>4</v>
      </c>
      <c r="F506" s="2">
        <v>9</v>
      </c>
      <c r="G506" s="2">
        <v>29</v>
      </c>
      <c r="H506" s="2">
        <v>37</v>
      </c>
      <c r="I506" s="162">
        <v>14</v>
      </c>
      <c r="J506" s="1">
        <f t="shared" si="47"/>
        <v>18</v>
      </c>
      <c r="K506" s="1">
        <f t="shared" si="48"/>
        <v>14</v>
      </c>
      <c r="L506" s="1138"/>
      <c r="M506" s="1139"/>
      <c r="N506" s="1139"/>
      <c r="O506" s="1140"/>
      <c r="Q506" s="272" t="s">
        <v>591</v>
      </c>
      <c r="R506" s="2"/>
      <c r="S506" s="2"/>
      <c r="T506" s="20"/>
      <c r="U506" s="20"/>
      <c r="V506" s="20"/>
      <c r="W506" s="20" t="s">
        <v>532</v>
      </c>
      <c r="X506" s="2"/>
      <c r="Y506" s="2"/>
      <c r="Z506" s="10"/>
      <c r="AA506" s="21"/>
    </row>
    <row r="507" spans="1:28" ht="15" customHeight="1" thickBot="1" x14ac:dyDescent="0.25">
      <c r="A507" s="263">
        <v>10</v>
      </c>
      <c r="B507" s="243" t="s">
        <v>245</v>
      </c>
      <c r="C507" s="3">
        <v>18</v>
      </c>
      <c r="D507" s="3">
        <v>3</v>
      </c>
      <c r="E507" s="3">
        <v>2</v>
      </c>
      <c r="F507" s="3">
        <v>13</v>
      </c>
      <c r="G507" s="3">
        <v>21</v>
      </c>
      <c r="H507" s="3">
        <v>44</v>
      </c>
      <c r="I507" s="164">
        <v>8</v>
      </c>
      <c r="J507" s="1">
        <f t="shared" si="47"/>
        <v>18</v>
      </c>
      <c r="K507" s="1">
        <f t="shared" si="48"/>
        <v>8</v>
      </c>
      <c r="L507" s="1141"/>
      <c r="M507" s="1142"/>
      <c r="N507" s="1142"/>
      <c r="O507" s="1143"/>
      <c r="Q507" s="265" t="s">
        <v>1587</v>
      </c>
      <c r="R507" s="3"/>
      <c r="S507" s="3"/>
      <c r="T507" s="23"/>
      <c r="U507" s="23"/>
      <c r="V507" s="23"/>
      <c r="W507" s="23" t="s">
        <v>532</v>
      </c>
      <c r="X507" s="3"/>
      <c r="Y507" s="3"/>
      <c r="Z507" s="14"/>
      <c r="AA507" s="15"/>
    </row>
    <row r="508" spans="1:28" ht="15" customHeight="1" x14ac:dyDescent="0.2">
      <c r="C508" s="1">
        <v>180</v>
      </c>
      <c r="D508" s="1">
        <v>75</v>
      </c>
      <c r="E508" s="1">
        <v>31</v>
      </c>
      <c r="F508" s="1">
        <v>74</v>
      </c>
      <c r="G508" s="1">
        <v>323</v>
      </c>
      <c r="H508" s="1">
        <v>323</v>
      </c>
      <c r="I508" s="1">
        <f>SUM(I498:I507)</f>
        <v>181</v>
      </c>
      <c r="J508" s="1">
        <f t="shared" si="47"/>
        <v>180</v>
      </c>
      <c r="K508" s="1">
        <f t="shared" si="48"/>
        <v>181</v>
      </c>
      <c r="L508" s="156" t="s">
        <v>532</v>
      </c>
      <c r="R508"/>
    </row>
    <row r="509" spans="1:28" ht="15" customHeight="1" thickBot="1" x14ac:dyDescent="0.25"/>
    <row r="510" spans="1:28" ht="15" customHeight="1" thickBot="1" x14ac:dyDescent="0.25">
      <c r="A510" s="1124" t="s">
        <v>1410</v>
      </c>
      <c r="B510" s="1125"/>
      <c r="C510" s="1125"/>
      <c r="D510" s="1125"/>
      <c r="E510" s="1125"/>
      <c r="F510" s="1125"/>
      <c r="G510" s="1121" t="s">
        <v>1565</v>
      </c>
      <c r="H510" s="1122"/>
      <c r="I510" s="1123"/>
      <c r="L510" s="945" t="s">
        <v>495</v>
      </c>
      <c r="M510" s="946"/>
      <c r="N510" s="946"/>
      <c r="O510" s="947"/>
    </row>
    <row r="511" spans="1:28" ht="15" customHeight="1" thickBot="1" x14ac:dyDescent="0.25">
      <c r="A511" s="265" t="s">
        <v>496</v>
      </c>
      <c r="B511" s="266" t="s">
        <v>497</v>
      </c>
      <c r="C511" s="267" t="s">
        <v>498</v>
      </c>
      <c r="D511" s="267" t="s">
        <v>499</v>
      </c>
      <c r="E511" s="267" t="s">
        <v>500</v>
      </c>
      <c r="F511" s="267" t="s">
        <v>501</v>
      </c>
      <c r="G511" s="268" t="s">
        <v>502</v>
      </c>
      <c r="H511" s="268" t="s">
        <v>503</v>
      </c>
      <c r="I511" s="269" t="s">
        <v>504</v>
      </c>
      <c r="L511" s="948"/>
      <c r="M511" s="949"/>
      <c r="N511" s="949"/>
      <c r="O511" s="950"/>
      <c r="Q511" s="165" t="s">
        <v>1566</v>
      </c>
      <c r="R511" s="270" t="s">
        <v>241</v>
      </c>
      <c r="S511" s="270" t="s">
        <v>590</v>
      </c>
      <c r="T511" s="270" t="s">
        <v>564</v>
      </c>
      <c r="U511" s="270" t="s">
        <v>500</v>
      </c>
      <c r="V511" s="270" t="s">
        <v>59</v>
      </c>
      <c r="W511" s="270" t="s">
        <v>911</v>
      </c>
      <c r="X511" s="270" t="s">
        <v>1411</v>
      </c>
      <c r="Y511" s="270" t="s">
        <v>1007</v>
      </c>
      <c r="Z511" s="271" t="s">
        <v>704</v>
      </c>
    </row>
    <row r="512" spans="1:28" ht="15" customHeight="1" x14ac:dyDescent="0.2">
      <c r="A512" s="264" t="s">
        <v>521</v>
      </c>
      <c r="B512" s="239" t="s">
        <v>1498</v>
      </c>
      <c r="C512" s="240"/>
      <c r="D512" s="240"/>
      <c r="E512" s="240"/>
      <c r="F512" s="240"/>
      <c r="G512" s="240"/>
      <c r="H512" s="240"/>
      <c r="I512" s="241"/>
      <c r="J512" s="1">
        <f t="shared" si="47"/>
        <v>0</v>
      </c>
      <c r="K512" s="1">
        <f t="shared" si="48"/>
        <v>0</v>
      </c>
      <c r="L512" s="1135" t="s">
        <v>528</v>
      </c>
      <c r="M512" s="1136"/>
      <c r="N512" s="1136"/>
      <c r="O512" s="1137"/>
      <c r="Q512" s="272" t="s">
        <v>241</v>
      </c>
      <c r="R512" s="10"/>
      <c r="S512" s="20"/>
      <c r="T512" s="2"/>
      <c r="U512" s="2"/>
      <c r="V512" s="2"/>
      <c r="W512" s="2"/>
      <c r="X512" s="2"/>
      <c r="Y512" s="2"/>
      <c r="Z512" s="162"/>
      <c r="AB512" s="1" t="s">
        <v>532</v>
      </c>
    </row>
    <row r="513" spans="1:29" ht="15" customHeight="1" x14ac:dyDescent="0.2">
      <c r="A513" s="262" t="s">
        <v>521</v>
      </c>
      <c r="B513" s="242" t="s">
        <v>1414</v>
      </c>
      <c r="C513" s="2"/>
      <c r="D513" s="2"/>
      <c r="E513" s="2"/>
      <c r="F513" s="2"/>
      <c r="G513" s="2"/>
      <c r="H513" s="2"/>
      <c r="I513" s="162"/>
      <c r="J513" s="1">
        <f t="shared" si="47"/>
        <v>0</v>
      </c>
      <c r="K513" s="1">
        <f t="shared" si="48"/>
        <v>0</v>
      </c>
      <c r="L513" s="1138"/>
      <c r="M513" s="1139"/>
      <c r="N513" s="1139"/>
      <c r="O513" s="1140"/>
      <c r="Q513" s="272" t="s">
        <v>590</v>
      </c>
      <c r="R513" s="2"/>
      <c r="S513" s="10"/>
      <c r="T513" s="2"/>
      <c r="U513" s="20" t="s">
        <v>532</v>
      </c>
      <c r="V513" s="20"/>
      <c r="W513" s="2"/>
      <c r="X513" s="20" t="s">
        <v>532</v>
      </c>
      <c r="Y513" s="20"/>
      <c r="Z513" s="21"/>
    </row>
    <row r="514" spans="1:29" ht="15" customHeight="1" x14ac:dyDescent="0.2">
      <c r="A514" s="262" t="s">
        <v>521</v>
      </c>
      <c r="B514" s="242" t="s">
        <v>1415</v>
      </c>
      <c r="C514" s="2"/>
      <c r="D514" s="2"/>
      <c r="E514" s="2"/>
      <c r="F514" s="2"/>
      <c r="G514" s="2"/>
      <c r="H514" s="2"/>
      <c r="I514" s="162"/>
      <c r="J514" s="1">
        <f t="shared" si="47"/>
        <v>0</v>
      </c>
      <c r="K514" s="1">
        <f t="shared" si="48"/>
        <v>0</v>
      </c>
      <c r="L514" s="1138"/>
      <c r="M514" s="1139"/>
      <c r="N514" s="1139"/>
      <c r="O514" s="1140"/>
      <c r="Q514" s="272" t="s">
        <v>564</v>
      </c>
      <c r="R514" s="2"/>
      <c r="S514" s="2"/>
      <c r="T514" s="10"/>
      <c r="U514" s="20" t="s">
        <v>532</v>
      </c>
      <c r="V514" s="20"/>
      <c r="W514" s="2"/>
      <c r="X514" s="20"/>
      <c r="Y514" s="20"/>
      <c r="Z514" s="21"/>
    </row>
    <row r="515" spans="1:29" ht="15" customHeight="1" x14ac:dyDescent="0.2">
      <c r="A515" s="262" t="s">
        <v>521</v>
      </c>
      <c r="B515" s="242" t="s">
        <v>617</v>
      </c>
      <c r="C515" s="2"/>
      <c r="D515" s="2"/>
      <c r="E515" s="2"/>
      <c r="F515" s="2"/>
      <c r="G515" s="2"/>
      <c r="H515" s="2"/>
      <c r="I515" s="162"/>
      <c r="J515" s="1">
        <f t="shared" si="47"/>
        <v>0</v>
      </c>
      <c r="K515" s="1">
        <f t="shared" si="48"/>
        <v>0</v>
      </c>
      <c r="L515" s="1138"/>
      <c r="M515" s="1139"/>
      <c r="N515" s="1139"/>
      <c r="O515" s="1140"/>
      <c r="Q515" s="272" t="s">
        <v>500</v>
      </c>
      <c r="R515" s="2"/>
      <c r="S515" s="20"/>
      <c r="T515" s="20" t="s">
        <v>532</v>
      </c>
      <c r="U515" s="10"/>
      <c r="V515" s="20"/>
      <c r="W515" s="2"/>
      <c r="X515" s="20"/>
      <c r="Y515" s="20"/>
      <c r="Z515" s="21"/>
    </row>
    <row r="516" spans="1:29" ht="15" customHeight="1" x14ac:dyDescent="0.2">
      <c r="A516" s="262" t="s">
        <v>521</v>
      </c>
      <c r="B516" s="242" t="s">
        <v>1416</v>
      </c>
      <c r="C516" s="2"/>
      <c r="D516" s="2"/>
      <c r="E516" s="2"/>
      <c r="F516" s="2"/>
      <c r="G516" s="2"/>
      <c r="H516" s="2"/>
      <c r="I516" s="162"/>
      <c r="J516" s="1">
        <f t="shared" si="47"/>
        <v>0</v>
      </c>
      <c r="K516" s="1">
        <f t="shared" si="48"/>
        <v>0</v>
      </c>
      <c r="L516" s="1138"/>
      <c r="M516" s="1139"/>
      <c r="N516" s="1139"/>
      <c r="O516" s="1140"/>
      <c r="Q516" s="272" t="s">
        <v>59</v>
      </c>
      <c r="R516" s="2"/>
      <c r="S516" s="20"/>
      <c r="T516" s="20"/>
      <c r="U516" s="2"/>
      <c r="V516" s="10"/>
      <c r="W516" s="2"/>
      <c r="X516" s="20" t="s">
        <v>532</v>
      </c>
      <c r="Y516" s="20" t="s">
        <v>532</v>
      </c>
      <c r="Z516" s="21" t="s">
        <v>532</v>
      </c>
    </row>
    <row r="517" spans="1:29" ht="15" customHeight="1" x14ac:dyDescent="0.2">
      <c r="A517" s="262" t="s">
        <v>521</v>
      </c>
      <c r="B517" s="242" t="s">
        <v>337</v>
      </c>
      <c r="C517" s="2"/>
      <c r="D517" s="2"/>
      <c r="E517" s="2"/>
      <c r="F517" s="2"/>
      <c r="G517" s="2"/>
      <c r="H517" s="2"/>
      <c r="I517" s="162"/>
      <c r="J517" s="1">
        <f t="shared" si="47"/>
        <v>0</v>
      </c>
      <c r="K517" s="1">
        <f t="shared" si="48"/>
        <v>0</v>
      </c>
      <c r="L517" s="1138"/>
      <c r="M517" s="1139"/>
      <c r="N517" s="1139"/>
      <c r="O517" s="1140"/>
      <c r="Q517" s="272" t="s">
        <v>911</v>
      </c>
      <c r="R517" s="2"/>
      <c r="S517" s="20"/>
      <c r="T517" s="20"/>
      <c r="U517" s="20"/>
      <c r="V517" s="20" t="s">
        <v>532</v>
      </c>
      <c r="W517" s="10"/>
      <c r="X517" s="2"/>
      <c r="Y517" s="20"/>
      <c r="Z517" s="21"/>
    </row>
    <row r="518" spans="1:29" ht="15" customHeight="1" x14ac:dyDescent="0.2">
      <c r="A518" s="262" t="s">
        <v>521</v>
      </c>
      <c r="B518" s="242" t="s">
        <v>1417</v>
      </c>
      <c r="C518" s="2"/>
      <c r="D518" s="2"/>
      <c r="E518" s="2"/>
      <c r="F518" s="2"/>
      <c r="G518" s="2"/>
      <c r="H518" s="2"/>
      <c r="I518" s="162"/>
      <c r="J518" s="1">
        <f t="shared" si="47"/>
        <v>0</v>
      </c>
      <c r="K518" s="1">
        <f t="shared" si="48"/>
        <v>0</v>
      </c>
      <c r="L518" s="1138"/>
      <c r="M518" s="1139"/>
      <c r="N518" s="1139"/>
      <c r="O518" s="1140"/>
      <c r="Q518" s="272" t="s">
        <v>1411</v>
      </c>
      <c r="R518" s="2"/>
      <c r="S518" s="20"/>
      <c r="T518" s="20"/>
      <c r="U518" s="20"/>
      <c r="V518" s="20"/>
      <c r="W518" s="2"/>
      <c r="X518" s="10"/>
      <c r="Y518" s="20"/>
      <c r="Z518" s="21"/>
    </row>
    <row r="519" spans="1:29" ht="15" customHeight="1" x14ac:dyDescent="0.2">
      <c r="A519" s="262" t="s">
        <v>521</v>
      </c>
      <c r="B519" s="242" t="s">
        <v>1418</v>
      </c>
      <c r="C519" s="2"/>
      <c r="D519" s="2"/>
      <c r="E519" s="2"/>
      <c r="F519" s="2"/>
      <c r="G519" s="2"/>
      <c r="H519" s="2"/>
      <c r="I519" s="162"/>
      <c r="J519" s="1">
        <f t="shared" si="47"/>
        <v>0</v>
      </c>
      <c r="K519" s="1">
        <f t="shared" si="48"/>
        <v>0</v>
      </c>
      <c r="L519" s="1138"/>
      <c r="M519" s="1139"/>
      <c r="N519" s="1139"/>
      <c r="O519" s="1140"/>
      <c r="Q519" s="272" t="s">
        <v>1007</v>
      </c>
      <c r="R519" s="2"/>
      <c r="S519" s="20"/>
      <c r="T519" s="20"/>
      <c r="U519" s="20"/>
      <c r="V519" s="20" t="s">
        <v>532</v>
      </c>
      <c r="W519" s="2"/>
      <c r="X519" s="2"/>
      <c r="Y519" s="10"/>
      <c r="Z519" s="21"/>
    </row>
    <row r="520" spans="1:29" ht="15" customHeight="1" thickBot="1" x14ac:dyDescent="0.25">
      <c r="A520" s="263" t="s">
        <v>521</v>
      </c>
      <c r="B520" s="243" t="s">
        <v>1419</v>
      </c>
      <c r="C520" s="3"/>
      <c r="D520" s="3"/>
      <c r="E520" s="3"/>
      <c r="F520" s="3"/>
      <c r="G520" s="3"/>
      <c r="H520" s="3"/>
      <c r="I520" s="164"/>
      <c r="J520" s="1">
        <f t="shared" si="47"/>
        <v>0</v>
      </c>
      <c r="K520" s="1">
        <f t="shared" si="48"/>
        <v>0</v>
      </c>
      <c r="L520" s="1141"/>
      <c r="M520" s="1142"/>
      <c r="N520" s="1142"/>
      <c r="O520" s="1143"/>
      <c r="Q520" s="265" t="s">
        <v>704</v>
      </c>
      <c r="R520" s="3"/>
      <c r="S520" s="23"/>
      <c r="T520" s="23"/>
      <c r="U520" s="23"/>
      <c r="V520" s="23" t="s">
        <v>532</v>
      </c>
      <c r="W520" s="3"/>
      <c r="X520" s="3"/>
      <c r="Y520" s="14"/>
      <c r="Z520" s="15"/>
    </row>
    <row r="521" spans="1:29" ht="15" customHeight="1" x14ac:dyDescent="0.2">
      <c r="C521" s="1">
        <v>0</v>
      </c>
      <c r="D521" s="1">
        <v>0</v>
      </c>
      <c r="E521" s="1">
        <v>0</v>
      </c>
      <c r="F521" s="1">
        <v>0</v>
      </c>
      <c r="G521" s="1">
        <v>0</v>
      </c>
      <c r="H521" s="1">
        <v>0</v>
      </c>
      <c r="I521" s="1">
        <v>0</v>
      </c>
      <c r="J521" s="1">
        <f t="shared" si="47"/>
        <v>0</v>
      </c>
      <c r="K521" s="1">
        <f t="shared" si="48"/>
        <v>0</v>
      </c>
      <c r="L521" s="156" t="s">
        <v>532</v>
      </c>
    </row>
    <row r="522" spans="1:29" ht="15" customHeight="1" thickBot="1" x14ac:dyDescent="0.25"/>
    <row r="523" spans="1:29" ht="15" customHeight="1" thickBot="1" x14ac:dyDescent="0.25">
      <c r="A523" s="1129" t="s">
        <v>347</v>
      </c>
      <c r="B523" s="1130"/>
      <c r="C523" s="1130"/>
      <c r="D523" s="1130"/>
      <c r="E523" s="1130"/>
      <c r="F523" s="1130"/>
      <c r="G523" s="1126" t="s">
        <v>1565</v>
      </c>
      <c r="H523" s="1127"/>
      <c r="I523" s="1128"/>
      <c r="L523" s="986" t="s">
        <v>588</v>
      </c>
      <c r="M523" s="987"/>
      <c r="N523" s="987"/>
      <c r="O523" s="988"/>
    </row>
    <row r="524" spans="1:29" ht="15" customHeight="1" thickBot="1" x14ac:dyDescent="0.25">
      <c r="A524" s="281" t="s">
        <v>496</v>
      </c>
      <c r="B524" s="282" t="s">
        <v>497</v>
      </c>
      <c r="C524" s="283" t="s">
        <v>498</v>
      </c>
      <c r="D524" s="283" t="s">
        <v>499</v>
      </c>
      <c r="E524" s="283" t="s">
        <v>500</v>
      </c>
      <c r="F524" s="283" t="s">
        <v>501</v>
      </c>
      <c r="G524" s="284" t="s">
        <v>502</v>
      </c>
      <c r="H524" s="284" t="s">
        <v>503</v>
      </c>
      <c r="I524" s="285" t="s">
        <v>504</v>
      </c>
      <c r="L524" s="989"/>
      <c r="M524" s="990"/>
      <c r="N524" s="990"/>
      <c r="O524" s="991"/>
      <c r="Q524" s="165" t="s">
        <v>1566</v>
      </c>
      <c r="R524" s="287" t="s">
        <v>1502</v>
      </c>
      <c r="S524" s="287" t="s">
        <v>1590</v>
      </c>
      <c r="T524" s="287" t="s">
        <v>744</v>
      </c>
      <c r="U524" s="287" t="s">
        <v>733</v>
      </c>
      <c r="V524" s="287" t="s">
        <v>847</v>
      </c>
      <c r="W524" s="287" t="s">
        <v>500</v>
      </c>
      <c r="X524" s="287" t="s">
        <v>1212</v>
      </c>
      <c r="Y524" s="287" t="s">
        <v>1028</v>
      </c>
      <c r="Z524" s="287" t="s">
        <v>990</v>
      </c>
      <c r="AA524" s="287" t="s">
        <v>756</v>
      </c>
      <c r="AB524" s="287" t="s">
        <v>514</v>
      </c>
      <c r="AC524" s="288" t="s">
        <v>547</v>
      </c>
    </row>
    <row r="525" spans="1:29" ht="15" customHeight="1" x14ac:dyDescent="0.2">
      <c r="A525" s="289">
        <v>1</v>
      </c>
      <c r="B525" s="239" t="s">
        <v>760</v>
      </c>
      <c r="C525" s="240">
        <v>22</v>
      </c>
      <c r="D525" s="240">
        <v>15</v>
      </c>
      <c r="E525" s="240">
        <v>3</v>
      </c>
      <c r="F525" s="240">
        <v>4</v>
      </c>
      <c r="G525" s="240">
        <v>54</v>
      </c>
      <c r="H525" s="240">
        <v>26</v>
      </c>
      <c r="I525" s="241">
        <v>33</v>
      </c>
      <c r="J525" s="1">
        <f t="shared" ref="J525:J595" si="50">D525+E525+F525</f>
        <v>22</v>
      </c>
      <c r="K525" s="1">
        <f t="shared" ref="K525:K595" si="51">D525*2+E525</f>
        <v>33</v>
      </c>
      <c r="L525" s="1135" t="s">
        <v>1591</v>
      </c>
      <c r="M525" s="1136"/>
      <c r="N525" s="1136"/>
      <c r="O525" s="1137"/>
      <c r="Q525" s="286" t="s">
        <v>1502</v>
      </c>
      <c r="R525" s="10"/>
      <c r="S525" s="20"/>
      <c r="T525" s="2"/>
      <c r="U525" s="2"/>
      <c r="V525" s="2"/>
      <c r="W525" s="2"/>
      <c r="X525" s="2"/>
      <c r="Y525" s="2"/>
      <c r="Z525" s="2"/>
      <c r="AA525" s="2"/>
      <c r="AB525" s="2"/>
      <c r="AC525" s="162"/>
    </row>
    <row r="526" spans="1:29" ht="15" customHeight="1" x14ac:dyDescent="0.2">
      <c r="A526" s="279">
        <v>2</v>
      </c>
      <c r="B526" s="242" t="s">
        <v>740</v>
      </c>
      <c r="C526" s="2">
        <v>22</v>
      </c>
      <c r="D526" s="2">
        <v>15</v>
      </c>
      <c r="E526" s="2">
        <v>2</v>
      </c>
      <c r="F526" s="2">
        <v>5</v>
      </c>
      <c r="G526" s="2">
        <v>54</v>
      </c>
      <c r="H526" s="2">
        <v>20</v>
      </c>
      <c r="I526" s="162">
        <v>32</v>
      </c>
      <c r="J526" s="1">
        <f t="shared" si="50"/>
        <v>22</v>
      </c>
      <c r="K526" s="1">
        <f t="shared" si="51"/>
        <v>32</v>
      </c>
      <c r="L526" s="1138"/>
      <c r="M526" s="1139"/>
      <c r="N526" s="1139"/>
      <c r="O526" s="1140"/>
      <c r="Q526" s="286" t="s">
        <v>1590</v>
      </c>
      <c r="R526" s="2"/>
      <c r="S526" s="10"/>
      <c r="T526" s="2"/>
      <c r="U526" s="2"/>
      <c r="V526" s="2"/>
      <c r="W526" s="2"/>
      <c r="X526" s="2"/>
      <c r="Y526" s="2"/>
      <c r="Z526" s="2"/>
      <c r="AA526" s="2"/>
      <c r="AB526" s="2"/>
      <c r="AC526" s="162"/>
    </row>
    <row r="527" spans="1:29" ht="15" customHeight="1" x14ac:dyDescent="0.2">
      <c r="A527" s="279">
        <v>3</v>
      </c>
      <c r="B527" s="242" t="s">
        <v>823</v>
      </c>
      <c r="C527" s="2">
        <v>22</v>
      </c>
      <c r="D527" s="2">
        <v>13</v>
      </c>
      <c r="E527" s="2">
        <v>6</v>
      </c>
      <c r="F527" s="2">
        <v>3</v>
      </c>
      <c r="G527" s="2">
        <v>48</v>
      </c>
      <c r="H527" s="2">
        <v>20</v>
      </c>
      <c r="I527" s="162">
        <v>32</v>
      </c>
      <c r="J527" s="1">
        <f t="shared" si="50"/>
        <v>22</v>
      </c>
      <c r="K527" s="1">
        <f t="shared" si="51"/>
        <v>32</v>
      </c>
      <c r="L527" s="1138"/>
      <c r="M527" s="1139"/>
      <c r="N527" s="1139"/>
      <c r="O527" s="1140"/>
      <c r="Q527" s="286" t="s">
        <v>744</v>
      </c>
      <c r="R527" s="2"/>
      <c r="S527" s="2"/>
      <c r="T527" s="10"/>
      <c r="U527" s="2"/>
      <c r="V527" s="2"/>
      <c r="W527" s="2"/>
      <c r="X527" s="2" t="s">
        <v>532</v>
      </c>
      <c r="Y527" s="2"/>
      <c r="Z527" s="2"/>
      <c r="AA527" s="2"/>
      <c r="AB527" s="2"/>
      <c r="AC527" s="162"/>
    </row>
    <row r="528" spans="1:29" ht="15" customHeight="1" x14ac:dyDescent="0.2">
      <c r="A528" s="279">
        <v>4</v>
      </c>
      <c r="B528" s="242" t="s">
        <v>1509</v>
      </c>
      <c r="C528" s="2">
        <v>22</v>
      </c>
      <c r="D528" s="2">
        <v>13</v>
      </c>
      <c r="E528" s="2">
        <v>2</v>
      </c>
      <c r="F528" s="2">
        <v>7</v>
      </c>
      <c r="G528" s="2">
        <v>46</v>
      </c>
      <c r="H528" s="2">
        <v>26</v>
      </c>
      <c r="I528" s="162">
        <v>28</v>
      </c>
      <c r="J528" s="1">
        <f t="shared" si="50"/>
        <v>22</v>
      </c>
      <c r="K528" s="1">
        <f t="shared" si="51"/>
        <v>28</v>
      </c>
      <c r="L528" s="1138"/>
      <c r="M528" s="1139"/>
      <c r="N528" s="1139"/>
      <c r="O528" s="1140"/>
      <c r="Q528" s="286" t="s">
        <v>733</v>
      </c>
      <c r="R528" s="2"/>
      <c r="S528" s="2"/>
      <c r="T528" s="2"/>
      <c r="U528" s="10"/>
      <c r="V528" s="20"/>
      <c r="W528" s="2"/>
      <c r="X528" s="2"/>
      <c r="Y528" s="2"/>
      <c r="Z528" s="2"/>
      <c r="AA528" s="2"/>
      <c r="AB528" s="2"/>
      <c r="AC528" s="162"/>
    </row>
    <row r="529" spans="1:29" ht="15" customHeight="1" x14ac:dyDescent="0.2">
      <c r="A529" s="279">
        <v>5</v>
      </c>
      <c r="B529" s="242" t="s">
        <v>829</v>
      </c>
      <c r="C529" s="2">
        <v>22</v>
      </c>
      <c r="D529" s="2">
        <v>11</v>
      </c>
      <c r="E529" s="2">
        <v>4</v>
      </c>
      <c r="F529" s="2">
        <v>7</v>
      </c>
      <c r="G529" s="2">
        <v>36</v>
      </c>
      <c r="H529" s="2">
        <v>29</v>
      </c>
      <c r="I529" s="162">
        <v>26</v>
      </c>
      <c r="J529" s="1">
        <f t="shared" si="50"/>
        <v>22</v>
      </c>
      <c r="K529" s="1">
        <f t="shared" si="51"/>
        <v>26</v>
      </c>
      <c r="L529" s="1138"/>
      <c r="M529" s="1139"/>
      <c r="N529" s="1139"/>
      <c r="O529" s="1140"/>
      <c r="Q529" s="286" t="s">
        <v>847</v>
      </c>
      <c r="R529" s="2"/>
      <c r="S529" s="2"/>
      <c r="T529" s="2"/>
      <c r="U529" s="2"/>
      <c r="V529" s="10"/>
      <c r="W529" s="2"/>
      <c r="X529" s="20" t="s">
        <v>532</v>
      </c>
      <c r="Y529" s="20"/>
      <c r="Z529" s="2"/>
      <c r="AA529" s="20" t="s">
        <v>532</v>
      </c>
      <c r="AB529" s="20"/>
      <c r="AC529" s="21"/>
    </row>
    <row r="530" spans="1:29" ht="15" customHeight="1" x14ac:dyDescent="0.2">
      <c r="A530" s="279">
        <v>6</v>
      </c>
      <c r="B530" s="242" t="s">
        <v>70</v>
      </c>
      <c r="C530" s="2">
        <v>22</v>
      </c>
      <c r="D530" s="2">
        <v>10</v>
      </c>
      <c r="E530" s="2">
        <v>4</v>
      </c>
      <c r="F530" s="2">
        <v>8</v>
      </c>
      <c r="G530" s="2">
        <v>47</v>
      </c>
      <c r="H530" s="2">
        <v>33</v>
      </c>
      <c r="I530" s="162">
        <v>24</v>
      </c>
      <c r="J530" s="1">
        <f t="shared" si="50"/>
        <v>22</v>
      </c>
      <c r="K530" s="1">
        <f t="shared" si="51"/>
        <v>24</v>
      </c>
      <c r="L530" s="1138"/>
      <c r="M530" s="1139"/>
      <c r="N530" s="1139"/>
      <c r="O530" s="1140"/>
      <c r="Q530" s="286" t="s">
        <v>500</v>
      </c>
      <c r="R530" s="2"/>
      <c r="S530" s="2"/>
      <c r="T530" s="2"/>
      <c r="U530" s="2"/>
      <c r="V530" s="2"/>
      <c r="W530" s="10"/>
      <c r="X530" s="20" t="s">
        <v>532</v>
      </c>
      <c r="Y530" s="20"/>
      <c r="Z530" s="2"/>
      <c r="AA530" s="20"/>
      <c r="AB530" s="20"/>
      <c r="AC530" s="21"/>
    </row>
    <row r="531" spans="1:29" ht="15" customHeight="1" x14ac:dyDescent="0.2">
      <c r="A531" s="279">
        <v>7</v>
      </c>
      <c r="B531" s="242" t="s">
        <v>392</v>
      </c>
      <c r="C531" s="2">
        <v>22</v>
      </c>
      <c r="D531" s="2">
        <v>10</v>
      </c>
      <c r="E531" s="2">
        <v>4</v>
      </c>
      <c r="F531" s="2">
        <v>8</v>
      </c>
      <c r="G531" s="2">
        <v>27</v>
      </c>
      <c r="H531" s="2">
        <v>26</v>
      </c>
      <c r="I531" s="162">
        <v>24</v>
      </c>
      <c r="J531" s="1">
        <f t="shared" si="50"/>
        <v>22</v>
      </c>
      <c r="K531" s="1">
        <f t="shared" si="51"/>
        <v>24</v>
      </c>
      <c r="L531" s="1138"/>
      <c r="M531" s="1139"/>
      <c r="N531" s="1139"/>
      <c r="O531" s="1140"/>
      <c r="Q531" s="286" t="s">
        <v>1212</v>
      </c>
      <c r="R531" s="2"/>
      <c r="S531" s="2"/>
      <c r="T531" s="2"/>
      <c r="U531" s="2"/>
      <c r="V531" s="20"/>
      <c r="W531" s="20" t="s">
        <v>532</v>
      </c>
      <c r="X531" s="10"/>
      <c r="Y531" s="20"/>
      <c r="Z531" s="2"/>
      <c r="AA531" s="20"/>
      <c r="AB531" s="20"/>
      <c r="AC531" s="21"/>
    </row>
    <row r="532" spans="1:29" ht="15" customHeight="1" x14ac:dyDescent="0.2">
      <c r="A532" s="279">
        <v>8</v>
      </c>
      <c r="B532" s="242" t="s">
        <v>737</v>
      </c>
      <c r="C532" s="2">
        <v>22</v>
      </c>
      <c r="D532" s="2">
        <v>10</v>
      </c>
      <c r="E532" s="2">
        <v>1</v>
      </c>
      <c r="F532" s="2">
        <v>11</v>
      </c>
      <c r="G532" s="2">
        <v>36</v>
      </c>
      <c r="H532" s="2">
        <v>38</v>
      </c>
      <c r="I532" s="162">
        <v>21</v>
      </c>
      <c r="J532" s="1">
        <f t="shared" si="50"/>
        <v>22</v>
      </c>
      <c r="K532" s="1">
        <f t="shared" si="51"/>
        <v>21</v>
      </c>
      <c r="L532" s="1138"/>
      <c r="M532" s="1139"/>
      <c r="N532" s="1139"/>
      <c r="O532" s="1140"/>
      <c r="Q532" s="286" t="s">
        <v>1028</v>
      </c>
      <c r="R532" s="2"/>
      <c r="S532" s="2"/>
      <c r="T532" s="2"/>
      <c r="U532" s="2"/>
      <c r="V532" s="20"/>
      <c r="W532" s="20"/>
      <c r="X532" s="2"/>
      <c r="Y532" s="10"/>
      <c r="Z532" s="2"/>
      <c r="AA532" s="20" t="s">
        <v>532</v>
      </c>
      <c r="AB532" s="20" t="s">
        <v>532</v>
      </c>
      <c r="AC532" s="21" t="s">
        <v>532</v>
      </c>
    </row>
    <row r="533" spans="1:29" ht="15" customHeight="1" x14ac:dyDescent="0.2">
      <c r="A533" s="279">
        <v>9</v>
      </c>
      <c r="B533" s="242" t="s">
        <v>71</v>
      </c>
      <c r="C533" s="2">
        <v>22</v>
      </c>
      <c r="D533" s="2">
        <v>7</v>
      </c>
      <c r="E533" s="2">
        <v>4</v>
      </c>
      <c r="F533" s="2">
        <v>11</v>
      </c>
      <c r="G533" s="2">
        <v>26</v>
      </c>
      <c r="H533" s="2">
        <v>60</v>
      </c>
      <c r="I533" s="162">
        <v>18</v>
      </c>
      <c r="J533" s="1">
        <f t="shared" si="50"/>
        <v>22</v>
      </c>
      <c r="K533" s="1">
        <f t="shared" si="51"/>
        <v>18</v>
      </c>
      <c r="L533" s="1138"/>
      <c r="M533" s="1139"/>
      <c r="N533" s="1139"/>
      <c r="O533" s="1140"/>
      <c r="Q533" s="286" t="s">
        <v>990</v>
      </c>
      <c r="R533" s="2"/>
      <c r="S533" s="2"/>
      <c r="T533" s="2"/>
      <c r="U533" s="2"/>
      <c r="V533" s="20"/>
      <c r="W533" s="20"/>
      <c r="X533" s="20"/>
      <c r="Y533" s="20" t="s">
        <v>532</v>
      </c>
      <c r="Z533" s="10"/>
      <c r="AA533" s="2"/>
      <c r="AB533" s="20"/>
      <c r="AC533" s="21"/>
    </row>
    <row r="534" spans="1:29" ht="15" customHeight="1" x14ac:dyDescent="0.2">
      <c r="A534" s="279">
        <v>10</v>
      </c>
      <c r="B534" s="242" t="s">
        <v>1036</v>
      </c>
      <c r="C534" s="2">
        <v>22</v>
      </c>
      <c r="D534" s="2">
        <v>5</v>
      </c>
      <c r="E534" s="2">
        <v>2</v>
      </c>
      <c r="F534" s="2">
        <v>15</v>
      </c>
      <c r="G534" s="2">
        <v>23</v>
      </c>
      <c r="H534" s="2">
        <v>55</v>
      </c>
      <c r="I534" s="162">
        <v>12</v>
      </c>
      <c r="J534" s="1">
        <f t="shared" si="50"/>
        <v>22</v>
      </c>
      <c r="K534" s="1">
        <f t="shared" si="51"/>
        <v>12</v>
      </c>
      <c r="L534" s="1138"/>
      <c r="M534" s="1139"/>
      <c r="N534" s="1139"/>
      <c r="O534" s="1140"/>
      <c r="Q534" s="286" t="s">
        <v>756</v>
      </c>
      <c r="R534" s="2"/>
      <c r="S534" s="2"/>
      <c r="T534" s="2"/>
      <c r="U534" s="2"/>
      <c r="V534" s="20"/>
      <c r="W534" s="20"/>
      <c r="X534" s="20"/>
      <c r="Y534" s="20"/>
      <c r="Z534" s="2"/>
      <c r="AA534" s="10"/>
      <c r="AB534" s="20"/>
      <c r="AC534" s="21"/>
    </row>
    <row r="535" spans="1:29" ht="15" customHeight="1" x14ac:dyDescent="0.2">
      <c r="A535" s="279">
        <v>11</v>
      </c>
      <c r="B535" s="242" t="s">
        <v>1213</v>
      </c>
      <c r="C535" s="2">
        <v>22</v>
      </c>
      <c r="D535" s="2">
        <v>4</v>
      </c>
      <c r="E535" s="2">
        <v>3</v>
      </c>
      <c r="F535" s="2">
        <v>15</v>
      </c>
      <c r="G535" s="2">
        <v>21</v>
      </c>
      <c r="H535" s="2">
        <v>73</v>
      </c>
      <c r="I535" s="162">
        <v>11</v>
      </c>
      <c r="J535" s="1">
        <f t="shared" si="50"/>
        <v>22</v>
      </c>
      <c r="K535" s="1">
        <f t="shared" si="51"/>
        <v>11</v>
      </c>
      <c r="L535" s="1138"/>
      <c r="M535" s="1139"/>
      <c r="N535" s="1139"/>
      <c r="O535" s="1140"/>
      <c r="Q535" s="286" t="s">
        <v>514</v>
      </c>
      <c r="R535" s="2"/>
      <c r="S535" s="2"/>
      <c r="T535" s="2" t="s">
        <v>532</v>
      </c>
      <c r="U535" s="2"/>
      <c r="V535" s="20"/>
      <c r="W535" s="20"/>
      <c r="X535" s="20"/>
      <c r="Y535" s="20" t="s">
        <v>532</v>
      </c>
      <c r="Z535" s="2"/>
      <c r="AA535" s="2"/>
      <c r="AB535" s="10"/>
      <c r="AC535" s="21"/>
    </row>
    <row r="536" spans="1:29" ht="15" customHeight="1" thickBot="1" x14ac:dyDescent="0.25">
      <c r="A536" s="280">
        <v>12</v>
      </c>
      <c r="B536" s="243" t="s">
        <v>1592</v>
      </c>
      <c r="C536" s="3">
        <v>22</v>
      </c>
      <c r="D536" s="3">
        <v>0</v>
      </c>
      <c r="E536" s="3">
        <v>3</v>
      </c>
      <c r="F536" s="3">
        <v>19</v>
      </c>
      <c r="G536" s="3">
        <v>12</v>
      </c>
      <c r="H536" s="3">
        <v>28</v>
      </c>
      <c r="I536" s="164">
        <v>3</v>
      </c>
      <c r="J536" s="1">
        <f t="shared" si="50"/>
        <v>22</v>
      </c>
      <c r="K536" s="1">
        <f t="shared" si="51"/>
        <v>3</v>
      </c>
      <c r="L536" s="1141"/>
      <c r="M536" s="1142"/>
      <c r="N536" s="1142"/>
      <c r="O536" s="1143"/>
      <c r="Q536" s="281" t="s">
        <v>547</v>
      </c>
      <c r="R536" s="3"/>
      <c r="S536" s="3"/>
      <c r="T536" s="3"/>
      <c r="U536" s="3"/>
      <c r="V536" s="23"/>
      <c r="W536" s="23"/>
      <c r="X536" s="23"/>
      <c r="Y536" s="23" t="s">
        <v>532</v>
      </c>
      <c r="Z536" s="3"/>
      <c r="AA536" s="3"/>
      <c r="AB536" s="14"/>
      <c r="AC536" s="15"/>
    </row>
    <row r="537" spans="1:29" ht="15" customHeight="1" x14ac:dyDescent="0.2">
      <c r="C537" s="1">
        <f t="shared" ref="C537:I537" si="52">SUM(C525:C536)</f>
        <v>264</v>
      </c>
      <c r="D537" s="1">
        <f t="shared" si="52"/>
        <v>113</v>
      </c>
      <c r="E537" s="1">
        <f t="shared" si="52"/>
        <v>38</v>
      </c>
      <c r="F537" s="1">
        <f t="shared" si="52"/>
        <v>113</v>
      </c>
      <c r="G537" s="1">
        <f t="shared" si="52"/>
        <v>430</v>
      </c>
      <c r="H537" s="1">
        <f t="shared" si="52"/>
        <v>434</v>
      </c>
      <c r="I537" s="1">
        <f t="shared" si="52"/>
        <v>264</v>
      </c>
      <c r="J537" s="1">
        <f t="shared" si="50"/>
        <v>264</v>
      </c>
      <c r="K537" s="1">
        <f t="shared" si="51"/>
        <v>264</v>
      </c>
    </row>
    <row r="538" spans="1:29" ht="15" customHeight="1" thickBot="1" x14ac:dyDescent="0.25">
      <c r="V538" s="1" t="s">
        <v>532</v>
      </c>
    </row>
    <row r="539" spans="1:29" ht="15" customHeight="1" thickBot="1" x14ac:dyDescent="0.25">
      <c r="A539" s="1129" t="s">
        <v>1380</v>
      </c>
      <c r="B539" s="1130"/>
      <c r="C539" s="1130"/>
      <c r="D539" s="1130"/>
      <c r="E539" s="1130"/>
      <c r="F539" s="1130"/>
      <c r="G539" s="1126" t="s">
        <v>1565</v>
      </c>
      <c r="H539" s="1127"/>
      <c r="I539" s="1128"/>
      <c r="L539" s="156" t="s">
        <v>538</v>
      </c>
    </row>
    <row r="540" spans="1:29" ht="15" customHeight="1" thickBot="1" x14ac:dyDescent="0.25">
      <c r="A540" s="281" t="s">
        <v>496</v>
      </c>
      <c r="B540" s="282" t="s">
        <v>497</v>
      </c>
      <c r="C540" s="283" t="s">
        <v>498</v>
      </c>
      <c r="D540" s="283" t="s">
        <v>499</v>
      </c>
      <c r="E540" s="283" t="s">
        <v>500</v>
      </c>
      <c r="F540" s="283" t="s">
        <v>501</v>
      </c>
      <c r="G540" s="284" t="s">
        <v>502</v>
      </c>
      <c r="H540" s="284" t="s">
        <v>503</v>
      </c>
      <c r="I540" s="285" t="s">
        <v>504</v>
      </c>
      <c r="Q540" s="165" t="s">
        <v>1566</v>
      </c>
      <c r="R540" s="287" t="s">
        <v>1552</v>
      </c>
      <c r="S540" s="287" t="s">
        <v>541</v>
      </c>
      <c r="T540" s="287" t="s">
        <v>811</v>
      </c>
      <c r="U540" s="287" t="s">
        <v>704</v>
      </c>
      <c r="V540" s="288" t="s">
        <v>1554</v>
      </c>
      <c r="W540" s="336" t="s">
        <v>1552</v>
      </c>
      <c r="X540" s="287" t="s">
        <v>541</v>
      </c>
      <c r="Y540" s="287" t="s">
        <v>811</v>
      </c>
      <c r="Z540" s="287" t="s">
        <v>704</v>
      </c>
      <c r="AA540" s="288" t="s">
        <v>1554</v>
      </c>
    </row>
    <row r="541" spans="1:29" ht="15" customHeight="1" x14ac:dyDescent="0.2">
      <c r="A541" s="289">
        <v>1</v>
      </c>
      <c r="B541" s="239" t="s">
        <v>1557</v>
      </c>
      <c r="C541" s="240">
        <v>15</v>
      </c>
      <c r="D541" s="240">
        <v>6</v>
      </c>
      <c r="E541" s="240">
        <v>3</v>
      </c>
      <c r="F541" s="240">
        <v>6</v>
      </c>
      <c r="G541" s="240">
        <v>25</v>
      </c>
      <c r="H541" s="240">
        <v>27</v>
      </c>
      <c r="I541" s="241">
        <v>15</v>
      </c>
      <c r="J541" s="1">
        <f t="shared" si="50"/>
        <v>15</v>
      </c>
      <c r="K541" s="1">
        <f t="shared" si="51"/>
        <v>15</v>
      </c>
      <c r="L541" s="1135" t="s">
        <v>1593</v>
      </c>
      <c r="M541" s="1136"/>
      <c r="N541" s="1136"/>
      <c r="O541" s="1137"/>
      <c r="Q541" s="286" t="s">
        <v>1552</v>
      </c>
      <c r="R541" s="10"/>
      <c r="S541" s="2"/>
      <c r="T541" s="20" t="s">
        <v>532</v>
      </c>
      <c r="U541" s="20" t="s">
        <v>532</v>
      </c>
      <c r="V541" s="21" t="s">
        <v>532</v>
      </c>
      <c r="W541" s="10"/>
      <c r="X541" s="2"/>
      <c r="Y541" s="20" t="s">
        <v>532</v>
      </c>
      <c r="Z541" s="20" t="s">
        <v>532</v>
      </c>
      <c r="AA541" s="21" t="s">
        <v>532</v>
      </c>
    </row>
    <row r="542" spans="1:29" ht="15" customHeight="1" x14ac:dyDescent="0.2">
      <c r="A542" s="279" t="s">
        <v>521</v>
      </c>
      <c r="B542" s="242" t="s">
        <v>1102</v>
      </c>
      <c r="C542" s="2">
        <v>14</v>
      </c>
      <c r="D542" s="2">
        <v>6</v>
      </c>
      <c r="E542" s="2">
        <v>4</v>
      </c>
      <c r="F542" s="2">
        <v>4</v>
      </c>
      <c r="G542" s="2">
        <v>34</v>
      </c>
      <c r="H542" s="2">
        <v>23</v>
      </c>
      <c r="I542" s="162">
        <v>16</v>
      </c>
      <c r="J542" s="1">
        <f t="shared" si="50"/>
        <v>14</v>
      </c>
      <c r="K542" s="1">
        <f t="shared" si="51"/>
        <v>16</v>
      </c>
      <c r="L542" s="1138"/>
      <c r="M542" s="1139"/>
      <c r="N542" s="1139"/>
      <c r="O542" s="1140"/>
      <c r="Q542" s="286" t="s">
        <v>541</v>
      </c>
      <c r="R542" s="20" t="s">
        <v>532</v>
      </c>
      <c r="S542" s="10"/>
      <c r="T542" s="2"/>
      <c r="U542" s="20"/>
      <c r="V542" s="21"/>
      <c r="W542" s="20" t="s">
        <v>532</v>
      </c>
      <c r="X542" s="10"/>
      <c r="Y542" s="2"/>
      <c r="Z542" s="20"/>
      <c r="AA542" s="21"/>
    </row>
    <row r="543" spans="1:29" ht="15" customHeight="1" x14ac:dyDescent="0.2">
      <c r="A543" s="279" t="s">
        <v>521</v>
      </c>
      <c r="B543" s="242" t="s">
        <v>247</v>
      </c>
      <c r="C543" s="2">
        <v>15</v>
      </c>
      <c r="D543" s="2">
        <v>7</v>
      </c>
      <c r="E543" s="2">
        <v>2</v>
      </c>
      <c r="F543" s="2">
        <v>6</v>
      </c>
      <c r="G543" s="2">
        <v>23</v>
      </c>
      <c r="H543" s="2">
        <v>24</v>
      </c>
      <c r="I543" s="162">
        <v>16</v>
      </c>
      <c r="J543" s="1">
        <f t="shared" si="50"/>
        <v>15</v>
      </c>
      <c r="K543" s="1">
        <f t="shared" si="51"/>
        <v>16</v>
      </c>
      <c r="L543" s="1138"/>
      <c r="M543" s="1139"/>
      <c r="N543" s="1139"/>
      <c r="O543" s="1140"/>
      <c r="Q543" s="286" t="s">
        <v>811</v>
      </c>
      <c r="R543" s="20"/>
      <c r="S543" s="2"/>
      <c r="T543" s="10"/>
      <c r="U543" s="20"/>
      <c r="V543" s="21"/>
      <c r="W543" s="20"/>
      <c r="X543" s="2"/>
      <c r="Y543" s="10"/>
      <c r="Z543" s="20"/>
      <c r="AA543" s="21"/>
    </row>
    <row r="544" spans="1:29" ht="15" customHeight="1" x14ac:dyDescent="0.2">
      <c r="A544" s="279" t="s">
        <v>521</v>
      </c>
      <c r="B544" s="242" t="s">
        <v>1507</v>
      </c>
      <c r="C544" s="2">
        <v>15</v>
      </c>
      <c r="D544" s="2">
        <v>5</v>
      </c>
      <c r="E544" s="2">
        <v>4</v>
      </c>
      <c r="F544" s="2">
        <v>6</v>
      </c>
      <c r="G544" s="2">
        <v>23</v>
      </c>
      <c r="H544" s="2">
        <v>19</v>
      </c>
      <c r="I544" s="162">
        <v>14</v>
      </c>
      <c r="J544" s="1">
        <f t="shared" si="50"/>
        <v>15</v>
      </c>
      <c r="K544" s="1">
        <f t="shared" si="51"/>
        <v>14</v>
      </c>
      <c r="L544" s="1138"/>
      <c r="M544" s="1139"/>
      <c r="N544" s="1139"/>
      <c r="O544" s="1140"/>
      <c r="Q544" s="286" t="s">
        <v>704</v>
      </c>
      <c r="R544" s="20" t="s">
        <v>532</v>
      </c>
      <c r="S544" s="2"/>
      <c r="T544" s="2"/>
      <c r="U544" s="10"/>
      <c r="V544" s="21"/>
      <c r="W544" s="20" t="s">
        <v>532</v>
      </c>
      <c r="X544" s="2"/>
      <c r="Y544" s="2"/>
      <c r="Z544" s="10"/>
      <c r="AA544" s="21"/>
    </row>
    <row r="545" spans="1:27" ht="15" customHeight="1" thickBot="1" x14ac:dyDescent="0.25">
      <c r="A545" s="280" t="s">
        <v>521</v>
      </c>
      <c r="B545" s="243" t="s">
        <v>1558</v>
      </c>
      <c r="C545" s="3">
        <v>13</v>
      </c>
      <c r="D545" s="3">
        <v>5</v>
      </c>
      <c r="E545" s="3">
        <v>1</v>
      </c>
      <c r="F545" s="3">
        <v>7</v>
      </c>
      <c r="G545" s="3">
        <v>18</v>
      </c>
      <c r="H545" s="3">
        <v>30</v>
      </c>
      <c r="I545" s="164">
        <v>11</v>
      </c>
      <c r="J545" s="1">
        <f t="shared" si="50"/>
        <v>13</v>
      </c>
      <c r="K545" s="1">
        <f t="shared" si="51"/>
        <v>11</v>
      </c>
      <c r="L545" s="1141"/>
      <c r="M545" s="1142"/>
      <c r="N545" s="1142"/>
      <c r="O545" s="1143"/>
      <c r="Q545" s="281" t="s">
        <v>1554</v>
      </c>
      <c r="R545" s="23" t="s">
        <v>532</v>
      </c>
      <c r="S545" s="3"/>
      <c r="T545" s="3"/>
      <c r="U545" s="14"/>
      <c r="V545" s="15"/>
      <c r="W545" s="23" t="s">
        <v>532</v>
      </c>
      <c r="X545" s="3"/>
      <c r="Y545" s="3"/>
      <c r="Z545" s="14"/>
      <c r="AA545" s="15"/>
    </row>
    <row r="546" spans="1:27" ht="15" customHeight="1" x14ac:dyDescent="0.2">
      <c r="C546" s="1">
        <f t="shared" ref="C546:I546" si="53">SUM(C541:C545)</f>
        <v>72</v>
      </c>
      <c r="D546" s="1">
        <f t="shared" si="53"/>
        <v>29</v>
      </c>
      <c r="E546" s="1">
        <f t="shared" si="53"/>
        <v>14</v>
      </c>
      <c r="F546" s="1">
        <f t="shared" si="53"/>
        <v>29</v>
      </c>
      <c r="G546" s="1">
        <f t="shared" si="53"/>
        <v>123</v>
      </c>
      <c r="H546" s="1">
        <f t="shared" si="53"/>
        <v>123</v>
      </c>
      <c r="I546" s="1">
        <f t="shared" si="53"/>
        <v>72</v>
      </c>
      <c r="J546" s="1">
        <f t="shared" si="50"/>
        <v>72</v>
      </c>
      <c r="K546" s="1">
        <f t="shared" si="51"/>
        <v>72</v>
      </c>
    </row>
    <row r="547" spans="1:27" ht="15" customHeight="1" thickBot="1" x14ac:dyDescent="0.25"/>
    <row r="548" spans="1:27" ht="15" customHeight="1" thickBot="1" x14ac:dyDescent="0.25">
      <c r="A548" s="1147" t="s">
        <v>1106</v>
      </c>
      <c r="B548" s="1148"/>
      <c r="C548" s="1148"/>
      <c r="D548" s="1148"/>
      <c r="E548" s="1148"/>
      <c r="F548" s="1161"/>
      <c r="G548" s="1176" t="s">
        <v>1565</v>
      </c>
      <c r="H548" s="1148"/>
      <c r="I548" s="1177"/>
      <c r="L548" s="945" t="s">
        <v>495</v>
      </c>
      <c r="M548" s="946"/>
      <c r="N548" s="946"/>
      <c r="O548" s="947"/>
    </row>
    <row r="549" spans="1:27" ht="15" customHeight="1" thickBot="1" x14ac:dyDescent="0.25">
      <c r="A549" s="292" t="s">
        <v>496</v>
      </c>
      <c r="B549" s="298" t="s">
        <v>497</v>
      </c>
      <c r="C549" s="299" t="s">
        <v>498</v>
      </c>
      <c r="D549" s="299" t="s">
        <v>499</v>
      </c>
      <c r="E549" s="299" t="s">
        <v>500</v>
      </c>
      <c r="F549" s="299" t="s">
        <v>501</v>
      </c>
      <c r="G549" s="299" t="s">
        <v>502</v>
      </c>
      <c r="H549" s="299" t="s">
        <v>503</v>
      </c>
      <c r="I549" s="308" t="s">
        <v>504</v>
      </c>
      <c r="L549" s="948"/>
      <c r="M549" s="949"/>
      <c r="N549" s="949"/>
      <c r="O549" s="950"/>
      <c r="Q549" s="165" t="s">
        <v>1566</v>
      </c>
      <c r="R549" s="293" t="s">
        <v>716</v>
      </c>
      <c r="S549" s="293"/>
      <c r="T549" s="293"/>
      <c r="U549" s="293"/>
      <c r="V549" s="293"/>
      <c r="W549" s="293"/>
      <c r="X549" s="293"/>
      <c r="Y549" s="294"/>
    </row>
    <row r="550" spans="1:27" ht="15" customHeight="1" x14ac:dyDescent="0.2">
      <c r="A550" s="295" t="s">
        <v>521</v>
      </c>
      <c r="B550" s="239" t="s">
        <v>1107</v>
      </c>
      <c r="C550" s="240" t="s">
        <v>532</v>
      </c>
      <c r="D550" s="240"/>
      <c r="E550" s="240"/>
      <c r="F550" s="240"/>
      <c r="G550" s="240"/>
      <c r="H550" s="240"/>
      <c r="I550" s="241"/>
      <c r="J550" s="1">
        <f t="shared" ref="J550:J558" si="54">D550+E550+F550</f>
        <v>0</v>
      </c>
      <c r="K550" s="1">
        <f t="shared" ref="K550:K558" si="55">D550*2+E550</f>
        <v>0</v>
      </c>
      <c r="L550" s="1135" t="s">
        <v>528</v>
      </c>
      <c r="M550" s="1136"/>
      <c r="N550" s="1136"/>
      <c r="O550" s="1137"/>
      <c r="Q550" s="291" t="s">
        <v>716</v>
      </c>
      <c r="R550" s="10"/>
      <c r="S550" s="2"/>
      <c r="T550" s="20" t="s">
        <v>532</v>
      </c>
      <c r="U550" s="20"/>
      <c r="V550" s="2"/>
      <c r="W550" s="20" t="s">
        <v>532</v>
      </c>
      <c r="X550" s="20"/>
      <c r="Y550" s="21"/>
    </row>
    <row r="551" spans="1:27" ht="15" customHeight="1" x14ac:dyDescent="0.2">
      <c r="A551" s="296" t="s">
        <v>521</v>
      </c>
      <c r="B551" s="242"/>
      <c r="C551" s="2"/>
      <c r="D551" s="2"/>
      <c r="E551" s="2"/>
      <c r="F551" s="2"/>
      <c r="G551" s="2"/>
      <c r="H551" s="2"/>
      <c r="I551" s="162"/>
      <c r="J551" s="1">
        <f t="shared" si="54"/>
        <v>0</v>
      </c>
      <c r="K551" s="1">
        <f t="shared" si="55"/>
        <v>0</v>
      </c>
      <c r="L551" s="1138"/>
      <c r="M551" s="1139"/>
      <c r="N551" s="1139"/>
      <c r="O551" s="1140"/>
      <c r="Q551" s="291"/>
      <c r="R551" s="2"/>
      <c r="S551" s="10"/>
      <c r="T551" s="20" t="s">
        <v>532</v>
      </c>
      <c r="U551" s="20"/>
      <c r="V551" s="2"/>
      <c r="W551" s="20"/>
      <c r="X551" s="20"/>
      <c r="Y551" s="21"/>
    </row>
    <row r="552" spans="1:27" ht="15" customHeight="1" x14ac:dyDescent="0.2">
      <c r="A552" s="296" t="s">
        <v>521</v>
      </c>
      <c r="B552" s="242"/>
      <c r="C552" s="2"/>
      <c r="D552" s="2"/>
      <c r="E552" s="2"/>
      <c r="F552" s="2"/>
      <c r="G552" s="2"/>
      <c r="H552" s="2"/>
      <c r="I552" s="162"/>
      <c r="J552" s="1">
        <f t="shared" ref="J552:J553" si="56">D552+E552+F552</f>
        <v>0</v>
      </c>
      <c r="K552" s="1">
        <f t="shared" ref="K552:K553" si="57">D552*2+E552</f>
        <v>0</v>
      </c>
      <c r="L552" s="1138"/>
      <c r="M552" s="1139"/>
      <c r="N552" s="1139"/>
      <c r="O552" s="1140"/>
      <c r="Q552" s="291"/>
      <c r="R552" s="20"/>
      <c r="S552" s="20" t="s">
        <v>532</v>
      </c>
      <c r="T552" s="10"/>
      <c r="U552" s="20"/>
      <c r="V552" s="2"/>
      <c r="W552" s="20"/>
      <c r="X552" s="20"/>
      <c r="Y552" s="21"/>
    </row>
    <row r="553" spans="1:27" ht="15" customHeight="1" x14ac:dyDescent="0.2">
      <c r="A553" s="296" t="s">
        <v>521</v>
      </c>
      <c r="B553" s="242"/>
      <c r="C553" s="2"/>
      <c r="D553" s="2"/>
      <c r="E553" s="2"/>
      <c r="F553" s="2"/>
      <c r="G553" s="2"/>
      <c r="H553" s="2"/>
      <c r="I553" s="162"/>
      <c r="J553" s="1">
        <f t="shared" si="56"/>
        <v>0</v>
      </c>
      <c r="K553" s="1">
        <f t="shared" si="57"/>
        <v>0</v>
      </c>
      <c r="L553" s="1138"/>
      <c r="M553" s="1139"/>
      <c r="N553" s="1139"/>
      <c r="O553" s="1140"/>
      <c r="Q553" s="291"/>
      <c r="R553" s="20"/>
      <c r="S553" s="20"/>
      <c r="T553" s="2"/>
      <c r="U553" s="10"/>
      <c r="V553" s="2"/>
      <c r="W553" s="20" t="s">
        <v>532</v>
      </c>
      <c r="X553" s="20" t="s">
        <v>532</v>
      </c>
      <c r="Y553" s="21" t="s">
        <v>532</v>
      </c>
    </row>
    <row r="554" spans="1:27" ht="15" customHeight="1" x14ac:dyDescent="0.2">
      <c r="A554" s="296" t="s">
        <v>521</v>
      </c>
      <c r="B554" s="242"/>
      <c r="C554" s="2"/>
      <c r="D554" s="2"/>
      <c r="E554" s="2"/>
      <c r="F554" s="2"/>
      <c r="G554" s="2"/>
      <c r="H554" s="2"/>
      <c r="I554" s="162"/>
      <c r="J554" s="1">
        <f t="shared" si="54"/>
        <v>0</v>
      </c>
      <c r="K554" s="1">
        <f t="shared" si="55"/>
        <v>0</v>
      </c>
      <c r="L554" s="1138"/>
      <c r="M554" s="1139"/>
      <c r="N554" s="1139"/>
      <c r="O554" s="1140"/>
      <c r="Q554" s="291"/>
      <c r="R554" s="20"/>
      <c r="S554" s="20"/>
      <c r="T554" s="20"/>
      <c r="U554" s="20" t="s">
        <v>532</v>
      </c>
      <c r="V554" s="10"/>
      <c r="W554" s="2"/>
      <c r="X554" s="20"/>
      <c r="Y554" s="21"/>
    </row>
    <row r="555" spans="1:27" ht="15" customHeight="1" x14ac:dyDescent="0.2">
      <c r="A555" s="296" t="s">
        <v>521</v>
      </c>
      <c r="B555" s="242"/>
      <c r="C555" s="2"/>
      <c r="D555" s="2"/>
      <c r="E555" s="2"/>
      <c r="F555" s="2"/>
      <c r="G555" s="2"/>
      <c r="H555" s="2"/>
      <c r="I555" s="162"/>
      <c r="J555" s="1">
        <f t="shared" si="54"/>
        <v>0</v>
      </c>
      <c r="K555" s="1">
        <f t="shared" si="55"/>
        <v>0</v>
      </c>
      <c r="L555" s="1138"/>
      <c r="M555" s="1139"/>
      <c r="N555" s="1139"/>
      <c r="O555" s="1140"/>
      <c r="Q555" s="291"/>
      <c r="R555" s="20"/>
      <c r="S555" s="20"/>
      <c r="T555" s="20"/>
      <c r="U555" s="20"/>
      <c r="V555" s="2"/>
      <c r="W555" s="10"/>
      <c r="X555" s="20"/>
      <c r="Y555" s="21"/>
    </row>
    <row r="556" spans="1:27" ht="15" customHeight="1" x14ac:dyDescent="0.2">
      <c r="A556" s="296" t="s">
        <v>521</v>
      </c>
      <c r="B556" s="242"/>
      <c r="C556" s="2"/>
      <c r="D556" s="2"/>
      <c r="E556" s="2"/>
      <c r="F556" s="2"/>
      <c r="G556" s="2"/>
      <c r="H556" s="2"/>
      <c r="I556" s="162"/>
      <c r="J556" s="1">
        <f t="shared" si="54"/>
        <v>0</v>
      </c>
      <c r="K556" s="1">
        <f t="shared" si="55"/>
        <v>0</v>
      </c>
      <c r="L556" s="1138"/>
      <c r="M556" s="1139"/>
      <c r="N556" s="1139"/>
      <c r="O556" s="1140"/>
      <c r="Q556" s="291"/>
      <c r="R556" s="20"/>
      <c r="S556" s="20"/>
      <c r="T556" s="20"/>
      <c r="U556" s="20" t="s">
        <v>532</v>
      </c>
      <c r="V556" s="2"/>
      <c r="W556" s="2"/>
      <c r="X556" s="10"/>
      <c r="Y556" s="21"/>
    </row>
    <row r="557" spans="1:27" ht="15" customHeight="1" thickBot="1" x14ac:dyDescent="0.25">
      <c r="A557" s="297" t="s">
        <v>521</v>
      </c>
      <c r="B557" s="243"/>
      <c r="C557" s="3"/>
      <c r="D557" s="3"/>
      <c r="E557" s="3"/>
      <c r="F557" s="3"/>
      <c r="G557" s="3" t="s">
        <v>532</v>
      </c>
      <c r="H557" s="3" t="s">
        <v>532</v>
      </c>
      <c r="I557" s="164" t="s">
        <v>532</v>
      </c>
      <c r="J557" s="1">
        <f t="shared" si="54"/>
        <v>0</v>
      </c>
      <c r="K557" s="1">
        <f t="shared" si="55"/>
        <v>0</v>
      </c>
      <c r="L557" s="1141"/>
      <c r="M557" s="1142"/>
      <c r="N557" s="1142"/>
      <c r="O557" s="1143"/>
      <c r="Q557" s="292"/>
      <c r="R557" s="23"/>
      <c r="S557" s="23"/>
      <c r="T557" s="23"/>
      <c r="U557" s="23" t="s">
        <v>532</v>
      </c>
      <c r="V557" s="3"/>
      <c r="W557" s="3"/>
      <c r="X557" s="14"/>
      <c r="Y557" s="15"/>
    </row>
    <row r="558" spans="1:27" ht="15" customHeight="1" x14ac:dyDescent="0.2">
      <c r="C558" s="1">
        <v>0</v>
      </c>
      <c r="D558" s="1">
        <v>0</v>
      </c>
      <c r="E558" s="1">
        <v>0</v>
      </c>
      <c r="F558" s="1">
        <v>0</v>
      </c>
      <c r="G558" s="1">
        <v>0</v>
      </c>
      <c r="H558" s="1">
        <v>0</v>
      </c>
      <c r="I558" s="1">
        <v>0</v>
      </c>
      <c r="J558" s="1">
        <f t="shared" si="54"/>
        <v>0</v>
      </c>
      <c r="K558" s="1">
        <f t="shared" si="55"/>
        <v>0</v>
      </c>
      <c r="L558" s="156" t="s">
        <v>532</v>
      </c>
    </row>
    <row r="559" spans="1:27" ht="15" customHeight="1" thickBot="1" x14ac:dyDescent="0.25"/>
    <row r="560" spans="1:27" ht="15" customHeight="1" x14ac:dyDescent="0.2">
      <c r="A560" s="1131" t="s">
        <v>491</v>
      </c>
      <c r="B560" s="1132"/>
      <c r="C560" s="1170" t="s">
        <v>1594</v>
      </c>
      <c r="D560" s="1171"/>
      <c r="E560" s="1171"/>
      <c r="F560" s="1171"/>
      <c r="G560" s="1171"/>
      <c r="H560" s="1171"/>
      <c r="I560" s="1172"/>
    </row>
    <row r="561" spans="1:31" ht="15" customHeight="1" thickBot="1" x14ac:dyDescent="0.25">
      <c r="A561" s="1133"/>
      <c r="B561" s="1134"/>
      <c r="C561" s="1173"/>
      <c r="D561" s="1174"/>
      <c r="E561" s="1174"/>
      <c r="F561" s="1174"/>
      <c r="G561" s="1174"/>
      <c r="H561" s="1174"/>
      <c r="I561" s="1175"/>
    </row>
    <row r="562" spans="1:31" ht="15" customHeight="1" thickBot="1" x14ac:dyDescent="0.25"/>
    <row r="563" spans="1:31" ht="15" customHeight="1" thickBot="1" x14ac:dyDescent="0.25">
      <c r="A563" s="1117" t="s">
        <v>395</v>
      </c>
      <c r="B563" s="1118"/>
      <c r="C563" s="1118"/>
      <c r="D563" s="1118"/>
      <c r="E563" s="1118"/>
      <c r="F563" s="1118"/>
      <c r="G563" s="1111" t="s">
        <v>1594</v>
      </c>
      <c r="H563" s="1112"/>
      <c r="I563" s="1113"/>
      <c r="L563" s="986" t="s">
        <v>588</v>
      </c>
      <c r="M563" s="987"/>
      <c r="N563" s="987"/>
      <c r="O563" s="988"/>
    </row>
    <row r="564" spans="1:31" ht="15" customHeight="1" thickBot="1" x14ac:dyDescent="0.25">
      <c r="A564" s="231" t="s">
        <v>496</v>
      </c>
      <c r="B564" s="232" t="s">
        <v>497</v>
      </c>
      <c r="C564" s="233" t="s">
        <v>498</v>
      </c>
      <c r="D564" s="233" t="s">
        <v>499</v>
      </c>
      <c r="E564" s="233" t="s">
        <v>500</v>
      </c>
      <c r="F564" s="233" t="s">
        <v>501</v>
      </c>
      <c r="G564" s="234" t="s">
        <v>502</v>
      </c>
      <c r="H564" s="234" t="s">
        <v>503</v>
      </c>
      <c r="I564" s="235" t="s">
        <v>504</v>
      </c>
      <c r="L564" s="989"/>
      <c r="M564" s="990"/>
      <c r="N564" s="990"/>
      <c r="O564" s="991"/>
      <c r="Q564" s="165" t="s">
        <v>1595</v>
      </c>
      <c r="R564" s="306" t="s">
        <v>541</v>
      </c>
      <c r="S564" s="306" t="s">
        <v>861</v>
      </c>
      <c r="T564" s="306" t="s">
        <v>733</v>
      </c>
      <c r="U564" s="306" t="s">
        <v>405</v>
      </c>
      <c r="V564" s="306" t="s">
        <v>756</v>
      </c>
      <c r="W564" s="306" t="s">
        <v>757</v>
      </c>
      <c r="X564" s="306" t="s">
        <v>1111</v>
      </c>
      <c r="Y564" s="306" t="s">
        <v>702</v>
      </c>
      <c r="Z564" s="306" t="s">
        <v>1112</v>
      </c>
      <c r="AA564" s="306" t="s">
        <v>533</v>
      </c>
      <c r="AB564" s="306" t="s">
        <v>1313</v>
      </c>
      <c r="AC564" s="306" t="s">
        <v>653</v>
      </c>
      <c r="AD564" s="306" t="s">
        <v>613</v>
      </c>
      <c r="AE564" s="229" t="s">
        <v>1214</v>
      </c>
    </row>
    <row r="565" spans="1:31" ht="15" customHeight="1" x14ac:dyDescent="0.2">
      <c r="A565" s="244">
        <v>1</v>
      </c>
      <c r="B565" s="239" t="s">
        <v>1226</v>
      </c>
      <c r="C565" s="240">
        <v>26</v>
      </c>
      <c r="D565" s="240">
        <v>18</v>
      </c>
      <c r="E565" s="240">
        <v>1</v>
      </c>
      <c r="F565" s="240">
        <v>7</v>
      </c>
      <c r="G565" s="240">
        <v>86</v>
      </c>
      <c r="H565" s="240">
        <v>34</v>
      </c>
      <c r="I565" s="241">
        <v>37</v>
      </c>
      <c r="J565" s="1">
        <f t="shared" si="50"/>
        <v>26</v>
      </c>
      <c r="K565" s="1">
        <f t="shared" si="51"/>
        <v>37</v>
      </c>
      <c r="L565" s="1135" t="s">
        <v>532</v>
      </c>
      <c r="M565" s="1136"/>
      <c r="N565" s="1136"/>
      <c r="O565" s="1137"/>
      <c r="Q565" s="230" t="s">
        <v>541</v>
      </c>
      <c r="R565" s="10"/>
      <c r="S565" s="2"/>
      <c r="T565" s="20" t="s">
        <v>532</v>
      </c>
      <c r="U565" s="20"/>
      <c r="V565" s="2"/>
      <c r="W565" s="20" t="s">
        <v>532</v>
      </c>
      <c r="X565" s="20"/>
      <c r="Y565" s="2"/>
      <c r="Z565" s="2"/>
      <c r="AA565" s="2" t="s">
        <v>1490</v>
      </c>
      <c r="AB565" s="2"/>
      <c r="AC565" s="2"/>
      <c r="AD565" s="2"/>
      <c r="AE565" s="162"/>
    </row>
    <row r="566" spans="1:31" ht="15" customHeight="1" x14ac:dyDescent="0.2">
      <c r="A566" s="237">
        <v>2</v>
      </c>
      <c r="B566" s="242" t="s">
        <v>1099</v>
      </c>
      <c r="C566" s="2">
        <v>26</v>
      </c>
      <c r="D566" s="2">
        <v>15</v>
      </c>
      <c r="E566" s="2">
        <v>4</v>
      </c>
      <c r="F566" s="2">
        <v>7</v>
      </c>
      <c r="G566" s="2">
        <v>61</v>
      </c>
      <c r="H566" s="2">
        <v>33</v>
      </c>
      <c r="I566" s="162">
        <v>34</v>
      </c>
      <c r="J566" s="1">
        <f t="shared" si="50"/>
        <v>26</v>
      </c>
      <c r="K566" s="1">
        <f t="shared" si="51"/>
        <v>34</v>
      </c>
      <c r="L566" s="1138"/>
      <c r="M566" s="1139"/>
      <c r="N566" s="1139"/>
      <c r="O566" s="1140"/>
      <c r="Q566" s="230" t="s">
        <v>861</v>
      </c>
      <c r="R566" s="2"/>
      <c r="S566" s="10"/>
      <c r="T566" s="20" t="s">
        <v>532</v>
      </c>
      <c r="U566" s="20"/>
      <c r="V566" s="2"/>
      <c r="W566" s="20"/>
      <c r="X566" s="20"/>
      <c r="Y566" s="2"/>
      <c r="Z566" s="2"/>
      <c r="AA566" s="2" t="s">
        <v>1540</v>
      </c>
      <c r="AB566" s="2"/>
      <c r="AC566" s="2"/>
      <c r="AD566" s="2"/>
      <c r="AE566" s="162"/>
    </row>
    <row r="567" spans="1:31" ht="15" customHeight="1" x14ac:dyDescent="0.2">
      <c r="A567" s="237">
        <v>3</v>
      </c>
      <c r="B567" s="242" t="s">
        <v>397</v>
      </c>
      <c r="C567" s="2">
        <v>26</v>
      </c>
      <c r="D567" s="2">
        <v>14</v>
      </c>
      <c r="E567" s="2">
        <v>5</v>
      </c>
      <c r="F567" s="2">
        <v>7</v>
      </c>
      <c r="G567" s="2">
        <v>48</v>
      </c>
      <c r="H567" s="2">
        <v>32</v>
      </c>
      <c r="I567" s="162">
        <v>33</v>
      </c>
      <c r="J567" s="1">
        <f t="shared" si="50"/>
        <v>26</v>
      </c>
      <c r="K567" s="1">
        <f t="shared" si="51"/>
        <v>33</v>
      </c>
      <c r="L567" s="1138"/>
      <c r="M567" s="1139"/>
      <c r="N567" s="1139"/>
      <c r="O567" s="1140"/>
      <c r="Q567" s="230" t="s">
        <v>733</v>
      </c>
      <c r="R567" s="20"/>
      <c r="S567" s="20" t="s">
        <v>532</v>
      </c>
      <c r="T567" s="10"/>
      <c r="U567" s="20"/>
      <c r="V567" s="2"/>
      <c r="W567" s="20"/>
      <c r="X567" s="20"/>
      <c r="Y567" s="2"/>
      <c r="Z567" s="2"/>
      <c r="AA567" s="2" t="s">
        <v>1493</v>
      </c>
      <c r="AB567" s="2"/>
      <c r="AC567" s="2"/>
      <c r="AD567" s="2"/>
      <c r="AE567" s="162"/>
    </row>
    <row r="568" spans="1:31" ht="15" customHeight="1" x14ac:dyDescent="0.2">
      <c r="A568" s="237">
        <v>4</v>
      </c>
      <c r="B568" s="242" t="s">
        <v>1596</v>
      </c>
      <c r="C568" s="2">
        <v>26</v>
      </c>
      <c r="D568" s="2">
        <v>10</v>
      </c>
      <c r="E568" s="2">
        <v>7</v>
      </c>
      <c r="F568" s="2">
        <v>9</v>
      </c>
      <c r="G568" s="2">
        <v>40</v>
      </c>
      <c r="H568" s="2">
        <v>40</v>
      </c>
      <c r="I568" s="162">
        <v>27</v>
      </c>
      <c r="J568" s="1">
        <f t="shared" si="50"/>
        <v>26</v>
      </c>
      <c r="K568" s="1">
        <f t="shared" si="51"/>
        <v>27</v>
      </c>
      <c r="L568" s="1138"/>
      <c r="M568" s="1139"/>
      <c r="N568" s="1139"/>
      <c r="O568" s="1140"/>
      <c r="Q568" s="230" t="s">
        <v>405</v>
      </c>
      <c r="R568" s="20"/>
      <c r="S568" s="20"/>
      <c r="T568" s="2"/>
      <c r="U568" s="10"/>
      <c r="V568" s="2"/>
      <c r="W568" s="20" t="s">
        <v>532</v>
      </c>
      <c r="X568" s="20" t="s">
        <v>532</v>
      </c>
      <c r="Y568" s="2"/>
      <c r="Z568" s="2"/>
      <c r="AA568" s="2" t="s">
        <v>1597</v>
      </c>
      <c r="AB568" s="2"/>
      <c r="AC568" s="2"/>
      <c r="AD568" s="2"/>
      <c r="AE568" s="162"/>
    </row>
    <row r="569" spans="1:31" ht="15" customHeight="1" x14ac:dyDescent="0.2">
      <c r="A569" s="237">
        <v>5</v>
      </c>
      <c r="B569" s="242" t="s">
        <v>1431</v>
      </c>
      <c r="C569" s="2">
        <v>26</v>
      </c>
      <c r="D569" s="2">
        <v>10</v>
      </c>
      <c r="E569" s="2">
        <v>7</v>
      </c>
      <c r="F569" s="2">
        <v>9</v>
      </c>
      <c r="G569" s="2">
        <v>41</v>
      </c>
      <c r="H569" s="2">
        <v>48</v>
      </c>
      <c r="I569" s="162">
        <v>27</v>
      </c>
      <c r="J569" s="1">
        <f t="shared" si="50"/>
        <v>26</v>
      </c>
      <c r="K569" s="1">
        <f t="shared" si="51"/>
        <v>27</v>
      </c>
      <c r="L569" s="1138"/>
      <c r="M569" s="1139"/>
      <c r="N569" s="1139"/>
      <c r="O569" s="1140"/>
      <c r="Q569" s="230" t="s">
        <v>756</v>
      </c>
      <c r="R569" s="20"/>
      <c r="S569" s="20"/>
      <c r="T569" s="20"/>
      <c r="U569" s="20" t="s">
        <v>532</v>
      </c>
      <c r="V569" s="10"/>
      <c r="W569" s="2"/>
      <c r="X569" s="20"/>
      <c r="Y569" s="2"/>
      <c r="Z569" s="2"/>
      <c r="AA569" s="2" t="s">
        <v>1207</v>
      </c>
      <c r="AB569" s="2"/>
      <c r="AC569" s="2"/>
      <c r="AD569" s="2"/>
      <c r="AE569" s="162"/>
    </row>
    <row r="570" spans="1:31" ht="15" customHeight="1" x14ac:dyDescent="0.2">
      <c r="A570" s="237">
        <v>6</v>
      </c>
      <c r="B570" s="242" t="s">
        <v>400</v>
      </c>
      <c r="C570" s="2">
        <v>26</v>
      </c>
      <c r="D570" s="2">
        <v>12</v>
      </c>
      <c r="E570" s="2">
        <v>2</v>
      </c>
      <c r="F570" s="2">
        <v>12</v>
      </c>
      <c r="G570" s="2">
        <v>47</v>
      </c>
      <c r="H570" s="2">
        <v>34</v>
      </c>
      <c r="I570" s="162">
        <v>26</v>
      </c>
      <c r="J570" s="1">
        <f t="shared" si="50"/>
        <v>26</v>
      </c>
      <c r="K570" s="1">
        <f t="shared" si="51"/>
        <v>26</v>
      </c>
      <c r="L570" s="1138"/>
      <c r="M570" s="1139"/>
      <c r="N570" s="1139"/>
      <c r="O570" s="1140"/>
      <c r="Q570" s="230" t="s">
        <v>757</v>
      </c>
      <c r="R570" s="20"/>
      <c r="S570" s="20"/>
      <c r="T570" s="20"/>
      <c r="U570" s="20"/>
      <c r="V570" s="2"/>
      <c r="W570" s="10"/>
      <c r="X570" s="20"/>
      <c r="Y570" s="2"/>
      <c r="Z570" s="2"/>
      <c r="AA570" s="2" t="s">
        <v>1490</v>
      </c>
      <c r="AB570" s="2"/>
      <c r="AC570" s="2"/>
      <c r="AD570" s="2"/>
      <c r="AE570" s="162"/>
    </row>
    <row r="571" spans="1:31" ht="15" customHeight="1" x14ac:dyDescent="0.2">
      <c r="A571" s="237">
        <v>7</v>
      </c>
      <c r="B571" s="242" t="s">
        <v>1598</v>
      </c>
      <c r="C571" s="2">
        <v>26</v>
      </c>
      <c r="D571" s="2">
        <v>10</v>
      </c>
      <c r="E571" s="2">
        <v>6</v>
      </c>
      <c r="F571" s="2">
        <v>10</v>
      </c>
      <c r="G571" s="2">
        <v>42</v>
      </c>
      <c r="H571" s="2">
        <v>40</v>
      </c>
      <c r="I571" s="162">
        <v>26</v>
      </c>
      <c r="J571" s="1">
        <f t="shared" si="50"/>
        <v>26</v>
      </c>
      <c r="K571" s="1">
        <f t="shared" si="51"/>
        <v>26</v>
      </c>
      <c r="L571" s="1138"/>
      <c r="M571" s="1139"/>
      <c r="N571" s="1139"/>
      <c r="O571" s="1140"/>
      <c r="Q571" s="230" t="s">
        <v>1111</v>
      </c>
      <c r="R571" s="20"/>
      <c r="S571" s="20"/>
      <c r="T571" s="20"/>
      <c r="U571" s="20" t="s">
        <v>532</v>
      </c>
      <c r="V571" s="2"/>
      <c r="W571" s="2"/>
      <c r="X571" s="10"/>
      <c r="Y571" s="2"/>
      <c r="Z571" s="2"/>
      <c r="AA571" s="2" t="s">
        <v>1210</v>
      </c>
      <c r="AB571" s="2"/>
      <c r="AC571" s="2"/>
      <c r="AD571" s="2"/>
      <c r="AE571" s="162"/>
    </row>
    <row r="572" spans="1:31" ht="15" customHeight="1" x14ac:dyDescent="0.2">
      <c r="A572" s="237">
        <v>8</v>
      </c>
      <c r="B572" s="242" t="s">
        <v>42</v>
      </c>
      <c r="C572" s="2">
        <v>26</v>
      </c>
      <c r="D572" s="2">
        <v>10</v>
      </c>
      <c r="E572" s="2">
        <v>5</v>
      </c>
      <c r="F572" s="2">
        <v>11</v>
      </c>
      <c r="G572" s="2">
        <v>47</v>
      </c>
      <c r="H572" s="2">
        <v>52</v>
      </c>
      <c r="I572" s="162">
        <v>25</v>
      </c>
      <c r="J572" s="1">
        <f t="shared" si="50"/>
        <v>26</v>
      </c>
      <c r="K572" s="1">
        <f t="shared" si="51"/>
        <v>25</v>
      </c>
      <c r="L572" s="1138"/>
      <c r="M572" s="1139"/>
      <c r="N572" s="1139"/>
      <c r="O572" s="1140"/>
      <c r="Q572" s="230" t="s">
        <v>702</v>
      </c>
      <c r="R572" s="2"/>
      <c r="S572" s="2"/>
      <c r="T572" s="2"/>
      <c r="U572" s="2"/>
      <c r="V572" s="2"/>
      <c r="W572" s="2"/>
      <c r="X572" s="2"/>
      <c r="Y572" s="10"/>
      <c r="Z572" s="20"/>
      <c r="AA572" s="2" t="s">
        <v>1207</v>
      </c>
      <c r="AB572" s="2"/>
      <c r="AC572" s="2"/>
      <c r="AD572" s="2"/>
      <c r="AE572" s="162"/>
    </row>
    <row r="573" spans="1:31" ht="15" customHeight="1" x14ac:dyDescent="0.2">
      <c r="A573" s="237">
        <v>9</v>
      </c>
      <c r="B573" s="242" t="s">
        <v>1314</v>
      </c>
      <c r="C573" s="2">
        <v>26</v>
      </c>
      <c r="D573" s="2">
        <v>9</v>
      </c>
      <c r="E573" s="2">
        <v>6</v>
      </c>
      <c r="F573" s="2">
        <v>11</v>
      </c>
      <c r="G573" s="2">
        <v>29</v>
      </c>
      <c r="H573" s="2">
        <v>42</v>
      </c>
      <c r="I573" s="162">
        <v>24</v>
      </c>
      <c r="J573" s="1">
        <f t="shared" si="50"/>
        <v>26</v>
      </c>
      <c r="K573" s="1">
        <f t="shared" si="51"/>
        <v>24</v>
      </c>
      <c r="L573" s="1138"/>
      <c r="M573" s="1139"/>
      <c r="N573" s="1139"/>
      <c r="O573" s="1140"/>
      <c r="Q573" s="230" t="s">
        <v>1112</v>
      </c>
      <c r="R573" s="2"/>
      <c r="S573" s="2"/>
      <c r="T573" s="2"/>
      <c r="U573" s="2"/>
      <c r="V573" s="2"/>
      <c r="W573" s="2"/>
      <c r="X573" s="2"/>
      <c r="Y573" s="2"/>
      <c r="Z573" s="10"/>
      <c r="AA573" s="2" t="s">
        <v>1494</v>
      </c>
      <c r="AB573" s="2"/>
      <c r="AC573" s="2"/>
      <c r="AD573" s="2"/>
      <c r="AE573" s="162"/>
    </row>
    <row r="574" spans="1:31" ht="15" customHeight="1" x14ac:dyDescent="0.2">
      <c r="A574" s="237">
        <v>10</v>
      </c>
      <c r="B574" s="242" t="s">
        <v>1555</v>
      </c>
      <c r="C574" s="2">
        <v>26</v>
      </c>
      <c r="D574" s="2">
        <v>10</v>
      </c>
      <c r="E574" s="2">
        <v>3</v>
      </c>
      <c r="F574" s="2">
        <v>13</v>
      </c>
      <c r="G574" s="2">
        <v>33</v>
      </c>
      <c r="H574" s="2">
        <v>37</v>
      </c>
      <c r="I574" s="162">
        <v>23</v>
      </c>
      <c r="J574" s="1">
        <f t="shared" si="50"/>
        <v>26</v>
      </c>
      <c r="K574" s="1">
        <f t="shared" si="51"/>
        <v>23</v>
      </c>
      <c r="L574" s="1138"/>
      <c r="M574" s="1139"/>
      <c r="N574" s="1139"/>
      <c r="O574" s="1140"/>
      <c r="Q574" s="230" t="s">
        <v>533</v>
      </c>
      <c r="R574" s="2" t="s">
        <v>1599</v>
      </c>
      <c r="S574" s="2" t="s">
        <v>1487</v>
      </c>
      <c r="T574" s="2" t="s">
        <v>1600</v>
      </c>
      <c r="U574" s="2" t="s">
        <v>1547</v>
      </c>
      <c r="V574" s="2" t="s">
        <v>1600</v>
      </c>
      <c r="W574" s="2" t="s">
        <v>1601</v>
      </c>
      <c r="X574" s="2" t="s">
        <v>1490</v>
      </c>
      <c r="Y574" s="2" t="s">
        <v>1207</v>
      </c>
      <c r="Z574" s="2" t="s">
        <v>1488</v>
      </c>
      <c r="AA574" s="10"/>
      <c r="AB574" s="2" t="s">
        <v>1487</v>
      </c>
      <c r="AC574" s="2" t="s">
        <v>1602</v>
      </c>
      <c r="AD574" s="2" t="s">
        <v>1603</v>
      </c>
      <c r="AE574" s="162" t="s">
        <v>1547</v>
      </c>
    </row>
    <row r="575" spans="1:31" ht="15" customHeight="1" x14ac:dyDescent="0.2">
      <c r="A575" s="237">
        <v>11</v>
      </c>
      <c r="B575" s="242" t="s">
        <v>823</v>
      </c>
      <c r="C575" s="2">
        <v>26</v>
      </c>
      <c r="D575" s="2">
        <v>10</v>
      </c>
      <c r="E575" s="2">
        <v>2</v>
      </c>
      <c r="F575" s="2">
        <v>14</v>
      </c>
      <c r="G575" s="2">
        <v>49</v>
      </c>
      <c r="H575" s="2">
        <v>56</v>
      </c>
      <c r="I575" s="162">
        <v>22</v>
      </c>
      <c r="J575" s="1">
        <f t="shared" si="50"/>
        <v>26</v>
      </c>
      <c r="K575" s="1">
        <f t="shared" si="51"/>
        <v>22</v>
      </c>
      <c r="L575" s="1138"/>
      <c r="M575" s="1139"/>
      <c r="N575" s="1139"/>
      <c r="O575" s="1140"/>
      <c r="Q575" s="230" t="s">
        <v>1313</v>
      </c>
      <c r="R575" s="2"/>
      <c r="S575" s="2"/>
      <c r="T575" s="2"/>
      <c r="U575" s="2"/>
      <c r="V575" s="2"/>
      <c r="W575" s="2"/>
      <c r="X575" s="2"/>
      <c r="Y575" s="2"/>
      <c r="Z575" s="2"/>
      <c r="AA575" s="2" t="s">
        <v>844</v>
      </c>
      <c r="AB575" s="10"/>
      <c r="AC575" s="2"/>
      <c r="AD575" s="20"/>
      <c r="AE575" s="21"/>
    </row>
    <row r="576" spans="1:31" ht="15" customHeight="1" x14ac:dyDescent="0.2">
      <c r="A576" s="237">
        <v>12</v>
      </c>
      <c r="B576" s="242" t="s">
        <v>401</v>
      </c>
      <c r="C576" s="2">
        <v>26</v>
      </c>
      <c r="D576" s="2">
        <v>8</v>
      </c>
      <c r="E576" s="2">
        <v>5</v>
      </c>
      <c r="F576" s="2">
        <v>13</v>
      </c>
      <c r="G576" s="2">
        <v>34</v>
      </c>
      <c r="H576" s="2">
        <v>58</v>
      </c>
      <c r="I576" s="162">
        <v>21</v>
      </c>
      <c r="J576" s="1">
        <f t="shared" si="50"/>
        <v>26</v>
      </c>
      <c r="K576" s="1">
        <f t="shared" si="51"/>
        <v>21</v>
      </c>
      <c r="L576" s="1138"/>
      <c r="M576" s="1139"/>
      <c r="N576" s="1139"/>
      <c r="O576" s="1140"/>
      <c r="Q576" s="230" t="s">
        <v>653</v>
      </c>
      <c r="R576" s="2"/>
      <c r="S576" s="2"/>
      <c r="T576" s="2"/>
      <c r="U576" s="2"/>
      <c r="V576" s="2"/>
      <c r="W576" s="2"/>
      <c r="X576" s="2"/>
      <c r="Y576" s="2"/>
      <c r="Z576" s="2"/>
      <c r="AA576" s="2" t="s">
        <v>1487</v>
      </c>
      <c r="AB576" s="2"/>
      <c r="AC576" s="10"/>
      <c r="AD576" s="20"/>
      <c r="AE576" s="21"/>
    </row>
    <row r="577" spans="1:31" ht="15" customHeight="1" x14ac:dyDescent="0.2">
      <c r="A577" s="237">
        <v>13</v>
      </c>
      <c r="B577" s="242" t="s">
        <v>760</v>
      </c>
      <c r="C577" s="2">
        <v>26</v>
      </c>
      <c r="D577" s="2">
        <v>8</v>
      </c>
      <c r="E577" s="2">
        <v>5</v>
      </c>
      <c r="F577" s="2">
        <v>13</v>
      </c>
      <c r="G577" s="2">
        <v>38</v>
      </c>
      <c r="H577" s="2">
        <v>63</v>
      </c>
      <c r="I577" s="162">
        <v>21</v>
      </c>
      <c r="J577" s="1">
        <f t="shared" si="50"/>
        <v>26</v>
      </c>
      <c r="K577" s="1">
        <f t="shared" si="51"/>
        <v>21</v>
      </c>
      <c r="L577" s="1138"/>
      <c r="M577" s="1139"/>
      <c r="N577" s="1139"/>
      <c r="O577" s="1140"/>
      <c r="Q577" s="230" t="s">
        <v>613</v>
      </c>
      <c r="R577" s="2"/>
      <c r="S577" s="2"/>
      <c r="T577" s="2"/>
      <c r="U577" s="2"/>
      <c r="V577" s="2"/>
      <c r="W577" s="2"/>
      <c r="X577" s="2"/>
      <c r="Y577" s="2"/>
      <c r="Z577" s="2"/>
      <c r="AA577" s="2" t="s">
        <v>1493</v>
      </c>
      <c r="AB577" s="2"/>
      <c r="AC577" s="2"/>
      <c r="AD577" s="10"/>
      <c r="AE577" s="21"/>
    </row>
    <row r="578" spans="1:31" ht="15" customHeight="1" thickBot="1" x14ac:dyDescent="0.25">
      <c r="A578" s="238">
        <v>14</v>
      </c>
      <c r="B578" s="243" t="s">
        <v>762</v>
      </c>
      <c r="C578" s="3">
        <v>26</v>
      </c>
      <c r="D578" s="3">
        <v>7</v>
      </c>
      <c r="E578" s="3">
        <v>4</v>
      </c>
      <c r="F578" s="3">
        <v>15</v>
      </c>
      <c r="G578" s="3">
        <v>22</v>
      </c>
      <c r="H578" s="3">
        <v>50</v>
      </c>
      <c r="I578" s="164">
        <v>18</v>
      </c>
      <c r="J578" s="1">
        <f t="shared" si="50"/>
        <v>26</v>
      </c>
      <c r="K578" s="1">
        <f t="shared" si="51"/>
        <v>18</v>
      </c>
      <c r="L578" s="1141"/>
      <c r="M578" s="1142"/>
      <c r="N578" s="1142"/>
      <c r="O578" s="1143"/>
      <c r="Q578" s="231" t="s">
        <v>1214</v>
      </c>
      <c r="R578" s="3"/>
      <c r="S578" s="3"/>
      <c r="T578" s="3"/>
      <c r="U578" s="3"/>
      <c r="V578" s="3"/>
      <c r="W578" s="3"/>
      <c r="X578" s="3"/>
      <c r="Y578" s="3"/>
      <c r="Z578" s="3"/>
      <c r="AA578" s="3" t="s">
        <v>1207</v>
      </c>
      <c r="AB578" s="3"/>
      <c r="AC578" s="3"/>
      <c r="AD578" s="14"/>
      <c r="AE578" s="15"/>
    </row>
    <row r="579" spans="1:31" ht="15" customHeight="1" x14ac:dyDescent="0.2">
      <c r="A579" s="1" t="s">
        <v>532</v>
      </c>
      <c r="C579" s="1">
        <f t="shared" ref="C579:I579" si="58">SUM(C565:C578)</f>
        <v>364</v>
      </c>
      <c r="D579" s="1">
        <f t="shared" si="58"/>
        <v>151</v>
      </c>
      <c r="E579" s="1">
        <f t="shared" si="58"/>
        <v>62</v>
      </c>
      <c r="F579" s="1">
        <f t="shared" si="58"/>
        <v>151</v>
      </c>
      <c r="G579" s="1">
        <f t="shared" si="58"/>
        <v>617</v>
      </c>
      <c r="H579" s="1">
        <f t="shared" si="58"/>
        <v>619</v>
      </c>
      <c r="I579" s="1">
        <f t="shared" si="58"/>
        <v>364</v>
      </c>
      <c r="J579" s="1">
        <f t="shared" si="50"/>
        <v>364</v>
      </c>
      <c r="K579" s="1">
        <f t="shared" si="51"/>
        <v>364</v>
      </c>
    </row>
    <row r="580" spans="1:31" ht="15" customHeight="1" thickBot="1" x14ac:dyDescent="0.25"/>
    <row r="581" spans="1:31" ht="15" customHeight="1" thickBot="1" x14ac:dyDescent="0.25">
      <c r="A581" s="1117" t="s">
        <v>1573</v>
      </c>
      <c r="B581" s="1118"/>
      <c r="C581" s="1118"/>
      <c r="D581" s="1118"/>
      <c r="E581" s="1118"/>
      <c r="F581" s="1118"/>
      <c r="G581" s="1111" t="s">
        <v>1594</v>
      </c>
      <c r="H581" s="1112"/>
      <c r="I581" s="1113"/>
      <c r="L581" s="945" t="s">
        <v>495</v>
      </c>
      <c r="M581" s="946"/>
      <c r="N581" s="946"/>
      <c r="O581" s="947"/>
    </row>
    <row r="582" spans="1:31" ht="15" customHeight="1" thickBot="1" x14ac:dyDescent="0.25">
      <c r="A582" s="231" t="s">
        <v>496</v>
      </c>
      <c r="B582" s="232" t="s">
        <v>497</v>
      </c>
      <c r="C582" s="233" t="s">
        <v>498</v>
      </c>
      <c r="D582" s="233" t="s">
        <v>499</v>
      </c>
      <c r="E582" s="233" t="s">
        <v>500</v>
      </c>
      <c r="F582" s="233" t="s">
        <v>501</v>
      </c>
      <c r="G582" s="234" t="s">
        <v>502</v>
      </c>
      <c r="H582" s="234" t="s">
        <v>503</v>
      </c>
      <c r="I582" s="235" t="s">
        <v>504</v>
      </c>
      <c r="L582" s="948"/>
      <c r="M582" s="949"/>
      <c r="N582" s="949"/>
      <c r="O582" s="950"/>
      <c r="Q582" s="165" t="s">
        <v>1595</v>
      </c>
      <c r="R582" s="306" t="s">
        <v>82</v>
      </c>
      <c r="S582" s="306" t="s">
        <v>902</v>
      </c>
      <c r="T582" s="306" t="s">
        <v>862</v>
      </c>
      <c r="U582" s="306" t="s">
        <v>511</v>
      </c>
      <c r="V582" s="306" t="s">
        <v>44</v>
      </c>
      <c r="W582" s="306" t="s">
        <v>609</v>
      </c>
      <c r="X582" s="306" t="s">
        <v>635</v>
      </c>
      <c r="Y582" s="306" t="s">
        <v>812</v>
      </c>
      <c r="Z582" s="306" t="s">
        <v>569</v>
      </c>
      <c r="AA582" s="306" t="s">
        <v>955</v>
      </c>
      <c r="AB582" s="306" t="s">
        <v>813</v>
      </c>
      <c r="AC582" s="229" t="s">
        <v>612</v>
      </c>
    </row>
    <row r="583" spans="1:31" ht="15" customHeight="1" x14ac:dyDescent="0.2">
      <c r="A583" s="236">
        <v>1</v>
      </c>
      <c r="B583" s="239" t="s">
        <v>1604</v>
      </c>
      <c r="C583" s="240"/>
      <c r="D583" s="240"/>
      <c r="E583" s="240"/>
      <c r="F583" s="240"/>
      <c r="G583" s="240"/>
      <c r="H583" s="240"/>
      <c r="I583" s="241"/>
      <c r="J583" s="1">
        <f t="shared" si="50"/>
        <v>0</v>
      </c>
      <c r="K583" s="1">
        <f t="shared" si="51"/>
        <v>0</v>
      </c>
      <c r="L583" s="1135" t="s">
        <v>528</v>
      </c>
      <c r="M583" s="1136"/>
      <c r="N583" s="1136"/>
      <c r="O583" s="1137"/>
      <c r="Q583" s="230" t="s">
        <v>82</v>
      </c>
      <c r="R583" s="10"/>
      <c r="S583" s="20"/>
      <c r="T583" s="2"/>
      <c r="U583" s="20"/>
      <c r="V583" s="20"/>
      <c r="W583" s="2"/>
      <c r="X583" s="2"/>
      <c r="Y583" s="2"/>
      <c r="Z583" s="2"/>
      <c r="AA583" s="2"/>
      <c r="AB583" s="2"/>
      <c r="AC583" s="162"/>
    </row>
    <row r="584" spans="1:31" ht="15" customHeight="1" x14ac:dyDescent="0.2">
      <c r="A584" s="237">
        <v>2</v>
      </c>
      <c r="B584" s="242" t="s">
        <v>1605</v>
      </c>
      <c r="C584" s="2"/>
      <c r="D584" s="2"/>
      <c r="E584" s="2"/>
      <c r="F584" s="2"/>
      <c r="G584" s="2"/>
      <c r="H584" s="2"/>
      <c r="I584" s="162"/>
      <c r="J584" s="1">
        <f t="shared" si="50"/>
        <v>0</v>
      </c>
      <c r="K584" s="1">
        <f t="shared" si="51"/>
        <v>0</v>
      </c>
      <c r="L584" s="1138"/>
      <c r="M584" s="1139"/>
      <c r="N584" s="1139"/>
      <c r="O584" s="1140"/>
      <c r="Q584" s="230" t="s">
        <v>902</v>
      </c>
      <c r="R584" s="2"/>
      <c r="S584" s="10"/>
      <c r="T584" s="2"/>
      <c r="U584" s="20" t="s">
        <v>532</v>
      </c>
      <c r="V584" s="20" t="s">
        <v>532</v>
      </c>
      <c r="W584" s="2"/>
      <c r="X584" s="2"/>
      <c r="Y584" s="2"/>
      <c r="Z584" s="2"/>
      <c r="AA584" s="2"/>
      <c r="AB584" s="2"/>
      <c r="AC584" s="162"/>
    </row>
    <row r="585" spans="1:31" ht="15" customHeight="1" x14ac:dyDescent="0.2">
      <c r="A585" s="237" t="s">
        <v>521</v>
      </c>
      <c r="B585" s="242" t="s">
        <v>85</v>
      </c>
      <c r="C585" s="2"/>
      <c r="D585" s="2"/>
      <c r="E585" s="2"/>
      <c r="F585" s="2"/>
      <c r="G585" s="2"/>
      <c r="H585" s="2"/>
      <c r="I585" s="162"/>
      <c r="J585" s="1">
        <f t="shared" si="50"/>
        <v>0</v>
      </c>
      <c r="K585" s="1">
        <f t="shared" si="51"/>
        <v>0</v>
      </c>
      <c r="L585" s="1138"/>
      <c r="M585" s="1139"/>
      <c r="N585" s="1139"/>
      <c r="O585" s="1140"/>
      <c r="Q585" s="230" t="s">
        <v>862</v>
      </c>
      <c r="R585" s="20"/>
      <c r="S585" s="20" t="s">
        <v>532</v>
      </c>
      <c r="T585" s="10"/>
      <c r="U585" s="2"/>
      <c r="V585" s="20"/>
      <c r="W585" s="2"/>
      <c r="X585" s="2"/>
      <c r="Y585" s="2"/>
      <c r="Z585" s="2"/>
      <c r="AA585" s="2"/>
      <c r="AB585" s="2"/>
      <c r="AC585" s="162"/>
    </row>
    <row r="586" spans="1:31" ht="15" customHeight="1" x14ac:dyDescent="0.2">
      <c r="A586" s="237" t="s">
        <v>521</v>
      </c>
      <c r="B586" s="242" t="s">
        <v>1518</v>
      </c>
      <c r="C586" s="2"/>
      <c r="D586" s="2"/>
      <c r="E586" s="2"/>
      <c r="F586" s="2"/>
      <c r="G586" s="2"/>
      <c r="H586" s="2"/>
      <c r="I586" s="162"/>
      <c r="J586" s="1">
        <f t="shared" si="50"/>
        <v>0</v>
      </c>
      <c r="K586" s="1">
        <f t="shared" si="51"/>
        <v>0</v>
      </c>
      <c r="L586" s="1138"/>
      <c r="M586" s="1139"/>
      <c r="N586" s="1139"/>
      <c r="O586" s="1140"/>
      <c r="Q586" s="230" t="s">
        <v>511</v>
      </c>
      <c r="R586" s="20"/>
      <c r="S586" s="20"/>
      <c r="T586" s="2"/>
      <c r="U586" s="10"/>
      <c r="V586" s="20"/>
      <c r="W586" s="2"/>
      <c r="X586" s="2"/>
      <c r="Y586" s="2"/>
      <c r="Z586" s="2"/>
      <c r="AA586" s="2"/>
      <c r="AB586" s="2"/>
      <c r="AC586" s="162"/>
    </row>
    <row r="587" spans="1:31" ht="15" customHeight="1" x14ac:dyDescent="0.2">
      <c r="A587" s="237" t="s">
        <v>521</v>
      </c>
      <c r="B587" s="242" t="s">
        <v>1606</v>
      </c>
      <c r="C587" s="2"/>
      <c r="D587" s="2"/>
      <c r="E587" s="2"/>
      <c r="F587" s="2"/>
      <c r="G587" s="2"/>
      <c r="H587" s="2"/>
      <c r="I587" s="162"/>
      <c r="J587" s="1">
        <f t="shared" si="50"/>
        <v>0</v>
      </c>
      <c r="K587" s="1">
        <f t="shared" si="51"/>
        <v>0</v>
      </c>
      <c r="L587" s="1138"/>
      <c r="M587" s="1139"/>
      <c r="N587" s="1139"/>
      <c r="O587" s="1140"/>
      <c r="Q587" s="230" t="s">
        <v>44</v>
      </c>
      <c r="R587" s="20"/>
      <c r="S587" s="20" t="s">
        <v>532</v>
      </c>
      <c r="T587" s="2"/>
      <c r="U587" s="2"/>
      <c r="V587" s="10"/>
      <c r="W587" s="2"/>
      <c r="X587" s="20" t="s">
        <v>532</v>
      </c>
      <c r="Y587" s="20"/>
      <c r="Z587" s="2"/>
      <c r="AA587" s="20" t="s">
        <v>532</v>
      </c>
      <c r="AB587" s="20"/>
      <c r="AC587" s="21"/>
    </row>
    <row r="588" spans="1:31" ht="15" customHeight="1" x14ac:dyDescent="0.2">
      <c r="A588" s="237" t="s">
        <v>521</v>
      </c>
      <c r="B588" s="242" t="s">
        <v>1607</v>
      </c>
      <c r="C588" s="2"/>
      <c r="D588" s="2"/>
      <c r="E588" s="2"/>
      <c r="F588" s="2"/>
      <c r="G588" s="2"/>
      <c r="H588" s="2"/>
      <c r="I588" s="162"/>
      <c r="J588" s="1">
        <f t="shared" si="50"/>
        <v>0</v>
      </c>
      <c r="K588" s="1">
        <f t="shared" si="51"/>
        <v>0</v>
      </c>
      <c r="L588" s="1138"/>
      <c r="M588" s="1139"/>
      <c r="N588" s="1139"/>
      <c r="O588" s="1140"/>
      <c r="Q588" s="230" t="s">
        <v>609</v>
      </c>
      <c r="R588" s="2"/>
      <c r="S588" s="2"/>
      <c r="T588" s="2"/>
      <c r="U588" s="2"/>
      <c r="V588" s="2"/>
      <c r="W588" s="10"/>
      <c r="X588" s="20" t="s">
        <v>532</v>
      </c>
      <c r="Y588" s="20"/>
      <c r="Z588" s="2"/>
      <c r="AA588" s="20"/>
      <c r="AB588" s="20"/>
      <c r="AC588" s="21"/>
    </row>
    <row r="589" spans="1:31" ht="15" customHeight="1" x14ac:dyDescent="0.2">
      <c r="A589" s="237" t="s">
        <v>521</v>
      </c>
      <c r="B589" s="242" t="s">
        <v>404</v>
      </c>
      <c r="C589" s="2"/>
      <c r="D589" s="2"/>
      <c r="E589" s="2"/>
      <c r="F589" s="2"/>
      <c r="G589" s="2"/>
      <c r="H589" s="2"/>
      <c r="I589" s="162"/>
      <c r="J589" s="1">
        <f t="shared" si="50"/>
        <v>0</v>
      </c>
      <c r="K589" s="1">
        <f t="shared" si="51"/>
        <v>0</v>
      </c>
      <c r="L589" s="1138"/>
      <c r="M589" s="1139"/>
      <c r="N589" s="1139"/>
      <c r="O589" s="1140"/>
      <c r="Q589" s="230" t="s">
        <v>635</v>
      </c>
      <c r="R589" s="2"/>
      <c r="S589" s="2"/>
      <c r="T589" s="2"/>
      <c r="U589" s="2"/>
      <c r="V589" s="20"/>
      <c r="W589" s="20" t="s">
        <v>532</v>
      </c>
      <c r="X589" s="10"/>
      <c r="Y589" s="20"/>
      <c r="Z589" s="2"/>
      <c r="AA589" s="20"/>
      <c r="AB589" s="20"/>
      <c r="AC589" s="21"/>
    </row>
    <row r="590" spans="1:31" ht="15" customHeight="1" x14ac:dyDescent="0.2">
      <c r="A590" s="237" t="s">
        <v>521</v>
      </c>
      <c r="B590" s="242" t="s">
        <v>638</v>
      </c>
      <c r="C590" s="2"/>
      <c r="D590" s="2"/>
      <c r="E590" s="2"/>
      <c r="F590" s="2"/>
      <c r="G590" s="2"/>
      <c r="H590" s="2"/>
      <c r="I590" s="162"/>
      <c r="J590" s="1">
        <f t="shared" si="50"/>
        <v>0</v>
      </c>
      <c r="K590" s="1">
        <f t="shared" si="51"/>
        <v>0</v>
      </c>
      <c r="L590" s="1138"/>
      <c r="M590" s="1139"/>
      <c r="N590" s="1139"/>
      <c r="O590" s="1140"/>
      <c r="Q590" s="230" t="s">
        <v>812</v>
      </c>
      <c r="R590" s="2"/>
      <c r="S590" s="2"/>
      <c r="T590" s="2"/>
      <c r="U590" s="2"/>
      <c r="V590" s="20"/>
      <c r="W590" s="20"/>
      <c r="X590" s="2"/>
      <c r="Y590" s="10"/>
      <c r="Z590" s="2"/>
      <c r="AA590" s="20" t="s">
        <v>532</v>
      </c>
      <c r="AB590" s="20" t="s">
        <v>532</v>
      </c>
      <c r="AC590" s="21" t="s">
        <v>532</v>
      </c>
    </row>
    <row r="591" spans="1:31" ht="15" customHeight="1" x14ac:dyDescent="0.2">
      <c r="A591" s="237" t="s">
        <v>521</v>
      </c>
      <c r="B591" s="242" t="s">
        <v>817</v>
      </c>
      <c r="C591" s="2"/>
      <c r="D591" s="2"/>
      <c r="E591" s="2"/>
      <c r="F591" s="2"/>
      <c r="G591" s="2"/>
      <c r="H591" s="2"/>
      <c r="I591" s="162"/>
      <c r="J591" s="1">
        <f t="shared" si="50"/>
        <v>0</v>
      </c>
      <c r="K591" s="1">
        <f t="shared" si="51"/>
        <v>0</v>
      </c>
      <c r="L591" s="1138"/>
      <c r="M591" s="1139"/>
      <c r="N591" s="1139"/>
      <c r="O591" s="1140"/>
      <c r="Q591" s="230" t="s">
        <v>569</v>
      </c>
      <c r="R591" s="2"/>
      <c r="S591" s="2"/>
      <c r="T591" s="2"/>
      <c r="U591" s="2"/>
      <c r="V591" s="20"/>
      <c r="W591" s="20"/>
      <c r="X591" s="20"/>
      <c r="Y591" s="20" t="s">
        <v>532</v>
      </c>
      <c r="Z591" s="10"/>
      <c r="AA591" s="2"/>
      <c r="AB591" s="20"/>
      <c r="AC591" s="21"/>
    </row>
    <row r="592" spans="1:31" ht="15" customHeight="1" x14ac:dyDescent="0.2">
      <c r="A592" s="237" t="s">
        <v>521</v>
      </c>
      <c r="B592" s="242" t="s">
        <v>1608</v>
      </c>
      <c r="C592" s="2"/>
      <c r="D592" s="2"/>
      <c r="E592" s="2"/>
      <c r="F592" s="2"/>
      <c r="G592" s="2"/>
      <c r="H592" s="2"/>
      <c r="I592" s="162"/>
      <c r="J592" s="1">
        <f t="shared" si="50"/>
        <v>0</v>
      </c>
      <c r="K592" s="1">
        <f t="shared" si="51"/>
        <v>0</v>
      </c>
      <c r="L592" s="1138"/>
      <c r="M592" s="1139"/>
      <c r="N592" s="1139"/>
      <c r="O592" s="1140"/>
      <c r="Q592" s="230" t="s">
        <v>955</v>
      </c>
      <c r="R592" s="2"/>
      <c r="S592" s="2"/>
      <c r="T592" s="2"/>
      <c r="U592" s="2"/>
      <c r="V592" s="20"/>
      <c r="W592" s="20"/>
      <c r="X592" s="20"/>
      <c r="Y592" s="20"/>
      <c r="Z592" s="2"/>
      <c r="AA592" s="10"/>
      <c r="AB592" s="20"/>
      <c r="AC592" s="21"/>
    </row>
    <row r="593" spans="1:31" ht="15" customHeight="1" x14ac:dyDescent="0.2">
      <c r="A593" s="237" t="s">
        <v>521</v>
      </c>
      <c r="B593" s="242" t="s">
        <v>818</v>
      </c>
      <c r="C593" s="2"/>
      <c r="D593" s="2"/>
      <c r="E593" s="2"/>
      <c r="F593" s="2"/>
      <c r="G593" s="2"/>
      <c r="H593" s="2"/>
      <c r="I593" s="162"/>
      <c r="J593" s="1">
        <f t="shared" si="50"/>
        <v>0</v>
      </c>
      <c r="K593" s="1">
        <f t="shared" si="51"/>
        <v>0</v>
      </c>
      <c r="L593" s="1138"/>
      <c r="M593" s="1139"/>
      <c r="N593" s="1139"/>
      <c r="O593" s="1140"/>
      <c r="Q593" s="230" t="s">
        <v>813</v>
      </c>
      <c r="R593" s="2"/>
      <c r="S593" s="2"/>
      <c r="T593" s="2"/>
      <c r="U593" s="2"/>
      <c r="V593" s="20"/>
      <c r="W593" s="20"/>
      <c r="X593" s="20"/>
      <c r="Y593" s="20" t="s">
        <v>532</v>
      </c>
      <c r="Z593" s="2"/>
      <c r="AA593" s="2"/>
      <c r="AB593" s="10"/>
      <c r="AC593" s="21"/>
    </row>
    <row r="594" spans="1:31" ht="15" customHeight="1" thickBot="1" x14ac:dyDescent="0.25">
      <c r="A594" s="238" t="s">
        <v>521</v>
      </c>
      <c r="B594" s="243" t="s">
        <v>1609</v>
      </c>
      <c r="C594" s="3"/>
      <c r="D594" s="3"/>
      <c r="E594" s="3"/>
      <c r="F594" s="3"/>
      <c r="G594" s="3"/>
      <c r="H594" s="3"/>
      <c r="I594" s="164"/>
      <c r="J594" s="1">
        <f t="shared" si="50"/>
        <v>0</v>
      </c>
      <c r="K594" s="1">
        <f t="shared" si="51"/>
        <v>0</v>
      </c>
      <c r="L594" s="1141"/>
      <c r="M594" s="1142"/>
      <c r="N594" s="1142"/>
      <c r="O594" s="1143"/>
      <c r="Q594" s="231" t="s">
        <v>612</v>
      </c>
      <c r="R594" s="3"/>
      <c r="S594" s="3"/>
      <c r="T594" s="3"/>
      <c r="U594" s="3"/>
      <c r="V594" s="23"/>
      <c r="W594" s="23"/>
      <c r="X594" s="23"/>
      <c r="Y594" s="23" t="s">
        <v>532</v>
      </c>
      <c r="Z594" s="3"/>
      <c r="AA594" s="3"/>
      <c r="AB594" s="14"/>
      <c r="AC594" s="15"/>
    </row>
    <row r="595" spans="1:31" ht="15" customHeight="1" x14ac:dyDescent="0.2">
      <c r="A595" s="1" t="s">
        <v>532</v>
      </c>
      <c r="C595" s="1">
        <f t="shared" ref="C595:I595" si="59">SUM(C583:C594)</f>
        <v>0</v>
      </c>
      <c r="D595" s="1">
        <f t="shared" si="59"/>
        <v>0</v>
      </c>
      <c r="E595" s="1">
        <f t="shared" si="59"/>
        <v>0</v>
      </c>
      <c r="F595" s="1">
        <f t="shared" si="59"/>
        <v>0</v>
      </c>
      <c r="G595" s="1">
        <f t="shared" si="59"/>
        <v>0</v>
      </c>
      <c r="H595" s="1">
        <f t="shared" si="59"/>
        <v>0</v>
      </c>
      <c r="I595" s="1">
        <f t="shared" si="59"/>
        <v>0</v>
      </c>
      <c r="J595" s="1">
        <f t="shared" si="50"/>
        <v>0</v>
      </c>
      <c r="K595" s="1">
        <f t="shared" si="51"/>
        <v>0</v>
      </c>
    </row>
    <row r="596" spans="1:31" ht="15" customHeight="1" thickBot="1" x14ac:dyDescent="0.25"/>
    <row r="597" spans="1:31" ht="15" customHeight="1" thickBot="1" x14ac:dyDescent="0.25">
      <c r="A597" s="1117" t="s">
        <v>698</v>
      </c>
      <c r="B597" s="1118"/>
      <c r="C597" s="1118"/>
      <c r="D597" s="1118"/>
      <c r="E597" s="1118"/>
      <c r="F597" s="1118"/>
      <c r="G597" s="1111" t="s">
        <v>1594</v>
      </c>
      <c r="H597" s="1112"/>
      <c r="I597" s="1113"/>
      <c r="L597" s="986" t="s">
        <v>588</v>
      </c>
      <c r="M597" s="987"/>
      <c r="N597" s="987"/>
      <c r="O597" s="988"/>
    </row>
    <row r="598" spans="1:31" ht="15" customHeight="1" thickBot="1" x14ac:dyDescent="0.25">
      <c r="A598" s="231" t="s">
        <v>496</v>
      </c>
      <c r="B598" s="232" t="s">
        <v>497</v>
      </c>
      <c r="C598" s="233" t="s">
        <v>498</v>
      </c>
      <c r="D598" s="233" t="s">
        <v>499</v>
      </c>
      <c r="E598" s="233" t="s">
        <v>500</v>
      </c>
      <c r="F598" s="233" t="s">
        <v>501</v>
      </c>
      <c r="G598" s="234" t="s">
        <v>502</v>
      </c>
      <c r="H598" s="234" t="s">
        <v>503</v>
      </c>
      <c r="I598" s="235" t="s">
        <v>504</v>
      </c>
      <c r="L598" s="989"/>
      <c r="M598" s="990"/>
      <c r="N598" s="990"/>
      <c r="O598" s="991"/>
      <c r="Q598" s="165" t="s">
        <v>1595</v>
      </c>
      <c r="R598" s="306" t="s">
        <v>503</v>
      </c>
      <c r="S598" s="306" t="s">
        <v>716</v>
      </c>
      <c r="T598" s="306" t="s">
        <v>541</v>
      </c>
      <c r="U598" s="306" t="s">
        <v>901</v>
      </c>
      <c r="V598" s="306" t="s">
        <v>564</v>
      </c>
      <c r="W598" s="306" t="s">
        <v>700</v>
      </c>
      <c r="X598" s="306" t="s">
        <v>566</v>
      </c>
      <c r="Y598" s="306" t="s">
        <v>544</v>
      </c>
      <c r="Z598" s="306" t="s">
        <v>768</v>
      </c>
      <c r="AA598" s="306" t="s">
        <v>777</v>
      </c>
      <c r="AB598" s="306" t="s">
        <v>769</v>
      </c>
      <c r="AC598" s="306" t="s">
        <v>61</v>
      </c>
      <c r="AD598" s="306" t="s">
        <v>63</v>
      </c>
      <c r="AE598" s="229" t="s">
        <v>547</v>
      </c>
    </row>
    <row r="599" spans="1:31" ht="15" customHeight="1" x14ac:dyDescent="0.2">
      <c r="A599" s="236">
        <v>1</v>
      </c>
      <c r="B599" s="239" t="s">
        <v>551</v>
      </c>
      <c r="C599" s="240">
        <v>26</v>
      </c>
      <c r="D599" s="240">
        <v>14</v>
      </c>
      <c r="E599" s="240">
        <v>8</v>
      </c>
      <c r="F599" s="240">
        <v>4</v>
      </c>
      <c r="G599" s="240">
        <v>55</v>
      </c>
      <c r="H599" s="240">
        <v>31</v>
      </c>
      <c r="I599" s="241">
        <v>36</v>
      </c>
      <c r="J599" s="1">
        <f t="shared" ref="J599:J662" si="60">D599+E599+F599</f>
        <v>26</v>
      </c>
      <c r="K599" s="1">
        <f t="shared" ref="K599:K662" si="61">D599*2+E599</f>
        <v>36</v>
      </c>
      <c r="L599" s="1135" t="s">
        <v>532</v>
      </c>
      <c r="M599" s="1136"/>
      <c r="N599" s="1136"/>
      <c r="O599" s="1137"/>
      <c r="Q599" s="230" t="s">
        <v>503</v>
      </c>
      <c r="R599" s="10"/>
      <c r="S599" s="2"/>
      <c r="T599" s="20" t="s">
        <v>532</v>
      </c>
      <c r="U599" s="20"/>
      <c r="V599" s="2"/>
      <c r="W599" s="20" t="s">
        <v>532</v>
      </c>
      <c r="X599" s="20"/>
      <c r="Y599" s="2"/>
      <c r="Z599" s="2"/>
      <c r="AA599" s="2"/>
      <c r="AB599" s="2"/>
      <c r="AC599" s="2"/>
      <c r="AD599" s="2"/>
      <c r="AE599" s="162"/>
    </row>
    <row r="600" spans="1:31" ht="15" customHeight="1" x14ac:dyDescent="0.2">
      <c r="A600" s="237">
        <v>2</v>
      </c>
      <c r="B600" s="242" t="s">
        <v>711</v>
      </c>
      <c r="C600" s="2">
        <v>26</v>
      </c>
      <c r="D600" s="2">
        <v>12</v>
      </c>
      <c r="E600" s="2">
        <v>8</v>
      </c>
      <c r="F600" s="2">
        <v>6</v>
      </c>
      <c r="G600" s="2">
        <v>43</v>
      </c>
      <c r="H600" s="2">
        <v>39</v>
      </c>
      <c r="I600" s="162">
        <v>32</v>
      </c>
      <c r="J600" s="1">
        <f t="shared" si="60"/>
        <v>26</v>
      </c>
      <c r="K600" s="1">
        <f t="shared" si="61"/>
        <v>32</v>
      </c>
      <c r="L600" s="1138"/>
      <c r="M600" s="1139"/>
      <c r="N600" s="1139"/>
      <c r="O600" s="1140"/>
      <c r="Q600" s="230" t="s">
        <v>716</v>
      </c>
      <c r="R600" s="2"/>
      <c r="S600" s="10"/>
      <c r="T600" s="20" t="s">
        <v>532</v>
      </c>
      <c r="U600" s="20"/>
      <c r="V600" s="2"/>
      <c r="W600" s="20"/>
      <c r="X600" s="20"/>
      <c r="Y600" s="2"/>
      <c r="Z600" s="2"/>
      <c r="AA600" s="2"/>
      <c r="AB600" s="2"/>
      <c r="AC600" s="2"/>
      <c r="AD600" s="2"/>
      <c r="AE600" s="162"/>
    </row>
    <row r="601" spans="1:31" ht="15" customHeight="1" x14ac:dyDescent="0.2">
      <c r="A601" s="237">
        <v>3</v>
      </c>
      <c r="B601" s="242" t="s">
        <v>558</v>
      </c>
      <c r="C601" s="2">
        <v>26</v>
      </c>
      <c r="D601" s="2">
        <v>12</v>
      </c>
      <c r="E601" s="2">
        <v>6</v>
      </c>
      <c r="F601" s="2">
        <v>8</v>
      </c>
      <c r="G601" s="2">
        <v>43</v>
      </c>
      <c r="H601" s="2">
        <v>42</v>
      </c>
      <c r="I601" s="162">
        <v>30</v>
      </c>
      <c r="J601" s="1">
        <f t="shared" si="60"/>
        <v>26</v>
      </c>
      <c r="K601" s="1">
        <f t="shared" si="61"/>
        <v>30</v>
      </c>
      <c r="L601" s="1138"/>
      <c r="M601" s="1139"/>
      <c r="N601" s="1139"/>
      <c r="O601" s="1140"/>
      <c r="Q601" s="230" t="s">
        <v>541</v>
      </c>
      <c r="R601" s="20"/>
      <c r="S601" s="20" t="s">
        <v>532</v>
      </c>
      <c r="T601" s="10"/>
      <c r="U601" s="20"/>
      <c r="V601" s="2"/>
      <c r="W601" s="20"/>
      <c r="X601" s="20"/>
      <c r="Y601" s="2"/>
      <c r="Z601" s="2"/>
      <c r="AA601" s="2"/>
      <c r="AB601" s="2"/>
      <c r="AC601" s="2"/>
      <c r="AD601" s="2"/>
      <c r="AE601" s="162"/>
    </row>
    <row r="602" spans="1:31" ht="15" customHeight="1" x14ac:dyDescent="0.2">
      <c r="A602" s="237">
        <v>4</v>
      </c>
      <c r="B602" s="242" t="s">
        <v>554</v>
      </c>
      <c r="C602" s="2">
        <v>26</v>
      </c>
      <c r="D602" s="2">
        <v>11</v>
      </c>
      <c r="E602" s="2">
        <v>8</v>
      </c>
      <c r="F602" s="2">
        <v>7</v>
      </c>
      <c r="G602" s="2">
        <v>44</v>
      </c>
      <c r="H602" s="2">
        <v>34</v>
      </c>
      <c r="I602" s="162">
        <v>30</v>
      </c>
      <c r="J602" s="1">
        <f t="shared" si="60"/>
        <v>26</v>
      </c>
      <c r="K602" s="1">
        <f t="shared" si="61"/>
        <v>30</v>
      </c>
      <c r="L602" s="1138"/>
      <c r="M602" s="1139"/>
      <c r="N602" s="1139"/>
      <c r="O602" s="1140"/>
      <c r="Q602" s="230" t="s">
        <v>901</v>
      </c>
      <c r="R602" s="20"/>
      <c r="S602" s="20"/>
      <c r="T602" s="2"/>
      <c r="U602" s="10"/>
      <c r="V602" s="2"/>
      <c r="W602" s="20" t="s">
        <v>532</v>
      </c>
      <c r="X602" s="20" t="s">
        <v>532</v>
      </c>
      <c r="Y602" s="2"/>
      <c r="Z602" s="2"/>
      <c r="AA602" s="2"/>
      <c r="AB602" s="2"/>
      <c r="AC602" s="2"/>
      <c r="AD602" s="2"/>
      <c r="AE602" s="162"/>
    </row>
    <row r="603" spans="1:31" ht="15" customHeight="1" x14ac:dyDescent="0.2">
      <c r="A603" s="237">
        <v>5</v>
      </c>
      <c r="B603" s="242" t="s">
        <v>174</v>
      </c>
      <c r="C603" s="2">
        <v>26</v>
      </c>
      <c r="D603" s="2">
        <v>11</v>
      </c>
      <c r="E603" s="2">
        <v>7</v>
      </c>
      <c r="F603" s="2">
        <v>8</v>
      </c>
      <c r="G603" s="2">
        <v>46</v>
      </c>
      <c r="H603" s="2">
        <v>35</v>
      </c>
      <c r="I603" s="162">
        <v>29</v>
      </c>
      <c r="J603" s="1">
        <f t="shared" si="60"/>
        <v>26</v>
      </c>
      <c r="K603" s="1">
        <f t="shared" si="61"/>
        <v>29</v>
      </c>
      <c r="L603" s="1138"/>
      <c r="M603" s="1139"/>
      <c r="N603" s="1139"/>
      <c r="O603" s="1140"/>
      <c r="Q603" s="230" t="s">
        <v>564</v>
      </c>
      <c r="R603" s="20"/>
      <c r="S603" s="20"/>
      <c r="T603" s="20"/>
      <c r="U603" s="20" t="s">
        <v>532</v>
      </c>
      <c r="V603" s="10"/>
      <c r="W603" s="2"/>
      <c r="X603" s="20"/>
      <c r="Y603" s="2"/>
      <c r="Z603" s="2"/>
      <c r="AA603" s="2"/>
      <c r="AB603" s="2"/>
      <c r="AC603" s="2"/>
      <c r="AD603" s="2"/>
      <c r="AE603" s="162"/>
    </row>
    <row r="604" spans="1:31" ht="15" customHeight="1" x14ac:dyDescent="0.2">
      <c r="A604" s="237">
        <v>6</v>
      </c>
      <c r="B604" s="242" t="s">
        <v>79</v>
      </c>
      <c r="C604" s="2">
        <v>26</v>
      </c>
      <c r="D604" s="2">
        <v>11</v>
      </c>
      <c r="E604" s="2">
        <v>7</v>
      </c>
      <c r="F604" s="2">
        <v>8</v>
      </c>
      <c r="G604" s="2">
        <v>46</v>
      </c>
      <c r="H604" s="2">
        <v>38</v>
      </c>
      <c r="I604" s="162">
        <v>29</v>
      </c>
      <c r="J604" s="1">
        <f t="shared" si="60"/>
        <v>26</v>
      </c>
      <c r="K604" s="1">
        <f t="shared" si="61"/>
        <v>29</v>
      </c>
      <c r="L604" s="1138"/>
      <c r="M604" s="1139"/>
      <c r="N604" s="1139"/>
      <c r="O604" s="1140"/>
      <c r="Q604" s="230" t="s">
        <v>700</v>
      </c>
      <c r="R604" s="20"/>
      <c r="S604" s="20"/>
      <c r="T604" s="20"/>
      <c r="U604" s="20"/>
      <c r="V604" s="2"/>
      <c r="W604" s="10"/>
      <c r="X604" s="20"/>
      <c r="Y604" s="2"/>
      <c r="Z604" s="2"/>
      <c r="AA604" s="2"/>
      <c r="AB604" s="2"/>
      <c r="AC604" s="2"/>
      <c r="AD604" s="2"/>
      <c r="AE604" s="162"/>
    </row>
    <row r="605" spans="1:31" ht="15" customHeight="1" x14ac:dyDescent="0.2">
      <c r="A605" s="237">
        <v>7</v>
      </c>
      <c r="B605" s="242" t="s">
        <v>906</v>
      </c>
      <c r="C605" s="2">
        <v>26</v>
      </c>
      <c r="D605" s="2">
        <v>11</v>
      </c>
      <c r="E605" s="2">
        <v>6</v>
      </c>
      <c r="F605" s="2">
        <v>9</v>
      </c>
      <c r="G605" s="2">
        <v>38</v>
      </c>
      <c r="H605" s="2">
        <v>38</v>
      </c>
      <c r="I605" s="162">
        <v>28</v>
      </c>
      <c r="J605" s="1">
        <f t="shared" si="60"/>
        <v>26</v>
      </c>
      <c r="K605" s="1">
        <f t="shared" si="61"/>
        <v>28</v>
      </c>
      <c r="L605" s="1138"/>
      <c r="M605" s="1139"/>
      <c r="N605" s="1139"/>
      <c r="O605" s="1140"/>
      <c r="Q605" s="230" t="s">
        <v>566</v>
      </c>
      <c r="R605" s="20"/>
      <c r="S605" s="20"/>
      <c r="T605" s="20"/>
      <c r="U605" s="20" t="s">
        <v>532</v>
      </c>
      <c r="V605" s="2"/>
      <c r="W605" s="2"/>
      <c r="X605" s="10"/>
      <c r="Y605" s="2"/>
      <c r="Z605" s="20" t="s">
        <v>532</v>
      </c>
      <c r="AA605" s="20"/>
      <c r="AB605" s="2"/>
      <c r="AC605" s="20" t="s">
        <v>532</v>
      </c>
      <c r="AD605" s="20"/>
      <c r="AE605" s="21"/>
    </row>
    <row r="606" spans="1:31" ht="15" customHeight="1" x14ac:dyDescent="0.2">
      <c r="A606" s="237">
        <v>8</v>
      </c>
      <c r="B606" s="242" t="s">
        <v>575</v>
      </c>
      <c r="C606" s="2">
        <v>26</v>
      </c>
      <c r="D606" s="2">
        <v>9</v>
      </c>
      <c r="E606" s="2">
        <v>8</v>
      </c>
      <c r="F606" s="2">
        <v>9</v>
      </c>
      <c r="G606" s="2">
        <v>48</v>
      </c>
      <c r="H606" s="2">
        <v>40</v>
      </c>
      <c r="I606" s="162">
        <v>26</v>
      </c>
      <c r="J606" s="1">
        <f t="shared" si="60"/>
        <v>26</v>
      </c>
      <c r="K606" s="1">
        <f t="shared" si="61"/>
        <v>26</v>
      </c>
      <c r="L606" s="1138"/>
      <c r="M606" s="1139"/>
      <c r="N606" s="1139"/>
      <c r="O606" s="1140"/>
      <c r="Q606" s="230" t="s">
        <v>544</v>
      </c>
      <c r="R606" s="2"/>
      <c r="S606" s="2"/>
      <c r="T606" s="2"/>
      <c r="U606" s="2"/>
      <c r="V606" s="2"/>
      <c r="W606" s="2"/>
      <c r="X606" s="2"/>
      <c r="Y606" s="10"/>
      <c r="Z606" s="20" t="s">
        <v>532</v>
      </c>
      <c r="AA606" s="20"/>
      <c r="AB606" s="2"/>
      <c r="AC606" s="20"/>
      <c r="AD606" s="20"/>
      <c r="AE606" s="21"/>
    </row>
    <row r="607" spans="1:31" ht="15" customHeight="1" x14ac:dyDescent="0.2">
      <c r="A607" s="237">
        <v>9</v>
      </c>
      <c r="B607" s="242" t="s">
        <v>991</v>
      </c>
      <c r="C607" s="2">
        <v>26</v>
      </c>
      <c r="D607" s="2">
        <v>12</v>
      </c>
      <c r="E607" s="2">
        <v>1</v>
      </c>
      <c r="F607" s="2">
        <v>13</v>
      </c>
      <c r="G607" s="2">
        <v>47</v>
      </c>
      <c r="H607" s="2">
        <v>44</v>
      </c>
      <c r="I607" s="162">
        <v>25</v>
      </c>
      <c r="J607" s="1">
        <f t="shared" si="60"/>
        <v>26</v>
      </c>
      <c r="K607" s="1">
        <f t="shared" si="61"/>
        <v>25</v>
      </c>
      <c r="L607" s="1138"/>
      <c r="M607" s="1139"/>
      <c r="N607" s="1139"/>
      <c r="O607" s="1140"/>
      <c r="Q607" s="230" t="s">
        <v>768</v>
      </c>
      <c r="R607" s="2"/>
      <c r="S607" s="2"/>
      <c r="T607" s="2"/>
      <c r="U607" s="2"/>
      <c r="V607" s="2"/>
      <c r="W607" s="2"/>
      <c r="X607" s="20"/>
      <c r="Y607" s="20" t="s">
        <v>532</v>
      </c>
      <c r="Z607" s="10"/>
      <c r="AA607" s="20"/>
      <c r="AB607" s="2"/>
      <c r="AC607" s="20"/>
      <c r="AD607" s="20"/>
      <c r="AE607" s="21"/>
    </row>
    <row r="608" spans="1:31" ht="15" customHeight="1" x14ac:dyDescent="0.2">
      <c r="A608" s="237">
        <v>10</v>
      </c>
      <c r="B608" s="242" t="s">
        <v>781</v>
      </c>
      <c r="C608" s="2">
        <v>26</v>
      </c>
      <c r="D608" s="2">
        <v>10</v>
      </c>
      <c r="E608" s="2">
        <v>5</v>
      </c>
      <c r="F608" s="2">
        <v>11</v>
      </c>
      <c r="G608" s="2">
        <v>36</v>
      </c>
      <c r="H608" s="2">
        <v>38</v>
      </c>
      <c r="I608" s="162">
        <v>25</v>
      </c>
      <c r="J608" s="1">
        <f t="shared" si="60"/>
        <v>26</v>
      </c>
      <c r="K608" s="1">
        <f t="shared" si="61"/>
        <v>25</v>
      </c>
      <c r="L608" s="1138"/>
      <c r="M608" s="1139"/>
      <c r="N608" s="1139"/>
      <c r="O608" s="1140"/>
      <c r="Q608" s="230" t="s">
        <v>777</v>
      </c>
      <c r="R608" s="2"/>
      <c r="S608" s="2"/>
      <c r="T608" s="2"/>
      <c r="U608" s="2"/>
      <c r="V608" s="2"/>
      <c r="W608" s="2"/>
      <c r="X608" s="20"/>
      <c r="Y608" s="20"/>
      <c r="Z608" s="2"/>
      <c r="AA608" s="10"/>
      <c r="AB608" s="2"/>
      <c r="AC608" s="20" t="s">
        <v>532</v>
      </c>
      <c r="AD608" s="20" t="s">
        <v>532</v>
      </c>
      <c r="AE608" s="21" t="s">
        <v>532</v>
      </c>
    </row>
    <row r="609" spans="1:31" ht="15" customHeight="1" x14ac:dyDescent="0.2">
      <c r="A609" s="237">
        <v>11</v>
      </c>
      <c r="B609" s="242" t="s">
        <v>706</v>
      </c>
      <c r="C609" s="2">
        <v>26</v>
      </c>
      <c r="D609" s="2">
        <v>10</v>
      </c>
      <c r="E609" s="2">
        <v>3</v>
      </c>
      <c r="F609" s="2">
        <v>13</v>
      </c>
      <c r="G609" s="2">
        <v>46</v>
      </c>
      <c r="H609" s="2">
        <v>44</v>
      </c>
      <c r="I609" s="162">
        <v>23</v>
      </c>
      <c r="J609" s="1">
        <f t="shared" si="60"/>
        <v>26</v>
      </c>
      <c r="K609" s="1">
        <f t="shared" si="61"/>
        <v>23</v>
      </c>
      <c r="L609" s="1138"/>
      <c r="M609" s="1139"/>
      <c r="N609" s="1139"/>
      <c r="O609" s="1140"/>
      <c r="Q609" s="230" t="s">
        <v>769</v>
      </c>
      <c r="R609" s="2"/>
      <c r="S609" s="2"/>
      <c r="T609" s="2"/>
      <c r="U609" s="2"/>
      <c r="V609" s="2"/>
      <c r="W609" s="2"/>
      <c r="X609" s="20"/>
      <c r="Y609" s="20"/>
      <c r="Z609" s="20"/>
      <c r="AA609" s="20" t="s">
        <v>532</v>
      </c>
      <c r="AB609" s="10"/>
      <c r="AC609" s="2"/>
      <c r="AD609" s="20"/>
      <c r="AE609" s="21"/>
    </row>
    <row r="610" spans="1:31" ht="15" customHeight="1" x14ac:dyDescent="0.2">
      <c r="A610" s="237">
        <v>12</v>
      </c>
      <c r="B610" s="242" t="s">
        <v>705</v>
      </c>
      <c r="C610" s="2">
        <v>26</v>
      </c>
      <c r="D610" s="2">
        <v>9</v>
      </c>
      <c r="E610" s="2">
        <v>5</v>
      </c>
      <c r="F610" s="2">
        <v>12</v>
      </c>
      <c r="G610" s="2">
        <v>41</v>
      </c>
      <c r="H610" s="2">
        <v>52</v>
      </c>
      <c r="I610" s="162">
        <v>23</v>
      </c>
      <c r="J610" s="1">
        <f t="shared" si="60"/>
        <v>26</v>
      </c>
      <c r="K610" s="1">
        <f t="shared" si="61"/>
        <v>23</v>
      </c>
      <c r="L610" s="1138"/>
      <c r="M610" s="1139"/>
      <c r="N610" s="1139"/>
      <c r="O610" s="1140"/>
      <c r="Q610" s="230" t="s">
        <v>61</v>
      </c>
      <c r="R610" s="2"/>
      <c r="S610" s="2"/>
      <c r="T610" s="2"/>
      <c r="U610" s="2"/>
      <c r="V610" s="2"/>
      <c r="W610" s="2"/>
      <c r="X610" s="20"/>
      <c r="Y610" s="20"/>
      <c r="Z610" s="20"/>
      <c r="AA610" s="20"/>
      <c r="AB610" s="2"/>
      <c r="AC610" s="10"/>
      <c r="AD610" s="20"/>
      <c r="AE610" s="21"/>
    </row>
    <row r="611" spans="1:31" ht="15" customHeight="1" x14ac:dyDescent="0.2">
      <c r="A611" s="237">
        <v>13</v>
      </c>
      <c r="B611" s="242" t="s">
        <v>708</v>
      </c>
      <c r="C611" s="2">
        <v>26</v>
      </c>
      <c r="D611" s="2">
        <v>5</v>
      </c>
      <c r="E611" s="2">
        <v>7</v>
      </c>
      <c r="F611" s="2">
        <v>14</v>
      </c>
      <c r="G611" s="2">
        <v>23</v>
      </c>
      <c r="H611" s="2">
        <v>47</v>
      </c>
      <c r="I611" s="162" t="s">
        <v>663</v>
      </c>
      <c r="J611" s="1">
        <f t="shared" si="60"/>
        <v>26</v>
      </c>
      <c r="K611" s="1">
        <f t="shared" si="61"/>
        <v>17</v>
      </c>
      <c r="L611" s="1138"/>
      <c r="M611" s="1139"/>
      <c r="N611" s="1139"/>
      <c r="O611" s="1140"/>
      <c r="Q611" s="230" t="s">
        <v>63</v>
      </c>
      <c r="R611" s="2"/>
      <c r="S611" s="2"/>
      <c r="T611" s="2"/>
      <c r="U611" s="2"/>
      <c r="V611" s="2"/>
      <c r="W611" s="2"/>
      <c r="X611" s="20"/>
      <c r="Y611" s="20"/>
      <c r="Z611" s="20"/>
      <c r="AA611" s="20" t="s">
        <v>532</v>
      </c>
      <c r="AB611" s="2"/>
      <c r="AC611" s="2"/>
      <c r="AD611" s="10"/>
      <c r="AE611" s="21"/>
    </row>
    <row r="612" spans="1:31" ht="15" customHeight="1" thickBot="1" x14ac:dyDescent="0.25">
      <c r="A612" s="238">
        <v>14</v>
      </c>
      <c r="B612" s="243" t="s">
        <v>767</v>
      </c>
      <c r="C612" s="3">
        <v>26</v>
      </c>
      <c r="D612" s="3">
        <v>3</v>
      </c>
      <c r="E612" s="3">
        <v>5</v>
      </c>
      <c r="F612" s="3">
        <v>18</v>
      </c>
      <c r="G612" s="3">
        <v>27</v>
      </c>
      <c r="H612" s="3">
        <v>55</v>
      </c>
      <c r="I612" s="164">
        <v>11</v>
      </c>
      <c r="J612" s="1">
        <f t="shared" si="60"/>
        <v>26</v>
      </c>
      <c r="K612" s="1">
        <f t="shared" si="61"/>
        <v>11</v>
      </c>
      <c r="L612" s="1141"/>
      <c r="M612" s="1142"/>
      <c r="N612" s="1142"/>
      <c r="O612" s="1143"/>
      <c r="Q612" s="231" t="s">
        <v>547</v>
      </c>
      <c r="R612" s="3"/>
      <c r="S612" s="3"/>
      <c r="T612" s="3"/>
      <c r="U612" s="3"/>
      <c r="V612" s="3"/>
      <c r="W612" s="3"/>
      <c r="X612" s="23"/>
      <c r="Y612" s="23"/>
      <c r="Z612" s="23"/>
      <c r="AA612" s="23" t="s">
        <v>532</v>
      </c>
      <c r="AB612" s="3"/>
      <c r="AC612" s="3"/>
      <c r="AD612" s="14"/>
      <c r="AE612" s="15"/>
    </row>
    <row r="613" spans="1:31" ht="15" customHeight="1" x14ac:dyDescent="0.2">
      <c r="C613" s="1">
        <f t="shared" ref="C613:H613" si="62">SUM(C599:C612)</f>
        <v>364</v>
      </c>
      <c r="D613" s="1">
        <f t="shared" si="62"/>
        <v>140</v>
      </c>
      <c r="E613" s="1">
        <f t="shared" si="62"/>
        <v>84</v>
      </c>
      <c r="F613" s="1">
        <f t="shared" si="62"/>
        <v>140</v>
      </c>
      <c r="G613" s="1">
        <f t="shared" si="62"/>
        <v>583</v>
      </c>
      <c r="H613" s="1">
        <f t="shared" si="62"/>
        <v>577</v>
      </c>
      <c r="I613" s="1">
        <f>SUM(I599:I612)+17</f>
        <v>364</v>
      </c>
      <c r="J613" s="1">
        <f t="shared" si="60"/>
        <v>364</v>
      </c>
      <c r="K613" s="1">
        <f t="shared" si="61"/>
        <v>364</v>
      </c>
    </row>
    <row r="614" spans="1:31" ht="15" customHeight="1" thickBot="1" x14ac:dyDescent="0.25"/>
    <row r="615" spans="1:31" ht="15" customHeight="1" thickBot="1" x14ac:dyDescent="0.25">
      <c r="A615" s="1119" t="s">
        <v>658</v>
      </c>
      <c r="B615" s="1120"/>
      <c r="C615" s="1120"/>
      <c r="D615" s="1120"/>
      <c r="E615" s="1120"/>
      <c r="F615" s="1120"/>
      <c r="G615" s="1114" t="s">
        <v>1594</v>
      </c>
      <c r="H615" s="1115"/>
      <c r="I615" s="1116"/>
      <c r="L615" s="945" t="s">
        <v>495</v>
      </c>
      <c r="M615" s="946"/>
      <c r="N615" s="946"/>
      <c r="O615" s="947"/>
    </row>
    <row r="616" spans="1:31" ht="15" customHeight="1" thickBot="1" x14ac:dyDescent="0.25">
      <c r="A616" s="250" t="s">
        <v>496</v>
      </c>
      <c r="B616" s="251" t="s">
        <v>497</v>
      </c>
      <c r="C616" s="252" t="s">
        <v>498</v>
      </c>
      <c r="D616" s="252" t="s">
        <v>499</v>
      </c>
      <c r="E616" s="252" t="s">
        <v>500</v>
      </c>
      <c r="F616" s="252" t="s">
        <v>501</v>
      </c>
      <c r="G616" s="253" t="s">
        <v>502</v>
      </c>
      <c r="H616" s="253" t="s">
        <v>503</v>
      </c>
      <c r="I616" s="254" t="s">
        <v>504</v>
      </c>
      <c r="L616" s="948"/>
      <c r="M616" s="949"/>
      <c r="N616" s="949"/>
      <c r="O616" s="950"/>
      <c r="Q616" s="165" t="s">
        <v>1595</v>
      </c>
      <c r="R616" s="256" t="s">
        <v>1527</v>
      </c>
      <c r="S616" s="256" t="s">
        <v>506</v>
      </c>
      <c r="T616" s="256" t="s">
        <v>716</v>
      </c>
      <c r="U616" s="256" t="s">
        <v>508</v>
      </c>
      <c r="V616" s="256" t="s">
        <v>1004</v>
      </c>
      <c r="W616" s="256" t="s">
        <v>669</v>
      </c>
      <c r="X616" s="256" t="s">
        <v>1576</v>
      </c>
      <c r="Y616" s="256" t="s">
        <v>514</v>
      </c>
      <c r="Z616" s="256" t="s">
        <v>322</v>
      </c>
      <c r="AA616" s="256" t="s">
        <v>635</v>
      </c>
      <c r="AB616" s="256" t="s">
        <v>229</v>
      </c>
      <c r="AC616" s="256" t="s">
        <v>1111</v>
      </c>
      <c r="AD616" s="256" t="s">
        <v>415</v>
      </c>
      <c r="AE616" s="257" t="s">
        <v>177</v>
      </c>
    </row>
    <row r="617" spans="1:31" ht="15" customHeight="1" x14ac:dyDescent="0.2">
      <c r="A617" s="334">
        <v>1</v>
      </c>
      <c r="B617" s="239" t="s">
        <v>529</v>
      </c>
      <c r="C617" s="240"/>
      <c r="D617" s="240"/>
      <c r="E617" s="240"/>
      <c r="F617" s="240"/>
      <c r="G617" s="240"/>
      <c r="H617" s="240"/>
      <c r="I617" s="241" t="s">
        <v>532</v>
      </c>
      <c r="J617" s="1">
        <f t="shared" si="60"/>
        <v>0</v>
      </c>
      <c r="K617" s="1">
        <f t="shared" si="61"/>
        <v>0</v>
      </c>
      <c r="L617" s="1135" t="s">
        <v>528</v>
      </c>
      <c r="M617" s="1136"/>
      <c r="N617" s="1136"/>
      <c r="O617" s="1137"/>
      <c r="Q617" s="255" t="s">
        <v>1527</v>
      </c>
      <c r="R617" s="10"/>
      <c r="S617" s="2"/>
      <c r="T617" s="20" t="s">
        <v>532</v>
      </c>
      <c r="U617" s="20"/>
      <c r="V617" s="2"/>
      <c r="W617" s="20" t="s">
        <v>532</v>
      </c>
      <c r="X617" s="20"/>
      <c r="Y617" s="2"/>
      <c r="Z617" s="2"/>
      <c r="AA617" s="2"/>
      <c r="AB617" s="2"/>
      <c r="AC617" s="2"/>
      <c r="AD617" s="2"/>
      <c r="AE617" s="162"/>
    </row>
    <row r="618" spans="1:31" ht="15" customHeight="1" x14ac:dyDescent="0.2">
      <c r="A618" s="248">
        <v>2</v>
      </c>
      <c r="B618" s="242" t="s">
        <v>1577</v>
      </c>
      <c r="C618" s="2"/>
      <c r="D618" s="2"/>
      <c r="E618" s="2"/>
      <c r="F618" s="2"/>
      <c r="G618" s="2"/>
      <c r="H618" s="2"/>
      <c r="I618" s="162"/>
      <c r="J618" s="1">
        <f t="shared" si="60"/>
        <v>0</v>
      </c>
      <c r="K618" s="1">
        <f t="shared" si="61"/>
        <v>0</v>
      </c>
      <c r="L618" s="1138"/>
      <c r="M618" s="1139"/>
      <c r="N618" s="1139"/>
      <c r="O618" s="1140"/>
      <c r="Q618" s="255" t="s">
        <v>506</v>
      </c>
      <c r="R618" s="2"/>
      <c r="S618" s="10"/>
      <c r="T618" s="20" t="s">
        <v>532</v>
      </c>
      <c r="U618" s="20"/>
      <c r="V618" s="2"/>
      <c r="W618" s="20"/>
      <c r="X618" s="20"/>
      <c r="Y618" s="2"/>
      <c r="Z618" s="2"/>
      <c r="AA618" s="2"/>
      <c r="AB618" s="2"/>
      <c r="AC618" s="2"/>
      <c r="AD618" s="2"/>
      <c r="AE618" s="162"/>
    </row>
    <row r="619" spans="1:31" ht="15" customHeight="1" x14ac:dyDescent="0.2">
      <c r="A619" s="248" t="s">
        <v>521</v>
      </c>
      <c r="B619" s="242" t="s">
        <v>1529</v>
      </c>
      <c r="C619" s="2"/>
      <c r="D619" s="2"/>
      <c r="E619" s="2"/>
      <c r="F619" s="2"/>
      <c r="G619" s="2"/>
      <c r="H619" s="2"/>
      <c r="I619" s="162"/>
      <c r="J619" s="1">
        <f t="shared" si="60"/>
        <v>0</v>
      </c>
      <c r="K619" s="1">
        <f t="shared" si="61"/>
        <v>0</v>
      </c>
      <c r="L619" s="1138"/>
      <c r="M619" s="1139"/>
      <c r="N619" s="1139"/>
      <c r="O619" s="1140"/>
      <c r="Q619" s="255" t="s">
        <v>716</v>
      </c>
      <c r="R619" s="20"/>
      <c r="S619" s="20" t="s">
        <v>532</v>
      </c>
      <c r="T619" s="10"/>
      <c r="U619" s="20"/>
      <c r="V619" s="2"/>
      <c r="W619" s="20"/>
      <c r="X619" s="20"/>
      <c r="Y619" s="2"/>
      <c r="Z619" s="2"/>
      <c r="AA619" s="2"/>
      <c r="AB619" s="2"/>
      <c r="AC619" s="2"/>
      <c r="AD619" s="2"/>
      <c r="AE619" s="162"/>
    </row>
    <row r="620" spans="1:31" ht="15" customHeight="1" x14ac:dyDescent="0.2">
      <c r="A620" s="248" t="s">
        <v>521</v>
      </c>
      <c r="B620" s="242" t="s">
        <v>534</v>
      </c>
      <c r="C620" s="2"/>
      <c r="D620" s="2"/>
      <c r="E620" s="2"/>
      <c r="F620" s="2"/>
      <c r="G620" s="2"/>
      <c r="H620" s="2"/>
      <c r="I620" s="162"/>
      <c r="J620" s="1">
        <f t="shared" si="60"/>
        <v>0</v>
      </c>
      <c r="K620" s="1">
        <f t="shared" si="61"/>
        <v>0</v>
      </c>
      <c r="L620" s="1138"/>
      <c r="M620" s="1139"/>
      <c r="N620" s="1139"/>
      <c r="O620" s="1140"/>
      <c r="Q620" s="255" t="s">
        <v>508</v>
      </c>
      <c r="R620" s="20"/>
      <c r="S620" s="20"/>
      <c r="T620" s="2"/>
      <c r="U620" s="10"/>
      <c r="V620" s="2"/>
      <c r="W620" s="20" t="s">
        <v>532</v>
      </c>
      <c r="X620" s="20" t="s">
        <v>532</v>
      </c>
      <c r="Y620" s="2"/>
      <c r="Z620" s="2"/>
      <c r="AA620" s="2"/>
      <c r="AB620" s="2"/>
      <c r="AC620" s="2"/>
      <c r="AD620" s="2"/>
      <c r="AE620" s="162"/>
    </row>
    <row r="621" spans="1:31" ht="15" customHeight="1" x14ac:dyDescent="0.2">
      <c r="A621" s="248" t="s">
        <v>521</v>
      </c>
      <c r="B621" s="242" t="s">
        <v>674</v>
      </c>
      <c r="C621" s="2"/>
      <c r="D621" s="2"/>
      <c r="E621" s="2"/>
      <c r="F621" s="2"/>
      <c r="G621" s="2"/>
      <c r="H621" s="2"/>
      <c r="I621" s="162"/>
      <c r="J621" s="1">
        <f t="shared" si="60"/>
        <v>0</v>
      </c>
      <c r="K621" s="1">
        <f t="shared" si="61"/>
        <v>0</v>
      </c>
      <c r="L621" s="1138"/>
      <c r="M621" s="1139"/>
      <c r="N621" s="1139"/>
      <c r="O621" s="1140"/>
      <c r="Q621" s="255" t="s">
        <v>1004</v>
      </c>
      <c r="R621" s="20"/>
      <c r="S621" s="20"/>
      <c r="T621" s="20"/>
      <c r="U621" s="20" t="s">
        <v>532</v>
      </c>
      <c r="V621" s="10"/>
      <c r="W621" s="2"/>
      <c r="X621" s="20"/>
      <c r="Y621" s="2"/>
      <c r="Z621" s="2"/>
      <c r="AA621" s="2"/>
      <c r="AB621" s="2"/>
      <c r="AC621" s="2"/>
      <c r="AD621" s="2"/>
      <c r="AE621" s="162"/>
    </row>
    <row r="622" spans="1:31" ht="15" customHeight="1" x14ac:dyDescent="0.2">
      <c r="A622" s="248" t="s">
        <v>521</v>
      </c>
      <c r="B622" s="242" t="s">
        <v>523</v>
      </c>
      <c r="C622" s="2"/>
      <c r="D622" s="2"/>
      <c r="E622" s="2"/>
      <c r="F622" s="2"/>
      <c r="G622" s="2"/>
      <c r="H622" s="2"/>
      <c r="I622" s="162"/>
      <c r="J622" s="1">
        <f t="shared" si="60"/>
        <v>0</v>
      </c>
      <c r="K622" s="1">
        <f t="shared" si="61"/>
        <v>0</v>
      </c>
      <c r="L622" s="1138"/>
      <c r="M622" s="1139"/>
      <c r="N622" s="1139"/>
      <c r="O622" s="1140"/>
      <c r="Q622" s="255" t="s">
        <v>669</v>
      </c>
      <c r="R622" s="20"/>
      <c r="S622" s="20"/>
      <c r="T622" s="20"/>
      <c r="U622" s="20"/>
      <c r="V622" s="2"/>
      <c r="W622" s="10"/>
      <c r="X622" s="20"/>
      <c r="Y622" s="2"/>
      <c r="Z622" s="2"/>
      <c r="AA622" s="2"/>
      <c r="AB622" s="2"/>
      <c r="AC622" s="2"/>
      <c r="AD622" s="2"/>
      <c r="AE622" s="162"/>
    </row>
    <row r="623" spans="1:31" ht="15" customHeight="1" x14ac:dyDescent="0.2">
      <c r="A623" s="248" t="s">
        <v>521</v>
      </c>
      <c r="B623" s="242" t="s">
        <v>1002</v>
      </c>
      <c r="C623" s="2"/>
      <c r="D623" s="2"/>
      <c r="E623" s="2"/>
      <c r="F623" s="2"/>
      <c r="G623" s="2"/>
      <c r="H623" s="2"/>
      <c r="I623" s="162"/>
      <c r="J623" s="1">
        <f t="shared" si="60"/>
        <v>0</v>
      </c>
      <c r="K623" s="1">
        <f t="shared" si="61"/>
        <v>0</v>
      </c>
      <c r="L623" s="1138"/>
      <c r="M623" s="1139"/>
      <c r="N623" s="1139"/>
      <c r="O623" s="1140"/>
      <c r="Q623" s="255" t="s">
        <v>1576</v>
      </c>
      <c r="R623" s="20"/>
      <c r="S623" s="20"/>
      <c r="T623" s="20"/>
      <c r="U623" s="20" t="s">
        <v>532</v>
      </c>
      <c r="V623" s="2"/>
      <c r="W623" s="2"/>
      <c r="X623" s="10"/>
      <c r="Y623" s="2"/>
      <c r="Z623" s="20" t="s">
        <v>532</v>
      </c>
      <c r="AA623" s="20"/>
      <c r="AB623" s="2"/>
      <c r="AC623" s="20" t="s">
        <v>532</v>
      </c>
      <c r="AD623" s="20"/>
      <c r="AE623" s="21"/>
    </row>
    <row r="624" spans="1:31" ht="15" customHeight="1" x14ac:dyDescent="0.2">
      <c r="A624" s="248" t="s">
        <v>521</v>
      </c>
      <c r="B624" s="242" t="s">
        <v>678</v>
      </c>
      <c r="C624" s="2"/>
      <c r="D624" s="2"/>
      <c r="E624" s="2"/>
      <c r="F624" s="2"/>
      <c r="G624" s="2"/>
      <c r="H624" s="2"/>
      <c r="I624" s="162"/>
      <c r="J624" s="1">
        <f t="shared" si="60"/>
        <v>0</v>
      </c>
      <c r="K624" s="1">
        <f t="shared" si="61"/>
        <v>0</v>
      </c>
      <c r="L624" s="1138"/>
      <c r="M624" s="1139"/>
      <c r="N624" s="1139"/>
      <c r="O624" s="1140"/>
      <c r="Q624" s="255" t="s">
        <v>514</v>
      </c>
      <c r="R624" s="2"/>
      <c r="S624" s="2"/>
      <c r="T624" s="2"/>
      <c r="U624" s="2"/>
      <c r="V624" s="2"/>
      <c r="W624" s="2"/>
      <c r="X624" s="2"/>
      <c r="Y624" s="10"/>
      <c r="Z624" s="20" t="s">
        <v>532</v>
      </c>
      <c r="AA624" s="20"/>
      <c r="AB624" s="2"/>
      <c r="AC624" s="20"/>
      <c r="AD624" s="20"/>
      <c r="AE624" s="21"/>
    </row>
    <row r="625" spans="1:31" ht="15" customHeight="1" x14ac:dyDescent="0.2">
      <c r="A625" s="248" t="s">
        <v>521</v>
      </c>
      <c r="B625" s="242" t="s">
        <v>1297</v>
      </c>
      <c r="C625" s="2"/>
      <c r="D625" s="2"/>
      <c r="E625" s="2"/>
      <c r="F625" s="2"/>
      <c r="G625" s="2"/>
      <c r="H625" s="2"/>
      <c r="I625" s="162"/>
      <c r="J625" s="1">
        <f t="shared" si="60"/>
        <v>0</v>
      </c>
      <c r="K625" s="1">
        <f t="shared" si="61"/>
        <v>0</v>
      </c>
      <c r="L625" s="1138"/>
      <c r="M625" s="1139"/>
      <c r="N625" s="1139"/>
      <c r="O625" s="1140"/>
      <c r="Q625" s="255" t="s">
        <v>322</v>
      </c>
      <c r="R625" s="2"/>
      <c r="S625" s="2"/>
      <c r="T625" s="2"/>
      <c r="U625" s="2"/>
      <c r="V625" s="2"/>
      <c r="W625" s="2"/>
      <c r="X625" s="20"/>
      <c r="Y625" s="20" t="s">
        <v>532</v>
      </c>
      <c r="Z625" s="10"/>
      <c r="AA625" s="20"/>
      <c r="AB625" s="2"/>
      <c r="AC625" s="20"/>
      <c r="AD625" s="20"/>
      <c r="AE625" s="21"/>
    </row>
    <row r="626" spans="1:31" ht="15" customHeight="1" x14ac:dyDescent="0.2">
      <c r="A626" s="248" t="s">
        <v>521</v>
      </c>
      <c r="B626" s="242" t="s">
        <v>327</v>
      </c>
      <c r="C626" s="2"/>
      <c r="D626" s="2"/>
      <c r="E626" s="2"/>
      <c r="F626" s="2"/>
      <c r="G626" s="2"/>
      <c r="H626" s="2"/>
      <c r="I626" s="162"/>
      <c r="J626" s="1">
        <f t="shared" si="60"/>
        <v>0</v>
      </c>
      <c r="K626" s="1">
        <f t="shared" si="61"/>
        <v>0</v>
      </c>
      <c r="L626" s="1138"/>
      <c r="M626" s="1139"/>
      <c r="N626" s="1139"/>
      <c r="O626" s="1140"/>
      <c r="Q626" s="255" t="s">
        <v>635</v>
      </c>
      <c r="R626" s="2"/>
      <c r="S626" s="2"/>
      <c r="T626" s="2"/>
      <c r="U626" s="2"/>
      <c r="V626" s="2"/>
      <c r="W626" s="2"/>
      <c r="X626" s="20"/>
      <c r="Y626" s="20"/>
      <c r="Z626" s="2"/>
      <c r="AA626" s="10"/>
      <c r="AB626" s="2"/>
      <c r="AC626" s="20" t="s">
        <v>532</v>
      </c>
      <c r="AD626" s="20" t="s">
        <v>532</v>
      </c>
      <c r="AE626" s="21" t="s">
        <v>532</v>
      </c>
    </row>
    <row r="627" spans="1:31" ht="15" customHeight="1" x14ac:dyDescent="0.2">
      <c r="A627" s="248" t="s">
        <v>521</v>
      </c>
      <c r="B627" s="242" t="s">
        <v>235</v>
      </c>
      <c r="C627" s="2"/>
      <c r="D627" s="2"/>
      <c r="E627" s="2"/>
      <c r="F627" s="2"/>
      <c r="G627" s="2"/>
      <c r="H627" s="2"/>
      <c r="I627" s="162"/>
      <c r="J627" s="1">
        <f t="shared" si="60"/>
        <v>0</v>
      </c>
      <c r="K627" s="1">
        <f t="shared" si="61"/>
        <v>0</v>
      </c>
      <c r="L627" s="1138"/>
      <c r="M627" s="1139"/>
      <c r="N627" s="1139"/>
      <c r="O627" s="1140"/>
      <c r="Q627" s="255" t="s">
        <v>229</v>
      </c>
      <c r="R627" s="2"/>
      <c r="S627" s="2"/>
      <c r="T627" s="2"/>
      <c r="U627" s="2"/>
      <c r="V627" s="2"/>
      <c r="W627" s="2"/>
      <c r="X627" s="20"/>
      <c r="Y627" s="20"/>
      <c r="Z627" s="20"/>
      <c r="AA627" s="20" t="s">
        <v>532</v>
      </c>
      <c r="AB627" s="10"/>
      <c r="AC627" s="2"/>
      <c r="AD627" s="20"/>
      <c r="AE627" s="21"/>
    </row>
    <row r="628" spans="1:31" ht="15" customHeight="1" x14ac:dyDescent="0.2">
      <c r="A628" s="248" t="s">
        <v>521</v>
      </c>
      <c r="B628" s="242" t="s">
        <v>326</v>
      </c>
      <c r="C628" s="2"/>
      <c r="D628" s="2"/>
      <c r="E628" s="2"/>
      <c r="F628" s="2"/>
      <c r="G628" s="2"/>
      <c r="H628" s="2"/>
      <c r="I628" s="162"/>
      <c r="J628" s="1">
        <f t="shared" si="60"/>
        <v>0</v>
      </c>
      <c r="K628" s="1">
        <f t="shared" si="61"/>
        <v>0</v>
      </c>
      <c r="L628" s="1138"/>
      <c r="M628" s="1139"/>
      <c r="N628" s="1139"/>
      <c r="O628" s="1140"/>
      <c r="Q628" s="255" t="s">
        <v>1111</v>
      </c>
      <c r="R628" s="2"/>
      <c r="S628" s="2"/>
      <c r="T628" s="2"/>
      <c r="U628" s="2"/>
      <c r="V628" s="2"/>
      <c r="W628" s="2"/>
      <c r="X628" s="20"/>
      <c r="Y628" s="20"/>
      <c r="Z628" s="20"/>
      <c r="AA628" s="20"/>
      <c r="AB628" s="2"/>
      <c r="AC628" s="10"/>
      <c r="AD628" s="20"/>
      <c r="AE628" s="21"/>
    </row>
    <row r="629" spans="1:31" ht="15" customHeight="1" x14ac:dyDescent="0.2">
      <c r="A629" s="248" t="s">
        <v>521</v>
      </c>
      <c r="B629" s="242" t="s">
        <v>419</v>
      </c>
      <c r="C629" s="2"/>
      <c r="D629" s="2"/>
      <c r="E629" s="2"/>
      <c r="F629" s="2"/>
      <c r="G629" s="2"/>
      <c r="H629" s="2"/>
      <c r="I629" s="162"/>
      <c r="J629" s="1">
        <f t="shared" si="60"/>
        <v>0</v>
      </c>
      <c r="K629" s="1">
        <f t="shared" si="61"/>
        <v>0</v>
      </c>
      <c r="L629" s="1138"/>
      <c r="M629" s="1139"/>
      <c r="N629" s="1139"/>
      <c r="O629" s="1140"/>
      <c r="Q629" s="255" t="s">
        <v>415</v>
      </c>
      <c r="R629" s="2"/>
      <c r="S629" s="2"/>
      <c r="T629" s="2"/>
      <c r="U629" s="2"/>
      <c r="V629" s="2"/>
      <c r="W629" s="2"/>
      <c r="X629" s="20"/>
      <c r="Y629" s="20"/>
      <c r="Z629" s="20"/>
      <c r="AA629" s="20" t="s">
        <v>532</v>
      </c>
      <c r="AB629" s="2"/>
      <c r="AC629" s="2"/>
      <c r="AD629" s="10"/>
      <c r="AE629" s="21"/>
    </row>
    <row r="630" spans="1:31" ht="15" customHeight="1" thickBot="1" x14ac:dyDescent="0.25">
      <c r="A630" s="249" t="s">
        <v>521</v>
      </c>
      <c r="B630" s="243" t="s">
        <v>178</v>
      </c>
      <c r="C630" s="3"/>
      <c r="D630" s="3"/>
      <c r="E630" s="3"/>
      <c r="F630" s="3"/>
      <c r="G630" s="3"/>
      <c r="H630" s="3"/>
      <c r="I630" s="164"/>
      <c r="J630" s="1">
        <f t="shared" si="60"/>
        <v>0</v>
      </c>
      <c r="K630" s="1">
        <f t="shared" si="61"/>
        <v>0</v>
      </c>
      <c r="L630" s="1141"/>
      <c r="M630" s="1142"/>
      <c r="N630" s="1142"/>
      <c r="O630" s="1143"/>
      <c r="Q630" s="250" t="s">
        <v>177</v>
      </c>
      <c r="R630" s="3"/>
      <c r="S630" s="3"/>
      <c r="T630" s="3"/>
      <c r="U630" s="3"/>
      <c r="V630" s="3"/>
      <c r="W630" s="3"/>
      <c r="X630" s="23"/>
      <c r="Y630" s="23"/>
      <c r="Z630" s="23"/>
      <c r="AA630" s="23" t="s">
        <v>532</v>
      </c>
      <c r="AB630" s="3"/>
      <c r="AC630" s="3"/>
      <c r="AD630" s="14"/>
      <c r="AE630" s="15"/>
    </row>
    <row r="631" spans="1:31" ht="15" customHeight="1" x14ac:dyDescent="0.2">
      <c r="C631" s="1">
        <v>0</v>
      </c>
      <c r="D631" s="1">
        <v>0</v>
      </c>
      <c r="E631" s="1">
        <v>0</v>
      </c>
      <c r="F631" s="1">
        <v>0</v>
      </c>
      <c r="G631" s="1">
        <v>0</v>
      </c>
      <c r="H631" s="1">
        <v>0</v>
      </c>
      <c r="I631" s="1">
        <v>0</v>
      </c>
      <c r="J631" s="1">
        <f t="shared" si="60"/>
        <v>0</v>
      </c>
      <c r="K631" s="1">
        <f t="shared" si="61"/>
        <v>0</v>
      </c>
    </row>
    <row r="632" spans="1:31" ht="15" customHeight="1" thickBot="1" x14ac:dyDescent="0.25">
      <c r="N632" s="156" t="s">
        <v>532</v>
      </c>
    </row>
    <row r="633" spans="1:31" ht="15" customHeight="1" thickBot="1" x14ac:dyDescent="0.25">
      <c r="A633" s="1119" t="s">
        <v>665</v>
      </c>
      <c r="B633" s="1120"/>
      <c r="C633" s="1120"/>
      <c r="D633" s="1120"/>
      <c r="E633" s="1120"/>
      <c r="F633" s="1167"/>
      <c r="G633" s="1114" t="s">
        <v>1594</v>
      </c>
      <c r="H633" s="1115"/>
      <c r="I633" s="1116"/>
      <c r="L633" s="945" t="s">
        <v>495</v>
      </c>
      <c r="M633" s="946"/>
      <c r="N633" s="946"/>
      <c r="O633" s="947"/>
    </row>
    <row r="634" spans="1:31" ht="15" customHeight="1" thickBot="1" x14ac:dyDescent="0.25">
      <c r="A634" s="250" t="s">
        <v>496</v>
      </c>
      <c r="B634" s="251" t="s">
        <v>497</v>
      </c>
      <c r="C634" s="252" t="s">
        <v>498</v>
      </c>
      <c r="D634" s="252" t="s">
        <v>499</v>
      </c>
      <c r="E634" s="252" t="s">
        <v>500</v>
      </c>
      <c r="F634" s="252" t="s">
        <v>501</v>
      </c>
      <c r="G634" s="253" t="s">
        <v>502</v>
      </c>
      <c r="H634" s="253" t="s">
        <v>503</v>
      </c>
      <c r="I634" s="254" t="s">
        <v>504</v>
      </c>
      <c r="L634" s="948"/>
      <c r="M634" s="949"/>
      <c r="N634" s="949"/>
      <c r="O634" s="950"/>
      <c r="Q634" s="165" t="s">
        <v>1595</v>
      </c>
      <c r="R634" s="256" t="s">
        <v>1610</v>
      </c>
      <c r="S634" s="256" t="s">
        <v>1423</v>
      </c>
      <c r="T634" s="256" t="s">
        <v>509</v>
      </c>
      <c r="U634" s="256" t="s">
        <v>517</v>
      </c>
      <c r="V634" s="256" t="s">
        <v>726</v>
      </c>
      <c r="W634" s="256" t="s">
        <v>1611</v>
      </c>
      <c r="X634" s="256" t="s">
        <v>645</v>
      </c>
      <c r="Y634" s="257" t="s">
        <v>672</v>
      </c>
    </row>
    <row r="635" spans="1:31" ht="15" customHeight="1" x14ac:dyDescent="0.2">
      <c r="A635" s="247">
        <v>1</v>
      </c>
      <c r="B635" s="239" t="s">
        <v>1532</v>
      </c>
      <c r="C635" s="240"/>
      <c r="D635" s="240"/>
      <c r="E635" s="240"/>
      <c r="F635" s="240"/>
      <c r="G635" s="240"/>
      <c r="H635" s="240"/>
      <c r="I635" s="241"/>
      <c r="J635" s="1">
        <f t="shared" si="60"/>
        <v>0</v>
      </c>
      <c r="K635" s="1">
        <f t="shared" si="61"/>
        <v>0</v>
      </c>
      <c r="L635" s="1135" t="s">
        <v>528</v>
      </c>
      <c r="M635" s="1136"/>
      <c r="N635" s="1136"/>
      <c r="O635" s="1137"/>
      <c r="Q635" s="255" t="s">
        <v>1610</v>
      </c>
      <c r="R635" s="10"/>
      <c r="S635" s="2"/>
      <c r="T635" s="20" t="s">
        <v>532</v>
      </c>
      <c r="U635" s="20" t="s">
        <v>532</v>
      </c>
      <c r="V635" s="2"/>
      <c r="W635" s="20" t="s">
        <v>532</v>
      </c>
      <c r="X635" s="20"/>
      <c r="Y635" s="21"/>
    </row>
    <row r="636" spans="1:31" ht="15" customHeight="1" x14ac:dyDescent="0.2">
      <c r="A636" s="248" t="s">
        <v>521</v>
      </c>
      <c r="B636" s="242" t="s">
        <v>1612</v>
      </c>
      <c r="C636" s="2"/>
      <c r="D636" s="2"/>
      <c r="E636" s="2"/>
      <c r="F636" s="2"/>
      <c r="G636" s="2"/>
      <c r="H636" s="2"/>
      <c r="I636" s="162"/>
      <c r="J636" s="1">
        <f t="shared" si="60"/>
        <v>0</v>
      </c>
      <c r="K636" s="1">
        <f t="shared" si="61"/>
        <v>0</v>
      </c>
      <c r="L636" s="1138"/>
      <c r="M636" s="1139"/>
      <c r="N636" s="1139"/>
      <c r="O636" s="1140"/>
      <c r="Q636" s="255" t="s">
        <v>1423</v>
      </c>
      <c r="R636" s="2"/>
      <c r="S636" s="10"/>
      <c r="T636" s="20" t="s">
        <v>532</v>
      </c>
      <c r="U636" s="20"/>
      <c r="V636" s="2"/>
      <c r="W636" s="20"/>
      <c r="X636" s="20"/>
      <c r="Y636" s="21"/>
    </row>
    <row r="637" spans="1:31" ht="15" customHeight="1" x14ac:dyDescent="0.2">
      <c r="A637" s="248" t="s">
        <v>521</v>
      </c>
      <c r="B637" s="242" t="s">
        <v>524</v>
      </c>
      <c r="C637" s="2"/>
      <c r="D637" s="2"/>
      <c r="E637" s="2"/>
      <c r="F637" s="2"/>
      <c r="G637" s="2"/>
      <c r="H637" s="2"/>
      <c r="I637" s="162"/>
      <c r="J637" s="1">
        <f t="shared" si="60"/>
        <v>0</v>
      </c>
      <c r="K637" s="1">
        <f t="shared" si="61"/>
        <v>0</v>
      </c>
      <c r="L637" s="1138"/>
      <c r="M637" s="1139"/>
      <c r="N637" s="1139"/>
      <c r="O637" s="1140"/>
      <c r="Q637" s="255" t="s">
        <v>509</v>
      </c>
      <c r="R637" s="20"/>
      <c r="S637" s="20" t="s">
        <v>532</v>
      </c>
      <c r="T637" s="10"/>
      <c r="U637" s="20"/>
      <c r="V637" s="2"/>
      <c r="W637" s="20"/>
      <c r="X637" s="20"/>
      <c r="Y637" s="21"/>
    </row>
    <row r="638" spans="1:31" ht="15" customHeight="1" x14ac:dyDescent="0.2">
      <c r="A638" s="248" t="s">
        <v>521</v>
      </c>
      <c r="B638" s="242" t="s">
        <v>721</v>
      </c>
      <c r="C638" s="2"/>
      <c r="D638" s="2"/>
      <c r="E638" s="2"/>
      <c r="F638" s="2"/>
      <c r="G638" s="2"/>
      <c r="H638" s="2"/>
      <c r="I638" s="162"/>
      <c r="J638" s="1">
        <f t="shared" si="60"/>
        <v>0</v>
      </c>
      <c r="K638" s="1">
        <f t="shared" si="61"/>
        <v>0</v>
      </c>
      <c r="L638" s="1138"/>
      <c r="M638" s="1139"/>
      <c r="N638" s="1139"/>
      <c r="O638" s="1140"/>
      <c r="Q638" s="255" t="s">
        <v>517</v>
      </c>
      <c r="R638" s="20"/>
      <c r="S638" s="20"/>
      <c r="T638" s="2"/>
      <c r="U638" s="10"/>
      <c r="V638" s="2"/>
      <c r="W638" s="20" t="s">
        <v>532</v>
      </c>
      <c r="X638" s="20" t="s">
        <v>532</v>
      </c>
      <c r="Y638" s="21" t="s">
        <v>532</v>
      </c>
    </row>
    <row r="639" spans="1:31" ht="15" customHeight="1" x14ac:dyDescent="0.2">
      <c r="A639" s="248" t="s">
        <v>521</v>
      </c>
      <c r="B639" s="242" t="s">
        <v>728</v>
      </c>
      <c r="C639" s="2"/>
      <c r="D639" s="2"/>
      <c r="E639" s="2"/>
      <c r="F639" s="2"/>
      <c r="G639" s="2"/>
      <c r="H639" s="2"/>
      <c r="I639" s="162"/>
      <c r="J639" s="1">
        <f t="shared" si="60"/>
        <v>0</v>
      </c>
      <c r="K639" s="1">
        <f t="shared" si="61"/>
        <v>0</v>
      </c>
      <c r="L639" s="1138"/>
      <c r="M639" s="1139"/>
      <c r="N639" s="1139"/>
      <c r="O639" s="1140"/>
      <c r="Q639" s="255" t="s">
        <v>726</v>
      </c>
      <c r="R639" s="20"/>
      <c r="S639" s="20"/>
      <c r="T639" s="20"/>
      <c r="U639" s="20" t="s">
        <v>532</v>
      </c>
      <c r="V639" s="10"/>
      <c r="W639" s="2"/>
      <c r="X639" s="20"/>
      <c r="Y639" s="21"/>
    </row>
    <row r="640" spans="1:31" ht="15" customHeight="1" x14ac:dyDescent="0.2">
      <c r="A640" s="248" t="s">
        <v>521</v>
      </c>
      <c r="B640" s="242" t="s">
        <v>1613</v>
      </c>
      <c r="C640" s="2"/>
      <c r="D640" s="2"/>
      <c r="E640" s="2"/>
      <c r="F640" s="2"/>
      <c r="G640" s="2"/>
      <c r="H640" s="2"/>
      <c r="I640" s="162"/>
      <c r="J640" s="1">
        <f t="shared" si="60"/>
        <v>0</v>
      </c>
      <c r="K640" s="1">
        <f t="shared" si="61"/>
        <v>0</v>
      </c>
      <c r="L640" s="1138"/>
      <c r="M640" s="1139"/>
      <c r="N640" s="1139"/>
      <c r="O640" s="1140"/>
      <c r="Q640" s="255" t="s">
        <v>1611</v>
      </c>
      <c r="R640" s="20"/>
      <c r="S640" s="20"/>
      <c r="T640" s="20"/>
      <c r="U640" s="20"/>
      <c r="V640" s="2"/>
      <c r="W640" s="10"/>
      <c r="X640" s="20"/>
      <c r="Y640" s="21"/>
    </row>
    <row r="641" spans="1:25" ht="15" customHeight="1" x14ac:dyDescent="0.2">
      <c r="A641" s="248" t="s">
        <v>521</v>
      </c>
      <c r="B641" s="242" t="s">
        <v>647</v>
      </c>
      <c r="C641" s="2"/>
      <c r="D641" s="2"/>
      <c r="E641" s="2"/>
      <c r="F641" s="2"/>
      <c r="G641" s="2"/>
      <c r="H641" s="2"/>
      <c r="I641" s="162"/>
      <c r="J641" s="1">
        <f t="shared" si="60"/>
        <v>0</v>
      </c>
      <c r="K641" s="1">
        <f t="shared" si="61"/>
        <v>0</v>
      </c>
      <c r="L641" s="1138"/>
      <c r="M641" s="1139"/>
      <c r="N641" s="1139"/>
      <c r="O641" s="1140"/>
      <c r="Q641" s="255" t="s">
        <v>645</v>
      </c>
      <c r="R641" s="20"/>
      <c r="S641" s="20"/>
      <c r="T641" s="20"/>
      <c r="U641" s="20" t="s">
        <v>532</v>
      </c>
      <c r="V641" s="2"/>
      <c r="W641" s="2"/>
      <c r="X641" s="10"/>
      <c r="Y641" s="21"/>
    </row>
    <row r="642" spans="1:25" ht="15" customHeight="1" thickBot="1" x14ac:dyDescent="0.25">
      <c r="A642" s="249" t="s">
        <v>521</v>
      </c>
      <c r="B642" s="243" t="s">
        <v>682</v>
      </c>
      <c r="C642" s="3"/>
      <c r="D642" s="3"/>
      <c r="E642" s="3"/>
      <c r="F642" s="3"/>
      <c r="G642" s="3"/>
      <c r="H642" s="3"/>
      <c r="I642" s="164"/>
      <c r="J642" s="1">
        <f t="shared" si="60"/>
        <v>0</v>
      </c>
      <c r="K642" s="1">
        <f t="shared" si="61"/>
        <v>0</v>
      </c>
      <c r="L642" s="1141"/>
      <c r="M642" s="1142"/>
      <c r="N642" s="1142"/>
      <c r="O642" s="1143"/>
      <c r="Q642" s="250" t="s">
        <v>672</v>
      </c>
      <c r="R642" s="23"/>
      <c r="S642" s="23"/>
      <c r="T642" s="23"/>
      <c r="U642" s="23" t="s">
        <v>532</v>
      </c>
      <c r="V642" s="3"/>
      <c r="W642" s="3"/>
      <c r="X642" s="14"/>
      <c r="Y642" s="15"/>
    </row>
    <row r="643" spans="1:25" ht="15" customHeight="1" x14ac:dyDescent="0.2">
      <c r="C643" s="1">
        <v>0</v>
      </c>
      <c r="D643" s="1">
        <v>0</v>
      </c>
      <c r="E643" s="1">
        <v>0</v>
      </c>
      <c r="F643" s="1">
        <v>0</v>
      </c>
      <c r="G643" s="1">
        <v>0</v>
      </c>
      <c r="H643" s="1">
        <v>0</v>
      </c>
      <c r="I643" s="1">
        <v>0</v>
      </c>
      <c r="J643" s="1">
        <f t="shared" si="60"/>
        <v>0</v>
      </c>
      <c r="K643" s="1">
        <f t="shared" si="61"/>
        <v>0</v>
      </c>
    </row>
    <row r="644" spans="1:25" ht="15" customHeight="1" thickBot="1" x14ac:dyDescent="0.25"/>
    <row r="645" spans="1:25" ht="15" customHeight="1" thickBot="1" x14ac:dyDescent="0.25">
      <c r="A645" s="1124" t="s">
        <v>873</v>
      </c>
      <c r="B645" s="1125"/>
      <c r="C645" s="1125"/>
      <c r="D645" s="1125"/>
      <c r="E645" s="1125"/>
      <c r="F645" s="1125"/>
      <c r="G645" s="1121" t="s">
        <v>1594</v>
      </c>
      <c r="H645" s="1122"/>
      <c r="I645" s="1123"/>
      <c r="L645" s="945" t="s">
        <v>495</v>
      </c>
      <c r="M645" s="946"/>
      <c r="N645" s="946"/>
      <c r="O645" s="947"/>
    </row>
    <row r="646" spans="1:25" ht="15" customHeight="1" thickBot="1" x14ac:dyDescent="0.25">
      <c r="A646" s="265" t="s">
        <v>496</v>
      </c>
      <c r="B646" s="266" t="s">
        <v>497</v>
      </c>
      <c r="C646" s="267" t="s">
        <v>498</v>
      </c>
      <c r="D646" s="267" t="s">
        <v>499</v>
      </c>
      <c r="E646" s="267" t="s">
        <v>500</v>
      </c>
      <c r="F646" s="267" t="s">
        <v>501</v>
      </c>
      <c r="G646" s="268" t="s">
        <v>502</v>
      </c>
      <c r="H646" s="268" t="s">
        <v>503</v>
      </c>
      <c r="I646" s="269" t="s">
        <v>504</v>
      </c>
      <c r="L646" s="948"/>
      <c r="M646" s="949"/>
      <c r="N646" s="949"/>
      <c r="O646" s="950"/>
      <c r="Q646" s="165" t="s">
        <v>1595</v>
      </c>
      <c r="R646" s="270" t="s">
        <v>564</v>
      </c>
      <c r="S646" s="270" t="s">
        <v>607</v>
      </c>
      <c r="T646" s="270" t="s">
        <v>608</v>
      </c>
      <c r="U646" s="270" t="s">
        <v>60</v>
      </c>
      <c r="V646" s="270" t="s">
        <v>876</v>
      </c>
      <c r="W646" s="270" t="s">
        <v>425</v>
      </c>
      <c r="X646" s="270" t="s">
        <v>704</v>
      </c>
      <c r="Y646" s="271" t="s">
        <v>332</v>
      </c>
    </row>
    <row r="647" spans="1:25" ht="15" customHeight="1" x14ac:dyDescent="0.2">
      <c r="A647" s="261">
        <v>1</v>
      </c>
      <c r="B647" s="239" t="s">
        <v>617</v>
      </c>
      <c r="C647" s="240"/>
      <c r="D647" s="240"/>
      <c r="E647" s="240"/>
      <c r="F647" s="240"/>
      <c r="G647" s="240"/>
      <c r="H647" s="240"/>
      <c r="I647" s="241"/>
      <c r="J647" s="1">
        <f t="shared" si="60"/>
        <v>0</v>
      </c>
      <c r="K647" s="1">
        <f t="shared" si="61"/>
        <v>0</v>
      </c>
      <c r="L647" s="1135" t="s">
        <v>528</v>
      </c>
      <c r="M647" s="1136"/>
      <c r="N647" s="1136"/>
      <c r="O647" s="1137"/>
      <c r="Q647" s="272" t="s">
        <v>564</v>
      </c>
      <c r="R647" s="10"/>
      <c r="S647" s="2"/>
      <c r="T647" s="20" t="s">
        <v>532</v>
      </c>
      <c r="U647" s="20" t="s">
        <v>532</v>
      </c>
      <c r="V647" s="2"/>
      <c r="W647" s="20" t="s">
        <v>532</v>
      </c>
      <c r="X647" s="20"/>
      <c r="Y647" s="21"/>
    </row>
    <row r="648" spans="1:25" ht="15" customHeight="1" x14ac:dyDescent="0.2">
      <c r="A648" s="262">
        <v>2</v>
      </c>
      <c r="B648" s="242" t="s">
        <v>338</v>
      </c>
      <c r="C648" s="2"/>
      <c r="D648" s="2"/>
      <c r="E648" s="2"/>
      <c r="F648" s="2"/>
      <c r="G648" s="2"/>
      <c r="H648" s="2"/>
      <c r="I648" s="162"/>
      <c r="J648" s="1">
        <f t="shared" si="60"/>
        <v>0</v>
      </c>
      <c r="K648" s="1">
        <f t="shared" si="61"/>
        <v>0</v>
      </c>
      <c r="L648" s="1138"/>
      <c r="M648" s="1139"/>
      <c r="N648" s="1139"/>
      <c r="O648" s="1140"/>
      <c r="Q648" s="272" t="s">
        <v>607</v>
      </c>
      <c r="R648" s="2"/>
      <c r="S648" s="10"/>
      <c r="T648" s="20" t="s">
        <v>532</v>
      </c>
      <c r="U648" s="20"/>
      <c r="V648" s="2"/>
      <c r="W648" s="20"/>
      <c r="X648" s="20"/>
      <c r="Y648" s="21"/>
    </row>
    <row r="649" spans="1:25" ht="15" customHeight="1" x14ac:dyDescent="0.2">
      <c r="A649" s="262" t="s">
        <v>521</v>
      </c>
      <c r="B649" s="242" t="s">
        <v>1579</v>
      </c>
      <c r="C649" s="2"/>
      <c r="D649" s="2"/>
      <c r="E649" s="2"/>
      <c r="F649" s="2"/>
      <c r="G649" s="2"/>
      <c r="H649" s="2"/>
      <c r="I649" s="162"/>
      <c r="J649" s="1">
        <f t="shared" si="60"/>
        <v>0</v>
      </c>
      <c r="K649" s="1">
        <f t="shared" si="61"/>
        <v>0</v>
      </c>
      <c r="L649" s="1138"/>
      <c r="M649" s="1139"/>
      <c r="N649" s="1139"/>
      <c r="O649" s="1140"/>
      <c r="Q649" s="272" t="s">
        <v>608</v>
      </c>
      <c r="R649" s="20"/>
      <c r="S649" s="20" t="s">
        <v>532</v>
      </c>
      <c r="T649" s="10"/>
      <c r="U649" s="20"/>
      <c r="V649" s="2"/>
      <c r="W649" s="20"/>
      <c r="X649" s="20"/>
      <c r="Y649" s="21"/>
    </row>
    <row r="650" spans="1:25" ht="15" customHeight="1" x14ac:dyDescent="0.2">
      <c r="A650" s="262" t="s">
        <v>521</v>
      </c>
      <c r="B650" s="242" t="s">
        <v>616</v>
      </c>
      <c r="C650" s="2"/>
      <c r="D650" s="2"/>
      <c r="E650" s="2"/>
      <c r="F650" s="2"/>
      <c r="G650" s="2"/>
      <c r="H650" s="2"/>
      <c r="I650" s="162"/>
      <c r="J650" s="1">
        <f t="shared" si="60"/>
        <v>0</v>
      </c>
      <c r="K650" s="1">
        <f t="shared" si="61"/>
        <v>0</v>
      </c>
      <c r="L650" s="1138"/>
      <c r="M650" s="1139"/>
      <c r="N650" s="1139"/>
      <c r="O650" s="1140"/>
      <c r="Q650" s="272" t="s">
        <v>60</v>
      </c>
      <c r="R650" s="20"/>
      <c r="S650" s="20"/>
      <c r="T650" s="2"/>
      <c r="U650" s="10"/>
      <c r="V650" s="2"/>
      <c r="W650" s="20" t="s">
        <v>532</v>
      </c>
      <c r="X650" s="20" t="s">
        <v>532</v>
      </c>
      <c r="Y650" s="21" t="s">
        <v>532</v>
      </c>
    </row>
    <row r="651" spans="1:25" ht="15" customHeight="1" x14ac:dyDescent="0.2">
      <c r="A651" s="262" t="s">
        <v>521</v>
      </c>
      <c r="B651" s="242" t="s">
        <v>1537</v>
      </c>
      <c r="C651" s="2"/>
      <c r="D651" s="2"/>
      <c r="E651" s="2"/>
      <c r="F651" s="2"/>
      <c r="G651" s="2"/>
      <c r="H651" s="2"/>
      <c r="I651" s="162"/>
      <c r="J651" s="1">
        <f t="shared" si="60"/>
        <v>0</v>
      </c>
      <c r="K651" s="1">
        <f t="shared" si="61"/>
        <v>0</v>
      </c>
      <c r="L651" s="1138"/>
      <c r="M651" s="1139"/>
      <c r="N651" s="1139"/>
      <c r="O651" s="1140"/>
      <c r="Q651" s="272" t="s">
        <v>876</v>
      </c>
      <c r="R651" s="20"/>
      <c r="S651" s="20"/>
      <c r="T651" s="20"/>
      <c r="U651" s="20" t="s">
        <v>532</v>
      </c>
      <c r="V651" s="10"/>
      <c r="W651" s="2"/>
      <c r="X651" s="20"/>
      <c r="Y651" s="21"/>
    </row>
    <row r="652" spans="1:25" ht="15" customHeight="1" x14ac:dyDescent="0.2">
      <c r="A652" s="262" t="s">
        <v>521</v>
      </c>
      <c r="B652" s="242" t="s">
        <v>426</v>
      </c>
      <c r="C652" s="2"/>
      <c r="D652" s="2"/>
      <c r="E652" s="2"/>
      <c r="F652" s="2"/>
      <c r="G652" s="2"/>
      <c r="H652" s="2"/>
      <c r="I652" s="162"/>
      <c r="J652" s="1">
        <f t="shared" si="60"/>
        <v>0</v>
      </c>
      <c r="K652" s="1">
        <f t="shared" si="61"/>
        <v>0</v>
      </c>
      <c r="L652" s="1138"/>
      <c r="M652" s="1139"/>
      <c r="N652" s="1139"/>
      <c r="O652" s="1140"/>
      <c r="Q652" s="272" t="s">
        <v>425</v>
      </c>
      <c r="R652" s="20"/>
      <c r="S652" s="20"/>
      <c r="T652" s="20"/>
      <c r="U652" s="20"/>
      <c r="V652" s="2"/>
      <c r="W652" s="10"/>
      <c r="X652" s="20"/>
      <c r="Y652" s="21"/>
    </row>
    <row r="653" spans="1:25" ht="15" customHeight="1" x14ac:dyDescent="0.2">
      <c r="A653" s="262" t="s">
        <v>521</v>
      </c>
      <c r="B653" s="242" t="s">
        <v>1025</v>
      </c>
      <c r="C653" s="2"/>
      <c r="D653" s="2"/>
      <c r="E653" s="2"/>
      <c r="F653" s="2"/>
      <c r="G653" s="2"/>
      <c r="H653" s="2"/>
      <c r="I653" s="162"/>
      <c r="J653" s="1">
        <f t="shared" si="60"/>
        <v>0</v>
      </c>
      <c r="K653" s="1">
        <f t="shared" si="61"/>
        <v>0</v>
      </c>
      <c r="L653" s="1138"/>
      <c r="M653" s="1139"/>
      <c r="N653" s="1139"/>
      <c r="O653" s="1140"/>
      <c r="Q653" s="272" t="s">
        <v>704</v>
      </c>
      <c r="R653" s="20"/>
      <c r="S653" s="20"/>
      <c r="T653" s="20"/>
      <c r="U653" s="20" t="s">
        <v>532</v>
      </c>
      <c r="V653" s="2"/>
      <c r="W653" s="2"/>
      <c r="X653" s="10"/>
      <c r="Y653" s="21"/>
    </row>
    <row r="654" spans="1:25" ht="15" customHeight="1" thickBot="1" x14ac:dyDescent="0.25">
      <c r="A654" s="263" t="s">
        <v>521</v>
      </c>
      <c r="B654" s="243" t="s">
        <v>882</v>
      </c>
      <c r="C654" s="3"/>
      <c r="D654" s="3"/>
      <c r="E654" s="3"/>
      <c r="F654" s="3"/>
      <c r="G654" s="3"/>
      <c r="H654" s="3"/>
      <c r="I654" s="164"/>
      <c r="J654" s="1">
        <f t="shared" si="60"/>
        <v>0</v>
      </c>
      <c r="K654" s="1">
        <f t="shared" si="61"/>
        <v>0</v>
      </c>
      <c r="L654" s="1141"/>
      <c r="M654" s="1142"/>
      <c r="N654" s="1142"/>
      <c r="O654" s="1143"/>
      <c r="Q654" s="265" t="s">
        <v>332</v>
      </c>
      <c r="R654" s="23"/>
      <c r="S654" s="23"/>
      <c r="T654" s="23"/>
      <c r="U654" s="23" t="s">
        <v>532</v>
      </c>
      <c r="V654" s="3"/>
      <c r="W654" s="3"/>
      <c r="X654" s="14"/>
      <c r="Y654" s="15"/>
    </row>
    <row r="655" spans="1:25" ht="15" customHeight="1" x14ac:dyDescent="0.2">
      <c r="C655" s="1">
        <f t="shared" ref="C655:I655" si="63">SUM(C647:C654)</f>
        <v>0</v>
      </c>
      <c r="D655" s="1">
        <f t="shared" si="63"/>
        <v>0</v>
      </c>
      <c r="E655" s="1">
        <f t="shared" si="63"/>
        <v>0</v>
      </c>
      <c r="F655" s="1">
        <f t="shared" si="63"/>
        <v>0</v>
      </c>
      <c r="G655" s="1">
        <f t="shared" si="63"/>
        <v>0</v>
      </c>
      <c r="H655" s="1">
        <f t="shared" si="63"/>
        <v>0</v>
      </c>
      <c r="I655" s="1">
        <f t="shared" si="63"/>
        <v>0</v>
      </c>
      <c r="J655" s="1">
        <f t="shared" si="60"/>
        <v>0</v>
      </c>
      <c r="K655" s="1">
        <f t="shared" si="61"/>
        <v>0</v>
      </c>
      <c r="L655" s="156" t="s">
        <v>532</v>
      </c>
    </row>
    <row r="656" spans="1:25" ht="15" customHeight="1" thickBot="1" x14ac:dyDescent="0.25"/>
    <row r="657" spans="1:28" ht="15" customHeight="1" thickBot="1" x14ac:dyDescent="0.25">
      <c r="A657" s="1124" t="s">
        <v>944</v>
      </c>
      <c r="B657" s="1125"/>
      <c r="C657" s="1125"/>
      <c r="D657" s="1125"/>
      <c r="E657" s="1125"/>
      <c r="F657" s="1125"/>
      <c r="G657" s="1121" t="s">
        <v>1594</v>
      </c>
      <c r="H657" s="1122"/>
      <c r="I657" s="1123"/>
      <c r="L657" s="945" t="s">
        <v>495</v>
      </c>
      <c r="M657" s="946"/>
      <c r="N657" s="946"/>
      <c r="O657" s="947"/>
    </row>
    <row r="658" spans="1:28" ht="15" customHeight="1" thickBot="1" x14ac:dyDescent="0.25">
      <c r="A658" s="265" t="s">
        <v>496</v>
      </c>
      <c r="B658" s="266" t="s">
        <v>497</v>
      </c>
      <c r="C658" s="267" t="s">
        <v>498</v>
      </c>
      <c r="D658" s="267" t="s">
        <v>499</v>
      </c>
      <c r="E658" s="267" t="s">
        <v>500</v>
      </c>
      <c r="F658" s="267" t="s">
        <v>501</v>
      </c>
      <c r="G658" s="268" t="s">
        <v>502</v>
      </c>
      <c r="H658" s="268" t="s">
        <v>503</v>
      </c>
      <c r="I658" s="269" t="s">
        <v>504</v>
      </c>
      <c r="L658" s="948"/>
      <c r="M658" s="949"/>
      <c r="N658" s="949"/>
      <c r="O658" s="950"/>
      <c r="Q658" s="165" t="s">
        <v>1595</v>
      </c>
      <c r="R658" s="270" t="s">
        <v>503</v>
      </c>
      <c r="S658" s="270" t="s">
        <v>1580</v>
      </c>
      <c r="T658" s="270" t="s">
        <v>241</v>
      </c>
      <c r="U658" s="270" t="s">
        <v>563</v>
      </c>
      <c r="V658" s="270" t="s">
        <v>945</v>
      </c>
      <c r="W658" s="270" t="s">
        <v>947</v>
      </c>
      <c r="X658" s="270" t="s">
        <v>1423</v>
      </c>
      <c r="Y658" s="270" t="s">
        <v>564</v>
      </c>
      <c r="Z658" s="270" t="s">
        <v>1581</v>
      </c>
      <c r="AA658" s="270"/>
      <c r="AB658" s="271"/>
    </row>
    <row r="659" spans="1:28" ht="15" customHeight="1" x14ac:dyDescent="0.2">
      <c r="A659" s="261" t="s">
        <v>521</v>
      </c>
      <c r="B659" s="239" t="s">
        <v>1582</v>
      </c>
      <c r="C659" s="240"/>
      <c r="D659" s="240"/>
      <c r="E659" s="240"/>
      <c r="F659" s="240"/>
      <c r="G659" s="240"/>
      <c r="H659" s="240"/>
      <c r="I659" s="241"/>
      <c r="J659" s="1">
        <f t="shared" si="60"/>
        <v>0</v>
      </c>
      <c r="K659" s="1">
        <f t="shared" si="61"/>
        <v>0</v>
      </c>
      <c r="L659" s="1135" t="s">
        <v>528</v>
      </c>
      <c r="M659" s="1136"/>
      <c r="N659" s="1136"/>
      <c r="O659" s="1137"/>
      <c r="Q659" s="272" t="s">
        <v>503</v>
      </c>
      <c r="R659" s="10"/>
      <c r="S659" s="2"/>
      <c r="T659" s="20" t="s">
        <v>532</v>
      </c>
      <c r="U659" s="2"/>
      <c r="V659" s="2"/>
      <c r="W659" s="2"/>
      <c r="X659" s="2"/>
      <c r="Y659" s="2"/>
      <c r="Z659" s="2"/>
      <c r="AA659" s="2"/>
      <c r="AB659" s="162"/>
    </row>
    <row r="660" spans="1:28" ht="15" customHeight="1" x14ac:dyDescent="0.2">
      <c r="A660" s="262" t="s">
        <v>521</v>
      </c>
      <c r="B660" s="242" t="s">
        <v>1583</v>
      </c>
      <c r="C660" s="2"/>
      <c r="D660" s="2"/>
      <c r="E660" s="2"/>
      <c r="F660" s="2"/>
      <c r="G660" s="2"/>
      <c r="H660" s="2"/>
      <c r="I660" s="162"/>
      <c r="J660" s="1">
        <f t="shared" si="60"/>
        <v>0</v>
      </c>
      <c r="K660" s="1">
        <f t="shared" si="61"/>
        <v>0</v>
      </c>
      <c r="L660" s="1138"/>
      <c r="M660" s="1139"/>
      <c r="N660" s="1139"/>
      <c r="O660" s="1140"/>
      <c r="Q660" s="272" t="s">
        <v>1580</v>
      </c>
      <c r="R660" s="2"/>
      <c r="S660" s="10"/>
      <c r="T660" s="20" t="s">
        <v>532</v>
      </c>
      <c r="U660" s="2"/>
      <c r="V660" s="2"/>
      <c r="W660" s="2"/>
      <c r="X660" s="2"/>
      <c r="Y660" s="2" t="s">
        <v>532</v>
      </c>
      <c r="Z660" s="2" t="s">
        <v>532</v>
      </c>
      <c r="AA660" s="2" t="s">
        <v>532</v>
      </c>
      <c r="AB660" s="162" t="s">
        <v>532</v>
      </c>
    </row>
    <row r="661" spans="1:28" ht="15" customHeight="1" x14ac:dyDescent="0.2">
      <c r="A661" s="262" t="s">
        <v>521</v>
      </c>
      <c r="B661" s="242" t="s">
        <v>1584</v>
      </c>
      <c r="C661" s="2"/>
      <c r="D661" s="2"/>
      <c r="E661" s="2"/>
      <c r="F661" s="2"/>
      <c r="G661" s="2"/>
      <c r="H661" s="2"/>
      <c r="I661" s="162"/>
      <c r="J661" s="1">
        <f t="shared" si="60"/>
        <v>0</v>
      </c>
      <c r="K661" s="1">
        <f t="shared" si="61"/>
        <v>0</v>
      </c>
      <c r="L661" s="1138"/>
      <c r="M661" s="1139"/>
      <c r="N661" s="1139"/>
      <c r="O661" s="1140"/>
      <c r="Q661" s="272" t="s">
        <v>241</v>
      </c>
      <c r="R661" s="20"/>
      <c r="S661" s="20" t="s">
        <v>532</v>
      </c>
      <c r="T661" s="10"/>
      <c r="U661" s="2"/>
      <c r="V661" s="2"/>
      <c r="W661" s="2"/>
      <c r="X661" s="2"/>
      <c r="Y661" s="2"/>
      <c r="Z661" s="2"/>
      <c r="AA661" s="2"/>
      <c r="AB661" s="162"/>
    </row>
    <row r="662" spans="1:28" ht="15" customHeight="1" x14ac:dyDescent="0.2">
      <c r="A662" s="262" t="s">
        <v>521</v>
      </c>
      <c r="B662" s="242" t="s">
        <v>949</v>
      </c>
      <c r="C662" s="2"/>
      <c r="D662" s="2"/>
      <c r="E662" s="2"/>
      <c r="F662" s="2"/>
      <c r="G662" s="2"/>
      <c r="H662" s="2"/>
      <c r="I662" s="162"/>
      <c r="J662" s="1">
        <f t="shared" si="60"/>
        <v>0</v>
      </c>
      <c r="K662" s="1">
        <f t="shared" si="61"/>
        <v>0</v>
      </c>
      <c r="L662" s="1138"/>
      <c r="M662" s="1139"/>
      <c r="N662" s="1139"/>
      <c r="O662" s="1140"/>
      <c r="Q662" s="272" t="s">
        <v>563</v>
      </c>
      <c r="R662" s="2"/>
      <c r="S662" s="2"/>
      <c r="T662" s="2"/>
      <c r="U662" s="10"/>
      <c r="V662" s="2"/>
      <c r="W662" s="20" t="s">
        <v>532</v>
      </c>
      <c r="X662" s="20" t="s">
        <v>532</v>
      </c>
      <c r="Y662" s="2"/>
      <c r="Z662" s="20" t="s">
        <v>532</v>
      </c>
      <c r="AA662" s="20"/>
      <c r="AB662" s="21"/>
    </row>
    <row r="663" spans="1:28" ht="15" customHeight="1" x14ac:dyDescent="0.2">
      <c r="A663" s="262" t="s">
        <v>521</v>
      </c>
      <c r="B663" s="242" t="s">
        <v>950</v>
      </c>
      <c r="C663" s="2"/>
      <c r="D663" s="2"/>
      <c r="E663" s="2"/>
      <c r="F663" s="2"/>
      <c r="G663" s="2"/>
      <c r="H663" s="2"/>
      <c r="I663" s="162"/>
      <c r="J663" s="1">
        <f t="shared" ref="J663:J714" si="64">D663+E663+F663</f>
        <v>0</v>
      </c>
      <c r="K663" s="1">
        <f t="shared" ref="K663:K714" si="65">D663*2+E663</f>
        <v>0</v>
      </c>
      <c r="L663" s="1138"/>
      <c r="M663" s="1139"/>
      <c r="N663" s="1139"/>
      <c r="O663" s="1140"/>
      <c r="Q663" s="272" t="s">
        <v>945</v>
      </c>
      <c r="R663" s="2"/>
      <c r="S663" s="2"/>
      <c r="T663" s="2"/>
      <c r="U663" s="2"/>
      <c r="V663" s="10"/>
      <c r="W663" s="20" t="s">
        <v>532</v>
      </c>
      <c r="X663" s="20"/>
      <c r="Y663" s="2"/>
      <c r="Z663" s="20"/>
      <c r="AA663" s="20"/>
      <c r="AB663" s="21"/>
    </row>
    <row r="664" spans="1:28" ht="15" customHeight="1" x14ac:dyDescent="0.2">
      <c r="A664" s="262" t="s">
        <v>521</v>
      </c>
      <c r="B664" s="242" t="s">
        <v>952</v>
      </c>
      <c r="C664" s="2"/>
      <c r="D664" s="2"/>
      <c r="E664" s="2"/>
      <c r="F664" s="2"/>
      <c r="G664" s="2"/>
      <c r="H664" s="2"/>
      <c r="I664" s="162"/>
      <c r="J664" s="1">
        <f t="shared" si="64"/>
        <v>0</v>
      </c>
      <c r="K664" s="1">
        <f t="shared" si="65"/>
        <v>0</v>
      </c>
      <c r="L664" s="1138"/>
      <c r="M664" s="1139"/>
      <c r="N664" s="1139"/>
      <c r="O664" s="1140"/>
      <c r="Q664" s="272" t="s">
        <v>947</v>
      </c>
      <c r="R664" s="2"/>
      <c r="S664" s="2"/>
      <c r="T664" s="2"/>
      <c r="U664" s="20"/>
      <c r="V664" s="20" t="s">
        <v>532</v>
      </c>
      <c r="W664" s="10"/>
      <c r="X664" s="20"/>
      <c r="Y664" s="2"/>
      <c r="Z664" s="20"/>
      <c r="AA664" s="20"/>
      <c r="AB664" s="21"/>
    </row>
    <row r="665" spans="1:28" ht="15" customHeight="1" x14ac:dyDescent="0.2">
      <c r="A665" s="262" t="s">
        <v>521</v>
      </c>
      <c r="B665" s="242" t="s">
        <v>1585</v>
      </c>
      <c r="C665" s="2"/>
      <c r="D665" s="2"/>
      <c r="E665" s="2"/>
      <c r="F665" s="2"/>
      <c r="G665" s="2"/>
      <c r="H665" s="2"/>
      <c r="I665" s="162"/>
      <c r="J665" s="1">
        <f t="shared" si="64"/>
        <v>0</v>
      </c>
      <c r="K665" s="1">
        <f t="shared" si="65"/>
        <v>0</v>
      </c>
      <c r="L665" s="1138"/>
      <c r="M665" s="1139"/>
      <c r="N665" s="1139"/>
      <c r="O665" s="1140"/>
      <c r="Q665" s="272" t="s">
        <v>1423</v>
      </c>
      <c r="R665" s="2"/>
      <c r="S665" s="2"/>
      <c r="T665" s="2"/>
      <c r="U665" s="20"/>
      <c r="V665" s="20"/>
      <c r="W665" s="2"/>
      <c r="X665" s="10"/>
      <c r="Y665" s="2"/>
      <c r="Z665" s="20" t="s">
        <v>532</v>
      </c>
      <c r="AA665" s="20" t="s">
        <v>532</v>
      </c>
      <c r="AB665" s="21" t="s">
        <v>532</v>
      </c>
    </row>
    <row r="666" spans="1:28" ht="15" customHeight="1" x14ac:dyDescent="0.2">
      <c r="A666" s="262" t="s">
        <v>521</v>
      </c>
      <c r="B666" s="242" t="s">
        <v>1614</v>
      </c>
      <c r="C666" s="2"/>
      <c r="D666" s="2"/>
      <c r="E666" s="2"/>
      <c r="F666" s="2"/>
      <c r="G666" s="2"/>
      <c r="H666" s="2"/>
      <c r="I666" s="162"/>
      <c r="J666" s="1">
        <f t="shared" si="64"/>
        <v>0</v>
      </c>
      <c r="K666" s="1">
        <f t="shared" si="65"/>
        <v>0</v>
      </c>
      <c r="L666" s="1138"/>
      <c r="M666" s="1139"/>
      <c r="N666" s="1139"/>
      <c r="O666" s="1140"/>
      <c r="Q666" s="272" t="s">
        <v>564</v>
      </c>
      <c r="R666" s="2"/>
      <c r="S666" s="2" t="s">
        <v>532</v>
      </c>
      <c r="T666" s="2"/>
      <c r="U666" s="20"/>
      <c r="V666" s="20"/>
      <c r="W666" s="20"/>
      <c r="X666" s="20" t="s">
        <v>532</v>
      </c>
      <c r="Y666" s="10"/>
      <c r="Z666" s="2"/>
      <c r="AA666" s="20"/>
      <c r="AB666" s="21"/>
    </row>
    <row r="667" spans="1:28" ht="15" customHeight="1" x14ac:dyDescent="0.2">
      <c r="A667" s="262" t="s">
        <v>521</v>
      </c>
      <c r="B667" s="242" t="s">
        <v>1586</v>
      </c>
      <c r="C667" s="2"/>
      <c r="D667" s="2"/>
      <c r="E667" s="2"/>
      <c r="F667" s="2"/>
      <c r="G667" s="2"/>
      <c r="H667" s="2"/>
      <c r="I667" s="162"/>
      <c r="J667" s="1">
        <f t="shared" si="64"/>
        <v>0</v>
      </c>
      <c r="K667" s="1">
        <f t="shared" si="65"/>
        <v>0</v>
      </c>
      <c r="L667" s="1138"/>
      <c r="M667" s="1139"/>
      <c r="N667" s="1139"/>
      <c r="O667" s="1140"/>
      <c r="Q667" s="272" t="s">
        <v>1581</v>
      </c>
      <c r="R667" s="2"/>
      <c r="S667" s="2" t="s">
        <v>532</v>
      </c>
      <c r="T667" s="2"/>
      <c r="U667" s="20"/>
      <c r="V667" s="20"/>
      <c r="W667" s="20"/>
      <c r="X667" s="20"/>
      <c r="Y667" s="2"/>
      <c r="Z667" s="10"/>
      <c r="AA667" s="20"/>
      <c r="AB667" s="21"/>
    </row>
    <row r="668" spans="1:28" ht="15" customHeight="1" x14ac:dyDescent="0.2">
      <c r="A668" s="262" t="s">
        <v>521</v>
      </c>
      <c r="B668" s="242"/>
      <c r="C668" s="2"/>
      <c r="D668" s="2"/>
      <c r="E668" s="2"/>
      <c r="F668" s="2"/>
      <c r="G668" s="2"/>
      <c r="H668" s="2"/>
      <c r="I668" s="162"/>
      <c r="J668" s="1">
        <f t="shared" si="64"/>
        <v>0</v>
      </c>
      <c r="K668" s="1">
        <f t="shared" si="65"/>
        <v>0</v>
      </c>
      <c r="L668" s="1138"/>
      <c r="M668" s="1139"/>
      <c r="N668" s="1139"/>
      <c r="O668" s="1140"/>
      <c r="Q668" s="272"/>
      <c r="R668" s="2"/>
      <c r="S668" s="2" t="s">
        <v>532</v>
      </c>
      <c r="T668" s="2"/>
      <c r="U668" s="20"/>
      <c r="V668" s="20"/>
      <c r="W668" s="20"/>
      <c r="X668" s="20" t="s">
        <v>532</v>
      </c>
      <c r="Y668" s="2"/>
      <c r="Z668" s="2"/>
      <c r="AA668" s="10"/>
      <c r="AB668" s="21"/>
    </row>
    <row r="669" spans="1:28" ht="15" customHeight="1" thickBot="1" x14ac:dyDescent="0.25">
      <c r="A669" s="263" t="s">
        <v>521</v>
      </c>
      <c r="B669" s="243"/>
      <c r="C669" s="3"/>
      <c r="D669" s="3"/>
      <c r="E669" s="3"/>
      <c r="F669" s="3"/>
      <c r="G669" s="3"/>
      <c r="H669" s="3"/>
      <c r="I669" s="164"/>
      <c r="J669" s="1">
        <f t="shared" si="64"/>
        <v>0</v>
      </c>
      <c r="K669" s="1">
        <f t="shared" si="65"/>
        <v>0</v>
      </c>
      <c r="L669" s="1141"/>
      <c r="M669" s="1142"/>
      <c r="N669" s="1142"/>
      <c r="O669" s="1143"/>
      <c r="Q669" s="265"/>
      <c r="R669" s="3"/>
      <c r="S669" s="3" t="s">
        <v>532</v>
      </c>
      <c r="T669" s="3"/>
      <c r="U669" s="23"/>
      <c r="V669" s="23"/>
      <c r="W669" s="23"/>
      <c r="X669" s="23" t="s">
        <v>532</v>
      </c>
      <c r="Y669" s="3"/>
      <c r="Z669" s="3"/>
      <c r="AA669" s="14"/>
      <c r="AB669" s="15"/>
    </row>
    <row r="670" spans="1:28" ht="15" customHeight="1" x14ac:dyDescent="0.2">
      <c r="C670" s="1">
        <f>SUM(C659:C669)</f>
        <v>0</v>
      </c>
      <c r="D670" s="1">
        <f>SUM(D659:D669)</f>
        <v>0</v>
      </c>
      <c r="E670" s="1">
        <v>0</v>
      </c>
      <c r="F670" s="1">
        <f>SUM(F659:F669)</f>
        <v>0</v>
      </c>
      <c r="G670" s="1">
        <f>SUM(G659:G669)</f>
        <v>0</v>
      </c>
      <c r="H670" s="1">
        <f>SUM(H659:H669)</f>
        <v>0</v>
      </c>
      <c r="I670" s="1">
        <f>SUM(I659:I669)</f>
        <v>0</v>
      </c>
      <c r="J670" s="1">
        <f t="shared" si="64"/>
        <v>0</v>
      </c>
      <c r="K670" s="1">
        <f t="shared" si="65"/>
        <v>0</v>
      </c>
      <c r="Q670" s="1" t="s">
        <v>532</v>
      </c>
    </row>
    <row r="671" spans="1:28" ht="15" customHeight="1" thickBot="1" x14ac:dyDescent="0.25"/>
    <row r="672" spans="1:28" ht="15" customHeight="1" thickBot="1" x14ac:dyDescent="0.25">
      <c r="A672" s="1121" t="s">
        <v>1016</v>
      </c>
      <c r="B672" s="1122"/>
      <c r="C672" s="1122"/>
      <c r="D672" s="1122"/>
      <c r="E672" s="1122"/>
      <c r="F672" s="1122"/>
      <c r="G672" s="1121" t="s">
        <v>1594</v>
      </c>
      <c r="H672" s="1122"/>
      <c r="I672" s="1123"/>
      <c r="L672" s="986" t="s">
        <v>588</v>
      </c>
      <c r="M672" s="987"/>
      <c r="N672" s="987"/>
      <c r="O672" s="988"/>
    </row>
    <row r="673" spans="1:29" ht="15" customHeight="1" thickBot="1" x14ac:dyDescent="0.25">
      <c r="A673" s="275" t="s">
        <v>496</v>
      </c>
      <c r="B673" s="338" t="s">
        <v>497</v>
      </c>
      <c r="C673" s="275" t="s">
        <v>498</v>
      </c>
      <c r="D673" s="275" t="s">
        <v>499</v>
      </c>
      <c r="E673" s="275" t="s">
        <v>500</v>
      </c>
      <c r="F673" s="275" t="s">
        <v>501</v>
      </c>
      <c r="G673" s="275" t="s">
        <v>502</v>
      </c>
      <c r="H673" s="275" t="s">
        <v>503</v>
      </c>
      <c r="I673" s="275" t="s">
        <v>504</v>
      </c>
      <c r="L673" s="989"/>
      <c r="M673" s="990"/>
      <c r="N673" s="990"/>
      <c r="O673" s="991"/>
      <c r="Q673" s="165" t="s">
        <v>1595</v>
      </c>
      <c r="R673" s="270" t="s">
        <v>241</v>
      </c>
      <c r="S673" s="270" t="s">
        <v>1195</v>
      </c>
      <c r="T673" s="270" t="s">
        <v>1300</v>
      </c>
      <c r="U673" s="270" t="s">
        <v>1615</v>
      </c>
      <c r="V673" s="270" t="s">
        <v>500</v>
      </c>
      <c r="W673" s="270" t="s">
        <v>1088</v>
      </c>
      <c r="X673" s="270" t="s">
        <v>242</v>
      </c>
      <c r="Y673" s="270" t="s">
        <v>1089</v>
      </c>
      <c r="Z673" s="270" t="s">
        <v>756</v>
      </c>
      <c r="AA673" s="270" t="s">
        <v>610</v>
      </c>
      <c r="AB673" s="270" t="s">
        <v>591</v>
      </c>
      <c r="AC673" s="271" t="s">
        <v>1587</v>
      </c>
    </row>
    <row r="674" spans="1:29" ht="15" customHeight="1" x14ac:dyDescent="0.2">
      <c r="A674" s="261">
        <v>1</v>
      </c>
      <c r="B674" s="239" t="s">
        <v>1589</v>
      </c>
      <c r="C674" s="240">
        <v>22</v>
      </c>
      <c r="D674" s="240">
        <v>13</v>
      </c>
      <c r="E674" s="240">
        <v>3</v>
      </c>
      <c r="F674" s="240">
        <v>6</v>
      </c>
      <c r="G674" s="240">
        <v>31</v>
      </c>
      <c r="H674" s="240">
        <v>28</v>
      </c>
      <c r="I674" s="241">
        <v>29</v>
      </c>
      <c r="J674" s="1">
        <f t="shared" si="64"/>
        <v>22</v>
      </c>
      <c r="K674" s="1">
        <f t="shared" si="65"/>
        <v>29</v>
      </c>
      <c r="L674" s="1135" t="s">
        <v>1616</v>
      </c>
      <c r="M674" s="1136"/>
      <c r="N674" s="1136"/>
      <c r="O674" s="1137"/>
      <c r="Q674" s="272" t="s">
        <v>241</v>
      </c>
      <c r="R674" s="10"/>
      <c r="S674" s="2"/>
      <c r="T674" s="20" t="s">
        <v>532</v>
      </c>
      <c r="U674" s="2"/>
      <c r="V674" s="2"/>
      <c r="W674" s="2"/>
      <c r="X674" s="2"/>
      <c r="Y674" s="2"/>
      <c r="Z674" s="2"/>
      <c r="AA674" s="2"/>
      <c r="AB674" s="2"/>
      <c r="AC674" s="162"/>
    </row>
    <row r="675" spans="1:29" ht="15" customHeight="1" x14ac:dyDescent="0.2">
      <c r="A675" s="262">
        <v>2</v>
      </c>
      <c r="B675" s="242" t="s">
        <v>245</v>
      </c>
      <c r="C675" s="2">
        <v>22</v>
      </c>
      <c r="D675" s="2">
        <v>10</v>
      </c>
      <c r="E675" s="2">
        <v>7</v>
      </c>
      <c r="F675" s="2">
        <v>5</v>
      </c>
      <c r="G675" s="2">
        <v>34</v>
      </c>
      <c r="H675" s="2">
        <v>29</v>
      </c>
      <c r="I675" s="162">
        <v>27</v>
      </c>
      <c r="J675" s="1">
        <f t="shared" si="64"/>
        <v>22</v>
      </c>
      <c r="K675" s="1">
        <f t="shared" si="65"/>
        <v>27</v>
      </c>
      <c r="L675" s="1138"/>
      <c r="M675" s="1139"/>
      <c r="N675" s="1139"/>
      <c r="O675" s="1140"/>
      <c r="Q675" s="272" t="s">
        <v>1195</v>
      </c>
      <c r="R675" s="2"/>
      <c r="S675" s="10"/>
      <c r="T675" s="20" t="s">
        <v>532</v>
      </c>
      <c r="U675" s="2"/>
      <c r="V675" s="2"/>
      <c r="W675" s="2"/>
      <c r="X675" s="2"/>
      <c r="Y675" s="2" t="s">
        <v>532</v>
      </c>
      <c r="Z675" s="2" t="s">
        <v>532</v>
      </c>
      <c r="AA675" s="2" t="s">
        <v>532</v>
      </c>
      <c r="AB675" s="2"/>
      <c r="AC675" s="162"/>
    </row>
    <row r="676" spans="1:29" ht="15" customHeight="1" x14ac:dyDescent="0.2">
      <c r="A676" s="262">
        <v>3</v>
      </c>
      <c r="B676" s="242" t="s">
        <v>1092</v>
      </c>
      <c r="C676" s="2">
        <v>22</v>
      </c>
      <c r="D676" s="2">
        <v>10</v>
      </c>
      <c r="E676" s="2">
        <v>5</v>
      </c>
      <c r="F676" s="2">
        <v>7</v>
      </c>
      <c r="G676" s="2">
        <v>49</v>
      </c>
      <c r="H676" s="2">
        <v>44</v>
      </c>
      <c r="I676" s="162">
        <v>25</v>
      </c>
      <c r="J676" s="1">
        <f t="shared" si="64"/>
        <v>22</v>
      </c>
      <c r="K676" s="1">
        <f t="shared" si="65"/>
        <v>25</v>
      </c>
      <c r="L676" s="1138"/>
      <c r="M676" s="1139"/>
      <c r="N676" s="1139"/>
      <c r="O676" s="1140"/>
      <c r="Q676" s="272" t="s">
        <v>1300</v>
      </c>
      <c r="R676" s="20"/>
      <c r="S676" s="20" t="s">
        <v>532</v>
      </c>
      <c r="T676" s="10"/>
      <c r="U676" s="2"/>
      <c r="V676" s="2"/>
      <c r="W676" s="2"/>
      <c r="X676" s="2"/>
      <c r="Y676" s="2"/>
      <c r="Z676" s="2"/>
      <c r="AA676" s="2"/>
      <c r="AB676" s="2"/>
      <c r="AC676" s="162"/>
    </row>
    <row r="677" spans="1:29" ht="15" customHeight="1" x14ac:dyDescent="0.2">
      <c r="A677" s="262">
        <v>4</v>
      </c>
      <c r="B677" s="242" t="s">
        <v>1200</v>
      </c>
      <c r="C677" s="2">
        <v>20</v>
      </c>
      <c r="D677" s="2">
        <v>10</v>
      </c>
      <c r="E677" s="2">
        <v>4</v>
      </c>
      <c r="F677" s="2">
        <v>6</v>
      </c>
      <c r="G677" s="2">
        <v>47</v>
      </c>
      <c r="H677" s="2">
        <v>27</v>
      </c>
      <c r="I677" s="162">
        <v>24</v>
      </c>
      <c r="J677" s="1">
        <f t="shared" si="64"/>
        <v>20</v>
      </c>
      <c r="K677" s="1">
        <f t="shared" si="65"/>
        <v>24</v>
      </c>
      <c r="L677" s="1138"/>
      <c r="M677" s="1139"/>
      <c r="N677" s="1139"/>
      <c r="O677" s="1140"/>
      <c r="Q677" s="272" t="s">
        <v>1615</v>
      </c>
      <c r="R677" s="2"/>
      <c r="S677" s="2"/>
      <c r="T677" s="2"/>
      <c r="U677" s="10"/>
      <c r="V677" s="2"/>
      <c r="W677" s="20" t="s">
        <v>532</v>
      </c>
      <c r="X677" s="20" t="s">
        <v>532</v>
      </c>
      <c r="Y677" s="2"/>
      <c r="Z677" s="20" t="s">
        <v>532</v>
      </c>
      <c r="AA677" s="20"/>
      <c r="AB677" s="2"/>
      <c r="AC677" s="162"/>
    </row>
    <row r="678" spans="1:29" ht="15" customHeight="1" x14ac:dyDescent="0.2">
      <c r="A678" s="262">
        <v>5</v>
      </c>
      <c r="B678" s="242" t="s">
        <v>1481</v>
      </c>
      <c r="C678" s="2">
        <v>20</v>
      </c>
      <c r="D678" s="2">
        <v>10</v>
      </c>
      <c r="E678" s="2">
        <v>2</v>
      </c>
      <c r="F678" s="2">
        <v>8</v>
      </c>
      <c r="G678" s="2">
        <v>34</v>
      </c>
      <c r="H678" s="2">
        <v>40</v>
      </c>
      <c r="I678" s="162">
        <v>22</v>
      </c>
      <c r="J678" s="1">
        <f t="shared" si="64"/>
        <v>20</v>
      </c>
      <c r="K678" s="1">
        <f t="shared" si="65"/>
        <v>22</v>
      </c>
      <c r="L678" s="1138"/>
      <c r="M678" s="1139"/>
      <c r="N678" s="1139"/>
      <c r="O678" s="1140"/>
      <c r="Q678" s="272" t="s">
        <v>500</v>
      </c>
      <c r="R678" s="2"/>
      <c r="S678" s="2"/>
      <c r="T678" s="2"/>
      <c r="U678" s="2"/>
      <c r="V678" s="10"/>
      <c r="W678" s="20" t="s">
        <v>532</v>
      </c>
      <c r="X678" s="20"/>
      <c r="Y678" s="2"/>
      <c r="Z678" s="20"/>
      <c r="AA678" s="20"/>
      <c r="AB678" s="2"/>
      <c r="AC678" s="162"/>
    </row>
    <row r="679" spans="1:29" ht="15" customHeight="1" x14ac:dyDescent="0.2">
      <c r="A679" s="262">
        <v>6</v>
      </c>
      <c r="B679" s="242" t="s">
        <v>1094</v>
      </c>
      <c r="C679" s="2">
        <v>19</v>
      </c>
      <c r="D679" s="2">
        <v>8</v>
      </c>
      <c r="E679" s="2">
        <v>5</v>
      </c>
      <c r="F679" s="2">
        <v>6</v>
      </c>
      <c r="G679" s="2">
        <v>32</v>
      </c>
      <c r="H679" s="2">
        <v>28</v>
      </c>
      <c r="I679" s="162">
        <v>21</v>
      </c>
      <c r="J679" s="1">
        <f t="shared" si="64"/>
        <v>19</v>
      </c>
      <c r="K679" s="1">
        <f t="shared" si="65"/>
        <v>21</v>
      </c>
      <c r="L679" s="1138"/>
      <c r="M679" s="1139"/>
      <c r="N679" s="1139"/>
      <c r="O679" s="1140"/>
      <c r="Q679" s="272" t="s">
        <v>1088</v>
      </c>
      <c r="R679" s="2"/>
      <c r="S679" s="2"/>
      <c r="T679" s="2"/>
      <c r="U679" s="20"/>
      <c r="V679" s="20" t="s">
        <v>532</v>
      </c>
      <c r="W679" s="10"/>
      <c r="X679" s="20"/>
      <c r="Y679" s="2"/>
      <c r="Z679" s="20"/>
      <c r="AA679" s="20"/>
      <c r="AB679" s="2"/>
      <c r="AC679" s="162"/>
    </row>
    <row r="680" spans="1:29" ht="15" customHeight="1" x14ac:dyDescent="0.2">
      <c r="A680" s="262">
        <v>7</v>
      </c>
      <c r="B680" s="242" t="s">
        <v>1093</v>
      </c>
      <c r="C680" s="2">
        <v>19</v>
      </c>
      <c r="D680" s="2">
        <v>7</v>
      </c>
      <c r="E680" s="2">
        <v>6</v>
      </c>
      <c r="F680" s="2">
        <v>6</v>
      </c>
      <c r="G680" s="2">
        <v>43</v>
      </c>
      <c r="H680" s="2">
        <v>34</v>
      </c>
      <c r="I680" s="162">
        <v>20</v>
      </c>
      <c r="J680" s="1">
        <f t="shared" si="64"/>
        <v>19</v>
      </c>
      <c r="K680" s="1">
        <f t="shared" si="65"/>
        <v>20</v>
      </c>
      <c r="L680" s="1138"/>
      <c r="M680" s="1139"/>
      <c r="N680" s="1139"/>
      <c r="O680" s="1140"/>
      <c r="Q680" s="272" t="s">
        <v>242</v>
      </c>
      <c r="R680" s="2"/>
      <c r="S680" s="2"/>
      <c r="T680" s="2"/>
      <c r="U680" s="20"/>
      <c r="V680" s="20"/>
      <c r="W680" s="2"/>
      <c r="X680" s="10"/>
      <c r="Y680" s="2"/>
      <c r="Z680" s="20" t="s">
        <v>532</v>
      </c>
      <c r="AA680" s="20" t="s">
        <v>532</v>
      </c>
      <c r="AB680" s="2"/>
      <c r="AC680" s="162"/>
    </row>
    <row r="681" spans="1:29" ht="15" customHeight="1" x14ac:dyDescent="0.2">
      <c r="A681" s="262">
        <v>8</v>
      </c>
      <c r="B681" s="242" t="s">
        <v>1199</v>
      </c>
      <c r="C681" s="2">
        <v>19</v>
      </c>
      <c r="D681" s="2">
        <v>8</v>
      </c>
      <c r="E681" s="2">
        <v>2</v>
      </c>
      <c r="F681" s="2">
        <v>9</v>
      </c>
      <c r="G681" s="2">
        <v>26</v>
      </c>
      <c r="H681" s="2">
        <v>45</v>
      </c>
      <c r="I681" s="162">
        <v>18</v>
      </c>
      <c r="J681" s="1">
        <f t="shared" si="64"/>
        <v>19</v>
      </c>
      <c r="K681" s="1">
        <f t="shared" si="65"/>
        <v>18</v>
      </c>
      <c r="L681" s="1138"/>
      <c r="M681" s="1139"/>
      <c r="N681" s="1139"/>
      <c r="O681" s="1140"/>
      <c r="Q681" s="272" t="s">
        <v>1089</v>
      </c>
      <c r="R681" s="2"/>
      <c r="S681" s="2" t="s">
        <v>532</v>
      </c>
      <c r="T681" s="2"/>
      <c r="U681" s="20"/>
      <c r="V681" s="20"/>
      <c r="W681" s="20"/>
      <c r="X681" s="20" t="s">
        <v>532</v>
      </c>
      <c r="Y681" s="10"/>
      <c r="Z681" s="2"/>
      <c r="AA681" s="20"/>
      <c r="AB681" s="2"/>
      <c r="AC681" s="162"/>
    </row>
    <row r="682" spans="1:29" ht="15" customHeight="1" x14ac:dyDescent="0.2">
      <c r="A682" s="262">
        <v>9</v>
      </c>
      <c r="B682" s="242" t="s">
        <v>244</v>
      </c>
      <c r="C682" s="2">
        <v>20</v>
      </c>
      <c r="D682" s="2">
        <v>6</v>
      </c>
      <c r="E682" s="2">
        <v>5</v>
      </c>
      <c r="F682" s="2">
        <v>9</v>
      </c>
      <c r="G682" s="2">
        <v>35</v>
      </c>
      <c r="H682" s="2">
        <v>42</v>
      </c>
      <c r="I682" s="162">
        <v>17</v>
      </c>
      <c r="J682" s="1">
        <f t="shared" si="64"/>
        <v>20</v>
      </c>
      <c r="K682" s="1">
        <f t="shared" si="65"/>
        <v>17</v>
      </c>
      <c r="L682" s="1138"/>
      <c r="M682" s="1139"/>
      <c r="N682" s="1139"/>
      <c r="O682" s="1140"/>
      <c r="Q682" s="272" t="s">
        <v>756</v>
      </c>
      <c r="R682" s="2"/>
      <c r="S682" s="2" t="s">
        <v>532</v>
      </c>
      <c r="T682" s="2"/>
      <c r="U682" s="20"/>
      <c r="V682" s="20"/>
      <c r="W682" s="20"/>
      <c r="X682" s="20"/>
      <c r="Y682" s="2"/>
      <c r="Z682" s="10"/>
      <c r="AA682" s="20"/>
      <c r="AB682" s="2"/>
      <c r="AC682" s="162"/>
    </row>
    <row r="683" spans="1:29" ht="15" customHeight="1" x14ac:dyDescent="0.2">
      <c r="A683" s="262">
        <v>10</v>
      </c>
      <c r="B683" s="242" t="s">
        <v>1617</v>
      </c>
      <c r="C683" s="2">
        <v>21</v>
      </c>
      <c r="D683" s="2">
        <v>4</v>
      </c>
      <c r="E683" s="2">
        <v>6</v>
      </c>
      <c r="F683" s="2">
        <v>11</v>
      </c>
      <c r="G683" s="2">
        <v>39</v>
      </c>
      <c r="H683" s="2">
        <v>39</v>
      </c>
      <c r="I683" s="162">
        <v>14</v>
      </c>
      <c r="J683" s="1">
        <f t="shared" si="64"/>
        <v>21</v>
      </c>
      <c r="K683" s="1">
        <f t="shared" si="65"/>
        <v>14</v>
      </c>
      <c r="L683" s="1138"/>
      <c r="M683" s="1139"/>
      <c r="N683" s="1139"/>
      <c r="O683" s="1140"/>
      <c r="Q683" s="272" t="s">
        <v>610</v>
      </c>
      <c r="R683" s="2"/>
      <c r="S683" s="2" t="s">
        <v>532</v>
      </c>
      <c r="T683" s="2"/>
      <c r="U683" s="20"/>
      <c r="V683" s="20"/>
      <c r="W683" s="20"/>
      <c r="X683" s="20" t="s">
        <v>532</v>
      </c>
      <c r="Y683" s="2"/>
      <c r="Z683" s="2"/>
      <c r="AA683" s="10"/>
      <c r="AB683" s="2"/>
      <c r="AC683" s="162"/>
    </row>
    <row r="684" spans="1:29" ht="15" customHeight="1" x14ac:dyDescent="0.2">
      <c r="A684" s="262" t="s">
        <v>1618</v>
      </c>
      <c r="B684" s="242" t="s">
        <v>1023</v>
      </c>
      <c r="C684" s="2">
        <v>19</v>
      </c>
      <c r="D684" s="2">
        <v>6</v>
      </c>
      <c r="E684" s="2">
        <v>1</v>
      </c>
      <c r="F684" s="2">
        <v>12</v>
      </c>
      <c r="G684" s="2">
        <v>22</v>
      </c>
      <c r="H684" s="2">
        <v>34</v>
      </c>
      <c r="I684" s="162">
        <v>13</v>
      </c>
      <c r="J684" s="1">
        <f t="shared" si="64"/>
        <v>19</v>
      </c>
      <c r="K684" s="1">
        <f t="shared" si="65"/>
        <v>13</v>
      </c>
      <c r="L684" s="1138"/>
      <c r="M684" s="1139"/>
      <c r="N684" s="1139"/>
      <c r="O684" s="1140"/>
      <c r="Q684" s="272" t="s">
        <v>591</v>
      </c>
      <c r="R684" s="2"/>
      <c r="S684" s="2"/>
      <c r="T684" s="2" t="s">
        <v>532</v>
      </c>
      <c r="U684" s="2"/>
      <c r="V684" s="2"/>
      <c r="W684" s="2" t="s">
        <v>532</v>
      </c>
      <c r="X684" s="2"/>
      <c r="Y684" s="2"/>
      <c r="Z684" s="2"/>
      <c r="AA684" s="2"/>
      <c r="AB684" s="10"/>
      <c r="AC684" s="21"/>
    </row>
    <row r="685" spans="1:29" ht="15" customHeight="1" thickBot="1" x14ac:dyDescent="0.25">
      <c r="A685" s="263" t="s">
        <v>1618</v>
      </c>
      <c r="B685" s="243" t="s">
        <v>617</v>
      </c>
      <c r="C685" s="3">
        <v>21</v>
      </c>
      <c r="D685" s="3">
        <v>4</v>
      </c>
      <c r="E685" s="3">
        <v>5</v>
      </c>
      <c r="F685" s="3">
        <v>12</v>
      </c>
      <c r="G685" s="3">
        <v>26</v>
      </c>
      <c r="H685" s="3">
        <v>45</v>
      </c>
      <c r="I685" s="164">
        <v>13</v>
      </c>
      <c r="J685" s="1">
        <f t="shared" si="64"/>
        <v>21</v>
      </c>
      <c r="K685" s="1">
        <f t="shared" si="65"/>
        <v>13</v>
      </c>
      <c r="L685" s="1141"/>
      <c r="M685" s="1142"/>
      <c r="N685" s="1142"/>
      <c r="O685" s="1143"/>
      <c r="Q685" s="265" t="s">
        <v>1587</v>
      </c>
      <c r="R685" s="3"/>
      <c r="S685" s="3"/>
      <c r="T685" s="3"/>
      <c r="U685" s="3" t="s">
        <v>532</v>
      </c>
      <c r="V685" s="3"/>
      <c r="W685" s="3"/>
      <c r="X685" s="3" t="s">
        <v>532</v>
      </c>
      <c r="Y685" s="3"/>
      <c r="Z685" s="3"/>
      <c r="AA685" s="3"/>
      <c r="AB685" s="14"/>
      <c r="AC685" s="15"/>
    </row>
    <row r="686" spans="1:29" ht="15" customHeight="1" x14ac:dyDescent="0.2">
      <c r="C686" s="1">
        <v>244</v>
      </c>
      <c r="D686" s="1">
        <v>96</v>
      </c>
      <c r="E686" s="1">
        <v>51</v>
      </c>
      <c r="F686" s="1">
        <v>97</v>
      </c>
      <c r="G686" s="1">
        <v>418</v>
      </c>
      <c r="H686" s="1">
        <v>435</v>
      </c>
      <c r="I686" s="1">
        <v>243</v>
      </c>
      <c r="J686" s="1">
        <f t="shared" si="64"/>
        <v>244</v>
      </c>
      <c r="K686" s="1">
        <f t="shared" si="65"/>
        <v>243</v>
      </c>
      <c r="L686" s="156" t="s">
        <v>532</v>
      </c>
    </row>
    <row r="687" spans="1:29" ht="15" customHeight="1" thickBot="1" x14ac:dyDescent="0.25"/>
    <row r="688" spans="1:29" ht="15" customHeight="1" thickBot="1" x14ac:dyDescent="0.25">
      <c r="A688" s="1124" t="s">
        <v>1410</v>
      </c>
      <c r="B688" s="1125"/>
      <c r="C688" s="1125"/>
      <c r="D688" s="1125"/>
      <c r="E688" s="1125"/>
      <c r="F688" s="1125"/>
      <c r="G688" s="1121" t="s">
        <v>1594</v>
      </c>
      <c r="H688" s="1122"/>
      <c r="I688" s="1123"/>
      <c r="L688" s="945" t="s">
        <v>495</v>
      </c>
      <c r="M688" s="946"/>
      <c r="N688" s="946"/>
      <c r="O688" s="947"/>
    </row>
    <row r="689" spans="1:29" ht="15" customHeight="1" thickBot="1" x14ac:dyDescent="0.25">
      <c r="A689" s="265" t="s">
        <v>496</v>
      </c>
      <c r="B689" s="266" t="s">
        <v>497</v>
      </c>
      <c r="C689" s="267" t="s">
        <v>498</v>
      </c>
      <c r="D689" s="267" t="s">
        <v>499</v>
      </c>
      <c r="E689" s="267" t="s">
        <v>500</v>
      </c>
      <c r="F689" s="267" t="s">
        <v>501</v>
      </c>
      <c r="G689" s="268" t="s">
        <v>502</v>
      </c>
      <c r="H689" s="268" t="s">
        <v>503</v>
      </c>
      <c r="I689" s="269" t="s">
        <v>504</v>
      </c>
      <c r="L689" s="948"/>
      <c r="M689" s="949"/>
      <c r="N689" s="949"/>
      <c r="O689" s="950"/>
      <c r="Q689" s="165" t="s">
        <v>1595</v>
      </c>
      <c r="R689" s="270" t="s">
        <v>241</v>
      </c>
      <c r="S689" s="270" t="s">
        <v>590</v>
      </c>
      <c r="T689" s="270" t="s">
        <v>564</v>
      </c>
      <c r="U689" s="270" t="s">
        <v>500</v>
      </c>
      <c r="V689" s="270" t="s">
        <v>59</v>
      </c>
      <c r="W689" s="270" t="s">
        <v>911</v>
      </c>
      <c r="X689" s="270" t="s">
        <v>1411</v>
      </c>
      <c r="Y689" s="271" t="s">
        <v>704</v>
      </c>
    </row>
    <row r="690" spans="1:29" ht="15" customHeight="1" x14ac:dyDescent="0.2">
      <c r="A690" s="261" t="s">
        <v>521</v>
      </c>
      <c r="B690" s="239" t="s">
        <v>1498</v>
      </c>
      <c r="C690" s="240"/>
      <c r="D690" s="240"/>
      <c r="E690" s="240"/>
      <c r="F690" s="240"/>
      <c r="G690" s="240"/>
      <c r="H690" s="240"/>
      <c r="I690" s="241"/>
      <c r="J690" s="1">
        <f t="shared" si="64"/>
        <v>0</v>
      </c>
      <c r="K690" s="1">
        <f t="shared" si="65"/>
        <v>0</v>
      </c>
      <c r="L690" s="1135" t="s">
        <v>528</v>
      </c>
      <c r="M690" s="1136"/>
      <c r="N690" s="1136"/>
      <c r="O690" s="1137"/>
      <c r="Q690" s="272" t="s">
        <v>241</v>
      </c>
      <c r="R690" s="10"/>
      <c r="S690" s="20" t="s">
        <v>532</v>
      </c>
      <c r="T690" s="20"/>
      <c r="U690" s="2"/>
      <c r="V690" s="20"/>
      <c r="W690" s="20"/>
      <c r="X690" s="2"/>
      <c r="Y690" s="162"/>
      <c r="AB690" s="1" t="s">
        <v>532</v>
      </c>
    </row>
    <row r="691" spans="1:29" ht="15" customHeight="1" x14ac:dyDescent="0.2">
      <c r="A691" s="262" t="s">
        <v>521</v>
      </c>
      <c r="B691" s="242" t="s">
        <v>1414</v>
      </c>
      <c r="C691" s="2"/>
      <c r="D691" s="2"/>
      <c r="E691" s="2"/>
      <c r="F691" s="2"/>
      <c r="G691" s="2"/>
      <c r="H691" s="2"/>
      <c r="I691" s="162"/>
      <c r="J691" s="1">
        <f t="shared" si="64"/>
        <v>0</v>
      </c>
      <c r="K691" s="1">
        <f t="shared" si="65"/>
        <v>0</v>
      </c>
      <c r="L691" s="1138"/>
      <c r="M691" s="1139"/>
      <c r="N691" s="1139"/>
      <c r="O691" s="1140"/>
      <c r="Q691" s="272" t="s">
        <v>590</v>
      </c>
      <c r="R691" s="20" t="s">
        <v>532</v>
      </c>
      <c r="S691" s="10"/>
      <c r="T691" s="20"/>
      <c r="U691" s="2"/>
      <c r="V691" s="20"/>
      <c r="W691" s="20"/>
      <c r="X691" s="2"/>
      <c r="Y691" s="162"/>
    </row>
    <row r="692" spans="1:29" ht="15" customHeight="1" x14ac:dyDescent="0.2">
      <c r="A692" s="262" t="s">
        <v>521</v>
      </c>
      <c r="B692" s="242" t="s">
        <v>1415</v>
      </c>
      <c r="C692" s="2"/>
      <c r="D692" s="2"/>
      <c r="E692" s="2"/>
      <c r="F692" s="2"/>
      <c r="G692" s="2"/>
      <c r="H692" s="2"/>
      <c r="I692" s="162"/>
      <c r="J692" s="1">
        <f t="shared" si="64"/>
        <v>0</v>
      </c>
      <c r="K692" s="1">
        <f t="shared" si="65"/>
        <v>0</v>
      </c>
      <c r="L692" s="1138"/>
      <c r="M692" s="1139"/>
      <c r="N692" s="1139"/>
      <c r="O692" s="1140"/>
      <c r="Q692" s="272" t="s">
        <v>564</v>
      </c>
      <c r="R692" s="20"/>
      <c r="S692" s="2"/>
      <c r="T692" s="10"/>
      <c r="U692" s="2"/>
      <c r="V692" s="20" t="s">
        <v>532</v>
      </c>
      <c r="W692" s="20" t="s">
        <v>532</v>
      </c>
      <c r="X692" s="2"/>
      <c r="Y692" s="162"/>
    </row>
    <row r="693" spans="1:29" ht="15" customHeight="1" x14ac:dyDescent="0.2">
      <c r="A693" s="262" t="s">
        <v>521</v>
      </c>
      <c r="B693" s="242" t="s">
        <v>617</v>
      </c>
      <c r="C693" s="2"/>
      <c r="D693" s="2"/>
      <c r="E693" s="2"/>
      <c r="F693" s="2"/>
      <c r="G693" s="2"/>
      <c r="H693" s="2"/>
      <c r="I693" s="162"/>
      <c r="J693" s="1">
        <f t="shared" si="64"/>
        <v>0</v>
      </c>
      <c r="K693" s="1">
        <f t="shared" si="65"/>
        <v>0</v>
      </c>
      <c r="L693" s="1138"/>
      <c r="M693" s="1139"/>
      <c r="N693" s="1139"/>
      <c r="O693" s="1140"/>
      <c r="Q693" s="272" t="s">
        <v>500</v>
      </c>
      <c r="R693" s="20"/>
      <c r="S693" s="20"/>
      <c r="T693" s="20" t="s">
        <v>532</v>
      </c>
      <c r="U693" s="10"/>
      <c r="V693" s="2"/>
      <c r="W693" s="20"/>
      <c r="X693" s="2"/>
      <c r="Y693" s="162"/>
    </row>
    <row r="694" spans="1:29" ht="15" customHeight="1" x14ac:dyDescent="0.2">
      <c r="A694" s="262" t="s">
        <v>521</v>
      </c>
      <c r="B694" s="242" t="s">
        <v>1416</v>
      </c>
      <c r="C694" s="2"/>
      <c r="D694" s="2"/>
      <c r="E694" s="2"/>
      <c r="F694" s="2"/>
      <c r="G694" s="2"/>
      <c r="H694" s="2"/>
      <c r="I694" s="162"/>
      <c r="J694" s="1">
        <f t="shared" si="64"/>
        <v>0</v>
      </c>
      <c r="K694" s="1">
        <f t="shared" si="65"/>
        <v>0</v>
      </c>
      <c r="L694" s="1138"/>
      <c r="M694" s="1139"/>
      <c r="N694" s="1139"/>
      <c r="O694" s="1140"/>
      <c r="Q694" s="272" t="s">
        <v>59</v>
      </c>
      <c r="R694" s="20"/>
      <c r="S694" s="20"/>
      <c r="T694" s="20"/>
      <c r="U694" s="2"/>
      <c r="V694" s="10"/>
      <c r="W694" s="20"/>
      <c r="X694" s="2"/>
      <c r="Y694" s="162"/>
    </row>
    <row r="695" spans="1:29" ht="15" customHeight="1" x14ac:dyDescent="0.2">
      <c r="A695" s="262" t="s">
        <v>521</v>
      </c>
      <c r="B695" s="242" t="s">
        <v>337</v>
      </c>
      <c r="C695" s="2"/>
      <c r="D695" s="2"/>
      <c r="E695" s="2"/>
      <c r="F695" s="2"/>
      <c r="G695" s="2"/>
      <c r="H695" s="2"/>
      <c r="I695" s="162"/>
      <c r="J695" s="1">
        <f t="shared" si="64"/>
        <v>0</v>
      </c>
      <c r="K695" s="1">
        <f t="shared" si="65"/>
        <v>0</v>
      </c>
      <c r="L695" s="1138"/>
      <c r="M695" s="1139"/>
      <c r="N695" s="1139"/>
      <c r="O695" s="1140"/>
      <c r="Q695" s="272" t="s">
        <v>911</v>
      </c>
      <c r="R695" s="20"/>
      <c r="S695" s="20"/>
      <c r="T695" s="20" t="s">
        <v>532</v>
      </c>
      <c r="U695" s="2"/>
      <c r="V695" s="2"/>
      <c r="W695" s="10"/>
      <c r="X695" s="2"/>
      <c r="Y695" s="162"/>
    </row>
    <row r="696" spans="1:29" ht="15" customHeight="1" x14ac:dyDescent="0.2">
      <c r="A696" s="262" t="s">
        <v>521</v>
      </c>
      <c r="B696" s="242" t="s">
        <v>1417</v>
      </c>
      <c r="C696" s="2"/>
      <c r="D696" s="2"/>
      <c r="E696" s="2"/>
      <c r="F696" s="2"/>
      <c r="G696" s="2"/>
      <c r="H696" s="2"/>
      <c r="I696" s="162"/>
      <c r="J696" s="1">
        <f t="shared" si="64"/>
        <v>0</v>
      </c>
      <c r="K696" s="1">
        <f t="shared" si="65"/>
        <v>0</v>
      </c>
      <c r="L696" s="1138"/>
      <c r="M696" s="1139"/>
      <c r="N696" s="1139"/>
      <c r="O696" s="1140"/>
      <c r="Q696" s="272" t="s">
        <v>1411</v>
      </c>
      <c r="R696" s="2"/>
      <c r="S696" s="2" t="s">
        <v>532</v>
      </c>
      <c r="T696" s="2"/>
      <c r="U696" s="2"/>
      <c r="V696" s="2"/>
      <c r="W696" s="2"/>
      <c r="X696" s="10"/>
      <c r="Y696" s="21"/>
    </row>
    <row r="697" spans="1:29" ht="15" customHeight="1" thickBot="1" x14ac:dyDescent="0.25">
      <c r="A697" s="263" t="s">
        <v>521</v>
      </c>
      <c r="B697" s="243" t="s">
        <v>1419</v>
      </c>
      <c r="C697" s="3"/>
      <c r="D697" s="3"/>
      <c r="E697" s="3"/>
      <c r="F697" s="3"/>
      <c r="G697" s="3"/>
      <c r="H697" s="3"/>
      <c r="I697" s="164"/>
      <c r="J697" s="1">
        <f t="shared" si="64"/>
        <v>0</v>
      </c>
      <c r="K697" s="1">
        <f t="shared" si="65"/>
        <v>0</v>
      </c>
      <c r="L697" s="1141"/>
      <c r="M697" s="1142"/>
      <c r="N697" s="1142"/>
      <c r="O697" s="1143"/>
      <c r="Q697" s="265" t="s">
        <v>704</v>
      </c>
      <c r="R697" s="3"/>
      <c r="S697" s="3"/>
      <c r="T697" s="3" t="s">
        <v>532</v>
      </c>
      <c r="U697" s="3"/>
      <c r="V697" s="3"/>
      <c r="W697" s="3"/>
      <c r="X697" s="14"/>
      <c r="Y697" s="15"/>
    </row>
    <row r="698" spans="1:29" ht="15" customHeight="1" x14ac:dyDescent="0.2">
      <c r="C698" s="1">
        <v>0</v>
      </c>
      <c r="D698" s="1">
        <v>0</v>
      </c>
      <c r="E698" s="1">
        <v>0</v>
      </c>
      <c r="F698" s="1">
        <v>0</v>
      </c>
      <c r="G698" s="1">
        <v>0</v>
      </c>
      <c r="H698" s="1">
        <v>0</v>
      </c>
      <c r="I698" s="1">
        <v>0</v>
      </c>
      <c r="J698" s="1">
        <f t="shared" si="64"/>
        <v>0</v>
      </c>
      <c r="K698" s="1">
        <f t="shared" si="65"/>
        <v>0</v>
      </c>
      <c r="L698" s="156" t="s">
        <v>532</v>
      </c>
    </row>
    <row r="699" spans="1:29" ht="15" customHeight="1" thickBot="1" x14ac:dyDescent="0.25"/>
    <row r="700" spans="1:29" ht="15" customHeight="1" thickBot="1" x14ac:dyDescent="0.25">
      <c r="A700" s="1129" t="s">
        <v>347</v>
      </c>
      <c r="B700" s="1130"/>
      <c r="C700" s="1130"/>
      <c r="D700" s="1130"/>
      <c r="E700" s="1130"/>
      <c r="F700" s="1130"/>
      <c r="G700" s="1126" t="s">
        <v>1594</v>
      </c>
      <c r="H700" s="1127"/>
      <c r="I700" s="1128"/>
      <c r="L700" s="986" t="s">
        <v>588</v>
      </c>
      <c r="M700" s="987"/>
      <c r="N700" s="987"/>
      <c r="O700" s="988"/>
    </row>
    <row r="701" spans="1:29" ht="15" customHeight="1" thickBot="1" x14ac:dyDescent="0.25">
      <c r="A701" s="281" t="s">
        <v>496</v>
      </c>
      <c r="B701" s="282" t="s">
        <v>497</v>
      </c>
      <c r="C701" s="283" t="s">
        <v>498</v>
      </c>
      <c r="D701" s="283" t="s">
        <v>499</v>
      </c>
      <c r="E701" s="283" t="s">
        <v>500</v>
      </c>
      <c r="F701" s="283" t="s">
        <v>501</v>
      </c>
      <c r="G701" s="284" t="s">
        <v>502</v>
      </c>
      <c r="H701" s="284" t="s">
        <v>503</v>
      </c>
      <c r="I701" s="285" t="s">
        <v>504</v>
      </c>
      <c r="L701" s="989"/>
      <c r="M701" s="990"/>
      <c r="N701" s="990"/>
      <c r="O701" s="991"/>
      <c r="Q701" s="165" t="s">
        <v>1595</v>
      </c>
      <c r="R701" s="287" t="s">
        <v>633</v>
      </c>
      <c r="S701" s="287" t="s">
        <v>1502</v>
      </c>
      <c r="T701" s="287" t="s">
        <v>1590</v>
      </c>
      <c r="U701" s="287" t="s">
        <v>541</v>
      </c>
      <c r="V701" s="287" t="s">
        <v>744</v>
      </c>
      <c r="W701" s="287" t="s">
        <v>847</v>
      </c>
      <c r="X701" s="287" t="s">
        <v>500</v>
      </c>
      <c r="Y701" s="287" t="s">
        <v>1028</v>
      </c>
      <c r="Z701" s="287" t="s">
        <v>990</v>
      </c>
      <c r="AA701" s="287" t="s">
        <v>811</v>
      </c>
      <c r="AB701" s="287" t="s">
        <v>514</v>
      </c>
      <c r="AC701" s="288" t="s">
        <v>704</v>
      </c>
    </row>
    <row r="702" spans="1:29" ht="15" customHeight="1" x14ac:dyDescent="0.2">
      <c r="A702" s="289">
        <v>1</v>
      </c>
      <c r="B702" s="239" t="s">
        <v>737</v>
      </c>
      <c r="C702" s="240">
        <v>20</v>
      </c>
      <c r="D702" s="240">
        <v>16</v>
      </c>
      <c r="E702" s="240">
        <v>1</v>
      </c>
      <c r="F702" s="240">
        <v>3</v>
      </c>
      <c r="G702" s="240">
        <v>52</v>
      </c>
      <c r="H702" s="240">
        <v>15</v>
      </c>
      <c r="I702" s="241">
        <v>33</v>
      </c>
      <c r="J702" s="1">
        <f t="shared" si="64"/>
        <v>20</v>
      </c>
      <c r="K702" s="1">
        <f t="shared" si="65"/>
        <v>33</v>
      </c>
      <c r="L702" s="1135" t="s">
        <v>2512</v>
      </c>
      <c r="M702" s="1136"/>
      <c r="N702" s="1136"/>
      <c r="O702" s="1137"/>
      <c r="Q702" s="286" t="s">
        <v>633</v>
      </c>
      <c r="R702" s="10"/>
      <c r="S702" s="354" t="s">
        <v>532</v>
      </c>
      <c r="T702" s="20"/>
      <c r="U702" s="2"/>
      <c r="V702" s="20"/>
      <c r="W702" s="20"/>
      <c r="X702" s="2"/>
      <c r="Y702" s="2"/>
      <c r="Z702" s="2"/>
      <c r="AA702" s="2"/>
      <c r="AB702" s="2"/>
      <c r="AC702" s="162"/>
    </row>
    <row r="703" spans="1:29" ht="15" customHeight="1" x14ac:dyDescent="0.2">
      <c r="A703" s="279">
        <v>2</v>
      </c>
      <c r="B703" s="242" t="s">
        <v>392</v>
      </c>
      <c r="C703" s="2">
        <v>20</v>
      </c>
      <c r="D703" s="2">
        <v>15</v>
      </c>
      <c r="E703" s="2">
        <v>3</v>
      </c>
      <c r="F703" s="2">
        <v>2</v>
      </c>
      <c r="G703" s="2">
        <v>68</v>
      </c>
      <c r="H703" s="2">
        <v>19</v>
      </c>
      <c r="I703" s="162">
        <v>33</v>
      </c>
      <c r="J703" s="1">
        <f t="shared" si="64"/>
        <v>20</v>
      </c>
      <c r="K703" s="1">
        <f t="shared" si="65"/>
        <v>33</v>
      </c>
      <c r="L703" s="1138"/>
      <c r="M703" s="1139"/>
      <c r="N703" s="1139"/>
      <c r="O703" s="1140"/>
      <c r="Q703" s="286" t="s">
        <v>1502</v>
      </c>
      <c r="R703" s="354" t="s">
        <v>532</v>
      </c>
      <c r="S703" s="10"/>
      <c r="T703" s="354"/>
      <c r="U703" s="349"/>
      <c r="V703" s="354"/>
      <c r="W703" s="354"/>
      <c r="X703" s="349"/>
      <c r="Y703" s="349"/>
      <c r="Z703" s="349"/>
      <c r="AA703" s="349"/>
      <c r="AB703" s="349"/>
      <c r="AC703" s="351"/>
    </row>
    <row r="704" spans="1:29" ht="15" customHeight="1" x14ac:dyDescent="0.2">
      <c r="A704" s="279">
        <v>3</v>
      </c>
      <c r="B704" s="242" t="s">
        <v>1036</v>
      </c>
      <c r="C704" s="2">
        <v>20</v>
      </c>
      <c r="D704" s="2">
        <v>11</v>
      </c>
      <c r="E704" s="2">
        <v>4</v>
      </c>
      <c r="F704" s="2">
        <v>5</v>
      </c>
      <c r="G704" s="2">
        <v>39</v>
      </c>
      <c r="H704" s="2">
        <v>28</v>
      </c>
      <c r="I704" s="162">
        <v>26</v>
      </c>
      <c r="J704" s="1">
        <f t="shared" si="64"/>
        <v>20</v>
      </c>
      <c r="K704" s="1">
        <f t="shared" si="65"/>
        <v>26</v>
      </c>
      <c r="L704" s="1138"/>
      <c r="M704" s="1139"/>
      <c r="N704" s="1139"/>
      <c r="O704" s="1140"/>
      <c r="Q704" s="286" t="s">
        <v>1590</v>
      </c>
      <c r="R704" s="20"/>
      <c r="S704" s="349"/>
      <c r="T704" s="10"/>
      <c r="U704" s="2"/>
      <c r="V704" s="20" t="s">
        <v>532</v>
      </c>
      <c r="W704" s="20" t="s">
        <v>532</v>
      </c>
      <c r="X704" s="2" t="s">
        <v>532</v>
      </c>
      <c r="Y704" s="2"/>
      <c r="Z704" s="2"/>
      <c r="AA704" s="2"/>
      <c r="AB704" s="2"/>
      <c r="AC704" s="162"/>
    </row>
    <row r="705" spans="1:29" ht="15" customHeight="1" x14ac:dyDescent="0.2">
      <c r="A705" s="279">
        <v>4</v>
      </c>
      <c r="B705" s="242" t="s">
        <v>740</v>
      </c>
      <c r="C705" s="2">
        <v>20</v>
      </c>
      <c r="D705" s="2">
        <v>11</v>
      </c>
      <c r="E705" s="2">
        <v>3</v>
      </c>
      <c r="F705" s="2">
        <v>6</v>
      </c>
      <c r="G705" s="2">
        <v>38</v>
      </c>
      <c r="H705" s="2">
        <v>18</v>
      </c>
      <c r="I705" s="162">
        <v>25</v>
      </c>
      <c r="J705" s="1">
        <f t="shared" si="64"/>
        <v>20</v>
      </c>
      <c r="K705" s="1">
        <f t="shared" si="65"/>
        <v>25</v>
      </c>
      <c r="L705" s="1138"/>
      <c r="M705" s="1139"/>
      <c r="N705" s="1139"/>
      <c r="O705" s="1140"/>
      <c r="Q705" s="286" t="s">
        <v>541</v>
      </c>
      <c r="R705" s="20"/>
      <c r="S705" s="354"/>
      <c r="T705" s="20" t="s">
        <v>532</v>
      </c>
      <c r="U705" s="10"/>
      <c r="V705" s="2"/>
      <c r="W705" s="20"/>
      <c r="X705" s="2"/>
      <c r="Y705" s="2"/>
      <c r="Z705" s="2"/>
      <c r="AA705" s="2"/>
      <c r="AB705" s="2"/>
      <c r="AC705" s="162"/>
    </row>
    <row r="706" spans="1:29" ht="15" customHeight="1" x14ac:dyDescent="0.2">
      <c r="A706" s="279">
        <v>5</v>
      </c>
      <c r="B706" s="242" t="s">
        <v>70</v>
      </c>
      <c r="C706" s="2">
        <v>20</v>
      </c>
      <c r="D706" s="2">
        <v>9</v>
      </c>
      <c r="E706" s="2">
        <v>5</v>
      </c>
      <c r="F706" s="2">
        <v>6</v>
      </c>
      <c r="G706" s="2">
        <v>40</v>
      </c>
      <c r="H706" s="2">
        <v>34</v>
      </c>
      <c r="I706" s="162">
        <v>23</v>
      </c>
      <c r="J706" s="1">
        <f t="shared" si="64"/>
        <v>20</v>
      </c>
      <c r="K706" s="1">
        <f t="shared" si="65"/>
        <v>23</v>
      </c>
      <c r="L706" s="1138"/>
      <c r="M706" s="1139"/>
      <c r="N706" s="1139"/>
      <c r="O706" s="1140"/>
      <c r="Q706" s="286" t="s">
        <v>744</v>
      </c>
      <c r="R706" s="20"/>
      <c r="S706" s="354"/>
      <c r="T706" s="20"/>
      <c r="U706" s="2"/>
      <c r="V706" s="10"/>
      <c r="W706" s="20"/>
      <c r="X706" s="20"/>
      <c r="Y706" s="2"/>
      <c r="Z706" s="20"/>
      <c r="AA706" s="20"/>
      <c r="AB706" s="2"/>
      <c r="AC706" s="162"/>
    </row>
    <row r="707" spans="1:29" ht="15" customHeight="1" x14ac:dyDescent="0.2">
      <c r="A707" s="279">
        <v>6</v>
      </c>
      <c r="B707" s="242" t="s">
        <v>829</v>
      </c>
      <c r="C707" s="2">
        <v>20</v>
      </c>
      <c r="D707" s="2">
        <v>8</v>
      </c>
      <c r="E707" s="2">
        <v>6</v>
      </c>
      <c r="F707" s="2">
        <v>6</v>
      </c>
      <c r="G707" s="2">
        <v>42</v>
      </c>
      <c r="H707" s="2">
        <v>34</v>
      </c>
      <c r="I707" s="162">
        <v>22</v>
      </c>
      <c r="J707" s="1">
        <f t="shared" si="64"/>
        <v>20</v>
      </c>
      <c r="K707" s="1">
        <f t="shared" si="65"/>
        <v>22</v>
      </c>
      <c r="L707" s="1138"/>
      <c r="M707" s="1139"/>
      <c r="N707" s="1139"/>
      <c r="O707" s="1140"/>
      <c r="Q707" s="286" t="s">
        <v>847</v>
      </c>
      <c r="R707" s="20"/>
      <c r="S707" s="354"/>
      <c r="T707" s="20" t="s">
        <v>532</v>
      </c>
      <c r="U707" s="2"/>
      <c r="V707" s="2"/>
      <c r="W707" s="10"/>
      <c r="X707" s="20"/>
      <c r="Y707" s="2"/>
      <c r="Z707" s="20"/>
      <c r="AA707" s="20"/>
      <c r="AB707" s="2"/>
      <c r="AC707" s="162"/>
    </row>
    <row r="708" spans="1:29" ht="15" customHeight="1" x14ac:dyDescent="0.2">
      <c r="A708" s="279">
        <v>8</v>
      </c>
      <c r="B708" s="242" t="s">
        <v>247</v>
      </c>
      <c r="C708" s="2">
        <v>20</v>
      </c>
      <c r="D708" s="2">
        <v>7</v>
      </c>
      <c r="E708" s="2">
        <v>3</v>
      </c>
      <c r="F708" s="2">
        <v>10</v>
      </c>
      <c r="G708" s="2">
        <v>19</v>
      </c>
      <c r="H708" s="2">
        <v>39</v>
      </c>
      <c r="I708" s="162">
        <v>17</v>
      </c>
      <c r="J708" s="1">
        <f t="shared" si="64"/>
        <v>20</v>
      </c>
      <c r="K708" s="1">
        <f t="shared" si="65"/>
        <v>17</v>
      </c>
      <c r="L708" s="1138"/>
      <c r="M708" s="1139"/>
      <c r="N708" s="1139"/>
      <c r="O708" s="1140"/>
      <c r="Q708" s="286" t="s">
        <v>500</v>
      </c>
      <c r="R708" s="2"/>
      <c r="S708" s="349"/>
      <c r="T708" s="2"/>
      <c r="U708" s="2"/>
      <c r="V708" s="20"/>
      <c r="W708" s="2"/>
      <c r="X708" s="10"/>
      <c r="Y708" s="2"/>
      <c r="Z708" s="20" t="s">
        <v>532</v>
      </c>
      <c r="AA708" s="20" t="s">
        <v>532</v>
      </c>
      <c r="AB708" s="2"/>
      <c r="AC708" s="162"/>
    </row>
    <row r="709" spans="1:29" ht="15" customHeight="1" x14ac:dyDescent="0.2">
      <c r="A709" s="279">
        <v>9</v>
      </c>
      <c r="B709" s="242" t="s">
        <v>1102</v>
      </c>
      <c r="C709" s="2">
        <v>20</v>
      </c>
      <c r="D709" s="2">
        <v>6</v>
      </c>
      <c r="E709" s="2">
        <v>5</v>
      </c>
      <c r="F709" s="2">
        <v>9</v>
      </c>
      <c r="G709" s="2">
        <v>22</v>
      </c>
      <c r="H709" s="2">
        <v>44</v>
      </c>
      <c r="I709" s="162">
        <v>17</v>
      </c>
      <c r="J709" s="1">
        <f t="shared" si="64"/>
        <v>20</v>
      </c>
      <c r="K709" s="1">
        <f t="shared" si="65"/>
        <v>17</v>
      </c>
      <c r="L709" s="1138"/>
      <c r="M709" s="1139"/>
      <c r="N709" s="1139"/>
      <c r="O709" s="1140"/>
      <c r="Q709" s="286" t="s">
        <v>1028</v>
      </c>
      <c r="R709" s="2"/>
      <c r="S709" s="349"/>
      <c r="T709" s="2"/>
      <c r="U709" s="2"/>
      <c r="V709" s="20"/>
      <c r="W709" s="20"/>
      <c r="X709" s="20" t="s">
        <v>532</v>
      </c>
      <c r="Y709" s="10"/>
      <c r="Z709" s="2"/>
      <c r="AA709" s="20"/>
      <c r="AB709" s="2"/>
      <c r="AC709" s="162"/>
    </row>
    <row r="710" spans="1:29" ht="15" customHeight="1" x14ac:dyDescent="0.2">
      <c r="A710" s="279">
        <v>10</v>
      </c>
      <c r="B710" s="242" t="s">
        <v>1619</v>
      </c>
      <c r="C710" s="2">
        <v>20</v>
      </c>
      <c r="D710" s="2">
        <v>3</v>
      </c>
      <c r="E710" s="2">
        <v>1</v>
      </c>
      <c r="F710" s="2">
        <v>16</v>
      </c>
      <c r="G710" s="2">
        <v>15</v>
      </c>
      <c r="H710" s="2">
        <v>30</v>
      </c>
      <c r="I710" s="162">
        <v>7</v>
      </c>
      <c r="J710" s="1">
        <f t="shared" si="64"/>
        <v>20</v>
      </c>
      <c r="K710" s="1">
        <f t="shared" si="65"/>
        <v>7</v>
      </c>
      <c r="L710" s="1138"/>
      <c r="M710" s="1139"/>
      <c r="N710" s="1139"/>
      <c r="O710" s="1140"/>
      <c r="Q710" s="286" t="s">
        <v>990</v>
      </c>
      <c r="R710" s="2"/>
      <c r="S710" s="349"/>
      <c r="T710" s="2"/>
      <c r="U710" s="2"/>
      <c r="V710" s="20"/>
      <c r="W710" s="20"/>
      <c r="X710" s="20"/>
      <c r="Y710" s="2"/>
      <c r="Z710" s="10"/>
      <c r="AA710" s="20"/>
      <c r="AB710" s="2"/>
      <c r="AC710" s="162"/>
    </row>
    <row r="711" spans="1:29" ht="15" customHeight="1" x14ac:dyDescent="0.2">
      <c r="A711" s="279">
        <v>11</v>
      </c>
      <c r="B711" s="242" t="s">
        <v>1592</v>
      </c>
      <c r="C711" s="2">
        <v>17</v>
      </c>
      <c r="D711" s="2">
        <v>2</v>
      </c>
      <c r="E711" s="2">
        <v>2</v>
      </c>
      <c r="F711" s="2">
        <v>13</v>
      </c>
      <c r="G711" s="2">
        <v>24</v>
      </c>
      <c r="H711" s="2">
        <v>54</v>
      </c>
      <c r="I711" s="162">
        <v>6</v>
      </c>
      <c r="J711" s="1">
        <f t="shared" si="64"/>
        <v>17</v>
      </c>
      <c r="K711" s="1">
        <f t="shared" si="65"/>
        <v>6</v>
      </c>
      <c r="L711" s="1138"/>
      <c r="M711" s="1139"/>
      <c r="N711" s="1139"/>
      <c r="O711" s="1140"/>
      <c r="Q711" s="286" t="s">
        <v>811</v>
      </c>
      <c r="R711" s="2"/>
      <c r="S711" s="349"/>
      <c r="T711" s="2"/>
      <c r="U711" s="2"/>
      <c r="V711" s="20"/>
      <c r="W711" s="20"/>
      <c r="X711" s="20" t="s">
        <v>532</v>
      </c>
      <c r="Y711" s="2"/>
      <c r="Z711" s="2"/>
      <c r="AA711" s="10"/>
      <c r="AB711" s="2"/>
      <c r="AC711" s="162"/>
    </row>
    <row r="712" spans="1:29" ht="15" customHeight="1" x14ac:dyDescent="0.2">
      <c r="A712" s="279">
        <v>12</v>
      </c>
      <c r="B712" s="242" t="s">
        <v>1507</v>
      </c>
      <c r="C712" s="2">
        <v>20</v>
      </c>
      <c r="D712" s="2">
        <v>2</v>
      </c>
      <c r="E712" s="2">
        <v>1</v>
      </c>
      <c r="F712" s="2">
        <v>17</v>
      </c>
      <c r="G712" s="2">
        <v>8</v>
      </c>
      <c r="H712" s="2">
        <v>38</v>
      </c>
      <c r="I712" s="162">
        <v>5</v>
      </c>
      <c r="J712" s="1">
        <f t="shared" si="64"/>
        <v>20</v>
      </c>
      <c r="K712" s="1">
        <f t="shared" si="65"/>
        <v>5</v>
      </c>
      <c r="L712" s="1138"/>
      <c r="M712" s="1139"/>
      <c r="N712" s="1139"/>
      <c r="O712" s="1140"/>
      <c r="Q712" s="286" t="s">
        <v>514</v>
      </c>
      <c r="R712" s="2"/>
      <c r="S712" s="349"/>
      <c r="T712" s="2" t="s">
        <v>532</v>
      </c>
      <c r="U712" s="2"/>
      <c r="V712" s="2"/>
      <c r="W712" s="2" t="s">
        <v>532</v>
      </c>
      <c r="X712" s="2"/>
      <c r="Y712" s="2"/>
      <c r="Z712" s="2"/>
      <c r="AA712" s="2"/>
      <c r="AB712" s="10"/>
      <c r="AC712" s="21"/>
    </row>
    <row r="713" spans="1:29" ht="15" customHeight="1" thickBot="1" x14ac:dyDescent="0.25">
      <c r="A713" s="280" t="s">
        <v>533</v>
      </c>
      <c r="B713" s="243" t="s">
        <v>1509</v>
      </c>
      <c r="C713" s="3">
        <v>0</v>
      </c>
      <c r="D713" s="3">
        <v>0</v>
      </c>
      <c r="E713" s="3">
        <v>0</v>
      </c>
      <c r="F713" s="3">
        <v>0</v>
      </c>
      <c r="G713" s="3">
        <v>0</v>
      </c>
      <c r="H713" s="3">
        <v>0</v>
      </c>
      <c r="I713" s="164">
        <v>0</v>
      </c>
      <c r="J713" s="1">
        <f t="shared" si="64"/>
        <v>0</v>
      </c>
      <c r="K713" s="1">
        <f t="shared" si="65"/>
        <v>0</v>
      </c>
      <c r="L713" s="1141"/>
      <c r="M713" s="1142"/>
      <c r="N713" s="1142"/>
      <c r="O713" s="1143"/>
      <c r="Q713" s="281" t="s">
        <v>704</v>
      </c>
      <c r="R713" s="3"/>
      <c r="S713" s="350"/>
      <c r="T713" s="3"/>
      <c r="U713" s="3"/>
      <c r="V713" s="3"/>
      <c r="W713" s="3"/>
      <c r="X713" s="3" t="s">
        <v>532</v>
      </c>
      <c r="Y713" s="3"/>
      <c r="Z713" s="3"/>
      <c r="AA713" s="3"/>
      <c r="AB713" s="14"/>
      <c r="AC713" s="15"/>
    </row>
    <row r="714" spans="1:29" ht="15" customHeight="1" x14ac:dyDescent="0.2">
      <c r="C714" s="1">
        <f t="shared" ref="C714:I714" si="66">SUM(C702:C713)</f>
        <v>217</v>
      </c>
      <c r="D714" s="1">
        <f t="shared" si="66"/>
        <v>90</v>
      </c>
      <c r="E714" s="1">
        <f t="shared" si="66"/>
        <v>34</v>
      </c>
      <c r="F714" s="1">
        <f t="shared" si="66"/>
        <v>93</v>
      </c>
      <c r="G714" s="1">
        <f t="shared" si="66"/>
        <v>367</v>
      </c>
      <c r="H714" s="1">
        <f t="shared" si="66"/>
        <v>353</v>
      </c>
      <c r="I714" s="1">
        <f t="shared" si="66"/>
        <v>214</v>
      </c>
      <c r="J714" s="1">
        <f t="shared" si="64"/>
        <v>217</v>
      </c>
      <c r="K714" s="1">
        <f t="shared" si="65"/>
        <v>214</v>
      </c>
    </row>
    <row r="715" spans="1:29" ht="15" customHeight="1" thickBot="1" x14ac:dyDescent="0.25">
      <c r="V715" s="1" t="s">
        <v>532</v>
      </c>
    </row>
    <row r="716" spans="1:29" ht="15" customHeight="1" thickBot="1" x14ac:dyDescent="0.25">
      <c r="A716" s="1129" t="s">
        <v>1380</v>
      </c>
      <c r="B716" s="1130"/>
      <c r="C716" s="1130"/>
      <c r="D716" s="1130"/>
      <c r="E716" s="1130"/>
      <c r="F716" s="1130"/>
      <c r="G716" s="1126" t="s">
        <v>1565</v>
      </c>
      <c r="H716" s="1127"/>
      <c r="I716" s="1128"/>
      <c r="L716" s="945" t="s">
        <v>495</v>
      </c>
      <c r="M716" s="946"/>
      <c r="N716" s="946"/>
      <c r="O716" s="947"/>
    </row>
    <row r="717" spans="1:29" ht="15" customHeight="1" thickBot="1" x14ac:dyDescent="0.25">
      <c r="A717" s="281" t="s">
        <v>496</v>
      </c>
      <c r="B717" s="282" t="s">
        <v>497</v>
      </c>
      <c r="C717" s="283" t="s">
        <v>498</v>
      </c>
      <c r="D717" s="283" t="s">
        <v>499</v>
      </c>
      <c r="E717" s="283" t="s">
        <v>500</v>
      </c>
      <c r="F717" s="283" t="s">
        <v>501</v>
      </c>
      <c r="G717" s="284" t="s">
        <v>502</v>
      </c>
      <c r="H717" s="284" t="s">
        <v>503</v>
      </c>
      <c r="I717" s="285" t="s">
        <v>504</v>
      </c>
      <c r="L717" s="948"/>
      <c r="M717" s="949"/>
      <c r="N717" s="949"/>
      <c r="O717" s="950"/>
      <c r="Q717" s="165" t="s">
        <v>1566</v>
      </c>
      <c r="R717" s="287" t="s">
        <v>541</v>
      </c>
      <c r="S717" s="287" t="s">
        <v>547</v>
      </c>
      <c r="T717" s="287"/>
      <c r="U717" s="287"/>
      <c r="V717" s="288"/>
      <c r="W717" s="336" t="s">
        <v>541</v>
      </c>
      <c r="X717" s="287" t="s">
        <v>547</v>
      </c>
      <c r="Y717" s="287"/>
      <c r="Z717" s="287"/>
      <c r="AA717" s="288"/>
    </row>
    <row r="718" spans="1:29" ht="15" customHeight="1" x14ac:dyDescent="0.2">
      <c r="A718" s="289" t="s">
        <v>521</v>
      </c>
      <c r="B718" s="239" t="s">
        <v>1620</v>
      </c>
      <c r="C718" s="240"/>
      <c r="D718" s="240"/>
      <c r="E718" s="240"/>
      <c r="F718" s="240"/>
      <c r="G718" s="240"/>
      <c r="H718" s="240"/>
      <c r="I718" s="241"/>
      <c r="J718" s="1">
        <f t="shared" ref="J718:J790" si="67">D718+E718+F718</f>
        <v>0</v>
      </c>
      <c r="K718" s="1">
        <f t="shared" ref="K718:K790" si="68">D718*2+E718</f>
        <v>0</v>
      </c>
      <c r="L718" s="1135" t="s">
        <v>528</v>
      </c>
      <c r="M718" s="1136"/>
      <c r="N718" s="1136"/>
      <c r="O718" s="1137"/>
      <c r="Q718" s="286" t="s">
        <v>541</v>
      </c>
      <c r="R718" s="10"/>
      <c r="S718" s="2"/>
      <c r="T718" s="20"/>
      <c r="U718" s="2"/>
      <c r="V718" s="162"/>
      <c r="W718" s="10"/>
      <c r="X718" s="2"/>
      <c r="Y718" s="20"/>
      <c r="Z718" s="2"/>
      <c r="AA718" s="162"/>
    </row>
    <row r="719" spans="1:29" ht="15" customHeight="1" x14ac:dyDescent="0.2">
      <c r="A719" s="279" t="s">
        <v>521</v>
      </c>
      <c r="B719" s="242" t="s">
        <v>71</v>
      </c>
      <c r="C719" s="2"/>
      <c r="D719" s="2"/>
      <c r="E719" s="2"/>
      <c r="F719" s="2"/>
      <c r="G719" s="2"/>
      <c r="H719" s="2"/>
      <c r="I719" s="162"/>
      <c r="J719" s="1">
        <f t="shared" si="67"/>
        <v>0</v>
      </c>
      <c r="K719" s="1">
        <f t="shared" si="68"/>
        <v>0</v>
      </c>
      <c r="L719" s="1138"/>
      <c r="M719" s="1139"/>
      <c r="N719" s="1139"/>
      <c r="O719" s="1140"/>
      <c r="Q719" s="286" t="s">
        <v>547</v>
      </c>
      <c r="R719" s="2"/>
      <c r="S719" s="10"/>
      <c r="T719" s="20"/>
      <c r="U719" s="2"/>
      <c r="V719" s="162"/>
      <c r="W719" s="2"/>
      <c r="X719" s="10"/>
      <c r="Y719" s="20"/>
      <c r="Z719" s="2"/>
      <c r="AA719" s="162"/>
    </row>
    <row r="720" spans="1:29" ht="15" customHeight="1" x14ac:dyDescent="0.2">
      <c r="A720" s="279"/>
      <c r="B720" s="242"/>
      <c r="C720" s="2"/>
      <c r="D720" s="2"/>
      <c r="E720" s="2"/>
      <c r="F720" s="2"/>
      <c r="G720" s="2"/>
      <c r="H720" s="2"/>
      <c r="I720" s="162"/>
      <c r="J720" s="1">
        <f t="shared" si="67"/>
        <v>0</v>
      </c>
      <c r="K720" s="1">
        <f t="shared" si="68"/>
        <v>0</v>
      </c>
      <c r="L720" s="1138"/>
      <c r="M720" s="1139"/>
      <c r="N720" s="1139"/>
      <c r="O720" s="1140"/>
      <c r="Q720" s="286"/>
      <c r="R720" s="2"/>
      <c r="S720" s="2"/>
      <c r="T720" s="10"/>
      <c r="U720" s="2"/>
      <c r="V720" s="162"/>
      <c r="W720" s="2"/>
      <c r="X720" s="2"/>
      <c r="Y720" s="10"/>
      <c r="Z720" s="2"/>
      <c r="AA720" s="162"/>
    </row>
    <row r="721" spans="1:27" ht="15" customHeight="1" x14ac:dyDescent="0.2">
      <c r="A721" s="279"/>
      <c r="B721" s="242"/>
      <c r="C721" s="2"/>
      <c r="D721" s="2"/>
      <c r="E721" s="2"/>
      <c r="F721" s="2"/>
      <c r="G721" s="2"/>
      <c r="H721" s="2"/>
      <c r="I721" s="162"/>
      <c r="J721" s="1">
        <f t="shared" si="67"/>
        <v>0</v>
      </c>
      <c r="K721" s="1">
        <f t="shared" si="68"/>
        <v>0</v>
      </c>
      <c r="L721" s="1138"/>
      <c r="M721" s="1139"/>
      <c r="N721" s="1139"/>
      <c r="O721" s="1140"/>
      <c r="Q721" s="286"/>
      <c r="R721" s="2"/>
      <c r="S721" s="2"/>
      <c r="T721" s="2"/>
      <c r="U721" s="10"/>
      <c r="V721" s="21"/>
      <c r="W721" s="2"/>
      <c r="X721" s="2"/>
      <c r="Y721" s="2"/>
      <c r="Z721" s="10"/>
      <c r="AA721" s="21"/>
    </row>
    <row r="722" spans="1:27" ht="15" customHeight="1" thickBot="1" x14ac:dyDescent="0.25">
      <c r="A722" s="280"/>
      <c r="B722" s="243"/>
      <c r="C722" s="3"/>
      <c r="D722" s="3"/>
      <c r="E722" s="3"/>
      <c r="F722" s="3"/>
      <c r="G722" s="3"/>
      <c r="H722" s="3"/>
      <c r="I722" s="164"/>
      <c r="J722" s="1">
        <f t="shared" si="67"/>
        <v>0</v>
      </c>
      <c r="K722" s="1">
        <f t="shared" si="68"/>
        <v>0</v>
      </c>
      <c r="L722" s="1141"/>
      <c r="M722" s="1142"/>
      <c r="N722" s="1142"/>
      <c r="O722" s="1143"/>
      <c r="Q722" s="281"/>
      <c r="R722" s="3"/>
      <c r="S722" s="3"/>
      <c r="T722" s="3"/>
      <c r="U722" s="14"/>
      <c r="V722" s="15"/>
      <c r="W722" s="3"/>
      <c r="X722" s="3"/>
      <c r="Y722" s="3"/>
      <c r="Z722" s="14"/>
      <c r="AA722" s="15"/>
    </row>
    <row r="723" spans="1:27" ht="15" customHeight="1" x14ac:dyDescent="0.2">
      <c r="C723" s="1">
        <f t="shared" ref="C723:I723" si="69">SUM(C718:C722)</f>
        <v>0</v>
      </c>
      <c r="D723" s="1">
        <f t="shared" si="69"/>
        <v>0</v>
      </c>
      <c r="E723" s="1">
        <f t="shared" si="69"/>
        <v>0</v>
      </c>
      <c r="F723" s="1">
        <f t="shared" si="69"/>
        <v>0</v>
      </c>
      <c r="G723" s="1">
        <f t="shared" si="69"/>
        <v>0</v>
      </c>
      <c r="H723" s="1">
        <f t="shared" si="69"/>
        <v>0</v>
      </c>
      <c r="I723" s="1">
        <f t="shared" si="69"/>
        <v>0</v>
      </c>
      <c r="J723" s="1">
        <f t="shared" si="67"/>
        <v>0</v>
      </c>
      <c r="K723" s="1">
        <f t="shared" si="68"/>
        <v>0</v>
      </c>
    </row>
    <row r="724" spans="1:27" ht="15" customHeight="1" thickBot="1" x14ac:dyDescent="0.25"/>
    <row r="725" spans="1:27" ht="15" customHeight="1" thickBot="1" x14ac:dyDescent="0.25">
      <c r="A725" s="1147" t="s">
        <v>1106</v>
      </c>
      <c r="B725" s="1148"/>
      <c r="C725" s="1148"/>
      <c r="D725" s="1148"/>
      <c r="E725" s="1148"/>
      <c r="F725" s="1148"/>
      <c r="G725" s="1144" t="s">
        <v>1594</v>
      </c>
      <c r="H725" s="1145"/>
      <c r="I725" s="1146"/>
      <c r="L725" s="945" t="s">
        <v>495</v>
      </c>
      <c r="M725" s="946"/>
      <c r="N725" s="946"/>
      <c r="O725" s="947"/>
    </row>
    <row r="726" spans="1:27" ht="15" customHeight="1" thickBot="1" x14ac:dyDescent="0.25">
      <c r="A726" s="292" t="s">
        <v>496</v>
      </c>
      <c r="B726" s="298" t="s">
        <v>497</v>
      </c>
      <c r="C726" s="299" t="s">
        <v>498</v>
      </c>
      <c r="D726" s="299" t="s">
        <v>499</v>
      </c>
      <c r="E726" s="299" t="s">
        <v>500</v>
      </c>
      <c r="F726" s="299" t="s">
        <v>501</v>
      </c>
      <c r="G726" s="300" t="s">
        <v>502</v>
      </c>
      <c r="H726" s="300" t="s">
        <v>503</v>
      </c>
      <c r="I726" s="301" t="s">
        <v>504</v>
      </c>
      <c r="L726" s="948"/>
      <c r="M726" s="949"/>
      <c r="N726" s="949"/>
      <c r="O726" s="950"/>
      <c r="Q726" s="165" t="s">
        <v>1595</v>
      </c>
      <c r="R726" s="293" t="s">
        <v>716</v>
      </c>
      <c r="S726" s="293"/>
      <c r="T726" s="293"/>
      <c r="U726" s="293"/>
      <c r="V726" s="293"/>
      <c r="W726" s="293"/>
      <c r="X726" s="293"/>
      <c r="Y726" s="294"/>
    </row>
    <row r="727" spans="1:27" ht="15" customHeight="1" x14ac:dyDescent="0.2">
      <c r="A727" s="295" t="s">
        <v>521</v>
      </c>
      <c r="B727" s="239" t="s">
        <v>1107</v>
      </c>
      <c r="C727" s="240" t="s">
        <v>532</v>
      </c>
      <c r="D727" s="240"/>
      <c r="E727" s="240"/>
      <c r="F727" s="240"/>
      <c r="G727" s="240"/>
      <c r="H727" s="240"/>
      <c r="I727" s="241"/>
      <c r="J727" s="1">
        <f t="shared" ref="J727:J735" si="70">D727+E727+F727</f>
        <v>0</v>
      </c>
      <c r="K727" s="1">
        <f t="shared" ref="K727:K735" si="71">D727*2+E727</f>
        <v>0</v>
      </c>
      <c r="L727" s="1135" t="s">
        <v>528</v>
      </c>
      <c r="M727" s="1136"/>
      <c r="N727" s="1136"/>
      <c r="O727" s="1137"/>
      <c r="Q727" s="291" t="s">
        <v>716</v>
      </c>
      <c r="R727" s="10"/>
      <c r="S727" s="20" t="s">
        <v>532</v>
      </c>
      <c r="T727" s="20"/>
      <c r="U727" s="2"/>
      <c r="V727" s="20"/>
      <c r="W727" s="20"/>
      <c r="X727" s="2"/>
      <c r="Y727" s="162"/>
    </row>
    <row r="728" spans="1:27" ht="15" customHeight="1" x14ac:dyDescent="0.2">
      <c r="A728" s="296" t="s">
        <v>521</v>
      </c>
      <c r="B728" s="242"/>
      <c r="C728" s="2"/>
      <c r="D728" s="2"/>
      <c r="E728" s="2"/>
      <c r="F728" s="2"/>
      <c r="G728" s="2"/>
      <c r="H728" s="2"/>
      <c r="I728" s="162"/>
      <c r="J728" s="1">
        <f t="shared" si="70"/>
        <v>0</v>
      </c>
      <c r="K728" s="1">
        <f t="shared" si="71"/>
        <v>0</v>
      </c>
      <c r="L728" s="1138"/>
      <c r="M728" s="1139"/>
      <c r="N728" s="1139"/>
      <c r="O728" s="1140"/>
      <c r="Q728" s="291"/>
      <c r="R728" s="20" t="s">
        <v>532</v>
      </c>
      <c r="S728" s="10"/>
      <c r="T728" s="20"/>
      <c r="U728" s="2"/>
      <c r="V728" s="20"/>
      <c r="W728" s="20"/>
      <c r="X728" s="2"/>
      <c r="Y728" s="162"/>
    </row>
    <row r="729" spans="1:27" ht="15" customHeight="1" x14ac:dyDescent="0.2">
      <c r="A729" s="296" t="s">
        <v>521</v>
      </c>
      <c r="B729" s="242"/>
      <c r="C729" s="2"/>
      <c r="D729" s="2"/>
      <c r="E729" s="2"/>
      <c r="F729" s="2"/>
      <c r="G729" s="2"/>
      <c r="H729" s="2"/>
      <c r="I729" s="162"/>
      <c r="L729" s="1138"/>
      <c r="M729" s="1139"/>
      <c r="N729" s="1139"/>
      <c r="O729" s="1140"/>
      <c r="Q729" s="291"/>
      <c r="R729" s="20"/>
      <c r="S729" s="2"/>
      <c r="T729" s="10"/>
      <c r="U729" s="2"/>
      <c r="V729" s="20" t="s">
        <v>532</v>
      </c>
      <c r="W729" s="20" t="s">
        <v>532</v>
      </c>
      <c r="X729" s="2"/>
      <c r="Y729" s="162"/>
    </row>
    <row r="730" spans="1:27" ht="15" customHeight="1" x14ac:dyDescent="0.2">
      <c r="A730" s="296" t="s">
        <v>521</v>
      </c>
      <c r="B730" s="242"/>
      <c r="C730" s="2"/>
      <c r="D730" s="2"/>
      <c r="E730" s="2"/>
      <c r="F730" s="2"/>
      <c r="G730" s="2"/>
      <c r="H730" s="2"/>
      <c r="I730" s="162"/>
      <c r="L730" s="1138"/>
      <c r="M730" s="1139"/>
      <c r="N730" s="1139"/>
      <c r="O730" s="1140"/>
      <c r="Q730" s="291"/>
      <c r="R730" s="20"/>
      <c r="S730" s="20"/>
      <c r="T730" s="20" t="s">
        <v>532</v>
      </c>
      <c r="U730" s="10"/>
      <c r="V730" s="2"/>
      <c r="W730" s="20"/>
      <c r="X730" s="2"/>
      <c r="Y730" s="162"/>
    </row>
    <row r="731" spans="1:27" ht="15" customHeight="1" x14ac:dyDescent="0.2">
      <c r="A731" s="296" t="s">
        <v>521</v>
      </c>
      <c r="B731" s="242"/>
      <c r="C731" s="2"/>
      <c r="D731" s="2"/>
      <c r="E731" s="2"/>
      <c r="F731" s="2"/>
      <c r="G731" s="2"/>
      <c r="H731" s="2"/>
      <c r="I731" s="162"/>
      <c r="J731" s="1">
        <f t="shared" si="70"/>
        <v>0</v>
      </c>
      <c r="K731" s="1">
        <f t="shared" si="71"/>
        <v>0</v>
      </c>
      <c r="L731" s="1138"/>
      <c r="M731" s="1139"/>
      <c r="N731" s="1139"/>
      <c r="O731" s="1140"/>
      <c r="Q731" s="291"/>
      <c r="R731" s="20"/>
      <c r="S731" s="20"/>
      <c r="T731" s="20"/>
      <c r="U731" s="2"/>
      <c r="V731" s="10"/>
      <c r="W731" s="20"/>
      <c r="X731" s="2"/>
      <c r="Y731" s="162"/>
    </row>
    <row r="732" spans="1:27" ht="15" customHeight="1" x14ac:dyDescent="0.2">
      <c r="A732" s="296" t="s">
        <v>521</v>
      </c>
      <c r="B732" s="242"/>
      <c r="C732" s="2"/>
      <c r="D732" s="2"/>
      <c r="E732" s="2"/>
      <c r="F732" s="2"/>
      <c r="G732" s="2"/>
      <c r="H732" s="2"/>
      <c r="I732" s="162"/>
      <c r="J732" s="1">
        <f t="shared" si="70"/>
        <v>0</v>
      </c>
      <c r="K732" s="1">
        <f t="shared" si="71"/>
        <v>0</v>
      </c>
      <c r="L732" s="1138"/>
      <c r="M732" s="1139"/>
      <c r="N732" s="1139"/>
      <c r="O732" s="1140"/>
      <c r="Q732" s="291"/>
      <c r="R732" s="20"/>
      <c r="S732" s="20"/>
      <c r="T732" s="20" t="s">
        <v>532</v>
      </c>
      <c r="U732" s="2"/>
      <c r="V732" s="2"/>
      <c r="W732" s="10"/>
      <c r="X732" s="2"/>
      <c r="Y732" s="162"/>
    </row>
    <row r="733" spans="1:27" ht="15" customHeight="1" x14ac:dyDescent="0.2">
      <c r="A733" s="296" t="s">
        <v>521</v>
      </c>
      <c r="B733" s="242"/>
      <c r="C733" s="2"/>
      <c r="D733" s="2"/>
      <c r="E733" s="2"/>
      <c r="F733" s="2"/>
      <c r="G733" s="2"/>
      <c r="H733" s="2"/>
      <c r="I733" s="162"/>
      <c r="J733" s="1">
        <f t="shared" si="70"/>
        <v>0</v>
      </c>
      <c r="K733" s="1">
        <f t="shared" si="71"/>
        <v>0</v>
      </c>
      <c r="L733" s="1138"/>
      <c r="M733" s="1139"/>
      <c r="N733" s="1139"/>
      <c r="O733" s="1140"/>
      <c r="Q733" s="291"/>
      <c r="R733" s="2"/>
      <c r="S733" s="2" t="s">
        <v>532</v>
      </c>
      <c r="T733" s="2"/>
      <c r="U733" s="2"/>
      <c r="V733" s="2"/>
      <c r="W733" s="2"/>
      <c r="X733" s="10"/>
      <c r="Y733" s="21"/>
    </row>
    <row r="734" spans="1:27" ht="15" customHeight="1" thickBot="1" x14ac:dyDescent="0.25">
      <c r="A734" s="297" t="s">
        <v>521</v>
      </c>
      <c r="B734" s="243"/>
      <c r="C734" s="3"/>
      <c r="D734" s="3"/>
      <c r="E734" s="3"/>
      <c r="F734" s="3"/>
      <c r="G734" s="3" t="s">
        <v>532</v>
      </c>
      <c r="H734" s="3" t="s">
        <v>532</v>
      </c>
      <c r="I734" s="164" t="s">
        <v>532</v>
      </c>
      <c r="J734" s="1">
        <f t="shared" si="70"/>
        <v>0</v>
      </c>
      <c r="K734" s="1">
        <f t="shared" si="71"/>
        <v>0</v>
      </c>
      <c r="L734" s="1141"/>
      <c r="M734" s="1142"/>
      <c r="N734" s="1142"/>
      <c r="O734" s="1143"/>
      <c r="Q734" s="292"/>
      <c r="R734" s="3"/>
      <c r="S734" s="3"/>
      <c r="T734" s="3" t="s">
        <v>532</v>
      </c>
      <c r="U734" s="3"/>
      <c r="V734" s="3"/>
      <c r="W734" s="3"/>
      <c r="X734" s="14"/>
      <c r="Y734" s="15"/>
    </row>
    <row r="735" spans="1:27" ht="15" customHeight="1" x14ac:dyDescent="0.2">
      <c r="C735" s="1">
        <v>0</v>
      </c>
      <c r="D735" s="1">
        <v>0</v>
      </c>
      <c r="E735" s="1">
        <v>0</v>
      </c>
      <c r="F735" s="1">
        <v>0</v>
      </c>
      <c r="G735" s="1">
        <v>0</v>
      </c>
      <c r="H735" s="1">
        <v>0</v>
      </c>
      <c r="I735" s="1">
        <v>0</v>
      </c>
      <c r="J735" s="1">
        <f t="shared" si="70"/>
        <v>0</v>
      </c>
      <c r="K735" s="1">
        <f t="shared" si="71"/>
        <v>0</v>
      </c>
      <c r="L735" s="156" t="s">
        <v>532</v>
      </c>
    </row>
    <row r="736" spans="1:27" ht="15" customHeight="1" thickBot="1" x14ac:dyDescent="0.25"/>
    <row r="737" spans="1:31" ht="15" customHeight="1" x14ac:dyDescent="0.2">
      <c r="A737" s="1131" t="s">
        <v>491</v>
      </c>
      <c r="B737" s="1132"/>
      <c r="C737" s="1170" t="s">
        <v>1621</v>
      </c>
      <c r="D737" s="1171"/>
      <c r="E737" s="1171"/>
      <c r="F737" s="1171"/>
      <c r="G737" s="1171"/>
      <c r="H737" s="1171"/>
      <c r="I737" s="1172"/>
    </row>
    <row r="738" spans="1:31" ht="15" customHeight="1" thickBot="1" x14ac:dyDescent="0.25">
      <c r="A738" s="1133"/>
      <c r="B738" s="1134"/>
      <c r="C738" s="1173"/>
      <c r="D738" s="1174"/>
      <c r="E738" s="1174"/>
      <c r="F738" s="1174"/>
      <c r="G738" s="1174"/>
      <c r="H738" s="1174"/>
      <c r="I738" s="1175"/>
    </row>
    <row r="739" spans="1:31" ht="15" customHeight="1" thickBot="1" x14ac:dyDescent="0.25"/>
    <row r="740" spans="1:31" ht="15" customHeight="1" thickBot="1" x14ac:dyDescent="0.25">
      <c r="A740" s="1117" t="s">
        <v>395</v>
      </c>
      <c r="B740" s="1118"/>
      <c r="C740" s="1118"/>
      <c r="D740" s="1118"/>
      <c r="E740" s="1118"/>
      <c r="F740" s="1118"/>
      <c r="G740" s="1111" t="s">
        <v>1621</v>
      </c>
      <c r="H740" s="1112"/>
      <c r="I740" s="1113"/>
      <c r="L740" s="986" t="s">
        <v>588</v>
      </c>
      <c r="M740" s="987"/>
      <c r="N740" s="987"/>
      <c r="O740" s="988"/>
    </row>
    <row r="741" spans="1:31" ht="15" customHeight="1" thickBot="1" x14ac:dyDescent="0.25">
      <c r="A741" s="231" t="s">
        <v>496</v>
      </c>
      <c r="B741" s="232" t="s">
        <v>497</v>
      </c>
      <c r="C741" s="233" t="s">
        <v>498</v>
      </c>
      <c r="D741" s="233" t="s">
        <v>499</v>
      </c>
      <c r="E741" s="233" t="s">
        <v>500</v>
      </c>
      <c r="F741" s="233" t="s">
        <v>501</v>
      </c>
      <c r="G741" s="234" t="s">
        <v>502</v>
      </c>
      <c r="H741" s="234" t="s">
        <v>503</v>
      </c>
      <c r="I741" s="235" t="s">
        <v>504</v>
      </c>
      <c r="L741" s="989"/>
      <c r="M741" s="990"/>
      <c r="N741" s="990"/>
      <c r="O741" s="991"/>
      <c r="Q741" s="165" t="s">
        <v>1622</v>
      </c>
      <c r="R741" s="306" t="s">
        <v>541</v>
      </c>
      <c r="S741" s="306" t="s">
        <v>861</v>
      </c>
      <c r="T741" s="306" t="s">
        <v>609</v>
      </c>
      <c r="U741" s="306" t="s">
        <v>405</v>
      </c>
      <c r="V741" s="306" t="s">
        <v>756</v>
      </c>
      <c r="W741" s="306" t="s">
        <v>757</v>
      </c>
      <c r="X741" s="306" t="s">
        <v>1111</v>
      </c>
      <c r="Y741" s="306" t="s">
        <v>702</v>
      </c>
      <c r="Z741" s="306" t="s">
        <v>1112</v>
      </c>
      <c r="AA741" s="306" t="s">
        <v>533</v>
      </c>
      <c r="AB741" s="306" t="s">
        <v>1313</v>
      </c>
      <c r="AC741" s="306" t="s">
        <v>653</v>
      </c>
      <c r="AD741" s="306" t="s">
        <v>613</v>
      </c>
      <c r="AE741" s="229" t="s">
        <v>1214</v>
      </c>
    </row>
    <row r="742" spans="1:31" ht="15" customHeight="1" x14ac:dyDescent="0.2">
      <c r="A742" s="236">
        <v>1</v>
      </c>
      <c r="B742" s="239" t="s">
        <v>1116</v>
      </c>
      <c r="C742" s="240">
        <v>26</v>
      </c>
      <c r="D742" s="240">
        <v>20</v>
      </c>
      <c r="E742" s="240">
        <v>2</v>
      </c>
      <c r="F742" s="240">
        <v>4</v>
      </c>
      <c r="G742" s="240">
        <v>72</v>
      </c>
      <c r="H742" s="240">
        <v>23</v>
      </c>
      <c r="I742" s="241">
        <v>42</v>
      </c>
      <c r="J742" s="1">
        <f t="shared" si="67"/>
        <v>26</v>
      </c>
      <c r="K742" s="1">
        <f t="shared" si="68"/>
        <v>42</v>
      </c>
      <c r="L742" s="1135" t="s">
        <v>1623</v>
      </c>
      <c r="M742" s="1136"/>
      <c r="N742" s="1136"/>
      <c r="O742" s="1137"/>
      <c r="Q742" s="230" t="s">
        <v>541</v>
      </c>
      <c r="R742" s="10"/>
      <c r="S742" s="20" t="s">
        <v>532</v>
      </c>
      <c r="T742" s="20"/>
      <c r="U742" s="2"/>
      <c r="V742" s="20"/>
      <c r="W742" s="20"/>
      <c r="X742" s="2"/>
      <c r="Y742" s="2"/>
      <c r="Z742" s="2"/>
      <c r="AA742" s="2" t="s">
        <v>1493</v>
      </c>
      <c r="AB742" s="2"/>
      <c r="AC742" s="2"/>
      <c r="AD742" s="2"/>
      <c r="AE742" s="162"/>
    </row>
    <row r="743" spans="1:31" ht="15" customHeight="1" x14ac:dyDescent="0.2">
      <c r="A743" s="237">
        <v>2</v>
      </c>
      <c r="B743" s="242" t="s">
        <v>1226</v>
      </c>
      <c r="C743" s="2">
        <v>26</v>
      </c>
      <c r="D743" s="2">
        <v>19</v>
      </c>
      <c r="E743" s="2">
        <v>3</v>
      </c>
      <c r="F743" s="2">
        <v>4</v>
      </c>
      <c r="G743" s="2">
        <v>73</v>
      </c>
      <c r="H743" s="2">
        <v>28</v>
      </c>
      <c r="I743" s="162">
        <v>41</v>
      </c>
      <c r="J743" s="1">
        <f t="shared" si="67"/>
        <v>26</v>
      </c>
      <c r="K743" s="1">
        <f t="shared" si="68"/>
        <v>41</v>
      </c>
      <c r="L743" s="1138"/>
      <c r="M743" s="1139"/>
      <c r="N743" s="1139"/>
      <c r="O743" s="1140"/>
      <c r="Q743" s="230" t="s">
        <v>861</v>
      </c>
      <c r="R743" s="20" t="s">
        <v>532</v>
      </c>
      <c r="S743" s="10"/>
      <c r="T743" s="20"/>
      <c r="U743" s="2"/>
      <c r="V743" s="20"/>
      <c r="W743" s="20"/>
      <c r="X743" s="2"/>
      <c r="Y743" s="2"/>
      <c r="Z743" s="2"/>
      <c r="AA743" s="2"/>
      <c r="AB743" s="2"/>
      <c r="AC743" s="2"/>
      <c r="AD743" s="2"/>
      <c r="AE743" s="162"/>
    </row>
    <row r="744" spans="1:31" ht="15" customHeight="1" x14ac:dyDescent="0.2">
      <c r="A744" s="237">
        <v>3</v>
      </c>
      <c r="B744" s="242" t="s">
        <v>42</v>
      </c>
      <c r="C744" s="2">
        <v>26</v>
      </c>
      <c r="D744" s="2">
        <v>16</v>
      </c>
      <c r="E744" s="2">
        <v>4</v>
      </c>
      <c r="F744" s="2">
        <v>6</v>
      </c>
      <c r="G744" s="2">
        <v>52</v>
      </c>
      <c r="H744" s="2">
        <v>36</v>
      </c>
      <c r="I744" s="162">
        <v>36</v>
      </c>
      <c r="J744" s="1">
        <f t="shared" si="67"/>
        <v>26</v>
      </c>
      <c r="K744" s="1">
        <f t="shared" si="68"/>
        <v>36</v>
      </c>
      <c r="L744" s="1138"/>
      <c r="M744" s="1139"/>
      <c r="N744" s="1139"/>
      <c r="O744" s="1140"/>
      <c r="Q744" s="230" t="s">
        <v>609</v>
      </c>
      <c r="R744" s="20"/>
      <c r="S744" s="2"/>
      <c r="T744" s="10"/>
      <c r="U744" s="2"/>
      <c r="V744" s="20" t="s">
        <v>532</v>
      </c>
      <c r="W744" s="20" t="s">
        <v>532</v>
      </c>
      <c r="X744" s="2"/>
      <c r="Y744" s="2"/>
      <c r="Z744" s="2"/>
      <c r="AA744" s="2"/>
      <c r="AB744" s="2"/>
      <c r="AC744" s="2"/>
      <c r="AD744" s="2"/>
      <c r="AE744" s="162"/>
    </row>
    <row r="745" spans="1:31" ht="15" customHeight="1" x14ac:dyDescent="0.2">
      <c r="A745" s="237">
        <v>4</v>
      </c>
      <c r="B745" s="242" t="s">
        <v>762</v>
      </c>
      <c r="C745" s="2">
        <v>26</v>
      </c>
      <c r="D745" s="2">
        <v>14</v>
      </c>
      <c r="E745" s="2">
        <v>3</v>
      </c>
      <c r="F745" s="2">
        <v>9</v>
      </c>
      <c r="G745" s="2">
        <v>63</v>
      </c>
      <c r="H745" s="2">
        <v>43</v>
      </c>
      <c r="I745" s="162">
        <v>31</v>
      </c>
      <c r="J745" s="1">
        <f t="shared" si="67"/>
        <v>26</v>
      </c>
      <c r="K745" s="1">
        <f t="shared" si="68"/>
        <v>31</v>
      </c>
      <c r="L745" s="1138"/>
      <c r="M745" s="1139"/>
      <c r="N745" s="1139"/>
      <c r="O745" s="1140"/>
      <c r="Q745" s="230" t="s">
        <v>405</v>
      </c>
      <c r="R745" s="20"/>
      <c r="S745" s="20"/>
      <c r="T745" s="20" t="s">
        <v>532</v>
      </c>
      <c r="U745" s="10"/>
      <c r="V745" s="2"/>
      <c r="W745" s="20"/>
      <c r="X745" s="2"/>
      <c r="Y745" s="2"/>
      <c r="Z745" s="2"/>
      <c r="AA745" s="2" t="s">
        <v>1210</v>
      </c>
      <c r="AB745" s="2"/>
      <c r="AC745" s="2"/>
      <c r="AD745" s="2"/>
      <c r="AE745" s="162"/>
    </row>
    <row r="746" spans="1:31" ht="15" customHeight="1" x14ac:dyDescent="0.2">
      <c r="A746" s="237">
        <v>5</v>
      </c>
      <c r="B746" s="242" t="s">
        <v>401</v>
      </c>
      <c r="C746" s="2">
        <v>26</v>
      </c>
      <c r="D746" s="2">
        <v>11</v>
      </c>
      <c r="E746" s="2">
        <v>6</v>
      </c>
      <c r="F746" s="2">
        <v>9</v>
      </c>
      <c r="G746" s="2">
        <v>41</v>
      </c>
      <c r="H746" s="2">
        <v>39</v>
      </c>
      <c r="I746" s="162">
        <v>28</v>
      </c>
      <c r="J746" s="1">
        <f t="shared" si="67"/>
        <v>26</v>
      </c>
      <c r="K746" s="1">
        <f t="shared" si="68"/>
        <v>28</v>
      </c>
      <c r="L746" s="1138"/>
      <c r="M746" s="1139"/>
      <c r="N746" s="1139"/>
      <c r="O746" s="1140"/>
      <c r="Q746" s="230" t="s">
        <v>756</v>
      </c>
      <c r="R746" s="20"/>
      <c r="S746" s="20"/>
      <c r="T746" s="20"/>
      <c r="U746" s="2"/>
      <c r="V746" s="10"/>
      <c r="W746" s="20"/>
      <c r="X746" s="2"/>
      <c r="Y746" s="2"/>
      <c r="Z746" s="2"/>
      <c r="AA746" s="2" t="s">
        <v>1207</v>
      </c>
      <c r="AB746" s="2"/>
      <c r="AC746" s="2"/>
      <c r="AD746" s="2"/>
      <c r="AE746" s="162"/>
    </row>
    <row r="747" spans="1:31" ht="15" customHeight="1" x14ac:dyDescent="0.2">
      <c r="A747" s="237">
        <v>6</v>
      </c>
      <c r="B747" s="242" t="s">
        <v>1598</v>
      </c>
      <c r="C747" s="2">
        <v>26</v>
      </c>
      <c r="D747" s="2">
        <v>12</v>
      </c>
      <c r="E747" s="2">
        <v>4</v>
      </c>
      <c r="F747" s="2">
        <v>10</v>
      </c>
      <c r="G747" s="2">
        <v>62</v>
      </c>
      <c r="H747" s="2">
        <v>43</v>
      </c>
      <c r="I747" s="162">
        <v>28</v>
      </c>
      <c r="J747" s="1">
        <f t="shared" si="67"/>
        <v>26</v>
      </c>
      <c r="K747" s="1">
        <f t="shared" si="68"/>
        <v>28</v>
      </c>
      <c r="L747" s="1138"/>
      <c r="M747" s="1139"/>
      <c r="N747" s="1139"/>
      <c r="O747" s="1140"/>
      <c r="Q747" s="230" t="s">
        <v>757</v>
      </c>
      <c r="R747" s="20"/>
      <c r="S747" s="20"/>
      <c r="T747" s="20" t="s">
        <v>532</v>
      </c>
      <c r="U747" s="2"/>
      <c r="V747" s="2"/>
      <c r="W747" s="10"/>
      <c r="X747" s="2"/>
      <c r="Y747" s="2"/>
      <c r="Z747" s="2"/>
      <c r="AA747" s="2" t="s">
        <v>1490</v>
      </c>
      <c r="AB747" s="2"/>
      <c r="AC747" s="2"/>
      <c r="AD747" s="2"/>
      <c r="AE747" s="162"/>
    </row>
    <row r="748" spans="1:31" ht="15" customHeight="1" x14ac:dyDescent="0.2">
      <c r="A748" s="237">
        <v>7</v>
      </c>
      <c r="B748" s="242" t="s">
        <v>760</v>
      </c>
      <c r="C748" s="2">
        <v>26</v>
      </c>
      <c r="D748" s="2">
        <v>12</v>
      </c>
      <c r="E748" s="2">
        <v>3</v>
      </c>
      <c r="F748" s="2">
        <v>11</v>
      </c>
      <c r="G748" s="2">
        <v>41</v>
      </c>
      <c r="H748" s="2">
        <v>49</v>
      </c>
      <c r="I748" s="162">
        <v>27</v>
      </c>
      <c r="J748" s="1">
        <f t="shared" si="67"/>
        <v>26</v>
      </c>
      <c r="K748" s="1">
        <f t="shared" si="68"/>
        <v>27</v>
      </c>
      <c r="L748" s="1138"/>
      <c r="M748" s="1139"/>
      <c r="N748" s="1139"/>
      <c r="O748" s="1140"/>
      <c r="Q748" s="230" t="s">
        <v>1111</v>
      </c>
      <c r="R748" s="2"/>
      <c r="S748" s="2" t="s">
        <v>532</v>
      </c>
      <c r="T748" s="2"/>
      <c r="U748" s="2"/>
      <c r="V748" s="2"/>
      <c r="W748" s="2"/>
      <c r="X748" s="10"/>
      <c r="Y748" s="2"/>
      <c r="Z748" s="2"/>
      <c r="AA748" s="2" t="s">
        <v>628</v>
      </c>
      <c r="AB748" s="2"/>
      <c r="AC748" s="2"/>
      <c r="AD748" s="2"/>
      <c r="AE748" s="162"/>
    </row>
    <row r="749" spans="1:31" ht="15" customHeight="1" x14ac:dyDescent="0.2">
      <c r="A749" s="237">
        <v>8</v>
      </c>
      <c r="B749" s="242" t="s">
        <v>1555</v>
      </c>
      <c r="C749" s="2">
        <v>26</v>
      </c>
      <c r="D749" s="2">
        <v>11</v>
      </c>
      <c r="E749" s="2">
        <v>4</v>
      </c>
      <c r="F749" s="2">
        <v>11</v>
      </c>
      <c r="G749" s="2">
        <v>57</v>
      </c>
      <c r="H749" s="2">
        <v>43</v>
      </c>
      <c r="I749" s="162">
        <v>26</v>
      </c>
      <c r="J749" s="1">
        <f t="shared" si="67"/>
        <v>26</v>
      </c>
      <c r="K749" s="1">
        <f t="shared" si="68"/>
        <v>26</v>
      </c>
      <c r="L749" s="1138"/>
      <c r="M749" s="1139"/>
      <c r="N749" s="1139"/>
      <c r="O749" s="1140"/>
      <c r="Q749" s="230" t="s">
        <v>702</v>
      </c>
      <c r="R749" s="2"/>
      <c r="S749" s="2"/>
      <c r="T749" s="2"/>
      <c r="U749" s="2"/>
      <c r="V749" s="2"/>
      <c r="W749" s="2"/>
      <c r="X749" s="2"/>
      <c r="Y749" s="10"/>
      <c r="Z749" s="2"/>
      <c r="AA749" s="2"/>
      <c r="AB749" s="2"/>
      <c r="AC749" s="2"/>
      <c r="AD749" s="2"/>
      <c r="AE749" s="162"/>
    </row>
    <row r="750" spans="1:31" ht="15" customHeight="1" x14ac:dyDescent="0.2">
      <c r="A750" s="237">
        <v>9</v>
      </c>
      <c r="B750" s="242" t="s">
        <v>1099</v>
      </c>
      <c r="C750" s="2">
        <v>26</v>
      </c>
      <c r="D750" s="2">
        <v>9</v>
      </c>
      <c r="E750" s="2">
        <v>6</v>
      </c>
      <c r="F750" s="2">
        <v>11</v>
      </c>
      <c r="G750" s="2">
        <v>45</v>
      </c>
      <c r="H750" s="2">
        <v>58</v>
      </c>
      <c r="I750" s="162">
        <v>24</v>
      </c>
      <c r="J750" s="1">
        <f t="shared" si="67"/>
        <v>26</v>
      </c>
      <c r="K750" s="1">
        <f t="shared" si="68"/>
        <v>24</v>
      </c>
      <c r="L750" s="1138"/>
      <c r="M750" s="1139"/>
      <c r="N750" s="1139"/>
      <c r="O750" s="1140"/>
      <c r="Q750" s="230" t="s">
        <v>1112</v>
      </c>
      <c r="R750" s="2"/>
      <c r="S750" s="2"/>
      <c r="T750" s="2"/>
      <c r="U750" s="2"/>
      <c r="V750" s="2"/>
      <c r="W750" s="2"/>
      <c r="X750" s="2"/>
      <c r="Y750" s="2"/>
      <c r="Z750" s="10"/>
      <c r="AA750" s="2"/>
      <c r="AB750" s="2"/>
      <c r="AC750" s="2"/>
      <c r="AD750" s="2"/>
      <c r="AE750" s="162"/>
    </row>
    <row r="751" spans="1:31" ht="15" customHeight="1" x14ac:dyDescent="0.2">
      <c r="A751" s="237">
        <v>10</v>
      </c>
      <c r="B751" s="242" t="s">
        <v>400</v>
      </c>
      <c r="C751" s="2">
        <v>26</v>
      </c>
      <c r="D751" s="2">
        <v>7</v>
      </c>
      <c r="E751" s="2">
        <v>6</v>
      </c>
      <c r="F751" s="2">
        <v>13</v>
      </c>
      <c r="G751" s="2">
        <v>38</v>
      </c>
      <c r="H751" s="2">
        <v>52</v>
      </c>
      <c r="I751" s="162">
        <v>20</v>
      </c>
      <c r="J751" s="1">
        <f t="shared" si="67"/>
        <v>26</v>
      </c>
      <c r="K751" s="1">
        <f t="shared" si="68"/>
        <v>20</v>
      </c>
      <c r="L751" s="1138"/>
      <c r="M751" s="1139"/>
      <c r="N751" s="1139"/>
      <c r="O751" s="1140"/>
      <c r="Q751" s="230" t="s">
        <v>533</v>
      </c>
      <c r="R751" s="2"/>
      <c r="S751" s="2" t="s">
        <v>1494</v>
      </c>
      <c r="T751" s="2" t="s">
        <v>628</v>
      </c>
      <c r="U751" s="2" t="s">
        <v>844</v>
      </c>
      <c r="V751" s="2" t="s">
        <v>1494</v>
      </c>
      <c r="W751" s="2"/>
      <c r="X751" s="2" t="s">
        <v>1210</v>
      </c>
      <c r="Y751" s="2" t="s">
        <v>1624</v>
      </c>
      <c r="Z751" s="2" t="s">
        <v>1597</v>
      </c>
      <c r="AA751" s="10"/>
      <c r="AB751" s="2" t="s">
        <v>1493</v>
      </c>
      <c r="AC751" s="2"/>
      <c r="AD751" s="2" t="s">
        <v>1540</v>
      </c>
      <c r="AE751" s="162" t="s">
        <v>1487</v>
      </c>
    </row>
    <row r="752" spans="1:31" ht="15" customHeight="1" x14ac:dyDescent="0.2">
      <c r="A752" s="237">
        <v>11</v>
      </c>
      <c r="B752" s="242" t="s">
        <v>1431</v>
      </c>
      <c r="C752" s="2">
        <v>26</v>
      </c>
      <c r="D752" s="2">
        <v>8</v>
      </c>
      <c r="E752" s="2">
        <v>3</v>
      </c>
      <c r="F752" s="2">
        <v>15</v>
      </c>
      <c r="G752" s="2">
        <v>37</v>
      </c>
      <c r="H752" s="2">
        <v>65</v>
      </c>
      <c r="I752" s="162">
        <v>19</v>
      </c>
      <c r="J752" s="1">
        <f t="shared" si="67"/>
        <v>26</v>
      </c>
      <c r="K752" s="1">
        <f t="shared" si="68"/>
        <v>19</v>
      </c>
      <c r="L752" s="1138"/>
      <c r="M752" s="1139"/>
      <c r="N752" s="1139"/>
      <c r="O752" s="1140"/>
      <c r="Q752" s="230" t="s">
        <v>1313</v>
      </c>
      <c r="R752" s="2"/>
      <c r="S752" s="2"/>
      <c r="T752" s="2"/>
      <c r="U752" s="2"/>
      <c r="V752" s="2"/>
      <c r="W752" s="2"/>
      <c r="X752" s="2"/>
      <c r="Y752" s="2"/>
      <c r="Z752" s="2"/>
      <c r="AA752" s="2" t="s">
        <v>1207</v>
      </c>
      <c r="AB752" s="10"/>
      <c r="AC752" s="20"/>
      <c r="AD752" s="2"/>
      <c r="AE752" s="162"/>
    </row>
    <row r="753" spans="1:31" ht="15" customHeight="1" x14ac:dyDescent="0.2">
      <c r="A753" s="237">
        <v>12</v>
      </c>
      <c r="B753" s="242" t="s">
        <v>1314</v>
      </c>
      <c r="C753" s="2">
        <v>26</v>
      </c>
      <c r="D753" s="2">
        <v>5</v>
      </c>
      <c r="E753" s="2">
        <v>5</v>
      </c>
      <c r="F753" s="2">
        <v>16</v>
      </c>
      <c r="G753" s="2">
        <v>26</v>
      </c>
      <c r="H753" s="2">
        <v>59</v>
      </c>
      <c r="I753" s="162">
        <v>15</v>
      </c>
      <c r="J753" s="1">
        <f t="shared" si="67"/>
        <v>26</v>
      </c>
      <c r="K753" s="1">
        <f t="shared" si="68"/>
        <v>15</v>
      </c>
      <c r="L753" s="1138"/>
      <c r="M753" s="1139"/>
      <c r="N753" s="1139"/>
      <c r="O753" s="1140"/>
      <c r="Q753" s="230" t="s">
        <v>653</v>
      </c>
      <c r="R753" s="2"/>
      <c r="S753" s="2"/>
      <c r="T753" s="2"/>
      <c r="U753" s="2"/>
      <c r="V753" s="2"/>
      <c r="W753" s="2"/>
      <c r="X753" s="2"/>
      <c r="Y753" s="2"/>
      <c r="Z753" s="2"/>
      <c r="AA753" s="2" t="s">
        <v>1603</v>
      </c>
      <c r="AB753" s="2"/>
      <c r="AC753" s="10"/>
      <c r="AD753" s="2"/>
      <c r="AE753" s="162"/>
    </row>
    <row r="754" spans="1:31" ht="15" customHeight="1" x14ac:dyDescent="0.2">
      <c r="A754" s="237">
        <v>13</v>
      </c>
      <c r="B754" s="242" t="s">
        <v>1596</v>
      </c>
      <c r="C754" s="2">
        <v>26</v>
      </c>
      <c r="D754" s="2">
        <v>5</v>
      </c>
      <c r="E754" s="2">
        <v>4</v>
      </c>
      <c r="F754" s="2">
        <v>17</v>
      </c>
      <c r="G754" s="2">
        <v>32</v>
      </c>
      <c r="H754" s="2">
        <v>55</v>
      </c>
      <c r="I754" s="162">
        <v>14</v>
      </c>
      <c r="J754" s="1">
        <f t="shared" si="67"/>
        <v>26</v>
      </c>
      <c r="K754" s="1">
        <f t="shared" si="68"/>
        <v>14</v>
      </c>
      <c r="L754" s="1138"/>
      <c r="M754" s="1139"/>
      <c r="N754" s="1139"/>
      <c r="O754" s="1140"/>
      <c r="Q754" s="230" t="s">
        <v>613</v>
      </c>
      <c r="R754" s="2"/>
      <c r="S754" s="2"/>
      <c r="T754" s="2"/>
      <c r="U754" s="2"/>
      <c r="V754" s="2"/>
      <c r="W754" s="2"/>
      <c r="X754" s="2"/>
      <c r="Y754" s="2"/>
      <c r="Z754" s="2"/>
      <c r="AA754" s="2" t="s">
        <v>1602</v>
      </c>
      <c r="AB754" s="2"/>
      <c r="AC754" s="2"/>
      <c r="AD754" s="10"/>
      <c r="AE754" s="21"/>
    </row>
    <row r="755" spans="1:31" ht="15" customHeight="1" thickBot="1" x14ac:dyDescent="0.25">
      <c r="A755" s="238">
        <v>14</v>
      </c>
      <c r="B755" s="243" t="s">
        <v>1604</v>
      </c>
      <c r="C755" s="3">
        <v>26</v>
      </c>
      <c r="D755" s="3">
        <v>3</v>
      </c>
      <c r="E755" s="3">
        <v>7</v>
      </c>
      <c r="F755" s="3">
        <v>16</v>
      </c>
      <c r="G755" s="3">
        <v>26</v>
      </c>
      <c r="H755" s="3">
        <v>70</v>
      </c>
      <c r="I755" s="164">
        <v>13</v>
      </c>
      <c r="J755" s="1">
        <f t="shared" si="67"/>
        <v>26</v>
      </c>
      <c r="K755" s="1">
        <f t="shared" si="68"/>
        <v>13</v>
      </c>
      <c r="L755" s="1141"/>
      <c r="M755" s="1142"/>
      <c r="N755" s="1142"/>
      <c r="O755" s="1143"/>
      <c r="Q755" s="231" t="s">
        <v>1214</v>
      </c>
      <c r="R755" s="3"/>
      <c r="S755" s="3"/>
      <c r="T755" s="3"/>
      <c r="U755" s="3"/>
      <c r="V755" s="3"/>
      <c r="W755" s="3"/>
      <c r="X755" s="3"/>
      <c r="Y755" s="3"/>
      <c r="Z755" s="3"/>
      <c r="AA755" s="3" t="s">
        <v>1493</v>
      </c>
      <c r="AB755" s="3"/>
      <c r="AC755" s="3"/>
      <c r="AD755" s="14"/>
      <c r="AE755" s="15"/>
    </row>
    <row r="756" spans="1:31" ht="15" customHeight="1" x14ac:dyDescent="0.2">
      <c r="A756" s="1" t="s">
        <v>532</v>
      </c>
      <c r="C756" s="1">
        <f t="shared" ref="C756:I756" si="72">SUM(C742:C755)</f>
        <v>364</v>
      </c>
      <c r="D756" s="1">
        <f t="shared" si="72"/>
        <v>152</v>
      </c>
      <c r="E756" s="1">
        <f t="shared" si="72"/>
        <v>60</v>
      </c>
      <c r="F756" s="1">
        <f t="shared" si="72"/>
        <v>152</v>
      </c>
      <c r="G756" s="1">
        <f t="shared" si="72"/>
        <v>665</v>
      </c>
      <c r="H756" s="1">
        <f t="shared" si="72"/>
        <v>663</v>
      </c>
      <c r="I756" s="1">
        <f t="shared" si="72"/>
        <v>364</v>
      </c>
      <c r="J756" s="1">
        <f t="shared" si="67"/>
        <v>364</v>
      </c>
      <c r="K756" s="1">
        <f t="shared" si="68"/>
        <v>364</v>
      </c>
    </row>
    <row r="757" spans="1:31" ht="15" customHeight="1" thickBot="1" x14ac:dyDescent="0.25"/>
    <row r="758" spans="1:31" ht="15" customHeight="1" thickBot="1" x14ac:dyDescent="0.25">
      <c r="A758" s="1149" t="s">
        <v>1573</v>
      </c>
      <c r="B758" s="1150"/>
      <c r="C758" s="1150"/>
      <c r="D758" s="1150"/>
      <c r="E758" s="1150"/>
      <c r="F758" s="1151"/>
      <c r="G758" s="1149" t="s">
        <v>1621</v>
      </c>
      <c r="H758" s="1150"/>
      <c r="I758" s="1151"/>
      <c r="L758" s="945" t="s">
        <v>495</v>
      </c>
      <c r="M758" s="946"/>
      <c r="N758" s="946"/>
      <c r="O758" s="947"/>
    </row>
    <row r="759" spans="1:31" ht="15" customHeight="1" thickBot="1" x14ac:dyDescent="0.25">
      <c r="A759" s="335" t="s">
        <v>496</v>
      </c>
      <c r="B759" s="337" t="s">
        <v>497</v>
      </c>
      <c r="C759" s="335" t="s">
        <v>498</v>
      </c>
      <c r="D759" s="335" t="s">
        <v>499</v>
      </c>
      <c r="E759" s="335" t="s">
        <v>500</v>
      </c>
      <c r="F759" s="335" t="s">
        <v>501</v>
      </c>
      <c r="G759" s="335" t="s">
        <v>502</v>
      </c>
      <c r="H759" s="335" t="s">
        <v>503</v>
      </c>
      <c r="I759" s="335" t="s">
        <v>504</v>
      </c>
      <c r="L759" s="948"/>
      <c r="M759" s="949"/>
      <c r="N759" s="949"/>
      <c r="O759" s="950"/>
      <c r="Q759" s="165" t="s">
        <v>1622</v>
      </c>
      <c r="R759" s="306" t="s">
        <v>82</v>
      </c>
      <c r="S759" s="306" t="s">
        <v>564</v>
      </c>
      <c r="T759" s="306" t="s">
        <v>902</v>
      </c>
      <c r="U759" s="306" t="s">
        <v>862</v>
      </c>
      <c r="V759" s="306" t="s">
        <v>511</v>
      </c>
      <c r="W759" s="306" t="s">
        <v>44</v>
      </c>
      <c r="X759" s="306" t="s">
        <v>635</v>
      </c>
      <c r="Y759" s="306" t="s">
        <v>812</v>
      </c>
      <c r="Z759" s="306" t="s">
        <v>1625</v>
      </c>
      <c r="AA759" s="306" t="s">
        <v>569</v>
      </c>
      <c r="AB759" s="306" t="s">
        <v>813</v>
      </c>
      <c r="AC759" s="229" t="s">
        <v>612</v>
      </c>
    </row>
    <row r="760" spans="1:31" ht="15" customHeight="1" x14ac:dyDescent="0.2">
      <c r="A760" s="335">
        <v>1</v>
      </c>
      <c r="B760" s="224" t="s">
        <v>818</v>
      </c>
      <c r="C760" s="2"/>
      <c r="D760" s="2"/>
      <c r="E760" s="2"/>
      <c r="F760" s="2"/>
      <c r="G760" s="2"/>
      <c r="H760" s="2"/>
      <c r="I760" s="2"/>
      <c r="J760" s="1">
        <f t="shared" si="67"/>
        <v>0</v>
      </c>
      <c r="K760" s="1">
        <f t="shared" si="68"/>
        <v>0</v>
      </c>
      <c r="L760" s="1135" t="s">
        <v>528</v>
      </c>
      <c r="M760" s="1136"/>
      <c r="N760" s="1136"/>
      <c r="O760" s="1137"/>
      <c r="Q760" s="230" t="s">
        <v>82</v>
      </c>
      <c r="R760" s="10"/>
      <c r="S760" s="20" t="s">
        <v>532</v>
      </c>
      <c r="T760" s="20"/>
      <c r="U760" s="2"/>
      <c r="V760" s="20"/>
      <c r="W760" s="20"/>
      <c r="X760" s="2"/>
      <c r="Y760" s="2"/>
      <c r="Z760" s="2"/>
      <c r="AA760" s="2"/>
      <c r="AB760" s="2"/>
      <c r="AC760" s="162"/>
    </row>
    <row r="761" spans="1:31" ht="15" customHeight="1" x14ac:dyDescent="0.2">
      <c r="A761" s="335">
        <v>2</v>
      </c>
      <c r="B761" s="224" t="s">
        <v>1606</v>
      </c>
      <c r="C761" s="2"/>
      <c r="D761" s="2"/>
      <c r="E761" s="2"/>
      <c r="F761" s="2"/>
      <c r="G761" s="2"/>
      <c r="H761" s="2"/>
      <c r="I761" s="2"/>
      <c r="J761" s="1">
        <f t="shared" si="67"/>
        <v>0</v>
      </c>
      <c r="K761" s="1">
        <f t="shared" si="68"/>
        <v>0</v>
      </c>
      <c r="L761" s="1138"/>
      <c r="M761" s="1139"/>
      <c r="N761" s="1139"/>
      <c r="O761" s="1140"/>
      <c r="Q761" s="230" t="s">
        <v>564</v>
      </c>
      <c r="R761" s="20" t="s">
        <v>532</v>
      </c>
      <c r="S761" s="10"/>
      <c r="T761" s="20"/>
      <c r="U761" s="2"/>
      <c r="V761" s="20"/>
      <c r="W761" s="20"/>
      <c r="X761" s="2"/>
      <c r="Y761" s="2"/>
      <c r="Z761" s="2"/>
      <c r="AA761" s="2"/>
      <c r="AB761" s="2"/>
      <c r="AC761" s="162"/>
    </row>
    <row r="762" spans="1:31" ht="15" customHeight="1" x14ac:dyDescent="0.2">
      <c r="A762" s="335">
        <v>3</v>
      </c>
      <c r="B762" s="224" t="s">
        <v>1609</v>
      </c>
      <c r="C762" s="2"/>
      <c r="D762" s="2"/>
      <c r="E762" s="2"/>
      <c r="F762" s="2"/>
      <c r="G762" s="2"/>
      <c r="H762" s="2"/>
      <c r="I762" s="2"/>
      <c r="J762" s="1">
        <f t="shared" si="67"/>
        <v>0</v>
      </c>
      <c r="K762" s="1">
        <f t="shared" si="68"/>
        <v>0</v>
      </c>
      <c r="L762" s="1138"/>
      <c r="M762" s="1139"/>
      <c r="N762" s="1139"/>
      <c r="O762" s="1140"/>
      <c r="Q762" s="230" t="s">
        <v>902</v>
      </c>
      <c r="R762" s="20"/>
      <c r="S762" s="2"/>
      <c r="T762" s="10"/>
      <c r="U762" s="2"/>
      <c r="V762" s="20" t="s">
        <v>532</v>
      </c>
      <c r="W762" s="20" t="s">
        <v>532</v>
      </c>
      <c r="X762" s="2"/>
      <c r="Y762" s="2"/>
      <c r="Z762" s="2"/>
      <c r="AA762" s="2"/>
      <c r="AB762" s="2"/>
      <c r="AC762" s="162"/>
    </row>
    <row r="763" spans="1:31" ht="15" customHeight="1" x14ac:dyDescent="0.2">
      <c r="A763" s="335">
        <v>4</v>
      </c>
      <c r="B763" s="224" t="s">
        <v>1626</v>
      </c>
      <c r="C763" s="2"/>
      <c r="D763" s="2"/>
      <c r="E763" s="2"/>
      <c r="F763" s="2"/>
      <c r="G763" s="2"/>
      <c r="H763" s="2"/>
      <c r="I763" s="2"/>
      <c r="J763" s="1">
        <f t="shared" si="67"/>
        <v>0</v>
      </c>
      <c r="K763" s="1">
        <f t="shared" si="68"/>
        <v>0</v>
      </c>
      <c r="L763" s="1138"/>
      <c r="M763" s="1139"/>
      <c r="N763" s="1139"/>
      <c r="O763" s="1140"/>
      <c r="Q763" s="230" t="s">
        <v>862</v>
      </c>
      <c r="R763" s="20"/>
      <c r="S763" s="20"/>
      <c r="T763" s="20" t="s">
        <v>532</v>
      </c>
      <c r="U763" s="10"/>
      <c r="V763" s="2"/>
      <c r="W763" s="20"/>
      <c r="X763" s="2"/>
      <c r="Y763" s="2"/>
      <c r="Z763" s="2"/>
      <c r="AA763" s="2"/>
      <c r="AB763" s="2"/>
      <c r="AC763" s="162"/>
    </row>
    <row r="764" spans="1:31" ht="15" customHeight="1" x14ac:dyDescent="0.2">
      <c r="A764" s="335">
        <v>5</v>
      </c>
      <c r="B764" s="224" t="s">
        <v>1607</v>
      </c>
      <c r="C764" s="2"/>
      <c r="D764" s="2"/>
      <c r="E764" s="2"/>
      <c r="F764" s="2"/>
      <c r="G764" s="2"/>
      <c r="H764" s="2"/>
      <c r="I764" s="2"/>
      <c r="J764" s="1">
        <f t="shared" si="67"/>
        <v>0</v>
      </c>
      <c r="K764" s="1">
        <f t="shared" si="68"/>
        <v>0</v>
      </c>
      <c r="L764" s="1138"/>
      <c r="M764" s="1139"/>
      <c r="N764" s="1139"/>
      <c r="O764" s="1140"/>
      <c r="Q764" s="230" t="s">
        <v>511</v>
      </c>
      <c r="R764" s="20"/>
      <c r="S764" s="20"/>
      <c r="T764" s="20"/>
      <c r="U764" s="2"/>
      <c r="V764" s="10"/>
      <c r="W764" s="20"/>
      <c r="X764" s="2"/>
      <c r="Y764" s="2"/>
      <c r="Z764" s="2"/>
      <c r="AA764" s="2"/>
      <c r="AB764" s="2"/>
      <c r="AC764" s="162"/>
    </row>
    <row r="765" spans="1:31" ht="15" customHeight="1" x14ac:dyDescent="0.2">
      <c r="A765" s="335">
        <v>6</v>
      </c>
      <c r="B765" s="224" t="s">
        <v>85</v>
      </c>
      <c r="C765" s="2"/>
      <c r="D765" s="2"/>
      <c r="E765" s="2"/>
      <c r="F765" s="2"/>
      <c r="G765" s="2"/>
      <c r="H765" s="2"/>
      <c r="I765" s="2"/>
      <c r="J765" s="1">
        <f t="shared" si="67"/>
        <v>0</v>
      </c>
      <c r="K765" s="1">
        <f t="shared" si="68"/>
        <v>0</v>
      </c>
      <c r="L765" s="1138"/>
      <c r="M765" s="1139"/>
      <c r="N765" s="1139"/>
      <c r="O765" s="1140"/>
      <c r="Q765" s="230" t="s">
        <v>44</v>
      </c>
      <c r="R765" s="20"/>
      <c r="S765" s="20"/>
      <c r="T765" s="20" t="s">
        <v>532</v>
      </c>
      <c r="U765" s="2"/>
      <c r="V765" s="2"/>
      <c r="W765" s="10"/>
      <c r="X765" s="2"/>
      <c r="Y765" s="2"/>
      <c r="Z765" s="2"/>
      <c r="AA765" s="2"/>
      <c r="AB765" s="2"/>
      <c r="AC765" s="162"/>
    </row>
    <row r="766" spans="1:31" ht="15" customHeight="1" x14ac:dyDescent="0.2">
      <c r="A766" s="335">
        <v>7</v>
      </c>
      <c r="B766" s="224" t="s">
        <v>817</v>
      </c>
      <c r="C766" s="2"/>
      <c r="D766" s="2"/>
      <c r="E766" s="2"/>
      <c r="F766" s="2"/>
      <c r="G766" s="2"/>
      <c r="H766" s="2"/>
      <c r="I766" s="2"/>
      <c r="J766" s="1">
        <f t="shared" si="67"/>
        <v>0</v>
      </c>
      <c r="K766" s="1">
        <f t="shared" si="68"/>
        <v>0</v>
      </c>
      <c r="L766" s="1138"/>
      <c r="M766" s="1139"/>
      <c r="N766" s="1139"/>
      <c r="O766" s="1140"/>
      <c r="Q766" s="230" t="s">
        <v>635</v>
      </c>
      <c r="R766" s="2"/>
      <c r="S766" s="2" t="s">
        <v>532</v>
      </c>
      <c r="T766" s="2"/>
      <c r="U766" s="2"/>
      <c r="V766" s="2"/>
      <c r="W766" s="2"/>
      <c r="X766" s="10"/>
      <c r="Y766" s="2"/>
      <c r="Z766" s="2"/>
      <c r="AA766" s="2"/>
      <c r="AB766" s="2"/>
      <c r="AC766" s="162"/>
    </row>
    <row r="767" spans="1:31" ht="15" customHeight="1" x14ac:dyDescent="0.2">
      <c r="A767" s="335">
        <v>8</v>
      </c>
      <c r="B767" s="224" t="s">
        <v>1627</v>
      </c>
      <c r="C767" s="2"/>
      <c r="D767" s="2"/>
      <c r="E767" s="2"/>
      <c r="F767" s="2"/>
      <c r="G767" s="2"/>
      <c r="H767" s="2"/>
      <c r="I767" s="2"/>
      <c r="J767" s="1">
        <f t="shared" si="67"/>
        <v>0</v>
      </c>
      <c r="K767" s="1">
        <f t="shared" si="68"/>
        <v>0</v>
      </c>
      <c r="L767" s="1138"/>
      <c r="M767" s="1139"/>
      <c r="N767" s="1139"/>
      <c r="O767" s="1140"/>
      <c r="Q767" s="230" t="s">
        <v>812</v>
      </c>
      <c r="R767" s="2"/>
      <c r="S767" s="2"/>
      <c r="T767" s="2"/>
      <c r="U767" s="2"/>
      <c r="V767" s="2"/>
      <c r="W767" s="2"/>
      <c r="X767" s="2"/>
      <c r="Y767" s="10"/>
      <c r="Z767" s="2"/>
      <c r="AA767" s="20"/>
      <c r="AB767" s="2"/>
      <c r="AC767" s="162"/>
    </row>
    <row r="768" spans="1:31" ht="15" customHeight="1" x14ac:dyDescent="0.2">
      <c r="A768" s="335">
        <v>9</v>
      </c>
      <c r="B768" s="224" t="s">
        <v>638</v>
      </c>
      <c r="C768" s="2"/>
      <c r="D768" s="2"/>
      <c r="E768" s="2"/>
      <c r="F768" s="2"/>
      <c r="G768" s="2"/>
      <c r="H768" s="2"/>
      <c r="I768" s="2"/>
      <c r="J768" s="1">
        <f t="shared" si="67"/>
        <v>0</v>
      </c>
      <c r="K768" s="1">
        <f t="shared" si="68"/>
        <v>0</v>
      </c>
      <c r="L768" s="1138"/>
      <c r="M768" s="1139"/>
      <c r="N768" s="1139"/>
      <c r="O768" s="1140"/>
      <c r="Q768" s="230" t="s">
        <v>1625</v>
      </c>
      <c r="R768" s="2"/>
      <c r="S768" s="2"/>
      <c r="T768" s="2"/>
      <c r="U768" s="2"/>
      <c r="V768" s="2"/>
      <c r="W768" s="2"/>
      <c r="X768" s="2"/>
      <c r="Y768" s="2"/>
      <c r="Z768" s="10"/>
      <c r="AA768" s="20"/>
      <c r="AB768" s="2"/>
      <c r="AC768" s="162"/>
    </row>
    <row r="769" spans="1:31" ht="15" customHeight="1" x14ac:dyDescent="0.2">
      <c r="A769" s="335">
        <v>10</v>
      </c>
      <c r="B769" s="224" t="s">
        <v>1608</v>
      </c>
      <c r="C769" s="2"/>
      <c r="D769" s="2"/>
      <c r="E769" s="2"/>
      <c r="F769" s="2"/>
      <c r="G769" s="2"/>
      <c r="H769" s="2"/>
      <c r="I769" s="2"/>
      <c r="J769" s="1">
        <f t="shared" si="67"/>
        <v>0</v>
      </c>
      <c r="K769" s="1">
        <f t="shared" si="68"/>
        <v>0</v>
      </c>
      <c r="L769" s="1138"/>
      <c r="M769" s="1139"/>
      <c r="N769" s="1139"/>
      <c r="O769" s="1140"/>
      <c r="Q769" s="230" t="s">
        <v>569</v>
      </c>
      <c r="R769" s="2"/>
      <c r="S769" s="2"/>
      <c r="T769" s="2"/>
      <c r="U769" s="2"/>
      <c r="V769" s="2"/>
      <c r="W769" s="2"/>
      <c r="X769" s="2"/>
      <c r="Y769" s="2"/>
      <c r="Z769" s="2"/>
      <c r="AA769" s="10"/>
      <c r="AB769" s="2"/>
      <c r="AC769" s="162"/>
    </row>
    <row r="770" spans="1:31" ht="15" customHeight="1" x14ac:dyDescent="0.2">
      <c r="A770" s="335">
        <v>11</v>
      </c>
      <c r="B770" s="224" t="s">
        <v>1518</v>
      </c>
      <c r="C770" s="2"/>
      <c r="D770" s="2"/>
      <c r="E770" s="2"/>
      <c r="F770" s="2"/>
      <c r="G770" s="2"/>
      <c r="H770" s="2"/>
      <c r="I770" s="2"/>
      <c r="J770" s="1">
        <f t="shared" si="67"/>
        <v>0</v>
      </c>
      <c r="K770" s="1">
        <f t="shared" si="68"/>
        <v>0</v>
      </c>
      <c r="L770" s="1138"/>
      <c r="M770" s="1139"/>
      <c r="N770" s="1139"/>
      <c r="O770" s="1140"/>
      <c r="Q770" s="230" t="s">
        <v>813</v>
      </c>
      <c r="R770" s="2"/>
      <c r="S770" s="2"/>
      <c r="T770" s="2"/>
      <c r="U770" s="2"/>
      <c r="V770" s="2"/>
      <c r="W770" s="2"/>
      <c r="X770" s="2"/>
      <c r="Y770" s="2"/>
      <c r="Z770" s="2"/>
      <c r="AA770" s="2"/>
      <c r="AB770" s="10"/>
      <c r="AC770" s="21"/>
    </row>
    <row r="771" spans="1:31" ht="15" customHeight="1" thickBot="1" x14ac:dyDescent="0.25">
      <c r="A771" s="335">
        <v>12</v>
      </c>
      <c r="B771" s="224" t="s">
        <v>404</v>
      </c>
      <c r="C771" s="2"/>
      <c r="D771" s="2"/>
      <c r="E771" s="2"/>
      <c r="F771" s="2"/>
      <c r="G771" s="2"/>
      <c r="H771" s="2"/>
      <c r="I771" s="2"/>
      <c r="J771" s="1">
        <f t="shared" si="67"/>
        <v>0</v>
      </c>
      <c r="K771" s="1">
        <f t="shared" si="68"/>
        <v>0</v>
      </c>
      <c r="L771" s="1141"/>
      <c r="M771" s="1142"/>
      <c r="N771" s="1142"/>
      <c r="O771" s="1143"/>
      <c r="Q771" s="231" t="s">
        <v>612</v>
      </c>
      <c r="R771" s="3"/>
      <c r="S771" s="3"/>
      <c r="T771" s="3"/>
      <c r="U771" s="3"/>
      <c r="V771" s="3"/>
      <c r="W771" s="3"/>
      <c r="X771" s="3"/>
      <c r="Y771" s="3"/>
      <c r="Z771" s="3"/>
      <c r="AA771" s="3"/>
      <c r="AB771" s="14"/>
      <c r="AC771" s="15"/>
    </row>
    <row r="772" spans="1:31" ht="15" customHeight="1" x14ac:dyDescent="0.2">
      <c r="A772" s="1" t="s">
        <v>532</v>
      </c>
      <c r="C772" s="1">
        <f t="shared" ref="C772:I772" si="73">SUM(C760:C771)</f>
        <v>0</v>
      </c>
      <c r="D772" s="1">
        <f t="shared" si="73"/>
        <v>0</v>
      </c>
      <c r="E772" s="1">
        <f t="shared" si="73"/>
        <v>0</v>
      </c>
      <c r="F772" s="1">
        <f t="shared" si="73"/>
        <v>0</v>
      </c>
      <c r="G772" s="1">
        <f t="shared" si="73"/>
        <v>0</v>
      </c>
      <c r="H772" s="1">
        <f t="shared" si="73"/>
        <v>0</v>
      </c>
      <c r="I772" s="1">
        <f t="shared" si="73"/>
        <v>0</v>
      </c>
      <c r="J772" s="1">
        <f t="shared" si="67"/>
        <v>0</v>
      </c>
      <c r="K772" s="1">
        <f t="shared" si="68"/>
        <v>0</v>
      </c>
    </row>
    <row r="773" spans="1:31" ht="15" customHeight="1" thickBot="1" x14ac:dyDescent="0.25"/>
    <row r="774" spans="1:31" ht="15" customHeight="1" thickBot="1" x14ac:dyDescent="0.25">
      <c r="A774" s="1117" t="s">
        <v>698</v>
      </c>
      <c r="B774" s="1118"/>
      <c r="C774" s="1118"/>
      <c r="D774" s="1118"/>
      <c r="E774" s="1118"/>
      <c r="F774" s="1118"/>
      <c r="G774" s="1111" t="s">
        <v>1628</v>
      </c>
      <c r="H774" s="1112"/>
      <c r="I774" s="1113"/>
      <c r="L774" s="156" t="s">
        <v>538</v>
      </c>
    </row>
    <row r="775" spans="1:31" ht="15" customHeight="1" thickBot="1" x14ac:dyDescent="0.25">
      <c r="A775" s="231" t="s">
        <v>496</v>
      </c>
      <c r="B775" s="232" t="s">
        <v>497</v>
      </c>
      <c r="C775" s="233" t="s">
        <v>498</v>
      </c>
      <c r="D775" s="233" t="s">
        <v>499</v>
      </c>
      <c r="E775" s="233" t="s">
        <v>500</v>
      </c>
      <c r="F775" s="233" t="s">
        <v>501</v>
      </c>
      <c r="G775" s="234" t="s">
        <v>502</v>
      </c>
      <c r="H775" s="234" t="s">
        <v>503</v>
      </c>
      <c r="I775" s="235" t="s">
        <v>504</v>
      </c>
      <c r="Q775" s="165" t="s">
        <v>1622</v>
      </c>
      <c r="R775" s="306" t="s">
        <v>503</v>
      </c>
      <c r="S775" s="306" t="s">
        <v>716</v>
      </c>
      <c r="T775" s="306" t="s">
        <v>541</v>
      </c>
      <c r="U775" s="306" t="s">
        <v>901</v>
      </c>
      <c r="V775" s="306" t="s">
        <v>564</v>
      </c>
      <c r="W775" s="306" t="s">
        <v>700</v>
      </c>
      <c r="X775" s="306" t="s">
        <v>566</v>
      </c>
      <c r="Y775" s="306" t="s">
        <v>544</v>
      </c>
      <c r="Z775" s="306" t="s">
        <v>768</v>
      </c>
      <c r="AA775" s="306" t="s">
        <v>777</v>
      </c>
      <c r="AB775" s="306" t="s">
        <v>769</v>
      </c>
      <c r="AC775" s="306" t="s">
        <v>61</v>
      </c>
      <c r="AD775" s="306" t="s">
        <v>63</v>
      </c>
      <c r="AE775" s="229" t="s">
        <v>547</v>
      </c>
    </row>
    <row r="776" spans="1:31" ht="15" customHeight="1" x14ac:dyDescent="0.2">
      <c r="A776" s="236">
        <v>1</v>
      </c>
      <c r="B776" s="239" t="s">
        <v>554</v>
      </c>
      <c r="C776" s="240">
        <v>26</v>
      </c>
      <c r="D776" s="240">
        <v>20</v>
      </c>
      <c r="E776" s="240">
        <v>4</v>
      </c>
      <c r="F776" s="240">
        <v>2</v>
      </c>
      <c r="G776" s="240">
        <v>49</v>
      </c>
      <c r="H776" s="240">
        <v>18</v>
      </c>
      <c r="I776" s="241">
        <v>44</v>
      </c>
      <c r="J776" s="1">
        <f t="shared" si="67"/>
        <v>26</v>
      </c>
      <c r="K776" s="1">
        <f t="shared" si="68"/>
        <v>44</v>
      </c>
      <c r="L776" s="1135" t="s">
        <v>532</v>
      </c>
      <c r="M776" s="1136"/>
      <c r="N776" s="1136"/>
      <c r="O776" s="1137"/>
      <c r="Q776" s="230" t="s">
        <v>503</v>
      </c>
      <c r="R776" s="10"/>
      <c r="S776" s="20" t="s">
        <v>532</v>
      </c>
      <c r="T776" s="20"/>
      <c r="U776" s="2"/>
      <c r="V776" s="20"/>
      <c r="W776" s="20"/>
      <c r="X776" s="2"/>
      <c r="Y776" s="2"/>
      <c r="Z776" s="2" t="s">
        <v>532</v>
      </c>
      <c r="AA776" s="2"/>
      <c r="AB776" s="2"/>
      <c r="AC776" s="2"/>
      <c r="AD776" s="2"/>
      <c r="AE776" s="162"/>
    </row>
    <row r="777" spans="1:31" ht="15" customHeight="1" x14ac:dyDescent="0.2">
      <c r="A777" s="237">
        <v>2</v>
      </c>
      <c r="B777" s="242" t="s">
        <v>906</v>
      </c>
      <c r="C777" s="2">
        <v>26</v>
      </c>
      <c r="D777" s="2">
        <v>20</v>
      </c>
      <c r="E777" s="2">
        <v>3</v>
      </c>
      <c r="F777" s="2">
        <v>3</v>
      </c>
      <c r="G777" s="2">
        <v>58</v>
      </c>
      <c r="H777" s="2">
        <v>26</v>
      </c>
      <c r="I777" s="162">
        <v>43</v>
      </c>
      <c r="J777" s="1">
        <f t="shared" si="67"/>
        <v>26</v>
      </c>
      <c r="K777" s="1">
        <f t="shared" si="68"/>
        <v>43</v>
      </c>
      <c r="L777" s="1138"/>
      <c r="M777" s="1139"/>
      <c r="N777" s="1139"/>
      <c r="O777" s="1140"/>
      <c r="Q777" s="230" t="s">
        <v>716</v>
      </c>
      <c r="R777" s="20" t="s">
        <v>532</v>
      </c>
      <c r="S777" s="10"/>
      <c r="T777" s="20"/>
      <c r="U777" s="2"/>
      <c r="V777" s="20"/>
      <c r="W777" s="20"/>
      <c r="X777" s="2"/>
      <c r="Y777" s="2"/>
      <c r="Z777" s="2"/>
      <c r="AA777" s="2"/>
      <c r="AB777" s="2"/>
      <c r="AC777" s="2"/>
      <c r="AD777" s="2"/>
      <c r="AE777" s="162"/>
    </row>
    <row r="778" spans="1:31" ht="15" customHeight="1" x14ac:dyDescent="0.2">
      <c r="A778" s="237">
        <v>3</v>
      </c>
      <c r="B778" s="242" t="s">
        <v>174</v>
      </c>
      <c r="C778" s="2">
        <v>26</v>
      </c>
      <c r="D778" s="2">
        <v>12</v>
      </c>
      <c r="E778" s="2">
        <v>8</v>
      </c>
      <c r="F778" s="2">
        <v>6</v>
      </c>
      <c r="G778" s="2">
        <v>63</v>
      </c>
      <c r="H778" s="2">
        <v>44</v>
      </c>
      <c r="I778" s="162">
        <v>32</v>
      </c>
      <c r="J778" s="1">
        <f t="shared" si="67"/>
        <v>26</v>
      </c>
      <c r="K778" s="1">
        <f t="shared" si="68"/>
        <v>32</v>
      </c>
      <c r="L778" s="1138"/>
      <c r="M778" s="1139"/>
      <c r="N778" s="1139"/>
      <c r="O778" s="1140"/>
      <c r="Q778" s="230" t="s">
        <v>541</v>
      </c>
      <c r="R778" s="20"/>
      <c r="S778" s="2"/>
      <c r="T778" s="10"/>
      <c r="U778" s="2"/>
      <c r="V778" s="20" t="s">
        <v>532</v>
      </c>
      <c r="W778" s="20" t="s">
        <v>532</v>
      </c>
      <c r="X778" s="2"/>
      <c r="Y778" s="2"/>
      <c r="Z778" s="2" t="s">
        <v>532</v>
      </c>
      <c r="AA778" s="2" t="s">
        <v>532</v>
      </c>
      <c r="AB778" s="2"/>
      <c r="AC778" s="2"/>
      <c r="AD778" s="2"/>
      <c r="AE778" s="162"/>
    </row>
    <row r="779" spans="1:31" ht="15" customHeight="1" x14ac:dyDescent="0.2">
      <c r="A779" s="237">
        <v>4</v>
      </c>
      <c r="B779" s="242" t="s">
        <v>705</v>
      </c>
      <c r="C779" s="2">
        <v>26</v>
      </c>
      <c r="D779" s="2">
        <v>11</v>
      </c>
      <c r="E779" s="2">
        <v>7</v>
      </c>
      <c r="F779" s="2">
        <v>8</v>
      </c>
      <c r="G779" s="2">
        <v>40</v>
      </c>
      <c r="H779" s="2">
        <v>37</v>
      </c>
      <c r="I779" s="162">
        <v>29</v>
      </c>
      <c r="J779" s="1">
        <f t="shared" si="67"/>
        <v>26</v>
      </c>
      <c r="K779" s="1">
        <f t="shared" si="68"/>
        <v>29</v>
      </c>
      <c r="L779" s="1138"/>
      <c r="M779" s="1139"/>
      <c r="N779" s="1139"/>
      <c r="O779" s="1140"/>
      <c r="Q779" s="230" t="s">
        <v>901</v>
      </c>
      <c r="R779" s="20"/>
      <c r="S779" s="20"/>
      <c r="T779" s="20" t="s">
        <v>532</v>
      </c>
      <c r="U779" s="10"/>
      <c r="V779" s="2"/>
      <c r="W779" s="20"/>
      <c r="X779" s="2"/>
      <c r="Y779" s="2"/>
      <c r="Z779" s="2"/>
      <c r="AA779" s="2"/>
      <c r="AB779" s="2"/>
      <c r="AC779" s="2"/>
      <c r="AD779" s="2"/>
      <c r="AE779" s="162"/>
    </row>
    <row r="780" spans="1:31" ht="15" customHeight="1" x14ac:dyDescent="0.2">
      <c r="A780" s="237">
        <v>5</v>
      </c>
      <c r="B780" s="242" t="s">
        <v>706</v>
      </c>
      <c r="C780" s="2">
        <v>26</v>
      </c>
      <c r="D780" s="2">
        <v>11</v>
      </c>
      <c r="E780" s="2">
        <v>6</v>
      </c>
      <c r="F780" s="2">
        <v>9</v>
      </c>
      <c r="G780" s="2">
        <v>46</v>
      </c>
      <c r="H780" s="2">
        <v>45</v>
      </c>
      <c r="I780" s="162">
        <v>28</v>
      </c>
      <c r="J780" s="1">
        <f t="shared" si="67"/>
        <v>26</v>
      </c>
      <c r="K780" s="1">
        <f t="shared" si="68"/>
        <v>28</v>
      </c>
      <c r="L780" s="1138"/>
      <c r="M780" s="1139"/>
      <c r="N780" s="1139"/>
      <c r="O780" s="1140"/>
      <c r="Q780" s="230" t="s">
        <v>564</v>
      </c>
      <c r="R780" s="20"/>
      <c r="S780" s="20"/>
      <c r="T780" s="20"/>
      <c r="U780" s="2"/>
      <c r="V780" s="10"/>
      <c r="W780" s="20"/>
      <c r="X780" s="2"/>
      <c r="Y780" s="2"/>
      <c r="Z780" s="2"/>
      <c r="AA780" s="2"/>
      <c r="AB780" s="2"/>
      <c r="AC780" s="2"/>
      <c r="AD780" s="2"/>
      <c r="AE780" s="162"/>
    </row>
    <row r="781" spans="1:31" ht="15" customHeight="1" x14ac:dyDescent="0.2">
      <c r="A781" s="237">
        <v>6</v>
      </c>
      <c r="B781" s="242" t="s">
        <v>781</v>
      </c>
      <c r="C781" s="2">
        <v>26</v>
      </c>
      <c r="D781" s="2">
        <v>11</v>
      </c>
      <c r="E781" s="2">
        <v>5</v>
      </c>
      <c r="F781" s="2">
        <v>10</v>
      </c>
      <c r="G781" s="2">
        <v>45</v>
      </c>
      <c r="H781" s="2">
        <v>35</v>
      </c>
      <c r="I781" s="162">
        <v>27</v>
      </c>
      <c r="J781" s="1">
        <f t="shared" si="67"/>
        <v>26</v>
      </c>
      <c r="K781" s="1">
        <f t="shared" si="68"/>
        <v>27</v>
      </c>
      <c r="L781" s="1138"/>
      <c r="M781" s="1139"/>
      <c r="N781" s="1139"/>
      <c r="O781" s="1140"/>
      <c r="Q781" s="230" t="s">
        <v>700</v>
      </c>
      <c r="R781" s="20"/>
      <c r="S781" s="20"/>
      <c r="T781" s="20" t="s">
        <v>532</v>
      </c>
      <c r="U781" s="2"/>
      <c r="V781" s="2"/>
      <c r="W781" s="10"/>
      <c r="X781" s="2"/>
      <c r="Y781" s="2"/>
      <c r="Z781" s="2"/>
      <c r="AA781" s="2"/>
      <c r="AB781" s="2"/>
      <c r="AC781" s="2"/>
      <c r="AD781" s="2"/>
      <c r="AE781" s="162"/>
    </row>
    <row r="782" spans="1:31" ht="15" customHeight="1" x14ac:dyDescent="0.2">
      <c r="A782" s="237">
        <v>7</v>
      </c>
      <c r="B782" s="242" t="s">
        <v>79</v>
      </c>
      <c r="C782" s="2">
        <v>26</v>
      </c>
      <c r="D782" s="2">
        <v>9</v>
      </c>
      <c r="E782" s="2">
        <v>6</v>
      </c>
      <c r="F782" s="2">
        <v>11</v>
      </c>
      <c r="G782" s="2">
        <v>42</v>
      </c>
      <c r="H782" s="2">
        <v>46</v>
      </c>
      <c r="I782" s="162">
        <v>24</v>
      </c>
      <c r="J782" s="1">
        <f t="shared" si="67"/>
        <v>26</v>
      </c>
      <c r="K782" s="1">
        <f t="shared" si="68"/>
        <v>24</v>
      </c>
      <c r="L782" s="1138"/>
      <c r="M782" s="1139"/>
      <c r="N782" s="1139"/>
      <c r="O782" s="1140"/>
      <c r="Q782" s="230" t="s">
        <v>566</v>
      </c>
      <c r="R782" s="2"/>
      <c r="S782" s="2" t="s">
        <v>532</v>
      </c>
      <c r="T782" s="2"/>
      <c r="U782" s="2"/>
      <c r="V782" s="2"/>
      <c r="W782" s="2"/>
      <c r="X782" s="10"/>
      <c r="Y782" s="2"/>
      <c r="Z782" s="2"/>
      <c r="AA782" s="2"/>
      <c r="AB782" s="2"/>
      <c r="AC782" s="2"/>
      <c r="AD782" s="2"/>
      <c r="AE782" s="162"/>
    </row>
    <row r="783" spans="1:31" ht="15" customHeight="1" x14ac:dyDescent="0.2">
      <c r="A783" s="237">
        <v>8</v>
      </c>
      <c r="B783" s="242" t="s">
        <v>991</v>
      </c>
      <c r="C783" s="2">
        <v>26</v>
      </c>
      <c r="D783" s="2">
        <v>9</v>
      </c>
      <c r="E783" s="2">
        <v>6</v>
      </c>
      <c r="F783" s="2">
        <v>11</v>
      </c>
      <c r="G783" s="2">
        <v>39</v>
      </c>
      <c r="H783" s="2">
        <v>44</v>
      </c>
      <c r="I783" s="162">
        <v>24</v>
      </c>
      <c r="J783" s="1">
        <f t="shared" si="67"/>
        <v>26</v>
      </c>
      <c r="K783" s="1">
        <f t="shared" si="68"/>
        <v>24</v>
      </c>
      <c r="L783" s="1138"/>
      <c r="M783" s="1139"/>
      <c r="N783" s="1139"/>
      <c r="O783" s="1140"/>
      <c r="Q783" s="230" t="s">
        <v>544</v>
      </c>
      <c r="R783" s="2"/>
      <c r="S783" s="2"/>
      <c r="T783" s="2"/>
      <c r="U783" s="2"/>
      <c r="V783" s="2"/>
      <c r="W783" s="2"/>
      <c r="X783" s="2"/>
      <c r="Y783" s="10"/>
      <c r="Z783" s="2"/>
      <c r="AA783" s="2"/>
      <c r="AB783" s="2"/>
      <c r="AC783" s="2"/>
      <c r="AD783" s="2"/>
      <c r="AE783" s="162"/>
    </row>
    <row r="784" spans="1:31" ht="15" customHeight="1" x14ac:dyDescent="0.2">
      <c r="A784" s="237">
        <v>9</v>
      </c>
      <c r="B784" s="242" t="s">
        <v>708</v>
      </c>
      <c r="C784" s="2">
        <v>26</v>
      </c>
      <c r="D784" s="2">
        <v>8</v>
      </c>
      <c r="E784" s="2">
        <v>6</v>
      </c>
      <c r="F784" s="2">
        <v>12</v>
      </c>
      <c r="G784" s="2">
        <v>36</v>
      </c>
      <c r="H784" s="2">
        <v>40</v>
      </c>
      <c r="I784" s="162">
        <v>22</v>
      </c>
      <c r="J784" s="1">
        <f t="shared" si="67"/>
        <v>26</v>
      </c>
      <c r="K784" s="1">
        <f t="shared" si="68"/>
        <v>22</v>
      </c>
      <c r="L784" s="1138"/>
      <c r="M784" s="1139"/>
      <c r="N784" s="1139"/>
      <c r="O784" s="1140"/>
      <c r="Q784" s="230" t="s">
        <v>768</v>
      </c>
      <c r="R784" s="2"/>
      <c r="S784" s="2"/>
      <c r="T784" s="2"/>
      <c r="U784" s="2"/>
      <c r="V784" s="2"/>
      <c r="W784" s="2"/>
      <c r="X784" s="2"/>
      <c r="Y784" s="2"/>
      <c r="Z784" s="10"/>
      <c r="AA784" s="2"/>
      <c r="AB784" s="2"/>
      <c r="AC784" s="2"/>
      <c r="AD784" s="2"/>
      <c r="AE784" s="162"/>
    </row>
    <row r="785" spans="1:33" ht="15" customHeight="1" x14ac:dyDescent="0.2">
      <c r="A785" s="237">
        <v>10</v>
      </c>
      <c r="B785" s="242" t="s">
        <v>558</v>
      </c>
      <c r="C785" s="2">
        <v>26</v>
      </c>
      <c r="D785" s="2">
        <v>7</v>
      </c>
      <c r="E785" s="2">
        <v>7</v>
      </c>
      <c r="F785" s="2">
        <v>12</v>
      </c>
      <c r="G785" s="2">
        <v>32</v>
      </c>
      <c r="H785" s="2">
        <v>41</v>
      </c>
      <c r="I785" s="162">
        <v>21</v>
      </c>
      <c r="J785" s="1">
        <f t="shared" si="67"/>
        <v>26</v>
      </c>
      <c r="K785" s="1">
        <f t="shared" si="68"/>
        <v>21</v>
      </c>
      <c r="L785" s="1138"/>
      <c r="M785" s="1139"/>
      <c r="N785" s="1139"/>
      <c r="O785" s="1140"/>
      <c r="Q785" s="230" t="s">
        <v>777</v>
      </c>
      <c r="R785" s="2"/>
      <c r="S785" s="2"/>
      <c r="T785" s="2"/>
      <c r="U785" s="2"/>
      <c r="V785" s="2"/>
      <c r="W785" s="2"/>
      <c r="X785" s="2"/>
      <c r="Y785" s="2"/>
      <c r="Z785" s="2"/>
      <c r="AA785" s="10"/>
      <c r="AB785" s="2"/>
      <c r="AC785" s="20"/>
      <c r="AD785" s="2"/>
      <c r="AE785" s="162"/>
    </row>
    <row r="786" spans="1:33" ht="15" customHeight="1" x14ac:dyDescent="0.2">
      <c r="A786" s="237">
        <v>11</v>
      </c>
      <c r="B786" s="242" t="s">
        <v>767</v>
      </c>
      <c r="C786" s="2">
        <v>26</v>
      </c>
      <c r="D786" s="2">
        <v>7</v>
      </c>
      <c r="E786" s="2">
        <v>6</v>
      </c>
      <c r="F786" s="2">
        <v>13</v>
      </c>
      <c r="G786" s="2">
        <v>35</v>
      </c>
      <c r="H786" s="2">
        <v>55</v>
      </c>
      <c r="I786" s="162">
        <v>20</v>
      </c>
      <c r="J786" s="1">
        <f t="shared" si="67"/>
        <v>26</v>
      </c>
      <c r="K786" s="1">
        <f t="shared" si="68"/>
        <v>20</v>
      </c>
      <c r="L786" s="1138"/>
      <c r="M786" s="1139"/>
      <c r="N786" s="1139"/>
      <c r="O786" s="1140"/>
      <c r="Q786" s="230" t="s">
        <v>769</v>
      </c>
      <c r="R786" s="2"/>
      <c r="S786" s="2"/>
      <c r="T786" s="2"/>
      <c r="U786" s="2"/>
      <c r="V786" s="2"/>
      <c r="W786" s="2"/>
      <c r="X786" s="2"/>
      <c r="Y786" s="2"/>
      <c r="Z786" s="2"/>
      <c r="AA786" s="2"/>
      <c r="AB786" s="10"/>
      <c r="AC786" s="20"/>
      <c r="AD786" s="2"/>
      <c r="AE786" s="162"/>
    </row>
    <row r="787" spans="1:33" ht="15" customHeight="1" x14ac:dyDescent="0.2">
      <c r="A787" s="237">
        <v>12</v>
      </c>
      <c r="B787" s="242" t="s">
        <v>575</v>
      </c>
      <c r="C787" s="2">
        <v>26</v>
      </c>
      <c r="D787" s="2">
        <v>5</v>
      </c>
      <c r="E787" s="2">
        <v>8</v>
      </c>
      <c r="F787" s="2">
        <v>13</v>
      </c>
      <c r="G787" s="2">
        <v>29</v>
      </c>
      <c r="H787" s="2">
        <v>44</v>
      </c>
      <c r="I787" s="162">
        <v>18</v>
      </c>
      <c r="J787" s="1">
        <f t="shared" si="67"/>
        <v>26</v>
      </c>
      <c r="K787" s="1">
        <f t="shared" si="68"/>
        <v>18</v>
      </c>
      <c r="L787" s="1138"/>
      <c r="M787" s="1139"/>
      <c r="N787" s="1139"/>
      <c r="O787" s="1140"/>
      <c r="Q787" s="230" t="s">
        <v>61</v>
      </c>
      <c r="R787" s="2"/>
      <c r="S787" s="2"/>
      <c r="T787" s="2"/>
      <c r="U787" s="2"/>
      <c r="V787" s="2"/>
      <c r="W787" s="2"/>
      <c r="X787" s="2"/>
      <c r="Y787" s="2"/>
      <c r="Z787" s="2"/>
      <c r="AA787" s="2"/>
      <c r="AB787" s="2"/>
      <c r="AC787" s="10"/>
      <c r="AD787" s="2"/>
      <c r="AE787" s="162"/>
    </row>
    <row r="788" spans="1:33" ht="15" customHeight="1" x14ac:dyDescent="0.2">
      <c r="A788" s="237">
        <v>13</v>
      </c>
      <c r="B788" s="242" t="s">
        <v>551</v>
      </c>
      <c r="C788" s="2">
        <v>26</v>
      </c>
      <c r="D788" s="2">
        <v>7</v>
      </c>
      <c r="E788" s="2">
        <v>4</v>
      </c>
      <c r="F788" s="2">
        <v>15</v>
      </c>
      <c r="G788" s="2">
        <v>34</v>
      </c>
      <c r="H788" s="2">
        <v>52</v>
      </c>
      <c r="I788" s="162">
        <v>18</v>
      </c>
      <c r="J788" s="1">
        <f t="shared" si="67"/>
        <v>26</v>
      </c>
      <c r="K788" s="1">
        <f t="shared" si="68"/>
        <v>18</v>
      </c>
      <c r="L788" s="1138"/>
      <c r="M788" s="1139"/>
      <c r="N788" s="1139"/>
      <c r="O788" s="1140"/>
      <c r="Q788" s="230" t="s">
        <v>63</v>
      </c>
      <c r="R788" s="2"/>
      <c r="S788" s="2"/>
      <c r="T788" s="2"/>
      <c r="U788" s="2"/>
      <c r="V788" s="2"/>
      <c r="W788" s="2"/>
      <c r="X788" s="2"/>
      <c r="Y788" s="2"/>
      <c r="Z788" s="2"/>
      <c r="AA788" s="2"/>
      <c r="AB788" s="2"/>
      <c r="AC788" s="2"/>
      <c r="AD788" s="10"/>
      <c r="AE788" s="21"/>
    </row>
    <row r="789" spans="1:33" ht="15" customHeight="1" thickBot="1" x14ac:dyDescent="0.25">
      <c r="A789" s="238">
        <v>14</v>
      </c>
      <c r="B789" s="243" t="s">
        <v>711</v>
      </c>
      <c r="C789" s="3">
        <v>26</v>
      </c>
      <c r="D789" s="3">
        <v>3</v>
      </c>
      <c r="E789" s="3">
        <v>8</v>
      </c>
      <c r="F789" s="3">
        <v>15</v>
      </c>
      <c r="G789" s="3">
        <v>37</v>
      </c>
      <c r="H789" s="3">
        <v>58</v>
      </c>
      <c r="I789" s="164">
        <v>14</v>
      </c>
      <c r="J789" s="1">
        <f t="shared" si="67"/>
        <v>26</v>
      </c>
      <c r="K789" s="1">
        <f t="shared" si="68"/>
        <v>14</v>
      </c>
      <c r="L789" s="1141"/>
      <c r="M789" s="1142"/>
      <c r="N789" s="1142"/>
      <c r="O789" s="1143"/>
      <c r="Q789" s="231" t="s">
        <v>547</v>
      </c>
      <c r="R789" s="3"/>
      <c r="S789" s="3"/>
      <c r="T789" s="3"/>
      <c r="U789" s="3"/>
      <c r="V789" s="3"/>
      <c r="W789" s="3"/>
      <c r="X789" s="3"/>
      <c r="Y789" s="3"/>
      <c r="Z789" s="3"/>
      <c r="AA789" s="3"/>
      <c r="AB789" s="3"/>
      <c r="AC789" s="3"/>
      <c r="AD789" s="14"/>
      <c r="AE789" s="15"/>
    </row>
    <row r="790" spans="1:33" ht="15" customHeight="1" x14ac:dyDescent="0.2">
      <c r="C790" s="1">
        <f t="shared" ref="C790:H790" si="74">SUM(C776:C789)</f>
        <v>364</v>
      </c>
      <c r="D790" s="1">
        <f t="shared" si="74"/>
        <v>140</v>
      </c>
      <c r="E790" s="1">
        <f t="shared" si="74"/>
        <v>84</v>
      </c>
      <c r="F790" s="1">
        <f t="shared" si="74"/>
        <v>140</v>
      </c>
      <c r="G790" s="1">
        <f t="shared" si="74"/>
        <v>585</v>
      </c>
      <c r="H790" s="1">
        <f t="shared" si="74"/>
        <v>585</v>
      </c>
      <c r="I790" s="1">
        <f>SUM(I776:I789)</f>
        <v>364</v>
      </c>
      <c r="J790" s="1">
        <f t="shared" si="67"/>
        <v>364</v>
      </c>
      <c r="K790" s="1">
        <f t="shared" si="68"/>
        <v>364</v>
      </c>
    </row>
    <row r="791" spans="1:33" ht="15" customHeight="1" thickBot="1" x14ac:dyDescent="0.25"/>
    <row r="792" spans="1:33" ht="15" customHeight="1" thickBot="1" x14ac:dyDescent="0.25">
      <c r="A792" s="1119" t="s">
        <v>658</v>
      </c>
      <c r="B792" s="1120"/>
      <c r="C792" s="1120"/>
      <c r="D792" s="1120"/>
      <c r="E792" s="1120"/>
      <c r="F792" s="1120"/>
      <c r="G792" s="1114" t="s">
        <v>1621</v>
      </c>
      <c r="H792" s="1115"/>
      <c r="I792" s="1116"/>
      <c r="L792" s="986" t="s">
        <v>588</v>
      </c>
      <c r="M792" s="987"/>
      <c r="N792" s="987"/>
      <c r="O792" s="988"/>
    </row>
    <row r="793" spans="1:33" ht="15" customHeight="1" thickBot="1" x14ac:dyDescent="0.25">
      <c r="A793" s="250" t="s">
        <v>496</v>
      </c>
      <c r="B793" s="251" t="s">
        <v>497</v>
      </c>
      <c r="C793" s="252" t="s">
        <v>498</v>
      </c>
      <c r="D793" s="252" t="s">
        <v>499</v>
      </c>
      <c r="E793" s="252" t="s">
        <v>500</v>
      </c>
      <c r="F793" s="252" t="s">
        <v>501</v>
      </c>
      <c r="G793" s="253" t="s">
        <v>502</v>
      </c>
      <c r="H793" s="253" t="s">
        <v>503</v>
      </c>
      <c r="I793" s="254" t="s">
        <v>504</v>
      </c>
      <c r="L793" s="989"/>
      <c r="M793" s="990"/>
      <c r="N793" s="990"/>
      <c r="O793" s="991"/>
      <c r="Q793" s="165" t="s">
        <v>1622</v>
      </c>
      <c r="R793" s="256" t="s">
        <v>1527</v>
      </c>
      <c r="S793" s="256" t="s">
        <v>506</v>
      </c>
      <c r="T793" s="256" t="s">
        <v>716</v>
      </c>
      <c r="U793" s="256" t="s">
        <v>1423</v>
      </c>
      <c r="V793" s="256" t="s">
        <v>508</v>
      </c>
      <c r="W793" s="256" t="s">
        <v>847</v>
      </c>
      <c r="X793" s="256" t="s">
        <v>1004</v>
      </c>
      <c r="Y793" s="256" t="s">
        <v>669</v>
      </c>
      <c r="Z793" s="256" t="s">
        <v>1576</v>
      </c>
      <c r="AA793" s="256" t="s">
        <v>514</v>
      </c>
      <c r="AB793" s="256" t="s">
        <v>322</v>
      </c>
      <c r="AC793" s="256" t="s">
        <v>635</v>
      </c>
      <c r="AD793" s="256" t="s">
        <v>1111</v>
      </c>
      <c r="AE793" s="256" t="s">
        <v>645</v>
      </c>
      <c r="AF793" s="256" t="s">
        <v>415</v>
      </c>
      <c r="AG793" s="257" t="s">
        <v>177</v>
      </c>
    </row>
    <row r="794" spans="1:33" ht="15" customHeight="1" x14ac:dyDescent="0.2">
      <c r="A794" s="247">
        <v>1</v>
      </c>
      <c r="B794" s="239" t="s">
        <v>529</v>
      </c>
      <c r="C794" s="240">
        <v>30</v>
      </c>
      <c r="D794" s="240">
        <v>20</v>
      </c>
      <c r="E794" s="240">
        <v>7</v>
      </c>
      <c r="F794" s="240">
        <v>3</v>
      </c>
      <c r="G794" s="240">
        <v>70</v>
      </c>
      <c r="H794" s="240">
        <v>26</v>
      </c>
      <c r="I794" s="241">
        <v>47</v>
      </c>
      <c r="J794" s="1">
        <f t="shared" ref="J794:J851" si="75">D794+E794+F794</f>
        <v>30</v>
      </c>
      <c r="K794" s="1">
        <f t="shared" ref="K794:K851" si="76">D794*2+E794</f>
        <v>47</v>
      </c>
      <c r="L794" s="1135" t="s">
        <v>1629</v>
      </c>
      <c r="M794" s="1136"/>
      <c r="N794" s="1136"/>
      <c r="O794" s="1137"/>
      <c r="Q794" s="255" t="s">
        <v>1527</v>
      </c>
      <c r="R794" s="10"/>
      <c r="S794" s="20" t="s">
        <v>532</v>
      </c>
      <c r="T794" s="20"/>
      <c r="U794" s="2"/>
      <c r="V794" s="20"/>
      <c r="W794" s="20"/>
      <c r="X794" s="2"/>
      <c r="Y794" s="2"/>
      <c r="Z794" s="2"/>
      <c r="AA794" s="2"/>
      <c r="AB794" s="2"/>
      <c r="AC794" s="2"/>
      <c r="AD794" s="2"/>
      <c r="AE794" s="2"/>
      <c r="AF794" s="2"/>
      <c r="AG794" s="162"/>
    </row>
    <row r="795" spans="1:33" ht="15" customHeight="1" x14ac:dyDescent="0.2">
      <c r="A795" s="248">
        <v>2</v>
      </c>
      <c r="B795" s="242" t="s">
        <v>235</v>
      </c>
      <c r="C795" s="2">
        <v>30</v>
      </c>
      <c r="D795" s="2">
        <v>19</v>
      </c>
      <c r="E795" s="2">
        <v>4</v>
      </c>
      <c r="F795" s="2">
        <v>7</v>
      </c>
      <c r="G795" s="2">
        <v>67</v>
      </c>
      <c r="H795" s="2">
        <v>46</v>
      </c>
      <c r="I795" s="162">
        <v>42</v>
      </c>
      <c r="J795" s="1">
        <f t="shared" si="75"/>
        <v>30</v>
      </c>
      <c r="K795" s="1">
        <f t="shared" si="76"/>
        <v>42</v>
      </c>
      <c r="L795" s="1138"/>
      <c r="M795" s="1139"/>
      <c r="N795" s="1139"/>
      <c r="O795" s="1140"/>
      <c r="Q795" s="255" t="s">
        <v>506</v>
      </c>
      <c r="R795" s="20" t="s">
        <v>532</v>
      </c>
      <c r="S795" s="10"/>
      <c r="T795" s="20"/>
      <c r="U795" s="2"/>
      <c r="V795" s="20"/>
      <c r="W795" s="20"/>
      <c r="X795" s="2"/>
      <c r="Y795" s="2"/>
      <c r="Z795" s="2"/>
      <c r="AA795" s="2"/>
      <c r="AB795" s="2"/>
      <c r="AC795" s="2"/>
      <c r="AD795" s="2"/>
      <c r="AE795" s="2"/>
      <c r="AF795" s="2"/>
      <c r="AG795" s="162"/>
    </row>
    <row r="796" spans="1:33" ht="15" customHeight="1" x14ac:dyDescent="0.2">
      <c r="A796" s="248">
        <v>3</v>
      </c>
      <c r="B796" s="242" t="s">
        <v>178</v>
      </c>
      <c r="C796" s="2">
        <v>30</v>
      </c>
      <c r="D796" s="2">
        <v>18</v>
      </c>
      <c r="E796" s="2">
        <v>5</v>
      </c>
      <c r="F796" s="2">
        <v>7</v>
      </c>
      <c r="G796" s="2">
        <v>82</v>
      </c>
      <c r="H796" s="2">
        <v>41</v>
      </c>
      <c r="I796" s="162">
        <v>41</v>
      </c>
      <c r="J796" s="1">
        <f t="shared" si="75"/>
        <v>30</v>
      </c>
      <c r="K796" s="1">
        <f t="shared" si="76"/>
        <v>41</v>
      </c>
      <c r="L796" s="1138"/>
      <c r="M796" s="1139"/>
      <c r="N796" s="1139"/>
      <c r="O796" s="1140"/>
      <c r="Q796" s="255" t="s">
        <v>716</v>
      </c>
      <c r="R796" s="20"/>
      <c r="S796" s="2"/>
      <c r="T796" s="10"/>
      <c r="U796" s="2"/>
      <c r="V796" s="20" t="s">
        <v>532</v>
      </c>
      <c r="W796" s="20" t="s">
        <v>532</v>
      </c>
      <c r="X796" s="2"/>
      <c r="Y796" s="2"/>
      <c r="Z796" s="2"/>
      <c r="AA796" s="2"/>
      <c r="AB796" s="2"/>
      <c r="AC796" s="2"/>
      <c r="AD796" s="2"/>
      <c r="AE796" s="2"/>
      <c r="AF796" s="2"/>
      <c r="AG796" s="162"/>
    </row>
    <row r="797" spans="1:33" ht="15" customHeight="1" x14ac:dyDescent="0.2">
      <c r="A797" s="248">
        <v>4</v>
      </c>
      <c r="B797" s="242" t="s">
        <v>1297</v>
      </c>
      <c r="C797" s="2">
        <v>30</v>
      </c>
      <c r="D797" s="2">
        <v>17</v>
      </c>
      <c r="E797" s="2">
        <v>6</v>
      </c>
      <c r="F797" s="2">
        <v>7</v>
      </c>
      <c r="G797" s="2">
        <v>48</v>
      </c>
      <c r="H797" s="2">
        <v>27</v>
      </c>
      <c r="I797" s="162">
        <v>40</v>
      </c>
      <c r="J797" s="1">
        <f t="shared" si="75"/>
        <v>30</v>
      </c>
      <c r="K797" s="1">
        <f t="shared" si="76"/>
        <v>40</v>
      </c>
      <c r="L797" s="1138"/>
      <c r="M797" s="1139"/>
      <c r="N797" s="1139"/>
      <c r="O797" s="1140"/>
      <c r="Q797" s="255" t="s">
        <v>1423</v>
      </c>
      <c r="R797" s="20"/>
      <c r="S797" s="20"/>
      <c r="T797" s="20" t="s">
        <v>532</v>
      </c>
      <c r="U797" s="10"/>
      <c r="V797" s="2"/>
      <c r="W797" s="20"/>
      <c r="X797" s="2"/>
      <c r="Y797" s="2"/>
      <c r="Z797" s="2"/>
      <c r="AA797" s="2"/>
      <c r="AB797" s="2"/>
      <c r="AC797" s="2"/>
      <c r="AD797" s="2"/>
      <c r="AE797" s="2"/>
      <c r="AF797" s="2"/>
      <c r="AG797" s="162"/>
    </row>
    <row r="798" spans="1:33" ht="15" customHeight="1" x14ac:dyDescent="0.2">
      <c r="A798" s="248">
        <v>5</v>
      </c>
      <c r="B798" s="242" t="s">
        <v>1612</v>
      </c>
      <c r="C798" s="2">
        <v>30</v>
      </c>
      <c r="D798" s="2">
        <v>15</v>
      </c>
      <c r="E798" s="2">
        <v>7</v>
      </c>
      <c r="F798" s="2">
        <v>8</v>
      </c>
      <c r="G798" s="2">
        <v>57</v>
      </c>
      <c r="H798" s="2">
        <v>30</v>
      </c>
      <c r="I798" s="162">
        <v>37</v>
      </c>
      <c r="J798" s="1">
        <f t="shared" si="75"/>
        <v>30</v>
      </c>
      <c r="K798" s="1">
        <f t="shared" si="76"/>
        <v>37</v>
      </c>
      <c r="L798" s="1138"/>
      <c r="M798" s="1139"/>
      <c r="N798" s="1139"/>
      <c r="O798" s="1140"/>
      <c r="Q798" s="255" t="s">
        <v>508</v>
      </c>
      <c r="R798" s="20"/>
      <c r="S798" s="20"/>
      <c r="T798" s="20"/>
      <c r="U798" s="2"/>
      <c r="V798" s="10"/>
      <c r="W798" s="20"/>
      <c r="X798" s="2"/>
      <c r="Y798" s="2"/>
      <c r="Z798" s="2"/>
      <c r="AA798" s="2"/>
      <c r="AB798" s="2"/>
      <c r="AC798" s="2"/>
      <c r="AD798" s="2"/>
      <c r="AE798" s="2"/>
      <c r="AF798" s="2"/>
      <c r="AG798" s="162"/>
    </row>
    <row r="799" spans="1:33" ht="15" customHeight="1" x14ac:dyDescent="0.2">
      <c r="A799" s="248">
        <v>6</v>
      </c>
      <c r="B799" s="242" t="s">
        <v>678</v>
      </c>
      <c r="C799" s="2">
        <v>30</v>
      </c>
      <c r="D799" s="2">
        <v>13</v>
      </c>
      <c r="E799" s="2">
        <v>9</v>
      </c>
      <c r="F799" s="2">
        <v>8</v>
      </c>
      <c r="G799" s="2">
        <v>62</v>
      </c>
      <c r="H799" s="2">
        <v>39</v>
      </c>
      <c r="I799" s="162">
        <v>35</v>
      </c>
      <c r="J799" s="1">
        <f t="shared" si="75"/>
        <v>30</v>
      </c>
      <c r="K799" s="1">
        <f t="shared" si="76"/>
        <v>35</v>
      </c>
      <c r="L799" s="1138"/>
      <c r="M799" s="1139"/>
      <c r="N799" s="1139"/>
      <c r="O799" s="1140"/>
      <c r="Q799" s="255" t="s">
        <v>847</v>
      </c>
      <c r="R799" s="20"/>
      <c r="S799" s="20"/>
      <c r="T799" s="20" t="s">
        <v>532</v>
      </c>
      <c r="U799" s="2"/>
      <c r="V799" s="2"/>
      <c r="W799" s="10"/>
      <c r="X799" s="2"/>
      <c r="Y799" s="20"/>
      <c r="Z799" s="2"/>
      <c r="AA799" s="2"/>
      <c r="AB799" s="2"/>
      <c r="AC799" s="2"/>
      <c r="AD799" s="2"/>
      <c r="AE799" s="2"/>
      <c r="AF799" s="2"/>
      <c r="AG799" s="162"/>
    </row>
    <row r="800" spans="1:33" ht="15" customHeight="1" x14ac:dyDescent="0.2">
      <c r="A800" s="248">
        <v>7</v>
      </c>
      <c r="B800" s="242" t="s">
        <v>534</v>
      </c>
      <c r="C800" s="2">
        <v>30</v>
      </c>
      <c r="D800" s="2">
        <v>14</v>
      </c>
      <c r="E800" s="2">
        <v>6</v>
      </c>
      <c r="F800" s="2">
        <v>10</v>
      </c>
      <c r="G800" s="2">
        <v>52</v>
      </c>
      <c r="H800" s="2">
        <v>31</v>
      </c>
      <c r="I800" s="162">
        <v>34</v>
      </c>
      <c r="J800" s="1">
        <f t="shared" si="75"/>
        <v>30</v>
      </c>
      <c r="K800" s="1">
        <f t="shared" si="76"/>
        <v>34</v>
      </c>
      <c r="L800" s="1138"/>
      <c r="M800" s="1139"/>
      <c r="N800" s="1139"/>
      <c r="O800" s="1140"/>
      <c r="Q800" s="255" t="s">
        <v>1004</v>
      </c>
      <c r="R800" s="2"/>
      <c r="S800" s="2" t="s">
        <v>532</v>
      </c>
      <c r="T800" s="2"/>
      <c r="U800" s="2"/>
      <c r="V800" s="2"/>
      <c r="W800" s="2"/>
      <c r="X800" s="10"/>
      <c r="Y800" s="20"/>
      <c r="Z800" s="2"/>
      <c r="AA800" s="2"/>
      <c r="AB800" s="2"/>
      <c r="AC800" s="2"/>
      <c r="AD800" s="2"/>
      <c r="AE800" s="2"/>
      <c r="AF800" s="2"/>
      <c r="AG800" s="162"/>
    </row>
    <row r="801" spans="1:33" ht="15" customHeight="1" x14ac:dyDescent="0.2">
      <c r="A801" s="248">
        <v>8</v>
      </c>
      <c r="B801" s="242" t="s">
        <v>1630</v>
      </c>
      <c r="C801" s="2">
        <v>30</v>
      </c>
      <c r="D801" s="2">
        <v>13</v>
      </c>
      <c r="E801" s="2">
        <v>4</v>
      </c>
      <c r="F801" s="2">
        <v>13</v>
      </c>
      <c r="G801" s="2">
        <v>53</v>
      </c>
      <c r="H801" s="2">
        <v>50</v>
      </c>
      <c r="I801" s="162">
        <v>30</v>
      </c>
      <c r="J801" s="1">
        <f t="shared" si="75"/>
        <v>30</v>
      </c>
      <c r="K801" s="1">
        <f t="shared" si="76"/>
        <v>30</v>
      </c>
      <c r="L801" s="1138"/>
      <c r="M801" s="1139"/>
      <c r="N801" s="1139"/>
      <c r="O801" s="1140"/>
      <c r="Q801" s="255" t="s">
        <v>669</v>
      </c>
      <c r="R801" s="2"/>
      <c r="S801" s="2"/>
      <c r="T801" s="2"/>
      <c r="U801" s="2"/>
      <c r="V801" s="2"/>
      <c r="W801" s="2"/>
      <c r="X801" s="2"/>
      <c r="Y801" s="10"/>
      <c r="Z801" s="2"/>
      <c r="AA801" s="2"/>
      <c r="AB801" s="2"/>
      <c r="AC801" s="2"/>
      <c r="AD801" s="2"/>
      <c r="AE801" s="2"/>
      <c r="AF801" s="2"/>
      <c r="AG801" s="162"/>
    </row>
    <row r="802" spans="1:33" ht="15" customHeight="1" x14ac:dyDescent="0.2">
      <c r="A802" s="248">
        <v>9</v>
      </c>
      <c r="B802" s="242" t="s">
        <v>1529</v>
      </c>
      <c r="C802" s="2">
        <v>30</v>
      </c>
      <c r="D802" s="2">
        <v>12</v>
      </c>
      <c r="E802" s="2">
        <v>3</v>
      </c>
      <c r="F802" s="2">
        <v>15</v>
      </c>
      <c r="G802" s="2">
        <v>39</v>
      </c>
      <c r="H802" s="2">
        <v>47</v>
      </c>
      <c r="I802" s="162">
        <v>27</v>
      </c>
      <c r="J802" s="1">
        <f t="shared" si="75"/>
        <v>30</v>
      </c>
      <c r="K802" s="1">
        <f t="shared" si="76"/>
        <v>27</v>
      </c>
      <c r="L802" s="1138"/>
      <c r="M802" s="1139"/>
      <c r="N802" s="1139"/>
      <c r="O802" s="1140"/>
      <c r="Q802" s="255" t="s">
        <v>1576</v>
      </c>
      <c r="R802" s="2"/>
      <c r="S802" s="2"/>
      <c r="T802" s="2"/>
      <c r="U802" s="2"/>
      <c r="V802" s="2"/>
      <c r="W802" s="2"/>
      <c r="X802" s="2"/>
      <c r="Y802" s="2"/>
      <c r="Z802" s="10"/>
      <c r="AA802" s="2"/>
      <c r="AB802" s="2"/>
      <c r="AC802" s="2"/>
      <c r="AD802" s="2"/>
      <c r="AE802" s="2"/>
      <c r="AF802" s="2"/>
      <c r="AG802" s="162"/>
    </row>
    <row r="803" spans="1:33" ht="15" customHeight="1" x14ac:dyDescent="0.2">
      <c r="A803" s="248">
        <v>10</v>
      </c>
      <c r="B803" s="242" t="s">
        <v>419</v>
      </c>
      <c r="C803" s="2">
        <v>30</v>
      </c>
      <c r="D803" s="2">
        <v>11</v>
      </c>
      <c r="E803" s="2">
        <v>4</v>
      </c>
      <c r="F803" s="2">
        <v>15</v>
      </c>
      <c r="G803" s="2">
        <v>47</v>
      </c>
      <c r="H803" s="2">
        <v>61</v>
      </c>
      <c r="I803" s="162">
        <v>26</v>
      </c>
      <c r="J803" s="1">
        <f t="shared" si="75"/>
        <v>30</v>
      </c>
      <c r="K803" s="1">
        <f t="shared" si="76"/>
        <v>26</v>
      </c>
      <c r="L803" s="1138"/>
      <c r="M803" s="1139"/>
      <c r="N803" s="1139"/>
      <c r="O803" s="1140"/>
      <c r="Q803" s="255" t="s">
        <v>514</v>
      </c>
      <c r="R803" s="2"/>
      <c r="S803" s="2"/>
      <c r="T803" s="2"/>
      <c r="U803" s="2"/>
      <c r="V803" s="2"/>
      <c r="W803" s="2"/>
      <c r="X803" s="2"/>
      <c r="Y803" s="2"/>
      <c r="Z803" s="2"/>
      <c r="AA803" s="10"/>
      <c r="AB803" s="2"/>
      <c r="AC803" s="2"/>
      <c r="AD803" s="2"/>
      <c r="AE803" s="2"/>
      <c r="AF803" s="2"/>
      <c r="AG803" s="162"/>
    </row>
    <row r="804" spans="1:33" ht="15" customHeight="1" x14ac:dyDescent="0.2">
      <c r="A804" s="248">
        <v>11</v>
      </c>
      <c r="B804" s="242" t="s">
        <v>523</v>
      </c>
      <c r="C804" s="2">
        <v>30</v>
      </c>
      <c r="D804" s="2">
        <v>10</v>
      </c>
      <c r="E804" s="2">
        <v>6</v>
      </c>
      <c r="F804" s="2">
        <v>14</v>
      </c>
      <c r="G804" s="2">
        <v>47</v>
      </c>
      <c r="H804" s="2">
        <v>54</v>
      </c>
      <c r="I804" s="162">
        <v>26</v>
      </c>
      <c r="J804" s="1">
        <f t="shared" si="75"/>
        <v>30</v>
      </c>
      <c r="K804" s="1">
        <f t="shared" si="76"/>
        <v>26</v>
      </c>
      <c r="L804" s="1138"/>
      <c r="M804" s="1139"/>
      <c r="N804" s="1139"/>
      <c r="O804" s="1140"/>
      <c r="Q804" s="255" t="s">
        <v>322</v>
      </c>
      <c r="R804" s="2"/>
      <c r="S804" s="2"/>
      <c r="T804" s="2"/>
      <c r="U804" s="2"/>
      <c r="V804" s="2"/>
      <c r="W804" s="2"/>
      <c r="X804" s="2"/>
      <c r="Y804" s="2"/>
      <c r="Z804" s="2"/>
      <c r="AA804" s="2"/>
      <c r="AB804" s="10"/>
      <c r="AC804" s="2"/>
      <c r="AD804" s="2"/>
      <c r="AE804" s="2"/>
      <c r="AF804" s="2"/>
      <c r="AG804" s="162"/>
    </row>
    <row r="805" spans="1:33" ht="15" customHeight="1" x14ac:dyDescent="0.2">
      <c r="A805" s="248">
        <v>12</v>
      </c>
      <c r="B805" s="242" t="s">
        <v>674</v>
      </c>
      <c r="C805" s="2">
        <v>30</v>
      </c>
      <c r="D805" s="2">
        <v>8</v>
      </c>
      <c r="E805" s="2">
        <v>9</v>
      </c>
      <c r="F805" s="2">
        <v>13</v>
      </c>
      <c r="G805" s="2">
        <v>36</v>
      </c>
      <c r="H805" s="2">
        <v>41</v>
      </c>
      <c r="I805" s="162">
        <v>25</v>
      </c>
      <c r="J805" s="1">
        <f t="shared" si="75"/>
        <v>30</v>
      </c>
      <c r="K805" s="1">
        <f t="shared" si="76"/>
        <v>25</v>
      </c>
      <c r="L805" s="1138"/>
      <c r="M805" s="1139"/>
      <c r="N805" s="1139"/>
      <c r="O805" s="1140"/>
      <c r="Q805" s="255" t="s">
        <v>635</v>
      </c>
      <c r="R805" s="2"/>
      <c r="S805" s="2"/>
      <c r="T805" s="2"/>
      <c r="U805" s="2"/>
      <c r="V805" s="2"/>
      <c r="W805" s="2"/>
      <c r="X805" s="2"/>
      <c r="Y805" s="2"/>
      <c r="Z805" s="2"/>
      <c r="AA805" s="2"/>
      <c r="AB805" s="2"/>
      <c r="AC805" s="10"/>
      <c r="AD805" s="2"/>
      <c r="AE805" s="20"/>
      <c r="AF805" s="2"/>
      <c r="AG805" s="162"/>
    </row>
    <row r="806" spans="1:33" ht="15" customHeight="1" x14ac:dyDescent="0.2">
      <c r="A806" s="248">
        <v>13</v>
      </c>
      <c r="B806" s="242" t="s">
        <v>326</v>
      </c>
      <c r="C806" s="2">
        <v>30</v>
      </c>
      <c r="D806" s="2">
        <v>7</v>
      </c>
      <c r="E806" s="2">
        <v>6</v>
      </c>
      <c r="F806" s="2">
        <v>17</v>
      </c>
      <c r="G806" s="2">
        <v>29</v>
      </c>
      <c r="H806" s="2">
        <v>63</v>
      </c>
      <c r="I806" s="162">
        <v>20</v>
      </c>
      <c r="J806" s="1">
        <f t="shared" si="75"/>
        <v>30</v>
      </c>
      <c r="K806" s="1">
        <f t="shared" si="76"/>
        <v>20</v>
      </c>
      <c r="L806" s="1138"/>
      <c r="M806" s="1139"/>
      <c r="N806" s="1139"/>
      <c r="O806" s="1140"/>
      <c r="Q806" s="255" t="s">
        <v>229</v>
      </c>
      <c r="R806" s="2"/>
      <c r="S806" s="2"/>
      <c r="T806" s="2"/>
      <c r="U806" s="2"/>
      <c r="V806" s="2"/>
      <c r="W806" s="2"/>
      <c r="X806" s="2"/>
      <c r="Y806" s="2"/>
      <c r="Z806" s="2"/>
      <c r="AA806" s="2"/>
      <c r="AB806" s="2"/>
      <c r="AC806" s="2"/>
      <c r="AD806" s="10"/>
      <c r="AE806" s="20"/>
      <c r="AF806" s="2"/>
      <c r="AG806" s="162"/>
    </row>
    <row r="807" spans="1:33" ht="15" customHeight="1" x14ac:dyDescent="0.2">
      <c r="A807" s="248">
        <v>14</v>
      </c>
      <c r="B807" s="242" t="s">
        <v>1002</v>
      </c>
      <c r="C807" s="2">
        <v>30</v>
      </c>
      <c r="D807" s="2">
        <v>7</v>
      </c>
      <c r="E807" s="2">
        <v>5</v>
      </c>
      <c r="F807" s="2">
        <v>18</v>
      </c>
      <c r="G807" s="2">
        <v>28</v>
      </c>
      <c r="H807" s="2">
        <v>75</v>
      </c>
      <c r="I807" s="162">
        <v>19</v>
      </c>
      <c r="J807" s="1">
        <f t="shared" si="75"/>
        <v>30</v>
      </c>
      <c r="K807" s="1">
        <f t="shared" si="76"/>
        <v>19</v>
      </c>
      <c r="L807" s="1138"/>
      <c r="M807" s="1139"/>
      <c r="N807" s="1139"/>
      <c r="O807" s="1140"/>
      <c r="Q807" s="255" t="s">
        <v>1111</v>
      </c>
      <c r="R807" s="2"/>
      <c r="S807" s="2"/>
      <c r="T807" s="2"/>
      <c r="U807" s="2"/>
      <c r="V807" s="2"/>
      <c r="W807" s="2"/>
      <c r="X807" s="2"/>
      <c r="Y807" s="2"/>
      <c r="Z807" s="2"/>
      <c r="AA807" s="2"/>
      <c r="AB807" s="2"/>
      <c r="AC807" s="2"/>
      <c r="AD807" s="2"/>
      <c r="AE807" s="10"/>
      <c r="AF807" s="2"/>
      <c r="AG807" s="162"/>
    </row>
    <row r="808" spans="1:33" ht="15" customHeight="1" x14ac:dyDescent="0.2">
      <c r="A808" s="248">
        <v>15</v>
      </c>
      <c r="B808" s="242" t="s">
        <v>1532</v>
      </c>
      <c r="C808" s="2">
        <v>30</v>
      </c>
      <c r="D808" s="2">
        <v>7</v>
      </c>
      <c r="E808" s="2">
        <v>3</v>
      </c>
      <c r="F808" s="2">
        <v>20</v>
      </c>
      <c r="G808" s="2">
        <v>37</v>
      </c>
      <c r="H808" s="2">
        <v>67</v>
      </c>
      <c r="I808" s="162">
        <v>17</v>
      </c>
      <c r="J808" s="1">
        <f t="shared" si="75"/>
        <v>30</v>
      </c>
      <c r="K808" s="1">
        <f t="shared" si="76"/>
        <v>17</v>
      </c>
      <c r="L808" s="1138"/>
      <c r="M808" s="1139"/>
      <c r="N808" s="1139"/>
      <c r="O808" s="1140"/>
      <c r="Q808" s="255" t="s">
        <v>415</v>
      </c>
      <c r="R808" s="2"/>
      <c r="S808" s="2"/>
      <c r="T808" s="2"/>
      <c r="U808" s="2"/>
      <c r="V808" s="2"/>
      <c r="W808" s="2"/>
      <c r="X808" s="2"/>
      <c r="Y808" s="2"/>
      <c r="Z808" s="2"/>
      <c r="AA808" s="2"/>
      <c r="AB808" s="2"/>
      <c r="AC808" s="2"/>
      <c r="AD808" s="2"/>
      <c r="AE808" s="2"/>
      <c r="AF808" s="10"/>
      <c r="AG808" s="21"/>
    </row>
    <row r="809" spans="1:33" ht="15" customHeight="1" thickBot="1" x14ac:dyDescent="0.25">
      <c r="A809" s="249">
        <v>16</v>
      </c>
      <c r="B809" s="243" t="s">
        <v>327</v>
      </c>
      <c r="C809" s="3">
        <v>30</v>
      </c>
      <c r="D809" s="3">
        <v>5</v>
      </c>
      <c r="E809" s="3">
        <v>5</v>
      </c>
      <c r="F809" s="3">
        <v>20</v>
      </c>
      <c r="G809" s="3">
        <v>32</v>
      </c>
      <c r="H809" s="3">
        <v>74</v>
      </c>
      <c r="I809" s="164">
        <v>15</v>
      </c>
      <c r="J809" s="1">
        <f t="shared" si="75"/>
        <v>30</v>
      </c>
      <c r="K809" s="1">
        <f t="shared" si="76"/>
        <v>15</v>
      </c>
      <c r="L809" s="1141"/>
      <c r="M809" s="1142"/>
      <c r="N809" s="1142"/>
      <c r="O809" s="1143"/>
      <c r="Q809" s="250" t="s">
        <v>177</v>
      </c>
      <c r="R809" s="3"/>
      <c r="S809" s="3"/>
      <c r="T809" s="3"/>
      <c r="U809" s="3"/>
      <c r="V809" s="3"/>
      <c r="W809" s="3"/>
      <c r="X809" s="3"/>
      <c r="Y809" s="3"/>
      <c r="Z809" s="3"/>
      <c r="AA809" s="3"/>
      <c r="AB809" s="3"/>
      <c r="AC809" s="3"/>
      <c r="AD809" s="3"/>
      <c r="AE809" s="3"/>
      <c r="AF809" s="14"/>
      <c r="AG809" s="15"/>
    </row>
    <row r="810" spans="1:33" ht="15" customHeight="1" x14ac:dyDescent="0.2">
      <c r="C810" s="1">
        <v>480</v>
      </c>
      <c r="D810" s="1">
        <v>196</v>
      </c>
      <c r="E810" s="1">
        <v>89</v>
      </c>
      <c r="F810" s="1">
        <v>195</v>
      </c>
      <c r="G810" s="1">
        <v>786</v>
      </c>
      <c r="H810" s="1">
        <v>772</v>
      </c>
      <c r="I810" s="1">
        <v>481</v>
      </c>
      <c r="J810" s="1">
        <f t="shared" si="75"/>
        <v>480</v>
      </c>
      <c r="K810" s="1">
        <f t="shared" si="76"/>
        <v>481</v>
      </c>
    </row>
    <row r="811" spans="1:33" ht="15" customHeight="1" thickBot="1" x14ac:dyDescent="0.25">
      <c r="N811" s="156" t="s">
        <v>532</v>
      </c>
    </row>
    <row r="812" spans="1:33" ht="15" customHeight="1" thickBot="1" x14ac:dyDescent="0.25">
      <c r="A812" s="1119" t="s">
        <v>665</v>
      </c>
      <c r="B812" s="1120"/>
      <c r="C812" s="1120"/>
      <c r="D812" s="1120"/>
      <c r="E812" s="1120"/>
      <c r="F812" s="1120"/>
      <c r="G812" s="1114" t="s">
        <v>1621</v>
      </c>
      <c r="H812" s="1115"/>
      <c r="I812" s="1116"/>
      <c r="L812" s="986" t="s">
        <v>588</v>
      </c>
      <c r="M812" s="987"/>
      <c r="N812" s="987"/>
      <c r="O812" s="988"/>
    </row>
    <row r="813" spans="1:33" ht="15" customHeight="1" thickBot="1" x14ac:dyDescent="0.25">
      <c r="A813" s="250" t="s">
        <v>496</v>
      </c>
      <c r="B813" s="251" t="s">
        <v>497</v>
      </c>
      <c r="C813" s="252" t="s">
        <v>498</v>
      </c>
      <c r="D813" s="252" t="s">
        <v>499</v>
      </c>
      <c r="E813" s="252" t="s">
        <v>500</v>
      </c>
      <c r="F813" s="252" t="s">
        <v>501</v>
      </c>
      <c r="G813" s="253" t="s">
        <v>502</v>
      </c>
      <c r="H813" s="253" t="s">
        <v>503</v>
      </c>
      <c r="I813" s="254" t="s">
        <v>504</v>
      </c>
      <c r="L813" s="989"/>
      <c r="M813" s="990"/>
      <c r="N813" s="990"/>
      <c r="O813" s="991"/>
      <c r="Q813" s="165" t="s">
        <v>1622</v>
      </c>
      <c r="R813" s="256" t="s">
        <v>1631</v>
      </c>
      <c r="S813" s="256" t="s">
        <v>848</v>
      </c>
      <c r="T813" s="256" t="s">
        <v>517</v>
      </c>
      <c r="U813" s="256" t="s">
        <v>726</v>
      </c>
      <c r="V813" s="256" t="s">
        <v>1611</v>
      </c>
      <c r="W813" s="256" t="s">
        <v>377</v>
      </c>
      <c r="X813" s="256" t="s">
        <v>592</v>
      </c>
      <c r="Y813" s="256" t="s">
        <v>672</v>
      </c>
      <c r="Z813" s="256" t="s">
        <v>594</v>
      </c>
      <c r="AA813" s="257" t="s">
        <v>727</v>
      </c>
    </row>
    <row r="814" spans="1:33" ht="15" customHeight="1" x14ac:dyDescent="0.2">
      <c r="A814" s="247">
        <v>1</v>
      </c>
      <c r="B814" s="239" t="s">
        <v>1613</v>
      </c>
      <c r="C814" s="240">
        <v>18</v>
      </c>
      <c r="D814" s="240">
        <v>13</v>
      </c>
      <c r="E814" s="240">
        <v>1</v>
      </c>
      <c r="F814" s="240">
        <v>4</v>
      </c>
      <c r="G814" s="240">
        <v>41</v>
      </c>
      <c r="H814" s="240">
        <v>12</v>
      </c>
      <c r="I814" s="241">
        <v>27</v>
      </c>
      <c r="J814" s="1">
        <f t="shared" si="75"/>
        <v>18</v>
      </c>
      <c r="K814" s="1">
        <f t="shared" si="76"/>
        <v>27</v>
      </c>
      <c r="L814" s="1135" t="s">
        <v>1632</v>
      </c>
      <c r="M814" s="1136"/>
      <c r="N814" s="1136"/>
      <c r="O814" s="1137"/>
      <c r="Q814" s="255" t="s">
        <v>1631</v>
      </c>
      <c r="R814" s="10"/>
      <c r="S814" s="20" t="s">
        <v>532</v>
      </c>
      <c r="T814" s="20"/>
      <c r="U814" s="2"/>
      <c r="V814" s="20"/>
      <c r="W814" s="20"/>
      <c r="X814" s="2"/>
      <c r="Y814" s="2"/>
      <c r="Z814" s="2"/>
      <c r="AA814" s="162"/>
    </row>
    <row r="815" spans="1:33" ht="15" customHeight="1" x14ac:dyDescent="0.2">
      <c r="A815" s="248">
        <v>2</v>
      </c>
      <c r="B815" s="242" t="s">
        <v>1633</v>
      </c>
      <c r="C815" s="2">
        <v>18</v>
      </c>
      <c r="D815" s="2">
        <v>10</v>
      </c>
      <c r="E815" s="2">
        <v>3</v>
      </c>
      <c r="F815" s="2">
        <v>5</v>
      </c>
      <c r="G815" s="2">
        <v>38</v>
      </c>
      <c r="H815" s="2">
        <v>17</v>
      </c>
      <c r="I815" s="162" t="s">
        <v>1634</v>
      </c>
      <c r="J815" s="1">
        <f t="shared" si="75"/>
        <v>18</v>
      </c>
      <c r="K815" s="1">
        <f t="shared" si="76"/>
        <v>23</v>
      </c>
      <c r="L815" s="1138"/>
      <c r="M815" s="1139"/>
      <c r="N815" s="1139"/>
      <c r="O815" s="1140"/>
      <c r="Q815" s="255" t="s">
        <v>848</v>
      </c>
      <c r="R815" s="20" t="s">
        <v>532</v>
      </c>
      <c r="S815" s="10"/>
      <c r="T815" s="20"/>
      <c r="U815" s="2"/>
      <c r="V815" s="20"/>
      <c r="W815" s="20"/>
      <c r="X815" s="2"/>
      <c r="Y815" s="2"/>
      <c r="Z815" s="2"/>
      <c r="AA815" s="162"/>
    </row>
    <row r="816" spans="1:33" ht="15" customHeight="1" x14ac:dyDescent="0.2">
      <c r="A816" s="248">
        <v>3</v>
      </c>
      <c r="B816" s="242" t="s">
        <v>721</v>
      </c>
      <c r="C816" s="2">
        <v>18</v>
      </c>
      <c r="D816" s="2">
        <v>9</v>
      </c>
      <c r="E816" s="2">
        <v>5</v>
      </c>
      <c r="F816" s="2">
        <v>4</v>
      </c>
      <c r="G816" s="2">
        <v>36</v>
      </c>
      <c r="H816" s="2">
        <v>21</v>
      </c>
      <c r="I816" s="162">
        <v>23</v>
      </c>
      <c r="J816" s="1">
        <f t="shared" si="75"/>
        <v>18</v>
      </c>
      <c r="K816" s="1">
        <f t="shared" si="76"/>
        <v>23</v>
      </c>
      <c r="L816" s="1138"/>
      <c r="M816" s="1139"/>
      <c r="N816" s="1139"/>
      <c r="O816" s="1140"/>
      <c r="Q816" s="255" t="s">
        <v>517</v>
      </c>
      <c r="R816" s="20"/>
      <c r="S816" s="2"/>
      <c r="T816" s="10"/>
      <c r="U816" s="2"/>
      <c r="V816" s="20" t="s">
        <v>532</v>
      </c>
      <c r="W816" s="20" t="s">
        <v>532</v>
      </c>
      <c r="X816" s="2"/>
      <c r="Y816" s="2"/>
      <c r="Z816" s="2"/>
      <c r="AA816" s="162"/>
    </row>
    <row r="817" spans="1:27" ht="15" customHeight="1" x14ac:dyDescent="0.2">
      <c r="A817" s="248">
        <v>4</v>
      </c>
      <c r="B817" s="242" t="s">
        <v>728</v>
      </c>
      <c r="C817" s="2">
        <v>18</v>
      </c>
      <c r="D817" s="2">
        <v>9</v>
      </c>
      <c r="E817" s="2">
        <v>2</v>
      </c>
      <c r="F817" s="2">
        <v>7</v>
      </c>
      <c r="G817" s="2">
        <v>36</v>
      </c>
      <c r="H817" s="2">
        <v>35</v>
      </c>
      <c r="I817" s="162">
        <v>20</v>
      </c>
      <c r="J817" s="1">
        <f t="shared" si="75"/>
        <v>18</v>
      </c>
      <c r="K817" s="1">
        <f t="shared" si="76"/>
        <v>20</v>
      </c>
      <c r="L817" s="1138"/>
      <c r="M817" s="1139"/>
      <c r="N817" s="1139"/>
      <c r="O817" s="1140"/>
      <c r="Q817" s="255" t="s">
        <v>726</v>
      </c>
      <c r="R817" s="20"/>
      <c r="S817" s="20"/>
      <c r="T817" s="20" t="s">
        <v>532</v>
      </c>
      <c r="U817" s="10"/>
      <c r="V817" s="2"/>
      <c r="W817" s="20"/>
      <c r="X817" s="2"/>
      <c r="Y817" s="2"/>
      <c r="Z817" s="2"/>
      <c r="AA817" s="162"/>
    </row>
    <row r="818" spans="1:27" ht="15" customHeight="1" x14ac:dyDescent="0.2">
      <c r="A818" s="248">
        <v>5</v>
      </c>
      <c r="B818" s="242" t="s">
        <v>380</v>
      </c>
      <c r="C818" s="2">
        <v>18</v>
      </c>
      <c r="D818" s="2">
        <v>8</v>
      </c>
      <c r="E818" s="2">
        <v>3</v>
      </c>
      <c r="F818" s="2">
        <v>7</v>
      </c>
      <c r="G818" s="2">
        <v>28</v>
      </c>
      <c r="H818" s="2">
        <v>34</v>
      </c>
      <c r="I818" s="162" t="s">
        <v>661</v>
      </c>
      <c r="J818" s="1">
        <f t="shared" si="75"/>
        <v>18</v>
      </c>
      <c r="K818" s="1">
        <f t="shared" si="76"/>
        <v>19</v>
      </c>
      <c r="L818" s="1138"/>
      <c r="M818" s="1139"/>
      <c r="N818" s="1139"/>
      <c r="O818" s="1140"/>
      <c r="Q818" s="255" t="s">
        <v>1611</v>
      </c>
      <c r="R818" s="20"/>
      <c r="S818" s="20"/>
      <c r="T818" s="20"/>
      <c r="U818" s="2"/>
      <c r="V818" s="10"/>
      <c r="W818" s="20"/>
      <c r="X818" s="2"/>
      <c r="Y818" s="2"/>
      <c r="Z818" s="2"/>
      <c r="AA818" s="162"/>
    </row>
    <row r="819" spans="1:27" ht="15" customHeight="1" x14ac:dyDescent="0.2">
      <c r="A819" s="248">
        <v>6</v>
      </c>
      <c r="B819" s="242" t="s">
        <v>601</v>
      </c>
      <c r="C819" s="2">
        <v>18</v>
      </c>
      <c r="D819" s="2">
        <v>6</v>
      </c>
      <c r="E819" s="2">
        <v>4</v>
      </c>
      <c r="F819" s="2">
        <v>8</v>
      </c>
      <c r="G819" s="2">
        <v>29</v>
      </c>
      <c r="H819" s="2">
        <v>36</v>
      </c>
      <c r="I819" s="162">
        <v>16</v>
      </c>
      <c r="J819" s="1">
        <f t="shared" si="75"/>
        <v>18</v>
      </c>
      <c r="K819" s="1">
        <f t="shared" si="76"/>
        <v>16</v>
      </c>
      <c r="L819" s="1138"/>
      <c r="M819" s="1139"/>
      <c r="N819" s="1139"/>
      <c r="O819" s="1140"/>
      <c r="Q819" s="255" t="s">
        <v>377</v>
      </c>
      <c r="R819" s="20"/>
      <c r="S819" s="20"/>
      <c r="T819" s="20" t="s">
        <v>532</v>
      </c>
      <c r="U819" s="2"/>
      <c r="V819" s="2"/>
      <c r="W819" s="10"/>
      <c r="X819" s="2"/>
      <c r="Y819" s="2"/>
      <c r="Z819" s="2"/>
      <c r="AA819" s="162"/>
    </row>
    <row r="820" spans="1:27" ht="15" customHeight="1" x14ac:dyDescent="0.2">
      <c r="A820" s="248">
        <v>7</v>
      </c>
      <c r="B820" s="242" t="s">
        <v>595</v>
      </c>
      <c r="C820" s="2">
        <v>18</v>
      </c>
      <c r="D820" s="2">
        <v>5</v>
      </c>
      <c r="E820" s="2">
        <v>5</v>
      </c>
      <c r="F820" s="2">
        <v>8</v>
      </c>
      <c r="G820" s="2">
        <v>30</v>
      </c>
      <c r="H820" s="2">
        <v>32</v>
      </c>
      <c r="I820" s="162">
        <v>15</v>
      </c>
      <c r="J820" s="1">
        <f t="shared" si="75"/>
        <v>18</v>
      </c>
      <c r="K820" s="1">
        <f t="shared" si="76"/>
        <v>15</v>
      </c>
      <c r="L820" s="1138"/>
      <c r="M820" s="1139"/>
      <c r="N820" s="1139"/>
      <c r="O820" s="1140"/>
      <c r="Q820" s="255" t="s">
        <v>592</v>
      </c>
      <c r="R820" s="2"/>
      <c r="S820" s="2" t="s">
        <v>532</v>
      </c>
      <c r="T820" s="2"/>
      <c r="U820" s="2"/>
      <c r="V820" s="2"/>
      <c r="W820" s="2"/>
      <c r="X820" s="10"/>
      <c r="Y820" s="2"/>
      <c r="Z820" s="2"/>
      <c r="AA820" s="162"/>
    </row>
    <row r="821" spans="1:27" ht="15" customHeight="1" x14ac:dyDescent="0.2">
      <c r="A821" s="248">
        <v>8</v>
      </c>
      <c r="B821" s="242" t="s">
        <v>1635</v>
      </c>
      <c r="C821" s="2">
        <v>18</v>
      </c>
      <c r="D821" s="2">
        <v>4</v>
      </c>
      <c r="E821" s="2">
        <v>6</v>
      </c>
      <c r="F821" s="2">
        <v>8</v>
      </c>
      <c r="G821" s="2">
        <v>24</v>
      </c>
      <c r="H821" s="2">
        <v>31</v>
      </c>
      <c r="I821" s="162">
        <v>14</v>
      </c>
      <c r="J821" s="1">
        <f t="shared" si="75"/>
        <v>18</v>
      </c>
      <c r="K821" s="1">
        <f t="shared" si="76"/>
        <v>14</v>
      </c>
      <c r="L821" s="1138"/>
      <c r="M821" s="1139"/>
      <c r="N821" s="1139"/>
      <c r="O821" s="1140"/>
      <c r="Q821" s="255" t="s">
        <v>672</v>
      </c>
      <c r="R821" s="2"/>
      <c r="S821" s="2"/>
      <c r="T821" s="2"/>
      <c r="U821" s="2"/>
      <c r="V821" s="2"/>
      <c r="W821" s="2"/>
      <c r="X821" s="2"/>
      <c r="Y821" s="10"/>
      <c r="Z821" s="2"/>
      <c r="AA821" s="162"/>
    </row>
    <row r="822" spans="1:27" ht="15" customHeight="1" x14ac:dyDescent="0.2">
      <c r="A822" s="248">
        <v>9</v>
      </c>
      <c r="B822" s="242" t="s">
        <v>682</v>
      </c>
      <c r="C822" s="2">
        <v>18</v>
      </c>
      <c r="D822" s="2">
        <v>5</v>
      </c>
      <c r="E822" s="2">
        <v>4</v>
      </c>
      <c r="F822" s="2">
        <v>9</v>
      </c>
      <c r="G822" s="2">
        <v>18</v>
      </c>
      <c r="H822" s="2">
        <v>32</v>
      </c>
      <c r="I822" s="162">
        <v>14</v>
      </c>
      <c r="J822" s="1">
        <f t="shared" si="75"/>
        <v>18</v>
      </c>
      <c r="K822" s="1">
        <f t="shared" si="76"/>
        <v>14</v>
      </c>
      <c r="L822" s="1138"/>
      <c r="M822" s="1139"/>
      <c r="N822" s="1139"/>
      <c r="O822" s="1140"/>
      <c r="Q822" s="255" t="s">
        <v>594</v>
      </c>
      <c r="R822" s="2"/>
      <c r="S822" s="2"/>
      <c r="T822" s="2"/>
      <c r="U822" s="2"/>
      <c r="V822" s="2"/>
      <c r="W822" s="2"/>
      <c r="X822" s="2"/>
      <c r="Y822" s="2"/>
      <c r="Z822" s="10"/>
      <c r="AA822" s="21"/>
    </row>
    <row r="823" spans="1:27" ht="15" customHeight="1" thickBot="1" x14ac:dyDescent="0.25">
      <c r="A823" s="249">
        <v>10</v>
      </c>
      <c r="B823" s="243" t="s">
        <v>1636</v>
      </c>
      <c r="C823" s="3">
        <v>18</v>
      </c>
      <c r="D823" s="3">
        <v>2</v>
      </c>
      <c r="E823" s="3">
        <v>5</v>
      </c>
      <c r="F823" s="3">
        <v>11</v>
      </c>
      <c r="G823" s="3">
        <v>14</v>
      </c>
      <c r="H823" s="3">
        <v>49</v>
      </c>
      <c r="I823" s="164">
        <v>9</v>
      </c>
      <c r="J823" s="1">
        <f t="shared" si="75"/>
        <v>18</v>
      </c>
      <c r="K823" s="1">
        <f t="shared" si="76"/>
        <v>9</v>
      </c>
      <c r="L823" s="1141"/>
      <c r="M823" s="1142"/>
      <c r="N823" s="1142"/>
      <c r="O823" s="1143"/>
      <c r="Q823" s="250" t="s">
        <v>727</v>
      </c>
      <c r="R823" s="3"/>
      <c r="S823" s="3"/>
      <c r="T823" s="3"/>
      <c r="U823" s="3"/>
      <c r="V823" s="3"/>
      <c r="W823" s="3"/>
      <c r="X823" s="3"/>
      <c r="Y823" s="3"/>
      <c r="Z823" s="14"/>
      <c r="AA823" s="15"/>
    </row>
    <row r="824" spans="1:27" ht="15" customHeight="1" x14ac:dyDescent="0.2">
      <c r="C824" s="1">
        <v>180</v>
      </c>
      <c r="D824" s="1">
        <v>71</v>
      </c>
      <c r="E824" s="1">
        <v>38</v>
      </c>
      <c r="F824" s="1">
        <v>71</v>
      </c>
      <c r="G824" s="1">
        <v>294</v>
      </c>
      <c r="H824" s="1">
        <v>299</v>
      </c>
      <c r="I824" s="1">
        <f>SUM(I814:I823)+23+19</f>
        <v>180</v>
      </c>
      <c r="J824" s="1">
        <f t="shared" si="75"/>
        <v>180</v>
      </c>
      <c r="K824" s="1">
        <f t="shared" si="76"/>
        <v>180</v>
      </c>
    </row>
    <row r="825" spans="1:27" ht="15" customHeight="1" thickBot="1" x14ac:dyDescent="0.25"/>
    <row r="826" spans="1:27" ht="15" customHeight="1" thickBot="1" x14ac:dyDescent="0.25">
      <c r="A826" s="1124" t="s">
        <v>873</v>
      </c>
      <c r="B826" s="1125"/>
      <c r="C826" s="1125"/>
      <c r="D826" s="1125"/>
      <c r="E826" s="1125"/>
      <c r="F826" s="1125"/>
      <c r="G826" s="1121" t="s">
        <v>1621</v>
      </c>
      <c r="H826" s="1122"/>
      <c r="I826" s="1123"/>
      <c r="L826" s="945" t="s">
        <v>495</v>
      </c>
      <c r="M826" s="946"/>
      <c r="N826" s="946"/>
      <c r="O826" s="947"/>
    </row>
    <row r="827" spans="1:27" ht="15" customHeight="1" thickBot="1" x14ac:dyDescent="0.25">
      <c r="A827" s="265" t="s">
        <v>496</v>
      </c>
      <c r="B827" s="266" t="s">
        <v>497</v>
      </c>
      <c r="C827" s="267" t="s">
        <v>498</v>
      </c>
      <c r="D827" s="267" t="s">
        <v>499</v>
      </c>
      <c r="E827" s="267" t="s">
        <v>500</v>
      </c>
      <c r="F827" s="267" t="s">
        <v>501</v>
      </c>
      <c r="G827" s="268" t="s">
        <v>502</v>
      </c>
      <c r="H827" s="268" t="s">
        <v>503</v>
      </c>
      <c r="I827" s="269" t="s">
        <v>504</v>
      </c>
      <c r="L827" s="948"/>
      <c r="M827" s="949"/>
      <c r="N827" s="949"/>
      <c r="O827" s="950"/>
      <c r="Q827" s="165" t="s">
        <v>1622</v>
      </c>
      <c r="R827" s="270" t="s">
        <v>540</v>
      </c>
      <c r="S827" s="270" t="s">
        <v>607</v>
      </c>
      <c r="T827" s="270" t="s">
        <v>608</v>
      </c>
      <c r="U827" s="270" t="s">
        <v>60</v>
      </c>
      <c r="V827" s="270" t="s">
        <v>876</v>
      </c>
      <c r="W827" s="270" t="s">
        <v>425</v>
      </c>
      <c r="X827" s="270" t="s">
        <v>704</v>
      </c>
      <c r="Y827" s="271" t="s">
        <v>1637</v>
      </c>
    </row>
    <row r="828" spans="1:27" ht="15" customHeight="1" x14ac:dyDescent="0.2">
      <c r="A828" s="264">
        <v>1</v>
      </c>
      <c r="B828" s="239" t="s">
        <v>338</v>
      </c>
      <c r="C828" s="240"/>
      <c r="D828" s="240"/>
      <c r="E828" s="240"/>
      <c r="F828" s="240"/>
      <c r="G828" s="240"/>
      <c r="H828" s="240"/>
      <c r="I828" s="241"/>
      <c r="J828" s="1">
        <f t="shared" si="75"/>
        <v>0</v>
      </c>
      <c r="K828" s="1">
        <f t="shared" si="76"/>
        <v>0</v>
      </c>
      <c r="L828" s="1135" t="s">
        <v>528</v>
      </c>
      <c r="M828" s="1136"/>
      <c r="N828" s="1136"/>
      <c r="O828" s="1137"/>
      <c r="Q828" s="272" t="s">
        <v>540</v>
      </c>
      <c r="R828" s="10"/>
      <c r="S828" s="20" t="s">
        <v>532</v>
      </c>
      <c r="T828" s="20"/>
      <c r="U828" s="2"/>
      <c r="V828" s="20"/>
      <c r="W828" s="20"/>
      <c r="X828" s="2"/>
      <c r="Y828" s="162"/>
    </row>
    <row r="829" spans="1:27" ht="15" customHeight="1" x14ac:dyDescent="0.2">
      <c r="A829" s="262">
        <v>2</v>
      </c>
      <c r="B829" s="242" t="s">
        <v>426</v>
      </c>
      <c r="C829" s="2"/>
      <c r="D829" s="2"/>
      <c r="E829" s="2"/>
      <c r="F829" s="2"/>
      <c r="G829" s="2"/>
      <c r="H829" s="2"/>
      <c r="I829" s="162"/>
      <c r="J829" s="1">
        <f t="shared" si="75"/>
        <v>0</v>
      </c>
      <c r="K829" s="1">
        <f t="shared" si="76"/>
        <v>0</v>
      </c>
      <c r="L829" s="1138"/>
      <c r="M829" s="1139"/>
      <c r="N829" s="1139"/>
      <c r="O829" s="1140"/>
      <c r="Q829" s="272" t="s">
        <v>607</v>
      </c>
      <c r="R829" s="20" t="s">
        <v>532</v>
      </c>
      <c r="S829" s="10"/>
      <c r="T829" s="20"/>
      <c r="U829" s="2"/>
      <c r="V829" s="20"/>
      <c r="W829" s="20"/>
      <c r="X829" s="2"/>
      <c r="Y829" s="162"/>
    </row>
    <row r="830" spans="1:27" ht="15" customHeight="1" x14ac:dyDescent="0.2">
      <c r="A830" s="262" t="s">
        <v>521</v>
      </c>
      <c r="B830" s="242" t="s">
        <v>617</v>
      </c>
      <c r="C830" s="2"/>
      <c r="D830" s="2"/>
      <c r="E830" s="2"/>
      <c r="F830" s="2"/>
      <c r="G830" s="2"/>
      <c r="H830" s="2"/>
      <c r="I830" s="162"/>
      <c r="J830" s="1">
        <f t="shared" si="75"/>
        <v>0</v>
      </c>
      <c r="K830" s="1">
        <f t="shared" si="76"/>
        <v>0</v>
      </c>
      <c r="L830" s="1138"/>
      <c r="M830" s="1139"/>
      <c r="N830" s="1139"/>
      <c r="O830" s="1140"/>
      <c r="Q830" s="272" t="s">
        <v>608</v>
      </c>
      <c r="R830" s="20"/>
      <c r="S830" s="2"/>
      <c r="T830" s="10"/>
      <c r="U830" s="2"/>
      <c r="V830" s="20" t="s">
        <v>532</v>
      </c>
      <c r="W830" s="20" t="s">
        <v>532</v>
      </c>
      <c r="X830" s="2"/>
      <c r="Y830" s="162"/>
    </row>
    <row r="831" spans="1:27" ht="15" customHeight="1" x14ac:dyDescent="0.2">
      <c r="A831" s="262" t="s">
        <v>521</v>
      </c>
      <c r="B831" s="242" t="s">
        <v>1638</v>
      </c>
      <c r="C831" s="2"/>
      <c r="D831" s="2"/>
      <c r="E831" s="2"/>
      <c r="F831" s="2"/>
      <c r="G831" s="2"/>
      <c r="H831" s="2"/>
      <c r="I831" s="162"/>
      <c r="J831" s="1">
        <f t="shared" si="75"/>
        <v>0</v>
      </c>
      <c r="K831" s="1">
        <f t="shared" si="76"/>
        <v>0</v>
      </c>
      <c r="L831" s="1138"/>
      <c r="M831" s="1139"/>
      <c r="N831" s="1139"/>
      <c r="O831" s="1140"/>
      <c r="Q831" s="272" t="s">
        <v>60</v>
      </c>
      <c r="R831" s="20"/>
      <c r="S831" s="20"/>
      <c r="T831" s="20" t="s">
        <v>532</v>
      </c>
      <c r="U831" s="10"/>
      <c r="V831" s="2"/>
      <c r="W831" s="20"/>
      <c r="X831" s="2"/>
      <c r="Y831" s="162"/>
    </row>
    <row r="832" spans="1:27" ht="15" customHeight="1" x14ac:dyDescent="0.2">
      <c r="A832" s="262" t="s">
        <v>521</v>
      </c>
      <c r="B832" s="242" t="s">
        <v>616</v>
      </c>
      <c r="C832" s="2"/>
      <c r="D832" s="2"/>
      <c r="E832" s="2"/>
      <c r="F832" s="2"/>
      <c r="G832" s="2"/>
      <c r="H832" s="2"/>
      <c r="I832" s="162"/>
      <c r="J832" s="1">
        <f t="shared" si="75"/>
        <v>0</v>
      </c>
      <c r="K832" s="1">
        <f t="shared" si="76"/>
        <v>0</v>
      </c>
      <c r="L832" s="1138"/>
      <c r="M832" s="1139"/>
      <c r="N832" s="1139"/>
      <c r="O832" s="1140"/>
      <c r="Q832" s="272" t="s">
        <v>876</v>
      </c>
      <c r="R832" s="20"/>
      <c r="S832" s="20"/>
      <c r="T832" s="20"/>
      <c r="U832" s="2"/>
      <c r="V832" s="10"/>
      <c r="W832" s="20"/>
      <c r="X832" s="2"/>
      <c r="Y832" s="162"/>
    </row>
    <row r="833" spans="1:28" ht="15" customHeight="1" x14ac:dyDescent="0.2">
      <c r="A833" s="262" t="s">
        <v>521</v>
      </c>
      <c r="B833" s="242" t="s">
        <v>1537</v>
      </c>
      <c r="C833" s="2"/>
      <c r="D833" s="2"/>
      <c r="E833" s="2"/>
      <c r="F833" s="2"/>
      <c r="G833" s="2"/>
      <c r="H833" s="2"/>
      <c r="I833" s="162"/>
      <c r="J833" s="1">
        <f t="shared" si="75"/>
        <v>0</v>
      </c>
      <c r="K833" s="1">
        <f t="shared" si="76"/>
        <v>0</v>
      </c>
      <c r="L833" s="1138"/>
      <c r="M833" s="1139"/>
      <c r="N833" s="1139"/>
      <c r="O833" s="1140"/>
      <c r="Q833" s="272" t="s">
        <v>425</v>
      </c>
      <c r="R833" s="20"/>
      <c r="S833" s="20"/>
      <c r="T833" s="20" t="s">
        <v>532</v>
      </c>
      <c r="U833" s="2"/>
      <c r="V833" s="2"/>
      <c r="W833" s="10"/>
      <c r="X833" s="2"/>
      <c r="Y833" s="162"/>
    </row>
    <row r="834" spans="1:28" ht="15" customHeight="1" x14ac:dyDescent="0.2">
      <c r="A834" s="262" t="s">
        <v>521</v>
      </c>
      <c r="B834" s="242" t="s">
        <v>1025</v>
      </c>
      <c r="C834" s="2"/>
      <c r="D834" s="2"/>
      <c r="E834" s="2"/>
      <c r="F834" s="2"/>
      <c r="G834" s="2"/>
      <c r="H834" s="2"/>
      <c r="I834" s="162"/>
      <c r="J834" s="1">
        <f t="shared" si="75"/>
        <v>0</v>
      </c>
      <c r="K834" s="1">
        <f t="shared" si="76"/>
        <v>0</v>
      </c>
      <c r="L834" s="1138"/>
      <c r="M834" s="1139"/>
      <c r="N834" s="1139"/>
      <c r="O834" s="1140"/>
      <c r="Q834" s="272" t="s">
        <v>704</v>
      </c>
      <c r="R834" s="2"/>
      <c r="S834" s="2" t="s">
        <v>532</v>
      </c>
      <c r="T834" s="2"/>
      <c r="U834" s="2"/>
      <c r="V834" s="2"/>
      <c r="W834" s="2"/>
      <c r="X834" s="10"/>
      <c r="Y834" s="21"/>
    </row>
    <row r="835" spans="1:28" ht="15" customHeight="1" thickBot="1" x14ac:dyDescent="0.25">
      <c r="A835" s="263" t="s">
        <v>521</v>
      </c>
      <c r="B835" s="243" t="s">
        <v>882</v>
      </c>
      <c r="C835" s="3"/>
      <c r="D835" s="3"/>
      <c r="E835" s="3"/>
      <c r="F835" s="3"/>
      <c r="G835" s="3"/>
      <c r="H835" s="3"/>
      <c r="I835" s="164"/>
      <c r="J835" s="1">
        <f t="shared" si="75"/>
        <v>0</v>
      </c>
      <c r="K835" s="1">
        <f t="shared" si="76"/>
        <v>0</v>
      </c>
      <c r="L835" s="1141"/>
      <c r="M835" s="1142"/>
      <c r="N835" s="1142"/>
      <c r="O835" s="1143"/>
      <c r="Q835" s="265" t="s">
        <v>332</v>
      </c>
      <c r="R835" s="3" t="s">
        <v>532</v>
      </c>
      <c r="S835" s="3"/>
      <c r="T835" s="3" t="s">
        <v>532</v>
      </c>
      <c r="U835" s="3"/>
      <c r="V835" s="3"/>
      <c r="W835" s="3" t="s">
        <v>532</v>
      </c>
      <c r="X835" s="14"/>
      <c r="Y835" s="15"/>
    </row>
    <row r="836" spans="1:28" ht="15" customHeight="1" x14ac:dyDescent="0.2">
      <c r="C836" s="1">
        <f t="shared" ref="C836:I836" si="77">SUM(C828:C835)</f>
        <v>0</v>
      </c>
      <c r="D836" s="1">
        <f t="shared" si="77"/>
        <v>0</v>
      </c>
      <c r="E836" s="1">
        <f t="shared" si="77"/>
        <v>0</v>
      </c>
      <c r="F836" s="1">
        <f t="shared" si="77"/>
        <v>0</v>
      </c>
      <c r="G836" s="1">
        <f t="shared" si="77"/>
        <v>0</v>
      </c>
      <c r="H836" s="1">
        <f t="shared" si="77"/>
        <v>0</v>
      </c>
      <c r="I836" s="1">
        <f t="shared" si="77"/>
        <v>0</v>
      </c>
      <c r="J836" s="1">
        <f t="shared" si="75"/>
        <v>0</v>
      </c>
      <c r="K836" s="1">
        <f t="shared" si="76"/>
        <v>0</v>
      </c>
      <c r="L836" s="156" t="s">
        <v>532</v>
      </c>
    </row>
    <row r="837" spans="1:28" ht="15" customHeight="1" thickBot="1" x14ac:dyDescent="0.25"/>
    <row r="838" spans="1:28" ht="15" customHeight="1" thickBot="1" x14ac:dyDescent="0.25">
      <c r="A838" s="1124" t="s">
        <v>944</v>
      </c>
      <c r="B838" s="1125"/>
      <c r="C838" s="1125"/>
      <c r="D838" s="1125"/>
      <c r="E838" s="1125"/>
      <c r="F838" s="1125"/>
      <c r="G838" s="1121" t="s">
        <v>1621</v>
      </c>
      <c r="H838" s="1122"/>
      <c r="I838" s="1123"/>
      <c r="L838" s="945" t="s">
        <v>495</v>
      </c>
      <c r="M838" s="946"/>
      <c r="N838" s="946"/>
      <c r="O838" s="947"/>
    </row>
    <row r="839" spans="1:28" ht="15" customHeight="1" thickBot="1" x14ac:dyDescent="0.25">
      <c r="A839" s="265" t="s">
        <v>496</v>
      </c>
      <c r="B839" s="266" t="s">
        <v>497</v>
      </c>
      <c r="C839" s="267" t="s">
        <v>498</v>
      </c>
      <c r="D839" s="267" t="s">
        <v>499</v>
      </c>
      <c r="E839" s="267" t="s">
        <v>500</v>
      </c>
      <c r="F839" s="267" t="s">
        <v>501</v>
      </c>
      <c r="G839" s="268" t="s">
        <v>502</v>
      </c>
      <c r="H839" s="268" t="s">
        <v>503</v>
      </c>
      <c r="I839" s="269" t="s">
        <v>504</v>
      </c>
      <c r="L839" s="948"/>
      <c r="M839" s="949"/>
      <c r="N839" s="949"/>
      <c r="O839" s="950"/>
      <c r="Q839" s="165" t="s">
        <v>1639</v>
      </c>
      <c r="R839" s="270" t="s">
        <v>503</v>
      </c>
      <c r="S839" s="270" t="s">
        <v>1580</v>
      </c>
      <c r="T839" s="270" t="s">
        <v>241</v>
      </c>
      <c r="U839" s="270" t="s">
        <v>563</v>
      </c>
      <c r="V839" s="270" t="s">
        <v>1615</v>
      </c>
      <c r="W839" s="270" t="s">
        <v>945</v>
      </c>
      <c r="X839" s="270" t="s">
        <v>947</v>
      </c>
      <c r="Y839" s="270" t="s">
        <v>1423</v>
      </c>
      <c r="Z839" s="270" t="s">
        <v>1581</v>
      </c>
      <c r="AA839" s="270"/>
      <c r="AB839" s="271"/>
    </row>
    <row r="840" spans="1:28" ht="15" customHeight="1" x14ac:dyDescent="0.2">
      <c r="A840" s="261" t="s">
        <v>521</v>
      </c>
      <c r="B840" s="239" t="s">
        <v>1582</v>
      </c>
      <c r="C840" s="240"/>
      <c r="D840" s="240"/>
      <c r="E840" s="240"/>
      <c r="F840" s="240"/>
      <c r="G840" s="240"/>
      <c r="H840" s="240"/>
      <c r="I840" s="241"/>
      <c r="J840" s="1">
        <f t="shared" si="75"/>
        <v>0</v>
      </c>
      <c r="K840" s="1">
        <f t="shared" si="76"/>
        <v>0</v>
      </c>
      <c r="L840" s="1135" t="s">
        <v>528</v>
      </c>
      <c r="M840" s="1136"/>
      <c r="N840" s="1136"/>
      <c r="O840" s="1137"/>
      <c r="Q840" s="272" t="s">
        <v>503</v>
      </c>
      <c r="R840" s="10"/>
      <c r="S840" s="20" t="s">
        <v>532</v>
      </c>
      <c r="T840" s="20"/>
      <c r="U840" s="2"/>
      <c r="V840" s="20"/>
      <c r="W840" s="20"/>
      <c r="X840" s="2"/>
      <c r="Y840" s="2"/>
      <c r="Z840" s="2"/>
      <c r="AA840" s="2"/>
      <c r="AB840" s="162"/>
    </row>
    <row r="841" spans="1:28" ht="15" customHeight="1" x14ac:dyDescent="0.2">
      <c r="A841" s="262" t="s">
        <v>521</v>
      </c>
      <c r="B841" s="242" t="s">
        <v>1583</v>
      </c>
      <c r="C841" s="2"/>
      <c r="D841" s="2"/>
      <c r="E841" s="2"/>
      <c r="F841" s="2"/>
      <c r="G841" s="2"/>
      <c r="H841" s="2"/>
      <c r="I841" s="162"/>
      <c r="J841" s="1">
        <f t="shared" si="75"/>
        <v>0</v>
      </c>
      <c r="K841" s="1">
        <f t="shared" si="76"/>
        <v>0</v>
      </c>
      <c r="L841" s="1138"/>
      <c r="M841" s="1139"/>
      <c r="N841" s="1139"/>
      <c r="O841" s="1140"/>
      <c r="Q841" s="272" t="s">
        <v>1580</v>
      </c>
      <c r="R841" s="20" t="s">
        <v>532</v>
      </c>
      <c r="S841" s="10"/>
      <c r="T841" s="20"/>
      <c r="U841" s="2"/>
      <c r="V841" s="20"/>
      <c r="W841" s="20"/>
      <c r="X841" s="2"/>
      <c r="Y841" s="2" t="s">
        <v>532</v>
      </c>
      <c r="Z841" s="2" t="s">
        <v>532</v>
      </c>
      <c r="AA841" s="2" t="s">
        <v>532</v>
      </c>
      <c r="AB841" s="162" t="s">
        <v>532</v>
      </c>
    </row>
    <row r="842" spans="1:28" ht="15" customHeight="1" x14ac:dyDescent="0.2">
      <c r="A842" s="262" t="s">
        <v>521</v>
      </c>
      <c r="B842" s="242" t="s">
        <v>1584</v>
      </c>
      <c r="C842" s="2"/>
      <c r="D842" s="2"/>
      <c r="E842" s="2"/>
      <c r="F842" s="2"/>
      <c r="G842" s="2"/>
      <c r="H842" s="2"/>
      <c r="I842" s="162"/>
      <c r="J842" s="1">
        <f t="shared" si="75"/>
        <v>0</v>
      </c>
      <c r="K842" s="1">
        <f t="shared" si="76"/>
        <v>0</v>
      </c>
      <c r="L842" s="1138"/>
      <c r="M842" s="1139"/>
      <c r="N842" s="1139"/>
      <c r="O842" s="1140"/>
      <c r="Q842" s="272" t="s">
        <v>241</v>
      </c>
      <c r="R842" s="20"/>
      <c r="S842" s="2"/>
      <c r="T842" s="10"/>
      <c r="U842" s="2"/>
      <c r="V842" s="20" t="s">
        <v>532</v>
      </c>
      <c r="W842" s="20" t="s">
        <v>532</v>
      </c>
      <c r="X842" s="2"/>
      <c r="Y842" s="2"/>
      <c r="Z842" s="2"/>
      <c r="AA842" s="2"/>
      <c r="AB842" s="162"/>
    </row>
    <row r="843" spans="1:28" ht="15" customHeight="1" x14ac:dyDescent="0.2">
      <c r="A843" s="262" t="s">
        <v>521</v>
      </c>
      <c r="B843" s="242" t="s">
        <v>949</v>
      </c>
      <c r="C843" s="2"/>
      <c r="D843" s="2"/>
      <c r="E843" s="2"/>
      <c r="F843" s="2"/>
      <c r="G843" s="2"/>
      <c r="H843" s="2"/>
      <c r="I843" s="162"/>
      <c r="J843" s="1">
        <f t="shared" si="75"/>
        <v>0</v>
      </c>
      <c r="K843" s="1">
        <f t="shared" si="76"/>
        <v>0</v>
      </c>
      <c r="L843" s="1138"/>
      <c r="M843" s="1139"/>
      <c r="N843" s="1139"/>
      <c r="O843" s="1140"/>
      <c r="Q843" s="272" t="s">
        <v>563</v>
      </c>
      <c r="R843" s="20"/>
      <c r="S843" s="20"/>
      <c r="T843" s="20" t="s">
        <v>532</v>
      </c>
      <c r="U843" s="10"/>
      <c r="V843" s="2"/>
      <c r="W843" s="20"/>
      <c r="X843" s="2"/>
      <c r="Y843" s="2"/>
      <c r="Z843" s="2"/>
      <c r="AA843" s="2"/>
      <c r="AB843" s="162"/>
    </row>
    <row r="844" spans="1:28" ht="15" customHeight="1" x14ac:dyDescent="0.2">
      <c r="A844" s="262" t="s">
        <v>521</v>
      </c>
      <c r="B844" s="242" t="s">
        <v>1617</v>
      </c>
      <c r="C844" s="2"/>
      <c r="D844" s="2"/>
      <c r="E844" s="2"/>
      <c r="F844" s="2"/>
      <c r="G844" s="2"/>
      <c r="H844" s="2"/>
      <c r="I844" s="162"/>
      <c r="J844" s="1">
        <f t="shared" si="75"/>
        <v>0</v>
      </c>
      <c r="K844" s="1">
        <f t="shared" si="76"/>
        <v>0</v>
      </c>
      <c r="L844" s="1138"/>
      <c r="M844" s="1139"/>
      <c r="N844" s="1139"/>
      <c r="O844" s="1140"/>
      <c r="Q844" s="272" t="s">
        <v>1615</v>
      </c>
      <c r="R844" s="20"/>
      <c r="S844" s="20"/>
      <c r="T844" s="20"/>
      <c r="U844" s="2"/>
      <c r="V844" s="10"/>
      <c r="W844" s="20"/>
      <c r="X844" s="2"/>
      <c r="Y844" s="2"/>
      <c r="Z844" s="2"/>
      <c r="AA844" s="2"/>
      <c r="AB844" s="162"/>
    </row>
    <row r="845" spans="1:28" ht="15" customHeight="1" x14ac:dyDescent="0.2">
      <c r="A845" s="262" t="s">
        <v>521</v>
      </c>
      <c r="B845" s="242" t="s">
        <v>950</v>
      </c>
      <c r="C845" s="2"/>
      <c r="D845" s="2"/>
      <c r="E845" s="2"/>
      <c r="F845" s="2"/>
      <c r="G845" s="2"/>
      <c r="H845" s="2"/>
      <c r="I845" s="162"/>
      <c r="J845" s="1">
        <f t="shared" si="75"/>
        <v>0</v>
      </c>
      <c r="K845" s="1">
        <f t="shared" si="76"/>
        <v>0</v>
      </c>
      <c r="L845" s="1138"/>
      <c r="M845" s="1139"/>
      <c r="N845" s="1139"/>
      <c r="O845" s="1140"/>
      <c r="Q845" s="272" t="s">
        <v>945</v>
      </c>
      <c r="R845" s="20"/>
      <c r="S845" s="20"/>
      <c r="T845" s="20" t="s">
        <v>532</v>
      </c>
      <c r="U845" s="2"/>
      <c r="V845" s="2"/>
      <c r="W845" s="10"/>
      <c r="X845" s="2"/>
      <c r="Y845" s="2"/>
      <c r="Z845" s="2"/>
      <c r="AA845" s="2"/>
      <c r="AB845" s="162"/>
    </row>
    <row r="846" spans="1:28" ht="15" customHeight="1" x14ac:dyDescent="0.2">
      <c r="A846" s="262" t="s">
        <v>521</v>
      </c>
      <c r="B846" s="242" t="s">
        <v>952</v>
      </c>
      <c r="C846" s="2"/>
      <c r="D846" s="2"/>
      <c r="E846" s="2"/>
      <c r="F846" s="2"/>
      <c r="G846" s="2"/>
      <c r="H846" s="2"/>
      <c r="I846" s="162"/>
      <c r="J846" s="1">
        <f t="shared" si="75"/>
        <v>0</v>
      </c>
      <c r="K846" s="1">
        <f t="shared" si="76"/>
        <v>0</v>
      </c>
      <c r="L846" s="1138"/>
      <c r="M846" s="1139"/>
      <c r="N846" s="1139"/>
      <c r="O846" s="1140"/>
      <c r="Q846" s="272" t="s">
        <v>947</v>
      </c>
      <c r="R846" s="2"/>
      <c r="S846" s="2" t="s">
        <v>532</v>
      </c>
      <c r="T846" s="2"/>
      <c r="U846" s="2"/>
      <c r="V846" s="2"/>
      <c r="W846" s="2"/>
      <c r="X846" s="10"/>
      <c r="Y846" s="2"/>
      <c r="Z846" s="2"/>
      <c r="AA846" s="2"/>
      <c r="AB846" s="162"/>
    </row>
    <row r="847" spans="1:28" ht="15" customHeight="1" x14ac:dyDescent="0.2">
      <c r="A847" s="262" t="s">
        <v>521</v>
      </c>
      <c r="B847" s="242" t="s">
        <v>1585</v>
      </c>
      <c r="C847" s="2"/>
      <c r="D847" s="2"/>
      <c r="E847" s="2"/>
      <c r="F847" s="2"/>
      <c r="G847" s="2"/>
      <c r="H847" s="2"/>
      <c r="I847" s="162"/>
      <c r="J847" s="1">
        <f t="shared" si="75"/>
        <v>0</v>
      </c>
      <c r="K847" s="1">
        <f t="shared" si="76"/>
        <v>0</v>
      </c>
      <c r="L847" s="1138"/>
      <c r="M847" s="1139"/>
      <c r="N847" s="1139"/>
      <c r="O847" s="1140"/>
      <c r="Q847" s="272" t="s">
        <v>1423</v>
      </c>
      <c r="R847" s="2"/>
      <c r="S847" s="2" t="s">
        <v>532</v>
      </c>
      <c r="T847" s="2"/>
      <c r="U847" s="2"/>
      <c r="V847" s="2"/>
      <c r="W847" s="2"/>
      <c r="X847" s="2"/>
      <c r="Y847" s="10"/>
      <c r="Z847" s="20"/>
      <c r="AA847" s="2"/>
      <c r="AB847" s="162"/>
    </row>
    <row r="848" spans="1:28" ht="15" customHeight="1" x14ac:dyDescent="0.2">
      <c r="A848" s="262" t="s">
        <v>521</v>
      </c>
      <c r="B848" s="242" t="s">
        <v>1586</v>
      </c>
      <c r="C848" s="2"/>
      <c r="D848" s="2"/>
      <c r="E848" s="2"/>
      <c r="F848" s="2"/>
      <c r="G848" s="2"/>
      <c r="H848" s="2"/>
      <c r="I848" s="162"/>
      <c r="J848" s="1">
        <f t="shared" si="75"/>
        <v>0</v>
      </c>
      <c r="K848" s="1">
        <f t="shared" si="76"/>
        <v>0</v>
      </c>
      <c r="L848" s="1138"/>
      <c r="M848" s="1139"/>
      <c r="N848" s="1139"/>
      <c r="O848" s="1140"/>
      <c r="Q848" s="272" t="s">
        <v>1581</v>
      </c>
      <c r="R848" s="2"/>
      <c r="S848" s="2" t="s">
        <v>532</v>
      </c>
      <c r="T848" s="2"/>
      <c r="U848" s="2"/>
      <c r="V848" s="2"/>
      <c r="W848" s="2"/>
      <c r="X848" s="2"/>
      <c r="Y848" s="2"/>
      <c r="Z848" s="10"/>
      <c r="AA848" s="2"/>
      <c r="AB848" s="162"/>
    </row>
    <row r="849" spans="1:28" ht="15" customHeight="1" x14ac:dyDescent="0.2">
      <c r="A849" s="262" t="s">
        <v>521</v>
      </c>
      <c r="B849" s="242"/>
      <c r="C849" s="2"/>
      <c r="D849" s="2"/>
      <c r="E849" s="2"/>
      <c r="F849" s="2"/>
      <c r="G849" s="2"/>
      <c r="H849" s="2"/>
      <c r="I849" s="162"/>
      <c r="J849" s="1">
        <f t="shared" si="75"/>
        <v>0</v>
      </c>
      <c r="K849" s="1">
        <f t="shared" si="76"/>
        <v>0</v>
      </c>
      <c r="L849" s="1138"/>
      <c r="M849" s="1139"/>
      <c r="N849" s="1139"/>
      <c r="O849" s="1140"/>
      <c r="Q849" s="272"/>
      <c r="R849" s="2"/>
      <c r="S849" s="2" t="s">
        <v>532</v>
      </c>
      <c r="T849" s="2"/>
      <c r="U849" s="2"/>
      <c r="V849" s="2"/>
      <c r="W849" s="2"/>
      <c r="X849" s="2"/>
      <c r="Y849" s="2"/>
      <c r="Z849" s="2"/>
      <c r="AA849" s="10"/>
      <c r="AB849" s="21"/>
    </row>
    <row r="850" spans="1:28" ht="15" customHeight="1" thickBot="1" x14ac:dyDescent="0.25">
      <c r="A850" s="263" t="s">
        <v>521</v>
      </c>
      <c r="B850" s="243"/>
      <c r="C850" s="3"/>
      <c r="D850" s="3"/>
      <c r="E850" s="3"/>
      <c r="F850" s="3"/>
      <c r="G850" s="3"/>
      <c r="H850" s="3"/>
      <c r="I850" s="164"/>
      <c r="J850" s="1">
        <f t="shared" si="75"/>
        <v>0</v>
      </c>
      <c r="K850" s="1">
        <f t="shared" si="76"/>
        <v>0</v>
      </c>
      <c r="L850" s="1141"/>
      <c r="M850" s="1142"/>
      <c r="N850" s="1142"/>
      <c r="O850" s="1143"/>
      <c r="Q850" s="265"/>
      <c r="R850" s="3"/>
      <c r="S850" s="3" t="s">
        <v>532</v>
      </c>
      <c r="T850" s="3"/>
      <c r="U850" s="3"/>
      <c r="V850" s="3"/>
      <c r="W850" s="3"/>
      <c r="X850" s="3"/>
      <c r="Y850" s="3"/>
      <c r="Z850" s="3" t="s">
        <v>532</v>
      </c>
      <c r="AA850" s="14"/>
      <c r="AB850" s="15"/>
    </row>
    <row r="851" spans="1:28" ht="15" customHeight="1" x14ac:dyDescent="0.2">
      <c r="C851" s="1">
        <f>SUM(C840:C850)</f>
        <v>0</v>
      </c>
      <c r="D851" s="1">
        <f>SUM(D840:D850)</f>
        <v>0</v>
      </c>
      <c r="E851" s="1">
        <v>0</v>
      </c>
      <c r="F851" s="1">
        <f>SUM(F840:F850)</f>
        <v>0</v>
      </c>
      <c r="G851" s="1">
        <f>SUM(G840:G850)</f>
        <v>0</v>
      </c>
      <c r="H851" s="1">
        <f>SUM(H840:H850)</f>
        <v>0</v>
      </c>
      <c r="I851" s="1">
        <f>SUM(I840:I850)</f>
        <v>0</v>
      </c>
      <c r="J851" s="1">
        <f t="shared" si="75"/>
        <v>0</v>
      </c>
      <c r="K851" s="1">
        <f t="shared" si="76"/>
        <v>0</v>
      </c>
      <c r="Q851" s="1" t="s">
        <v>532</v>
      </c>
    </row>
    <row r="852" spans="1:28" ht="15" customHeight="1" thickBot="1" x14ac:dyDescent="0.25"/>
    <row r="853" spans="1:28" ht="15" customHeight="1" thickBot="1" x14ac:dyDescent="0.25">
      <c r="A853" s="1124" t="s">
        <v>1016</v>
      </c>
      <c r="B853" s="1125"/>
      <c r="C853" s="1125"/>
      <c r="D853" s="1125"/>
      <c r="E853" s="1125"/>
      <c r="F853" s="1125"/>
      <c r="G853" s="1121" t="s">
        <v>1621</v>
      </c>
      <c r="H853" s="1122"/>
      <c r="I853" s="1123"/>
      <c r="L853" s="952" t="s">
        <v>538</v>
      </c>
      <c r="M853" s="953"/>
      <c r="N853" s="953"/>
      <c r="O853" s="954"/>
    </row>
    <row r="854" spans="1:28" ht="15" customHeight="1" thickBot="1" x14ac:dyDescent="0.25">
      <c r="A854" s="265" t="s">
        <v>496</v>
      </c>
      <c r="B854" s="266" t="s">
        <v>497</v>
      </c>
      <c r="C854" s="267" t="s">
        <v>498</v>
      </c>
      <c r="D854" s="267" t="s">
        <v>499</v>
      </c>
      <c r="E854" s="267" t="s">
        <v>500</v>
      </c>
      <c r="F854" s="267" t="s">
        <v>501</v>
      </c>
      <c r="G854" s="268" t="s">
        <v>502</v>
      </c>
      <c r="H854" s="268" t="s">
        <v>503</v>
      </c>
      <c r="I854" s="269" t="s">
        <v>504</v>
      </c>
      <c r="L854" s="955"/>
      <c r="M854" s="956"/>
      <c r="N854" s="956"/>
      <c r="O854" s="957"/>
      <c r="Q854" s="165" t="s">
        <v>1622</v>
      </c>
      <c r="R854" s="270" t="s">
        <v>241</v>
      </c>
      <c r="S854" s="270" t="s">
        <v>1300</v>
      </c>
      <c r="T854" s="270" t="s">
        <v>500</v>
      </c>
      <c r="U854" s="270" t="s">
        <v>1088</v>
      </c>
      <c r="V854" s="270" t="s">
        <v>242</v>
      </c>
      <c r="W854" s="270" t="s">
        <v>1089</v>
      </c>
      <c r="X854" s="270" t="s">
        <v>756</v>
      </c>
      <c r="Y854" s="270" t="s">
        <v>610</v>
      </c>
      <c r="Z854" s="270" t="s">
        <v>591</v>
      </c>
      <c r="AA854" s="271" t="s">
        <v>1587</v>
      </c>
    </row>
    <row r="855" spans="1:28" ht="15" customHeight="1" x14ac:dyDescent="0.2">
      <c r="A855" s="261">
        <v>1</v>
      </c>
      <c r="B855" s="239" t="s">
        <v>1094</v>
      </c>
      <c r="C855" s="240">
        <v>18</v>
      </c>
      <c r="D855" s="240">
        <v>13</v>
      </c>
      <c r="E855" s="240">
        <v>3</v>
      </c>
      <c r="F855" s="240">
        <v>2</v>
      </c>
      <c r="G855" s="240">
        <v>37</v>
      </c>
      <c r="H855" s="240">
        <v>15</v>
      </c>
      <c r="I855" s="241">
        <v>29</v>
      </c>
      <c r="J855" s="1">
        <f t="shared" ref="J855:J920" si="78">D855+E855+F855</f>
        <v>18</v>
      </c>
      <c r="K855" s="1">
        <f t="shared" ref="K855:K920" si="79">D855*2+E855</f>
        <v>29</v>
      </c>
      <c r="L855" s="1135" t="s">
        <v>532</v>
      </c>
      <c r="M855" s="1136"/>
      <c r="N855" s="1136"/>
      <c r="O855" s="1137"/>
      <c r="Q855" s="272" t="s">
        <v>241</v>
      </c>
      <c r="R855" s="10"/>
      <c r="S855" s="2" t="s">
        <v>844</v>
      </c>
      <c r="T855" s="2" t="s">
        <v>1539</v>
      </c>
      <c r="U855" s="2" t="s">
        <v>1207</v>
      </c>
      <c r="V855" s="2" t="s">
        <v>1640</v>
      </c>
      <c r="W855" s="2" t="s">
        <v>1603</v>
      </c>
      <c r="X855" s="2" t="s">
        <v>1599</v>
      </c>
      <c r="Y855" s="2" t="s">
        <v>1487</v>
      </c>
      <c r="Z855" s="2" t="s">
        <v>1494</v>
      </c>
      <c r="AA855" s="162" t="s">
        <v>1597</v>
      </c>
    </row>
    <row r="856" spans="1:28" ht="15" customHeight="1" x14ac:dyDescent="0.2">
      <c r="A856" s="262">
        <v>2</v>
      </c>
      <c r="B856" s="242" t="s">
        <v>1092</v>
      </c>
      <c r="C856" s="2">
        <v>18</v>
      </c>
      <c r="D856" s="2">
        <v>10</v>
      </c>
      <c r="E856" s="2">
        <v>3</v>
      </c>
      <c r="F856" s="2">
        <v>5</v>
      </c>
      <c r="G856" s="2">
        <v>33</v>
      </c>
      <c r="H856" s="2">
        <v>23</v>
      </c>
      <c r="I856" s="162">
        <v>23</v>
      </c>
      <c r="J856" s="1">
        <f t="shared" si="78"/>
        <v>18</v>
      </c>
      <c r="K856" s="1">
        <f t="shared" si="79"/>
        <v>23</v>
      </c>
      <c r="L856" s="1138"/>
      <c r="M856" s="1139"/>
      <c r="N856" s="1139"/>
      <c r="O856" s="1140"/>
      <c r="Q856" s="272" t="s">
        <v>1300</v>
      </c>
      <c r="R856" s="2" t="s">
        <v>1210</v>
      </c>
      <c r="S856" s="10"/>
      <c r="T856" s="2" t="s">
        <v>1207</v>
      </c>
      <c r="U856" s="2" t="s">
        <v>1210</v>
      </c>
      <c r="V856" s="2" t="s">
        <v>1489</v>
      </c>
      <c r="W856" s="2" t="s">
        <v>628</v>
      </c>
      <c r="X856" s="2" t="s">
        <v>1207</v>
      </c>
      <c r="Y856" s="2" t="s">
        <v>1210</v>
      </c>
      <c r="Z856" s="2" t="s">
        <v>1490</v>
      </c>
      <c r="AA856" s="162" t="s">
        <v>1490</v>
      </c>
    </row>
    <row r="857" spans="1:28" ht="15" customHeight="1" x14ac:dyDescent="0.2">
      <c r="A857" s="262">
        <v>3</v>
      </c>
      <c r="B857" s="242" t="s">
        <v>244</v>
      </c>
      <c r="C857" s="2">
        <v>18</v>
      </c>
      <c r="D857" s="2">
        <v>9</v>
      </c>
      <c r="E857" s="2">
        <v>5</v>
      </c>
      <c r="F857" s="2">
        <v>4</v>
      </c>
      <c r="G857" s="2">
        <v>37</v>
      </c>
      <c r="H857" s="2">
        <v>24</v>
      </c>
      <c r="I857" s="162">
        <v>23</v>
      </c>
      <c r="J857" s="1">
        <f t="shared" si="78"/>
        <v>18</v>
      </c>
      <c r="K857" s="1">
        <f t="shared" si="79"/>
        <v>23</v>
      </c>
      <c r="L857" s="1138"/>
      <c r="M857" s="1139"/>
      <c r="N857" s="1139"/>
      <c r="O857" s="1140"/>
      <c r="Q857" s="272" t="s">
        <v>500</v>
      </c>
      <c r="R857" s="2" t="s">
        <v>1602</v>
      </c>
      <c r="S857" s="2" t="s">
        <v>1597</v>
      </c>
      <c r="T857" s="10"/>
      <c r="U857" s="2" t="s">
        <v>1490</v>
      </c>
      <c r="V857" s="2" t="s">
        <v>1540</v>
      </c>
      <c r="W857" s="2" t="s">
        <v>1494</v>
      </c>
      <c r="X857" s="2" t="s">
        <v>628</v>
      </c>
      <c r="Y857" s="2" t="s">
        <v>1488</v>
      </c>
      <c r="Z857" s="2" t="s">
        <v>1207</v>
      </c>
      <c r="AA857" s="162" t="s">
        <v>1210</v>
      </c>
    </row>
    <row r="858" spans="1:28" ht="15" customHeight="1" x14ac:dyDescent="0.2">
      <c r="A858" s="262">
        <v>4</v>
      </c>
      <c r="B858" s="242" t="s">
        <v>617</v>
      </c>
      <c r="C858" s="2">
        <v>18</v>
      </c>
      <c r="D858" s="2">
        <v>8</v>
      </c>
      <c r="E858" s="2">
        <v>4</v>
      </c>
      <c r="F858" s="2">
        <v>6</v>
      </c>
      <c r="G858" s="2">
        <v>34</v>
      </c>
      <c r="H858" s="2">
        <v>23</v>
      </c>
      <c r="I858" s="162">
        <v>20</v>
      </c>
      <c r="J858" s="1">
        <f t="shared" si="78"/>
        <v>18</v>
      </c>
      <c r="K858" s="1">
        <f t="shared" si="79"/>
        <v>20</v>
      </c>
      <c r="L858" s="1138"/>
      <c r="M858" s="1139"/>
      <c r="N858" s="1139"/>
      <c r="O858" s="1140"/>
      <c r="Q858" s="272" t="s">
        <v>1088</v>
      </c>
      <c r="R858" s="2" t="s">
        <v>1599</v>
      </c>
      <c r="S858" s="2" t="s">
        <v>1602</v>
      </c>
      <c r="T858" s="2" t="s">
        <v>844</v>
      </c>
      <c r="U858" s="10"/>
      <c r="V858" s="2" t="s">
        <v>1601</v>
      </c>
      <c r="W858" s="2" t="s">
        <v>1490</v>
      </c>
      <c r="X858" s="2" t="s">
        <v>1487</v>
      </c>
      <c r="Y858" s="2" t="s">
        <v>844</v>
      </c>
      <c r="Z858" s="2" t="s">
        <v>1641</v>
      </c>
      <c r="AA858" s="162" t="s">
        <v>1487</v>
      </c>
    </row>
    <row r="859" spans="1:28" ht="15" customHeight="1" x14ac:dyDescent="0.2">
      <c r="A859" s="262">
        <v>5</v>
      </c>
      <c r="B859" s="242" t="s">
        <v>1200</v>
      </c>
      <c r="C859" s="2">
        <v>18</v>
      </c>
      <c r="D859" s="2">
        <v>6</v>
      </c>
      <c r="E859" s="2">
        <v>6</v>
      </c>
      <c r="F859" s="2">
        <v>6</v>
      </c>
      <c r="G859" s="2">
        <v>29</v>
      </c>
      <c r="H859" s="2">
        <v>25</v>
      </c>
      <c r="I859" s="162">
        <v>18</v>
      </c>
      <c r="J859" s="1">
        <f t="shared" si="78"/>
        <v>18</v>
      </c>
      <c r="K859" s="1">
        <f t="shared" si="79"/>
        <v>18</v>
      </c>
      <c r="L859" s="1138"/>
      <c r="M859" s="1139"/>
      <c r="N859" s="1139"/>
      <c r="O859" s="1140"/>
      <c r="Q859" s="272" t="s">
        <v>242</v>
      </c>
      <c r="R859" s="2" t="s">
        <v>1642</v>
      </c>
      <c r="S859" s="2" t="s">
        <v>1539</v>
      </c>
      <c r="T859" s="2" t="s">
        <v>1539</v>
      </c>
      <c r="U859" s="2" t="s">
        <v>1540</v>
      </c>
      <c r="V859" s="10"/>
      <c r="W859" s="2" t="s">
        <v>1494</v>
      </c>
      <c r="X859" s="2" t="s">
        <v>844</v>
      </c>
      <c r="Y859" s="2" t="s">
        <v>1642</v>
      </c>
      <c r="Z859" s="2" t="s">
        <v>1547</v>
      </c>
      <c r="AA859" s="162" t="s">
        <v>844</v>
      </c>
    </row>
    <row r="860" spans="1:28" ht="15" customHeight="1" x14ac:dyDescent="0.2">
      <c r="A860" s="262">
        <v>7</v>
      </c>
      <c r="B860" s="242" t="s">
        <v>1023</v>
      </c>
      <c r="C860" s="2">
        <v>18</v>
      </c>
      <c r="D860" s="2">
        <v>6</v>
      </c>
      <c r="E860" s="2">
        <v>3</v>
      </c>
      <c r="F860" s="2">
        <v>9</v>
      </c>
      <c r="G860" s="2">
        <v>24</v>
      </c>
      <c r="H860" s="2">
        <v>37</v>
      </c>
      <c r="I860" s="162">
        <v>15</v>
      </c>
      <c r="J860" s="1">
        <f t="shared" si="78"/>
        <v>18</v>
      </c>
      <c r="K860" s="1">
        <f t="shared" si="79"/>
        <v>15</v>
      </c>
      <c r="L860" s="1138"/>
      <c r="M860" s="1139"/>
      <c r="N860" s="1139"/>
      <c r="O860" s="1140"/>
      <c r="Q860" s="272" t="s">
        <v>1089</v>
      </c>
      <c r="R860" s="2" t="s">
        <v>1489</v>
      </c>
      <c r="S860" s="2" t="s">
        <v>1643</v>
      </c>
      <c r="T860" s="2" t="s">
        <v>1210</v>
      </c>
      <c r="U860" s="2" t="s">
        <v>1644</v>
      </c>
      <c r="V860" s="2" t="s">
        <v>1642</v>
      </c>
      <c r="W860" s="10"/>
      <c r="X860" s="2" t="s">
        <v>1600</v>
      </c>
      <c r="Y860" s="2" t="s">
        <v>1207</v>
      </c>
      <c r="Z860" s="2" t="s">
        <v>1546</v>
      </c>
      <c r="AA860" s="162" t="s">
        <v>1597</v>
      </c>
    </row>
    <row r="861" spans="1:28" ht="15" customHeight="1" x14ac:dyDescent="0.2">
      <c r="A861" s="262">
        <v>6</v>
      </c>
      <c r="B861" s="242" t="s">
        <v>1481</v>
      </c>
      <c r="C861" s="2">
        <v>18</v>
      </c>
      <c r="D861" s="2">
        <v>6</v>
      </c>
      <c r="E861" s="2">
        <v>5</v>
      </c>
      <c r="F861" s="2">
        <v>7</v>
      </c>
      <c r="G861" s="2">
        <v>27</v>
      </c>
      <c r="H861" s="2">
        <v>25</v>
      </c>
      <c r="I861" s="162">
        <v>17</v>
      </c>
      <c r="J861" s="1">
        <f t="shared" si="78"/>
        <v>18</v>
      </c>
      <c r="K861" s="1">
        <f t="shared" si="79"/>
        <v>17</v>
      </c>
      <c r="L861" s="1138"/>
      <c r="M861" s="1139"/>
      <c r="N861" s="1139"/>
      <c r="O861" s="1140"/>
      <c r="Q861" s="272" t="s">
        <v>756</v>
      </c>
      <c r="R861" s="2" t="s">
        <v>1494</v>
      </c>
      <c r="S861" s="2" t="s">
        <v>1547</v>
      </c>
      <c r="T861" s="2" t="s">
        <v>1642</v>
      </c>
      <c r="U861" s="2" t="s">
        <v>1597</v>
      </c>
      <c r="V861" s="2" t="s">
        <v>1490</v>
      </c>
      <c r="W861" s="2" t="s">
        <v>1599</v>
      </c>
      <c r="X861" s="10"/>
      <c r="Y861" s="2" t="s">
        <v>1602</v>
      </c>
      <c r="Z861" s="2" t="s">
        <v>1599</v>
      </c>
      <c r="AA861" s="162" t="s">
        <v>1493</v>
      </c>
    </row>
    <row r="862" spans="1:28" ht="15" customHeight="1" x14ac:dyDescent="0.2">
      <c r="A862" s="262">
        <v>9</v>
      </c>
      <c r="B862" s="242" t="s">
        <v>1589</v>
      </c>
      <c r="C862" s="2">
        <v>18</v>
      </c>
      <c r="D862" s="2">
        <v>4</v>
      </c>
      <c r="E862" s="2">
        <v>4</v>
      </c>
      <c r="F862" s="2">
        <v>10</v>
      </c>
      <c r="G862" s="2">
        <v>25</v>
      </c>
      <c r="H862" s="2">
        <v>40</v>
      </c>
      <c r="I862" s="162">
        <v>12</v>
      </c>
      <c r="J862" s="1">
        <f t="shared" si="78"/>
        <v>18</v>
      </c>
      <c r="K862" s="1">
        <f t="shared" si="79"/>
        <v>12</v>
      </c>
      <c r="L862" s="1138"/>
      <c r="M862" s="1139"/>
      <c r="N862" s="1139"/>
      <c r="O862" s="1140"/>
      <c r="Q862" s="272" t="s">
        <v>610</v>
      </c>
      <c r="R862" s="2" t="s">
        <v>844</v>
      </c>
      <c r="S862" s="2" t="s">
        <v>1599</v>
      </c>
      <c r="T862" s="2" t="s">
        <v>1207</v>
      </c>
      <c r="U862" s="2" t="s">
        <v>844</v>
      </c>
      <c r="V862" s="2" t="s">
        <v>628</v>
      </c>
      <c r="W862" s="2" t="s">
        <v>1487</v>
      </c>
      <c r="X862" s="2" t="s">
        <v>844</v>
      </c>
      <c r="Y862" s="10"/>
      <c r="Z862" s="2" t="s">
        <v>1487</v>
      </c>
      <c r="AA862" s="162" t="s">
        <v>1645</v>
      </c>
    </row>
    <row r="863" spans="1:28" ht="15" customHeight="1" x14ac:dyDescent="0.2">
      <c r="A863" s="262">
        <v>8</v>
      </c>
      <c r="B863" s="242" t="s">
        <v>245</v>
      </c>
      <c r="C863" s="2">
        <v>18</v>
      </c>
      <c r="D863" s="2">
        <v>6</v>
      </c>
      <c r="E863" s="2">
        <v>1</v>
      </c>
      <c r="F863" s="2">
        <v>11</v>
      </c>
      <c r="G863" s="2">
        <v>32</v>
      </c>
      <c r="H863" s="2">
        <v>53</v>
      </c>
      <c r="I863" s="162">
        <v>13</v>
      </c>
      <c r="J863" s="1">
        <f t="shared" si="78"/>
        <v>18</v>
      </c>
      <c r="K863" s="1">
        <f t="shared" si="79"/>
        <v>13</v>
      </c>
      <c r="L863" s="1138"/>
      <c r="M863" s="1139"/>
      <c r="N863" s="1139"/>
      <c r="O863" s="1140"/>
      <c r="Q863" s="272" t="s">
        <v>591</v>
      </c>
      <c r="R863" s="2" t="s">
        <v>1602</v>
      </c>
      <c r="S863" s="2" t="s">
        <v>1490</v>
      </c>
      <c r="T863" s="2" t="s">
        <v>1600</v>
      </c>
      <c r="U863" s="2" t="s">
        <v>1488</v>
      </c>
      <c r="V863" s="2" t="s">
        <v>1494</v>
      </c>
      <c r="W863" s="2" t="s">
        <v>1600</v>
      </c>
      <c r="X863" s="2" t="s">
        <v>1539</v>
      </c>
      <c r="Y863" s="2" t="s">
        <v>1493</v>
      </c>
      <c r="Z863" s="10"/>
      <c r="AA863" s="162" t="s">
        <v>1493</v>
      </c>
    </row>
    <row r="864" spans="1:28" ht="15" customHeight="1" thickBot="1" x14ac:dyDescent="0.25">
      <c r="A864" s="263">
        <v>10</v>
      </c>
      <c r="B864" s="243" t="s">
        <v>1093</v>
      </c>
      <c r="C864" s="3">
        <v>18</v>
      </c>
      <c r="D864" s="3">
        <v>3</v>
      </c>
      <c r="E864" s="3">
        <v>4</v>
      </c>
      <c r="F864" s="3">
        <v>11</v>
      </c>
      <c r="G864" s="3">
        <v>30</v>
      </c>
      <c r="H864" s="3">
        <v>43</v>
      </c>
      <c r="I864" s="164">
        <v>10</v>
      </c>
      <c r="J864" s="1">
        <f t="shared" si="78"/>
        <v>18</v>
      </c>
      <c r="K864" s="1">
        <f t="shared" si="79"/>
        <v>10</v>
      </c>
      <c r="L864" s="1141"/>
      <c r="M864" s="1142"/>
      <c r="N864" s="1142"/>
      <c r="O864" s="1143"/>
      <c r="Q864" s="265" t="s">
        <v>1587</v>
      </c>
      <c r="R864" s="3" t="s">
        <v>1642</v>
      </c>
      <c r="S864" s="3" t="s">
        <v>1207</v>
      </c>
      <c r="T864" s="3" t="s">
        <v>844</v>
      </c>
      <c r="U864" s="3" t="s">
        <v>1488</v>
      </c>
      <c r="V864" s="3" t="s">
        <v>628</v>
      </c>
      <c r="W864" s="3" t="s">
        <v>1603</v>
      </c>
      <c r="X864" s="3" t="s">
        <v>1646</v>
      </c>
      <c r="Y864" s="3" t="s">
        <v>1543</v>
      </c>
      <c r="Z864" s="3" t="s">
        <v>1597</v>
      </c>
      <c r="AA864" s="15"/>
    </row>
    <row r="865" spans="1:30" ht="15" customHeight="1" x14ac:dyDescent="0.2">
      <c r="C865" s="1">
        <v>180</v>
      </c>
      <c r="D865" s="1">
        <v>71</v>
      </c>
      <c r="E865" s="1">
        <v>38</v>
      </c>
      <c r="F865" s="1">
        <v>71</v>
      </c>
      <c r="G865" s="1">
        <v>308</v>
      </c>
      <c r="H865" s="1">
        <v>308</v>
      </c>
      <c r="I865" s="1">
        <v>180</v>
      </c>
      <c r="J865" s="1">
        <f t="shared" si="78"/>
        <v>180</v>
      </c>
      <c r="K865" s="1">
        <f t="shared" si="79"/>
        <v>180</v>
      </c>
      <c r="L865" s="156" t="s">
        <v>532</v>
      </c>
    </row>
    <row r="866" spans="1:30" ht="15" customHeight="1" thickBot="1" x14ac:dyDescent="0.25"/>
    <row r="867" spans="1:30" ht="15" customHeight="1" thickBot="1" x14ac:dyDescent="0.25">
      <c r="A867" s="1124" t="s">
        <v>1410</v>
      </c>
      <c r="B867" s="1125"/>
      <c r="C867" s="1125"/>
      <c r="D867" s="1125"/>
      <c r="E867" s="1125"/>
      <c r="F867" s="1125"/>
      <c r="G867" s="1121" t="s">
        <v>1621</v>
      </c>
      <c r="H867" s="1122"/>
      <c r="I867" s="1123"/>
      <c r="L867" s="945" t="s">
        <v>495</v>
      </c>
      <c r="M867" s="946"/>
      <c r="N867" s="946"/>
      <c r="O867" s="947"/>
    </row>
    <row r="868" spans="1:30" ht="15" customHeight="1" thickBot="1" x14ac:dyDescent="0.25">
      <c r="A868" s="273" t="s">
        <v>496</v>
      </c>
      <c r="B868" s="274" t="s">
        <v>497</v>
      </c>
      <c r="C868" s="260" t="s">
        <v>498</v>
      </c>
      <c r="D868" s="260" t="s">
        <v>499</v>
      </c>
      <c r="E868" s="260" t="s">
        <v>500</v>
      </c>
      <c r="F868" s="260" t="s">
        <v>501</v>
      </c>
      <c r="G868" s="275" t="s">
        <v>502</v>
      </c>
      <c r="H868" s="275" t="s">
        <v>503</v>
      </c>
      <c r="I868" s="276" t="s">
        <v>504</v>
      </c>
      <c r="L868" s="948"/>
      <c r="M868" s="949"/>
      <c r="N868" s="949"/>
      <c r="O868" s="950"/>
      <c r="Q868" s="165" t="s">
        <v>1622</v>
      </c>
      <c r="R868" s="270" t="s">
        <v>241</v>
      </c>
      <c r="S868" s="270" t="s">
        <v>590</v>
      </c>
      <c r="T868" s="270" t="s">
        <v>564</v>
      </c>
      <c r="U868" s="270" t="s">
        <v>500</v>
      </c>
      <c r="V868" s="270" t="s">
        <v>59</v>
      </c>
      <c r="W868" s="270" t="s">
        <v>911</v>
      </c>
      <c r="X868" s="270" t="s">
        <v>1411</v>
      </c>
      <c r="Y868" s="271" t="s">
        <v>704</v>
      </c>
    </row>
    <row r="869" spans="1:30" ht="15" customHeight="1" x14ac:dyDescent="0.2">
      <c r="A869" s="261" t="s">
        <v>521</v>
      </c>
      <c r="B869" s="239" t="s">
        <v>1498</v>
      </c>
      <c r="C869" s="240"/>
      <c r="D869" s="240"/>
      <c r="E869" s="240"/>
      <c r="F869" s="240"/>
      <c r="G869" s="240"/>
      <c r="H869" s="240"/>
      <c r="I869" s="241"/>
      <c r="J869" s="1">
        <f t="shared" si="78"/>
        <v>0</v>
      </c>
      <c r="K869" s="1">
        <f t="shared" si="79"/>
        <v>0</v>
      </c>
      <c r="L869" s="1135" t="s">
        <v>528</v>
      </c>
      <c r="M869" s="1136"/>
      <c r="N869" s="1136"/>
      <c r="O869" s="1137"/>
      <c r="Q869" s="272" t="s">
        <v>241</v>
      </c>
      <c r="R869" s="10"/>
      <c r="S869" s="2"/>
      <c r="T869" s="2"/>
      <c r="U869" s="2"/>
      <c r="V869" s="2"/>
      <c r="W869" s="2"/>
      <c r="X869" s="2"/>
      <c r="Y869" s="162"/>
      <c r="AB869" s="1" t="s">
        <v>532</v>
      </c>
    </row>
    <row r="870" spans="1:30" ht="15" customHeight="1" x14ac:dyDescent="0.2">
      <c r="A870" s="262" t="s">
        <v>521</v>
      </c>
      <c r="B870" s="242" t="s">
        <v>1414</v>
      </c>
      <c r="C870" s="2"/>
      <c r="D870" s="2"/>
      <c r="E870" s="2"/>
      <c r="F870" s="2"/>
      <c r="G870" s="2"/>
      <c r="H870" s="2"/>
      <c r="I870" s="162"/>
      <c r="J870" s="1">
        <f t="shared" si="78"/>
        <v>0</v>
      </c>
      <c r="K870" s="1">
        <f t="shared" si="79"/>
        <v>0</v>
      </c>
      <c r="L870" s="1138"/>
      <c r="M870" s="1139"/>
      <c r="N870" s="1139"/>
      <c r="O870" s="1140"/>
      <c r="Q870" s="272" t="s">
        <v>590</v>
      </c>
      <c r="R870" s="2"/>
      <c r="S870" s="10"/>
      <c r="T870" s="2"/>
      <c r="U870" s="2"/>
      <c r="V870" s="2"/>
      <c r="W870" s="2"/>
      <c r="X870" s="2"/>
      <c r="Y870" s="162"/>
    </row>
    <row r="871" spans="1:30" ht="15" customHeight="1" x14ac:dyDescent="0.2">
      <c r="A871" s="262" t="s">
        <v>521</v>
      </c>
      <c r="B871" s="242" t="s">
        <v>1415</v>
      </c>
      <c r="C871" s="2"/>
      <c r="D871" s="2"/>
      <c r="E871" s="2"/>
      <c r="F871" s="2"/>
      <c r="G871" s="2"/>
      <c r="H871" s="2"/>
      <c r="I871" s="162"/>
      <c r="J871" s="1">
        <f t="shared" si="78"/>
        <v>0</v>
      </c>
      <c r="K871" s="1">
        <f t="shared" si="79"/>
        <v>0</v>
      </c>
      <c r="L871" s="1138"/>
      <c r="M871" s="1139"/>
      <c r="N871" s="1139"/>
      <c r="O871" s="1140"/>
      <c r="Q871" s="272" t="s">
        <v>564</v>
      </c>
      <c r="R871" s="2"/>
      <c r="S871" s="2"/>
      <c r="T871" s="10"/>
      <c r="U871" s="2"/>
      <c r="V871" s="2"/>
      <c r="W871" s="2"/>
      <c r="X871" s="2"/>
      <c r="Y871" s="162"/>
    </row>
    <row r="872" spans="1:30" ht="15" customHeight="1" x14ac:dyDescent="0.2">
      <c r="A872" s="262" t="s">
        <v>521</v>
      </c>
      <c r="B872" s="242" t="s">
        <v>617</v>
      </c>
      <c r="C872" s="2"/>
      <c r="D872" s="2"/>
      <c r="E872" s="2"/>
      <c r="F872" s="2"/>
      <c r="G872" s="2"/>
      <c r="H872" s="2"/>
      <c r="I872" s="162"/>
      <c r="J872" s="1">
        <f t="shared" si="78"/>
        <v>0</v>
      </c>
      <c r="K872" s="1">
        <f t="shared" si="79"/>
        <v>0</v>
      </c>
      <c r="L872" s="1138"/>
      <c r="M872" s="1139"/>
      <c r="N872" s="1139"/>
      <c r="O872" s="1140"/>
      <c r="Q872" s="272" t="s">
        <v>500</v>
      </c>
      <c r="R872" s="2"/>
      <c r="S872" s="2"/>
      <c r="T872" s="2"/>
      <c r="U872" s="10"/>
      <c r="V872" s="2"/>
      <c r="W872" s="20"/>
      <c r="X872" s="2"/>
      <c r="Y872" s="162"/>
    </row>
    <row r="873" spans="1:30" ht="15" customHeight="1" x14ac:dyDescent="0.2">
      <c r="A873" s="262" t="s">
        <v>521</v>
      </c>
      <c r="B873" s="242" t="s">
        <v>1416</v>
      </c>
      <c r="C873" s="2"/>
      <c r="D873" s="2"/>
      <c r="E873" s="2"/>
      <c r="F873" s="2"/>
      <c r="G873" s="2"/>
      <c r="H873" s="2"/>
      <c r="I873" s="162"/>
      <c r="J873" s="1">
        <f t="shared" si="78"/>
        <v>0</v>
      </c>
      <c r="K873" s="1">
        <f t="shared" si="79"/>
        <v>0</v>
      </c>
      <c r="L873" s="1138"/>
      <c r="M873" s="1139"/>
      <c r="N873" s="1139"/>
      <c r="O873" s="1140"/>
      <c r="Q873" s="272" t="s">
        <v>59</v>
      </c>
      <c r="R873" s="2"/>
      <c r="S873" s="2"/>
      <c r="T873" s="2"/>
      <c r="U873" s="2"/>
      <c r="V873" s="10"/>
      <c r="W873" s="20"/>
      <c r="X873" s="2"/>
      <c r="Y873" s="162"/>
    </row>
    <row r="874" spans="1:30" ht="15" customHeight="1" x14ac:dyDescent="0.2">
      <c r="A874" s="262" t="s">
        <v>521</v>
      </c>
      <c r="B874" s="242" t="s">
        <v>337</v>
      </c>
      <c r="C874" s="2"/>
      <c r="D874" s="2"/>
      <c r="E874" s="2"/>
      <c r="F874" s="2"/>
      <c r="G874" s="2"/>
      <c r="H874" s="2"/>
      <c r="I874" s="162"/>
      <c r="J874" s="1">
        <f t="shared" si="78"/>
        <v>0</v>
      </c>
      <c r="K874" s="1">
        <f t="shared" si="79"/>
        <v>0</v>
      </c>
      <c r="L874" s="1138"/>
      <c r="M874" s="1139"/>
      <c r="N874" s="1139"/>
      <c r="O874" s="1140"/>
      <c r="Q874" s="272" t="s">
        <v>911</v>
      </c>
      <c r="R874" s="2"/>
      <c r="S874" s="2"/>
      <c r="T874" s="2"/>
      <c r="U874" s="2"/>
      <c r="V874" s="2"/>
      <c r="W874" s="10"/>
      <c r="X874" s="2"/>
      <c r="Y874" s="162"/>
    </row>
    <row r="875" spans="1:30" ht="15" customHeight="1" x14ac:dyDescent="0.2">
      <c r="A875" s="262" t="s">
        <v>521</v>
      </c>
      <c r="B875" s="242" t="s">
        <v>1417</v>
      </c>
      <c r="C875" s="2"/>
      <c r="D875" s="2"/>
      <c r="E875" s="2"/>
      <c r="F875" s="2"/>
      <c r="G875" s="2"/>
      <c r="H875" s="2"/>
      <c r="I875" s="162"/>
      <c r="J875" s="1">
        <f t="shared" si="78"/>
        <v>0</v>
      </c>
      <c r="K875" s="1">
        <f t="shared" si="79"/>
        <v>0</v>
      </c>
      <c r="L875" s="1138"/>
      <c r="M875" s="1139"/>
      <c r="N875" s="1139"/>
      <c r="O875" s="1140"/>
      <c r="Q875" s="272" t="s">
        <v>1411</v>
      </c>
      <c r="R875" s="2"/>
      <c r="S875" s="2"/>
      <c r="T875" s="2"/>
      <c r="U875" s="2"/>
      <c r="V875" s="2"/>
      <c r="W875" s="2"/>
      <c r="X875" s="10"/>
      <c r="Y875" s="21"/>
    </row>
    <row r="876" spans="1:30" ht="15" customHeight="1" thickBot="1" x14ac:dyDescent="0.25">
      <c r="A876" s="263" t="s">
        <v>521</v>
      </c>
      <c r="B876" s="243" t="s">
        <v>1419</v>
      </c>
      <c r="C876" s="3"/>
      <c r="D876" s="3"/>
      <c r="E876" s="3"/>
      <c r="F876" s="3"/>
      <c r="G876" s="3"/>
      <c r="H876" s="3"/>
      <c r="I876" s="164"/>
      <c r="J876" s="1">
        <f t="shared" si="78"/>
        <v>0</v>
      </c>
      <c r="K876" s="1">
        <f t="shared" si="79"/>
        <v>0</v>
      </c>
      <c r="L876" s="1141"/>
      <c r="M876" s="1142"/>
      <c r="N876" s="1142"/>
      <c r="O876" s="1143"/>
      <c r="Q876" s="265" t="s">
        <v>704</v>
      </c>
      <c r="R876" s="3"/>
      <c r="S876" s="3"/>
      <c r="T876" s="3"/>
      <c r="U876" s="3"/>
      <c r="V876" s="3"/>
      <c r="W876" s="3"/>
      <c r="X876" s="14"/>
      <c r="Y876" s="15"/>
    </row>
    <row r="877" spans="1:30" ht="15" customHeight="1" x14ac:dyDescent="0.2">
      <c r="C877" s="1">
        <v>0</v>
      </c>
      <c r="D877" s="1">
        <v>0</v>
      </c>
      <c r="E877" s="1">
        <v>0</v>
      </c>
      <c r="F877" s="1">
        <v>0</v>
      </c>
      <c r="G877" s="1">
        <v>0</v>
      </c>
      <c r="H877" s="1">
        <v>0</v>
      </c>
      <c r="I877" s="1">
        <v>0</v>
      </c>
      <c r="J877" s="1">
        <f t="shared" si="78"/>
        <v>0</v>
      </c>
      <c r="K877" s="1">
        <f t="shared" si="79"/>
        <v>0</v>
      </c>
      <c r="L877" s="156" t="s">
        <v>532</v>
      </c>
    </row>
    <row r="878" spans="1:30" ht="15" customHeight="1" thickBot="1" x14ac:dyDescent="0.25"/>
    <row r="879" spans="1:30" ht="15" customHeight="1" thickBot="1" x14ac:dyDescent="0.25">
      <c r="A879" s="1129" t="s">
        <v>66</v>
      </c>
      <c r="B879" s="1130"/>
      <c r="C879" s="1130"/>
      <c r="D879" s="1130"/>
      <c r="E879" s="1130"/>
      <c r="F879" s="1130"/>
      <c r="G879" s="1126" t="s">
        <v>1621</v>
      </c>
      <c r="H879" s="1127"/>
      <c r="I879" s="1128"/>
      <c r="L879" s="986" t="s">
        <v>588</v>
      </c>
      <c r="M879" s="987"/>
      <c r="N879" s="987"/>
      <c r="O879" s="988"/>
    </row>
    <row r="880" spans="1:30" ht="15" customHeight="1" thickBot="1" x14ac:dyDescent="0.25">
      <c r="A880" s="281" t="s">
        <v>496</v>
      </c>
      <c r="B880" s="282" t="s">
        <v>497</v>
      </c>
      <c r="C880" s="283" t="s">
        <v>498</v>
      </c>
      <c r="D880" s="283" t="s">
        <v>499</v>
      </c>
      <c r="E880" s="283" t="s">
        <v>500</v>
      </c>
      <c r="F880" s="283" t="s">
        <v>501</v>
      </c>
      <c r="G880" s="284" t="s">
        <v>502</v>
      </c>
      <c r="H880" s="284" t="s">
        <v>503</v>
      </c>
      <c r="I880" s="285" t="s">
        <v>504</v>
      </c>
      <c r="L880" s="989"/>
      <c r="M880" s="990"/>
      <c r="N880" s="990"/>
      <c r="O880" s="991"/>
      <c r="Q880" s="165" t="s">
        <v>1622</v>
      </c>
      <c r="R880" s="287" t="s">
        <v>1502</v>
      </c>
      <c r="S880" s="287" t="s">
        <v>541</v>
      </c>
      <c r="T880" s="287" t="s">
        <v>1590</v>
      </c>
      <c r="U880" s="287" t="s">
        <v>542</v>
      </c>
      <c r="V880" s="287" t="s">
        <v>744</v>
      </c>
      <c r="W880" s="287" t="s">
        <v>733</v>
      </c>
      <c r="X880" s="287" t="s">
        <v>847</v>
      </c>
      <c r="Y880" s="287" t="s">
        <v>500</v>
      </c>
      <c r="Z880" s="287" t="s">
        <v>1028</v>
      </c>
      <c r="AA880" s="287" t="s">
        <v>990</v>
      </c>
      <c r="AB880" s="287" t="s">
        <v>811</v>
      </c>
      <c r="AC880" s="287" t="s">
        <v>514</v>
      </c>
      <c r="AD880" s="288" t="s">
        <v>955</v>
      </c>
    </row>
    <row r="881" spans="1:33" ht="15" customHeight="1" x14ac:dyDescent="0.2">
      <c r="A881" s="278">
        <v>1</v>
      </c>
      <c r="B881" s="239" t="s">
        <v>737</v>
      </c>
      <c r="C881" s="240">
        <v>16</v>
      </c>
      <c r="D881" s="240">
        <v>13</v>
      </c>
      <c r="E881" s="240">
        <v>1</v>
      </c>
      <c r="F881" s="240">
        <v>2</v>
      </c>
      <c r="G881" s="240">
        <v>42</v>
      </c>
      <c r="H881" s="240">
        <v>17</v>
      </c>
      <c r="I881" s="241">
        <v>27</v>
      </c>
      <c r="J881" s="1">
        <f t="shared" si="78"/>
        <v>16</v>
      </c>
      <c r="K881" s="1">
        <f t="shared" si="79"/>
        <v>27</v>
      </c>
      <c r="L881" s="1135" t="s">
        <v>1647</v>
      </c>
      <c r="M881" s="1136"/>
      <c r="N881" s="1136"/>
      <c r="O881" s="1137"/>
      <c r="Q881" s="286" t="s">
        <v>1502</v>
      </c>
      <c r="R881" s="10"/>
      <c r="S881" s="2"/>
      <c r="T881" s="20"/>
      <c r="U881" s="349"/>
      <c r="V881" s="2"/>
      <c r="W881" s="2"/>
      <c r="X881" s="2"/>
      <c r="Y881" s="2"/>
      <c r="Z881" s="2"/>
      <c r="AA881" s="2"/>
      <c r="AB881" s="2"/>
      <c r="AC881" s="349"/>
      <c r="AD881" s="162"/>
    </row>
    <row r="882" spans="1:33" ht="15" customHeight="1" x14ac:dyDescent="0.2">
      <c r="A882" s="279">
        <v>2</v>
      </c>
      <c r="B882" s="242" t="s">
        <v>1509</v>
      </c>
      <c r="C882" s="2">
        <v>19</v>
      </c>
      <c r="D882" s="2">
        <v>10</v>
      </c>
      <c r="E882" s="2">
        <v>6</v>
      </c>
      <c r="F882" s="2">
        <v>3</v>
      </c>
      <c r="G882" s="2">
        <v>36</v>
      </c>
      <c r="H882" s="2">
        <v>21</v>
      </c>
      <c r="I882" s="162">
        <v>26</v>
      </c>
      <c r="J882" s="1">
        <f t="shared" si="78"/>
        <v>19</v>
      </c>
      <c r="K882" s="1">
        <f t="shared" si="79"/>
        <v>26</v>
      </c>
      <c r="L882" s="1138"/>
      <c r="M882" s="1139"/>
      <c r="N882" s="1139"/>
      <c r="O882" s="1140"/>
      <c r="Q882" s="286" t="s">
        <v>541</v>
      </c>
      <c r="R882" s="2"/>
      <c r="S882" s="10"/>
      <c r="T882" s="20"/>
      <c r="U882" s="349"/>
      <c r="V882" s="2"/>
      <c r="W882" s="2"/>
      <c r="X882" s="2"/>
      <c r="Y882" s="2"/>
      <c r="Z882" s="2"/>
      <c r="AA882" s="2"/>
      <c r="AB882" s="2"/>
      <c r="AC882" s="349"/>
      <c r="AD882" s="162"/>
    </row>
    <row r="883" spans="1:33" ht="15" customHeight="1" x14ac:dyDescent="0.2">
      <c r="A883" s="279">
        <v>3</v>
      </c>
      <c r="B883" s="242" t="s">
        <v>1102</v>
      </c>
      <c r="C883" s="2">
        <v>19</v>
      </c>
      <c r="D883" s="2">
        <v>9</v>
      </c>
      <c r="E883" s="2">
        <v>5</v>
      </c>
      <c r="F883" s="2">
        <v>5</v>
      </c>
      <c r="G883" s="2">
        <v>31</v>
      </c>
      <c r="H883" s="2">
        <v>17</v>
      </c>
      <c r="I883" s="162">
        <v>23</v>
      </c>
      <c r="J883" s="1">
        <f t="shared" si="78"/>
        <v>19</v>
      </c>
      <c r="K883" s="1">
        <f t="shared" si="79"/>
        <v>23</v>
      </c>
      <c r="L883" s="1138"/>
      <c r="M883" s="1139"/>
      <c r="N883" s="1139"/>
      <c r="O883" s="1140"/>
      <c r="Q883" s="286" t="s">
        <v>1590</v>
      </c>
      <c r="R883" s="2"/>
      <c r="S883" s="2"/>
      <c r="T883" s="10"/>
      <c r="U883" s="349"/>
      <c r="V883" s="20"/>
      <c r="W883" s="2"/>
      <c r="X883" s="2"/>
      <c r="Y883" s="2"/>
      <c r="Z883" s="2"/>
      <c r="AA883" s="2"/>
      <c r="AB883" s="2"/>
      <c r="AC883" s="349"/>
      <c r="AD883" s="162"/>
    </row>
    <row r="884" spans="1:33" ht="15" customHeight="1" x14ac:dyDescent="0.2">
      <c r="A884" s="279">
        <v>4</v>
      </c>
      <c r="B884" s="242" t="s">
        <v>829</v>
      </c>
      <c r="C884" s="2">
        <v>16</v>
      </c>
      <c r="D884" s="2">
        <v>8</v>
      </c>
      <c r="E884" s="2">
        <v>6</v>
      </c>
      <c r="F884" s="2">
        <v>2</v>
      </c>
      <c r="G884" s="2">
        <v>31</v>
      </c>
      <c r="H884" s="2">
        <v>16</v>
      </c>
      <c r="I884" s="162">
        <v>22</v>
      </c>
      <c r="J884" s="1">
        <f t="shared" si="78"/>
        <v>16</v>
      </c>
      <c r="K884" s="1">
        <f t="shared" si="79"/>
        <v>22</v>
      </c>
      <c r="L884" s="1138"/>
      <c r="M884" s="1139"/>
      <c r="N884" s="1139"/>
      <c r="O884" s="1140"/>
      <c r="Q884" s="286" t="s">
        <v>542</v>
      </c>
      <c r="R884" s="349"/>
      <c r="S884" s="349"/>
      <c r="T884" s="349"/>
      <c r="U884" s="10"/>
      <c r="V884" s="354"/>
      <c r="W884" s="349"/>
      <c r="X884" s="349"/>
      <c r="Y884" s="349"/>
      <c r="Z884" s="349"/>
      <c r="AA884" s="349"/>
      <c r="AB884" s="349"/>
      <c r="AC884" s="349"/>
      <c r="AD884" s="351"/>
    </row>
    <row r="885" spans="1:33" ht="15" customHeight="1" x14ac:dyDescent="0.2">
      <c r="A885" s="279">
        <v>5</v>
      </c>
      <c r="B885" s="242" t="s">
        <v>392</v>
      </c>
      <c r="C885" s="2">
        <v>18</v>
      </c>
      <c r="D885" s="2">
        <v>10</v>
      </c>
      <c r="E885" s="2">
        <v>1</v>
      </c>
      <c r="F885" s="2">
        <v>7</v>
      </c>
      <c r="G885" s="2">
        <v>39</v>
      </c>
      <c r="H885" s="2">
        <v>29</v>
      </c>
      <c r="I885" s="162">
        <v>21</v>
      </c>
      <c r="J885" s="1">
        <f t="shared" si="78"/>
        <v>18</v>
      </c>
      <c r="K885" s="1">
        <f t="shared" si="79"/>
        <v>21</v>
      </c>
      <c r="L885" s="1138"/>
      <c r="M885" s="1139"/>
      <c r="N885" s="1139"/>
      <c r="O885" s="1140"/>
      <c r="Q885" s="286" t="s">
        <v>744</v>
      </c>
      <c r="R885" s="2"/>
      <c r="S885" s="2"/>
      <c r="T885" s="2"/>
      <c r="U885" s="349"/>
      <c r="V885" s="10"/>
      <c r="W885" s="2"/>
      <c r="X885" s="2"/>
      <c r="Y885" s="2"/>
      <c r="Z885" s="2"/>
      <c r="AA885" s="2"/>
      <c r="AB885" s="2"/>
      <c r="AC885" s="349"/>
      <c r="AD885" s="162"/>
    </row>
    <row r="886" spans="1:33" ht="15" customHeight="1" x14ac:dyDescent="0.2">
      <c r="A886" s="279">
        <v>6</v>
      </c>
      <c r="B886" s="242" t="s">
        <v>1036</v>
      </c>
      <c r="C886" s="2">
        <v>16</v>
      </c>
      <c r="D886" s="2">
        <v>7</v>
      </c>
      <c r="E886" s="2">
        <v>4</v>
      </c>
      <c r="F886" s="2">
        <v>5</v>
      </c>
      <c r="G886" s="2">
        <v>36</v>
      </c>
      <c r="H886" s="2">
        <v>25</v>
      </c>
      <c r="I886" s="162">
        <v>18</v>
      </c>
      <c r="J886" s="1">
        <f t="shared" si="78"/>
        <v>16</v>
      </c>
      <c r="K886" s="1">
        <f t="shared" si="79"/>
        <v>18</v>
      </c>
      <c r="L886" s="1138"/>
      <c r="M886" s="1139"/>
      <c r="N886" s="1139"/>
      <c r="O886" s="1140"/>
      <c r="Q886" s="286" t="s">
        <v>733</v>
      </c>
      <c r="R886" s="2"/>
      <c r="S886" s="2"/>
      <c r="T886" s="2"/>
      <c r="U886" s="349"/>
      <c r="V886" s="2"/>
      <c r="W886" s="10"/>
      <c r="X886" s="2"/>
      <c r="Y886" s="2"/>
      <c r="Z886" s="2"/>
      <c r="AA886" s="2"/>
      <c r="AB886" s="2"/>
      <c r="AC886" s="349"/>
      <c r="AD886" s="162"/>
    </row>
    <row r="887" spans="1:33" ht="15" customHeight="1" x14ac:dyDescent="0.2">
      <c r="A887" s="279">
        <v>7</v>
      </c>
      <c r="B887" s="242" t="s">
        <v>70</v>
      </c>
      <c r="C887" s="2">
        <v>17</v>
      </c>
      <c r="D887" s="2">
        <v>8</v>
      </c>
      <c r="E887" s="2">
        <v>2</v>
      </c>
      <c r="F887" s="2">
        <v>7</v>
      </c>
      <c r="G887" s="2">
        <v>23</v>
      </c>
      <c r="H887" s="2">
        <v>19</v>
      </c>
      <c r="I887" s="162">
        <v>18</v>
      </c>
      <c r="J887" s="1">
        <f t="shared" si="78"/>
        <v>17</v>
      </c>
      <c r="K887" s="1">
        <f t="shared" si="79"/>
        <v>18</v>
      </c>
      <c r="L887" s="1138"/>
      <c r="M887" s="1139"/>
      <c r="N887" s="1139"/>
      <c r="O887" s="1140"/>
      <c r="Q887" s="286" t="s">
        <v>847</v>
      </c>
      <c r="R887" s="2"/>
      <c r="S887" s="2"/>
      <c r="T887" s="2"/>
      <c r="U887" s="349"/>
      <c r="V887" s="2"/>
      <c r="W887" s="2"/>
      <c r="X887" s="10"/>
      <c r="Y887" s="2"/>
      <c r="Z887" s="2"/>
      <c r="AA887" s="2"/>
      <c r="AB887" s="2"/>
      <c r="AC887" s="349"/>
      <c r="AD887" s="162"/>
    </row>
    <row r="888" spans="1:33" ht="15" customHeight="1" x14ac:dyDescent="0.2">
      <c r="A888" s="279">
        <v>8</v>
      </c>
      <c r="B888" s="242" t="s">
        <v>823</v>
      </c>
      <c r="C888" s="2">
        <v>17</v>
      </c>
      <c r="D888" s="2">
        <v>5</v>
      </c>
      <c r="E888" s="2">
        <v>4</v>
      </c>
      <c r="F888" s="2">
        <v>8</v>
      </c>
      <c r="G888" s="2">
        <v>24</v>
      </c>
      <c r="H888" s="2">
        <v>26</v>
      </c>
      <c r="I888" s="162">
        <v>14</v>
      </c>
      <c r="J888" s="1">
        <f t="shared" si="78"/>
        <v>17</v>
      </c>
      <c r="K888" s="1">
        <f t="shared" si="79"/>
        <v>14</v>
      </c>
      <c r="L888" s="1138"/>
      <c r="M888" s="1139"/>
      <c r="N888" s="1139"/>
      <c r="O888" s="1140"/>
      <c r="Q888" s="286" t="s">
        <v>500</v>
      </c>
      <c r="R888" s="2"/>
      <c r="S888" s="2"/>
      <c r="T888" s="2"/>
      <c r="U888" s="349"/>
      <c r="V888" s="2"/>
      <c r="W888" s="2"/>
      <c r="X888" s="2"/>
      <c r="Y888" s="10"/>
      <c r="Z888" s="2"/>
      <c r="AA888" s="2"/>
      <c r="AB888" s="2"/>
      <c r="AC888" s="349"/>
      <c r="AD888" s="162"/>
    </row>
    <row r="889" spans="1:33" ht="15" customHeight="1" x14ac:dyDescent="0.2">
      <c r="A889" s="279">
        <v>9</v>
      </c>
      <c r="B889" s="242" t="s">
        <v>1592</v>
      </c>
      <c r="C889" s="2">
        <v>19</v>
      </c>
      <c r="D889" s="2">
        <v>5</v>
      </c>
      <c r="E889" s="2">
        <v>2</v>
      </c>
      <c r="F889" s="2">
        <v>12</v>
      </c>
      <c r="G889" s="2">
        <v>29</v>
      </c>
      <c r="H889" s="2">
        <v>42</v>
      </c>
      <c r="I889" s="162">
        <v>12</v>
      </c>
      <c r="J889" s="1">
        <f t="shared" si="78"/>
        <v>19</v>
      </c>
      <c r="K889" s="1">
        <f t="shared" si="79"/>
        <v>12</v>
      </c>
      <c r="L889" s="1138"/>
      <c r="M889" s="1139"/>
      <c r="N889" s="1139"/>
      <c r="O889" s="1140"/>
      <c r="Q889" s="286" t="s">
        <v>1028</v>
      </c>
      <c r="R889" s="2"/>
      <c r="S889" s="2"/>
      <c r="T889" s="2"/>
      <c r="U889" s="349"/>
      <c r="V889" s="2"/>
      <c r="W889" s="2"/>
      <c r="X889" s="2"/>
      <c r="Y889" s="2"/>
      <c r="Z889" s="10"/>
      <c r="AA889" s="2"/>
      <c r="AB889" s="20"/>
      <c r="AC889" s="349"/>
      <c r="AD889" s="162"/>
    </row>
    <row r="890" spans="1:33" ht="15" customHeight="1" x14ac:dyDescent="0.2">
      <c r="A890" s="279">
        <v>10</v>
      </c>
      <c r="B890" s="242" t="s">
        <v>1648</v>
      </c>
      <c r="C890" s="2">
        <v>18</v>
      </c>
      <c r="D890" s="2">
        <v>3</v>
      </c>
      <c r="E890" s="2">
        <v>2</v>
      </c>
      <c r="F890" s="2">
        <v>13</v>
      </c>
      <c r="G890" s="2">
        <v>19</v>
      </c>
      <c r="H890" s="2">
        <v>46</v>
      </c>
      <c r="I890" s="162">
        <v>8</v>
      </c>
      <c r="J890" s="1">
        <f t="shared" si="78"/>
        <v>18</v>
      </c>
      <c r="K890" s="1">
        <f t="shared" si="79"/>
        <v>8</v>
      </c>
      <c r="L890" s="1138"/>
      <c r="M890" s="1139"/>
      <c r="N890" s="1139"/>
      <c r="O890" s="1140"/>
      <c r="Q890" s="286" t="s">
        <v>990</v>
      </c>
      <c r="R890" s="2"/>
      <c r="S890" s="2"/>
      <c r="T890" s="2"/>
      <c r="U890" s="349"/>
      <c r="V890" s="2"/>
      <c r="W890" s="2"/>
      <c r="X890" s="2"/>
      <c r="Y890" s="2"/>
      <c r="Z890" s="2"/>
      <c r="AA890" s="10"/>
      <c r="AB890" s="20"/>
      <c r="AC890" s="349"/>
      <c r="AD890" s="162"/>
      <c r="AG890" s="1" t="s">
        <v>532</v>
      </c>
    </row>
    <row r="891" spans="1:33" ht="15" customHeight="1" x14ac:dyDescent="0.2">
      <c r="A891" s="279">
        <v>11</v>
      </c>
      <c r="B891" s="242" t="s">
        <v>247</v>
      </c>
      <c r="C891" s="2">
        <v>15</v>
      </c>
      <c r="D891" s="2">
        <v>2</v>
      </c>
      <c r="E891" s="2">
        <v>3</v>
      </c>
      <c r="F891" s="2">
        <v>10</v>
      </c>
      <c r="G891" s="2">
        <v>11</v>
      </c>
      <c r="H891" s="2">
        <v>44</v>
      </c>
      <c r="I891" s="162">
        <v>7</v>
      </c>
      <c r="J891" s="1">
        <f t="shared" si="78"/>
        <v>15</v>
      </c>
      <c r="K891" s="1">
        <f t="shared" si="79"/>
        <v>7</v>
      </c>
      <c r="L891" s="1138"/>
      <c r="M891" s="1139"/>
      <c r="N891" s="1139"/>
      <c r="O891" s="1140"/>
      <c r="Q891" s="286" t="s">
        <v>811</v>
      </c>
      <c r="R891" s="2"/>
      <c r="S891" s="2"/>
      <c r="T891" s="2"/>
      <c r="U891" s="349"/>
      <c r="V891" s="2"/>
      <c r="W891" s="2"/>
      <c r="X891" s="2"/>
      <c r="Y891" s="2"/>
      <c r="Z891" s="2"/>
      <c r="AA891" s="2"/>
      <c r="AB891" s="10"/>
      <c r="AC891" s="349"/>
      <c r="AD891" s="162"/>
    </row>
    <row r="892" spans="1:33" ht="15" customHeight="1" x14ac:dyDescent="0.2">
      <c r="A892" s="279" t="s">
        <v>533</v>
      </c>
      <c r="B892" s="242" t="s">
        <v>740</v>
      </c>
      <c r="C892" s="2">
        <v>0</v>
      </c>
      <c r="D892" s="2">
        <v>0</v>
      </c>
      <c r="E892" s="2">
        <v>0</v>
      </c>
      <c r="F892" s="2">
        <v>0</v>
      </c>
      <c r="G892" s="2">
        <v>0</v>
      </c>
      <c r="H892" s="2">
        <v>0</v>
      </c>
      <c r="I892" s="162">
        <v>0</v>
      </c>
      <c r="J892" s="1">
        <f t="shared" si="78"/>
        <v>0</v>
      </c>
      <c r="K892" s="1">
        <f t="shared" si="79"/>
        <v>0</v>
      </c>
      <c r="L892" s="1138"/>
      <c r="M892" s="1139"/>
      <c r="N892" s="1139"/>
      <c r="O892" s="1140"/>
      <c r="Q892" s="286" t="s">
        <v>514</v>
      </c>
      <c r="R892" s="349"/>
      <c r="S892" s="349"/>
      <c r="T892" s="349"/>
      <c r="U892" s="349"/>
      <c r="V892" s="349"/>
      <c r="W892" s="349"/>
      <c r="X892" s="349"/>
      <c r="Y892" s="349"/>
      <c r="Z892" s="349"/>
      <c r="AA892" s="349"/>
      <c r="AB892" s="349"/>
      <c r="AC892" s="10"/>
      <c r="AD892" s="356"/>
    </row>
    <row r="893" spans="1:33" ht="15" customHeight="1" thickBot="1" x14ac:dyDescent="0.25">
      <c r="A893" s="280" t="s">
        <v>533</v>
      </c>
      <c r="B893" s="243" t="s">
        <v>1649</v>
      </c>
      <c r="C893" s="3">
        <v>0</v>
      </c>
      <c r="D893" s="3">
        <v>0</v>
      </c>
      <c r="E893" s="3">
        <v>0</v>
      </c>
      <c r="F893" s="3">
        <v>0</v>
      </c>
      <c r="G893" s="3">
        <v>0</v>
      </c>
      <c r="H893" s="3">
        <v>0</v>
      </c>
      <c r="I893" s="164">
        <v>0</v>
      </c>
      <c r="J893" s="1">
        <f t="shared" si="78"/>
        <v>0</v>
      </c>
      <c r="K893" s="1">
        <f t="shared" si="79"/>
        <v>0</v>
      </c>
      <c r="L893" s="1141"/>
      <c r="M893" s="1142"/>
      <c r="N893" s="1142"/>
      <c r="O893" s="1143"/>
      <c r="Q893" s="281" t="s">
        <v>955</v>
      </c>
      <c r="R893" s="3"/>
      <c r="S893" s="3"/>
      <c r="T893" s="3"/>
      <c r="U893" s="350"/>
      <c r="V893" s="3"/>
      <c r="W893" s="3"/>
      <c r="X893" s="3"/>
      <c r="Y893" s="3"/>
      <c r="Z893" s="3"/>
      <c r="AA893" s="3"/>
      <c r="AB893" s="3"/>
      <c r="AC893" s="355"/>
      <c r="AD893" s="15"/>
    </row>
    <row r="894" spans="1:33" ht="15" customHeight="1" x14ac:dyDescent="0.2">
      <c r="C894" s="1">
        <f t="shared" ref="C894:I894" si="80">SUM(C881:C893)</f>
        <v>190</v>
      </c>
      <c r="D894" s="1">
        <f t="shared" si="80"/>
        <v>80</v>
      </c>
      <c r="E894" s="1">
        <f t="shared" si="80"/>
        <v>36</v>
      </c>
      <c r="F894" s="1">
        <f t="shared" si="80"/>
        <v>74</v>
      </c>
      <c r="G894" s="1">
        <f t="shared" si="80"/>
        <v>321</v>
      </c>
      <c r="H894" s="1">
        <f t="shared" si="80"/>
        <v>302</v>
      </c>
      <c r="I894" s="1">
        <f t="shared" si="80"/>
        <v>196</v>
      </c>
      <c r="J894" s="1">
        <f t="shared" si="78"/>
        <v>190</v>
      </c>
      <c r="K894" s="1">
        <f t="shared" si="79"/>
        <v>196</v>
      </c>
    </row>
    <row r="895" spans="1:33" ht="15" customHeight="1" thickBot="1" x14ac:dyDescent="0.25"/>
    <row r="896" spans="1:33" ht="15" customHeight="1" thickBot="1" x14ac:dyDescent="0.25">
      <c r="A896" s="1147" t="s">
        <v>1106</v>
      </c>
      <c r="B896" s="1148"/>
      <c r="C896" s="1148"/>
      <c r="D896" s="1148"/>
      <c r="E896" s="1148"/>
      <c r="F896" s="1148"/>
      <c r="G896" s="1144" t="s">
        <v>1621</v>
      </c>
      <c r="H896" s="1145"/>
      <c r="I896" s="1146"/>
      <c r="L896" s="945" t="s">
        <v>495</v>
      </c>
      <c r="M896" s="946"/>
      <c r="N896" s="946"/>
      <c r="O896" s="947"/>
    </row>
    <row r="897" spans="1:31" ht="15" customHeight="1" thickBot="1" x14ac:dyDescent="0.25">
      <c r="A897" s="292" t="s">
        <v>496</v>
      </c>
      <c r="B897" s="298" t="s">
        <v>497</v>
      </c>
      <c r="C897" s="299" t="s">
        <v>498</v>
      </c>
      <c r="D897" s="299" t="s">
        <v>499</v>
      </c>
      <c r="E897" s="299" t="s">
        <v>500</v>
      </c>
      <c r="F897" s="299" t="s">
        <v>501</v>
      </c>
      <c r="G897" s="300" t="s">
        <v>502</v>
      </c>
      <c r="H897" s="300" t="s">
        <v>503</v>
      </c>
      <c r="I897" s="301" t="s">
        <v>504</v>
      </c>
      <c r="L897" s="948"/>
      <c r="M897" s="949"/>
      <c r="N897" s="949"/>
      <c r="O897" s="950"/>
      <c r="Q897" s="165" t="s">
        <v>1622</v>
      </c>
      <c r="R897" s="293" t="s">
        <v>716</v>
      </c>
      <c r="S897" s="293"/>
      <c r="T897" s="293"/>
      <c r="U897" s="293"/>
      <c r="V897" s="293"/>
      <c r="W897" s="293"/>
      <c r="X897" s="293"/>
      <c r="Y897" s="294"/>
    </row>
    <row r="898" spans="1:31" ht="15" customHeight="1" x14ac:dyDescent="0.2">
      <c r="A898" s="295" t="s">
        <v>521</v>
      </c>
      <c r="B898" s="239" t="s">
        <v>1107</v>
      </c>
      <c r="C898" s="240" t="s">
        <v>532</v>
      </c>
      <c r="D898" s="240"/>
      <c r="E898" s="240"/>
      <c r="F898" s="240"/>
      <c r="G898" s="240"/>
      <c r="H898" s="240"/>
      <c r="I898" s="241"/>
      <c r="J898" s="1">
        <f t="shared" ref="J898:J906" si="81">D898+E898+F898</f>
        <v>0</v>
      </c>
      <c r="K898" s="1">
        <f t="shared" ref="K898:K906" si="82">D898*2+E898</f>
        <v>0</v>
      </c>
      <c r="L898" s="1135" t="s">
        <v>528</v>
      </c>
      <c r="M898" s="1136"/>
      <c r="N898" s="1136"/>
      <c r="O898" s="1137"/>
      <c r="Q898" s="291" t="s">
        <v>716</v>
      </c>
      <c r="R898" s="10"/>
      <c r="S898" s="2"/>
      <c r="T898" s="2"/>
      <c r="U898" s="2"/>
      <c r="V898" s="2"/>
      <c r="W898" s="2"/>
      <c r="X898" s="2"/>
      <c r="Y898" s="162"/>
    </row>
    <row r="899" spans="1:31" ht="15" customHeight="1" x14ac:dyDescent="0.2">
      <c r="A899" s="296" t="s">
        <v>521</v>
      </c>
      <c r="B899" s="242"/>
      <c r="C899" s="2"/>
      <c r="D899" s="2"/>
      <c r="E899" s="2"/>
      <c r="F899" s="2"/>
      <c r="G899" s="2"/>
      <c r="H899" s="2"/>
      <c r="I899" s="162"/>
      <c r="J899" s="1">
        <f t="shared" si="81"/>
        <v>0</v>
      </c>
      <c r="K899" s="1">
        <f t="shared" si="82"/>
        <v>0</v>
      </c>
      <c r="L899" s="1138"/>
      <c r="M899" s="1139"/>
      <c r="N899" s="1139"/>
      <c r="O899" s="1140"/>
      <c r="Q899" s="291"/>
      <c r="R899" s="2"/>
      <c r="S899" s="10"/>
      <c r="T899" s="2"/>
      <c r="U899" s="2"/>
      <c r="V899" s="2"/>
      <c r="W899" s="2"/>
      <c r="X899" s="2"/>
      <c r="Y899" s="162"/>
    </row>
    <row r="900" spans="1:31" ht="15" customHeight="1" x14ac:dyDescent="0.2">
      <c r="A900" s="296" t="s">
        <v>521</v>
      </c>
      <c r="B900" s="242"/>
      <c r="C900" s="2"/>
      <c r="D900" s="2"/>
      <c r="E900" s="2"/>
      <c r="F900" s="2"/>
      <c r="G900" s="2"/>
      <c r="H900" s="2"/>
      <c r="I900" s="162"/>
      <c r="J900" s="1">
        <f t="shared" si="81"/>
        <v>0</v>
      </c>
      <c r="K900" s="1">
        <f t="shared" si="82"/>
        <v>0</v>
      </c>
      <c r="L900" s="1138"/>
      <c r="M900" s="1139"/>
      <c r="N900" s="1139"/>
      <c r="O900" s="1140"/>
      <c r="Q900" s="291"/>
      <c r="R900" s="2"/>
      <c r="S900" s="2"/>
      <c r="T900" s="10"/>
      <c r="U900" s="2"/>
      <c r="V900" s="2"/>
      <c r="W900" s="2"/>
      <c r="X900" s="2"/>
      <c r="Y900" s="162"/>
    </row>
    <row r="901" spans="1:31" ht="15" customHeight="1" x14ac:dyDescent="0.2">
      <c r="A901" s="296" t="s">
        <v>521</v>
      </c>
      <c r="B901" s="242"/>
      <c r="C901" s="2"/>
      <c r="D901" s="2"/>
      <c r="E901" s="2"/>
      <c r="F901" s="2"/>
      <c r="G901" s="2"/>
      <c r="H901" s="2"/>
      <c r="I901" s="162"/>
      <c r="J901" s="1">
        <f t="shared" ref="J901:J902" si="83">D901+E901+F901</f>
        <v>0</v>
      </c>
      <c r="K901" s="1">
        <f t="shared" ref="K901:K902" si="84">D901*2+E901</f>
        <v>0</v>
      </c>
      <c r="L901" s="1138"/>
      <c r="M901" s="1139"/>
      <c r="N901" s="1139"/>
      <c r="O901" s="1140"/>
      <c r="Q901" s="291"/>
      <c r="R901" s="2"/>
      <c r="S901" s="2"/>
      <c r="T901" s="2"/>
      <c r="U901" s="10"/>
      <c r="V901" s="2"/>
      <c r="W901" s="20"/>
      <c r="X901" s="2"/>
      <c r="Y901" s="162"/>
    </row>
    <row r="902" spans="1:31" ht="15" customHeight="1" x14ac:dyDescent="0.2">
      <c r="A902" s="296" t="s">
        <v>521</v>
      </c>
      <c r="B902" s="242"/>
      <c r="C902" s="2"/>
      <c r="D902" s="2"/>
      <c r="E902" s="2"/>
      <c r="F902" s="2"/>
      <c r="G902" s="2"/>
      <c r="H902" s="2"/>
      <c r="I902" s="162"/>
      <c r="J902" s="1">
        <f t="shared" si="83"/>
        <v>0</v>
      </c>
      <c r="K902" s="1">
        <f t="shared" si="84"/>
        <v>0</v>
      </c>
      <c r="L902" s="1138"/>
      <c r="M902" s="1139"/>
      <c r="N902" s="1139"/>
      <c r="O902" s="1140"/>
      <c r="Q902" s="291"/>
      <c r="R902" s="2"/>
      <c r="S902" s="2"/>
      <c r="T902" s="2"/>
      <c r="U902" s="2"/>
      <c r="V902" s="10"/>
      <c r="W902" s="20"/>
      <c r="X902" s="2"/>
      <c r="Y902" s="162"/>
    </row>
    <row r="903" spans="1:31" ht="15" customHeight="1" x14ac:dyDescent="0.2">
      <c r="A903" s="296" t="s">
        <v>521</v>
      </c>
      <c r="B903" s="242"/>
      <c r="C903" s="2"/>
      <c r="D903" s="2"/>
      <c r="E903" s="2"/>
      <c r="F903" s="2"/>
      <c r="G903" s="2"/>
      <c r="H903" s="2"/>
      <c r="I903" s="162"/>
      <c r="J903" s="1">
        <f t="shared" si="81"/>
        <v>0</v>
      </c>
      <c r="K903" s="1">
        <f t="shared" si="82"/>
        <v>0</v>
      </c>
      <c r="L903" s="1138"/>
      <c r="M903" s="1139"/>
      <c r="N903" s="1139"/>
      <c r="O903" s="1140"/>
      <c r="Q903" s="291"/>
      <c r="R903" s="2"/>
      <c r="S903" s="2"/>
      <c r="T903" s="2"/>
      <c r="U903" s="2"/>
      <c r="V903" s="2"/>
      <c r="W903" s="10"/>
      <c r="X903" s="2"/>
      <c r="Y903" s="162"/>
    </row>
    <row r="904" spans="1:31" ht="15" customHeight="1" x14ac:dyDescent="0.2">
      <c r="A904" s="296" t="s">
        <v>521</v>
      </c>
      <c r="B904" s="242"/>
      <c r="C904" s="2"/>
      <c r="D904" s="2"/>
      <c r="E904" s="2"/>
      <c r="F904" s="2"/>
      <c r="G904" s="2"/>
      <c r="H904" s="2"/>
      <c r="I904" s="162"/>
      <c r="J904" s="1">
        <f t="shared" si="81"/>
        <v>0</v>
      </c>
      <c r="K904" s="1">
        <f t="shared" si="82"/>
        <v>0</v>
      </c>
      <c r="L904" s="1138"/>
      <c r="M904" s="1139"/>
      <c r="N904" s="1139"/>
      <c r="O904" s="1140"/>
      <c r="Q904" s="291"/>
      <c r="R904" s="2"/>
      <c r="S904" s="2"/>
      <c r="T904" s="2"/>
      <c r="U904" s="2"/>
      <c r="V904" s="2"/>
      <c r="W904" s="2"/>
      <c r="X904" s="10"/>
      <c r="Y904" s="21"/>
    </row>
    <row r="905" spans="1:31" ht="15" customHeight="1" thickBot="1" x14ac:dyDescent="0.25">
      <c r="A905" s="297" t="s">
        <v>521</v>
      </c>
      <c r="B905" s="243"/>
      <c r="C905" s="3"/>
      <c r="D905" s="3"/>
      <c r="E905" s="3"/>
      <c r="F905" s="3"/>
      <c r="G905" s="3"/>
      <c r="H905" s="3"/>
      <c r="I905" s="164"/>
      <c r="J905" s="1">
        <f t="shared" si="81"/>
        <v>0</v>
      </c>
      <c r="K905" s="1">
        <f t="shared" si="82"/>
        <v>0</v>
      </c>
      <c r="L905" s="1141"/>
      <c r="M905" s="1142"/>
      <c r="N905" s="1142"/>
      <c r="O905" s="1143"/>
      <c r="Q905" s="292"/>
      <c r="R905" s="3"/>
      <c r="S905" s="3"/>
      <c r="T905" s="3"/>
      <c r="U905" s="3"/>
      <c r="V905" s="3"/>
      <c r="W905" s="3"/>
      <c r="X905" s="14"/>
      <c r="Y905" s="15"/>
    </row>
    <row r="906" spans="1:31" ht="15" customHeight="1" x14ac:dyDescent="0.2">
      <c r="C906" s="1">
        <v>0</v>
      </c>
      <c r="D906" s="1">
        <v>0</v>
      </c>
      <c r="E906" s="1">
        <v>0</v>
      </c>
      <c r="F906" s="1">
        <v>0</v>
      </c>
      <c r="G906" s="1">
        <v>0</v>
      </c>
      <c r="H906" s="1">
        <v>0</v>
      </c>
      <c r="I906" s="1">
        <v>0</v>
      </c>
      <c r="J906" s="1">
        <f t="shared" si="81"/>
        <v>0</v>
      </c>
      <c r="K906" s="1">
        <f t="shared" si="82"/>
        <v>0</v>
      </c>
      <c r="L906" s="156" t="s">
        <v>532</v>
      </c>
    </row>
    <row r="907" spans="1:31" ht="15" customHeight="1" thickBot="1" x14ac:dyDescent="0.25"/>
    <row r="908" spans="1:31" ht="15" customHeight="1" x14ac:dyDescent="0.2">
      <c r="A908" s="1131" t="s">
        <v>491</v>
      </c>
      <c r="B908" s="1132"/>
      <c r="C908" s="1170" t="s">
        <v>1650</v>
      </c>
      <c r="D908" s="1171"/>
      <c r="E908" s="1171"/>
      <c r="F908" s="1171"/>
      <c r="G908" s="1171"/>
      <c r="H908" s="1171"/>
      <c r="I908" s="1172"/>
    </row>
    <row r="909" spans="1:31" ht="15" customHeight="1" thickBot="1" x14ac:dyDescent="0.25">
      <c r="A909" s="1133"/>
      <c r="B909" s="1134"/>
      <c r="C909" s="1173"/>
      <c r="D909" s="1174"/>
      <c r="E909" s="1174"/>
      <c r="F909" s="1174"/>
      <c r="G909" s="1174"/>
      <c r="H909" s="1174"/>
      <c r="I909" s="1175"/>
    </row>
    <row r="910" spans="1:31" ht="15" customHeight="1" thickBot="1" x14ac:dyDescent="0.25"/>
    <row r="911" spans="1:31" ht="15" customHeight="1" thickBot="1" x14ac:dyDescent="0.25">
      <c r="A911" s="1117" t="s">
        <v>395</v>
      </c>
      <c r="B911" s="1118"/>
      <c r="C911" s="1118"/>
      <c r="D911" s="1118"/>
      <c r="E911" s="1118"/>
      <c r="F911" s="1118"/>
      <c r="G911" s="1111" t="s">
        <v>1650</v>
      </c>
      <c r="H911" s="1112"/>
      <c r="I911" s="1113"/>
      <c r="L911" s="986" t="s">
        <v>588</v>
      </c>
      <c r="M911" s="987"/>
      <c r="N911" s="987"/>
      <c r="O911" s="988"/>
    </row>
    <row r="912" spans="1:31" ht="15" customHeight="1" thickBot="1" x14ac:dyDescent="0.25">
      <c r="A912" s="231" t="s">
        <v>496</v>
      </c>
      <c r="B912" s="232" t="s">
        <v>497</v>
      </c>
      <c r="C912" s="233" t="s">
        <v>498</v>
      </c>
      <c r="D912" s="233" t="s">
        <v>499</v>
      </c>
      <c r="E912" s="233" t="s">
        <v>500</v>
      </c>
      <c r="F912" s="233" t="s">
        <v>501</v>
      </c>
      <c r="G912" s="234" t="s">
        <v>502</v>
      </c>
      <c r="H912" s="234" t="s">
        <v>503</v>
      </c>
      <c r="I912" s="235" t="s">
        <v>504</v>
      </c>
      <c r="L912" s="989"/>
      <c r="M912" s="990"/>
      <c r="N912" s="990"/>
      <c r="O912" s="991"/>
      <c r="Q912" s="165" t="s">
        <v>1639</v>
      </c>
      <c r="R912" s="306" t="s">
        <v>541</v>
      </c>
      <c r="S912" s="306" t="s">
        <v>861</v>
      </c>
      <c r="T912" s="306" t="s">
        <v>862</v>
      </c>
      <c r="U912" s="306" t="s">
        <v>756</v>
      </c>
      <c r="V912" s="306" t="s">
        <v>757</v>
      </c>
      <c r="W912" s="306" t="s">
        <v>1111</v>
      </c>
      <c r="X912" s="306" t="s">
        <v>702</v>
      </c>
      <c r="Y912" s="306" t="s">
        <v>1112</v>
      </c>
      <c r="Z912" s="306" t="s">
        <v>533</v>
      </c>
      <c r="AA912" s="306" t="s">
        <v>1313</v>
      </c>
      <c r="AB912" s="306" t="s">
        <v>653</v>
      </c>
      <c r="AC912" s="306" t="s">
        <v>813</v>
      </c>
      <c r="AD912" s="306" t="s">
        <v>613</v>
      </c>
      <c r="AE912" s="229" t="s">
        <v>1214</v>
      </c>
    </row>
    <row r="913" spans="1:31" ht="15" customHeight="1" x14ac:dyDescent="0.2">
      <c r="A913" s="236">
        <v>1</v>
      </c>
      <c r="B913" s="239" t="s">
        <v>1598</v>
      </c>
      <c r="C913" s="240">
        <v>26</v>
      </c>
      <c r="D913" s="240">
        <v>17</v>
      </c>
      <c r="E913" s="240">
        <v>2</v>
      </c>
      <c r="F913" s="240">
        <v>7</v>
      </c>
      <c r="G913" s="240">
        <v>72</v>
      </c>
      <c r="H913" s="240">
        <v>37</v>
      </c>
      <c r="I913" s="241">
        <v>36</v>
      </c>
      <c r="J913" s="1">
        <f t="shared" si="78"/>
        <v>26</v>
      </c>
      <c r="K913" s="1">
        <f t="shared" si="79"/>
        <v>36</v>
      </c>
      <c r="L913" s="1155" t="s">
        <v>1651</v>
      </c>
      <c r="M913" s="1156"/>
      <c r="N913" s="1156"/>
      <c r="O913" s="1157"/>
      <c r="Q913" s="230" t="s">
        <v>541</v>
      </c>
      <c r="R913" s="10"/>
      <c r="S913" s="2"/>
      <c r="T913" s="2"/>
      <c r="U913" s="2"/>
      <c r="V913" s="2"/>
      <c r="W913" s="2"/>
      <c r="X913" s="2"/>
      <c r="Y913" s="2"/>
      <c r="Z913" s="2" t="s">
        <v>1487</v>
      </c>
      <c r="AA913" s="2"/>
      <c r="AB913" s="2"/>
      <c r="AC913" s="2"/>
      <c r="AD913" s="2"/>
      <c r="AE913" s="162"/>
    </row>
    <row r="914" spans="1:31" ht="15" customHeight="1" thickBot="1" x14ac:dyDescent="0.25">
      <c r="A914" s="237">
        <v>2</v>
      </c>
      <c r="B914" s="242" t="s">
        <v>1555</v>
      </c>
      <c r="C914" s="2">
        <v>26</v>
      </c>
      <c r="D914" s="2">
        <v>16</v>
      </c>
      <c r="E914" s="2">
        <v>4</v>
      </c>
      <c r="F914" s="2">
        <v>6</v>
      </c>
      <c r="G914" s="2">
        <v>45</v>
      </c>
      <c r="H914" s="2">
        <v>20</v>
      </c>
      <c r="I914" s="162">
        <v>36</v>
      </c>
      <c r="J914" s="1">
        <f t="shared" si="78"/>
        <v>26</v>
      </c>
      <c r="K914" s="1">
        <f t="shared" si="79"/>
        <v>36</v>
      </c>
      <c r="L914" s="1158"/>
      <c r="M914" s="1159"/>
      <c r="N914" s="1159"/>
      <c r="O914" s="1160"/>
      <c r="Q914" s="230" t="s">
        <v>861</v>
      </c>
      <c r="R914" s="2"/>
      <c r="S914" s="10"/>
      <c r="T914" s="20" t="s">
        <v>532</v>
      </c>
      <c r="U914" s="20"/>
      <c r="V914" s="2"/>
      <c r="W914" s="20"/>
      <c r="X914" s="20"/>
      <c r="Y914" s="2"/>
      <c r="Z914" s="2" t="s">
        <v>1207</v>
      </c>
      <c r="AA914" s="2"/>
      <c r="AB914" s="2"/>
      <c r="AC914" s="2"/>
      <c r="AD914" s="2"/>
      <c r="AE914" s="162"/>
    </row>
    <row r="915" spans="1:31" ht="15" customHeight="1" x14ac:dyDescent="0.2">
      <c r="A915" s="237">
        <v>3</v>
      </c>
      <c r="B915" s="242" t="s">
        <v>42</v>
      </c>
      <c r="C915" s="2">
        <v>26</v>
      </c>
      <c r="D915" s="2">
        <v>14</v>
      </c>
      <c r="E915" s="2">
        <v>5</v>
      </c>
      <c r="F915" s="2">
        <v>7</v>
      </c>
      <c r="G915" s="2">
        <v>50</v>
      </c>
      <c r="H915" s="2">
        <v>38</v>
      </c>
      <c r="I915" s="162">
        <v>33</v>
      </c>
      <c r="J915" s="1">
        <f t="shared" si="78"/>
        <v>26</v>
      </c>
      <c r="K915" s="1">
        <f t="shared" si="79"/>
        <v>33</v>
      </c>
      <c r="L915" s="1135" t="s">
        <v>1652</v>
      </c>
      <c r="M915" s="1136"/>
      <c r="N915" s="1136"/>
      <c r="O915" s="1137"/>
      <c r="Q915" s="230" t="s">
        <v>862</v>
      </c>
      <c r="R915" s="2"/>
      <c r="S915" s="20" t="s">
        <v>532</v>
      </c>
      <c r="T915" s="10"/>
      <c r="U915" s="20"/>
      <c r="V915" s="2"/>
      <c r="W915" s="20"/>
      <c r="X915" s="20"/>
      <c r="Y915" s="2"/>
      <c r="Z915" s="2" t="s">
        <v>1603</v>
      </c>
      <c r="AA915" s="2"/>
      <c r="AB915" s="2"/>
      <c r="AC915" s="2"/>
      <c r="AD915" s="2"/>
      <c r="AE915" s="162"/>
    </row>
    <row r="916" spans="1:31" ht="15" customHeight="1" x14ac:dyDescent="0.2">
      <c r="A916" s="237">
        <v>4</v>
      </c>
      <c r="B916" s="242" t="s">
        <v>1116</v>
      </c>
      <c r="C916" s="2">
        <v>26</v>
      </c>
      <c r="D916" s="2">
        <v>14</v>
      </c>
      <c r="E916" s="2">
        <v>4</v>
      </c>
      <c r="F916" s="2">
        <v>8</v>
      </c>
      <c r="G916" s="2">
        <v>56</v>
      </c>
      <c r="H916" s="2">
        <v>34</v>
      </c>
      <c r="I916" s="162">
        <v>32</v>
      </c>
      <c r="J916" s="1">
        <f t="shared" si="78"/>
        <v>26</v>
      </c>
      <c r="K916" s="1">
        <f t="shared" si="79"/>
        <v>32</v>
      </c>
      <c r="L916" s="1138"/>
      <c r="M916" s="1139"/>
      <c r="N916" s="1139"/>
      <c r="O916" s="1140"/>
      <c r="Q916" s="230" t="s">
        <v>756</v>
      </c>
      <c r="R916" s="2"/>
      <c r="S916" s="20"/>
      <c r="T916" s="2"/>
      <c r="U916" s="10"/>
      <c r="V916" s="2"/>
      <c r="W916" s="20" t="s">
        <v>532</v>
      </c>
      <c r="X916" s="20" t="s">
        <v>532</v>
      </c>
      <c r="Y916" s="2"/>
      <c r="Z916" s="2" t="s">
        <v>1490</v>
      </c>
      <c r="AA916" s="2"/>
      <c r="AB916" s="2"/>
      <c r="AC916" s="2"/>
      <c r="AD916" s="2"/>
      <c r="AE916" s="162"/>
    </row>
    <row r="917" spans="1:31" ht="15" customHeight="1" x14ac:dyDescent="0.2">
      <c r="A917" s="237">
        <v>5</v>
      </c>
      <c r="B917" s="242" t="s">
        <v>1226</v>
      </c>
      <c r="C917" s="2">
        <v>26</v>
      </c>
      <c r="D917" s="2">
        <v>14</v>
      </c>
      <c r="E917" s="2">
        <v>3</v>
      </c>
      <c r="F917" s="2">
        <v>9</v>
      </c>
      <c r="G917" s="2">
        <v>34</v>
      </c>
      <c r="H917" s="2">
        <v>31</v>
      </c>
      <c r="I917" s="162">
        <v>31</v>
      </c>
      <c r="J917" s="1">
        <f t="shared" si="78"/>
        <v>26</v>
      </c>
      <c r="K917" s="1">
        <f t="shared" si="79"/>
        <v>31</v>
      </c>
      <c r="L917" s="1138"/>
      <c r="M917" s="1139"/>
      <c r="N917" s="1139"/>
      <c r="O917" s="1140"/>
      <c r="Q917" s="230" t="s">
        <v>757</v>
      </c>
      <c r="R917" s="2"/>
      <c r="S917" s="20"/>
      <c r="T917" s="20"/>
      <c r="U917" s="20" t="s">
        <v>532</v>
      </c>
      <c r="V917" s="10"/>
      <c r="W917" s="2"/>
      <c r="X917" s="20"/>
      <c r="Y917" s="2"/>
      <c r="Z917" s="2" t="s">
        <v>1488</v>
      </c>
      <c r="AA917" s="2"/>
      <c r="AB917" s="2"/>
      <c r="AC917" s="2"/>
      <c r="AD917" s="2"/>
      <c r="AE917" s="162"/>
    </row>
    <row r="918" spans="1:31" ht="15" customHeight="1" x14ac:dyDescent="0.2">
      <c r="A918" s="237">
        <v>6</v>
      </c>
      <c r="B918" s="242" t="s">
        <v>1431</v>
      </c>
      <c r="C918" s="2">
        <v>26</v>
      </c>
      <c r="D918" s="2">
        <v>10</v>
      </c>
      <c r="E918" s="2">
        <v>7</v>
      </c>
      <c r="F918" s="2">
        <v>9</v>
      </c>
      <c r="G918" s="2">
        <v>40</v>
      </c>
      <c r="H918" s="2">
        <v>38</v>
      </c>
      <c r="I918" s="162">
        <v>27</v>
      </c>
      <c r="J918" s="1">
        <f t="shared" si="78"/>
        <v>26</v>
      </c>
      <c r="K918" s="1">
        <f t="shared" si="79"/>
        <v>27</v>
      </c>
      <c r="L918" s="1138"/>
      <c r="M918" s="1139"/>
      <c r="N918" s="1139"/>
      <c r="O918" s="1140"/>
      <c r="Q918" s="230" t="s">
        <v>1111</v>
      </c>
      <c r="R918" s="2"/>
      <c r="S918" s="20"/>
      <c r="T918" s="20"/>
      <c r="U918" s="20"/>
      <c r="V918" s="2"/>
      <c r="W918" s="10"/>
      <c r="X918" s="20"/>
      <c r="Y918" s="2"/>
      <c r="Z918" s="2" t="s">
        <v>1597</v>
      </c>
      <c r="AA918" s="2"/>
      <c r="AB918" s="2"/>
      <c r="AC918" s="2"/>
      <c r="AD918" s="2"/>
      <c r="AE918" s="162"/>
    </row>
    <row r="919" spans="1:31" ht="15" customHeight="1" x14ac:dyDescent="0.2">
      <c r="A919" s="237">
        <v>7</v>
      </c>
      <c r="B919" s="242" t="s">
        <v>1314</v>
      </c>
      <c r="C919" s="2">
        <v>26</v>
      </c>
      <c r="D919" s="2">
        <v>11</v>
      </c>
      <c r="E919" s="2">
        <v>4</v>
      </c>
      <c r="F919" s="2">
        <v>11</v>
      </c>
      <c r="G919" s="2">
        <v>40</v>
      </c>
      <c r="H919" s="2">
        <v>41</v>
      </c>
      <c r="I919" s="162">
        <v>26</v>
      </c>
      <c r="J919" s="1">
        <f t="shared" si="78"/>
        <v>26</v>
      </c>
      <c r="K919" s="1">
        <f t="shared" si="79"/>
        <v>26</v>
      </c>
      <c r="L919" s="1138"/>
      <c r="M919" s="1139"/>
      <c r="N919" s="1139"/>
      <c r="O919" s="1140"/>
      <c r="Q919" s="230" t="s">
        <v>702</v>
      </c>
      <c r="R919" s="2"/>
      <c r="S919" s="20"/>
      <c r="T919" s="20"/>
      <c r="U919" s="20" t="s">
        <v>532</v>
      </c>
      <c r="V919" s="2"/>
      <c r="W919" s="2"/>
      <c r="X919" s="10"/>
      <c r="Y919" s="2"/>
      <c r="Z919" s="2" t="s">
        <v>1603</v>
      </c>
      <c r="AA919" s="2"/>
      <c r="AB919" s="2"/>
      <c r="AC919" s="2"/>
      <c r="AD919" s="2"/>
      <c r="AE919" s="162"/>
    </row>
    <row r="920" spans="1:31" ht="15" customHeight="1" x14ac:dyDescent="0.2">
      <c r="A920" s="237">
        <v>8</v>
      </c>
      <c r="B920" s="242" t="s">
        <v>762</v>
      </c>
      <c r="C920" s="2">
        <v>26</v>
      </c>
      <c r="D920" s="2">
        <v>11</v>
      </c>
      <c r="E920" s="2">
        <v>4</v>
      </c>
      <c r="F920" s="2">
        <v>11</v>
      </c>
      <c r="G920" s="2">
        <v>41</v>
      </c>
      <c r="H920" s="2">
        <v>57</v>
      </c>
      <c r="I920" s="162">
        <v>26</v>
      </c>
      <c r="J920" s="1">
        <f t="shared" si="78"/>
        <v>26</v>
      </c>
      <c r="K920" s="1">
        <f t="shared" si="79"/>
        <v>26</v>
      </c>
      <c r="L920" s="1138"/>
      <c r="M920" s="1139"/>
      <c r="N920" s="1139"/>
      <c r="O920" s="1140"/>
      <c r="Q920" s="230" t="s">
        <v>1112</v>
      </c>
      <c r="R920" s="2"/>
      <c r="S920" s="2"/>
      <c r="T920" s="2" t="s">
        <v>532</v>
      </c>
      <c r="U920" s="2"/>
      <c r="V920" s="2"/>
      <c r="W920" s="2"/>
      <c r="X920" s="2"/>
      <c r="Y920" s="10"/>
      <c r="Z920" s="2" t="s">
        <v>1488</v>
      </c>
      <c r="AA920" s="2"/>
      <c r="AB920" s="2"/>
      <c r="AC920" s="2"/>
      <c r="AD920" s="2"/>
      <c r="AE920" s="162"/>
    </row>
    <row r="921" spans="1:31" ht="15" customHeight="1" x14ac:dyDescent="0.2">
      <c r="A921" s="237">
        <v>9</v>
      </c>
      <c r="B921" s="242" t="s">
        <v>1606</v>
      </c>
      <c r="C921" s="2">
        <v>26</v>
      </c>
      <c r="D921" s="2">
        <v>11</v>
      </c>
      <c r="E921" s="2">
        <v>3</v>
      </c>
      <c r="F921" s="2">
        <v>12</v>
      </c>
      <c r="G921" s="2">
        <v>39</v>
      </c>
      <c r="H921" s="2">
        <v>47</v>
      </c>
      <c r="I921" s="162">
        <v>25</v>
      </c>
      <c r="J921" s="1">
        <f t="shared" ref="J921:J984" si="85">D921+E921+F921</f>
        <v>26</v>
      </c>
      <c r="K921" s="1">
        <f t="shared" ref="K921:K984" si="86">D921*2+E921</f>
        <v>25</v>
      </c>
      <c r="L921" s="1138"/>
      <c r="M921" s="1139"/>
      <c r="N921" s="1139"/>
      <c r="O921" s="1140"/>
      <c r="Q921" s="230" t="s">
        <v>533</v>
      </c>
      <c r="R921" s="2" t="s">
        <v>1600</v>
      </c>
      <c r="S921" s="2" t="s">
        <v>1487</v>
      </c>
      <c r="T921" s="2" t="s">
        <v>1603</v>
      </c>
      <c r="U921" s="2" t="s">
        <v>1653</v>
      </c>
      <c r="V921" s="2" t="s">
        <v>1654</v>
      </c>
      <c r="W921" s="2" t="s">
        <v>1547</v>
      </c>
      <c r="X921" s="2" t="s">
        <v>1490</v>
      </c>
      <c r="Y921" s="2" t="s">
        <v>1493</v>
      </c>
      <c r="Z921" s="10"/>
      <c r="AA921" s="2" t="s">
        <v>1655</v>
      </c>
      <c r="AB921" s="2" t="s">
        <v>1547</v>
      </c>
      <c r="AC921" s="2" t="s">
        <v>1645</v>
      </c>
      <c r="AD921" s="2" t="s">
        <v>521</v>
      </c>
      <c r="AE921" s="162" t="s">
        <v>1656</v>
      </c>
    </row>
    <row r="922" spans="1:31" ht="15" customHeight="1" x14ac:dyDescent="0.2">
      <c r="A922" s="237">
        <v>10</v>
      </c>
      <c r="B922" s="242" t="s">
        <v>818</v>
      </c>
      <c r="C922" s="2">
        <v>26</v>
      </c>
      <c r="D922" s="2">
        <v>11</v>
      </c>
      <c r="E922" s="2">
        <v>2</v>
      </c>
      <c r="F922" s="2">
        <v>13</v>
      </c>
      <c r="G922" s="2">
        <v>45</v>
      </c>
      <c r="H922" s="2">
        <v>60</v>
      </c>
      <c r="I922" s="162">
        <v>24</v>
      </c>
      <c r="J922" s="1">
        <f t="shared" si="85"/>
        <v>26</v>
      </c>
      <c r="K922" s="1">
        <f t="shared" si="86"/>
        <v>24</v>
      </c>
      <c r="L922" s="1138"/>
      <c r="M922" s="1139"/>
      <c r="N922" s="1139"/>
      <c r="O922" s="1140"/>
      <c r="Q922" s="230" t="s">
        <v>1313</v>
      </c>
      <c r="R922" s="2"/>
      <c r="S922" s="2"/>
      <c r="T922" s="2"/>
      <c r="U922" s="2"/>
      <c r="V922" s="2"/>
      <c r="W922" s="2"/>
      <c r="X922" s="2"/>
      <c r="Y922" s="2"/>
      <c r="Z922" s="2" t="s">
        <v>1490</v>
      </c>
      <c r="AA922" s="10"/>
      <c r="AB922" s="2"/>
      <c r="AC922" s="2"/>
      <c r="AD922" s="2"/>
      <c r="AE922" s="162"/>
    </row>
    <row r="923" spans="1:31" ht="15" customHeight="1" x14ac:dyDescent="0.2">
      <c r="A923" s="237">
        <v>11</v>
      </c>
      <c r="B923" s="242" t="s">
        <v>760</v>
      </c>
      <c r="C923" s="2">
        <v>26</v>
      </c>
      <c r="D923" s="2">
        <v>10</v>
      </c>
      <c r="E923" s="2">
        <v>1</v>
      </c>
      <c r="F923" s="2">
        <v>15</v>
      </c>
      <c r="G923" s="2">
        <v>39</v>
      </c>
      <c r="H923" s="2">
        <v>53</v>
      </c>
      <c r="I923" s="162">
        <v>21</v>
      </c>
      <c r="J923" s="1">
        <f t="shared" si="85"/>
        <v>26</v>
      </c>
      <c r="K923" s="1">
        <f t="shared" si="86"/>
        <v>21</v>
      </c>
      <c r="L923" s="1138"/>
      <c r="M923" s="1139"/>
      <c r="N923" s="1139"/>
      <c r="O923" s="1140"/>
      <c r="Q923" s="230" t="s">
        <v>653</v>
      </c>
      <c r="R923" s="2"/>
      <c r="S923" s="2"/>
      <c r="T923" s="2"/>
      <c r="U923" s="2"/>
      <c r="V923" s="2"/>
      <c r="W923" s="2"/>
      <c r="X923" s="2"/>
      <c r="Y923" s="2"/>
      <c r="Z923" s="2" t="s">
        <v>1488</v>
      </c>
      <c r="AA923" s="2"/>
      <c r="AB923" s="10"/>
      <c r="AC923" s="2"/>
      <c r="AD923" s="2"/>
      <c r="AE923" s="162"/>
    </row>
    <row r="924" spans="1:31" ht="15" customHeight="1" x14ac:dyDescent="0.2">
      <c r="A924" s="237">
        <v>12</v>
      </c>
      <c r="B924" s="242" t="s">
        <v>1099</v>
      </c>
      <c r="C924" s="2">
        <v>26</v>
      </c>
      <c r="D924" s="2">
        <v>9</v>
      </c>
      <c r="E924" s="2">
        <v>2</v>
      </c>
      <c r="F924" s="2">
        <v>15</v>
      </c>
      <c r="G924" s="2">
        <v>32</v>
      </c>
      <c r="H924" s="2">
        <v>55</v>
      </c>
      <c r="I924" s="162">
        <v>20</v>
      </c>
      <c r="J924" s="1">
        <f t="shared" si="85"/>
        <v>26</v>
      </c>
      <c r="K924" s="1">
        <f t="shared" si="86"/>
        <v>20</v>
      </c>
      <c r="L924" s="1138"/>
      <c r="M924" s="1139"/>
      <c r="N924" s="1139"/>
      <c r="O924" s="1140"/>
      <c r="Q924" s="230" t="s">
        <v>813</v>
      </c>
      <c r="R924" s="2"/>
      <c r="S924" s="2"/>
      <c r="T924" s="2"/>
      <c r="U924" s="2"/>
      <c r="V924" s="2"/>
      <c r="W924" s="2"/>
      <c r="X924" s="2"/>
      <c r="Y924" s="2"/>
      <c r="Z924" s="2" t="s">
        <v>1646</v>
      </c>
      <c r="AA924" s="2"/>
      <c r="AB924" s="2" t="s">
        <v>1657</v>
      </c>
      <c r="AC924" s="10"/>
      <c r="AD924" s="2"/>
      <c r="AE924" s="162"/>
    </row>
    <row r="925" spans="1:31" ht="15" customHeight="1" x14ac:dyDescent="0.2">
      <c r="A925" s="237">
        <v>13</v>
      </c>
      <c r="B925" s="242" t="s">
        <v>1596</v>
      </c>
      <c r="C925" s="2">
        <v>26</v>
      </c>
      <c r="D925" s="2">
        <v>8</v>
      </c>
      <c r="E925" s="2">
        <v>3</v>
      </c>
      <c r="F925" s="2">
        <v>15</v>
      </c>
      <c r="G925" s="2">
        <v>37</v>
      </c>
      <c r="H925" s="2">
        <v>46</v>
      </c>
      <c r="I925" s="162">
        <v>19</v>
      </c>
      <c r="J925" s="1">
        <f t="shared" si="85"/>
        <v>26</v>
      </c>
      <c r="K925" s="1">
        <f t="shared" si="86"/>
        <v>19</v>
      </c>
      <c r="L925" s="1138"/>
      <c r="M925" s="1139"/>
      <c r="N925" s="1139"/>
      <c r="O925" s="1140"/>
      <c r="Q925" s="230" t="s">
        <v>613</v>
      </c>
      <c r="R925" s="2"/>
      <c r="S925" s="2"/>
      <c r="T925" s="2"/>
      <c r="U925" s="2"/>
      <c r="V925" s="2"/>
      <c r="W925" s="2"/>
      <c r="X925" s="2"/>
      <c r="Y925" s="2"/>
      <c r="Z925" s="2" t="s">
        <v>844</v>
      </c>
      <c r="AA925" s="2"/>
      <c r="AB925" s="2"/>
      <c r="AC925" s="2"/>
      <c r="AD925" s="10"/>
      <c r="AE925" s="162"/>
    </row>
    <row r="926" spans="1:31" ht="15" customHeight="1" thickBot="1" x14ac:dyDescent="0.25">
      <c r="A926" s="238">
        <v>14</v>
      </c>
      <c r="B926" s="243" t="s">
        <v>400</v>
      </c>
      <c r="C926" s="3">
        <v>26</v>
      </c>
      <c r="D926" s="3">
        <v>3</v>
      </c>
      <c r="E926" s="3">
        <v>2</v>
      </c>
      <c r="F926" s="3">
        <v>21</v>
      </c>
      <c r="G926" s="3">
        <v>15</v>
      </c>
      <c r="H926" s="3">
        <v>24</v>
      </c>
      <c r="I926" s="164">
        <v>8</v>
      </c>
      <c r="J926" s="1">
        <f t="shared" si="85"/>
        <v>26</v>
      </c>
      <c r="K926" s="1">
        <f t="shared" si="86"/>
        <v>8</v>
      </c>
      <c r="L926" s="1141"/>
      <c r="M926" s="1142"/>
      <c r="N926" s="1142"/>
      <c r="O926" s="1143"/>
      <c r="Q926" s="231" t="s">
        <v>1214</v>
      </c>
      <c r="R926" s="3"/>
      <c r="S926" s="3"/>
      <c r="T926" s="3"/>
      <c r="U926" s="3"/>
      <c r="V926" s="3"/>
      <c r="W926" s="3"/>
      <c r="X926" s="3"/>
      <c r="Y926" s="3"/>
      <c r="Z926" s="3" t="s">
        <v>1487</v>
      </c>
      <c r="AA926" s="3"/>
      <c r="AB926" s="3"/>
      <c r="AC926" s="3"/>
      <c r="AD926" s="3"/>
      <c r="AE926" s="15"/>
    </row>
    <row r="927" spans="1:31" ht="15" customHeight="1" x14ac:dyDescent="0.2">
      <c r="C927" s="1">
        <f t="shared" ref="C927:I927" si="87">SUM(C913:C926)</f>
        <v>364</v>
      </c>
      <c r="D927" s="1">
        <f t="shared" si="87"/>
        <v>159</v>
      </c>
      <c r="E927" s="1">
        <f t="shared" si="87"/>
        <v>46</v>
      </c>
      <c r="F927" s="1">
        <f t="shared" si="87"/>
        <v>159</v>
      </c>
      <c r="G927" s="1">
        <f t="shared" si="87"/>
        <v>585</v>
      </c>
      <c r="H927" s="1">
        <f t="shared" si="87"/>
        <v>581</v>
      </c>
      <c r="I927" s="1">
        <f t="shared" si="87"/>
        <v>364</v>
      </c>
      <c r="J927" s="1">
        <f t="shared" si="85"/>
        <v>364</v>
      </c>
      <c r="K927" s="1">
        <f t="shared" si="86"/>
        <v>364</v>
      </c>
    </row>
    <row r="928" spans="1:31" ht="15" customHeight="1" thickBot="1" x14ac:dyDescent="0.25"/>
    <row r="929" spans="1:29" ht="15" customHeight="1" thickBot="1" x14ac:dyDescent="0.25">
      <c r="A929" s="1117" t="s">
        <v>1573</v>
      </c>
      <c r="B929" s="1118"/>
      <c r="C929" s="1118"/>
      <c r="D929" s="1118"/>
      <c r="E929" s="1118"/>
      <c r="F929" s="1118"/>
      <c r="G929" s="1111" t="s">
        <v>1650</v>
      </c>
      <c r="H929" s="1112"/>
      <c r="I929" s="1113"/>
      <c r="L929" s="945" t="s">
        <v>495</v>
      </c>
      <c r="M929" s="946"/>
      <c r="N929" s="946"/>
      <c r="O929" s="947"/>
    </row>
    <row r="930" spans="1:29" ht="15" customHeight="1" thickBot="1" x14ac:dyDescent="0.25">
      <c r="A930" s="231" t="s">
        <v>496</v>
      </c>
      <c r="B930" s="232" t="s">
        <v>497</v>
      </c>
      <c r="C930" s="233" t="s">
        <v>498</v>
      </c>
      <c r="D930" s="233" t="s">
        <v>499</v>
      </c>
      <c r="E930" s="233" t="s">
        <v>500</v>
      </c>
      <c r="F930" s="233" t="s">
        <v>501</v>
      </c>
      <c r="G930" s="234" t="s">
        <v>502</v>
      </c>
      <c r="H930" s="234" t="s">
        <v>503</v>
      </c>
      <c r="I930" s="235" t="s">
        <v>504</v>
      </c>
      <c r="L930" s="948"/>
      <c r="M930" s="949"/>
      <c r="N930" s="949"/>
      <c r="O930" s="950"/>
      <c r="Q930" s="165" t="s">
        <v>1639</v>
      </c>
      <c r="R930" s="306" t="s">
        <v>82</v>
      </c>
      <c r="S930" s="306" t="s">
        <v>902</v>
      </c>
      <c r="T930" s="306" t="s">
        <v>500</v>
      </c>
      <c r="U930" s="306" t="s">
        <v>1504</v>
      </c>
      <c r="V930" s="306" t="s">
        <v>1658</v>
      </c>
      <c r="W930" s="306" t="s">
        <v>848</v>
      </c>
      <c r="X930" s="306" t="s">
        <v>609</v>
      </c>
      <c r="Y930" s="306" t="s">
        <v>514</v>
      </c>
      <c r="Z930" s="306" t="s">
        <v>812</v>
      </c>
      <c r="AA930" s="306" t="s">
        <v>569</v>
      </c>
      <c r="AB930" s="306" t="s">
        <v>955</v>
      </c>
      <c r="AC930" s="229" t="s">
        <v>612</v>
      </c>
    </row>
    <row r="931" spans="1:29" ht="15" customHeight="1" x14ac:dyDescent="0.2">
      <c r="A931" s="244">
        <v>1</v>
      </c>
      <c r="B931" s="239" t="s">
        <v>85</v>
      </c>
      <c r="C931" s="240"/>
      <c r="D931" s="240"/>
      <c r="E931" s="240"/>
      <c r="F931" s="240"/>
      <c r="G931" s="240"/>
      <c r="H931" s="240"/>
      <c r="I931" s="241"/>
      <c r="J931" s="1">
        <f t="shared" si="85"/>
        <v>0</v>
      </c>
      <c r="K931" s="1">
        <f t="shared" si="86"/>
        <v>0</v>
      </c>
      <c r="L931" s="1135" t="s">
        <v>528</v>
      </c>
      <c r="M931" s="1136"/>
      <c r="N931" s="1136"/>
      <c r="O931" s="1137"/>
      <c r="Q931" s="230" t="s">
        <v>82</v>
      </c>
      <c r="R931" s="10"/>
      <c r="S931" s="2"/>
      <c r="T931" s="2"/>
      <c r="U931" s="2"/>
      <c r="V931" s="2"/>
      <c r="W931" s="2"/>
      <c r="X931" s="2"/>
      <c r="Y931" s="2"/>
      <c r="Z931" s="2"/>
      <c r="AA931" s="2"/>
      <c r="AB931" s="2"/>
      <c r="AC931" s="162"/>
    </row>
    <row r="932" spans="1:29" ht="15" customHeight="1" x14ac:dyDescent="0.2">
      <c r="A932" s="237">
        <v>2</v>
      </c>
      <c r="B932" s="242" t="s">
        <v>1608</v>
      </c>
      <c r="C932" s="2"/>
      <c r="D932" s="2"/>
      <c r="E932" s="2"/>
      <c r="F932" s="2"/>
      <c r="G932" s="2"/>
      <c r="H932" s="2"/>
      <c r="I932" s="162"/>
      <c r="J932" s="1">
        <f t="shared" si="85"/>
        <v>0</v>
      </c>
      <c r="K932" s="1">
        <f t="shared" si="86"/>
        <v>0</v>
      </c>
      <c r="L932" s="1138"/>
      <c r="M932" s="1139"/>
      <c r="N932" s="1139"/>
      <c r="O932" s="1140"/>
      <c r="Q932" s="230" t="s">
        <v>902</v>
      </c>
      <c r="R932" s="2"/>
      <c r="S932" s="10"/>
      <c r="T932" s="20" t="s">
        <v>532</v>
      </c>
      <c r="U932" s="20"/>
      <c r="V932" s="2"/>
      <c r="W932" s="20"/>
      <c r="X932" s="20"/>
      <c r="Y932" s="2"/>
      <c r="Z932" s="2"/>
      <c r="AA932" s="2"/>
      <c r="AB932" s="2"/>
      <c r="AC932" s="162"/>
    </row>
    <row r="933" spans="1:29" ht="15" customHeight="1" x14ac:dyDescent="0.2">
      <c r="A933" s="237" t="s">
        <v>521</v>
      </c>
      <c r="B933" s="242" t="s">
        <v>1518</v>
      </c>
      <c r="C933" s="2"/>
      <c r="D933" s="2"/>
      <c r="E933" s="2"/>
      <c r="F933" s="2"/>
      <c r="G933" s="2"/>
      <c r="H933" s="2"/>
      <c r="I933" s="162"/>
      <c r="J933" s="1">
        <f t="shared" si="85"/>
        <v>0</v>
      </c>
      <c r="K933" s="1">
        <f t="shared" si="86"/>
        <v>0</v>
      </c>
      <c r="L933" s="1138"/>
      <c r="M933" s="1139"/>
      <c r="N933" s="1139"/>
      <c r="O933" s="1140"/>
      <c r="Q933" s="230" t="s">
        <v>500</v>
      </c>
      <c r="R933" s="2"/>
      <c r="S933" s="20" t="s">
        <v>532</v>
      </c>
      <c r="T933" s="10"/>
      <c r="U933" s="20"/>
      <c r="V933" s="2"/>
      <c r="W933" s="20"/>
      <c r="X933" s="20"/>
      <c r="Y933" s="2"/>
      <c r="Z933" s="2" t="s">
        <v>532</v>
      </c>
      <c r="AA933" s="2" t="s">
        <v>532</v>
      </c>
      <c r="AB933" s="2" t="s">
        <v>532</v>
      </c>
      <c r="AC933" s="162" t="s">
        <v>532</v>
      </c>
    </row>
    <row r="934" spans="1:29" ht="15" customHeight="1" x14ac:dyDescent="0.2">
      <c r="A934" s="237" t="s">
        <v>521</v>
      </c>
      <c r="B934" s="242" t="s">
        <v>1659</v>
      </c>
      <c r="C934" s="2"/>
      <c r="D934" s="2"/>
      <c r="E934" s="2"/>
      <c r="F934" s="2"/>
      <c r="G934" s="2"/>
      <c r="H934" s="2"/>
      <c r="I934" s="162"/>
      <c r="J934" s="1">
        <f t="shared" si="85"/>
        <v>0</v>
      </c>
      <c r="K934" s="1">
        <f t="shared" si="86"/>
        <v>0</v>
      </c>
      <c r="L934" s="1138"/>
      <c r="M934" s="1139"/>
      <c r="N934" s="1139"/>
      <c r="O934" s="1140"/>
      <c r="Q934" s="230" t="s">
        <v>1504</v>
      </c>
      <c r="R934" s="2"/>
      <c r="S934" s="20"/>
      <c r="T934" s="2"/>
      <c r="U934" s="10"/>
      <c r="V934" s="2"/>
      <c r="W934" s="20" t="s">
        <v>532</v>
      </c>
      <c r="X934" s="20" t="s">
        <v>532</v>
      </c>
      <c r="Y934" s="2"/>
      <c r="Z934" s="2"/>
      <c r="AA934" s="2"/>
      <c r="AB934" s="2"/>
      <c r="AC934" s="162"/>
    </row>
    <row r="935" spans="1:29" ht="15" customHeight="1" x14ac:dyDescent="0.2">
      <c r="A935" s="237" t="s">
        <v>521</v>
      </c>
      <c r="B935" s="242" t="s">
        <v>1660</v>
      </c>
      <c r="C935" s="2"/>
      <c r="D935" s="2"/>
      <c r="E935" s="2"/>
      <c r="F935" s="2"/>
      <c r="G935" s="2"/>
      <c r="H935" s="2"/>
      <c r="I935" s="162"/>
      <c r="J935" s="1">
        <f t="shared" si="85"/>
        <v>0</v>
      </c>
      <c r="K935" s="1">
        <f t="shared" si="86"/>
        <v>0</v>
      </c>
      <c r="L935" s="1138"/>
      <c r="M935" s="1139"/>
      <c r="N935" s="1139"/>
      <c r="O935" s="1140"/>
      <c r="Q935" s="230" t="s">
        <v>1658</v>
      </c>
      <c r="R935" s="2"/>
      <c r="S935" s="20"/>
      <c r="T935" s="20"/>
      <c r="U935" s="20" t="s">
        <v>532</v>
      </c>
      <c r="V935" s="10"/>
      <c r="W935" s="2"/>
      <c r="X935" s="20"/>
      <c r="Y935" s="2"/>
      <c r="Z935" s="2"/>
      <c r="AA935" s="2"/>
      <c r="AB935" s="2"/>
      <c r="AC935" s="162"/>
    </row>
    <row r="936" spans="1:29" ht="15" customHeight="1" x14ac:dyDescent="0.2">
      <c r="A936" s="237" t="s">
        <v>521</v>
      </c>
      <c r="B936" s="242" t="s">
        <v>1661</v>
      </c>
      <c r="C936" s="2"/>
      <c r="D936" s="2"/>
      <c r="E936" s="2"/>
      <c r="F936" s="2"/>
      <c r="G936" s="2"/>
      <c r="H936" s="2"/>
      <c r="I936" s="162"/>
      <c r="J936" s="1">
        <f t="shared" si="85"/>
        <v>0</v>
      </c>
      <c r="K936" s="1">
        <f t="shared" si="86"/>
        <v>0</v>
      </c>
      <c r="L936" s="1138"/>
      <c r="M936" s="1139"/>
      <c r="N936" s="1139"/>
      <c r="O936" s="1140"/>
      <c r="Q936" s="230" t="s">
        <v>848</v>
      </c>
      <c r="R936" s="2"/>
      <c r="S936" s="20"/>
      <c r="T936" s="20"/>
      <c r="U936" s="20"/>
      <c r="V936" s="2"/>
      <c r="W936" s="10"/>
      <c r="X936" s="20"/>
      <c r="Y936" s="2"/>
      <c r="Z936" s="2"/>
      <c r="AA936" s="2"/>
      <c r="AB936" s="2"/>
      <c r="AC936" s="162"/>
    </row>
    <row r="937" spans="1:29" ht="15" customHeight="1" x14ac:dyDescent="0.2">
      <c r="A937" s="237" t="s">
        <v>521</v>
      </c>
      <c r="B937" s="242" t="s">
        <v>1633</v>
      </c>
      <c r="C937" s="2"/>
      <c r="D937" s="2"/>
      <c r="E937" s="2"/>
      <c r="F937" s="2"/>
      <c r="G937" s="2"/>
      <c r="H937" s="2"/>
      <c r="I937" s="162"/>
      <c r="J937" s="1">
        <f t="shared" si="85"/>
        <v>0</v>
      </c>
      <c r="K937" s="1">
        <f t="shared" si="86"/>
        <v>0</v>
      </c>
      <c r="L937" s="1138"/>
      <c r="M937" s="1139"/>
      <c r="N937" s="1139"/>
      <c r="O937" s="1140"/>
      <c r="Q937" s="230" t="s">
        <v>609</v>
      </c>
      <c r="R937" s="2"/>
      <c r="S937" s="20"/>
      <c r="T937" s="20"/>
      <c r="U937" s="20" t="s">
        <v>532</v>
      </c>
      <c r="V937" s="2"/>
      <c r="W937" s="2"/>
      <c r="X937" s="10"/>
      <c r="Y937" s="2"/>
      <c r="Z937" s="2"/>
      <c r="AA937" s="2"/>
      <c r="AB937" s="2"/>
      <c r="AC937" s="162"/>
    </row>
    <row r="938" spans="1:29" ht="15" customHeight="1" x14ac:dyDescent="0.2">
      <c r="A938" s="237" t="s">
        <v>521</v>
      </c>
      <c r="B938" s="242" t="s">
        <v>1604</v>
      </c>
      <c r="C938" s="2"/>
      <c r="D938" s="2"/>
      <c r="E938" s="2"/>
      <c r="F938" s="2"/>
      <c r="G938" s="2"/>
      <c r="H938" s="2"/>
      <c r="I938" s="162"/>
      <c r="J938" s="1">
        <f t="shared" si="85"/>
        <v>0</v>
      </c>
      <c r="K938" s="1">
        <f t="shared" si="86"/>
        <v>0</v>
      </c>
      <c r="L938" s="1138"/>
      <c r="M938" s="1139"/>
      <c r="N938" s="1139"/>
      <c r="O938" s="1140"/>
      <c r="Q938" s="230" t="s">
        <v>514</v>
      </c>
      <c r="R938" s="2"/>
      <c r="S938" s="2"/>
      <c r="T938" s="2" t="s">
        <v>532</v>
      </c>
      <c r="U938" s="2"/>
      <c r="V938" s="2"/>
      <c r="W938" s="2"/>
      <c r="X938" s="2"/>
      <c r="Y938" s="10"/>
      <c r="Z938" s="2"/>
      <c r="AA938" s="2"/>
      <c r="AB938" s="2"/>
      <c r="AC938" s="162"/>
    </row>
    <row r="939" spans="1:29" ht="15" customHeight="1" x14ac:dyDescent="0.2">
      <c r="A939" s="237" t="s">
        <v>521</v>
      </c>
      <c r="B939" s="242" t="s">
        <v>638</v>
      </c>
      <c r="C939" s="2"/>
      <c r="D939" s="2"/>
      <c r="E939" s="2"/>
      <c r="F939" s="2"/>
      <c r="G939" s="2"/>
      <c r="H939" s="2"/>
      <c r="I939" s="162"/>
      <c r="J939" s="1">
        <f t="shared" si="85"/>
        <v>0</v>
      </c>
      <c r="K939" s="1">
        <f t="shared" si="86"/>
        <v>0</v>
      </c>
      <c r="L939" s="1138"/>
      <c r="M939" s="1139"/>
      <c r="N939" s="1139"/>
      <c r="O939" s="1140"/>
      <c r="Q939" s="230" t="s">
        <v>812</v>
      </c>
      <c r="R939" s="2"/>
      <c r="S939" s="2"/>
      <c r="T939" s="2" t="s">
        <v>532</v>
      </c>
      <c r="U939" s="2"/>
      <c r="V939" s="2"/>
      <c r="W939" s="2"/>
      <c r="X939" s="2"/>
      <c r="Y939" s="2"/>
      <c r="Z939" s="10"/>
      <c r="AA939" s="20"/>
      <c r="AB939" s="2"/>
      <c r="AC939" s="162"/>
    </row>
    <row r="940" spans="1:29" ht="15" customHeight="1" x14ac:dyDescent="0.2">
      <c r="A940" s="237" t="s">
        <v>521</v>
      </c>
      <c r="B940" s="242" t="s">
        <v>817</v>
      </c>
      <c r="C940" s="2"/>
      <c r="D940" s="2"/>
      <c r="E940" s="2"/>
      <c r="F940" s="2"/>
      <c r="G940" s="2"/>
      <c r="H940" s="2"/>
      <c r="I940" s="162"/>
      <c r="J940" s="1">
        <f t="shared" si="85"/>
        <v>0</v>
      </c>
      <c r="K940" s="1">
        <f t="shared" si="86"/>
        <v>0</v>
      </c>
      <c r="L940" s="1138"/>
      <c r="M940" s="1139"/>
      <c r="N940" s="1139"/>
      <c r="O940" s="1140"/>
      <c r="Q940" s="230" t="s">
        <v>569</v>
      </c>
      <c r="R940" s="2"/>
      <c r="S940" s="2"/>
      <c r="T940" s="2" t="s">
        <v>532</v>
      </c>
      <c r="U940" s="2"/>
      <c r="V940" s="2"/>
      <c r="W940" s="2"/>
      <c r="X940" s="2"/>
      <c r="Y940" s="2"/>
      <c r="Z940" s="2"/>
      <c r="AA940" s="10"/>
      <c r="AB940" s="2"/>
      <c r="AC940" s="162"/>
    </row>
    <row r="941" spans="1:29" ht="15" customHeight="1" x14ac:dyDescent="0.2">
      <c r="A941" s="237" t="s">
        <v>521</v>
      </c>
      <c r="B941" s="242" t="s">
        <v>1605</v>
      </c>
      <c r="C941" s="2"/>
      <c r="D941" s="2"/>
      <c r="E941" s="2"/>
      <c r="F941" s="2"/>
      <c r="G941" s="2"/>
      <c r="H941" s="2"/>
      <c r="I941" s="162"/>
      <c r="J941" s="1">
        <f t="shared" si="85"/>
        <v>0</v>
      </c>
      <c r="K941" s="1">
        <f t="shared" si="86"/>
        <v>0</v>
      </c>
      <c r="L941" s="1138"/>
      <c r="M941" s="1139"/>
      <c r="N941" s="1139"/>
      <c r="O941" s="1140"/>
      <c r="Q941" s="230" t="s">
        <v>955</v>
      </c>
      <c r="R941" s="2"/>
      <c r="S941" s="2"/>
      <c r="T941" s="2" t="s">
        <v>532</v>
      </c>
      <c r="U941" s="2"/>
      <c r="V941" s="2"/>
      <c r="W941" s="2"/>
      <c r="X941" s="2"/>
      <c r="Y941" s="2"/>
      <c r="Z941" s="2"/>
      <c r="AA941" s="2"/>
      <c r="AB941" s="10"/>
      <c r="AC941" s="21"/>
    </row>
    <row r="942" spans="1:29" ht="15" customHeight="1" thickBot="1" x14ac:dyDescent="0.25">
      <c r="A942" s="238" t="s">
        <v>521</v>
      </c>
      <c r="B942" s="243" t="s">
        <v>1609</v>
      </c>
      <c r="C942" s="3"/>
      <c r="D942" s="3"/>
      <c r="E942" s="3"/>
      <c r="F942" s="3"/>
      <c r="G942" s="3"/>
      <c r="H942" s="3"/>
      <c r="I942" s="164"/>
      <c r="J942" s="1">
        <f t="shared" si="85"/>
        <v>0</v>
      </c>
      <c r="K942" s="1">
        <f t="shared" si="86"/>
        <v>0</v>
      </c>
      <c r="L942" s="1141"/>
      <c r="M942" s="1142"/>
      <c r="N942" s="1142"/>
      <c r="O942" s="1143"/>
      <c r="Q942" s="231" t="s">
        <v>612</v>
      </c>
      <c r="R942" s="3"/>
      <c r="S942" s="3"/>
      <c r="T942" s="3" t="s">
        <v>532</v>
      </c>
      <c r="U942" s="3"/>
      <c r="V942" s="3"/>
      <c r="W942" s="3"/>
      <c r="X942" s="3"/>
      <c r="Y942" s="3"/>
      <c r="Z942" s="3"/>
      <c r="AA942" s="3" t="s">
        <v>532</v>
      </c>
      <c r="AB942" s="14"/>
      <c r="AC942" s="15"/>
    </row>
    <row r="943" spans="1:29" ht="15" customHeight="1" x14ac:dyDescent="0.2">
      <c r="C943" s="1">
        <f t="shared" ref="C943:I943" si="88">SUM(C931:C942)</f>
        <v>0</v>
      </c>
      <c r="D943" s="1">
        <f t="shared" si="88"/>
        <v>0</v>
      </c>
      <c r="E943" s="1">
        <f t="shared" si="88"/>
        <v>0</v>
      </c>
      <c r="F943" s="1">
        <f t="shared" si="88"/>
        <v>0</v>
      </c>
      <c r="G943" s="1">
        <f t="shared" si="88"/>
        <v>0</v>
      </c>
      <c r="H943" s="1">
        <f t="shared" si="88"/>
        <v>0</v>
      </c>
      <c r="I943" s="1">
        <f t="shared" si="88"/>
        <v>0</v>
      </c>
      <c r="J943" s="1">
        <f t="shared" si="85"/>
        <v>0</v>
      </c>
      <c r="K943" s="1">
        <f t="shared" si="86"/>
        <v>0</v>
      </c>
    </row>
    <row r="944" spans="1:29" ht="15" customHeight="1" thickBot="1" x14ac:dyDescent="0.25"/>
    <row r="945" spans="1:31" ht="15" customHeight="1" thickBot="1" x14ac:dyDescent="0.25">
      <c r="A945" s="1117" t="s">
        <v>698</v>
      </c>
      <c r="B945" s="1118"/>
      <c r="C945" s="1118"/>
      <c r="D945" s="1118"/>
      <c r="E945" s="1118"/>
      <c r="F945" s="1118"/>
      <c r="G945" s="1111" t="s">
        <v>1650</v>
      </c>
      <c r="H945" s="1112"/>
      <c r="I945" s="1113"/>
      <c r="L945" s="986" t="s">
        <v>588</v>
      </c>
      <c r="M945" s="987"/>
      <c r="N945" s="987"/>
      <c r="O945" s="988"/>
    </row>
    <row r="946" spans="1:31" ht="15" customHeight="1" thickBot="1" x14ac:dyDescent="0.25">
      <c r="A946" s="231" t="s">
        <v>496</v>
      </c>
      <c r="B946" s="232" t="s">
        <v>497</v>
      </c>
      <c r="C946" s="233" t="s">
        <v>498</v>
      </c>
      <c r="D946" s="233" t="s">
        <v>499</v>
      </c>
      <c r="E946" s="233" t="s">
        <v>500</v>
      </c>
      <c r="F946" s="233" t="s">
        <v>501</v>
      </c>
      <c r="G946" s="234" t="s">
        <v>502</v>
      </c>
      <c r="H946" s="234" t="s">
        <v>503</v>
      </c>
      <c r="I946" s="235" t="s">
        <v>504</v>
      </c>
      <c r="L946" s="989"/>
      <c r="M946" s="990"/>
      <c r="N946" s="990"/>
      <c r="O946" s="991"/>
      <c r="Q946" s="165" t="s">
        <v>1639</v>
      </c>
      <c r="R946" s="306" t="s">
        <v>503</v>
      </c>
      <c r="S946" s="306" t="s">
        <v>716</v>
      </c>
      <c r="T946" s="306" t="s">
        <v>541</v>
      </c>
      <c r="U946" s="306" t="s">
        <v>901</v>
      </c>
      <c r="V946" s="306" t="s">
        <v>564</v>
      </c>
      <c r="W946" s="306" t="s">
        <v>700</v>
      </c>
      <c r="X946" s="306" t="s">
        <v>566</v>
      </c>
      <c r="Y946" s="306" t="s">
        <v>544</v>
      </c>
      <c r="Z946" s="306" t="s">
        <v>768</v>
      </c>
      <c r="AA946" s="306" t="s">
        <v>777</v>
      </c>
      <c r="AB946" s="306" t="s">
        <v>769</v>
      </c>
      <c r="AC946" s="306" t="s">
        <v>1524</v>
      </c>
      <c r="AD946" s="306" t="s">
        <v>63</v>
      </c>
      <c r="AE946" s="229" t="s">
        <v>547</v>
      </c>
    </row>
    <row r="947" spans="1:31" ht="15" customHeight="1" x14ac:dyDescent="0.2">
      <c r="A947" s="236">
        <v>1</v>
      </c>
      <c r="B947" s="239" t="s">
        <v>906</v>
      </c>
      <c r="C947" s="240">
        <v>26</v>
      </c>
      <c r="D947" s="240">
        <v>20</v>
      </c>
      <c r="E947" s="240">
        <v>2</v>
      </c>
      <c r="F947" s="240">
        <v>4</v>
      </c>
      <c r="G947" s="240">
        <v>62</v>
      </c>
      <c r="H947" s="240">
        <v>26</v>
      </c>
      <c r="I947" s="241">
        <v>42</v>
      </c>
      <c r="J947" s="1">
        <f t="shared" si="85"/>
        <v>26</v>
      </c>
      <c r="K947" s="1">
        <f t="shared" si="86"/>
        <v>42</v>
      </c>
      <c r="L947" s="1135" t="s">
        <v>2511</v>
      </c>
      <c r="M947" s="1136"/>
      <c r="N947" s="1136"/>
      <c r="O947" s="1137"/>
      <c r="Q947" s="230" t="s">
        <v>503</v>
      </c>
      <c r="R947" s="10"/>
      <c r="S947" s="2"/>
      <c r="T947" s="2" t="s">
        <v>532</v>
      </c>
      <c r="U947" s="2"/>
      <c r="V947" s="2"/>
      <c r="W947" s="2"/>
      <c r="X947" s="2"/>
      <c r="Y947" s="2"/>
      <c r="Z947" s="2" t="s">
        <v>532</v>
      </c>
      <c r="AA947" s="2"/>
      <c r="AB947" s="2"/>
      <c r="AC947" s="2"/>
      <c r="AD947" s="2"/>
      <c r="AE947" s="162"/>
    </row>
    <row r="948" spans="1:31" ht="15" customHeight="1" x14ac:dyDescent="0.2">
      <c r="A948" s="237">
        <v>2</v>
      </c>
      <c r="B948" s="242" t="s">
        <v>551</v>
      </c>
      <c r="C948" s="2">
        <v>26</v>
      </c>
      <c r="D948" s="2">
        <v>16</v>
      </c>
      <c r="E948" s="2">
        <v>7</v>
      </c>
      <c r="F948" s="2">
        <v>3</v>
      </c>
      <c r="G948" s="2">
        <v>48</v>
      </c>
      <c r="H948" s="2">
        <v>26</v>
      </c>
      <c r="I948" s="162">
        <v>39</v>
      </c>
      <c r="J948" s="1">
        <f t="shared" si="85"/>
        <v>26</v>
      </c>
      <c r="K948" s="1">
        <f t="shared" si="86"/>
        <v>39</v>
      </c>
      <c r="L948" s="1138"/>
      <c r="M948" s="1139"/>
      <c r="N948" s="1139"/>
      <c r="O948" s="1140"/>
      <c r="Q948" s="230" t="s">
        <v>716</v>
      </c>
      <c r="R948" s="2"/>
      <c r="S948" s="10"/>
      <c r="T948" s="2" t="s">
        <v>532</v>
      </c>
      <c r="U948" s="2"/>
      <c r="V948" s="2"/>
      <c r="W948" s="2"/>
      <c r="X948" s="2"/>
      <c r="Y948" s="2"/>
      <c r="Z948" s="2"/>
      <c r="AA948" s="2"/>
      <c r="AB948" s="2"/>
      <c r="AC948" s="2"/>
      <c r="AD948" s="2"/>
      <c r="AE948" s="162"/>
    </row>
    <row r="949" spans="1:31" ht="15" customHeight="1" x14ac:dyDescent="0.2">
      <c r="A949" s="237">
        <v>3</v>
      </c>
      <c r="B949" s="242" t="s">
        <v>558</v>
      </c>
      <c r="C949" s="2">
        <v>26</v>
      </c>
      <c r="D949" s="2">
        <v>15</v>
      </c>
      <c r="E949" s="2">
        <v>6</v>
      </c>
      <c r="F949" s="2">
        <v>5</v>
      </c>
      <c r="G949" s="2">
        <v>65</v>
      </c>
      <c r="H949" s="2">
        <v>29</v>
      </c>
      <c r="I949" s="162">
        <v>36</v>
      </c>
      <c r="J949" s="1">
        <f t="shared" si="85"/>
        <v>26</v>
      </c>
      <c r="K949" s="1">
        <f t="shared" si="86"/>
        <v>36</v>
      </c>
      <c r="L949" s="1138"/>
      <c r="M949" s="1139"/>
      <c r="N949" s="1139"/>
      <c r="O949" s="1140"/>
      <c r="Q949" s="230" t="s">
        <v>541</v>
      </c>
      <c r="R949" s="2"/>
      <c r="S949" s="2" t="s">
        <v>532</v>
      </c>
      <c r="T949" s="10"/>
      <c r="U949" s="2"/>
      <c r="V949" s="2"/>
      <c r="W949" s="2"/>
      <c r="X949" s="2"/>
      <c r="Y949" s="2"/>
      <c r="Z949" s="2"/>
      <c r="AA949" s="2"/>
      <c r="AB949" s="2"/>
      <c r="AC949" s="2"/>
      <c r="AD949" s="2"/>
      <c r="AE949" s="162"/>
    </row>
    <row r="950" spans="1:31" ht="15" customHeight="1" x14ac:dyDescent="0.2">
      <c r="A950" s="237">
        <v>4</v>
      </c>
      <c r="B950" s="242" t="s">
        <v>781</v>
      </c>
      <c r="C950" s="2">
        <v>26</v>
      </c>
      <c r="D950" s="2">
        <v>15</v>
      </c>
      <c r="E950" s="2">
        <v>4</v>
      </c>
      <c r="F950" s="2">
        <v>7</v>
      </c>
      <c r="G950" s="2">
        <v>54</v>
      </c>
      <c r="H950" s="2">
        <v>24</v>
      </c>
      <c r="I950" s="162">
        <v>34</v>
      </c>
      <c r="J950" s="1">
        <f t="shared" si="85"/>
        <v>26</v>
      </c>
      <c r="K950" s="1">
        <f t="shared" si="86"/>
        <v>34</v>
      </c>
      <c r="L950" s="1138"/>
      <c r="M950" s="1139"/>
      <c r="N950" s="1139"/>
      <c r="O950" s="1140"/>
      <c r="Q950" s="230" t="s">
        <v>901</v>
      </c>
      <c r="R950" s="2"/>
      <c r="S950" s="2"/>
      <c r="T950" s="2"/>
      <c r="U950" s="10"/>
      <c r="V950" s="20" t="s">
        <v>532</v>
      </c>
      <c r="W950" s="20"/>
      <c r="X950" s="2"/>
      <c r="Y950" s="20"/>
      <c r="Z950" s="20"/>
      <c r="AA950" s="2"/>
      <c r="AB950" s="2"/>
      <c r="AC950" s="2"/>
      <c r="AD950" s="2"/>
      <c r="AE950" s="162"/>
    </row>
    <row r="951" spans="1:31" ht="15" customHeight="1" x14ac:dyDescent="0.2">
      <c r="A951" s="237">
        <v>5</v>
      </c>
      <c r="B951" s="242" t="s">
        <v>706</v>
      </c>
      <c r="C951" s="2">
        <v>26</v>
      </c>
      <c r="D951" s="2">
        <v>13</v>
      </c>
      <c r="E951" s="2">
        <v>5</v>
      </c>
      <c r="F951" s="2">
        <v>8</v>
      </c>
      <c r="G951" s="2">
        <v>53</v>
      </c>
      <c r="H951" s="2">
        <v>42</v>
      </c>
      <c r="I951" s="162">
        <v>31</v>
      </c>
      <c r="J951" s="1">
        <f t="shared" si="85"/>
        <v>26</v>
      </c>
      <c r="K951" s="1">
        <f t="shared" si="86"/>
        <v>31</v>
      </c>
      <c r="L951" s="1138"/>
      <c r="M951" s="1139"/>
      <c r="N951" s="1139"/>
      <c r="O951" s="1140"/>
      <c r="Q951" s="230" t="s">
        <v>564</v>
      </c>
      <c r="R951" s="2"/>
      <c r="S951" s="2"/>
      <c r="T951" s="2"/>
      <c r="U951" s="20" t="s">
        <v>532</v>
      </c>
      <c r="V951" s="10"/>
      <c r="W951" s="20"/>
      <c r="X951" s="2"/>
      <c r="Y951" s="20"/>
      <c r="Z951" s="20"/>
      <c r="AA951" s="2"/>
      <c r="AB951" s="2" t="s">
        <v>532</v>
      </c>
      <c r="AC951" s="2" t="s">
        <v>532</v>
      </c>
      <c r="AD951" s="2" t="s">
        <v>532</v>
      </c>
      <c r="AE951" s="162" t="s">
        <v>532</v>
      </c>
    </row>
    <row r="952" spans="1:31" ht="15" customHeight="1" x14ac:dyDescent="0.2">
      <c r="A952" s="237">
        <v>6</v>
      </c>
      <c r="B952" s="242" t="s">
        <v>79</v>
      </c>
      <c r="C952" s="2">
        <v>26</v>
      </c>
      <c r="D952" s="2">
        <v>13</v>
      </c>
      <c r="E952" s="2">
        <v>1</v>
      </c>
      <c r="F952" s="2">
        <v>12</v>
      </c>
      <c r="G952" s="2">
        <v>48</v>
      </c>
      <c r="H952" s="2">
        <v>48</v>
      </c>
      <c r="I952" s="162">
        <v>27</v>
      </c>
      <c r="J952" s="1">
        <f t="shared" si="85"/>
        <v>26</v>
      </c>
      <c r="K952" s="1">
        <f t="shared" si="86"/>
        <v>27</v>
      </c>
      <c r="L952" s="1138"/>
      <c r="M952" s="1139"/>
      <c r="N952" s="1139"/>
      <c r="O952" s="1140"/>
      <c r="Q952" s="230" t="s">
        <v>700</v>
      </c>
      <c r="R952" s="2"/>
      <c r="S952" s="2"/>
      <c r="T952" s="2"/>
      <c r="U952" s="20"/>
      <c r="V952" s="2"/>
      <c r="W952" s="10"/>
      <c r="X952" s="2"/>
      <c r="Y952" s="20" t="s">
        <v>532</v>
      </c>
      <c r="Z952" s="20" t="s">
        <v>532</v>
      </c>
      <c r="AA952" s="2"/>
      <c r="AB952" s="2"/>
      <c r="AC952" s="2"/>
      <c r="AD952" s="2"/>
      <c r="AE952" s="162"/>
    </row>
    <row r="953" spans="1:31" ht="15" customHeight="1" x14ac:dyDescent="0.2">
      <c r="A953" s="237">
        <v>7</v>
      </c>
      <c r="B953" s="242" t="s">
        <v>708</v>
      </c>
      <c r="C953" s="2">
        <v>26</v>
      </c>
      <c r="D953" s="2">
        <v>10</v>
      </c>
      <c r="E953" s="2">
        <v>6</v>
      </c>
      <c r="F953" s="2">
        <v>10</v>
      </c>
      <c r="G953" s="2">
        <v>34</v>
      </c>
      <c r="H953" s="2">
        <v>41</v>
      </c>
      <c r="I953" s="162">
        <v>26</v>
      </c>
      <c r="J953" s="1">
        <f t="shared" si="85"/>
        <v>26</v>
      </c>
      <c r="K953" s="1">
        <f t="shared" si="86"/>
        <v>26</v>
      </c>
      <c r="L953" s="1138"/>
      <c r="M953" s="1139"/>
      <c r="N953" s="1139"/>
      <c r="O953" s="1140"/>
      <c r="Q953" s="230" t="s">
        <v>566</v>
      </c>
      <c r="R953" s="2"/>
      <c r="S953" s="2"/>
      <c r="T953" s="2"/>
      <c r="U953" s="20"/>
      <c r="V953" s="20"/>
      <c r="W953" s="20" t="s">
        <v>532</v>
      </c>
      <c r="X953" s="10"/>
      <c r="Y953" s="2"/>
      <c r="Z953" s="20"/>
      <c r="AA953" s="2"/>
      <c r="AB953" s="2"/>
      <c r="AC953" s="2"/>
      <c r="AD953" s="2"/>
      <c r="AE953" s="162"/>
    </row>
    <row r="954" spans="1:31" ht="15" customHeight="1" x14ac:dyDescent="0.2">
      <c r="A954" s="237">
        <v>8</v>
      </c>
      <c r="B954" s="242" t="s">
        <v>991</v>
      </c>
      <c r="C954" s="2">
        <v>26</v>
      </c>
      <c r="D954" s="2">
        <v>9</v>
      </c>
      <c r="E954" s="2">
        <v>6</v>
      </c>
      <c r="F954" s="2">
        <v>11</v>
      </c>
      <c r="G954" s="2">
        <v>43</v>
      </c>
      <c r="H954" s="2">
        <v>50</v>
      </c>
      <c r="I954" s="162">
        <v>24</v>
      </c>
      <c r="J954" s="1">
        <f t="shared" si="85"/>
        <v>26</v>
      </c>
      <c r="K954" s="1">
        <f t="shared" si="86"/>
        <v>24</v>
      </c>
      <c r="L954" s="1138"/>
      <c r="M954" s="1139"/>
      <c r="N954" s="1139"/>
      <c r="O954" s="1140"/>
      <c r="Q954" s="230" t="s">
        <v>544</v>
      </c>
      <c r="R954" s="2"/>
      <c r="S954" s="2"/>
      <c r="T954" s="2"/>
      <c r="U954" s="20"/>
      <c r="V954" s="20"/>
      <c r="W954" s="20"/>
      <c r="X954" s="2"/>
      <c r="Y954" s="10"/>
      <c r="Z954" s="20"/>
      <c r="AA954" s="2"/>
      <c r="AB954" s="2"/>
      <c r="AC954" s="2"/>
      <c r="AD954" s="2"/>
      <c r="AE954" s="162"/>
    </row>
    <row r="955" spans="1:31" ht="15" customHeight="1" x14ac:dyDescent="0.2">
      <c r="A955" s="237">
        <v>9</v>
      </c>
      <c r="B955" s="242" t="s">
        <v>711</v>
      </c>
      <c r="C955" s="2">
        <v>26</v>
      </c>
      <c r="D955" s="2">
        <v>9</v>
      </c>
      <c r="E955" s="2">
        <v>5</v>
      </c>
      <c r="F955" s="2">
        <v>12</v>
      </c>
      <c r="G955" s="2">
        <v>40</v>
      </c>
      <c r="H955" s="2">
        <v>47</v>
      </c>
      <c r="I955" s="162">
        <v>23</v>
      </c>
      <c r="J955" s="1">
        <f t="shared" si="85"/>
        <v>26</v>
      </c>
      <c r="K955" s="1">
        <f t="shared" si="86"/>
        <v>23</v>
      </c>
      <c r="L955" s="1138"/>
      <c r="M955" s="1139"/>
      <c r="N955" s="1139"/>
      <c r="O955" s="1140"/>
      <c r="Q955" s="230" t="s">
        <v>768</v>
      </c>
      <c r="R955" s="2"/>
      <c r="S955" s="2"/>
      <c r="T955" s="2"/>
      <c r="U955" s="20"/>
      <c r="V955" s="20"/>
      <c r="W955" s="20" t="s">
        <v>532</v>
      </c>
      <c r="X955" s="2"/>
      <c r="Y955" s="2"/>
      <c r="Z955" s="10"/>
      <c r="AA955" s="2"/>
      <c r="AB955" s="2"/>
      <c r="AC955" s="2"/>
      <c r="AD955" s="2"/>
      <c r="AE955" s="162"/>
    </row>
    <row r="956" spans="1:31" ht="15" customHeight="1" x14ac:dyDescent="0.2">
      <c r="A956" s="237">
        <v>10</v>
      </c>
      <c r="B956" s="242" t="s">
        <v>767</v>
      </c>
      <c r="C956" s="2">
        <v>26</v>
      </c>
      <c r="D956" s="2">
        <v>5</v>
      </c>
      <c r="E956" s="2">
        <v>11</v>
      </c>
      <c r="F956" s="2">
        <v>10</v>
      </c>
      <c r="G956" s="2">
        <v>34</v>
      </c>
      <c r="H956" s="2">
        <v>50</v>
      </c>
      <c r="I956" s="162">
        <v>21</v>
      </c>
      <c r="J956" s="1">
        <f t="shared" si="85"/>
        <v>26</v>
      </c>
      <c r="K956" s="1">
        <f t="shared" si="86"/>
        <v>21</v>
      </c>
      <c r="L956" s="1138"/>
      <c r="M956" s="1139"/>
      <c r="N956" s="1139"/>
      <c r="O956" s="1140"/>
      <c r="Q956" s="230" t="s">
        <v>777</v>
      </c>
      <c r="R956" s="2"/>
      <c r="S956" s="2"/>
      <c r="T956" s="2"/>
      <c r="U956" s="2"/>
      <c r="V956" s="2" t="s">
        <v>532</v>
      </c>
      <c r="W956" s="2"/>
      <c r="X956" s="2"/>
      <c r="Y956" s="2"/>
      <c r="Z956" s="2"/>
      <c r="AA956" s="10"/>
      <c r="AB956" s="2"/>
      <c r="AC956" s="2"/>
      <c r="AD956" s="2"/>
      <c r="AE956" s="162"/>
    </row>
    <row r="957" spans="1:31" ht="15" customHeight="1" x14ac:dyDescent="0.2">
      <c r="A957" s="237">
        <v>11</v>
      </c>
      <c r="B957" s="242" t="s">
        <v>554</v>
      </c>
      <c r="C957" s="2">
        <v>26</v>
      </c>
      <c r="D957" s="2">
        <v>8</v>
      </c>
      <c r="E957" s="2">
        <v>3</v>
      </c>
      <c r="F957" s="2">
        <v>15</v>
      </c>
      <c r="G957" s="2">
        <v>44</v>
      </c>
      <c r="H957" s="2">
        <v>49</v>
      </c>
      <c r="I957" s="162">
        <v>19</v>
      </c>
      <c r="J957" s="1">
        <f t="shared" si="85"/>
        <v>26</v>
      </c>
      <c r="K957" s="1">
        <f t="shared" si="86"/>
        <v>19</v>
      </c>
      <c r="L957" s="1138"/>
      <c r="M957" s="1139"/>
      <c r="N957" s="1139"/>
      <c r="O957" s="1140"/>
      <c r="Q957" s="230" t="s">
        <v>769</v>
      </c>
      <c r="R957" s="2"/>
      <c r="S957" s="2"/>
      <c r="T957" s="2"/>
      <c r="U957" s="2"/>
      <c r="V957" s="2" t="s">
        <v>532</v>
      </c>
      <c r="W957" s="2"/>
      <c r="X957" s="2"/>
      <c r="Y957" s="2"/>
      <c r="Z957" s="2"/>
      <c r="AA957" s="2"/>
      <c r="AB957" s="10"/>
      <c r="AC957" s="20"/>
      <c r="AD957" s="2"/>
      <c r="AE957" s="162"/>
    </row>
    <row r="958" spans="1:31" ht="15" customHeight="1" x14ac:dyDescent="0.2">
      <c r="A958" s="237">
        <v>12</v>
      </c>
      <c r="B958" s="242" t="s">
        <v>174</v>
      </c>
      <c r="C958" s="2">
        <v>26</v>
      </c>
      <c r="D958" s="2">
        <v>7</v>
      </c>
      <c r="E958" s="2">
        <v>4</v>
      </c>
      <c r="F958" s="2">
        <v>15</v>
      </c>
      <c r="G958" s="2">
        <v>35</v>
      </c>
      <c r="H958" s="2">
        <v>50</v>
      </c>
      <c r="I958" s="162">
        <v>18</v>
      </c>
      <c r="J958" s="1">
        <f t="shared" si="85"/>
        <v>26</v>
      </c>
      <c r="K958" s="1">
        <f t="shared" si="86"/>
        <v>18</v>
      </c>
      <c r="L958" s="1138"/>
      <c r="M958" s="1139"/>
      <c r="N958" s="1139"/>
      <c r="O958" s="1140"/>
      <c r="Q958" s="230" t="s">
        <v>61</v>
      </c>
      <c r="R958" s="2"/>
      <c r="S958" s="2"/>
      <c r="T958" s="2"/>
      <c r="U958" s="2"/>
      <c r="V958" s="2" t="s">
        <v>532</v>
      </c>
      <c r="W958" s="2"/>
      <c r="X958" s="2"/>
      <c r="Y958" s="2"/>
      <c r="Z958" s="2"/>
      <c r="AA958" s="2"/>
      <c r="AB958" s="2"/>
      <c r="AC958" s="10"/>
      <c r="AD958" s="2"/>
      <c r="AE958" s="162"/>
    </row>
    <row r="959" spans="1:31" ht="15" customHeight="1" x14ac:dyDescent="0.2">
      <c r="A959" s="237">
        <v>13</v>
      </c>
      <c r="B959" s="242" t="s">
        <v>575</v>
      </c>
      <c r="C959" s="2">
        <v>26</v>
      </c>
      <c r="D959" s="2">
        <v>7</v>
      </c>
      <c r="E959" s="2">
        <v>4</v>
      </c>
      <c r="F959" s="2">
        <v>15</v>
      </c>
      <c r="G959" s="2">
        <v>31</v>
      </c>
      <c r="H959" s="2">
        <v>64</v>
      </c>
      <c r="I959" s="162">
        <v>18</v>
      </c>
      <c r="J959" s="1">
        <f t="shared" si="85"/>
        <v>26</v>
      </c>
      <c r="K959" s="1">
        <f t="shared" si="86"/>
        <v>18</v>
      </c>
      <c r="L959" s="1138"/>
      <c r="M959" s="1139"/>
      <c r="N959" s="1139"/>
      <c r="O959" s="1140"/>
      <c r="Q959" s="230" t="s">
        <v>63</v>
      </c>
      <c r="R959" s="2"/>
      <c r="S959" s="2"/>
      <c r="T959" s="2"/>
      <c r="U959" s="2"/>
      <c r="V959" s="2" t="s">
        <v>532</v>
      </c>
      <c r="W959" s="2"/>
      <c r="X959" s="2"/>
      <c r="Y959" s="2"/>
      <c r="Z959" s="2"/>
      <c r="AA959" s="2"/>
      <c r="AB959" s="2"/>
      <c r="AC959" s="2"/>
      <c r="AD959" s="10"/>
      <c r="AE959" s="21"/>
    </row>
    <row r="960" spans="1:31" ht="15" customHeight="1" thickBot="1" x14ac:dyDescent="0.25">
      <c r="A960" s="238">
        <v>14</v>
      </c>
      <c r="B960" s="243" t="s">
        <v>705</v>
      </c>
      <c r="C960" s="3">
        <v>26</v>
      </c>
      <c r="D960" s="3">
        <v>0</v>
      </c>
      <c r="E960" s="3">
        <v>5</v>
      </c>
      <c r="F960" s="3">
        <v>21</v>
      </c>
      <c r="G960" s="3">
        <v>14</v>
      </c>
      <c r="H960" s="3">
        <v>59</v>
      </c>
      <c r="I960" s="164">
        <v>5</v>
      </c>
      <c r="J960" s="1">
        <f t="shared" si="85"/>
        <v>26</v>
      </c>
      <c r="K960" s="1">
        <f t="shared" si="86"/>
        <v>5</v>
      </c>
      <c r="L960" s="1141"/>
      <c r="M960" s="1142"/>
      <c r="N960" s="1142"/>
      <c r="O960" s="1143"/>
      <c r="Q960" s="231" t="s">
        <v>547</v>
      </c>
      <c r="R960" s="3"/>
      <c r="S960" s="3"/>
      <c r="T960" s="3"/>
      <c r="U960" s="3"/>
      <c r="V960" s="3" t="s">
        <v>532</v>
      </c>
      <c r="W960" s="3"/>
      <c r="X960" s="3"/>
      <c r="Y960" s="3"/>
      <c r="Z960" s="3"/>
      <c r="AA960" s="3"/>
      <c r="AB960" s="3"/>
      <c r="AC960" s="3" t="s">
        <v>532</v>
      </c>
      <c r="AD960" s="14"/>
      <c r="AE960" s="15"/>
    </row>
    <row r="961" spans="1:28" ht="15" customHeight="1" x14ac:dyDescent="0.2">
      <c r="C961" s="1">
        <f t="shared" ref="C961:H961" si="89">SUM(C947:C960)</f>
        <v>364</v>
      </c>
      <c r="D961" s="1">
        <f t="shared" si="89"/>
        <v>147</v>
      </c>
      <c r="E961" s="1">
        <f t="shared" si="89"/>
        <v>69</v>
      </c>
      <c r="F961" s="1">
        <f t="shared" si="89"/>
        <v>148</v>
      </c>
      <c r="G961" s="1">
        <f t="shared" si="89"/>
        <v>605</v>
      </c>
      <c r="H961" s="1">
        <f t="shared" si="89"/>
        <v>605</v>
      </c>
      <c r="I961" s="1">
        <f>SUM(I947:I960)</f>
        <v>363</v>
      </c>
      <c r="J961" s="1">
        <f t="shared" si="85"/>
        <v>364</v>
      </c>
      <c r="K961" s="1">
        <f t="shared" si="86"/>
        <v>363</v>
      </c>
    </row>
    <row r="962" spans="1:28" ht="15" customHeight="1" thickBot="1" x14ac:dyDescent="0.25"/>
    <row r="963" spans="1:28" ht="15" customHeight="1" thickBot="1" x14ac:dyDescent="0.25">
      <c r="A963" s="1117" t="s">
        <v>455</v>
      </c>
      <c r="B963" s="1118"/>
      <c r="C963" s="1118"/>
      <c r="D963" s="1118"/>
      <c r="E963" s="1118"/>
      <c r="F963" s="1118"/>
      <c r="G963" s="1111" t="s">
        <v>1650</v>
      </c>
      <c r="H963" s="1112"/>
      <c r="I963" s="1113"/>
      <c r="L963" s="945" t="s">
        <v>495</v>
      </c>
      <c r="M963" s="946"/>
      <c r="N963" s="946"/>
      <c r="O963" s="947"/>
    </row>
    <row r="964" spans="1:28" ht="15" customHeight="1" thickBot="1" x14ac:dyDescent="0.25">
      <c r="A964" s="231" t="s">
        <v>496</v>
      </c>
      <c r="B964" s="232" t="s">
        <v>497</v>
      </c>
      <c r="C964" s="233" t="s">
        <v>498</v>
      </c>
      <c r="D964" s="233" t="s">
        <v>499</v>
      </c>
      <c r="E964" s="233" t="s">
        <v>500</v>
      </c>
      <c r="F964" s="233" t="s">
        <v>501</v>
      </c>
      <c r="G964" s="234" t="s">
        <v>502</v>
      </c>
      <c r="H964" s="234" t="s">
        <v>503</v>
      </c>
      <c r="I964" s="235" t="s">
        <v>504</v>
      </c>
      <c r="L964" s="948"/>
      <c r="M964" s="949"/>
      <c r="N964" s="949"/>
      <c r="O964" s="950"/>
      <c r="Q964" s="165" t="s">
        <v>1639</v>
      </c>
      <c r="R964" s="306" t="s">
        <v>564</v>
      </c>
      <c r="S964" s="306"/>
      <c r="T964" s="306"/>
      <c r="U964" s="229"/>
    </row>
    <row r="965" spans="1:28" ht="15" customHeight="1" x14ac:dyDescent="0.2">
      <c r="A965" s="244" t="s">
        <v>521</v>
      </c>
      <c r="B965" s="159" t="s">
        <v>1627</v>
      </c>
      <c r="C965" s="158"/>
      <c r="D965" s="158"/>
      <c r="E965" s="158"/>
      <c r="F965" s="158"/>
      <c r="G965" s="158"/>
      <c r="H965" s="158"/>
      <c r="I965" s="161"/>
      <c r="J965" s="1">
        <f t="shared" si="85"/>
        <v>0</v>
      </c>
      <c r="K965" s="1">
        <f t="shared" si="86"/>
        <v>0</v>
      </c>
      <c r="L965" s="1135" t="s">
        <v>1662</v>
      </c>
      <c r="M965" s="1136"/>
      <c r="N965" s="1136"/>
      <c r="O965" s="1137"/>
      <c r="Q965" s="230" t="s">
        <v>564</v>
      </c>
      <c r="R965" s="10"/>
      <c r="S965" s="20"/>
      <c r="T965" s="2"/>
      <c r="U965" s="162"/>
      <c r="AB965" s="1" t="s">
        <v>532</v>
      </c>
    </row>
    <row r="966" spans="1:28" ht="15" customHeight="1" x14ac:dyDescent="0.2">
      <c r="A966" s="237" t="s">
        <v>521</v>
      </c>
      <c r="B966" s="160"/>
      <c r="C966" s="2"/>
      <c r="D966" s="2"/>
      <c r="E966" s="2"/>
      <c r="F966" s="2"/>
      <c r="G966" s="2"/>
      <c r="H966" s="2"/>
      <c r="I966" s="162"/>
      <c r="J966" s="1">
        <f t="shared" si="85"/>
        <v>0</v>
      </c>
      <c r="K966" s="1">
        <f t="shared" si="86"/>
        <v>0</v>
      </c>
      <c r="L966" s="1138"/>
      <c r="M966" s="1139"/>
      <c r="N966" s="1139"/>
      <c r="O966" s="1140"/>
      <c r="Q966" s="230"/>
      <c r="R966" s="2"/>
      <c r="S966" s="10"/>
      <c r="T966" s="2"/>
      <c r="U966" s="162"/>
    </row>
    <row r="967" spans="1:28" ht="15" customHeight="1" x14ac:dyDescent="0.2">
      <c r="A967" s="237" t="s">
        <v>521</v>
      </c>
      <c r="B967" s="160"/>
      <c r="C967" s="2"/>
      <c r="D967" s="2"/>
      <c r="E967" s="2"/>
      <c r="F967" s="2"/>
      <c r="G967" s="2"/>
      <c r="H967" s="2"/>
      <c r="I967" s="162"/>
      <c r="J967" s="1">
        <f t="shared" si="85"/>
        <v>0</v>
      </c>
      <c r="K967" s="1">
        <f t="shared" si="86"/>
        <v>0</v>
      </c>
      <c r="L967" s="1138"/>
      <c r="M967" s="1139"/>
      <c r="N967" s="1139"/>
      <c r="O967" s="1140"/>
      <c r="Q967" s="230"/>
      <c r="R967" s="2"/>
      <c r="S967" s="2"/>
      <c r="T967" s="10"/>
      <c r="U967" s="21"/>
    </row>
    <row r="968" spans="1:28" ht="15" customHeight="1" thickBot="1" x14ac:dyDescent="0.25">
      <c r="A968" s="238" t="s">
        <v>521</v>
      </c>
      <c r="B968" s="163"/>
      <c r="C968" s="3"/>
      <c r="D968" s="3"/>
      <c r="E968" s="3"/>
      <c r="F968" s="3"/>
      <c r="G968" s="3"/>
      <c r="H968" s="3"/>
      <c r="I968" s="164"/>
      <c r="J968" s="1">
        <f t="shared" si="85"/>
        <v>0</v>
      </c>
      <c r="K968" s="1">
        <f t="shared" si="86"/>
        <v>0</v>
      </c>
      <c r="L968" s="1141"/>
      <c r="M968" s="1142"/>
      <c r="N968" s="1142"/>
      <c r="O968" s="1143"/>
      <c r="Q968" s="231"/>
      <c r="R968" s="3"/>
      <c r="S968" s="3" t="s">
        <v>532</v>
      </c>
      <c r="T968" s="14"/>
      <c r="U968" s="15"/>
    </row>
    <row r="969" spans="1:28" ht="15" customHeight="1" x14ac:dyDescent="0.2">
      <c r="C969" s="1">
        <v>0</v>
      </c>
      <c r="D969" s="1">
        <v>0</v>
      </c>
      <c r="E969" s="1">
        <v>0</v>
      </c>
      <c r="F969" s="1">
        <v>0</v>
      </c>
      <c r="G969" s="1">
        <v>0</v>
      </c>
      <c r="H969" s="1">
        <v>0</v>
      </c>
      <c r="I969" s="1">
        <v>0</v>
      </c>
      <c r="J969" s="1">
        <f t="shared" si="85"/>
        <v>0</v>
      </c>
      <c r="K969" s="1">
        <f t="shared" si="86"/>
        <v>0</v>
      </c>
      <c r="L969" s="156" t="s">
        <v>532</v>
      </c>
    </row>
    <row r="970" spans="1:28" ht="15" customHeight="1" thickBot="1" x14ac:dyDescent="0.25"/>
    <row r="971" spans="1:28" ht="15" customHeight="1" thickBot="1" x14ac:dyDescent="0.25">
      <c r="A971" s="1117" t="s">
        <v>1663</v>
      </c>
      <c r="B971" s="1118"/>
      <c r="C971" s="1118"/>
      <c r="D971" s="1118"/>
      <c r="E971" s="1118"/>
      <c r="F971" s="1118"/>
      <c r="G971" s="1111" t="s">
        <v>1650</v>
      </c>
      <c r="H971" s="1112"/>
      <c r="I971" s="1113"/>
      <c r="L971" s="945" t="s">
        <v>495</v>
      </c>
      <c r="M971" s="946"/>
      <c r="N971" s="946"/>
      <c r="O971" s="947"/>
    </row>
    <row r="972" spans="1:28" ht="15" customHeight="1" thickBot="1" x14ac:dyDescent="0.25">
      <c r="A972" s="231" t="s">
        <v>496</v>
      </c>
      <c r="B972" s="232" t="s">
        <v>497</v>
      </c>
      <c r="C972" s="233" t="s">
        <v>498</v>
      </c>
      <c r="D972" s="233" t="s">
        <v>499</v>
      </c>
      <c r="E972" s="233" t="s">
        <v>500</v>
      </c>
      <c r="F972" s="233" t="s">
        <v>501</v>
      </c>
      <c r="G972" s="234" t="s">
        <v>502</v>
      </c>
      <c r="H972" s="234" t="s">
        <v>503</v>
      </c>
      <c r="I972" s="235" t="s">
        <v>504</v>
      </c>
      <c r="L972" s="948"/>
      <c r="M972" s="949"/>
      <c r="N972" s="949"/>
      <c r="O972" s="950"/>
      <c r="Q972" s="165" t="s">
        <v>1639</v>
      </c>
      <c r="R972" s="306" t="s">
        <v>564</v>
      </c>
      <c r="S972" s="306" t="s">
        <v>591</v>
      </c>
      <c r="T972" s="306" t="s">
        <v>702</v>
      </c>
      <c r="U972" s="229" t="s">
        <v>813</v>
      </c>
    </row>
    <row r="973" spans="1:28" ht="15" customHeight="1" x14ac:dyDescent="0.2">
      <c r="A973" s="244" t="s">
        <v>521</v>
      </c>
      <c r="B973" s="239" t="s">
        <v>1627</v>
      </c>
      <c r="C973" s="240"/>
      <c r="D973" s="240"/>
      <c r="E973" s="240"/>
      <c r="F973" s="240"/>
      <c r="G973" s="240"/>
      <c r="H973" s="240"/>
      <c r="I973" s="241"/>
      <c r="J973" s="1">
        <f t="shared" si="85"/>
        <v>0</v>
      </c>
      <c r="K973" s="1">
        <f t="shared" si="86"/>
        <v>0</v>
      </c>
      <c r="L973" s="1135" t="s">
        <v>1664</v>
      </c>
      <c r="M973" s="1136"/>
      <c r="N973" s="1136"/>
      <c r="O973" s="1137"/>
      <c r="Q973" s="230" t="s">
        <v>564</v>
      </c>
      <c r="R973" s="10"/>
      <c r="S973" s="20"/>
      <c r="T973" s="2"/>
      <c r="U973" s="162"/>
      <c r="AB973" s="1" t="s">
        <v>532</v>
      </c>
    </row>
    <row r="974" spans="1:28" ht="15" customHeight="1" x14ac:dyDescent="0.2">
      <c r="A974" s="237" t="s">
        <v>521</v>
      </c>
      <c r="B974" s="242" t="s">
        <v>819</v>
      </c>
      <c r="C974" s="2"/>
      <c r="D974" s="2"/>
      <c r="E974" s="2"/>
      <c r="F974" s="2"/>
      <c r="G974" s="2"/>
      <c r="H974" s="2"/>
      <c r="I974" s="162"/>
      <c r="J974" s="1">
        <f t="shared" si="85"/>
        <v>0</v>
      </c>
      <c r="K974" s="1">
        <f t="shared" si="86"/>
        <v>0</v>
      </c>
      <c r="L974" s="1138"/>
      <c r="M974" s="1139"/>
      <c r="N974" s="1139"/>
      <c r="O974" s="1140"/>
      <c r="Q974" s="230" t="s">
        <v>591</v>
      </c>
      <c r="R974" s="2"/>
      <c r="S974" s="10"/>
      <c r="T974" s="2"/>
      <c r="U974" s="162"/>
    </row>
    <row r="975" spans="1:28" ht="15" customHeight="1" x14ac:dyDescent="0.2">
      <c r="A975" s="237" t="s">
        <v>521</v>
      </c>
      <c r="B975" s="242" t="s">
        <v>1431</v>
      </c>
      <c r="C975" s="2"/>
      <c r="D975" s="2"/>
      <c r="E975" s="2"/>
      <c r="F975" s="2"/>
      <c r="G975" s="2"/>
      <c r="H975" s="2"/>
      <c r="I975" s="162"/>
      <c r="J975" s="1">
        <f t="shared" si="85"/>
        <v>0</v>
      </c>
      <c r="K975" s="1">
        <f t="shared" si="86"/>
        <v>0</v>
      </c>
      <c r="L975" s="1138"/>
      <c r="M975" s="1139"/>
      <c r="N975" s="1139"/>
      <c r="O975" s="1140"/>
      <c r="Q975" s="230" t="s">
        <v>702</v>
      </c>
      <c r="R975" s="2"/>
      <c r="S975" s="2"/>
      <c r="T975" s="10"/>
      <c r="U975" s="21"/>
    </row>
    <row r="976" spans="1:28" ht="15" customHeight="1" thickBot="1" x14ac:dyDescent="0.25">
      <c r="A976" s="238" t="s">
        <v>521</v>
      </c>
      <c r="B976" s="243" t="s">
        <v>818</v>
      </c>
      <c r="C976" s="3"/>
      <c r="D976" s="3"/>
      <c r="E976" s="3"/>
      <c r="F976" s="3"/>
      <c r="G976" s="3"/>
      <c r="H976" s="3"/>
      <c r="I976" s="164"/>
      <c r="J976" s="1">
        <f t="shared" si="85"/>
        <v>0</v>
      </c>
      <c r="K976" s="1">
        <f t="shared" si="86"/>
        <v>0</v>
      </c>
      <c r="L976" s="1141"/>
      <c r="M976" s="1142"/>
      <c r="N976" s="1142"/>
      <c r="O976" s="1143"/>
      <c r="Q976" s="231" t="s">
        <v>813</v>
      </c>
      <c r="R976" s="3"/>
      <c r="S976" s="3" t="s">
        <v>532</v>
      </c>
      <c r="T976" s="14"/>
      <c r="U976" s="15"/>
    </row>
    <row r="977" spans="1:33" ht="15" customHeight="1" x14ac:dyDescent="0.2">
      <c r="C977" s="1">
        <v>0</v>
      </c>
      <c r="D977" s="1">
        <v>0</v>
      </c>
      <c r="E977" s="1">
        <v>0</v>
      </c>
      <c r="F977" s="1">
        <v>0</v>
      </c>
      <c r="G977" s="1">
        <v>0</v>
      </c>
      <c r="H977" s="1">
        <v>0</v>
      </c>
      <c r="I977" s="1">
        <v>0</v>
      </c>
      <c r="J977" s="1">
        <f t="shared" si="85"/>
        <v>0</v>
      </c>
      <c r="K977" s="1">
        <f t="shared" si="86"/>
        <v>0</v>
      </c>
      <c r="L977" s="156" t="s">
        <v>532</v>
      </c>
    </row>
    <row r="978" spans="1:33" ht="15" customHeight="1" thickBot="1" x14ac:dyDescent="0.25"/>
    <row r="979" spans="1:33" ht="15" customHeight="1" thickBot="1" x14ac:dyDescent="0.25">
      <c r="A979" s="1119" t="s">
        <v>658</v>
      </c>
      <c r="B979" s="1120"/>
      <c r="C979" s="1120"/>
      <c r="D979" s="1120"/>
      <c r="E979" s="1120"/>
      <c r="F979" s="1120"/>
      <c r="G979" s="1114" t="s">
        <v>1650</v>
      </c>
      <c r="H979" s="1115"/>
      <c r="I979" s="1116"/>
      <c r="L979" s="945" t="s">
        <v>495</v>
      </c>
      <c r="M979" s="946"/>
      <c r="N979" s="946"/>
      <c r="O979" s="947"/>
    </row>
    <row r="980" spans="1:33" ht="15" customHeight="1" thickBot="1" x14ac:dyDescent="0.25">
      <c r="A980" s="250" t="s">
        <v>496</v>
      </c>
      <c r="B980" s="251" t="s">
        <v>497</v>
      </c>
      <c r="C980" s="252" t="s">
        <v>498</v>
      </c>
      <c r="D980" s="252" t="s">
        <v>499</v>
      </c>
      <c r="E980" s="252" t="s">
        <v>500</v>
      </c>
      <c r="F980" s="252" t="s">
        <v>501</v>
      </c>
      <c r="G980" s="253" t="s">
        <v>502</v>
      </c>
      <c r="H980" s="253" t="s">
        <v>503</v>
      </c>
      <c r="I980" s="254" t="s">
        <v>504</v>
      </c>
      <c r="L980" s="948"/>
      <c r="M980" s="949"/>
      <c r="N980" s="949"/>
      <c r="O980" s="950"/>
      <c r="Q980" s="165" t="s">
        <v>1639</v>
      </c>
      <c r="R980" s="256" t="s">
        <v>1610</v>
      </c>
      <c r="S980" s="256" t="s">
        <v>506</v>
      </c>
      <c r="T980" s="256" t="s">
        <v>716</v>
      </c>
      <c r="U980" s="256" t="s">
        <v>1423</v>
      </c>
      <c r="V980" s="256" t="s">
        <v>508</v>
      </c>
      <c r="W980" s="256" t="s">
        <v>847</v>
      </c>
      <c r="X980" s="256" t="s">
        <v>1004</v>
      </c>
      <c r="Y980" s="256" t="s">
        <v>669</v>
      </c>
      <c r="Z980" s="256" t="s">
        <v>514</v>
      </c>
      <c r="AA980" s="256" t="s">
        <v>322</v>
      </c>
      <c r="AB980" s="256" t="s">
        <v>635</v>
      </c>
      <c r="AC980" s="256" t="s">
        <v>229</v>
      </c>
      <c r="AD980" s="256" t="s">
        <v>1111</v>
      </c>
      <c r="AE980" s="256" t="s">
        <v>1611</v>
      </c>
      <c r="AF980" s="256" t="s">
        <v>415</v>
      </c>
      <c r="AG980" s="257" t="s">
        <v>177</v>
      </c>
    </row>
    <row r="981" spans="1:33" ht="15" customHeight="1" x14ac:dyDescent="0.2">
      <c r="A981" s="247">
        <v>1</v>
      </c>
      <c r="B981" s="239" t="s">
        <v>1297</v>
      </c>
      <c r="C981" s="240"/>
      <c r="D981" s="240"/>
      <c r="E981" s="240"/>
      <c r="F981" s="240"/>
      <c r="G981" s="240"/>
      <c r="H981" s="240"/>
      <c r="I981" s="241"/>
      <c r="J981" s="1">
        <f t="shared" si="85"/>
        <v>0</v>
      </c>
      <c r="K981" s="1">
        <f t="shared" si="86"/>
        <v>0</v>
      </c>
      <c r="L981" s="1135" t="s">
        <v>528</v>
      </c>
      <c r="M981" s="1136"/>
      <c r="N981" s="1136"/>
      <c r="O981" s="1137"/>
      <c r="Q981" s="255" t="s">
        <v>1610</v>
      </c>
      <c r="R981" s="10"/>
      <c r="S981" s="349"/>
      <c r="T981" s="349"/>
      <c r="U981" s="349"/>
      <c r="V981" s="349"/>
      <c r="W981" s="349"/>
      <c r="X981" s="349"/>
      <c r="Y981" s="349"/>
      <c r="Z981" s="349"/>
      <c r="AA981" s="349"/>
      <c r="AB981" s="349"/>
      <c r="AC981" s="349"/>
      <c r="AD981" s="349"/>
      <c r="AE981" s="349"/>
      <c r="AF981" s="349"/>
      <c r="AG981" s="351"/>
    </row>
    <row r="982" spans="1:33" ht="15" customHeight="1" x14ac:dyDescent="0.2">
      <c r="A982" s="248">
        <v>2</v>
      </c>
      <c r="B982" s="242" t="s">
        <v>235</v>
      </c>
      <c r="C982" s="2"/>
      <c r="D982" s="2"/>
      <c r="E982" s="2"/>
      <c r="F982" s="2"/>
      <c r="G982" s="2"/>
      <c r="H982" s="2"/>
      <c r="I982" s="162"/>
      <c r="J982" s="1">
        <f t="shared" si="85"/>
        <v>0</v>
      </c>
      <c r="K982" s="1">
        <f t="shared" si="86"/>
        <v>0</v>
      </c>
      <c r="L982" s="1138"/>
      <c r="M982" s="1139"/>
      <c r="N982" s="1139"/>
      <c r="O982" s="1140"/>
      <c r="Q982" s="255" t="s">
        <v>506</v>
      </c>
      <c r="R982" s="349"/>
      <c r="S982" s="10"/>
      <c r="T982" s="2"/>
      <c r="U982" s="349"/>
      <c r="V982" s="2"/>
      <c r="W982" s="349"/>
      <c r="X982" s="2"/>
      <c r="Y982" s="349"/>
      <c r="Z982" s="2"/>
      <c r="AA982" s="2"/>
      <c r="AB982" s="2"/>
      <c r="AC982" s="2"/>
      <c r="AD982" s="349"/>
      <c r="AE982" s="2"/>
      <c r="AF982" s="349"/>
      <c r="AG982" s="162"/>
    </row>
    <row r="983" spans="1:33" ht="15" customHeight="1" x14ac:dyDescent="0.2">
      <c r="A983" s="248" t="s">
        <v>521</v>
      </c>
      <c r="B983" s="242" t="s">
        <v>534</v>
      </c>
      <c r="C983" s="2"/>
      <c r="D983" s="2"/>
      <c r="E983" s="2"/>
      <c r="F983" s="2"/>
      <c r="G983" s="2"/>
      <c r="H983" s="2"/>
      <c r="I983" s="162"/>
      <c r="J983" s="1">
        <f t="shared" si="85"/>
        <v>0</v>
      </c>
      <c r="K983" s="1">
        <f t="shared" si="86"/>
        <v>0</v>
      </c>
      <c r="L983" s="1138"/>
      <c r="M983" s="1139"/>
      <c r="N983" s="1139"/>
      <c r="O983" s="1140"/>
      <c r="Q983" s="255" t="s">
        <v>716</v>
      </c>
      <c r="R983" s="349"/>
      <c r="S983" s="2"/>
      <c r="T983" s="10"/>
      <c r="U983" s="349"/>
      <c r="V983" s="2" t="s">
        <v>532</v>
      </c>
      <c r="W983" s="349"/>
      <c r="X983" s="2"/>
      <c r="Y983" s="349"/>
      <c r="Z983" s="2"/>
      <c r="AA983" s="2"/>
      <c r="AB983" s="2" t="s">
        <v>532</v>
      </c>
      <c r="AC983" s="2"/>
      <c r="AD983" s="349"/>
      <c r="AE983" s="2"/>
      <c r="AF983" s="349"/>
      <c r="AG983" s="162"/>
    </row>
    <row r="984" spans="1:33" ht="15" customHeight="1" x14ac:dyDescent="0.2">
      <c r="A984" s="248" t="s">
        <v>521</v>
      </c>
      <c r="B984" s="242" t="s">
        <v>674</v>
      </c>
      <c r="C984" s="2"/>
      <c r="D984" s="2"/>
      <c r="E984" s="2"/>
      <c r="F984" s="2"/>
      <c r="G984" s="2"/>
      <c r="H984" s="2"/>
      <c r="I984" s="162"/>
      <c r="J984" s="1">
        <f t="shared" si="85"/>
        <v>0</v>
      </c>
      <c r="K984" s="1">
        <f t="shared" si="86"/>
        <v>0</v>
      </c>
      <c r="L984" s="1138"/>
      <c r="M984" s="1139"/>
      <c r="N984" s="1139"/>
      <c r="O984" s="1140"/>
      <c r="Q984" s="255" t="s">
        <v>1423</v>
      </c>
      <c r="R984" s="349"/>
      <c r="S984" s="349"/>
      <c r="T984" s="349"/>
      <c r="U984" s="10"/>
      <c r="V984" s="349" t="s">
        <v>532</v>
      </c>
      <c r="W984" s="349"/>
      <c r="X984" s="349"/>
      <c r="Y984" s="349"/>
      <c r="Z984" s="349"/>
      <c r="AA984" s="349"/>
      <c r="AB984" s="349"/>
      <c r="AC984" s="349"/>
      <c r="AD984" s="349"/>
      <c r="AE984" s="349"/>
      <c r="AF984" s="349"/>
      <c r="AG984" s="351"/>
    </row>
    <row r="985" spans="1:33" ht="15" customHeight="1" x14ac:dyDescent="0.2">
      <c r="A985" s="248" t="s">
        <v>521</v>
      </c>
      <c r="B985" s="242" t="s">
        <v>523</v>
      </c>
      <c r="C985" s="2"/>
      <c r="D985" s="2"/>
      <c r="E985" s="2"/>
      <c r="F985" s="2"/>
      <c r="G985" s="2"/>
      <c r="H985" s="2"/>
      <c r="I985" s="162"/>
      <c r="J985" s="1">
        <f t="shared" ref="J985:J1037" si="90">D985+E985+F985</f>
        <v>0</v>
      </c>
      <c r="K985" s="1">
        <f t="shared" ref="K985:K1037" si="91">D985*2+E985</f>
        <v>0</v>
      </c>
      <c r="L985" s="1138"/>
      <c r="M985" s="1139"/>
      <c r="N985" s="1139"/>
      <c r="O985" s="1140"/>
      <c r="Q985" s="255" t="s">
        <v>508</v>
      </c>
      <c r="R985" s="349"/>
      <c r="S985" s="2"/>
      <c r="T985" s="2"/>
      <c r="U985" s="349" t="s">
        <v>532</v>
      </c>
      <c r="V985" s="10"/>
      <c r="W985" s="349"/>
      <c r="X985" s="2"/>
      <c r="Y985" s="349"/>
      <c r="Z985" s="2"/>
      <c r="AA985" s="2"/>
      <c r="AB985" s="2"/>
      <c r="AC985" s="2"/>
      <c r="AD985" s="349"/>
      <c r="AE985" s="2"/>
      <c r="AF985" s="349"/>
      <c r="AG985" s="162"/>
    </row>
    <row r="986" spans="1:33" ht="15" customHeight="1" x14ac:dyDescent="0.2">
      <c r="A986" s="248" t="s">
        <v>521</v>
      </c>
      <c r="B986" s="242" t="s">
        <v>1002</v>
      </c>
      <c r="C986" s="2"/>
      <c r="D986" s="2"/>
      <c r="E986" s="2"/>
      <c r="F986" s="2"/>
      <c r="G986" s="2"/>
      <c r="H986" s="2"/>
      <c r="I986" s="162"/>
      <c r="J986" s="1">
        <f t="shared" si="90"/>
        <v>0</v>
      </c>
      <c r="K986" s="1">
        <f t="shared" si="91"/>
        <v>0</v>
      </c>
      <c r="L986" s="1138"/>
      <c r="M986" s="1139"/>
      <c r="N986" s="1139"/>
      <c r="O986" s="1140"/>
      <c r="Q986" s="255" t="s">
        <v>847</v>
      </c>
      <c r="R986" s="349"/>
      <c r="S986" s="349"/>
      <c r="T986" s="349"/>
      <c r="U986" s="349"/>
      <c r="V986" s="349"/>
      <c r="W986" s="10"/>
      <c r="X986" s="354" t="s">
        <v>532</v>
      </c>
      <c r="Y986" s="354"/>
      <c r="Z986" s="349"/>
      <c r="AA986" s="354"/>
      <c r="AB986" s="354"/>
      <c r="AC986" s="349"/>
      <c r="AD986" s="349"/>
      <c r="AE986" s="349"/>
      <c r="AF986" s="349"/>
      <c r="AG986" s="351"/>
    </row>
    <row r="987" spans="1:33" ht="15" customHeight="1" x14ac:dyDescent="0.2">
      <c r="A987" s="248" t="s">
        <v>521</v>
      </c>
      <c r="B987" s="242" t="s">
        <v>529</v>
      </c>
      <c r="C987" s="2"/>
      <c r="D987" s="2"/>
      <c r="E987" s="2"/>
      <c r="F987" s="2"/>
      <c r="G987" s="2"/>
      <c r="H987" s="2"/>
      <c r="I987" s="162"/>
      <c r="J987" s="1">
        <f t="shared" si="90"/>
        <v>0</v>
      </c>
      <c r="K987" s="1">
        <f t="shared" si="91"/>
        <v>0</v>
      </c>
      <c r="L987" s="1138"/>
      <c r="M987" s="1139"/>
      <c r="N987" s="1139"/>
      <c r="O987" s="1140"/>
      <c r="Q987" s="255" t="s">
        <v>1004</v>
      </c>
      <c r="R987" s="349"/>
      <c r="S987" s="2"/>
      <c r="T987" s="2"/>
      <c r="U987" s="349"/>
      <c r="V987" s="2"/>
      <c r="W987" s="354" t="s">
        <v>532</v>
      </c>
      <c r="X987" s="10"/>
      <c r="Y987" s="354"/>
      <c r="Z987" s="2"/>
      <c r="AA987" s="20"/>
      <c r="AB987" s="20"/>
      <c r="AC987" s="2"/>
      <c r="AD987" s="349" t="s">
        <v>532</v>
      </c>
      <c r="AE987" s="2" t="s">
        <v>532</v>
      </c>
      <c r="AF987" s="349" t="s">
        <v>532</v>
      </c>
      <c r="AG987" s="162" t="s">
        <v>532</v>
      </c>
    </row>
    <row r="988" spans="1:33" ht="15" customHeight="1" x14ac:dyDescent="0.2">
      <c r="A988" s="248" t="s">
        <v>521</v>
      </c>
      <c r="B988" s="242" t="s">
        <v>327</v>
      </c>
      <c r="C988" s="2"/>
      <c r="D988" s="2"/>
      <c r="E988" s="2"/>
      <c r="F988" s="2"/>
      <c r="G988" s="2"/>
      <c r="H988" s="2"/>
      <c r="I988" s="162"/>
      <c r="J988" s="1">
        <f t="shared" si="90"/>
        <v>0</v>
      </c>
      <c r="K988" s="1">
        <f t="shared" si="91"/>
        <v>0</v>
      </c>
      <c r="L988" s="1138"/>
      <c r="M988" s="1139"/>
      <c r="N988" s="1139"/>
      <c r="O988" s="1140"/>
      <c r="Q988" s="255" t="s">
        <v>669</v>
      </c>
      <c r="R988" s="349"/>
      <c r="S988" s="349"/>
      <c r="T988" s="349"/>
      <c r="U988" s="349"/>
      <c r="V988" s="349"/>
      <c r="W988" s="354"/>
      <c r="X988" s="349"/>
      <c r="Y988" s="10"/>
      <c r="Z988" s="349"/>
      <c r="AA988" s="354" t="s">
        <v>532</v>
      </c>
      <c r="AB988" s="354" t="s">
        <v>532</v>
      </c>
      <c r="AC988" s="349"/>
      <c r="AD988" s="349"/>
      <c r="AE988" s="349"/>
      <c r="AF988" s="349"/>
      <c r="AG988" s="351"/>
    </row>
    <row r="989" spans="1:33" ht="15" customHeight="1" x14ac:dyDescent="0.2">
      <c r="A989" s="248" t="s">
        <v>521</v>
      </c>
      <c r="B989" s="242" t="s">
        <v>1613</v>
      </c>
      <c r="C989" s="2"/>
      <c r="D989" s="2"/>
      <c r="E989" s="2"/>
      <c r="F989" s="2"/>
      <c r="G989" s="2"/>
      <c r="H989" s="2"/>
      <c r="I989" s="162"/>
      <c r="J989" s="1">
        <f t="shared" si="90"/>
        <v>0</v>
      </c>
      <c r="K989" s="1">
        <f t="shared" si="91"/>
        <v>0</v>
      </c>
      <c r="L989" s="1138"/>
      <c r="M989" s="1139"/>
      <c r="N989" s="1139"/>
      <c r="O989" s="1140"/>
      <c r="Q989" s="255" t="s">
        <v>514</v>
      </c>
      <c r="R989" s="349"/>
      <c r="S989" s="2"/>
      <c r="T989" s="2"/>
      <c r="U989" s="349"/>
      <c r="V989" s="2"/>
      <c r="W989" s="354"/>
      <c r="X989" s="20"/>
      <c r="Y989" s="354" t="s">
        <v>532</v>
      </c>
      <c r="Z989" s="10"/>
      <c r="AA989" s="2"/>
      <c r="AB989" s="20"/>
      <c r="AC989" s="2"/>
      <c r="AD989" s="349"/>
      <c r="AE989" s="2"/>
      <c r="AF989" s="349"/>
      <c r="AG989" s="162"/>
    </row>
    <row r="990" spans="1:33" ht="15" customHeight="1" x14ac:dyDescent="0.2">
      <c r="A990" s="248" t="s">
        <v>521</v>
      </c>
      <c r="B990" s="242" t="s">
        <v>178</v>
      </c>
      <c r="C990" s="2"/>
      <c r="D990" s="2"/>
      <c r="E990" s="2"/>
      <c r="F990" s="2"/>
      <c r="G990" s="2"/>
      <c r="H990" s="2"/>
      <c r="I990" s="162"/>
      <c r="J990" s="1">
        <f t="shared" si="90"/>
        <v>0</v>
      </c>
      <c r="K990" s="1">
        <f t="shared" si="91"/>
        <v>0</v>
      </c>
      <c r="L990" s="1138"/>
      <c r="M990" s="1139"/>
      <c r="N990" s="1139"/>
      <c r="O990" s="1140"/>
      <c r="Q990" s="255" t="s">
        <v>322</v>
      </c>
      <c r="R990" s="349"/>
      <c r="S990" s="2"/>
      <c r="T990" s="2"/>
      <c r="U990" s="349"/>
      <c r="V990" s="2"/>
      <c r="W990" s="354"/>
      <c r="X990" s="20"/>
      <c r="Y990" s="354"/>
      <c r="Z990" s="2"/>
      <c r="AA990" s="10"/>
      <c r="AB990" s="20"/>
      <c r="AC990" s="2"/>
      <c r="AD990" s="349"/>
      <c r="AE990" s="2"/>
      <c r="AF990" s="349"/>
      <c r="AG990" s="162"/>
    </row>
    <row r="991" spans="1:33" ht="15" customHeight="1" x14ac:dyDescent="0.2">
      <c r="A991" s="248" t="s">
        <v>533</v>
      </c>
      <c r="B991" s="242" t="s">
        <v>1612</v>
      </c>
      <c r="C991" s="2"/>
      <c r="D991" s="2"/>
      <c r="E991" s="2"/>
      <c r="F991" s="2"/>
      <c r="G991" s="2"/>
      <c r="H991" s="2"/>
      <c r="I991" s="162"/>
      <c r="J991" s="1">
        <f t="shared" si="90"/>
        <v>0</v>
      </c>
      <c r="K991" s="1">
        <f t="shared" si="91"/>
        <v>0</v>
      </c>
      <c r="L991" s="1138"/>
      <c r="M991" s="1139"/>
      <c r="N991" s="1139"/>
      <c r="O991" s="1140"/>
      <c r="Q991" s="255" t="s">
        <v>635</v>
      </c>
      <c r="R991" s="349"/>
      <c r="S991" s="2"/>
      <c r="T991" s="2"/>
      <c r="U991" s="349"/>
      <c r="V991" s="2"/>
      <c r="W991" s="354"/>
      <c r="X991" s="20"/>
      <c r="Y991" s="354" t="s">
        <v>532</v>
      </c>
      <c r="Z991" s="2"/>
      <c r="AA991" s="2"/>
      <c r="AB991" s="10"/>
      <c r="AC991" s="2"/>
      <c r="AD991" s="349"/>
      <c r="AE991" s="2"/>
      <c r="AF991" s="349"/>
      <c r="AG991" s="162"/>
    </row>
    <row r="992" spans="1:33" ht="15" customHeight="1" x14ac:dyDescent="0.2">
      <c r="A992" s="248" t="s">
        <v>533</v>
      </c>
      <c r="B992" s="242" t="s">
        <v>1532</v>
      </c>
      <c r="C992" s="2"/>
      <c r="D992" s="2"/>
      <c r="E992" s="2"/>
      <c r="F992" s="2"/>
      <c r="G992" s="2"/>
      <c r="H992" s="2"/>
      <c r="I992" s="162"/>
      <c r="J992" s="1">
        <f t="shared" si="90"/>
        <v>0</v>
      </c>
      <c r="K992" s="1">
        <f t="shared" si="91"/>
        <v>0</v>
      </c>
      <c r="L992" s="1138"/>
      <c r="M992" s="1139"/>
      <c r="N992" s="1139"/>
      <c r="O992" s="1140"/>
      <c r="Q992" s="255" t="s">
        <v>229</v>
      </c>
      <c r="R992" s="349"/>
      <c r="S992" s="2"/>
      <c r="T992" s="2"/>
      <c r="U992" s="349"/>
      <c r="V992" s="2"/>
      <c r="W992" s="349"/>
      <c r="X992" s="2" t="s">
        <v>532</v>
      </c>
      <c r="Y992" s="349"/>
      <c r="Z992" s="2"/>
      <c r="AA992" s="2"/>
      <c r="AB992" s="2"/>
      <c r="AC992" s="10"/>
      <c r="AD992" s="349"/>
      <c r="AE992" s="2"/>
      <c r="AF992" s="349"/>
      <c r="AG992" s="162"/>
    </row>
    <row r="993" spans="1:33" ht="15" customHeight="1" x14ac:dyDescent="0.2">
      <c r="A993" s="248" t="s">
        <v>533</v>
      </c>
      <c r="B993" s="242" t="s">
        <v>1630</v>
      </c>
      <c r="C993" s="2"/>
      <c r="D993" s="2"/>
      <c r="E993" s="2"/>
      <c r="F993" s="2"/>
      <c r="G993" s="2"/>
      <c r="H993" s="2"/>
      <c r="I993" s="162"/>
      <c r="J993" s="1">
        <f t="shared" si="90"/>
        <v>0</v>
      </c>
      <c r="K993" s="1">
        <f t="shared" si="91"/>
        <v>0</v>
      </c>
      <c r="L993" s="1138"/>
      <c r="M993" s="1139"/>
      <c r="N993" s="1139"/>
      <c r="O993" s="1140"/>
      <c r="Q993" s="255" t="s">
        <v>1111</v>
      </c>
      <c r="R993" s="349"/>
      <c r="S993" s="349"/>
      <c r="T993" s="349"/>
      <c r="U993" s="349"/>
      <c r="V993" s="349"/>
      <c r="W993" s="349"/>
      <c r="X993" s="349" t="s">
        <v>532</v>
      </c>
      <c r="Y993" s="349"/>
      <c r="Z993" s="349"/>
      <c r="AA993" s="349"/>
      <c r="AB993" s="349"/>
      <c r="AC993" s="349"/>
      <c r="AD993" s="10"/>
      <c r="AE993" s="354"/>
      <c r="AF993" s="349"/>
      <c r="AG993" s="351"/>
    </row>
    <row r="994" spans="1:33" ht="15" customHeight="1" x14ac:dyDescent="0.2">
      <c r="A994" s="248" t="s">
        <v>533</v>
      </c>
      <c r="B994" s="242" t="s">
        <v>678</v>
      </c>
      <c r="C994" s="2"/>
      <c r="D994" s="2"/>
      <c r="E994" s="2"/>
      <c r="F994" s="2"/>
      <c r="G994" s="2"/>
      <c r="H994" s="2"/>
      <c r="I994" s="162"/>
      <c r="J994" s="1">
        <f t="shared" si="90"/>
        <v>0</v>
      </c>
      <c r="K994" s="1">
        <f t="shared" si="91"/>
        <v>0</v>
      </c>
      <c r="L994" s="1138"/>
      <c r="M994" s="1139"/>
      <c r="N994" s="1139"/>
      <c r="O994" s="1140"/>
      <c r="Q994" s="255" t="s">
        <v>1611</v>
      </c>
      <c r="R994" s="349"/>
      <c r="S994" s="2"/>
      <c r="T994" s="2"/>
      <c r="U994" s="349"/>
      <c r="V994" s="2"/>
      <c r="W994" s="349"/>
      <c r="X994" s="2" t="s">
        <v>532</v>
      </c>
      <c r="Y994" s="349"/>
      <c r="Z994" s="2"/>
      <c r="AA994" s="2"/>
      <c r="AB994" s="2"/>
      <c r="AC994" s="2"/>
      <c r="AD994" s="349"/>
      <c r="AE994" s="10"/>
      <c r="AF994" s="349"/>
      <c r="AG994" s="162"/>
    </row>
    <row r="995" spans="1:33" ht="15" customHeight="1" x14ac:dyDescent="0.2">
      <c r="A995" s="248" t="s">
        <v>533</v>
      </c>
      <c r="B995" s="242" t="s">
        <v>326</v>
      </c>
      <c r="C995" s="2"/>
      <c r="D995" s="2"/>
      <c r="E995" s="2"/>
      <c r="F995" s="2"/>
      <c r="G995" s="2"/>
      <c r="H995" s="2"/>
      <c r="I995" s="162"/>
      <c r="J995" s="1">
        <f t="shared" si="90"/>
        <v>0</v>
      </c>
      <c r="K995" s="1">
        <f t="shared" si="91"/>
        <v>0</v>
      </c>
      <c r="L995" s="1138"/>
      <c r="M995" s="1139"/>
      <c r="N995" s="1139"/>
      <c r="O995" s="1140"/>
      <c r="Q995" s="255" t="s">
        <v>415</v>
      </c>
      <c r="R995" s="349"/>
      <c r="S995" s="349"/>
      <c r="T995" s="349"/>
      <c r="U995" s="349"/>
      <c r="V995" s="349"/>
      <c r="W995" s="349"/>
      <c r="X995" s="349" t="s">
        <v>532</v>
      </c>
      <c r="Y995" s="349"/>
      <c r="Z995" s="349"/>
      <c r="AA995" s="349"/>
      <c r="AB995" s="349"/>
      <c r="AC995" s="349"/>
      <c r="AD995" s="349"/>
      <c r="AE995" s="349"/>
      <c r="AF995" s="10"/>
      <c r="AG995" s="356"/>
    </row>
    <row r="996" spans="1:33" ht="15" customHeight="1" thickBot="1" x14ac:dyDescent="0.25">
      <c r="A996" s="249" t="s">
        <v>533</v>
      </c>
      <c r="B996" s="243" t="s">
        <v>419</v>
      </c>
      <c r="C996" s="3"/>
      <c r="D996" s="3"/>
      <c r="E996" s="3"/>
      <c r="F996" s="3"/>
      <c r="G996" s="3"/>
      <c r="H996" s="3"/>
      <c r="I996" s="164"/>
      <c r="J996" s="1">
        <f t="shared" si="90"/>
        <v>0</v>
      </c>
      <c r="K996" s="1">
        <f t="shared" si="91"/>
        <v>0</v>
      </c>
      <c r="L996" s="1141"/>
      <c r="M996" s="1142"/>
      <c r="N996" s="1142"/>
      <c r="O996" s="1143"/>
      <c r="Q996" s="250" t="s">
        <v>177</v>
      </c>
      <c r="R996" s="350"/>
      <c r="S996" s="3"/>
      <c r="T996" s="3"/>
      <c r="U996" s="350"/>
      <c r="V996" s="3"/>
      <c r="W996" s="350"/>
      <c r="X996" s="3" t="s">
        <v>532</v>
      </c>
      <c r="Y996" s="350"/>
      <c r="Z996" s="3"/>
      <c r="AA996" s="3"/>
      <c r="AB996" s="3"/>
      <c r="AC996" s="3"/>
      <c r="AD996" s="350"/>
      <c r="AE996" s="3" t="s">
        <v>532</v>
      </c>
      <c r="AF996" s="355"/>
      <c r="AG996" s="15"/>
    </row>
    <row r="997" spans="1:33" ht="15" customHeight="1" x14ac:dyDescent="0.2">
      <c r="C997" s="1">
        <v>0</v>
      </c>
      <c r="D997" s="1">
        <v>0</v>
      </c>
      <c r="E997" s="1">
        <v>0</v>
      </c>
      <c r="F997" s="1">
        <v>0</v>
      </c>
      <c r="G997" s="1">
        <v>0</v>
      </c>
      <c r="H997" s="1">
        <v>0</v>
      </c>
      <c r="I997" s="1">
        <v>0</v>
      </c>
      <c r="J997" s="1">
        <f t="shared" si="90"/>
        <v>0</v>
      </c>
      <c r="K997" s="1">
        <f t="shared" si="91"/>
        <v>0</v>
      </c>
    </row>
    <row r="998" spans="1:33" ht="15" customHeight="1" thickBot="1" x14ac:dyDescent="0.25">
      <c r="N998" s="156" t="s">
        <v>532</v>
      </c>
    </row>
    <row r="999" spans="1:33" ht="15" customHeight="1" thickBot="1" x14ac:dyDescent="0.25">
      <c r="A999" s="1119" t="s">
        <v>665</v>
      </c>
      <c r="B999" s="1120"/>
      <c r="C999" s="1120"/>
      <c r="D999" s="1120"/>
      <c r="E999" s="1120"/>
      <c r="F999" s="1120"/>
      <c r="G999" s="1114" t="s">
        <v>1650</v>
      </c>
      <c r="H999" s="1115"/>
      <c r="I999" s="1116"/>
      <c r="L999" s="945" t="s">
        <v>495</v>
      </c>
      <c r="M999" s="946"/>
      <c r="N999" s="946"/>
      <c r="O999" s="947"/>
    </row>
    <row r="1000" spans="1:33" ht="15" customHeight="1" thickBot="1" x14ac:dyDescent="0.25">
      <c r="A1000" s="250" t="s">
        <v>496</v>
      </c>
      <c r="B1000" s="251" t="s">
        <v>497</v>
      </c>
      <c r="C1000" s="252" t="s">
        <v>498</v>
      </c>
      <c r="D1000" s="252" t="s">
        <v>499</v>
      </c>
      <c r="E1000" s="252" t="s">
        <v>500</v>
      </c>
      <c r="F1000" s="252" t="s">
        <v>501</v>
      </c>
      <c r="G1000" s="253" t="s">
        <v>502</v>
      </c>
      <c r="H1000" s="253" t="s">
        <v>503</v>
      </c>
      <c r="I1000" s="254" t="s">
        <v>504</v>
      </c>
      <c r="L1000" s="948"/>
      <c r="M1000" s="949"/>
      <c r="N1000" s="949"/>
      <c r="O1000" s="950"/>
      <c r="Q1000" s="165" t="s">
        <v>1639</v>
      </c>
      <c r="R1000" s="256" t="s">
        <v>1615</v>
      </c>
      <c r="S1000" s="256" t="s">
        <v>1665</v>
      </c>
      <c r="T1000" s="256" t="s">
        <v>509</v>
      </c>
      <c r="U1000" s="256" t="s">
        <v>1631</v>
      </c>
      <c r="V1000" s="256" t="s">
        <v>517</v>
      </c>
      <c r="W1000" s="256" t="s">
        <v>726</v>
      </c>
      <c r="X1000" s="256" t="s">
        <v>377</v>
      </c>
      <c r="Y1000" s="256" t="s">
        <v>592</v>
      </c>
      <c r="Z1000" s="256" t="s">
        <v>594</v>
      </c>
      <c r="AA1000" s="257" t="s">
        <v>727</v>
      </c>
    </row>
    <row r="1001" spans="1:33" ht="15" customHeight="1" x14ac:dyDescent="0.2">
      <c r="A1001" s="247">
        <v>1</v>
      </c>
      <c r="B1001" s="239" t="s">
        <v>524</v>
      </c>
      <c r="C1001" s="240"/>
      <c r="D1001" s="240"/>
      <c r="E1001" s="240"/>
      <c r="F1001" s="240"/>
      <c r="G1001" s="240"/>
      <c r="H1001" s="240"/>
      <c r="I1001" s="241"/>
      <c r="J1001" s="1">
        <f t="shared" si="90"/>
        <v>0</v>
      </c>
      <c r="K1001" s="1">
        <f t="shared" si="91"/>
        <v>0</v>
      </c>
      <c r="L1001" s="1135" t="s">
        <v>528</v>
      </c>
      <c r="M1001" s="1136"/>
      <c r="N1001" s="1136"/>
      <c r="O1001" s="1137"/>
      <c r="Q1001" s="255" t="s">
        <v>1615</v>
      </c>
      <c r="R1001" s="10"/>
      <c r="S1001" s="354"/>
      <c r="T1001" s="349"/>
      <c r="U1001" s="354"/>
      <c r="V1001" s="354"/>
      <c r="W1001" s="349"/>
      <c r="X1001" s="349" t="s">
        <v>532</v>
      </c>
      <c r="Y1001" s="349" t="s">
        <v>532</v>
      </c>
      <c r="Z1001" s="349" t="s">
        <v>532</v>
      </c>
      <c r="AA1001" s="351" t="s">
        <v>532</v>
      </c>
    </row>
    <row r="1002" spans="1:33" ht="15" customHeight="1" x14ac:dyDescent="0.2">
      <c r="A1002" s="248">
        <v>2</v>
      </c>
      <c r="B1002" s="242" t="s">
        <v>380</v>
      </c>
      <c r="C1002" s="2"/>
      <c r="D1002" s="2"/>
      <c r="E1002" s="2"/>
      <c r="F1002" s="2"/>
      <c r="G1002" s="2"/>
      <c r="H1002" s="2"/>
      <c r="I1002" s="162"/>
      <c r="J1002" s="1">
        <f t="shared" si="90"/>
        <v>0</v>
      </c>
      <c r="K1002" s="1">
        <f t="shared" si="91"/>
        <v>0</v>
      </c>
      <c r="L1002" s="1138"/>
      <c r="M1002" s="1139"/>
      <c r="N1002" s="1139"/>
      <c r="O1002" s="1140"/>
      <c r="Q1002" s="255" t="s">
        <v>1665</v>
      </c>
      <c r="R1002" s="349"/>
      <c r="S1002" s="10"/>
      <c r="T1002" s="2"/>
      <c r="U1002" s="20" t="s">
        <v>532</v>
      </c>
      <c r="V1002" s="20" t="s">
        <v>532</v>
      </c>
      <c r="W1002" s="2"/>
      <c r="X1002" s="2"/>
      <c r="Y1002" s="2"/>
      <c r="Z1002" s="349"/>
      <c r="AA1002" s="162"/>
    </row>
    <row r="1003" spans="1:33" ht="15" customHeight="1" x14ac:dyDescent="0.2">
      <c r="A1003" s="248" t="s">
        <v>521</v>
      </c>
      <c r="B1003" s="242" t="s">
        <v>1666</v>
      </c>
      <c r="C1003" s="2"/>
      <c r="D1003" s="2"/>
      <c r="E1003" s="2"/>
      <c r="F1003" s="2"/>
      <c r="G1003" s="2"/>
      <c r="H1003" s="2"/>
      <c r="I1003" s="162"/>
      <c r="J1003" s="1">
        <f t="shared" si="90"/>
        <v>0</v>
      </c>
      <c r="K1003" s="1">
        <f t="shared" si="91"/>
        <v>0</v>
      </c>
      <c r="L1003" s="1138"/>
      <c r="M1003" s="1139"/>
      <c r="N1003" s="1139"/>
      <c r="O1003" s="1140"/>
      <c r="Q1003" s="255" t="s">
        <v>509</v>
      </c>
      <c r="R1003" s="354"/>
      <c r="S1003" s="20" t="s">
        <v>532</v>
      </c>
      <c r="T1003" s="10"/>
      <c r="U1003" s="2"/>
      <c r="V1003" s="20"/>
      <c r="W1003" s="2"/>
      <c r="X1003" s="2"/>
      <c r="Y1003" s="2"/>
      <c r="Z1003" s="349"/>
      <c r="AA1003" s="162"/>
    </row>
    <row r="1004" spans="1:33" ht="15" customHeight="1" x14ac:dyDescent="0.2">
      <c r="A1004" s="248" t="s">
        <v>521</v>
      </c>
      <c r="B1004" s="242" t="s">
        <v>1635</v>
      </c>
      <c r="C1004" s="2"/>
      <c r="D1004" s="2"/>
      <c r="E1004" s="2"/>
      <c r="F1004" s="2"/>
      <c r="G1004" s="2"/>
      <c r="H1004" s="2"/>
      <c r="I1004" s="162"/>
      <c r="J1004" s="1">
        <f t="shared" si="90"/>
        <v>0</v>
      </c>
      <c r="K1004" s="1">
        <f t="shared" si="91"/>
        <v>0</v>
      </c>
      <c r="L1004" s="1138"/>
      <c r="M1004" s="1139"/>
      <c r="N1004" s="1139"/>
      <c r="O1004" s="1140"/>
      <c r="Q1004" s="255" t="s">
        <v>1631</v>
      </c>
      <c r="R1004" s="354"/>
      <c r="S1004" s="20"/>
      <c r="T1004" s="2"/>
      <c r="U1004" s="10"/>
      <c r="V1004" s="20"/>
      <c r="W1004" s="2"/>
      <c r="X1004" s="2"/>
      <c r="Y1004" s="2"/>
      <c r="Z1004" s="349"/>
      <c r="AA1004" s="162"/>
    </row>
    <row r="1005" spans="1:33" ht="15" customHeight="1" x14ac:dyDescent="0.2">
      <c r="A1005" s="248" t="s">
        <v>521</v>
      </c>
      <c r="B1005" s="242" t="s">
        <v>721</v>
      </c>
      <c r="C1005" s="2"/>
      <c r="D1005" s="2"/>
      <c r="E1005" s="2"/>
      <c r="F1005" s="2"/>
      <c r="G1005" s="2"/>
      <c r="H1005" s="2"/>
      <c r="I1005" s="162"/>
      <c r="J1005" s="1">
        <f t="shared" si="90"/>
        <v>0</v>
      </c>
      <c r="K1005" s="1">
        <f t="shared" si="91"/>
        <v>0</v>
      </c>
      <c r="L1005" s="1138"/>
      <c r="M1005" s="1139"/>
      <c r="N1005" s="1139"/>
      <c r="O1005" s="1140"/>
      <c r="Q1005" s="255" t="s">
        <v>517</v>
      </c>
      <c r="R1005" s="354"/>
      <c r="S1005" s="20" t="s">
        <v>532</v>
      </c>
      <c r="T1005" s="2"/>
      <c r="U1005" s="2"/>
      <c r="V1005" s="10"/>
      <c r="W1005" s="2"/>
      <c r="X1005" s="2"/>
      <c r="Y1005" s="2"/>
      <c r="Z1005" s="349"/>
      <c r="AA1005" s="162"/>
    </row>
    <row r="1006" spans="1:33" ht="15" customHeight="1" x14ac:dyDescent="0.2">
      <c r="A1006" s="248" t="s">
        <v>521</v>
      </c>
      <c r="B1006" s="242" t="s">
        <v>728</v>
      </c>
      <c r="C1006" s="2"/>
      <c r="D1006" s="2"/>
      <c r="E1006" s="2"/>
      <c r="F1006" s="2"/>
      <c r="G1006" s="2"/>
      <c r="H1006" s="2"/>
      <c r="I1006" s="162"/>
      <c r="J1006" s="1">
        <f t="shared" si="90"/>
        <v>0</v>
      </c>
      <c r="K1006" s="1">
        <f t="shared" si="91"/>
        <v>0</v>
      </c>
      <c r="L1006" s="1138"/>
      <c r="M1006" s="1139"/>
      <c r="N1006" s="1139"/>
      <c r="O1006" s="1140"/>
      <c r="Q1006" s="255" t="s">
        <v>726</v>
      </c>
      <c r="R1006" s="349" t="s">
        <v>532</v>
      </c>
      <c r="S1006" s="2"/>
      <c r="T1006" s="2"/>
      <c r="U1006" s="2"/>
      <c r="V1006" s="2"/>
      <c r="W1006" s="10"/>
      <c r="X1006" s="2"/>
      <c r="Y1006" s="2"/>
      <c r="Z1006" s="349"/>
      <c r="AA1006" s="162"/>
    </row>
    <row r="1007" spans="1:33" ht="15" customHeight="1" x14ac:dyDescent="0.2">
      <c r="A1007" s="248" t="s">
        <v>521</v>
      </c>
      <c r="B1007" s="242" t="s">
        <v>601</v>
      </c>
      <c r="C1007" s="2"/>
      <c r="D1007" s="2"/>
      <c r="E1007" s="2"/>
      <c r="F1007" s="2"/>
      <c r="G1007" s="2"/>
      <c r="H1007" s="2"/>
      <c r="I1007" s="162"/>
      <c r="J1007" s="1">
        <f t="shared" si="90"/>
        <v>0</v>
      </c>
      <c r="K1007" s="1">
        <f t="shared" si="91"/>
        <v>0</v>
      </c>
      <c r="L1007" s="1138"/>
      <c r="M1007" s="1139"/>
      <c r="N1007" s="1139"/>
      <c r="O1007" s="1140"/>
      <c r="Q1007" s="255" t="s">
        <v>377</v>
      </c>
      <c r="R1007" s="349" t="s">
        <v>532</v>
      </c>
      <c r="S1007" s="2"/>
      <c r="T1007" s="2"/>
      <c r="U1007" s="2"/>
      <c r="V1007" s="2"/>
      <c r="W1007" s="2"/>
      <c r="X1007" s="10"/>
      <c r="Y1007" s="20"/>
      <c r="Z1007" s="349"/>
      <c r="AA1007" s="162"/>
    </row>
    <row r="1008" spans="1:33" ht="15" customHeight="1" x14ac:dyDescent="0.2">
      <c r="A1008" s="248" t="s">
        <v>521</v>
      </c>
      <c r="B1008" s="242" t="s">
        <v>1636</v>
      </c>
      <c r="C1008" s="2"/>
      <c r="D1008" s="2"/>
      <c r="E1008" s="2"/>
      <c r="F1008" s="2"/>
      <c r="G1008" s="2"/>
      <c r="H1008" s="2"/>
      <c r="I1008" s="162"/>
      <c r="J1008" s="1">
        <f t="shared" si="90"/>
        <v>0</v>
      </c>
      <c r="K1008" s="1">
        <f t="shared" si="91"/>
        <v>0</v>
      </c>
      <c r="L1008" s="1138"/>
      <c r="M1008" s="1139"/>
      <c r="N1008" s="1139"/>
      <c r="O1008" s="1140"/>
      <c r="Q1008" s="255" t="s">
        <v>592</v>
      </c>
      <c r="R1008" s="349" t="s">
        <v>532</v>
      </c>
      <c r="S1008" s="2"/>
      <c r="T1008" s="2"/>
      <c r="U1008" s="2"/>
      <c r="V1008" s="2"/>
      <c r="W1008" s="2"/>
      <c r="X1008" s="2"/>
      <c r="Y1008" s="10"/>
      <c r="Z1008" s="349"/>
      <c r="AA1008" s="162"/>
    </row>
    <row r="1009" spans="1:27" ht="15" customHeight="1" x14ac:dyDescent="0.2">
      <c r="A1009" s="248" t="s">
        <v>533</v>
      </c>
      <c r="B1009" s="242" t="s">
        <v>1667</v>
      </c>
      <c r="C1009" s="2"/>
      <c r="D1009" s="2"/>
      <c r="E1009" s="2"/>
      <c r="F1009" s="2"/>
      <c r="G1009" s="2"/>
      <c r="H1009" s="2"/>
      <c r="I1009" s="162"/>
      <c r="J1009" s="1">
        <f t="shared" si="90"/>
        <v>0</v>
      </c>
      <c r="K1009" s="1">
        <f t="shared" si="91"/>
        <v>0</v>
      </c>
      <c r="L1009" s="1138"/>
      <c r="M1009" s="1139"/>
      <c r="N1009" s="1139"/>
      <c r="O1009" s="1140"/>
      <c r="Q1009" s="255" t="s">
        <v>594</v>
      </c>
      <c r="R1009" s="349" t="s">
        <v>532</v>
      </c>
      <c r="S1009" s="349"/>
      <c r="T1009" s="349"/>
      <c r="U1009" s="349"/>
      <c r="V1009" s="349"/>
      <c r="W1009" s="349"/>
      <c r="X1009" s="349"/>
      <c r="Y1009" s="349"/>
      <c r="Z1009" s="10"/>
      <c r="AA1009" s="356"/>
    </row>
    <row r="1010" spans="1:27" ht="15" customHeight="1" thickBot="1" x14ac:dyDescent="0.25">
      <c r="A1010" s="249" t="s">
        <v>533</v>
      </c>
      <c r="B1010" s="243" t="s">
        <v>595</v>
      </c>
      <c r="C1010" s="3"/>
      <c r="D1010" s="3"/>
      <c r="E1010" s="3"/>
      <c r="F1010" s="3"/>
      <c r="G1010" s="3"/>
      <c r="H1010" s="3"/>
      <c r="I1010" s="164"/>
      <c r="J1010" s="1">
        <f t="shared" si="90"/>
        <v>0</v>
      </c>
      <c r="K1010" s="1">
        <f t="shared" si="91"/>
        <v>0</v>
      </c>
      <c r="L1010" s="1141"/>
      <c r="M1010" s="1142"/>
      <c r="N1010" s="1142"/>
      <c r="O1010" s="1143"/>
      <c r="Q1010" s="250" t="s">
        <v>727</v>
      </c>
      <c r="R1010" s="350" t="s">
        <v>532</v>
      </c>
      <c r="S1010" s="3"/>
      <c r="T1010" s="3"/>
      <c r="U1010" s="3"/>
      <c r="V1010" s="3"/>
      <c r="W1010" s="3"/>
      <c r="X1010" s="3"/>
      <c r="Y1010" s="3" t="s">
        <v>532</v>
      </c>
      <c r="Z1010" s="355"/>
      <c r="AA1010" s="15"/>
    </row>
    <row r="1011" spans="1:27" ht="15" customHeight="1" x14ac:dyDescent="0.2">
      <c r="C1011" s="1">
        <v>0</v>
      </c>
      <c r="D1011" s="1">
        <v>0</v>
      </c>
      <c r="E1011" s="1">
        <v>0</v>
      </c>
      <c r="F1011" s="1">
        <v>0</v>
      </c>
      <c r="G1011" s="1">
        <v>0</v>
      </c>
      <c r="H1011" s="1">
        <v>0</v>
      </c>
      <c r="I1011" s="1">
        <v>0</v>
      </c>
      <c r="J1011" s="1">
        <f t="shared" si="90"/>
        <v>0</v>
      </c>
      <c r="K1011" s="1">
        <f t="shared" si="91"/>
        <v>0</v>
      </c>
    </row>
    <row r="1012" spans="1:27" ht="15" customHeight="1" thickBot="1" x14ac:dyDescent="0.25"/>
    <row r="1013" spans="1:27" ht="15" customHeight="1" thickBot="1" x14ac:dyDescent="0.25">
      <c r="A1013" s="1117" t="s">
        <v>873</v>
      </c>
      <c r="B1013" s="1118"/>
      <c r="C1013" s="1118"/>
      <c r="D1013" s="1118"/>
      <c r="E1013" s="1118"/>
      <c r="F1013" s="1118"/>
      <c r="G1013" s="1111" t="s">
        <v>1650</v>
      </c>
      <c r="H1013" s="1112"/>
      <c r="I1013" s="1113"/>
      <c r="L1013" s="945" t="s">
        <v>495</v>
      </c>
      <c r="M1013" s="946"/>
      <c r="N1013" s="946"/>
      <c r="O1013" s="947"/>
    </row>
    <row r="1014" spans="1:27" ht="15" customHeight="1" thickBot="1" x14ac:dyDescent="0.25">
      <c r="A1014" s="231" t="s">
        <v>496</v>
      </c>
      <c r="B1014" s="232" t="s">
        <v>497</v>
      </c>
      <c r="C1014" s="233" t="s">
        <v>498</v>
      </c>
      <c r="D1014" s="233" t="s">
        <v>499</v>
      </c>
      <c r="E1014" s="233" t="s">
        <v>500</v>
      </c>
      <c r="F1014" s="233" t="s">
        <v>501</v>
      </c>
      <c r="G1014" s="234" t="s">
        <v>502</v>
      </c>
      <c r="H1014" s="234" t="s">
        <v>503</v>
      </c>
      <c r="I1014" s="235" t="s">
        <v>504</v>
      </c>
      <c r="L1014" s="948"/>
      <c r="M1014" s="949"/>
      <c r="N1014" s="949"/>
      <c r="O1014" s="950"/>
      <c r="Q1014" s="165" t="s">
        <v>1639</v>
      </c>
      <c r="R1014" s="333" t="s">
        <v>540</v>
      </c>
      <c r="S1014" s="333" t="s">
        <v>607</v>
      </c>
      <c r="T1014" s="333" t="s">
        <v>60</v>
      </c>
      <c r="U1014" s="333" t="s">
        <v>876</v>
      </c>
      <c r="V1014" s="333" t="s">
        <v>425</v>
      </c>
      <c r="W1014" s="333" t="s">
        <v>704</v>
      </c>
      <c r="X1014" s="229" t="s">
        <v>332</v>
      </c>
    </row>
    <row r="1015" spans="1:27" ht="15" customHeight="1" x14ac:dyDescent="0.2">
      <c r="A1015" s="236">
        <v>1</v>
      </c>
      <c r="B1015" s="239" t="s">
        <v>1537</v>
      </c>
      <c r="C1015" s="240"/>
      <c r="D1015" s="240"/>
      <c r="E1015" s="240"/>
      <c r="F1015" s="240"/>
      <c r="G1015" s="240"/>
      <c r="H1015" s="240"/>
      <c r="I1015" s="241"/>
      <c r="J1015" s="1">
        <f t="shared" si="90"/>
        <v>0</v>
      </c>
      <c r="K1015" s="1">
        <f t="shared" si="91"/>
        <v>0</v>
      </c>
      <c r="L1015" s="1135" t="s">
        <v>528</v>
      </c>
      <c r="M1015" s="1136"/>
      <c r="N1015" s="1136"/>
      <c r="O1015" s="1137"/>
      <c r="Q1015" s="230" t="s">
        <v>540</v>
      </c>
      <c r="R1015" s="10"/>
      <c r="S1015" s="2" t="s">
        <v>532</v>
      </c>
      <c r="T1015" s="2" t="s">
        <v>532</v>
      </c>
      <c r="U1015" s="2"/>
      <c r="V1015" s="2" t="s">
        <v>532</v>
      </c>
      <c r="W1015" s="2"/>
      <c r="X1015" s="162"/>
    </row>
    <row r="1016" spans="1:27" ht="15" customHeight="1" x14ac:dyDescent="0.2">
      <c r="A1016" s="237">
        <v>2</v>
      </c>
      <c r="B1016" s="242" t="s">
        <v>426</v>
      </c>
      <c r="C1016" s="2"/>
      <c r="D1016" s="2"/>
      <c r="E1016" s="2"/>
      <c r="F1016" s="2"/>
      <c r="G1016" s="2"/>
      <c r="H1016" s="2"/>
      <c r="I1016" s="162"/>
      <c r="J1016" s="1">
        <f t="shared" si="90"/>
        <v>0</v>
      </c>
      <c r="K1016" s="1">
        <f t="shared" si="91"/>
        <v>0</v>
      </c>
      <c r="L1016" s="1138"/>
      <c r="M1016" s="1139"/>
      <c r="N1016" s="1139"/>
      <c r="O1016" s="1140"/>
      <c r="Q1016" s="230" t="s">
        <v>607</v>
      </c>
      <c r="R1016" s="2"/>
      <c r="S1016" s="10"/>
      <c r="T1016" s="2"/>
      <c r="U1016" s="2"/>
      <c r="V1016" s="2"/>
      <c r="W1016" s="2"/>
      <c r="X1016" s="162"/>
    </row>
    <row r="1017" spans="1:27" ht="15" customHeight="1" x14ac:dyDescent="0.2">
      <c r="A1017" s="237" t="s">
        <v>521</v>
      </c>
      <c r="B1017" s="242" t="s">
        <v>1638</v>
      </c>
      <c r="C1017" s="2"/>
      <c r="D1017" s="2"/>
      <c r="E1017" s="2"/>
      <c r="F1017" s="2"/>
      <c r="G1017" s="2"/>
      <c r="H1017" s="2"/>
      <c r="I1017" s="162"/>
      <c r="J1017" s="1">
        <f t="shared" si="90"/>
        <v>0</v>
      </c>
      <c r="K1017" s="1">
        <f t="shared" si="91"/>
        <v>0</v>
      </c>
      <c r="L1017" s="1138"/>
      <c r="M1017" s="1139"/>
      <c r="N1017" s="1139"/>
      <c r="O1017" s="1140"/>
      <c r="Q1017" s="230" t="s">
        <v>60</v>
      </c>
      <c r="R1017" s="2"/>
      <c r="S1017" s="2"/>
      <c r="T1017" s="10"/>
      <c r="U1017" s="2"/>
      <c r="V1017" s="2"/>
      <c r="W1017" s="2"/>
      <c r="X1017" s="162"/>
    </row>
    <row r="1018" spans="1:27" ht="15" customHeight="1" x14ac:dyDescent="0.2">
      <c r="A1018" s="237" t="s">
        <v>521</v>
      </c>
      <c r="B1018" s="242" t="s">
        <v>616</v>
      </c>
      <c r="C1018" s="2"/>
      <c r="D1018" s="2"/>
      <c r="E1018" s="2"/>
      <c r="F1018" s="2"/>
      <c r="G1018" s="2"/>
      <c r="H1018" s="2"/>
      <c r="I1018" s="162"/>
      <c r="J1018" s="1">
        <f t="shared" si="90"/>
        <v>0</v>
      </c>
      <c r="K1018" s="1">
        <f t="shared" si="91"/>
        <v>0</v>
      </c>
      <c r="L1018" s="1138"/>
      <c r="M1018" s="1139"/>
      <c r="N1018" s="1139"/>
      <c r="O1018" s="1140"/>
      <c r="Q1018" s="230" t="s">
        <v>876</v>
      </c>
      <c r="R1018" s="2"/>
      <c r="S1018" s="2"/>
      <c r="T1018" s="2"/>
      <c r="U1018" s="10"/>
      <c r="V1018" s="20"/>
      <c r="W1018" s="2"/>
      <c r="X1018" s="162"/>
    </row>
    <row r="1019" spans="1:27" ht="15" customHeight="1" x14ac:dyDescent="0.2">
      <c r="A1019" s="237" t="s">
        <v>521</v>
      </c>
      <c r="B1019" s="242" t="s">
        <v>338</v>
      </c>
      <c r="C1019" s="2"/>
      <c r="D1019" s="2"/>
      <c r="E1019" s="2"/>
      <c r="F1019" s="2"/>
      <c r="G1019" s="2"/>
      <c r="H1019" s="2"/>
      <c r="I1019" s="162"/>
      <c r="J1019" s="1">
        <f t="shared" si="90"/>
        <v>0</v>
      </c>
      <c r="K1019" s="1">
        <f t="shared" si="91"/>
        <v>0</v>
      </c>
      <c r="L1019" s="1138"/>
      <c r="M1019" s="1139"/>
      <c r="N1019" s="1139"/>
      <c r="O1019" s="1140"/>
      <c r="Q1019" s="230" t="s">
        <v>425</v>
      </c>
      <c r="R1019" s="2"/>
      <c r="S1019" s="2"/>
      <c r="T1019" s="2"/>
      <c r="U1019" s="2"/>
      <c r="V1019" s="10"/>
      <c r="W1019" s="2"/>
      <c r="X1019" s="162"/>
    </row>
    <row r="1020" spans="1:27" ht="15" customHeight="1" x14ac:dyDescent="0.2">
      <c r="A1020" s="237" t="s">
        <v>521</v>
      </c>
      <c r="B1020" s="242" t="s">
        <v>1025</v>
      </c>
      <c r="C1020" s="2"/>
      <c r="D1020" s="2"/>
      <c r="E1020" s="2"/>
      <c r="F1020" s="2"/>
      <c r="G1020" s="2"/>
      <c r="H1020" s="2"/>
      <c r="I1020" s="162"/>
      <c r="J1020" s="1">
        <f t="shared" si="90"/>
        <v>0</v>
      </c>
      <c r="K1020" s="1">
        <f t="shared" si="91"/>
        <v>0</v>
      </c>
      <c r="L1020" s="1138"/>
      <c r="M1020" s="1139"/>
      <c r="N1020" s="1139"/>
      <c r="O1020" s="1140"/>
      <c r="Q1020" s="230" t="s">
        <v>704</v>
      </c>
      <c r="R1020" s="2"/>
      <c r="S1020" s="2"/>
      <c r="T1020" s="2"/>
      <c r="U1020" s="2"/>
      <c r="V1020" s="2"/>
      <c r="W1020" s="10"/>
      <c r="X1020" s="21"/>
    </row>
    <row r="1021" spans="1:27" ht="15" customHeight="1" thickBot="1" x14ac:dyDescent="0.25">
      <c r="A1021" s="238" t="s">
        <v>521</v>
      </c>
      <c r="B1021" s="243" t="s">
        <v>882</v>
      </c>
      <c r="C1021" s="3"/>
      <c r="D1021" s="3"/>
      <c r="E1021" s="3"/>
      <c r="F1021" s="3"/>
      <c r="G1021" s="3"/>
      <c r="H1021" s="3"/>
      <c r="I1021" s="164"/>
      <c r="J1021" s="1">
        <f t="shared" si="90"/>
        <v>0</v>
      </c>
      <c r="K1021" s="1">
        <f t="shared" si="91"/>
        <v>0</v>
      </c>
      <c r="L1021" s="1141"/>
      <c r="M1021" s="1142"/>
      <c r="N1021" s="1142"/>
      <c r="O1021" s="1143"/>
      <c r="Q1021" s="231" t="s">
        <v>332</v>
      </c>
      <c r="R1021" s="3" t="s">
        <v>532</v>
      </c>
      <c r="S1021" s="3"/>
      <c r="T1021" s="3"/>
      <c r="U1021" s="3"/>
      <c r="V1021" s="3" t="s">
        <v>532</v>
      </c>
      <c r="W1021" s="14"/>
      <c r="X1021" s="15"/>
    </row>
    <row r="1022" spans="1:27" ht="15" customHeight="1" x14ac:dyDescent="0.2">
      <c r="C1022" s="1">
        <f t="shared" ref="C1022:I1022" si="92">SUM(C1015:C1021)</f>
        <v>0</v>
      </c>
      <c r="D1022" s="1">
        <f t="shared" si="92"/>
        <v>0</v>
      </c>
      <c r="E1022" s="1">
        <f t="shared" si="92"/>
        <v>0</v>
      </c>
      <c r="F1022" s="1">
        <f t="shared" si="92"/>
        <v>0</v>
      </c>
      <c r="G1022" s="1">
        <f t="shared" si="92"/>
        <v>0</v>
      </c>
      <c r="H1022" s="1">
        <f t="shared" si="92"/>
        <v>0</v>
      </c>
      <c r="I1022" s="1">
        <f t="shared" si="92"/>
        <v>0</v>
      </c>
      <c r="J1022" s="1">
        <f t="shared" si="90"/>
        <v>0</v>
      </c>
      <c r="K1022" s="1">
        <f t="shared" si="91"/>
        <v>0</v>
      </c>
      <c r="L1022" s="156" t="s">
        <v>532</v>
      </c>
    </row>
    <row r="1023" spans="1:27" ht="15" customHeight="1" thickBot="1" x14ac:dyDescent="0.25"/>
    <row r="1024" spans="1:27" ht="15" customHeight="1" thickBot="1" x14ac:dyDescent="0.25">
      <c r="A1024" s="1117" t="s">
        <v>944</v>
      </c>
      <c r="B1024" s="1118"/>
      <c r="C1024" s="1118"/>
      <c r="D1024" s="1118"/>
      <c r="E1024" s="1118"/>
      <c r="F1024" s="1154"/>
      <c r="G1024" s="1152" t="s">
        <v>1650</v>
      </c>
      <c r="H1024" s="1118"/>
      <c r="I1024" s="1153"/>
      <c r="L1024" s="945" t="s">
        <v>495</v>
      </c>
      <c r="M1024" s="946"/>
      <c r="N1024" s="946"/>
      <c r="O1024" s="947"/>
    </row>
    <row r="1025" spans="1:28" ht="15" customHeight="1" thickBot="1" x14ac:dyDescent="0.25">
      <c r="A1025" s="231" t="s">
        <v>496</v>
      </c>
      <c r="B1025" s="232" t="s">
        <v>497</v>
      </c>
      <c r="C1025" s="233" t="s">
        <v>498</v>
      </c>
      <c r="D1025" s="233" t="s">
        <v>499</v>
      </c>
      <c r="E1025" s="233" t="s">
        <v>500</v>
      </c>
      <c r="F1025" s="233" t="s">
        <v>501</v>
      </c>
      <c r="G1025" s="233" t="s">
        <v>502</v>
      </c>
      <c r="H1025" s="233" t="s">
        <v>503</v>
      </c>
      <c r="I1025" s="340" t="s">
        <v>504</v>
      </c>
      <c r="L1025" s="948"/>
      <c r="M1025" s="949"/>
      <c r="N1025" s="949"/>
      <c r="O1025" s="950"/>
      <c r="Q1025" s="165" t="s">
        <v>1639</v>
      </c>
      <c r="R1025" s="333" t="s">
        <v>503</v>
      </c>
      <c r="S1025" s="333" t="s">
        <v>1580</v>
      </c>
      <c r="T1025" s="333" t="s">
        <v>241</v>
      </c>
      <c r="U1025" s="333" t="s">
        <v>563</v>
      </c>
      <c r="V1025" s="333" t="s">
        <v>1615</v>
      </c>
      <c r="W1025" s="333" t="s">
        <v>945</v>
      </c>
      <c r="X1025" s="333" t="s">
        <v>947</v>
      </c>
      <c r="Y1025" s="333" t="s">
        <v>1423</v>
      </c>
      <c r="Z1025" s="333" t="s">
        <v>1581</v>
      </c>
      <c r="AA1025" s="333"/>
      <c r="AB1025" s="229"/>
    </row>
    <row r="1026" spans="1:28" ht="15" customHeight="1" x14ac:dyDescent="0.2">
      <c r="A1026" s="236" t="s">
        <v>521</v>
      </c>
      <c r="B1026" s="159" t="s">
        <v>1582</v>
      </c>
      <c r="C1026" s="158"/>
      <c r="D1026" s="158"/>
      <c r="E1026" s="158"/>
      <c r="F1026" s="158"/>
      <c r="G1026" s="158"/>
      <c r="H1026" s="158"/>
      <c r="I1026" s="161"/>
      <c r="J1026" s="1">
        <f t="shared" si="90"/>
        <v>0</v>
      </c>
      <c r="K1026" s="1">
        <f t="shared" si="91"/>
        <v>0</v>
      </c>
      <c r="L1026" s="1135" t="s">
        <v>528</v>
      </c>
      <c r="M1026" s="1136"/>
      <c r="N1026" s="1136"/>
      <c r="O1026" s="1137"/>
      <c r="Q1026" s="230" t="s">
        <v>503</v>
      </c>
      <c r="R1026" s="10"/>
      <c r="S1026" s="2" t="s">
        <v>532</v>
      </c>
      <c r="T1026" s="2" t="s">
        <v>532</v>
      </c>
      <c r="U1026" s="2"/>
      <c r="V1026" s="2" t="s">
        <v>532</v>
      </c>
      <c r="W1026" s="2"/>
      <c r="X1026" s="2"/>
      <c r="Y1026" s="2"/>
      <c r="Z1026" s="2"/>
      <c r="AA1026" s="2"/>
      <c r="AB1026" s="162"/>
    </row>
    <row r="1027" spans="1:28" ht="15" customHeight="1" x14ac:dyDescent="0.2">
      <c r="A1027" s="237" t="s">
        <v>521</v>
      </c>
      <c r="B1027" s="160" t="s">
        <v>1583</v>
      </c>
      <c r="C1027" s="2"/>
      <c r="D1027" s="2"/>
      <c r="E1027" s="2"/>
      <c r="F1027" s="2"/>
      <c r="G1027" s="2"/>
      <c r="H1027" s="2"/>
      <c r="I1027" s="162"/>
      <c r="J1027" s="1">
        <f t="shared" si="90"/>
        <v>0</v>
      </c>
      <c r="K1027" s="1">
        <f t="shared" si="91"/>
        <v>0</v>
      </c>
      <c r="L1027" s="1138"/>
      <c r="M1027" s="1139"/>
      <c r="N1027" s="1139"/>
      <c r="O1027" s="1140"/>
      <c r="Q1027" s="230" t="s">
        <v>1580</v>
      </c>
      <c r="R1027" s="2"/>
      <c r="S1027" s="10"/>
      <c r="T1027" s="2"/>
      <c r="U1027" s="2"/>
      <c r="V1027" s="2"/>
      <c r="W1027" s="2"/>
      <c r="X1027" s="2"/>
      <c r="Y1027" s="2" t="s">
        <v>532</v>
      </c>
      <c r="Z1027" s="2" t="s">
        <v>532</v>
      </c>
      <c r="AA1027" s="2" t="s">
        <v>532</v>
      </c>
      <c r="AB1027" s="162" t="s">
        <v>532</v>
      </c>
    </row>
    <row r="1028" spans="1:28" ht="15" customHeight="1" x14ac:dyDescent="0.2">
      <c r="A1028" s="237" t="s">
        <v>521</v>
      </c>
      <c r="B1028" s="160" t="s">
        <v>1584</v>
      </c>
      <c r="C1028" s="2"/>
      <c r="D1028" s="2"/>
      <c r="E1028" s="2"/>
      <c r="F1028" s="2"/>
      <c r="G1028" s="2"/>
      <c r="H1028" s="2"/>
      <c r="I1028" s="162"/>
      <c r="J1028" s="1">
        <f t="shared" si="90"/>
        <v>0</v>
      </c>
      <c r="K1028" s="1">
        <f t="shared" si="91"/>
        <v>0</v>
      </c>
      <c r="L1028" s="1138"/>
      <c r="M1028" s="1139"/>
      <c r="N1028" s="1139"/>
      <c r="O1028" s="1140"/>
      <c r="Q1028" s="230" t="s">
        <v>241</v>
      </c>
      <c r="R1028" s="2"/>
      <c r="S1028" s="2"/>
      <c r="T1028" s="10"/>
      <c r="U1028" s="2"/>
      <c r="V1028" s="2"/>
      <c r="W1028" s="2"/>
      <c r="X1028" s="2"/>
      <c r="Y1028" s="2"/>
      <c r="Z1028" s="2"/>
      <c r="AA1028" s="2"/>
      <c r="AB1028" s="162"/>
    </row>
    <row r="1029" spans="1:28" ht="15" customHeight="1" x14ac:dyDescent="0.2">
      <c r="A1029" s="237" t="s">
        <v>521</v>
      </c>
      <c r="B1029" s="160" t="s">
        <v>949</v>
      </c>
      <c r="C1029" s="2"/>
      <c r="D1029" s="2"/>
      <c r="E1029" s="2"/>
      <c r="F1029" s="2"/>
      <c r="G1029" s="2"/>
      <c r="H1029" s="2"/>
      <c r="I1029" s="162"/>
      <c r="J1029" s="1">
        <f t="shared" si="90"/>
        <v>0</v>
      </c>
      <c r="K1029" s="1">
        <f t="shared" si="91"/>
        <v>0</v>
      </c>
      <c r="L1029" s="1138"/>
      <c r="M1029" s="1139"/>
      <c r="N1029" s="1139"/>
      <c r="O1029" s="1140"/>
      <c r="Q1029" s="230" t="s">
        <v>563</v>
      </c>
      <c r="R1029" s="2"/>
      <c r="S1029" s="2"/>
      <c r="T1029" s="2"/>
      <c r="U1029" s="10"/>
      <c r="V1029" s="20"/>
      <c r="W1029" s="2"/>
      <c r="X1029" s="2"/>
      <c r="Y1029" s="2"/>
      <c r="Z1029" s="2"/>
      <c r="AA1029" s="2"/>
      <c r="AB1029" s="162"/>
    </row>
    <row r="1030" spans="1:28" ht="15" customHeight="1" x14ac:dyDescent="0.2">
      <c r="A1030" s="237" t="s">
        <v>521</v>
      </c>
      <c r="B1030" s="160" t="s">
        <v>1617</v>
      </c>
      <c r="C1030" s="2"/>
      <c r="D1030" s="2"/>
      <c r="E1030" s="2"/>
      <c r="F1030" s="2"/>
      <c r="G1030" s="2"/>
      <c r="H1030" s="2"/>
      <c r="I1030" s="162"/>
      <c r="J1030" s="1">
        <f t="shared" si="90"/>
        <v>0</v>
      </c>
      <c r="K1030" s="1">
        <f t="shared" si="91"/>
        <v>0</v>
      </c>
      <c r="L1030" s="1138"/>
      <c r="M1030" s="1139"/>
      <c r="N1030" s="1139"/>
      <c r="O1030" s="1140"/>
      <c r="Q1030" s="230" t="s">
        <v>1615</v>
      </c>
      <c r="R1030" s="2"/>
      <c r="S1030" s="2"/>
      <c r="T1030" s="2"/>
      <c r="U1030" s="2"/>
      <c r="V1030" s="10"/>
      <c r="W1030" s="2"/>
      <c r="X1030" s="2"/>
      <c r="Y1030" s="2"/>
      <c r="Z1030" s="2"/>
      <c r="AA1030" s="2"/>
      <c r="AB1030" s="162"/>
    </row>
    <row r="1031" spans="1:28" ht="15" customHeight="1" x14ac:dyDescent="0.2">
      <c r="A1031" s="237" t="s">
        <v>521</v>
      </c>
      <c r="B1031" s="160" t="s">
        <v>950</v>
      </c>
      <c r="C1031" s="2"/>
      <c r="D1031" s="2"/>
      <c r="E1031" s="2"/>
      <c r="F1031" s="2"/>
      <c r="G1031" s="2"/>
      <c r="H1031" s="2"/>
      <c r="I1031" s="162"/>
      <c r="J1031" s="1">
        <f t="shared" si="90"/>
        <v>0</v>
      </c>
      <c r="K1031" s="1">
        <f t="shared" si="91"/>
        <v>0</v>
      </c>
      <c r="L1031" s="1138"/>
      <c r="M1031" s="1139"/>
      <c r="N1031" s="1139"/>
      <c r="O1031" s="1140"/>
      <c r="Q1031" s="230" t="s">
        <v>945</v>
      </c>
      <c r="R1031" s="2"/>
      <c r="S1031" s="2"/>
      <c r="T1031" s="2"/>
      <c r="U1031" s="2"/>
      <c r="V1031" s="2"/>
      <c r="W1031" s="10"/>
      <c r="X1031" s="2"/>
      <c r="Y1031" s="2"/>
      <c r="Z1031" s="2"/>
      <c r="AA1031" s="2"/>
      <c r="AB1031" s="162"/>
    </row>
    <row r="1032" spans="1:28" ht="15" customHeight="1" x14ac:dyDescent="0.2">
      <c r="A1032" s="237" t="s">
        <v>521</v>
      </c>
      <c r="B1032" s="160" t="s">
        <v>952</v>
      </c>
      <c r="C1032" s="2"/>
      <c r="D1032" s="2"/>
      <c r="E1032" s="2"/>
      <c r="F1032" s="2"/>
      <c r="G1032" s="2"/>
      <c r="H1032" s="2"/>
      <c r="I1032" s="162"/>
      <c r="J1032" s="1">
        <f t="shared" si="90"/>
        <v>0</v>
      </c>
      <c r="K1032" s="1">
        <f t="shared" si="91"/>
        <v>0</v>
      </c>
      <c r="L1032" s="1138"/>
      <c r="M1032" s="1139"/>
      <c r="N1032" s="1139"/>
      <c r="O1032" s="1140"/>
      <c r="Q1032" s="230" t="s">
        <v>947</v>
      </c>
      <c r="R1032" s="2"/>
      <c r="S1032" s="2"/>
      <c r="T1032" s="2"/>
      <c r="U1032" s="2"/>
      <c r="V1032" s="2"/>
      <c r="W1032" s="2"/>
      <c r="X1032" s="10"/>
      <c r="Y1032" s="2"/>
      <c r="Z1032" s="2"/>
      <c r="AA1032" s="2"/>
      <c r="AB1032" s="162"/>
    </row>
    <row r="1033" spans="1:28" ht="15" customHeight="1" x14ac:dyDescent="0.2">
      <c r="A1033" s="237" t="s">
        <v>521</v>
      </c>
      <c r="B1033" s="160" t="s">
        <v>1585</v>
      </c>
      <c r="C1033" s="2"/>
      <c r="D1033" s="2"/>
      <c r="E1033" s="2"/>
      <c r="F1033" s="2"/>
      <c r="G1033" s="2"/>
      <c r="H1033" s="2"/>
      <c r="I1033" s="162"/>
      <c r="J1033" s="1">
        <f t="shared" si="90"/>
        <v>0</v>
      </c>
      <c r="K1033" s="1">
        <f t="shared" si="91"/>
        <v>0</v>
      </c>
      <c r="L1033" s="1138"/>
      <c r="M1033" s="1139"/>
      <c r="N1033" s="1139"/>
      <c r="O1033" s="1140"/>
      <c r="Q1033" s="230" t="s">
        <v>1423</v>
      </c>
      <c r="R1033" s="2"/>
      <c r="S1033" s="2" t="s">
        <v>532</v>
      </c>
      <c r="T1033" s="2"/>
      <c r="U1033" s="2"/>
      <c r="V1033" s="2"/>
      <c r="W1033" s="2"/>
      <c r="X1033" s="2"/>
      <c r="Y1033" s="10"/>
      <c r="Z1033" s="20"/>
      <c r="AA1033" s="2"/>
      <c r="AB1033" s="162"/>
    </row>
    <row r="1034" spans="1:28" ht="15" customHeight="1" x14ac:dyDescent="0.2">
      <c r="A1034" s="237" t="s">
        <v>521</v>
      </c>
      <c r="B1034" s="160" t="s">
        <v>1586</v>
      </c>
      <c r="C1034" s="2"/>
      <c r="D1034" s="2"/>
      <c r="E1034" s="2"/>
      <c r="F1034" s="2"/>
      <c r="G1034" s="2"/>
      <c r="H1034" s="2"/>
      <c r="I1034" s="162"/>
      <c r="J1034" s="1">
        <f t="shared" si="90"/>
        <v>0</v>
      </c>
      <c r="K1034" s="1">
        <f t="shared" si="91"/>
        <v>0</v>
      </c>
      <c r="L1034" s="1138"/>
      <c r="M1034" s="1139"/>
      <c r="N1034" s="1139"/>
      <c r="O1034" s="1140"/>
      <c r="Q1034" s="230" t="s">
        <v>1581</v>
      </c>
      <c r="R1034" s="2"/>
      <c r="S1034" s="2" t="s">
        <v>532</v>
      </c>
      <c r="T1034" s="2"/>
      <c r="U1034" s="2"/>
      <c r="V1034" s="2"/>
      <c r="W1034" s="2"/>
      <c r="X1034" s="2"/>
      <c r="Y1034" s="2"/>
      <c r="Z1034" s="10"/>
      <c r="AA1034" s="2"/>
      <c r="AB1034" s="162"/>
    </row>
    <row r="1035" spans="1:28" ht="15" customHeight="1" x14ac:dyDescent="0.2">
      <c r="A1035" s="237" t="s">
        <v>521</v>
      </c>
      <c r="B1035" s="160"/>
      <c r="C1035" s="2"/>
      <c r="D1035" s="2"/>
      <c r="E1035" s="2"/>
      <c r="F1035" s="2"/>
      <c r="G1035" s="2"/>
      <c r="H1035" s="2"/>
      <c r="I1035" s="162"/>
      <c r="J1035" s="1">
        <f t="shared" si="90"/>
        <v>0</v>
      </c>
      <c r="K1035" s="1">
        <f t="shared" si="91"/>
        <v>0</v>
      </c>
      <c r="L1035" s="1138"/>
      <c r="M1035" s="1139"/>
      <c r="N1035" s="1139"/>
      <c r="O1035" s="1140"/>
      <c r="Q1035" s="230"/>
      <c r="R1035" s="2"/>
      <c r="S1035" s="2" t="s">
        <v>532</v>
      </c>
      <c r="T1035" s="2"/>
      <c r="U1035" s="2"/>
      <c r="V1035" s="2"/>
      <c r="W1035" s="2"/>
      <c r="X1035" s="2"/>
      <c r="Y1035" s="2"/>
      <c r="Z1035" s="2"/>
      <c r="AA1035" s="10"/>
      <c r="AB1035" s="21"/>
    </row>
    <row r="1036" spans="1:28" ht="15" customHeight="1" thickBot="1" x14ac:dyDescent="0.25">
      <c r="A1036" s="238" t="s">
        <v>521</v>
      </c>
      <c r="B1036" s="163"/>
      <c r="C1036" s="3"/>
      <c r="D1036" s="3"/>
      <c r="E1036" s="3"/>
      <c r="F1036" s="3"/>
      <c r="G1036" s="3"/>
      <c r="H1036" s="3"/>
      <c r="I1036" s="164"/>
      <c r="J1036" s="1">
        <f t="shared" si="90"/>
        <v>0</v>
      </c>
      <c r="K1036" s="1">
        <f t="shared" si="91"/>
        <v>0</v>
      </c>
      <c r="L1036" s="1141"/>
      <c r="M1036" s="1142"/>
      <c r="N1036" s="1142"/>
      <c r="O1036" s="1143"/>
      <c r="Q1036" s="231"/>
      <c r="R1036" s="3"/>
      <c r="S1036" s="3" t="s">
        <v>532</v>
      </c>
      <c r="T1036" s="3"/>
      <c r="U1036" s="3"/>
      <c r="V1036" s="3"/>
      <c r="W1036" s="3"/>
      <c r="X1036" s="3"/>
      <c r="Y1036" s="3"/>
      <c r="Z1036" s="3" t="s">
        <v>532</v>
      </c>
      <c r="AA1036" s="14"/>
      <c r="AB1036" s="15"/>
    </row>
    <row r="1037" spans="1:28" ht="15" customHeight="1" x14ac:dyDescent="0.2">
      <c r="C1037" s="1">
        <f>SUM(C1026:C1036)</f>
        <v>0</v>
      </c>
      <c r="D1037" s="1">
        <f>SUM(D1026:D1036)</f>
        <v>0</v>
      </c>
      <c r="E1037" s="1">
        <v>0</v>
      </c>
      <c r="F1037" s="1">
        <f>SUM(F1026:F1036)</f>
        <v>0</v>
      </c>
      <c r="G1037" s="1">
        <f>SUM(G1026:G1036)</f>
        <v>0</v>
      </c>
      <c r="H1037" s="1">
        <f>SUM(H1026:H1036)</f>
        <v>0</v>
      </c>
      <c r="I1037" s="1">
        <f>SUM(I1026:I1036)</f>
        <v>0</v>
      </c>
      <c r="J1037" s="1">
        <f t="shared" si="90"/>
        <v>0</v>
      </c>
      <c r="K1037" s="1">
        <f t="shared" si="91"/>
        <v>0</v>
      </c>
      <c r="Q1037" s="1" t="s">
        <v>532</v>
      </c>
    </row>
    <row r="1038" spans="1:28" ht="15" customHeight="1" thickBot="1" x14ac:dyDescent="0.25"/>
    <row r="1039" spans="1:28" ht="15" customHeight="1" thickBot="1" x14ac:dyDescent="0.25">
      <c r="A1039" s="1117" t="s">
        <v>1016</v>
      </c>
      <c r="B1039" s="1118"/>
      <c r="C1039" s="1118"/>
      <c r="D1039" s="1118"/>
      <c r="E1039" s="1118"/>
      <c r="F1039" s="1118"/>
      <c r="G1039" s="1111" t="s">
        <v>1650</v>
      </c>
      <c r="H1039" s="1112"/>
      <c r="I1039" s="1113"/>
      <c r="L1039" s="986" t="s">
        <v>588</v>
      </c>
      <c r="M1039" s="987"/>
      <c r="N1039" s="987"/>
      <c r="O1039" s="988"/>
    </row>
    <row r="1040" spans="1:28" ht="15" customHeight="1" thickBot="1" x14ac:dyDescent="0.25">
      <c r="A1040" s="231" t="s">
        <v>496</v>
      </c>
      <c r="B1040" s="232" t="s">
        <v>497</v>
      </c>
      <c r="C1040" s="233" t="s">
        <v>498</v>
      </c>
      <c r="D1040" s="233" t="s">
        <v>499</v>
      </c>
      <c r="E1040" s="233" t="s">
        <v>500</v>
      </c>
      <c r="F1040" s="233" t="s">
        <v>501</v>
      </c>
      <c r="G1040" s="234" t="s">
        <v>502</v>
      </c>
      <c r="H1040" s="234" t="s">
        <v>503</v>
      </c>
      <c r="I1040" s="235" t="s">
        <v>504</v>
      </c>
      <c r="L1040" s="989"/>
      <c r="M1040" s="990"/>
      <c r="N1040" s="990"/>
      <c r="O1040" s="991"/>
      <c r="Q1040" s="165" t="s">
        <v>1639</v>
      </c>
      <c r="R1040" s="333" t="s">
        <v>241</v>
      </c>
      <c r="S1040" s="333" t="s">
        <v>1300</v>
      </c>
      <c r="T1040" s="333" t="s">
        <v>500</v>
      </c>
      <c r="U1040" s="333" t="s">
        <v>1088</v>
      </c>
      <c r="V1040" s="333" t="s">
        <v>242</v>
      </c>
      <c r="W1040" s="333" t="s">
        <v>1089</v>
      </c>
      <c r="X1040" s="333" t="s">
        <v>756</v>
      </c>
      <c r="Y1040" s="333" t="s">
        <v>610</v>
      </c>
      <c r="Z1040" s="333" t="s">
        <v>591</v>
      </c>
      <c r="AA1040" s="229" t="s">
        <v>1587</v>
      </c>
    </row>
    <row r="1041" spans="1:31" ht="15" customHeight="1" x14ac:dyDescent="0.2">
      <c r="A1041" s="236" t="s">
        <v>521</v>
      </c>
      <c r="B1041" s="239" t="s">
        <v>617</v>
      </c>
      <c r="C1041" s="240">
        <v>8</v>
      </c>
      <c r="D1041" s="240">
        <v>5</v>
      </c>
      <c r="E1041" s="240">
        <v>3</v>
      </c>
      <c r="F1041" s="240">
        <v>0</v>
      </c>
      <c r="G1041" s="240">
        <v>22</v>
      </c>
      <c r="H1041" s="240">
        <v>8</v>
      </c>
      <c r="I1041" s="241">
        <v>13</v>
      </c>
      <c r="J1041" s="1">
        <f t="shared" ref="J1041:J1113" si="93">D1041+E1041+F1041</f>
        <v>8</v>
      </c>
      <c r="K1041" s="1">
        <f t="shared" ref="K1041:K1113" si="94">D1041*2+E1041</f>
        <v>13</v>
      </c>
      <c r="L1041" s="1135" t="s">
        <v>2513</v>
      </c>
      <c r="M1041" s="1136"/>
      <c r="N1041" s="1136"/>
      <c r="O1041" s="1137"/>
      <c r="Q1041" s="230" t="s">
        <v>241</v>
      </c>
      <c r="R1041" s="10"/>
      <c r="S1041" s="2"/>
      <c r="T1041" s="2"/>
      <c r="U1041" s="2"/>
      <c r="V1041" s="2"/>
      <c r="W1041" s="2"/>
      <c r="X1041" s="2" t="s">
        <v>532</v>
      </c>
      <c r="Y1041" s="2" t="s">
        <v>532</v>
      </c>
      <c r="Z1041" s="2" t="s">
        <v>532</v>
      </c>
      <c r="AA1041" s="162" t="s">
        <v>532</v>
      </c>
    </row>
    <row r="1042" spans="1:31" ht="15" customHeight="1" x14ac:dyDescent="0.2">
      <c r="A1042" s="237" t="s">
        <v>521</v>
      </c>
      <c r="B1042" s="242" t="s">
        <v>1023</v>
      </c>
      <c r="C1042" s="2">
        <v>10</v>
      </c>
      <c r="D1042" s="2">
        <v>5</v>
      </c>
      <c r="E1042" s="2">
        <v>3</v>
      </c>
      <c r="F1042" s="2">
        <v>2</v>
      </c>
      <c r="G1042" s="2">
        <v>25</v>
      </c>
      <c r="H1042" s="2">
        <v>16</v>
      </c>
      <c r="I1042" s="162">
        <v>13</v>
      </c>
      <c r="J1042" s="1">
        <f t="shared" si="93"/>
        <v>10</v>
      </c>
      <c r="K1042" s="1">
        <f t="shared" si="94"/>
        <v>13</v>
      </c>
      <c r="L1042" s="1138"/>
      <c r="M1042" s="1139"/>
      <c r="N1042" s="1139"/>
      <c r="O1042" s="1140"/>
      <c r="Q1042" s="230" t="s">
        <v>1300</v>
      </c>
      <c r="R1042" s="2"/>
      <c r="S1042" s="10"/>
      <c r="T1042" s="2"/>
      <c r="U1042" s="2"/>
      <c r="V1042" s="2"/>
      <c r="W1042" s="2"/>
      <c r="X1042" s="2"/>
      <c r="Y1042" s="2"/>
      <c r="Z1042" s="2"/>
      <c r="AA1042" s="162"/>
    </row>
    <row r="1043" spans="1:31" ht="15" customHeight="1" x14ac:dyDescent="0.2">
      <c r="A1043" s="237" t="s">
        <v>521</v>
      </c>
      <c r="B1043" s="242" t="s">
        <v>1200</v>
      </c>
      <c r="C1043" s="2">
        <v>10</v>
      </c>
      <c r="D1043" s="2">
        <v>5</v>
      </c>
      <c r="E1043" s="2">
        <v>2</v>
      </c>
      <c r="F1043" s="2">
        <v>3</v>
      </c>
      <c r="G1043" s="2">
        <v>18</v>
      </c>
      <c r="H1043" s="2">
        <v>12</v>
      </c>
      <c r="I1043" s="162">
        <v>12</v>
      </c>
      <c r="J1043" s="1">
        <f t="shared" si="93"/>
        <v>10</v>
      </c>
      <c r="K1043" s="1">
        <f t="shared" si="94"/>
        <v>12</v>
      </c>
      <c r="L1043" s="1138"/>
      <c r="M1043" s="1139"/>
      <c r="N1043" s="1139"/>
      <c r="O1043" s="1140"/>
      <c r="Q1043" s="230" t="s">
        <v>500</v>
      </c>
      <c r="R1043" s="2"/>
      <c r="S1043" s="2"/>
      <c r="T1043" s="10"/>
      <c r="U1043" s="20"/>
      <c r="V1043" s="2"/>
      <c r="W1043" s="2"/>
      <c r="X1043" s="2"/>
      <c r="Y1043" s="2"/>
      <c r="Z1043" s="2"/>
      <c r="AA1043" s="162"/>
    </row>
    <row r="1044" spans="1:31" ht="15" customHeight="1" x14ac:dyDescent="0.2">
      <c r="A1044" s="237" t="s">
        <v>521</v>
      </c>
      <c r="B1044" s="242" t="s">
        <v>1093</v>
      </c>
      <c r="C1044" s="2">
        <v>10</v>
      </c>
      <c r="D1044" s="2">
        <v>5</v>
      </c>
      <c r="E1044" s="2">
        <v>1</v>
      </c>
      <c r="F1044" s="2">
        <v>4</v>
      </c>
      <c r="G1044" s="2">
        <v>11</v>
      </c>
      <c r="H1044" s="2">
        <v>16</v>
      </c>
      <c r="I1044" s="162">
        <v>11</v>
      </c>
      <c r="J1044" s="1">
        <f t="shared" si="93"/>
        <v>10</v>
      </c>
      <c r="K1044" s="1">
        <f t="shared" si="94"/>
        <v>11</v>
      </c>
      <c r="L1044" s="1138"/>
      <c r="M1044" s="1139"/>
      <c r="N1044" s="1139"/>
      <c r="O1044" s="1140"/>
      <c r="Q1044" s="230" t="s">
        <v>1088</v>
      </c>
      <c r="R1044" s="2"/>
      <c r="S1044" s="2"/>
      <c r="T1044" s="2"/>
      <c r="U1044" s="10"/>
      <c r="V1044" s="2"/>
      <c r="W1044" s="2"/>
      <c r="X1044" s="2"/>
      <c r="Y1044" s="2"/>
      <c r="Z1044" s="2"/>
      <c r="AA1044" s="162"/>
    </row>
    <row r="1045" spans="1:31" ht="15" customHeight="1" x14ac:dyDescent="0.2">
      <c r="A1045" s="237" t="s">
        <v>521</v>
      </c>
      <c r="B1045" s="242" t="s">
        <v>244</v>
      </c>
      <c r="C1045" s="2">
        <v>10</v>
      </c>
      <c r="D1045" s="2">
        <v>3</v>
      </c>
      <c r="E1045" s="2">
        <v>4</v>
      </c>
      <c r="F1045" s="2">
        <v>3</v>
      </c>
      <c r="G1045" s="2">
        <v>13</v>
      </c>
      <c r="H1045" s="2">
        <v>13</v>
      </c>
      <c r="I1045" s="162">
        <v>10</v>
      </c>
      <c r="J1045" s="1">
        <f t="shared" si="93"/>
        <v>10</v>
      </c>
      <c r="K1045" s="1">
        <f t="shared" si="94"/>
        <v>10</v>
      </c>
      <c r="L1045" s="1138"/>
      <c r="M1045" s="1139"/>
      <c r="N1045" s="1139"/>
      <c r="O1045" s="1140"/>
      <c r="Q1045" s="230" t="s">
        <v>242</v>
      </c>
      <c r="R1045" s="2"/>
      <c r="S1045" s="2"/>
      <c r="T1045" s="2"/>
      <c r="U1045" s="2"/>
      <c r="V1045" s="10"/>
      <c r="W1045" s="2"/>
      <c r="X1045" s="2"/>
      <c r="Y1045" s="2"/>
      <c r="Z1045" s="2"/>
      <c r="AA1045" s="162"/>
    </row>
    <row r="1046" spans="1:31" ht="15" customHeight="1" x14ac:dyDescent="0.2">
      <c r="A1046" s="237" t="s">
        <v>521</v>
      </c>
      <c r="B1046" s="242" t="s">
        <v>1092</v>
      </c>
      <c r="C1046" s="2">
        <v>7</v>
      </c>
      <c r="D1046" s="2">
        <v>2</v>
      </c>
      <c r="E1046" s="2">
        <v>4</v>
      </c>
      <c r="F1046" s="2">
        <v>1</v>
      </c>
      <c r="G1046" s="2">
        <v>10</v>
      </c>
      <c r="H1046" s="2">
        <v>8</v>
      </c>
      <c r="I1046" s="162">
        <v>8</v>
      </c>
      <c r="J1046" s="1">
        <f t="shared" si="93"/>
        <v>7</v>
      </c>
      <c r="K1046" s="1">
        <f t="shared" si="94"/>
        <v>8</v>
      </c>
      <c r="L1046" s="1138"/>
      <c r="M1046" s="1139"/>
      <c r="N1046" s="1139"/>
      <c r="O1046" s="1140"/>
      <c r="Q1046" s="230" t="s">
        <v>1089</v>
      </c>
      <c r="R1046" s="2"/>
      <c r="S1046" s="2"/>
      <c r="T1046" s="2"/>
      <c r="U1046" s="2"/>
      <c r="V1046" s="2"/>
      <c r="W1046" s="10"/>
      <c r="X1046" s="2"/>
      <c r="Y1046" s="2"/>
      <c r="Z1046" s="2"/>
      <c r="AA1046" s="162"/>
    </row>
    <row r="1047" spans="1:31" ht="15" customHeight="1" x14ac:dyDescent="0.2">
      <c r="A1047" s="237" t="s">
        <v>521</v>
      </c>
      <c r="B1047" s="242" t="s">
        <v>1589</v>
      </c>
      <c r="C1047" s="2">
        <v>9</v>
      </c>
      <c r="D1047" s="2">
        <v>1</v>
      </c>
      <c r="E1047" s="2">
        <v>5</v>
      </c>
      <c r="F1047" s="2">
        <v>3</v>
      </c>
      <c r="G1047" s="2">
        <v>12</v>
      </c>
      <c r="H1047" s="2">
        <v>16</v>
      </c>
      <c r="I1047" s="162">
        <v>7</v>
      </c>
      <c r="J1047" s="1">
        <f t="shared" si="93"/>
        <v>9</v>
      </c>
      <c r="K1047" s="1">
        <f t="shared" si="94"/>
        <v>7</v>
      </c>
      <c r="L1047" s="1138"/>
      <c r="M1047" s="1139"/>
      <c r="N1047" s="1139"/>
      <c r="O1047" s="1140"/>
      <c r="Q1047" s="230" t="s">
        <v>756</v>
      </c>
      <c r="R1047" s="2" t="s">
        <v>532</v>
      </c>
      <c r="S1047" s="2"/>
      <c r="T1047" s="2"/>
      <c r="U1047" s="2"/>
      <c r="V1047" s="2"/>
      <c r="W1047" s="2"/>
      <c r="X1047" s="10"/>
      <c r="Y1047" s="20"/>
      <c r="Z1047" s="2"/>
      <c r="AA1047" s="162"/>
    </row>
    <row r="1048" spans="1:31" ht="15" customHeight="1" x14ac:dyDescent="0.2">
      <c r="A1048" s="237" t="s">
        <v>521</v>
      </c>
      <c r="B1048" s="242" t="s">
        <v>1094</v>
      </c>
      <c r="C1048" s="2">
        <v>7</v>
      </c>
      <c r="D1048" s="2">
        <v>1</v>
      </c>
      <c r="E1048" s="2">
        <v>3</v>
      </c>
      <c r="F1048" s="2">
        <v>3</v>
      </c>
      <c r="G1048" s="2">
        <v>8</v>
      </c>
      <c r="H1048" s="2">
        <v>8</v>
      </c>
      <c r="I1048" s="162">
        <v>5</v>
      </c>
      <c r="J1048" s="1">
        <f t="shared" si="93"/>
        <v>7</v>
      </c>
      <c r="K1048" s="1">
        <f t="shared" si="94"/>
        <v>5</v>
      </c>
      <c r="L1048" s="1138"/>
      <c r="M1048" s="1139"/>
      <c r="N1048" s="1139"/>
      <c r="O1048" s="1140"/>
      <c r="Q1048" s="230" t="s">
        <v>610</v>
      </c>
      <c r="R1048" s="2" t="s">
        <v>532</v>
      </c>
      <c r="S1048" s="2"/>
      <c r="T1048" s="2"/>
      <c r="U1048" s="2"/>
      <c r="V1048" s="2"/>
      <c r="W1048" s="2"/>
      <c r="X1048" s="2"/>
      <c r="Y1048" s="10"/>
      <c r="Z1048" s="2"/>
      <c r="AA1048" s="162"/>
    </row>
    <row r="1049" spans="1:31" ht="15" customHeight="1" x14ac:dyDescent="0.2">
      <c r="A1049" s="237" t="s">
        <v>521</v>
      </c>
      <c r="B1049" s="242" t="s">
        <v>1481</v>
      </c>
      <c r="C1049" s="2">
        <v>6</v>
      </c>
      <c r="D1049" s="2">
        <v>0</v>
      </c>
      <c r="E1049" s="2">
        <v>3</v>
      </c>
      <c r="F1049" s="2">
        <v>3</v>
      </c>
      <c r="G1049" s="2">
        <v>5</v>
      </c>
      <c r="H1049" s="2">
        <v>14</v>
      </c>
      <c r="I1049" s="162">
        <v>3</v>
      </c>
      <c r="J1049" s="1">
        <f t="shared" si="93"/>
        <v>6</v>
      </c>
      <c r="K1049" s="1">
        <f t="shared" si="94"/>
        <v>3</v>
      </c>
      <c r="L1049" s="1138"/>
      <c r="M1049" s="1139"/>
      <c r="N1049" s="1139"/>
      <c r="O1049" s="1140"/>
      <c r="Q1049" s="230" t="s">
        <v>591</v>
      </c>
      <c r="R1049" s="2" t="s">
        <v>532</v>
      </c>
      <c r="S1049" s="2"/>
      <c r="T1049" s="2"/>
      <c r="U1049" s="2"/>
      <c r="V1049" s="2"/>
      <c r="W1049" s="2"/>
      <c r="X1049" s="2"/>
      <c r="Y1049" s="2"/>
      <c r="Z1049" s="10"/>
      <c r="AA1049" s="21"/>
    </row>
    <row r="1050" spans="1:31" ht="15" customHeight="1" thickBot="1" x14ac:dyDescent="0.25">
      <c r="A1050" s="238" t="s">
        <v>521</v>
      </c>
      <c r="B1050" s="243" t="s">
        <v>245</v>
      </c>
      <c r="C1050" s="3">
        <v>7</v>
      </c>
      <c r="D1050" s="3">
        <v>0</v>
      </c>
      <c r="E1050" s="3">
        <v>2</v>
      </c>
      <c r="F1050" s="3">
        <v>5</v>
      </c>
      <c r="G1050" s="3">
        <v>3</v>
      </c>
      <c r="H1050" s="3">
        <v>15</v>
      </c>
      <c r="I1050" s="164">
        <v>2</v>
      </c>
      <c r="J1050" s="1">
        <f t="shared" si="93"/>
        <v>7</v>
      </c>
      <c r="K1050" s="1">
        <f t="shared" si="94"/>
        <v>2</v>
      </c>
      <c r="L1050" s="1141"/>
      <c r="M1050" s="1142"/>
      <c r="N1050" s="1142"/>
      <c r="O1050" s="1143"/>
      <c r="Q1050" s="231" t="s">
        <v>1587</v>
      </c>
      <c r="R1050" s="3" t="s">
        <v>532</v>
      </c>
      <c r="S1050" s="3"/>
      <c r="T1050" s="3"/>
      <c r="U1050" s="3"/>
      <c r="V1050" s="3"/>
      <c r="W1050" s="3"/>
      <c r="X1050" s="3"/>
      <c r="Y1050" s="3" t="s">
        <v>532</v>
      </c>
      <c r="Z1050" s="14"/>
      <c r="AA1050" s="15"/>
    </row>
    <row r="1051" spans="1:31" ht="15" customHeight="1" x14ac:dyDescent="0.2">
      <c r="C1051" s="1">
        <v>84</v>
      </c>
      <c r="D1051" s="1">
        <v>27</v>
      </c>
      <c r="E1051" s="1">
        <v>30</v>
      </c>
      <c r="F1051" s="1">
        <v>27</v>
      </c>
      <c r="G1051" s="1">
        <v>127</v>
      </c>
      <c r="H1051" s="1">
        <v>126</v>
      </c>
      <c r="I1051" s="1">
        <v>84</v>
      </c>
      <c r="J1051" s="1">
        <f t="shared" si="93"/>
        <v>84</v>
      </c>
      <c r="K1051" s="1">
        <f t="shared" si="94"/>
        <v>84</v>
      </c>
      <c r="L1051" s="156" t="s">
        <v>532</v>
      </c>
    </row>
    <row r="1052" spans="1:31" ht="15" customHeight="1" thickBot="1" x14ac:dyDescent="0.25">
      <c r="S1052" s="1" t="s">
        <v>532</v>
      </c>
    </row>
    <row r="1053" spans="1:31" ht="15" customHeight="1" thickBot="1" x14ac:dyDescent="0.25">
      <c r="A1053" s="1129" t="s">
        <v>66</v>
      </c>
      <c r="B1053" s="1130"/>
      <c r="C1053" s="1130"/>
      <c r="D1053" s="1130"/>
      <c r="E1053" s="1130"/>
      <c r="F1053" s="1130"/>
      <c r="G1053" s="1126" t="s">
        <v>1650</v>
      </c>
      <c r="H1053" s="1127"/>
      <c r="I1053" s="1128"/>
      <c r="L1053" s="945" t="s">
        <v>495</v>
      </c>
      <c r="M1053" s="946"/>
      <c r="N1053" s="946"/>
      <c r="O1053" s="947"/>
    </row>
    <row r="1054" spans="1:31" ht="15" customHeight="1" thickBot="1" x14ac:dyDescent="0.25">
      <c r="A1054" s="281" t="s">
        <v>496</v>
      </c>
      <c r="B1054" s="282" t="s">
        <v>497</v>
      </c>
      <c r="C1054" s="283" t="s">
        <v>498</v>
      </c>
      <c r="D1054" s="283" t="s">
        <v>499</v>
      </c>
      <c r="E1054" s="283" t="s">
        <v>500</v>
      </c>
      <c r="F1054" s="283" t="s">
        <v>501</v>
      </c>
      <c r="G1054" s="284" t="s">
        <v>502</v>
      </c>
      <c r="H1054" s="284" t="s">
        <v>503</v>
      </c>
      <c r="I1054" s="285" t="s">
        <v>504</v>
      </c>
      <c r="L1054" s="948"/>
      <c r="M1054" s="949"/>
      <c r="N1054" s="949"/>
      <c r="O1054" s="950"/>
      <c r="Q1054" s="165" t="s">
        <v>1639</v>
      </c>
      <c r="R1054" s="287" t="s">
        <v>1502</v>
      </c>
      <c r="S1054" s="287" t="s">
        <v>541</v>
      </c>
      <c r="T1054" s="287" t="s">
        <v>1590</v>
      </c>
      <c r="U1054" s="287" t="s">
        <v>861</v>
      </c>
      <c r="V1054" s="287" t="s">
        <v>542</v>
      </c>
      <c r="W1054" s="287" t="s">
        <v>744</v>
      </c>
      <c r="X1054" s="287" t="s">
        <v>733</v>
      </c>
      <c r="Y1054" s="287" t="s">
        <v>847</v>
      </c>
      <c r="Z1054" s="287" t="s">
        <v>500</v>
      </c>
      <c r="AA1054" s="287" t="s">
        <v>1028</v>
      </c>
      <c r="AB1054" s="287" t="s">
        <v>990</v>
      </c>
      <c r="AC1054" s="287" t="s">
        <v>811</v>
      </c>
      <c r="AD1054" s="287" t="s">
        <v>704</v>
      </c>
      <c r="AE1054" s="288" t="s">
        <v>646</v>
      </c>
    </row>
    <row r="1055" spans="1:31" ht="15" customHeight="1" x14ac:dyDescent="0.2">
      <c r="A1055" s="289">
        <v>1</v>
      </c>
      <c r="B1055" s="239" t="s">
        <v>1668</v>
      </c>
      <c r="C1055" s="240"/>
      <c r="D1055" s="240"/>
      <c r="E1055" s="240"/>
      <c r="F1055" s="240"/>
      <c r="G1055" s="240"/>
      <c r="H1055" s="240"/>
      <c r="I1055" s="241"/>
      <c r="J1055" s="1">
        <f t="shared" si="93"/>
        <v>0</v>
      </c>
      <c r="K1055" s="1">
        <f t="shared" si="94"/>
        <v>0</v>
      </c>
      <c r="L1055" s="1135" t="s">
        <v>528</v>
      </c>
      <c r="M1055" s="1136"/>
      <c r="N1055" s="1136"/>
      <c r="O1055" s="1137"/>
      <c r="Q1055" s="286" t="s">
        <v>1502</v>
      </c>
      <c r="R1055" s="10"/>
      <c r="S1055" s="2"/>
      <c r="T1055" s="2"/>
      <c r="U1055" s="2"/>
      <c r="V1055" s="2"/>
      <c r="W1055" s="2"/>
      <c r="X1055" s="2" t="s">
        <v>532</v>
      </c>
      <c r="Y1055" s="2" t="s">
        <v>532</v>
      </c>
      <c r="Z1055" s="2" t="s">
        <v>532</v>
      </c>
      <c r="AA1055" s="2"/>
      <c r="AB1055" s="2"/>
      <c r="AC1055" s="2"/>
      <c r="AD1055" s="2"/>
      <c r="AE1055" s="162"/>
    </row>
    <row r="1056" spans="1:31" ht="15" customHeight="1" x14ac:dyDescent="0.2">
      <c r="A1056" s="279" t="s">
        <v>521</v>
      </c>
      <c r="B1056" s="242" t="s">
        <v>1509</v>
      </c>
      <c r="C1056" s="2"/>
      <c r="D1056" s="2"/>
      <c r="E1056" s="2"/>
      <c r="F1056" s="2"/>
      <c r="G1056" s="2"/>
      <c r="H1056" s="2"/>
      <c r="I1056" s="162"/>
      <c r="J1056" s="1">
        <f t="shared" si="93"/>
        <v>0</v>
      </c>
      <c r="K1056" s="1">
        <f t="shared" si="94"/>
        <v>0</v>
      </c>
      <c r="L1056" s="1138"/>
      <c r="M1056" s="1139"/>
      <c r="N1056" s="1139"/>
      <c r="O1056" s="1140"/>
      <c r="Q1056" s="286" t="s">
        <v>541</v>
      </c>
      <c r="R1056" s="2"/>
      <c r="S1056" s="10"/>
      <c r="T1056" s="2"/>
      <c r="U1056" s="2"/>
      <c r="V1056" s="2"/>
      <c r="W1056" s="2"/>
      <c r="X1056" s="2"/>
      <c r="Y1056" s="2"/>
      <c r="Z1056" s="2"/>
      <c r="AA1056" s="2"/>
      <c r="AB1056" s="2"/>
      <c r="AC1056" s="2"/>
      <c r="AD1056" s="2"/>
      <c r="AE1056" s="162"/>
    </row>
    <row r="1057" spans="1:31" ht="15" customHeight="1" x14ac:dyDescent="0.2">
      <c r="A1057" s="279" t="s">
        <v>521</v>
      </c>
      <c r="B1057" s="242" t="s">
        <v>1102</v>
      </c>
      <c r="C1057" s="2"/>
      <c r="D1057" s="2"/>
      <c r="E1057" s="2"/>
      <c r="F1057" s="2"/>
      <c r="G1057" s="2"/>
      <c r="H1057" s="2"/>
      <c r="I1057" s="162"/>
      <c r="J1057" s="1">
        <f t="shared" si="93"/>
        <v>0</v>
      </c>
      <c r="K1057" s="1">
        <f t="shared" si="94"/>
        <v>0</v>
      </c>
      <c r="L1057" s="1138"/>
      <c r="M1057" s="1139"/>
      <c r="N1057" s="1139"/>
      <c r="O1057" s="1140"/>
      <c r="Q1057" s="286" t="s">
        <v>1590</v>
      </c>
      <c r="R1057" s="2"/>
      <c r="S1057" s="2"/>
      <c r="T1057" s="10"/>
      <c r="U1057" s="20"/>
      <c r="V1057" s="2"/>
      <c r="W1057" s="2"/>
      <c r="X1057" s="2"/>
      <c r="Y1057" s="2"/>
      <c r="Z1057" s="2"/>
      <c r="AA1057" s="2"/>
      <c r="AB1057" s="2"/>
      <c r="AC1057" s="2"/>
      <c r="AD1057" s="2"/>
      <c r="AE1057" s="162"/>
    </row>
    <row r="1058" spans="1:31" ht="15" customHeight="1" x14ac:dyDescent="0.2">
      <c r="A1058" s="279" t="s">
        <v>521</v>
      </c>
      <c r="B1058" s="242" t="s">
        <v>1592</v>
      </c>
      <c r="C1058" s="2"/>
      <c r="D1058" s="2"/>
      <c r="E1058" s="2"/>
      <c r="F1058" s="2"/>
      <c r="G1058" s="2"/>
      <c r="H1058" s="2"/>
      <c r="I1058" s="162"/>
      <c r="J1058" s="1">
        <f t="shared" si="93"/>
        <v>0</v>
      </c>
      <c r="K1058" s="1">
        <f t="shared" si="94"/>
        <v>0</v>
      </c>
      <c r="L1058" s="1138"/>
      <c r="M1058" s="1139"/>
      <c r="N1058" s="1139"/>
      <c r="O1058" s="1140"/>
      <c r="Q1058" s="286" t="s">
        <v>861</v>
      </c>
      <c r="R1058" s="2"/>
      <c r="S1058" s="2"/>
      <c r="T1058" s="2"/>
      <c r="U1058" s="10"/>
      <c r="V1058" s="2"/>
      <c r="W1058" s="2"/>
      <c r="X1058" s="2"/>
      <c r="Y1058" s="2"/>
      <c r="Z1058" s="2"/>
      <c r="AA1058" s="2"/>
      <c r="AB1058" s="2"/>
      <c r="AC1058" s="2"/>
      <c r="AD1058" s="2"/>
      <c r="AE1058" s="162"/>
    </row>
    <row r="1059" spans="1:31" ht="15" customHeight="1" x14ac:dyDescent="0.2">
      <c r="A1059" s="279" t="s">
        <v>521</v>
      </c>
      <c r="B1059" s="242" t="s">
        <v>1649</v>
      </c>
      <c r="C1059" s="2"/>
      <c r="D1059" s="2"/>
      <c r="E1059" s="2"/>
      <c r="F1059" s="2"/>
      <c r="G1059" s="2"/>
      <c r="H1059" s="2"/>
      <c r="I1059" s="162"/>
      <c r="J1059" s="1">
        <f t="shared" si="93"/>
        <v>0</v>
      </c>
      <c r="K1059" s="1">
        <f t="shared" si="94"/>
        <v>0</v>
      </c>
      <c r="L1059" s="1138"/>
      <c r="M1059" s="1139"/>
      <c r="N1059" s="1139"/>
      <c r="O1059" s="1140"/>
      <c r="Q1059" s="286" t="s">
        <v>542</v>
      </c>
      <c r="R1059" s="2"/>
      <c r="S1059" s="2"/>
      <c r="T1059" s="2"/>
      <c r="U1059" s="2"/>
      <c r="V1059" s="10"/>
      <c r="W1059" s="2"/>
      <c r="X1059" s="2"/>
      <c r="Y1059" s="2"/>
      <c r="Z1059" s="2"/>
      <c r="AA1059" s="2"/>
      <c r="AB1059" s="2"/>
      <c r="AC1059" s="2"/>
      <c r="AD1059" s="2"/>
      <c r="AE1059" s="162"/>
    </row>
    <row r="1060" spans="1:31" ht="15" customHeight="1" x14ac:dyDescent="0.2">
      <c r="A1060" s="279" t="s">
        <v>521</v>
      </c>
      <c r="B1060" s="242" t="s">
        <v>829</v>
      </c>
      <c r="C1060" s="2"/>
      <c r="D1060" s="2"/>
      <c r="E1060" s="2"/>
      <c r="F1060" s="2"/>
      <c r="G1060" s="2"/>
      <c r="H1060" s="2"/>
      <c r="I1060" s="162"/>
      <c r="J1060" s="1">
        <f t="shared" si="93"/>
        <v>0</v>
      </c>
      <c r="K1060" s="1">
        <f t="shared" si="94"/>
        <v>0</v>
      </c>
      <c r="L1060" s="1138"/>
      <c r="M1060" s="1139"/>
      <c r="N1060" s="1139"/>
      <c r="O1060" s="1140"/>
      <c r="Q1060" s="286" t="s">
        <v>744</v>
      </c>
      <c r="R1060" s="2"/>
      <c r="S1060" s="2"/>
      <c r="T1060" s="2"/>
      <c r="U1060" s="2"/>
      <c r="V1060" s="2"/>
      <c r="W1060" s="10"/>
      <c r="X1060" s="2"/>
      <c r="Y1060" s="2"/>
      <c r="Z1060" s="2"/>
      <c r="AA1060" s="2"/>
      <c r="AB1060" s="2"/>
      <c r="AC1060" s="2"/>
      <c r="AD1060" s="2"/>
      <c r="AE1060" s="162"/>
    </row>
    <row r="1061" spans="1:31" ht="15" customHeight="1" x14ac:dyDescent="0.2">
      <c r="A1061" s="279" t="s">
        <v>521</v>
      </c>
      <c r="B1061" s="242" t="s">
        <v>823</v>
      </c>
      <c r="C1061" s="2"/>
      <c r="D1061" s="2"/>
      <c r="E1061" s="2"/>
      <c r="F1061" s="2"/>
      <c r="G1061" s="2"/>
      <c r="H1061" s="2"/>
      <c r="I1061" s="162"/>
      <c r="J1061" s="1">
        <f t="shared" si="93"/>
        <v>0</v>
      </c>
      <c r="K1061" s="1">
        <f t="shared" si="94"/>
        <v>0</v>
      </c>
      <c r="L1061" s="1138"/>
      <c r="M1061" s="1139"/>
      <c r="N1061" s="1139"/>
      <c r="O1061" s="1140"/>
      <c r="Q1061" s="286" t="s">
        <v>733</v>
      </c>
      <c r="R1061" s="2" t="s">
        <v>532</v>
      </c>
      <c r="S1061" s="2"/>
      <c r="T1061" s="2"/>
      <c r="U1061" s="2"/>
      <c r="V1061" s="2"/>
      <c r="W1061" s="2"/>
      <c r="X1061" s="10"/>
      <c r="Y1061" s="20"/>
      <c r="Z1061" s="2"/>
      <c r="AA1061" s="2"/>
      <c r="AB1061" s="2"/>
      <c r="AC1061" s="2"/>
      <c r="AD1061" s="2"/>
      <c r="AE1061" s="162"/>
    </row>
    <row r="1062" spans="1:31" ht="15" customHeight="1" x14ac:dyDescent="0.2">
      <c r="A1062" s="279" t="s">
        <v>521</v>
      </c>
      <c r="B1062" s="242" t="s">
        <v>392</v>
      </c>
      <c r="C1062" s="2"/>
      <c r="D1062" s="2"/>
      <c r="E1062" s="2"/>
      <c r="F1062" s="2"/>
      <c r="G1062" s="2"/>
      <c r="H1062" s="2"/>
      <c r="I1062" s="162"/>
      <c r="J1062" s="1">
        <f t="shared" si="93"/>
        <v>0</v>
      </c>
      <c r="K1062" s="1">
        <f t="shared" si="94"/>
        <v>0</v>
      </c>
      <c r="L1062" s="1138"/>
      <c r="M1062" s="1139"/>
      <c r="N1062" s="1139"/>
      <c r="O1062" s="1140"/>
      <c r="Q1062" s="286" t="s">
        <v>847</v>
      </c>
      <c r="R1062" s="2" t="s">
        <v>532</v>
      </c>
      <c r="S1062" s="2"/>
      <c r="T1062" s="2"/>
      <c r="U1062" s="2"/>
      <c r="V1062" s="2"/>
      <c r="W1062" s="2"/>
      <c r="X1062" s="2"/>
      <c r="Y1062" s="10"/>
      <c r="Z1062" s="2"/>
      <c r="AA1062" s="2"/>
      <c r="AB1062" s="2"/>
      <c r="AC1062" s="2"/>
      <c r="AD1062" s="2"/>
      <c r="AE1062" s="162"/>
    </row>
    <row r="1063" spans="1:31" ht="15" customHeight="1" x14ac:dyDescent="0.2">
      <c r="A1063" s="279" t="s">
        <v>521</v>
      </c>
      <c r="B1063" s="242" t="s">
        <v>737</v>
      </c>
      <c r="C1063" s="2"/>
      <c r="D1063" s="2"/>
      <c r="E1063" s="2"/>
      <c r="F1063" s="2"/>
      <c r="G1063" s="2"/>
      <c r="H1063" s="2"/>
      <c r="I1063" s="162"/>
      <c r="J1063" s="1">
        <f t="shared" si="93"/>
        <v>0</v>
      </c>
      <c r="K1063" s="1">
        <f t="shared" si="94"/>
        <v>0</v>
      </c>
      <c r="L1063" s="1138"/>
      <c r="M1063" s="1139"/>
      <c r="N1063" s="1139"/>
      <c r="O1063" s="1140"/>
      <c r="Q1063" s="286" t="s">
        <v>500</v>
      </c>
      <c r="R1063" s="2" t="s">
        <v>532</v>
      </c>
      <c r="S1063" s="2"/>
      <c r="T1063" s="2"/>
      <c r="U1063" s="2"/>
      <c r="V1063" s="2"/>
      <c r="W1063" s="2"/>
      <c r="X1063" s="2"/>
      <c r="Y1063" s="2"/>
      <c r="Z1063" s="10"/>
      <c r="AA1063" s="2"/>
      <c r="AB1063" s="2"/>
      <c r="AC1063" s="2"/>
      <c r="AD1063" s="2"/>
      <c r="AE1063" s="162"/>
    </row>
    <row r="1064" spans="1:31" ht="15" customHeight="1" x14ac:dyDescent="0.2">
      <c r="A1064" s="279" t="s">
        <v>521</v>
      </c>
      <c r="B1064" s="242" t="s">
        <v>1036</v>
      </c>
      <c r="C1064" s="2"/>
      <c r="D1064" s="2"/>
      <c r="E1064" s="2"/>
      <c r="F1064" s="2"/>
      <c r="G1064" s="2"/>
      <c r="H1064" s="2"/>
      <c r="I1064" s="162"/>
      <c r="J1064" s="1">
        <f t="shared" si="93"/>
        <v>0</v>
      </c>
      <c r="K1064" s="1">
        <f t="shared" si="94"/>
        <v>0</v>
      </c>
      <c r="L1064" s="1138"/>
      <c r="M1064" s="1139"/>
      <c r="N1064" s="1139"/>
      <c r="O1064" s="1140"/>
      <c r="Q1064" s="286" t="s">
        <v>1028</v>
      </c>
      <c r="R1064" s="2"/>
      <c r="S1064" s="2"/>
      <c r="T1064" s="2"/>
      <c r="U1064" s="2"/>
      <c r="V1064" s="2"/>
      <c r="W1064" s="2"/>
      <c r="X1064" s="2"/>
      <c r="Y1064" s="2"/>
      <c r="Z1064" s="2"/>
      <c r="AA1064" s="10"/>
      <c r="AB1064" s="2"/>
      <c r="AC1064" s="2"/>
      <c r="AD1064" s="2"/>
      <c r="AE1064" s="162"/>
    </row>
    <row r="1065" spans="1:31" ht="15" customHeight="1" x14ac:dyDescent="0.2">
      <c r="A1065" s="279" t="s">
        <v>521</v>
      </c>
      <c r="B1065" s="242" t="s">
        <v>70</v>
      </c>
      <c r="C1065" s="2"/>
      <c r="D1065" s="2"/>
      <c r="E1065" s="2"/>
      <c r="F1065" s="2"/>
      <c r="G1065" s="2"/>
      <c r="H1065" s="2"/>
      <c r="I1065" s="162"/>
      <c r="J1065" s="1">
        <f t="shared" si="93"/>
        <v>0</v>
      </c>
      <c r="K1065" s="1">
        <f t="shared" si="94"/>
        <v>0</v>
      </c>
      <c r="L1065" s="1138"/>
      <c r="M1065" s="1139"/>
      <c r="N1065" s="1139"/>
      <c r="O1065" s="1140"/>
      <c r="Q1065" s="286" t="s">
        <v>990</v>
      </c>
      <c r="R1065" s="2"/>
      <c r="S1065" s="2"/>
      <c r="T1065" s="2"/>
      <c r="U1065" s="2"/>
      <c r="V1065" s="2"/>
      <c r="W1065" s="2"/>
      <c r="X1065" s="2"/>
      <c r="Y1065" s="2"/>
      <c r="Z1065" s="2"/>
      <c r="AA1065" s="2"/>
      <c r="AB1065" s="10"/>
      <c r="AC1065" s="20"/>
      <c r="AD1065" s="2"/>
      <c r="AE1065" s="162"/>
    </row>
    <row r="1066" spans="1:31" ht="15" customHeight="1" x14ac:dyDescent="0.2">
      <c r="A1066" s="279" t="s">
        <v>521</v>
      </c>
      <c r="B1066" s="242" t="s">
        <v>247</v>
      </c>
      <c r="C1066" s="2"/>
      <c r="D1066" s="2"/>
      <c r="E1066" s="2"/>
      <c r="F1066" s="2"/>
      <c r="G1066" s="2"/>
      <c r="H1066" s="2"/>
      <c r="I1066" s="162"/>
      <c r="J1066" s="1">
        <f t="shared" si="93"/>
        <v>0</v>
      </c>
      <c r="K1066" s="1">
        <f t="shared" si="94"/>
        <v>0</v>
      </c>
      <c r="L1066" s="1138"/>
      <c r="M1066" s="1139"/>
      <c r="N1066" s="1139"/>
      <c r="O1066" s="1140"/>
      <c r="Q1066" s="286" t="s">
        <v>811</v>
      </c>
      <c r="R1066" s="2"/>
      <c r="S1066" s="2"/>
      <c r="T1066" s="2" t="s">
        <v>532</v>
      </c>
      <c r="U1066" s="2"/>
      <c r="V1066" s="2"/>
      <c r="W1066" s="2"/>
      <c r="X1066" s="2"/>
      <c r="Y1066" s="2"/>
      <c r="Z1066" s="2"/>
      <c r="AA1066" s="2"/>
      <c r="AB1066" s="2"/>
      <c r="AC1066" s="10"/>
      <c r="AD1066" s="2"/>
      <c r="AE1066" s="162"/>
    </row>
    <row r="1067" spans="1:31" ht="15" customHeight="1" x14ac:dyDescent="0.2">
      <c r="A1067" s="279" t="s">
        <v>521</v>
      </c>
      <c r="B1067" s="242" t="s">
        <v>1507</v>
      </c>
      <c r="C1067" s="2"/>
      <c r="D1067" s="2"/>
      <c r="E1067" s="2"/>
      <c r="F1067" s="2"/>
      <c r="G1067" s="2"/>
      <c r="H1067" s="2"/>
      <c r="I1067" s="162"/>
      <c r="J1067" s="1">
        <f t="shared" si="93"/>
        <v>0</v>
      </c>
      <c r="K1067" s="1">
        <f t="shared" si="94"/>
        <v>0</v>
      </c>
      <c r="L1067" s="1138"/>
      <c r="M1067" s="1139"/>
      <c r="N1067" s="1139"/>
      <c r="O1067" s="1140"/>
      <c r="Q1067" s="286" t="s">
        <v>704</v>
      </c>
      <c r="R1067" s="2"/>
      <c r="S1067" s="2"/>
      <c r="T1067" s="2"/>
      <c r="U1067" s="2"/>
      <c r="V1067" s="2"/>
      <c r="W1067" s="2"/>
      <c r="X1067" s="2"/>
      <c r="Y1067" s="2"/>
      <c r="Z1067" s="2"/>
      <c r="AA1067" s="2"/>
      <c r="AB1067" s="2"/>
      <c r="AC1067" s="2"/>
      <c r="AD1067" s="10"/>
      <c r="AE1067" s="21"/>
    </row>
    <row r="1068" spans="1:31" ht="15" customHeight="1" thickBot="1" x14ac:dyDescent="0.25">
      <c r="A1068" s="280" t="s">
        <v>521</v>
      </c>
      <c r="B1068" s="243" t="s">
        <v>1669</v>
      </c>
      <c r="C1068" s="3"/>
      <c r="D1068" s="3"/>
      <c r="E1068" s="3"/>
      <c r="F1068" s="3"/>
      <c r="G1068" s="3"/>
      <c r="H1068" s="3"/>
      <c r="I1068" s="164"/>
      <c r="J1068" s="1">
        <f t="shared" si="93"/>
        <v>0</v>
      </c>
      <c r="K1068" s="1">
        <f t="shared" si="94"/>
        <v>0</v>
      </c>
      <c r="L1068" s="1141"/>
      <c r="M1068" s="1142"/>
      <c r="N1068" s="1142"/>
      <c r="O1068" s="1143"/>
      <c r="Q1068" s="281" t="s">
        <v>646</v>
      </c>
      <c r="R1068" s="3"/>
      <c r="S1068" s="3"/>
      <c r="T1068" s="3"/>
      <c r="U1068" s="3"/>
      <c r="V1068" s="3"/>
      <c r="W1068" s="3"/>
      <c r="X1068" s="3"/>
      <c r="Y1068" s="3"/>
      <c r="Z1068" s="3"/>
      <c r="AA1068" s="3"/>
      <c r="AB1068" s="3"/>
      <c r="AC1068" s="3" t="s">
        <v>532</v>
      </c>
      <c r="AD1068" s="14"/>
      <c r="AE1068" s="15"/>
    </row>
    <row r="1069" spans="1:31" ht="15" customHeight="1" x14ac:dyDescent="0.2">
      <c r="C1069" s="1">
        <f t="shared" ref="C1069:I1069" si="95">SUM(C1055:C1068)</f>
        <v>0</v>
      </c>
      <c r="D1069" s="1">
        <f t="shared" si="95"/>
        <v>0</v>
      </c>
      <c r="E1069" s="1">
        <f t="shared" si="95"/>
        <v>0</v>
      </c>
      <c r="F1069" s="1">
        <f t="shared" si="95"/>
        <v>0</v>
      </c>
      <c r="G1069" s="1">
        <f t="shared" si="95"/>
        <v>0</v>
      </c>
      <c r="H1069" s="1">
        <f t="shared" si="95"/>
        <v>0</v>
      </c>
      <c r="I1069" s="1">
        <f t="shared" si="95"/>
        <v>0</v>
      </c>
      <c r="J1069" s="1">
        <f t="shared" si="93"/>
        <v>0</v>
      </c>
      <c r="K1069" s="1">
        <f t="shared" si="94"/>
        <v>0</v>
      </c>
    </row>
    <row r="1070" spans="1:31" ht="15" customHeight="1" thickBot="1" x14ac:dyDescent="0.25"/>
    <row r="1071" spans="1:31" ht="15" customHeight="1" thickBot="1" x14ac:dyDescent="0.25">
      <c r="A1071" s="1147" t="s">
        <v>953</v>
      </c>
      <c r="B1071" s="1148"/>
      <c r="C1071" s="1148"/>
      <c r="D1071" s="1148"/>
      <c r="E1071" s="1148"/>
      <c r="F1071" s="1148"/>
      <c r="G1071" s="1144" t="s">
        <v>1650</v>
      </c>
      <c r="H1071" s="1145"/>
      <c r="I1071" s="1146"/>
      <c r="L1071" s="945" t="s">
        <v>495</v>
      </c>
      <c r="M1071" s="946"/>
      <c r="N1071" s="946"/>
      <c r="O1071" s="947"/>
    </row>
    <row r="1072" spans="1:31" ht="15" customHeight="1" thickBot="1" x14ac:dyDescent="0.25">
      <c r="A1072" s="341" t="s">
        <v>496</v>
      </c>
      <c r="B1072" s="342" t="s">
        <v>497</v>
      </c>
      <c r="C1072" s="343" t="s">
        <v>498</v>
      </c>
      <c r="D1072" s="343" t="s">
        <v>499</v>
      </c>
      <c r="E1072" s="343" t="s">
        <v>500</v>
      </c>
      <c r="F1072" s="343" t="s">
        <v>501</v>
      </c>
      <c r="G1072" s="344" t="s">
        <v>502</v>
      </c>
      <c r="H1072" s="344" t="s">
        <v>503</v>
      </c>
      <c r="I1072" s="345" t="s">
        <v>504</v>
      </c>
      <c r="L1072" s="948"/>
      <c r="M1072" s="949"/>
      <c r="N1072" s="949"/>
      <c r="O1072" s="950"/>
      <c r="Q1072" s="165" t="s">
        <v>1639</v>
      </c>
      <c r="R1072" s="293" t="s">
        <v>564</v>
      </c>
      <c r="S1072" s="293" t="s">
        <v>500</v>
      </c>
      <c r="T1072" s="293" t="s">
        <v>847</v>
      </c>
      <c r="U1072" s="293" t="s">
        <v>533</v>
      </c>
      <c r="V1072" s="294" t="s">
        <v>1214</v>
      </c>
    </row>
    <row r="1073" spans="1:31" ht="15" customHeight="1" x14ac:dyDescent="0.2">
      <c r="A1073" s="295" t="s">
        <v>577</v>
      </c>
      <c r="B1073" s="239" t="s">
        <v>79</v>
      </c>
      <c r="C1073" s="240"/>
      <c r="D1073" s="240"/>
      <c r="E1073" s="240"/>
      <c r="F1073" s="240"/>
      <c r="G1073" s="240"/>
      <c r="H1073" s="240"/>
      <c r="I1073" s="241"/>
      <c r="J1073" s="1">
        <f t="shared" ref="J1073:J1078" si="96">D1073+E1073+F1073</f>
        <v>0</v>
      </c>
      <c r="K1073" s="1">
        <f t="shared" ref="K1073:K1078" si="97">D1073*2+E1073</f>
        <v>0</v>
      </c>
      <c r="L1073" s="1135" t="s">
        <v>528</v>
      </c>
      <c r="M1073" s="1136"/>
      <c r="N1073" s="1136"/>
      <c r="O1073" s="1137"/>
      <c r="Q1073" s="291" t="s">
        <v>564</v>
      </c>
      <c r="R1073" s="10"/>
      <c r="S1073" s="2"/>
      <c r="T1073" s="2"/>
      <c r="U1073" s="2"/>
      <c r="V1073" s="162"/>
    </row>
    <row r="1074" spans="1:31" ht="15" customHeight="1" x14ac:dyDescent="0.2">
      <c r="A1074" s="296" t="s">
        <v>521</v>
      </c>
      <c r="B1074" s="242" t="s">
        <v>1670</v>
      </c>
      <c r="C1074" s="2"/>
      <c r="D1074" s="2"/>
      <c r="E1074" s="2"/>
      <c r="F1074" s="2"/>
      <c r="G1074" s="2"/>
      <c r="H1074" s="2"/>
      <c r="I1074" s="162"/>
      <c r="J1074" s="1">
        <f t="shared" si="96"/>
        <v>0</v>
      </c>
      <c r="K1074" s="1">
        <f t="shared" si="97"/>
        <v>0</v>
      </c>
      <c r="L1074" s="1138"/>
      <c r="M1074" s="1139"/>
      <c r="N1074" s="1139"/>
      <c r="O1074" s="1140"/>
      <c r="Q1074" s="291" t="s">
        <v>500</v>
      </c>
      <c r="R1074" s="2"/>
      <c r="S1074" s="10"/>
      <c r="T1074" s="20"/>
      <c r="U1074" s="2"/>
      <c r="V1074" s="162"/>
    </row>
    <row r="1075" spans="1:31" ht="15" customHeight="1" x14ac:dyDescent="0.2">
      <c r="A1075" s="296" t="s">
        <v>521</v>
      </c>
      <c r="B1075" s="242" t="s">
        <v>39</v>
      </c>
      <c r="C1075" s="2"/>
      <c r="D1075" s="2"/>
      <c r="E1075" s="2"/>
      <c r="F1075" s="2"/>
      <c r="G1075" s="2"/>
      <c r="H1075" s="2"/>
      <c r="I1075" s="162"/>
      <c r="J1075" s="1">
        <f t="shared" si="96"/>
        <v>0</v>
      </c>
      <c r="K1075" s="1">
        <f t="shared" si="97"/>
        <v>0</v>
      </c>
      <c r="L1075" s="1138"/>
      <c r="M1075" s="1139"/>
      <c r="N1075" s="1139"/>
      <c r="O1075" s="1140"/>
      <c r="Q1075" s="291" t="s">
        <v>847</v>
      </c>
      <c r="R1075" s="2"/>
      <c r="S1075" s="2"/>
      <c r="T1075" s="10"/>
      <c r="U1075" s="2"/>
      <c r="V1075" s="162"/>
    </row>
    <row r="1076" spans="1:31" ht="15" customHeight="1" x14ac:dyDescent="0.2">
      <c r="A1076" s="296" t="s">
        <v>521</v>
      </c>
      <c r="B1076" s="242" t="s">
        <v>1598</v>
      </c>
      <c r="C1076" s="2"/>
      <c r="D1076" s="2"/>
      <c r="E1076" s="2"/>
      <c r="F1076" s="2"/>
      <c r="G1076" s="2"/>
      <c r="H1076" s="2"/>
      <c r="I1076" s="162"/>
      <c r="J1076" s="1">
        <f t="shared" si="96"/>
        <v>0</v>
      </c>
      <c r="K1076" s="1">
        <f t="shared" si="97"/>
        <v>0</v>
      </c>
      <c r="L1076" s="1138"/>
      <c r="M1076" s="1139"/>
      <c r="N1076" s="1139"/>
      <c r="O1076" s="1140"/>
      <c r="Q1076" s="291" t="s">
        <v>533</v>
      </c>
      <c r="R1076" s="2"/>
      <c r="S1076" s="2"/>
      <c r="T1076" s="2"/>
      <c r="U1076" s="10"/>
      <c r="V1076" s="21"/>
    </row>
    <row r="1077" spans="1:31" ht="15" customHeight="1" thickBot="1" x14ac:dyDescent="0.25">
      <c r="A1077" s="297" t="s">
        <v>521</v>
      </c>
      <c r="B1077" s="243" t="s">
        <v>42</v>
      </c>
      <c r="C1077" s="3"/>
      <c r="D1077" s="3"/>
      <c r="E1077" s="3"/>
      <c r="F1077" s="3"/>
      <c r="G1077" s="3"/>
      <c r="H1077" s="3"/>
      <c r="I1077" s="164"/>
      <c r="J1077" s="1">
        <f t="shared" si="96"/>
        <v>0</v>
      </c>
      <c r="K1077" s="1">
        <f t="shared" si="97"/>
        <v>0</v>
      </c>
      <c r="L1077" s="1141"/>
      <c r="M1077" s="1142"/>
      <c r="N1077" s="1142"/>
      <c r="O1077" s="1143"/>
      <c r="Q1077" s="292" t="s">
        <v>1214</v>
      </c>
      <c r="R1077" s="3"/>
      <c r="S1077" s="3"/>
      <c r="T1077" s="3" t="s">
        <v>532</v>
      </c>
      <c r="U1077" s="14"/>
      <c r="V1077" s="15"/>
    </row>
    <row r="1078" spans="1:31" ht="15" customHeight="1" x14ac:dyDescent="0.2">
      <c r="C1078" s="1">
        <f t="shared" ref="C1078:I1078" si="98">SUM(C1073:C1077)</f>
        <v>0</v>
      </c>
      <c r="D1078" s="1">
        <f t="shared" si="98"/>
        <v>0</v>
      </c>
      <c r="E1078" s="1">
        <f t="shared" si="98"/>
        <v>0</v>
      </c>
      <c r="F1078" s="1">
        <f t="shared" si="98"/>
        <v>0</v>
      </c>
      <c r="G1078" s="1">
        <f t="shared" si="98"/>
        <v>0</v>
      </c>
      <c r="H1078" s="1">
        <f t="shared" si="98"/>
        <v>0</v>
      </c>
      <c r="I1078" s="1">
        <f t="shared" si="98"/>
        <v>0</v>
      </c>
      <c r="J1078" s="1">
        <f t="shared" si="96"/>
        <v>0</v>
      </c>
      <c r="K1078" s="1">
        <f t="shared" si="97"/>
        <v>0</v>
      </c>
    </row>
    <row r="1079" spans="1:31" ht="15" customHeight="1" thickBot="1" x14ac:dyDescent="0.25"/>
    <row r="1080" spans="1:31" ht="15" customHeight="1" x14ac:dyDescent="0.2">
      <c r="A1080" s="1131" t="s">
        <v>491</v>
      </c>
      <c r="B1080" s="1132"/>
      <c r="C1080" s="1170" t="s">
        <v>1671</v>
      </c>
      <c r="D1080" s="1171"/>
      <c r="E1080" s="1171"/>
      <c r="F1080" s="1171"/>
      <c r="G1080" s="1171"/>
      <c r="H1080" s="1171"/>
      <c r="I1080" s="1172"/>
    </row>
    <row r="1081" spans="1:31" ht="15" customHeight="1" thickBot="1" x14ac:dyDescent="0.25">
      <c r="A1081" s="1133"/>
      <c r="B1081" s="1134"/>
      <c r="C1081" s="1173"/>
      <c r="D1081" s="1174"/>
      <c r="E1081" s="1174"/>
      <c r="F1081" s="1174"/>
      <c r="G1081" s="1174"/>
      <c r="H1081" s="1174"/>
      <c r="I1081" s="1175"/>
    </row>
    <row r="1082" spans="1:31" ht="15" customHeight="1" thickBot="1" x14ac:dyDescent="0.25"/>
    <row r="1083" spans="1:31" ht="15" customHeight="1" thickBot="1" x14ac:dyDescent="0.25">
      <c r="A1083" s="1149" t="s">
        <v>537</v>
      </c>
      <c r="B1083" s="1150"/>
      <c r="C1083" s="1150"/>
      <c r="D1083" s="1150"/>
      <c r="E1083" s="1150"/>
      <c r="F1083" s="1151"/>
      <c r="G1083" s="1149" t="s">
        <v>1671</v>
      </c>
      <c r="H1083" s="1150"/>
      <c r="I1083" s="1151"/>
      <c r="L1083" s="986" t="s">
        <v>588</v>
      </c>
      <c r="M1083" s="987"/>
      <c r="N1083" s="987"/>
      <c r="O1083" s="988"/>
    </row>
    <row r="1084" spans="1:31" ht="15" customHeight="1" thickBot="1" x14ac:dyDescent="0.25">
      <c r="A1084" s="335" t="s">
        <v>496</v>
      </c>
      <c r="B1084" s="337" t="s">
        <v>497</v>
      </c>
      <c r="C1084" s="335" t="s">
        <v>498</v>
      </c>
      <c r="D1084" s="335" t="s">
        <v>499</v>
      </c>
      <c r="E1084" s="335" t="s">
        <v>500</v>
      </c>
      <c r="F1084" s="335" t="s">
        <v>501</v>
      </c>
      <c r="G1084" s="335" t="s">
        <v>502</v>
      </c>
      <c r="H1084" s="335" t="s">
        <v>503</v>
      </c>
      <c r="I1084" s="335" t="s">
        <v>504</v>
      </c>
      <c r="L1084" s="989"/>
      <c r="M1084" s="990"/>
      <c r="N1084" s="990"/>
      <c r="O1084" s="991"/>
      <c r="Q1084" s="165" t="s">
        <v>1672</v>
      </c>
      <c r="R1084" s="333" t="s">
        <v>82</v>
      </c>
      <c r="S1084" s="333" t="s">
        <v>541</v>
      </c>
      <c r="T1084" s="333" t="s">
        <v>861</v>
      </c>
      <c r="U1084" s="333" t="s">
        <v>862</v>
      </c>
      <c r="V1084" s="333" t="s">
        <v>756</v>
      </c>
      <c r="W1084" s="333" t="s">
        <v>610</v>
      </c>
      <c r="X1084" s="333" t="s">
        <v>1111</v>
      </c>
      <c r="Y1084" s="333" t="s">
        <v>569</v>
      </c>
      <c r="Z1084" s="333" t="s">
        <v>702</v>
      </c>
      <c r="AA1084" s="333" t="s">
        <v>1112</v>
      </c>
      <c r="AB1084" s="333" t="s">
        <v>533</v>
      </c>
      <c r="AC1084" s="333" t="s">
        <v>1313</v>
      </c>
      <c r="AD1084" s="333" t="s">
        <v>612</v>
      </c>
      <c r="AE1084" s="229" t="s">
        <v>1214</v>
      </c>
    </row>
    <row r="1085" spans="1:31" ht="15" customHeight="1" x14ac:dyDescent="0.2">
      <c r="A1085" s="335">
        <v>1</v>
      </c>
      <c r="B1085" s="224" t="s">
        <v>1598</v>
      </c>
      <c r="C1085" s="2">
        <v>26</v>
      </c>
      <c r="D1085" s="2">
        <v>18</v>
      </c>
      <c r="E1085" s="2">
        <v>5</v>
      </c>
      <c r="F1085" s="2">
        <v>3</v>
      </c>
      <c r="G1085" s="2">
        <v>83</v>
      </c>
      <c r="H1085" s="2">
        <v>16</v>
      </c>
      <c r="I1085" s="2">
        <v>41</v>
      </c>
      <c r="J1085" s="1">
        <f t="shared" si="93"/>
        <v>26</v>
      </c>
      <c r="K1085" s="1">
        <f t="shared" si="94"/>
        <v>41</v>
      </c>
      <c r="L1085" s="1135" t="s">
        <v>1651</v>
      </c>
      <c r="M1085" s="1136"/>
      <c r="N1085" s="1136"/>
      <c r="O1085" s="1137"/>
      <c r="Q1085" s="230" t="s">
        <v>82</v>
      </c>
      <c r="R1085" s="10"/>
      <c r="S1085" s="2"/>
      <c r="T1085" s="2"/>
      <c r="U1085" s="2"/>
      <c r="V1085" s="2"/>
      <c r="W1085" s="2"/>
      <c r="X1085" s="2" t="s">
        <v>532</v>
      </c>
      <c r="Y1085" s="2" t="s">
        <v>532</v>
      </c>
      <c r="Z1085" s="2" t="s">
        <v>532</v>
      </c>
      <c r="AA1085" s="2"/>
      <c r="AB1085" s="2" t="s">
        <v>1207</v>
      </c>
      <c r="AC1085" s="2"/>
      <c r="AD1085" s="2"/>
      <c r="AE1085" s="162"/>
    </row>
    <row r="1086" spans="1:31" ht="15" customHeight="1" x14ac:dyDescent="0.2">
      <c r="A1086" s="335">
        <v>2</v>
      </c>
      <c r="B1086" s="224" t="s">
        <v>761</v>
      </c>
      <c r="C1086" s="2">
        <v>26</v>
      </c>
      <c r="D1086" s="2">
        <v>18</v>
      </c>
      <c r="E1086" s="2">
        <v>4</v>
      </c>
      <c r="F1086" s="2">
        <v>4</v>
      </c>
      <c r="G1086" s="2">
        <v>70</v>
      </c>
      <c r="H1086" s="2">
        <v>18</v>
      </c>
      <c r="I1086" s="2">
        <v>40</v>
      </c>
      <c r="J1086" s="1">
        <f t="shared" si="93"/>
        <v>26</v>
      </c>
      <c r="K1086" s="1">
        <f t="shared" si="94"/>
        <v>40</v>
      </c>
      <c r="L1086" s="1138"/>
      <c r="M1086" s="1139"/>
      <c r="N1086" s="1139"/>
      <c r="O1086" s="1140"/>
      <c r="Q1086" s="230" t="s">
        <v>541</v>
      </c>
      <c r="R1086" s="2"/>
      <c r="S1086" s="10"/>
      <c r="T1086" s="2"/>
      <c r="U1086" s="2"/>
      <c r="V1086" s="2"/>
      <c r="W1086" s="2"/>
      <c r="X1086" s="2"/>
      <c r="Y1086" s="2"/>
      <c r="Z1086" s="2"/>
      <c r="AA1086" s="2"/>
      <c r="AB1086" s="2" t="s">
        <v>1673</v>
      </c>
      <c r="AC1086" s="2"/>
      <c r="AD1086" s="2"/>
      <c r="AE1086" s="162"/>
    </row>
    <row r="1087" spans="1:31" ht="15" customHeight="1" x14ac:dyDescent="0.2">
      <c r="A1087" s="335">
        <v>3</v>
      </c>
      <c r="B1087" s="224" t="s">
        <v>1431</v>
      </c>
      <c r="C1087" s="2">
        <v>25</v>
      </c>
      <c r="D1087" s="2">
        <v>16</v>
      </c>
      <c r="E1087" s="2">
        <v>2</v>
      </c>
      <c r="F1087" s="2">
        <v>7</v>
      </c>
      <c r="G1087" s="2">
        <v>58</v>
      </c>
      <c r="H1087" s="2">
        <v>41</v>
      </c>
      <c r="I1087" s="2">
        <v>34</v>
      </c>
      <c r="J1087" s="1">
        <f t="shared" si="93"/>
        <v>25</v>
      </c>
      <c r="K1087" s="1">
        <f t="shared" si="94"/>
        <v>34</v>
      </c>
      <c r="L1087" s="1138"/>
      <c r="M1087" s="1139"/>
      <c r="N1087" s="1139"/>
      <c r="O1087" s="1140"/>
      <c r="Q1087" s="230" t="s">
        <v>861</v>
      </c>
      <c r="R1087" s="2"/>
      <c r="S1087" s="2"/>
      <c r="T1087" s="10"/>
      <c r="U1087" s="20"/>
      <c r="V1087" s="2"/>
      <c r="W1087" s="2"/>
      <c r="X1087" s="2"/>
      <c r="Y1087" s="2"/>
      <c r="Z1087" s="2"/>
      <c r="AA1087" s="2"/>
      <c r="AB1087" s="2" t="s">
        <v>1207</v>
      </c>
      <c r="AC1087" s="2"/>
      <c r="AD1087" s="2"/>
      <c r="AE1087" s="162"/>
    </row>
    <row r="1088" spans="1:31" ht="15" customHeight="1" x14ac:dyDescent="0.2">
      <c r="A1088" s="335">
        <v>4</v>
      </c>
      <c r="B1088" s="224" t="s">
        <v>1314</v>
      </c>
      <c r="C1088" s="2">
        <v>26</v>
      </c>
      <c r="D1088" s="2">
        <v>11</v>
      </c>
      <c r="E1088" s="2">
        <v>10</v>
      </c>
      <c r="F1088" s="2">
        <v>5</v>
      </c>
      <c r="G1088" s="2">
        <v>45</v>
      </c>
      <c r="H1088" s="2">
        <v>30</v>
      </c>
      <c r="I1088" s="2">
        <v>32</v>
      </c>
      <c r="J1088" s="1">
        <f t="shared" si="93"/>
        <v>26</v>
      </c>
      <c r="K1088" s="1">
        <f t="shared" si="94"/>
        <v>32</v>
      </c>
      <c r="L1088" s="1138"/>
      <c r="M1088" s="1139"/>
      <c r="N1088" s="1139"/>
      <c r="O1088" s="1140"/>
      <c r="Q1088" s="230" t="s">
        <v>862</v>
      </c>
      <c r="R1088" s="2"/>
      <c r="S1088" s="2"/>
      <c r="T1088" s="2"/>
      <c r="U1088" s="10"/>
      <c r="V1088" s="2"/>
      <c r="W1088" s="2"/>
      <c r="X1088" s="2"/>
      <c r="Y1088" s="2"/>
      <c r="Z1088" s="2"/>
      <c r="AA1088" s="2"/>
      <c r="AB1088" s="2" t="s">
        <v>1210</v>
      </c>
      <c r="AC1088" s="2"/>
      <c r="AD1088" s="2"/>
      <c r="AE1088" s="162"/>
    </row>
    <row r="1089" spans="1:31" ht="15" customHeight="1" x14ac:dyDescent="0.2">
      <c r="A1089" s="335">
        <v>5</v>
      </c>
      <c r="B1089" s="224" t="s">
        <v>1116</v>
      </c>
      <c r="C1089" s="2">
        <v>24</v>
      </c>
      <c r="D1089" s="2">
        <v>13</v>
      </c>
      <c r="E1089" s="2">
        <v>4</v>
      </c>
      <c r="F1089" s="2">
        <v>7</v>
      </c>
      <c r="G1089" s="2">
        <v>55</v>
      </c>
      <c r="H1089" s="2">
        <v>37</v>
      </c>
      <c r="I1089" s="2">
        <v>30</v>
      </c>
      <c r="J1089" s="1">
        <f t="shared" si="93"/>
        <v>24</v>
      </c>
      <c r="K1089" s="1">
        <f t="shared" si="94"/>
        <v>30</v>
      </c>
      <c r="L1089" s="1138"/>
      <c r="M1089" s="1139"/>
      <c r="N1089" s="1139"/>
      <c r="O1089" s="1140"/>
      <c r="Q1089" s="230" t="s">
        <v>756</v>
      </c>
      <c r="R1089" s="2"/>
      <c r="S1089" s="2"/>
      <c r="T1089" s="2"/>
      <c r="U1089" s="2"/>
      <c r="V1089" s="10"/>
      <c r="W1089" s="2"/>
      <c r="X1089" s="2"/>
      <c r="Y1089" s="2"/>
      <c r="Z1089" s="2"/>
      <c r="AA1089" s="2"/>
      <c r="AB1089" s="2" t="s">
        <v>1539</v>
      </c>
      <c r="AC1089" s="2"/>
      <c r="AD1089" s="2"/>
      <c r="AE1089" s="162"/>
    </row>
    <row r="1090" spans="1:31" ht="15" customHeight="1" x14ac:dyDescent="0.2">
      <c r="A1090" s="335">
        <v>6</v>
      </c>
      <c r="B1090" s="224" t="s">
        <v>1226</v>
      </c>
      <c r="C1090" s="2">
        <v>23</v>
      </c>
      <c r="D1090" s="2">
        <v>12</v>
      </c>
      <c r="E1090" s="2">
        <v>1</v>
      </c>
      <c r="F1090" s="2">
        <v>10</v>
      </c>
      <c r="G1090" s="2">
        <v>45</v>
      </c>
      <c r="H1090" s="2">
        <v>40</v>
      </c>
      <c r="I1090" s="2">
        <v>25</v>
      </c>
      <c r="J1090" s="1">
        <f t="shared" si="93"/>
        <v>23</v>
      </c>
      <c r="K1090" s="1">
        <f t="shared" si="94"/>
        <v>25</v>
      </c>
      <c r="L1090" s="1138"/>
      <c r="M1090" s="1139"/>
      <c r="N1090" s="1139"/>
      <c r="O1090" s="1140"/>
      <c r="Q1090" s="230" t="s">
        <v>610</v>
      </c>
      <c r="R1090" s="2"/>
      <c r="S1090" s="2"/>
      <c r="T1090" s="2"/>
      <c r="U1090" s="2"/>
      <c r="V1090" s="2"/>
      <c r="W1090" s="10"/>
      <c r="X1090" s="2"/>
      <c r="Y1090" s="2"/>
      <c r="Z1090" s="2"/>
      <c r="AA1090" s="2"/>
      <c r="AB1090" s="2" t="s">
        <v>1599</v>
      </c>
      <c r="AC1090" s="2"/>
      <c r="AD1090" s="2"/>
      <c r="AE1090" s="162"/>
    </row>
    <row r="1091" spans="1:31" ht="15" customHeight="1" x14ac:dyDescent="0.2">
      <c r="A1091" s="335">
        <v>7</v>
      </c>
      <c r="B1091" s="224" t="s">
        <v>1555</v>
      </c>
      <c r="C1091" s="2">
        <v>26</v>
      </c>
      <c r="D1091" s="2">
        <v>9</v>
      </c>
      <c r="E1091" s="2">
        <v>6</v>
      </c>
      <c r="F1091" s="2">
        <v>11</v>
      </c>
      <c r="G1091" s="2">
        <v>44</v>
      </c>
      <c r="H1091" s="2">
        <v>50</v>
      </c>
      <c r="I1091" s="2">
        <v>24</v>
      </c>
      <c r="J1091" s="1">
        <f t="shared" si="93"/>
        <v>26</v>
      </c>
      <c r="K1091" s="1">
        <f t="shared" si="94"/>
        <v>24</v>
      </c>
      <c r="L1091" s="1138"/>
      <c r="M1091" s="1139"/>
      <c r="N1091" s="1139"/>
      <c r="O1091" s="1140"/>
      <c r="Q1091" s="230" t="s">
        <v>1111</v>
      </c>
      <c r="R1091" s="2" t="s">
        <v>532</v>
      </c>
      <c r="S1091" s="2"/>
      <c r="T1091" s="2"/>
      <c r="U1091" s="2"/>
      <c r="V1091" s="2"/>
      <c r="W1091" s="2"/>
      <c r="X1091" s="10"/>
      <c r="Y1091" s="20"/>
      <c r="Z1091" s="2"/>
      <c r="AA1091" s="2"/>
      <c r="AB1091" s="2"/>
      <c r="AC1091" s="2"/>
      <c r="AD1091" s="2"/>
      <c r="AE1091" s="162"/>
    </row>
    <row r="1092" spans="1:31" ht="15" customHeight="1" x14ac:dyDescent="0.2">
      <c r="A1092" s="335">
        <v>8</v>
      </c>
      <c r="B1092" s="224" t="s">
        <v>42</v>
      </c>
      <c r="C1092" s="2">
        <v>25</v>
      </c>
      <c r="D1092" s="2">
        <v>10</v>
      </c>
      <c r="E1092" s="2">
        <v>3</v>
      </c>
      <c r="F1092" s="2">
        <v>12</v>
      </c>
      <c r="G1092" s="2">
        <v>45</v>
      </c>
      <c r="H1092" s="2">
        <v>41</v>
      </c>
      <c r="I1092" s="2">
        <v>23</v>
      </c>
      <c r="J1092" s="1">
        <f t="shared" si="93"/>
        <v>25</v>
      </c>
      <c r="K1092" s="1">
        <f t="shared" si="94"/>
        <v>23</v>
      </c>
      <c r="L1092" s="1138"/>
      <c r="M1092" s="1139"/>
      <c r="N1092" s="1139"/>
      <c r="O1092" s="1140"/>
      <c r="Q1092" s="230" t="s">
        <v>569</v>
      </c>
      <c r="R1092" s="2" t="s">
        <v>532</v>
      </c>
      <c r="S1092" s="2"/>
      <c r="T1092" s="2"/>
      <c r="U1092" s="2"/>
      <c r="V1092" s="2"/>
      <c r="W1092" s="2"/>
      <c r="X1092" s="2"/>
      <c r="Y1092" s="10"/>
      <c r="Z1092" s="2"/>
      <c r="AA1092" s="2"/>
      <c r="AB1092" s="2" t="s">
        <v>1491</v>
      </c>
      <c r="AC1092" s="2"/>
      <c r="AD1092" s="2"/>
      <c r="AE1092" s="162"/>
    </row>
    <row r="1093" spans="1:31" ht="15" customHeight="1" x14ac:dyDescent="0.2">
      <c r="A1093" s="335">
        <v>9</v>
      </c>
      <c r="B1093" s="224" t="s">
        <v>1606</v>
      </c>
      <c r="C1093" s="2">
        <v>24</v>
      </c>
      <c r="D1093" s="2">
        <v>8</v>
      </c>
      <c r="E1093" s="2">
        <v>3</v>
      </c>
      <c r="F1093" s="2">
        <v>13</v>
      </c>
      <c r="G1093" s="2">
        <v>31</v>
      </c>
      <c r="H1093" s="2">
        <v>60</v>
      </c>
      <c r="I1093" s="2">
        <v>19</v>
      </c>
      <c r="J1093" s="1">
        <f t="shared" si="93"/>
        <v>24</v>
      </c>
      <c r="K1093" s="1">
        <f t="shared" si="94"/>
        <v>19</v>
      </c>
      <c r="L1093" s="1138"/>
      <c r="M1093" s="1139"/>
      <c r="N1093" s="1139"/>
      <c r="O1093" s="1140"/>
      <c r="Q1093" s="230" t="s">
        <v>702</v>
      </c>
      <c r="R1093" s="2" t="s">
        <v>532</v>
      </c>
      <c r="S1093" s="2"/>
      <c r="T1093" s="2"/>
      <c r="U1093" s="2"/>
      <c r="V1093" s="2"/>
      <c r="W1093" s="2"/>
      <c r="X1093" s="2"/>
      <c r="Y1093" s="2"/>
      <c r="Z1093" s="10"/>
      <c r="AA1093" s="2"/>
      <c r="AB1093" s="2" t="s">
        <v>1207</v>
      </c>
      <c r="AC1093" s="2"/>
      <c r="AD1093" s="2"/>
      <c r="AE1093" s="162"/>
    </row>
    <row r="1094" spans="1:31" ht="15" customHeight="1" x14ac:dyDescent="0.2">
      <c r="A1094" s="335">
        <v>10</v>
      </c>
      <c r="B1094" s="224" t="s">
        <v>1608</v>
      </c>
      <c r="C1094" s="2">
        <v>26</v>
      </c>
      <c r="D1094" s="2">
        <v>6</v>
      </c>
      <c r="E1094" s="2">
        <v>6</v>
      </c>
      <c r="F1094" s="2">
        <v>14</v>
      </c>
      <c r="G1094" s="2">
        <v>32</v>
      </c>
      <c r="H1094" s="2">
        <v>65</v>
      </c>
      <c r="I1094" s="2">
        <v>18</v>
      </c>
      <c r="J1094" s="1">
        <f t="shared" si="93"/>
        <v>26</v>
      </c>
      <c r="K1094" s="1">
        <f t="shared" si="94"/>
        <v>18</v>
      </c>
      <c r="L1094" s="1138"/>
      <c r="M1094" s="1139"/>
      <c r="N1094" s="1139"/>
      <c r="O1094" s="1140"/>
      <c r="Q1094" s="230" t="s">
        <v>1112</v>
      </c>
      <c r="R1094" s="2"/>
      <c r="S1094" s="2"/>
      <c r="T1094" s="2"/>
      <c r="U1094" s="2"/>
      <c r="V1094" s="2"/>
      <c r="W1094" s="2"/>
      <c r="X1094" s="2"/>
      <c r="Y1094" s="2"/>
      <c r="Z1094" s="2"/>
      <c r="AA1094" s="10"/>
      <c r="AB1094" s="2" t="s">
        <v>1490</v>
      </c>
      <c r="AC1094" s="2"/>
      <c r="AD1094" s="2"/>
      <c r="AE1094" s="162"/>
    </row>
    <row r="1095" spans="1:31" ht="15" customHeight="1" x14ac:dyDescent="0.2">
      <c r="A1095" s="335">
        <v>11</v>
      </c>
      <c r="B1095" s="224" t="s">
        <v>760</v>
      </c>
      <c r="C1095" s="2">
        <v>26</v>
      </c>
      <c r="D1095" s="2">
        <v>6</v>
      </c>
      <c r="E1095" s="2">
        <v>5</v>
      </c>
      <c r="F1095" s="2">
        <v>15</v>
      </c>
      <c r="G1095" s="2">
        <v>36</v>
      </c>
      <c r="H1095" s="2">
        <v>60</v>
      </c>
      <c r="I1095" s="2">
        <v>17</v>
      </c>
      <c r="J1095" s="1">
        <f t="shared" si="93"/>
        <v>26</v>
      </c>
      <c r="K1095" s="1">
        <f t="shared" si="94"/>
        <v>17</v>
      </c>
      <c r="L1095" s="1138"/>
      <c r="M1095" s="1139"/>
      <c r="N1095" s="1139"/>
      <c r="O1095" s="1140"/>
      <c r="Q1095" s="230" t="s">
        <v>533</v>
      </c>
      <c r="R1095" s="2" t="s">
        <v>1494</v>
      </c>
      <c r="S1095" s="2"/>
      <c r="T1095" s="2"/>
      <c r="U1095" s="2" t="s">
        <v>1546</v>
      </c>
      <c r="V1095" s="2" t="s">
        <v>628</v>
      </c>
      <c r="W1095" s="2" t="s">
        <v>844</v>
      </c>
      <c r="X1095" s="2" t="s">
        <v>1546</v>
      </c>
      <c r="Y1095" s="2" t="s">
        <v>1546</v>
      </c>
      <c r="Z1095" s="2" t="s">
        <v>1674</v>
      </c>
      <c r="AA1095" s="2" t="s">
        <v>1546</v>
      </c>
      <c r="AB1095" s="10"/>
      <c r="AC1095" s="2" t="s">
        <v>1487</v>
      </c>
      <c r="AD1095" s="2" t="s">
        <v>1675</v>
      </c>
      <c r="AE1095" s="162" t="s">
        <v>1207</v>
      </c>
    </row>
    <row r="1096" spans="1:31" ht="15" customHeight="1" x14ac:dyDescent="0.2">
      <c r="A1096" s="335">
        <v>12</v>
      </c>
      <c r="B1096" s="224" t="s">
        <v>1596</v>
      </c>
      <c r="C1096" s="2">
        <v>22</v>
      </c>
      <c r="D1096" s="2">
        <v>7</v>
      </c>
      <c r="E1096" s="2">
        <v>3</v>
      </c>
      <c r="F1096" s="2">
        <v>12</v>
      </c>
      <c r="G1096" s="2">
        <v>24</v>
      </c>
      <c r="H1096" s="2">
        <v>50</v>
      </c>
      <c r="I1096" s="2">
        <v>17</v>
      </c>
      <c r="J1096" s="1">
        <f t="shared" si="93"/>
        <v>22</v>
      </c>
      <c r="K1096" s="1">
        <f t="shared" si="94"/>
        <v>17</v>
      </c>
      <c r="L1096" s="1138"/>
      <c r="M1096" s="1139"/>
      <c r="N1096" s="1139"/>
      <c r="O1096" s="1140"/>
      <c r="Q1096" s="230" t="s">
        <v>1313</v>
      </c>
      <c r="R1096" s="2"/>
      <c r="S1096" s="2"/>
      <c r="T1096" s="2"/>
      <c r="U1096" s="2"/>
      <c r="V1096" s="2"/>
      <c r="W1096" s="2"/>
      <c r="X1096" s="2"/>
      <c r="Y1096" s="2"/>
      <c r="Z1096" s="2"/>
      <c r="AA1096" s="2"/>
      <c r="AB1096" s="2" t="s">
        <v>1599</v>
      </c>
      <c r="AC1096" s="10"/>
      <c r="AD1096" s="2"/>
      <c r="AE1096" s="162"/>
    </row>
    <row r="1097" spans="1:31" ht="15" customHeight="1" x14ac:dyDescent="0.2">
      <c r="A1097" s="335">
        <v>13</v>
      </c>
      <c r="B1097" s="224" t="s">
        <v>85</v>
      </c>
      <c r="C1097" s="2">
        <v>18</v>
      </c>
      <c r="D1097" s="2">
        <v>5</v>
      </c>
      <c r="E1097" s="2">
        <v>4</v>
      </c>
      <c r="F1097" s="2">
        <v>9</v>
      </c>
      <c r="G1097" s="2">
        <v>24</v>
      </c>
      <c r="H1097" s="2">
        <v>32</v>
      </c>
      <c r="I1097" s="2">
        <v>14</v>
      </c>
      <c r="J1097" s="1">
        <f t="shared" si="93"/>
        <v>18</v>
      </c>
      <c r="K1097" s="1">
        <f t="shared" si="94"/>
        <v>14</v>
      </c>
      <c r="L1097" s="1138"/>
      <c r="M1097" s="1139"/>
      <c r="N1097" s="1139"/>
      <c r="O1097" s="1140"/>
      <c r="Q1097" s="230" t="s">
        <v>612</v>
      </c>
      <c r="R1097" s="2"/>
      <c r="S1097" s="2"/>
      <c r="T1097" s="2"/>
      <c r="U1097" s="2"/>
      <c r="V1097" s="2"/>
      <c r="W1097" s="2"/>
      <c r="X1097" s="2"/>
      <c r="Y1097" s="2"/>
      <c r="Z1097" s="2"/>
      <c r="AA1097" s="2"/>
      <c r="AB1097" s="2" t="s">
        <v>1210</v>
      </c>
      <c r="AC1097" s="2"/>
      <c r="AD1097" s="10"/>
      <c r="AE1097" s="21"/>
    </row>
    <row r="1098" spans="1:31" ht="15" customHeight="1" thickBot="1" x14ac:dyDescent="0.25">
      <c r="A1098" s="335">
        <v>14</v>
      </c>
      <c r="B1098" s="224" t="s">
        <v>818</v>
      </c>
      <c r="C1098" s="2">
        <v>24</v>
      </c>
      <c r="D1098" s="2">
        <v>2</v>
      </c>
      <c r="E1098" s="2">
        <v>5</v>
      </c>
      <c r="F1098" s="2">
        <v>17</v>
      </c>
      <c r="G1098" s="2">
        <v>35</v>
      </c>
      <c r="H1098" s="2">
        <v>76</v>
      </c>
      <c r="I1098" s="2">
        <v>9</v>
      </c>
      <c r="J1098" s="1">
        <f t="shared" si="93"/>
        <v>24</v>
      </c>
      <c r="K1098" s="1">
        <f t="shared" si="94"/>
        <v>9</v>
      </c>
      <c r="L1098" s="1141"/>
      <c r="M1098" s="1142"/>
      <c r="N1098" s="1142"/>
      <c r="O1098" s="1143"/>
      <c r="Q1098" s="231" t="s">
        <v>1214</v>
      </c>
      <c r="R1098" s="3"/>
      <c r="S1098" s="3"/>
      <c r="T1098" s="3"/>
      <c r="U1098" s="3"/>
      <c r="V1098" s="3"/>
      <c r="W1098" s="3"/>
      <c r="X1098" s="3"/>
      <c r="Y1098" s="3"/>
      <c r="Z1098" s="3"/>
      <c r="AA1098" s="3"/>
      <c r="AB1098" s="3" t="s">
        <v>1491</v>
      </c>
      <c r="AC1098" s="3" t="s">
        <v>532</v>
      </c>
      <c r="AD1098" s="14"/>
      <c r="AE1098" s="15"/>
    </row>
    <row r="1099" spans="1:31" ht="15" customHeight="1" x14ac:dyDescent="0.2">
      <c r="C1099" s="1">
        <f t="shared" ref="C1099:I1099" si="99">SUM(C1085:C1098)</f>
        <v>341</v>
      </c>
      <c r="D1099" s="1">
        <f t="shared" si="99"/>
        <v>141</v>
      </c>
      <c r="E1099" s="1">
        <f t="shared" si="99"/>
        <v>61</v>
      </c>
      <c r="F1099" s="1">
        <f t="shared" si="99"/>
        <v>139</v>
      </c>
      <c r="G1099" s="1">
        <f t="shared" si="99"/>
        <v>627</v>
      </c>
      <c r="H1099" s="1">
        <f t="shared" si="99"/>
        <v>616</v>
      </c>
      <c r="I1099" s="1">
        <f t="shared" si="99"/>
        <v>343</v>
      </c>
      <c r="J1099" s="1">
        <f t="shared" si="93"/>
        <v>341</v>
      </c>
      <c r="K1099" s="1">
        <f t="shared" si="94"/>
        <v>343</v>
      </c>
    </row>
    <row r="1100" spans="1:31" ht="15" customHeight="1" thickBot="1" x14ac:dyDescent="0.25"/>
    <row r="1101" spans="1:31" ht="15" customHeight="1" thickBot="1" x14ac:dyDescent="0.25">
      <c r="A1101" s="1117" t="s">
        <v>698</v>
      </c>
      <c r="B1101" s="1118"/>
      <c r="C1101" s="1118"/>
      <c r="D1101" s="1118"/>
      <c r="E1101" s="1118"/>
      <c r="F1101" s="1118"/>
      <c r="G1101" s="1111" t="s">
        <v>1671</v>
      </c>
      <c r="H1101" s="1112"/>
      <c r="I1101" s="1113"/>
      <c r="L1101" s="952" t="s">
        <v>538</v>
      </c>
      <c r="M1101" s="953"/>
      <c r="N1101" s="953"/>
      <c r="O1101" s="954"/>
    </row>
    <row r="1102" spans="1:31" ht="15" customHeight="1" thickBot="1" x14ac:dyDescent="0.25">
      <c r="A1102" s="231" t="s">
        <v>496</v>
      </c>
      <c r="B1102" s="232" t="s">
        <v>497</v>
      </c>
      <c r="C1102" s="233" t="s">
        <v>498</v>
      </c>
      <c r="D1102" s="233" t="s">
        <v>499</v>
      </c>
      <c r="E1102" s="233" t="s">
        <v>500</v>
      </c>
      <c r="F1102" s="233" t="s">
        <v>501</v>
      </c>
      <c r="G1102" s="234" t="s">
        <v>502</v>
      </c>
      <c r="H1102" s="234" t="s">
        <v>503</v>
      </c>
      <c r="I1102" s="235" t="s">
        <v>504</v>
      </c>
      <c r="L1102" s="955"/>
      <c r="M1102" s="956"/>
      <c r="N1102" s="956"/>
      <c r="O1102" s="957"/>
      <c r="Q1102" s="165" t="s">
        <v>1672</v>
      </c>
      <c r="R1102" s="333" t="s">
        <v>503</v>
      </c>
      <c r="S1102" s="333" t="s">
        <v>716</v>
      </c>
      <c r="T1102" s="333" t="s">
        <v>541</v>
      </c>
      <c r="U1102" s="333" t="s">
        <v>542</v>
      </c>
      <c r="V1102" s="333" t="s">
        <v>564</v>
      </c>
      <c r="W1102" s="333" t="s">
        <v>700</v>
      </c>
      <c r="X1102" s="333" t="s">
        <v>566</v>
      </c>
      <c r="Y1102" s="333" t="s">
        <v>544</v>
      </c>
      <c r="Z1102" s="333" t="s">
        <v>768</v>
      </c>
      <c r="AA1102" s="333" t="s">
        <v>777</v>
      </c>
      <c r="AB1102" s="333" t="s">
        <v>769</v>
      </c>
      <c r="AC1102" s="333" t="s">
        <v>61</v>
      </c>
      <c r="AD1102" s="333" t="s">
        <v>63</v>
      </c>
      <c r="AE1102" s="229" t="s">
        <v>547</v>
      </c>
    </row>
    <row r="1103" spans="1:31" ht="15" customHeight="1" x14ac:dyDescent="0.2">
      <c r="A1103" s="236">
        <v>1</v>
      </c>
      <c r="B1103" s="239" t="s">
        <v>906</v>
      </c>
      <c r="C1103" s="240">
        <v>26</v>
      </c>
      <c r="D1103" s="240">
        <v>19</v>
      </c>
      <c r="E1103" s="240">
        <v>7</v>
      </c>
      <c r="F1103" s="240">
        <v>0</v>
      </c>
      <c r="G1103" s="240">
        <v>59</v>
      </c>
      <c r="H1103" s="240">
        <v>22</v>
      </c>
      <c r="I1103" s="241">
        <v>45</v>
      </c>
      <c r="J1103" s="1">
        <f t="shared" si="93"/>
        <v>26</v>
      </c>
      <c r="K1103" s="1">
        <f t="shared" si="94"/>
        <v>45</v>
      </c>
      <c r="L1103" s="1135" t="s">
        <v>2514</v>
      </c>
      <c r="M1103" s="1136"/>
      <c r="N1103" s="1136"/>
      <c r="O1103" s="1137"/>
      <c r="Q1103" s="230" t="s">
        <v>503</v>
      </c>
      <c r="R1103" s="10"/>
      <c r="S1103" s="2"/>
      <c r="T1103" s="2"/>
      <c r="U1103" s="2"/>
      <c r="V1103" s="2"/>
      <c r="W1103" s="2"/>
      <c r="X1103" s="2" t="s">
        <v>532</v>
      </c>
      <c r="Y1103" s="2" t="s">
        <v>532</v>
      </c>
      <c r="Z1103" s="2" t="s">
        <v>532</v>
      </c>
      <c r="AA1103" s="2"/>
      <c r="AB1103" s="2"/>
      <c r="AC1103" s="2"/>
      <c r="AD1103" s="2"/>
      <c r="AE1103" s="162"/>
    </row>
    <row r="1104" spans="1:31" ht="15" customHeight="1" x14ac:dyDescent="0.2">
      <c r="A1104" s="237">
        <v>2</v>
      </c>
      <c r="B1104" s="242" t="s">
        <v>79</v>
      </c>
      <c r="C1104" s="2">
        <v>26</v>
      </c>
      <c r="D1104" s="2">
        <v>17</v>
      </c>
      <c r="E1104" s="2">
        <v>4</v>
      </c>
      <c r="F1104" s="2">
        <v>5</v>
      </c>
      <c r="G1104" s="2">
        <v>54</v>
      </c>
      <c r="H1104" s="2">
        <v>32</v>
      </c>
      <c r="I1104" s="162">
        <v>38</v>
      </c>
      <c r="J1104" s="1">
        <f t="shared" si="93"/>
        <v>26</v>
      </c>
      <c r="K1104" s="1">
        <f t="shared" si="94"/>
        <v>38</v>
      </c>
      <c r="L1104" s="1138"/>
      <c r="M1104" s="1139"/>
      <c r="N1104" s="1139"/>
      <c r="O1104" s="1140"/>
      <c r="Q1104" s="230" t="s">
        <v>716</v>
      </c>
      <c r="R1104" s="2"/>
      <c r="S1104" s="10"/>
      <c r="T1104" s="2"/>
      <c r="U1104" s="2"/>
      <c r="V1104" s="2"/>
      <c r="W1104" s="2"/>
      <c r="X1104" s="2"/>
      <c r="Y1104" s="2"/>
      <c r="Z1104" s="2"/>
      <c r="AA1104" s="2"/>
      <c r="AB1104" s="2"/>
      <c r="AC1104" s="2"/>
      <c r="AD1104" s="2"/>
      <c r="AE1104" s="162"/>
    </row>
    <row r="1105" spans="1:31" ht="15" customHeight="1" x14ac:dyDescent="0.2">
      <c r="A1105" s="237">
        <v>3</v>
      </c>
      <c r="B1105" s="242" t="s">
        <v>558</v>
      </c>
      <c r="C1105" s="2">
        <v>26</v>
      </c>
      <c r="D1105" s="2">
        <v>15</v>
      </c>
      <c r="E1105" s="2">
        <v>8</v>
      </c>
      <c r="F1105" s="2">
        <v>3</v>
      </c>
      <c r="G1105" s="2">
        <v>76</v>
      </c>
      <c r="H1105" s="2">
        <v>26</v>
      </c>
      <c r="I1105" s="162">
        <v>38</v>
      </c>
      <c r="J1105" s="1">
        <f t="shared" si="93"/>
        <v>26</v>
      </c>
      <c r="K1105" s="1">
        <f t="shared" si="94"/>
        <v>38</v>
      </c>
      <c r="L1105" s="1138"/>
      <c r="M1105" s="1139"/>
      <c r="N1105" s="1139"/>
      <c r="O1105" s="1140"/>
      <c r="Q1105" s="230" t="s">
        <v>541</v>
      </c>
      <c r="R1105" s="2"/>
      <c r="S1105" s="2"/>
      <c r="T1105" s="10"/>
      <c r="U1105" s="20"/>
      <c r="V1105" s="2"/>
      <c r="W1105" s="2"/>
      <c r="X1105" s="2"/>
      <c r="Y1105" s="2"/>
      <c r="Z1105" s="2"/>
      <c r="AA1105" s="2"/>
      <c r="AB1105" s="2"/>
      <c r="AC1105" s="2"/>
      <c r="AD1105" s="2"/>
      <c r="AE1105" s="162"/>
    </row>
    <row r="1106" spans="1:31" ht="15" customHeight="1" x14ac:dyDescent="0.2">
      <c r="A1106" s="237">
        <v>4</v>
      </c>
      <c r="B1106" s="242" t="s">
        <v>705</v>
      </c>
      <c r="C1106" s="2">
        <v>26</v>
      </c>
      <c r="D1106" s="2">
        <v>14</v>
      </c>
      <c r="E1106" s="2">
        <v>7</v>
      </c>
      <c r="F1106" s="2">
        <v>5</v>
      </c>
      <c r="G1106" s="2">
        <v>47</v>
      </c>
      <c r="H1106" s="2">
        <v>27</v>
      </c>
      <c r="I1106" s="162">
        <v>35</v>
      </c>
      <c r="J1106" s="1">
        <f t="shared" si="93"/>
        <v>26</v>
      </c>
      <c r="K1106" s="1">
        <f t="shared" si="94"/>
        <v>35</v>
      </c>
      <c r="L1106" s="1138"/>
      <c r="M1106" s="1139"/>
      <c r="N1106" s="1139"/>
      <c r="O1106" s="1140"/>
      <c r="Q1106" s="230" t="s">
        <v>901</v>
      </c>
      <c r="R1106" s="2"/>
      <c r="S1106" s="2"/>
      <c r="T1106" s="2"/>
      <c r="U1106" s="10"/>
      <c r="V1106" s="2"/>
      <c r="W1106" s="2"/>
      <c r="X1106" s="2"/>
      <c r="Y1106" s="2"/>
      <c r="Z1106" s="2"/>
      <c r="AA1106" s="2"/>
      <c r="AB1106" s="2"/>
      <c r="AC1106" s="2"/>
      <c r="AD1106" s="2"/>
      <c r="AE1106" s="162"/>
    </row>
    <row r="1107" spans="1:31" ht="15" customHeight="1" x14ac:dyDescent="0.2">
      <c r="A1107" s="237">
        <v>5</v>
      </c>
      <c r="B1107" s="242" t="s">
        <v>781</v>
      </c>
      <c r="C1107" s="2">
        <v>26</v>
      </c>
      <c r="D1107" s="2">
        <v>11</v>
      </c>
      <c r="E1107" s="2">
        <v>7</v>
      </c>
      <c r="F1107" s="2">
        <v>8</v>
      </c>
      <c r="G1107" s="2">
        <v>52</v>
      </c>
      <c r="H1107" s="2">
        <v>33</v>
      </c>
      <c r="I1107" s="162">
        <v>29</v>
      </c>
      <c r="J1107" s="1">
        <f t="shared" si="93"/>
        <v>26</v>
      </c>
      <c r="K1107" s="1">
        <f t="shared" si="94"/>
        <v>29</v>
      </c>
      <c r="L1107" s="1138"/>
      <c r="M1107" s="1139"/>
      <c r="N1107" s="1139"/>
      <c r="O1107" s="1140"/>
      <c r="Q1107" s="230" t="s">
        <v>564</v>
      </c>
      <c r="R1107" s="2"/>
      <c r="S1107" s="2"/>
      <c r="T1107" s="2"/>
      <c r="U1107" s="2"/>
      <c r="V1107" s="10"/>
      <c r="W1107" s="2"/>
      <c r="X1107" s="2"/>
      <c r="Y1107" s="2"/>
      <c r="Z1107" s="2"/>
      <c r="AA1107" s="2"/>
      <c r="AB1107" s="2"/>
      <c r="AC1107" s="2"/>
      <c r="AD1107" s="2"/>
      <c r="AE1107" s="162"/>
    </row>
    <row r="1108" spans="1:31" ht="15" customHeight="1" x14ac:dyDescent="0.2">
      <c r="A1108" s="237">
        <v>6</v>
      </c>
      <c r="B1108" s="242" t="s">
        <v>706</v>
      </c>
      <c r="C1108" s="2">
        <v>26</v>
      </c>
      <c r="D1108" s="2">
        <v>11</v>
      </c>
      <c r="E1108" s="2">
        <v>7</v>
      </c>
      <c r="F1108" s="2">
        <v>8</v>
      </c>
      <c r="G1108" s="2">
        <v>46</v>
      </c>
      <c r="H1108" s="2">
        <v>35</v>
      </c>
      <c r="I1108" s="162">
        <v>29</v>
      </c>
      <c r="J1108" s="1">
        <f t="shared" si="93"/>
        <v>26</v>
      </c>
      <c r="K1108" s="1">
        <f t="shared" si="94"/>
        <v>29</v>
      </c>
      <c r="L1108" s="1138"/>
      <c r="M1108" s="1139"/>
      <c r="N1108" s="1139"/>
      <c r="O1108" s="1140"/>
      <c r="Q1108" s="230" t="s">
        <v>700</v>
      </c>
      <c r="R1108" s="2"/>
      <c r="S1108" s="2"/>
      <c r="T1108" s="2"/>
      <c r="U1108" s="2"/>
      <c r="V1108" s="2"/>
      <c r="W1108" s="10"/>
      <c r="X1108" s="2"/>
      <c r="Y1108" s="2"/>
      <c r="Z1108" s="2"/>
      <c r="AA1108" s="2"/>
      <c r="AB1108" s="2"/>
      <c r="AC1108" s="2"/>
      <c r="AD1108" s="2"/>
      <c r="AE1108" s="162"/>
    </row>
    <row r="1109" spans="1:31" ht="15" customHeight="1" x14ac:dyDescent="0.2">
      <c r="A1109" s="237">
        <v>7</v>
      </c>
      <c r="B1109" s="242" t="s">
        <v>991</v>
      </c>
      <c r="C1109" s="2">
        <v>26</v>
      </c>
      <c r="D1109" s="2">
        <v>9</v>
      </c>
      <c r="E1109" s="2">
        <v>7</v>
      </c>
      <c r="F1109" s="2">
        <v>10</v>
      </c>
      <c r="G1109" s="2">
        <v>40</v>
      </c>
      <c r="H1109" s="2">
        <v>51</v>
      </c>
      <c r="I1109" s="162">
        <v>25</v>
      </c>
      <c r="J1109" s="1">
        <f t="shared" si="93"/>
        <v>26</v>
      </c>
      <c r="K1109" s="1">
        <f t="shared" si="94"/>
        <v>25</v>
      </c>
      <c r="L1109" s="1138"/>
      <c r="M1109" s="1139"/>
      <c r="N1109" s="1139"/>
      <c r="O1109" s="1140"/>
      <c r="Q1109" s="230" t="s">
        <v>566</v>
      </c>
      <c r="R1109" s="2" t="s">
        <v>532</v>
      </c>
      <c r="S1109" s="2"/>
      <c r="T1109" s="2"/>
      <c r="U1109" s="2"/>
      <c r="V1109" s="2"/>
      <c r="W1109" s="2"/>
      <c r="X1109" s="10"/>
      <c r="Y1109" s="20"/>
      <c r="Z1109" s="2"/>
      <c r="AA1109" s="2"/>
      <c r="AB1109" s="2"/>
      <c r="AC1109" s="2"/>
      <c r="AD1109" s="2"/>
      <c r="AE1109" s="162"/>
    </row>
    <row r="1110" spans="1:31" ht="15" customHeight="1" x14ac:dyDescent="0.2">
      <c r="A1110" s="237">
        <v>8</v>
      </c>
      <c r="B1110" s="242" t="s">
        <v>767</v>
      </c>
      <c r="C1110" s="2">
        <v>26</v>
      </c>
      <c r="D1110" s="2">
        <v>8</v>
      </c>
      <c r="E1110" s="2">
        <v>8</v>
      </c>
      <c r="F1110" s="2">
        <v>10</v>
      </c>
      <c r="G1110" s="2">
        <v>34</v>
      </c>
      <c r="H1110" s="2">
        <v>39</v>
      </c>
      <c r="I1110" s="162">
        <v>24</v>
      </c>
      <c r="J1110" s="1">
        <f t="shared" si="93"/>
        <v>26</v>
      </c>
      <c r="K1110" s="1">
        <f t="shared" si="94"/>
        <v>24</v>
      </c>
      <c r="L1110" s="1138"/>
      <c r="M1110" s="1139"/>
      <c r="N1110" s="1139"/>
      <c r="O1110" s="1140"/>
      <c r="Q1110" s="230" t="s">
        <v>544</v>
      </c>
      <c r="R1110" s="2" t="s">
        <v>532</v>
      </c>
      <c r="S1110" s="2"/>
      <c r="T1110" s="2"/>
      <c r="U1110" s="2"/>
      <c r="V1110" s="2"/>
      <c r="W1110" s="2"/>
      <c r="X1110" s="2"/>
      <c r="Y1110" s="10"/>
      <c r="Z1110" s="2"/>
      <c r="AA1110" s="2"/>
      <c r="AB1110" s="2"/>
      <c r="AC1110" s="2"/>
      <c r="AD1110" s="2"/>
      <c r="AE1110" s="162"/>
    </row>
    <row r="1111" spans="1:31" ht="15" customHeight="1" x14ac:dyDescent="0.2">
      <c r="A1111" s="237">
        <v>9</v>
      </c>
      <c r="B1111" s="242" t="s">
        <v>575</v>
      </c>
      <c r="C1111" s="2">
        <v>26</v>
      </c>
      <c r="D1111" s="2">
        <v>7</v>
      </c>
      <c r="E1111" s="2">
        <v>6</v>
      </c>
      <c r="F1111" s="2">
        <v>13</v>
      </c>
      <c r="G1111" s="2">
        <v>35</v>
      </c>
      <c r="H1111" s="2">
        <v>54</v>
      </c>
      <c r="I1111" s="162">
        <v>20</v>
      </c>
      <c r="J1111" s="1">
        <f t="shared" si="93"/>
        <v>26</v>
      </c>
      <c r="K1111" s="1">
        <f t="shared" si="94"/>
        <v>20</v>
      </c>
      <c r="L1111" s="1138"/>
      <c r="M1111" s="1139"/>
      <c r="N1111" s="1139"/>
      <c r="O1111" s="1140"/>
      <c r="Q1111" s="230" t="s">
        <v>768</v>
      </c>
      <c r="R1111" s="2" t="s">
        <v>532</v>
      </c>
      <c r="S1111" s="2"/>
      <c r="T1111" s="2"/>
      <c r="U1111" s="2"/>
      <c r="V1111" s="2"/>
      <c r="W1111" s="2"/>
      <c r="X1111" s="2"/>
      <c r="Y1111" s="2"/>
      <c r="Z1111" s="10"/>
      <c r="AA1111" s="2"/>
      <c r="AB1111" s="2"/>
      <c r="AC1111" s="2"/>
      <c r="AD1111" s="2"/>
      <c r="AE1111" s="162"/>
    </row>
    <row r="1112" spans="1:31" ht="15" customHeight="1" x14ac:dyDescent="0.2">
      <c r="A1112" s="237">
        <v>10</v>
      </c>
      <c r="B1112" s="242" t="s">
        <v>554</v>
      </c>
      <c r="C1112" s="2">
        <v>26</v>
      </c>
      <c r="D1112" s="2">
        <v>6</v>
      </c>
      <c r="E1112" s="2">
        <v>6</v>
      </c>
      <c r="F1112" s="2">
        <v>14</v>
      </c>
      <c r="G1112" s="2">
        <v>42</v>
      </c>
      <c r="H1112" s="2">
        <v>58</v>
      </c>
      <c r="I1112" s="162">
        <v>18</v>
      </c>
      <c r="J1112" s="1">
        <f t="shared" si="93"/>
        <v>26</v>
      </c>
      <c r="K1112" s="1">
        <f t="shared" si="94"/>
        <v>18</v>
      </c>
      <c r="L1112" s="1138"/>
      <c r="M1112" s="1139"/>
      <c r="N1112" s="1139"/>
      <c r="O1112" s="1140"/>
      <c r="Q1112" s="230" t="s">
        <v>777</v>
      </c>
      <c r="R1112" s="2"/>
      <c r="S1112" s="2"/>
      <c r="T1112" s="2"/>
      <c r="U1112" s="2"/>
      <c r="V1112" s="2"/>
      <c r="W1112" s="2"/>
      <c r="X1112" s="2"/>
      <c r="Y1112" s="2"/>
      <c r="Z1112" s="2"/>
      <c r="AA1112" s="10"/>
      <c r="AB1112" s="2"/>
      <c r="AC1112" s="2"/>
      <c r="AD1112" s="2"/>
      <c r="AE1112" s="162"/>
    </row>
    <row r="1113" spans="1:31" ht="15" customHeight="1" x14ac:dyDescent="0.2">
      <c r="A1113" s="237">
        <v>11</v>
      </c>
      <c r="B1113" s="242" t="s">
        <v>711</v>
      </c>
      <c r="C1113" s="2">
        <v>26</v>
      </c>
      <c r="D1113" s="2">
        <v>6</v>
      </c>
      <c r="E1113" s="2">
        <v>5</v>
      </c>
      <c r="F1113" s="2">
        <v>15</v>
      </c>
      <c r="G1113" s="2">
        <v>40</v>
      </c>
      <c r="H1113" s="2">
        <v>59</v>
      </c>
      <c r="I1113" s="162">
        <v>17</v>
      </c>
      <c r="J1113" s="1">
        <f t="shared" si="93"/>
        <v>26</v>
      </c>
      <c r="K1113" s="1">
        <f t="shared" si="94"/>
        <v>17</v>
      </c>
      <c r="L1113" s="1138"/>
      <c r="M1113" s="1139"/>
      <c r="N1113" s="1139"/>
      <c r="O1113" s="1140"/>
      <c r="Q1113" s="230" t="s">
        <v>769</v>
      </c>
      <c r="R1113" s="2"/>
      <c r="S1113" s="2"/>
      <c r="T1113" s="2"/>
      <c r="U1113" s="2"/>
      <c r="V1113" s="2"/>
      <c r="W1113" s="2"/>
      <c r="X1113" s="2"/>
      <c r="Y1113" s="2"/>
      <c r="Z1113" s="2"/>
      <c r="AA1113" s="2"/>
      <c r="AB1113" s="10"/>
      <c r="AC1113" s="20"/>
      <c r="AD1113" s="2"/>
      <c r="AE1113" s="162"/>
    </row>
    <row r="1114" spans="1:31" ht="15" customHeight="1" x14ac:dyDescent="0.2">
      <c r="A1114" s="237">
        <v>12</v>
      </c>
      <c r="B1114" s="242" t="s">
        <v>551</v>
      </c>
      <c r="C1114" s="2">
        <v>26</v>
      </c>
      <c r="D1114" s="2">
        <v>6</v>
      </c>
      <c r="E1114" s="2">
        <v>5</v>
      </c>
      <c r="F1114" s="2">
        <v>15</v>
      </c>
      <c r="G1114" s="2">
        <v>25</v>
      </c>
      <c r="H1114" s="2">
        <v>58</v>
      </c>
      <c r="I1114" s="162">
        <v>17</v>
      </c>
      <c r="J1114" s="1">
        <f t="shared" ref="J1114:J1176" si="100">D1114+E1114+F1114</f>
        <v>26</v>
      </c>
      <c r="K1114" s="1">
        <f t="shared" ref="K1114:K1176" si="101">D1114*2+E1114</f>
        <v>17</v>
      </c>
      <c r="L1114" s="1138"/>
      <c r="M1114" s="1139"/>
      <c r="N1114" s="1139"/>
      <c r="O1114" s="1140"/>
      <c r="Q1114" s="230" t="s">
        <v>61</v>
      </c>
      <c r="R1114" s="2"/>
      <c r="S1114" s="2"/>
      <c r="T1114" s="2" t="s">
        <v>532</v>
      </c>
      <c r="U1114" s="2"/>
      <c r="V1114" s="2"/>
      <c r="W1114" s="2"/>
      <c r="X1114" s="2"/>
      <c r="Y1114" s="2"/>
      <c r="Z1114" s="2"/>
      <c r="AA1114" s="2"/>
      <c r="AB1114" s="2"/>
      <c r="AC1114" s="10"/>
      <c r="AD1114" s="2"/>
      <c r="AE1114" s="162"/>
    </row>
    <row r="1115" spans="1:31" ht="15" customHeight="1" thickBot="1" x14ac:dyDescent="0.25">
      <c r="A1115" s="237">
        <v>13</v>
      </c>
      <c r="B1115" s="242" t="s">
        <v>708</v>
      </c>
      <c r="C1115" s="2">
        <v>26</v>
      </c>
      <c r="D1115" s="2">
        <v>7</v>
      </c>
      <c r="E1115" s="2">
        <v>2</v>
      </c>
      <c r="F1115" s="2">
        <v>17</v>
      </c>
      <c r="G1115" s="2">
        <v>30</v>
      </c>
      <c r="H1115" s="2">
        <v>46</v>
      </c>
      <c r="I1115" s="162">
        <v>16</v>
      </c>
      <c r="J1115" s="1">
        <f t="shared" si="100"/>
        <v>26</v>
      </c>
      <c r="K1115" s="1">
        <f t="shared" si="101"/>
        <v>16</v>
      </c>
      <c r="L1115" s="1141"/>
      <c r="M1115" s="1142"/>
      <c r="N1115" s="1142"/>
      <c r="O1115" s="1143"/>
      <c r="Q1115" s="230" t="s">
        <v>63</v>
      </c>
      <c r="R1115" s="2"/>
      <c r="S1115" s="2"/>
      <c r="T1115" s="2"/>
      <c r="U1115" s="2"/>
      <c r="V1115" s="2"/>
      <c r="W1115" s="2"/>
      <c r="X1115" s="2"/>
      <c r="Y1115" s="2"/>
      <c r="Z1115" s="2"/>
      <c r="AA1115" s="2"/>
      <c r="AB1115" s="2"/>
      <c r="AC1115" s="2"/>
      <c r="AD1115" s="10"/>
      <c r="AE1115" s="21"/>
    </row>
    <row r="1116" spans="1:31" ht="15" customHeight="1" thickBot="1" x14ac:dyDescent="0.25">
      <c r="A1116" s="238">
        <v>14</v>
      </c>
      <c r="B1116" s="243" t="s">
        <v>174</v>
      </c>
      <c r="C1116" s="3">
        <v>26</v>
      </c>
      <c r="D1116" s="3">
        <v>4</v>
      </c>
      <c r="E1116" s="3">
        <v>5</v>
      </c>
      <c r="F1116" s="3">
        <v>17</v>
      </c>
      <c r="G1116" s="3">
        <v>20</v>
      </c>
      <c r="H1116" s="3">
        <v>60</v>
      </c>
      <c r="I1116" s="164">
        <v>13</v>
      </c>
      <c r="J1116" s="1">
        <f t="shared" si="100"/>
        <v>26</v>
      </c>
      <c r="K1116" s="1">
        <f t="shared" si="101"/>
        <v>13</v>
      </c>
      <c r="Q1116" s="231" t="s">
        <v>547</v>
      </c>
      <c r="R1116" s="3"/>
      <c r="S1116" s="3"/>
      <c r="T1116" s="3"/>
      <c r="U1116" s="3"/>
      <c r="V1116" s="3"/>
      <c r="W1116" s="3"/>
      <c r="X1116" s="3"/>
      <c r="Y1116" s="3"/>
      <c r="Z1116" s="3"/>
      <c r="AA1116" s="3"/>
      <c r="AB1116" s="3"/>
      <c r="AC1116" s="3" t="s">
        <v>532</v>
      </c>
      <c r="AD1116" s="14"/>
      <c r="AE1116" s="15"/>
    </row>
    <row r="1117" spans="1:31" ht="15" customHeight="1" x14ac:dyDescent="0.2">
      <c r="C1117" s="1">
        <f t="shared" ref="C1117:H1117" si="102">SUM(C1103:C1116)</f>
        <v>364</v>
      </c>
      <c r="D1117" s="1">
        <f t="shared" si="102"/>
        <v>140</v>
      </c>
      <c r="E1117" s="1">
        <f t="shared" si="102"/>
        <v>84</v>
      </c>
      <c r="F1117" s="1">
        <f t="shared" si="102"/>
        <v>140</v>
      </c>
      <c r="G1117" s="1">
        <f t="shared" si="102"/>
        <v>600</v>
      </c>
      <c r="H1117" s="1">
        <f t="shared" si="102"/>
        <v>600</v>
      </c>
      <c r="I1117" s="1">
        <f>SUM(I1103:I1116)</f>
        <v>364</v>
      </c>
      <c r="J1117" s="1">
        <f t="shared" si="100"/>
        <v>364</v>
      </c>
      <c r="K1117" s="1">
        <f t="shared" si="101"/>
        <v>364</v>
      </c>
    </row>
    <row r="1118" spans="1:31" ht="15" customHeight="1" thickBot="1" x14ac:dyDescent="0.25"/>
    <row r="1119" spans="1:31" ht="15" customHeight="1" thickBot="1" x14ac:dyDescent="0.25">
      <c r="A1119" s="1119" t="s">
        <v>493</v>
      </c>
      <c r="B1119" s="1120"/>
      <c r="C1119" s="1120"/>
      <c r="D1119" s="1120"/>
      <c r="E1119" s="1120"/>
      <c r="F1119" s="1120"/>
      <c r="G1119" s="1114" t="s">
        <v>1671</v>
      </c>
      <c r="H1119" s="1115"/>
      <c r="I1119" s="1116"/>
      <c r="L1119" s="945" t="s">
        <v>495</v>
      </c>
      <c r="M1119" s="946"/>
      <c r="N1119" s="946"/>
      <c r="O1119" s="947"/>
    </row>
    <row r="1120" spans="1:31" ht="15" customHeight="1" thickBot="1" x14ac:dyDescent="0.25">
      <c r="A1120" s="250" t="s">
        <v>496</v>
      </c>
      <c r="B1120" s="251" t="s">
        <v>497</v>
      </c>
      <c r="C1120" s="252" t="s">
        <v>498</v>
      </c>
      <c r="D1120" s="252" t="s">
        <v>499</v>
      </c>
      <c r="E1120" s="252" t="s">
        <v>500</v>
      </c>
      <c r="F1120" s="252" t="s">
        <v>501</v>
      </c>
      <c r="G1120" s="253" t="s">
        <v>502</v>
      </c>
      <c r="H1120" s="253" t="s">
        <v>503</v>
      </c>
      <c r="I1120" s="254" t="s">
        <v>504</v>
      </c>
      <c r="L1120" s="948"/>
      <c r="M1120" s="949"/>
      <c r="N1120" s="949"/>
      <c r="O1120" s="950"/>
      <c r="Q1120" s="165" t="s">
        <v>1672</v>
      </c>
      <c r="R1120" s="256" t="s">
        <v>503</v>
      </c>
      <c r="S1120" s="256" t="s">
        <v>1665</v>
      </c>
      <c r="T1120" s="256" t="s">
        <v>506</v>
      </c>
      <c r="U1120" s="256" t="s">
        <v>716</v>
      </c>
      <c r="V1120" s="256" t="s">
        <v>508</v>
      </c>
      <c r="W1120" s="256" t="s">
        <v>1004</v>
      </c>
      <c r="X1120" s="256" t="s">
        <v>509</v>
      </c>
      <c r="Y1120" s="256" t="s">
        <v>514</v>
      </c>
      <c r="Z1120" s="256" t="s">
        <v>635</v>
      </c>
      <c r="AA1120" s="256" t="s">
        <v>229</v>
      </c>
      <c r="AB1120" s="256" t="s">
        <v>415</v>
      </c>
      <c r="AC1120" s="256" t="s">
        <v>377</v>
      </c>
      <c r="AD1120" s="256" t="s">
        <v>592</v>
      </c>
      <c r="AE1120" s="257" t="s">
        <v>177</v>
      </c>
    </row>
    <row r="1121" spans="1:31" ht="15" customHeight="1" x14ac:dyDescent="0.2">
      <c r="A1121" s="247">
        <v>1</v>
      </c>
      <c r="B1121" s="239" t="s">
        <v>674</v>
      </c>
      <c r="C1121" s="240"/>
      <c r="D1121" s="240"/>
      <c r="E1121" s="240"/>
      <c r="F1121" s="240"/>
      <c r="G1121" s="240"/>
      <c r="H1121" s="240"/>
      <c r="I1121" s="241"/>
      <c r="J1121" s="1">
        <f t="shared" si="100"/>
        <v>0</v>
      </c>
      <c r="K1121" s="1">
        <f t="shared" si="101"/>
        <v>0</v>
      </c>
      <c r="L1121" s="1135" t="s">
        <v>528</v>
      </c>
      <c r="M1121" s="1136"/>
      <c r="N1121" s="1136"/>
      <c r="O1121" s="1137"/>
      <c r="Q1121" s="255" t="s">
        <v>503</v>
      </c>
      <c r="R1121" s="10"/>
      <c r="S1121" s="2"/>
      <c r="T1121" s="2"/>
      <c r="U1121" s="2"/>
      <c r="V1121" s="2"/>
      <c r="W1121" s="2"/>
      <c r="X1121" s="2" t="s">
        <v>532</v>
      </c>
      <c r="Y1121" s="2" t="s">
        <v>532</v>
      </c>
      <c r="Z1121" s="2" t="s">
        <v>532</v>
      </c>
      <c r="AA1121" s="2"/>
      <c r="AB1121" s="2"/>
      <c r="AC1121" s="2"/>
      <c r="AD1121" s="2"/>
      <c r="AE1121" s="162"/>
    </row>
    <row r="1122" spans="1:31" ht="15" customHeight="1" x14ac:dyDescent="0.2">
      <c r="A1122" s="248">
        <v>2</v>
      </c>
      <c r="B1122" s="242" t="s">
        <v>534</v>
      </c>
      <c r="C1122" s="2"/>
      <c r="D1122" s="2"/>
      <c r="E1122" s="2"/>
      <c r="F1122" s="2"/>
      <c r="G1122" s="2"/>
      <c r="H1122" s="2"/>
      <c r="I1122" s="162"/>
      <c r="J1122" s="1">
        <f t="shared" si="100"/>
        <v>0</v>
      </c>
      <c r="K1122" s="1">
        <f t="shared" si="101"/>
        <v>0</v>
      </c>
      <c r="L1122" s="1138"/>
      <c r="M1122" s="1139"/>
      <c r="N1122" s="1139"/>
      <c r="O1122" s="1140"/>
      <c r="Q1122" s="255" t="s">
        <v>1665</v>
      </c>
      <c r="R1122" s="2"/>
      <c r="S1122" s="10"/>
      <c r="T1122" s="2"/>
      <c r="U1122" s="2"/>
      <c r="V1122" s="2"/>
      <c r="W1122" s="2"/>
      <c r="X1122" s="2"/>
      <c r="Y1122" s="2"/>
      <c r="Z1122" s="2"/>
      <c r="AA1122" s="2"/>
      <c r="AB1122" s="2"/>
      <c r="AC1122" s="2"/>
      <c r="AD1122" s="2"/>
      <c r="AE1122" s="162"/>
    </row>
    <row r="1123" spans="1:31" ht="15" customHeight="1" x14ac:dyDescent="0.2">
      <c r="A1123" s="248" t="s">
        <v>521</v>
      </c>
      <c r="B1123" s="242" t="s">
        <v>1676</v>
      </c>
      <c r="C1123" s="2"/>
      <c r="D1123" s="2"/>
      <c r="E1123" s="2"/>
      <c r="F1123" s="2"/>
      <c r="G1123" s="2"/>
      <c r="H1123" s="2"/>
      <c r="I1123" s="162"/>
      <c r="J1123" s="1">
        <f t="shared" si="100"/>
        <v>0</v>
      </c>
      <c r="K1123" s="1">
        <f t="shared" si="101"/>
        <v>0</v>
      </c>
      <c r="L1123" s="1138"/>
      <c r="M1123" s="1139"/>
      <c r="N1123" s="1139"/>
      <c r="O1123" s="1140"/>
      <c r="Q1123" s="255" t="s">
        <v>506</v>
      </c>
      <c r="R1123" s="2"/>
      <c r="S1123" s="2"/>
      <c r="T1123" s="10"/>
      <c r="U1123" s="20"/>
      <c r="V1123" s="2"/>
      <c r="W1123" s="2"/>
      <c r="X1123" s="2"/>
      <c r="Y1123" s="2"/>
      <c r="Z1123" s="2"/>
      <c r="AA1123" s="2"/>
      <c r="AB1123" s="2"/>
      <c r="AC1123" s="2"/>
      <c r="AD1123" s="2"/>
      <c r="AE1123" s="162"/>
    </row>
    <row r="1124" spans="1:31" ht="15" customHeight="1" x14ac:dyDescent="0.2">
      <c r="A1124" s="248" t="s">
        <v>521</v>
      </c>
      <c r="B1124" s="242" t="s">
        <v>1666</v>
      </c>
      <c r="C1124" s="2"/>
      <c r="D1124" s="2"/>
      <c r="E1124" s="2"/>
      <c r="F1124" s="2"/>
      <c r="G1124" s="2"/>
      <c r="H1124" s="2"/>
      <c r="I1124" s="162"/>
      <c r="J1124" s="1">
        <f t="shared" si="100"/>
        <v>0</v>
      </c>
      <c r="K1124" s="1">
        <f t="shared" si="101"/>
        <v>0</v>
      </c>
      <c r="L1124" s="1138"/>
      <c r="M1124" s="1139"/>
      <c r="N1124" s="1139"/>
      <c r="O1124" s="1140"/>
      <c r="Q1124" s="255" t="s">
        <v>716</v>
      </c>
      <c r="R1124" s="2"/>
      <c r="S1124" s="2"/>
      <c r="T1124" s="2"/>
      <c r="U1124" s="10"/>
      <c r="V1124" s="2"/>
      <c r="W1124" s="2"/>
      <c r="X1124" s="2"/>
      <c r="Y1124" s="2"/>
      <c r="Z1124" s="2"/>
      <c r="AA1124" s="2"/>
      <c r="AB1124" s="2"/>
      <c r="AC1124" s="2"/>
      <c r="AD1124" s="2"/>
      <c r="AE1124" s="162"/>
    </row>
    <row r="1125" spans="1:31" ht="15" customHeight="1" x14ac:dyDescent="0.2">
      <c r="A1125" s="248" t="s">
        <v>521</v>
      </c>
      <c r="B1125" s="242" t="s">
        <v>523</v>
      </c>
      <c r="C1125" s="2"/>
      <c r="D1125" s="2"/>
      <c r="E1125" s="2"/>
      <c r="F1125" s="2"/>
      <c r="G1125" s="2"/>
      <c r="H1125" s="2"/>
      <c r="I1125" s="162"/>
      <c r="J1125" s="1">
        <f t="shared" si="100"/>
        <v>0</v>
      </c>
      <c r="K1125" s="1">
        <f t="shared" si="101"/>
        <v>0</v>
      </c>
      <c r="L1125" s="1138"/>
      <c r="M1125" s="1139"/>
      <c r="N1125" s="1139"/>
      <c r="O1125" s="1140"/>
      <c r="Q1125" s="255" t="s">
        <v>508</v>
      </c>
      <c r="R1125" s="2"/>
      <c r="S1125" s="2"/>
      <c r="T1125" s="2"/>
      <c r="U1125" s="2"/>
      <c r="V1125" s="10"/>
      <c r="W1125" s="2"/>
      <c r="X1125" s="2"/>
      <c r="Y1125" s="2"/>
      <c r="Z1125" s="2"/>
      <c r="AA1125" s="2"/>
      <c r="AB1125" s="2"/>
      <c r="AC1125" s="2"/>
      <c r="AD1125" s="2"/>
      <c r="AE1125" s="162"/>
    </row>
    <row r="1126" spans="1:31" ht="15" customHeight="1" x14ac:dyDescent="0.2">
      <c r="A1126" s="248" t="s">
        <v>521</v>
      </c>
      <c r="B1126" s="242" t="s">
        <v>1002</v>
      </c>
      <c r="C1126" s="2"/>
      <c r="D1126" s="2"/>
      <c r="E1126" s="2"/>
      <c r="F1126" s="2"/>
      <c r="G1126" s="2"/>
      <c r="H1126" s="2"/>
      <c r="I1126" s="162"/>
      <c r="J1126" s="1">
        <f t="shared" si="100"/>
        <v>0</v>
      </c>
      <c r="K1126" s="1">
        <f t="shared" si="101"/>
        <v>0</v>
      </c>
      <c r="L1126" s="1138"/>
      <c r="M1126" s="1139"/>
      <c r="N1126" s="1139"/>
      <c r="O1126" s="1140"/>
      <c r="Q1126" s="255" t="s">
        <v>1004</v>
      </c>
      <c r="R1126" s="2"/>
      <c r="S1126" s="2"/>
      <c r="T1126" s="2"/>
      <c r="U1126" s="2"/>
      <c r="V1126" s="2"/>
      <c r="W1126" s="10"/>
      <c r="X1126" s="2"/>
      <c r="Y1126" s="2"/>
      <c r="Z1126" s="2"/>
      <c r="AA1126" s="2"/>
      <c r="AB1126" s="2"/>
      <c r="AC1126" s="2"/>
      <c r="AD1126" s="2"/>
      <c r="AE1126" s="162"/>
    </row>
    <row r="1127" spans="1:31" ht="15" customHeight="1" x14ac:dyDescent="0.2">
      <c r="A1127" s="248" t="s">
        <v>521</v>
      </c>
      <c r="B1127" s="242" t="s">
        <v>524</v>
      </c>
      <c r="C1127" s="2"/>
      <c r="D1127" s="2"/>
      <c r="E1127" s="2"/>
      <c r="F1127" s="2"/>
      <c r="G1127" s="2"/>
      <c r="H1127" s="2"/>
      <c r="I1127" s="162"/>
      <c r="J1127" s="1">
        <f t="shared" si="100"/>
        <v>0</v>
      </c>
      <c r="K1127" s="1">
        <f t="shared" si="101"/>
        <v>0</v>
      </c>
      <c r="L1127" s="1138"/>
      <c r="M1127" s="1139"/>
      <c r="N1127" s="1139"/>
      <c r="O1127" s="1140"/>
      <c r="Q1127" s="255" t="s">
        <v>509</v>
      </c>
      <c r="R1127" s="2" t="s">
        <v>532</v>
      </c>
      <c r="S1127" s="2"/>
      <c r="T1127" s="2"/>
      <c r="U1127" s="2"/>
      <c r="V1127" s="2"/>
      <c r="W1127" s="2"/>
      <c r="X1127" s="10"/>
      <c r="Y1127" s="20"/>
      <c r="Z1127" s="2"/>
      <c r="AA1127" s="2"/>
      <c r="AB1127" s="2"/>
      <c r="AC1127" s="2"/>
      <c r="AD1127" s="2"/>
      <c r="AE1127" s="162"/>
    </row>
    <row r="1128" spans="1:31" ht="15" customHeight="1" x14ac:dyDescent="0.2">
      <c r="A1128" s="248" t="s">
        <v>521</v>
      </c>
      <c r="B1128" s="242" t="s">
        <v>529</v>
      </c>
      <c r="C1128" s="2"/>
      <c r="D1128" s="2"/>
      <c r="E1128" s="2"/>
      <c r="F1128" s="2"/>
      <c r="G1128" s="2"/>
      <c r="H1128" s="2"/>
      <c r="I1128" s="162"/>
      <c r="J1128" s="1">
        <f t="shared" si="100"/>
        <v>0</v>
      </c>
      <c r="K1128" s="1">
        <f t="shared" si="101"/>
        <v>0</v>
      </c>
      <c r="L1128" s="1138"/>
      <c r="M1128" s="1139"/>
      <c r="N1128" s="1139"/>
      <c r="O1128" s="1140"/>
      <c r="Q1128" s="255" t="s">
        <v>514</v>
      </c>
      <c r="R1128" s="2" t="s">
        <v>532</v>
      </c>
      <c r="S1128" s="2"/>
      <c r="T1128" s="2"/>
      <c r="U1128" s="2"/>
      <c r="V1128" s="2"/>
      <c r="W1128" s="2"/>
      <c r="X1128" s="2"/>
      <c r="Y1128" s="10"/>
      <c r="Z1128" s="2"/>
      <c r="AA1128" s="2"/>
      <c r="AB1128" s="2"/>
      <c r="AC1128" s="2"/>
      <c r="AD1128" s="2"/>
      <c r="AE1128" s="162"/>
    </row>
    <row r="1129" spans="1:31" ht="15" customHeight="1" x14ac:dyDescent="0.2">
      <c r="A1129" s="248" t="s">
        <v>521</v>
      </c>
      <c r="B1129" s="242" t="s">
        <v>327</v>
      </c>
      <c r="C1129" s="2"/>
      <c r="D1129" s="2"/>
      <c r="E1129" s="2"/>
      <c r="F1129" s="2"/>
      <c r="G1129" s="2"/>
      <c r="H1129" s="2"/>
      <c r="I1129" s="162"/>
      <c r="J1129" s="1">
        <f t="shared" si="100"/>
        <v>0</v>
      </c>
      <c r="K1129" s="1">
        <f t="shared" si="101"/>
        <v>0</v>
      </c>
      <c r="L1129" s="1138"/>
      <c r="M1129" s="1139"/>
      <c r="N1129" s="1139"/>
      <c r="O1129" s="1140"/>
      <c r="Q1129" s="255" t="s">
        <v>635</v>
      </c>
      <c r="R1129" s="2" t="s">
        <v>532</v>
      </c>
      <c r="S1129" s="2"/>
      <c r="T1129" s="2"/>
      <c r="U1129" s="2"/>
      <c r="V1129" s="2"/>
      <c r="W1129" s="2"/>
      <c r="X1129" s="2"/>
      <c r="Y1129" s="2"/>
      <c r="Z1129" s="10"/>
      <c r="AA1129" s="2"/>
      <c r="AB1129" s="2"/>
      <c r="AC1129" s="2"/>
      <c r="AD1129" s="2"/>
      <c r="AE1129" s="162"/>
    </row>
    <row r="1130" spans="1:31" ht="15" customHeight="1" x14ac:dyDescent="0.2">
      <c r="A1130" s="248" t="s">
        <v>521</v>
      </c>
      <c r="B1130" s="242" t="s">
        <v>235</v>
      </c>
      <c r="C1130" s="2"/>
      <c r="D1130" s="2"/>
      <c r="E1130" s="2"/>
      <c r="F1130" s="2"/>
      <c r="G1130" s="2"/>
      <c r="H1130" s="2"/>
      <c r="I1130" s="162"/>
      <c r="J1130" s="1">
        <f t="shared" si="100"/>
        <v>0</v>
      </c>
      <c r="K1130" s="1">
        <f t="shared" si="101"/>
        <v>0</v>
      </c>
      <c r="L1130" s="1138"/>
      <c r="M1130" s="1139"/>
      <c r="N1130" s="1139"/>
      <c r="O1130" s="1140"/>
      <c r="Q1130" s="255" t="s">
        <v>229</v>
      </c>
      <c r="R1130" s="2"/>
      <c r="S1130" s="2"/>
      <c r="T1130" s="2"/>
      <c r="U1130" s="2"/>
      <c r="V1130" s="2"/>
      <c r="W1130" s="2"/>
      <c r="X1130" s="2"/>
      <c r="Y1130" s="2"/>
      <c r="Z1130" s="2"/>
      <c r="AA1130" s="10"/>
      <c r="AB1130" s="2"/>
      <c r="AC1130" s="2"/>
      <c r="AD1130" s="2"/>
      <c r="AE1130" s="162"/>
    </row>
    <row r="1131" spans="1:31" ht="15" customHeight="1" x14ac:dyDescent="0.2">
      <c r="A1131" s="248" t="s">
        <v>521</v>
      </c>
      <c r="B1131" s="242" t="s">
        <v>419</v>
      </c>
      <c r="C1131" s="2"/>
      <c r="D1131" s="2"/>
      <c r="E1131" s="2"/>
      <c r="F1131" s="2"/>
      <c r="G1131" s="2"/>
      <c r="H1131" s="2"/>
      <c r="I1131" s="162"/>
      <c r="J1131" s="1">
        <f t="shared" si="100"/>
        <v>0</v>
      </c>
      <c r="K1131" s="1">
        <f t="shared" si="101"/>
        <v>0</v>
      </c>
      <c r="L1131" s="1138"/>
      <c r="M1131" s="1139"/>
      <c r="N1131" s="1139"/>
      <c r="O1131" s="1140"/>
      <c r="Q1131" s="255" t="s">
        <v>415</v>
      </c>
      <c r="R1131" s="2"/>
      <c r="S1131" s="2"/>
      <c r="T1131" s="2"/>
      <c r="U1131" s="2"/>
      <c r="V1131" s="2"/>
      <c r="W1131" s="2"/>
      <c r="X1131" s="2"/>
      <c r="Y1131" s="2"/>
      <c r="Z1131" s="2"/>
      <c r="AA1131" s="2"/>
      <c r="AB1131" s="10"/>
      <c r="AC1131" s="20"/>
      <c r="AD1131" s="2"/>
      <c r="AE1131" s="162"/>
    </row>
    <row r="1132" spans="1:31" ht="15" customHeight="1" x14ac:dyDescent="0.2">
      <c r="A1132" s="248" t="s">
        <v>521</v>
      </c>
      <c r="B1132" s="242" t="s">
        <v>601</v>
      </c>
      <c r="C1132" s="2"/>
      <c r="D1132" s="2"/>
      <c r="E1132" s="2"/>
      <c r="F1132" s="2"/>
      <c r="G1132" s="2"/>
      <c r="H1132" s="2"/>
      <c r="I1132" s="162"/>
      <c r="J1132" s="1">
        <f t="shared" si="100"/>
        <v>0</v>
      </c>
      <c r="K1132" s="1">
        <f t="shared" si="101"/>
        <v>0</v>
      </c>
      <c r="L1132" s="1138"/>
      <c r="M1132" s="1139"/>
      <c r="N1132" s="1139"/>
      <c r="O1132" s="1140"/>
      <c r="Q1132" s="255" t="s">
        <v>377</v>
      </c>
      <c r="R1132" s="2"/>
      <c r="S1132" s="2"/>
      <c r="T1132" s="2" t="s">
        <v>532</v>
      </c>
      <c r="U1132" s="2"/>
      <c r="V1132" s="2"/>
      <c r="W1132" s="2"/>
      <c r="X1132" s="2"/>
      <c r="Y1132" s="2"/>
      <c r="Z1132" s="2"/>
      <c r="AA1132" s="2"/>
      <c r="AB1132" s="2"/>
      <c r="AC1132" s="10"/>
      <c r="AD1132" s="2"/>
      <c r="AE1132" s="162"/>
    </row>
    <row r="1133" spans="1:31" ht="15" customHeight="1" x14ac:dyDescent="0.2">
      <c r="A1133" s="248" t="s">
        <v>521</v>
      </c>
      <c r="B1133" s="242" t="s">
        <v>178</v>
      </c>
      <c r="C1133" s="2"/>
      <c r="D1133" s="2"/>
      <c r="E1133" s="2"/>
      <c r="F1133" s="2"/>
      <c r="G1133" s="2"/>
      <c r="H1133" s="2"/>
      <c r="I1133" s="162"/>
      <c r="J1133" s="1">
        <f t="shared" si="100"/>
        <v>0</v>
      </c>
      <c r="K1133" s="1">
        <f t="shared" si="101"/>
        <v>0</v>
      </c>
      <c r="L1133" s="1138"/>
      <c r="M1133" s="1139"/>
      <c r="N1133" s="1139"/>
      <c r="O1133" s="1140"/>
      <c r="Q1133" s="255" t="s">
        <v>592</v>
      </c>
      <c r="R1133" s="2"/>
      <c r="S1133" s="2"/>
      <c r="T1133" s="2"/>
      <c r="U1133" s="2"/>
      <c r="V1133" s="2"/>
      <c r="W1133" s="2"/>
      <c r="X1133" s="2"/>
      <c r="Y1133" s="2"/>
      <c r="Z1133" s="2"/>
      <c r="AA1133" s="2"/>
      <c r="AB1133" s="2"/>
      <c r="AC1133" s="2"/>
      <c r="AD1133" s="10"/>
      <c r="AE1133" s="21"/>
    </row>
    <row r="1134" spans="1:31" ht="15" customHeight="1" thickBot="1" x14ac:dyDescent="0.25">
      <c r="A1134" s="249" t="s">
        <v>521</v>
      </c>
      <c r="B1134" s="243" t="s">
        <v>380</v>
      </c>
      <c r="C1134" s="3"/>
      <c r="D1134" s="3"/>
      <c r="E1134" s="3"/>
      <c r="F1134" s="3"/>
      <c r="G1134" s="3"/>
      <c r="H1134" s="3"/>
      <c r="I1134" s="164"/>
      <c r="J1134" s="1">
        <f t="shared" si="100"/>
        <v>0</v>
      </c>
      <c r="K1134" s="1">
        <f t="shared" si="101"/>
        <v>0</v>
      </c>
      <c r="L1134" s="1141"/>
      <c r="M1134" s="1142"/>
      <c r="N1134" s="1142"/>
      <c r="O1134" s="1143"/>
      <c r="Q1134" s="250" t="s">
        <v>177</v>
      </c>
      <c r="R1134" s="3"/>
      <c r="S1134" s="3"/>
      <c r="T1134" s="3"/>
      <c r="U1134" s="3"/>
      <c r="V1134" s="3"/>
      <c r="W1134" s="3"/>
      <c r="X1134" s="3"/>
      <c r="Y1134" s="3"/>
      <c r="Z1134" s="3"/>
      <c r="AA1134" s="3"/>
      <c r="AB1134" s="3"/>
      <c r="AC1134" s="3" t="s">
        <v>532</v>
      </c>
      <c r="AD1134" s="14"/>
      <c r="AE1134" s="15"/>
    </row>
    <row r="1135" spans="1:31" ht="15" customHeight="1" x14ac:dyDescent="0.2">
      <c r="A1135" s="1" t="s">
        <v>532</v>
      </c>
      <c r="B1135" s="157" t="s">
        <v>532</v>
      </c>
      <c r="C1135" s="1">
        <v>0</v>
      </c>
      <c r="D1135" s="1">
        <v>0</v>
      </c>
      <c r="E1135" s="1">
        <v>0</v>
      </c>
      <c r="F1135" s="1">
        <v>0</v>
      </c>
      <c r="G1135" s="1">
        <v>0</v>
      </c>
      <c r="H1135" s="1">
        <v>0</v>
      </c>
      <c r="I1135" s="1">
        <v>0</v>
      </c>
      <c r="J1135" s="1">
        <f t="shared" si="100"/>
        <v>0</v>
      </c>
      <c r="K1135" s="1">
        <f t="shared" si="101"/>
        <v>0</v>
      </c>
    </row>
    <row r="1136" spans="1:31" ht="15" customHeight="1" thickBot="1" x14ac:dyDescent="0.25"/>
    <row r="1137" spans="1:27" ht="15" customHeight="1" thickBot="1" x14ac:dyDescent="0.25">
      <c r="A1137" s="1117" t="s">
        <v>1016</v>
      </c>
      <c r="B1137" s="1118"/>
      <c r="C1137" s="1118"/>
      <c r="D1137" s="1118"/>
      <c r="E1137" s="1118"/>
      <c r="F1137" s="1118"/>
      <c r="G1137" s="1111" t="s">
        <v>1671</v>
      </c>
      <c r="H1137" s="1112"/>
      <c r="I1137" s="1113"/>
      <c r="L1137" s="1010" t="s">
        <v>2494</v>
      </c>
      <c r="M1137" s="1011"/>
      <c r="N1137" s="1011"/>
      <c r="O1137" s="1012"/>
    </row>
    <row r="1138" spans="1:27" ht="15" customHeight="1" thickBot="1" x14ac:dyDescent="0.25">
      <c r="A1138" s="231" t="s">
        <v>496</v>
      </c>
      <c r="B1138" s="232" t="s">
        <v>497</v>
      </c>
      <c r="C1138" s="233" t="s">
        <v>498</v>
      </c>
      <c r="D1138" s="233" t="s">
        <v>499</v>
      </c>
      <c r="E1138" s="233" t="s">
        <v>500</v>
      </c>
      <c r="F1138" s="233" t="s">
        <v>501</v>
      </c>
      <c r="G1138" s="234" t="s">
        <v>502</v>
      </c>
      <c r="H1138" s="234" t="s">
        <v>503</v>
      </c>
      <c r="I1138" s="235" t="s">
        <v>504</v>
      </c>
      <c r="L1138" s="1013"/>
      <c r="M1138" s="1014"/>
      <c r="N1138" s="1014"/>
      <c r="O1138" s="1015"/>
      <c r="Q1138" s="165" t="s">
        <v>1672</v>
      </c>
      <c r="R1138" s="333" t="s">
        <v>241</v>
      </c>
      <c r="S1138" s="333" t="s">
        <v>500</v>
      </c>
      <c r="T1138" s="333" t="s">
        <v>2515</v>
      </c>
      <c r="U1138" s="333" t="s">
        <v>1088</v>
      </c>
      <c r="V1138" s="333" t="s">
        <v>1089</v>
      </c>
      <c r="W1138" s="333" t="s">
        <v>238</v>
      </c>
      <c r="X1138" s="333" t="s">
        <v>591</v>
      </c>
      <c r="Y1138" s="333" t="s">
        <v>1587</v>
      </c>
      <c r="Z1138" s="229" t="s">
        <v>955</v>
      </c>
      <c r="AA1138" s="1" t="s">
        <v>532</v>
      </c>
    </row>
    <row r="1139" spans="1:27" ht="15" customHeight="1" x14ac:dyDescent="0.2">
      <c r="A1139" s="236" t="s">
        <v>521</v>
      </c>
      <c r="B1139" s="239" t="s">
        <v>244</v>
      </c>
      <c r="C1139" s="240"/>
      <c r="D1139" s="240"/>
      <c r="E1139" s="240"/>
      <c r="F1139" s="240"/>
      <c r="G1139" s="240"/>
      <c r="H1139" s="240"/>
      <c r="I1139" s="241"/>
      <c r="J1139" s="1">
        <f t="shared" si="100"/>
        <v>0</v>
      </c>
      <c r="K1139" s="1">
        <f t="shared" si="101"/>
        <v>0</v>
      </c>
      <c r="L1139" s="1135" t="s">
        <v>1677</v>
      </c>
      <c r="M1139" s="1136"/>
      <c r="N1139" s="1136"/>
      <c r="O1139" s="1137"/>
      <c r="Q1139" s="230" t="s">
        <v>241</v>
      </c>
      <c r="R1139" s="10"/>
      <c r="S1139" s="2"/>
      <c r="T1139" s="2"/>
      <c r="U1139" s="2"/>
      <c r="V1139" s="2"/>
      <c r="W1139" s="2"/>
      <c r="X1139" s="2"/>
      <c r="Y1139" s="2"/>
      <c r="Z1139" s="162"/>
    </row>
    <row r="1140" spans="1:27" ht="15" customHeight="1" x14ac:dyDescent="0.2">
      <c r="A1140" s="237" t="s">
        <v>521</v>
      </c>
      <c r="B1140" s="242" t="s">
        <v>617</v>
      </c>
      <c r="C1140" s="2"/>
      <c r="D1140" s="2"/>
      <c r="E1140" s="2"/>
      <c r="F1140" s="2"/>
      <c r="G1140" s="2"/>
      <c r="H1140" s="2"/>
      <c r="I1140" s="162"/>
      <c r="J1140" s="1">
        <f t="shared" si="100"/>
        <v>0</v>
      </c>
      <c r="K1140" s="1">
        <f t="shared" si="101"/>
        <v>0</v>
      </c>
      <c r="L1140" s="1138"/>
      <c r="M1140" s="1139"/>
      <c r="N1140" s="1139"/>
      <c r="O1140" s="1140"/>
      <c r="Q1140" s="230" t="s">
        <v>500</v>
      </c>
      <c r="R1140" s="2"/>
      <c r="S1140" s="10"/>
      <c r="T1140" s="20"/>
      <c r="U1140" s="2"/>
      <c r="V1140" s="2"/>
      <c r="W1140" s="2"/>
      <c r="X1140" s="2"/>
      <c r="Y1140" s="2"/>
      <c r="Z1140" s="162"/>
    </row>
    <row r="1141" spans="1:27" ht="15" customHeight="1" x14ac:dyDescent="0.2">
      <c r="A1141" s="237" t="s">
        <v>521</v>
      </c>
      <c r="B1141" s="242" t="s">
        <v>1678</v>
      </c>
      <c r="C1141" s="2"/>
      <c r="D1141" s="2"/>
      <c r="E1141" s="2"/>
      <c r="F1141" s="2"/>
      <c r="G1141" s="2"/>
      <c r="H1141" s="2"/>
      <c r="I1141" s="162"/>
      <c r="J1141" s="1">
        <f t="shared" si="100"/>
        <v>0</v>
      </c>
      <c r="K1141" s="1">
        <f t="shared" si="101"/>
        <v>0</v>
      </c>
      <c r="L1141" s="1138"/>
      <c r="M1141" s="1139"/>
      <c r="N1141" s="1139"/>
      <c r="O1141" s="1140"/>
      <c r="Q1141" s="230" t="s">
        <v>2515</v>
      </c>
      <c r="R1141" s="2"/>
      <c r="S1141" s="2"/>
      <c r="T1141" s="10"/>
      <c r="U1141" s="2"/>
      <c r="V1141" s="2"/>
      <c r="W1141" s="2"/>
      <c r="X1141" s="2"/>
      <c r="Y1141" s="2"/>
      <c r="Z1141" s="162"/>
    </row>
    <row r="1142" spans="1:27" ht="15" customHeight="1" x14ac:dyDescent="0.2">
      <c r="A1142" s="237" t="s">
        <v>521</v>
      </c>
      <c r="B1142" s="242" t="s">
        <v>1092</v>
      </c>
      <c r="C1142" s="2"/>
      <c r="D1142" s="2"/>
      <c r="E1142" s="2"/>
      <c r="F1142" s="2"/>
      <c r="G1142" s="2"/>
      <c r="H1142" s="2"/>
      <c r="I1142" s="162"/>
      <c r="J1142" s="1">
        <f t="shared" si="100"/>
        <v>0</v>
      </c>
      <c r="K1142" s="1">
        <f t="shared" si="101"/>
        <v>0</v>
      </c>
      <c r="L1142" s="1138"/>
      <c r="M1142" s="1139"/>
      <c r="N1142" s="1139"/>
      <c r="O1142" s="1140"/>
      <c r="Q1142" s="230" t="s">
        <v>1088</v>
      </c>
      <c r="R1142" s="2"/>
      <c r="S1142" s="2"/>
      <c r="T1142" s="2"/>
      <c r="U1142" s="10"/>
      <c r="V1142" s="2"/>
      <c r="W1142" s="2"/>
      <c r="X1142" s="2"/>
      <c r="Y1142" s="2"/>
      <c r="Z1142" s="162"/>
    </row>
    <row r="1143" spans="1:27" ht="15" customHeight="1" x14ac:dyDescent="0.2">
      <c r="A1143" s="237" t="s">
        <v>521</v>
      </c>
      <c r="B1143" s="242" t="s">
        <v>1093</v>
      </c>
      <c r="C1143" s="2"/>
      <c r="D1143" s="2"/>
      <c r="E1143" s="2"/>
      <c r="F1143" s="2"/>
      <c r="G1143" s="2"/>
      <c r="H1143" s="2"/>
      <c r="I1143" s="162"/>
      <c r="J1143" s="1">
        <f t="shared" si="100"/>
        <v>0</v>
      </c>
      <c r="K1143" s="1">
        <f t="shared" si="101"/>
        <v>0</v>
      </c>
      <c r="L1143" s="1138"/>
      <c r="M1143" s="1139"/>
      <c r="N1143" s="1139"/>
      <c r="O1143" s="1140"/>
      <c r="Q1143" s="230" t="s">
        <v>1089</v>
      </c>
      <c r="R1143" s="2"/>
      <c r="S1143" s="2"/>
      <c r="T1143" s="2"/>
      <c r="U1143" s="2"/>
      <c r="V1143" s="10"/>
      <c r="W1143" s="2"/>
      <c r="X1143" s="2"/>
      <c r="Y1143" s="2"/>
      <c r="Z1143" s="162"/>
    </row>
    <row r="1144" spans="1:27" ht="15" customHeight="1" x14ac:dyDescent="0.2">
      <c r="A1144" s="237" t="s">
        <v>521</v>
      </c>
      <c r="B1144" s="242" t="s">
        <v>240</v>
      </c>
      <c r="C1144" s="2"/>
      <c r="D1144" s="2"/>
      <c r="E1144" s="2"/>
      <c r="F1144" s="2"/>
      <c r="G1144" s="2"/>
      <c r="H1144" s="2"/>
      <c r="I1144" s="162"/>
      <c r="J1144" s="1">
        <f t="shared" si="100"/>
        <v>0</v>
      </c>
      <c r="K1144" s="1">
        <f t="shared" si="101"/>
        <v>0</v>
      </c>
      <c r="L1144" s="1138"/>
      <c r="M1144" s="1139"/>
      <c r="N1144" s="1139"/>
      <c r="O1144" s="1140"/>
      <c r="Q1144" s="230" t="s">
        <v>238</v>
      </c>
      <c r="R1144" s="2"/>
      <c r="S1144" s="2"/>
      <c r="T1144" s="2"/>
      <c r="U1144" s="2"/>
      <c r="V1144" s="2"/>
      <c r="W1144" s="10"/>
      <c r="X1144" s="20"/>
      <c r="Y1144" s="2"/>
      <c r="Z1144" s="162"/>
    </row>
    <row r="1145" spans="1:27" ht="15" customHeight="1" x14ac:dyDescent="0.2">
      <c r="A1145" s="237" t="s">
        <v>521</v>
      </c>
      <c r="B1145" s="242" t="s">
        <v>1023</v>
      </c>
      <c r="C1145" s="2"/>
      <c r="D1145" s="2"/>
      <c r="E1145" s="2"/>
      <c r="F1145" s="2"/>
      <c r="G1145" s="2"/>
      <c r="H1145" s="2"/>
      <c r="I1145" s="162"/>
      <c r="J1145" s="1">
        <f t="shared" si="100"/>
        <v>0</v>
      </c>
      <c r="K1145" s="1">
        <f t="shared" si="101"/>
        <v>0</v>
      </c>
      <c r="L1145" s="1138"/>
      <c r="M1145" s="1139"/>
      <c r="N1145" s="1139"/>
      <c r="O1145" s="1140"/>
      <c r="Q1145" s="230" t="s">
        <v>591</v>
      </c>
      <c r="R1145" s="2"/>
      <c r="S1145" s="2"/>
      <c r="T1145" s="2"/>
      <c r="U1145" s="2"/>
      <c r="V1145" s="2"/>
      <c r="W1145" s="2"/>
      <c r="X1145" s="10"/>
      <c r="Y1145" s="2"/>
      <c r="Z1145" s="162"/>
    </row>
    <row r="1146" spans="1:27" ht="15" customHeight="1" x14ac:dyDescent="0.2">
      <c r="A1146" s="237" t="s">
        <v>521</v>
      </c>
      <c r="B1146" s="242" t="s">
        <v>1589</v>
      </c>
      <c r="C1146" s="2"/>
      <c r="D1146" s="2"/>
      <c r="E1146" s="2"/>
      <c r="F1146" s="2"/>
      <c r="G1146" s="2"/>
      <c r="H1146" s="2"/>
      <c r="I1146" s="162"/>
      <c r="J1146" s="1">
        <f t="shared" si="100"/>
        <v>0</v>
      </c>
      <c r="K1146" s="1">
        <f t="shared" si="101"/>
        <v>0</v>
      </c>
      <c r="L1146" s="1138"/>
      <c r="M1146" s="1139"/>
      <c r="N1146" s="1139"/>
      <c r="O1146" s="1140"/>
      <c r="Q1146" s="230" t="s">
        <v>1587</v>
      </c>
      <c r="R1146" s="2"/>
      <c r="S1146" s="2"/>
      <c r="T1146" s="2"/>
      <c r="U1146" s="2"/>
      <c r="V1146" s="2"/>
      <c r="W1146" s="2"/>
      <c r="X1146" s="2"/>
      <c r="Y1146" s="10"/>
      <c r="Z1146" s="21"/>
    </row>
    <row r="1147" spans="1:27" ht="15" customHeight="1" thickBot="1" x14ac:dyDescent="0.25">
      <c r="A1147" s="238" t="s">
        <v>521</v>
      </c>
      <c r="B1147" s="243" t="s">
        <v>1679</v>
      </c>
      <c r="C1147" s="3"/>
      <c r="D1147" s="3"/>
      <c r="E1147" s="3"/>
      <c r="F1147" s="3"/>
      <c r="G1147" s="3"/>
      <c r="H1147" s="3"/>
      <c r="I1147" s="164"/>
      <c r="J1147" s="1">
        <f t="shared" si="100"/>
        <v>0</v>
      </c>
      <c r="K1147" s="1">
        <f t="shared" si="101"/>
        <v>0</v>
      </c>
      <c r="L1147" s="1141"/>
      <c r="M1147" s="1142"/>
      <c r="N1147" s="1142"/>
      <c r="O1147" s="1143"/>
      <c r="Q1147" s="231" t="s">
        <v>955</v>
      </c>
      <c r="R1147" s="3"/>
      <c r="S1147" s="3"/>
      <c r="T1147" s="3"/>
      <c r="U1147" s="3"/>
      <c r="V1147" s="3"/>
      <c r="W1147" s="3"/>
      <c r="X1147" s="3" t="s">
        <v>532</v>
      </c>
      <c r="Y1147" s="14"/>
      <c r="Z1147" s="15"/>
    </row>
    <row r="1148" spans="1:27" ht="15" customHeight="1" x14ac:dyDescent="0.2">
      <c r="C1148" s="1">
        <v>0</v>
      </c>
      <c r="D1148" s="1">
        <v>0</v>
      </c>
      <c r="E1148" s="1">
        <v>0</v>
      </c>
      <c r="F1148" s="1">
        <v>0</v>
      </c>
      <c r="G1148" s="1">
        <v>0</v>
      </c>
      <c r="H1148" s="1">
        <v>0</v>
      </c>
      <c r="I1148" s="1">
        <v>0</v>
      </c>
      <c r="J1148" s="1">
        <f t="shared" si="100"/>
        <v>0</v>
      </c>
      <c r="K1148" s="1">
        <f t="shared" si="101"/>
        <v>0</v>
      </c>
      <c r="L1148" s="156" t="s">
        <v>532</v>
      </c>
    </row>
    <row r="1149" spans="1:27" ht="15" customHeight="1" thickBot="1" x14ac:dyDescent="0.25"/>
    <row r="1150" spans="1:27" ht="15" customHeight="1" thickBot="1" x14ac:dyDescent="0.25">
      <c r="A1150" s="1117" t="s">
        <v>944</v>
      </c>
      <c r="B1150" s="1118"/>
      <c r="C1150" s="1118"/>
      <c r="D1150" s="1118"/>
      <c r="E1150" s="1118"/>
      <c r="F1150" s="1118"/>
      <c r="G1150" s="1111" t="s">
        <v>1650</v>
      </c>
      <c r="H1150" s="1112"/>
      <c r="I1150" s="1113"/>
      <c r="L1150" s="945" t="s">
        <v>495</v>
      </c>
      <c r="M1150" s="946"/>
      <c r="N1150" s="946"/>
      <c r="O1150" s="947"/>
    </row>
    <row r="1151" spans="1:27" ht="15" customHeight="1" thickBot="1" x14ac:dyDescent="0.25">
      <c r="A1151" s="231" t="s">
        <v>496</v>
      </c>
      <c r="B1151" s="232" t="s">
        <v>497</v>
      </c>
      <c r="C1151" s="233" t="s">
        <v>498</v>
      </c>
      <c r="D1151" s="233" t="s">
        <v>499</v>
      </c>
      <c r="E1151" s="233" t="s">
        <v>500</v>
      </c>
      <c r="F1151" s="233" t="s">
        <v>501</v>
      </c>
      <c r="G1151" s="234" t="s">
        <v>502</v>
      </c>
      <c r="H1151" s="234" t="s">
        <v>503</v>
      </c>
      <c r="I1151" s="235" t="s">
        <v>504</v>
      </c>
      <c r="L1151" s="948"/>
      <c r="M1151" s="949"/>
      <c r="N1151" s="949"/>
      <c r="O1151" s="950"/>
      <c r="Q1151" s="165" t="s">
        <v>1672</v>
      </c>
      <c r="R1151" s="333" t="s">
        <v>503</v>
      </c>
      <c r="S1151" s="333" t="s">
        <v>1580</v>
      </c>
      <c r="T1151" s="333" t="s">
        <v>241</v>
      </c>
      <c r="U1151" s="333" t="s">
        <v>563</v>
      </c>
      <c r="V1151" s="333" t="s">
        <v>1615</v>
      </c>
      <c r="W1151" s="333" t="s">
        <v>947</v>
      </c>
      <c r="X1151" s="333" t="s">
        <v>1423</v>
      </c>
      <c r="Y1151" s="333" t="s">
        <v>1581</v>
      </c>
      <c r="Z1151" s="333"/>
      <c r="AA1151" s="229"/>
    </row>
    <row r="1152" spans="1:27" ht="15" customHeight="1" x14ac:dyDescent="0.2">
      <c r="A1152" s="244" t="s">
        <v>521</v>
      </c>
      <c r="B1152" s="239" t="s">
        <v>1582</v>
      </c>
      <c r="C1152" s="240"/>
      <c r="D1152" s="240"/>
      <c r="E1152" s="240"/>
      <c r="F1152" s="240"/>
      <c r="G1152" s="240"/>
      <c r="H1152" s="240"/>
      <c r="I1152" s="241"/>
      <c r="J1152" s="1">
        <f t="shared" si="100"/>
        <v>0</v>
      </c>
      <c r="K1152" s="1">
        <f t="shared" si="101"/>
        <v>0</v>
      </c>
      <c r="L1152" s="1135" t="s">
        <v>528</v>
      </c>
      <c r="M1152" s="1136"/>
      <c r="N1152" s="1136"/>
      <c r="O1152" s="1137"/>
      <c r="Q1152" s="230" t="s">
        <v>503</v>
      </c>
      <c r="R1152" s="10"/>
      <c r="S1152" s="2"/>
      <c r="T1152" s="2"/>
      <c r="U1152" s="2"/>
      <c r="V1152" s="2"/>
      <c r="W1152" s="2"/>
      <c r="X1152" s="2"/>
      <c r="Y1152" s="2"/>
      <c r="Z1152" s="2"/>
      <c r="AA1152" s="162"/>
    </row>
    <row r="1153" spans="1:31" ht="15" customHeight="1" x14ac:dyDescent="0.2">
      <c r="A1153" s="237" t="s">
        <v>521</v>
      </c>
      <c r="B1153" s="242" t="s">
        <v>1583</v>
      </c>
      <c r="C1153" s="2"/>
      <c r="D1153" s="2"/>
      <c r="E1153" s="2"/>
      <c r="F1153" s="2"/>
      <c r="G1153" s="2"/>
      <c r="H1153" s="2"/>
      <c r="I1153" s="162"/>
      <c r="J1153" s="1">
        <f t="shared" si="100"/>
        <v>0</v>
      </c>
      <c r="K1153" s="1">
        <f t="shared" si="101"/>
        <v>0</v>
      </c>
      <c r="L1153" s="1138"/>
      <c r="M1153" s="1139"/>
      <c r="N1153" s="1139"/>
      <c r="O1153" s="1140"/>
      <c r="Q1153" s="230" t="s">
        <v>1580</v>
      </c>
      <c r="R1153" s="2"/>
      <c r="S1153" s="10"/>
      <c r="T1153" s="20"/>
      <c r="U1153" s="2"/>
      <c r="V1153" s="2"/>
      <c r="W1153" s="2"/>
      <c r="X1153" s="2"/>
      <c r="Y1153" s="2"/>
      <c r="Z1153" s="2" t="s">
        <v>532</v>
      </c>
      <c r="AA1153" s="162" t="s">
        <v>532</v>
      </c>
      <c r="AB1153" s="1" t="s">
        <v>532</v>
      </c>
    </row>
    <row r="1154" spans="1:31" ht="15" customHeight="1" x14ac:dyDescent="0.2">
      <c r="A1154" s="237" t="s">
        <v>521</v>
      </c>
      <c r="B1154" s="242" t="s">
        <v>1584</v>
      </c>
      <c r="C1154" s="2"/>
      <c r="D1154" s="2"/>
      <c r="E1154" s="2"/>
      <c r="F1154" s="2"/>
      <c r="G1154" s="2"/>
      <c r="H1154" s="2"/>
      <c r="I1154" s="162"/>
      <c r="J1154" s="1">
        <f t="shared" si="100"/>
        <v>0</v>
      </c>
      <c r="K1154" s="1">
        <f t="shared" si="101"/>
        <v>0</v>
      </c>
      <c r="L1154" s="1138"/>
      <c r="M1154" s="1139"/>
      <c r="N1154" s="1139"/>
      <c r="O1154" s="1140"/>
      <c r="Q1154" s="230" t="s">
        <v>241</v>
      </c>
      <c r="R1154" s="2"/>
      <c r="S1154" s="2"/>
      <c r="T1154" s="10"/>
      <c r="U1154" s="2"/>
      <c r="V1154" s="2"/>
      <c r="W1154" s="2"/>
      <c r="X1154" s="2"/>
      <c r="Y1154" s="2"/>
      <c r="Z1154" s="2"/>
      <c r="AA1154" s="162"/>
    </row>
    <row r="1155" spans="1:31" ht="15" customHeight="1" x14ac:dyDescent="0.2">
      <c r="A1155" s="237" t="s">
        <v>521</v>
      </c>
      <c r="B1155" s="242" t="s">
        <v>949</v>
      </c>
      <c r="C1155" s="2"/>
      <c r="D1155" s="2"/>
      <c r="E1155" s="2"/>
      <c r="F1155" s="2"/>
      <c r="G1155" s="2"/>
      <c r="H1155" s="2"/>
      <c r="I1155" s="162"/>
      <c r="J1155" s="1">
        <f t="shared" si="100"/>
        <v>0</v>
      </c>
      <c r="K1155" s="1">
        <f t="shared" si="101"/>
        <v>0</v>
      </c>
      <c r="L1155" s="1138"/>
      <c r="M1155" s="1139"/>
      <c r="N1155" s="1139"/>
      <c r="O1155" s="1140"/>
      <c r="Q1155" s="230" t="s">
        <v>563</v>
      </c>
      <c r="R1155" s="2"/>
      <c r="S1155" s="2"/>
      <c r="T1155" s="2"/>
      <c r="U1155" s="10"/>
      <c r="V1155" s="2"/>
      <c r="W1155" s="2"/>
      <c r="X1155" s="2"/>
      <c r="Y1155" s="2"/>
      <c r="Z1155" s="2"/>
      <c r="AA1155" s="162"/>
    </row>
    <row r="1156" spans="1:31" ht="15" customHeight="1" x14ac:dyDescent="0.2">
      <c r="A1156" s="237" t="s">
        <v>521</v>
      </c>
      <c r="B1156" s="242" t="s">
        <v>1617</v>
      </c>
      <c r="C1156" s="2"/>
      <c r="D1156" s="2"/>
      <c r="E1156" s="2"/>
      <c r="F1156" s="2"/>
      <c r="G1156" s="2"/>
      <c r="H1156" s="2"/>
      <c r="I1156" s="162"/>
      <c r="J1156" s="1">
        <f t="shared" si="100"/>
        <v>0</v>
      </c>
      <c r="K1156" s="1">
        <f t="shared" si="101"/>
        <v>0</v>
      </c>
      <c r="L1156" s="1138"/>
      <c r="M1156" s="1139"/>
      <c r="N1156" s="1139"/>
      <c r="O1156" s="1140"/>
      <c r="Q1156" s="230" t="s">
        <v>1615</v>
      </c>
      <c r="R1156" s="2"/>
      <c r="S1156" s="2"/>
      <c r="T1156" s="2"/>
      <c r="U1156" s="2"/>
      <c r="V1156" s="10"/>
      <c r="W1156" s="2"/>
      <c r="X1156" s="2"/>
      <c r="Y1156" s="2"/>
      <c r="Z1156" s="2"/>
      <c r="AA1156" s="162"/>
    </row>
    <row r="1157" spans="1:31" ht="15" customHeight="1" x14ac:dyDescent="0.2">
      <c r="A1157" s="237" t="s">
        <v>521</v>
      </c>
      <c r="B1157" s="242" t="s">
        <v>952</v>
      </c>
      <c r="C1157" s="2"/>
      <c r="D1157" s="2"/>
      <c r="E1157" s="2"/>
      <c r="F1157" s="2"/>
      <c r="G1157" s="2"/>
      <c r="H1157" s="2"/>
      <c r="I1157" s="162"/>
      <c r="J1157" s="1">
        <f t="shared" si="100"/>
        <v>0</v>
      </c>
      <c r="K1157" s="1">
        <f t="shared" si="101"/>
        <v>0</v>
      </c>
      <c r="L1157" s="1138"/>
      <c r="M1157" s="1139"/>
      <c r="N1157" s="1139"/>
      <c r="O1157" s="1140"/>
      <c r="Q1157" s="230" t="s">
        <v>947</v>
      </c>
      <c r="R1157" s="2"/>
      <c r="S1157" s="2"/>
      <c r="T1157" s="2"/>
      <c r="U1157" s="2"/>
      <c r="V1157" s="2"/>
      <c r="W1157" s="10"/>
      <c r="X1157" s="20"/>
      <c r="Y1157" s="2"/>
      <c r="Z1157" s="2"/>
      <c r="AA1157" s="162"/>
    </row>
    <row r="1158" spans="1:31" ht="15" customHeight="1" x14ac:dyDescent="0.2">
      <c r="A1158" s="237" t="s">
        <v>521</v>
      </c>
      <c r="B1158" s="242" t="s">
        <v>1585</v>
      </c>
      <c r="C1158" s="2"/>
      <c r="D1158" s="2"/>
      <c r="E1158" s="2"/>
      <c r="F1158" s="2"/>
      <c r="G1158" s="2"/>
      <c r="H1158" s="2"/>
      <c r="I1158" s="162"/>
      <c r="J1158" s="1">
        <f t="shared" si="100"/>
        <v>0</v>
      </c>
      <c r="K1158" s="1">
        <f t="shared" si="101"/>
        <v>0</v>
      </c>
      <c r="L1158" s="1138"/>
      <c r="M1158" s="1139"/>
      <c r="N1158" s="1139"/>
      <c r="O1158" s="1140"/>
      <c r="Q1158" s="230" t="s">
        <v>1423</v>
      </c>
      <c r="R1158" s="2"/>
      <c r="S1158" s="2"/>
      <c r="T1158" s="2"/>
      <c r="U1158" s="2"/>
      <c r="V1158" s="2"/>
      <c r="W1158" s="2"/>
      <c r="X1158" s="10"/>
      <c r="Y1158" s="2"/>
      <c r="Z1158" s="2"/>
      <c r="AA1158" s="162"/>
    </row>
    <row r="1159" spans="1:31" ht="15" customHeight="1" x14ac:dyDescent="0.2">
      <c r="A1159" s="237" t="s">
        <v>521</v>
      </c>
      <c r="B1159" s="242" t="s">
        <v>1586</v>
      </c>
      <c r="C1159" s="2"/>
      <c r="D1159" s="2"/>
      <c r="E1159" s="2"/>
      <c r="F1159" s="2"/>
      <c r="G1159" s="2"/>
      <c r="H1159" s="2"/>
      <c r="I1159" s="162"/>
      <c r="J1159" s="1">
        <f t="shared" si="100"/>
        <v>0</v>
      </c>
      <c r="K1159" s="1">
        <f t="shared" si="101"/>
        <v>0</v>
      </c>
      <c r="L1159" s="1138"/>
      <c r="M1159" s="1139"/>
      <c r="N1159" s="1139"/>
      <c r="O1159" s="1140"/>
      <c r="Q1159" s="230" t="s">
        <v>1581</v>
      </c>
      <c r="R1159" s="2"/>
      <c r="S1159" s="2"/>
      <c r="T1159" s="2"/>
      <c r="U1159" s="2"/>
      <c r="V1159" s="2"/>
      <c r="W1159" s="2"/>
      <c r="X1159" s="2"/>
      <c r="Y1159" s="10"/>
      <c r="Z1159" s="2"/>
      <c r="AA1159" s="162"/>
    </row>
    <row r="1160" spans="1:31" ht="15" customHeight="1" x14ac:dyDescent="0.2">
      <c r="A1160" s="237" t="s">
        <v>521</v>
      </c>
      <c r="B1160" s="242"/>
      <c r="C1160" s="2"/>
      <c r="D1160" s="2"/>
      <c r="E1160" s="2"/>
      <c r="F1160" s="2"/>
      <c r="G1160" s="2"/>
      <c r="H1160" s="2"/>
      <c r="I1160" s="162"/>
      <c r="J1160" s="1">
        <f t="shared" si="100"/>
        <v>0</v>
      </c>
      <c r="K1160" s="1">
        <f t="shared" si="101"/>
        <v>0</v>
      </c>
      <c r="L1160" s="1138"/>
      <c r="M1160" s="1139"/>
      <c r="N1160" s="1139"/>
      <c r="O1160" s="1140"/>
      <c r="Q1160" s="230" t="s">
        <v>532</v>
      </c>
      <c r="R1160" s="2"/>
      <c r="S1160" s="2" t="s">
        <v>532</v>
      </c>
      <c r="T1160" s="2"/>
      <c r="U1160" s="2"/>
      <c r="V1160" s="2"/>
      <c r="W1160" s="2"/>
      <c r="X1160" s="2"/>
      <c r="Y1160" s="2"/>
      <c r="Z1160" s="10"/>
      <c r="AA1160" s="21"/>
    </row>
    <row r="1161" spans="1:31" ht="15" customHeight="1" thickBot="1" x14ac:dyDescent="0.25">
      <c r="A1161" s="238" t="s">
        <v>521</v>
      </c>
      <c r="B1161" s="243"/>
      <c r="C1161" s="3"/>
      <c r="D1161" s="3"/>
      <c r="E1161" s="3"/>
      <c r="F1161" s="3"/>
      <c r="G1161" s="3"/>
      <c r="H1161" s="3"/>
      <c r="I1161" s="164"/>
      <c r="J1161" s="1">
        <f t="shared" si="100"/>
        <v>0</v>
      </c>
      <c r="K1161" s="1">
        <f t="shared" si="101"/>
        <v>0</v>
      </c>
      <c r="L1161" s="1141"/>
      <c r="M1161" s="1142"/>
      <c r="N1161" s="1142"/>
      <c r="O1161" s="1143"/>
      <c r="Q1161" s="231"/>
      <c r="R1161" s="3"/>
      <c r="S1161" s="3" t="s">
        <v>532</v>
      </c>
      <c r="T1161" s="3"/>
      <c r="U1161" s="3"/>
      <c r="V1161" s="3"/>
      <c r="W1161" s="3"/>
      <c r="X1161" s="3"/>
      <c r="Y1161" s="3"/>
      <c r="Z1161" s="14"/>
      <c r="AA1161" s="15"/>
    </row>
    <row r="1162" spans="1:31" ht="15" customHeight="1" x14ac:dyDescent="0.2">
      <c r="C1162" s="1">
        <f>SUM(C1152:C1161)</f>
        <v>0</v>
      </c>
      <c r="D1162" s="1">
        <f>SUM(D1152:D1161)</f>
        <v>0</v>
      </c>
      <c r="E1162" s="1">
        <v>0</v>
      </c>
      <c r="F1162" s="1">
        <f>SUM(F1152:F1161)</f>
        <v>0</v>
      </c>
      <c r="G1162" s="1">
        <f>SUM(G1152:G1161)</f>
        <v>0</v>
      </c>
      <c r="H1162" s="1">
        <f>SUM(H1152:H1161)</f>
        <v>0</v>
      </c>
      <c r="I1162" s="1">
        <f>SUM(I1152:I1161)</f>
        <v>0</v>
      </c>
      <c r="J1162" s="1">
        <f t="shared" si="100"/>
        <v>0</v>
      </c>
      <c r="K1162" s="1">
        <f t="shared" si="101"/>
        <v>0</v>
      </c>
      <c r="Q1162" s="1" t="s">
        <v>532</v>
      </c>
    </row>
    <row r="1163" spans="1:31" ht="15" customHeight="1" thickBot="1" x14ac:dyDescent="0.25"/>
    <row r="1164" spans="1:31" ht="15" customHeight="1" thickBot="1" x14ac:dyDescent="0.25">
      <c r="A1164" s="1129" t="s">
        <v>66</v>
      </c>
      <c r="B1164" s="1130"/>
      <c r="C1164" s="1130"/>
      <c r="D1164" s="1130"/>
      <c r="E1164" s="1130"/>
      <c r="F1164" s="1130"/>
      <c r="G1164" s="1126" t="s">
        <v>1671</v>
      </c>
      <c r="H1164" s="1127"/>
      <c r="I1164" s="1128"/>
      <c r="L1164" s="945" t="s">
        <v>495</v>
      </c>
      <c r="M1164" s="946"/>
      <c r="N1164" s="946"/>
      <c r="O1164" s="947"/>
    </row>
    <row r="1165" spans="1:31" ht="15" customHeight="1" thickBot="1" x14ac:dyDescent="0.25">
      <c r="A1165" s="281" t="s">
        <v>496</v>
      </c>
      <c r="B1165" s="282" t="s">
        <v>497</v>
      </c>
      <c r="C1165" s="283" t="s">
        <v>498</v>
      </c>
      <c r="D1165" s="283" t="s">
        <v>499</v>
      </c>
      <c r="E1165" s="283" t="s">
        <v>500</v>
      </c>
      <c r="F1165" s="283" t="s">
        <v>501</v>
      </c>
      <c r="G1165" s="284" t="s">
        <v>502</v>
      </c>
      <c r="H1165" s="284" t="s">
        <v>503</v>
      </c>
      <c r="I1165" s="285" t="s">
        <v>504</v>
      </c>
      <c r="L1165" s="948"/>
      <c r="M1165" s="949"/>
      <c r="N1165" s="949"/>
      <c r="O1165" s="950"/>
      <c r="Q1165" s="165" t="s">
        <v>1672</v>
      </c>
      <c r="R1165" s="287" t="s">
        <v>1502</v>
      </c>
      <c r="S1165" s="287" t="s">
        <v>541</v>
      </c>
      <c r="T1165" s="287" t="s">
        <v>1590</v>
      </c>
      <c r="U1165" s="287" t="s">
        <v>861</v>
      </c>
      <c r="V1165" s="287" t="s">
        <v>542</v>
      </c>
      <c r="W1165" s="287" t="s">
        <v>744</v>
      </c>
      <c r="X1165" s="287" t="s">
        <v>733</v>
      </c>
      <c r="Y1165" s="287" t="s">
        <v>847</v>
      </c>
      <c r="Z1165" s="287" t="s">
        <v>500</v>
      </c>
      <c r="AA1165" s="287" t="s">
        <v>1028</v>
      </c>
      <c r="AB1165" s="287" t="s">
        <v>990</v>
      </c>
      <c r="AC1165" s="287" t="s">
        <v>811</v>
      </c>
      <c r="AD1165" s="346" t="s">
        <v>704</v>
      </c>
      <c r="AE1165" s="288" t="s">
        <v>646</v>
      </c>
    </row>
    <row r="1166" spans="1:31" ht="15" customHeight="1" x14ac:dyDescent="0.2">
      <c r="A1166" s="278">
        <v>1</v>
      </c>
      <c r="B1166" s="239" t="s">
        <v>1668</v>
      </c>
      <c r="C1166" s="240"/>
      <c r="D1166" s="240"/>
      <c r="E1166" s="240"/>
      <c r="F1166" s="240"/>
      <c r="G1166" s="240"/>
      <c r="H1166" s="240"/>
      <c r="I1166" s="241"/>
      <c r="J1166" s="1">
        <f t="shared" si="100"/>
        <v>0</v>
      </c>
      <c r="K1166" s="1">
        <f t="shared" si="101"/>
        <v>0</v>
      </c>
      <c r="L1166" s="1135" t="s">
        <v>528</v>
      </c>
      <c r="M1166" s="1136"/>
      <c r="N1166" s="1136"/>
      <c r="O1166" s="1137"/>
      <c r="Q1166" s="286" t="s">
        <v>1502</v>
      </c>
      <c r="R1166" s="10"/>
      <c r="S1166" s="2"/>
      <c r="T1166" s="2"/>
      <c r="U1166" s="2"/>
      <c r="V1166" s="2"/>
      <c r="W1166" s="2"/>
      <c r="X1166" s="2" t="s">
        <v>532</v>
      </c>
      <c r="Y1166" s="2" t="s">
        <v>532</v>
      </c>
      <c r="Z1166" s="2" t="s">
        <v>532</v>
      </c>
      <c r="AA1166" s="2"/>
      <c r="AB1166" s="2"/>
      <c r="AC1166" s="2"/>
      <c r="AD1166" s="2"/>
      <c r="AE1166" s="162"/>
    </row>
    <row r="1167" spans="1:31" ht="15" customHeight="1" x14ac:dyDescent="0.2">
      <c r="A1167" s="279" t="s">
        <v>521</v>
      </c>
      <c r="B1167" s="242" t="s">
        <v>1509</v>
      </c>
      <c r="C1167" s="2"/>
      <c r="D1167" s="2"/>
      <c r="E1167" s="2"/>
      <c r="F1167" s="2"/>
      <c r="G1167" s="2"/>
      <c r="H1167" s="2"/>
      <c r="I1167" s="162"/>
      <c r="J1167" s="1">
        <f t="shared" si="100"/>
        <v>0</v>
      </c>
      <c r="K1167" s="1">
        <f t="shared" si="101"/>
        <v>0</v>
      </c>
      <c r="L1167" s="1138"/>
      <c r="M1167" s="1139"/>
      <c r="N1167" s="1139"/>
      <c r="O1167" s="1140"/>
      <c r="Q1167" s="286" t="s">
        <v>541</v>
      </c>
      <c r="R1167" s="2"/>
      <c r="S1167" s="10"/>
      <c r="T1167" s="2"/>
      <c r="U1167" s="2"/>
      <c r="V1167" s="2"/>
      <c r="W1167" s="2"/>
      <c r="X1167" s="2"/>
      <c r="Y1167" s="2"/>
      <c r="Z1167" s="2"/>
      <c r="AA1167" s="2"/>
      <c r="AB1167" s="2"/>
      <c r="AC1167" s="2"/>
      <c r="AD1167" s="2"/>
      <c r="AE1167" s="162"/>
    </row>
    <row r="1168" spans="1:31" ht="15" customHeight="1" x14ac:dyDescent="0.2">
      <c r="A1168" s="279" t="s">
        <v>521</v>
      </c>
      <c r="B1168" s="242" t="s">
        <v>1102</v>
      </c>
      <c r="C1168" s="2"/>
      <c r="D1168" s="2"/>
      <c r="E1168" s="2"/>
      <c r="F1168" s="2"/>
      <c r="G1168" s="2"/>
      <c r="H1168" s="2"/>
      <c r="I1168" s="162"/>
      <c r="J1168" s="1">
        <f t="shared" si="100"/>
        <v>0</v>
      </c>
      <c r="K1168" s="1">
        <f t="shared" si="101"/>
        <v>0</v>
      </c>
      <c r="L1168" s="1138"/>
      <c r="M1168" s="1139"/>
      <c r="N1168" s="1139"/>
      <c r="O1168" s="1140"/>
      <c r="Q1168" s="286" t="s">
        <v>1590</v>
      </c>
      <c r="R1168" s="2"/>
      <c r="S1168" s="2"/>
      <c r="T1168" s="10"/>
      <c r="U1168" s="20"/>
      <c r="V1168" s="2"/>
      <c r="W1168" s="2"/>
      <c r="X1168" s="2"/>
      <c r="Y1168" s="2"/>
      <c r="Z1168" s="2"/>
      <c r="AA1168" s="2"/>
      <c r="AB1168" s="2"/>
      <c r="AC1168" s="2"/>
      <c r="AD1168" s="2"/>
      <c r="AE1168" s="162"/>
    </row>
    <row r="1169" spans="1:31" ht="15" customHeight="1" x14ac:dyDescent="0.2">
      <c r="A1169" s="279" t="s">
        <v>521</v>
      </c>
      <c r="B1169" s="242" t="s">
        <v>1592</v>
      </c>
      <c r="C1169" s="2"/>
      <c r="D1169" s="2"/>
      <c r="E1169" s="2"/>
      <c r="F1169" s="2"/>
      <c r="G1169" s="2"/>
      <c r="H1169" s="2"/>
      <c r="I1169" s="162"/>
      <c r="J1169" s="1">
        <f t="shared" si="100"/>
        <v>0</v>
      </c>
      <c r="K1169" s="1">
        <f t="shared" si="101"/>
        <v>0</v>
      </c>
      <c r="L1169" s="1138"/>
      <c r="M1169" s="1139"/>
      <c r="N1169" s="1139"/>
      <c r="O1169" s="1140"/>
      <c r="Q1169" s="286" t="s">
        <v>861</v>
      </c>
      <c r="R1169" s="2"/>
      <c r="S1169" s="2"/>
      <c r="T1169" s="2"/>
      <c r="U1169" s="10"/>
      <c r="V1169" s="2"/>
      <c r="W1169" s="2"/>
      <c r="X1169" s="2"/>
      <c r="Y1169" s="2"/>
      <c r="Z1169" s="2"/>
      <c r="AA1169" s="2"/>
      <c r="AB1169" s="2"/>
      <c r="AC1169" s="2"/>
      <c r="AD1169" s="2"/>
      <c r="AE1169" s="162"/>
    </row>
    <row r="1170" spans="1:31" ht="15" customHeight="1" x14ac:dyDescent="0.2">
      <c r="A1170" s="279" t="s">
        <v>521</v>
      </c>
      <c r="B1170" s="242" t="s">
        <v>1649</v>
      </c>
      <c r="C1170" s="2"/>
      <c r="D1170" s="2"/>
      <c r="E1170" s="2"/>
      <c r="F1170" s="2"/>
      <c r="G1170" s="2"/>
      <c r="H1170" s="2"/>
      <c r="I1170" s="162"/>
      <c r="J1170" s="1">
        <f t="shared" si="100"/>
        <v>0</v>
      </c>
      <c r="K1170" s="1">
        <f t="shared" si="101"/>
        <v>0</v>
      </c>
      <c r="L1170" s="1138"/>
      <c r="M1170" s="1139"/>
      <c r="N1170" s="1139"/>
      <c r="O1170" s="1140"/>
      <c r="Q1170" s="286" t="s">
        <v>542</v>
      </c>
      <c r="R1170" s="2"/>
      <c r="S1170" s="2"/>
      <c r="T1170" s="2"/>
      <c r="U1170" s="2"/>
      <c r="V1170" s="10"/>
      <c r="W1170" s="2"/>
      <c r="X1170" s="2"/>
      <c r="Y1170" s="2"/>
      <c r="Z1170" s="2"/>
      <c r="AA1170" s="2"/>
      <c r="AB1170" s="2"/>
      <c r="AC1170" s="2"/>
      <c r="AD1170" s="2"/>
      <c r="AE1170" s="162"/>
    </row>
    <row r="1171" spans="1:31" ht="15" customHeight="1" x14ac:dyDescent="0.2">
      <c r="A1171" s="279" t="s">
        <v>521</v>
      </c>
      <c r="B1171" s="242" t="s">
        <v>829</v>
      </c>
      <c r="C1171" s="2"/>
      <c r="D1171" s="2"/>
      <c r="E1171" s="2"/>
      <c r="F1171" s="2"/>
      <c r="G1171" s="2"/>
      <c r="H1171" s="2"/>
      <c r="I1171" s="162"/>
      <c r="J1171" s="1">
        <f t="shared" si="100"/>
        <v>0</v>
      </c>
      <c r="K1171" s="1">
        <f t="shared" si="101"/>
        <v>0</v>
      </c>
      <c r="L1171" s="1138"/>
      <c r="M1171" s="1139"/>
      <c r="N1171" s="1139"/>
      <c r="O1171" s="1140"/>
      <c r="Q1171" s="286" t="s">
        <v>744</v>
      </c>
      <c r="R1171" s="2"/>
      <c r="S1171" s="2"/>
      <c r="T1171" s="2"/>
      <c r="U1171" s="2"/>
      <c r="V1171" s="2"/>
      <c r="W1171" s="10"/>
      <c r="X1171" s="2"/>
      <c r="Y1171" s="2"/>
      <c r="Z1171" s="2"/>
      <c r="AA1171" s="2"/>
      <c r="AB1171" s="2"/>
      <c r="AC1171" s="2"/>
      <c r="AD1171" s="2"/>
      <c r="AE1171" s="162"/>
    </row>
    <row r="1172" spans="1:31" ht="15" customHeight="1" x14ac:dyDescent="0.2">
      <c r="A1172" s="279" t="s">
        <v>521</v>
      </c>
      <c r="B1172" s="242" t="s">
        <v>823</v>
      </c>
      <c r="C1172" s="2"/>
      <c r="D1172" s="2"/>
      <c r="E1172" s="2"/>
      <c r="F1172" s="2"/>
      <c r="G1172" s="2"/>
      <c r="H1172" s="2"/>
      <c r="I1172" s="162"/>
      <c r="J1172" s="1">
        <f t="shared" si="100"/>
        <v>0</v>
      </c>
      <c r="K1172" s="1">
        <f t="shared" si="101"/>
        <v>0</v>
      </c>
      <c r="L1172" s="1138"/>
      <c r="M1172" s="1139"/>
      <c r="N1172" s="1139"/>
      <c r="O1172" s="1140"/>
      <c r="Q1172" s="286" t="s">
        <v>733</v>
      </c>
      <c r="R1172" s="2" t="s">
        <v>532</v>
      </c>
      <c r="S1172" s="2"/>
      <c r="T1172" s="2"/>
      <c r="U1172" s="2"/>
      <c r="V1172" s="2"/>
      <c r="W1172" s="2"/>
      <c r="X1172" s="10"/>
      <c r="Y1172" s="20"/>
      <c r="Z1172" s="2"/>
      <c r="AA1172" s="2"/>
      <c r="AB1172" s="2"/>
      <c r="AC1172" s="2"/>
      <c r="AD1172" s="2"/>
      <c r="AE1172" s="162"/>
    </row>
    <row r="1173" spans="1:31" ht="15" customHeight="1" x14ac:dyDescent="0.2">
      <c r="A1173" s="279" t="s">
        <v>521</v>
      </c>
      <c r="B1173" s="242" t="s">
        <v>392</v>
      </c>
      <c r="C1173" s="2"/>
      <c r="D1173" s="2"/>
      <c r="E1173" s="2"/>
      <c r="F1173" s="2"/>
      <c r="G1173" s="2"/>
      <c r="H1173" s="2"/>
      <c r="I1173" s="162"/>
      <c r="J1173" s="1">
        <f t="shared" si="100"/>
        <v>0</v>
      </c>
      <c r="K1173" s="1">
        <f t="shared" si="101"/>
        <v>0</v>
      </c>
      <c r="L1173" s="1138"/>
      <c r="M1173" s="1139"/>
      <c r="N1173" s="1139"/>
      <c r="O1173" s="1140"/>
      <c r="Q1173" s="286" t="s">
        <v>847</v>
      </c>
      <c r="R1173" s="2" t="s">
        <v>532</v>
      </c>
      <c r="S1173" s="2"/>
      <c r="T1173" s="2"/>
      <c r="U1173" s="2"/>
      <c r="V1173" s="2"/>
      <c r="W1173" s="2"/>
      <c r="X1173" s="2"/>
      <c r="Y1173" s="10"/>
      <c r="Z1173" s="2"/>
      <c r="AA1173" s="2"/>
      <c r="AB1173" s="2"/>
      <c r="AC1173" s="2"/>
      <c r="AD1173" s="2"/>
      <c r="AE1173" s="162"/>
    </row>
    <row r="1174" spans="1:31" ht="15" customHeight="1" x14ac:dyDescent="0.2">
      <c r="A1174" s="279" t="s">
        <v>521</v>
      </c>
      <c r="B1174" s="242" t="s">
        <v>737</v>
      </c>
      <c r="C1174" s="2"/>
      <c r="D1174" s="2"/>
      <c r="E1174" s="2"/>
      <c r="F1174" s="2"/>
      <c r="G1174" s="2"/>
      <c r="H1174" s="2"/>
      <c r="I1174" s="162"/>
      <c r="J1174" s="1">
        <f t="shared" si="100"/>
        <v>0</v>
      </c>
      <c r="K1174" s="1">
        <f t="shared" si="101"/>
        <v>0</v>
      </c>
      <c r="L1174" s="1138"/>
      <c r="M1174" s="1139"/>
      <c r="N1174" s="1139"/>
      <c r="O1174" s="1140"/>
      <c r="Q1174" s="286" t="s">
        <v>500</v>
      </c>
      <c r="R1174" s="2" t="s">
        <v>532</v>
      </c>
      <c r="S1174" s="2"/>
      <c r="T1174" s="2"/>
      <c r="U1174" s="2"/>
      <c r="V1174" s="2"/>
      <c r="W1174" s="2"/>
      <c r="X1174" s="2"/>
      <c r="Y1174" s="2"/>
      <c r="Z1174" s="10"/>
      <c r="AA1174" s="2"/>
      <c r="AB1174" s="2"/>
      <c r="AC1174" s="2"/>
      <c r="AD1174" s="2"/>
      <c r="AE1174" s="162"/>
    </row>
    <row r="1175" spans="1:31" ht="15" customHeight="1" x14ac:dyDescent="0.2">
      <c r="A1175" s="279" t="s">
        <v>521</v>
      </c>
      <c r="B1175" s="242" t="s">
        <v>1036</v>
      </c>
      <c r="C1175" s="2"/>
      <c r="D1175" s="2"/>
      <c r="E1175" s="2"/>
      <c r="F1175" s="2"/>
      <c r="G1175" s="2"/>
      <c r="H1175" s="2"/>
      <c r="I1175" s="162"/>
      <c r="J1175" s="1">
        <f t="shared" si="100"/>
        <v>0</v>
      </c>
      <c r="K1175" s="1">
        <f t="shared" si="101"/>
        <v>0</v>
      </c>
      <c r="L1175" s="1138"/>
      <c r="M1175" s="1139"/>
      <c r="N1175" s="1139"/>
      <c r="O1175" s="1140"/>
      <c r="Q1175" s="286" t="s">
        <v>1028</v>
      </c>
      <c r="R1175" s="2"/>
      <c r="S1175" s="2"/>
      <c r="T1175" s="2"/>
      <c r="U1175" s="2"/>
      <c r="V1175" s="2"/>
      <c r="W1175" s="2"/>
      <c r="X1175" s="2"/>
      <c r="Y1175" s="2"/>
      <c r="Z1175" s="2"/>
      <c r="AA1175" s="10"/>
      <c r="AB1175" s="2"/>
      <c r="AC1175" s="2"/>
      <c r="AD1175" s="2"/>
      <c r="AE1175" s="162"/>
    </row>
    <row r="1176" spans="1:31" ht="15" customHeight="1" x14ac:dyDescent="0.2">
      <c r="A1176" s="279" t="s">
        <v>521</v>
      </c>
      <c r="B1176" s="242" t="s">
        <v>70</v>
      </c>
      <c r="C1176" s="2"/>
      <c r="D1176" s="2"/>
      <c r="E1176" s="2"/>
      <c r="F1176" s="2"/>
      <c r="G1176" s="2"/>
      <c r="H1176" s="2"/>
      <c r="I1176" s="162"/>
      <c r="J1176" s="1">
        <f t="shared" si="100"/>
        <v>0</v>
      </c>
      <c r="K1176" s="1">
        <f t="shared" si="101"/>
        <v>0</v>
      </c>
      <c r="L1176" s="1138"/>
      <c r="M1176" s="1139"/>
      <c r="N1176" s="1139"/>
      <c r="O1176" s="1140"/>
      <c r="Q1176" s="286" t="s">
        <v>990</v>
      </c>
      <c r="R1176" s="2"/>
      <c r="S1176" s="2"/>
      <c r="T1176" s="2"/>
      <c r="U1176" s="2"/>
      <c r="V1176" s="2"/>
      <c r="W1176" s="2"/>
      <c r="X1176" s="2"/>
      <c r="Y1176" s="2"/>
      <c r="Z1176" s="2"/>
      <c r="AA1176" s="2"/>
      <c r="AB1176" s="10"/>
      <c r="AC1176" s="20"/>
      <c r="AD1176" s="2"/>
      <c r="AE1176" s="162"/>
    </row>
    <row r="1177" spans="1:31" ht="15" customHeight="1" x14ac:dyDescent="0.2">
      <c r="A1177" s="279" t="s">
        <v>521</v>
      </c>
      <c r="B1177" s="242" t="s">
        <v>247</v>
      </c>
      <c r="C1177" s="2"/>
      <c r="D1177" s="2"/>
      <c r="E1177" s="2"/>
      <c r="F1177" s="2"/>
      <c r="G1177" s="2"/>
      <c r="H1177" s="2"/>
      <c r="I1177" s="162"/>
      <c r="J1177" s="1">
        <f t="shared" ref="J1177:J1240" si="103">D1177+E1177+F1177</f>
        <v>0</v>
      </c>
      <c r="K1177" s="1">
        <f t="shared" ref="K1177:K1240" si="104">D1177*2+E1177</f>
        <v>0</v>
      </c>
      <c r="L1177" s="1138"/>
      <c r="M1177" s="1139"/>
      <c r="N1177" s="1139"/>
      <c r="O1177" s="1140"/>
      <c r="Q1177" s="286" t="s">
        <v>811</v>
      </c>
      <c r="R1177" s="2"/>
      <c r="S1177" s="2"/>
      <c r="T1177" s="2" t="s">
        <v>532</v>
      </c>
      <c r="U1177" s="2"/>
      <c r="V1177" s="2"/>
      <c r="W1177" s="2"/>
      <c r="X1177" s="2"/>
      <c r="Y1177" s="2"/>
      <c r="Z1177" s="2"/>
      <c r="AA1177" s="2"/>
      <c r="AB1177" s="2"/>
      <c r="AC1177" s="10"/>
      <c r="AD1177" s="2"/>
      <c r="AE1177" s="162"/>
    </row>
    <row r="1178" spans="1:31" ht="15" customHeight="1" x14ac:dyDescent="0.2">
      <c r="A1178" s="279" t="s">
        <v>521</v>
      </c>
      <c r="B1178" s="242" t="s">
        <v>1507</v>
      </c>
      <c r="C1178" s="2"/>
      <c r="D1178" s="2"/>
      <c r="E1178" s="2"/>
      <c r="F1178" s="2"/>
      <c r="G1178" s="2"/>
      <c r="H1178" s="2"/>
      <c r="I1178" s="162"/>
      <c r="J1178" s="1">
        <f t="shared" si="103"/>
        <v>0</v>
      </c>
      <c r="K1178" s="1">
        <f t="shared" si="104"/>
        <v>0</v>
      </c>
      <c r="L1178" s="1138"/>
      <c r="M1178" s="1139"/>
      <c r="N1178" s="1139"/>
      <c r="O1178" s="1140"/>
      <c r="Q1178" s="286" t="s">
        <v>704</v>
      </c>
      <c r="R1178" s="2"/>
      <c r="S1178" s="2"/>
      <c r="T1178" s="2"/>
      <c r="U1178" s="2"/>
      <c r="V1178" s="2"/>
      <c r="W1178" s="2"/>
      <c r="X1178" s="2"/>
      <c r="Y1178" s="2"/>
      <c r="Z1178" s="2"/>
      <c r="AA1178" s="2"/>
      <c r="AB1178" s="2"/>
      <c r="AC1178" s="2"/>
      <c r="AD1178" s="10"/>
      <c r="AE1178" s="21"/>
    </row>
    <row r="1179" spans="1:31" ht="15" customHeight="1" thickBot="1" x14ac:dyDescent="0.25">
      <c r="A1179" s="280" t="s">
        <v>521</v>
      </c>
      <c r="B1179" s="243" t="s">
        <v>1669</v>
      </c>
      <c r="C1179" s="3"/>
      <c r="D1179" s="3"/>
      <c r="E1179" s="3"/>
      <c r="F1179" s="3"/>
      <c r="G1179" s="3"/>
      <c r="H1179" s="3"/>
      <c r="I1179" s="164"/>
      <c r="J1179" s="1">
        <f t="shared" si="103"/>
        <v>0</v>
      </c>
      <c r="K1179" s="1">
        <f t="shared" si="104"/>
        <v>0</v>
      </c>
      <c r="L1179" s="1141"/>
      <c r="M1179" s="1142"/>
      <c r="N1179" s="1142"/>
      <c r="O1179" s="1143"/>
      <c r="Q1179" s="281" t="s">
        <v>646</v>
      </c>
      <c r="R1179" s="3"/>
      <c r="S1179" s="3"/>
      <c r="T1179" s="3"/>
      <c r="U1179" s="3"/>
      <c r="V1179" s="3"/>
      <c r="W1179" s="3"/>
      <c r="X1179" s="3"/>
      <c r="Y1179" s="3"/>
      <c r="Z1179" s="3"/>
      <c r="AA1179" s="3"/>
      <c r="AB1179" s="3"/>
      <c r="AC1179" s="3" t="s">
        <v>532</v>
      </c>
      <c r="AD1179" s="14"/>
      <c r="AE1179" s="15"/>
    </row>
    <row r="1180" spans="1:31" ht="15" customHeight="1" x14ac:dyDescent="0.2">
      <c r="C1180" s="1">
        <f t="shared" ref="C1180:I1180" si="105">SUM(C1166:C1179)</f>
        <v>0</v>
      </c>
      <c r="D1180" s="1">
        <f t="shared" si="105"/>
        <v>0</v>
      </c>
      <c r="E1180" s="1">
        <f t="shared" si="105"/>
        <v>0</v>
      </c>
      <c r="F1180" s="1">
        <f t="shared" si="105"/>
        <v>0</v>
      </c>
      <c r="G1180" s="1">
        <f t="shared" si="105"/>
        <v>0</v>
      </c>
      <c r="H1180" s="1">
        <f t="shared" si="105"/>
        <v>0</v>
      </c>
      <c r="I1180" s="1">
        <f t="shared" si="105"/>
        <v>0</v>
      </c>
      <c r="J1180" s="1">
        <f t="shared" si="103"/>
        <v>0</v>
      </c>
      <c r="K1180" s="1">
        <f t="shared" si="104"/>
        <v>0</v>
      </c>
    </row>
    <row r="1181" spans="1:31" ht="15" customHeight="1" thickBot="1" x14ac:dyDescent="0.25"/>
    <row r="1182" spans="1:31" ht="15" customHeight="1" x14ac:dyDescent="0.2">
      <c r="A1182" s="1131" t="s">
        <v>491</v>
      </c>
      <c r="B1182" s="1132"/>
      <c r="C1182" s="1170" t="s">
        <v>1680</v>
      </c>
      <c r="D1182" s="1171"/>
      <c r="E1182" s="1171"/>
      <c r="F1182" s="1171"/>
      <c r="G1182" s="1171"/>
      <c r="H1182" s="1171"/>
      <c r="I1182" s="1172"/>
    </row>
    <row r="1183" spans="1:31" ht="15" customHeight="1" thickBot="1" x14ac:dyDescent="0.25">
      <c r="A1183" s="1133"/>
      <c r="B1183" s="1134"/>
      <c r="C1183" s="1173"/>
      <c r="D1183" s="1174"/>
      <c r="E1183" s="1174"/>
      <c r="F1183" s="1174"/>
      <c r="G1183" s="1174"/>
      <c r="H1183" s="1174"/>
      <c r="I1183" s="1175"/>
    </row>
    <row r="1184" spans="1:31" ht="15" customHeight="1" thickBot="1" x14ac:dyDescent="0.25"/>
    <row r="1185" spans="1:33" ht="15" customHeight="1" thickBot="1" x14ac:dyDescent="0.25">
      <c r="A1185" s="1117" t="s">
        <v>537</v>
      </c>
      <c r="B1185" s="1118"/>
      <c r="C1185" s="1118"/>
      <c r="D1185" s="1118"/>
      <c r="E1185" s="1118"/>
      <c r="F1185" s="1118"/>
      <c r="G1185" s="1111" t="s">
        <v>1680</v>
      </c>
      <c r="H1185" s="1112"/>
      <c r="I1185" s="1113"/>
      <c r="L1185" s="986" t="s">
        <v>588</v>
      </c>
      <c r="M1185" s="987"/>
      <c r="N1185" s="987"/>
      <c r="O1185" s="988"/>
    </row>
    <row r="1186" spans="1:33" ht="15" customHeight="1" thickBot="1" x14ac:dyDescent="0.25">
      <c r="A1186" s="231" t="s">
        <v>496</v>
      </c>
      <c r="B1186" s="232" t="s">
        <v>497</v>
      </c>
      <c r="C1186" s="233" t="s">
        <v>498</v>
      </c>
      <c r="D1186" s="233" t="s">
        <v>499</v>
      </c>
      <c r="E1186" s="233" t="s">
        <v>500</v>
      </c>
      <c r="F1186" s="233" t="s">
        <v>501</v>
      </c>
      <c r="G1186" s="234" t="s">
        <v>502</v>
      </c>
      <c r="H1186" s="234" t="s">
        <v>503</v>
      </c>
      <c r="I1186" s="235" t="s">
        <v>504</v>
      </c>
      <c r="L1186" s="989"/>
      <c r="M1186" s="990"/>
      <c r="N1186" s="990"/>
      <c r="O1186" s="991"/>
      <c r="Q1186" s="165" t="s">
        <v>1681</v>
      </c>
      <c r="R1186" s="333" t="s">
        <v>82</v>
      </c>
      <c r="S1186" s="333" t="s">
        <v>541</v>
      </c>
      <c r="T1186" s="333" t="s">
        <v>506</v>
      </c>
      <c r="U1186" s="333" t="s">
        <v>716</v>
      </c>
      <c r="V1186" s="333" t="s">
        <v>861</v>
      </c>
      <c r="W1186" s="333" t="s">
        <v>862</v>
      </c>
      <c r="X1186" s="333" t="s">
        <v>756</v>
      </c>
      <c r="Y1186" s="333" t="s">
        <v>610</v>
      </c>
      <c r="Z1186" s="333" t="s">
        <v>1111</v>
      </c>
      <c r="AA1186" s="333" t="s">
        <v>569</v>
      </c>
      <c r="AB1186" s="333" t="s">
        <v>1112</v>
      </c>
      <c r="AC1186" s="333" t="s">
        <v>533</v>
      </c>
      <c r="AD1186" s="333" t="s">
        <v>1313</v>
      </c>
      <c r="AE1186" s="333" t="s">
        <v>703</v>
      </c>
      <c r="AF1186" s="333" t="s">
        <v>813</v>
      </c>
      <c r="AG1186" s="229" t="s">
        <v>1214</v>
      </c>
    </row>
    <row r="1187" spans="1:33" ht="15" customHeight="1" x14ac:dyDescent="0.2">
      <c r="A1187" s="236">
        <v>1</v>
      </c>
      <c r="B1187" s="239" t="s">
        <v>1314</v>
      </c>
      <c r="C1187" s="240">
        <v>29</v>
      </c>
      <c r="D1187" s="240">
        <v>20</v>
      </c>
      <c r="E1187" s="240">
        <v>6</v>
      </c>
      <c r="F1187" s="240">
        <v>3</v>
      </c>
      <c r="G1187" s="240">
        <v>80</v>
      </c>
      <c r="H1187" s="240">
        <v>29</v>
      </c>
      <c r="I1187" s="241">
        <v>46</v>
      </c>
      <c r="J1187" s="1">
        <f t="shared" si="103"/>
        <v>29</v>
      </c>
      <c r="K1187" s="1">
        <f t="shared" si="104"/>
        <v>46</v>
      </c>
      <c r="L1187" s="1135" t="s">
        <v>1682</v>
      </c>
      <c r="M1187" s="1136"/>
      <c r="N1187" s="1136"/>
      <c r="O1187" s="1137"/>
      <c r="Q1187" s="230" t="s">
        <v>82</v>
      </c>
      <c r="R1187" s="10"/>
      <c r="S1187" s="2"/>
      <c r="T1187" s="2"/>
      <c r="U1187" s="2"/>
      <c r="V1187" s="2"/>
      <c r="W1187" s="2"/>
      <c r="X1187" s="2" t="s">
        <v>532</v>
      </c>
      <c r="Y1187" s="2" t="s">
        <v>532</v>
      </c>
      <c r="Z1187" s="2" t="s">
        <v>532</v>
      </c>
      <c r="AA1187" s="2"/>
      <c r="AB1187" s="2"/>
      <c r="AC1187" s="2"/>
      <c r="AD1187" s="2"/>
      <c r="AE1187" s="2" t="s">
        <v>1487</v>
      </c>
      <c r="AF1187" s="2"/>
      <c r="AG1187" s="162"/>
    </row>
    <row r="1188" spans="1:33" ht="15" customHeight="1" x14ac:dyDescent="0.2">
      <c r="A1188" s="237">
        <v>2</v>
      </c>
      <c r="B1188" s="242" t="s">
        <v>1598</v>
      </c>
      <c r="C1188" s="2">
        <v>29</v>
      </c>
      <c r="D1188" s="2">
        <v>20</v>
      </c>
      <c r="E1188" s="2">
        <v>5</v>
      </c>
      <c r="F1188" s="2">
        <v>4</v>
      </c>
      <c r="G1188" s="2">
        <v>90</v>
      </c>
      <c r="H1188" s="2">
        <v>31</v>
      </c>
      <c r="I1188" s="162">
        <v>45</v>
      </c>
      <c r="J1188" s="1">
        <f t="shared" si="103"/>
        <v>29</v>
      </c>
      <c r="K1188" s="1">
        <f t="shared" si="104"/>
        <v>45</v>
      </c>
      <c r="L1188" s="1138"/>
      <c r="M1188" s="1139"/>
      <c r="N1188" s="1139"/>
      <c r="O1188" s="1140"/>
      <c r="Q1188" s="230" t="s">
        <v>541</v>
      </c>
      <c r="R1188" s="2"/>
      <c r="S1188" s="10"/>
      <c r="T1188" s="2"/>
      <c r="U1188" s="2"/>
      <c r="V1188" s="2"/>
      <c r="W1188" s="2"/>
      <c r="X1188" s="2"/>
      <c r="Y1188" s="2"/>
      <c r="Z1188" s="2"/>
      <c r="AA1188" s="2"/>
      <c r="AB1188" s="2"/>
      <c r="AC1188" s="2"/>
      <c r="AD1188" s="2"/>
      <c r="AE1188" s="2" t="s">
        <v>844</v>
      </c>
      <c r="AF1188" s="2"/>
      <c r="AG1188" s="162"/>
    </row>
    <row r="1189" spans="1:33" ht="15" customHeight="1" x14ac:dyDescent="0.2">
      <c r="A1189" s="237">
        <v>3</v>
      </c>
      <c r="B1189" s="242" t="s">
        <v>1683</v>
      </c>
      <c r="C1189" s="2">
        <v>29</v>
      </c>
      <c r="D1189" s="2">
        <v>16</v>
      </c>
      <c r="E1189" s="2">
        <v>8</v>
      </c>
      <c r="F1189" s="2">
        <v>5</v>
      </c>
      <c r="G1189" s="2">
        <v>69</v>
      </c>
      <c r="H1189" s="2">
        <v>36</v>
      </c>
      <c r="I1189" s="162">
        <v>40</v>
      </c>
      <c r="J1189" s="1">
        <f t="shared" si="103"/>
        <v>29</v>
      </c>
      <c r="K1189" s="1">
        <f t="shared" si="104"/>
        <v>40</v>
      </c>
      <c r="L1189" s="1138"/>
      <c r="M1189" s="1139"/>
      <c r="N1189" s="1139"/>
      <c r="O1189" s="1140"/>
      <c r="Q1189" s="230" t="s">
        <v>506</v>
      </c>
      <c r="R1189" s="2"/>
      <c r="S1189" s="2"/>
      <c r="T1189" s="10"/>
      <c r="U1189" s="20"/>
      <c r="V1189" s="2"/>
      <c r="W1189" s="2"/>
      <c r="X1189" s="2"/>
      <c r="Y1189" s="2"/>
      <c r="Z1189" s="2"/>
      <c r="AA1189" s="2"/>
      <c r="AB1189" s="2"/>
      <c r="AC1189" s="2" t="s">
        <v>1490</v>
      </c>
      <c r="AD1189" s="2"/>
      <c r="AE1189" s="2" t="s">
        <v>1207</v>
      </c>
      <c r="AF1189" s="2"/>
      <c r="AG1189" s="162"/>
    </row>
    <row r="1190" spans="1:33" ht="15" customHeight="1" x14ac:dyDescent="0.2">
      <c r="A1190" s="237">
        <v>4</v>
      </c>
      <c r="B1190" s="242" t="s">
        <v>674</v>
      </c>
      <c r="C1190" s="2">
        <v>25</v>
      </c>
      <c r="D1190" s="2">
        <v>14</v>
      </c>
      <c r="E1190" s="2">
        <v>5</v>
      </c>
      <c r="F1190" s="2">
        <v>6</v>
      </c>
      <c r="G1190" s="2">
        <v>59</v>
      </c>
      <c r="H1190" s="2">
        <v>36</v>
      </c>
      <c r="I1190" s="162">
        <v>33</v>
      </c>
      <c r="J1190" s="1">
        <f t="shared" si="103"/>
        <v>25</v>
      </c>
      <c r="K1190" s="1">
        <f t="shared" si="104"/>
        <v>33</v>
      </c>
      <c r="L1190" s="1138"/>
      <c r="M1190" s="1139"/>
      <c r="N1190" s="1139"/>
      <c r="O1190" s="1140"/>
      <c r="Q1190" s="230" t="s">
        <v>716</v>
      </c>
      <c r="R1190" s="2"/>
      <c r="S1190" s="2"/>
      <c r="T1190" s="2"/>
      <c r="U1190" s="10"/>
      <c r="V1190" s="2"/>
      <c r="W1190" s="2"/>
      <c r="X1190" s="2"/>
      <c r="Y1190" s="2"/>
      <c r="Z1190" s="2"/>
      <c r="AA1190" s="2"/>
      <c r="AB1190" s="2"/>
      <c r="AC1190" s="2" t="s">
        <v>1207</v>
      </c>
      <c r="AD1190" s="2"/>
      <c r="AE1190" s="2" t="s">
        <v>1601</v>
      </c>
      <c r="AF1190" s="2"/>
      <c r="AG1190" s="162"/>
    </row>
    <row r="1191" spans="1:33" ht="15" customHeight="1" x14ac:dyDescent="0.2">
      <c r="A1191" s="237">
        <v>5</v>
      </c>
      <c r="B1191" s="242" t="s">
        <v>1116</v>
      </c>
      <c r="C1191" s="2">
        <v>26</v>
      </c>
      <c r="D1191" s="2">
        <v>13</v>
      </c>
      <c r="E1191" s="2">
        <v>5</v>
      </c>
      <c r="F1191" s="2">
        <v>8</v>
      </c>
      <c r="G1191" s="2">
        <v>58</v>
      </c>
      <c r="H1191" s="2">
        <v>40</v>
      </c>
      <c r="I1191" s="162">
        <v>31</v>
      </c>
      <c r="J1191" s="1">
        <f t="shared" si="103"/>
        <v>26</v>
      </c>
      <c r="K1191" s="1">
        <f t="shared" si="104"/>
        <v>31</v>
      </c>
      <c r="L1191" s="1138"/>
      <c r="M1191" s="1139"/>
      <c r="N1191" s="1139"/>
      <c r="O1191" s="1140"/>
      <c r="Q1191" s="230" t="s">
        <v>861</v>
      </c>
      <c r="R1191" s="2"/>
      <c r="S1191" s="2"/>
      <c r="T1191" s="2"/>
      <c r="U1191" s="2"/>
      <c r="V1191" s="10"/>
      <c r="W1191" s="2"/>
      <c r="X1191" s="2"/>
      <c r="Y1191" s="2"/>
      <c r="Z1191" s="2"/>
      <c r="AA1191" s="2"/>
      <c r="AB1191" s="2"/>
      <c r="AC1191" s="2"/>
      <c r="AD1191" s="2"/>
      <c r="AE1191" s="2" t="s">
        <v>1602</v>
      </c>
      <c r="AF1191" s="2"/>
      <c r="AG1191" s="162"/>
    </row>
    <row r="1192" spans="1:33" ht="15" customHeight="1" x14ac:dyDescent="0.2">
      <c r="A1192" s="237">
        <v>6</v>
      </c>
      <c r="B1192" s="242" t="s">
        <v>1596</v>
      </c>
      <c r="C1192" s="2">
        <v>29</v>
      </c>
      <c r="D1192" s="2">
        <v>12</v>
      </c>
      <c r="E1192" s="2">
        <v>6</v>
      </c>
      <c r="F1192" s="2">
        <v>11</v>
      </c>
      <c r="G1192" s="2">
        <v>46</v>
      </c>
      <c r="H1192" s="2">
        <v>46</v>
      </c>
      <c r="I1192" s="162">
        <v>30</v>
      </c>
      <c r="J1192" s="1">
        <f t="shared" si="103"/>
        <v>29</v>
      </c>
      <c r="K1192" s="1">
        <f t="shared" si="104"/>
        <v>30</v>
      </c>
      <c r="L1192" s="1138"/>
      <c r="M1192" s="1139"/>
      <c r="N1192" s="1139"/>
      <c r="O1192" s="1140"/>
      <c r="Q1192" s="230" t="s">
        <v>862</v>
      </c>
      <c r="R1192" s="2"/>
      <c r="S1192" s="2"/>
      <c r="T1192" s="2"/>
      <c r="U1192" s="2"/>
      <c r="V1192" s="2"/>
      <c r="W1192" s="10"/>
      <c r="X1192" s="2"/>
      <c r="Y1192" s="2"/>
      <c r="Z1192" s="2"/>
      <c r="AA1192" s="2"/>
      <c r="AB1192" s="2"/>
      <c r="AC1192" s="2" t="s">
        <v>1207</v>
      </c>
      <c r="AD1192" s="2"/>
      <c r="AE1192" s="2" t="s">
        <v>1210</v>
      </c>
      <c r="AF1192" s="2"/>
      <c r="AG1192" s="162"/>
    </row>
    <row r="1193" spans="1:33" ht="15" customHeight="1" x14ac:dyDescent="0.2">
      <c r="A1193" s="237">
        <v>7</v>
      </c>
      <c r="B1193" s="242" t="s">
        <v>1226</v>
      </c>
      <c r="C1193" s="2">
        <v>27</v>
      </c>
      <c r="D1193" s="2">
        <v>12</v>
      </c>
      <c r="E1193" s="2">
        <v>5</v>
      </c>
      <c r="F1193" s="2">
        <v>10</v>
      </c>
      <c r="G1193" s="2">
        <v>48</v>
      </c>
      <c r="H1193" s="2">
        <v>39</v>
      </c>
      <c r="I1193" s="162">
        <v>29</v>
      </c>
      <c r="J1193" s="1">
        <f t="shared" si="103"/>
        <v>27</v>
      </c>
      <c r="K1193" s="1">
        <f t="shared" si="104"/>
        <v>29</v>
      </c>
      <c r="L1193" s="1138"/>
      <c r="M1193" s="1139"/>
      <c r="N1193" s="1139"/>
      <c r="O1193" s="1140"/>
      <c r="Q1193" s="230" t="s">
        <v>756</v>
      </c>
      <c r="R1193" s="2" t="s">
        <v>532</v>
      </c>
      <c r="S1193" s="2"/>
      <c r="T1193" s="2"/>
      <c r="U1193" s="2"/>
      <c r="V1193" s="2"/>
      <c r="W1193" s="2"/>
      <c r="X1193" s="10"/>
      <c r="Y1193" s="20"/>
      <c r="Z1193" s="2"/>
      <c r="AA1193" s="2"/>
      <c r="AB1193" s="2"/>
      <c r="AC1193" s="2" t="s">
        <v>1493</v>
      </c>
      <c r="AD1193" s="2"/>
      <c r="AE1193" s="2" t="s">
        <v>1642</v>
      </c>
      <c r="AF1193" s="2"/>
      <c r="AG1193" s="162"/>
    </row>
    <row r="1194" spans="1:33" ht="15" customHeight="1" x14ac:dyDescent="0.2">
      <c r="A1194" s="237">
        <v>8</v>
      </c>
      <c r="B1194" s="242" t="s">
        <v>534</v>
      </c>
      <c r="C1194" s="2">
        <v>27</v>
      </c>
      <c r="D1194" s="2">
        <v>11</v>
      </c>
      <c r="E1194" s="2">
        <v>5</v>
      </c>
      <c r="F1194" s="2">
        <v>11</v>
      </c>
      <c r="G1194" s="2">
        <v>41</v>
      </c>
      <c r="H1194" s="2">
        <v>43</v>
      </c>
      <c r="I1194" s="162">
        <v>27</v>
      </c>
      <c r="J1194" s="1">
        <f t="shared" si="103"/>
        <v>27</v>
      </c>
      <c r="K1194" s="1">
        <f t="shared" si="104"/>
        <v>27</v>
      </c>
      <c r="L1194" s="1138"/>
      <c r="M1194" s="1139"/>
      <c r="N1194" s="1139"/>
      <c r="O1194" s="1140"/>
      <c r="Q1194" s="230" t="s">
        <v>610</v>
      </c>
      <c r="R1194" s="2" t="s">
        <v>532</v>
      </c>
      <c r="S1194" s="2"/>
      <c r="T1194" s="2"/>
      <c r="U1194" s="2"/>
      <c r="V1194" s="2"/>
      <c r="W1194" s="2"/>
      <c r="X1194" s="2"/>
      <c r="Y1194" s="10"/>
      <c r="Z1194" s="2"/>
      <c r="AA1194" s="2"/>
      <c r="AB1194" s="2"/>
      <c r="AC1194" s="2" t="s">
        <v>1490</v>
      </c>
      <c r="AD1194" s="2"/>
      <c r="AE1194" s="2" t="s">
        <v>1599</v>
      </c>
      <c r="AF1194" s="2"/>
      <c r="AG1194" s="162"/>
    </row>
    <row r="1195" spans="1:33" ht="15" customHeight="1" x14ac:dyDescent="0.2">
      <c r="A1195" s="237">
        <v>9</v>
      </c>
      <c r="B1195" s="242" t="s">
        <v>761</v>
      </c>
      <c r="C1195" s="2">
        <v>26</v>
      </c>
      <c r="D1195" s="2">
        <v>10</v>
      </c>
      <c r="E1195" s="2">
        <v>6</v>
      </c>
      <c r="F1195" s="2">
        <v>10</v>
      </c>
      <c r="G1195" s="2">
        <v>57</v>
      </c>
      <c r="H1195" s="2">
        <v>36</v>
      </c>
      <c r="I1195" s="162">
        <v>26</v>
      </c>
      <c r="J1195" s="1">
        <f t="shared" si="103"/>
        <v>26</v>
      </c>
      <c r="K1195" s="1">
        <f t="shared" si="104"/>
        <v>26</v>
      </c>
      <c r="L1195" s="1138"/>
      <c r="M1195" s="1139"/>
      <c r="N1195" s="1139"/>
      <c r="O1195" s="1140"/>
      <c r="Q1195" s="230" t="s">
        <v>1111</v>
      </c>
      <c r="R1195" s="2" t="s">
        <v>532</v>
      </c>
      <c r="S1195" s="2"/>
      <c r="T1195" s="2"/>
      <c r="U1195" s="2"/>
      <c r="V1195" s="2"/>
      <c r="W1195" s="2"/>
      <c r="X1195" s="2"/>
      <c r="Y1195" s="2"/>
      <c r="Z1195" s="10"/>
      <c r="AA1195" s="2"/>
      <c r="AB1195" s="2"/>
      <c r="AC1195" s="2" t="s">
        <v>1488</v>
      </c>
      <c r="AD1195" s="2"/>
      <c r="AE1195" s="2" t="s">
        <v>1646</v>
      </c>
      <c r="AF1195" s="2"/>
      <c r="AG1195" s="162"/>
    </row>
    <row r="1196" spans="1:33" ht="15" customHeight="1" x14ac:dyDescent="0.2">
      <c r="A1196" s="237">
        <v>10</v>
      </c>
      <c r="B1196" s="242" t="s">
        <v>42</v>
      </c>
      <c r="C1196" s="2">
        <v>28</v>
      </c>
      <c r="D1196" s="2">
        <v>8</v>
      </c>
      <c r="E1196" s="2">
        <v>10</v>
      </c>
      <c r="F1196" s="2">
        <v>10</v>
      </c>
      <c r="G1196" s="2">
        <v>40</v>
      </c>
      <c r="H1196" s="2">
        <v>50</v>
      </c>
      <c r="I1196" s="162">
        <v>26</v>
      </c>
      <c r="J1196" s="1">
        <f t="shared" si="103"/>
        <v>28</v>
      </c>
      <c r="K1196" s="1">
        <f t="shared" si="104"/>
        <v>26</v>
      </c>
      <c r="L1196" s="1138"/>
      <c r="M1196" s="1139"/>
      <c r="N1196" s="1139"/>
      <c r="O1196" s="1140"/>
      <c r="Q1196" s="230" t="s">
        <v>569</v>
      </c>
      <c r="R1196" s="2"/>
      <c r="S1196" s="2"/>
      <c r="T1196" s="2"/>
      <c r="U1196" s="2"/>
      <c r="V1196" s="2"/>
      <c r="W1196" s="2"/>
      <c r="X1196" s="2"/>
      <c r="Y1196" s="2"/>
      <c r="Z1196" s="2"/>
      <c r="AA1196" s="10"/>
      <c r="AB1196" s="2"/>
      <c r="AC1196" s="2"/>
      <c r="AD1196" s="2"/>
      <c r="AE1196" s="2" t="s">
        <v>1488</v>
      </c>
      <c r="AF1196" s="2"/>
      <c r="AG1196" s="162"/>
    </row>
    <row r="1197" spans="1:33" ht="15" customHeight="1" x14ac:dyDescent="0.2">
      <c r="A1197" s="237">
        <v>11</v>
      </c>
      <c r="B1197" s="242" t="s">
        <v>760</v>
      </c>
      <c r="C1197" s="2">
        <v>27</v>
      </c>
      <c r="D1197" s="2">
        <v>7</v>
      </c>
      <c r="E1197" s="2">
        <v>6</v>
      </c>
      <c r="F1197" s="2">
        <v>14</v>
      </c>
      <c r="G1197" s="2">
        <v>43</v>
      </c>
      <c r="H1197" s="2">
        <v>64</v>
      </c>
      <c r="I1197" s="162">
        <v>20</v>
      </c>
      <c r="J1197" s="1">
        <f t="shared" si="103"/>
        <v>27</v>
      </c>
      <c r="K1197" s="1">
        <f t="shared" si="104"/>
        <v>20</v>
      </c>
      <c r="L1197" s="1138"/>
      <c r="M1197" s="1139"/>
      <c r="N1197" s="1139"/>
      <c r="O1197" s="1140"/>
      <c r="Q1197" s="230" t="s">
        <v>1112</v>
      </c>
      <c r="R1197" s="2"/>
      <c r="S1197" s="2"/>
      <c r="T1197" s="2"/>
      <c r="U1197" s="2"/>
      <c r="V1197" s="2"/>
      <c r="W1197" s="2"/>
      <c r="X1197" s="2"/>
      <c r="Y1197" s="2"/>
      <c r="Z1197" s="2"/>
      <c r="AA1197" s="2"/>
      <c r="AB1197" s="10"/>
      <c r="AC1197" s="2" t="s">
        <v>1207</v>
      </c>
      <c r="AD1197" s="2"/>
      <c r="AE1197" s="2" t="s">
        <v>1207</v>
      </c>
      <c r="AF1197" s="2"/>
      <c r="AG1197" s="162"/>
    </row>
    <row r="1198" spans="1:33" ht="15" customHeight="1" x14ac:dyDescent="0.2">
      <c r="A1198" s="237">
        <v>12</v>
      </c>
      <c r="B1198" s="242" t="s">
        <v>1555</v>
      </c>
      <c r="C1198" s="2">
        <v>27</v>
      </c>
      <c r="D1198" s="2">
        <v>5</v>
      </c>
      <c r="E1198" s="2">
        <v>8</v>
      </c>
      <c r="F1198" s="2">
        <v>14</v>
      </c>
      <c r="G1198" s="2">
        <v>25</v>
      </c>
      <c r="H1198" s="2">
        <v>51</v>
      </c>
      <c r="I1198" s="162">
        <v>18</v>
      </c>
      <c r="J1198" s="1">
        <f t="shared" si="103"/>
        <v>27</v>
      </c>
      <c r="K1198" s="1">
        <f t="shared" si="104"/>
        <v>18</v>
      </c>
      <c r="L1198" s="1138"/>
      <c r="M1198" s="1139"/>
      <c r="N1198" s="1139"/>
      <c r="O1198" s="1140"/>
      <c r="Q1198" s="230" t="s">
        <v>533</v>
      </c>
      <c r="R1198" s="2" t="s">
        <v>844</v>
      </c>
      <c r="S1198" s="2" t="s">
        <v>1494</v>
      </c>
      <c r="T1198" s="2" t="s">
        <v>1540</v>
      </c>
      <c r="U1198" s="2" t="s">
        <v>1540</v>
      </c>
      <c r="V1198" s="2" t="s">
        <v>1493</v>
      </c>
      <c r="W1198" s="2" t="s">
        <v>1675</v>
      </c>
      <c r="X1198" s="2" t="s">
        <v>532</v>
      </c>
      <c r="Y1198" s="2" t="s">
        <v>1494</v>
      </c>
      <c r="Z1198" s="2" t="s">
        <v>1654</v>
      </c>
      <c r="AA1198" s="2" t="s">
        <v>628</v>
      </c>
      <c r="AB1198" s="2" t="s">
        <v>844</v>
      </c>
      <c r="AC1198" s="10"/>
      <c r="AD1198" s="2" t="s">
        <v>1597</v>
      </c>
      <c r="AE1198" s="2" t="s">
        <v>1207</v>
      </c>
      <c r="AF1198" s="2" t="s">
        <v>1644</v>
      </c>
      <c r="AG1198" s="162" t="s">
        <v>1603</v>
      </c>
    </row>
    <row r="1199" spans="1:33" ht="15" customHeight="1" x14ac:dyDescent="0.2">
      <c r="A1199" s="237">
        <v>13</v>
      </c>
      <c r="B1199" s="242" t="s">
        <v>1606</v>
      </c>
      <c r="C1199" s="2">
        <v>27</v>
      </c>
      <c r="D1199" s="2">
        <v>4</v>
      </c>
      <c r="E1199" s="2">
        <v>7</v>
      </c>
      <c r="F1199" s="2">
        <v>16</v>
      </c>
      <c r="G1199" s="2">
        <v>23</v>
      </c>
      <c r="H1199" s="2">
        <v>71</v>
      </c>
      <c r="I1199" s="162">
        <v>15</v>
      </c>
      <c r="J1199" s="1">
        <f t="shared" si="103"/>
        <v>27</v>
      </c>
      <c r="K1199" s="1">
        <f t="shared" si="104"/>
        <v>15</v>
      </c>
      <c r="L1199" s="1138"/>
      <c r="M1199" s="1139"/>
      <c r="N1199" s="1139"/>
      <c r="O1199" s="1140"/>
      <c r="Q1199" s="230" t="s">
        <v>1313</v>
      </c>
      <c r="R1199" s="2"/>
      <c r="S1199" s="2"/>
      <c r="T1199" s="2"/>
      <c r="U1199" s="2"/>
      <c r="V1199" s="2"/>
      <c r="W1199" s="2"/>
      <c r="X1199" s="2"/>
      <c r="Y1199" s="2"/>
      <c r="Z1199" s="2"/>
      <c r="AA1199" s="2"/>
      <c r="AB1199" s="2"/>
      <c r="AC1199" s="2" t="s">
        <v>1600</v>
      </c>
      <c r="AD1199" s="10"/>
      <c r="AE1199" s="2" t="s">
        <v>1493</v>
      </c>
      <c r="AF1199" s="2"/>
      <c r="AG1199" s="162"/>
    </row>
    <row r="1200" spans="1:33" ht="15" customHeight="1" x14ac:dyDescent="0.2">
      <c r="A1200" s="237">
        <v>14</v>
      </c>
      <c r="B1200" s="242" t="s">
        <v>85</v>
      </c>
      <c r="C1200" s="2">
        <v>9</v>
      </c>
      <c r="D1200" s="2">
        <v>6</v>
      </c>
      <c r="E1200" s="2">
        <v>1</v>
      </c>
      <c r="F1200" s="2">
        <v>2</v>
      </c>
      <c r="G1200" s="2">
        <v>28</v>
      </c>
      <c r="H1200" s="2">
        <v>11</v>
      </c>
      <c r="I1200" s="162">
        <v>13</v>
      </c>
      <c r="J1200" s="1">
        <f t="shared" si="103"/>
        <v>9</v>
      </c>
      <c r="K1200" s="1">
        <f t="shared" si="104"/>
        <v>13</v>
      </c>
      <c r="L1200" s="1138"/>
      <c r="M1200" s="1139"/>
      <c r="N1200" s="1139"/>
      <c r="O1200" s="1140"/>
      <c r="Q1200" s="230" t="s">
        <v>703</v>
      </c>
      <c r="R1200" s="2" t="s">
        <v>809</v>
      </c>
      <c r="S1200" s="2" t="s">
        <v>1645</v>
      </c>
      <c r="T1200" s="2" t="s">
        <v>1603</v>
      </c>
      <c r="U1200" s="2" t="s">
        <v>628</v>
      </c>
      <c r="V1200" s="2" t="s">
        <v>1601</v>
      </c>
      <c r="W1200" s="2" t="s">
        <v>844</v>
      </c>
      <c r="X1200" s="2" t="s">
        <v>1487</v>
      </c>
      <c r="Y1200" s="2" t="s">
        <v>1207</v>
      </c>
      <c r="Z1200" s="2" t="s">
        <v>1597</v>
      </c>
      <c r="AA1200" s="2" t="s">
        <v>1645</v>
      </c>
      <c r="AB1200" s="2" t="s">
        <v>1493</v>
      </c>
      <c r="AC1200" s="2" t="s">
        <v>1642</v>
      </c>
      <c r="AD1200" s="2" t="s">
        <v>1207</v>
      </c>
      <c r="AE1200" s="10"/>
      <c r="AF1200" s="2" t="s">
        <v>1654</v>
      </c>
      <c r="AG1200" s="162" t="s">
        <v>844</v>
      </c>
    </row>
    <row r="1201" spans="1:33" ht="15" customHeight="1" x14ac:dyDescent="0.2">
      <c r="A1201" s="237">
        <v>15</v>
      </c>
      <c r="B1201" s="242" t="s">
        <v>818</v>
      </c>
      <c r="C1201" s="2">
        <v>26</v>
      </c>
      <c r="D1201" s="2">
        <v>4</v>
      </c>
      <c r="E1201" s="2">
        <v>5</v>
      </c>
      <c r="F1201" s="2">
        <v>17</v>
      </c>
      <c r="G1201" s="2">
        <v>33</v>
      </c>
      <c r="H1201" s="2">
        <v>76</v>
      </c>
      <c r="I1201" s="162">
        <v>13</v>
      </c>
      <c r="J1201" s="1">
        <f t="shared" si="103"/>
        <v>26</v>
      </c>
      <c r="K1201" s="1">
        <f t="shared" si="104"/>
        <v>13</v>
      </c>
      <c r="L1201" s="1138"/>
      <c r="M1201" s="1139"/>
      <c r="N1201" s="1139"/>
      <c r="O1201" s="1140"/>
      <c r="Q1201" s="230" t="s">
        <v>813</v>
      </c>
      <c r="R1201" s="2"/>
      <c r="S1201" s="2"/>
      <c r="T1201" s="2"/>
      <c r="U1201" s="2"/>
      <c r="V1201" s="2"/>
      <c r="W1201" s="2"/>
      <c r="X1201" s="2"/>
      <c r="Y1201" s="2"/>
      <c r="Z1201" s="2"/>
      <c r="AA1201" s="2"/>
      <c r="AB1201" s="2"/>
      <c r="AC1201" s="2" t="s">
        <v>1495</v>
      </c>
      <c r="AD1201" s="2"/>
      <c r="AE1201" s="2" t="s">
        <v>1539</v>
      </c>
      <c r="AF1201" s="10"/>
      <c r="AG1201" s="162"/>
    </row>
    <row r="1202" spans="1:33" ht="15" customHeight="1" thickBot="1" x14ac:dyDescent="0.25">
      <c r="A1202" s="238">
        <v>16</v>
      </c>
      <c r="B1202" s="243" t="s">
        <v>1608</v>
      </c>
      <c r="C1202" s="3">
        <v>29</v>
      </c>
      <c r="D1202" s="3">
        <v>4</v>
      </c>
      <c r="E1202" s="3">
        <v>2</v>
      </c>
      <c r="F1202" s="3">
        <v>23</v>
      </c>
      <c r="G1202" s="3">
        <v>32</v>
      </c>
      <c r="H1202" s="3">
        <v>113</v>
      </c>
      <c r="I1202" s="164">
        <v>10</v>
      </c>
      <c r="J1202" s="1">
        <f t="shared" si="103"/>
        <v>29</v>
      </c>
      <c r="K1202" s="1">
        <f t="shared" si="104"/>
        <v>10</v>
      </c>
      <c r="L1202" s="1141"/>
      <c r="M1202" s="1142"/>
      <c r="N1202" s="1142"/>
      <c r="O1202" s="1143"/>
      <c r="Q1202" s="231" t="s">
        <v>1214</v>
      </c>
      <c r="R1202" s="3"/>
      <c r="S1202" s="3"/>
      <c r="T1202" s="3"/>
      <c r="U1202" s="3"/>
      <c r="V1202" s="3"/>
      <c r="W1202" s="3"/>
      <c r="X1202" s="3"/>
      <c r="Y1202" s="3"/>
      <c r="Z1202" s="3"/>
      <c r="AA1202" s="3"/>
      <c r="AB1202" s="3"/>
      <c r="AC1202" s="3" t="s">
        <v>1539</v>
      </c>
      <c r="AD1202" s="3"/>
      <c r="AE1202" s="3" t="s">
        <v>1207</v>
      </c>
      <c r="AF1202" s="3"/>
      <c r="AG1202" s="10"/>
    </row>
    <row r="1203" spans="1:33" ht="15" customHeight="1" x14ac:dyDescent="0.2">
      <c r="C1203" s="1">
        <f t="shared" ref="C1203:I1203" si="106">SUM(C1187:C1202)</f>
        <v>420</v>
      </c>
      <c r="D1203" s="1">
        <f t="shared" si="106"/>
        <v>166</v>
      </c>
      <c r="E1203" s="1">
        <f t="shared" si="106"/>
        <v>90</v>
      </c>
      <c r="F1203" s="1">
        <f t="shared" si="106"/>
        <v>164</v>
      </c>
      <c r="G1203" s="1">
        <f t="shared" si="106"/>
        <v>772</v>
      </c>
      <c r="H1203" s="1">
        <f t="shared" si="106"/>
        <v>772</v>
      </c>
      <c r="I1203" s="1">
        <f t="shared" si="106"/>
        <v>422</v>
      </c>
      <c r="J1203" s="1">
        <f t="shared" si="103"/>
        <v>420</v>
      </c>
      <c r="K1203" s="1">
        <f t="shared" si="104"/>
        <v>422</v>
      </c>
    </row>
    <row r="1204" spans="1:33" ht="15" customHeight="1" thickBot="1" x14ac:dyDescent="0.25"/>
    <row r="1205" spans="1:33" ht="15" customHeight="1" thickBot="1" x14ac:dyDescent="0.25">
      <c r="A1205" s="1117" t="s">
        <v>698</v>
      </c>
      <c r="B1205" s="1118"/>
      <c r="C1205" s="1118"/>
      <c r="D1205" s="1118"/>
      <c r="E1205" s="1118"/>
      <c r="F1205" s="1118"/>
      <c r="G1205" s="1111" t="s">
        <v>1680</v>
      </c>
      <c r="H1205" s="1112"/>
      <c r="I1205" s="1113"/>
      <c r="L1205" s="986" t="s">
        <v>588</v>
      </c>
      <c r="M1205" s="987"/>
      <c r="N1205" s="987"/>
      <c r="O1205" s="988"/>
    </row>
    <row r="1206" spans="1:33" ht="15" customHeight="1" thickBot="1" x14ac:dyDescent="0.25">
      <c r="A1206" s="231" t="s">
        <v>496</v>
      </c>
      <c r="B1206" s="232" t="s">
        <v>497</v>
      </c>
      <c r="C1206" s="233" t="s">
        <v>498</v>
      </c>
      <c r="D1206" s="233" t="s">
        <v>499</v>
      </c>
      <c r="E1206" s="233" t="s">
        <v>500</v>
      </c>
      <c r="F1206" s="233" t="s">
        <v>501</v>
      </c>
      <c r="G1206" s="234" t="s">
        <v>502</v>
      </c>
      <c r="H1206" s="234" t="s">
        <v>503</v>
      </c>
      <c r="I1206" s="235" t="s">
        <v>504</v>
      </c>
      <c r="L1206" s="989"/>
      <c r="M1206" s="990"/>
      <c r="N1206" s="990"/>
      <c r="O1206" s="991"/>
      <c r="Q1206" s="165" t="s">
        <v>1681</v>
      </c>
      <c r="R1206" s="333" t="s">
        <v>503</v>
      </c>
      <c r="S1206" s="333" t="s">
        <v>716</v>
      </c>
      <c r="T1206" s="333" t="s">
        <v>541</v>
      </c>
      <c r="U1206" s="333" t="s">
        <v>901</v>
      </c>
      <c r="V1206" s="333" t="s">
        <v>564</v>
      </c>
      <c r="W1206" s="333" t="s">
        <v>700</v>
      </c>
      <c r="X1206" s="333" t="s">
        <v>566</v>
      </c>
      <c r="Y1206" s="333" t="s">
        <v>514</v>
      </c>
      <c r="Z1206" s="333" t="s">
        <v>544</v>
      </c>
      <c r="AA1206" s="333" t="s">
        <v>768</v>
      </c>
      <c r="AB1206" s="333" t="s">
        <v>777</v>
      </c>
      <c r="AC1206" s="333" t="s">
        <v>1684</v>
      </c>
      <c r="AD1206" s="333" t="s">
        <v>769</v>
      </c>
      <c r="AE1206" s="333" t="s">
        <v>61</v>
      </c>
      <c r="AF1206" s="333" t="s">
        <v>63</v>
      </c>
      <c r="AG1206" s="229" t="s">
        <v>547</v>
      </c>
    </row>
    <row r="1207" spans="1:33" ht="15" customHeight="1" x14ac:dyDescent="0.2">
      <c r="A1207" s="236">
        <v>1</v>
      </c>
      <c r="B1207" s="239" t="s">
        <v>1685</v>
      </c>
      <c r="C1207" s="240">
        <v>30</v>
      </c>
      <c r="D1207" s="240">
        <v>23</v>
      </c>
      <c r="E1207" s="240">
        <v>3</v>
      </c>
      <c r="F1207" s="240">
        <v>4</v>
      </c>
      <c r="G1207" s="240">
        <v>93</v>
      </c>
      <c r="H1207" s="240">
        <v>30</v>
      </c>
      <c r="I1207" s="241">
        <v>49</v>
      </c>
      <c r="J1207" s="1">
        <f t="shared" si="103"/>
        <v>30</v>
      </c>
      <c r="K1207" s="1">
        <f t="shared" si="104"/>
        <v>49</v>
      </c>
      <c r="L1207" s="1135" t="s">
        <v>1686</v>
      </c>
      <c r="M1207" s="1136"/>
      <c r="N1207" s="1136"/>
      <c r="O1207" s="1137"/>
      <c r="Q1207" s="230" t="s">
        <v>503</v>
      </c>
      <c r="R1207" s="10"/>
      <c r="S1207" s="2"/>
      <c r="T1207" s="2"/>
      <c r="U1207" s="2"/>
      <c r="V1207" s="2"/>
      <c r="W1207" s="2"/>
      <c r="X1207" s="2" t="s">
        <v>532</v>
      </c>
      <c r="Y1207" s="2" t="s">
        <v>532</v>
      </c>
      <c r="Z1207" s="2" t="s">
        <v>532</v>
      </c>
      <c r="AA1207" s="2"/>
      <c r="AB1207" s="2"/>
      <c r="AC1207" s="2"/>
      <c r="AD1207" s="2"/>
      <c r="AE1207" s="2"/>
      <c r="AF1207" s="2"/>
      <c r="AG1207" s="162"/>
    </row>
    <row r="1208" spans="1:33" ht="15" customHeight="1" x14ac:dyDescent="0.2">
      <c r="A1208" s="237">
        <v>2</v>
      </c>
      <c r="B1208" s="242" t="s">
        <v>1693</v>
      </c>
      <c r="C1208" s="2">
        <v>30</v>
      </c>
      <c r="D1208" s="2">
        <v>21</v>
      </c>
      <c r="E1208" s="2">
        <v>7</v>
      </c>
      <c r="F1208" s="2">
        <v>2</v>
      </c>
      <c r="G1208" s="2">
        <v>75</v>
      </c>
      <c r="H1208" s="2">
        <v>31</v>
      </c>
      <c r="I1208" s="162">
        <v>49</v>
      </c>
      <c r="J1208" s="1">
        <f t="shared" si="103"/>
        <v>30</v>
      </c>
      <c r="K1208" s="1">
        <f t="shared" si="104"/>
        <v>49</v>
      </c>
      <c r="L1208" s="1138"/>
      <c r="M1208" s="1139"/>
      <c r="N1208" s="1139"/>
      <c r="O1208" s="1140"/>
      <c r="Q1208" s="230" t="s">
        <v>716</v>
      </c>
      <c r="R1208" s="2"/>
      <c r="S1208" s="10"/>
      <c r="T1208" s="2"/>
      <c r="U1208" s="2"/>
      <c r="V1208" s="2"/>
      <c r="W1208" s="2"/>
      <c r="X1208" s="2"/>
      <c r="Y1208" s="2"/>
      <c r="Z1208" s="2"/>
      <c r="AA1208" s="2"/>
      <c r="AB1208" s="2"/>
      <c r="AC1208" s="2"/>
      <c r="AD1208" s="2"/>
      <c r="AE1208" s="2"/>
      <c r="AF1208" s="2"/>
      <c r="AG1208" s="162"/>
    </row>
    <row r="1209" spans="1:33" ht="15" customHeight="1" x14ac:dyDescent="0.2">
      <c r="A1209" s="237">
        <v>3</v>
      </c>
      <c r="B1209" s="242" t="s">
        <v>1694</v>
      </c>
      <c r="C1209" s="2">
        <v>30</v>
      </c>
      <c r="D1209" s="2">
        <v>20</v>
      </c>
      <c r="E1209" s="2">
        <v>2</v>
      </c>
      <c r="F1209" s="2">
        <v>8</v>
      </c>
      <c r="G1209" s="2">
        <v>72</v>
      </c>
      <c r="H1209" s="2">
        <v>32</v>
      </c>
      <c r="I1209" s="162">
        <v>42</v>
      </c>
      <c r="J1209" s="1">
        <f t="shared" si="103"/>
        <v>30</v>
      </c>
      <c r="K1209" s="1">
        <f t="shared" si="104"/>
        <v>42</v>
      </c>
      <c r="L1209" s="1138"/>
      <c r="M1209" s="1139"/>
      <c r="N1209" s="1139"/>
      <c r="O1209" s="1140"/>
      <c r="Q1209" s="230" t="s">
        <v>541</v>
      </c>
      <c r="R1209" s="2"/>
      <c r="S1209" s="2"/>
      <c r="T1209" s="10"/>
      <c r="U1209" s="20"/>
      <c r="V1209" s="2"/>
      <c r="W1209" s="2"/>
      <c r="X1209" s="2"/>
      <c r="Y1209" s="2"/>
      <c r="Z1209" s="2"/>
      <c r="AA1209" s="2"/>
      <c r="AB1209" s="2"/>
      <c r="AC1209" s="2"/>
      <c r="AD1209" s="2"/>
      <c r="AE1209" s="2"/>
      <c r="AF1209" s="2"/>
      <c r="AG1209" s="162"/>
    </row>
    <row r="1210" spans="1:33" ht="15" customHeight="1" x14ac:dyDescent="0.2">
      <c r="A1210" s="237">
        <v>4</v>
      </c>
      <c r="B1210" s="242" t="s">
        <v>1695</v>
      </c>
      <c r="C1210" s="2">
        <v>30</v>
      </c>
      <c r="D1210" s="2">
        <v>18</v>
      </c>
      <c r="E1210" s="2">
        <v>3</v>
      </c>
      <c r="F1210" s="2">
        <v>9</v>
      </c>
      <c r="G1210" s="2">
        <v>62</v>
      </c>
      <c r="H1210" s="2">
        <v>43</v>
      </c>
      <c r="I1210" s="162">
        <v>39</v>
      </c>
      <c r="J1210" s="1">
        <f t="shared" si="103"/>
        <v>30</v>
      </c>
      <c r="K1210" s="1">
        <f t="shared" si="104"/>
        <v>39</v>
      </c>
      <c r="L1210" s="1138"/>
      <c r="M1210" s="1139"/>
      <c r="N1210" s="1139"/>
      <c r="O1210" s="1140"/>
      <c r="Q1210" s="230" t="s">
        <v>901</v>
      </c>
      <c r="R1210" s="2"/>
      <c r="S1210" s="2"/>
      <c r="T1210" s="2"/>
      <c r="U1210" s="10"/>
      <c r="V1210" s="2"/>
      <c r="W1210" s="2"/>
      <c r="X1210" s="2"/>
      <c r="Y1210" s="2"/>
      <c r="Z1210" s="2"/>
      <c r="AA1210" s="2"/>
      <c r="AB1210" s="2"/>
      <c r="AC1210" s="2"/>
      <c r="AD1210" s="2"/>
      <c r="AE1210" s="2"/>
      <c r="AF1210" s="2"/>
      <c r="AG1210" s="162"/>
    </row>
    <row r="1211" spans="1:33" ht="15" customHeight="1" x14ac:dyDescent="0.2">
      <c r="A1211" s="237">
        <v>5</v>
      </c>
      <c r="B1211" s="242" t="s">
        <v>1696</v>
      </c>
      <c r="C1211" s="2">
        <v>30</v>
      </c>
      <c r="D1211" s="2">
        <v>15</v>
      </c>
      <c r="E1211" s="2">
        <v>6</v>
      </c>
      <c r="F1211" s="2">
        <v>9</v>
      </c>
      <c r="G1211" s="2">
        <v>67</v>
      </c>
      <c r="H1211" s="2">
        <v>43</v>
      </c>
      <c r="I1211" s="162">
        <v>36</v>
      </c>
      <c r="J1211" s="1">
        <f t="shared" si="103"/>
        <v>30</v>
      </c>
      <c r="K1211" s="1">
        <f t="shared" si="104"/>
        <v>36</v>
      </c>
      <c r="L1211" s="1138"/>
      <c r="M1211" s="1139"/>
      <c r="N1211" s="1139"/>
      <c r="O1211" s="1140"/>
      <c r="Q1211" s="230" t="s">
        <v>564</v>
      </c>
      <c r="R1211" s="2"/>
      <c r="S1211" s="2"/>
      <c r="T1211" s="2"/>
      <c r="U1211" s="2"/>
      <c r="V1211" s="10"/>
      <c r="W1211" s="2"/>
      <c r="X1211" s="2"/>
      <c r="Y1211" s="2"/>
      <c r="Z1211" s="2"/>
      <c r="AA1211" s="2"/>
      <c r="AB1211" s="2"/>
      <c r="AC1211" s="2"/>
      <c r="AD1211" s="2"/>
      <c r="AE1211" s="2"/>
      <c r="AF1211" s="2"/>
      <c r="AG1211" s="162"/>
    </row>
    <row r="1212" spans="1:33" ht="15" customHeight="1" x14ac:dyDescent="0.2">
      <c r="A1212" s="237">
        <v>6</v>
      </c>
      <c r="B1212" s="242" t="s">
        <v>5</v>
      </c>
      <c r="C1212" s="2">
        <v>30</v>
      </c>
      <c r="D1212" s="2">
        <v>14</v>
      </c>
      <c r="E1212" s="2">
        <v>8</v>
      </c>
      <c r="F1212" s="2">
        <v>8</v>
      </c>
      <c r="G1212" s="2">
        <v>54</v>
      </c>
      <c r="H1212" s="2">
        <v>32</v>
      </c>
      <c r="I1212" s="162">
        <v>36</v>
      </c>
      <c r="J1212" s="1">
        <f t="shared" si="103"/>
        <v>30</v>
      </c>
      <c r="K1212" s="1">
        <f t="shared" si="104"/>
        <v>36</v>
      </c>
      <c r="L1212" s="1138"/>
      <c r="M1212" s="1139"/>
      <c r="N1212" s="1139"/>
      <c r="O1212" s="1140"/>
      <c r="Q1212" s="230" t="s">
        <v>700</v>
      </c>
      <c r="R1212" s="2"/>
      <c r="S1212" s="2"/>
      <c r="T1212" s="2"/>
      <c r="U1212" s="2"/>
      <c r="V1212" s="2"/>
      <c r="W1212" s="10"/>
      <c r="X1212" s="2"/>
      <c r="Y1212" s="2"/>
      <c r="Z1212" s="2"/>
      <c r="AA1212" s="2"/>
      <c r="AB1212" s="2"/>
      <c r="AC1212" s="2"/>
      <c r="AD1212" s="2"/>
      <c r="AE1212" s="2"/>
      <c r="AF1212" s="2"/>
      <c r="AG1212" s="162"/>
    </row>
    <row r="1213" spans="1:33" ht="15" customHeight="1" x14ac:dyDescent="0.2">
      <c r="A1213" s="237">
        <v>7</v>
      </c>
      <c r="B1213" s="242" t="s">
        <v>6</v>
      </c>
      <c r="C1213" s="2">
        <v>30</v>
      </c>
      <c r="D1213" s="2">
        <v>15</v>
      </c>
      <c r="E1213" s="2">
        <v>5</v>
      </c>
      <c r="F1213" s="2">
        <v>10</v>
      </c>
      <c r="G1213" s="2">
        <v>40</v>
      </c>
      <c r="H1213" s="2">
        <v>43</v>
      </c>
      <c r="I1213" s="162">
        <v>35</v>
      </c>
      <c r="J1213" s="1">
        <f t="shared" si="103"/>
        <v>30</v>
      </c>
      <c r="K1213" s="1">
        <f t="shared" si="104"/>
        <v>35</v>
      </c>
      <c r="L1213" s="1138"/>
      <c r="M1213" s="1139"/>
      <c r="N1213" s="1139"/>
      <c r="O1213" s="1140"/>
      <c r="Q1213" s="230" t="s">
        <v>566</v>
      </c>
      <c r="R1213" s="2" t="s">
        <v>532</v>
      </c>
      <c r="S1213" s="2"/>
      <c r="T1213" s="2"/>
      <c r="U1213" s="2"/>
      <c r="V1213" s="2"/>
      <c r="W1213" s="2"/>
      <c r="X1213" s="10"/>
      <c r="Y1213" s="20"/>
      <c r="Z1213" s="2"/>
      <c r="AA1213" s="2"/>
      <c r="AB1213" s="2"/>
      <c r="AC1213" s="2"/>
      <c r="AD1213" s="2"/>
      <c r="AE1213" s="2"/>
      <c r="AF1213" s="2"/>
      <c r="AG1213" s="162"/>
    </row>
    <row r="1214" spans="1:33" ht="15" customHeight="1" x14ac:dyDescent="0.2">
      <c r="A1214" s="237">
        <v>8</v>
      </c>
      <c r="B1214" s="242" t="s">
        <v>7</v>
      </c>
      <c r="C1214" s="2">
        <v>30</v>
      </c>
      <c r="D1214" s="2">
        <v>14</v>
      </c>
      <c r="E1214" s="2">
        <v>3</v>
      </c>
      <c r="F1214" s="2">
        <v>13</v>
      </c>
      <c r="G1214" s="2">
        <v>60</v>
      </c>
      <c r="H1214" s="2">
        <v>47</v>
      </c>
      <c r="I1214" s="162">
        <v>31</v>
      </c>
      <c r="J1214" s="1">
        <f t="shared" si="103"/>
        <v>30</v>
      </c>
      <c r="K1214" s="1">
        <f t="shared" si="104"/>
        <v>31</v>
      </c>
      <c r="L1214" s="1138"/>
      <c r="M1214" s="1139"/>
      <c r="N1214" s="1139"/>
      <c r="O1214" s="1140"/>
      <c r="Q1214" s="230" t="s">
        <v>514</v>
      </c>
      <c r="R1214" s="2" t="s">
        <v>532</v>
      </c>
      <c r="S1214" s="2"/>
      <c r="T1214" s="2"/>
      <c r="U1214" s="2"/>
      <c r="V1214" s="2"/>
      <c r="W1214" s="2"/>
      <c r="X1214" s="2"/>
      <c r="Y1214" s="10"/>
      <c r="Z1214" s="2"/>
      <c r="AA1214" s="2"/>
      <c r="AB1214" s="2"/>
      <c r="AC1214" s="2"/>
      <c r="AD1214" s="2"/>
      <c r="AE1214" s="2"/>
      <c r="AF1214" s="2"/>
      <c r="AG1214" s="162"/>
    </row>
    <row r="1215" spans="1:33" ht="15" customHeight="1" x14ac:dyDescent="0.2">
      <c r="A1215" s="237">
        <v>9</v>
      </c>
      <c r="B1215" s="242" t="s">
        <v>8</v>
      </c>
      <c r="C1215" s="2">
        <v>30</v>
      </c>
      <c r="D1215" s="2">
        <v>12</v>
      </c>
      <c r="E1215" s="2">
        <v>4</v>
      </c>
      <c r="F1215" s="2">
        <v>14</v>
      </c>
      <c r="G1215" s="2">
        <v>45</v>
      </c>
      <c r="H1215" s="2">
        <v>51</v>
      </c>
      <c r="I1215" s="162">
        <v>28</v>
      </c>
      <c r="J1215" s="1">
        <f t="shared" si="103"/>
        <v>30</v>
      </c>
      <c r="K1215" s="1">
        <f t="shared" si="104"/>
        <v>28</v>
      </c>
      <c r="L1215" s="1138"/>
      <c r="M1215" s="1139"/>
      <c r="N1215" s="1139"/>
      <c r="O1215" s="1140"/>
      <c r="Q1215" s="230" t="s">
        <v>544</v>
      </c>
      <c r="R1215" s="2" t="s">
        <v>532</v>
      </c>
      <c r="S1215" s="2"/>
      <c r="T1215" s="2"/>
      <c r="U1215" s="2"/>
      <c r="V1215" s="2"/>
      <c r="W1215" s="2"/>
      <c r="X1215" s="2"/>
      <c r="Y1215" s="2"/>
      <c r="Z1215" s="10"/>
      <c r="AA1215" s="2"/>
      <c r="AB1215" s="2"/>
      <c r="AC1215" s="2"/>
      <c r="AD1215" s="2"/>
      <c r="AE1215" s="2"/>
      <c r="AF1215" s="2"/>
      <c r="AG1215" s="162"/>
    </row>
    <row r="1216" spans="1:33" ht="15" customHeight="1" x14ac:dyDescent="0.2">
      <c r="A1216" s="237">
        <v>10</v>
      </c>
      <c r="B1216" s="242" t="s">
        <v>9</v>
      </c>
      <c r="C1216" s="2">
        <v>30</v>
      </c>
      <c r="D1216" s="2">
        <v>11</v>
      </c>
      <c r="E1216" s="2">
        <v>4</v>
      </c>
      <c r="F1216" s="2">
        <v>15</v>
      </c>
      <c r="G1216" s="2">
        <v>60</v>
      </c>
      <c r="H1216" s="2">
        <v>54</v>
      </c>
      <c r="I1216" s="162">
        <v>26</v>
      </c>
      <c r="J1216" s="1">
        <f t="shared" si="103"/>
        <v>30</v>
      </c>
      <c r="K1216" s="1">
        <f t="shared" si="104"/>
        <v>26</v>
      </c>
      <c r="L1216" s="1138"/>
      <c r="M1216" s="1139"/>
      <c r="N1216" s="1139"/>
      <c r="O1216" s="1140"/>
      <c r="Q1216" s="230" t="s">
        <v>768</v>
      </c>
      <c r="R1216" s="2"/>
      <c r="S1216" s="2"/>
      <c r="T1216" s="2"/>
      <c r="U1216" s="2"/>
      <c r="V1216" s="2"/>
      <c r="W1216" s="2"/>
      <c r="X1216" s="2"/>
      <c r="Y1216" s="2"/>
      <c r="Z1216" s="2"/>
      <c r="AA1216" s="10"/>
      <c r="AB1216" s="2"/>
      <c r="AC1216" s="2"/>
      <c r="AD1216" s="2"/>
      <c r="AE1216" s="2"/>
      <c r="AF1216" s="2"/>
      <c r="AG1216" s="162"/>
    </row>
    <row r="1217" spans="1:33" ht="15" customHeight="1" x14ac:dyDescent="0.2">
      <c r="A1217" s="237">
        <v>11</v>
      </c>
      <c r="B1217" s="242" t="s">
        <v>10</v>
      </c>
      <c r="C1217" s="2">
        <v>30</v>
      </c>
      <c r="D1217" s="2">
        <v>8</v>
      </c>
      <c r="E1217" s="2">
        <v>7</v>
      </c>
      <c r="F1217" s="2">
        <v>15</v>
      </c>
      <c r="G1217" s="2">
        <v>45</v>
      </c>
      <c r="H1217" s="2">
        <v>62</v>
      </c>
      <c r="I1217" s="162">
        <v>23</v>
      </c>
      <c r="J1217" s="1">
        <f t="shared" si="103"/>
        <v>30</v>
      </c>
      <c r="K1217" s="1">
        <f t="shared" si="104"/>
        <v>23</v>
      </c>
      <c r="L1217" s="1138"/>
      <c r="M1217" s="1139"/>
      <c r="N1217" s="1139"/>
      <c r="O1217" s="1140"/>
      <c r="Q1217" s="230" t="s">
        <v>777</v>
      </c>
      <c r="R1217" s="2"/>
      <c r="S1217" s="2"/>
      <c r="T1217" s="2"/>
      <c r="U1217" s="2"/>
      <c r="V1217" s="2"/>
      <c r="W1217" s="2"/>
      <c r="X1217" s="2"/>
      <c r="Y1217" s="2"/>
      <c r="Z1217" s="2"/>
      <c r="AA1217" s="2"/>
      <c r="AB1217" s="10"/>
      <c r="AC1217" s="2"/>
      <c r="AD1217" s="2"/>
      <c r="AE1217" s="2"/>
      <c r="AF1217" s="2"/>
      <c r="AG1217" s="162"/>
    </row>
    <row r="1218" spans="1:33" ht="15" customHeight="1" x14ac:dyDescent="0.2">
      <c r="A1218" s="237">
        <v>12</v>
      </c>
      <c r="B1218" s="242" t="s">
        <v>11</v>
      </c>
      <c r="C1218" s="2">
        <v>30</v>
      </c>
      <c r="D1218" s="2">
        <v>9</v>
      </c>
      <c r="E1218" s="2">
        <v>4</v>
      </c>
      <c r="F1218" s="2">
        <v>17</v>
      </c>
      <c r="G1218" s="2">
        <v>44</v>
      </c>
      <c r="H1218" s="2">
        <v>69</v>
      </c>
      <c r="I1218" s="162">
        <v>22</v>
      </c>
      <c r="J1218" s="1">
        <f t="shared" si="103"/>
        <v>30</v>
      </c>
      <c r="K1218" s="1">
        <f t="shared" si="104"/>
        <v>22</v>
      </c>
      <c r="L1218" s="1138"/>
      <c r="M1218" s="1139"/>
      <c r="N1218" s="1139"/>
      <c r="O1218" s="1140"/>
      <c r="Q1218" s="230" t="s">
        <v>1684</v>
      </c>
      <c r="R1218" s="2"/>
      <c r="S1218" s="2"/>
      <c r="T1218" s="2" t="s">
        <v>532</v>
      </c>
      <c r="U1218" s="2"/>
      <c r="V1218" s="2"/>
      <c r="W1218" s="2"/>
      <c r="X1218" s="2"/>
      <c r="Y1218" s="2"/>
      <c r="Z1218" s="2"/>
      <c r="AA1218" s="2"/>
      <c r="AB1218" s="2"/>
      <c r="AC1218" s="10"/>
      <c r="AD1218" s="2"/>
      <c r="AE1218" s="2"/>
      <c r="AF1218" s="2"/>
      <c r="AG1218" s="162"/>
    </row>
    <row r="1219" spans="1:33" ht="15" customHeight="1" x14ac:dyDescent="0.2">
      <c r="A1219" s="237">
        <v>13</v>
      </c>
      <c r="B1219" s="242" t="s">
        <v>79</v>
      </c>
      <c r="C1219" s="2">
        <v>30</v>
      </c>
      <c r="D1219" s="2">
        <v>6</v>
      </c>
      <c r="E1219" s="2">
        <v>6</v>
      </c>
      <c r="F1219" s="2">
        <v>18</v>
      </c>
      <c r="G1219" s="2">
        <v>37</v>
      </c>
      <c r="H1219" s="2">
        <v>63</v>
      </c>
      <c r="I1219" s="162">
        <v>18</v>
      </c>
      <c r="J1219" s="1">
        <f t="shared" si="103"/>
        <v>30</v>
      </c>
      <c r="K1219" s="1">
        <f t="shared" si="104"/>
        <v>18</v>
      </c>
      <c r="L1219" s="1138"/>
      <c r="M1219" s="1139"/>
      <c r="N1219" s="1139"/>
      <c r="O1219" s="1140"/>
      <c r="Q1219" s="230" t="s">
        <v>769</v>
      </c>
      <c r="R1219" s="2"/>
      <c r="S1219" s="2"/>
      <c r="T1219" s="2"/>
      <c r="U1219" s="2"/>
      <c r="V1219" s="2"/>
      <c r="W1219" s="2"/>
      <c r="X1219" s="2"/>
      <c r="Y1219" s="2"/>
      <c r="Z1219" s="2"/>
      <c r="AA1219" s="2"/>
      <c r="AB1219" s="2"/>
      <c r="AC1219" s="2"/>
      <c r="AD1219" s="10"/>
      <c r="AE1219" s="20"/>
      <c r="AF1219" s="2"/>
      <c r="AG1219" s="162"/>
    </row>
    <row r="1220" spans="1:33" ht="15" customHeight="1" x14ac:dyDescent="0.2">
      <c r="A1220" s="237">
        <v>14</v>
      </c>
      <c r="B1220" s="242" t="s">
        <v>12</v>
      </c>
      <c r="C1220" s="2">
        <v>30</v>
      </c>
      <c r="D1220" s="2">
        <v>8</v>
      </c>
      <c r="E1220" s="2">
        <v>2</v>
      </c>
      <c r="F1220" s="2">
        <v>20</v>
      </c>
      <c r="G1220" s="2">
        <v>35</v>
      </c>
      <c r="H1220" s="2">
        <v>72</v>
      </c>
      <c r="I1220" s="162">
        <v>18</v>
      </c>
      <c r="J1220" s="1">
        <f t="shared" si="103"/>
        <v>30</v>
      </c>
      <c r="K1220" s="1">
        <f t="shared" si="104"/>
        <v>18</v>
      </c>
      <c r="L1220" s="1138"/>
      <c r="M1220" s="1139"/>
      <c r="N1220" s="1139"/>
      <c r="O1220" s="1140"/>
      <c r="Q1220" s="230" t="s">
        <v>61</v>
      </c>
      <c r="R1220" s="2"/>
      <c r="S1220" s="2"/>
      <c r="T1220" s="2"/>
      <c r="U1220" s="2"/>
      <c r="V1220" s="2"/>
      <c r="W1220" s="2"/>
      <c r="X1220" s="2"/>
      <c r="Y1220" s="2"/>
      <c r="Z1220" s="2"/>
      <c r="AA1220" s="2"/>
      <c r="AB1220" s="2"/>
      <c r="AC1220" s="2"/>
      <c r="AD1220" s="2"/>
      <c r="AE1220" s="10"/>
      <c r="AF1220" s="2"/>
      <c r="AG1220" s="162"/>
    </row>
    <row r="1221" spans="1:33" ht="15" customHeight="1" x14ac:dyDescent="0.2">
      <c r="A1221" s="237">
        <v>15</v>
      </c>
      <c r="B1221" s="242" t="s">
        <v>13</v>
      </c>
      <c r="C1221" s="2">
        <v>30</v>
      </c>
      <c r="D1221" s="2">
        <v>5</v>
      </c>
      <c r="E1221" s="2">
        <v>5</v>
      </c>
      <c r="F1221" s="2">
        <v>20</v>
      </c>
      <c r="G1221" s="2">
        <v>30</v>
      </c>
      <c r="H1221" s="2">
        <v>88</v>
      </c>
      <c r="I1221" s="162">
        <v>15</v>
      </c>
      <c r="J1221" s="1">
        <f t="shared" si="103"/>
        <v>30</v>
      </c>
      <c r="K1221" s="1">
        <f t="shared" si="104"/>
        <v>15</v>
      </c>
      <c r="L1221" s="1138"/>
      <c r="M1221" s="1139"/>
      <c r="N1221" s="1139"/>
      <c r="O1221" s="1140"/>
      <c r="Q1221" s="230" t="s">
        <v>63</v>
      </c>
      <c r="R1221" s="2"/>
      <c r="S1221" s="2"/>
      <c r="T1221" s="2"/>
      <c r="U1221" s="2"/>
      <c r="V1221" s="2"/>
      <c r="W1221" s="2"/>
      <c r="X1221" s="2"/>
      <c r="Y1221" s="2"/>
      <c r="Z1221" s="2"/>
      <c r="AA1221" s="2"/>
      <c r="AB1221" s="2"/>
      <c r="AC1221" s="2"/>
      <c r="AD1221" s="2"/>
      <c r="AE1221" s="2"/>
      <c r="AF1221" s="10"/>
      <c r="AG1221" s="21"/>
    </row>
    <row r="1222" spans="1:33" ht="15" customHeight="1" thickBot="1" x14ac:dyDescent="0.25">
      <c r="A1222" s="238">
        <v>16</v>
      </c>
      <c r="B1222" s="243" t="s">
        <v>575</v>
      </c>
      <c r="C1222" s="3">
        <v>30</v>
      </c>
      <c r="D1222" s="3">
        <v>5</v>
      </c>
      <c r="E1222" s="3">
        <v>1</v>
      </c>
      <c r="F1222" s="3">
        <v>24</v>
      </c>
      <c r="G1222" s="3">
        <v>20</v>
      </c>
      <c r="H1222" s="3">
        <v>78</v>
      </c>
      <c r="I1222" s="164">
        <v>11</v>
      </c>
      <c r="J1222" s="1">
        <f t="shared" si="103"/>
        <v>30</v>
      </c>
      <c r="K1222" s="1">
        <f t="shared" si="104"/>
        <v>11</v>
      </c>
      <c r="L1222" s="1141"/>
      <c r="M1222" s="1142"/>
      <c r="N1222" s="1142"/>
      <c r="O1222" s="1143"/>
      <c r="Q1222" s="231" t="s">
        <v>547</v>
      </c>
      <c r="R1222" s="3"/>
      <c r="S1222" s="3"/>
      <c r="T1222" s="3"/>
      <c r="U1222" s="3"/>
      <c r="V1222" s="3"/>
      <c r="W1222" s="3"/>
      <c r="X1222" s="3"/>
      <c r="Y1222" s="3"/>
      <c r="Z1222" s="3"/>
      <c r="AA1222" s="3"/>
      <c r="AB1222" s="3"/>
      <c r="AC1222" s="3"/>
      <c r="AD1222" s="3"/>
      <c r="AE1222" s="3" t="s">
        <v>532</v>
      </c>
      <c r="AF1222" s="14"/>
      <c r="AG1222" s="15"/>
    </row>
    <row r="1223" spans="1:33" ht="15" customHeight="1" x14ac:dyDescent="0.2">
      <c r="C1223" s="1">
        <f t="shared" ref="C1223:H1223" si="107">SUM(C1207:C1222)</f>
        <v>480</v>
      </c>
      <c r="D1223" s="1">
        <f t="shared" si="107"/>
        <v>204</v>
      </c>
      <c r="E1223" s="1">
        <f t="shared" si="107"/>
        <v>70</v>
      </c>
      <c r="F1223" s="1">
        <f t="shared" si="107"/>
        <v>206</v>
      </c>
      <c r="G1223" s="1">
        <f t="shared" si="107"/>
        <v>839</v>
      </c>
      <c r="H1223" s="1">
        <f t="shared" si="107"/>
        <v>838</v>
      </c>
      <c r="I1223" s="1">
        <f>SUM(I1207:I1222)</f>
        <v>478</v>
      </c>
      <c r="J1223" s="1">
        <f t="shared" si="103"/>
        <v>480</v>
      </c>
      <c r="K1223" s="1">
        <f t="shared" si="104"/>
        <v>478</v>
      </c>
    </row>
    <row r="1224" spans="1:33" ht="15" customHeight="1" thickBot="1" x14ac:dyDescent="0.25"/>
    <row r="1225" spans="1:33" ht="15" customHeight="1" thickBot="1" x14ac:dyDescent="0.25">
      <c r="A1225" s="1119" t="s">
        <v>493</v>
      </c>
      <c r="B1225" s="1120"/>
      <c r="C1225" s="1120"/>
      <c r="D1225" s="1120"/>
      <c r="E1225" s="1120"/>
      <c r="F1225" s="1120"/>
      <c r="G1225" s="1114" t="s">
        <v>1680</v>
      </c>
      <c r="H1225" s="1115"/>
      <c r="I1225" s="1116"/>
      <c r="L1225" s="945" t="s">
        <v>495</v>
      </c>
      <c r="M1225" s="946"/>
      <c r="N1225" s="946"/>
      <c r="O1225" s="947"/>
    </row>
    <row r="1226" spans="1:33" ht="15" customHeight="1" thickBot="1" x14ac:dyDescent="0.25">
      <c r="A1226" s="250" t="s">
        <v>496</v>
      </c>
      <c r="B1226" s="251" t="s">
        <v>497</v>
      </c>
      <c r="C1226" s="252" t="s">
        <v>498</v>
      </c>
      <c r="D1226" s="252" t="s">
        <v>499</v>
      </c>
      <c r="E1226" s="252" t="s">
        <v>500</v>
      </c>
      <c r="F1226" s="252" t="s">
        <v>501</v>
      </c>
      <c r="G1226" s="253" t="s">
        <v>502</v>
      </c>
      <c r="H1226" s="253" t="s">
        <v>503</v>
      </c>
      <c r="I1226" s="254" t="s">
        <v>504</v>
      </c>
      <c r="L1226" s="948"/>
      <c r="M1226" s="949"/>
      <c r="N1226" s="949"/>
      <c r="O1226" s="950"/>
      <c r="Q1226" s="165" t="s">
        <v>1681</v>
      </c>
      <c r="R1226" s="256" t="s">
        <v>1665</v>
      </c>
      <c r="S1226" s="256" t="s">
        <v>635</v>
      </c>
      <c r="T1226" s="256" t="s">
        <v>611</v>
      </c>
      <c r="U1226" s="256" t="s">
        <v>229</v>
      </c>
      <c r="V1226" s="256" t="s">
        <v>517</v>
      </c>
      <c r="W1226" s="256" t="s">
        <v>726</v>
      </c>
      <c r="X1226" s="256" t="s">
        <v>14</v>
      </c>
      <c r="Y1226" s="257" t="s">
        <v>177</v>
      </c>
    </row>
    <row r="1227" spans="1:33" ht="15" customHeight="1" x14ac:dyDescent="0.2">
      <c r="A1227" s="247">
        <v>1</v>
      </c>
      <c r="B1227" s="239" t="s">
        <v>1666</v>
      </c>
      <c r="C1227" s="240"/>
      <c r="D1227" s="240"/>
      <c r="E1227" s="240"/>
      <c r="F1227" s="240"/>
      <c r="G1227" s="240"/>
      <c r="H1227" s="240"/>
      <c r="I1227" s="241"/>
      <c r="J1227" s="1">
        <f t="shared" si="103"/>
        <v>0</v>
      </c>
      <c r="K1227" s="1">
        <f t="shared" si="104"/>
        <v>0</v>
      </c>
      <c r="L1227" s="1135" t="s">
        <v>528</v>
      </c>
      <c r="M1227" s="1136"/>
      <c r="N1227" s="1136"/>
      <c r="O1227" s="1137"/>
      <c r="Q1227" s="255" t="s">
        <v>1665</v>
      </c>
      <c r="R1227" s="10"/>
      <c r="S1227" s="2"/>
      <c r="T1227" s="2"/>
      <c r="U1227" s="2"/>
      <c r="V1227" s="2"/>
      <c r="W1227" s="2"/>
      <c r="X1227" s="2"/>
      <c r="Y1227" s="162"/>
    </row>
    <row r="1228" spans="1:33" ht="15" customHeight="1" x14ac:dyDescent="0.2">
      <c r="A1228" s="248">
        <v>2</v>
      </c>
      <c r="B1228" s="242" t="s">
        <v>235</v>
      </c>
      <c r="C1228" s="2"/>
      <c r="D1228" s="2"/>
      <c r="E1228" s="2"/>
      <c r="F1228" s="2"/>
      <c r="G1228" s="2"/>
      <c r="H1228" s="2"/>
      <c r="I1228" s="162"/>
      <c r="J1228" s="1">
        <f t="shared" si="103"/>
        <v>0</v>
      </c>
      <c r="K1228" s="1">
        <f t="shared" si="104"/>
        <v>0</v>
      </c>
      <c r="L1228" s="1138"/>
      <c r="M1228" s="1139"/>
      <c r="N1228" s="1139"/>
      <c r="O1228" s="1140"/>
      <c r="Q1228" s="255" t="s">
        <v>635</v>
      </c>
      <c r="R1228" s="2"/>
      <c r="S1228" s="10"/>
      <c r="T1228" s="2"/>
      <c r="U1228" s="2"/>
      <c r="V1228" s="2"/>
      <c r="W1228" s="2"/>
      <c r="X1228" s="2"/>
      <c r="Y1228" s="162"/>
    </row>
    <row r="1229" spans="1:33" ht="15" customHeight="1" x14ac:dyDescent="0.2">
      <c r="A1229" s="248" t="s">
        <v>521</v>
      </c>
      <c r="B1229" s="242" t="s">
        <v>327</v>
      </c>
      <c r="C1229" s="2"/>
      <c r="D1229" s="2"/>
      <c r="E1229" s="2"/>
      <c r="F1229" s="2"/>
      <c r="G1229" s="2"/>
      <c r="H1229" s="2"/>
      <c r="I1229" s="162"/>
      <c r="J1229" s="1">
        <f t="shared" si="103"/>
        <v>0</v>
      </c>
      <c r="K1229" s="1">
        <f t="shared" si="104"/>
        <v>0</v>
      </c>
      <c r="L1229" s="1138"/>
      <c r="M1229" s="1139"/>
      <c r="N1229" s="1139"/>
      <c r="O1229" s="1140"/>
      <c r="Q1229" s="255" t="s">
        <v>611</v>
      </c>
      <c r="R1229" s="2"/>
      <c r="S1229" s="2"/>
      <c r="T1229" s="10"/>
      <c r="U1229" s="2"/>
      <c r="V1229" s="2"/>
      <c r="W1229" s="2"/>
      <c r="X1229" s="2"/>
      <c r="Y1229" s="162"/>
    </row>
    <row r="1230" spans="1:33" ht="15" customHeight="1" x14ac:dyDescent="0.2">
      <c r="A1230" s="248" t="s">
        <v>521</v>
      </c>
      <c r="B1230" s="242" t="s">
        <v>999</v>
      </c>
      <c r="C1230" s="2"/>
      <c r="D1230" s="2"/>
      <c r="E1230" s="2"/>
      <c r="F1230" s="2"/>
      <c r="G1230" s="2"/>
      <c r="H1230" s="2"/>
      <c r="I1230" s="162"/>
      <c r="J1230" s="1">
        <f t="shared" si="103"/>
        <v>0</v>
      </c>
      <c r="K1230" s="1">
        <f t="shared" si="104"/>
        <v>0</v>
      </c>
      <c r="L1230" s="1138"/>
      <c r="M1230" s="1139"/>
      <c r="N1230" s="1139"/>
      <c r="O1230" s="1140"/>
      <c r="Q1230" s="255" t="s">
        <v>229</v>
      </c>
      <c r="R1230" s="2"/>
      <c r="S1230" s="2"/>
      <c r="T1230" s="2"/>
      <c r="U1230" s="10"/>
      <c r="V1230" s="2"/>
      <c r="W1230" s="2"/>
      <c r="X1230" s="2"/>
      <c r="Y1230" s="162"/>
    </row>
    <row r="1231" spans="1:33" ht="15" customHeight="1" x14ac:dyDescent="0.2">
      <c r="A1231" s="248" t="s">
        <v>521</v>
      </c>
      <c r="B1231" s="242" t="s">
        <v>721</v>
      </c>
      <c r="C1231" s="2"/>
      <c r="D1231" s="2"/>
      <c r="E1231" s="2"/>
      <c r="F1231" s="2"/>
      <c r="G1231" s="2"/>
      <c r="H1231" s="2"/>
      <c r="I1231" s="162"/>
      <c r="J1231" s="1">
        <f t="shared" si="103"/>
        <v>0</v>
      </c>
      <c r="K1231" s="1">
        <f t="shared" si="104"/>
        <v>0</v>
      </c>
      <c r="L1231" s="1138"/>
      <c r="M1231" s="1139"/>
      <c r="N1231" s="1139"/>
      <c r="O1231" s="1140"/>
      <c r="Q1231" s="255" t="s">
        <v>517</v>
      </c>
      <c r="R1231" s="2"/>
      <c r="S1231" s="2"/>
      <c r="T1231" s="2"/>
      <c r="U1231" s="2"/>
      <c r="V1231" s="10"/>
      <c r="W1231" s="20"/>
      <c r="X1231" s="2"/>
      <c r="Y1231" s="162"/>
    </row>
    <row r="1232" spans="1:33" ht="15" customHeight="1" x14ac:dyDescent="0.2">
      <c r="A1232" s="248" t="s">
        <v>521</v>
      </c>
      <c r="B1232" s="242" t="s">
        <v>728</v>
      </c>
      <c r="C1232" s="2"/>
      <c r="D1232" s="2"/>
      <c r="E1232" s="2"/>
      <c r="F1232" s="2"/>
      <c r="G1232" s="2"/>
      <c r="H1232" s="2"/>
      <c r="I1232" s="162"/>
      <c r="J1232" s="1">
        <f t="shared" si="103"/>
        <v>0</v>
      </c>
      <c r="K1232" s="1">
        <f t="shared" si="104"/>
        <v>0</v>
      </c>
      <c r="L1232" s="1138"/>
      <c r="M1232" s="1139"/>
      <c r="N1232" s="1139"/>
      <c r="O1232" s="1140"/>
      <c r="Q1232" s="255" t="s">
        <v>726</v>
      </c>
      <c r="R1232" s="2"/>
      <c r="S1232" s="2"/>
      <c r="T1232" s="2"/>
      <c r="U1232" s="2"/>
      <c r="V1232" s="2"/>
      <c r="W1232" s="10"/>
      <c r="X1232" s="2"/>
      <c r="Y1232" s="162"/>
    </row>
    <row r="1233" spans="1:28" ht="15" customHeight="1" x14ac:dyDescent="0.2">
      <c r="A1233" s="248" t="s">
        <v>521</v>
      </c>
      <c r="B1233" s="242" t="s">
        <v>178</v>
      </c>
      <c r="C1233" s="2"/>
      <c r="D1233" s="2"/>
      <c r="E1233" s="2"/>
      <c r="F1233" s="2"/>
      <c r="G1233" s="2"/>
      <c r="H1233" s="2"/>
      <c r="I1233" s="162"/>
      <c r="J1233" s="1">
        <f t="shared" si="103"/>
        <v>0</v>
      </c>
      <c r="K1233" s="1">
        <f t="shared" si="104"/>
        <v>0</v>
      </c>
      <c r="L1233" s="1138"/>
      <c r="M1233" s="1139"/>
      <c r="N1233" s="1139"/>
      <c r="O1233" s="1140"/>
      <c r="Q1233" s="255" t="s">
        <v>377</v>
      </c>
      <c r="R1233" s="2"/>
      <c r="S1233" s="2"/>
      <c r="T1233" s="2"/>
      <c r="U1233" s="2"/>
      <c r="V1233" s="2"/>
      <c r="W1233" s="2"/>
      <c r="X1233" s="10"/>
      <c r="Y1233" s="21"/>
    </row>
    <row r="1234" spans="1:28" ht="15" customHeight="1" thickBot="1" x14ac:dyDescent="0.25">
      <c r="A1234" s="249" t="s">
        <v>521</v>
      </c>
      <c r="B1234" s="243" t="s">
        <v>380</v>
      </c>
      <c r="C1234" s="3"/>
      <c r="D1234" s="3"/>
      <c r="E1234" s="3"/>
      <c r="F1234" s="3"/>
      <c r="G1234" s="3"/>
      <c r="H1234" s="3"/>
      <c r="I1234" s="164"/>
      <c r="J1234" s="1">
        <f t="shared" si="103"/>
        <v>0</v>
      </c>
      <c r="K1234" s="1">
        <f t="shared" si="104"/>
        <v>0</v>
      </c>
      <c r="L1234" s="1141"/>
      <c r="M1234" s="1142"/>
      <c r="N1234" s="1142"/>
      <c r="O1234" s="1143"/>
      <c r="Q1234" s="250" t="s">
        <v>177</v>
      </c>
      <c r="R1234" s="3"/>
      <c r="S1234" s="3"/>
      <c r="T1234" s="3"/>
      <c r="U1234" s="3"/>
      <c r="V1234" s="3"/>
      <c r="W1234" s="3" t="s">
        <v>532</v>
      </c>
      <c r="X1234" s="14"/>
      <c r="Y1234" s="15"/>
    </row>
    <row r="1235" spans="1:28" ht="15" customHeight="1" x14ac:dyDescent="0.2">
      <c r="A1235" s="1" t="s">
        <v>532</v>
      </c>
      <c r="B1235" s="157" t="s">
        <v>532</v>
      </c>
      <c r="C1235" s="1">
        <v>0</v>
      </c>
      <c r="D1235" s="1">
        <v>0</v>
      </c>
      <c r="E1235" s="1">
        <v>0</v>
      </c>
      <c r="F1235" s="1">
        <v>0</v>
      </c>
      <c r="G1235" s="1">
        <v>0</v>
      </c>
      <c r="H1235" s="1">
        <v>0</v>
      </c>
      <c r="I1235" s="1">
        <v>0</v>
      </c>
      <c r="J1235" s="1">
        <f t="shared" si="103"/>
        <v>0</v>
      </c>
      <c r="K1235" s="1">
        <f t="shared" si="104"/>
        <v>0</v>
      </c>
    </row>
    <row r="1236" spans="1:28" ht="15" customHeight="1" thickBot="1" x14ac:dyDescent="0.25"/>
    <row r="1237" spans="1:28" ht="15" customHeight="1" thickBot="1" x14ac:dyDescent="0.25">
      <c r="A1237" s="1124" t="s">
        <v>944</v>
      </c>
      <c r="B1237" s="1125"/>
      <c r="C1237" s="1125"/>
      <c r="D1237" s="1125"/>
      <c r="E1237" s="1125"/>
      <c r="F1237" s="1125"/>
      <c r="G1237" s="1121" t="s">
        <v>1680</v>
      </c>
      <c r="H1237" s="1122"/>
      <c r="I1237" s="1123"/>
      <c r="L1237" s="945" t="s">
        <v>495</v>
      </c>
      <c r="M1237" s="946"/>
      <c r="N1237" s="946"/>
      <c r="O1237" s="947"/>
    </row>
    <row r="1238" spans="1:28" ht="15" customHeight="1" thickBot="1" x14ac:dyDescent="0.25">
      <c r="A1238" s="265" t="s">
        <v>496</v>
      </c>
      <c r="B1238" s="266" t="s">
        <v>497</v>
      </c>
      <c r="C1238" s="267" t="s">
        <v>498</v>
      </c>
      <c r="D1238" s="267" t="s">
        <v>499</v>
      </c>
      <c r="E1238" s="267" t="s">
        <v>500</v>
      </c>
      <c r="F1238" s="267" t="s">
        <v>501</v>
      </c>
      <c r="G1238" s="268" t="s">
        <v>502</v>
      </c>
      <c r="H1238" s="268" t="s">
        <v>503</v>
      </c>
      <c r="I1238" s="269" t="s">
        <v>504</v>
      </c>
      <c r="L1238" s="948"/>
      <c r="M1238" s="949"/>
      <c r="N1238" s="949"/>
      <c r="O1238" s="950"/>
      <c r="Q1238" s="165" t="s">
        <v>1681</v>
      </c>
      <c r="R1238" s="270" t="s">
        <v>503</v>
      </c>
      <c r="S1238" s="270" t="s">
        <v>1580</v>
      </c>
      <c r="T1238" s="270" t="s">
        <v>241</v>
      </c>
      <c r="U1238" s="270" t="s">
        <v>563</v>
      </c>
      <c r="V1238" s="270" t="s">
        <v>1615</v>
      </c>
      <c r="W1238" s="270" t="s">
        <v>945</v>
      </c>
      <c r="X1238" s="270" t="s">
        <v>947</v>
      </c>
      <c r="Y1238" s="270" t="s">
        <v>1423</v>
      </c>
      <c r="Z1238" s="270" t="s">
        <v>1581</v>
      </c>
      <c r="AA1238" s="270"/>
      <c r="AB1238" s="271"/>
    </row>
    <row r="1239" spans="1:28" ht="15" customHeight="1" x14ac:dyDescent="0.2">
      <c r="A1239" s="261" t="s">
        <v>521</v>
      </c>
      <c r="B1239" s="239" t="s">
        <v>1582</v>
      </c>
      <c r="C1239" s="240"/>
      <c r="D1239" s="240"/>
      <c r="E1239" s="240"/>
      <c r="F1239" s="240"/>
      <c r="G1239" s="240"/>
      <c r="H1239" s="240"/>
      <c r="I1239" s="241"/>
      <c r="J1239" s="1">
        <f t="shared" si="103"/>
        <v>0</v>
      </c>
      <c r="K1239" s="1">
        <f t="shared" si="104"/>
        <v>0</v>
      </c>
      <c r="L1239" s="1135" t="s">
        <v>528</v>
      </c>
      <c r="M1239" s="1136"/>
      <c r="N1239" s="1136"/>
      <c r="O1239" s="1137"/>
      <c r="Q1239" s="272" t="s">
        <v>503</v>
      </c>
      <c r="R1239" s="10"/>
      <c r="S1239" s="2" t="s">
        <v>532</v>
      </c>
      <c r="T1239" s="2"/>
      <c r="U1239" s="2"/>
      <c r="V1239" s="2"/>
      <c r="W1239" s="2"/>
      <c r="X1239" s="2"/>
      <c r="Y1239" s="2"/>
      <c r="Z1239" s="2"/>
      <c r="AA1239" s="2"/>
      <c r="AB1239" s="162"/>
    </row>
    <row r="1240" spans="1:28" ht="15" customHeight="1" x14ac:dyDescent="0.2">
      <c r="A1240" s="262" t="s">
        <v>521</v>
      </c>
      <c r="B1240" s="242" t="s">
        <v>1583</v>
      </c>
      <c r="C1240" s="2"/>
      <c r="D1240" s="2"/>
      <c r="E1240" s="2"/>
      <c r="F1240" s="2"/>
      <c r="G1240" s="2"/>
      <c r="H1240" s="2"/>
      <c r="I1240" s="162"/>
      <c r="J1240" s="1">
        <f t="shared" si="103"/>
        <v>0</v>
      </c>
      <c r="K1240" s="1">
        <f t="shared" si="104"/>
        <v>0</v>
      </c>
      <c r="L1240" s="1138"/>
      <c r="M1240" s="1139"/>
      <c r="N1240" s="1139"/>
      <c r="O1240" s="1140"/>
      <c r="Q1240" s="272" t="s">
        <v>1580</v>
      </c>
      <c r="R1240" s="2"/>
      <c r="S1240" s="10"/>
      <c r="T1240" s="20"/>
      <c r="U1240" s="2"/>
      <c r="V1240" s="2"/>
      <c r="W1240" s="2"/>
      <c r="X1240" s="2"/>
      <c r="Y1240" s="2"/>
      <c r="Z1240" s="2"/>
      <c r="AA1240" s="2"/>
      <c r="AB1240" s="162"/>
    </row>
    <row r="1241" spans="1:28" ht="15" customHeight="1" x14ac:dyDescent="0.2">
      <c r="A1241" s="262" t="s">
        <v>521</v>
      </c>
      <c r="B1241" s="242" t="s">
        <v>1584</v>
      </c>
      <c r="C1241" s="2"/>
      <c r="D1241" s="2"/>
      <c r="E1241" s="2"/>
      <c r="F1241" s="2"/>
      <c r="G1241" s="2"/>
      <c r="H1241" s="2"/>
      <c r="I1241" s="162"/>
      <c r="J1241" s="1">
        <f t="shared" ref="J1241:J1305" si="108">D1241+E1241+F1241</f>
        <v>0</v>
      </c>
      <c r="K1241" s="1">
        <f t="shared" ref="K1241:K1305" si="109">D1241*2+E1241</f>
        <v>0</v>
      </c>
      <c r="L1241" s="1138"/>
      <c r="M1241" s="1139"/>
      <c r="N1241" s="1139"/>
      <c r="O1241" s="1140"/>
      <c r="Q1241" s="272" t="s">
        <v>241</v>
      </c>
      <c r="R1241" s="2"/>
      <c r="S1241" s="2"/>
      <c r="T1241" s="10"/>
      <c r="U1241" s="2"/>
      <c r="V1241" s="2"/>
      <c r="W1241" s="2"/>
      <c r="X1241" s="2"/>
      <c r="Y1241" s="2"/>
      <c r="Z1241" s="2"/>
      <c r="AA1241" s="2"/>
      <c r="AB1241" s="162"/>
    </row>
    <row r="1242" spans="1:28" ht="15" customHeight="1" x14ac:dyDescent="0.2">
      <c r="A1242" s="262" t="s">
        <v>521</v>
      </c>
      <c r="B1242" s="242" t="s">
        <v>949</v>
      </c>
      <c r="C1242" s="2"/>
      <c r="D1242" s="2"/>
      <c r="E1242" s="2"/>
      <c r="F1242" s="2"/>
      <c r="G1242" s="2"/>
      <c r="H1242" s="2"/>
      <c r="I1242" s="162"/>
      <c r="J1242" s="1">
        <f t="shared" si="108"/>
        <v>0</v>
      </c>
      <c r="K1242" s="1">
        <f t="shared" si="109"/>
        <v>0</v>
      </c>
      <c r="L1242" s="1138"/>
      <c r="M1242" s="1139"/>
      <c r="N1242" s="1139"/>
      <c r="O1242" s="1140"/>
      <c r="Q1242" s="272" t="s">
        <v>563</v>
      </c>
      <c r="R1242" s="2"/>
      <c r="S1242" s="2"/>
      <c r="T1242" s="2"/>
      <c r="U1242" s="10"/>
      <c r="V1242" s="2"/>
      <c r="W1242" s="2"/>
      <c r="X1242" s="2"/>
      <c r="Y1242" s="2"/>
      <c r="Z1242" s="2"/>
      <c r="AA1242" s="2"/>
      <c r="AB1242" s="162"/>
    </row>
    <row r="1243" spans="1:28" ht="15" customHeight="1" x14ac:dyDescent="0.2">
      <c r="A1243" s="262" t="s">
        <v>521</v>
      </c>
      <c r="B1243" s="242" t="s">
        <v>1617</v>
      </c>
      <c r="C1243" s="2"/>
      <c r="D1243" s="2"/>
      <c r="E1243" s="2"/>
      <c r="F1243" s="2"/>
      <c r="G1243" s="2"/>
      <c r="H1243" s="2"/>
      <c r="I1243" s="162"/>
      <c r="J1243" s="1">
        <f t="shared" si="108"/>
        <v>0</v>
      </c>
      <c r="K1243" s="1">
        <f t="shared" si="109"/>
        <v>0</v>
      </c>
      <c r="L1243" s="1138"/>
      <c r="M1243" s="1139"/>
      <c r="N1243" s="1139"/>
      <c r="O1243" s="1140"/>
      <c r="Q1243" s="272" t="s">
        <v>1615</v>
      </c>
      <c r="R1243" s="2"/>
      <c r="S1243" s="2"/>
      <c r="T1243" s="2"/>
      <c r="U1243" s="2"/>
      <c r="V1243" s="10"/>
      <c r="W1243" s="2"/>
      <c r="X1243" s="2"/>
      <c r="Y1243" s="2"/>
      <c r="Z1243" s="2"/>
      <c r="AA1243" s="2"/>
      <c r="AB1243" s="162"/>
    </row>
    <row r="1244" spans="1:28" ht="15" customHeight="1" x14ac:dyDescent="0.2">
      <c r="A1244" s="262" t="s">
        <v>521</v>
      </c>
      <c r="B1244" s="242" t="s">
        <v>952</v>
      </c>
      <c r="C1244" s="2"/>
      <c r="D1244" s="2"/>
      <c r="E1244" s="2"/>
      <c r="F1244" s="2"/>
      <c r="G1244" s="2"/>
      <c r="H1244" s="2"/>
      <c r="I1244" s="162"/>
      <c r="J1244" s="1">
        <f t="shared" si="108"/>
        <v>0</v>
      </c>
      <c r="K1244" s="1">
        <f t="shared" si="109"/>
        <v>0</v>
      </c>
      <c r="L1244" s="1138"/>
      <c r="M1244" s="1139"/>
      <c r="N1244" s="1139"/>
      <c r="O1244" s="1140"/>
      <c r="Q1244" s="272" t="s">
        <v>945</v>
      </c>
      <c r="R1244" s="2"/>
      <c r="S1244" s="2"/>
      <c r="T1244" s="2"/>
      <c r="U1244" s="2"/>
      <c r="V1244" s="2"/>
      <c r="W1244" s="10"/>
      <c r="X1244" s="2"/>
      <c r="Y1244" s="2"/>
      <c r="Z1244" s="2"/>
      <c r="AA1244" s="2"/>
      <c r="AB1244" s="162"/>
    </row>
    <row r="1245" spans="1:28" ht="15" customHeight="1" x14ac:dyDescent="0.2">
      <c r="A1245" s="262" t="s">
        <v>521</v>
      </c>
      <c r="B1245" s="242" t="s">
        <v>1585</v>
      </c>
      <c r="C1245" s="2"/>
      <c r="D1245" s="2"/>
      <c r="E1245" s="2"/>
      <c r="F1245" s="2"/>
      <c r="G1245" s="2"/>
      <c r="H1245" s="2"/>
      <c r="I1245" s="162"/>
      <c r="J1245" s="1">
        <f t="shared" si="108"/>
        <v>0</v>
      </c>
      <c r="K1245" s="1">
        <f t="shared" si="109"/>
        <v>0</v>
      </c>
      <c r="L1245" s="1138"/>
      <c r="M1245" s="1139"/>
      <c r="N1245" s="1139"/>
      <c r="O1245" s="1140"/>
      <c r="Q1245" s="272" t="s">
        <v>947</v>
      </c>
      <c r="R1245" s="2"/>
      <c r="S1245" s="2"/>
      <c r="T1245" s="2"/>
      <c r="U1245" s="2"/>
      <c r="V1245" s="2"/>
      <c r="W1245" s="2"/>
      <c r="X1245" s="10"/>
      <c r="Y1245" s="2"/>
      <c r="Z1245" s="2"/>
      <c r="AA1245" s="2"/>
      <c r="AB1245" s="162"/>
    </row>
    <row r="1246" spans="1:28" ht="15" customHeight="1" x14ac:dyDescent="0.2">
      <c r="A1246" s="262" t="s">
        <v>521</v>
      </c>
      <c r="B1246" s="242" t="s">
        <v>1586</v>
      </c>
      <c r="C1246" s="2"/>
      <c r="D1246" s="2"/>
      <c r="E1246" s="2"/>
      <c r="F1246" s="2"/>
      <c r="G1246" s="2"/>
      <c r="H1246" s="2"/>
      <c r="I1246" s="162"/>
      <c r="J1246" s="1">
        <f t="shared" si="108"/>
        <v>0</v>
      </c>
      <c r="K1246" s="1">
        <f t="shared" si="109"/>
        <v>0</v>
      </c>
      <c r="L1246" s="1138"/>
      <c r="M1246" s="1139"/>
      <c r="N1246" s="1139"/>
      <c r="O1246" s="1140"/>
      <c r="Q1246" s="272" t="s">
        <v>1423</v>
      </c>
      <c r="R1246" s="2"/>
      <c r="S1246" s="2"/>
      <c r="T1246" s="2"/>
      <c r="U1246" s="2"/>
      <c r="V1246" s="2"/>
      <c r="W1246" s="2"/>
      <c r="X1246" s="2"/>
      <c r="Y1246" s="10"/>
      <c r="Z1246" s="20"/>
      <c r="AA1246" s="2"/>
      <c r="AB1246" s="162"/>
    </row>
    <row r="1247" spans="1:28" ht="15" customHeight="1" x14ac:dyDescent="0.2">
      <c r="A1247" s="262" t="s">
        <v>521</v>
      </c>
      <c r="B1247" s="242"/>
      <c r="C1247" s="2"/>
      <c r="D1247" s="2"/>
      <c r="E1247" s="2"/>
      <c r="F1247" s="2"/>
      <c r="G1247" s="2"/>
      <c r="H1247" s="2"/>
      <c r="I1247" s="162"/>
      <c r="J1247" s="1">
        <f t="shared" si="108"/>
        <v>0</v>
      </c>
      <c r="K1247" s="1">
        <f t="shared" si="109"/>
        <v>0</v>
      </c>
      <c r="L1247" s="1138"/>
      <c r="M1247" s="1139"/>
      <c r="N1247" s="1139"/>
      <c r="O1247" s="1140"/>
      <c r="Q1247" s="272" t="s">
        <v>1581</v>
      </c>
      <c r="R1247" s="2"/>
      <c r="S1247" s="2"/>
      <c r="T1247" s="2"/>
      <c r="U1247" s="2"/>
      <c r="V1247" s="2"/>
      <c r="W1247" s="2"/>
      <c r="X1247" s="2"/>
      <c r="Y1247" s="2"/>
      <c r="Z1247" s="10"/>
      <c r="AA1247" s="2"/>
      <c r="AB1247" s="162"/>
    </row>
    <row r="1248" spans="1:28" ht="15" customHeight="1" x14ac:dyDescent="0.2">
      <c r="A1248" s="262" t="s">
        <v>521</v>
      </c>
      <c r="B1248" s="242"/>
      <c r="C1248" s="2"/>
      <c r="D1248" s="2"/>
      <c r="E1248" s="2"/>
      <c r="F1248" s="2"/>
      <c r="G1248" s="2"/>
      <c r="H1248" s="2"/>
      <c r="I1248" s="162"/>
      <c r="J1248" s="1">
        <f t="shared" si="108"/>
        <v>0</v>
      </c>
      <c r="K1248" s="1">
        <f t="shared" si="109"/>
        <v>0</v>
      </c>
      <c r="L1248" s="1138"/>
      <c r="M1248" s="1139"/>
      <c r="N1248" s="1139"/>
      <c r="O1248" s="1140"/>
      <c r="Q1248" s="272"/>
      <c r="R1248" s="2"/>
      <c r="S1248" s="2"/>
      <c r="T1248" s="2"/>
      <c r="U1248" s="2"/>
      <c r="V1248" s="2"/>
      <c r="W1248" s="2"/>
      <c r="X1248" s="2"/>
      <c r="Y1248" s="2"/>
      <c r="Z1248" s="2"/>
      <c r="AA1248" s="10"/>
      <c r="AB1248" s="21"/>
    </row>
    <row r="1249" spans="1:33" ht="15" customHeight="1" thickBot="1" x14ac:dyDescent="0.25">
      <c r="A1249" s="263" t="s">
        <v>521</v>
      </c>
      <c r="B1249" s="243"/>
      <c r="C1249" s="3"/>
      <c r="D1249" s="3"/>
      <c r="E1249" s="3"/>
      <c r="F1249" s="3"/>
      <c r="G1249" s="3"/>
      <c r="H1249" s="3"/>
      <c r="I1249" s="164"/>
      <c r="J1249" s="1">
        <f t="shared" si="108"/>
        <v>0</v>
      </c>
      <c r="K1249" s="1">
        <f t="shared" si="109"/>
        <v>0</v>
      </c>
      <c r="L1249" s="1141"/>
      <c r="M1249" s="1142"/>
      <c r="N1249" s="1142"/>
      <c r="O1249" s="1143"/>
      <c r="Q1249" s="265"/>
      <c r="R1249" s="3"/>
      <c r="S1249" s="3"/>
      <c r="T1249" s="3"/>
      <c r="U1249" s="3"/>
      <c r="V1249" s="3"/>
      <c r="W1249" s="3"/>
      <c r="X1249" s="3"/>
      <c r="Y1249" s="3"/>
      <c r="Z1249" s="3" t="s">
        <v>532</v>
      </c>
      <c r="AA1249" s="14"/>
      <c r="AB1249" s="15"/>
    </row>
    <row r="1250" spans="1:33" ht="15" customHeight="1" x14ac:dyDescent="0.2">
      <c r="C1250" s="1">
        <f>SUM(C1239:C1249)</f>
        <v>0</v>
      </c>
      <c r="D1250" s="1">
        <f>SUM(D1239:D1249)</f>
        <v>0</v>
      </c>
      <c r="E1250" s="1">
        <v>0</v>
      </c>
      <c r="F1250" s="1">
        <f>SUM(F1239:F1249)</f>
        <v>0</v>
      </c>
      <c r="G1250" s="1">
        <f>SUM(G1239:G1249)</f>
        <v>0</v>
      </c>
      <c r="H1250" s="1">
        <f>SUM(H1239:H1249)</f>
        <v>0</v>
      </c>
      <c r="I1250" s="1">
        <f>SUM(I1239:I1249)</f>
        <v>0</v>
      </c>
      <c r="J1250" s="1">
        <f t="shared" si="108"/>
        <v>0</v>
      </c>
      <c r="K1250" s="1">
        <f t="shared" si="109"/>
        <v>0</v>
      </c>
      <c r="Q1250" s="1" t="s">
        <v>532</v>
      </c>
    </row>
    <row r="1251" spans="1:33" ht="15" customHeight="1" thickBot="1" x14ac:dyDescent="0.25"/>
    <row r="1252" spans="1:33" ht="15" customHeight="1" thickBot="1" x14ac:dyDescent="0.25">
      <c r="A1252" s="1124" t="s">
        <v>1016</v>
      </c>
      <c r="B1252" s="1125"/>
      <c r="C1252" s="1125"/>
      <c r="D1252" s="1125"/>
      <c r="E1252" s="1125"/>
      <c r="F1252" s="1125"/>
      <c r="G1252" s="1121" t="s">
        <v>1680</v>
      </c>
      <c r="H1252" s="1122"/>
      <c r="I1252" s="1123"/>
      <c r="L1252" s="1010" t="s">
        <v>2494</v>
      </c>
      <c r="M1252" s="1011"/>
      <c r="N1252" s="1011"/>
      <c r="O1252" s="1012"/>
    </row>
    <row r="1253" spans="1:33" ht="15" customHeight="1" thickBot="1" x14ac:dyDescent="0.25">
      <c r="A1253" s="265" t="s">
        <v>496</v>
      </c>
      <c r="B1253" s="266" t="s">
        <v>497</v>
      </c>
      <c r="C1253" s="267" t="s">
        <v>498</v>
      </c>
      <c r="D1253" s="267" t="s">
        <v>499</v>
      </c>
      <c r="E1253" s="267" t="s">
        <v>500</v>
      </c>
      <c r="F1253" s="267" t="s">
        <v>501</v>
      </c>
      <c r="G1253" s="268" t="s">
        <v>502</v>
      </c>
      <c r="H1253" s="268" t="s">
        <v>503</v>
      </c>
      <c r="I1253" s="269" t="s">
        <v>504</v>
      </c>
      <c r="L1253" s="1013"/>
      <c r="M1253" s="1014"/>
      <c r="N1253" s="1014"/>
      <c r="O1253" s="1015"/>
      <c r="Q1253" s="165" t="s">
        <v>1681</v>
      </c>
      <c r="R1253" s="270" t="s">
        <v>1587</v>
      </c>
      <c r="S1253" s="270" t="s">
        <v>800</v>
      </c>
      <c r="T1253" s="270"/>
      <c r="U1253" s="271"/>
    </row>
    <row r="1254" spans="1:33" ht="15" customHeight="1" x14ac:dyDescent="0.2">
      <c r="A1254" s="264">
        <v>1</v>
      </c>
      <c r="B1254" s="159" t="s">
        <v>15</v>
      </c>
      <c r="C1254" s="158"/>
      <c r="D1254" s="158"/>
      <c r="E1254" s="158"/>
      <c r="F1254" s="158"/>
      <c r="G1254" s="158"/>
      <c r="H1254" s="158"/>
      <c r="I1254" s="161"/>
      <c r="J1254" s="1">
        <f t="shared" si="108"/>
        <v>0</v>
      </c>
      <c r="K1254" s="1">
        <f t="shared" si="109"/>
        <v>0</v>
      </c>
      <c r="L1254" s="1135" t="s">
        <v>2516</v>
      </c>
      <c r="M1254" s="1136"/>
      <c r="N1254" s="1136"/>
      <c r="O1254" s="1137"/>
      <c r="Q1254" s="272" t="s">
        <v>1587</v>
      </c>
      <c r="R1254" s="10"/>
      <c r="S1254" s="20"/>
      <c r="T1254" s="2"/>
      <c r="U1254" s="162"/>
    </row>
    <row r="1255" spans="1:33" ht="15" customHeight="1" x14ac:dyDescent="0.2">
      <c r="A1255" s="262" t="s">
        <v>521</v>
      </c>
      <c r="B1255" s="160" t="s">
        <v>1589</v>
      </c>
      <c r="C1255" s="2"/>
      <c r="D1255" s="2"/>
      <c r="E1255" s="2"/>
      <c r="F1255" s="2"/>
      <c r="G1255" s="2"/>
      <c r="H1255" s="2"/>
      <c r="I1255" s="162"/>
      <c r="J1255" s="1">
        <f t="shared" ref="J1255" si="110">D1255+E1255+F1255</f>
        <v>0</v>
      </c>
      <c r="K1255" s="1">
        <f t="shared" ref="K1255" si="111">D1255*2+E1255</f>
        <v>0</v>
      </c>
      <c r="L1255" s="1138"/>
      <c r="M1255" s="1139"/>
      <c r="N1255" s="1139"/>
      <c r="O1255" s="1140"/>
      <c r="Q1255" s="272" t="s">
        <v>800</v>
      </c>
      <c r="R1255" s="2"/>
      <c r="S1255" s="10"/>
      <c r="T1255" s="2"/>
      <c r="U1255" s="162"/>
    </row>
    <row r="1256" spans="1:33" ht="15" customHeight="1" x14ac:dyDescent="0.2">
      <c r="A1256" s="262" t="s">
        <v>521</v>
      </c>
      <c r="B1256" s="160"/>
      <c r="C1256" s="2"/>
      <c r="D1256" s="2"/>
      <c r="E1256" s="2"/>
      <c r="F1256" s="2"/>
      <c r="G1256" s="2"/>
      <c r="H1256" s="2"/>
      <c r="I1256" s="162"/>
      <c r="J1256" s="1">
        <f t="shared" si="108"/>
        <v>0</v>
      </c>
      <c r="K1256" s="1">
        <f t="shared" si="109"/>
        <v>0</v>
      </c>
      <c r="L1256" s="1138"/>
      <c r="M1256" s="1139"/>
      <c r="N1256" s="1139"/>
      <c r="O1256" s="1140"/>
      <c r="Q1256" s="272" t="s">
        <v>532</v>
      </c>
      <c r="R1256" s="2"/>
      <c r="S1256" s="2"/>
      <c r="T1256" s="10"/>
      <c r="U1256" s="21"/>
    </row>
    <row r="1257" spans="1:33" ht="15" customHeight="1" thickBot="1" x14ac:dyDescent="0.25">
      <c r="A1257" s="263" t="s">
        <v>521</v>
      </c>
      <c r="B1257" s="163"/>
      <c r="C1257" s="3"/>
      <c r="D1257" s="3"/>
      <c r="E1257" s="3"/>
      <c r="F1257" s="3"/>
      <c r="G1257" s="3"/>
      <c r="H1257" s="3"/>
      <c r="I1257" s="164"/>
      <c r="J1257" s="1">
        <f t="shared" si="108"/>
        <v>0</v>
      </c>
      <c r="K1257" s="1">
        <f t="shared" si="109"/>
        <v>0</v>
      </c>
      <c r="L1257" s="1141"/>
      <c r="M1257" s="1142"/>
      <c r="N1257" s="1142"/>
      <c r="O1257" s="1143"/>
      <c r="Q1257" s="265" t="s">
        <v>532</v>
      </c>
      <c r="R1257" s="3"/>
      <c r="S1257" s="3" t="s">
        <v>532</v>
      </c>
      <c r="T1257" s="14"/>
      <c r="U1257" s="15"/>
    </row>
    <row r="1258" spans="1:33" ht="15" customHeight="1" x14ac:dyDescent="0.2">
      <c r="L1258" s="156" t="s">
        <v>532</v>
      </c>
    </row>
    <row r="1259" spans="1:33" ht="15" customHeight="1" thickBot="1" x14ac:dyDescent="0.25"/>
    <row r="1260" spans="1:33" ht="15" customHeight="1" x14ac:dyDescent="0.2">
      <c r="A1260" s="1131" t="s">
        <v>491</v>
      </c>
      <c r="B1260" s="1132"/>
      <c r="C1260" s="1170" t="s">
        <v>16</v>
      </c>
      <c r="D1260" s="1171"/>
      <c r="E1260" s="1171"/>
      <c r="F1260" s="1171"/>
      <c r="G1260" s="1171"/>
      <c r="H1260" s="1171"/>
      <c r="I1260" s="1172"/>
      <c r="Y1260" s="1" t="s">
        <v>532</v>
      </c>
    </row>
    <row r="1261" spans="1:33" ht="15" customHeight="1" thickBot="1" x14ac:dyDescent="0.25">
      <c r="A1261" s="1133"/>
      <c r="B1261" s="1134"/>
      <c r="C1261" s="1173"/>
      <c r="D1261" s="1174"/>
      <c r="E1261" s="1174"/>
      <c r="F1261" s="1174"/>
      <c r="G1261" s="1174"/>
      <c r="H1261" s="1174"/>
      <c r="I1261" s="1175"/>
    </row>
    <row r="1262" spans="1:33" ht="15" customHeight="1" thickBot="1" x14ac:dyDescent="0.25"/>
    <row r="1263" spans="1:33" ht="15" customHeight="1" thickBot="1" x14ac:dyDescent="0.25">
      <c r="A1263" s="1117" t="s">
        <v>537</v>
      </c>
      <c r="B1263" s="1118"/>
      <c r="C1263" s="1118"/>
      <c r="D1263" s="1118"/>
      <c r="E1263" s="1118"/>
      <c r="F1263" s="1118"/>
      <c r="G1263" s="1111" t="s">
        <v>16</v>
      </c>
      <c r="H1263" s="1112"/>
      <c r="I1263" s="1113"/>
      <c r="L1263" s="986" t="s">
        <v>588</v>
      </c>
      <c r="M1263" s="987"/>
      <c r="N1263" s="987"/>
      <c r="O1263" s="988"/>
    </row>
    <row r="1264" spans="1:33" ht="15" customHeight="1" thickBot="1" x14ac:dyDescent="0.25">
      <c r="A1264" s="231" t="s">
        <v>496</v>
      </c>
      <c r="B1264" s="232" t="s">
        <v>497</v>
      </c>
      <c r="C1264" s="233" t="s">
        <v>498</v>
      </c>
      <c r="D1264" s="233" t="s">
        <v>499</v>
      </c>
      <c r="E1264" s="233" t="s">
        <v>500</v>
      </c>
      <c r="F1264" s="233" t="s">
        <v>501</v>
      </c>
      <c r="G1264" s="234" t="s">
        <v>502</v>
      </c>
      <c r="H1264" s="234" t="s">
        <v>503</v>
      </c>
      <c r="I1264" s="235" t="s">
        <v>504</v>
      </c>
      <c r="L1264" s="989"/>
      <c r="M1264" s="990"/>
      <c r="N1264" s="990"/>
      <c r="O1264" s="991"/>
      <c r="Q1264" s="165" t="s">
        <v>17</v>
      </c>
      <c r="R1264" s="333" t="s">
        <v>541</v>
      </c>
      <c r="S1264" s="333" t="s">
        <v>506</v>
      </c>
      <c r="T1264" s="333" t="s">
        <v>716</v>
      </c>
      <c r="U1264" s="333" t="s">
        <v>861</v>
      </c>
      <c r="V1264" s="333" t="s">
        <v>862</v>
      </c>
      <c r="W1264" s="333" t="s">
        <v>756</v>
      </c>
      <c r="X1264" s="333" t="s">
        <v>610</v>
      </c>
      <c r="Y1264" s="333" t="s">
        <v>1111</v>
      </c>
      <c r="Z1264" s="333" t="s">
        <v>569</v>
      </c>
      <c r="AA1264" s="333" t="s">
        <v>1112</v>
      </c>
      <c r="AB1264" s="333" t="s">
        <v>533</v>
      </c>
      <c r="AC1264" s="333" t="s">
        <v>1313</v>
      </c>
      <c r="AD1264" s="333" t="s">
        <v>703</v>
      </c>
      <c r="AE1264" s="333" t="s">
        <v>18</v>
      </c>
      <c r="AF1264" s="333" t="s">
        <v>19</v>
      </c>
      <c r="AG1264" s="229" t="s">
        <v>1214</v>
      </c>
    </row>
    <row r="1265" spans="1:33" ht="15" customHeight="1" x14ac:dyDescent="0.2">
      <c r="A1265" s="236">
        <v>1</v>
      </c>
      <c r="B1265" s="239" t="s">
        <v>674</v>
      </c>
      <c r="C1265" s="240">
        <v>31</v>
      </c>
      <c r="D1265" s="240">
        <v>20</v>
      </c>
      <c r="E1265" s="240">
        <v>4</v>
      </c>
      <c r="F1265" s="240">
        <v>7</v>
      </c>
      <c r="G1265" s="240">
        <v>76</v>
      </c>
      <c r="H1265" s="240">
        <v>29</v>
      </c>
      <c r="I1265" s="241">
        <v>44</v>
      </c>
      <c r="J1265" s="1">
        <f t="shared" si="108"/>
        <v>31</v>
      </c>
      <c r="K1265" s="1">
        <f t="shared" si="109"/>
        <v>44</v>
      </c>
      <c r="L1265" s="1135" t="s">
        <v>2517</v>
      </c>
      <c r="M1265" s="1136"/>
      <c r="N1265" s="1136"/>
      <c r="O1265" s="1137"/>
      <c r="Q1265" s="230" t="s">
        <v>541</v>
      </c>
      <c r="R1265" s="10"/>
      <c r="S1265" s="20"/>
      <c r="T1265" s="2"/>
      <c r="U1265" s="2"/>
      <c r="V1265" s="2"/>
      <c r="W1265" s="2"/>
      <c r="X1265" s="2"/>
      <c r="Y1265" s="2"/>
      <c r="Z1265" s="2"/>
      <c r="AA1265" s="2"/>
      <c r="AB1265" s="2" t="s">
        <v>1602</v>
      </c>
      <c r="AC1265" s="2"/>
      <c r="AD1265" s="2"/>
      <c r="AE1265" s="2"/>
      <c r="AF1265" s="2"/>
      <c r="AG1265" s="162"/>
    </row>
    <row r="1266" spans="1:33" ht="15" customHeight="1" x14ac:dyDescent="0.2">
      <c r="A1266" s="237">
        <v>2</v>
      </c>
      <c r="B1266" s="242" t="s">
        <v>1683</v>
      </c>
      <c r="C1266" s="2">
        <v>31</v>
      </c>
      <c r="D1266" s="2">
        <v>21</v>
      </c>
      <c r="E1266" s="2">
        <v>4</v>
      </c>
      <c r="F1266" s="2">
        <v>6</v>
      </c>
      <c r="G1266" s="2">
        <v>60</v>
      </c>
      <c r="H1266" s="2">
        <v>31</v>
      </c>
      <c r="I1266" s="162">
        <v>46</v>
      </c>
      <c r="J1266" s="1">
        <f t="shared" si="108"/>
        <v>31</v>
      </c>
      <c r="K1266" s="1">
        <f t="shared" si="109"/>
        <v>46</v>
      </c>
      <c r="L1266" s="1138"/>
      <c r="M1266" s="1139"/>
      <c r="N1266" s="1139"/>
      <c r="O1266" s="1140"/>
      <c r="Q1266" s="230" t="s">
        <v>506</v>
      </c>
      <c r="R1266" s="2"/>
      <c r="S1266" s="10"/>
      <c r="T1266" s="2"/>
      <c r="U1266" s="2"/>
      <c r="V1266" s="2"/>
      <c r="W1266" s="2"/>
      <c r="X1266" s="2"/>
      <c r="Y1266" s="2"/>
      <c r="Z1266" s="2"/>
      <c r="AA1266" s="2"/>
      <c r="AB1266" s="2"/>
      <c r="AC1266" s="2"/>
      <c r="AD1266" s="2"/>
      <c r="AE1266" s="2" t="s">
        <v>1597</v>
      </c>
      <c r="AF1266" s="2"/>
      <c r="AG1266" s="162"/>
    </row>
    <row r="1267" spans="1:33" ht="15" customHeight="1" x14ac:dyDescent="0.2">
      <c r="A1267" s="237">
        <v>3</v>
      </c>
      <c r="B1267" s="242" t="s">
        <v>1598</v>
      </c>
      <c r="C1267" s="2">
        <v>29</v>
      </c>
      <c r="D1267" s="2">
        <v>19</v>
      </c>
      <c r="E1267" s="2">
        <v>2</v>
      </c>
      <c r="F1267" s="2">
        <v>8</v>
      </c>
      <c r="G1267" s="2">
        <v>83</v>
      </c>
      <c r="H1267" s="2">
        <v>20</v>
      </c>
      <c r="I1267" s="162">
        <v>40</v>
      </c>
      <c r="J1267" s="1">
        <f t="shared" si="108"/>
        <v>29</v>
      </c>
      <c r="K1267" s="1">
        <f t="shared" si="109"/>
        <v>40</v>
      </c>
      <c r="L1267" s="1138"/>
      <c r="M1267" s="1139"/>
      <c r="N1267" s="1139"/>
      <c r="O1267" s="1140"/>
      <c r="Q1267" s="230" t="s">
        <v>716</v>
      </c>
      <c r="R1267" s="2"/>
      <c r="S1267" s="2"/>
      <c r="T1267" s="10"/>
      <c r="U1267" s="2"/>
      <c r="V1267" s="2"/>
      <c r="W1267" s="2" t="s">
        <v>1493</v>
      </c>
      <c r="X1267" s="2"/>
      <c r="Y1267" s="2"/>
      <c r="Z1267" s="2"/>
      <c r="AA1267" s="2"/>
      <c r="AB1267" s="2"/>
      <c r="AC1267" s="2"/>
      <c r="AD1267" s="2"/>
      <c r="AE1267" s="2"/>
      <c r="AF1267" s="2"/>
      <c r="AG1267" s="162"/>
    </row>
    <row r="1268" spans="1:33" ht="15" customHeight="1" x14ac:dyDescent="0.2">
      <c r="A1268" s="237">
        <v>4</v>
      </c>
      <c r="B1268" s="242" t="s">
        <v>1116</v>
      </c>
      <c r="C1268" s="2">
        <v>28</v>
      </c>
      <c r="D1268" s="2">
        <v>13</v>
      </c>
      <c r="E1268" s="2">
        <v>8</v>
      </c>
      <c r="F1268" s="2">
        <v>7</v>
      </c>
      <c r="G1268" s="2">
        <v>77</v>
      </c>
      <c r="H1268" s="2">
        <v>28</v>
      </c>
      <c r="I1268" s="162">
        <v>34</v>
      </c>
      <c r="J1268" s="1">
        <f t="shared" si="108"/>
        <v>28</v>
      </c>
      <c r="K1268" s="1">
        <f t="shared" si="109"/>
        <v>34</v>
      </c>
      <c r="L1268" s="1138"/>
      <c r="M1268" s="1139"/>
      <c r="N1268" s="1139"/>
      <c r="O1268" s="1140"/>
      <c r="Q1268" s="230" t="s">
        <v>861</v>
      </c>
      <c r="R1268" s="2"/>
      <c r="S1268" s="2"/>
      <c r="T1268" s="2"/>
      <c r="U1268" s="10"/>
      <c r="V1268" s="20"/>
      <c r="W1268" s="2"/>
      <c r="X1268" s="2"/>
      <c r="Y1268" s="2"/>
      <c r="Z1268" s="2"/>
      <c r="AA1268" s="2"/>
      <c r="AB1268" s="2" t="s">
        <v>532</v>
      </c>
      <c r="AC1268" s="2"/>
      <c r="AD1268" s="2"/>
      <c r="AE1268" s="2"/>
      <c r="AF1268" s="2"/>
      <c r="AG1268" s="162"/>
    </row>
    <row r="1269" spans="1:33" ht="15" customHeight="1" x14ac:dyDescent="0.2">
      <c r="A1269" s="237">
        <v>5</v>
      </c>
      <c r="B1269" s="242" t="s">
        <v>1596</v>
      </c>
      <c r="C1269" s="2">
        <v>30</v>
      </c>
      <c r="D1269" s="2">
        <v>14</v>
      </c>
      <c r="E1269" s="2">
        <v>5</v>
      </c>
      <c r="F1269" s="2">
        <v>11</v>
      </c>
      <c r="G1269" s="2">
        <v>43</v>
      </c>
      <c r="H1269" s="2">
        <v>38</v>
      </c>
      <c r="I1269" s="162">
        <v>33</v>
      </c>
      <c r="J1269" s="1">
        <f t="shared" si="108"/>
        <v>30</v>
      </c>
      <c r="K1269" s="1">
        <f t="shared" si="109"/>
        <v>33</v>
      </c>
      <c r="L1269" s="1138"/>
      <c r="M1269" s="1139"/>
      <c r="N1269" s="1139"/>
      <c r="O1269" s="1140"/>
      <c r="Q1269" s="230" t="s">
        <v>862</v>
      </c>
      <c r="R1269" s="2"/>
      <c r="S1269" s="2"/>
      <c r="T1269" s="2"/>
      <c r="U1269" s="2"/>
      <c r="V1269" s="10"/>
      <c r="W1269" s="2"/>
      <c r="X1269" s="2"/>
      <c r="Y1269" s="2" t="s">
        <v>844</v>
      </c>
      <c r="Z1269" s="2"/>
      <c r="AA1269" s="2"/>
      <c r="AB1269" s="2" t="s">
        <v>1602</v>
      </c>
      <c r="AC1269" s="2"/>
      <c r="AD1269" s="2"/>
      <c r="AE1269" s="2"/>
      <c r="AF1269" s="2"/>
      <c r="AG1269" s="162"/>
    </row>
    <row r="1270" spans="1:33" ht="15" customHeight="1" x14ac:dyDescent="0.2">
      <c r="A1270" s="237">
        <v>6</v>
      </c>
      <c r="B1270" s="242" t="s">
        <v>534</v>
      </c>
      <c r="C1270" s="2">
        <v>30</v>
      </c>
      <c r="D1270" s="2">
        <v>14</v>
      </c>
      <c r="E1270" s="2">
        <v>5</v>
      </c>
      <c r="F1270" s="2">
        <v>11</v>
      </c>
      <c r="G1270" s="2">
        <v>38</v>
      </c>
      <c r="H1270" s="2">
        <v>41</v>
      </c>
      <c r="I1270" s="162">
        <v>33</v>
      </c>
      <c r="J1270" s="1">
        <f t="shared" si="108"/>
        <v>30</v>
      </c>
      <c r="K1270" s="1">
        <f t="shared" si="109"/>
        <v>33</v>
      </c>
      <c r="L1270" s="1138"/>
      <c r="M1270" s="1139"/>
      <c r="N1270" s="1139"/>
      <c r="O1270" s="1140"/>
      <c r="Q1270" s="230" t="s">
        <v>756</v>
      </c>
      <c r="R1270" s="2"/>
      <c r="S1270" s="2"/>
      <c r="T1270" s="2"/>
      <c r="U1270" s="2"/>
      <c r="V1270" s="2"/>
      <c r="W1270" s="10"/>
      <c r="X1270" s="2"/>
      <c r="Y1270" s="2"/>
      <c r="Z1270" s="2"/>
      <c r="AA1270" s="2"/>
      <c r="AB1270" s="2" t="s">
        <v>1495</v>
      </c>
      <c r="AC1270" s="2"/>
      <c r="AD1270" s="2"/>
      <c r="AE1270" s="2"/>
      <c r="AF1270" s="2"/>
      <c r="AG1270" s="162"/>
    </row>
    <row r="1271" spans="1:33" ht="15" customHeight="1" x14ac:dyDescent="0.2">
      <c r="A1271" s="237">
        <v>7</v>
      </c>
      <c r="B1271" s="242" t="s">
        <v>1555</v>
      </c>
      <c r="C1271" s="2">
        <v>27</v>
      </c>
      <c r="D1271" s="2">
        <v>14</v>
      </c>
      <c r="E1271" s="2">
        <v>3</v>
      </c>
      <c r="F1271" s="2">
        <v>10</v>
      </c>
      <c r="G1271" s="2">
        <v>43</v>
      </c>
      <c r="H1271" s="2">
        <v>36</v>
      </c>
      <c r="I1271" s="162">
        <v>31</v>
      </c>
      <c r="J1271" s="1">
        <f t="shared" si="108"/>
        <v>27</v>
      </c>
      <c r="K1271" s="1">
        <f t="shared" si="109"/>
        <v>31</v>
      </c>
      <c r="L1271" s="1138"/>
      <c r="M1271" s="1139"/>
      <c r="N1271" s="1139"/>
      <c r="O1271" s="1140"/>
      <c r="Q1271" s="230" t="s">
        <v>610</v>
      </c>
      <c r="R1271" s="2"/>
      <c r="S1271" s="2"/>
      <c r="T1271" s="2"/>
      <c r="U1271" s="2"/>
      <c r="V1271" s="2"/>
      <c r="W1271" s="2"/>
      <c r="X1271" s="10"/>
      <c r="Y1271" s="20"/>
      <c r="Z1271" s="2"/>
      <c r="AA1271" s="2"/>
      <c r="AB1271" s="2" t="s">
        <v>1207</v>
      </c>
      <c r="AC1271" s="2"/>
      <c r="AD1271" s="2"/>
      <c r="AE1271" s="2"/>
      <c r="AF1271" s="2"/>
      <c r="AG1271" s="162"/>
    </row>
    <row r="1272" spans="1:33" ht="15" customHeight="1" x14ac:dyDescent="0.2">
      <c r="A1272" s="237">
        <v>8</v>
      </c>
      <c r="B1272" s="242" t="s">
        <v>761</v>
      </c>
      <c r="C1272" s="2">
        <v>29</v>
      </c>
      <c r="D1272" s="2">
        <v>13</v>
      </c>
      <c r="E1272" s="2">
        <v>5</v>
      </c>
      <c r="F1272" s="2">
        <v>11</v>
      </c>
      <c r="G1272" s="2">
        <v>49</v>
      </c>
      <c r="H1272" s="2">
        <v>44</v>
      </c>
      <c r="I1272" s="162">
        <v>31</v>
      </c>
      <c r="J1272" s="1">
        <f t="shared" si="108"/>
        <v>29</v>
      </c>
      <c r="K1272" s="1">
        <f t="shared" si="109"/>
        <v>31</v>
      </c>
      <c r="L1272" s="1138"/>
      <c r="M1272" s="1139"/>
      <c r="N1272" s="1139"/>
      <c r="O1272" s="1140"/>
      <c r="Q1272" s="230" t="s">
        <v>1111</v>
      </c>
      <c r="R1272" s="2"/>
      <c r="S1272" s="2"/>
      <c r="T1272" s="2"/>
      <c r="U1272" s="2"/>
      <c r="V1272" s="2" t="s">
        <v>532</v>
      </c>
      <c r="W1272" s="2"/>
      <c r="X1272" s="2"/>
      <c r="Y1272" s="10"/>
      <c r="Z1272" s="2"/>
      <c r="AA1272" s="2"/>
      <c r="AB1272" s="2" t="s">
        <v>1543</v>
      </c>
      <c r="AC1272" s="2"/>
      <c r="AD1272" s="2"/>
      <c r="AE1272" s="2"/>
      <c r="AF1272" s="2"/>
      <c r="AG1272" s="162"/>
    </row>
    <row r="1273" spans="1:33" ht="15" customHeight="1" x14ac:dyDescent="0.2">
      <c r="A1273" s="237">
        <v>9</v>
      </c>
      <c r="B1273" s="242" t="s">
        <v>1314</v>
      </c>
      <c r="C1273" s="2">
        <v>26</v>
      </c>
      <c r="D1273" s="2">
        <v>12</v>
      </c>
      <c r="E1273" s="2">
        <v>6</v>
      </c>
      <c r="F1273" s="2">
        <v>8</v>
      </c>
      <c r="G1273" s="2">
        <v>48</v>
      </c>
      <c r="H1273" s="2">
        <v>30</v>
      </c>
      <c r="I1273" s="162">
        <v>30</v>
      </c>
      <c r="J1273" s="1">
        <f t="shared" si="108"/>
        <v>26</v>
      </c>
      <c r="K1273" s="1">
        <f t="shared" si="109"/>
        <v>30</v>
      </c>
      <c r="L1273" s="1138"/>
      <c r="M1273" s="1139"/>
      <c r="N1273" s="1139"/>
      <c r="O1273" s="1140"/>
      <c r="Q1273" s="230" t="s">
        <v>569</v>
      </c>
      <c r="R1273" s="2"/>
      <c r="S1273" s="2"/>
      <c r="T1273" s="2"/>
      <c r="U1273" s="2"/>
      <c r="V1273" s="2"/>
      <c r="W1273" s="2"/>
      <c r="X1273" s="2"/>
      <c r="Y1273" s="2"/>
      <c r="Z1273" s="10"/>
      <c r="AA1273" s="2"/>
      <c r="AB1273" s="2" t="s">
        <v>20</v>
      </c>
      <c r="AC1273" s="2"/>
      <c r="AD1273" s="2"/>
      <c r="AE1273" s="2"/>
      <c r="AF1273" s="2"/>
      <c r="AG1273" s="162"/>
    </row>
    <row r="1274" spans="1:33" ht="15" customHeight="1" x14ac:dyDescent="0.2">
      <c r="A1274" s="237">
        <v>10</v>
      </c>
      <c r="B1274" s="242" t="s">
        <v>21</v>
      </c>
      <c r="C1274" s="2">
        <v>30</v>
      </c>
      <c r="D1274" s="2">
        <v>10</v>
      </c>
      <c r="E1274" s="2">
        <v>8</v>
      </c>
      <c r="F1274" s="2">
        <v>12</v>
      </c>
      <c r="G1274" s="2">
        <v>46</v>
      </c>
      <c r="H1274" s="2">
        <v>58</v>
      </c>
      <c r="I1274" s="162">
        <v>28</v>
      </c>
      <c r="J1274" s="1">
        <f t="shared" si="108"/>
        <v>30</v>
      </c>
      <c r="K1274" s="1">
        <f t="shared" si="109"/>
        <v>28</v>
      </c>
      <c r="L1274" s="1138"/>
      <c r="M1274" s="1139"/>
      <c r="N1274" s="1139"/>
      <c r="O1274" s="1140"/>
      <c r="Q1274" s="230" t="s">
        <v>1112</v>
      </c>
      <c r="R1274" s="2"/>
      <c r="S1274" s="2"/>
      <c r="T1274" s="2"/>
      <c r="U1274" s="2"/>
      <c r="V1274" s="2"/>
      <c r="W1274" s="2"/>
      <c r="X1274" s="2"/>
      <c r="Y1274" s="2"/>
      <c r="Z1274" s="2"/>
      <c r="AA1274" s="10"/>
      <c r="AB1274" s="2" t="s">
        <v>1487</v>
      </c>
      <c r="AC1274" s="2"/>
      <c r="AD1274" s="2"/>
      <c r="AE1274" s="2"/>
      <c r="AF1274" s="2"/>
      <c r="AG1274" s="162"/>
    </row>
    <row r="1275" spans="1:33" ht="15" customHeight="1" x14ac:dyDescent="0.2">
      <c r="A1275" s="237">
        <v>11</v>
      </c>
      <c r="B1275" s="242" t="s">
        <v>1226</v>
      </c>
      <c r="C1275" s="2">
        <v>26</v>
      </c>
      <c r="D1275" s="2">
        <v>13</v>
      </c>
      <c r="E1275" s="2">
        <v>1</v>
      </c>
      <c r="F1275" s="2">
        <v>12</v>
      </c>
      <c r="G1275" s="2">
        <v>35</v>
      </c>
      <c r="H1275" s="2">
        <v>55</v>
      </c>
      <c r="I1275" s="162">
        <v>27</v>
      </c>
      <c r="J1275" s="1">
        <f t="shared" si="108"/>
        <v>26</v>
      </c>
      <c r="K1275" s="1">
        <f t="shared" si="109"/>
        <v>27</v>
      </c>
      <c r="L1275" s="1138"/>
      <c r="M1275" s="1139"/>
      <c r="N1275" s="1139"/>
      <c r="O1275" s="1140"/>
      <c r="Q1275" s="230" t="s">
        <v>533</v>
      </c>
      <c r="R1275" s="2" t="s">
        <v>22</v>
      </c>
      <c r="S1275" s="2" t="s">
        <v>1540</v>
      </c>
      <c r="T1275" s="2"/>
      <c r="U1275" s="2" t="s">
        <v>1493</v>
      </c>
      <c r="V1275" s="2" t="s">
        <v>1207</v>
      </c>
      <c r="W1275" s="2" t="s">
        <v>1644</v>
      </c>
      <c r="X1275" s="2" t="s">
        <v>1540</v>
      </c>
      <c r="Y1275" s="2" t="s">
        <v>1675</v>
      </c>
      <c r="Z1275" s="2" t="s">
        <v>23</v>
      </c>
      <c r="AA1275" s="2"/>
      <c r="AB1275" s="10"/>
      <c r="AC1275" s="2" t="s">
        <v>844</v>
      </c>
      <c r="AD1275" s="2" t="s">
        <v>1602</v>
      </c>
      <c r="AE1275" s="2" t="s">
        <v>1494</v>
      </c>
      <c r="AF1275" s="2"/>
      <c r="AG1275" s="162" t="s">
        <v>628</v>
      </c>
    </row>
    <row r="1276" spans="1:33" ht="15" customHeight="1" x14ac:dyDescent="0.2">
      <c r="A1276" s="237">
        <v>12</v>
      </c>
      <c r="B1276" s="242" t="s">
        <v>760</v>
      </c>
      <c r="C1276" s="2">
        <v>27</v>
      </c>
      <c r="D1276" s="2">
        <v>9</v>
      </c>
      <c r="E1276" s="2">
        <v>7</v>
      </c>
      <c r="F1276" s="2">
        <v>11</v>
      </c>
      <c r="G1276" s="2">
        <v>39</v>
      </c>
      <c r="H1276" s="2">
        <v>54</v>
      </c>
      <c r="I1276" s="162">
        <v>25</v>
      </c>
      <c r="J1276" s="1">
        <f t="shared" si="108"/>
        <v>27</v>
      </c>
      <c r="K1276" s="1">
        <f t="shared" si="109"/>
        <v>25</v>
      </c>
      <c r="L1276" s="1138"/>
      <c r="M1276" s="1139"/>
      <c r="N1276" s="1139"/>
      <c r="O1276" s="1140"/>
      <c r="Q1276" s="230" t="s">
        <v>1313</v>
      </c>
      <c r="R1276" s="2"/>
      <c r="S1276" s="2"/>
      <c r="T1276" s="2"/>
      <c r="U1276" s="2"/>
      <c r="V1276" s="2"/>
      <c r="W1276" s="2"/>
      <c r="X1276" s="2"/>
      <c r="Y1276" s="2"/>
      <c r="Z1276" s="2"/>
      <c r="AA1276" s="2"/>
      <c r="AB1276" s="2"/>
      <c r="AC1276" s="10"/>
      <c r="AD1276" s="2"/>
      <c r="AE1276" s="2"/>
      <c r="AF1276" s="2"/>
      <c r="AG1276" s="162"/>
    </row>
    <row r="1277" spans="1:33" ht="15" customHeight="1" x14ac:dyDescent="0.2">
      <c r="A1277" s="237">
        <v>13</v>
      </c>
      <c r="B1277" s="242" t="s">
        <v>42</v>
      </c>
      <c r="C1277" s="2">
        <v>30</v>
      </c>
      <c r="D1277" s="2">
        <v>9</v>
      </c>
      <c r="E1277" s="2">
        <v>5</v>
      </c>
      <c r="F1277" s="2">
        <v>16</v>
      </c>
      <c r="G1277" s="2">
        <v>47</v>
      </c>
      <c r="H1277" s="2">
        <v>72</v>
      </c>
      <c r="I1277" s="162">
        <v>23</v>
      </c>
      <c r="J1277" s="1">
        <f t="shared" si="108"/>
        <v>30</v>
      </c>
      <c r="K1277" s="1">
        <f t="shared" si="109"/>
        <v>23</v>
      </c>
      <c r="L1277" s="1138"/>
      <c r="M1277" s="1139"/>
      <c r="N1277" s="1139"/>
      <c r="O1277" s="1140"/>
      <c r="Q1277" s="230" t="s">
        <v>703</v>
      </c>
      <c r="R1277" s="2"/>
      <c r="S1277" s="2"/>
      <c r="T1277" s="2"/>
      <c r="U1277" s="2"/>
      <c r="V1277" s="2"/>
      <c r="W1277" s="2"/>
      <c r="X1277" s="2"/>
      <c r="Y1277" s="2"/>
      <c r="Z1277" s="2"/>
      <c r="AA1277" s="2"/>
      <c r="AB1277" s="2" t="s">
        <v>1490</v>
      </c>
      <c r="AC1277" s="2"/>
      <c r="AD1277" s="2"/>
      <c r="AE1277" s="2"/>
      <c r="AF1277" s="2"/>
      <c r="AG1277" s="162" t="s">
        <v>1487</v>
      </c>
    </row>
    <row r="1278" spans="1:33" ht="15" customHeight="1" x14ac:dyDescent="0.2">
      <c r="A1278" s="237">
        <v>14</v>
      </c>
      <c r="B1278" s="242" t="s">
        <v>1606</v>
      </c>
      <c r="C1278" s="2">
        <v>28</v>
      </c>
      <c r="D1278" s="2">
        <v>7</v>
      </c>
      <c r="E1278" s="2">
        <v>7</v>
      </c>
      <c r="F1278" s="2">
        <v>14</v>
      </c>
      <c r="G1278" s="2">
        <v>35</v>
      </c>
      <c r="H1278" s="2">
        <v>59</v>
      </c>
      <c r="I1278" s="162">
        <v>21</v>
      </c>
      <c r="J1278" s="1">
        <f t="shared" si="108"/>
        <v>28</v>
      </c>
      <c r="K1278" s="1">
        <f t="shared" si="109"/>
        <v>21</v>
      </c>
      <c r="L1278" s="1138"/>
      <c r="M1278" s="1139"/>
      <c r="N1278" s="1139"/>
      <c r="O1278" s="1140"/>
      <c r="Q1278" s="230" t="s">
        <v>18</v>
      </c>
      <c r="R1278" s="2"/>
      <c r="S1278" s="2"/>
      <c r="T1278" s="2"/>
      <c r="U1278" s="2"/>
      <c r="V1278" s="2"/>
      <c r="W1278" s="2"/>
      <c r="X1278" s="2"/>
      <c r="Y1278" s="2"/>
      <c r="Z1278" s="2"/>
      <c r="AA1278" s="2"/>
      <c r="AB1278" s="2" t="s">
        <v>24</v>
      </c>
      <c r="AC1278" s="2"/>
      <c r="AD1278" s="2"/>
      <c r="AE1278" s="10"/>
      <c r="AF1278" s="2"/>
      <c r="AG1278" s="162"/>
    </row>
    <row r="1279" spans="1:33" ht="15" customHeight="1" x14ac:dyDescent="0.2">
      <c r="A1279" s="237">
        <v>15</v>
      </c>
      <c r="B1279" s="242" t="s">
        <v>1608</v>
      </c>
      <c r="C1279" s="2">
        <v>29</v>
      </c>
      <c r="D1279" s="2">
        <v>3</v>
      </c>
      <c r="E1279" s="2">
        <v>1</v>
      </c>
      <c r="F1279" s="2">
        <v>25</v>
      </c>
      <c r="G1279" s="2">
        <v>18</v>
      </c>
      <c r="H1279" s="2">
        <v>123</v>
      </c>
      <c r="I1279" s="162">
        <v>7</v>
      </c>
      <c r="J1279" s="1">
        <f t="shared" si="108"/>
        <v>29</v>
      </c>
      <c r="K1279" s="1">
        <f t="shared" si="109"/>
        <v>7</v>
      </c>
      <c r="L1279" s="1138"/>
      <c r="M1279" s="1139"/>
      <c r="N1279" s="1139"/>
      <c r="O1279" s="1140"/>
      <c r="Q1279" s="230" t="s">
        <v>19</v>
      </c>
      <c r="R1279" s="2"/>
      <c r="S1279" s="2"/>
      <c r="T1279" s="2"/>
      <c r="U1279" s="2"/>
      <c r="V1279" s="2"/>
      <c r="W1279" s="2"/>
      <c r="X1279" s="2"/>
      <c r="Y1279" s="2"/>
      <c r="Z1279" s="2"/>
      <c r="AA1279" s="2"/>
      <c r="AB1279" s="2" t="s">
        <v>1210</v>
      </c>
      <c r="AC1279" s="2"/>
      <c r="AD1279" s="2"/>
      <c r="AE1279" s="2"/>
      <c r="AF1279" s="10"/>
      <c r="AG1279" s="21"/>
    </row>
    <row r="1280" spans="1:33" ht="15" customHeight="1" thickBot="1" x14ac:dyDescent="0.25">
      <c r="A1280" s="238">
        <v>16</v>
      </c>
      <c r="B1280" s="243" t="s">
        <v>25</v>
      </c>
      <c r="C1280" s="3">
        <v>29</v>
      </c>
      <c r="D1280" s="3">
        <v>2</v>
      </c>
      <c r="E1280" s="3">
        <v>1</v>
      </c>
      <c r="F1280" s="3">
        <v>26</v>
      </c>
      <c r="G1280" s="3">
        <v>14</v>
      </c>
      <c r="H1280" s="3">
        <v>32</v>
      </c>
      <c r="I1280" s="164">
        <v>5</v>
      </c>
      <c r="J1280" s="1">
        <f t="shared" si="108"/>
        <v>29</v>
      </c>
      <c r="K1280" s="1">
        <f t="shared" si="109"/>
        <v>5</v>
      </c>
      <c r="L1280" s="1141"/>
      <c r="M1280" s="1142"/>
      <c r="N1280" s="1142"/>
      <c r="O1280" s="1143"/>
      <c r="Q1280" s="231" t="s">
        <v>1214</v>
      </c>
      <c r="R1280" s="3"/>
      <c r="S1280" s="3"/>
      <c r="T1280" s="3"/>
      <c r="U1280" s="3"/>
      <c r="V1280" s="3"/>
      <c r="W1280" s="3"/>
      <c r="X1280" s="3"/>
      <c r="Y1280" s="3"/>
      <c r="Z1280" s="3"/>
      <c r="AA1280" s="3"/>
      <c r="AB1280" s="3" t="s">
        <v>1539</v>
      </c>
      <c r="AC1280" s="3"/>
      <c r="AD1280" s="3"/>
      <c r="AE1280" s="3" t="s">
        <v>532</v>
      </c>
      <c r="AF1280" s="14"/>
      <c r="AG1280" s="15"/>
    </row>
    <row r="1281" spans="1:33" ht="15" customHeight="1" x14ac:dyDescent="0.2">
      <c r="C1281" s="1">
        <f t="shared" ref="C1281:I1281" si="112">SUM(C1265:C1280)</f>
        <v>460</v>
      </c>
      <c r="D1281" s="1">
        <f t="shared" si="112"/>
        <v>193</v>
      </c>
      <c r="E1281" s="1">
        <f t="shared" si="112"/>
        <v>72</v>
      </c>
      <c r="F1281" s="1">
        <f t="shared" si="112"/>
        <v>195</v>
      </c>
      <c r="G1281" s="1">
        <f t="shared" si="112"/>
        <v>751</v>
      </c>
      <c r="H1281" s="1">
        <f t="shared" si="112"/>
        <v>750</v>
      </c>
      <c r="I1281" s="1">
        <f t="shared" si="112"/>
        <v>458</v>
      </c>
      <c r="J1281" s="1">
        <f t="shared" si="108"/>
        <v>460</v>
      </c>
      <c r="K1281" s="1">
        <f t="shared" si="109"/>
        <v>458</v>
      </c>
    </row>
    <row r="1282" spans="1:33" ht="15" customHeight="1" thickBot="1" x14ac:dyDescent="0.25"/>
    <row r="1283" spans="1:33" ht="15" customHeight="1" thickBot="1" x14ac:dyDescent="0.25">
      <c r="A1283" s="1117" t="s">
        <v>698</v>
      </c>
      <c r="B1283" s="1118"/>
      <c r="C1283" s="1118"/>
      <c r="D1283" s="1118"/>
      <c r="E1283" s="1118"/>
      <c r="F1283" s="1118"/>
      <c r="G1283" s="1111" t="s">
        <v>16</v>
      </c>
      <c r="H1283" s="1112"/>
      <c r="I1283" s="1113"/>
      <c r="L1283" s="952" t="s">
        <v>538</v>
      </c>
      <c r="M1283" s="953"/>
      <c r="N1283" s="953"/>
      <c r="O1283" s="954"/>
    </row>
    <row r="1284" spans="1:33" ht="15" customHeight="1" thickBot="1" x14ac:dyDescent="0.25">
      <c r="A1284" s="231" t="s">
        <v>496</v>
      </c>
      <c r="B1284" s="232" t="s">
        <v>497</v>
      </c>
      <c r="C1284" s="233" t="s">
        <v>498</v>
      </c>
      <c r="D1284" s="233" t="s">
        <v>499</v>
      </c>
      <c r="E1284" s="233" t="s">
        <v>500</v>
      </c>
      <c r="F1284" s="233" t="s">
        <v>501</v>
      </c>
      <c r="G1284" s="234" t="s">
        <v>502</v>
      </c>
      <c r="H1284" s="234" t="s">
        <v>503</v>
      </c>
      <c r="I1284" s="235" t="s">
        <v>504</v>
      </c>
      <c r="L1284" s="955"/>
      <c r="M1284" s="956"/>
      <c r="N1284" s="956"/>
      <c r="O1284" s="957"/>
      <c r="Q1284" s="165" t="s">
        <v>17</v>
      </c>
      <c r="R1284" s="333" t="s">
        <v>503</v>
      </c>
      <c r="S1284" s="333" t="s">
        <v>716</v>
      </c>
      <c r="T1284" s="333" t="s">
        <v>541</v>
      </c>
      <c r="U1284" s="333" t="s">
        <v>901</v>
      </c>
      <c r="V1284" s="333" t="s">
        <v>564</v>
      </c>
      <c r="W1284" s="333" t="s">
        <v>700</v>
      </c>
      <c r="X1284" s="333" t="s">
        <v>566</v>
      </c>
      <c r="Y1284" s="333" t="s">
        <v>514</v>
      </c>
      <c r="Z1284" s="333" t="s">
        <v>544</v>
      </c>
      <c r="AA1284" s="333" t="s">
        <v>768</v>
      </c>
      <c r="AB1284" s="333" t="s">
        <v>777</v>
      </c>
      <c r="AC1284" s="333" t="s">
        <v>1684</v>
      </c>
      <c r="AD1284" s="333" t="s">
        <v>769</v>
      </c>
      <c r="AE1284" s="333" t="s">
        <v>61</v>
      </c>
      <c r="AF1284" s="333" t="s">
        <v>63</v>
      </c>
      <c r="AG1284" s="229" t="s">
        <v>547</v>
      </c>
    </row>
    <row r="1285" spans="1:33" ht="15" customHeight="1" x14ac:dyDescent="0.2">
      <c r="A1285" s="236">
        <v>1</v>
      </c>
      <c r="B1285" s="239" t="s">
        <v>551</v>
      </c>
      <c r="C1285" s="240">
        <v>30</v>
      </c>
      <c r="D1285" s="240">
        <v>19</v>
      </c>
      <c r="E1285" s="240">
        <v>7</v>
      </c>
      <c r="F1285" s="240">
        <v>4</v>
      </c>
      <c r="G1285" s="240">
        <v>67</v>
      </c>
      <c r="H1285" s="240">
        <v>31</v>
      </c>
      <c r="I1285" s="241">
        <v>45</v>
      </c>
      <c r="J1285" s="1">
        <f t="shared" si="108"/>
        <v>30</v>
      </c>
      <c r="K1285" s="1">
        <f t="shared" si="109"/>
        <v>45</v>
      </c>
      <c r="L1285" s="1135" t="s">
        <v>26</v>
      </c>
      <c r="M1285" s="1136"/>
      <c r="N1285" s="1136"/>
      <c r="O1285" s="1137"/>
      <c r="Q1285" s="230" t="s">
        <v>503</v>
      </c>
      <c r="R1285" s="10"/>
      <c r="S1285" s="20"/>
      <c r="T1285" s="2"/>
      <c r="U1285" s="2"/>
      <c r="V1285" s="2" t="s">
        <v>27</v>
      </c>
      <c r="W1285" s="2"/>
      <c r="X1285" s="2"/>
      <c r="Y1285" s="2"/>
      <c r="Z1285" s="2"/>
      <c r="AA1285" s="2"/>
      <c r="AB1285" s="2"/>
      <c r="AC1285" s="2"/>
      <c r="AD1285" s="2"/>
      <c r="AE1285" s="2"/>
      <c r="AF1285" s="2"/>
      <c r="AG1285" s="162"/>
    </row>
    <row r="1286" spans="1:33" ht="15" customHeight="1" x14ac:dyDescent="0.2">
      <c r="A1286" s="237">
        <v>2</v>
      </c>
      <c r="B1286" s="242" t="s">
        <v>558</v>
      </c>
      <c r="C1286" s="2">
        <v>30</v>
      </c>
      <c r="D1286" s="2">
        <v>17</v>
      </c>
      <c r="E1286" s="2">
        <v>8</v>
      </c>
      <c r="F1286" s="2">
        <v>5</v>
      </c>
      <c r="G1286" s="2">
        <v>77</v>
      </c>
      <c r="H1286" s="2">
        <v>41</v>
      </c>
      <c r="I1286" s="162">
        <v>42</v>
      </c>
      <c r="J1286" s="1">
        <f t="shared" si="108"/>
        <v>30</v>
      </c>
      <c r="K1286" s="1">
        <f t="shared" si="109"/>
        <v>42</v>
      </c>
      <c r="L1286" s="1138"/>
      <c r="M1286" s="1139"/>
      <c r="N1286" s="1139"/>
      <c r="O1286" s="1140"/>
      <c r="Q1286" s="230" t="s">
        <v>716</v>
      </c>
      <c r="R1286" s="2"/>
      <c r="S1286" s="10"/>
      <c r="T1286" s="2"/>
      <c r="U1286" s="2"/>
      <c r="V1286" s="2"/>
      <c r="W1286" s="2"/>
      <c r="X1286" s="2"/>
      <c r="Y1286" s="2"/>
      <c r="Z1286" s="2"/>
      <c r="AA1286" s="2"/>
      <c r="AB1286" s="2"/>
      <c r="AC1286" s="2"/>
      <c r="AD1286" s="2"/>
      <c r="AE1286" s="2"/>
      <c r="AF1286" s="2"/>
      <c r="AG1286" s="162"/>
    </row>
    <row r="1287" spans="1:33" ht="15" customHeight="1" x14ac:dyDescent="0.2">
      <c r="A1287" s="237">
        <v>3</v>
      </c>
      <c r="B1287" s="242" t="s">
        <v>706</v>
      </c>
      <c r="C1287" s="2">
        <v>27</v>
      </c>
      <c r="D1287" s="2">
        <v>20</v>
      </c>
      <c r="E1287" s="2">
        <v>2</v>
      </c>
      <c r="F1287" s="2">
        <v>5</v>
      </c>
      <c r="G1287" s="2">
        <v>74</v>
      </c>
      <c r="H1287" s="2">
        <v>28</v>
      </c>
      <c r="I1287" s="162">
        <v>42</v>
      </c>
      <c r="J1287" s="1">
        <f t="shared" si="108"/>
        <v>27</v>
      </c>
      <c r="K1287" s="1">
        <f t="shared" si="109"/>
        <v>42</v>
      </c>
      <c r="L1287" s="1138"/>
      <c r="M1287" s="1139"/>
      <c r="N1287" s="1139"/>
      <c r="O1287" s="1140"/>
      <c r="Q1287" s="230" t="s">
        <v>541</v>
      </c>
      <c r="R1287" s="2"/>
      <c r="S1287" s="2"/>
      <c r="T1287" s="10"/>
      <c r="U1287" s="2"/>
      <c r="V1287" s="2"/>
      <c r="W1287" s="2"/>
      <c r="X1287" s="2"/>
      <c r="Y1287" s="2"/>
      <c r="Z1287" s="2"/>
      <c r="AA1287" s="2"/>
      <c r="AB1287" s="2"/>
      <c r="AC1287" s="2"/>
      <c r="AD1287" s="2"/>
      <c r="AE1287" s="2"/>
      <c r="AF1287" s="2"/>
      <c r="AG1287" s="162"/>
    </row>
    <row r="1288" spans="1:33" ht="15" customHeight="1" x14ac:dyDescent="0.2">
      <c r="A1288" s="237">
        <v>4</v>
      </c>
      <c r="B1288" s="242" t="s">
        <v>1120</v>
      </c>
      <c r="C1288" s="2">
        <v>30</v>
      </c>
      <c r="D1288" s="2">
        <v>17</v>
      </c>
      <c r="E1288" s="2">
        <v>6</v>
      </c>
      <c r="F1288" s="2">
        <v>7</v>
      </c>
      <c r="G1288" s="2">
        <v>63</v>
      </c>
      <c r="H1288" s="2">
        <v>43</v>
      </c>
      <c r="I1288" s="162">
        <v>40</v>
      </c>
      <c r="J1288" s="1">
        <f t="shared" si="108"/>
        <v>30</v>
      </c>
      <c r="K1288" s="1">
        <f t="shared" si="109"/>
        <v>40</v>
      </c>
      <c r="L1288" s="1138"/>
      <c r="M1288" s="1139"/>
      <c r="N1288" s="1139"/>
      <c r="O1288" s="1140"/>
      <c r="Q1288" s="230" t="s">
        <v>901</v>
      </c>
      <c r="R1288" s="2"/>
      <c r="S1288" s="2"/>
      <c r="T1288" s="2"/>
      <c r="U1288" s="10"/>
      <c r="V1288" s="2"/>
      <c r="W1288" s="2"/>
      <c r="X1288" s="2"/>
      <c r="Y1288" s="2"/>
      <c r="Z1288" s="2"/>
      <c r="AA1288" s="2"/>
      <c r="AB1288" s="2"/>
      <c r="AC1288" s="2"/>
      <c r="AD1288" s="2"/>
      <c r="AE1288" s="2"/>
      <c r="AF1288" s="2"/>
      <c r="AG1288" s="162"/>
    </row>
    <row r="1289" spans="1:33" ht="15" customHeight="1" x14ac:dyDescent="0.2">
      <c r="A1289" s="237">
        <v>5</v>
      </c>
      <c r="B1289" s="242" t="s">
        <v>28</v>
      </c>
      <c r="C1289" s="2">
        <v>30</v>
      </c>
      <c r="D1289" s="2">
        <v>19</v>
      </c>
      <c r="E1289" s="2">
        <v>1</v>
      </c>
      <c r="F1289" s="2">
        <v>10</v>
      </c>
      <c r="G1289" s="2">
        <v>87</v>
      </c>
      <c r="H1289" s="2">
        <v>41</v>
      </c>
      <c r="I1289" s="162">
        <v>39</v>
      </c>
      <c r="J1289" s="1">
        <f t="shared" si="108"/>
        <v>30</v>
      </c>
      <c r="K1289" s="1">
        <f t="shared" si="109"/>
        <v>39</v>
      </c>
      <c r="L1289" s="1138"/>
      <c r="M1289" s="1139"/>
      <c r="N1289" s="1139"/>
      <c r="O1289" s="1140"/>
      <c r="Q1289" s="230" t="s">
        <v>564</v>
      </c>
      <c r="R1289" s="2"/>
      <c r="S1289" s="2"/>
      <c r="T1289" s="2"/>
      <c r="U1289" s="2"/>
      <c r="V1289" s="10"/>
      <c r="W1289" s="2" t="s">
        <v>628</v>
      </c>
      <c r="X1289" s="2"/>
      <c r="Y1289" s="2"/>
      <c r="Z1289" s="2"/>
      <c r="AA1289" s="2"/>
      <c r="AB1289" s="2"/>
      <c r="AC1289" s="2"/>
      <c r="AD1289" s="2"/>
      <c r="AE1289" s="2"/>
      <c r="AF1289" s="2"/>
      <c r="AG1289" s="162"/>
    </row>
    <row r="1290" spans="1:33" ht="15" customHeight="1" x14ac:dyDescent="0.2">
      <c r="A1290" s="237">
        <v>6</v>
      </c>
      <c r="B1290" s="242" t="s">
        <v>29</v>
      </c>
      <c r="C1290" s="2">
        <v>30</v>
      </c>
      <c r="D1290" s="2">
        <v>16</v>
      </c>
      <c r="E1290" s="2">
        <v>7</v>
      </c>
      <c r="F1290" s="2">
        <v>7</v>
      </c>
      <c r="G1290" s="2">
        <v>65</v>
      </c>
      <c r="H1290" s="2">
        <v>41</v>
      </c>
      <c r="I1290" s="162">
        <v>39</v>
      </c>
      <c r="J1290" s="1">
        <f t="shared" si="108"/>
        <v>30</v>
      </c>
      <c r="K1290" s="1">
        <f t="shared" si="109"/>
        <v>39</v>
      </c>
      <c r="L1290" s="1138"/>
      <c r="M1290" s="1139"/>
      <c r="N1290" s="1139"/>
      <c r="O1290" s="1140"/>
      <c r="Q1290" s="230" t="s">
        <v>700</v>
      </c>
      <c r="R1290" s="2"/>
      <c r="S1290" s="2"/>
      <c r="T1290" s="2"/>
      <c r="U1290" s="2"/>
      <c r="V1290" s="2"/>
      <c r="W1290" s="10"/>
      <c r="X1290" s="2"/>
      <c r="Y1290" s="2"/>
      <c r="Z1290" s="2"/>
      <c r="AA1290" s="2" t="s">
        <v>532</v>
      </c>
      <c r="AB1290" s="2"/>
      <c r="AC1290" s="2"/>
      <c r="AD1290" s="2"/>
      <c r="AE1290" s="2"/>
      <c r="AF1290" s="2"/>
      <c r="AG1290" s="162"/>
    </row>
    <row r="1291" spans="1:33" ht="15" customHeight="1" x14ac:dyDescent="0.2">
      <c r="A1291" s="237">
        <v>7</v>
      </c>
      <c r="B1291" s="242" t="s">
        <v>30</v>
      </c>
      <c r="C1291" s="2">
        <v>29</v>
      </c>
      <c r="D1291" s="2">
        <v>13</v>
      </c>
      <c r="E1291" s="2">
        <v>7</v>
      </c>
      <c r="F1291" s="2">
        <v>9</v>
      </c>
      <c r="G1291" s="2">
        <v>49</v>
      </c>
      <c r="H1291" s="2">
        <v>34</v>
      </c>
      <c r="I1291" s="162">
        <v>33</v>
      </c>
      <c r="J1291" s="1">
        <f t="shared" si="108"/>
        <v>29</v>
      </c>
      <c r="K1291" s="1">
        <f t="shared" si="109"/>
        <v>33</v>
      </c>
      <c r="L1291" s="1138"/>
      <c r="M1291" s="1139"/>
      <c r="N1291" s="1139"/>
      <c r="O1291" s="1140"/>
      <c r="Q1291" s="230" t="s">
        <v>566</v>
      </c>
      <c r="R1291" s="2"/>
      <c r="S1291" s="2"/>
      <c r="T1291" s="2"/>
      <c r="U1291" s="2"/>
      <c r="V1291" s="2"/>
      <c r="W1291" s="2"/>
      <c r="X1291" s="10"/>
      <c r="Y1291" s="2"/>
      <c r="Z1291" s="2"/>
      <c r="AA1291" s="2"/>
      <c r="AB1291" s="2"/>
      <c r="AC1291" s="2"/>
      <c r="AD1291" s="2"/>
      <c r="AE1291" s="2"/>
      <c r="AF1291" s="2"/>
      <c r="AG1291" s="162"/>
    </row>
    <row r="1292" spans="1:33" ht="15" customHeight="1" x14ac:dyDescent="0.2">
      <c r="A1292" s="237">
        <v>8</v>
      </c>
      <c r="B1292" s="242" t="s">
        <v>31</v>
      </c>
      <c r="C1292" s="2">
        <v>30</v>
      </c>
      <c r="D1292" s="2">
        <v>13</v>
      </c>
      <c r="E1292" s="2">
        <v>7</v>
      </c>
      <c r="F1292" s="2">
        <v>10</v>
      </c>
      <c r="G1292" s="2">
        <v>63</v>
      </c>
      <c r="H1292" s="2">
        <v>43</v>
      </c>
      <c r="I1292" s="162">
        <v>33</v>
      </c>
      <c r="J1292" s="1">
        <f t="shared" si="108"/>
        <v>30</v>
      </c>
      <c r="K1292" s="1">
        <f t="shared" si="109"/>
        <v>33</v>
      </c>
      <c r="L1292" s="1138"/>
      <c r="M1292" s="1139"/>
      <c r="N1292" s="1139"/>
      <c r="O1292" s="1140"/>
      <c r="Q1292" s="230" t="s">
        <v>514</v>
      </c>
      <c r="R1292" s="2"/>
      <c r="S1292" s="2"/>
      <c r="T1292" s="2"/>
      <c r="U1292" s="2"/>
      <c r="V1292" s="2"/>
      <c r="W1292" s="2"/>
      <c r="X1292" s="2"/>
      <c r="Y1292" s="10"/>
      <c r="Z1292" s="2"/>
      <c r="AA1292" s="2"/>
      <c r="AB1292" s="2"/>
      <c r="AC1292" s="2"/>
      <c r="AD1292" s="2"/>
      <c r="AE1292" s="2"/>
      <c r="AF1292" s="2"/>
      <c r="AG1292" s="162" t="s">
        <v>1599</v>
      </c>
    </row>
    <row r="1293" spans="1:33" ht="15" customHeight="1" x14ac:dyDescent="0.2">
      <c r="A1293" s="237">
        <v>9</v>
      </c>
      <c r="B1293" s="242" t="s">
        <v>705</v>
      </c>
      <c r="C1293" s="2">
        <v>30</v>
      </c>
      <c r="D1293" s="2">
        <v>12</v>
      </c>
      <c r="E1293" s="2">
        <v>9</v>
      </c>
      <c r="F1293" s="2">
        <v>9</v>
      </c>
      <c r="G1293" s="2">
        <v>52</v>
      </c>
      <c r="H1293" s="2">
        <v>52</v>
      </c>
      <c r="I1293" s="162">
        <v>33</v>
      </c>
      <c r="J1293" s="1">
        <f t="shared" si="108"/>
        <v>30</v>
      </c>
      <c r="K1293" s="1">
        <f t="shared" si="109"/>
        <v>33</v>
      </c>
      <c r="L1293" s="1138"/>
      <c r="M1293" s="1139"/>
      <c r="N1293" s="1139"/>
      <c r="O1293" s="1140"/>
      <c r="Q1293" s="230" t="s">
        <v>544</v>
      </c>
      <c r="R1293" s="2"/>
      <c r="S1293" s="2"/>
      <c r="T1293" s="2"/>
      <c r="U1293" s="2"/>
      <c r="V1293" s="2"/>
      <c r="W1293" s="2"/>
      <c r="X1293" s="2"/>
      <c r="Y1293" s="2"/>
      <c r="Z1293" s="10"/>
      <c r="AA1293" s="2"/>
      <c r="AB1293" s="2"/>
      <c r="AC1293" s="2"/>
      <c r="AD1293" s="2"/>
      <c r="AE1293" s="2"/>
      <c r="AF1293" s="2" t="s">
        <v>32</v>
      </c>
      <c r="AG1293" s="162"/>
    </row>
    <row r="1294" spans="1:33" ht="15" customHeight="1" x14ac:dyDescent="0.2">
      <c r="A1294" s="237">
        <v>10</v>
      </c>
      <c r="B1294" s="242" t="s">
        <v>991</v>
      </c>
      <c r="C1294" s="2">
        <v>30</v>
      </c>
      <c r="D1294" s="2">
        <v>9</v>
      </c>
      <c r="E1294" s="2">
        <v>8</v>
      </c>
      <c r="F1294" s="2">
        <v>13</v>
      </c>
      <c r="G1294" s="2">
        <v>49</v>
      </c>
      <c r="H1294" s="2">
        <v>54</v>
      </c>
      <c r="I1294" s="162">
        <v>26</v>
      </c>
      <c r="J1294" s="1">
        <f t="shared" si="108"/>
        <v>30</v>
      </c>
      <c r="K1294" s="1">
        <f t="shared" si="109"/>
        <v>26</v>
      </c>
      <c r="L1294" s="1138"/>
      <c r="M1294" s="1139"/>
      <c r="N1294" s="1139"/>
      <c r="O1294" s="1140"/>
      <c r="Q1294" s="230" t="s">
        <v>768</v>
      </c>
      <c r="R1294" s="2"/>
      <c r="S1294" s="2" t="s">
        <v>1603</v>
      </c>
      <c r="T1294" s="2"/>
      <c r="U1294" s="2"/>
      <c r="V1294" s="2"/>
      <c r="W1294" s="2"/>
      <c r="X1294" s="2"/>
      <c r="Y1294" s="2"/>
      <c r="Z1294" s="2"/>
      <c r="AA1294" s="10"/>
      <c r="AB1294" s="2"/>
      <c r="AC1294" s="2"/>
      <c r="AD1294" s="2"/>
      <c r="AE1294" s="2"/>
      <c r="AF1294" s="2"/>
      <c r="AG1294" s="162"/>
    </row>
    <row r="1295" spans="1:33" ht="15" customHeight="1" x14ac:dyDescent="0.2">
      <c r="A1295" s="237">
        <v>11</v>
      </c>
      <c r="B1295" s="242" t="s">
        <v>33</v>
      </c>
      <c r="C1295" s="2">
        <v>30</v>
      </c>
      <c r="D1295" s="2">
        <v>7</v>
      </c>
      <c r="E1295" s="2">
        <v>8</v>
      </c>
      <c r="F1295" s="2">
        <v>15</v>
      </c>
      <c r="G1295" s="2">
        <v>35</v>
      </c>
      <c r="H1295" s="2">
        <v>49</v>
      </c>
      <c r="I1295" s="162">
        <v>22</v>
      </c>
      <c r="J1295" s="1">
        <f t="shared" si="108"/>
        <v>30</v>
      </c>
      <c r="K1295" s="1">
        <f t="shared" si="109"/>
        <v>22</v>
      </c>
      <c r="L1295" s="1138"/>
      <c r="M1295" s="1139"/>
      <c r="N1295" s="1139"/>
      <c r="O1295" s="1140"/>
      <c r="Q1295" s="230" t="s">
        <v>777</v>
      </c>
      <c r="R1295" s="2"/>
      <c r="S1295" s="2"/>
      <c r="T1295" s="2"/>
      <c r="U1295" s="2"/>
      <c r="V1295" s="2"/>
      <c r="W1295" s="2"/>
      <c r="X1295" s="2"/>
      <c r="Y1295" s="2"/>
      <c r="Z1295" s="2"/>
      <c r="AA1295" s="2"/>
      <c r="AB1295" s="10"/>
      <c r="AC1295" s="2"/>
      <c r="AD1295" s="2"/>
      <c r="AE1295" s="2"/>
      <c r="AF1295" s="2"/>
      <c r="AG1295" s="162"/>
    </row>
    <row r="1296" spans="1:33" ht="15" customHeight="1" x14ac:dyDescent="0.2">
      <c r="A1296" s="237">
        <v>12</v>
      </c>
      <c r="B1296" s="242" t="s">
        <v>34</v>
      </c>
      <c r="C1296" s="2">
        <v>29</v>
      </c>
      <c r="D1296" s="2">
        <v>8</v>
      </c>
      <c r="E1296" s="2">
        <v>4</v>
      </c>
      <c r="F1296" s="2">
        <v>17</v>
      </c>
      <c r="G1296" s="2">
        <v>35</v>
      </c>
      <c r="H1296" s="2">
        <v>65</v>
      </c>
      <c r="I1296" s="162">
        <v>20</v>
      </c>
      <c r="J1296" s="1">
        <f t="shared" si="108"/>
        <v>29</v>
      </c>
      <c r="K1296" s="1">
        <f t="shared" si="109"/>
        <v>20</v>
      </c>
      <c r="L1296" s="1138"/>
      <c r="M1296" s="1139"/>
      <c r="N1296" s="1139"/>
      <c r="O1296" s="1140"/>
      <c r="Q1296" s="230" t="s">
        <v>1684</v>
      </c>
      <c r="R1296" s="2"/>
      <c r="S1296" s="2"/>
      <c r="T1296" s="2" t="s">
        <v>35</v>
      </c>
      <c r="U1296" s="2"/>
      <c r="V1296" s="2"/>
      <c r="W1296" s="2"/>
      <c r="X1296" s="2"/>
      <c r="Y1296" s="2"/>
      <c r="Z1296" s="2"/>
      <c r="AA1296" s="2"/>
      <c r="AB1296" s="2"/>
      <c r="AC1296" s="10"/>
      <c r="AD1296" s="2"/>
      <c r="AE1296" s="2"/>
      <c r="AF1296" s="2"/>
      <c r="AG1296" s="162"/>
    </row>
    <row r="1297" spans="1:33" ht="15" customHeight="1" x14ac:dyDescent="0.2">
      <c r="A1297" s="237">
        <v>13</v>
      </c>
      <c r="B1297" s="242" t="s">
        <v>554</v>
      </c>
      <c r="C1297" s="2">
        <v>30</v>
      </c>
      <c r="D1297" s="2">
        <v>7</v>
      </c>
      <c r="E1297" s="2">
        <v>6</v>
      </c>
      <c r="F1297" s="2">
        <v>17</v>
      </c>
      <c r="G1297" s="2">
        <v>21</v>
      </c>
      <c r="H1297" s="2">
        <v>54</v>
      </c>
      <c r="I1297" s="162">
        <v>20</v>
      </c>
      <c r="J1297" s="1">
        <f t="shared" si="108"/>
        <v>30</v>
      </c>
      <c r="K1297" s="1">
        <f t="shared" si="109"/>
        <v>20</v>
      </c>
      <c r="L1297" s="1138"/>
      <c r="M1297" s="1139"/>
      <c r="N1297" s="1139"/>
      <c r="O1297" s="1140"/>
      <c r="Q1297" s="230" t="s">
        <v>769</v>
      </c>
      <c r="R1297" s="2"/>
      <c r="S1297" s="2"/>
      <c r="T1297" s="2"/>
      <c r="U1297" s="2"/>
      <c r="V1297" s="2"/>
      <c r="W1297" s="2"/>
      <c r="X1297" s="2"/>
      <c r="Y1297" s="2"/>
      <c r="Z1297" s="2"/>
      <c r="AA1297" s="2"/>
      <c r="AB1297" s="2"/>
      <c r="AC1297" s="2"/>
      <c r="AD1297" s="10"/>
      <c r="AE1297" s="2"/>
      <c r="AF1297" s="2"/>
      <c r="AG1297" s="162"/>
    </row>
    <row r="1298" spans="1:33" ht="15" customHeight="1" x14ac:dyDescent="0.2">
      <c r="A1298" s="237">
        <v>14</v>
      </c>
      <c r="B1298" s="242" t="s">
        <v>1118</v>
      </c>
      <c r="C1298" s="2">
        <v>30</v>
      </c>
      <c r="D1298" s="2">
        <v>5</v>
      </c>
      <c r="E1298" s="2">
        <v>5</v>
      </c>
      <c r="F1298" s="2">
        <v>20</v>
      </c>
      <c r="G1298" s="2">
        <v>29</v>
      </c>
      <c r="H1298" s="2">
        <v>86</v>
      </c>
      <c r="I1298" s="162">
        <v>15</v>
      </c>
      <c r="J1298" s="1">
        <f t="shared" si="108"/>
        <v>30</v>
      </c>
      <c r="K1298" s="1">
        <f t="shared" si="109"/>
        <v>15</v>
      </c>
      <c r="L1298" s="1138"/>
      <c r="M1298" s="1139"/>
      <c r="N1298" s="1139"/>
      <c r="O1298" s="1140"/>
      <c r="Q1298" s="230" t="s">
        <v>61</v>
      </c>
      <c r="R1298" s="2"/>
      <c r="S1298" s="2"/>
      <c r="T1298" s="2"/>
      <c r="U1298" s="2"/>
      <c r="V1298" s="2"/>
      <c r="W1298" s="2"/>
      <c r="X1298" s="2"/>
      <c r="Y1298" s="2"/>
      <c r="Z1298" s="2"/>
      <c r="AA1298" s="2"/>
      <c r="AB1298" s="2"/>
      <c r="AC1298" s="2"/>
      <c r="AD1298" s="2" t="s">
        <v>1602</v>
      </c>
      <c r="AE1298" s="10"/>
      <c r="AF1298" s="2"/>
      <c r="AG1298" s="162"/>
    </row>
    <row r="1299" spans="1:33" ht="15" customHeight="1" x14ac:dyDescent="0.2">
      <c r="A1299" s="237">
        <v>15</v>
      </c>
      <c r="B1299" s="242" t="s">
        <v>79</v>
      </c>
      <c r="C1299" s="2">
        <v>29</v>
      </c>
      <c r="D1299" s="2">
        <v>5</v>
      </c>
      <c r="E1299" s="2">
        <v>3</v>
      </c>
      <c r="F1299" s="2">
        <v>21</v>
      </c>
      <c r="G1299" s="2">
        <v>27</v>
      </c>
      <c r="H1299" s="2">
        <v>73</v>
      </c>
      <c r="I1299" s="162">
        <v>13</v>
      </c>
      <c r="J1299" s="1">
        <f t="shared" si="108"/>
        <v>29</v>
      </c>
      <c r="K1299" s="1">
        <f t="shared" si="109"/>
        <v>13</v>
      </c>
      <c r="L1299" s="1138"/>
      <c r="M1299" s="1139"/>
      <c r="N1299" s="1139"/>
      <c r="O1299" s="1140"/>
      <c r="Q1299" s="230" t="s">
        <v>63</v>
      </c>
      <c r="R1299" s="2"/>
      <c r="S1299" s="2"/>
      <c r="T1299" s="2"/>
      <c r="U1299" s="2"/>
      <c r="V1299" s="2"/>
      <c r="W1299" s="2"/>
      <c r="X1299" s="2"/>
      <c r="Y1299" s="2"/>
      <c r="Z1299" s="2"/>
      <c r="AA1299" s="2"/>
      <c r="AB1299" s="2"/>
      <c r="AC1299" s="2"/>
      <c r="AD1299" s="2"/>
      <c r="AE1299" s="2"/>
      <c r="AF1299" s="10"/>
      <c r="AG1299" s="21"/>
    </row>
    <row r="1300" spans="1:33" ht="15" customHeight="1" thickBot="1" x14ac:dyDescent="0.25">
      <c r="A1300" s="238">
        <v>16</v>
      </c>
      <c r="B1300" s="243" t="s">
        <v>174</v>
      </c>
      <c r="C1300" s="3">
        <v>30</v>
      </c>
      <c r="D1300" s="3">
        <v>4</v>
      </c>
      <c r="E1300" s="3">
        <v>4</v>
      </c>
      <c r="F1300" s="3">
        <v>22</v>
      </c>
      <c r="G1300" s="3">
        <v>27</v>
      </c>
      <c r="H1300" s="3">
        <v>85</v>
      </c>
      <c r="I1300" s="164">
        <v>12</v>
      </c>
      <c r="J1300" s="1">
        <f t="shared" si="108"/>
        <v>30</v>
      </c>
      <c r="K1300" s="1">
        <f t="shared" si="109"/>
        <v>12</v>
      </c>
      <c r="L1300" s="1141"/>
      <c r="M1300" s="1142"/>
      <c r="N1300" s="1142"/>
      <c r="O1300" s="1143"/>
      <c r="Q1300" s="231" t="s">
        <v>547</v>
      </c>
      <c r="R1300" s="3"/>
      <c r="S1300" s="3"/>
      <c r="T1300" s="3"/>
      <c r="U1300" s="3"/>
      <c r="V1300" s="3"/>
      <c r="W1300" s="3"/>
      <c r="X1300" s="3"/>
      <c r="Y1300" s="3"/>
      <c r="Z1300" s="3"/>
      <c r="AA1300" s="3"/>
      <c r="AB1300" s="3"/>
      <c r="AC1300" s="3"/>
      <c r="AD1300" s="3"/>
      <c r="AE1300" s="3" t="s">
        <v>532</v>
      </c>
      <c r="AF1300" s="14"/>
      <c r="AG1300" s="15"/>
    </row>
    <row r="1301" spans="1:33" ht="15" customHeight="1" x14ac:dyDescent="0.2">
      <c r="C1301" s="1">
        <f>SUM(C1285:C1300)</f>
        <v>474</v>
      </c>
      <c r="D1301" s="1">
        <f t="shared" ref="D1301:I1301" si="113">SUM(D1285:D1300)</f>
        <v>191</v>
      </c>
      <c r="E1301" s="1">
        <f>SUM(E1285:E1300)</f>
        <v>92</v>
      </c>
      <c r="F1301" s="1">
        <f>SUM(F1285:F1300)</f>
        <v>191</v>
      </c>
      <c r="G1301" s="1">
        <f t="shared" si="113"/>
        <v>820</v>
      </c>
      <c r="H1301" s="1">
        <f t="shared" si="113"/>
        <v>820</v>
      </c>
      <c r="I1301" s="1">
        <f t="shared" si="113"/>
        <v>474</v>
      </c>
      <c r="J1301" s="1">
        <f t="shared" si="108"/>
        <v>474</v>
      </c>
      <c r="K1301" s="1">
        <f t="shared" si="109"/>
        <v>474</v>
      </c>
    </row>
    <row r="1302" spans="1:33" ht="15" customHeight="1" thickBot="1" x14ac:dyDescent="0.25"/>
    <row r="1303" spans="1:33" ht="15" customHeight="1" thickBot="1" x14ac:dyDescent="0.25">
      <c r="A1303" s="1119" t="s">
        <v>493</v>
      </c>
      <c r="B1303" s="1120"/>
      <c r="C1303" s="1120"/>
      <c r="D1303" s="1120"/>
      <c r="E1303" s="1120"/>
      <c r="F1303" s="1120"/>
      <c r="G1303" s="1114" t="s">
        <v>17</v>
      </c>
      <c r="H1303" s="1115"/>
      <c r="I1303" s="1116"/>
      <c r="L1303" s="945" t="s">
        <v>495</v>
      </c>
      <c r="M1303" s="946"/>
      <c r="N1303" s="946"/>
      <c r="O1303" s="947"/>
      <c r="AF1303" s="1" t="s">
        <v>532</v>
      </c>
    </row>
    <row r="1304" spans="1:33" ht="15" customHeight="1" thickBot="1" x14ac:dyDescent="0.25">
      <c r="A1304" s="250" t="s">
        <v>496</v>
      </c>
      <c r="B1304" s="251" t="s">
        <v>497</v>
      </c>
      <c r="C1304" s="252" t="s">
        <v>498</v>
      </c>
      <c r="D1304" s="252" t="s">
        <v>499</v>
      </c>
      <c r="E1304" s="252" t="s">
        <v>500</v>
      </c>
      <c r="F1304" s="252" t="s">
        <v>501</v>
      </c>
      <c r="G1304" s="253" t="s">
        <v>502</v>
      </c>
      <c r="H1304" s="253" t="s">
        <v>503</v>
      </c>
      <c r="I1304" s="254" t="s">
        <v>504</v>
      </c>
      <c r="L1304" s="948"/>
      <c r="M1304" s="949"/>
      <c r="N1304" s="949"/>
      <c r="O1304" s="950"/>
      <c r="Q1304" s="165" t="s">
        <v>17</v>
      </c>
      <c r="R1304" s="256" t="s">
        <v>1590</v>
      </c>
      <c r="S1304" s="256" t="s">
        <v>901</v>
      </c>
      <c r="T1304" s="256" t="s">
        <v>635</v>
      </c>
      <c r="U1304" s="256" t="s">
        <v>611</v>
      </c>
      <c r="V1304" s="256" t="s">
        <v>517</v>
      </c>
      <c r="W1304" s="256" t="s">
        <v>726</v>
      </c>
      <c r="X1304" s="256" t="s">
        <v>645</v>
      </c>
      <c r="Y1304" s="256" t="s">
        <v>377</v>
      </c>
      <c r="Z1304" s="257" t="s">
        <v>177</v>
      </c>
    </row>
    <row r="1305" spans="1:33" ht="15" customHeight="1" x14ac:dyDescent="0.2">
      <c r="A1305" s="247">
        <v>1</v>
      </c>
      <c r="B1305" s="239" t="s">
        <v>1533</v>
      </c>
      <c r="C1305" s="240"/>
      <c r="D1305" s="240"/>
      <c r="E1305" s="240"/>
      <c r="F1305" s="240"/>
      <c r="G1305" s="240"/>
      <c r="H1305" s="240"/>
      <c r="I1305" s="241"/>
      <c r="J1305" s="1">
        <f t="shared" si="108"/>
        <v>0</v>
      </c>
      <c r="K1305" s="1">
        <f t="shared" si="109"/>
        <v>0</v>
      </c>
      <c r="L1305" s="1135" t="s">
        <v>528</v>
      </c>
      <c r="M1305" s="1136"/>
      <c r="N1305" s="1136"/>
      <c r="O1305" s="1137"/>
      <c r="Q1305" s="255" t="s">
        <v>1590</v>
      </c>
      <c r="R1305" s="10"/>
      <c r="S1305" s="2"/>
      <c r="T1305" s="2"/>
      <c r="U1305" s="2"/>
      <c r="V1305" s="2"/>
      <c r="W1305" s="2"/>
      <c r="X1305" s="2"/>
      <c r="Y1305" s="2"/>
      <c r="Z1305" s="162"/>
    </row>
    <row r="1306" spans="1:33" ht="15" customHeight="1" x14ac:dyDescent="0.2">
      <c r="A1306" s="248" t="s">
        <v>521</v>
      </c>
      <c r="B1306" s="242" t="s">
        <v>721</v>
      </c>
      <c r="C1306" s="2"/>
      <c r="D1306" s="2"/>
      <c r="E1306" s="2"/>
      <c r="F1306" s="2"/>
      <c r="G1306" s="2"/>
      <c r="H1306" s="2"/>
      <c r="I1306" s="162"/>
      <c r="J1306" s="1">
        <f t="shared" ref="J1306:J1327" si="114">D1306+E1306+F1306</f>
        <v>0</v>
      </c>
      <c r="K1306" s="1">
        <f t="shared" ref="K1306:K1327" si="115">D1306*2+E1306</f>
        <v>0</v>
      </c>
      <c r="L1306" s="1138"/>
      <c r="M1306" s="1139"/>
      <c r="N1306" s="1139"/>
      <c r="O1306" s="1140"/>
      <c r="Q1306" s="255" t="s">
        <v>901</v>
      </c>
      <c r="R1306" s="2"/>
      <c r="S1306" s="10"/>
      <c r="T1306" s="2"/>
      <c r="U1306" s="2"/>
      <c r="V1306" s="2"/>
      <c r="W1306" s="2"/>
      <c r="X1306" s="2"/>
      <c r="Y1306" s="2"/>
      <c r="Z1306" s="162"/>
    </row>
    <row r="1307" spans="1:33" ht="15" customHeight="1" x14ac:dyDescent="0.2">
      <c r="A1307" s="248" t="s">
        <v>521</v>
      </c>
      <c r="B1307" s="242" t="s">
        <v>36</v>
      </c>
      <c r="C1307" s="2"/>
      <c r="D1307" s="2"/>
      <c r="E1307" s="2"/>
      <c r="F1307" s="2"/>
      <c r="G1307" s="2"/>
      <c r="H1307" s="2"/>
      <c r="I1307" s="162"/>
      <c r="J1307" s="1">
        <f t="shared" si="114"/>
        <v>0</v>
      </c>
      <c r="K1307" s="1">
        <f t="shared" si="115"/>
        <v>0</v>
      </c>
      <c r="L1307" s="1138"/>
      <c r="M1307" s="1139"/>
      <c r="N1307" s="1139"/>
      <c r="O1307" s="1140"/>
      <c r="Q1307" s="255" t="s">
        <v>635</v>
      </c>
      <c r="R1307" s="2"/>
      <c r="S1307" s="2"/>
      <c r="T1307" s="10"/>
      <c r="U1307" s="2"/>
      <c r="V1307" s="2"/>
      <c r="W1307" s="2"/>
      <c r="X1307" s="2"/>
      <c r="Y1307" s="2"/>
      <c r="Z1307" s="162"/>
    </row>
    <row r="1308" spans="1:33" ht="15" customHeight="1" x14ac:dyDescent="0.2">
      <c r="A1308" s="248" t="s">
        <v>521</v>
      </c>
      <c r="B1308" s="242" t="s">
        <v>327</v>
      </c>
      <c r="C1308" s="2"/>
      <c r="D1308" s="2"/>
      <c r="E1308" s="2"/>
      <c r="F1308" s="2"/>
      <c r="G1308" s="2"/>
      <c r="H1308" s="2"/>
      <c r="I1308" s="162"/>
      <c r="J1308" s="1">
        <f t="shared" si="114"/>
        <v>0</v>
      </c>
      <c r="K1308" s="1">
        <f t="shared" si="115"/>
        <v>0</v>
      </c>
      <c r="L1308" s="1138"/>
      <c r="M1308" s="1139"/>
      <c r="N1308" s="1139"/>
      <c r="O1308" s="1140"/>
      <c r="Q1308" s="255" t="s">
        <v>611</v>
      </c>
      <c r="R1308" s="2"/>
      <c r="S1308" s="2"/>
      <c r="T1308" s="2"/>
      <c r="U1308" s="10"/>
      <c r="V1308" s="2"/>
      <c r="W1308" s="2"/>
      <c r="X1308" s="2"/>
      <c r="Y1308" s="2"/>
      <c r="Z1308" s="162"/>
    </row>
    <row r="1309" spans="1:33" ht="15" customHeight="1" x14ac:dyDescent="0.2">
      <c r="A1309" s="248" t="s">
        <v>521</v>
      </c>
      <c r="B1309" s="242" t="s">
        <v>999</v>
      </c>
      <c r="C1309" s="2"/>
      <c r="D1309" s="2"/>
      <c r="E1309" s="2"/>
      <c r="F1309" s="2"/>
      <c r="G1309" s="2"/>
      <c r="H1309" s="2"/>
      <c r="I1309" s="162"/>
      <c r="J1309" s="1">
        <f t="shared" si="114"/>
        <v>0</v>
      </c>
      <c r="K1309" s="1">
        <f t="shared" si="115"/>
        <v>0</v>
      </c>
      <c r="L1309" s="1138"/>
      <c r="M1309" s="1139"/>
      <c r="N1309" s="1139"/>
      <c r="O1309" s="1140"/>
      <c r="Q1309" s="255" t="s">
        <v>517</v>
      </c>
      <c r="R1309" s="2"/>
      <c r="S1309" s="2"/>
      <c r="T1309" s="2"/>
      <c r="U1309" s="2"/>
      <c r="V1309" s="10"/>
      <c r="W1309" s="2"/>
      <c r="X1309" s="2"/>
      <c r="Y1309" s="2"/>
      <c r="Z1309" s="162"/>
    </row>
    <row r="1310" spans="1:33" ht="15" customHeight="1" x14ac:dyDescent="0.2">
      <c r="A1310" s="248" t="s">
        <v>521</v>
      </c>
      <c r="B1310" s="242" t="s">
        <v>37</v>
      </c>
      <c r="C1310" s="2"/>
      <c r="D1310" s="2"/>
      <c r="E1310" s="2"/>
      <c r="F1310" s="2"/>
      <c r="G1310" s="2"/>
      <c r="H1310" s="2"/>
      <c r="I1310" s="162"/>
      <c r="J1310" s="1">
        <f t="shared" si="114"/>
        <v>0</v>
      </c>
      <c r="K1310" s="1">
        <f t="shared" si="115"/>
        <v>0</v>
      </c>
      <c r="L1310" s="1138"/>
      <c r="M1310" s="1139"/>
      <c r="N1310" s="1139"/>
      <c r="O1310" s="1140"/>
      <c r="Q1310" s="255" t="s">
        <v>726</v>
      </c>
      <c r="R1310" s="2"/>
      <c r="S1310" s="2"/>
      <c r="T1310" s="2"/>
      <c r="U1310" s="2"/>
      <c r="V1310" s="2"/>
      <c r="W1310" s="10"/>
      <c r="X1310" s="20"/>
      <c r="Y1310" s="2"/>
      <c r="Z1310" s="162"/>
    </row>
    <row r="1311" spans="1:33" ht="15" customHeight="1" x14ac:dyDescent="0.2">
      <c r="A1311" s="248" t="s">
        <v>521</v>
      </c>
      <c r="B1311" s="242" t="s">
        <v>647</v>
      </c>
      <c r="C1311" s="2"/>
      <c r="D1311" s="2"/>
      <c r="E1311" s="2"/>
      <c r="F1311" s="2"/>
      <c r="G1311" s="2"/>
      <c r="H1311" s="2"/>
      <c r="I1311" s="162"/>
      <c r="J1311" s="1">
        <f t="shared" si="114"/>
        <v>0</v>
      </c>
      <c r="K1311" s="1">
        <f t="shared" si="115"/>
        <v>0</v>
      </c>
      <c r="L1311" s="1138"/>
      <c r="M1311" s="1139"/>
      <c r="N1311" s="1139"/>
      <c r="O1311" s="1140"/>
      <c r="Q1311" s="255" t="s">
        <v>645</v>
      </c>
      <c r="R1311" s="2"/>
      <c r="S1311" s="2"/>
      <c r="T1311" s="2"/>
      <c r="U1311" s="2"/>
      <c r="V1311" s="2"/>
      <c r="W1311" s="2"/>
      <c r="X1311" s="10"/>
      <c r="Y1311" s="2"/>
      <c r="Z1311" s="162"/>
    </row>
    <row r="1312" spans="1:33" ht="15" customHeight="1" x14ac:dyDescent="0.2">
      <c r="A1312" s="248" t="s">
        <v>521</v>
      </c>
      <c r="B1312" s="242" t="s">
        <v>178</v>
      </c>
      <c r="C1312" s="2"/>
      <c r="D1312" s="2"/>
      <c r="E1312" s="2"/>
      <c r="F1312" s="2"/>
      <c r="G1312" s="2"/>
      <c r="H1312" s="2"/>
      <c r="I1312" s="162"/>
      <c r="J1312" s="1">
        <f t="shared" si="114"/>
        <v>0</v>
      </c>
      <c r="K1312" s="1">
        <f t="shared" si="115"/>
        <v>0</v>
      </c>
      <c r="L1312" s="1138"/>
      <c r="M1312" s="1139"/>
      <c r="N1312" s="1139"/>
      <c r="O1312" s="1140"/>
      <c r="Q1312" s="255" t="s">
        <v>377</v>
      </c>
      <c r="R1312" s="2"/>
      <c r="S1312" s="2"/>
      <c r="T1312" s="2"/>
      <c r="U1312" s="2"/>
      <c r="V1312" s="2"/>
      <c r="W1312" s="2"/>
      <c r="X1312" s="2"/>
      <c r="Y1312" s="10"/>
      <c r="Z1312" s="21"/>
    </row>
    <row r="1313" spans="1:28" ht="15" customHeight="1" thickBot="1" x14ac:dyDescent="0.25">
      <c r="A1313" s="249" t="s">
        <v>521</v>
      </c>
      <c r="B1313" s="243" t="s">
        <v>380</v>
      </c>
      <c r="C1313" s="3"/>
      <c r="D1313" s="3"/>
      <c r="E1313" s="3"/>
      <c r="F1313" s="3"/>
      <c r="G1313" s="3"/>
      <c r="H1313" s="3"/>
      <c r="I1313" s="164"/>
      <c r="J1313" s="1">
        <f t="shared" si="114"/>
        <v>0</v>
      </c>
      <c r="K1313" s="1">
        <f t="shared" si="115"/>
        <v>0</v>
      </c>
      <c r="L1313" s="1141"/>
      <c r="M1313" s="1142"/>
      <c r="N1313" s="1142"/>
      <c r="O1313" s="1143"/>
      <c r="Q1313" s="250" t="s">
        <v>177</v>
      </c>
      <c r="R1313" s="3"/>
      <c r="S1313" s="3"/>
      <c r="T1313" s="3"/>
      <c r="U1313" s="3"/>
      <c r="V1313" s="3"/>
      <c r="W1313" s="3"/>
      <c r="X1313" s="3" t="s">
        <v>532</v>
      </c>
      <c r="Y1313" s="14"/>
      <c r="Z1313" s="15"/>
    </row>
    <row r="1314" spans="1:28" ht="15" customHeight="1" x14ac:dyDescent="0.2">
      <c r="A1314" s="1" t="s">
        <v>532</v>
      </c>
      <c r="B1314" s="157" t="s">
        <v>532</v>
      </c>
      <c r="C1314" s="1">
        <v>0</v>
      </c>
      <c r="D1314" s="1">
        <v>0</v>
      </c>
      <c r="E1314" s="1">
        <v>0</v>
      </c>
      <c r="F1314" s="1">
        <v>0</v>
      </c>
      <c r="G1314" s="1">
        <v>0</v>
      </c>
      <c r="H1314" s="1">
        <v>0</v>
      </c>
      <c r="I1314" s="1">
        <v>0</v>
      </c>
      <c r="J1314" s="1">
        <f t="shared" si="114"/>
        <v>0</v>
      </c>
      <c r="K1314" s="1">
        <f t="shared" si="115"/>
        <v>0</v>
      </c>
    </row>
    <row r="1315" spans="1:28" ht="15" customHeight="1" thickBot="1" x14ac:dyDescent="0.25"/>
    <row r="1316" spans="1:28" ht="15" customHeight="1" thickBot="1" x14ac:dyDescent="0.25">
      <c r="A1316" s="1124" t="s">
        <v>944</v>
      </c>
      <c r="B1316" s="1125"/>
      <c r="C1316" s="1125"/>
      <c r="D1316" s="1125"/>
      <c r="E1316" s="1125"/>
      <c r="F1316" s="1125"/>
      <c r="G1316" s="1121" t="s">
        <v>16</v>
      </c>
      <c r="H1316" s="1122"/>
      <c r="I1316" s="1123"/>
      <c r="L1316" s="945" t="s">
        <v>495</v>
      </c>
      <c r="M1316" s="946"/>
      <c r="N1316" s="946"/>
      <c r="O1316" s="947"/>
    </row>
    <row r="1317" spans="1:28" ht="15" customHeight="1" thickBot="1" x14ac:dyDescent="0.25">
      <c r="A1317" s="265" t="s">
        <v>496</v>
      </c>
      <c r="B1317" s="266" t="s">
        <v>497</v>
      </c>
      <c r="C1317" s="267" t="s">
        <v>498</v>
      </c>
      <c r="D1317" s="267" t="s">
        <v>499</v>
      </c>
      <c r="E1317" s="267" t="s">
        <v>500</v>
      </c>
      <c r="F1317" s="267" t="s">
        <v>501</v>
      </c>
      <c r="G1317" s="268" t="s">
        <v>502</v>
      </c>
      <c r="H1317" s="268" t="s">
        <v>503</v>
      </c>
      <c r="I1317" s="269" t="s">
        <v>504</v>
      </c>
      <c r="L1317" s="948"/>
      <c r="M1317" s="949"/>
      <c r="N1317" s="949"/>
      <c r="O1317" s="950"/>
      <c r="Q1317" s="165" t="s">
        <v>17</v>
      </c>
      <c r="R1317" s="270" t="s">
        <v>503</v>
      </c>
      <c r="S1317" s="270" t="s">
        <v>1580</v>
      </c>
      <c r="T1317" s="270" t="s">
        <v>241</v>
      </c>
      <c r="U1317" s="270" t="s">
        <v>563</v>
      </c>
      <c r="V1317" s="270" t="s">
        <v>1615</v>
      </c>
      <c r="W1317" s="270" t="s">
        <v>947</v>
      </c>
      <c r="X1317" s="270" t="s">
        <v>1581</v>
      </c>
      <c r="Y1317" s="270" t="s">
        <v>532</v>
      </c>
      <c r="Z1317" s="271" t="s">
        <v>532</v>
      </c>
    </row>
    <row r="1318" spans="1:28" ht="15" customHeight="1" x14ac:dyDescent="0.2">
      <c r="A1318" s="264" t="s">
        <v>521</v>
      </c>
      <c r="B1318" s="239" t="s">
        <v>1582</v>
      </c>
      <c r="C1318" s="240"/>
      <c r="D1318" s="240"/>
      <c r="E1318" s="240"/>
      <c r="F1318" s="240"/>
      <c r="G1318" s="240"/>
      <c r="H1318" s="240"/>
      <c r="I1318" s="241"/>
      <c r="J1318" s="1">
        <f t="shared" si="114"/>
        <v>0</v>
      </c>
      <c r="K1318" s="1">
        <f t="shared" si="115"/>
        <v>0</v>
      </c>
      <c r="L1318" s="1135" t="s">
        <v>528</v>
      </c>
      <c r="M1318" s="1136"/>
      <c r="N1318" s="1136"/>
      <c r="O1318" s="1137"/>
      <c r="Q1318" s="272" t="s">
        <v>503</v>
      </c>
      <c r="R1318" s="10"/>
      <c r="S1318" s="2"/>
      <c r="T1318" s="2"/>
      <c r="U1318" s="2"/>
      <c r="V1318" s="2"/>
      <c r="W1318" s="2"/>
      <c r="X1318" s="2"/>
      <c r="Y1318" s="2"/>
      <c r="Z1318" s="162"/>
    </row>
    <row r="1319" spans="1:28" ht="15" customHeight="1" x14ac:dyDescent="0.2">
      <c r="A1319" s="262" t="s">
        <v>521</v>
      </c>
      <c r="B1319" s="242" t="s">
        <v>1583</v>
      </c>
      <c r="C1319" s="2"/>
      <c r="D1319" s="2"/>
      <c r="E1319" s="2"/>
      <c r="F1319" s="2"/>
      <c r="G1319" s="2"/>
      <c r="H1319" s="2"/>
      <c r="I1319" s="162"/>
      <c r="J1319" s="1">
        <f t="shared" si="114"/>
        <v>0</v>
      </c>
      <c r="K1319" s="1">
        <f t="shared" si="115"/>
        <v>0</v>
      </c>
      <c r="L1319" s="1138"/>
      <c r="M1319" s="1139"/>
      <c r="N1319" s="1139"/>
      <c r="O1319" s="1140"/>
      <c r="Q1319" s="272" t="s">
        <v>1580</v>
      </c>
      <c r="R1319" s="2"/>
      <c r="S1319" s="10"/>
      <c r="T1319" s="2"/>
      <c r="U1319" s="2"/>
      <c r="V1319" s="2"/>
      <c r="W1319" s="2"/>
      <c r="X1319" s="2"/>
      <c r="Y1319" s="2"/>
      <c r="Z1319" s="162"/>
      <c r="AA1319" s="1" t="s">
        <v>532</v>
      </c>
      <c r="AB1319" s="1" t="s">
        <v>532</v>
      </c>
    </row>
    <row r="1320" spans="1:28" ht="15" customHeight="1" x14ac:dyDescent="0.2">
      <c r="A1320" s="262" t="s">
        <v>521</v>
      </c>
      <c r="B1320" s="242" t="s">
        <v>1584</v>
      </c>
      <c r="C1320" s="2"/>
      <c r="D1320" s="2"/>
      <c r="E1320" s="2"/>
      <c r="F1320" s="2"/>
      <c r="G1320" s="2"/>
      <c r="H1320" s="2"/>
      <c r="I1320" s="162"/>
      <c r="J1320" s="1">
        <f t="shared" si="114"/>
        <v>0</v>
      </c>
      <c r="K1320" s="1">
        <f t="shared" si="115"/>
        <v>0</v>
      </c>
      <c r="L1320" s="1138"/>
      <c r="M1320" s="1139"/>
      <c r="N1320" s="1139"/>
      <c r="O1320" s="1140"/>
      <c r="Q1320" s="272" t="s">
        <v>241</v>
      </c>
      <c r="R1320" s="2"/>
      <c r="S1320" s="2"/>
      <c r="T1320" s="10"/>
      <c r="U1320" s="2"/>
      <c r="V1320" s="2"/>
      <c r="W1320" s="2"/>
      <c r="X1320" s="2"/>
      <c r="Y1320" s="2"/>
      <c r="Z1320" s="162"/>
    </row>
    <row r="1321" spans="1:28" ht="15" customHeight="1" x14ac:dyDescent="0.2">
      <c r="A1321" s="262" t="s">
        <v>521</v>
      </c>
      <c r="B1321" s="242" t="s">
        <v>949</v>
      </c>
      <c r="C1321" s="2"/>
      <c r="D1321" s="2"/>
      <c r="E1321" s="2"/>
      <c r="F1321" s="2"/>
      <c r="G1321" s="2"/>
      <c r="H1321" s="2"/>
      <c r="I1321" s="162"/>
      <c r="J1321" s="1">
        <f t="shared" si="114"/>
        <v>0</v>
      </c>
      <c r="K1321" s="1">
        <f t="shared" si="115"/>
        <v>0</v>
      </c>
      <c r="L1321" s="1138"/>
      <c r="M1321" s="1139"/>
      <c r="N1321" s="1139"/>
      <c r="O1321" s="1140"/>
      <c r="Q1321" s="272" t="s">
        <v>563</v>
      </c>
      <c r="R1321" s="2"/>
      <c r="S1321" s="2"/>
      <c r="T1321" s="2"/>
      <c r="U1321" s="10"/>
      <c r="V1321" s="2"/>
      <c r="W1321" s="2"/>
      <c r="X1321" s="2"/>
      <c r="Y1321" s="2"/>
      <c r="Z1321" s="162"/>
    </row>
    <row r="1322" spans="1:28" ht="15" customHeight="1" x14ac:dyDescent="0.2">
      <c r="A1322" s="262" t="s">
        <v>521</v>
      </c>
      <c r="B1322" s="242" t="s">
        <v>1617</v>
      </c>
      <c r="C1322" s="2"/>
      <c r="D1322" s="2"/>
      <c r="E1322" s="2"/>
      <c r="F1322" s="2"/>
      <c r="G1322" s="2"/>
      <c r="H1322" s="2"/>
      <c r="I1322" s="162"/>
      <c r="J1322" s="1">
        <f t="shared" si="114"/>
        <v>0</v>
      </c>
      <c r="K1322" s="1">
        <f t="shared" si="115"/>
        <v>0</v>
      </c>
      <c r="L1322" s="1138"/>
      <c r="M1322" s="1139"/>
      <c r="N1322" s="1139"/>
      <c r="O1322" s="1140"/>
      <c r="Q1322" s="272" t="s">
        <v>1615</v>
      </c>
      <c r="R1322" s="2"/>
      <c r="S1322" s="2"/>
      <c r="T1322" s="2"/>
      <c r="U1322" s="2"/>
      <c r="V1322" s="10"/>
      <c r="W1322" s="2"/>
      <c r="X1322" s="2"/>
      <c r="Y1322" s="2"/>
      <c r="Z1322" s="162"/>
    </row>
    <row r="1323" spans="1:28" ht="15" customHeight="1" x14ac:dyDescent="0.2">
      <c r="A1323" s="262" t="s">
        <v>521</v>
      </c>
      <c r="B1323" s="242" t="s">
        <v>952</v>
      </c>
      <c r="C1323" s="2"/>
      <c r="D1323" s="2"/>
      <c r="E1323" s="2"/>
      <c r="F1323" s="2"/>
      <c r="G1323" s="2"/>
      <c r="H1323" s="2"/>
      <c r="I1323" s="162"/>
      <c r="J1323" s="1">
        <f t="shared" si="114"/>
        <v>0</v>
      </c>
      <c r="K1323" s="1">
        <f t="shared" si="115"/>
        <v>0</v>
      </c>
      <c r="L1323" s="1138"/>
      <c r="M1323" s="1139"/>
      <c r="N1323" s="1139"/>
      <c r="O1323" s="1140"/>
      <c r="Q1323" s="272" t="s">
        <v>947</v>
      </c>
      <c r="R1323" s="2"/>
      <c r="S1323" s="2"/>
      <c r="T1323" s="2"/>
      <c r="U1323" s="2"/>
      <c r="V1323" s="2"/>
      <c r="W1323" s="10"/>
      <c r="X1323" s="20"/>
      <c r="Y1323" s="2"/>
      <c r="Z1323" s="162"/>
    </row>
    <row r="1324" spans="1:28" ht="15" customHeight="1" x14ac:dyDescent="0.2">
      <c r="A1324" s="262" t="s">
        <v>521</v>
      </c>
      <c r="B1324" s="242" t="s">
        <v>1586</v>
      </c>
      <c r="C1324" s="2"/>
      <c r="D1324" s="2"/>
      <c r="E1324" s="2"/>
      <c r="F1324" s="2"/>
      <c r="G1324" s="2"/>
      <c r="H1324" s="2"/>
      <c r="I1324" s="162"/>
      <c r="J1324" s="1">
        <f t="shared" si="114"/>
        <v>0</v>
      </c>
      <c r="K1324" s="1">
        <f t="shared" si="115"/>
        <v>0</v>
      </c>
      <c r="L1324" s="1138"/>
      <c r="M1324" s="1139"/>
      <c r="N1324" s="1139"/>
      <c r="O1324" s="1140"/>
      <c r="Q1324" s="272" t="s">
        <v>1581</v>
      </c>
      <c r="R1324" s="2"/>
      <c r="S1324" s="2"/>
      <c r="T1324" s="2"/>
      <c r="U1324" s="2"/>
      <c r="V1324" s="2"/>
      <c r="W1324" s="2"/>
      <c r="X1324" s="10"/>
      <c r="Y1324" s="2"/>
      <c r="Z1324" s="162"/>
    </row>
    <row r="1325" spans="1:28" ht="15" customHeight="1" x14ac:dyDescent="0.2">
      <c r="A1325" s="262" t="s">
        <v>521</v>
      </c>
      <c r="B1325" s="242"/>
      <c r="C1325" s="2"/>
      <c r="D1325" s="2"/>
      <c r="E1325" s="2"/>
      <c r="F1325" s="2"/>
      <c r="G1325" s="2"/>
      <c r="H1325" s="2"/>
      <c r="I1325" s="162"/>
      <c r="J1325" s="1">
        <f t="shared" si="114"/>
        <v>0</v>
      </c>
      <c r="K1325" s="1">
        <f t="shared" si="115"/>
        <v>0</v>
      </c>
      <c r="L1325" s="1138"/>
      <c r="M1325" s="1139"/>
      <c r="N1325" s="1139"/>
      <c r="O1325" s="1140"/>
      <c r="Q1325" s="272" t="s">
        <v>532</v>
      </c>
      <c r="R1325" s="2"/>
      <c r="S1325" s="2"/>
      <c r="T1325" s="2"/>
      <c r="U1325" s="2"/>
      <c r="V1325" s="2"/>
      <c r="W1325" s="2"/>
      <c r="X1325" s="2"/>
      <c r="Y1325" s="10"/>
      <c r="Z1325" s="21"/>
    </row>
    <row r="1326" spans="1:28" ht="15" customHeight="1" thickBot="1" x14ac:dyDescent="0.25">
      <c r="A1326" s="263" t="s">
        <v>521</v>
      </c>
      <c r="B1326" s="243"/>
      <c r="C1326" s="3"/>
      <c r="D1326" s="3"/>
      <c r="E1326" s="3"/>
      <c r="F1326" s="3"/>
      <c r="G1326" s="3"/>
      <c r="H1326" s="3"/>
      <c r="I1326" s="164"/>
      <c r="J1326" s="1">
        <f t="shared" si="114"/>
        <v>0</v>
      </c>
      <c r="K1326" s="1">
        <f t="shared" si="115"/>
        <v>0</v>
      </c>
      <c r="L1326" s="1141"/>
      <c r="M1326" s="1142"/>
      <c r="N1326" s="1142"/>
      <c r="O1326" s="1143"/>
      <c r="Q1326" s="265"/>
      <c r="R1326" s="3"/>
      <c r="S1326" s="3"/>
      <c r="T1326" s="3"/>
      <c r="U1326" s="3"/>
      <c r="V1326" s="3"/>
      <c r="W1326" s="3"/>
      <c r="X1326" s="3" t="s">
        <v>532</v>
      </c>
      <c r="Y1326" s="14"/>
      <c r="Z1326" s="15"/>
    </row>
    <row r="1327" spans="1:28" ht="15" customHeight="1" x14ac:dyDescent="0.2">
      <c r="C1327" s="1">
        <f>SUM(C1318:C1326)</f>
        <v>0</v>
      </c>
      <c r="D1327" s="1">
        <f>SUM(D1318:D1326)</f>
        <v>0</v>
      </c>
      <c r="E1327" s="1">
        <v>0</v>
      </c>
      <c r="F1327" s="1">
        <f>SUM(F1318:F1326)</f>
        <v>0</v>
      </c>
      <c r="G1327" s="1">
        <f>SUM(G1318:G1326)</f>
        <v>0</v>
      </c>
      <c r="H1327" s="1">
        <f>SUM(H1318:H1326)</f>
        <v>0</v>
      </c>
      <c r="I1327" s="1">
        <f>SUM(I1318:I1326)</f>
        <v>0</v>
      </c>
      <c r="J1327" s="1">
        <f t="shared" si="114"/>
        <v>0</v>
      </c>
      <c r="K1327" s="1">
        <f t="shared" si="115"/>
        <v>0</v>
      </c>
      <c r="Q1327" s="1" t="s">
        <v>532</v>
      </c>
    </row>
    <row r="1328" spans="1:28" ht="15" customHeight="1" thickBot="1" x14ac:dyDescent="0.25"/>
    <row r="1329" spans="1:28" ht="15" customHeight="1" thickBot="1" x14ac:dyDescent="0.25">
      <c r="A1329" s="1124" t="s">
        <v>1016</v>
      </c>
      <c r="B1329" s="1125"/>
      <c r="C1329" s="1125"/>
      <c r="D1329" s="1125"/>
      <c r="E1329" s="1125"/>
      <c r="F1329" s="1125"/>
      <c r="G1329" s="1121" t="s">
        <v>16</v>
      </c>
      <c r="H1329" s="1122"/>
      <c r="I1329" s="1123"/>
      <c r="L1329" s="945" t="s">
        <v>495</v>
      </c>
      <c r="M1329" s="946"/>
      <c r="N1329" s="946"/>
      <c r="O1329" s="947"/>
    </row>
    <row r="1330" spans="1:28" ht="15" customHeight="1" thickBot="1" x14ac:dyDescent="0.25">
      <c r="A1330" s="265" t="s">
        <v>496</v>
      </c>
      <c r="B1330" s="266" t="s">
        <v>497</v>
      </c>
      <c r="C1330" s="267" t="s">
        <v>498</v>
      </c>
      <c r="D1330" s="267" t="s">
        <v>499</v>
      </c>
      <c r="E1330" s="267" t="s">
        <v>500</v>
      </c>
      <c r="F1330" s="267" t="s">
        <v>501</v>
      </c>
      <c r="G1330" s="268" t="s">
        <v>502</v>
      </c>
      <c r="H1330" s="268" t="s">
        <v>503</v>
      </c>
      <c r="I1330" s="269" t="s">
        <v>504</v>
      </c>
      <c r="L1330" s="948"/>
      <c r="M1330" s="949"/>
      <c r="N1330" s="949"/>
      <c r="O1330" s="950"/>
      <c r="Q1330" s="165" t="s">
        <v>17</v>
      </c>
      <c r="R1330" s="270" t="s">
        <v>241</v>
      </c>
      <c r="S1330" s="270" t="s">
        <v>799</v>
      </c>
      <c r="T1330" s="270" t="s">
        <v>1587</v>
      </c>
      <c r="U1330" s="270" t="s">
        <v>800</v>
      </c>
      <c r="V1330" s="270" t="s">
        <v>532</v>
      </c>
      <c r="W1330" s="270" t="s">
        <v>532</v>
      </c>
      <c r="X1330" s="270" t="s">
        <v>532</v>
      </c>
      <c r="Y1330" s="347"/>
      <c r="Z1330" s="348"/>
    </row>
    <row r="1331" spans="1:28" ht="15" customHeight="1" x14ac:dyDescent="0.2">
      <c r="A1331" s="261" t="s">
        <v>521</v>
      </c>
      <c r="B1331" s="239" t="s">
        <v>38</v>
      </c>
      <c r="C1331" s="240"/>
      <c r="D1331" s="240"/>
      <c r="E1331" s="240"/>
      <c r="F1331" s="240"/>
      <c r="G1331" s="240"/>
      <c r="H1331" s="240"/>
      <c r="I1331" s="241"/>
      <c r="J1331" s="1">
        <f t="shared" ref="J1331:J1339" si="116">D1331+E1331+F1331</f>
        <v>0</v>
      </c>
      <c r="K1331" s="1">
        <f t="shared" ref="K1331:K1339" si="117">D1331*2+E1331</f>
        <v>0</v>
      </c>
      <c r="L1331" s="1135" t="s">
        <v>532</v>
      </c>
      <c r="M1331" s="1136"/>
      <c r="N1331" s="1136"/>
      <c r="O1331" s="1137"/>
      <c r="Q1331" s="272" t="s">
        <v>241</v>
      </c>
      <c r="R1331" s="10"/>
      <c r="S1331" s="2"/>
      <c r="T1331" s="2"/>
      <c r="U1331" s="2"/>
      <c r="V1331" s="2"/>
      <c r="W1331" s="2"/>
      <c r="X1331" s="2"/>
      <c r="Y1331" s="2"/>
      <c r="Z1331" s="162"/>
    </row>
    <row r="1332" spans="1:28" ht="15" customHeight="1" x14ac:dyDescent="0.2">
      <c r="A1332" s="262" t="s">
        <v>521</v>
      </c>
      <c r="B1332" s="242" t="s">
        <v>15</v>
      </c>
      <c r="C1332" s="2"/>
      <c r="D1332" s="2"/>
      <c r="E1332" s="2"/>
      <c r="F1332" s="2"/>
      <c r="G1332" s="2"/>
      <c r="H1332" s="2"/>
      <c r="I1332" s="162"/>
      <c r="J1332" s="1">
        <f t="shared" si="116"/>
        <v>0</v>
      </c>
      <c r="K1332" s="1">
        <f t="shared" si="117"/>
        <v>0</v>
      </c>
      <c r="L1332" s="1138"/>
      <c r="M1332" s="1139"/>
      <c r="N1332" s="1139"/>
      <c r="O1332" s="1140"/>
      <c r="Q1332" s="272" t="s">
        <v>799</v>
      </c>
      <c r="R1332" s="2" t="s">
        <v>532</v>
      </c>
      <c r="S1332" s="10"/>
      <c r="T1332" s="2"/>
      <c r="U1332" s="2"/>
      <c r="V1332" s="2"/>
      <c r="W1332" s="2"/>
      <c r="X1332" s="2"/>
      <c r="Y1332" s="2"/>
      <c r="Z1332" s="162"/>
      <c r="AA1332" s="1" t="s">
        <v>532</v>
      </c>
      <c r="AB1332" s="1" t="s">
        <v>532</v>
      </c>
    </row>
    <row r="1333" spans="1:28" ht="15" customHeight="1" x14ac:dyDescent="0.2">
      <c r="A1333" s="262" t="s">
        <v>521</v>
      </c>
      <c r="B1333" s="242" t="s">
        <v>244</v>
      </c>
      <c r="C1333" s="2"/>
      <c r="D1333" s="2"/>
      <c r="E1333" s="2"/>
      <c r="F1333" s="2"/>
      <c r="G1333" s="2"/>
      <c r="H1333" s="2"/>
      <c r="I1333" s="162"/>
      <c r="J1333" s="1">
        <f t="shared" si="116"/>
        <v>0</v>
      </c>
      <c r="K1333" s="1">
        <f t="shared" si="117"/>
        <v>0</v>
      </c>
      <c r="L1333" s="1138"/>
      <c r="M1333" s="1139"/>
      <c r="N1333" s="1139"/>
      <c r="O1333" s="1140"/>
      <c r="Q1333" s="272" t="s">
        <v>1587</v>
      </c>
      <c r="R1333" s="2"/>
      <c r="S1333" s="2"/>
      <c r="T1333" s="10"/>
      <c r="U1333" s="2"/>
      <c r="V1333" s="2"/>
      <c r="W1333" s="2"/>
      <c r="X1333" s="2"/>
      <c r="Y1333" s="2"/>
      <c r="Z1333" s="162"/>
    </row>
    <row r="1334" spans="1:28" ht="15" customHeight="1" x14ac:dyDescent="0.2">
      <c r="A1334" s="262" t="s">
        <v>521</v>
      </c>
      <c r="B1334" s="242" t="s">
        <v>1589</v>
      </c>
      <c r="C1334" s="2"/>
      <c r="D1334" s="2"/>
      <c r="E1334" s="2"/>
      <c r="F1334" s="2"/>
      <c r="G1334" s="2"/>
      <c r="H1334" s="2"/>
      <c r="I1334" s="162"/>
      <c r="J1334" s="1">
        <f t="shared" si="116"/>
        <v>0</v>
      </c>
      <c r="K1334" s="1">
        <f t="shared" si="117"/>
        <v>0</v>
      </c>
      <c r="L1334" s="1138"/>
      <c r="M1334" s="1139"/>
      <c r="N1334" s="1139"/>
      <c r="O1334" s="1140"/>
      <c r="Q1334" s="272" t="s">
        <v>800</v>
      </c>
      <c r="R1334" s="2"/>
      <c r="S1334" s="2"/>
      <c r="T1334" s="2"/>
      <c r="U1334" s="10"/>
      <c r="V1334" s="2"/>
      <c r="W1334" s="2"/>
      <c r="X1334" s="2"/>
      <c r="Y1334" s="2"/>
      <c r="Z1334" s="162"/>
    </row>
    <row r="1335" spans="1:28" ht="15" customHeight="1" x14ac:dyDescent="0.2">
      <c r="A1335" s="262" t="s">
        <v>521</v>
      </c>
      <c r="B1335" s="242" t="s">
        <v>532</v>
      </c>
      <c r="C1335" s="2"/>
      <c r="D1335" s="2"/>
      <c r="E1335" s="2"/>
      <c r="F1335" s="2"/>
      <c r="G1335" s="2"/>
      <c r="H1335" s="2"/>
      <c r="I1335" s="162"/>
      <c r="J1335" s="1">
        <f t="shared" si="116"/>
        <v>0</v>
      </c>
      <c r="K1335" s="1">
        <f t="shared" si="117"/>
        <v>0</v>
      </c>
      <c r="L1335" s="1138"/>
      <c r="M1335" s="1139"/>
      <c r="N1335" s="1139"/>
      <c r="O1335" s="1140"/>
      <c r="Q1335" s="272" t="s">
        <v>532</v>
      </c>
      <c r="R1335" s="2"/>
      <c r="S1335" s="2"/>
      <c r="T1335" s="2"/>
      <c r="U1335" s="2"/>
      <c r="V1335" s="10"/>
      <c r="W1335" s="2"/>
      <c r="X1335" s="2"/>
      <c r="Y1335" s="2"/>
      <c r="Z1335" s="162"/>
    </row>
    <row r="1336" spans="1:28" ht="15" customHeight="1" x14ac:dyDescent="0.2">
      <c r="A1336" s="262" t="s">
        <v>521</v>
      </c>
      <c r="B1336" s="242" t="s">
        <v>532</v>
      </c>
      <c r="C1336" s="2"/>
      <c r="D1336" s="2"/>
      <c r="E1336" s="2"/>
      <c r="F1336" s="2"/>
      <c r="G1336" s="2"/>
      <c r="H1336" s="2"/>
      <c r="I1336" s="162"/>
      <c r="J1336" s="1">
        <f t="shared" si="116"/>
        <v>0</v>
      </c>
      <c r="K1336" s="1">
        <f t="shared" si="117"/>
        <v>0</v>
      </c>
      <c r="L1336" s="1138"/>
      <c r="M1336" s="1139"/>
      <c r="N1336" s="1139"/>
      <c r="O1336" s="1140"/>
      <c r="Q1336" s="272" t="s">
        <v>532</v>
      </c>
      <c r="R1336" s="2"/>
      <c r="S1336" s="2"/>
      <c r="T1336" s="2"/>
      <c r="U1336" s="2"/>
      <c r="V1336" s="2"/>
      <c r="W1336" s="10"/>
      <c r="X1336" s="20"/>
      <c r="Y1336" s="2"/>
      <c r="Z1336" s="162"/>
    </row>
    <row r="1337" spans="1:28" ht="15" customHeight="1" x14ac:dyDescent="0.2">
      <c r="A1337" s="262" t="s">
        <v>521</v>
      </c>
      <c r="B1337" s="242"/>
      <c r="C1337" s="2"/>
      <c r="D1337" s="2"/>
      <c r="E1337" s="2"/>
      <c r="F1337" s="2"/>
      <c r="G1337" s="2"/>
      <c r="H1337" s="2"/>
      <c r="I1337" s="162"/>
      <c r="J1337" s="1">
        <f t="shared" si="116"/>
        <v>0</v>
      </c>
      <c r="K1337" s="1">
        <f t="shared" si="117"/>
        <v>0</v>
      </c>
      <c r="L1337" s="1138"/>
      <c r="M1337" s="1139"/>
      <c r="N1337" s="1139"/>
      <c r="O1337" s="1140"/>
      <c r="Q1337" s="272" t="s">
        <v>532</v>
      </c>
      <c r="R1337" s="2"/>
      <c r="S1337" s="2"/>
      <c r="T1337" s="2"/>
      <c r="U1337" s="2"/>
      <c r="V1337" s="2"/>
      <c r="W1337" s="2"/>
      <c r="X1337" s="10"/>
      <c r="Y1337" s="2"/>
      <c r="Z1337" s="162"/>
    </row>
    <row r="1338" spans="1:28" ht="15" customHeight="1" x14ac:dyDescent="0.2">
      <c r="A1338" s="262" t="s">
        <v>521</v>
      </c>
      <c r="B1338" s="242"/>
      <c r="C1338" s="2"/>
      <c r="D1338" s="2"/>
      <c r="E1338" s="2"/>
      <c r="F1338" s="2"/>
      <c r="G1338" s="2"/>
      <c r="H1338" s="2"/>
      <c r="I1338" s="162"/>
      <c r="J1338" s="1">
        <f t="shared" si="116"/>
        <v>0</v>
      </c>
      <c r="K1338" s="1">
        <f t="shared" si="117"/>
        <v>0</v>
      </c>
      <c r="L1338" s="1138"/>
      <c r="M1338" s="1139"/>
      <c r="N1338" s="1139"/>
      <c r="O1338" s="1140"/>
      <c r="Q1338" s="272"/>
      <c r="R1338" s="2"/>
      <c r="S1338" s="2"/>
      <c r="T1338" s="2"/>
      <c r="U1338" s="2"/>
      <c r="V1338" s="2"/>
      <c r="W1338" s="2"/>
      <c r="X1338" s="2"/>
      <c r="Y1338" s="10"/>
      <c r="Z1338" s="21"/>
    </row>
    <row r="1339" spans="1:28" ht="15" customHeight="1" thickBot="1" x14ac:dyDescent="0.25">
      <c r="A1339" s="263" t="s">
        <v>521</v>
      </c>
      <c r="B1339" s="243"/>
      <c r="C1339" s="3"/>
      <c r="D1339" s="3"/>
      <c r="E1339" s="3"/>
      <c r="F1339" s="3"/>
      <c r="G1339" s="3"/>
      <c r="H1339" s="3"/>
      <c r="I1339" s="164"/>
      <c r="J1339" s="1">
        <f t="shared" si="116"/>
        <v>0</v>
      </c>
      <c r="K1339" s="1">
        <f t="shared" si="117"/>
        <v>0</v>
      </c>
      <c r="L1339" s="1141"/>
      <c r="M1339" s="1142"/>
      <c r="N1339" s="1142"/>
      <c r="O1339" s="1143"/>
      <c r="Q1339" s="265"/>
      <c r="R1339" s="3"/>
      <c r="S1339" s="3"/>
      <c r="T1339" s="3"/>
      <c r="U1339" s="3"/>
      <c r="V1339" s="3"/>
      <c r="W1339" s="3"/>
      <c r="X1339" s="3" t="s">
        <v>532</v>
      </c>
      <c r="Y1339" s="14"/>
      <c r="Z1339" s="15"/>
    </row>
    <row r="1342" spans="1:28" ht="15" customHeight="1" x14ac:dyDescent="0.2">
      <c r="K1342" s="1" t="s">
        <v>2563</v>
      </c>
    </row>
    <row r="1343" spans="1:28" ht="15" customHeight="1" x14ac:dyDescent="0.2">
      <c r="K1343" s="1" t="s">
        <v>2564</v>
      </c>
    </row>
    <row r="1344" spans="1:28" ht="15" customHeight="1" x14ac:dyDescent="0.2">
      <c r="K1344" s="1" t="s">
        <v>2563</v>
      </c>
      <c r="L1344" s="156">
        <v>2</v>
      </c>
    </row>
    <row r="1345" spans="11:12" ht="15" customHeight="1" x14ac:dyDescent="0.2">
      <c r="K1345" s="1" t="s">
        <v>2565</v>
      </c>
      <c r="L1345" s="156" t="s">
        <v>2566</v>
      </c>
    </row>
  </sheetData>
  <mergeCells count="373">
    <mergeCell ref="A911:F911"/>
    <mergeCell ref="G929:I929"/>
    <mergeCell ref="A929:F929"/>
    <mergeCell ref="G945:I945"/>
    <mergeCell ref="A945:F945"/>
    <mergeCell ref="G963:I963"/>
    <mergeCell ref="A963:F963"/>
    <mergeCell ref="G971:I971"/>
    <mergeCell ref="A971:F971"/>
    <mergeCell ref="A838:F838"/>
    <mergeCell ref="G853:I853"/>
    <mergeCell ref="A853:F853"/>
    <mergeCell ref="L853:O854"/>
    <mergeCell ref="G867:I867"/>
    <mergeCell ref="A867:F867"/>
    <mergeCell ref="G879:I879"/>
    <mergeCell ref="A879:F879"/>
    <mergeCell ref="G896:I896"/>
    <mergeCell ref="A896:F896"/>
    <mergeCell ref="L896:O897"/>
    <mergeCell ref="L647:O654"/>
    <mergeCell ref="L635:O642"/>
    <mergeCell ref="G774:I774"/>
    <mergeCell ref="A774:F774"/>
    <mergeCell ref="A792:F792"/>
    <mergeCell ref="G792:I792"/>
    <mergeCell ref="G812:I812"/>
    <mergeCell ref="A812:F812"/>
    <mergeCell ref="G826:I826"/>
    <mergeCell ref="A826:F826"/>
    <mergeCell ref="A688:F688"/>
    <mergeCell ref="G700:I700"/>
    <mergeCell ref="A700:F700"/>
    <mergeCell ref="G716:I716"/>
    <mergeCell ref="A716:F716"/>
    <mergeCell ref="G725:I725"/>
    <mergeCell ref="A725:F725"/>
    <mergeCell ref="G740:I740"/>
    <mergeCell ref="G758:I758"/>
    <mergeCell ref="A740:F740"/>
    <mergeCell ref="A758:F758"/>
    <mergeCell ref="A615:F615"/>
    <mergeCell ref="G633:I633"/>
    <mergeCell ref="A633:F633"/>
    <mergeCell ref="G645:I645"/>
    <mergeCell ref="A645:F645"/>
    <mergeCell ref="G657:I657"/>
    <mergeCell ref="A657:F657"/>
    <mergeCell ref="G672:I672"/>
    <mergeCell ref="A672:F672"/>
    <mergeCell ref="G458:I458"/>
    <mergeCell ref="A458:F458"/>
    <mergeCell ref="G439:I439"/>
    <mergeCell ref="A439:F439"/>
    <mergeCell ref="L496:O497"/>
    <mergeCell ref="L523:O524"/>
    <mergeCell ref="L563:O564"/>
    <mergeCell ref="L597:O598"/>
    <mergeCell ref="A581:F581"/>
    <mergeCell ref="A597:F597"/>
    <mergeCell ref="L541:O545"/>
    <mergeCell ref="L525:O536"/>
    <mergeCell ref="L512:O520"/>
    <mergeCell ref="L498:O507"/>
    <mergeCell ref="L484:O493"/>
    <mergeCell ref="L441:O455"/>
    <mergeCell ref="L439:O440"/>
    <mergeCell ref="L458:O459"/>
    <mergeCell ref="L471:O472"/>
    <mergeCell ref="G581:I581"/>
    <mergeCell ref="G597:I597"/>
    <mergeCell ref="L482:O483"/>
    <mergeCell ref="L510:O511"/>
    <mergeCell ref="L548:O549"/>
    <mergeCell ref="A1:B2"/>
    <mergeCell ref="G137:I137"/>
    <mergeCell ref="A137:F137"/>
    <mergeCell ref="G172:I172"/>
    <mergeCell ref="A172:F172"/>
    <mergeCell ref="C1:I2"/>
    <mergeCell ref="A22:F22"/>
    <mergeCell ref="A56:F56"/>
    <mergeCell ref="A153:F153"/>
    <mergeCell ref="G124:I124"/>
    <mergeCell ref="A124:F124"/>
    <mergeCell ref="G112:I112"/>
    <mergeCell ref="A112:F112"/>
    <mergeCell ref="G153:I153"/>
    <mergeCell ref="G4:I4"/>
    <mergeCell ref="A4:F4"/>
    <mergeCell ref="G38:I38"/>
    <mergeCell ref="A38:F38"/>
    <mergeCell ref="A1260:B1261"/>
    <mergeCell ref="C1260:I1261"/>
    <mergeCell ref="C1182:I1183"/>
    <mergeCell ref="C1080:I1081"/>
    <mergeCell ref="A388:B389"/>
    <mergeCell ref="A560:B561"/>
    <mergeCell ref="A737:B738"/>
    <mergeCell ref="A908:B909"/>
    <mergeCell ref="A1080:B1081"/>
    <mergeCell ref="A421:F421"/>
    <mergeCell ref="G548:I548"/>
    <mergeCell ref="G563:I563"/>
    <mergeCell ref="A563:F563"/>
    <mergeCell ref="A548:F548"/>
    <mergeCell ref="A539:F539"/>
    <mergeCell ref="G539:I539"/>
    <mergeCell ref="A523:F523"/>
    <mergeCell ref="G523:I523"/>
    <mergeCell ref="G510:I510"/>
    <mergeCell ref="A510:F510"/>
    <mergeCell ref="G496:I496"/>
    <mergeCell ref="A496:F496"/>
    <mergeCell ref="G482:I482"/>
    <mergeCell ref="A471:F471"/>
    <mergeCell ref="L4:O5"/>
    <mergeCell ref="L6:O19"/>
    <mergeCell ref="L22:O23"/>
    <mergeCell ref="L24:O35"/>
    <mergeCell ref="G22:I22"/>
    <mergeCell ref="C908:I909"/>
    <mergeCell ref="C737:I738"/>
    <mergeCell ref="C560:I561"/>
    <mergeCell ref="C388:I389"/>
    <mergeCell ref="C184:I185"/>
    <mergeCell ref="G187:I187"/>
    <mergeCell ref="A187:F187"/>
    <mergeCell ref="G221:I221"/>
    <mergeCell ref="A221:F221"/>
    <mergeCell ref="G283:I283"/>
    <mergeCell ref="G295:I295"/>
    <mergeCell ref="A283:F283"/>
    <mergeCell ref="A295:F295"/>
    <mergeCell ref="A307:F307"/>
    <mergeCell ref="A349:F349"/>
    <mergeCell ref="G364:I364"/>
    <mergeCell ref="A184:B185"/>
    <mergeCell ref="A482:F482"/>
    <mergeCell ref="G471:I471"/>
    <mergeCell ref="L76:O85"/>
    <mergeCell ref="L74:O75"/>
    <mergeCell ref="G74:I74"/>
    <mergeCell ref="A74:F74"/>
    <mergeCell ref="L88:O89"/>
    <mergeCell ref="G88:I88"/>
    <mergeCell ref="A88:F88"/>
    <mergeCell ref="L40:O53"/>
    <mergeCell ref="L38:O39"/>
    <mergeCell ref="L58:O71"/>
    <mergeCell ref="L56:O57"/>
    <mergeCell ref="G56:I56"/>
    <mergeCell ref="L126:O134"/>
    <mergeCell ref="L114:O121"/>
    <mergeCell ref="L112:O113"/>
    <mergeCell ref="L124:O125"/>
    <mergeCell ref="L90:O97"/>
    <mergeCell ref="L100:O101"/>
    <mergeCell ref="L102:O109"/>
    <mergeCell ref="G100:I100"/>
    <mergeCell ref="A100:F100"/>
    <mergeCell ref="L187:O188"/>
    <mergeCell ref="G205:I205"/>
    <mergeCell ref="A205:F205"/>
    <mergeCell ref="L207:O218"/>
    <mergeCell ref="L205:O206"/>
    <mergeCell ref="L174:O181"/>
    <mergeCell ref="L172:O173"/>
    <mergeCell ref="L139:O150"/>
    <mergeCell ref="L137:O138"/>
    <mergeCell ref="L155:O169"/>
    <mergeCell ref="L153:O154"/>
    <mergeCell ref="L223:O236"/>
    <mergeCell ref="L221:O222"/>
    <mergeCell ref="G239:I239"/>
    <mergeCell ref="G251:I251"/>
    <mergeCell ref="A251:F251"/>
    <mergeCell ref="A239:F239"/>
    <mergeCell ref="L241:O248"/>
    <mergeCell ref="L239:O240"/>
    <mergeCell ref="L189:O202"/>
    <mergeCell ref="L285:O292"/>
    <mergeCell ref="L283:O284"/>
    <mergeCell ref="L295:O296"/>
    <mergeCell ref="L297:O304"/>
    <mergeCell ref="G307:I307"/>
    <mergeCell ref="L253:O268"/>
    <mergeCell ref="L251:O252"/>
    <mergeCell ref="G271:I271"/>
    <mergeCell ref="A271:F271"/>
    <mergeCell ref="L273:O280"/>
    <mergeCell ref="L271:O272"/>
    <mergeCell ref="L321:O322"/>
    <mergeCell ref="L307:O308"/>
    <mergeCell ref="L333:O334"/>
    <mergeCell ref="G349:I349"/>
    <mergeCell ref="L309:O318"/>
    <mergeCell ref="G321:I321"/>
    <mergeCell ref="G333:I333"/>
    <mergeCell ref="A321:F321"/>
    <mergeCell ref="A333:F333"/>
    <mergeCell ref="L323:O330"/>
    <mergeCell ref="A364:F364"/>
    <mergeCell ref="L351:O361"/>
    <mergeCell ref="L349:O350"/>
    <mergeCell ref="G376:I376"/>
    <mergeCell ref="A376:F376"/>
    <mergeCell ref="L364:O365"/>
    <mergeCell ref="L376:O377"/>
    <mergeCell ref="L366:O373"/>
    <mergeCell ref="L335:O346"/>
    <mergeCell ref="L393:O406"/>
    <mergeCell ref="L411:O418"/>
    <mergeCell ref="L391:O392"/>
    <mergeCell ref="L409:O410"/>
    <mergeCell ref="L421:O422"/>
    <mergeCell ref="L378:O385"/>
    <mergeCell ref="G391:I391"/>
    <mergeCell ref="A391:F391"/>
    <mergeCell ref="G409:I409"/>
    <mergeCell ref="A409:F409"/>
    <mergeCell ref="G421:I421"/>
    <mergeCell ref="L423:O436"/>
    <mergeCell ref="L725:O726"/>
    <mergeCell ref="L758:O759"/>
    <mergeCell ref="L826:O827"/>
    <mergeCell ref="L838:O839"/>
    <mergeCell ref="L867:O868"/>
    <mergeCell ref="L814:O823"/>
    <mergeCell ref="L794:O809"/>
    <mergeCell ref="L776:O789"/>
    <mergeCell ref="L760:O771"/>
    <mergeCell ref="L742:O755"/>
    <mergeCell ref="L727:O734"/>
    <mergeCell ref="L855:O864"/>
    <mergeCell ref="L840:O850"/>
    <mergeCell ref="L828:O835"/>
    <mergeCell ref="L473:O479"/>
    <mergeCell ref="L460:O468"/>
    <mergeCell ref="L617:O630"/>
    <mergeCell ref="L599:O612"/>
    <mergeCell ref="L583:O594"/>
    <mergeCell ref="L565:O578"/>
    <mergeCell ref="L550:O557"/>
    <mergeCell ref="L718:O722"/>
    <mergeCell ref="L702:O713"/>
    <mergeCell ref="L929:O930"/>
    <mergeCell ref="L963:O964"/>
    <mergeCell ref="L971:O972"/>
    <mergeCell ref="L979:O980"/>
    <mergeCell ref="L915:O926"/>
    <mergeCell ref="L913:O914"/>
    <mergeCell ref="L898:O905"/>
    <mergeCell ref="L981:O996"/>
    <mergeCell ref="L973:O976"/>
    <mergeCell ref="L965:O968"/>
    <mergeCell ref="L947:O960"/>
    <mergeCell ref="L931:O942"/>
    <mergeCell ref="L911:O912"/>
    <mergeCell ref="L945:O946"/>
    <mergeCell ref="L1331:O1339"/>
    <mergeCell ref="L999:O1000"/>
    <mergeCell ref="L1013:O1014"/>
    <mergeCell ref="L1024:O1025"/>
    <mergeCell ref="L1053:O1054"/>
    <mergeCell ref="L1071:O1072"/>
    <mergeCell ref="L1026:O1036"/>
    <mergeCell ref="L1015:O1021"/>
    <mergeCell ref="L1001:O1010"/>
    <mergeCell ref="L1039:O1040"/>
    <mergeCell ref="L1303:O1304"/>
    <mergeCell ref="L1316:O1317"/>
    <mergeCell ref="L1329:O1330"/>
    <mergeCell ref="L1318:O1326"/>
    <mergeCell ref="L1305:O1313"/>
    <mergeCell ref="L1119:O1120"/>
    <mergeCell ref="L1150:O1151"/>
    <mergeCell ref="L1164:O1165"/>
    <mergeCell ref="L1225:O1226"/>
    <mergeCell ref="L1237:O1238"/>
    <mergeCell ref="L1207:O1222"/>
    <mergeCell ref="L1187:O1202"/>
    <mergeCell ref="L1166:O1179"/>
    <mergeCell ref="L1152:O1161"/>
    <mergeCell ref="L1055:O1068"/>
    <mergeCell ref="L1041:O1050"/>
    <mergeCell ref="L1285:O1300"/>
    <mergeCell ref="L1265:O1280"/>
    <mergeCell ref="L1254:O1257"/>
    <mergeCell ref="L1239:O1249"/>
    <mergeCell ref="L1227:O1234"/>
    <mergeCell ref="L1205:O1206"/>
    <mergeCell ref="L1263:O1264"/>
    <mergeCell ref="L1252:O1253"/>
    <mergeCell ref="L1283:O1284"/>
    <mergeCell ref="L581:O582"/>
    <mergeCell ref="L615:O616"/>
    <mergeCell ref="G979:I979"/>
    <mergeCell ref="A979:F979"/>
    <mergeCell ref="L672:O673"/>
    <mergeCell ref="L700:O701"/>
    <mergeCell ref="L740:O741"/>
    <mergeCell ref="L792:O793"/>
    <mergeCell ref="L812:O813"/>
    <mergeCell ref="L879:O880"/>
    <mergeCell ref="G615:I615"/>
    <mergeCell ref="G688:I688"/>
    <mergeCell ref="G838:I838"/>
    <mergeCell ref="G911:I911"/>
    <mergeCell ref="L881:O893"/>
    <mergeCell ref="L869:O876"/>
    <mergeCell ref="L690:O697"/>
    <mergeCell ref="L674:O685"/>
    <mergeCell ref="L659:O669"/>
    <mergeCell ref="L633:O634"/>
    <mergeCell ref="L645:O646"/>
    <mergeCell ref="L657:O658"/>
    <mergeCell ref="L688:O689"/>
    <mergeCell ref="L716:O717"/>
    <mergeCell ref="G999:I999"/>
    <mergeCell ref="A999:F999"/>
    <mergeCell ref="G1013:I1013"/>
    <mergeCell ref="A1013:F1013"/>
    <mergeCell ref="G1024:I1024"/>
    <mergeCell ref="A1024:F1024"/>
    <mergeCell ref="G1039:I1039"/>
    <mergeCell ref="A1039:F1039"/>
    <mergeCell ref="G1053:I1053"/>
    <mergeCell ref="A1053:F1053"/>
    <mergeCell ref="G1071:I1071"/>
    <mergeCell ref="A1071:F1071"/>
    <mergeCell ref="G1083:I1083"/>
    <mergeCell ref="A1083:F1083"/>
    <mergeCell ref="L1083:O1084"/>
    <mergeCell ref="G1101:I1101"/>
    <mergeCell ref="A1101:F1101"/>
    <mergeCell ref="L1101:O1102"/>
    <mergeCell ref="G1119:I1119"/>
    <mergeCell ref="L1103:O1115"/>
    <mergeCell ref="L1085:O1098"/>
    <mergeCell ref="L1073:O1077"/>
    <mergeCell ref="G1137:I1137"/>
    <mergeCell ref="A1119:F1119"/>
    <mergeCell ref="A1137:F1137"/>
    <mergeCell ref="L1137:O1138"/>
    <mergeCell ref="G1150:I1150"/>
    <mergeCell ref="A1150:F1150"/>
    <mergeCell ref="G1164:I1164"/>
    <mergeCell ref="A1164:F1164"/>
    <mergeCell ref="L1185:O1186"/>
    <mergeCell ref="A1182:B1183"/>
    <mergeCell ref="L1139:O1147"/>
    <mergeCell ref="L1121:O1134"/>
    <mergeCell ref="G1252:I1252"/>
    <mergeCell ref="A1252:F1252"/>
    <mergeCell ref="G1237:I1237"/>
    <mergeCell ref="A1237:F1237"/>
    <mergeCell ref="G1225:I1225"/>
    <mergeCell ref="A1225:F1225"/>
    <mergeCell ref="G1205:I1205"/>
    <mergeCell ref="A1205:F1205"/>
    <mergeCell ref="G1185:I1185"/>
    <mergeCell ref="A1185:F1185"/>
    <mergeCell ref="G1283:I1283"/>
    <mergeCell ref="G1303:I1303"/>
    <mergeCell ref="A1283:F1283"/>
    <mergeCell ref="A1303:F1303"/>
    <mergeCell ref="G1316:I1316"/>
    <mergeCell ref="A1316:F1316"/>
    <mergeCell ref="G1329:I1329"/>
    <mergeCell ref="A1329:F1329"/>
    <mergeCell ref="A1263:F1263"/>
    <mergeCell ref="G1263:I1263"/>
  </mergeCells>
  <phoneticPr fontId="0" type="noConversion"/>
  <pageMargins left="0.75" right="0.75" top="1" bottom="1" header="0.5" footer="0.5"/>
  <pageSetup orientation="portrait" horizontalDpi="200" verticalDpi="200" copies="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AT1405"/>
  <sheetViews>
    <sheetView topLeftCell="A37" zoomScale="90" zoomScaleNormal="90" workbookViewId="0">
      <selection activeCell="A43" sqref="A43:F43"/>
    </sheetView>
  </sheetViews>
  <sheetFormatPr defaultColWidth="6.7109375" defaultRowHeight="16.5" customHeight="1" x14ac:dyDescent="0.2"/>
  <cols>
    <col min="1" max="1" width="6.7109375" style="435" customWidth="1"/>
    <col min="2" max="2" width="25.7109375" style="84" customWidth="1"/>
    <col min="3" max="11" width="6.7109375" style="435" customWidth="1"/>
    <col min="12" max="15" width="6.7109375" style="4" customWidth="1"/>
    <col min="16" max="46" width="6.7109375" style="5"/>
    <col min="47" max="16384" width="6.7109375" style="1"/>
  </cols>
  <sheetData>
    <row r="1" spans="1:32" ht="16.5" customHeight="1" x14ac:dyDescent="0.2">
      <c r="A1" s="1131" t="s">
        <v>491</v>
      </c>
      <c r="B1" s="1132"/>
      <c r="C1" s="1020" t="s">
        <v>1728</v>
      </c>
      <c r="D1" s="1021"/>
      <c r="E1" s="1021"/>
      <c r="F1" s="1021"/>
      <c r="G1" s="1021"/>
      <c r="H1" s="1021"/>
      <c r="I1" s="1022"/>
    </row>
    <row r="2" spans="1:32" ht="16.5" customHeight="1" thickBot="1" x14ac:dyDescent="0.25">
      <c r="A2" s="1133"/>
      <c r="B2" s="1134"/>
      <c r="C2" s="1023"/>
      <c r="D2" s="1024"/>
      <c r="E2" s="1024"/>
      <c r="F2" s="1024"/>
      <c r="G2" s="1024"/>
      <c r="H2" s="1024"/>
      <c r="I2" s="1025"/>
    </row>
    <row r="3" spans="1:32" ht="16.5" customHeight="1" thickBot="1" x14ac:dyDescent="0.25"/>
    <row r="4" spans="1:32" ht="16.5" customHeight="1" thickBot="1" x14ac:dyDescent="0.25">
      <c r="A4" s="1043" t="s">
        <v>537</v>
      </c>
      <c r="B4" s="1044"/>
      <c r="C4" s="1044"/>
      <c r="D4" s="1044"/>
      <c r="E4" s="1044"/>
      <c r="F4" s="1045"/>
      <c r="G4" s="1040" t="s">
        <v>1728</v>
      </c>
      <c r="H4" s="1041"/>
      <c r="I4" s="1042"/>
      <c r="L4" s="986" t="s">
        <v>588</v>
      </c>
      <c r="M4" s="987"/>
      <c r="N4" s="987"/>
      <c r="O4" s="988"/>
    </row>
    <row r="5" spans="1:32" ht="16.5" customHeight="1" thickBot="1" x14ac:dyDescent="0.25">
      <c r="A5" s="373" t="s">
        <v>496</v>
      </c>
      <c r="B5" s="227" t="s">
        <v>497</v>
      </c>
      <c r="C5" s="374" t="s">
        <v>498</v>
      </c>
      <c r="D5" s="374" t="s">
        <v>499</v>
      </c>
      <c r="E5" s="374" t="s">
        <v>500</v>
      </c>
      <c r="F5" s="374" t="s">
        <v>501</v>
      </c>
      <c r="G5" s="375" t="s">
        <v>502</v>
      </c>
      <c r="H5" s="375" t="s">
        <v>503</v>
      </c>
      <c r="I5" s="376" t="s">
        <v>504</v>
      </c>
      <c r="L5" s="989"/>
      <c r="M5" s="990"/>
      <c r="N5" s="990"/>
      <c r="O5" s="991"/>
      <c r="Q5" s="24" t="s">
        <v>1729</v>
      </c>
      <c r="R5" s="379" t="s">
        <v>541</v>
      </c>
      <c r="S5" s="379" t="s">
        <v>861</v>
      </c>
      <c r="T5" s="379" t="s">
        <v>862</v>
      </c>
      <c r="U5" s="379" t="s">
        <v>405</v>
      </c>
      <c r="V5" s="379" t="s">
        <v>756</v>
      </c>
      <c r="W5" s="379" t="s">
        <v>610</v>
      </c>
      <c r="X5" s="379" t="s">
        <v>1111</v>
      </c>
      <c r="Y5" s="379" t="s">
        <v>569</v>
      </c>
      <c r="Z5" s="379" t="s">
        <v>1112</v>
      </c>
      <c r="AA5" s="379" t="s">
        <v>533</v>
      </c>
      <c r="AB5" s="379" t="s">
        <v>1730</v>
      </c>
      <c r="AC5" s="379" t="s">
        <v>1731</v>
      </c>
      <c r="AD5" s="379" t="s">
        <v>1313</v>
      </c>
      <c r="AE5" s="379" t="s">
        <v>18</v>
      </c>
      <c r="AF5" s="380" t="s">
        <v>1214</v>
      </c>
    </row>
    <row r="6" spans="1:32" ht="16.5" customHeight="1" x14ac:dyDescent="0.2">
      <c r="A6" s="371">
        <v>1</v>
      </c>
      <c r="B6" s="126" t="s">
        <v>1732</v>
      </c>
      <c r="C6" s="430">
        <v>26</v>
      </c>
      <c r="D6" s="430">
        <v>21</v>
      </c>
      <c r="E6" s="430">
        <v>3</v>
      </c>
      <c r="F6" s="430">
        <v>2</v>
      </c>
      <c r="G6" s="430">
        <v>85</v>
      </c>
      <c r="H6" s="430">
        <v>30</v>
      </c>
      <c r="I6" s="128">
        <v>45</v>
      </c>
      <c r="J6" s="435">
        <f>D6+E6+F6</f>
        <v>26</v>
      </c>
      <c r="K6" s="435">
        <f>D6*2+E6</f>
        <v>45</v>
      </c>
      <c r="L6" s="927" t="s">
        <v>2562</v>
      </c>
      <c r="M6" s="928"/>
      <c r="N6" s="928"/>
      <c r="O6" s="929"/>
      <c r="Q6" s="377" t="s">
        <v>541</v>
      </c>
      <c r="R6" s="10"/>
      <c r="S6" s="20"/>
      <c r="T6" s="20" t="s">
        <v>532</v>
      </c>
      <c r="U6" s="20"/>
      <c r="V6" s="20"/>
      <c r="W6" s="20"/>
      <c r="X6" s="20"/>
      <c r="Y6" s="20"/>
      <c r="Z6" s="20" t="s">
        <v>532</v>
      </c>
      <c r="AA6" s="20"/>
      <c r="AB6" s="20"/>
      <c r="AC6" s="20"/>
      <c r="AD6" s="20"/>
      <c r="AE6" s="20"/>
      <c r="AF6" s="21"/>
    </row>
    <row r="7" spans="1:32" ht="16.5" customHeight="1" x14ac:dyDescent="0.2">
      <c r="A7" s="370">
        <v>2</v>
      </c>
      <c r="B7" s="129" t="s">
        <v>1598</v>
      </c>
      <c r="C7" s="431">
        <v>26</v>
      </c>
      <c r="D7" s="431">
        <v>16</v>
      </c>
      <c r="E7" s="431">
        <v>5</v>
      </c>
      <c r="F7" s="431">
        <v>5</v>
      </c>
      <c r="G7" s="431">
        <v>71</v>
      </c>
      <c r="H7" s="431">
        <v>23</v>
      </c>
      <c r="I7" s="433">
        <v>37</v>
      </c>
      <c r="J7" s="435">
        <f t="shared" ref="J7:J81" si="0">D7+E7+F7</f>
        <v>26</v>
      </c>
      <c r="K7" s="435">
        <f t="shared" ref="K7:K81" si="1">D7*2+E7</f>
        <v>37</v>
      </c>
      <c r="L7" s="930"/>
      <c r="M7" s="931"/>
      <c r="N7" s="931"/>
      <c r="O7" s="932"/>
      <c r="Q7" s="377" t="s">
        <v>861</v>
      </c>
      <c r="R7" s="20"/>
      <c r="S7" s="10"/>
      <c r="T7" s="20" t="s">
        <v>532</v>
      </c>
      <c r="U7" s="20"/>
      <c r="V7" s="20"/>
      <c r="W7" s="20"/>
      <c r="X7" s="20"/>
      <c r="Y7" s="20"/>
      <c r="Z7" s="20"/>
      <c r="AA7" s="20" t="s">
        <v>1488</v>
      </c>
      <c r="AB7" s="20"/>
      <c r="AC7" s="20"/>
      <c r="AD7" s="20"/>
      <c r="AE7" s="20"/>
      <c r="AF7" s="21"/>
    </row>
    <row r="8" spans="1:32" ht="16.5" customHeight="1" x14ac:dyDescent="0.2">
      <c r="A8" s="370">
        <v>3</v>
      </c>
      <c r="B8" s="129" t="s">
        <v>1733</v>
      </c>
      <c r="C8" s="431">
        <v>26</v>
      </c>
      <c r="D8" s="431">
        <v>14</v>
      </c>
      <c r="E8" s="431">
        <v>9</v>
      </c>
      <c r="F8" s="431">
        <v>3</v>
      </c>
      <c r="G8" s="431">
        <v>55</v>
      </c>
      <c r="H8" s="431">
        <v>34</v>
      </c>
      <c r="I8" s="433">
        <v>37</v>
      </c>
      <c r="J8" s="435">
        <f t="shared" si="0"/>
        <v>26</v>
      </c>
      <c r="K8" s="435">
        <f t="shared" si="1"/>
        <v>37</v>
      </c>
      <c r="L8" s="930"/>
      <c r="M8" s="931"/>
      <c r="N8" s="931"/>
      <c r="O8" s="932"/>
      <c r="Q8" s="377" t="s">
        <v>862</v>
      </c>
      <c r="R8" s="20"/>
      <c r="S8" s="20" t="s">
        <v>532</v>
      </c>
      <c r="T8" s="10"/>
      <c r="U8" s="20"/>
      <c r="V8" s="20"/>
      <c r="W8" s="20"/>
      <c r="X8" s="20"/>
      <c r="Y8" s="20"/>
      <c r="Z8" s="20"/>
      <c r="AA8" s="354"/>
      <c r="AB8" s="20"/>
      <c r="AC8" s="354"/>
      <c r="AD8" s="20"/>
      <c r="AE8" s="20"/>
      <c r="AF8" s="21"/>
    </row>
    <row r="9" spans="1:32" ht="16.5" customHeight="1" x14ac:dyDescent="0.2">
      <c r="A9" s="370">
        <v>4</v>
      </c>
      <c r="B9" s="129" t="s">
        <v>1116</v>
      </c>
      <c r="C9" s="431">
        <v>26</v>
      </c>
      <c r="D9" s="431">
        <v>15</v>
      </c>
      <c r="E9" s="431">
        <v>4</v>
      </c>
      <c r="F9" s="431">
        <v>7</v>
      </c>
      <c r="G9" s="431">
        <v>50</v>
      </c>
      <c r="H9" s="431">
        <v>33</v>
      </c>
      <c r="I9" s="433">
        <v>34</v>
      </c>
      <c r="J9" s="435">
        <f t="shared" si="0"/>
        <v>26</v>
      </c>
      <c r="K9" s="435">
        <f t="shared" si="1"/>
        <v>34</v>
      </c>
      <c r="L9" s="930"/>
      <c r="M9" s="931"/>
      <c r="N9" s="931"/>
      <c r="O9" s="932"/>
      <c r="Q9" s="377" t="s">
        <v>405</v>
      </c>
      <c r="R9" s="20"/>
      <c r="S9" s="20"/>
      <c r="T9" s="20"/>
      <c r="U9" s="10"/>
      <c r="V9" s="20"/>
      <c r="W9" s="20" t="s">
        <v>532</v>
      </c>
      <c r="X9" s="20" t="s">
        <v>532</v>
      </c>
      <c r="Y9" s="20"/>
      <c r="Z9" s="20"/>
      <c r="AA9" s="20" t="s">
        <v>1207</v>
      </c>
      <c r="AB9" s="20"/>
      <c r="AC9" s="20"/>
      <c r="AD9" s="20"/>
      <c r="AE9" s="20"/>
      <c r="AF9" s="21"/>
    </row>
    <row r="10" spans="1:32" ht="16.5" customHeight="1" x14ac:dyDescent="0.2">
      <c r="A10" s="370">
        <v>5</v>
      </c>
      <c r="B10" s="129" t="s">
        <v>1596</v>
      </c>
      <c r="C10" s="431">
        <v>25</v>
      </c>
      <c r="D10" s="431">
        <v>14</v>
      </c>
      <c r="E10" s="431">
        <v>3</v>
      </c>
      <c r="F10" s="431">
        <v>8</v>
      </c>
      <c r="G10" s="431">
        <v>45</v>
      </c>
      <c r="H10" s="431">
        <v>28</v>
      </c>
      <c r="I10" s="433">
        <v>31</v>
      </c>
      <c r="J10" s="435">
        <f t="shared" si="0"/>
        <v>25</v>
      </c>
      <c r="K10" s="435">
        <f t="shared" si="1"/>
        <v>31</v>
      </c>
      <c r="L10" s="930"/>
      <c r="M10" s="931"/>
      <c r="N10" s="931"/>
      <c r="O10" s="932"/>
      <c r="Q10" s="377" t="s">
        <v>756</v>
      </c>
      <c r="R10" s="20"/>
      <c r="S10" s="20"/>
      <c r="T10" s="20"/>
      <c r="U10" s="20" t="s">
        <v>532</v>
      </c>
      <c r="V10" s="10"/>
      <c r="W10" s="20"/>
      <c r="X10" s="20"/>
      <c r="Y10" s="20"/>
      <c r="Z10" s="20"/>
      <c r="AA10" s="20"/>
      <c r="AB10" s="20"/>
      <c r="AC10" s="20"/>
      <c r="AD10" s="20"/>
      <c r="AE10" s="20"/>
      <c r="AF10" s="21"/>
    </row>
    <row r="11" spans="1:32" ht="16.5" customHeight="1" x14ac:dyDescent="0.2">
      <c r="A11" s="370">
        <v>6</v>
      </c>
      <c r="B11" s="129" t="s">
        <v>1734</v>
      </c>
      <c r="C11" s="431">
        <v>26</v>
      </c>
      <c r="D11" s="431">
        <v>13</v>
      </c>
      <c r="E11" s="431">
        <v>3</v>
      </c>
      <c r="F11" s="431">
        <v>10</v>
      </c>
      <c r="G11" s="431">
        <v>49</v>
      </c>
      <c r="H11" s="431">
        <v>35</v>
      </c>
      <c r="I11" s="433">
        <v>29</v>
      </c>
      <c r="J11" s="435">
        <f t="shared" si="0"/>
        <v>26</v>
      </c>
      <c r="K11" s="435">
        <f t="shared" si="1"/>
        <v>29</v>
      </c>
      <c r="L11" s="930"/>
      <c r="M11" s="931"/>
      <c r="N11" s="931"/>
      <c r="O11" s="932"/>
      <c r="Q11" s="377" t="s">
        <v>610</v>
      </c>
      <c r="R11" s="20"/>
      <c r="S11" s="20"/>
      <c r="T11" s="20"/>
      <c r="U11" s="20"/>
      <c r="V11" s="20"/>
      <c r="W11" s="10"/>
      <c r="X11" s="20"/>
      <c r="Y11" s="20"/>
      <c r="Z11" s="20"/>
      <c r="AA11" s="20"/>
      <c r="AB11" s="20"/>
      <c r="AC11" s="20"/>
      <c r="AD11" s="20"/>
      <c r="AE11" s="20"/>
      <c r="AF11" s="21"/>
    </row>
    <row r="12" spans="1:32" ht="16.5" customHeight="1" x14ac:dyDescent="0.2">
      <c r="A12" s="370">
        <v>7</v>
      </c>
      <c r="B12" s="129" t="s">
        <v>1735</v>
      </c>
      <c r="C12" s="431">
        <v>26</v>
      </c>
      <c r="D12" s="431">
        <v>10</v>
      </c>
      <c r="E12" s="431">
        <v>4</v>
      </c>
      <c r="F12" s="431">
        <v>12</v>
      </c>
      <c r="G12" s="431">
        <v>54</v>
      </c>
      <c r="H12" s="431">
        <v>47</v>
      </c>
      <c r="I12" s="433">
        <v>24</v>
      </c>
      <c r="J12" s="435">
        <f t="shared" si="0"/>
        <v>26</v>
      </c>
      <c r="K12" s="435">
        <f t="shared" si="1"/>
        <v>24</v>
      </c>
      <c r="L12" s="930"/>
      <c r="M12" s="931"/>
      <c r="N12" s="931"/>
      <c r="O12" s="932"/>
      <c r="Q12" s="377" t="s">
        <v>1111</v>
      </c>
      <c r="R12" s="20"/>
      <c r="S12" s="20"/>
      <c r="T12" s="20"/>
      <c r="U12" s="20" t="s">
        <v>532</v>
      </c>
      <c r="V12" s="20"/>
      <c r="W12" s="20"/>
      <c r="X12" s="10"/>
      <c r="Y12" s="20"/>
      <c r="Z12" s="20" t="s">
        <v>532</v>
      </c>
      <c r="AA12" s="20" t="s">
        <v>1539</v>
      </c>
      <c r="AB12" s="20"/>
      <c r="AC12" s="20"/>
      <c r="AD12" s="20"/>
      <c r="AE12" s="20"/>
      <c r="AF12" s="21"/>
    </row>
    <row r="13" spans="1:32" ht="16.5" customHeight="1" x14ac:dyDescent="0.2">
      <c r="A13" s="370">
        <v>8</v>
      </c>
      <c r="B13" s="129" t="s">
        <v>1736</v>
      </c>
      <c r="C13" s="431">
        <v>26</v>
      </c>
      <c r="D13" s="431">
        <v>8</v>
      </c>
      <c r="E13" s="431">
        <v>8</v>
      </c>
      <c r="F13" s="431">
        <v>10</v>
      </c>
      <c r="G13" s="431">
        <v>37</v>
      </c>
      <c r="H13" s="431">
        <v>51</v>
      </c>
      <c r="I13" s="433">
        <v>24</v>
      </c>
      <c r="J13" s="435">
        <f t="shared" si="0"/>
        <v>26</v>
      </c>
      <c r="K13" s="435">
        <f t="shared" si="1"/>
        <v>24</v>
      </c>
      <c r="L13" s="930"/>
      <c r="M13" s="931"/>
      <c r="N13" s="931"/>
      <c r="O13" s="932"/>
      <c r="Q13" s="377" t="s">
        <v>569</v>
      </c>
      <c r="R13" s="20"/>
      <c r="S13" s="20"/>
      <c r="T13" s="20"/>
      <c r="U13" s="20"/>
      <c r="V13" s="20"/>
      <c r="W13" s="20"/>
      <c r="X13" s="20"/>
      <c r="Y13" s="10"/>
      <c r="Z13" s="20" t="s">
        <v>532</v>
      </c>
      <c r="AA13" s="20" t="s">
        <v>1496</v>
      </c>
      <c r="AB13" s="20"/>
      <c r="AC13" s="20"/>
      <c r="AD13" s="20"/>
      <c r="AE13" s="20"/>
      <c r="AF13" s="21"/>
    </row>
    <row r="14" spans="1:32" ht="16.5" customHeight="1" x14ac:dyDescent="0.2">
      <c r="A14" s="370">
        <v>9</v>
      </c>
      <c r="B14" s="129" t="s">
        <v>1737</v>
      </c>
      <c r="C14" s="431">
        <v>26</v>
      </c>
      <c r="D14" s="431">
        <v>10</v>
      </c>
      <c r="E14" s="431">
        <v>3</v>
      </c>
      <c r="F14" s="431">
        <v>13</v>
      </c>
      <c r="G14" s="431">
        <v>38</v>
      </c>
      <c r="H14" s="431">
        <v>46</v>
      </c>
      <c r="I14" s="433">
        <v>23</v>
      </c>
      <c r="J14" s="435">
        <f t="shared" si="0"/>
        <v>26</v>
      </c>
      <c r="K14" s="435">
        <f t="shared" si="1"/>
        <v>23</v>
      </c>
      <c r="L14" s="930"/>
      <c r="M14" s="931"/>
      <c r="N14" s="931"/>
      <c r="O14" s="932"/>
      <c r="Q14" s="377" t="s">
        <v>1112</v>
      </c>
      <c r="R14" s="20"/>
      <c r="S14" s="20"/>
      <c r="T14" s="20"/>
      <c r="U14" s="20"/>
      <c r="V14" s="20"/>
      <c r="W14" s="20"/>
      <c r="X14" s="20"/>
      <c r="Y14" s="20" t="s">
        <v>532</v>
      </c>
      <c r="Z14" s="10"/>
      <c r="AA14" s="20" t="s">
        <v>844</v>
      </c>
      <c r="AB14" s="20"/>
      <c r="AC14" s="20"/>
      <c r="AD14" s="20"/>
      <c r="AE14" s="20"/>
      <c r="AF14" s="21"/>
    </row>
    <row r="15" spans="1:32" ht="16.5" customHeight="1" x14ac:dyDescent="0.2">
      <c r="A15" s="370">
        <v>10</v>
      </c>
      <c r="B15" s="129" t="s">
        <v>1738</v>
      </c>
      <c r="C15" s="431">
        <v>25</v>
      </c>
      <c r="D15" s="431">
        <v>7</v>
      </c>
      <c r="E15" s="431">
        <v>8</v>
      </c>
      <c r="F15" s="431">
        <v>10</v>
      </c>
      <c r="G15" s="431">
        <v>45</v>
      </c>
      <c r="H15" s="431">
        <v>51</v>
      </c>
      <c r="I15" s="433">
        <v>22</v>
      </c>
      <c r="J15" s="435">
        <f t="shared" si="0"/>
        <v>25</v>
      </c>
      <c r="K15" s="435">
        <f t="shared" si="1"/>
        <v>22</v>
      </c>
      <c r="L15" s="930"/>
      <c r="M15" s="931"/>
      <c r="N15" s="931"/>
      <c r="O15" s="932"/>
      <c r="Q15" s="377" t="s">
        <v>533</v>
      </c>
      <c r="R15" s="20" t="s">
        <v>1490</v>
      </c>
      <c r="S15" s="20" t="s">
        <v>844</v>
      </c>
      <c r="T15" s="354"/>
      <c r="U15" s="20" t="s">
        <v>1597</v>
      </c>
      <c r="V15" s="20" t="s">
        <v>1493</v>
      </c>
      <c r="W15" s="20" t="s">
        <v>1493</v>
      </c>
      <c r="X15" s="20" t="s">
        <v>1601</v>
      </c>
      <c r="Y15" s="20" t="s">
        <v>23</v>
      </c>
      <c r="Z15" s="20" t="s">
        <v>1493</v>
      </c>
      <c r="AA15" s="10"/>
      <c r="AB15" s="20" t="s">
        <v>1645</v>
      </c>
      <c r="AC15" s="20" t="s">
        <v>1739</v>
      </c>
      <c r="AD15" s="20"/>
      <c r="AE15" s="20" t="s">
        <v>1487</v>
      </c>
      <c r="AF15" s="21" t="s">
        <v>1490</v>
      </c>
    </row>
    <row r="16" spans="1:32" ht="16.5" customHeight="1" x14ac:dyDescent="0.2">
      <c r="A16" s="370">
        <v>11</v>
      </c>
      <c r="B16" s="129" t="s">
        <v>174</v>
      </c>
      <c r="C16" s="431">
        <v>21</v>
      </c>
      <c r="D16" s="431">
        <v>6</v>
      </c>
      <c r="E16" s="431">
        <v>6</v>
      </c>
      <c r="F16" s="431">
        <v>9</v>
      </c>
      <c r="G16" s="431">
        <v>28</v>
      </c>
      <c r="H16" s="431">
        <v>50</v>
      </c>
      <c r="I16" s="978">
        <v>18</v>
      </c>
      <c r="J16" s="435">
        <f t="shared" si="0"/>
        <v>21</v>
      </c>
      <c r="K16" s="435">
        <f t="shared" si="1"/>
        <v>18</v>
      </c>
      <c r="L16" s="930"/>
      <c r="M16" s="931"/>
      <c r="N16" s="931"/>
      <c r="O16" s="932"/>
      <c r="Q16" s="377" t="s">
        <v>1730</v>
      </c>
      <c r="R16" s="20"/>
      <c r="S16" s="20"/>
      <c r="T16" s="20"/>
      <c r="U16" s="20"/>
      <c r="V16" s="20"/>
      <c r="W16" s="20"/>
      <c r="X16" s="20"/>
      <c r="Y16" s="20"/>
      <c r="Z16" s="20"/>
      <c r="AA16" s="20" t="s">
        <v>1540</v>
      </c>
      <c r="AB16" s="10"/>
      <c r="AC16" s="20"/>
      <c r="AD16" s="20"/>
      <c r="AE16" s="20"/>
      <c r="AF16" s="21"/>
    </row>
    <row r="17" spans="1:34" ht="16.5" customHeight="1" x14ac:dyDescent="0.2">
      <c r="A17" s="370" t="s">
        <v>533</v>
      </c>
      <c r="B17" s="129" t="s">
        <v>872</v>
      </c>
      <c r="C17" s="431">
        <v>5</v>
      </c>
      <c r="D17" s="431">
        <v>0</v>
      </c>
      <c r="E17" s="431">
        <v>0</v>
      </c>
      <c r="F17" s="431">
        <v>5</v>
      </c>
      <c r="G17" s="431">
        <v>5</v>
      </c>
      <c r="H17" s="431">
        <v>23</v>
      </c>
      <c r="I17" s="1027"/>
      <c r="J17" s="435">
        <f>D17+E17+F17</f>
        <v>5</v>
      </c>
      <c r="K17" s="435">
        <f>D17*2+E17</f>
        <v>0</v>
      </c>
      <c r="L17" s="930"/>
      <c r="M17" s="931"/>
      <c r="N17" s="931"/>
      <c r="O17" s="932"/>
      <c r="Q17" s="377" t="s">
        <v>1731</v>
      </c>
      <c r="R17" s="20"/>
      <c r="S17" s="20"/>
      <c r="T17" s="354"/>
      <c r="U17" s="20"/>
      <c r="V17" s="20"/>
      <c r="W17" s="20"/>
      <c r="X17" s="20"/>
      <c r="Y17" s="20"/>
      <c r="Z17" s="20"/>
      <c r="AA17" s="20" t="s">
        <v>1207</v>
      </c>
      <c r="AB17" s="20"/>
      <c r="AC17" s="10"/>
      <c r="AD17" s="20"/>
      <c r="AE17" s="20"/>
      <c r="AF17" s="21"/>
    </row>
    <row r="18" spans="1:34" ht="16.5" customHeight="1" x14ac:dyDescent="0.2">
      <c r="A18" s="370">
        <v>12</v>
      </c>
      <c r="B18" s="129" t="s">
        <v>1740</v>
      </c>
      <c r="C18" s="431">
        <v>26</v>
      </c>
      <c r="D18" s="431">
        <v>6</v>
      </c>
      <c r="E18" s="431">
        <v>5</v>
      </c>
      <c r="F18" s="431">
        <v>15</v>
      </c>
      <c r="G18" s="431">
        <v>38</v>
      </c>
      <c r="H18" s="431">
        <v>50</v>
      </c>
      <c r="I18" s="433">
        <v>17</v>
      </c>
      <c r="J18" s="435">
        <f t="shared" si="0"/>
        <v>26</v>
      </c>
      <c r="K18" s="435">
        <f t="shared" si="1"/>
        <v>17</v>
      </c>
      <c r="L18" s="930"/>
      <c r="M18" s="931"/>
      <c r="N18" s="931"/>
      <c r="O18" s="932"/>
      <c r="Q18" s="377" t="s">
        <v>1313</v>
      </c>
      <c r="R18" s="20"/>
      <c r="S18" s="20"/>
      <c r="T18" s="20"/>
      <c r="U18" s="20"/>
      <c r="V18" s="20"/>
      <c r="W18" s="20"/>
      <c r="X18" s="20"/>
      <c r="Y18" s="20"/>
      <c r="Z18" s="20"/>
      <c r="AA18" s="20" t="s">
        <v>1490</v>
      </c>
      <c r="AB18" s="20"/>
      <c r="AC18" s="20"/>
      <c r="AD18" s="10"/>
      <c r="AE18" s="20"/>
      <c r="AF18" s="21" t="s">
        <v>532</v>
      </c>
    </row>
    <row r="19" spans="1:34" ht="16.5" customHeight="1" x14ac:dyDescent="0.2">
      <c r="A19" s="370">
        <v>13</v>
      </c>
      <c r="B19" s="129" t="s">
        <v>1741</v>
      </c>
      <c r="C19" s="431">
        <v>26</v>
      </c>
      <c r="D19" s="431">
        <v>5</v>
      </c>
      <c r="E19" s="431">
        <v>7</v>
      </c>
      <c r="F19" s="431">
        <v>14</v>
      </c>
      <c r="G19" s="431">
        <v>36</v>
      </c>
      <c r="H19" s="431">
        <v>52</v>
      </c>
      <c r="I19" s="433">
        <v>17</v>
      </c>
      <c r="J19" s="435">
        <f t="shared" si="0"/>
        <v>26</v>
      </c>
      <c r="K19" s="435">
        <f t="shared" si="1"/>
        <v>17</v>
      </c>
      <c r="L19" s="930"/>
      <c r="M19" s="931"/>
      <c r="N19" s="931"/>
      <c r="O19" s="932"/>
      <c r="Q19" s="377" t="s">
        <v>18</v>
      </c>
      <c r="R19" s="20"/>
      <c r="S19" s="20"/>
      <c r="T19" s="20"/>
      <c r="U19" s="20"/>
      <c r="V19" s="20"/>
      <c r="W19" s="20"/>
      <c r="X19" s="20"/>
      <c r="Y19" s="20"/>
      <c r="Z19" s="20"/>
      <c r="AA19" s="20" t="s">
        <v>1210</v>
      </c>
      <c r="AB19" s="20"/>
      <c r="AC19" s="20"/>
      <c r="AD19" s="20"/>
      <c r="AE19" s="10"/>
      <c r="AF19" s="21" t="s">
        <v>532</v>
      </c>
    </row>
    <row r="20" spans="1:34" ht="16.5" customHeight="1" thickBot="1" x14ac:dyDescent="0.25">
      <c r="A20" s="372">
        <v>14</v>
      </c>
      <c r="B20" s="130" t="s">
        <v>1608</v>
      </c>
      <c r="C20" s="432">
        <v>26</v>
      </c>
      <c r="D20" s="432">
        <v>0</v>
      </c>
      <c r="E20" s="432">
        <v>3</v>
      </c>
      <c r="F20" s="432">
        <v>23</v>
      </c>
      <c r="G20" s="432">
        <v>11</v>
      </c>
      <c r="H20" s="432">
        <v>88</v>
      </c>
      <c r="I20" s="434">
        <v>3</v>
      </c>
      <c r="J20" s="435">
        <f t="shared" si="0"/>
        <v>26</v>
      </c>
      <c r="K20" s="435">
        <f t="shared" si="1"/>
        <v>3</v>
      </c>
      <c r="L20" s="933"/>
      <c r="M20" s="934"/>
      <c r="N20" s="934"/>
      <c r="O20" s="935"/>
      <c r="Q20" s="378" t="s">
        <v>1214</v>
      </c>
      <c r="R20" s="23"/>
      <c r="S20" s="23"/>
      <c r="T20" s="23"/>
      <c r="U20" s="23"/>
      <c r="V20" s="23"/>
      <c r="W20" s="23"/>
      <c r="X20" s="23"/>
      <c r="Y20" s="23"/>
      <c r="Z20" s="23"/>
      <c r="AA20" s="23"/>
      <c r="AB20" s="23"/>
      <c r="AC20" s="23"/>
      <c r="AD20" s="23"/>
      <c r="AE20" s="23" t="s">
        <v>532</v>
      </c>
      <c r="AF20" s="15"/>
    </row>
    <row r="21" spans="1:34" ht="16.5" customHeight="1" x14ac:dyDescent="0.2">
      <c r="C21" s="435">
        <f t="shared" ref="C21:I21" si="2">SUM(C6:C20)</f>
        <v>362</v>
      </c>
      <c r="D21" s="435">
        <f t="shared" si="2"/>
        <v>145</v>
      </c>
      <c r="E21" s="435">
        <f t="shared" si="2"/>
        <v>71</v>
      </c>
      <c r="F21" s="435">
        <f t="shared" si="2"/>
        <v>146</v>
      </c>
      <c r="G21" s="435">
        <f t="shared" si="2"/>
        <v>647</v>
      </c>
      <c r="H21" s="435">
        <f t="shared" si="2"/>
        <v>641</v>
      </c>
      <c r="I21" s="435">
        <f t="shared" si="2"/>
        <v>361</v>
      </c>
      <c r="J21" s="435">
        <f t="shared" si="0"/>
        <v>362</v>
      </c>
      <c r="K21" s="435">
        <f t="shared" si="1"/>
        <v>361</v>
      </c>
    </row>
    <row r="22" spans="1:34" ht="16.5" customHeight="1" thickBot="1" x14ac:dyDescent="0.25"/>
    <row r="23" spans="1:34" ht="16.5" customHeight="1" thickBot="1" x14ac:dyDescent="0.25">
      <c r="A23" s="1043" t="s">
        <v>698</v>
      </c>
      <c r="B23" s="1044"/>
      <c r="C23" s="1044"/>
      <c r="D23" s="1044"/>
      <c r="E23" s="1044"/>
      <c r="F23" s="1045"/>
      <c r="G23" s="1040" t="s">
        <v>1728</v>
      </c>
      <c r="H23" s="1041"/>
      <c r="I23" s="1042"/>
      <c r="L23" s="986" t="s">
        <v>588</v>
      </c>
      <c r="M23" s="987"/>
      <c r="N23" s="987"/>
      <c r="O23" s="988"/>
    </row>
    <row r="24" spans="1:34" ht="16.5" customHeight="1" thickBot="1" x14ac:dyDescent="0.25">
      <c r="A24" s="373" t="s">
        <v>496</v>
      </c>
      <c r="B24" s="227" t="s">
        <v>497</v>
      </c>
      <c r="C24" s="374" t="s">
        <v>498</v>
      </c>
      <c r="D24" s="374" t="s">
        <v>499</v>
      </c>
      <c r="E24" s="374" t="s">
        <v>500</v>
      </c>
      <c r="F24" s="374" t="s">
        <v>501</v>
      </c>
      <c r="G24" s="375" t="s">
        <v>502</v>
      </c>
      <c r="H24" s="375" t="s">
        <v>503</v>
      </c>
      <c r="I24" s="376" t="s">
        <v>504</v>
      </c>
      <c r="L24" s="989"/>
      <c r="M24" s="990"/>
      <c r="N24" s="990"/>
      <c r="O24" s="991"/>
      <c r="Q24" s="24" t="s">
        <v>1729</v>
      </c>
      <c r="R24" s="379" t="s">
        <v>503</v>
      </c>
      <c r="S24" s="379" t="s">
        <v>716</v>
      </c>
      <c r="T24" s="379" t="s">
        <v>541</v>
      </c>
      <c r="U24" s="379" t="s">
        <v>901</v>
      </c>
      <c r="V24" s="379" t="s">
        <v>564</v>
      </c>
      <c r="W24" s="379" t="s">
        <v>700</v>
      </c>
      <c r="X24" s="379" t="s">
        <v>566</v>
      </c>
      <c r="Y24" s="379" t="s">
        <v>514</v>
      </c>
      <c r="Z24" s="379" t="s">
        <v>544</v>
      </c>
      <c r="AA24" s="379" t="s">
        <v>768</v>
      </c>
      <c r="AB24" s="379" t="s">
        <v>777</v>
      </c>
      <c r="AC24" s="379" t="s">
        <v>1684</v>
      </c>
      <c r="AD24" s="379" t="s">
        <v>769</v>
      </c>
      <c r="AE24" s="379" t="s">
        <v>704</v>
      </c>
      <c r="AF24" s="379" t="s">
        <v>703</v>
      </c>
      <c r="AG24" s="380" t="s">
        <v>547</v>
      </c>
      <c r="AH24" s="425"/>
    </row>
    <row r="25" spans="1:34" ht="16.5" customHeight="1" x14ac:dyDescent="0.2">
      <c r="A25" s="441">
        <v>1</v>
      </c>
      <c r="B25" s="126" t="s">
        <v>1120</v>
      </c>
      <c r="C25" s="430">
        <v>30</v>
      </c>
      <c r="D25" s="430">
        <v>22</v>
      </c>
      <c r="E25" s="430">
        <v>4</v>
      </c>
      <c r="F25" s="430">
        <v>4</v>
      </c>
      <c r="G25" s="430">
        <v>84</v>
      </c>
      <c r="H25" s="430">
        <v>31</v>
      </c>
      <c r="I25" s="128">
        <v>48</v>
      </c>
      <c r="J25" s="435">
        <f t="shared" si="0"/>
        <v>30</v>
      </c>
      <c r="K25" s="435">
        <f t="shared" si="1"/>
        <v>48</v>
      </c>
      <c r="L25" s="927" t="s">
        <v>54</v>
      </c>
      <c r="M25" s="928"/>
      <c r="N25" s="928"/>
      <c r="O25" s="929"/>
      <c r="Q25" s="377" t="s">
        <v>503</v>
      </c>
      <c r="R25" s="10"/>
      <c r="S25" s="20"/>
      <c r="T25" s="20"/>
      <c r="U25" s="20"/>
      <c r="V25" s="20"/>
      <c r="W25" s="20"/>
      <c r="X25" s="20"/>
      <c r="Y25" s="20"/>
      <c r="Z25" s="20"/>
      <c r="AA25" s="20"/>
      <c r="AB25" s="20"/>
      <c r="AC25" s="20"/>
      <c r="AD25" s="20"/>
      <c r="AE25" s="20"/>
      <c r="AF25" s="20"/>
      <c r="AG25" s="21"/>
      <c r="AH25" s="425"/>
    </row>
    <row r="26" spans="1:34" ht="16.5" customHeight="1" x14ac:dyDescent="0.2">
      <c r="A26" s="370">
        <v>2</v>
      </c>
      <c r="B26" s="129" t="s">
        <v>558</v>
      </c>
      <c r="C26" s="431">
        <v>30</v>
      </c>
      <c r="D26" s="431">
        <v>20</v>
      </c>
      <c r="E26" s="431">
        <v>5</v>
      </c>
      <c r="F26" s="431">
        <v>5</v>
      </c>
      <c r="G26" s="431">
        <v>74</v>
      </c>
      <c r="H26" s="431">
        <v>30</v>
      </c>
      <c r="I26" s="433">
        <v>45</v>
      </c>
      <c r="J26" s="435">
        <f t="shared" si="0"/>
        <v>30</v>
      </c>
      <c r="K26" s="435">
        <f t="shared" si="1"/>
        <v>45</v>
      </c>
      <c r="L26" s="930"/>
      <c r="M26" s="931"/>
      <c r="N26" s="931"/>
      <c r="O26" s="932"/>
      <c r="Q26" s="377" t="s">
        <v>716</v>
      </c>
      <c r="R26" s="20"/>
      <c r="S26" s="10"/>
      <c r="T26" s="20"/>
      <c r="U26" s="20"/>
      <c r="V26" s="20"/>
      <c r="W26" s="20"/>
      <c r="X26" s="20"/>
      <c r="Y26" s="20"/>
      <c r="Z26" s="20"/>
      <c r="AA26" s="20"/>
      <c r="AB26" s="20"/>
      <c r="AC26" s="20"/>
      <c r="AD26" s="20"/>
      <c r="AE26" s="20"/>
      <c r="AF26" s="20"/>
      <c r="AG26" s="21"/>
      <c r="AH26" s="425"/>
    </row>
    <row r="27" spans="1:34" ht="16.5" customHeight="1" x14ac:dyDescent="0.2">
      <c r="A27" s="370">
        <v>3</v>
      </c>
      <c r="B27" s="129" t="s">
        <v>1431</v>
      </c>
      <c r="C27" s="431">
        <v>30</v>
      </c>
      <c r="D27" s="431">
        <v>18</v>
      </c>
      <c r="E27" s="431">
        <v>4</v>
      </c>
      <c r="F27" s="431">
        <v>8</v>
      </c>
      <c r="G27" s="431">
        <v>63</v>
      </c>
      <c r="H27" s="431">
        <v>30</v>
      </c>
      <c r="I27" s="433">
        <v>40</v>
      </c>
      <c r="J27" s="435">
        <f t="shared" si="0"/>
        <v>30</v>
      </c>
      <c r="K27" s="435">
        <f t="shared" si="1"/>
        <v>40</v>
      </c>
      <c r="L27" s="930"/>
      <c r="M27" s="931"/>
      <c r="N27" s="931"/>
      <c r="O27" s="932"/>
      <c r="Q27" s="377" t="s">
        <v>541</v>
      </c>
      <c r="R27" s="20"/>
      <c r="S27" s="20"/>
      <c r="T27" s="10"/>
      <c r="U27" s="20"/>
      <c r="V27" s="20" t="s">
        <v>532</v>
      </c>
      <c r="W27" s="20"/>
      <c r="X27" s="20"/>
      <c r="Y27" s="20"/>
      <c r="Z27" s="20"/>
      <c r="AA27" s="20"/>
      <c r="AB27" s="20" t="s">
        <v>532</v>
      </c>
      <c r="AC27" s="20"/>
      <c r="AD27" s="20"/>
      <c r="AE27" s="20"/>
      <c r="AF27" s="20"/>
      <c r="AG27" s="21"/>
      <c r="AH27" s="425"/>
    </row>
    <row r="28" spans="1:34" ht="16.5" customHeight="1" x14ac:dyDescent="0.2">
      <c r="A28" s="370">
        <v>4</v>
      </c>
      <c r="B28" s="129" t="s">
        <v>781</v>
      </c>
      <c r="C28" s="431">
        <v>30</v>
      </c>
      <c r="D28" s="431">
        <v>14</v>
      </c>
      <c r="E28" s="431">
        <v>9</v>
      </c>
      <c r="F28" s="431">
        <v>7</v>
      </c>
      <c r="G28" s="431">
        <v>61</v>
      </c>
      <c r="H28" s="431">
        <v>32</v>
      </c>
      <c r="I28" s="433">
        <v>37</v>
      </c>
      <c r="J28" s="435">
        <f t="shared" si="0"/>
        <v>30</v>
      </c>
      <c r="K28" s="435">
        <f t="shared" si="1"/>
        <v>37</v>
      </c>
      <c r="L28" s="930"/>
      <c r="M28" s="931"/>
      <c r="N28" s="931"/>
      <c r="O28" s="932"/>
      <c r="Q28" s="377" t="s">
        <v>901</v>
      </c>
      <c r="R28" s="20"/>
      <c r="S28" s="20"/>
      <c r="T28" s="20"/>
      <c r="U28" s="10"/>
      <c r="V28" s="20" t="s">
        <v>532</v>
      </c>
      <c r="W28" s="20"/>
      <c r="X28" s="20"/>
      <c r="Y28" s="20"/>
      <c r="Z28" s="20"/>
      <c r="AA28" s="20"/>
      <c r="AB28" s="20"/>
      <c r="AC28" s="20"/>
      <c r="AD28" s="20"/>
      <c r="AE28" s="20"/>
      <c r="AF28" s="20"/>
      <c r="AG28" s="21"/>
      <c r="AH28" s="425"/>
    </row>
    <row r="29" spans="1:34" ht="16.5" customHeight="1" x14ac:dyDescent="0.2">
      <c r="A29" s="370">
        <v>5</v>
      </c>
      <c r="B29" s="129" t="s">
        <v>1742</v>
      </c>
      <c r="C29" s="431">
        <v>30</v>
      </c>
      <c r="D29" s="431">
        <v>15</v>
      </c>
      <c r="E29" s="431">
        <v>5</v>
      </c>
      <c r="F29" s="431">
        <v>10</v>
      </c>
      <c r="G29" s="431">
        <v>62</v>
      </c>
      <c r="H29" s="431">
        <v>36</v>
      </c>
      <c r="I29" s="433">
        <v>35</v>
      </c>
      <c r="J29" s="435">
        <f t="shared" si="0"/>
        <v>30</v>
      </c>
      <c r="K29" s="435">
        <f t="shared" si="1"/>
        <v>35</v>
      </c>
      <c r="L29" s="930"/>
      <c r="M29" s="931"/>
      <c r="N29" s="931"/>
      <c r="O29" s="932"/>
      <c r="Q29" s="377" t="s">
        <v>564</v>
      </c>
      <c r="R29" s="20"/>
      <c r="S29" s="20"/>
      <c r="T29" s="20"/>
      <c r="U29" s="20" t="s">
        <v>532</v>
      </c>
      <c r="V29" s="10"/>
      <c r="W29" s="20"/>
      <c r="X29" s="20"/>
      <c r="Y29" s="20"/>
      <c r="Z29" s="20"/>
      <c r="AA29" s="20"/>
      <c r="AB29" s="20"/>
      <c r="AC29" s="20"/>
      <c r="AD29" s="20"/>
      <c r="AE29" s="20"/>
      <c r="AF29" s="20"/>
      <c r="AG29" s="21"/>
      <c r="AH29" s="425"/>
    </row>
    <row r="30" spans="1:34" ht="16.5" customHeight="1" x14ac:dyDescent="0.2">
      <c r="A30" s="370">
        <v>6</v>
      </c>
      <c r="B30" s="129" t="s">
        <v>551</v>
      </c>
      <c r="C30" s="431">
        <v>30</v>
      </c>
      <c r="D30" s="431">
        <v>12</v>
      </c>
      <c r="E30" s="431">
        <v>10</v>
      </c>
      <c r="F30" s="431">
        <v>8</v>
      </c>
      <c r="G30" s="431">
        <v>56</v>
      </c>
      <c r="H30" s="431">
        <v>47</v>
      </c>
      <c r="I30" s="433">
        <v>34</v>
      </c>
      <c r="J30" s="435">
        <f t="shared" si="0"/>
        <v>30</v>
      </c>
      <c r="K30" s="435">
        <f t="shared" si="1"/>
        <v>34</v>
      </c>
      <c r="L30" s="930"/>
      <c r="M30" s="931"/>
      <c r="N30" s="931"/>
      <c r="O30" s="932"/>
      <c r="Q30" s="377" t="s">
        <v>700</v>
      </c>
      <c r="R30" s="20"/>
      <c r="S30" s="20"/>
      <c r="T30" s="20"/>
      <c r="U30" s="20"/>
      <c r="V30" s="20"/>
      <c r="W30" s="10"/>
      <c r="X30" s="20"/>
      <c r="Y30" s="20" t="s">
        <v>532</v>
      </c>
      <c r="Z30" s="20" t="s">
        <v>532</v>
      </c>
      <c r="AA30" s="20"/>
      <c r="AB30" s="20"/>
      <c r="AC30" s="20"/>
      <c r="AD30" s="20"/>
      <c r="AE30" s="20"/>
      <c r="AF30" s="20"/>
      <c r="AG30" s="21"/>
      <c r="AH30" s="425"/>
    </row>
    <row r="31" spans="1:34" ht="16.5" customHeight="1" x14ac:dyDescent="0.2">
      <c r="A31" s="370">
        <v>7</v>
      </c>
      <c r="B31" s="129" t="s">
        <v>28</v>
      </c>
      <c r="C31" s="431">
        <v>30</v>
      </c>
      <c r="D31" s="431">
        <v>15</v>
      </c>
      <c r="E31" s="431">
        <v>2</v>
      </c>
      <c r="F31" s="431">
        <v>13</v>
      </c>
      <c r="G31" s="431">
        <v>59</v>
      </c>
      <c r="H31" s="431">
        <v>64</v>
      </c>
      <c r="I31" s="433">
        <v>32</v>
      </c>
      <c r="J31" s="435">
        <f t="shared" si="0"/>
        <v>30</v>
      </c>
      <c r="K31" s="435">
        <f t="shared" si="1"/>
        <v>32</v>
      </c>
      <c r="L31" s="930"/>
      <c r="M31" s="931"/>
      <c r="N31" s="931"/>
      <c r="O31" s="932"/>
      <c r="Q31" s="377" t="s">
        <v>566</v>
      </c>
      <c r="R31" s="20"/>
      <c r="S31" s="20"/>
      <c r="T31" s="20"/>
      <c r="U31" s="20"/>
      <c r="V31" s="20"/>
      <c r="W31" s="20" t="s">
        <v>532</v>
      </c>
      <c r="X31" s="10"/>
      <c r="Y31" s="20"/>
      <c r="Z31" s="20"/>
      <c r="AA31" s="20"/>
      <c r="AB31" s="20"/>
      <c r="AC31" s="20"/>
      <c r="AD31" s="20" t="s">
        <v>532</v>
      </c>
      <c r="AE31" s="20"/>
      <c r="AF31" s="20"/>
      <c r="AG31" s="21"/>
      <c r="AH31" s="425"/>
    </row>
    <row r="32" spans="1:34" ht="16.5" customHeight="1" x14ac:dyDescent="0.2">
      <c r="A32" s="370">
        <v>8</v>
      </c>
      <c r="B32" s="129" t="s">
        <v>554</v>
      </c>
      <c r="C32" s="431">
        <v>30</v>
      </c>
      <c r="D32" s="431">
        <v>11</v>
      </c>
      <c r="E32" s="431">
        <v>7</v>
      </c>
      <c r="F32" s="431">
        <v>12</v>
      </c>
      <c r="G32" s="431">
        <v>60</v>
      </c>
      <c r="H32" s="431">
        <v>65</v>
      </c>
      <c r="I32" s="433">
        <v>29</v>
      </c>
      <c r="J32" s="435">
        <f t="shared" si="0"/>
        <v>30</v>
      </c>
      <c r="K32" s="435">
        <f t="shared" si="1"/>
        <v>29</v>
      </c>
      <c r="L32" s="930"/>
      <c r="M32" s="931"/>
      <c r="N32" s="931"/>
      <c r="O32" s="932"/>
      <c r="Q32" s="377" t="s">
        <v>514</v>
      </c>
      <c r="R32" s="20"/>
      <c r="S32" s="20"/>
      <c r="T32" s="20"/>
      <c r="U32" s="20"/>
      <c r="V32" s="20"/>
      <c r="W32" s="20"/>
      <c r="X32" s="20"/>
      <c r="Y32" s="10"/>
      <c r="Z32" s="20"/>
      <c r="AA32" s="20"/>
      <c r="AB32" s="20"/>
      <c r="AC32" s="20"/>
      <c r="AD32" s="20"/>
      <c r="AE32" s="20"/>
      <c r="AF32" s="20"/>
      <c r="AG32" s="21"/>
      <c r="AH32" s="425"/>
    </row>
    <row r="33" spans="1:34" ht="16.5" customHeight="1" x14ac:dyDescent="0.2">
      <c r="A33" s="370">
        <v>9</v>
      </c>
      <c r="B33" s="129" t="s">
        <v>706</v>
      </c>
      <c r="C33" s="431">
        <v>30</v>
      </c>
      <c r="D33" s="431">
        <v>12</v>
      </c>
      <c r="E33" s="431">
        <v>5</v>
      </c>
      <c r="F33" s="431">
        <v>13</v>
      </c>
      <c r="G33" s="431">
        <v>44</v>
      </c>
      <c r="H33" s="431">
        <v>50</v>
      </c>
      <c r="I33" s="433">
        <v>29</v>
      </c>
      <c r="J33" s="435">
        <f t="shared" si="0"/>
        <v>30</v>
      </c>
      <c r="K33" s="435">
        <f t="shared" si="1"/>
        <v>29</v>
      </c>
      <c r="L33" s="930"/>
      <c r="M33" s="931"/>
      <c r="N33" s="931"/>
      <c r="O33" s="932"/>
      <c r="Q33" s="377" t="s">
        <v>544</v>
      </c>
      <c r="R33" s="20"/>
      <c r="S33" s="20"/>
      <c r="T33" s="20"/>
      <c r="U33" s="20"/>
      <c r="V33" s="20"/>
      <c r="W33" s="20" t="s">
        <v>532</v>
      </c>
      <c r="X33" s="20"/>
      <c r="Y33" s="20"/>
      <c r="Z33" s="10"/>
      <c r="AA33" s="20"/>
      <c r="AB33" s="20" t="s">
        <v>532</v>
      </c>
      <c r="AC33" s="20"/>
      <c r="AD33" s="20"/>
      <c r="AE33" s="20" t="s">
        <v>532</v>
      </c>
      <c r="AF33" s="20"/>
      <c r="AG33" s="21"/>
      <c r="AH33" s="425"/>
    </row>
    <row r="34" spans="1:34" ht="16.5" customHeight="1" x14ac:dyDescent="0.2">
      <c r="A34" s="370">
        <v>10</v>
      </c>
      <c r="B34" s="129" t="s">
        <v>30</v>
      </c>
      <c r="C34" s="431">
        <v>30</v>
      </c>
      <c r="D34" s="431">
        <v>10</v>
      </c>
      <c r="E34" s="431">
        <v>8</v>
      </c>
      <c r="F34" s="431">
        <v>12</v>
      </c>
      <c r="G34" s="431">
        <v>40</v>
      </c>
      <c r="H34" s="431">
        <v>42</v>
      </c>
      <c r="I34" s="433">
        <v>28</v>
      </c>
      <c r="J34" s="435">
        <f t="shared" si="0"/>
        <v>30</v>
      </c>
      <c r="K34" s="435">
        <f t="shared" si="1"/>
        <v>28</v>
      </c>
      <c r="L34" s="930"/>
      <c r="M34" s="931"/>
      <c r="N34" s="931"/>
      <c r="O34" s="932"/>
      <c r="Q34" s="377" t="s">
        <v>768</v>
      </c>
      <c r="R34" s="20"/>
      <c r="S34" s="20"/>
      <c r="T34" s="20"/>
      <c r="U34" s="20"/>
      <c r="V34" s="20"/>
      <c r="W34" s="20"/>
      <c r="X34" s="20"/>
      <c r="Y34" s="20"/>
      <c r="Z34" s="20"/>
      <c r="AA34" s="10"/>
      <c r="AB34" s="20" t="s">
        <v>532</v>
      </c>
      <c r="AC34" s="20"/>
      <c r="AD34" s="20"/>
      <c r="AE34" s="20"/>
      <c r="AF34" s="20"/>
      <c r="AG34" s="21"/>
      <c r="AH34" s="425"/>
    </row>
    <row r="35" spans="1:34" ht="16.5" customHeight="1" x14ac:dyDescent="0.2">
      <c r="A35" s="370">
        <v>11</v>
      </c>
      <c r="B35" s="129" t="s">
        <v>991</v>
      </c>
      <c r="C35" s="431">
        <v>30</v>
      </c>
      <c r="D35" s="431">
        <v>12</v>
      </c>
      <c r="E35" s="431">
        <v>3</v>
      </c>
      <c r="F35" s="431">
        <v>15</v>
      </c>
      <c r="G35" s="431">
        <v>52</v>
      </c>
      <c r="H35" s="431">
        <v>71</v>
      </c>
      <c r="I35" s="433">
        <v>27</v>
      </c>
      <c r="J35" s="435">
        <f t="shared" si="0"/>
        <v>30</v>
      </c>
      <c r="K35" s="435">
        <f t="shared" si="1"/>
        <v>27</v>
      </c>
      <c r="L35" s="930"/>
      <c r="M35" s="931"/>
      <c r="N35" s="931"/>
      <c r="O35" s="932"/>
      <c r="Q35" s="377" t="s">
        <v>777</v>
      </c>
      <c r="R35" s="20"/>
      <c r="S35" s="20"/>
      <c r="T35" s="20"/>
      <c r="U35" s="20"/>
      <c r="V35" s="20"/>
      <c r="W35" s="20"/>
      <c r="X35" s="20"/>
      <c r="Y35" s="20"/>
      <c r="Z35" s="20"/>
      <c r="AA35" s="20" t="s">
        <v>532</v>
      </c>
      <c r="AB35" s="10"/>
      <c r="AC35" s="20"/>
      <c r="AD35" s="20"/>
      <c r="AE35" s="20"/>
      <c r="AF35" s="20"/>
      <c r="AG35" s="21"/>
      <c r="AH35" s="425"/>
    </row>
    <row r="36" spans="1:34" ht="16.5" customHeight="1" x14ac:dyDescent="0.2">
      <c r="A36" s="370">
        <v>12</v>
      </c>
      <c r="B36" s="129" t="s">
        <v>33</v>
      </c>
      <c r="C36" s="431">
        <v>30</v>
      </c>
      <c r="D36" s="431">
        <v>10</v>
      </c>
      <c r="E36" s="431">
        <v>7</v>
      </c>
      <c r="F36" s="431">
        <v>13</v>
      </c>
      <c r="G36" s="431">
        <v>37</v>
      </c>
      <c r="H36" s="431">
        <v>56</v>
      </c>
      <c r="I36" s="433">
        <v>27</v>
      </c>
      <c r="J36" s="435">
        <f t="shared" si="0"/>
        <v>30</v>
      </c>
      <c r="K36" s="435">
        <f t="shared" si="1"/>
        <v>27</v>
      </c>
      <c r="L36" s="930"/>
      <c r="M36" s="931"/>
      <c r="N36" s="931"/>
      <c r="O36" s="932"/>
      <c r="Q36" s="377" t="s">
        <v>1684</v>
      </c>
      <c r="R36" s="20"/>
      <c r="S36" s="20"/>
      <c r="T36" s="20"/>
      <c r="U36" s="307"/>
      <c r="V36" s="20"/>
      <c r="W36" s="20"/>
      <c r="X36" s="20"/>
      <c r="Y36" s="20"/>
      <c r="Z36" s="20"/>
      <c r="AA36" s="20"/>
      <c r="AB36" s="20"/>
      <c r="AC36" s="10"/>
      <c r="AD36" s="20"/>
      <c r="AE36" s="20" t="s">
        <v>532</v>
      </c>
      <c r="AF36" s="20" t="s">
        <v>532</v>
      </c>
      <c r="AG36" s="21" t="s">
        <v>532</v>
      </c>
      <c r="AH36" s="425"/>
    </row>
    <row r="37" spans="1:34" ht="16.5" customHeight="1" x14ac:dyDescent="0.2">
      <c r="A37" s="370">
        <v>13</v>
      </c>
      <c r="B37" s="129" t="s">
        <v>708</v>
      </c>
      <c r="C37" s="431">
        <v>30</v>
      </c>
      <c r="D37" s="431">
        <v>8</v>
      </c>
      <c r="E37" s="431">
        <v>5</v>
      </c>
      <c r="F37" s="431">
        <v>17</v>
      </c>
      <c r="G37" s="431">
        <v>47</v>
      </c>
      <c r="H37" s="431">
        <v>64</v>
      </c>
      <c r="I37" s="433">
        <v>21</v>
      </c>
      <c r="J37" s="435">
        <f t="shared" si="0"/>
        <v>30</v>
      </c>
      <c r="K37" s="435">
        <f t="shared" si="1"/>
        <v>21</v>
      </c>
      <c r="L37" s="930"/>
      <c r="M37" s="931"/>
      <c r="N37" s="931"/>
      <c r="O37" s="932"/>
      <c r="Q37" s="377" t="s">
        <v>769</v>
      </c>
      <c r="R37" s="20"/>
      <c r="S37" s="20"/>
      <c r="T37" s="20"/>
      <c r="U37" s="20"/>
      <c r="V37" s="20"/>
      <c r="W37" s="20"/>
      <c r="X37" s="20"/>
      <c r="Y37" s="20"/>
      <c r="Z37" s="20"/>
      <c r="AA37" s="20"/>
      <c r="AB37" s="20"/>
      <c r="AC37" s="20" t="s">
        <v>532</v>
      </c>
      <c r="AD37" s="10"/>
      <c r="AE37" s="20"/>
      <c r="AF37" s="20"/>
      <c r="AG37" s="21"/>
      <c r="AH37" s="425"/>
    </row>
    <row r="38" spans="1:34" ht="16.5" customHeight="1" x14ac:dyDescent="0.2">
      <c r="A38" s="370">
        <v>14</v>
      </c>
      <c r="B38" s="129" t="s">
        <v>1118</v>
      </c>
      <c r="C38" s="431">
        <v>30</v>
      </c>
      <c r="D38" s="431">
        <v>6</v>
      </c>
      <c r="E38" s="431">
        <v>6</v>
      </c>
      <c r="F38" s="431">
        <v>18</v>
      </c>
      <c r="G38" s="431">
        <v>30</v>
      </c>
      <c r="H38" s="431">
        <v>60</v>
      </c>
      <c r="I38" s="433">
        <v>18</v>
      </c>
      <c r="J38" s="435">
        <f t="shared" si="0"/>
        <v>30</v>
      </c>
      <c r="K38" s="435">
        <f t="shared" si="1"/>
        <v>18</v>
      </c>
      <c r="L38" s="930"/>
      <c r="M38" s="931"/>
      <c r="N38" s="931"/>
      <c r="O38" s="932"/>
      <c r="Q38" s="377" t="s">
        <v>704</v>
      </c>
      <c r="R38" s="20"/>
      <c r="S38" s="20"/>
      <c r="T38" s="20"/>
      <c r="U38" s="20"/>
      <c r="V38" s="20"/>
      <c r="W38" s="20"/>
      <c r="X38" s="20"/>
      <c r="Y38" s="20"/>
      <c r="Z38" s="20"/>
      <c r="AA38" s="20"/>
      <c r="AB38" s="20"/>
      <c r="AC38" s="20"/>
      <c r="AD38" s="20"/>
      <c r="AE38" s="10"/>
      <c r="AF38" s="20"/>
      <c r="AG38" s="21"/>
      <c r="AH38" s="425"/>
    </row>
    <row r="39" spans="1:34" ht="16.5" customHeight="1" x14ac:dyDescent="0.2">
      <c r="A39" s="370">
        <v>15</v>
      </c>
      <c r="B39" s="129" t="s">
        <v>79</v>
      </c>
      <c r="C39" s="431">
        <v>30</v>
      </c>
      <c r="D39" s="431">
        <v>6</v>
      </c>
      <c r="E39" s="431">
        <v>3</v>
      </c>
      <c r="F39" s="431">
        <v>21</v>
      </c>
      <c r="G39" s="431">
        <v>30</v>
      </c>
      <c r="H39" s="431">
        <v>71</v>
      </c>
      <c r="I39" s="433">
        <v>15</v>
      </c>
      <c r="J39" s="435">
        <f t="shared" si="0"/>
        <v>30</v>
      </c>
      <c r="K39" s="435">
        <f t="shared" si="1"/>
        <v>15</v>
      </c>
      <c r="L39" s="930"/>
      <c r="M39" s="931"/>
      <c r="N39" s="931"/>
      <c r="O39" s="932"/>
      <c r="Q39" s="377" t="s">
        <v>703</v>
      </c>
      <c r="R39" s="20"/>
      <c r="S39" s="20"/>
      <c r="T39" s="20"/>
      <c r="U39" s="20"/>
      <c r="V39" s="20"/>
      <c r="W39" s="20"/>
      <c r="X39" s="20"/>
      <c r="Y39" s="20"/>
      <c r="Z39" s="20"/>
      <c r="AA39" s="20"/>
      <c r="AB39" s="20"/>
      <c r="AC39" s="20" t="s">
        <v>532</v>
      </c>
      <c r="AD39" s="20"/>
      <c r="AE39" s="20"/>
      <c r="AF39" s="10"/>
      <c r="AG39" s="21"/>
      <c r="AH39" s="425"/>
    </row>
    <row r="40" spans="1:34" ht="16.5" customHeight="1" thickBot="1" x14ac:dyDescent="0.25">
      <c r="A40" s="372">
        <v>16</v>
      </c>
      <c r="B40" s="130" t="s">
        <v>705</v>
      </c>
      <c r="C40" s="432">
        <v>30</v>
      </c>
      <c r="D40" s="432">
        <v>5</v>
      </c>
      <c r="E40" s="432">
        <v>5</v>
      </c>
      <c r="F40" s="432">
        <v>20</v>
      </c>
      <c r="G40" s="432">
        <v>30</v>
      </c>
      <c r="H40" s="432">
        <v>79</v>
      </c>
      <c r="I40" s="434">
        <v>15</v>
      </c>
      <c r="J40" s="435">
        <f t="shared" si="0"/>
        <v>30</v>
      </c>
      <c r="K40" s="435">
        <f t="shared" si="1"/>
        <v>15</v>
      </c>
      <c r="L40" s="933"/>
      <c r="M40" s="934"/>
      <c r="N40" s="934"/>
      <c r="O40" s="935"/>
      <c r="Q40" s="378" t="s">
        <v>547</v>
      </c>
      <c r="R40" s="23"/>
      <c r="S40" s="23"/>
      <c r="T40" s="23"/>
      <c r="U40" s="23"/>
      <c r="V40" s="23"/>
      <c r="W40" s="23"/>
      <c r="X40" s="23"/>
      <c r="Y40" s="23"/>
      <c r="Z40" s="23"/>
      <c r="AA40" s="23"/>
      <c r="AB40" s="23"/>
      <c r="AC40" s="23" t="s">
        <v>532</v>
      </c>
      <c r="AD40" s="23"/>
      <c r="AE40" s="23"/>
      <c r="AF40" s="14"/>
      <c r="AG40" s="15"/>
      <c r="AH40" s="425"/>
    </row>
    <row r="41" spans="1:34" ht="16.5" customHeight="1" x14ac:dyDescent="0.2">
      <c r="C41" s="435">
        <f t="shared" ref="C41:I41" si="3">SUM(C25:C40)</f>
        <v>480</v>
      </c>
      <c r="D41" s="435">
        <f t="shared" si="3"/>
        <v>196</v>
      </c>
      <c r="E41" s="435">
        <f t="shared" si="3"/>
        <v>88</v>
      </c>
      <c r="F41" s="435">
        <f t="shared" si="3"/>
        <v>196</v>
      </c>
      <c r="G41" s="435">
        <f t="shared" si="3"/>
        <v>829</v>
      </c>
      <c r="H41" s="435">
        <f t="shared" si="3"/>
        <v>828</v>
      </c>
      <c r="I41" s="435">
        <f t="shared" si="3"/>
        <v>480</v>
      </c>
      <c r="J41" s="435">
        <f t="shared" si="0"/>
        <v>480</v>
      </c>
      <c r="K41" s="435">
        <f t="shared" si="1"/>
        <v>480</v>
      </c>
    </row>
    <row r="42" spans="1:34" ht="16.5" customHeight="1" thickBot="1" x14ac:dyDescent="0.25"/>
    <row r="43" spans="1:34" ht="16.5" customHeight="1" thickBot="1" x14ac:dyDescent="0.25">
      <c r="A43" s="1213" t="s">
        <v>1743</v>
      </c>
      <c r="B43" s="1214"/>
      <c r="C43" s="1214"/>
      <c r="D43" s="1214"/>
      <c r="E43" s="1214"/>
      <c r="F43" s="1215"/>
      <c r="G43" s="1040" t="s">
        <v>1728</v>
      </c>
      <c r="H43" s="1041"/>
      <c r="I43" s="1042"/>
      <c r="L43" s="945" t="s">
        <v>495</v>
      </c>
      <c r="M43" s="946"/>
      <c r="N43" s="946"/>
      <c r="O43" s="947"/>
    </row>
    <row r="44" spans="1:34" ht="16.5" customHeight="1" thickBot="1" x14ac:dyDescent="0.25">
      <c r="A44" s="373" t="s">
        <v>496</v>
      </c>
      <c r="B44" s="227" t="s">
        <v>497</v>
      </c>
      <c r="C44" s="374" t="s">
        <v>498</v>
      </c>
      <c r="D44" s="374" t="s">
        <v>499</v>
      </c>
      <c r="E44" s="374" t="s">
        <v>500</v>
      </c>
      <c r="F44" s="374" t="s">
        <v>501</v>
      </c>
      <c r="G44" s="374" t="s">
        <v>502</v>
      </c>
      <c r="H44" s="374" t="s">
        <v>503</v>
      </c>
      <c r="I44" s="440" t="s">
        <v>504</v>
      </c>
      <c r="L44" s="948"/>
      <c r="M44" s="949"/>
      <c r="N44" s="949"/>
      <c r="O44" s="950"/>
      <c r="Q44" s="24" t="s">
        <v>1729</v>
      </c>
      <c r="R44" s="379"/>
      <c r="S44" s="379"/>
      <c r="T44" s="379"/>
      <c r="U44" s="379"/>
      <c r="V44" s="379"/>
      <c r="W44" s="379"/>
      <c r="X44" s="379"/>
      <c r="Y44" s="380"/>
    </row>
    <row r="45" spans="1:34" ht="16.5" customHeight="1" x14ac:dyDescent="0.2">
      <c r="A45" s="371" t="s">
        <v>809</v>
      </c>
      <c r="B45" s="126"/>
      <c r="C45" s="430"/>
      <c r="D45" s="430"/>
      <c r="E45" s="430"/>
      <c r="F45" s="430"/>
      <c r="G45" s="430"/>
      <c r="H45" s="430"/>
      <c r="I45" s="128"/>
      <c r="J45" s="435">
        <f t="shared" ref="J45:J53" si="4">D45+E45+F45</f>
        <v>0</v>
      </c>
      <c r="K45" s="435">
        <f t="shared" ref="K45:K53" si="5">D45*2+E45</f>
        <v>0</v>
      </c>
      <c r="L45" s="927" t="s">
        <v>1744</v>
      </c>
      <c r="M45" s="928"/>
      <c r="N45" s="928"/>
      <c r="O45" s="929"/>
      <c r="Q45" s="377"/>
      <c r="R45" s="10"/>
      <c r="S45" s="20"/>
      <c r="T45" s="20" t="s">
        <v>532</v>
      </c>
      <c r="U45" s="20"/>
      <c r="V45" s="20"/>
      <c r="W45" s="20" t="s">
        <v>532</v>
      </c>
      <c r="X45" s="20"/>
      <c r="Y45" s="21"/>
    </row>
    <row r="46" spans="1:34" ht="16.5" customHeight="1" x14ac:dyDescent="0.2">
      <c r="A46" s="370" t="s">
        <v>809</v>
      </c>
      <c r="B46" s="129"/>
      <c r="C46" s="431"/>
      <c r="D46" s="431"/>
      <c r="E46" s="431"/>
      <c r="F46" s="431"/>
      <c r="G46" s="431"/>
      <c r="H46" s="431"/>
      <c r="I46" s="433"/>
      <c r="J46" s="435">
        <f t="shared" ref="J46:J48" si="6">D46+E46+F46</f>
        <v>0</v>
      </c>
      <c r="K46" s="435">
        <f t="shared" ref="K46:K48" si="7">D46*2+E46</f>
        <v>0</v>
      </c>
      <c r="L46" s="930"/>
      <c r="M46" s="931"/>
      <c r="N46" s="931"/>
      <c r="O46" s="932"/>
      <c r="Q46" s="377"/>
      <c r="R46" s="20"/>
      <c r="S46" s="10"/>
      <c r="T46" s="20" t="s">
        <v>532</v>
      </c>
      <c r="U46" s="20"/>
      <c r="V46" s="20"/>
      <c r="W46" s="20"/>
      <c r="X46" s="20"/>
      <c r="Y46" s="21"/>
    </row>
    <row r="47" spans="1:34" ht="16.5" customHeight="1" x14ac:dyDescent="0.2">
      <c r="A47" s="370" t="s">
        <v>809</v>
      </c>
      <c r="B47" s="129"/>
      <c r="C47" s="431"/>
      <c r="D47" s="431"/>
      <c r="E47" s="431"/>
      <c r="F47" s="431"/>
      <c r="G47" s="431"/>
      <c r="H47" s="431"/>
      <c r="I47" s="433"/>
      <c r="J47" s="435">
        <f t="shared" si="6"/>
        <v>0</v>
      </c>
      <c r="K47" s="435">
        <f t="shared" si="7"/>
        <v>0</v>
      </c>
      <c r="L47" s="930"/>
      <c r="M47" s="931"/>
      <c r="N47" s="931"/>
      <c r="O47" s="932"/>
      <c r="Q47" s="377"/>
      <c r="R47" s="20"/>
      <c r="S47" s="20" t="s">
        <v>532</v>
      </c>
      <c r="T47" s="10"/>
      <c r="U47" s="20"/>
      <c r="V47" s="20"/>
      <c r="W47" s="20"/>
      <c r="X47" s="20"/>
      <c r="Y47" s="21"/>
    </row>
    <row r="48" spans="1:34" ht="16.5" customHeight="1" x14ac:dyDescent="0.2">
      <c r="A48" s="370" t="s">
        <v>809</v>
      </c>
      <c r="B48" s="129"/>
      <c r="C48" s="431"/>
      <c r="D48" s="431"/>
      <c r="E48" s="431"/>
      <c r="F48" s="431"/>
      <c r="G48" s="431"/>
      <c r="H48" s="431"/>
      <c r="I48" s="433"/>
      <c r="J48" s="435">
        <f t="shared" si="6"/>
        <v>0</v>
      </c>
      <c r="K48" s="435">
        <f t="shared" si="7"/>
        <v>0</v>
      </c>
      <c r="L48" s="930"/>
      <c r="M48" s="931"/>
      <c r="N48" s="931"/>
      <c r="O48" s="932"/>
      <c r="Q48" s="377"/>
      <c r="R48" s="20"/>
      <c r="S48" s="20"/>
      <c r="T48" s="20"/>
      <c r="U48" s="10"/>
      <c r="V48" s="20"/>
      <c r="W48" s="20" t="s">
        <v>532</v>
      </c>
      <c r="X48" s="20" t="s">
        <v>532</v>
      </c>
      <c r="Y48" s="21" t="s">
        <v>532</v>
      </c>
    </row>
    <row r="49" spans="1:28" ht="16.5" customHeight="1" x14ac:dyDescent="0.2">
      <c r="A49" s="370" t="s">
        <v>809</v>
      </c>
      <c r="B49" s="129"/>
      <c r="C49" s="431"/>
      <c r="D49" s="431"/>
      <c r="E49" s="431"/>
      <c r="F49" s="431"/>
      <c r="G49" s="431"/>
      <c r="H49" s="431"/>
      <c r="I49" s="433"/>
      <c r="J49" s="435">
        <f t="shared" si="4"/>
        <v>0</v>
      </c>
      <c r="K49" s="435">
        <f t="shared" si="5"/>
        <v>0</v>
      </c>
      <c r="L49" s="930"/>
      <c r="M49" s="931"/>
      <c r="N49" s="931"/>
      <c r="O49" s="932"/>
      <c r="Q49" s="377"/>
      <c r="R49" s="20"/>
      <c r="S49" s="20"/>
      <c r="T49" s="20"/>
      <c r="U49" s="20" t="s">
        <v>532</v>
      </c>
      <c r="V49" s="10"/>
      <c r="W49" s="20"/>
      <c r="X49" s="20"/>
      <c r="Y49" s="21"/>
    </row>
    <row r="50" spans="1:28" ht="16.5" customHeight="1" x14ac:dyDescent="0.2">
      <c r="A50" s="370" t="s">
        <v>809</v>
      </c>
      <c r="B50" s="129"/>
      <c r="C50" s="431"/>
      <c r="D50" s="431"/>
      <c r="E50" s="431"/>
      <c r="F50" s="431"/>
      <c r="G50" s="431"/>
      <c r="H50" s="431"/>
      <c r="I50" s="433"/>
      <c r="J50" s="435">
        <f t="shared" si="4"/>
        <v>0</v>
      </c>
      <c r="K50" s="435">
        <f t="shared" si="5"/>
        <v>0</v>
      </c>
      <c r="L50" s="930"/>
      <c r="M50" s="931"/>
      <c r="N50" s="931"/>
      <c r="O50" s="932"/>
      <c r="Q50" s="377"/>
      <c r="R50" s="20"/>
      <c r="S50" s="20"/>
      <c r="T50" s="20"/>
      <c r="U50" s="20"/>
      <c r="V50" s="20"/>
      <c r="W50" s="10"/>
      <c r="X50" s="20"/>
      <c r="Y50" s="21"/>
    </row>
    <row r="51" spans="1:28" ht="16.5" customHeight="1" x14ac:dyDescent="0.2">
      <c r="A51" s="370" t="s">
        <v>809</v>
      </c>
      <c r="B51" s="129"/>
      <c r="C51" s="431"/>
      <c r="D51" s="431"/>
      <c r="E51" s="431"/>
      <c r="F51" s="431"/>
      <c r="G51" s="431"/>
      <c r="H51" s="431"/>
      <c r="I51" s="433"/>
      <c r="J51" s="435">
        <f t="shared" si="4"/>
        <v>0</v>
      </c>
      <c r="K51" s="435">
        <f t="shared" si="5"/>
        <v>0</v>
      </c>
      <c r="L51" s="930"/>
      <c r="M51" s="931"/>
      <c r="N51" s="931"/>
      <c r="O51" s="932"/>
      <c r="Q51" s="377"/>
      <c r="R51" s="20"/>
      <c r="S51" s="20"/>
      <c r="T51" s="20"/>
      <c r="U51" s="20" t="s">
        <v>532</v>
      </c>
      <c r="V51" s="20"/>
      <c r="W51" s="20"/>
      <c r="X51" s="10"/>
      <c r="Y51" s="21"/>
    </row>
    <row r="52" spans="1:28" ht="16.5" customHeight="1" thickBot="1" x14ac:dyDescent="0.25">
      <c r="A52" s="372" t="s">
        <v>809</v>
      </c>
      <c r="B52" s="130"/>
      <c r="C52" s="432"/>
      <c r="D52" s="432"/>
      <c r="E52" s="432"/>
      <c r="F52" s="432"/>
      <c r="G52" s="432"/>
      <c r="H52" s="432"/>
      <c r="I52" s="434"/>
      <c r="J52" s="435">
        <f t="shared" si="4"/>
        <v>0</v>
      </c>
      <c r="K52" s="435">
        <f t="shared" si="5"/>
        <v>0</v>
      </c>
      <c r="L52" s="933"/>
      <c r="M52" s="934"/>
      <c r="N52" s="934"/>
      <c r="O52" s="935"/>
      <c r="Q52" s="378"/>
      <c r="R52" s="23"/>
      <c r="S52" s="23"/>
      <c r="T52" s="23"/>
      <c r="U52" s="23" t="s">
        <v>532</v>
      </c>
      <c r="V52" s="23"/>
      <c r="W52" s="23"/>
      <c r="X52" s="14"/>
      <c r="Y52" s="15"/>
    </row>
    <row r="53" spans="1:28" ht="16.5" customHeight="1" x14ac:dyDescent="0.2">
      <c r="C53" s="435">
        <f>SUM(C45:C52)</f>
        <v>0</v>
      </c>
      <c r="D53" s="435">
        <f t="shared" ref="D53:I53" si="8">SUM(D45:D52)</f>
        <v>0</v>
      </c>
      <c r="E53" s="435">
        <f t="shared" si="8"/>
        <v>0</v>
      </c>
      <c r="F53" s="435">
        <f t="shared" si="8"/>
        <v>0</v>
      </c>
      <c r="G53" s="435">
        <f t="shared" si="8"/>
        <v>0</v>
      </c>
      <c r="H53" s="435">
        <f t="shared" si="8"/>
        <v>0</v>
      </c>
      <c r="I53" s="435">
        <f t="shared" si="8"/>
        <v>0</v>
      </c>
      <c r="J53" s="435">
        <f t="shared" si="4"/>
        <v>0</v>
      </c>
      <c r="K53" s="435">
        <f t="shared" si="5"/>
        <v>0</v>
      </c>
    </row>
    <row r="54" spans="1:28" ht="16.5" customHeight="1" thickBot="1" x14ac:dyDescent="0.25"/>
    <row r="55" spans="1:28" ht="16.5" customHeight="1" thickBot="1" x14ac:dyDescent="0.25">
      <c r="A55" s="1199" t="s">
        <v>66</v>
      </c>
      <c r="B55" s="1200"/>
      <c r="C55" s="1200"/>
      <c r="D55" s="1200"/>
      <c r="E55" s="1200"/>
      <c r="F55" s="1201"/>
      <c r="G55" s="1196" t="s">
        <v>1728</v>
      </c>
      <c r="H55" s="1197"/>
      <c r="I55" s="1198"/>
      <c r="L55" s="945" t="s">
        <v>495</v>
      </c>
      <c r="M55" s="946"/>
      <c r="N55" s="946"/>
      <c r="O55" s="947"/>
    </row>
    <row r="56" spans="1:28" ht="16.5" customHeight="1" thickBot="1" x14ac:dyDescent="0.25">
      <c r="A56" s="442" t="s">
        <v>496</v>
      </c>
      <c r="B56" s="443" t="s">
        <v>497</v>
      </c>
      <c r="C56" s="444" t="s">
        <v>498</v>
      </c>
      <c r="D56" s="444" t="s">
        <v>499</v>
      </c>
      <c r="E56" s="444" t="s">
        <v>500</v>
      </c>
      <c r="F56" s="444" t="s">
        <v>501</v>
      </c>
      <c r="G56" s="445" t="s">
        <v>502</v>
      </c>
      <c r="H56" s="445" t="s">
        <v>503</v>
      </c>
      <c r="I56" s="446" t="s">
        <v>504</v>
      </c>
      <c r="L56" s="948"/>
      <c r="M56" s="949"/>
      <c r="N56" s="949"/>
      <c r="O56" s="950"/>
      <c r="Q56" s="24" t="s">
        <v>1729</v>
      </c>
      <c r="R56" s="655" t="s">
        <v>1502</v>
      </c>
      <c r="S56" s="655" t="s">
        <v>541</v>
      </c>
      <c r="T56" s="655" t="s">
        <v>1665</v>
      </c>
      <c r="U56" s="655" t="s">
        <v>540</v>
      </c>
      <c r="V56" s="655" t="s">
        <v>861</v>
      </c>
      <c r="W56" s="655" t="s">
        <v>744</v>
      </c>
      <c r="X56" s="655" t="s">
        <v>847</v>
      </c>
      <c r="Y56" s="655" t="s">
        <v>500</v>
      </c>
      <c r="Z56" s="655" t="s">
        <v>1028</v>
      </c>
      <c r="AA56" s="655" t="s">
        <v>990</v>
      </c>
      <c r="AB56" s="656" t="s">
        <v>1745</v>
      </c>
    </row>
    <row r="57" spans="1:28" ht="16.5" customHeight="1" x14ac:dyDescent="0.2">
      <c r="A57" s="447">
        <v>1</v>
      </c>
      <c r="B57" s="53" t="s">
        <v>737</v>
      </c>
      <c r="C57" s="46"/>
      <c r="D57" s="46"/>
      <c r="E57" s="46"/>
      <c r="F57" s="46"/>
      <c r="G57" s="46"/>
      <c r="H57" s="46"/>
      <c r="I57" s="436"/>
      <c r="J57" s="435">
        <f t="shared" si="0"/>
        <v>0</v>
      </c>
      <c r="K57" s="435">
        <f t="shared" si="1"/>
        <v>0</v>
      </c>
      <c r="L57" s="927" t="s">
        <v>528</v>
      </c>
      <c r="M57" s="928"/>
      <c r="N57" s="928"/>
      <c r="O57" s="929"/>
      <c r="Q57" s="657" t="s">
        <v>1502</v>
      </c>
      <c r="R57" s="10"/>
      <c r="S57" s="20"/>
      <c r="T57" s="20" t="s">
        <v>532</v>
      </c>
      <c r="U57" s="20"/>
      <c r="V57" s="20"/>
      <c r="W57" s="20" t="s">
        <v>532</v>
      </c>
      <c r="X57" s="20"/>
      <c r="Y57" s="20"/>
      <c r="Z57" s="20"/>
      <c r="AA57" s="20"/>
      <c r="AB57" s="21"/>
    </row>
    <row r="58" spans="1:28" ht="16.5" customHeight="1" x14ac:dyDescent="0.2">
      <c r="A58" s="277" t="s">
        <v>521</v>
      </c>
      <c r="B58" s="54" t="s">
        <v>1509</v>
      </c>
      <c r="C58" s="431"/>
      <c r="D58" s="431"/>
      <c r="E58" s="431"/>
      <c r="F58" s="431"/>
      <c r="G58" s="431"/>
      <c r="H58" s="431"/>
      <c r="I58" s="433"/>
      <c r="J58" s="435">
        <f t="shared" si="0"/>
        <v>0</v>
      </c>
      <c r="K58" s="435">
        <f t="shared" si="1"/>
        <v>0</v>
      </c>
      <c r="L58" s="930"/>
      <c r="M58" s="931"/>
      <c r="N58" s="931"/>
      <c r="O58" s="932"/>
      <c r="Q58" s="657" t="s">
        <v>541</v>
      </c>
      <c r="R58" s="20"/>
      <c r="S58" s="10"/>
      <c r="T58" s="20" t="s">
        <v>532</v>
      </c>
      <c r="U58" s="20"/>
      <c r="V58" s="20"/>
      <c r="W58" s="20"/>
      <c r="X58" s="20"/>
      <c r="Y58" s="20"/>
      <c r="Z58" s="20"/>
      <c r="AA58" s="20"/>
      <c r="AB58" s="21"/>
    </row>
    <row r="59" spans="1:28" ht="16.5" customHeight="1" x14ac:dyDescent="0.2">
      <c r="A59" s="277" t="s">
        <v>521</v>
      </c>
      <c r="B59" s="54" t="s">
        <v>1102</v>
      </c>
      <c r="C59" s="431"/>
      <c r="D59" s="431"/>
      <c r="E59" s="431"/>
      <c r="F59" s="431"/>
      <c r="G59" s="431"/>
      <c r="H59" s="431"/>
      <c r="I59" s="433"/>
      <c r="J59" s="435">
        <f t="shared" si="0"/>
        <v>0</v>
      </c>
      <c r="K59" s="435">
        <f t="shared" si="1"/>
        <v>0</v>
      </c>
      <c r="L59" s="930"/>
      <c r="M59" s="931"/>
      <c r="N59" s="931"/>
      <c r="O59" s="932"/>
      <c r="Q59" s="657" t="s">
        <v>1665</v>
      </c>
      <c r="R59" s="20"/>
      <c r="S59" s="20" t="s">
        <v>532</v>
      </c>
      <c r="T59" s="10"/>
      <c r="U59" s="20"/>
      <c r="V59" s="20"/>
      <c r="W59" s="20"/>
      <c r="X59" s="20"/>
      <c r="Y59" s="20"/>
      <c r="Z59" s="20"/>
      <c r="AA59" s="20"/>
      <c r="AB59" s="21"/>
    </row>
    <row r="60" spans="1:28" ht="16.5" customHeight="1" x14ac:dyDescent="0.2">
      <c r="A60" s="277" t="s">
        <v>521</v>
      </c>
      <c r="B60" s="54" t="s">
        <v>1746</v>
      </c>
      <c r="C60" s="431"/>
      <c r="D60" s="431"/>
      <c r="E60" s="431"/>
      <c r="F60" s="431"/>
      <c r="G60" s="431"/>
      <c r="H60" s="431"/>
      <c r="I60" s="433"/>
      <c r="J60" s="435">
        <f t="shared" si="0"/>
        <v>0</v>
      </c>
      <c r="K60" s="435">
        <f t="shared" si="1"/>
        <v>0</v>
      </c>
      <c r="L60" s="930"/>
      <c r="M60" s="931"/>
      <c r="N60" s="931"/>
      <c r="O60" s="932"/>
      <c r="Q60" s="657" t="s">
        <v>540</v>
      </c>
      <c r="R60" s="20"/>
      <c r="S60" s="20"/>
      <c r="T60" s="20"/>
      <c r="U60" s="10"/>
      <c r="V60" s="20"/>
      <c r="W60" s="20" t="s">
        <v>532</v>
      </c>
      <c r="X60" s="20" t="s">
        <v>532</v>
      </c>
      <c r="Y60" s="20"/>
      <c r="Z60" s="20"/>
      <c r="AA60" s="20"/>
      <c r="AB60" s="21"/>
    </row>
    <row r="61" spans="1:28" ht="16.5" customHeight="1" x14ac:dyDescent="0.2">
      <c r="A61" s="277" t="s">
        <v>521</v>
      </c>
      <c r="B61" s="54" t="s">
        <v>1747</v>
      </c>
      <c r="C61" s="431"/>
      <c r="D61" s="431"/>
      <c r="E61" s="431"/>
      <c r="F61" s="431"/>
      <c r="G61" s="431"/>
      <c r="H61" s="431"/>
      <c r="I61" s="433"/>
      <c r="J61" s="435">
        <f t="shared" si="0"/>
        <v>0</v>
      </c>
      <c r="K61" s="435">
        <f t="shared" si="1"/>
        <v>0</v>
      </c>
      <c r="L61" s="930"/>
      <c r="M61" s="931"/>
      <c r="N61" s="931"/>
      <c r="O61" s="932"/>
      <c r="Q61" s="657" t="s">
        <v>861</v>
      </c>
      <c r="R61" s="20"/>
      <c r="S61" s="20"/>
      <c r="T61" s="20"/>
      <c r="U61" s="20" t="s">
        <v>532</v>
      </c>
      <c r="V61" s="10"/>
      <c r="W61" s="20"/>
      <c r="X61" s="20"/>
      <c r="Y61" s="20"/>
      <c r="Z61" s="20"/>
      <c r="AA61" s="20"/>
      <c r="AB61" s="21"/>
    </row>
    <row r="62" spans="1:28" ht="16.5" customHeight="1" x14ac:dyDescent="0.2">
      <c r="A62" s="277" t="s">
        <v>521</v>
      </c>
      <c r="B62" s="54" t="s">
        <v>1668</v>
      </c>
      <c r="C62" s="431"/>
      <c r="D62" s="431"/>
      <c r="E62" s="431"/>
      <c r="F62" s="431"/>
      <c r="G62" s="431"/>
      <c r="H62" s="431"/>
      <c r="I62" s="433"/>
      <c r="J62" s="435">
        <f t="shared" si="0"/>
        <v>0</v>
      </c>
      <c r="K62" s="435">
        <f t="shared" si="1"/>
        <v>0</v>
      </c>
      <c r="L62" s="930"/>
      <c r="M62" s="931"/>
      <c r="N62" s="931"/>
      <c r="O62" s="932"/>
      <c r="Q62" s="657" t="s">
        <v>744</v>
      </c>
      <c r="R62" s="20"/>
      <c r="S62" s="20"/>
      <c r="T62" s="20"/>
      <c r="U62" s="20"/>
      <c r="V62" s="20"/>
      <c r="W62" s="10"/>
      <c r="X62" s="20"/>
      <c r="Y62" s="20"/>
      <c r="Z62" s="20"/>
      <c r="AA62" s="20"/>
      <c r="AB62" s="21"/>
    </row>
    <row r="63" spans="1:28" ht="16.5" customHeight="1" x14ac:dyDescent="0.2">
      <c r="A63" s="277" t="s">
        <v>521</v>
      </c>
      <c r="B63" s="54" t="s">
        <v>750</v>
      </c>
      <c r="C63" s="431"/>
      <c r="D63" s="431"/>
      <c r="E63" s="431"/>
      <c r="F63" s="431"/>
      <c r="G63" s="431"/>
      <c r="H63" s="431"/>
      <c r="I63" s="433"/>
      <c r="J63" s="435">
        <f t="shared" si="0"/>
        <v>0</v>
      </c>
      <c r="K63" s="435">
        <f t="shared" si="1"/>
        <v>0</v>
      </c>
      <c r="L63" s="930"/>
      <c r="M63" s="931"/>
      <c r="N63" s="931"/>
      <c r="O63" s="932"/>
      <c r="Q63" s="657" t="s">
        <v>847</v>
      </c>
      <c r="R63" s="20"/>
      <c r="S63" s="20"/>
      <c r="T63" s="20"/>
      <c r="U63" s="20" t="s">
        <v>532</v>
      </c>
      <c r="V63" s="20"/>
      <c r="W63" s="20"/>
      <c r="X63" s="10"/>
      <c r="Y63" s="20"/>
      <c r="Z63" s="20"/>
      <c r="AA63" s="20"/>
      <c r="AB63" s="21"/>
    </row>
    <row r="64" spans="1:28" ht="16.5" customHeight="1" x14ac:dyDescent="0.2">
      <c r="A64" s="277" t="s">
        <v>521</v>
      </c>
      <c r="B64" s="54" t="s">
        <v>392</v>
      </c>
      <c r="C64" s="431"/>
      <c r="D64" s="431"/>
      <c r="E64" s="431"/>
      <c r="F64" s="431"/>
      <c r="G64" s="431"/>
      <c r="H64" s="431"/>
      <c r="I64" s="433"/>
      <c r="J64" s="435">
        <f t="shared" si="0"/>
        <v>0</v>
      </c>
      <c r="K64" s="435">
        <f t="shared" si="1"/>
        <v>0</v>
      </c>
      <c r="L64" s="930"/>
      <c r="M64" s="931"/>
      <c r="N64" s="931"/>
      <c r="O64" s="932"/>
      <c r="Q64" s="657" t="s">
        <v>500</v>
      </c>
      <c r="R64" s="20"/>
      <c r="S64" s="20"/>
      <c r="T64" s="20"/>
      <c r="U64" s="20"/>
      <c r="V64" s="20"/>
      <c r="W64" s="20"/>
      <c r="X64" s="20"/>
      <c r="Y64" s="10"/>
      <c r="Z64" s="20"/>
      <c r="AA64" s="20"/>
      <c r="AB64" s="21"/>
    </row>
    <row r="65" spans="1:31" ht="16.5" customHeight="1" x14ac:dyDescent="0.2">
      <c r="A65" s="277" t="s">
        <v>521</v>
      </c>
      <c r="B65" s="54" t="s">
        <v>1036</v>
      </c>
      <c r="C65" s="431"/>
      <c r="D65" s="431"/>
      <c r="E65" s="431"/>
      <c r="F65" s="431"/>
      <c r="G65" s="431"/>
      <c r="H65" s="431"/>
      <c r="I65" s="433"/>
      <c r="J65" s="435">
        <f t="shared" si="0"/>
        <v>0</v>
      </c>
      <c r="K65" s="435">
        <f t="shared" si="1"/>
        <v>0</v>
      </c>
      <c r="L65" s="930"/>
      <c r="M65" s="931"/>
      <c r="N65" s="931"/>
      <c r="O65" s="932"/>
      <c r="Q65" s="657" t="s">
        <v>1028</v>
      </c>
      <c r="R65" s="20"/>
      <c r="S65" s="20"/>
      <c r="T65" s="20"/>
      <c r="U65" s="20"/>
      <c r="V65" s="20"/>
      <c r="W65" s="20"/>
      <c r="X65" s="20"/>
      <c r="Y65" s="20"/>
      <c r="Z65" s="10"/>
      <c r="AA65" s="20"/>
      <c r="AB65" s="21"/>
    </row>
    <row r="66" spans="1:31" ht="16.5" customHeight="1" x14ac:dyDescent="0.2">
      <c r="A66" s="277" t="s">
        <v>521</v>
      </c>
      <c r="B66" s="54" t="s">
        <v>70</v>
      </c>
      <c r="C66" s="431"/>
      <c r="D66" s="431"/>
      <c r="E66" s="431"/>
      <c r="F66" s="431"/>
      <c r="G66" s="431"/>
      <c r="H66" s="431"/>
      <c r="I66" s="433"/>
      <c r="J66" s="435">
        <f t="shared" si="0"/>
        <v>0</v>
      </c>
      <c r="K66" s="435">
        <f t="shared" si="1"/>
        <v>0</v>
      </c>
      <c r="L66" s="930"/>
      <c r="M66" s="931"/>
      <c r="N66" s="931"/>
      <c r="O66" s="932"/>
      <c r="Q66" s="657" t="s">
        <v>990</v>
      </c>
      <c r="R66" s="20"/>
      <c r="S66" s="20"/>
      <c r="T66" s="20"/>
      <c r="U66" s="20"/>
      <c r="V66" s="20"/>
      <c r="W66" s="20"/>
      <c r="X66" s="20"/>
      <c r="Y66" s="20"/>
      <c r="Z66" s="20"/>
      <c r="AA66" s="10"/>
      <c r="AB66" s="21"/>
    </row>
    <row r="67" spans="1:31" ht="16.5" customHeight="1" thickBot="1" x14ac:dyDescent="0.25">
      <c r="A67" s="448" t="s">
        <v>521</v>
      </c>
      <c r="B67" s="55" t="s">
        <v>1748</v>
      </c>
      <c r="C67" s="432"/>
      <c r="D67" s="432"/>
      <c r="E67" s="432"/>
      <c r="F67" s="432"/>
      <c r="G67" s="432"/>
      <c r="H67" s="432"/>
      <c r="I67" s="434"/>
      <c r="J67" s="435">
        <f t="shared" si="0"/>
        <v>0</v>
      </c>
      <c r="K67" s="435">
        <f t="shared" si="1"/>
        <v>0</v>
      </c>
      <c r="L67" s="933"/>
      <c r="M67" s="934"/>
      <c r="N67" s="934"/>
      <c r="O67" s="935"/>
      <c r="Q67" s="658" t="s">
        <v>1745</v>
      </c>
      <c r="R67" s="23"/>
      <c r="S67" s="23"/>
      <c r="T67" s="23"/>
      <c r="U67" s="23"/>
      <c r="V67" s="23"/>
      <c r="W67" s="23"/>
      <c r="X67" s="23"/>
      <c r="Y67" s="23"/>
      <c r="Z67" s="23"/>
      <c r="AA67" s="14"/>
      <c r="AB67" s="15"/>
    </row>
    <row r="68" spans="1:31" ht="16.5" customHeight="1" x14ac:dyDescent="0.2">
      <c r="C68" s="435">
        <v>0</v>
      </c>
      <c r="D68" s="435">
        <v>0</v>
      </c>
      <c r="E68" s="435">
        <v>0</v>
      </c>
      <c r="F68" s="435">
        <v>0</v>
      </c>
      <c r="G68" s="435">
        <v>0</v>
      </c>
      <c r="H68" s="435">
        <v>0</v>
      </c>
      <c r="I68" s="435">
        <v>0</v>
      </c>
      <c r="J68" s="435">
        <f t="shared" si="0"/>
        <v>0</v>
      </c>
      <c r="K68" s="435">
        <f t="shared" si="1"/>
        <v>0</v>
      </c>
    </row>
    <row r="69" spans="1:31" ht="16.5" customHeight="1" thickBot="1" x14ac:dyDescent="0.25"/>
    <row r="70" spans="1:31" ht="16.5" customHeight="1" x14ac:dyDescent="0.2">
      <c r="A70" s="1131" t="s">
        <v>491</v>
      </c>
      <c r="B70" s="1132"/>
      <c r="C70" s="1020" t="s">
        <v>1749</v>
      </c>
      <c r="D70" s="1021"/>
      <c r="E70" s="1021"/>
      <c r="F70" s="1021"/>
      <c r="G70" s="1021"/>
      <c r="H70" s="1021"/>
      <c r="I70" s="1022"/>
    </row>
    <row r="71" spans="1:31" ht="16.5" customHeight="1" thickBot="1" x14ac:dyDescent="0.25">
      <c r="A71" s="1133"/>
      <c r="B71" s="1134"/>
      <c r="C71" s="1023"/>
      <c r="D71" s="1024"/>
      <c r="E71" s="1024"/>
      <c r="F71" s="1024"/>
      <c r="G71" s="1024"/>
      <c r="H71" s="1024"/>
      <c r="I71" s="1025"/>
    </row>
    <row r="72" spans="1:31" ht="16.5" customHeight="1" thickBot="1" x14ac:dyDescent="0.25"/>
    <row r="73" spans="1:31" ht="16.5" customHeight="1" thickBot="1" x14ac:dyDescent="0.25">
      <c r="A73" s="1043" t="s">
        <v>395</v>
      </c>
      <c r="B73" s="1044"/>
      <c r="C73" s="1044"/>
      <c r="D73" s="1044"/>
      <c r="E73" s="1044"/>
      <c r="F73" s="1045"/>
      <c r="G73" s="1040" t="s">
        <v>1749</v>
      </c>
      <c r="H73" s="1041"/>
      <c r="I73" s="1042"/>
      <c r="L73" s="952" t="s">
        <v>538</v>
      </c>
      <c r="M73" s="953"/>
      <c r="N73" s="953"/>
      <c r="O73" s="954"/>
    </row>
    <row r="74" spans="1:31" ht="16.5" customHeight="1" thickBot="1" x14ac:dyDescent="0.25">
      <c r="A74" s="373" t="s">
        <v>496</v>
      </c>
      <c r="B74" s="227" t="s">
        <v>497</v>
      </c>
      <c r="C74" s="374" t="s">
        <v>498</v>
      </c>
      <c r="D74" s="374" t="s">
        <v>499</v>
      </c>
      <c r="E74" s="374" t="s">
        <v>500</v>
      </c>
      <c r="F74" s="374" t="s">
        <v>501</v>
      </c>
      <c r="G74" s="375" t="s">
        <v>502</v>
      </c>
      <c r="H74" s="375" t="s">
        <v>503</v>
      </c>
      <c r="I74" s="376" t="s">
        <v>504</v>
      </c>
      <c r="L74" s="955"/>
      <c r="M74" s="956"/>
      <c r="N74" s="956"/>
      <c r="O74" s="957"/>
      <c r="Q74" s="24" t="s">
        <v>1750</v>
      </c>
      <c r="R74" s="379" t="s">
        <v>541</v>
      </c>
      <c r="S74" s="379" t="s">
        <v>861</v>
      </c>
      <c r="T74" s="379" t="s">
        <v>756</v>
      </c>
      <c r="U74" s="379" t="s">
        <v>610</v>
      </c>
      <c r="V74" s="379" t="s">
        <v>757</v>
      </c>
      <c r="W74" s="379" t="s">
        <v>1112</v>
      </c>
      <c r="X74" s="379" t="s">
        <v>1730</v>
      </c>
      <c r="Y74" s="379" t="s">
        <v>1731</v>
      </c>
      <c r="Z74" s="379" t="s">
        <v>1313</v>
      </c>
      <c r="AA74" s="379" t="s">
        <v>18</v>
      </c>
      <c r="AB74" s="379" t="s">
        <v>813</v>
      </c>
      <c r="AC74" s="379" t="s">
        <v>1306</v>
      </c>
      <c r="AD74" s="379" t="s">
        <v>1751</v>
      </c>
      <c r="AE74" s="380" t="s">
        <v>1214</v>
      </c>
    </row>
    <row r="75" spans="1:31" ht="16.5" customHeight="1" x14ac:dyDescent="0.2">
      <c r="A75" s="441">
        <v>1</v>
      </c>
      <c r="B75" s="126" t="s">
        <v>1732</v>
      </c>
      <c r="C75" s="430">
        <v>26</v>
      </c>
      <c r="D75" s="430">
        <v>18</v>
      </c>
      <c r="E75" s="430">
        <v>3</v>
      </c>
      <c r="F75" s="430">
        <v>5</v>
      </c>
      <c r="G75" s="430">
        <v>61</v>
      </c>
      <c r="H75" s="430">
        <v>25</v>
      </c>
      <c r="I75" s="128">
        <v>39</v>
      </c>
      <c r="J75" s="435">
        <f t="shared" si="0"/>
        <v>26</v>
      </c>
      <c r="K75" s="435">
        <f t="shared" si="1"/>
        <v>39</v>
      </c>
      <c r="L75" s="927" t="s">
        <v>1752</v>
      </c>
      <c r="M75" s="928"/>
      <c r="N75" s="928"/>
      <c r="O75" s="929"/>
      <c r="Q75" s="377" t="s">
        <v>541</v>
      </c>
      <c r="R75" s="10"/>
      <c r="S75" s="20"/>
      <c r="T75" s="20" t="s">
        <v>532</v>
      </c>
      <c r="U75" s="20"/>
      <c r="V75" s="20"/>
      <c r="W75" s="20"/>
      <c r="X75" s="20"/>
      <c r="Y75" s="20"/>
      <c r="Z75" s="20" t="s">
        <v>532</v>
      </c>
      <c r="AA75" s="20"/>
      <c r="AB75" s="20"/>
      <c r="AC75" s="20"/>
      <c r="AD75" s="20"/>
      <c r="AE75" s="21"/>
    </row>
    <row r="76" spans="1:31" ht="16.5" customHeight="1" x14ac:dyDescent="0.2">
      <c r="A76" s="370">
        <v>2</v>
      </c>
      <c r="B76" s="129" t="s">
        <v>1753</v>
      </c>
      <c r="C76" s="431">
        <v>26</v>
      </c>
      <c r="D76" s="431">
        <v>17</v>
      </c>
      <c r="E76" s="431">
        <v>3</v>
      </c>
      <c r="F76" s="431">
        <v>6</v>
      </c>
      <c r="G76" s="431">
        <v>57</v>
      </c>
      <c r="H76" s="431">
        <v>28</v>
      </c>
      <c r="I76" s="433">
        <v>37</v>
      </c>
      <c r="J76" s="435">
        <f t="shared" si="0"/>
        <v>26</v>
      </c>
      <c r="K76" s="435">
        <f t="shared" si="1"/>
        <v>37</v>
      </c>
      <c r="L76" s="930"/>
      <c r="M76" s="931"/>
      <c r="N76" s="931"/>
      <c r="O76" s="932"/>
      <c r="Q76" s="377" t="s">
        <v>861</v>
      </c>
      <c r="R76" s="20"/>
      <c r="S76" s="10"/>
      <c r="T76" s="20" t="s">
        <v>532</v>
      </c>
      <c r="U76" s="20"/>
      <c r="V76" s="20"/>
      <c r="W76" s="20"/>
      <c r="X76" s="20"/>
      <c r="Y76" s="20"/>
      <c r="Z76" s="20"/>
      <c r="AA76" s="20"/>
      <c r="AB76" s="20"/>
      <c r="AC76" s="20"/>
      <c r="AD76" s="20"/>
      <c r="AE76" s="21"/>
    </row>
    <row r="77" spans="1:31" ht="16.5" customHeight="1" x14ac:dyDescent="0.2">
      <c r="A77" s="370">
        <v>3</v>
      </c>
      <c r="B77" s="129" t="s">
        <v>1733</v>
      </c>
      <c r="C77" s="431">
        <v>26</v>
      </c>
      <c r="D77" s="431">
        <v>15</v>
      </c>
      <c r="E77" s="431">
        <v>4</v>
      </c>
      <c r="F77" s="431">
        <v>7</v>
      </c>
      <c r="G77" s="431">
        <v>59</v>
      </c>
      <c r="H77" s="431">
        <v>39</v>
      </c>
      <c r="I77" s="433">
        <v>34</v>
      </c>
      <c r="J77" s="435">
        <f t="shared" si="0"/>
        <v>26</v>
      </c>
      <c r="K77" s="435">
        <f t="shared" si="1"/>
        <v>34</v>
      </c>
      <c r="L77" s="930"/>
      <c r="M77" s="931"/>
      <c r="N77" s="931"/>
      <c r="O77" s="932"/>
      <c r="Q77" s="377" t="s">
        <v>756</v>
      </c>
      <c r="R77" s="20"/>
      <c r="S77" s="20" t="s">
        <v>532</v>
      </c>
      <c r="T77" s="10"/>
      <c r="U77" s="20"/>
      <c r="V77" s="20"/>
      <c r="W77" s="20"/>
      <c r="X77" s="20"/>
      <c r="Y77" s="20"/>
      <c r="Z77" s="20"/>
      <c r="AA77" s="20"/>
      <c r="AB77" s="20"/>
      <c r="AC77" s="20"/>
      <c r="AD77" s="20"/>
      <c r="AE77" s="21"/>
    </row>
    <row r="78" spans="1:31" ht="16.5" customHeight="1" x14ac:dyDescent="0.2">
      <c r="A78" s="370">
        <v>4</v>
      </c>
      <c r="B78" s="129" t="s">
        <v>1307</v>
      </c>
      <c r="C78" s="431">
        <v>26</v>
      </c>
      <c r="D78" s="431">
        <v>15</v>
      </c>
      <c r="E78" s="431">
        <v>3</v>
      </c>
      <c r="F78" s="431">
        <v>8</v>
      </c>
      <c r="G78" s="431">
        <v>50</v>
      </c>
      <c r="H78" s="431">
        <v>34</v>
      </c>
      <c r="I78" s="433">
        <v>33</v>
      </c>
      <c r="J78" s="435">
        <f t="shared" si="0"/>
        <v>26</v>
      </c>
      <c r="K78" s="435">
        <f t="shared" si="1"/>
        <v>33</v>
      </c>
      <c r="L78" s="930"/>
      <c r="M78" s="931"/>
      <c r="N78" s="931"/>
      <c r="O78" s="932"/>
      <c r="Q78" s="377" t="s">
        <v>610</v>
      </c>
      <c r="R78" s="20"/>
      <c r="S78" s="20"/>
      <c r="T78" s="20"/>
      <c r="U78" s="10"/>
      <c r="V78" s="20"/>
      <c r="W78" s="20" t="s">
        <v>532</v>
      </c>
      <c r="X78" s="20" t="s">
        <v>532</v>
      </c>
      <c r="Y78" s="20"/>
      <c r="Z78" s="20"/>
      <c r="AA78" s="20"/>
      <c r="AB78" s="20"/>
      <c r="AC78" s="20"/>
      <c r="AD78" s="20"/>
      <c r="AE78" s="21"/>
    </row>
    <row r="79" spans="1:31" ht="16.5" customHeight="1" x14ac:dyDescent="0.2">
      <c r="A79" s="370">
        <v>5</v>
      </c>
      <c r="B79" s="129" t="s">
        <v>1596</v>
      </c>
      <c r="C79" s="431">
        <v>26</v>
      </c>
      <c r="D79" s="431">
        <v>14</v>
      </c>
      <c r="E79" s="431">
        <v>4</v>
      </c>
      <c r="F79" s="431">
        <v>8</v>
      </c>
      <c r="G79" s="431">
        <v>55</v>
      </c>
      <c r="H79" s="431">
        <v>39</v>
      </c>
      <c r="I79" s="433">
        <v>32</v>
      </c>
      <c r="J79" s="435">
        <f t="shared" si="0"/>
        <v>26</v>
      </c>
      <c r="K79" s="435">
        <f t="shared" si="1"/>
        <v>32</v>
      </c>
      <c r="L79" s="930"/>
      <c r="M79" s="931"/>
      <c r="N79" s="931"/>
      <c r="O79" s="932"/>
      <c r="Q79" s="377" t="s">
        <v>757</v>
      </c>
      <c r="R79" s="20" t="s">
        <v>1493</v>
      </c>
      <c r="S79" s="20"/>
      <c r="T79" s="20"/>
      <c r="U79" s="20" t="s">
        <v>532</v>
      </c>
      <c r="V79" s="10"/>
      <c r="W79" s="20"/>
      <c r="X79" s="20"/>
      <c r="Y79" s="20"/>
      <c r="Z79" s="20"/>
      <c r="AA79" s="20"/>
      <c r="AB79" s="20" t="s">
        <v>532</v>
      </c>
      <c r="AC79" s="20"/>
      <c r="AD79" s="20"/>
      <c r="AE79" s="21"/>
    </row>
    <row r="80" spans="1:31" ht="16.5" customHeight="1" x14ac:dyDescent="0.2">
      <c r="A80" s="370">
        <v>6</v>
      </c>
      <c r="B80" s="129" t="s">
        <v>1734</v>
      </c>
      <c r="C80" s="431">
        <v>26</v>
      </c>
      <c r="D80" s="431">
        <v>12</v>
      </c>
      <c r="E80" s="431">
        <v>5</v>
      </c>
      <c r="F80" s="431">
        <v>9</v>
      </c>
      <c r="G80" s="431">
        <v>54</v>
      </c>
      <c r="H80" s="431">
        <v>48</v>
      </c>
      <c r="I80" s="433">
        <v>29</v>
      </c>
      <c r="J80" s="435">
        <f t="shared" si="0"/>
        <v>26</v>
      </c>
      <c r="K80" s="435">
        <f t="shared" si="1"/>
        <v>29</v>
      </c>
      <c r="L80" s="930"/>
      <c r="M80" s="931"/>
      <c r="N80" s="931"/>
      <c r="O80" s="932"/>
      <c r="Q80" s="377" t="s">
        <v>1112</v>
      </c>
      <c r="R80" s="20"/>
      <c r="S80" s="20"/>
      <c r="T80" s="20"/>
      <c r="U80" s="20"/>
      <c r="V80" s="20"/>
      <c r="W80" s="10"/>
      <c r="X80" s="20"/>
      <c r="Y80" s="20"/>
      <c r="Z80" s="20"/>
      <c r="AA80" s="20"/>
      <c r="AB80" s="20"/>
      <c r="AC80" s="20"/>
      <c r="AD80" s="20"/>
      <c r="AE80" s="21"/>
    </row>
    <row r="81" spans="1:31" ht="16.5" customHeight="1" x14ac:dyDescent="0.2">
      <c r="A81" s="370">
        <v>7</v>
      </c>
      <c r="B81" s="129" t="s">
        <v>1735</v>
      </c>
      <c r="C81" s="431">
        <v>26</v>
      </c>
      <c r="D81" s="431">
        <v>12</v>
      </c>
      <c r="E81" s="431">
        <v>3</v>
      </c>
      <c r="F81" s="431">
        <v>11</v>
      </c>
      <c r="G81" s="431">
        <v>47</v>
      </c>
      <c r="H81" s="431">
        <v>47</v>
      </c>
      <c r="I81" s="433">
        <v>27</v>
      </c>
      <c r="J81" s="435">
        <f t="shared" si="0"/>
        <v>26</v>
      </c>
      <c r="K81" s="435">
        <f t="shared" si="1"/>
        <v>27</v>
      </c>
      <c r="L81" s="930"/>
      <c r="M81" s="931"/>
      <c r="N81" s="931"/>
      <c r="O81" s="932"/>
      <c r="Q81" s="377" t="s">
        <v>1730</v>
      </c>
      <c r="R81" s="20"/>
      <c r="S81" s="20"/>
      <c r="T81" s="20"/>
      <c r="U81" s="20" t="s">
        <v>532</v>
      </c>
      <c r="V81" s="20"/>
      <c r="W81" s="20"/>
      <c r="X81" s="10"/>
      <c r="Y81" s="20"/>
      <c r="Z81" s="20" t="s">
        <v>532</v>
      </c>
      <c r="AA81" s="20"/>
      <c r="AB81" s="20"/>
      <c r="AC81" s="20" t="s">
        <v>532</v>
      </c>
      <c r="AD81" s="20"/>
      <c r="AE81" s="21"/>
    </row>
    <row r="82" spans="1:31" ht="16.5" customHeight="1" x14ac:dyDescent="0.2">
      <c r="A82" s="370">
        <v>8</v>
      </c>
      <c r="B82" s="129" t="s">
        <v>1737</v>
      </c>
      <c r="C82" s="431">
        <v>26</v>
      </c>
      <c r="D82" s="431">
        <v>10</v>
      </c>
      <c r="E82" s="431">
        <v>4</v>
      </c>
      <c r="F82" s="431">
        <v>12</v>
      </c>
      <c r="G82" s="431">
        <v>40</v>
      </c>
      <c r="H82" s="431">
        <v>51</v>
      </c>
      <c r="I82" s="433">
        <v>24</v>
      </c>
      <c r="J82" s="435">
        <f t="shared" ref="J82:J165" si="9">D82+E82+F82</f>
        <v>26</v>
      </c>
      <c r="K82" s="435">
        <f t="shared" ref="K82:K165" si="10">D82*2+E82</f>
        <v>24</v>
      </c>
      <c r="L82" s="930"/>
      <c r="M82" s="931"/>
      <c r="N82" s="931"/>
      <c r="O82" s="932"/>
      <c r="Q82" s="377" t="s">
        <v>1731</v>
      </c>
      <c r="R82" s="20"/>
      <c r="S82" s="20"/>
      <c r="T82" s="20"/>
      <c r="U82" s="20"/>
      <c r="V82" s="20"/>
      <c r="W82" s="20"/>
      <c r="X82" s="20"/>
      <c r="Y82" s="10"/>
      <c r="Z82" s="20" t="s">
        <v>532</v>
      </c>
      <c r="AA82" s="20"/>
      <c r="AB82" s="20"/>
      <c r="AC82" s="20"/>
      <c r="AD82" s="20"/>
      <c r="AE82" s="21"/>
    </row>
    <row r="83" spans="1:31" ht="16.5" customHeight="1" x14ac:dyDescent="0.2">
      <c r="A83" s="370" t="s">
        <v>988</v>
      </c>
      <c r="B83" s="129" t="s">
        <v>174</v>
      </c>
      <c r="C83" s="431">
        <v>26</v>
      </c>
      <c r="D83" s="431">
        <v>9</v>
      </c>
      <c r="E83" s="431">
        <v>5</v>
      </c>
      <c r="F83" s="431">
        <v>12</v>
      </c>
      <c r="G83" s="431">
        <v>41</v>
      </c>
      <c r="H83" s="431">
        <v>39</v>
      </c>
      <c r="I83" s="433">
        <v>23</v>
      </c>
      <c r="J83" s="435">
        <f t="shared" si="9"/>
        <v>26</v>
      </c>
      <c r="K83" s="435">
        <f t="shared" si="10"/>
        <v>23</v>
      </c>
      <c r="L83" s="930"/>
      <c r="M83" s="931"/>
      <c r="N83" s="931"/>
      <c r="O83" s="932"/>
      <c r="Q83" s="377" t="s">
        <v>1313</v>
      </c>
      <c r="R83" s="20"/>
      <c r="S83" s="20"/>
      <c r="T83" s="20"/>
      <c r="U83" s="20"/>
      <c r="V83" s="20"/>
      <c r="W83" s="20"/>
      <c r="X83" s="20"/>
      <c r="Y83" s="20" t="s">
        <v>532</v>
      </c>
      <c r="Z83" s="10"/>
      <c r="AA83" s="20"/>
      <c r="AB83" s="20"/>
      <c r="AC83" s="20"/>
      <c r="AD83" s="20"/>
      <c r="AE83" s="21"/>
    </row>
    <row r="84" spans="1:31" ht="16.5" customHeight="1" x14ac:dyDescent="0.2">
      <c r="A84" s="370" t="s">
        <v>988</v>
      </c>
      <c r="B84" s="129" t="s">
        <v>1116</v>
      </c>
      <c r="C84" s="431">
        <v>26</v>
      </c>
      <c r="D84" s="431">
        <v>9</v>
      </c>
      <c r="E84" s="431">
        <v>5</v>
      </c>
      <c r="F84" s="431">
        <v>12</v>
      </c>
      <c r="G84" s="431">
        <v>35</v>
      </c>
      <c r="H84" s="431">
        <v>57</v>
      </c>
      <c r="I84" s="433">
        <v>23</v>
      </c>
      <c r="J84" s="435">
        <f t="shared" si="9"/>
        <v>26</v>
      </c>
      <c r="K84" s="435">
        <f t="shared" si="10"/>
        <v>23</v>
      </c>
      <c r="L84" s="930"/>
      <c r="M84" s="931"/>
      <c r="N84" s="931"/>
      <c r="O84" s="932"/>
      <c r="Q84" s="377" t="s">
        <v>18</v>
      </c>
      <c r="R84" s="20"/>
      <c r="S84" s="307"/>
      <c r="T84" s="20"/>
      <c r="U84" s="20"/>
      <c r="V84" s="20"/>
      <c r="W84" s="20"/>
      <c r="X84" s="20"/>
      <c r="Y84" s="20"/>
      <c r="Z84" s="20"/>
      <c r="AA84" s="10"/>
      <c r="AB84" s="20"/>
      <c r="AC84" s="20" t="s">
        <v>532</v>
      </c>
      <c r="AD84" s="20" t="s">
        <v>532</v>
      </c>
      <c r="AE84" s="21" t="s">
        <v>532</v>
      </c>
    </row>
    <row r="85" spans="1:31" ht="16.5" customHeight="1" x14ac:dyDescent="0.2">
      <c r="A85" s="370">
        <v>11</v>
      </c>
      <c r="B85" s="129" t="s">
        <v>1754</v>
      </c>
      <c r="C85" s="431">
        <v>26</v>
      </c>
      <c r="D85" s="431">
        <v>8</v>
      </c>
      <c r="E85" s="431">
        <v>2</v>
      </c>
      <c r="F85" s="431">
        <v>16</v>
      </c>
      <c r="G85" s="431">
        <v>41</v>
      </c>
      <c r="H85" s="431">
        <v>62</v>
      </c>
      <c r="I85" s="433">
        <v>18</v>
      </c>
      <c r="J85" s="435">
        <f t="shared" si="9"/>
        <v>26</v>
      </c>
      <c r="K85" s="435">
        <f t="shared" si="10"/>
        <v>18</v>
      </c>
      <c r="L85" s="930"/>
      <c r="M85" s="931"/>
      <c r="N85" s="931"/>
      <c r="O85" s="932"/>
      <c r="Q85" s="377" t="s">
        <v>813</v>
      </c>
      <c r="R85" s="20"/>
      <c r="S85" s="20"/>
      <c r="T85" s="20"/>
      <c r="U85" s="20"/>
      <c r="V85" s="20"/>
      <c r="W85" s="20"/>
      <c r="X85" s="20"/>
      <c r="Y85" s="20"/>
      <c r="Z85" s="20"/>
      <c r="AA85" s="20" t="s">
        <v>532</v>
      </c>
      <c r="AB85" s="10"/>
      <c r="AC85" s="20"/>
      <c r="AD85" s="20"/>
      <c r="AE85" s="21"/>
    </row>
    <row r="86" spans="1:31" ht="16.5" customHeight="1" x14ac:dyDescent="0.2">
      <c r="A86" s="370">
        <v>12</v>
      </c>
      <c r="B86" s="129" t="s">
        <v>818</v>
      </c>
      <c r="C86" s="431">
        <v>26</v>
      </c>
      <c r="D86" s="431">
        <v>7</v>
      </c>
      <c r="E86" s="431">
        <v>3</v>
      </c>
      <c r="F86" s="431">
        <v>16</v>
      </c>
      <c r="G86" s="431">
        <v>42</v>
      </c>
      <c r="H86" s="431">
        <v>61</v>
      </c>
      <c r="I86" s="433">
        <v>17</v>
      </c>
      <c r="J86" s="435">
        <f t="shared" si="9"/>
        <v>26</v>
      </c>
      <c r="K86" s="435">
        <f t="shared" si="10"/>
        <v>17</v>
      </c>
      <c r="L86" s="930"/>
      <c r="M86" s="931"/>
      <c r="N86" s="931"/>
      <c r="O86" s="932"/>
      <c r="Q86" s="377" t="s">
        <v>1306</v>
      </c>
      <c r="R86" s="20"/>
      <c r="S86" s="20"/>
      <c r="T86" s="20"/>
      <c r="U86" s="20"/>
      <c r="V86" s="20"/>
      <c r="W86" s="20"/>
      <c r="X86" s="20"/>
      <c r="Y86" s="20"/>
      <c r="Z86" s="20"/>
      <c r="AA86" s="20"/>
      <c r="AB86" s="20"/>
      <c r="AC86" s="10"/>
      <c r="AD86" s="20"/>
      <c r="AE86" s="21"/>
    </row>
    <row r="87" spans="1:31" ht="16.5" customHeight="1" x14ac:dyDescent="0.2">
      <c r="A87" s="370">
        <v>13</v>
      </c>
      <c r="B87" s="129" t="s">
        <v>1741</v>
      </c>
      <c r="C87" s="431">
        <v>26</v>
      </c>
      <c r="D87" s="431">
        <v>5</v>
      </c>
      <c r="E87" s="431">
        <v>4</v>
      </c>
      <c r="F87" s="431">
        <v>17</v>
      </c>
      <c r="G87" s="431">
        <v>38</v>
      </c>
      <c r="H87" s="431">
        <v>59</v>
      </c>
      <c r="I87" s="433">
        <v>14</v>
      </c>
      <c r="J87" s="435">
        <f t="shared" si="9"/>
        <v>26</v>
      </c>
      <c r="K87" s="435">
        <f t="shared" si="10"/>
        <v>14</v>
      </c>
      <c r="L87" s="930"/>
      <c r="M87" s="931"/>
      <c r="N87" s="931"/>
      <c r="O87" s="932"/>
      <c r="Q87" s="377" t="s">
        <v>1751</v>
      </c>
      <c r="R87" s="20"/>
      <c r="S87" s="20"/>
      <c r="T87" s="20"/>
      <c r="U87" s="20"/>
      <c r="V87" s="20"/>
      <c r="W87" s="20"/>
      <c r="X87" s="20"/>
      <c r="Y87" s="20"/>
      <c r="Z87" s="20"/>
      <c r="AA87" s="20" t="s">
        <v>532</v>
      </c>
      <c r="AB87" s="20"/>
      <c r="AC87" s="20"/>
      <c r="AD87" s="10"/>
      <c r="AE87" s="21"/>
    </row>
    <row r="88" spans="1:31" ht="16.5" customHeight="1" thickBot="1" x14ac:dyDescent="0.25">
      <c r="A88" s="372">
        <v>14</v>
      </c>
      <c r="B88" s="130" t="s">
        <v>1740</v>
      </c>
      <c r="C88" s="432">
        <v>26</v>
      </c>
      <c r="D88" s="432">
        <v>5</v>
      </c>
      <c r="E88" s="432">
        <v>4</v>
      </c>
      <c r="F88" s="432">
        <v>17</v>
      </c>
      <c r="G88" s="432">
        <v>25</v>
      </c>
      <c r="H88" s="432">
        <v>56</v>
      </c>
      <c r="I88" s="434">
        <v>14</v>
      </c>
      <c r="J88" s="435">
        <f t="shared" si="9"/>
        <v>26</v>
      </c>
      <c r="K88" s="435">
        <f t="shared" si="10"/>
        <v>14</v>
      </c>
      <c r="L88" s="933"/>
      <c r="M88" s="934"/>
      <c r="N88" s="934"/>
      <c r="O88" s="935"/>
      <c r="Q88" s="378" t="s">
        <v>1214</v>
      </c>
      <c r="R88" s="23"/>
      <c r="S88" s="23"/>
      <c r="T88" s="23"/>
      <c r="U88" s="23"/>
      <c r="V88" s="23"/>
      <c r="W88" s="23"/>
      <c r="X88" s="23"/>
      <c r="Y88" s="23"/>
      <c r="Z88" s="23"/>
      <c r="AA88" s="23" t="s">
        <v>532</v>
      </c>
      <c r="AB88" s="23"/>
      <c r="AC88" s="23"/>
      <c r="AD88" s="14"/>
      <c r="AE88" s="15"/>
    </row>
    <row r="89" spans="1:31" ht="16.5" customHeight="1" x14ac:dyDescent="0.2">
      <c r="C89" s="435">
        <f t="shared" ref="C89:I89" si="11">SUM(C75:C88)</f>
        <v>364</v>
      </c>
      <c r="D89" s="435">
        <f t="shared" si="11"/>
        <v>156</v>
      </c>
      <c r="E89" s="435">
        <f t="shared" si="11"/>
        <v>52</v>
      </c>
      <c r="F89" s="435">
        <f t="shared" si="11"/>
        <v>156</v>
      </c>
      <c r="G89" s="435">
        <f t="shared" si="11"/>
        <v>645</v>
      </c>
      <c r="H89" s="435">
        <f t="shared" si="11"/>
        <v>645</v>
      </c>
      <c r="I89" s="435">
        <f t="shared" si="11"/>
        <v>364</v>
      </c>
      <c r="J89" s="435">
        <f t="shared" si="9"/>
        <v>364</v>
      </c>
      <c r="K89" s="435">
        <f t="shared" si="10"/>
        <v>364</v>
      </c>
    </row>
    <row r="90" spans="1:31" ht="16.5" customHeight="1" thickBot="1" x14ac:dyDescent="0.25"/>
    <row r="91" spans="1:31" ht="16.5" customHeight="1" thickBot="1" x14ac:dyDescent="0.25">
      <c r="A91" s="1043" t="s">
        <v>1573</v>
      </c>
      <c r="B91" s="1044"/>
      <c r="C91" s="1044"/>
      <c r="D91" s="1044"/>
      <c r="E91" s="1044"/>
      <c r="F91" s="1045"/>
      <c r="G91" s="1040" t="s">
        <v>1749</v>
      </c>
      <c r="H91" s="1041"/>
      <c r="I91" s="1042"/>
      <c r="L91" s="945" t="s">
        <v>495</v>
      </c>
      <c r="M91" s="946"/>
      <c r="N91" s="946"/>
      <c r="O91" s="947"/>
    </row>
    <row r="92" spans="1:31" ht="16.5" customHeight="1" thickBot="1" x14ac:dyDescent="0.25">
      <c r="A92" s="373" t="s">
        <v>496</v>
      </c>
      <c r="B92" s="227" t="s">
        <v>497</v>
      </c>
      <c r="C92" s="374" t="s">
        <v>498</v>
      </c>
      <c r="D92" s="374" t="s">
        <v>499</v>
      </c>
      <c r="E92" s="374" t="s">
        <v>500</v>
      </c>
      <c r="F92" s="374" t="s">
        <v>501</v>
      </c>
      <c r="G92" s="375" t="s">
        <v>502</v>
      </c>
      <c r="H92" s="375" t="s">
        <v>503</v>
      </c>
      <c r="I92" s="376" t="s">
        <v>504</v>
      </c>
      <c r="L92" s="948"/>
      <c r="M92" s="949"/>
      <c r="N92" s="949"/>
      <c r="O92" s="950"/>
      <c r="Q92" s="24" t="s">
        <v>1750</v>
      </c>
      <c r="R92" s="379" t="s">
        <v>541</v>
      </c>
      <c r="S92" s="379" t="s">
        <v>1590</v>
      </c>
      <c r="T92" s="379" t="s">
        <v>564</v>
      </c>
      <c r="U92" s="379" t="s">
        <v>902</v>
      </c>
      <c r="V92" s="379" t="s">
        <v>847</v>
      </c>
      <c r="W92" s="379" t="s">
        <v>511</v>
      </c>
      <c r="X92" s="379" t="s">
        <v>1658</v>
      </c>
      <c r="Y92" s="379" t="s">
        <v>635</v>
      </c>
      <c r="Z92" s="379" t="s">
        <v>1755</v>
      </c>
      <c r="AA92" s="379" t="s">
        <v>1554</v>
      </c>
      <c r="AB92" s="379" t="s">
        <v>612</v>
      </c>
      <c r="AC92" s="380" t="s">
        <v>1756</v>
      </c>
    </row>
    <row r="93" spans="1:31" ht="16.5" customHeight="1" x14ac:dyDescent="0.2">
      <c r="A93" s="371">
        <v>1</v>
      </c>
      <c r="B93" s="53" t="s">
        <v>1757</v>
      </c>
      <c r="C93" s="46"/>
      <c r="D93" s="46"/>
      <c r="E93" s="46"/>
      <c r="F93" s="46"/>
      <c r="G93" s="46"/>
      <c r="H93" s="46"/>
      <c r="I93" s="436"/>
      <c r="J93" s="435">
        <f t="shared" si="9"/>
        <v>0</v>
      </c>
      <c r="K93" s="435">
        <f t="shared" si="10"/>
        <v>0</v>
      </c>
      <c r="L93" s="927" t="s">
        <v>528</v>
      </c>
      <c r="M93" s="928"/>
      <c r="N93" s="928"/>
      <c r="O93" s="929"/>
      <c r="Q93" s="377" t="s">
        <v>541</v>
      </c>
      <c r="R93" s="10"/>
      <c r="S93" s="20"/>
      <c r="T93" s="20"/>
      <c r="U93" s="20"/>
      <c r="V93" s="20" t="s">
        <v>532</v>
      </c>
      <c r="W93" s="20"/>
      <c r="X93" s="20"/>
      <c r="Y93" s="20"/>
      <c r="Z93" s="20"/>
      <c r="AA93" s="20"/>
      <c r="AB93" s="20"/>
      <c r="AC93" s="21"/>
    </row>
    <row r="94" spans="1:31" ht="16.5" customHeight="1" x14ac:dyDescent="0.2">
      <c r="A94" s="370">
        <v>2</v>
      </c>
      <c r="B94" s="54" t="s">
        <v>1758</v>
      </c>
      <c r="C94" s="431"/>
      <c r="D94" s="431"/>
      <c r="E94" s="431"/>
      <c r="F94" s="431"/>
      <c r="G94" s="431"/>
      <c r="H94" s="431"/>
      <c r="I94" s="433"/>
      <c r="J94" s="435">
        <f t="shared" si="9"/>
        <v>0</v>
      </c>
      <c r="K94" s="435">
        <f t="shared" si="10"/>
        <v>0</v>
      </c>
      <c r="L94" s="930"/>
      <c r="M94" s="931"/>
      <c r="N94" s="931"/>
      <c r="O94" s="932"/>
      <c r="Q94" s="377" t="s">
        <v>1590</v>
      </c>
      <c r="R94" s="20"/>
      <c r="S94" s="10"/>
      <c r="T94" s="20"/>
      <c r="U94" s="20" t="s">
        <v>532</v>
      </c>
      <c r="V94" s="20" t="s">
        <v>532</v>
      </c>
      <c r="W94" s="20"/>
      <c r="X94" s="20"/>
      <c r="Y94" s="20"/>
      <c r="Z94" s="20"/>
      <c r="AA94" s="20"/>
      <c r="AB94" s="20"/>
      <c r="AC94" s="21"/>
    </row>
    <row r="95" spans="1:31" ht="16.5" customHeight="1" x14ac:dyDescent="0.2">
      <c r="A95" s="370" t="s">
        <v>521</v>
      </c>
      <c r="B95" s="54" t="s">
        <v>1759</v>
      </c>
      <c r="C95" s="431"/>
      <c r="D95" s="431"/>
      <c r="E95" s="431"/>
      <c r="F95" s="431"/>
      <c r="G95" s="431"/>
      <c r="H95" s="431"/>
      <c r="I95" s="433"/>
      <c r="J95" s="435">
        <f t="shared" si="9"/>
        <v>0</v>
      </c>
      <c r="K95" s="435">
        <f t="shared" si="10"/>
        <v>0</v>
      </c>
      <c r="L95" s="930"/>
      <c r="M95" s="931"/>
      <c r="N95" s="931"/>
      <c r="O95" s="932"/>
      <c r="Q95" s="377" t="s">
        <v>564</v>
      </c>
      <c r="R95" s="20"/>
      <c r="S95" s="20" t="s">
        <v>532</v>
      </c>
      <c r="T95" s="10"/>
      <c r="U95" s="20"/>
      <c r="V95" s="20"/>
      <c r="W95" s="20"/>
      <c r="X95" s="20"/>
      <c r="Y95" s="20"/>
      <c r="Z95" s="20" t="s">
        <v>532</v>
      </c>
      <c r="AA95" s="20"/>
      <c r="AB95" s="20"/>
      <c r="AC95" s="21"/>
    </row>
    <row r="96" spans="1:31" ht="16.5" customHeight="1" x14ac:dyDescent="0.2">
      <c r="A96" s="370" t="s">
        <v>521</v>
      </c>
      <c r="B96" s="54" t="s">
        <v>1760</v>
      </c>
      <c r="C96" s="431"/>
      <c r="D96" s="431"/>
      <c r="E96" s="431"/>
      <c r="F96" s="431"/>
      <c r="G96" s="431"/>
      <c r="H96" s="431"/>
      <c r="I96" s="433"/>
      <c r="J96" s="435">
        <f t="shared" si="9"/>
        <v>0</v>
      </c>
      <c r="K96" s="435">
        <f t="shared" si="10"/>
        <v>0</v>
      </c>
      <c r="L96" s="930"/>
      <c r="M96" s="931"/>
      <c r="N96" s="931"/>
      <c r="O96" s="932"/>
      <c r="Q96" s="377" t="s">
        <v>902</v>
      </c>
      <c r="R96" s="20"/>
      <c r="S96" s="20"/>
      <c r="T96" s="20"/>
      <c r="U96" s="10"/>
      <c r="V96" s="20"/>
      <c r="W96" s="20"/>
      <c r="X96" s="20"/>
      <c r="Y96" s="20"/>
      <c r="Z96" s="20"/>
      <c r="AA96" s="20"/>
      <c r="AB96" s="20"/>
      <c r="AC96" s="21"/>
    </row>
    <row r="97" spans="1:33" ht="16.5" customHeight="1" x14ac:dyDescent="0.2">
      <c r="A97" s="370" t="s">
        <v>521</v>
      </c>
      <c r="B97" s="54" t="s">
        <v>1761</v>
      </c>
      <c r="C97" s="431"/>
      <c r="D97" s="431"/>
      <c r="E97" s="431"/>
      <c r="F97" s="431"/>
      <c r="G97" s="431"/>
      <c r="H97" s="431"/>
      <c r="I97" s="433"/>
      <c r="J97" s="435">
        <f t="shared" si="9"/>
        <v>0</v>
      </c>
      <c r="K97" s="435">
        <f t="shared" si="10"/>
        <v>0</v>
      </c>
      <c r="L97" s="930"/>
      <c r="M97" s="931"/>
      <c r="N97" s="931"/>
      <c r="O97" s="932"/>
      <c r="Q97" s="377" t="s">
        <v>847</v>
      </c>
      <c r="R97" s="20"/>
      <c r="S97" s="20" t="s">
        <v>532</v>
      </c>
      <c r="T97" s="20"/>
      <c r="U97" s="20"/>
      <c r="V97" s="10"/>
      <c r="W97" s="20"/>
      <c r="X97" s="20" t="s">
        <v>532</v>
      </c>
      <c r="Y97" s="20"/>
      <c r="Z97" s="20"/>
      <c r="AA97" s="20" t="s">
        <v>532</v>
      </c>
      <c r="AB97" s="20" t="s">
        <v>1490</v>
      </c>
      <c r="AC97" s="21"/>
    </row>
    <row r="98" spans="1:33" ht="16.5" customHeight="1" x14ac:dyDescent="0.2">
      <c r="A98" s="370" t="s">
        <v>521</v>
      </c>
      <c r="B98" s="54" t="s">
        <v>1762</v>
      </c>
      <c r="C98" s="431"/>
      <c r="D98" s="431"/>
      <c r="E98" s="431"/>
      <c r="F98" s="431"/>
      <c r="G98" s="431"/>
      <c r="H98" s="431"/>
      <c r="I98" s="433"/>
      <c r="J98" s="435">
        <f t="shared" si="9"/>
        <v>0</v>
      </c>
      <c r="K98" s="435">
        <f t="shared" si="10"/>
        <v>0</v>
      </c>
      <c r="L98" s="930"/>
      <c r="M98" s="931"/>
      <c r="N98" s="931"/>
      <c r="O98" s="932"/>
      <c r="Q98" s="377" t="s">
        <v>511</v>
      </c>
      <c r="R98" s="20"/>
      <c r="S98" s="20"/>
      <c r="T98" s="20"/>
      <c r="U98" s="20"/>
      <c r="V98" s="20"/>
      <c r="W98" s="10"/>
      <c r="X98" s="20" t="s">
        <v>532</v>
      </c>
      <c r="Y98" s="20"/>
      <c r="Z98" s="20"/>
      <c r="AA98" s="20"/>
      <c r="AB98" s="20"/>
      <c r="AC98" s="21"/>
    </row>
    <row r="99" spans="1:33" ht="16.5" customHeight="1" x14ac:dyDescent="0.2">
      <c r="A99" s="370" t="s">
        <v>521</v>
      </c>
      <c r="B99" s="54" t="s">
        <v>1763</v>
      </c>
      <c r="C99" s="431"/>
      <c r="D99" s="431"/>
      <c r="E99" s="431"/>
      <c r="F99" s="431"/>
      <c r="G99" s="431"/>
      <c r="H99" s="431"/>
      <c r="I99" s="433"/>
      <c r="J99" s="435">
        <f t="shared" si="9"/>
        <v>0</v>
      </c>
      <c r="K99" s="435">
        <f t="shared" si="10"/>
        <v>0</v>
      </c>
      <c r="L99" s="930"/>
      <c r="M99" s="931"/>
      <c r="N99" s="931"/>
      <c r="O99" s="932"/>
      <c r="Q99" s="377" t="s">
        <v>1658</v>
      </c>
      <c r="R99" s="20"/>
      <c r="S99" s="20"/>
      <c r="T99" s="20"/>
      <c r="U99" s="20"/>
      <c r="V99" s="20"/>
      <c r="W99" s="20" t="s">
        <v>532</v>
      </c>
      <c r="X99" s="10"/>
      <c r="Y99" s="20"/>
      <c r="Z99" s="20"/>
      <c r="AA99" s="20"/>
      <c r="AB99" s="20"/>
      <c r="AC99" s="21"/>
    </row>
    <row r="100" spans="1:33" ht="16.5" customHeight="1" x14ac:dyDescent="0.2">
      <c r="A100" s="370" t="s">
        <v>521</v>
      </c>
      <c r="B100" s="54" t="s">
        <v>1764</v>
      </c>
      <c r="C100" s="431"/>
      <c r="D100" s="431"/>
      <c r="E100" s="431"/>
      <c r="F100" s="431"/>
      <c r="G100" s="431"/>
      <c r="H100" s="431"/>
      <c r="I100" s="433"/>
      <c r="J100" s="435">
        <f t="shared" si="9"/>
        <v>0</v>
      </c>
      <c r="K100" s="435">
        <f t="shared" si="10"/>
        <v>0</v>
      </c>
      <c r="L100" s="930"/>
      <c r="M100" s="931"/>
      <c r="N100" s="931"/>
      <c r="O100" s="932"/>
      <c r="Q100" s="377" t="s">
        <v>635</v>
      </c>
      <c r="R100" s="20"/>
      <c r="S100" s="20"/>
      <c r="T100" s="20"/>
      <c r="U100" s="20"/>
      <c r="V100" s="20"/>
      <c r="W100" s="20"/>
      <c r="X100" s="20"/>
      <c r="Y100" s="10"/>
      <c r="Z100" s="20"/>
      <c r="AA100" s="20" t="s">
        <v>532</v>
      </c>
      <c r="AB100" s="20" t="s">
        <v>532</v>
      </c>
      <c r="AC100" s="21" t="s">
        <v>532</v>
      </c>
    </row>
    <row r="101" spans="1:33" ht="16.5" customHeight="1" x14ac:dyDescent="0.2">
      <c r="A101" s="370" t="s">
        <v>521</v>
      </c>
      <c r="B101" s="54" t="s">
        <v>1765</v>
      </c>
      <c r="C101" s="431"/>
      <c r="D101" s="431"/>
      <c r="E101" s="431"/>
      <c r="F101" s="431"/>
      <c r="G101" s="431"/>
      <c r="H101" s="431"/>
      <c r="I101" s="433"/>
      <c r="J101" s="435">
        <f t="shared" si="9"/>
        <v>0</v>
      </c>
      <c r="K101" s="435">
        <f t="shared" si="10"/>
        <v>0</v>
      </c>
      <c r="L101" s="930"/>
      <c r="M101" s="931"/>
      <c r="N101" s="931"/>
      <c r="O101" s="932"/>
      <c r="Q101" s="377" t="s">
        <v>533</v>
      </c>
      <c r="R101" s="20"/>
      <c r="S101" s="20"/>
      <c r="T101" s="20"/>
      <c r="U101" s="20"/>
      <c r="V101" s="20"/>
      <c r="W101" s="20"/>
      <c r="X101" s="20"/>
      <c r="Y101" s="20" t="s">
        <v>532</v>
      </c>
      <c r="Z101" s="10"/>
      <c r="AA101" s="20"/>
      <c r="AB101" s="20"/>
      <c r="AC101" s="21"/>
    </row>
    <row r="102" spans="1:33" ht="16.5" customHeight="1" x14ac:dyDescent="0.2">
      <c r="A102" s="370" t="s">
        <v>521</v>
      </c>
      <c r="B102" s="54" t="s">
        <v>1766</v>
      </c>
      <c r="C102" s="431"/>
      <c r="D102" s="431"/>
      <c r="E102" s="431"/>
      <c r="F102" s="431"/>
      <c r="G102" s="431"/>
      <c r="H102" s="431"/>
      <c r="I102" s="433"/>
      <c r="J102" s="435">
        <f t="shared" si="9"/>
        <v>0</v>
      </c>
      <c r="K102" s="435">
        <f t="shared" si="10"/>
        <v>0</v>
      </c>
      <c r="L102" s="930"/>
      <c r="M102" s="931"/>
      <c r="N102" s="931"/>
      <c r="O102" s="932"/>
      <c r="Q102" s="377" t="s">
        <v>1554</v>
      </c>
      <c r="R102" s="20"/>
      <c r="S102" s="20"/>
      <c r="T102" s="20"/>
      <c r="U102" s="20"/>
      <c r="V102" s="20"/>
      <c r="W102" s="20"/>
      <c r="X102" s="20"/>
      <c r="Y102" s="20"/>
      <c r="Z102" s="20"/>
      <c r="AA102" s="10"/>
      <c r="AB102" s="20"/>
      <c r="AC102" s="21"/>
    </row>
    <row r="103" spans="1:33" ht="16.5" customHeight="1" x14ac:dyDescent="0.2">
      <c r="A103" s="370" t="s">
        <v>521</v>
      </c>
      <c r="B103" s="54" t="s">
        <v>1767</v>
      </c>
      <c r="C103" s="431"/>
      <c r="D103" s="431"/>
      <c r="E103" s="431"/>
      <c r="F103" s="431"/>
      <c r="G103" s="431"/>
      <c r="H103" s="431"/>
      <c r="I103" s="433"/>
      <c r="J103" s="435">
        <f t="shared" si="9"/>
        <v>0</v>
      </c>
      <c r="K103" s="435">
        <f t="shared" si="10"/>
        <v>0</v>
      </c>
      <c r="L103" s="930"/>
      <c r="M103" s="931"/>
      <c r="N103" s="931"/>
      <c r="O103" s="932"/>
      <c r="Q103" s="377" t="s">
        <v>612</v>
      </c>
      <c r="R103" s="20"/>
      <c r="S103" s="20"/>
      <c r="T103" s="20"/>
      <c r="U103" s="20"/>
      <c r="V103" s="20"/>
      <c r="W103" s="20"/>
      <c r="X103" s="20"/>
      <c r="Y103" s="20" t="s">
        <v>532</v>
      </c>
      <c r="Z103" s="20"/>
      <c r="AA103" s="20"/>
      <c r="AB103" s="10"/>
      <c r="AC103" s="21"/>
    </row>
    <row r="104" spans="1:33" ht="16.5" customHeight="1" thickBot="1" x14ac:dyDescent="0.25">
      <c r="A104" s="372" t="s">
        <v>521</v>
      </c>
      <c r="B104" s="55" t="s">
        <v>1768</v>
      </c>
      <c r="C104" s="432"/>
      <c r="D104" s="432"/>
      <c r="E104" s="432"/>
      <c r="F104" s="432"/>
      <c r="G104" s="432"/>
      <c r="H104" s="432"/>
      <c r="I104" s="434"/>
      <c r="J104" s="435">
        <f t="shared" si="9"/>
        <v>0</v>
      </c>
      <c r="K104" s="435">
        <f t="shared" si="10"/>
        <v>0</v>
      </c>
      <c r="L104" s="933"/>
      <c r="M104" s="934"/>
      <c r="N104" s="934"/>
      <c r="O104" s="935"/>
      <c r="Q104" s="378" t="s">
        <v>1756</v>
      </c>
      <c r="R104" s="23"/>
      <c r="S104" s="23"/>
      <c r="T104" s="23"/>
      <c r="U104" s="23"/>
      <c r="V104" s="23"/>
      <c r="W104" s="23"/>
      <c r="X104" s="23"/>
      <c r="Y104" s="23" t="s">
        <v>532</v>
      </c>
      <c r="Z104" s="23"/>
      <c r="AA104" s="23"/>
      <c r="AB104" s="14"/>
      <c r="AC104" s="15"/>
    </row>
    <row r="105" spans="1:33" ht="16.5" customHeight="1" x14ac:dyDescent="0.2">
      <c r="C105" s="435">
        <f t="shared" ref="C105:I105" si="12">SUM(C91:C104)</f>
        <v>0</v>
      </c>
      <c r="D105" s="435">
        <f t="shared" si="12"/>
        <v>0</v>
      </c>
      <c r="E105" s="435">
        <f t="shared" si="12"/>
        <v>0</v>
      </c>
      <c r="F105" s="435">
        <f t="shared" si="12"/>
        <v>0</v>
      </c>
      <c r="G105" s="435">
        <f t="shared" si="12"/>
        <v>0</v>
      </c>
      <c r="H105" s="435">
        <f t="shared" si="12"/>
        <v>0</v>
      </c>
      <c r="I105" s="435">
        <f t="shared" si="12"/>
        <v>0</v>
      </c>
      <c r="J105" s="435">
        <f t="shared" si="9"/>
        <v>0</v>
      </c>
      <c r="K105" s="435">
        <f t="shared" si="10"/>
        <v>0</v>
      </c>
    </row>
    <row r="106" spans="1:33" ht="16.5" customHeight="1" thickBot="1" x14ac:dyDescent="0.25"/>
    <row r="107" spans="1:33" ht="16.5" customHeight="1" thickBot="1" x14ac:dyDescent="0.25">
      <c r="A107" s="1043" t="s">
        <v>698</v>
      </c>
      <c r="B107" s="1044"/>
      <c r="C107" s="1044"/>
      <c r="D107" s="1044"/>
      <c r="E107" s="1044"/>
      <c r="F107" s="1045"/>
      <c r="G107" s="1040" t="s">
        <v>1749</v>
      </c>
      <c r="H107" s="1041"/>
      <c r="I107" s="1042"/>
      <c r="L107" s="952" t="s">
        <v>538</v>
      </c>
      <c r="M107" s="953"/>
      <c r="N107" s="953"/>
      <c r="O107" s="954"/>
    </row>
    <row r="108" spans="1:33" ht="16.5" customHeight="1" thickBot="1" x14ac:dyDescent="0.25">
      <c r="A108" s="373" t="s">
        <v>496</v>
      </c>
      <c r="B108" s="227" t="s">
        <v>497</v>
      </c>
      <c r="C108" s="374" t="s">
        <v>498</v>
      </c>
      <c r="D108" s="374" t="s">
        <v>499</v>
      </c>
      <c r="E108" s="374" t="s">
        <v>500</v>
      </c>
      <c r="F108" s="374" t="s">
        <v>501</v>
      </c>
      <c r="G108" s="375" t="s">
        <v>502</v>
      </c>
      <c r="H108" s="375" t="s">
        <v>503</v>
      </c>
      <c r="I108" s="376" t="s">
        <v>504</v>
      </c>
      <c r="L108" s="955"/>
      <c r="M108" s="956"/>
      <c r="N108" s="956"/>
      <c r="O108" s="957"/>
      <c r="Q108" s="24" t="s">
        <v>1750</v>
      </c>
      <c r="R108" s="379" t="s">
        <v>503</v>
      </c>
      <c r="S108" s="379" t="s">
        <v>716</v>
      </c>
      <c r="T108" s="379" t="s">
        <v>541</v>
      </c>
      <c r="U108" s="379" t="s">
        <v>901</v>
      </c>
      <c r="V108" s="379" t="s">
        <v>564</v>
      </c>
      <c r="W108" s="379" t="s">
        <v>700</v>
      </c>
      <c r="X108" s="379" t="s">
        <v>566</v>
      </c>
      <c r="Y108" s="379" t="s">
        <v>514</v>
      </c>
      <c r="Z108" s="379" t="s">
        <v>544</v>
      </c>
      <c r="AA108" s="379" t="s">
        <v>768</v>
      </c>
      <c r="AB108" s="379" t="s">
        <v>777</v>
      </c>
      <c r="AC108" s="379" t="s">
        <v>1684</v>
      </c>
      <c r="AD108" s="379" t="s">
        <v>769</v>
      </c>
      <c r="AE108" s="379" t="s">
        <v>704</v>
      </c>
      <c r="AF108" s="379" t="s">
        <v>703</v>
      </c>
      <c r="AG108" s="380" t="s">
        <v>547</v>
      </c>
    </row>
    <row r="109" spans="1:33" ht="16.5" customHeight="1" x14ac:dyDescent="0.2">
      <c r="A109" s="441">
        <v>1</v>
      </c>
      <c r="B109" s="126" t="s">
        <v>1769</v>
      </c>
      <c r="C109" s="430">
        <v>30</v>
      </c>
      <c r="D109" s="430">
        <v>23</v>
      </c>
      <c r="E109" s="430">
        <v>2</v>
      </c>
      <c r="F109" s="430">
        <v>5</v>
      </c>
      <c r="G109" s="430">
        <v>67</v>
      </c>
      <c r="H109" s="430">
        <v>25</v>
      </c>
      <c r="I109" s="128">
        <v>48</v>
      </c>
      <c r="J109" s="435">
        <f t="shared" si="9"/>
        <v>30</v>
      </c>
      <c r="K109" s="435">
        <f t="shared" si="10"/>
        <v>48</v>
      </c>
      <c r="L109" s="927" t="s">
        <v>532</v>
      </c>
      <c r="M109" s="928"/>
      <c r="N109" s="928"/>
      <c r="O109" s="929"/>
      <c r="Q109" s="377" t="s">
        <v>503</v>
      </c>
      <c r="R109" s="10"/>
      <c r="S109" s="20"/>
      <c r="T109" s="20"/>
      <c r="U109" s="20"/>
      <c r="V109" s="20"/>
      <c r="W109" s="20"/>
      <c r="X109" s="20"/>
      <c r="Y109" s="20"/>
      <c r="Z109" s="20"/>
      <c r="AA109" s="20"/>
      <c r="AB109" s="20"/>
      <c r="AC109" s="20"/>
      <c r="AD109" s="20"/>
      <c r="AE109" s="20"/>
      <c r="AF109" s="20"/>
      <c r="AG109" s="21"/>
    </row>
    <row r="110" spans="1:33" ht="16.5" customHeight="1" x14ac:dyDescent="0.2">
      <c r="A110" s="370">
        <v>2</v>
      </c>
      <c r="B110" s="129" t="s">
        <v>31</v>
      </c>
      <c r="C110" s="431">
        <v>30</v>
      </c>
      <c r="D110" s="431">
        <v>21</v>
      </c>
      <c r="E110" s="431">
        <v>3</v>
      </c>
      <c r="F110" s="431">
        <v>6</v>
      </c>
      <c r="G110" s="431">
        <v>62</v>
      </c>
      <c r="H110" s="431">
        <v>38</v>
      </c>
      <c r="I110" s="433">
        <v>45</v>
      </c>
      <c r="J110" s="435">
        <f t="shared" si="9"/>
        <v>30</v>
      </c>
      <c r="K110" s="435">
        <f t="shared" si="10"/>
        <v>45</v>
      </c>
      <c r="L110" s="930"/>
      <c r="M110" s="931"/>
      <c r="N110" s="931"/>
      <c r="O110" s="932"/>
      <c r="Q110" s="377" t="s">
        <v>716</v>
      </c>
      <c r="R110" s="20"/>
      <c r="S110" s="10"/>
      <c r="T110" s="20"/>
      <c r="U110" s="20" t="s">
        <v>532</v>
      </c>
      <c r="V110" s="20" t="s">
        <v>532</v>
      </c>
      <c r="W110" s="20"/>
      <c r="X110" s="20"/>
      <c r="Y110" s="20"/>
      <c r="Z110" s="20"/>
      <c r="AA110" s="20"/>
      <c r="AB110" s="20"/>
      <c r="AC110" s="20"/>
      <c r="AD110" s="20"/>
      <c r="AE110" s="20"/>
      <c r="AF110" s="20"/>
      <c r="AG110" s="21"/>
    </row>
    <row r="111" spans="1:33" ht="16.5" customHeight="1" x14ac:dyDescent="0.2">
      <c r="A111" s="370">
        <v>3</v>
      </c>
      <c r="B111" s="129" t="s">
        <v>558</v>
      </c>
      <c r="C111" s="431">
        <v>30</v>
      </c>
      <c r="D111" s="431">
        <v>19</v>
      </c>
      <c r="E111" s="431">
        <v>4</v>
      </c>
      <c r="F111" s="431">
        <v>7</v>
      </c>
      <c r="G111" s="431">
        <v>79</v>
      </c>
      <c r="H111" s="431">
        <v>40</v>
      </c>
      <c r="I111" s="433">
        <v>42</v>
      </c>
      <c r="J111" s="435">
        <f t="shared" si="9"/>
        <v>30</v>
      </c>
      <c r="K111" s="435">
        <f t="shared" si="10"/>
        <v>42</v>
      </c>
      <c r="L111" s="930"/>
      <c r="M111" s="931"/>
      <c r="N111" s="931"/>
      <c r="O111" s="932"/>
      <c r="Q111" s="377" t="s">
        <v>541</v>
      </c>
      <c r="R111" s="20"/>
      <c r="S111" s="20" t="s">
        <v>532</v>
      </c>
      <c r="T111" s="10"/>
      <c r="U111" s="20"/>
      <c r="V111" s="20"/>
      <c r="W111" s="20"/>
      <c r="X111" s="20"/>
      <c r="Y111" s="20"/>
      <c r="Z111" s="20" t="s">
        <v>532</v>
      </c>
      <c r="AA111" s="20"/>
      <c r="AB111" s="20"/>
      <c r="AC111" s="20"/>
      <c r="AD111" s="20"/>
      <c r="AE111" s="20"/>
      <c r="AF111" s="20"/>
      <c r="AG111" s="21"/>
    </row>
    <row r="112" spans="1:33" ht="16.5" customHeight="1" x14ac:dyDescent="0.2">
      <c r="A112" s="370">
        <v>4</v>
      </c>
      <c r="B112" s="129" t="s">
        <v>28</v>
      </c>
      <c r="C112" s="431">
        <v>30</v>
      </c>
      <c r="D112" s="431">
        <v>19</v>
      </c>
      <c r="E112" s="431">
        <v>2</v>
      </c>
      <c r="F112" s="431">
        <v>9</v>
      </c>
      <c r="G112" s="431">
        <v>73</v>
      </c>
      <c r="H112" s="431">
        <v>50</v>
      </c>
      <c r="I112" s="433">
        <v>40</v>
      </c>
      <c r="J112" s="435">
        <f t="shared" si="9"/>
        <v>30</v>
      </c>
      <c r="K112" s="435">
        <f t="shared" si="10"/>
        <v>40</v>
      </c>
      <c r="L112" s="930"/>
      <c r="M112" s="931"/>
      <c r="N112" s="931"/>
      <c r="O112" s="932"/>
      <c r="Q112" s="377" t="s">
        <v>901</v>
      </c>
      <c r="R112" s="20"/>
      <c r="S112" s="20"/>
      <c r="T112" s="20"/>
      <c r="U112" s="10"/>
      <c r="V112" s="20"/>
      <c r="W112" s="20"/>
      <c r="X112" s="20"/>
      <c r="Y112" s="20"/>
      <c r="Z112" s="20"/>
      <c r="AA112" s="20"/>
      <c r="AB112" s="20"/>
      <c r="AC112" s="20"/>
      <c r="AD112" s="20"/>
      <c r="AE112" s="20"/>
      <c r="AF112" s="20"/>
      <c r="AG112" s="21"/>
    </row>
    <row r="113" spans="1:33" ht="16.5" customHeight="1" x14ac:dyDescent="0.2">
      <c r="A113" s="370">
        <v>5</v>
      </c>
      <c r="B113" s="129" t="s">
        <v>30</v>
      </c>
      <c r="C113" s="431">
        <v>30</v>
      </c>
      <c r="D113" s="431">
        <v>15</v>
      </c>
      <c r="E113" s="431">
        <v>6</v>
      </c>
      <c r="F113" s="431">
        <v>9</v>
      </c>
      <c r="G113" s="431">
        <v>75</v>
      </c>
      <c r="H113" s="431">
        <v>66</v>
      </c>
      <c r="I113" s="433">
        <v>36</v>
      </c>
      <c r="J113" s="435">
        <f t="shared" si="9"/>
        <v>30</v>
      </c>
      <c r="K113" s="435">
        <f t="shared" si="10"/>
        <v>36</v>
      </c>
      <c r="L113" s="930"/>
      <c r="M113" s="931"/>
      <c r="N113" s="931"/>
      <c r="O113" s="932"/>
      <c r="Q113" s="377" t="s">
        <v>564</v>
      </c>
      <c r="R113" s="20"/>
      <c r="S113" s="20" t="s">
        <v>532</v>
      </c>
      <c r="T113" s="20"/>
      <c r="U113" s="20"/>
      <c r="V113" s="10"/>
      <c r="W113" s="20"/>
      <c r="X113" s="20" t="s">
        <v>532</v>
      </c>
      <c r="Y113" s="20"/>
      <c r="Z113" s="20"/>
      <c r="AA113" s="20" t="s">
        <v>532</v>
      </c>
      <c r="AB113" s="20"/>
      <c r="AC113" s="20"/>
      <c r="AD113" s="20"/>
      <c r="AE113" s="20"/>
      <c r="AF113" s="20"/>
      <c r="AG113" s="21"/>
    </row>
    <row r="114" spans="1:33" ht="16.5" customHeight="1" x14ac:dyDescent="0.2">
      <c r="A114" s="370">
        <v>6</v>
      </c>
      <c r="B114" s="129" t="s">
        <v>1431</v>
      </c>
      <c r="C114" s="431">
        <v>30</v>
      </c>
      <c r="D114" s="431">
        <v>14</v>
      </c>
      <c r="E114" s="431">
        <v>7</v>
      </c>
      <c r="F114" s="431">
        <v>9</v>
      </c>
      <c r="G114" s="431">
        <v>62</v>
      </c>
      <c r="H114" s="431">
        <v>36</v>
      </c>
      <c r="I114" s="433">
        <v>35</v>
      </c>
      <c r="J114" s="435">
        <f t="shared" si="9"/>
        <v>30</v>
      </c>
      <c r="K114" s="435">
        <f t="shared" si="10"/>
        <v>35</v>
      </c>
      <c r="L114" s="930"/>
      <c r="M114" s="931"/>
      <c r="N114" s="931"/>
      <c r="O114" s="932"/>
      <c r="Q114" s="377" t="s">
        <v>700</v>
      </c>
      <c r="R114" s="20"/>
      <c r="S114" s="20"/>
      <c r="T114" s="20"/>
      <c r="U114" s="20"/>
      <c r="V114" s="20"/>
      <c r="W114" s="10"/>
      <c r="X114" s="20" t="s">
        <v>532</v>
      </c>
      <c r="Y114" s="20"/>
      <c r="Z114" s="20"/>
      <c r="AA114" s="20"/>
      <c r="AB114" s="20"/>
      <c r="AC114" s="20"/>
      <c r="AD114" s="20"/>
      <c r="AE114" s="20"/>
      <c r="AF114" s="20"/>
      <c r="AG114" s="21"/>
    </row>
    <row r="115" spans="1:33" ht="16.5" customHeight="1" x14ac:dyDescent="0.2">
      <c r="A115" s="370">
        <v>7</v>
      </c>
      <c r="B115" s="129" t="s">
        <v>1770</v>
      </c>
      <c r="C115" s="431">
        <v>30</v>
      </c>
      <c r="D115" s="431">
        <v>14</v>
      </c>
      <c r="E115" s="431">
        <v>7</v>
      </c>
      <c r="F115" s="431">
        <v>9</v>
      </c>
      <c r="G115" s="431">
        <v>60</v>
      </c>
      <c r="H115" s="431">
        <v>40</v>
      </c>
      <c r="I115" s="433">
        <v>35</v>
      </c>
      <c r="J115" s="435">
        <f t="shared" si="9"/>
        <v>30</v>
      </c>
      <c r="K115" s="435">
        <f t="shared" si="10"/>
        <v>35</v>
      </c>
      <c r="L115" s="930"/>
      <c r="M115" s="931"/>
      <c r="N115" s="931"/>
      <c r="O115" s="932"/>
      <c r="Q115" s="377" t="s">
        <v>566</v>
      </c>
      <c r="R115" s="20"/>
      <c r="S115" s="20"/>
      <c r="T115" s="20"/>
      <c r="U115" s="20"/>
      <c r="V115" s="20"/>
      <c r="W115" s="20" t="s">
        <v>532</v>
      </c>
      <c r="X115" s="10"/>
      <c r="Y115" s="20"/>
      <c r="Z115" s="20"/>
      <c r="AA115" s="20"/>
      <c r="AB115" s="20"/>
      <c r="AC115" s="20"/>
      <c r="AD115" s="20"/>
      <c r="AE115" s="20"/>
      <c r="AF115" s="20"/>
      <c r="AG115" s="21"/>
    </row>
    <row r="116" spans="1:33" ht="16.5" customHeight="1" x14ac:dyDescent="0.2">
      <c r="A116" s="370">
        <v>8</v>
      </c>
      <c r="B116" s="129" t="s">
        <v>554</v>
      </c>
      <c r="C116" s="431">
        <v>30</v>
      </c>
      <c r="D116" s="431">
        <v>10</v>
      </c>
      <c r="E116" s="431">
        <v>7</v>
      </c>
      <c r="F116" s="431">
        <v>13</v>
      </c>
      <c r="G116" s="431">
        <v>48</v>
      </c>
      <c r="H116" s="431">
        <v>49</v>
      </c>
      <c r="I116" s="433">
        <v>27</v>
      </c>
      <c r="J116" s="435">
        <f t="shared" si="9"/>
        <v>30</v>
      </c>
      <c r="K116" s="435">
        <f t="shared" si="10"/>
        <v>27</v>
      </c>
      <c r="L116" s="930"/>
      <c r="M116" s="931"/>
      <c r="N116" s="931"/>
      <c r="O116" s="932"/>
      <c r="Q116" s="377" t="s">
        <v>514</v>
      </c>
      <c r="R116" s="20"/>
      <c r="S116" s="20"/>
      <c r="T116" s="20"/>
      <c r="U116" s="20"/>
      <c r="V116" s="20"/>
      <c r="W116" s="20"/>
      <c r="X116" s="20"/>
      <c r="Y116" s="10"/>
      <c r="Z116" s="20"/>
      <c r="AA116" s="20" t="s">
        <v>532</v>
      </c>
      <c r="AB116" s="20" t="s">
        <v>532</v>
      </c>
      <c r="AC116" s="20"/>
      <c r="AD116" s="20"/>
      <c r="AE116" s="20"/>
      <c r="AF116" s="20"/>
      <c r="AG116" s="21"/>
    </row>
    <row r="117" spans="1:33" ht="16.5" customHeight="1" x14ac:dyDescent="0.2">
      <c r="A117" s="370">
        <v>9</v>
      </c>
      <c r="B117" s="129" t="s">
        <v>33</v>
      </c>
      <c r="C117" s="431">
        <v>30</v>
      </c>
      <c r="D117" s="431">
        <v>10</v>
      </c>
      <c r="E117" s="431">
        <v>5</v>
      </c>
      <c r="F117" s="431">
        <v>15</v>
      </c>
      <c r="G117" s="431">
        <v>45</v>
      </c>
      <c r="H117" s="431">
        <v>64</v>
      </c>
      <c r="I117" s="433">
        <v>25</v>
      </c>
      <c r="J117" s="435">
        <f t="shared" si="9"/>
        <v>30</v>
      </c>
      <c r="K117" s="435">
        <f t="shared" si="10"/>
        <v>25</v>
      </c>
      <c r="L117" s="930"/>
      <c r="M117" s="931"/>
      <c r="N117" s="931"/>
      <c r="O117" s="932"/>
      <c r="Q117" s="377" t="s">
        <v>544</v>
      </c>
      <c r="R117" s="20"/>
      <c r="S117" s="20"/>
      <c r="T117" s="20"/>
      <c r="U117" s="20"/>
      <c r="V117" s="20"/>
      <c r="W117" s="20"/>
      <c r="X117" s="20"/>
      <c r="Y117" s="20" t="s">
        <v>532</v>
      </c>
      <c r="Z117" s="10"/>
      <c r="AA117" s="20"/>
      <c r="AB117" s="20"/>
      <c r="AC117" s="20"/>
      <c r="AD117" s="20"/>
      <c r="AE117" s="20"/>
      <c r="AF117" s="20"/>
      <c r="AG117" s="21"/>
    </row>
    <row r="118" spans="1:33" ht="16.5" customHeight="1" x14ac:dyDescent="0.2">
      <c r="A118" s="370">
        <v>10</v>
      </c>
      <c r="B118" s="129" t="s">
        <v>1120</v>
      </c>
      <c r="C118" s="431">
        <v>30</v>
      </c>
      <c r="D118" s="431">
        <v>10</v>
      </c>
      <c r="E118" s="431">
        <v>4</v>
      </c>
      <c r="F118" s="431">
        <v>16</v>
      </c>
      <c r="G118" s="431">
        <v>40</v>
      </c>
      <c r="H118" s="431">
        <v>51</v>
      </c>
      <c r="I118" s="433">
        <v>24</v>
      </c>
      <c r="J118" s="435">
        <f t="shared" si="9"/>
        <v>30</v>
      </c>
      <c r="K118" s="435">
        <f t="shared" si="10"/>
        <v>24</v>
      </c>
      <c r="L118" s="930"/>
      <c r="M118" s="931"/>
      <c r="N118" s="931"/>
      <c r="O118" s="932"/>
      <c r="Q118" s="377" t="s">
        <v>768</v>
      </c>
      <c r="R118" s="20"/>
      <c r="S118" s="20"/>
      <c r="T118" s="20"/>
      <c r="U118" s="20"/>
      <c r="V118" s="20"/>
      <c r="W118" s="20"/>
      <c r="X118" s="20"/>
      <c r="Y118" s="20"/>
      <c r="Z118" s="20"/>
      <c r="AA118" s="10"/>
      <c r="AB118" s="20"/>
      <c r="AC118" s="20"/>
      <c r="AD118" s="20"/>
      <c r="AE118" s="20"/>
      <c r="AF118" s="20"/>
      <c r="AG118" s="21"/>
    </row>
    <row r="119" spans="1:33" ht="16.5" customHeight="1" x14ac:dyDescent="0.2">
      <c r="A119" s="370">
        <v>11</v>
      </c>
      <c r="B119" s="129" t="s">
        <v>1683</v>
      </c>
      <c r="C119" s="431">
        <v>30</v>
      </c>
      <c r="D119" s="431">
        <v>9</v>
      </c>
      <c r="E119" s="431">
        <v>6</v>
      </c>
      <c r="F119" s="431">
        <v>15</v>
      </c>
      <c r="G119" s="431">
        <v>41</v>
      </c>
      <c r="H119" s="431">
        <v>59</v>
      </c>
      <c r="I119" s="433">
        <v>24</v>
      </c>
      <c r="J119" s="435">
        <f t="shared" si="9"/>
        <v>30</v>
      </c>
      <c r="K119" s="435">
        <f t="shared" si="10"/>
        <v>24</v>
      </c>
      <c r="L119" s="930"/>
      <c r="M119" s="931"/>
      <c r="N119" s="931"/>
      <c r="O119" s="932"/>
      <c r="Q119" s="377" t="s">
        <v>777</v>
      </c>
      <c r="R119" s="20"/>
      <c r="S119" s="20"/>
      <c r="T119" s="20"/>
      <c r="U119" s="20"/>
      <c r="V119" s="20"/>
      <c r="W119" s="20"/>
      <c r="X119" s="20"/>
      <c r="Y119" s="20" t="s">
        <v>532</v>
      </c>
      <c r="Z119" s="20"/>
      <c r="AA119" s="20"/>
      <c r="AB119" s="10"/>
      <c r="AC119" s="20"/>
      <c r="AD119" s="20"/>
      <c r="AE119" s="20"/>
      <c r="AF119" s="20"/>
      <c r="AG119" s="21"/>
    </row>
    <row r="120" spans="1:33" ht="16.5" customHeight="1" x14ac:dyDescent="0.2">
      <c r="A120" s="370">
        <v>12</v>
      </c>
      <c r="B120" s="129" t="s">
        <v>705</v>
      </c>
      <c r="C120" s="431">
        <v>30</v>
      </c>
      <c r="D120" s="431">
        <v>9</v>
      </c>
      <c r="E120" s="431">
        <v>6</v>
      </c>
      <c r="F120" s="431">
        <v>15</v>
      </c>
      <c r="G120" s="431">
        <v>39</v>
      </c>
      <c r="H120" s="431">
        <v>62</v>
      </c>
      <c r="I120" s="433">
        <v>24</v>
      </c>
      <c r="J120" s="435">
        <f t="shared" si="9"/>
        <v>30</v>
      </c>
      <c r="K120" s="435">
        <f t="shared" si="10"/>
        <v>24</v>
      </c>
      <c r="L120" s="930"/>
      <c r="M120" s="931"/>
      <c r="N120" s="931"/>
      <c r="O120" s="932"/>
      <c r="Q120" s="377" t="s">
        <v>1684</v>
      </c>
      <c r="R120" s="20"/>
      <c r="S120" s="20"/>
      <c r="T120" s="20"/>
      <c r="U120" s="20"/>
      <c r="V120" s="20"/>
      <c r="W120" s="20"/>
      <c r="X120" s="20"/>
      <c r="Y120" s="20"/>
      <c r="Z120" s="20"/>
      <c r="AA120" s="20"/>
      <c r="AB120" s="20"/>
      <c r="AC120" s="10"/>
      <c r="AD120" s="20"/>
      <c r="AE120" s="20" t="s">
        <v>532</v>
      </c>
      <c r="AF120" s="20" t="s">
        <v>532</v>
      </c>
      <c r="AG120" s="21" t="s">
        <v>532</v>
      </c>
    </row>
    <row r="121" spans="1:33" ht="16.5" customHeight="1" x14ac:dyDescent="0.2">
      <c r="A121" s="370">
        <v>13</v>
      </c>
      <c r="B121" s="129" t="s">
        <v>991</v>
      </c>
      <c r="C121" s="431">
        <v>30</v>
      </c>
      <c r="D121" s="431">
        <v>8</v>
      </c>
      <c r="E121" s="431">
        <v>7</v>
      </c>
      <c r="F121" s="431">
        <v>15</v>
      </c>
      <c r="G121" s="431">
        <v>44</v>
      </c>
      <c r="H121" s="431">
        <v>59</v>
      </c>
      <c r="I121" s="433">
        <v>23</v>
      </c>
      <c r="J121" s="435">
        <f t="shared" si="9"/>
        <v>30</v>
      </c>
      <c r="K121" s="435">
        <f t="shared" si="10"/>
        <v>23</v>
      </c>
      <c r="L121" s="930"/>
      <c r="M121" s="931"/>
      <c r="N121" s="931"/>
      <c r="O121" s="932"/>
      <c r="Q121" s="377" t="s">
        <v>769</v>
      </c>
      <c r="R121" s="20"/>
      <c r="S121" s="20"/>
      <c r="T121" s="20"/>
      <c r="U121" s="20"/>
      <c r="V121" s="20"/>
      <c r="W121" s="20"/>
      <c r="X121" s="20"/>
      <c r="Y121" s="20"/>
      <c r="Z121" s="20"/>
      <c r="AA121" s="20"/>
      <c r="AB121" s="20"/>
      <c r="AC121" s="20" t="s">
        <v>532</v>
      </c>
      <c r="AD121" s="10"/>
      <c r="AE121" s="20"/>
      <c r="AF121" s="20"/>
      <c r="AG121" s="21"/>
    </row>
    <row r="122" spans="1:33" ht="16.5" customHeight="1" x14ac:dyDescent="0.2">
      <c r="A122" s="370">
        <v>14</v>
      </c>
      <c r="B122" s="129" t="s">
        <v>1118</v>
      </c>
      <c r="C122" s="431">
        <v>30</v>
      </c>
      <c r="D122" s="431">
        <v>6</v>
      </c>
      <c r="E122" s="431">
        <v>7</v>
      </c>
      <c r="F122" s="431">
        <v>17</v>
      </c>
      <c r="G122" s="431">
        <v>39</v>
      </c>
      <c r="H122" s="431">
        <v>67</v>
      </c>
      <c r="I122" s="433">
        <v>19</v>
      </c>
      <c r="J122" s="435">
        <f t="shared" si="9"/>
        <v>30</v>
      </c>
      <c r="K122" s="435">
        <f t="shared" si="10"/>
        <v>19</v>
      </c>
      <c r="L122" s="930"/>
      <c r="M122" s="931"/>
      <c r="N122" s="931"/>
      <c r="O122" s="932"/>
      <c r="Q122" s="377" t="s">
        <v>704</v>
      </c>
      <c r="R122" s="20"/>
      <c r="S122" s="20"/>
      <c r="T122" s="20"/>
      <c r="U122" s="20"/>
      <c r="V122" s="20"/>
      <c r="W122" s="20"/>
      <c r="X122" s="20"/>
      <c r="Y122" s="20"/>
      <c r="Z122" s="20"/>
      <c r="AA122" s="20"/>
      <c r="AB122" s="20"/>
      <c r="AC122" s="20"/>
      <c r="AD122" s="20"/>
      <c r="AE122" s="10"/>
      <c r="AF122" s="20"/>
      <c r="AG122" s="21"/>
    </row>
    <row r="123" spans="1:33" ht="16.5" customHeight="1" x14ac:dyDescent="0.2">
      <c r="A123" s="370">
        <v>15</v>
      </c>
      <c r="B123" s="129" t="s">
        <v>79</v>
      </c>
      <c r="C123" s="431">
        <v>30</v>
      </c>
      <c r="D123" s="431">
        <v>4</v>
      </c>
      <c r="E123" s="431">
        <v>10</v>
      </c>
      <c r="F123" s="431">
        <v>16</v>
      </c>
      <c r="G123" s="431">
        <v>38</v>
      </c>
      <c r="H123" s="431">
        <v>73</v>
      </c>
      <c r="I123" s="433">
        <v>18</v>
      </c>
      <c r="J123" s="435">
        <f t="shared" si="9"/>
        <v>30</v>
      </c>
      <c r="K123" s="435">
        <f t="shared" si="10"/>
        <v>18</v>
      </c>
      <c r="L123" s="930"/>
      <c r="M123" s="931"/>
      <c r="N123" s="931"/>
      <c r="O123" s="932"/>
      <c r="Q123" s="377" t="s">
        <v>703</v>
      </c>
      <c r="R123" s="20"/>
      <c r="S123" s="20"/>
      <c r="T123" s="20"/>
      <c r="U123" s="20"/>
      <c r="V123" s="20"/>
      <c r="W123" s="20"/>
      <c r="X123" s="20"/>
      <c r="Y123" s="20"/>
      <c r="Z123" s="20"/>
      <c r="AA123" s="20"/>
      <c r="AB123" s="20"/>
      <c r="AC123" s="20" t="s">
        <v>532</v>
      </c>
      <c r="AD123" s="20"/>
      <c r="AE123" s="20"/>
      <c r="AF123" s="10"/>
      <c r="AG123" s="21"/>
    </row>
    <row r="124" spans="1:33" ht="16.5" customHeight="1" thickBot="1" x14ac:dyDescent="0.25">
      <c r="A124" s="372">
        <v>16</v>
      </c>
      <c r="B124" s="130" t="s">
        <v>708</v>
      </c>
      <c r="C124" s="432">
        <v>30</v>
      </c>
      <c r="D124" s="432">
        <v>6</v>
      </c>
      <c r="E124" s="432">
        <v>3</v>
      </c>
      <c r="F124" s="432">
        <v>21</v>
      </c>
      <c r="G124" s="432">
        <v>36</v>
      </c>
      <c r="H124" s="432">
        <v>69</v>
      </c>
      <c r="I124" s="434">
        <v>15</v>
      </c>
      <c r="J124" s="435">
        <f t="shared" si="9"/>
        <v>30</v>
      </c>
      <c r="K124" s="435">
        <f t="shared" si="10"/>
        <v>15</v>
      </c>
      <c r="L124" s="933"/>
      <c r="M124" s="934"/>
      <c r="N124" s="934"/>
      <c r="O124" s="935"/>
      <c r="Q124" s="378" t="s">
        <v>547</v>
      </c>
      <c r="R124" s="23"/>
      <c r="S124" s="23"/>
      <c r="T124" s="23"/>
      <c r="U124" s="23"/>
      <c r="V124" s="23"/>
      <c r="W124" s="23"/>
      <c r="X124" s="23"/>
      <c r="Y124" s="23"/>
      <c r="Z124" s="23"/>
      <c r="AA124" s="23"/>
      <c r="AB124" s="23"/>
      <c r="AC124" s="23" t="s">
        <v>532</v>
      </c>
      <c r="AD124" s="23"/>
      <c r="AE124" s="23"/>
      <c r="AF124" s="14"/>
      <c r="AG124" s="15"/>
    </row>
    <row r="125" spans="1:33" ht="16.5" customHeight="1" x14ac:dyDescent="0.2">
      <c r="C125" s="435">
        <f t="shared" ref="C125:I125" si="13">SUM(C109:C124)</f>
        <v>480</v>
      </c>
      <c r="D125" s="435">
        <f t="shared" si="13"/>
        <v>197</v>
      </c>
      <c r="E125" s="435">
        <f t="shared" si="13"/>
        <v>86</v>
      </c>
      <c r="F125" s="435">
        <f t="shared" si="13"/>
        <v>197</v>
      </c>
      <c r="G125" s="435">
        <f t="shared" si="13"/>
        <v>848</v>
      </c>
      <c r="H125" s="435">
        <f t="shared" si="13"/>
        <v>848</v>
      </c>
      <c r="I125" s="435">
        <f t="shared" si="13"/>
        <v>480</v>
      </c>
      <c r="J125" s="435">
        <f t="shared" si="9"/>
        <v>480</v>
      </c>
      <c r="K125" s="435">
        <f t="shared" si="10"/>
        <v>480</v>
      </c>
    </row>
    <row r="126" spans="1:33" ht="16.5" customHeight="1" thickBot="1" x14ac:dyDescent="0.25"/>
    <row r="127" spans="1:33" ht="16.5" customHeight="1" thickBot="1" x14ac:dyDescent="0.25">
      <c r="A127" s="1043" t="s">
        <v>1771</v>
      </c>
      <c r="B127" s="1044"/>
      <c r="C127" s="1044"/>
      <c r="D127" s="1044"/>
      <c r="E127" s="1044"/>
      <c r="F127" s="1045"/>
      <c r="G127" s="1040" t="s">
        <v>1749</v>
      </c>
      <c r="H127" s="1041"/>
      <c r="I127" s="1042"/>
      <c r="L127" s="945" t="s">
        <v>495</v>
      </c>
      <c r="M127" s="946"/>
      <c r="N127" s="946"/>
      <c r="O127" s="947"/>
    </row>
    <row r="128" spans="1:33" ht="16.5" customHeight="1" thickBot="1" x14ac:dyDescent="0.25">
      <c r="A128" s="373" t="s">
        <v>496</v>
      </c>
      <c r="B128" s="227" t="s">
        <v>497</v>
      </c>
      <c r="C128" s="374" t="s">
        <v>498</v>
      </c>
      <c r="D128" s="374" t="s">
        <v>499</v>
      </c>
      <c r="E128" s="374" t="s">
        <v>500</v>
      </c>
      <c r="F128" s="374" t="s">
        <v>501</v>
      </c>
      <c r="G128" s="375" t="s">
        <v>502</v>
      </c>
      <c r="H128" s="375" t="s">
        <v>503</v>
      </c>
      <c r="I128" s="376" t="s">
        <v>504</v>
      </c>
      <c r="L128" s="948"/>
      <c r="M128" s="949"/>
      <c r="N128" s="949"/>
      <c r="O128" s="950"/>
      <c r="Q128" s="24" t="s">
        <v>1750</v>
      </c>
      <c r="R128" s="379"/>
      <c r="S128" s="379"/>
      <c r="T128" s="379"/>
      <c r="U128" s="379"/>
      <c r="V128" s="379"/>
      <c r="W128" s="379"/>
      <c r="X128" s="379"/>
      <c r="Y128" s="379"/>
      <c r="Z128" s="379"/>
      <c r="AA128" s="379"/>
      <c r="AB128" s="379"/>
      <c r="AC128" s="379"/>
      <c r="AD128" s="379"/>
      <c r="AE128" s="379"/>
      <c r="AF128" s="379"/>
      <c r="AG128" s="380"/>
    </row>
    <row r="129" spans="1:33" ht="16.5" customHeight="1" x14ac:dyDescent="0.2">
      <c r="A129" s="371" t="s">
        <v>809</v>
      </c>
      <c r="B129" s="126"/>
      <c r="C129" s="430"/>
      <c r="D129" s="430"/>
      <c r="E129" s="430"/>
      <c r="F129" s="430"/>
      <c r="G129" s="430"/>
      <c r="H129" s="430"/>
      <c r="I129" s="128"/>
      <c r="J129" s="435">
        <f t="shared" ref="J129:J139" si="14">D129+E129+F129</f>
        <v>0</v>
      </c>
      <c r="K129" s="435">
        <f t="shared" ref="K129:K139" si="15">D129*2+E129</f>
        <v>0</v>
      </c>
      <c r="L129" s="927" t="s">
        <v>1744</v>
      </c>
      <c r="M129" s="928"/>
      <c r="N129" s="928"/>
      <c r="O129" s="929"/>
      <c r="Q129" s="377"/>
      <c r="R129" s="10"/>
      <c r="S129" s="20"/>
      <c r="T129" s="20"/>
      <c r="U129" s="20"/>
      <c r="V129" s="20"/>
      <c r="W129" s="20"/>
      <c r="X129" s="20"/>
      <c r="Y129" s="20"/>
      <c r="Z129" s="20"/>
      <c r="AA129" s="20"/>
      <c r="AB129" s="20"/>
      <c r="AC129" s="20"/>
      <c r="AD129" s="20"/>
      <c r="AE129" s="20"/>
      <c r="AF129" s="20"/>
      <c r="AG129" s="21"/>
    </row>
    <row r="130" spans="1:33" ht="16.5" customHeight="1" x14ac:dyDescent="0.2">
      <c r="A130" s="370" t="s">
        <v>809</v>
      </c>
      <c r="B130" s="129"/>
      <c r="C130" s="431"/>
      <c r="D130" s="431"/>
      <c r="E130" s="431"/>
      <c r="F130" s="431"/>
      <c r="G130" s="431"/>
      <c r="H130" s="431"/>
      <c r="I130" s="433"/>
      <c r="J130" s="435">
        <f t="shared" si="14"/>
        <v>0</v>
      </c>
      <c r="K130" s="435">
        <f t="shared" si="15"/>
        <v>0</v>
      </c>
      <c r="L130" s="930"/>
      <c r="M130" s="931"/>
      <c r="N130" s="931"/>
      <c r="O130" s="932"/>
      <c r="Q130" s="377"/>
      <c r="R130" s="20"/>
      <c r="S130" s="10"/>
      <c r="T130" s="20"/>
      <c r="U130" s="20" t="s">
        <v>532</v>
      </c>
      <c r="V130" s="20" t="s">
        <v>532</v>
      </c>
      <c r="W130" s="20"/>
      <c r="X130" s="20"/>
      <c r="Y130" s="20"/>
      <c r="Z130" s="20"/>
      <c r="AA130" s="20"/>
      <c r="AB130" s="20"/>
      <c r="AC130" s="20"/>
      <c r="AD130" s="20"/>
      <c r="AE130" s="20"/>
      <c r="AF130" s="20"/>
      <c r="AG130" s="21"/>
    </row>
    <row r="131" spans="1:33" ht="16.5" customHeight="1" x14ac:dyDescent="0.2">
      <c r="A131" s="370" t="s">
        <v>809</v>
      </c>
      <c r="B131" s="129"/>
      <c r="C131" s="431"/>
      <c r="D131" s="431"/>
      <c r="E131" s="431"/>
      <c r="F131" s="431"/>
      <c r="G131" s="431"/>
      <c r="H131" s="431"/>
      <c r="I131" s="433"/>
      <c r="J131" s="435">
        <f t="shared" si="14"/>
        <v>0</v>
      </c>
      <c r="K131" s="435">
        <f t="shared" si="15"/>
        <v>0</v>
      </c>
      <c r="L131" s="930"/>
      <c r="M131" s="931"/>
      <c r="N131" s="931"/>
      <c r="O131" s="932"/>
      <c r="Q131" s="377"/>
      <c r="R131" s="20"/>
      <c r="S131" s="20" t="s">
        <v>532</v>
      </c>
      <c r="T131" s="10"/>
      <c r="U131" s="20"/>
      <c r="V131" s="20"/>
      <c r="W131" s="20"/>
      <c r="X131" s="20"/>
      <c r="Y131" s="20"/>
      <c r="Z131" s="20" t="s">
        <v>532</v>
      </c>
      <c r="AA131" s="20"/>
      <c r="AB131" s="20"/>
      <c r="AC131" s="20"/>
      <c r="AD131" s="20"/>
      <c r="AE131" s="20"/>
      <c r="AF131" s="20"/>
      <c r="AG131" s="21"/>
    </row>
    <row r="132" spans="1:33" ht="16.5" customHeight="1" x14ac:dyDescent="0.2">
      <c r="A132" s="370" t="s">
        <v>809</v>
      </c>
      <c r="B132" s="129"/>
      <c r="C132" s="431"/>
      <c r="D132" s="431"/>
      <c r="E132" s="431"/>
      <c r="F132" s="431"/>
      <c r="G132" s="431"/>
      <c r="H132" s="431"/>
      <c r="I132" s="433"/>
      <c r="J132" s="435">
        <f t="shared" si="14"/>
        <v>0</v>
      </c>
      <c r="K132" s="435">
        <f t="shared" si="15"/>
        <v>0</v>
      </c>
      <c r="L132" s="930"/>
      <c r="M132" s="931"/>
      <c r="N132" s="931"/>
      <c r="O132" s="932"/>
      <c r="Q132" s="377"/>
      <c r="R132" s="20"/>
      <c r="S132" s="20"/>
      <c r="T132" s="20"/>
      <c r="U132" s="10"/>
      <c r="V132" s="20"/>
      <c r="W132" s="20"/>
      <c r="X132" s="20"/>
      <c r="Y132" s="20"/>
      <c r="Z132" s="20"/>
      <c r="AA132" s="20"/>
      <c r="AB132" s="20"/>
      <c r="AC132" s="20"/>
      <c r="AD132" s="20"/>
      <c r="AE132" s="20"/>
      <c r="AF132" s="20"/>
      <c r="AG132" s="21"/>
    </row>
    <row r="133" spans="1:33" ht="16.5" customHeight="1" x14ac:dyDescent="0.2">
      <c r="A133" s="370" t="s">
        <v>809</v>
      </c>
      <c r="B133" s="129"/>
      <c r="C133" s="431"/>
      <c r="D133" s="431"/>
      <c r="E133" s="431"/>
      <c r="F133" s="431"/>
      <c r="G133" s="431"/>
      <c r="H133" s="431"/>
      <c r="I133" s="433"/>
      <c r="J133" s="435">
        <f t="shared" si="14"/>
        <v>0</v>
      </c>
      <c r="K133" s="435">
        <f t="shared" si="15"/>
        <v>0</v>
      </c>
      <c r="L133" s="930"/>
      <c r="M133" s="931"/>
      <c r="N133" s="931"/>
      <c r="O133" s="932"/>
      <c r="Q133" s="377"/>
      <c r="R133" s="20"/>
      <c r="S133" s="20" t="s">
        <v>532</v>
      </c>
      <c r="T133" s="20"/>
      <c r="U133" s="20"/>
      <c r="V133" s="10"/>
      <c r="W133" s="20"/>
      <c r="X133" s="20" t="s">
        <v>532</v>
      </c>
      <c r="Y133" s="20"/>
      <c r="Z133" s="20"/>
      <c r="AA133" s="20" t="s">
        <v>532</v>
      </c>
      <c r="AB133" s="20"/>
      <c r="AC133" s="20"/>
      <c r="AD133" s="20"/>
      <c r="AE133" s="20"/>
      <c r="AF133" s="20"/>
      <c r="AG133" s="21"/>
    </row>
    <row r="134" spans="1:33" ht="16.5" customHeight="1" x14ac:dyDescent="0.2">
      <c r="A134" s="370" t="s">
        <v>809</v>
      </c>
      <c r="B134" s="129"/>
      <c r="C134" s="431"/>
      <c r="D134" s="431"/>
      <c r="E134" s="431"/>
      <c r="F134" s="431"/>
      <c r="G134" s="431"/>
      <c r="H134" s="431"/>
      <c r="I134" s="433"/>
      <c r="J134" s="435">
        <f t="shared" si="14"/>
        <v>0</v>
      </c>
      <c r="K134" s="435">
        <f t="shared" si="15"/>
        <v>0</v>
      </c>
      <c r="L134" s="930"/>
      <c r="M134" s="931"/>
      <c r="N134" s="931"/>
      <c r="O134" s="932"/>
      <c r="Q134" s="377"/>
      <c r="R134" s="20"/>
      <c r="S134" s="20"/>
      <c r="T134" s="20"/>
      <c r="U134" s="20"/>
      <c r="V134" s="20"/>
      <c r="W134" s="10"/>
      <c r="X134" s="20" t="s">
        <v>532</v>
      </c>
      <c r="Y134" s="20"/>
      <c r="Z134" s="20"/>
      <c r="AA134" s="20"/>
      <c r="AB134" s="20"/>
      <c r="AC134" s="20"/>
      <c r="AD134" s="20"/>
      <c r="AE134" s="20"/>
      <c r="AF134" s="20"/>
      <c r="AG134" s="21"/>
    </row>
    <row r="135" spans="1:33" ht="16.5" customHeight="1" x14ac:dyDescent="0.2">
      <c r="A135" s="370" t="s">
        <v>809</v>
      </c>
      <c r="B135" s="129"/>
      <c r="C135" s="431"/>
      <c r="D135" s="431"/>
      <c r="E135" s="431"/>
      <c r="F135" s="431"/>
      <c r="G135" s="431"/>
      <c r="H135" s="431"/>
      <c r="I135" s="433"/>
      <c r="J135" s="435">
        <f t="shared" si="14"/>
        <v>0</v>
      </c>
      <c r="K135" s="435">
        <f t="shared" si="15"/>
        <v>0</v>
      </c>
      <c r="L135" s="930"/>
      <c r="M135" s="931"/>
      <c r="N135" s="931"/>
      <c r="O135" s="932"/>
      <c r="Q135" s="377"/>
      <c r="R135" s="20"/>
      <c r="S135" s="20"/>
      <c r="T135" s="20"/>
      <c r="U135" s="20"/>
      <c r="V135" s="20"/>
      <c r="W135" s="20" t="s">
        <v>532</v>
      </c>
      <c r="X135" s="10"/>
      <c r="Y135" s="20"/>
      <c r="Z135" s="20"/>
      <c r="AA135" s="20"/>
      <c r="AB135" s="20"/>
      <c r="AC135" s="20"/>
      <c r="AD135" s="20"/>
      <c r="AE135" s="20"/>
      <c r="AF135" s="20"/>
      <c r="AG135" s="21"/>
    </row>
    <row r="136" spans="1:33" ht="16.5" customHeight="1" x14ac:dyDescent="0.2">
      <c r="A136" s="370" t="s">
        <v>809</v>
      </c>
      <c r="B136" s="129"/>
      <c r="C136" s="431"/>
      <c r="D136" s="431"/>
      <c r="E136" s="431"/>
      <c r="F136" s="431"/>
      <c r="G136" s="431"/>
      <c r="H136" s="431"/>
      <c r="I136" s="433"/>
      <c r="J136" s="435">
        <f t="shared" si="14"/>
        <v>0</v>
      </c>
      <c r="K136" s="435">
        <f t="shared" si="15"/>
        <v>0</v>
      </c>
      <c r="L136" s="930"/>
      <c r="M136" s="931"/>
      <c r="N136" s="931"/>
      <c r="O136" s="932"/>
      <c r="Q136" s="377"/>
      <c r="R136" s="20"/>
      <c r="S136" s="20"/>
      <c r="T136" s="20"/>
      <c r="U136" s="20"/>
      <c r="V136" s="20"/>
      <c r="W136" s="20"/>
      <c r="X136" s="20"/>
      <c r="Y136" s="10"/>
      <c r="Z136" s="20"/>
      <c r="AA136" s="20" t="s">
        <v>532</v>
      </c>
      <c r="AB136" s="20" t="s">
        <v>532</v>
      </c>
      <c r="AC136" s="20"/>
      <c r="AD136" s="20"/>
      <c r="AE136" s="20"/>
      <c r="AF136" s="20"/>
      <c r="AG136" s="21"/>
    </row>
    <row r="137" spans="1:33" ht="16.5" customHeight="1" x14ac:dyDescent="0.2">
      <c r="A137" s="370" t="s">
        <v>809</v>
      </c>
      <c r="B137" s="129"/>
      <c r="C137" s="431"/>
      <c r="D137" s="431"/>
      <c r="E137" s="431"/>
      <c r="F137" s="431"/>
      <c r="G137" s="431"/>
      <c r="H137" s="431"/>
      <c r="I137" s="433"/>
      <c r="J137" s="435">
        <f t="shared" si="14"/>
        <v>0</v>
      </c>
      <c r="K137" s="435">
        <f t="shared" si="15"/>
        <v>0</v>
      </c>
      <c r="L137" s="930"/>
      <c r="M137" s="931"/>
      <c r="N137" s="931"/>
      <c r="O137" s="932"/>
      <c r="Q137" s="377"/>
      <c r="R137" s="20"/>
      <c r="S137" s="20"/>
      <c r="T137" s="20"/>
      <c r="U137" s="20"/>
      <c r="V137" s="20"/>
      <c r="W137" s="20"/>
      <c r="X137" s="20"/>
      <c r="Y137" s="20" t="s">
        <v>532</v>
      </c>
      <c r="Z137" s="10"/>
      <c r="AA137" s="20"/>
      <c r="AB137" s="20"/>
      <c r="AC137" s="20"/>
      <c r="AD137" s="20"/>
      <c r="AE137" s="20"/>
      <c r="AF137" s="20"/>
      <c r="AG137" s="21"/>
    </row>
    <row r="138" spans="1:33" ht="16.5" customHeight="1" x14ac:dyDescent="0.2">
      <c r="A138" s="370" t="s">
        <v>809</v>
      </c>
      <c r="B138" s="129"/>
      <c r="C138" s="431"/>
      <c r="D138" s="431"/>
      <c r="E138" s="431"/>
      <c r="F138" s="431"/>
      <c r="G138" s="431"/>
      <c r="H138" s="431"/>
      <c r="I138" s="433"/>
      <c r="J138" s="435">
        <f t="shared" si="14"/>
        <v>0</v>
      </c>
      <c r="K138" s="435">
        <f t="shared" si="15"/>
        <v>0</v>
      </c>
      <c r="L138" s="930"/>
      <c r="M138" s="931"/>
      <c r="N138" s="931"/>
      <c r="O138" s="932"/>
      <c r="Q138" s="377"/>
      <c r="R138" s="20"/>
      <c r="S138" s="20"/>
      <c r="T138" s="20"/>
      <c r="U138" s="20"/>
      <c r="V138" s="20"/>
      <c r="W138" s="20"/>
      <c r="X138" s="20"/>
      <c r="Y138" s="20"/>
      <c r="Z138" s="20"/>
      <c r="AA138" s="10"/>
      <c r="AB138" s="20"/>
      <c r="AC138" s="20"/>
      <c r="AD138" s="20"/>
      <c r="AE138" s="20"/>
      <c r="AF138" s="20"/>
      <c r="AG138" s="21"/>
    </row>
    <row r="139" spans="1:33" ht="16.5" customHeight="1" x14ac:dyDescent="0.2">
      <c r="A139" s="370" t="s">
        <v>809</v>
      </c>
      <c r="B139" s="129"/>
      <c r="C139" s="431"/>
      <c r="D139" s="431"/>
      <c r="E139" s="431"/>
      <c r="F139" s="431"/>
      <c r="G139" s="431"/>
      <c r="H139" s="431"/>
      <c r="I139" s="433"/>
      <c r="J139" s="435">
        <f t="shared" si="14"/>
        <v>0</v>
      </c>
      <c r="K139" s="435">
        <f t="shared" si="15"/>
        <v>0</v>
      </c>
      <c r="L139" s="930"/>
      <c r="M139" s="931"/>
      <c r="N139" s="931"/>
      <c r="O139" s="932"/>
      <c r="Q139" s="377"/>
      <c r="R139" s="20"/>
      <c r="S139" s="20"/>
      <c r="T139" s="20"/>
      <c r="U139" s="20"/>
      <c r="V139" s="20"/>
      <c r="W139" s="20"/>
      <c r="X139" s="20"/>
      <c r="Y139" s="20" t="s">
        <v>532</v>
      </c>
      <c r="Z139" s="20"/>
      <c r="AA139" s="20"/>
      <c r="AB139" s="10"/>
      <c r="AC139" s="20"/>
      <c r="AD139" s="20"/>
      <c r="AE139" s="20"/>
      <c r="AF139" s="20"/>
      <c r="AG139" s="21"/>
    </row>
    <row r="140" spans="1:33" ht="16.5" customHeight="1" x14ac:dyDescent="0.2">
      <c r="A140" s="370" t="s">
        <v>809</v>
      </c>
      <c r="B140" s="129"/>
      <c r="C140" s="431"/>
      <c r="D140" s="431"/>
      <c r="E140" s="431"/>
      <c r="F140" s="431"/>
      <c r="G140" s="431"/>
      <c r="H140" s="431"/>
      <c r="I140" s="433"/>
      <c r="J140" s="435">
        <f t="shared" ref="J140:J145" si="16">D140+E140+F140</f>
        <v>0</v>
      </c>
      <c r="K140" s="435">
        <f t="shared" ref="K140:K145" si="17">D140*2+E140</f>
        <v>0</v>
      </c>
      <c r="L140" s="930"/>
      <c r="M140" s="931"/>
      <c r="N140" s="931"/>
      <c r="O140" s="932"/>
      <c r="Q140" s="377"/>
      <c r="R140" s="20"/>
      <c r="S140" s="20"/>
      <c r="T140" s="20"/>
      <c r="U140" s="20"/>
      <c r="V140" s="20"/>
      <c r="W140" s="20"/>
      <c r="X140" s="20"/>
      <c r="Y140" s="20"/>
      <c r="Z140" s="20"/>
      <c r="AA140" s="20"/>
      <c r="AB140" s="20"/>
      <c r="AC140" s="10"/>
      <c r="AD140" s="20"/>
      <c r="AE140" s="20" t="s">
        <v>532</v>
      </c>
      <c r="AF140" s="20" t="s">
        <v>532</v>
      </c>
      <c r="AG140" s="21" t="s">
        <v>532</v>
      </c>
    </row>
    <row r="141" spans="1:33" ht="16.5" customHeight="1" x14ac:dyDescent="0.2">
      <c r="A141" s="370" t="s">
        <v>809</v>
      </c>
      <c r="B141" s="129"/>
      <c r="C141" s="431"/>
      <c r="D141" s="431"/>
      <c r="E141" s="431"/>
      <c r="F141" s="431"/>
      <c r="G141" s="431"/>
      <c r="H141" s="431"/>
      <c r="I141" s="433"/>
      <c r="J141" s="435">
        <f t="shared" si="16"/>
        <v>0</v>
      </c>
      <c r="K141" s="435">
        <f t="shared" si="17"/>
        <v>0</v>
      </c>
      <c r="L141" s="930"/>
      <c r="M141" s="931"/>
      <c r="N141" s="931"/>
      <c r="O141" s="932"/>
      <c r="Q141" s="377"/>
      <c r="R141" s="20"/>
      <c r="S141" s="20"/>
      <c r="T141" s="20"/>
      <c r="U141" s="20"/>
      <c r="V141" s="20"/>
      <c r="W141" s="20"/>
      <c r="X141" s="20"/>
      <c r="Y141" s="20"/>
      <c r="Z141" s="20"/>
      <c r="AA141" s="20"/>
      <c r="AB141" s="20"/>
      <c r="AC141" s="20" t="s">
        <v>532</v>
      </c>
      <c r="AD141" s="10"/>
      <c r="AE141" s="20"/>
      <c r="AF141" s="20"/>
      <c r="AG141" s="21"/>
    </row>
    <row r="142" spans="1:33" ht="16.5" customHeight="1" x14ac:dyDescent="0.2">
      <c r="A142" s="370" t="s">
        <v>809</v>
      </c>
      <c r="B142" s="129"/>
      <c r="C142" s="431"/>
      <c r="D142" s="431"/>
      <c r="E142" s="431"/>
      <c r="F142" s="431"/>
      <c r="G142" s="431"/>
      <c r="H142" s="431"/>
      <c r="I142" s="433"/>
      <c r="J142" s="435">
        <f t="shared" si="16"/>
        <v>0</v>
      </c>
      <c r="K142" s="435">
        <f t="shared" si="17"/>
        <v>0</v>
      </c>
      <c r="L142" s="930"/>
      <c r="M142" s="931"/>
      <c r="N142" s="931"/>
      <c r="O142" s="932"/>
      <c r="Q142" s="377"/>
      <c r="R142" s="20"/>
      <c r="S142" s="20"/>
      <c r="T142" s="20"/>
      <c r="U142" s="20"/>
      <c r="V142" s="20"/>
      <c r="W142" s="20"/>
      <c r="X142" s="20"/>
      <c r="Y142" s="20"/>
      <c r="Z142" s="20"/>
      <c r="AA142" s="20"/>
      <c r="AB142" s="20"/>
      <c r="AC142" s="20"/>
      <c r="AD142" s="20"/>
      <c r="AE142" s="10"/>
      <c r="AF142" s="20"/>
      <c r="AG142" s="21"/>
    </row>
    <row r="143" spans="1:33" ht="16.5" customHeight="1" x14ac:dyDescent="0.2">
      <c r="A143" s="370" t="s">
        <v>809</v>
      </c>
      <c r="B143" s="129"/>
      <c r="C143" s="431"/>
      <c r="D143" s="431"/>
      <c r="E143" s="431"/>
      <c r="F143" s="431"/>
      <c r="G143" s="431"/>
      <c r="H143" s="431"/>
      <c r="I143" s="433"/>
      <c r="J143" s="435">
        <f t="shared" si="16"/>
        <v>0</v>
      </c>
      <c r="K143" s="435">
        <f t="shared" si="17"/>
        <v>0</v>
      </c>
      <c r="L143" s="930"/>
      <c r="M143" s="931"/>
      <c r="N143" s="931"/>
      <c r="O143" s="932"/>
      <c r="Q143" s="377"/>
      <c r="R143" s="20"/>
      <c r="S143" s="20"/>
      <c r="T143" s="20"/>
      <c r="U143" s="20"/>
      <c r="V143" s="20"/>
      <c r="W143" s="20"/>
      <c r="X143" s="20"/>
      <c r="Y143" s="20"/>
      <c r="Z143" s="20"/>
      <c r="AA143" s="20"/>
      <c r="AB143" s="20"/>
      <c r="AC143" s="20" t="s">
        <v>532</v>
      </c>
      <c r="AD143" s="20"/>
      <c r="AE143" s="20"/>
      <c r="AF143" s="10"/>
      <c r="AG143" s="21"/>
    </row>
    <row r="144" spans="1:33" ht="16.5" customHeight="1" thickBot="1" x14ac:dyDescent="0.25">
      <c r="A144" s="372">
        <v>16</v>
      </c>
      <c r="B144" s="130"/>
      <c r="C144" s="432"/>
      <c r="D144" s="432"/>
      <c r="E144" s="432"/>
      <c r="F144" s="432"/>
      <c r="G144" s="432"/>
      <c r="H144" s="432"/>
      <c r="I144" s="434"/>
      <c r="J144" s="435">
        <f t="shared" si="16"/>
        <v>0</v>
      </c>
      <c r="K144" s="435">
        <f t="shared" si="17"/>
        <v>0</v>
      </c>
      <c r="L144" s="933"/>
      <c r="M144" s="934"/>
      <c r="N144" s="934"/>
      <c r="O144" s="935"/>
      <c r="Q144" s="378"/>
      <c r="R144" s="23"/>
      <c r="S144" s="23"/>
      <c r="T144" s="23"/>
      <c r="U144" s="23"/>
      <c r="V144" s="23"/>
      <c r="W144" s="23"/>
      <c r="X144" s="23"/>
      <c r="Y144" s="23"/>
      <c r="Z144" s="23"/>
      <c r="AA144" s="23"/>
      <c r="AB144" s="23"/>
      <c r="AC144" s="23" t="s">
        <v>532</v>
      </c>
      <c r="AD144" s="23"/>
      <c r="AE144" s="23"/>
      <c r="AF144" s="14"/>
      <c r="AG144" s="15"/>
    </row>
    <row r="145" spans="1:33" ht="16.5" customHeight="1" x14ac:dyDescent="0.2">
      <c r="C145" s="435">
        <f t="shared" ref="C145:I145" si="18">SUM(C140:C144)</f>
        <v>0</v>
      </c>
      <c r="D145" s="435">
        <f t="shared" si="18"/>
        <v>0</v>
      </c>
      <c r="E145" s="435">
        <f t="shared" si="18"/>
        <v>0</v>
      </c>
      <c r="F145" s="435">
        <f t="shared" si="18"/>
        <v>0</v>
      </c>
      <c r="G145" s="435">
        <f t="shared" si="18"/>
        <v>0</v>
      </c>
      <c r="H145" s="435">
        <f t="shared" si="18"/>
        <v>0</v>
      </c>
      <c r="I145" s="435">
        <f t="shared" si="18"/>
        <v>0</v>
      </c>
      <c r="J145" s="435">
        <f t="shared" si="16"/>
        <v>0</v>
      </c>
      <c r="K145" s="435">
        <f t="shared" si="17"/>
        <v>0</v>
      </c>
    </row>
    <row r="146" spans="1:33" ht="16.5" customHeight="1" thickBot="1" x14ac:dyDescent="0.25"/>
    <row r="147" spans="1:33" ht="16.5" customHeight="1" thickBot="1" x14ac:dyDescent="0.25">
      <c r="A147" s="1207" t="s">
        <v>493</v>
      </c>
      <c r="B147" s="1208"/>
      <c r="C147" s="1208"/>
      <c r="D147" s="1208"/>
      <c r="E147" s="1208"/>
      <c r="F147" s="1209"/>
      <c r="G147" s="1204" t="s">
        <v>1749</v>
      </c>
      <c r="H147" s="1205"/>
      <c r="I147" s="1206"/>
      <c r="L147" s="945" t="s">
        <v>495</v>
      </c>
      <c r="M147" s="946"/>
      <c r="N147" s="946"/>
      <c r="O147" s="947"/>
    </row>
    <row r="148" spans="1:33" ht="16.5" customHeight="1" thickBot="1" x14ac:dyDescent="0.25">
      <c r="A148" s="449" t="s">
        <v>496</v>
      </c>
      <c r="B148" s="450" t="s">
        <v>497</v>
      </c>
      <c r="C148" s="451" t="s">
        <v>498</v>
      </c>
      <c r="D148" s="451" t="s">
        <v>499</v>
      </c>
      <c r="E148" s="451" t="s">
        <v>500</v>
      </c>
      <c r="F148" s="451" t="s">
        <v>501</v>
      </c>
      <c r="G148" s="452" t="s">
        <v>502</v>
      </c>
      <c r="H148" s="452" t="s">
        <v>503</v>
      </c>
      <c r="I148" s="453" t="s">
        <v>504</v>
      </c>
      <c r="L148" s="1063"/>
      <c r="M148" s="1064"/>
      <c r="N148" s="1064"/>
      <c r="O148" s="1065"/>
      <c r="Q148" s="24" t="s">
        <v>1750</v>
      </c>
      <c r="R148" s="396" t="s">
        <v>1590</v>
      </c>
      <c r="S148" s="396" t="s">
        <v>506</v>
      </c>
      <c r="T148" s="396" t="s">
        <v>716</v>
      </c>
      <c r="U148" s="396" t="s">
        <v>901</v>
      </c>
      <c r="V148" s="396" t="s">
        <v>564</v>
      </c>
      <c r="W148" s="396" t="s">
        <v>1004</v>
      </c>
      <c r="X148" s="396" t="s">
        <v>669</v>
      </c>
      <c r="Y148" s="396" t="s">
        <v>1772</v>
      </c>
      <c r="Z148" s="396" t="s">
        <v>635</v>
      </c>
      <c r="AA148" s="396" t="s">
        <v>1773</v>
      </c>
      <c r="AB148" s="396" t="s">
        <v>1774</v>
      </c>
      <c r="AC148" s="396" t="s">
        <v>726</v>
      </c>
      <c r="AD148" s="396" t="s">
        <v>1775</v>
      </c>
      <c r="AE148" s="396" t="s">
        <v>702</v>
      </c>
      <c r="AF148" s="396" t="s">
        <v>1776</v>
      </c>
      <c r="AG148" s="397" t="s">
        <v>177</v>
      </c>
    </row>
    <row r="149" spans="1:33" ht="16.5" customHeight="1" x14ac:dyDescent="0.2">
      <c r="A149" s="454">
        <v>1</v>
      </c>
      <c r="B149" s="53" t="s">
        <v>534</v>
      </c>
      <c r="C149" s="46"/>
      <c r="D149" s="46"/>
      <c r="E149" s="46"/>
      <c r="F149" s="46"/>
      <c r="G149" s="46"/>
      <c r="H149" s="46"/>
      <c r="I149" s="436"/>
      <c r="J149" s="435">
        <f t="shared" si="9"/>
        <v>0</v>
      </c>
      <c r="K149" s="435">
        <f t="shared" si="10"/>
        <v>0</v>
      </c>
      <c r="L149" s="1210" t="s">
        <v>88</v>
      </c>
      <c r="M149" s="1211"/>
      <c r="N149" s="1211"/>
      <c r="O149" s="1212"/>
      <c r="Q149" s="339" t="s">
        <v>1590</v>
      </c>
      <c r="R149" s="10"/>
      <c r="S149" s="20"/>
      <c r="T149" s="20"/>
      <c r="U149" s="20"/>
      <c r="V149" s="20"/>
      <c r="W149" s="20"/>
      <c r="X149" s="354"/>
      <c r="Y149" s="20"/>
      <c r="Z149" s="20"/>
      <c r="AA149" s="20"/>
      <c r="AB149" s="20"/>
      <c r="AC149" s="20"/>
      <c r="AD149" s="20"/>
      <c r="AE149" s="20"/>
      <c r="AF149" s="20"/>
      <c r="AG149" s="21"/>
    </row>
    <row r="150" spans="1:33" ht="16.5" customHeight="1" x14ac:dyDescent="0.2">
      <c r="A150" s="246">
        <v>2</v>
      </c>
      <c r="B150" s="54" t="s">
        <v>36</v>
      </c>
      <c r="C150" s="431"/>
      <c r="D150" s="431"/>
      <c r="E150" s="431"/>
      <c r="F150" s="431"/>
      <c r="G150" s="431"/>
      <c r="H150" s="431"/>
      <c r="I150" s="433"/>
      <c r="J150" s="435">
        <f t="shared" si="9"/>
        <v>0</v>
      </c>
      <c r="K150" s="435">
        <f t="shared" si="10"/>
        <v>0</v>
      </c>
      <c r="L150" s="1046"/>
      <c r="M150" s="1047"/>
      <c r="N150" s="1047"/>
      <c r="O150" s="1048"/>
      <c r="Q150" s="339" t="s">
        <v>506</v>
      </c>
      <c r="R150" s="20"/>
      <c r="S150" s="10"/>
      <c r="T150" s="20"/>
      <c r="U150" s="20" t="s">
        <v>532</v>
      </c>
      <c r="V150" s="20" t="s">
        <v>532</v>
      </c>
      <c r="W150" s="20"/>
      <c r="X150" s="354"/>
      <c r="Y150" s="20"/>
      <c r="Z150" s="20"/>
      <c r="AA150" s="20"/>
      <c r="AB150" s="20"/>
      <c r="AC150" s="20"/>
      <c r="AD150" s="20"/>
      <c r="AE150" s="20"/>
      <c r="AF150" s="20"/>
      <c r="AG150" s="21"/>
    </row>
    <row r="151" spans="1:33" ht="16.5" customHeight="1" x14ac:dyDescent="0.2">
      <c r="A151" s="246" t="s">
        <v>521</v>
      </c>
      <c r="B151" s="54" t="s">
        <v>674</v>
      </c>
      <c r="C151" s="431"/>
      <c r="D151" s="431"/>
      <c r="E151" s="431"/>
      <c r="F151" s="431"/>
      <c r="G151" s="431"/>
      <c r="H151" s="431"/>
      <c r="I151" s="433"/>
      <c r="J151" s="435">
        <f t="shared" si="9"/>
        <v>0</v>
      </c>
      <c r="K151" s="435">
        <f t="shared" si="10"/>
        <v>0</v>
      </c>
      <c r="L151" s="1046"/>
      <c r="M151" s="1047"/>
      <c r="N151" s="1047"/>
      <c r="O151" s="1048"/>
      <c r="Q151" s="339" t="s">
        <v>716</v>
      </c>
      <c r="R151" s="20"/>
      <c r="S151" s="20" t="s">
        <v>532</v>
      </c>
      <c r="T151" s="10"/>
      <c r="U151" s="20"/>
      <c r="V151" s="20"/>
      <c r="W151" s="20"/>
      <c r="X151" s="354"/>
      <c r="Y151" s="20"/>
      <c r="Z151" s="20" t="s">
        <v>532</v>
      </c>
      <c r="AA151" s="20"/>
      <c r="AB151" s="20"/>
      <c r="AC151" s="20"/>
      <c r="AD151" s="20"/>
      <c r="AE151" s="20"/>
      <c r="AF151" s="20"/>
      <c r="AG151" s="21"/>
    </row>
    <row r="152" spans="1:33" ht="16.5" customHeight="1" x14ac:dyDescent="0.2">
      <c r="A152" s="246" t="s">
        <v>521</v>
      </c>
      <c r="B152" s="54" t="s">
        <v>89</v>
      </c>
      <c r="C152" s="431"/>
      <c r="D152" s="431"/>
      <c r="E152" s="431"/>
      <c r="F152" s="431"/>
      <c r="G152" s="431"/>
      <c r="H152" s="431"/>
      <c r="I152" s="433"/>
      <c r="J152" s="435">
        <f t="shared" si="9"/>
        <v>0</v>
      </c>
      <c r="K152" s="435">
        <f t="shared" si="10"/>
        <v>0</v>
      </c>
      <c r="L152" s="1046"/>
      <c r="M152" s="1047"/>
      <c r="N152" s="1047"/>
      <c r="O152" s="1048"/>
      <c r="Q152" s="339" t="s">
        <v>901</v>
      </c>
      <c r="R152" s="20"/>
      <c r="S152" s="20"/>
      <c r="T152" s="20"/>
      <c r="U152" s="10"/>
      <c r="V152" s="20"/>
      <c r="W152" s="20"/>
      <c r="X152" s="354"/>
      <c r="Y152" s="20"/>
      <c r="Z152" s="20"/>
      <c r="AA152" s="20"/>
      <c r="AB152" s="20"/>
      <c r="AC152" s="20"/>
      <c r="AD152" s="20"/>
      <c r="AE152" s="20"/>
      <c r="AF152" s="20"/>
      <c r="AG152" s="21"/>
    </row>
    <row r="153" spans="1:33" ht="16.5" customHeight="1" x14ac:dyDescent="0.2">
      <c r="A153" s="246" t="s">
        <v>521</v>
      </c>
      <c r="B153" s="54" t="s">
        <v>90</v>
      </c>
      <c r="C153" s="431"/>
      <c r="D153" s="431"/>
      <c r="E153" s="431"/>
      <c r="F153" s="431"/>
      <c r="G153" s="431"/>
      <c r="H153" s="431"/>
      <c r="I153" s="433"/>
      <c r="J153" s="435">
        <f t="shared" si="9"/>
        <v>0</v>
      </c>
      <c r="K153" s="435">
        <f t="shared" si="10"/>
        <v>0</v>
      </c>
      <c r="L153" s="1046"/>
      <c r="M153" s="1047"/>
      <c r="N153" s="1047"/>
      <c r="O153" s="1048"/>
      <c r="Q153" s="339" t="s">
        <v>564</v>
      </c>
      <c r="R153" s="20"/>
      <c r="S153" s="20" t="s">
        <v>532</v>
      </c>
      <c r="T153" s="20"/>
      <c r="U153" s="20"/>
      <c r="V153" s="10"/>
      <c r="W153" s="20"/>
      <c r="X153" s="354" t="s">
        <v>532</v>
      </c>
      <c r="Y153" s="20"/>
      <c r="Z153" s="20"/>
      <c r="AA153" s="20" t="s">
        <v>532</v>
      </c>
      <c r="AB153" s="20"/>
      <c r="AC153" s="20"/>
      <c r="AD153" s="20"/>
      <c r="AE153" s="20"/>
      <c r="AF153" s="20"/>
      <c r="AG153" s="21"/>
    </row>
    <row r="154" spans="1:33" ht="16.5" customHeight="1" x14ac:dyDescent="0.2">
      <c r="A154" s="246" t="s">
        <v>521</v>
      </c>
      <c r="B154" s="54" t="s">
        <v>1002</v>
      </c>
      <c r="C154" s="431"/>
      <c r="D154" s="431"/>
      <c r="E154" s="431"/>
      <c r="F154" s="431"/>
      <c r="G154" s="431"/>
      <c r="H154" s="431"/>
      <c r="I154" s="433"/>
      <c r="J154" s="435">
        <f t="shared" si="9"/>
        <v>0</v>
      </c>
      <c r="K154" s="435">
        <f t="shared" si="10"/>
        <v>0</v>
      </c>
      <c r="L154" s="1046"/>
      <c r="M154" s="1047"/>
      <c r="N154" s="1047"/>
      <c r="O154" s="1048"/>
      <c r="Q154" s="339" t="s">
        <v>1004</v>
      </c>
      <c r="R154" s="20"/>
      <c r="S154" s="20"/>
      <c r="T154" s="20"/>
      <c r="U154" s="20"/>
      <c r="V154" s="20"/>
      <c r="W154" s="10"/>
      <c r="X154" s="354" t="s">
        <v>532</v>
      </c>
      <c r="Y154" s="20"/>
      <c r="Z154" s="20"/>
      <c r="AA154" s="20"/>
      <c r="AB154" s="20"/>
      <c r="AC154" s="20"/>
      <c r="AD154" s="20"/>
      <c r="AE154" s="20"/>
      <c r="AF154" s="20"/>
      <c r="AG154" s="21"/>
    </row>
    <row r="155" spans="1:33" ht="16.5" customHeight="1" x14ac:dyDescent="0.2">
      <c r="A155" s="246" t="s">
        <v>521</v>
      </c>
      <c r="B155" s="54" t="s">
        <v>91</v>
      </c>
      <c r="C155" s="431"/>
      <c r="D155" s="431"/>
      <c r="E155" s="431"/>
      <c r="F155" s="431"/>
      <c r="G155" s="431"/>
      <c r="H155" s="431"/>
      <c r="I155" s="433"/>
      <c r="J155" s="435">
        <f t="shared" si="9"/>
        <v>0</v>
      </c>
      <c r="K155" s="435">
        <f t="shared" si="10"/>
        <v>0</v>
      </c>
      <c r="L155" s="1046"/>
      <c r="M155" s="1047"/>
      <c r="N155" s="1047"/>
      <c r="O155" s="1048"/>
      <c r="Q155" s="339" t="s">
        <v>669</v>
      </c>
      <c r="R155" s="354"/>
      <c r="S155" s="354"/>
      <c r="T155" s="354"/>
      <c r="U155" s="354"/>
      <c r="V155" s="354"/>
      <c r="W155" s="354" t="s">
        <v>532</v>
      </c>
      <c r="X155" s="10"/>
      <c r="Y155" s="354"/>
      <c r="Z155" s="354"/>
      <c r="AA155" s="354"/>
      <c r="AB155" s="354"/>
      <c r="AC155" s="354"/>
      <c r="AD155" s="354"/>
      <c r="AE155" s="354"/>
      <c r="AF155" s="354"/>
      <c r="AG155" s="356"/>
    </row>
    <row r="156" spans="1:33" ht="16.5" customHeight="1" x14ac:dyDescent="0.2">
      <c r="A156" s="246" t="s">
        <v>521</v>
      </c>
      <c r="B156" s="54" t="s">
        <v>327</v>
      </c>
      <c r="C156" s="431"/>
      <c r="D156" s="431"/>
      <c r="E156" s="431"/>
      <c r="F156" s="431"/>
      <c r="G156" s="431"/>
      <c r="H156" s="431"/>
      <c r="I156" s="433"/>
      <c r="J156" s="435">
        <f t="shared" si="9"/>
        <v>0</v>
      </c>
      <c r="K156" s="435">
        <f t="shared" si="10"/>
        <v>0</v>
      </c>
      <c r="L156" s="1046"/>
      <c r="M156" s="1047"/>
      <c r="N156" s="1047"/>
      <c r="O156" s="1048"/>
      <c r="Q156" s="339" t="s">
        <v>1772</v>
      </c>
      <c r="R156" s="20"/>
      <c r="S156" s="20"/>
      <c r="T156" s="20"/>
      <c r="U156" s="20"/>
      <c r="V156" s="20"/>
      <c r="W156" s="20"/>
      <c r="X156" s="354"/>
      <c r="Y156" s="10"/>
      <c r="Z156" s="20"/>
      <c r="AA156" s="20" t="s">
        <v>532</v>
      </c>
      <c r="AB156" s="20" t="s">
        <v>532</v>
      </c>
      <c r="AC156" s="20"/>
      <c r="AD156" s="20"/>
      <c r="AE156" s="20"/>
      <c r="AF156" s="20"/>
      <c r="AG156" s="21"/>
    </row>
    <row r="157" spans="1:33" ht="16.5" customHeight="1" x14ac:dyDescent="0.2">
      <c r="A157" s="246" t="s">
        <v>521</v>
      </c>
      <c r="B157" s="54" t="s">
        <v>856</v>
      </c>
      <c r="C157" s="431"/>
      <c r="D157" s="431"/>
      <c r="E157" s="431"/>
      <c r="F157" s="431"/>
      <c r="G157" s="431"/>
      <c r="H157" s="431"/>
      <c r="I157" s="433"/>
      <c r="J157" s="435">
        <f t="shared" si="9"/>
        <v>0</v>
      </c>
      <c r="K157" s="435">
        <f t="shared" si="10"/>
        <v>0</v>
      </c>
      <c r="L157" s="1046"/>
      <c r="M157" s="1047"/>
      <c r="N157" s="1047"/>
      <c r="O157" s="1048"/>
      <c r="Q157" s="339" t="s">
        <v>635</v>
      </c>
      <c r="R157" s="20"/>
      <c r="S157" s="20"/>
      <c r="T157" s="20"/>
      <c r="U157" s="20"/>
      <c r="V157" s="20"/>
      <c r="W157" s="20"/>
      <c r="X157" s="354"/>
      <c r="Y157" s="20" t="s">
        <v>532</v>
      </c>
      <c r="Z157" s="10"/>
      <c r="AA157" s="20"/>
      <c r="AB157" s="20"/>
      <c r="AC157" s="20"/>
      <c r="AD157" s="20"/>
      <c r="AE157" s="20"/>
      <c r="AF157" s="20"/>
      <c r="AG157" s="21"/>
    </row>
    <row r="158" spans="1:33" ht="16.5" customHeight="1" x14ac:dyDescent="0.2">
      <c r="A158" s="246" t="s">
        <v>521</v>
      </c>
      <c r="B158" s="54" t="s">
        <v>92</v>
      </c>
      <c r="C158" s="431"/>
      <c r="D158" s="431"/>
      <c r="E158" s="431"/>
      <c r="F158" s="431"/>
      <c r="G158" s="431"/>
      <c r="H158" s="431"/>
      <c r="I158" s="433"/>
      <c r="J158" s="435">
        <f t="shared" si="9"/>
        <v>0</v>
      </c>
      <c r="K158" s="435">
        <f t="shared" si="10"/>
        <v>0</v>
      </c>
      <c r="L158" s="1046"/>
      <c r="M158" s="1047"/>
      <c r="N158" s="1047"/>
      <c r="O158" s="1048"/>
      <c r="Q158" s="339" t="s">
        <v>1773</v>
      </c>
      <c r="R158" s="20"/>
      <c r="S158" s="20"/>
      <c r="T158" s="20"/>
      <c r="U158" s="20"/>
      <c r="V158" s="20"/>
      <c r="W158" s="20"/>
      <c r="X158" s="354"/>
      <c r="Y158" s="20"/>
      <c r="Z158" s="20"/>
      <c r="AA158" s="10"/>
      <c r="AB158" s="20"/>
      <c r="AC158" s="20"/>
      <c r="AD158" s="20"/>
      <c r="AE158" s="20"/>
      <c r="AF158" s="20"/>
      <c r="AG158" s="21"/>
    </row>
    <row r="159" spans="1:33" ht="16.5" customHeight="1" x14ac:dyDescent="0.2">
      <c r="A159" s="246" t="s">
        <v>521</v>
      </c>
      <c r="B159" s="54" t="s">
        <v>854</v>
      </c>
      <c r="C159" s="431"/>
      <c r="D159" s="431"/>
      <c r="E159" s="431"/>
      <c r="F159" s="431"/>
      <c r="G159" s="431"/>
      <c r="H159" s="431"/>
      <c r="I159" s="433"/>
      <c r="J159" s="435">
        <f t="shared" si="9"/>
        <v>0</v>
      </c>
      <c r="K159" s="435">
        <f t="shared" si="10"/>
        <v>0</v>
      </c>
      <c r="L159" s="1046"/>
      <c r="M159" s="1047"/>
      <c r="N159" s="1047"/>
      <c r="O159" s="1048"/>
      <c r="Q159" s="339" t="s">
        <v>1774</v>
      </c>
      <c r="R159" s="20"/>
      <c r="S159" s="20"/>
      <c r="T159" s="20"/>
      <c r="U159" s="20"/>
      <c r="V159" s="20"/>
      <c r="W159" s="20"/>
      <c r="X159" s="354"/>
      <c r="Y159" s="20" t="s">
        <v>532</v>
      </c>
      <c r="Z159" s="20"/>
      <c r="AA159" s="20"/>
      <c r="AB159" s="10"/>
      <c r="AC159" s="20"/>
      <c r="AD159" s="20"/>
      <c r="AE159" s="20"/>
      <c r="AF159" s="20"/>
      <c r="AG159" s="21"/>
    </row>
    <row r="160" spans="1:33" ht="16.5" customHeight="1" x14ac:dyDescent="0.2">
      <c r="A160" s="246" t="s">
        <v>521</v>
      </c>
      <c r="B160" s="54" t="s">
        <v>93</v>
      </c>
      <c r="C160" s="431"/>
      <c r="D160" s="431"/>
      <c r="E160" s="431"/>
      <c r="F160" s="431"/>
      <c r="G160" s="431"/>
      <c r="H160" s="431"/>
      <c r="I160" s="433"/>
      <c r="J160" s="435">
        <f t="shared" si="9"/>
        <v>0</v>
      </c>
      <c r="K160" s="435">
        <f t="shared" si="10"/>
        <v>0</v>
      </c>
      <c r="L160" s="1046" t="s">
        <v>528</v>
      </c>
      <c r="M160" s="1047"/>
      <c r="N160" s="1047"/>
      <c r="O160" s="1048"/>
      <c r="Q160" s="339" t="s">
        <v>726</v>
      </c>
      <c r="R160" s="20"/>
      <c r="S160" s="20"/>
      <c r="T160" s="20"/>
      <c r="U160" s="20"/>
      <c r="V160" s="20"/>
      <c r="W160" s="20"/>
      <c r="X160" s="354"/>
      <c r="Y160" s="20"/>
      <c r="Z160" s="20"/>
      <c r="AA160" s="20"/>
      <c r="AB160" s="20"/>
      <c r="AC160" s="10"/>
      <c r="AD160" s="20"/>
      <c r="AE160" s="20" t="s">
        <v>532</v>
      </c>
      <c r="AF160" s="20" t="s">
        <v>532</v>
      </c>
      <c r="AG160" s="21" t="s">
        <v>532</v>
      </c>
    </row>
    <row r="161" spans="1:33" ht="16.5" customHeight="1" x14ac:dyDescent="0.2">
      <c r="A161" s="246" t="s">
        <v>521</v>
      </c>
      <c r="B161" s="54" t="s">
        <v>94</v>
      </c>
      <c r="C161" s="431"/>
      <c r="D161" s="431"/>
      <c r="E161" s="431"/>
      <c r="F161" s="431"/>
      <c r="G161" s="431"/>
      <c r="H161" s="431"/>
      <c r="I161" s="433"/>
      <c r="J161" s="435">
        <f t="shared" si="9"/>
        <v>0</v>
      </c>
      <c r="K161" s="435">
        <f t="shared" si="10"/>
        <v>0</v>
      </c>
      <c r="L161" s="1046"/>
      <c r="M161" s="1047"/>
      <c r="N161" s="1047"/>
      <c r="O161" s="1048"/>
      <c r="Q161" s="339" t="s">
        <v>1775</v>
      </c>
      <c r="R161" s="20"/>
      <c r="S161" s="20"/>
      <c r="T161" s="20"/>
      <c r="U161" s="20"/>
      <c r="V161" s="20"/>
      <c r="W161" s="20"/>
      <c r="X161" s="354"/>
      <c r="Y161" s="20"/>
      <c r="Z161" s="20"/>
      <c r="AA161" s="20"/>
      <c r="AB161" s="20"/>
      <c r="AC161" s="20" t="s">
        <v>532</v>
      </c>
      <c r="AD161" s="10"/>
      <c r="AE161" s="20"/>
      <c r="AF161" s="20"/>
      <c r="AG161" s="21"/>
    </row>
    <row r="162" spans="1:33" ht="16.5" customHeight="1" x14ac:dyDescent="0.2">
      <c r="A162" s="246" t="s">
        <v>521</v>
      </c>
      <c r="B162" s="54" t="s">
        <v>95</v>
      </c>
      <c r="C162" s="431"/>
      <c r="D162" s="431"/>
      <c r="E162" s="431"/>
      <c r="F162" s="431"/>
      <c r="G162" s="431"/>
      <c r="H162" s="431"/>
      <c r="I162" s="433"/>
      <c r="J162" s="435">
        <f t="shared" si="9"/>
        <v>0</v>
      </c>
      <c r="K162" s="435">
        <f t="shared" si="10"/>
        <v>0</v>
      </c>
      <c r="L162" s="1046"/>
      <c r="M162" s="1047"/>
      <c r="N162" s="1047"/>
      <c r="O162" s="1048"/>
      <c r="Q162" s="339" t="s">
        <v>702</v>
      </c>
      <c r="R162" s="20"/>
      <c r="S162" s="20"/>
      <c r="T162" s="20"/>
      <c r="U162" s="20"/>
      <c r="V162" s="20"/>
      <c r="W162" s="20"/>
      <c r="X162" s="354"/>
      <c r="Y162" s="20"/>
      <c r="Z162" s="20"/>
      <c r="AA162" s="20"/>
      <c r="AB162" s="20"/>
      <c r="AC162" s="20"/>
      <c r="AD162" s="20"/>
      <c r="AE162" s="10"/>
      <c r="AF162" s="20"/>
      <c r="AG162" s="21"/>
    </row>
    <row r="163" spans="1:33" ht="16.5" customHeight="1" x14ac:dyDescent="0.2">
      <c r="A163" s="246" t="s">
        <v>521</v>
      </c>
      <c r="B163" s="54" t="s">
        <v>178</v>
      </c>
      <c r="C163" s="431"/>
      <c r="D163" s="431"/>
      <c r="E163" s="431"/>
      <c r="F163" s="431"/>
      <c r="G163" s="431"/>
      <c r="H163" s="431"/>
      <c r="I163" s="433"/>
      <c r="J163" s="435">
        <f t="shared" si="9"/>
        <v>0</v>
      </c>
      <c r="K163" s="435">
        <f t="shared" si="10"/>
        <v>0</v>
      </c>
      <c r="L163" s="1046"/>
      <c r="M163" s="1047"/>
      <c r="N163" s="1047"/>
      <c r="O163" s="1048"/>
      <c r="Q163" s="339" t="s">
        <v>1776</v>
      </c>
      <c r="R163" s="20"/>
      <c r="S163" s="20"/>
      <c r="T163" s="20"/>
      <c r="U163" s="20"/>
      <c r="V163" s="20"/>
      <c r="W163" s="20"/>
      <c r="X163" s="354"/>
      <c r="Y163" s="20"/>
      <c r="Z163" s="20"/>
      <c r="AA163" s="20"/>
      <c r="AB163" s="20"/>
      <c r="AC163" s="20" t="s">
        <v>532</v>
      </c>
      <c r="AD163" s="20"/>
      <c r="AE163" s="20"/>
      <c r="AF163" s="10"/>
      <c r="AG163" s="21"/>
    </row>
    <row r="164" spans="1:33" ht="16.5" customHeight="1" thickBot="1" x14ac:dyDescent="0.25">
      <c r="A164" s="455" t="s">
        <v>533</v>
      </c>
      <c r="B164" s="55" t="s">
        <v>678</v>
      </c>
      <c r="C164" s="432"/>
      <c r="D164" s="432"/>
      <c r="E164" s="432"/>
      <c r="F164" s="432"/>
      <c r="G164" s="432"/>
      <c r="H164" s="432"/>
      <c r="I164" s="434"/>
      <c r="J164" s="435">
        <f t="shared" si="9"/>
        <v>0</v>
      </c>
      <c r="K164" s="435">
        <f t="shared" si="10"/>
        <v>0</v>
      </c>
      <c r="L164" s="1037"/>
      <c r="M164" s="1038"/>
      <c r="N164" s="1038"/>
      <c r="O164" s="1039"/>
      <c r="Q164" s="398" t="s">
        <v>177</v>
      </c>
      <c r="R164" s="23"/>
      <c r="S164" s="23"/>
      <c r="T164" s="23"/>
      <c r="U164" s="23"/>
      <c r="V164" s="23"/>
      <c r="W164" s="23"/>
      <c r="X164" s="355"/>
      <c r="Y164" s="23"/>
      <c r="Z164" s="23"/>
      <c r="AA164" s="23"/>
      <c r="AB164" s="23"/>
      <c r="AC164" s="23" t="s">
        <v>532</v>
      </c>
      <c r="AD164" s="23"/>
      <c r="AE164" s="23"/>
      <c r="AF164" s="14"/>
      <c r="AG164" s="15"/>
    </row>
    <row r="165" spans="1:33" ht="16.5" customHeight="1" x14ac:dyDescent="0.2">
      <c r="C165" s="435">
        <v>0</v>
      </c>
      <c r="D165" s="435">
        <v>0</v>
      </c>
      <c r="E165" s="435">
        <v>0</v>
      </c>
      <c r="F165" s="435">
        <v>0</v>
      </c>
      <c r="G165" s="435">
        <v>0</v>
      </c>
      <c r="H165" s="435">
        <v>0</v>
      </c>
      <c r="I165" s="435">
        <v>0</v>
      </c>
      <c r="J165" s="435">
        <f t="shared" si="9"/>
        <v>0</v>
      </c>
      <c r="K165" s="435">
        <f t="shared" si="10"/>
        <v>0</v>
      </c>
    </row>
    <row r="166" spans="1:33" ht="16.5" customHeight="1" thickBot="1" x14ac:dyDescent="0.25"/>
    <row r="167" spans="1:33" ht="16.5" customHeight="1" thickBot="1" x14ac:dyDescent="0.25">
      <c r="A167" s="1193" t="s">
        <v>820</v>
      </c>
      <c r="B167" s="1194"/>
      <c r="C167" s="1194"/>
      <c r="D167" s="1194"/>
      <c r="E167" s="1194"/>
      <c r="F167" s="1195"/>
      <c r="G167" s="1190" t="s">
        <v>1749</v>
      </c>
      <c r="H167" s="1191"/>
      <c r="I167" s="1192"/>
      <c r="L167" s="952" t="s">
        <v>583</v>
      </c>
      <c r="M167" s="953"/>
      <c r="N167" s="953"/>
      <c r="O167" s="954"/>
    </row>
    <row r="168" spans="1:33" ht="16.5" customHeight="1" thickBot="1" x14ac:dyDescent="0.25">
      <c r="A168" s="456" t="s">
        <v>496</v>
      </c>
      <c r="B168" s="457" t="s">
        <v>497</v>
      </c>
      <c r="C168" s="458" t="s">
        <v>498</v>
      </c>
      <c r="D168" s="458" t="s">
        <v>499</v>
      </c>
      <c r="E168" s="458" t="s">
        <v>500</v>
      </c>
      <c r="F168" s="458" t="s">
        <v>501</v>
      </c>
      <c r="G168" s="459" t="s">
        <v>502</v>
      </c>
      <c r="H168" s="459" t="s">
        <v>503</v>
      </c>
      <c r="I168" s="460" t="s">
        <v>504</v>
      </c>
      <c r="L168" s="955"/>
      <c r="M168" s="956"/>
      <c r="N168" s="956"/>
      <c r="O168" s="957"/>
      <c r="Q168" s="24" t="s">
        <v>1750</v>
      </c>
      <c r="R168" s="399" t="s">
        <v>1196</v>
      </c>
      <c r="S168" s="399" t="s">
        <v>500</v>
      </c>
      <c r="T168" s="399" t="s">
        <v>975</v>
      </c>
      <c r="U168" s="399" t="s">
        <v>1088</v>
      </c>
      <c r="V168" s="399" t="s">
        <v>405</v>
      </c>
      <c r="W168" s="399" t="s">
        <v>1089</v>
      </c>
      <c r="X168" s="399" t="s">
        <v>610</v>
      </c>
      <c r="Y168" s="399" t="s">
        <v>610</v>
      </c>
      <c r="Z168" s="399" t="s">
        <v>1111</v>
      </c>
      <c r="AA168" s="399" t="s">
        <v>570</v>
      </c>
      <c r="AB168" s="399" t="s">
        <v>96</v>
      </c>
      <c r="AC168" s="399" t="s">
        <v>533</v>
      </c>
      <c r="AD168" s="399" t="s">
        <v>1587</v>
      </c>
      <c r="AE168" s="400" t="s">
        <v>177</v>
      </c>
    </row>
    <row r="169" spans="1:33" ht="16.5" customHeight="1" x14ac:dyDescent="0.2">
      <c r="A169" s="461" t="s">
        <v>521</v>
      </c>
      <c r="B169" s="126" t="s">
        <v>1200</v>
      </c>
      <c r="C169" s="430">
        <v>2</v>
      </c>
      <c r="D169" s="430">
        <v>1</v>
      </c>
      <c r="E169" s="430">
        <v>0</v>
      </c>
      <c r="F169" s="430">
        <v>1</v>
      </c>
      <c r="G169" s="430">
        <v>2</v>
      </c>
      <c r="H169" s="430">
        <v>3</v>
      </c>
      <c r="I169" s="128">
        <v>2</v>
      </c>
      <c r="J169" s="435">
        <f t="shared" ref="J169:J182" si="19">D169+E169+F169</f>
        <v>2</v>
      </c>
      <c r="K169" s="435">
        <f t="shared" ref="K169:K182" si="20">D169*2+E169</f>
        <v>2</v>
      </c>
      <c r="L169" s="927" t="s">
        <v>532</v>
      </c>
      <c r="M169" s="928"/>
      <c r="N169" s="928"/>
      <c r="O169" s="929"/>
      <c r="Q169" s="401" t="s">
        <v>1196</v>
      </c>
      <c r="R169" s="10"/>
      <c r="S169" s="20"/>
      <c r="T169" s="20"/>
      <c r="U169" s="20"/>
      <c r="V169" s="20"/>
      <c r="W169" s="20"/>
      <c r="X169" s="20"/>
      <c r="Y169" s="20"/>
      <c r="Z169" s="20"/>
      <c r="AA169" s="20"/>
      <c r="AB169" s="20"/>
      <c r="AC169" s="20" t="s">
        <v>1487</v>
      </c>
      <c r="AD169" s="20"/>
      <c r="AE169" s="21"/>
    </row>
    <row r="170" spans="1:33" ht="16.5" customHeight="1" x14ac:dyDescent="0.2">
      <c r="A170" s="259" t="s">
        <v>521</v>
      </c>
      <c r="B170" s="129" t="s">
        <v>617</v>
      </c>
      <c r="C170" s="431">
        <v>2</v>
      </c>
      <c r="D170" s="431">
        <v>0</v>
      </c>
      <c r="E170" s="431">
        <v>0</v>
      </c>
      <c r="F170" s="431">
        <v>2</v>
      </c>
      <c r="G170" s="431">
        <v>0</v>
      </c>
      <c r="H170" s="431">
        <v>4</v>
      </c>
      <c r="I170" s="433">
        <v>0</v>
      </c>
      <c r="J170" s="435">
        <f>D170+E170+F170</f>
        <v>2</v>
      </c>
      <c r="K170" s="435">
        <f>D170*2+E170</f>
        <v>0</v>
      </c>
      <c r="L170" s="930"/>
      <c r="M170" s="931"/>
      <c r="N170" s="931"/>
      <c r="O170" s="932"/>
      <c r="Q170" s="401" t="s">
        <v>500</v>
      </c>
      <c r="R170" s="20"/>
      <c r="S170" s="10"/>
      <c r="T170" s="20"/>
      <c r="U170" s="20" t="s">
        <v>532</v>
      </c>
      <c r="V170" s="20" t="s">
        <v>532</v>
      </c>
      <c r="W170" s="20"/>
      <c r="X170" s="20"/>
      <c r="Y170" s="20"/>
      <c r="Z170" s="20"/>
      <c r="AA170" s="20"/>
      <c r="AB170" s="20"/>
      <c r="AC170" s="20" t="s">
        <v>1602</v>
      </c>
      <c r="AD170" s="20"/>
      <c r="AE170" s="21"/>
    </row>
    <row r="171" spans="1:33" ht="16.5" customHeight="1" x14ac:dyDescent="0.2">
      <c r="A171" s="259" t="s">
        <v>521</v>
      </c>
      <c r="B171" s="129" t="s">
        <v>97</v>
      </c>
      <c r="C171" s="431">
        <v>2</v>
      </c>
      <c r="D171" s="431">
        <v>0</v>
      </c>
      <c r="E171" s="431">
        <v>0</v>
      </c>
      <c r="F171" s="431">
        <v>2</v>
      </c>
      <c r="G171" s="431">
        <v>4</v>
      </c>
      <c r="H171" s="431">
        <v>6</v>
      </c>
      <c r="I171" s="433">
        <v>0</v>
      </c>
      <c r="J171" s="435">
        <f>D171+E171+F171</f>
        <v>2</v>
      </c>
      <c r="K171" s="435">
        <f>D171*2+E171</f>
        <v>0</v>
      </c>
      <c r="L171" s="930"/>
      <c r="M171" s="931"/>
      <c r="N171" s="931"/>
      <c r="O171" s="932"/>
      <c r="Q171" s="401" t="s">
        <v>975</v>
      </c>
      <c r="R171" s="20"/>
      <c r="S171" s="20" t="s">
        <v>532</v>
      </c>
      <c r="T171" s="10"/>
      <c r="U171" s="20"/>
      <c r="V171" s="20"/>
      <c r="W171" s="20"/>
      <c r="X171" s="20"/>
      <c r="Y171" s="20"/>
      <c r="Z171" s="20" t="s">
        <v>532</v>
      </c>
      <c r="AA171" s="20"/>
      <c r="AB171" s="20"/>
      <c r="AC171" s="20" t="s">
        <v>1642</v>
      </c>
      <c r="AD171" s="20"/>
      <c r="AE171" s="21"/>
    </row>
    <row r="172" spans="1:33" ht="16.5" customHeight="1" x14ac:dyDescent="0.2">
      <c r="A172" s="259" t="s">
        <v>521</v>
      </c>
      <c r="B172" s="129" t="s">
        <v>98</v>
      </c>
      <c r="C172" s="431">
        <v>1</v>
      </c>
      <c r="D172" s="431">
        <v>0</v>
      </c>
      <c r="E172" s="431">
        <v>1</v>
      </c>
      <c r="F172" s="431">
        <v>0</v>
      </c>
      <c r="G172" s="431">
        <v>2</v>
      </c>
      <c r="H172" s="431">
        <v>2</v>
      </c>
      <c r="I172" s="433">
        <v>1</v>
      </c>
      <c r="J172" s="435">
        <f>D172+E172+F172</f>
        <v>1</v>
      </c>
      <c r="K172" s="435">
        <f>D172*2+E172</f>
        <v>1</v>
      </c>
      <c r="L172" s="930"/>
      <c r="M172" s="931"/>
      <c r="N172" s="931"/>
      <c r="O172" s="932"/>
      <c r="Q172" s="401" t="s">
        <v>1088</v>
      </c>
      <c r="R172" s="20"/>
      <c r="S172" s="20"/>
      <c r="T172" s="20"/>
      <c r="U172" s="10"/>
      <c r="V172" s="20"/>
      <c r="W172" s="20"/>
      <c r="X172" s="20"/>
      <c r="Y172" s="20"/>
      <c r="Z172" s="20"/>
      <c r="AA172" s="20"/>
      <c r="AB172" s="20"/>
      <c r="AC172" s="20" t="s">
        <v>1597</v>
      </c>
      <c r="AD172" s="20"/>
      <c r="AE172" s="21"/>
    </row>
    <row r="173" spans="1:33" ht="16.5" customHeight="1" x14ac:dyDescent="0.2">
      <c r="A173" s="259" t="s">
        <v>521</v>
      </c>
      <c r="B173" s="129" t="s">
        <v>401</v>
      </c>
      <c r="C173" s="431">
        <v>1</v>
      </c>
      <c r="D173" s="431">
        <v>0</v>
      </c>
      <c r="E173" s="431">
        <v>1</v>
      </c>
      <c r="F173" s="431">
        <v>0</v>
      </c>
      <c r="G173" s="431">
        <v>3</v>
      </c>
      <c r="H173" s="431">
        <v>3</v>
      </c>
      <c r="I173" s="433">
        <v>1</v>
      </c>
      <c r="J173" s="435">
        <f>D173+E173+F173</f>
        <v>1</v>
      </c>
      <c r="K173" s="435">
        <f>D173*2+E173</f>
        <v>1</v>
      </c>
      <c r="L173" s="930"/>
      <c r="M173" s="931"/>
      <c r="N173" s="931"/>
      <c r="O173" s="932"/>
      <c r="Q173" s="401" t="s">
        <v>405</v>
      </c>
      <c r="R173" s="20"/>
      <c r="S173" s="20" t="s">
        <v>532</v>
      </c>
      <c r="T173" s="20"/>
      <c r="U173" s="20"/>
      <c r="V173" s="10"/>
      <c r="W173" s="20"/>
      <c r="X173" s="20" t="s">
        <v>532</v>
      </c>
      <c r="Y173" s="20"/>
      <c r="Z173" s="20"/>
      <c r="AA173" s="20" t="s">
        <v>532</v>
      </c>
      <c r="AB173" s="20"/>
      <c r="AC173" s="20" t="s">
        <v>1489</v>
      </c>
      <c r="AD173" s="20"/>
      <c r="AE173" s="21"/>
    </row>
    <row r="174" spans="1:33" ht="16.5" customHeight="1" x14ac:dyDescent="0.2">
      <c r="A174" s="259" t="s">
        <v>521</v>
      </c>
      <c r="B174" s="129" t="s">
        <v>1093</v>
      </c>
      <c r="C174" s="431">
        <v>2</v>
      </c>
      <c r="D174" s="431">
        <v>0</v>
      </c>
      <c r="E174" s="431">
        <v>0</v>
      </c>
      <c r="F174" s="431">
        <v>2</v>
      </c>
      <c r="G174" s="431">
        <v>1</v>
      </c>
      <c r="H174" s="431">
        <v>4</v>
      </c>
      <c r="I174" s="433">
        <v>0</v>
      </c>
      <c r="J174" s="435">
        <f>D174+E174+F174</f>
        <v>2</v>
      </c>
      <c r="K174" s="435">
        <f>D174*2+E174</f>
        <v>0</v>
      </c>
      <c r="L174" s="930"/>
      <c r="M174" s="931"/>
      <c r="N174" s="931"/>
      <c r="O174" s="932"/>
      <c r="Q174" s="401" t="s">
        <v>1089</v>
      </c>
      <c r="R174" s="20"/>
      <c r="S174" s="20"/>
      <c r="T174" s="20"/>
      <c r="U174" s="20"/>
      <c r="V174" s="20"/>
      <c r="W174" s="10"/>
      <c r="X174" s="20" t="s">
        <v>532</v>
      </c>
      <c r="Y174" s="20"/>
      <c r="Z174" s="20"/>
      <c r="AA174" s="20"/>
      <c r="AB174" s="20"/>
      <c r="AC174" s="20" t="s">
        <v>1210</v>
      </c>
      <c r="AD174" s="20"/>
      <c r="AE174" s="21"/>
    </row>
    <row r="175" spans="1:33" ht="16.5" customHeight="1" x14ac:dyDescent="0.2">
      <c r="A175" s="259" t="s">
        <v>521</v>
      </c>
      <c r="B175" s="129" t="s">
        <v>1481</v>
      </c>
      <c r="C175" s="431">
        <v>2</v>
      </c>
      <c r="D175" s="431">
        <v>0</v>
      </c>
      <c r="E175" s="431">
        <v>0</v>
      </c>
      <c r="F175" s="431">
        <v>2</v>
      </c>
      <c r="G175" s="431">
        <v>1</v>
      </c>
      <c r="H175" s="431">
        <v>5</v>
      </c>
      <c r="I175" s="433">
        <v>0</v>
      </c>
      <c r="J175" s="435">
        <f t="shared" si="19"/>
        <v>2</v>
      </c>
      <c r="K175" s="435">
        <f t="shared" si="20"/>
        <v>0</v>
      </c>
      <c r="L175" s="930"/>
      <c r="M175" s="931"/>
      <c r="N175" s="931"/>
      <c r="O175" s="932"/>
      <c r="Q175" s="401" t="s">
        <v>756</v>
      </c>
      <c r="R175" s="20"/>
      <c r="S175" s="20"/>
      <c r="T175" s="20"/>
      <c r="U175" s="20"/>
      <c r="V175" s="20"/>
      <c r="W175" s="20" t="s">
        <v>532</v>
      </c>
      <c r="X175" s="10"/>
      <c r="Y175" s="20"/>
      <c r="Z175" s="20"/>
      <c r="AA175" s="20"/>
      <c r="AB175" s="20"/>
      <c r="AC175" s="20" t="s">
        <v>1210</v>
      </c>
      <c r="AD175" s="20"/>
      <c r="AE175" s="21"/>
    </row>
    <row r="176" spans="1:33" ht="16.5" customHeight="1" x14ac:dyDescent="0.2">
      <c r="A176" s="259" t="s">
        <v>521</v>
      </c>
      <c r="B176" s="129" t="s">
        <v>1094</v>
      </c>
      <c r="C176" s="431">
        <v>2</v>
      </c>
      <c r="D176" s="431">
        <v>0</v>
      </c>
      <c r="E176" s="431">
        <v>1</v>
      </c>
      <c r="F176" s="431">
        <v>1</v>
      </c>
      <c r="G176" s="431">
        <v>1</v>
      </c>
      <c r="H176" s="431">
        <v>7</v>
      </c>
      <c r="I176" s="433">
        <v>1</v>
      </c>
      <c r="J176" s="435">
        <f t="shared" si="19"/>
        <v>2</v>
      </c>
      <c r="K176" s="435">
        <f t="shared" si="20"/>
        <v>1</v>
      </c>
      <c r="L176" s="930"/>
      <c r="M176" s="931"/>
      <c r="N176" s="931"/>
      <c r="O176" s="932"/>
      <c r="Q176" s="401" t="s">
        <v>610</v>
      </c>
      <c r="R176" s="20"/>
      <c r="S176" s="20"/>
      <c r="T176" s="20"/>
      <c r="U176" s="20"/>
      <c r="V176" s="20"/>
      <c r="W176" s="20"/>
      <c r="X176" s="20"/>
      <c r="Y176" s="10"/>
      <c r="Z176" s="20"/>
      <c r="AA176" s="20" t="s">
        <v>532</v>
      </c>
      <c r="AB176" s="20"/>
      <c r="AC176" s="20" t="s">
        <v>1207</v>
      </c>
      <c r="AD176" s="20"/>
      <c r="AE176" s="21"/>
    </row>
    <row r="177" spans="1:31" ht="16.5" customHeight="1" x14ac:dyDescent="0.2">
      <c r="A177" s="259" t="s">
        <v>521</v>
      </c>
      <c r="B177" s="129" t="s">
        <v>1226</v>
      </c>
      <c r="C177" s="431">
        <v>2</v>
      </c>
      <c r="D177" s="431">
        <v>0</v>
      </c>
      <c r="E177" s="431">
        <v>1</v>
      </c>
      <c r="F177" s="431">
        <v>1</v>
      </c>
      <c r="G177" s="431">
        <v>2</v>
      </c>
      <c r="H177" s="431">
        <v>7</v>
      </c>
      <c r="I177" s="433">
        <v>1</v>
      </c>
      <c r="J177" s="435">
        <f t="shared" si="19"/>
        <v>2</v>
      </c>
      <c r="K177" s="435">
        <f t="shared" si="20"/>
        <v>1</v>
      </c>
      <c r="L177" s="930"/>
      <c r="M177" s="931"/>
      <c r="N177" s="931"/>
      <c r="O177" s="932"/>
      <c r="Q177" s="401" t="s">
        <v>1111</v>
      </c>
      <c r="R177" s="20"/>
      <c r="S177" s="20"/>
      <c r="T177" s="20"/>
      <c r="U177" s="20"/>
      <c r="V177" s="20"/>
      <c r="W177" s="20"/>
      <c r="X177" s="20"/>
      <c r="Y177" s="20" t="s">
        <v>532</v>
      </c>
      <c r="Z177" s="10"/>
      <c r="AA177" s="20"/>
      <c r="AB177" s="20"/>
      <c r="AC177" s="20" t="s">
        <v>1597</v>
      </c>
      <c r="AD177" s="20"/>
      <c r="AE177" s="21"/>
    </row>
    <row r="178" spans="1:31" ht="16.5" customHeight="1" x14ac:dyDescent="0.2">
      <c r="A178" s="259" t="s">
        <v>521</v>
      </c>
      <c r="B178" s="129" t="s">
        <v>99</v>
      </c>
      <c r="C178" s="431">
        <v>1</v>
      </c>
      <c r="D178" s="431">
        <v>0</v>
      </c>
      <c r="E178" s="431">
        <v>0</v>
      </c>
      <c r="F178" s="431">
        <v>1</v>
      </c>
      <c r="G178" s="431">
        <v>0</v>
      </c>
      <c r="H178" s="431">
        <v>3</v>
      </c>
      <c r="I178" s="433">
        <v>0</v>
      </c>
      <c r="J178" s="435">
        <f t="shared" si="19"/>
        <v>1</v>
      </c>
      <c r="K178" s="435">
        <f t="shared" si="20"/>
        <v>0</v>
      </c>
      <c r="L178" s="930"/>
      <c r="M178" s="931"/>
      <c r="N178" s="931"/>
      <c r="O178" s="932"/>
      <c r="Q178" s="401" t="s">
        <v>570</v>
      </c>
      <c r="R178" s="20"/>
      <c r="S178" s="20"/>
      <c r="T178" s="20"/>
      <c r="U178" s="20"/>
      <c r="V178" s="20"/>
      <c r="W178" s="20"/>
      <c r="X178" s="20"/>
      <c r="Y178" s="20"/>
      <c r="Z178" s="20"/>
      <c r="AA178" s="10"/>
      <c r="AB178" s="20"/>
      <c r="AC178" s="20" t="s">
        <v>532</v>
      </c>
      <c r="AD178" s="20"/>
      <c r="AE178" s="21"/>
    </row>
    <row r="179" spans="1:31" ht="16.5" customHeight="1" x14ac:dyDescent="0.2">
      <c r="A179" s="259" t="s">
        <v>521</v>
      </c>
      <c r="B179" s="129" t="s">
        <v>100</v>
      </c>
      <c r="C179" s="431">
        <v>2</v>
      </c>
      <c r="D179" s="431">
        <v>0</v>
      </c>
      <c r="E179" s="431">
        <v>0</v>
      </c>
      <c r="F179" s="431">
        <v>2</v>
      </c>
      <c r="G179" s="431">
        <v>2</v>
      </c>
      <c r="H179" s="431">
        <v>6</v>
      </c>
      <c r="I179" s="433">
        <v>0</v>
      </c>
      <c r="J179" s="435">
        <f>D179+E179+F179</f>
        <v>2</v>
      </c>
      <c r="K179" s="435">
        <f>D179*2+E179</f>
        <v>0</v>
      </c>
      <c r="L179" s="930"/>
      <c r="M179" s="931"/>
      <c r="N179" s="931"/>
      <c r="O179" s="932"/>
      <c r="Q179" s="401" t="s">
        <v>96</v>
      </c>
      <c r="R179" s="20"/>
      <c r="S179" s="20"/>
      <c r="T179" s="20"/>
      <c r="U179" s="20"/>
      <c r="V179" s="20"/>
      <c r="W179" s="20"/>
      <c r="X179" s="20"/>
      <c r="Y179" s="20"/>
      <c r="Z179" s="20"/>
      <c r="AA179" s="20"/>
      <c r="AB179" s="10"/>
      <c r="AC179" s="20" t="s">
        <v>1541</v>
      </c>
      <c r="AD179" s="20"/>
      <c r="AE179" s="21"/>
    </row>
    <row r="180" spans="1:31" ht="16.5" customHeight="1" x14ac:dyDescent="0.2">
      <c r="A180" s="259" t="s">
        <v>521</v>
      </c>
      <c r="B180" s="129" t="s">
        <v>1598</v>
      </c>
      <c r="C180" s="431">
        <v>23</v>
      </c>
      <c r="D180" s="431">
        <v>16</v>
      </c>
      <c r="E180" s="431">
        <v>6</v>
      </c>
      <c r="F180" s="431">
        <v>1</v>
      </c>
      <c r="G180" s="431">
        <v>61</v>
      </c>
      <c r="H180" s="431">
        <v>23</v>
      </c>
      <c r="I180" s="433">
        <v>38</v>
      </c>
      <c r="J180" s="435">
        <f t="shared" si="19"/>
        <v>23</v>
      </c>
      <c r="K180" s="435">
        <f t="shared" si="20"/>
        <v>38</v>
      </c>
      <c r="L180" s="930"/>
      <c r="M180" s="931"/>
      <c r="N180" s="931"/>
      <c r="O180" s="932"/>
      <c r="Q180" s="401" t="s">
        <v>533</v>
      </c>
      <c r="R180" s="20" t="s">
        <v>1494</v>
      </c>
      <c r="S180" s="20" t="s">
        <v>1494</v>
      </c>
      <c r="T180" s="20" t="s">
        <v>1600</v>
      </c>
      <c r="U180" s="20"/>
      <c r="V180" s="20"/>
      <c r="W180" s="20" t="s">
        <v>1487</v>
      </c>
      <c r="X180" s="20" t="s">
        <v>1494</v>
      </c>
      <c r="Y180" s="20" t="s">
        <v>1645</v>
      </c>
      <c r="Z180" s="20" t="s">
        <v>628</v>
      </c>
      <c r="AA180" s="20" t="s">
        <v>1494</v>
      </c>
      <c r="AB180" s="20" t="s">
        <v>1490</v>
      </c>
      <c r="AC180" s="10"/>
      <c r="AD180" s="20" t="s">
        <v>1540</v>
      </c>
      <c r="AE180" s="21" t="s">
        <v>1540</v>
      </c>
    </row>
    <row r="181" spans="1:31" ht="16.5" customHeight="1" x14ac:dyDescent="0.2">
      <c r="A181" s="259" t="s">
        <v>521</v>
      </c>
      <c r="B181" s="129" t="s">
        <v>1589</v>
      </c>
      <c r="C181" s="431">
        <v>2</v>
      </c>
      <c r="D181" s="431">
        <v>0</v>
      </c>
      <c r="E181" s="431">
        <v>1</v>
      </c>
      <c r="F181" s="431">
        <v>1</v>
      </c>
      <c r="G181" s="431">
        <v>4</v>
      </c>
      <c r="H181" s="431">
        <v>7</v>
      </c>
      <c r="I181" s="433">
        <v>1</v>
      </c>
      <c r="J181" s="435">
        <f t="shared" si="19"/>
        <v>2</v>
      </c>
      <c r="K181" s="435">
        <f t="shared" si="20"/>
        <v>1</v>
      </c>
      <c r="L181" s="930"/>
      <c r="M181" s="931"/>
      <c r="N181" s="931"/>
      <c r="O181" s="932"/>
      <c r="Q181" s="401" t="s">
        <v>1587</v>
      </c>
      <c r="R181" s="20"/>
      <c r="S181" s="20"/>
      <c r="T181" s="20"/>
      <c r="U181" s="20"/>
      <c r="V181" s="20"/>
      <c r="W181" s="20"/>
      <c r="X181" s="20"/>
      <c r="Y181" s="20"/>
      <c r="Z181" s="20"/>
      <c r="AA181" s="20"/>
      <c r="AB181" s="20"/>
      <c r="AC181" s="20" t="s">
        <v>1489</v>
      </c>
      <c r="AD181" s="10"/>
      <c r="AE181" s="21"/>
    </row>
    <row r="182" spans="1:31" ht="16.5" customHeight="1" thickBot="1" x14ac:dyDescent="0.25">
      <c r="A182" s="462" t="s">
        <v>521</v>
      </c>
      <c r="B182" s="130" t="s">
        <v>101</v>
      </c>
      <c r="C182" s="432">
        <v>2</v>
      </c>
      <c r="D182" s="432">
        <v>0</v>
      </c>
      <c r="E182" s="432">
        <v>1</v>
      </c>
      <c r="F182" s="432">
        <v>1</v>
      </c>
      <c r="G182" s="432">
        <v>1</v>
      </c>
      <c r="H182" s="432">
        <v>4</v>
      </c>
      <c r="I182" s="434">
        <v>1</v>
      </c>
      <c r="J182" s="435">
        <f t="shared" si="19"/>
        <v>2</v>
      </c>
      <c r="K182" s="435">
        <f t="shared" si="20"/>
        <v>1</v>
      </c>
      <c r="L182" s="933"/>
      <c r="M182" s="934"/>
      <c r="N182" s="934"/>
      <c r="O182" s="935"/>
      <c r="Q182" s="402" t="s">
        <v>177</v>
      </c>
      <c r="R182" s="23"/>
      <c r="S182" s="23"/>
      <c r="T182" s="23"/>
      <c r="U182" s="23"/>
      <c r="V182" s="23"/>
      <c r="W182" s="23"/>
      <c r="X182" s="23"/>
      <c r="Y182" s="23"/>
      <c r="Z182" s="23"/>
      <c r="AA182" s="23"/>
      <c r="AB182" s="23"/>
      <c r="AC182" s="23" t="s">
        <v>1599</v>
      </c>
      <c r="AD182" s="23"/>
      <c r="AE182" s="15"/>
    </row>
    <row r="183" spans="1:31" ht="16.5" customHeight="1" x14ac:dyDescent="0.2">
      <c r="C183" s="435">
        <f>SUM(C169:C182)</f>
        <v>46</v>
      </c>
      <c r="D183" s="435">
        <f t="shared" ref="D183:I183" si="21">SUM(D169:D182)</f>
        <v>17</v>
      </c>
      <c r="E183" s="435">
        <f t="shared" si="21"/>
        <v>12</v>
      </c>
      <c r="F183" s="435">
        <f t="shared" si="21"/>
        <v>17</v>
      </c>
      <c r="G183" s="435">
        <f t="shared" si="21"/>
        <v>84</v>
      </c>
      <c r="H183" s="435">
        <f t="shared" si="21"/>
        <v>84</v>
      </c>
      <c r="I183" s="435">
        <f t="shared" si="21"/>
        <v>46</v>
      </c>
      <c r="J183" s="435">
        <f>D183+E183+F183</f>
        <v>46</v>
      </c>
      <c r="K183" s="435">
        <f>D183*2+E183</f>
        <v>46</v>
      </c>
    </row>
    <row r="184" spans="1:31" ht="16.5" customHeight="1" thickBot="1" x14ac:dyDescent="0.25"/>
    <row r="185" spans="1:31" ht="16.5" customHeight="1" thickBot="1" x14ac:dyDescent="0.25">
      <c r="A185" s="1193" t="s">
        <v>1016</v>
      </c>
      <c r="B185" s="1194"/>
      <c r="C185" s="1194"/>
      <c r="D185" s="1194"/>
      <c r="E185" s="1194"/>
      <c r="F185" s="1195"/>
      <c r="G185" s="1190" t="s">
        <v>1749</v>
      </c>
      <c r="H185" s="1191"/>
      <c r="I185" s="1192"/>
      <c r="L185" s="945" t="s">
        <v>495</v>
      </c>
      <c r="M185" s="946"/>
      <c r="N185" s="946"/>
      <c r="O185" s="947"/>
      <c r="AD185" s="5" t="s">
        <v>532</v>
      </c>
    </row>
    <row r="186" spans="1:31" ht="16.5" customHeight="1" thickBot="1" x14ac:dyDescent="0.25">
      <c r="A186" s="463" t="s">
        <v>496</v>
      </c>
      <c r="B186" s="464" t="s">
        <v>497</v>
      </c>
      <c r="C186" s="465" t="s">
        <v>498</v>
      </c>
      <c r="D186" s="465" t="s">
        <v>499</v>
      </c>
      <c r="E186" s="465" t="s">
        <v>500</v>
      </c>
      <c r="F186" s="465" t="s">
        <v>501</v>
      </c>
      <c r="G186" s="466" t="s">
        <v>502</v>
      </c>
      <c r="H186" s="466" t="s">
        <v>503</v>
      </c>
      <c r="I186" s="467" t="s">
        <v>504</v>
      </c>
      <c r="L186" s="1063"/>
      <c r="M186" s="1064"/>
      <c r="N186" s="1064"/>
      <c r="O186" s="1065"/>
      <c r="Q186" s="24" t="s">
        <v>1750</v>
      </c>
      <c r="R186" s="399" t="s">
        <v>241</v>
      </c>
      <c r="S186" s="399" t="s">
        <v>1388</v>
      </c>
      <c r="T186" s="399" t="s">
        <v>102</v>
      </c>
      <c r="U186" s="399" t="s">
        <v>500</v>
      </c>
      <c r="V186" s="399" t="s">
        <v>242</v>
      </c>
      <c r="W186" s="399" t="s">
        <v>591</v>
      </c>
      <c r="X186" s="400" t="s">
        <v>704</v>
      </c>
      <c r="AD186" s="5" t="s">
        <v>532</v>
      </c>
    </row>
    <row r="187" spans="1:31" ht="16.5" customHeight="1" x14ac:dyDescent="0.2">
      <c r="A187" s="468">
        <v>1</v>
      </c>
      <c r="B187" s="126" t="s">
        <v>245</v>
      </c>
      <c r="C187" s="430">
        <v>10</v>
      </c>
      <c r="D187" s="430">
        <v>7</v>
      </c>
      <c r="E187" s="430">
        <v>1</v>
      </c>
      <c r="F187" s="430">
        <v>2</v>
      </c>
      <c r="G187" s="430">
        <v>30</v>
      </c>
      <c r="H187" s="430">
        <v>20</v>
      </c>
      <c r="I187" s="128">
        <v>15</v>
      </c>
      <c r="J187" s="435">
        <f>D187+E187+F187</f>
        <v>10</v>
      </c>
      <c r="K187" s="435">
        <f>D187*2+E187</f>
        <v>15</v>
      </c>
      <c r="L187" s="927" t="s">
        <v>103</v>
      </c>
      <c r="M187" s="928"/>
      <c r="N187" s="928"/>
      <c r="O187" s="929"/>
      <c r="Q187" s="401" t="s">
        <v>241</v>
      </c>
      <c r="R187" s="10"/>
      <c r="S187" s="20" t="s">
        <v>1485</v>
      </c>
      <c r="T187" s="20" t="s">
        <v>1485</v>
      </c>
      <c r="U187" s="20" t="s">
        <v>844</v>
      </c>
      <c r="V187" s="20" t="s">
        <v>1540</v>
      </c>
      <c r="W187" s="20" t="s">
        <v>104</v>
      </c>
      <c r="X187" s="21" t="s">
        <v>1540</v>
      </c>
    </row>
    <row r="188" spans="1:31" ht="16.5" customHeight="1" x14ac:dyDescent="0.2">
      <c r="A188" s="259" t="s">
        <v>521</v>
      </c>
      <c r="B188" s="129" t="s">
        <v>1498</v>
      </c>
      <c r="C188" s="431" t="s">
        <v>521</v>
      </c>
      <c r="D188" s="431"/>
      <c r="E188" s="431"/>
      <c r="F188" s="431"/>
      <c r="G188" s="431"/>
      <c r="H188" s="431"/>
      <c r="I188" s="433" t="s">
        <v>532</v>
      </c>
      <c r="J188" s="435">
        <f>D188+E188+F188</f>
        <v>0</v>
      </c>
      <c r="K188" s="435">
        <f>D188*2+E188</f>
        <v>0</v>
      </c>
      <c r="L188" s="930"/>
      <c r="M188" s="931"/>
      <c r="N188" s="931"/>
      <c r="O188" s="932"/>
      <c r="Q188" s="401" t="s">
        <v>1388</v>
      </c>
      <c r="R188" s="20" t="s">
        <v>1597</v>
      </c>
      <c r="S188" s="10"/>
      <c r="T188" s="20"/>
      <c r="U188" s="20"/>
      <c r="V188" s="20"/>
      <c r="W188" s="20"/>
      <c r="X188" s="21"/>
      <c r="AD188" s="5" t="s">
        <v>532</v>
      </c>
    </row>
    <row r="189" spans="1:31" ht="16.5" customHeight="1" x14ac:dyDescent="0.2">
      <c r="A189" s="259" t="s">
        <v>521</v>
      </c>
      <c r="B189" s="129" t="s">
        <v>105</v>
      </c>
      <c r="C189" s="431" t="s">
        <v>521</v>
      </c>
      <c r="D189" s="431"/>
      <c r="E189" s="431"/>
      <c r="F189" s="431"/>
      <c r="G189" s="431"/>
      <c r="H189" s="431"/>
      <c r="I189" s="433" t="s">
        <v>532</v>
      </c>
      <c r="J189" s="435">
        <f>D189+E189+F189</f>
        <v>0</v>
      </c>
      <c r="K189" s="435">
        <f>D189*2+E189</f>
        <v>0</v>
      </c>
      <c r="L189" s="930"/>
      <c r="M189" s="931"/>
      <c r="N189" s="931"/>
      <c r="O189" s="932"/>
      <c r="Q189" s="401" t="s">
        <v>102</v>
      </c>
      <c r="R189" s="20" t="s">
        <v>1490</v>
      </c>
      <c r="S189" s="20"/>
      <c r="T189" s="10"/>
      <c r="U189" s="20"/>
      <c r="V189" s="20" t="s">
        <v>532</v>
      </c>
      <c r="W189" s="20" t="s">
        <v>532</v>
      </c>
      <c r="X189" s="21" t="s">
        <v>532</v>
      </c>
    </row>
    <row r="190" spans="1:31" ht="16.5" customHeight="1" x14ac:dyDescent="0.2">
      <c r="A190" s="259" t="s">
        <v>521</v>
      </c>
      <c r="B190" s="129" t="s">
        <v>106</v>
      </c>
      <c r="C190" s="431" t="s">
        <v>521</v>
      </c>
      <c r="D190" s="431"/>
      <c r="E190" s="431"/>
      <c r="F190" s="431"/>
      <c r="G190" s="431"/>
      <c r="H190" s="431"/>
      <c r="I190" s="433" t="s">
        <v>532</v>
      </c>
      <c r="J190" s="435">
        <f>D190+E190+F190</f>
        <v>0</v>
      </c>
      <c r="K190" s="435">
        <f>D190*2+E190</f>
        <v>0</v>
      </c>
      <c r="L190" s="930"/>
      <c r="M190" s="931"/>
      <c r="N190" s="931"/>
      <c r="O190" s="932"/>
      <c r="Q190" s="401" t="s">
        <v>500</v>
      </c>
      <c r="R190" s="20" t="s">
        <v>1485</v>
      </c>
      <c r="S190" s="20"/>
      <c r="T190" s="20" t="s">
        <v>532</v>
      </c>
      <c r="U190" s="10"/>
      <c r="V190" s="20"/>
      <c r="W190" s="20"/>
      <c r="X190" s="21"/>
      <c r="AD190" s="5" t="s">
        <v>532</v>
      </c>
    </row>
    <row r="191" spans="1:31" ht="16.5" customHeight="1" x14ac:dyDescent="0.2">
      <c r="A191" s="259" t="s">
        <v>521</v>
      </c>
      <c r="B191" s="129" t="s">
        <v>616</v>
      </c>
      <c r="C191" s="431" t="s">
        <v>521</v>
      </c>
      <c r="D191" s="431"/>
      <c r="E191" s="431"/>
      <c r="F191" s="431"/>
      <c r="G191" s="431"/>
      <c r="H191" s="431"/>
      <c r="I191" s="433"/>
      <c r="L191" s="930"/>
      <c r="M191" s="931"/>
      <c r="N191" s="931"/>
      <c r="O191" s="932"/>
      <c r="Q191" s="401" t="s">
        <v>242</v>
      </c>
      <c r="R191" s="20" t="s">
        <v>1485</v>
      </c>
      <c r="S191" s="20"/>
      <c r="T191" s="20"/>
      <c r="U191" s="20"/>
      <c r="V191" s="10"/>
      <c r="W191" s="20"/>
      <c r="X191" s="21"/>
    </row>
    <row r="192" spans="1:31" ht="16.5" customHeight="1" x14ac:dyDescent="0.2">
      <c r="A192" s="259" t="s">
        <v>521</v>
      </c>
      <c r="B192" s="129" t="s">
        <v>1023</v>
      </c>
      <c r="C192" s="431" t="s">
        <v>521</v>
      </c>
      <c r="D192" s="431"/>
      <c r="E192" s="431"/>
      <c r="F192" s="431"/>
      <c r="G192" s="431"/>
      <c r="H192" s="431"/>
      <c r="I192" s="433" t="s">
        <v>532</v>
      </c>
      <c r="J192" s="435">
        <f>D192+E192+F192</f>
        <v>0</v>
      </c>
      <c r="K192" s="435">
        <f>D192*2+E192</f>
        <v>0</v>
      </c>
      <c r="L192" s="930"/>
      <c r="M192" s="931"/>
      <c r="N192" s="931"/>
      <c r="O192" s="932"/>
      <c r="Q192" s="401" t="s">
        <v>591</v>
      </c>
      <c r="R192" s="20" t="s">
        <v>1485</v>
      </c>
      <c r="S192" s="20"/>
      <c r="T192" s="20" t="s">
        <v>532</v>
      </c>
      <c r="U192" s="20"/>
      <c r="V192" s="20"/>
      <c r="W192" s="10"/>
      <c r="X192" s="21"/>
    </row>
    <row r="193" spans="1:30" ht="16.5" customHeight="1" thickBot="1" x14ac:dyDescent="0.25">
      <c r="A193" s="462" t="s">
        <v>521</v>
      </c>
      <c r="B193" s="130" t="s">
        <v>1025</v>
      </c>
      <c r="C193" s="432" t="s">
        <v>521</v>
      </c>
      <c r="D193" s="432"/>
      <c r="E193" s="432"/>
      <c r="F193" s="432"/>
      <c r="G193" s="432"/>
      <c r="H193" s="432"/>
      <c r="I193" s="434"/>
      <c r="J193" s="435">
        <f>D193+E193+F193</f>
        <v>0</v>
      </c>
      <c r="K193" s="435">
        <f>D193*2+E193</f>
        <v>0</v>
      </c>
      <c r="L193" s="933"/>
      <c r="M193" s="934"/>
      <c r="N193" s="934"/>
      <c r="O193" s="935"/>
      <c r="Q193" s="402" t="s">
        <v>704</v>
      </c>
      <c r="R193" s="23" t="s">
        <v>1485</v>
      </c>
      <c r="S193" s="23"/>
      <c r="T193" s="23" t="s">
        <v>532</v>
      </c>
      <c r="U193" s="23"/>
      <c r="V193" s="23"/>
      <c r="W193" s="14"/>
      <c r="X193" s="15"/>
      <c r="AD193" s="5" t="s">
        <v>532</v>
      </c>
    </row>
    <row r="194" spans="1:30" ht="16.5" customHeight="1" x14ac:dyDescent="0.2">
      <c r="C194" s="435">
        <f>SUM(C193)</f>
        <v>0</v>
      </c>
      <c r="D194" s="435">
        <f t="shared" ref="D194:I194" si="22">SUM(D193)</f>
        <v>0</v>
      </c>
      <c r="E194" s="435">
        <f t="shared" si="22"/>
        <v>0</v>
      </c>
      <c r="F194" s="435">
        <f t="shared" si="22"/>
        <v>0</v>
      </c>
      <c r="G194" s="435">
        <f t="shared" si="22"/>
        <v>0</v>
      </c>
      <c r="H194" s="435">
        <f t="shared" si="22"/>
        <v>0</v>
      </c>
      <c r="I194" s="435">
        <f t="shared" si="22"/>
        <v>0</v>
      </c>
      <c r="J194" s="435">
        <f>D194+E194+F194</f>
        <v>0</v>
      </c>
      <c r="K194" s="435">
        <f>D194*2+E194</f>
        <v>0</v>
      </c>
      <c r="AD194" s="5" t="s">
        <v>532</v>
      </c>
    </row>
    <row r="195" spans="1:30" ht="16.5" customHeight="1" thickBot="1" x14ac:dyDescent="0.25"/>
    <row r="196" spans="1:30" ht="16.5" customHeight="1" thickBot="1" x14ac:dyDescent="0.25">
      <c r="A196" s="1193" t="s">
        <v>873</v>
      </c>
      <c r="B196" s="1194"/>
      <c r="C196" s="1194"/>
      <c r="D196" s="1194"/>
      <c r="E196" s="1194"/>
      <c r="F196" s="1195"/>
      <c r="G196" s="1190" t="s">
        <v>1749</v>
      </c>
      <c r="H196" s="1191"/>
      <c r="I196" s="1192"/>
      <c r="L196" s="945" t="s">
        <v>495</v>
      </c>
      <c r="M196" s="946"/>
      <c r="N196" s="946"/>
      <c r="O196" s="947"/>
    </row>
    <row r="197" spans="1:30" ht="16.5" customHeight="1" thickBot="1" x14ac:dyDescent="0.25">
      <c r="A197" s="463" t="s">
        <v>496</v>
      </c>
      <c r="B197" s="464" t="s">
        <v>497</v>
      </c>
      <c r="C197" s="465" t="s">
        <v>498</v>
      </c>
      <c r="D197" s="465" t="s">
        <v>499</v>
      </c>
      <c r="E197" s="465" t="s">
        <v>500</v>
      </c>
      <c r="F197" s="465" t="s">
        <v>501</v>
      </c>
      <c r="G197" s="466" t="s">
        <v>502</v>
      </c>
      <c r="H197" s="466" t="s">
        <v>503</v>
      </c>
      <c r="I197" s="467" t="s">
        <v>504</v>
      </c>
      <c r="L197" s="1063"/>
      <c r="M197" s="1064"/>
      <c r="N197" s="1064"/>
      <c r="O197" s="1065"/>
      <c r="Q197" s="24" t="s">
        <v>1750</v>
      </c>
      <c r="R197" s="399" t="s">
        <v>2519</v>
      </c>
      <c r="S197" s="399" t="s">
        <v>238</v>
      </c>
      <c r="T197" s="399" t="s">
        <v>1011</v>
      </c>
      <c r="U197" s="399" t="s">
        <v>1789</v>
      </c>
      <c r="V197" s="399" t="s">
        <v>1790</v>
      </c>
      <c r="W197" s="399"/>
      <c r="X197" s="399"/>
      <c r="Y197" s="400"/>
    </row>
    <row r="198" spans="1:30" ht="16.5" customHeight="1" x14ac:dyDescent="0.2">
      <c r="A198" s="468">
        <v>1</v>
      </c>
      <c r="B198" s="126" t="s">
        <v>1537</v>
      </c>
      <c r="C198" s="430"/>
      <c r="D198" s="430"/>
      <c r="E198" s="430"/>
      <c r="F198" s="430"/>
      <c r="G198" s="430"/>
      <c r="H198" s="430"/>
      <c r="I198" s="128"/>
      <c r="J198" s="435">
        <f t="shared" ref="J198:J206" si="23">D198+E198+F198</f>
        <v>0</v>
      </c>
      <c r="K198" s="435">
        <f t="shared" ref="K198:K206" si="24">D198*2+E198</f>
        <v>0</v>
      </c>
      <c r="L198" s="927" t="s">
        <v>528</v>
      </c>
      <c r="M198" s="928"/>
      <c r="N198" s="928"/>
      <c r="O198" s="929"/>
      <c r="Q198" s="401" t="s">
        <v>60</v>
      </c>
      <c r="R198" s="10"/>
      <c r="S198" s="20"/>
      <c r="T198" s="20" t="s">
        <v>532</v>
      </c>
      <c r="U198" s="20" t="s">
        <v>532</v>
      </c>
      <c r="V198" s="20"/>
      <c r="W198" s="20"/>
      <c r="X198" s="20"/>
      <c r="Y198" s="21"/>
    </row>
    <row r="199" spans="1:30" ht="16.5" customHeight="1" x14ac:dyDescent="0.2">
      <c r="A199" s="259">
        <v>2</v>
      </c>
      <c r="B199" s="129" t="s">
        <v>240</v>
      </c>
      <c r="C199" s="431"/>
      <c r="D199" s="431"/>
      <c r="E199" s="431"/>
      <c r="F199" s="431"/>
      <c r="G199" s="431"/>
      <c r="H199" s="431"/>
      <c r="I199" s="433"/>
      <c r="J199" s="435">
        <f t="shared" si="23"/>
        <v>0</v>
      </c>
      <c r="K199" s="435">
        <f t="shared" si="24"/>
        <v>0</v>
      </c>
      <c r="L199" s="930"/>
      <c r="M199" s="931"/>
      <c r="N199" s="931"/>
      <c r="O199" s="932"/>
      <c r="Q199" s="401" t="s">
        <v>2518</v>
      </c>
      <c r="R199" s="20" t="s">
        <v>532</v>
      </c>
      <c r="S199" s="10"/>
      <c r="T199" s="20"/>
      <c r="U199" s="20" t="s">
        <v>532</v>
      </c>
      <c r="V199" s="20"/>
      <c r="W199" s="20"/>
      <c r="X199" s="20"/>
      <c r="Y199" s="21"/>
    </row>
    <row r="200" spans="1:30" ht="16.5" customHeight="1" x14ac:dyDescent="0.2">
      <c r="A200" s="259" t="s">
        <v>521</v>
      </c>
      <c r="B200" s="129" t="s">
        <v>107</v>
      </c>
      <c r="C200" s="431"/>
      <c r="D200" s="431"/>
      <c r="E200" s="431"/>
      <c r="F200" s="431"/>
      <c r="G200" s="431"/>
      <c r="H200" s="431"/>
      <c r="I200" s="433"/>
      <c r="J200" s="435">
        <f t="shared" ref="J200:J202" si="25">D200+E200+F200</f>
        <v>0</v>
      </c>
      <c r="K200" s="435">
        <f t="shared" ref="K200:K202" si="26">D200*2+E200</f>
        <v>0</v>
      </c>
      <c r="L200" s="930"/>
      <c r="M200" s="931"/>
      <c r="N200" s="931"/>
      <c r="O200" s="932"/>
      <c r="Q200" s="401" t="s">
        <v>1011</v>
      </c>
      <c r="R200" s="20"/>
      <c r="S200" s="20"/>
      <c r="T200" s="10"/>
      <c r="U200" s="20"/>
      <c r="V200" s="20"/>
      <c r="W200" s="20"/>
      <c r="X200" s="20"/>
      <c r="Y200" s="21"/>
    </row>
    <row r="201" spans="1:30" ht="16.5" customHeight="1" x14ac:dyDescent="0.2">
      <c r="A201" s="259" t="s">
        <v>521</v>
      </c>
      <c r="B201" s="129" t="s">
        <v>1013</v>
      </c>
      <c r="C201" s="431"/>
      <c r="D201" s="431"/>
      <c r="E201" s="431"/>
      <c r="F201" s="431"/>
      <c r="G201" s="431"/>
      <c r="H201" s="431"/>
      <c r="I201" s="433"/>
      <c r="J201" s="435">
        <f t="shared" si="25"/>
        <v>0</v>
      </c>
      <c r="K201" s="435">
        <f t="shared" si="26"/>
        <v>0</v>
      </c>
      <c r="L201" s="930"/>
      <c r="M201" s="931"/>
      <c r="N201" s="931"/>
      <c r="O201" s="932"/>
      <c r="Q201" s="401" t="s">
        <v>1789</v>
      </c>
      <c r="R201" s="20"/>
      <c r="S201" s="20"/>
      <c r="T201" s="20"/>
      <c r="U201" s="10"/>
      <c r="V201" s="20"/>
      <c r="W201" s="20" t="s">
        <v>532</v>
      </c>
      <c r="X201" s="20" t="s">
        <v>532</v>
      </c>
      <c r="Y201" s="21" t="s">
        <v>532</v>
      </c>
    </row>
    <row r="202" spans="1:30" ht="16.5" customHeight="1" x14ac:dyDescent="0.2">
      <c r="A202" s="259" t="s">
        <v>521</v>
      </c>
      <c r="B202" s="129" t="s">
        <v>108</v>
      </c>
      <c r="C202" s="431"/>
      <c r="D202" s="431"/>
      <c r="E202" s="431"/>
      <c r="F202" s="431"/>
      <c r="G202" s="431"/>
      <c r="H202" s="431"/>
      <c r="I202" s="433"/>
      <c r="J202" s="435">
        <f t="shared" si="25"/>
        <v>0</v>
      </c>
      <c r="K202" s="435">
        <f t="shared" si="26"/>
        <v>0</v>
      </c>
      <c r="L202" s="930"/>
      <c r="M202" s="931"/>
      <c r="N202" s="931"/>
      <c r="O202" s="932"/>
      <c r="Q202" s="401" t="s">
        <v>1790</v>
      </c>
      <c r="R202" s="20"/>
      <c r="S202" s="20"/>
      <c r="T202" s="20"/>
      <c r="U202" s="20" t="s">
        <v>532</v>
      </c>
      <c r="V202" s="10"/>
      <c r="W202" s="20"/>
      <c r="X202" s="20"/>
      <c r="Y202" s="21"/>
    </row>
    <row r="203" spans="1:30" ht="16.5" customHeight="1" x14ac:dyDescent="0.2">
      <c r="A203" s="259" t="s">
        <v>521</v>
      </c>
      <c r="B203" s="129" t="s">
        <v>532</v>
      </c>
      <c r="C203" s="431"/>
      <c r="D203" s="431"/>
      <c r="E203" s="431"/>
      <c r="F203" s="431"/>
      <c r="G203" s="431"/>
      <c r="H203" s="431"/>
      <c r="I203" s="433"/>
      <c r="J203" s="435">
        <f t="shared" si="23"/>
        <v>0</v>
      </c>
      <c r="K203" s="435">
        <f t="shared" si="24"/>
        <v>0</v>
      </c>
      <c r="L203" s="930"/>
      <c r="M203" s="931"/>
      <c r="N203" s="931"/>
      <c r="O203" s="932"/>
      <c r="Q203" s="401" t="s">
        <v>532</v>
      </c>
      <c r="R203" s="20"/>
      <c r="S203" s="20"/>
      <c r="T203" s="20"/>
      <c r="U203" s="20"/>
      <c r="V203" s="20"/>
      <c r="W203" s="10"/>
      <c r="X203" s="20"/>
      <c r="Y203" s="21"/>
    </row>
    <row r="204" spans="1:30" ht="16.5" customHeight="1" x14ac:dyDescent="0.2">
      <c r="A204" s="259" t="s">
        <v>521</v>
      </c>
      <c r="B204" s="129" t="s">
        <v>532</v>
      </c>
      <c r="C204" s="431"/>
      <c r="D204" s="431"/>
      <c r="E204" s="431"/>
      <c r="F204" s="431"/>
      <c r="G204" s="431"/>
      <c r="H204" s="431"/>
      <c r="I204" s="433"/>
      <c r="J204" s="435">
        <f t="shared" si="23"/>
        <v>0</v>
      </c>
      <c r="K204" s="435">
        <f t="shared" si="24"/>
        <v>0</v>
      </c>
      <c r="L204" s="930"/>
      <c r="M204" s="931"/>
      <c r="N204" s="931"/>
      <c r="O204" s="932"/>
      <c r="Q204" s="401" t="s">
        <v>532</v>
      </c>
      <c r="R204" s="20"/>
      <c r="S204" s="20"/>
      <c r="T204" s="20"/>
      <c r="U204" s="20" t="s">
        <v>532</v>
      </c>
      <c r="V204" s="20"/>
      <c r="W204" s="20"/>
      <c r="X204" s="10"/>
      <c r="Y204" s="21"/>
    </row>
    <row r="205" spans="1:30" ht="16.5" customHeight="1" thickBot="1" x14ac:dyDescent="0.25">
      <c r="A205" s="462" t="s">
        <v>521</v>
      </c>
      <c r="B205" s="130" t="s">
        <v>532</v>
      </c>
      <c r="C205" s="432"/>
      <c r="D205" s="432"/>
      <c r="E205" s="432"/>
      <c r="F205" s="432"/>
      <c r="G205" s="432"/>
      <c r="H205" s="432"/>
      <c r="I205" s="434"/>
      <c r="J205" s="435">
        <f t="shared" si="23"/>
        <v>0</v>
      </c>
      <c r="K205" s="435">
        <f t="shared" si="24"/>
        <v>0</v>
      </c>
      <c r="L205" s="933"/>
      <c r="M205" s="934"/>
      <c r="N205" s="934"/>
      <c r="O205" s="935"/>
      <c r="Q205" s="402" t="s">
        <v>532</v>
      </c>
      <c r="R205" s="23"/>
      <c r="S205" s="23"/>
      <c r="T205" s="23"/>
      <c r="U205" s="23" t="s">
        <v>532</v>
      </c>
      <c r="V205" s="23"/>
      <c r="W205" s="23"/>
      <c r="X205" s="14"/>
      <c r="Y205" s="15"/>
    </row>
    <row r="206" spans="1:30" ht="16.5" customHeight="1" x14ac:dyDescent="0.2">
      <c r="C206" s="435">
        <v>0</v>
      </c>
      <c r="D206" s="435">
        <v>0</v>
      </c>
      <c r="E206" s="435">
        <v>0</v>
      </c>
      <c r="F206" s="435">
        <v>0</v>
      </c>
      <c r="G206" s="435">
        <v>0</v>
      </c>
      <c r="H206" s="435">
        <v>0</v>
      </c>
      <c r="I206" s="435">
        <v>0</v>
      </c>
      <c r="J206" s="435">
        <f t="shared" si="23"/>
        <v>0</v>
      </c>
      <c r="K206" s="435">
        <f t="shared" si="24"/>
        <v>0</v>
      </c>
      <c r="L206" s="4" t="s">
        <v>532</v>
      </c>
    </row>
    <row r="207" spans="1:30" ht="16.5" customHeight="1" thickBot="1" x14ac:dyDescent="0.25">
      <c r="R207" s="5" t="s">
        <v>532</v>
      </c>
      <c r="T207" s="5" t="s">
        <v>532</v>
      </c>
      <c r="W207" s="5" t="s">
        <v>532</v>
      </c>
    </row>
    <row r="208" spans="1:30" ht="16.5" customHeight="1" thickBot="1" x14ac:dyDescent="0.25">
      <c r="A208" s="1199" t="s">
        <v>66</v>
      </c>
      <c r="B208" s="1200"/>
      <c r="C208" s="1200"/>
      <c r="D208" s="1200"/>
      <c r="E208" s="1200"/>
      <c r="F208" s="1201"/>
      <c r="G208" s="1196" t="s">
        <v>1749</v>
      </c>
      <c r="H208" s="1197"/>
      <c r="I208" s="1198"/>
      <c r="L208" s="945" t="s">
        <v>495</v>
      </c>
      <c r="M208" s="946"/>
      <c r="N208" s="946"/>
      <c r="O208" s="947"/>
    </row>
    <row r="209" spans="1:34" ht="16.5" customHeight="1" thickBot="1" x14ac:dyDescent="0.25">
      <c r="A209" s="469" t="s">
        <v>496</v>
      </c>
      <c r="B209" s="470" t="s">
        <v>497</v>
      </c>
      <c r="C209" s="471" t="s">
        <v>498</v>
      </c>
      <c r="D209" s="471" t="s">
        <v>499</v>
      </c>
      <c r="E209" s="471" t="s">
        <v>500</v>
      </c>
      <c r="F209" s="471" t="s">
        <v>501</v>
      </c>
      <c r="G209" s="472" t="s">
        <v>502</v>
      </c>
      <c r="H209" s="472" t="s">
        <v>503</v>
      </c>
      <c r="I209" s="473" t="s">
        <v>504</v>
      </c>
      <c r="L209" s="1063"/>
      <c r="M209" s="1064"/>
      <c r="N209" s="1064"/>
      <c r="O209" s="1065"/>
      <c r="Q209" s="24" t="s">
        <v>1750</v>
      </c>
      <c r="R209" s="655" t="s">
        <v>1502</v>
      </c>
      <c r="S209" s="655" t="s">
        <v>541</v>
      </c>
      <c r="T209" s="655" t="s">
        <v>1665</v>
      </c>
      <c r="U209" s="655" t="s">
        <v>540</v>
      </c>
      <c r="V209" s="655" t="s">
        <v>109</v>
      </c>
      <c r="W209" s="655" t="s">
        <v>110</v>
      </c>
      <c r="X209" s="655" t="s">
        <v>744</v>
      </c>
      <c r="Y209" s="655" t="s">
        <v>847</v>
      </c>
      <c r="Z209" s="655" t="s">
        <v>634</v>
      </c>
      <c r="AA209" s="655" t="s">
        <v>500</v>
      </c>
      <c r="AB209" s="655" t="s">
        <v>1028</v>
      </c>
      <c r="AC209" s="655" t="s">
        <v>511</v>
      </c>
      <c r="AD209" s="655" t="s">
        <v>990</v>
      </c>
      <c r="AE209" s="655" t="s">
        <v>514</v>
      </c>
      <c r="AF209" s="655" t="s">
        <v>1745</v>
      </c>
      <c r="AG209" s="655" t="s">
        <v>1029</v>
      </c>
      <c r="AH209" s="656" t="s">
        <v>653</v>
      </c>
    </row>
    <row r="210" spans="1:34" ht="16.5" customHeight="1" x14ac:dyDescent="0.2">
      <c r="A210" s="474">
        <v>1</v>
      </c>
      <c r="B210" s="139" t="s">
        <v>737</v>
      </c>
      <c r="C210" s="430"/>
      <c r="D210" s="430"/>
      <c r="E210" s="430"/>
      <c r="F210" s="430"/>
      <c r="G210" s="430"/>
      <c r="H210" s="430"/>
      <c r="I210" s="128"/>
      <c r="J210" s="435">
        <f t="shared" ref="J210:J222" si="27">D210+E210+F210</f>
        <v>0</v>
      </c>
      <c r="K210" s="435">
        <f t="shared" ref="K210:K222" si="28">D210*2+E210</f>
        <v>0</v>
      </c>
      <c r="L210" s="927" t="s">
        <v>528</v>
      </c>
      <c r="M210" s="928"/>
      <c r="N210" s="928"/>
      <c r="O210" s="929"/>
      <c r="Q210" s="657" t="s">
        <v>1502</v>
      </c>
      <c r="R210" s="10"/>
      <c r="S210" s="20"/>
      <c r="T210" s="20" t="s">
        <v>532</v>
      </c>
      <c r="U210" s="20" t="s">
        <v>532</v>
      </c>
      <c r="V210" s="20"/>
      <c r="W210" s="20"/>
      <c r="X210" s="20"/>
      <c r="Y210" s="20"/>
      <c r="Z210" s="20"/>
      <c r="AA210" s="20"/>
      <c r="AB210" s="20"/>
      <c r="AC210" s="20"/>
      <c r="AD210" s="20"/>
      <c r="AE210" s="20"/>
      <c r="AF210" s="20"/>
      <c r="AG210" s="20"/>
      <c r="AH210" s="21"/>
    </row>
    <row r="211" spans="1:34" ht="16.5" customHeight="1" x14ac:dyDescent="0.2">
      <c r="A211" s="277" t="s">
        <v>521</v>
      </c>
      <c r="B211" s="54" t="s">
        <v>1509</v>
      </c>
      <c r="C211" s="431"/>
      <c r="D211" s="431"/>
      <c r="E211" s="431"/>
      <c r="F211" s="431"/>
      <c r="G211" s="431"/>
      <c r="H211" s="431"/>
      <c r="I211" s="433"/>
      <c r="J211" s="435">
        <f t="shared" si="27"/>
        <v>0</v>
      </c>
      <c r="K211" s="435">
        <f t="shared" si="28"/>
        <v>0</v>
      </c>
      <c r="L211" s="930"/>
      <c r="M211" s="931"/>
      <c r="N211" s="931"/>
      <c r="O211" s="932"/>
      <c r="Q211" s="657" t="s">
        <v>541</v>
      </c>
      <c r="R211" s="20" t="s">
        <v>532</v>
      </c>
      <c r="S211" s="10"/>
      <c r="T211" s="20"/>
      <c r="U211" s="20" t="s">
        <v>532</v>
      </c>
      <c r="V211" s="20"/>
      <c r="W211" s="20"/>
      <c r="X211" s="20"/>
      <c r="Y211" s="20"/>
      <c r="Z211" s="20"/>
      <c r="AA211" s="20"/>
      <c r="AB211" s="20"/>
      <c r="AC211" s="20"/>
      <c r="AD211" s="20"/>
      <c r="AE211" s="20"/>
      <c r="AF211" s="20"/>
      <c r="AG211" s="20"/>
      <c r="AH211" s="21"/>
    </row>
    <row r="212" spans="1:34" ht="16.5" customHeight="1" x14ac:dyDescent="0.2">
      <c r="A212" s="277" t="s">
        <v>521</v>
      </c>
      <c r="B212" s="54" t="s">
        <v>1102</v>
      </c>
      <c r="C212" s="431"/>
      <c r="D212" s="431"/>
      <c r="E212" s="431"/>
      <c r="F212" s="431"/>
      <c r="G212" s="431"/>
      <c r="H212" s="431"/>
      <c r="I212" s="433"/>
      <c r="J212" s="435">
        <f t="shared" si="27"/>
        <v>0</v>
      </c>
      <c r="K212" s="435">
        <f t="shared" si="28"/>
        <v>0</v>
      </c>
      <c r="L212" s="930"/>
      <c r="M212" s="931"/>
      <c r="N212" s="931"/>
      <c r="O212" s="932"/>
      <c r="Q212" s="657" t="s">
        <v>1665</v>
      </c>
      <c r="R212" s="20"/>
      <c r="S212" s="20"/>
      <c r="T212" s="10"/>
      <c r="U212" s="20"/>
      <c r="V212" s="20"/>
      <c r="W212" s="20"/>
      <c r="X212" s="20"/>
      <c r="Y212" s="20"/>
      <c r="Z212" s="20"/>
      <c r="AA212" s="20"/>
      <c r="AB212" s="20"/>
      <c r="AC212" s="20"/>
      <c r="AD212" s="20"/>
      <c r="AE212" s="20"/>
      <c r="AF212" s="20"/>
      <c r="AG212" s="20"/>
      <c r="AH212" s="21"/>
    </row>
    <row r="213" spans="1:34" ht="16.5" customHeight="1" x14ac:dyDescent="0.2">
      <c r="A213" s="277" t="s">
        <v>521</v>
      </c>
      <c r="B213" s="54" t="s">
        <v>1746</v>
      </c>
      <c r="C213" s="431"/>
      <c r="D213" s="431"/>
      <c r="E213" s="431"/>
      <c r="F213" s="431"/>
      <c r="G213" s="431"/>
      <c r="H213" s="431"/>
      <c r="I213" s="433"/>
      <c r="J213" s="435">
        <f t="shared" si="27"/>
        <v>0</v>
      </c>
      <c r="K213" s="435">
        <f t="shared" si="28"/>
        <v>0</v>
      </c>
      <c r="L213" s="930"/>
      <c r="M213" s="931"/>
      <c r="N213" s="931"/>
      <c r="O213" s="932"/>
      <c r="Q213" s="657" t="s">
        <v>540</v>
      </c>
      <c r="R213" s="20"/>
      <c r="S213" s="20"/>
      <c r="T213" s="20"/>
      <c r="U213" s="10"/>
      <c r="V213" s="20"/>
      <c r="W213" s="20" t="s">
        <v>532</v>
      </c>
      <c r="X213" s="20" t="s">
        <v>532</v>
      </c>
      <c r="Y213" s="20"/>
      <c r="Z213" s="20"/>
      <c r="AA213" s="20"/>
      <c r="AB213" s="20"/>
      <c r="AC213" s="20"/>
      <c r="AD213" s="20"/>
      <c r="AE213" s="20"/>
      <c r="AF213" s="20"/>
      <c r="AG213" s="20"/>
      <c r="AH213" s="21"/>
    </row>
    <row r="214" spans="1:34" ht="16.5" customHeight="1" x14ac:dyDescent="0.2">
      <c r="A214" s="277" t="s">
        <v>521</v>
      </c>
      <c r="B214" s="54" t="s">
        <v>1747</v>
      </c>
      <c r="C214" s="431"/>
      <c r="D214" s="431"/>
      <c r="E214" s="431"/>
      <c r="F214" s="431"/>
      <c r="G214" s="431"/>
      <c r="H214" s="431"/>
      <c r="I214" s="433"/>
      <c r="J214" s="435">
        <f t="shared" si="27"/>
        <v>0</v>
      </c>
      <c r="K214" s="435">
        <f t="shared" si="28"/>
        <v>0</v>
      </c>
      <c r="L214" s="930"/>
      <c r="M214" s="931"/>
      <c r="N214" s="931"/>
      <c r="O214" s="932"/>
      <c r="Q214" s="657" t="s">
        <v>109</v>
      </c>
      <c r="R214" s="20"/>
      <c r="S214" s="20"/>
      <c r="T214" s="20"/>
      <c r="U214" s="20" t="s">
        <v>532</v>
      </c>
      <c r="V214" s="10"/>
      <c r="W214" s="20"/>
      <c r="X214" s="20"/>
      <c r="Y214" s="20"/>
      <c r="Z214" s="20"/>
      <c r="AA214" s="20"/>
      <c r="AB214" s="20"/>
      <c r="AC214" s="20"/>
      <c r="AD214" s="20"/>
      <c r="AE214" s="20"/>
      <c r="AF214" s="20"/>
      <c r="AG214" s="20"/>
      <c r="AH214" s="21"/>
    </row>
    <row r="215" spans="1:34" ht="16.5" customHeight="1" x14ac:dyDescent="0.2">
      <c r="A215" s="277" t="s">
        <v>521</v>
      </c>
      <c r="B215" s="54" t="s">
        <v>1668</v>
      </c>
      <c r="C215" s="431"/>
      <c r="D215" s="431"/>
      <c r="E215" s="431"/>
      <c r="F215" s="431"/>
      <c r="G215" s="431"/>
      <c r="H215" s="431"/>
      <c r="I215" s="433"/>
      <c r="J215" s="435">
        <f t="shared" si="27"/>
        <v>0</v>
      </c>
      <c r="K215" s="435">
        <f t="shared" si="28"/>
        <v>0</v>
      </c>
      <c r="L215" s="930"/>
      <c r="M215" s="931"/>
      <c r="N215" s="931"/>
      <c r="O215" s="932"/>
      <c r="Q215" s="657" t="s">
        <v>110</v>
      </c>
      <c r="R215" s="20"/>
      <c r="S215" s="20"/>
      <c r="T215" s="20"/>
      <c r="U215" s="20"/>
      <c r="V215" s="20"/>
      <c r="W215" s="10"/>
      <c r="X215" s="20"/>
      <c r="Y215" s="20"/>
      <c r="Z215" s="20"/>
      <c r="AA215" s="20"/>
      <c r="AB215" s="20"/>
      <c r="AC215" s="20"/>
      <c r="AD215" s="20"/>
      <c r="AE215" s="20"/>
      <c r="AF215" s="20"/>
      <c r="AG215" s="20"/>
      <c r="AH215" s="21"/>
    </row>
    <row r="216" spans="1:34" ht="16.5" customHeight="1" x14ac:dyDescent="0.2">
      <c r="A216" s="277" t="s">
        <v>521</v>
      </c>
      <c r="B216" s="54" t="s">
        <v>111</v>
      </c>
      <c r="C216" s="431"/>
      <c r="D216" s="431"/>
      <c r="E216" s="431"/>
      <c r="F216" s="431"/>
      <c r="G216" s="431"/>
      <c r="H216" s="431"/>
      <c r="I216" s="433"/>
      <c r="J216" s="435">
        <f t="shared" si="27"/>
        <v>0</v>
      </c>
      <c r="K216" s="435">
        <f t="shared" si="28"/>
        <v>0</v>
      </c>
      <c r="L216" s="930"/>
      <c r="M216" s="931"/>
      <c r="N216" s="931"/>
      <c r="O216" s="932"/>
      <c r="Q216" s="657" t="s">
        <v>744</v>
      </c>
      <c r="R216" s="20"/>
      <c r="S216" s="20"/>
      <c r="T216" s="20"/>
      <c r="U216" s="20" t="s">
        <v>532</v>
      </c>
      <c r="V216" s="20"/>
      <c r="W216" s="20"/>
      <c r="X216" s="10"/>
      <c r="Y216" s="20"/>
      <c r="Z216" s="20" t="s">
        <v>532</v>
      </c>
      <c r="AA216" s="20" t="s">
        <v>532</v>
      </c>
      <c r="AB216" s="20"/>
      <c r="AC216" s="20"/>
      <c r="AD216" s="20"/>
      <c r="AE216" s="20"/>
      <c r="AF216" s="20"/>
      <c r="AG216" s="20"/>
      <c r="AH216" s="21"/>
    </row>
    <row r="217" spans="1:34" ht="16.5" customHeight="1" x14ac:dyDescent="0.2">
      <c r="A217" s="277" t="s">
        <v>521</v>
      </c>
      <c r="B217" s="54" t="s">
        <v>750</v>
      </c>
      <c r="C217" s="431"/>
      <c r="D217" s="431"/>
      <c r="E217" s="431"/>
      <c r="F217" s="431"/>
      <c r="G217" s="431"/>
      <c r="H217" s="431"/>
      <c r="I217" s="433"/>
      <c r="J217" s="435">
        <f t="shared" si="27"/>
        <v>0</v>
      </c>
      <c r="K217" s="435">
        <f t="shared" si="28"/>
        <v>0</v>
      </c>
      <c r="L217" s="930"/>
      <c r="M217" s="931"/>
      <c r="N217" s="931"/>
      <c r="O217" s="932"/>
      <c r="Q217" s="657" t="s">
        <v>847</v>
      </c>
      <c r="R217" s="20"/>
      <c r="S217" s="20"/>
      <c r="T217" s="20"/>
      <c r="U217" s="20"/>
      <c r="V217" s="20"/>
      <c r="W217" s="20"/>
      <c r="X217" s="20" t="s">
        <v>532</v>
      </c>
      <c r="Y217" s="10"/>
      <c r="Z217" s="20"/>
      <c r="AA217" s="20"/>
      <c r="AB217" s="20"/>
      <c r="AC217" s="20"/>
      <c r="AD217" s="20"/>
      <c r="AE217" s="20"/>
      <c r="AF217" s="20"/>
      <c r="AG217" s="20"/>
      <c r="AH217" s="21"/>
    </row>
    <row r="218" spans="1:34" ht="16.5" customHeight="1" x14ac:dyDescent="0.2">
      <c r="A218" s="277" t="s">
        <v>521</v>
      </c>
      <c r="B218" s="54" t="s">
        <v>392</v>
      </c>
      <c r="C218" s="431"/>
      <c r="D218" s="431"/>
      <c r="E218" s="431"/>
      <c r="F218" s="431"/>
      <c r="G218" s="431"/>
      <c r="H218" s="431"/>
      <c r="I218" s="433"/>
      <c r="J218" s="435">
        <f t="shared" si="27"/>
        <v>0</v>
      </c>
      <c r="K218" s="435">
        <f t="shared" si="28"/>
        <v>0</v>
      </c>
      <c r="L218" s="930"/>
      <c r="M218" s="931"/>
      <c r="N218" s="931"/>
      <c r="O218" s="932"/>
      <c r="Q218" s="657" t="s">
        <v>634</v>
      </c>
      <c r="R218" s="20"/>
      <c r="S218" s="20"/>
      <c r="T218" s="20"/>
      <c r="U218" s="20"/>
      <c r="V218" s="20"/>
      <c r="W218" s="20"/>
      <c r="X218" s="20"/>
      <c r="Y218" s="20"/>
      <c r="Z218" s="10"/>
      <c r="AA218" s="20"/>
      <c r="AB218" s="20"/>
      <c r="AC218" s="20"/>
      <c r="AD218" s="20"/>
      <c r="AE218" s="20"/>
      <c r="AF218" s="20"/>
      <c r="AG218" s="20"/>
      <c r="AH218" s="21"/>
    </row>
    <row r="219" spans="1:34" ht="16.5" customHeight="1" x14ac:dyDescent="0.2">
      <c r="A219" s="277" t="s">
        <v>521</v>
      </c>
      <c r="B219" s="54" t="s">
        <v>112</v>
      </c>
      <c r="C219" s="431"/>
      <c r="D219" s="431"/>
      <c r="E219" s="431"/>
      <c r="F219" s="431"/>
      <c r="G219" s="431"/>
      <c r="H219" s="431"/>
      <c r="I219" s="433"/>
      <c r="J219" s="435">
        <f t="shared" si="27"/>
        <v>0</v>
      </c>
      <c r="K219" s="435">
        <f t="shared" si="28"/>
        <v>0</v>
      </c>
      <c r="L219" s="930"/>
      <c r="M219" s="931"/>
      <c r="N219" s="931"/>
      <c r="O219" s="932"/>
      <c r="Q219" s="657" t="s">
        <v>500</v>
      </c>
      <c r="R219" s="20"/>
      <c r="S219" s="20"/>
      <c r="T219" s="20"/>
      <c r="U219" s="20"/>
      <c r="V219" s="20"/>
      <c r="W219" s="20"/>
      <c r="X219" s="20" t="s">
        <v>532</v>
      </c>
      <c r="Y219" s="20"/>
      <c r="Z219" s="20"/>
      <c r="AA219" s="10"/>
      <c r="AB219" s="20"/>
      <c r="AC219" s="20" t="s">
        <v>532</v>
      </c>
      <c r="AD219" s="20" t="s">
        <v>532</v>
      </c>
      <c r="AE219" s="20"/>
      <c r="AF219" s="20"/>
      <c r="AG219" s="20"/>
      <c r="AH219" s="21"/>
    </row>
    <row r="220" spans="1:34" ht="16.5" customHeight="1" x14ac:dyDescent="0.2">
      <c r="A220" s="277" t="s">
        <v>521</v>
      </c>
      <c r="B220" s="54" t="s">
        <v>1036</v>
      </c>
      <c r="C220" s="431"/>
      <c r="D220" s="431"/>
      <c r="E220" s="431"/>
      <c r="F220" s="431"/>
      <c r="G220" s="431"/>
      <c r="H220" s="431"/>
      <c r="I220" s="433"/>
      <c r="J220" s="435">
        <f t="shared" si="27"/>
        <v>0</v>
      </c>
      <c r="K220" s="435">
        <f t="shared" si="28"/>
        <v>0</v>
      </c>
      <c r="L220" s="930"/>
      <c r="M220" s="931"/>
      <c r="N220" s="931"/>
      <c r="O220" s="932"/>
      <c r="Q220" s="657" t="s">
        <v>1028</v>
      </c>
      <c r="R220" s="20"/>
      <c r="S220" s="20"/>
      <c r="T220" s="20"/>
      <c r="U220" s="20"/>
      <c r="V220" s="20"/>
      <c r="W220" s="20"/>
      <c r="X220" s="20"/>
      <c r="Y220" s="20"/>
      <c r="Z220" s="20"/>
      <c r="AA220" s="20" t="s">
        <v>532</v>
      </c>
      <c r="AB220" s="10"/>
      <c r="AC220" s="20"/>
      <c r="AD220" s="20" t="s">
        <v>532</v>
      </c>
      <c r="AE220" s="20"/>
      <c r="AF220" s="20"/>
      <c r="AG220" s="20"/>
      <c r="AH220" s="21"/>
    </row>
    <row r="221" spans="1:34" ht="16.5" customHeight="1" x14ac:dyDescent="0.2">
      <c r="A221" s="277" t="s">
        <v>521</v>
      </c>
      <c r="B221" s="54" t="s">
        <v>1033</v>
      </c>
      <c r="C221" s="431"/>
      <c r="D221" s="431"/>
      <c r="E221" s="431"/>
      <c r="F221" s="431"/>
      <c r="G221" s="431"/>
      <c r="H221" s="431"/>
      <c r="I221" s="433"/>
      <c r="J221" s="435">
        <f t="shared" si="27"/>
        <v>0</v>
      </c>
      <c r="K221" s="435">
        <f t="shared" si="28"/>
        <v>0</v>
      </c>
      <c r="L221" s="930"/>
      <c r="M221" s="931"/>
      <c r="N221" s="931"/>
      <c r="O221" s="932"/>
      <c r="Q221" s="657" t="s">
        <v>511</v>
      </c>
      <c r="R221" s="20"/>
      <c r="S221" s="20"/>
      <c r="T221" s="20"/>
      <c r="U221" s="20"/>
      <c r="V221" s="20"/>
      <c r="W221" s="20"/>
      <c r="X221" s="20"/>
      <c r="Y221" s="20"/>
      <c r="Z221" s="20"/>
      <c r="AA221" s="20"/>
      <c r="AB221" s="20"/>
      <c r="AC221" s="10"/>
      <c r="AD221" s="20"/>
      <c r="AE221" s="20"/>
      <c r="AF221" s="20"/>
      <c r="AG221" s="20"/>
      <c r="AH221" s="21"/>
    </row>
    <row r="222" spans="1:34" ht="16.5" customHeight="1" x14ac:dyDescent="0.2">
      <c r="A222" s="277" t="s">
        <v>521</v>
      </c>
      <c r="B222" s="54" t="s">
        <v>70</v>
      </c>
      <c r="C222" s="431"/>
      <c r="D222" s="431"/>
      <c r="E222" s="431"/>
      <c r="F222" s="431"/>
      <c r="G222" s="431"/>
      <c r="H222" s="431"/>
      <c r="I222" s="433"/>
      <c r="J222" s="435">
        <f t="shared" si="27"/>
        <v>0</v>
      </c>
      <c r="K222" s="435">
        <f t="shared" si="28"/>
        <v>0</v>
      </c>
      <c r="L222" s="930"/>
      <c r="M222" s="931"/>
      <c r="N222" s="931"/>
      <c r="O222" s="932"/>
      <c r="Q222" s="657" t="s">
        <v>990</v>
      </c>
      <c r="R222" s="20"/>
      <c r="S222" s="20"/>
      <c r="T222" s="20"/>
      <c r="U222" s="20"/>
      <c r="V222" s="20"/>
      <c r="W222" s="20"/>
      <c r="X222" s="20"/>
      <c r="Y222" s="20"/>
      <c r="Z222" s="20"/>
      <c r="AA222" s="20"/>
      <c r="AB222" s="20"/>
      <c r="AC222" s="20"/>
      <c r="AD222" s="10"/>
      <c r="AE222" s="20"/>
      <c r="AF222" s="20" t="s">
        <v>532</v>
      </c>
      <c r="AG222" s="20" t="s">
        <v>532</v>
      </c>
      <c r="AH222" s="21" t="s">
        <v>532</v>
      </c>
    </row>
    <row r="223" spans="1:34" ht="16.5" customHeight="1" x14ac:dyDescent="0.2">
      <c r="A223" s="277" t="s">
        <v>521</v>
      </c>
      <c r="B223" s="54" t="s">
        <v>740</v>
      </c>
      <c r="C223" s="431"/>
      <c r="D223" s="431"/>
      <c r="E223" s="431"/>
      <c r="F223" s="431"/>
      <c r="G223" s="431"/>
      <c r="H223" s="431"/>
      <c r="I223" s="433"/>
      <c r="J223" s="435">
        <f t="shared" ref="J223" si="29">D223+E223+F223</f>
        <v>0</v>
      </c>
      <c r="K223" s="435">
        <f t="shared" ref="K223" si="30">D223*2+E223</f>
        <v>0</v>
      </c>
      <c r="L223" s="930"/>
      <c r="M223" s="931"/>
      <c r="N223" s="931"/>
      <c r="O223" s="932"/>
      <c r="Q223" s="657" t="s">
        <v>514</v>
      </c>
      <c r="R223" s="20"/>
      <c r="S223" s="20"/>
      <c r="T223" s="20"/>
      <c r="U223" s="20"/>
      <c r="V223" s="20"/>
      <c r="W223" s="20"/>
      <c r="X223" s="20"/>
      <c r="Y223" s="20"/>
      <c r="Z223" s="20"/>
      <c r="AA223" s="20"/>
      <c r="AB223" s="20"/>
      <c r="AC223" s="20"/>
      <c r="AD223" s="20" t="s">
        <v>532</v>
      </c>
      <c r="AE223" s="10"/>
      <c r="AF223" s="20"/>
      <c r="AG223" s="20"/>
      <c r="AH223" s="21"/>
    </row>
    <row r="224" spans="1:34" ht="16.5" customHeight="1" x14ac:dyDescent="0.2">
      <c r="A224" s="277" t="s">
        <v>521</v>
      </c>
      <c r="B224" s="54" t="s">
        <v>1748</v>
      </c>
      <c r="C224" s="431"/>
      <c r="D224" s="431"/>
      <c r="E224" s="431"/>
      <c r="F224" s="431"/>
      <c r="G224" s="431"/>
      <c r="H224" s="431"/>
      <c r="I224" s="433"/>
      <c r="J224" s="435">
        <f>D224+E224+F224</f>
        <v>0</v>
      </c>
      <c r="K224" s="435">
        <f>D224*2+E224</f>
        <v>0</v>
      </c>
      <c r="L224" s="930"/>
      <c r="M224" s="931"/>
      <c r="N224" s="931"/>
      <c r="O224" s="932"/>
      <c r="Q224" s="657" t="s">
        <v>1745</v>
      </c>
      <c r="R224" s="20"/>
      <c r="S224" s="20"/>
      <c r="T224" s="20"/>
      <c r="U224" s="20"/>
      <c r="V224" s="20"/>
      <c r="W224" s="20"/>
      <c r="X224" s="20"/>
      <c r="Y224" s="20"/>
      <c r="Z224" s="20"/>
      <c r="AA224" s="20"/>
      <c r="AB224" s="20"/>
      <c r="AC224" s="20"/>
      <c r="AD224" s="20"/>
      <c r="AE224" s="20"/>
      <c r="AF224" s="10"/>
      <c r="AG224" s="20"/>
      <c r="AH224" s="21"/>
    </row>
    <row r="225" spans="1:34" ht="16.5" customHeight="1" x14ac:dyDescent="0.2">
      <c r="A225" s="277" t="s">
        <v>521</v>
      </c>
      <c r="B225" s="54" t="s">
        <v>748</v>
      </c>
      <c r="C225" s="431"/>
      <c r="D225" s="431"/>
      <c r="E225" s="431"/>
      <c r="F225" s="431"/>
      <c r="G225" s="431"/>
      <c r="H225" s="431"/>
      <c r="I225" s="433"/>
      <c r="J225" s="435">
        <f>D225+E225+F225</f>
        <v>0</v>
      </c>
      <c r="K225" s="435">
        <f>D225*2+E225</f>
        <v>0</v>
      </c>
      <c r="L225" s="930"/>
      <c r="M225" s="931"/>
      <c r="N225" s="931"/>
      <c r="O225" s="932"/>
      <c r="Q225" s="657" t="s">
        <v>1029</v>
      </c>
      <c r="R225" s="20"/>
      <c r="S225" s="20"/>
      <c r="T225" s="20"/>
      <c r="U225" s="20"/>
      <c r="V225" s="20"/>
      <c r="W225" s="20"/>
      <c r="X225" s="20"/>
      <c r="Y225" s="20"/>
      <c r="Z225" s="20"/>
      <c r="AA225" s="20"/>
      <c r="AB225" s="20"/>
      <c r="AC225" s="20"/>
      <c r="AD225" s="20" t="s">
        <v>532</v>
      </c>
      <c r="AE225" s="20"/>
      <c r="AF225" s="20"/>
      <c r="AG225" s="10"/>
      <c r="AH225" s="21"/>
    </row>
    <row r="226" spans="1:34" ht="16.5" customHeight="1" thickBot="1" x14ac:dyDescent="0.25">
      <c r="A226" s="448" t="s">
        <v>521</v>
      </c>
      <c r="B226" s="55" t="s">
        <v>113</v>
      </c>
      <c r="C226" s="432"/>
      <c r="D226" s="432"/>
      <c r="E226" s="432"/>
      <c r="F226" s="432"/>
      <c r="G226" s="432"/>
      <c r="H226" s="432"/>
      <c r="I226" s="434"/>
      <c r="J226" s="435">
        <f>D226+E226+F226</f>
        <v>0</v>
      </c>
      <c r="K226" s="435">
        <f>D226*2+E226</f>
        <v>0</v>
      </c>
      <c r="L226" s="933"/>
      <c r="M226" s="934"/>
      <c r="N226" s="934"/>
      <c r="O226" s="935"/>
      <c r="Q226" s="658" t="s">
        <v>653</v>
      </c>
      <c r="R226" s="23"/>
      <c r="S226" s="23"/>
      <c r="T226" s="23"/>
      <c r="U226" s="23"/>
      <c r="V226" s="23"/>
      <c r="W226" s="23"/>
      <c r="X226" s="23"/>
      <c r="Y226" s="23"/>
      <c r="Z226" s="23"/>
      <c r="AA226" s="23"/>
      <c r="AB226" s="23"/>
      <c r="AC226" s="23"/>
      <c r="AD226" s="23" t="s">
        <v>532</v>
      </c>
      <c r="AE226" s="23"/>
      <c r="AF226" s="23"/>
      <c r="AG226" s="14"/>
      <c r="AH226" s="15"/>
    </row>
    <row r="227" spans="1:34" ht="16.5" customHeight="1" x14ac:dyDescent="0.2">
      <c r="C227" s="435">
        <v>0</v>
      </c>
      <c r="D227" s="435">
        <v>0</v>
      </c>
      <c r="E227" s="435">
        <v>0</v>
      </c>
      <c r="F227" s="435">
        <v>0</v>
      </c>
      <c r="G227" s="435">
        <v>0</v>
      </c>
      <c r="H227" s="435">
        <v>0</v>
      </c>
      <c r="I227" s="435">
        <v>0</v>
      </c>
      <c r="J227" s="435">
        <f>D227+E227+F227</f>
        <v>0</v>
      </c>
      <c r="K227" s="435">
        <f>D227*2+E227</f>
        <v>0</v>
      </c>
    </row>
    <row r="228" spans="1:34" ht="16.5" customHeight="1" thickBot="1" x14ac:dyDescent="0.25"/>
    <row r="229" spans="1:34" ht="16.5" customHeight="1" x14ac:dyDescent="0.2">
      <c r="A229" s="1131" t="s">
        <v>491</v>
      </c>
      <c r="B229" s="1132"/>
      <c r="C229" s="1020" t="s">
        <v>114</v>
      </c>
      <c r="D229" s="1021"/>
      <c r="E229" s="1021"/>
      <c r="F229" s="1021"/>
      <c r="G229" s="1021"/>
      <c r="H229" s="1021"/>
      <c r="I229" s="1022"/>
    </row>
    <row r="230" spans="1:34" ht="16.5" customHeight="1" thickBot="1" x14ac:dyDescent="0.25">
      <c r="A230" s="1133"/>
      <c r="B230" s="1134"/>
      <c r="C230" s="1023"/>
      <c r="D230" s="1024"/>
      <c r="E230" s="1024"/>
      <c r="F230" s="1024"/>
      <c r="G230" s="1024"/>
      <c r="H230" s="1024"/>
      <c r="I230" s="1025"/>
    </row>
    <row r="231" spans="1:34" ht="16.5" customHeight="1" thickBot="1" x14ac:dyDescent="0.25"/>
    <row r="232" spans="1:34" ht="16.5" customHeight="1" thickBot="1" x14ac:dyDescent="0.25">
      <c r="A232" s="1043" t="s">
        <v>395</v>
      </c>
      <c r="B232" s="1044"/>
      <c r="C232" s="1044"/>
      <c r="D232" s="1044"/>
      <c r="E232" s="1044"/>
      <c r="F232" s="1045"/>
      <c r="G232" s="1040" t="s">
        <v>114</v>
      </c>
      <c r="H232" s="1041"/>
      <c r="I232" s="1042"/>
      <c r="J232" s="108"/>
      <c r="K232" s="108"/>
      <c r="L232" s="952" t="s">
        <v>538</v>
      </c>
      <c r="M232" s="953"/>
      <c r="N232" s="953"/>
      <c r="O232" s="954"/>
    </row>
    <row r="233" spans="1:34" ht="16.5" customHeight="1" thickBot="1" x14ac:dyDescent="0.25">
      <c r="A233" s="373" t="s">
        <v>496</v>
      </c>
      <c r="B233" s="227" t="s">
        <v>497</v>
      </c>
      <c r="C233" s="374" t="s">
        <v>498</v>
      </c>
      <c r="D233" s="374" t="s">
        <v>499</v>
      </c>
      <c r="E233" s="374" t="s">
        <v>500</v>
      </c>
      <c r="F233" s="374" t="s">
        <v>501</v>
      </c>
      <c r="G233" s="375" t="s">
        <v>502</v>
      </c>
      <c r="H233" s="375" t="s">
        <v>503</v>
      </c>
      <c r="I233" s="376" t="s">
        <v>504</v>
      </c>
      <c r="J233" s="108"/>
      <c r="K233" s="108"/>
      <c r="L233" s="955"/>
      <c r="M233" s="956"/>
      <c r="N233" s="956"/>
      <c r="O233" s="957"/>
      <c r="Q233" s="24" t="s">
        <v>115</v>
      </c>
      <c r="R233" s="379" t="s">
        <v>116</v>
      </c>
      <c r="S233" s="379" t="s">
        <v>117</v>
      </c>
      <c r="T233" s="379" t="s">
        <v>861</v>
      </c>
      <c r="U233" s="379" t="s">
        <v>847</v>
      </c>
      <c r="V233" s="379" t="s">
        <v>756</v>
      </c>
      <c r="W233" s="379" t="s">
        <v>610</v>
      </c>
      <c r="X233" s="379" t="s">
        <v>757</v>
      </c>
      <c r="Y233" s="379" t="s">
        <v>1112</v>
      </c>
      <c r="Z233" s="379" t="s">
        <v>1730</v>
      </c>
      <c r="AA233" s="379" t="s">
        <v>1731</v>
      </c>
      <c r="AB233" s="379" t="s">
        <v>1313</v>
      </c>
      <c r="AC233" s="379" t="s">
        <v>813</v>
      </c>
      <c r="AD233" s="379" t="s">
        <v>612</v>
      </c>
      <c r="AE233" s="379" t="s">
        <v>1306</v>
      </c>
      <c r="AF233" s="379" t="s">
        <v>1751</v>
      </c>
      <c r="AG233" s="380" t="s">
        <v>1214</v>
      </c>
    </row>
    <row r="234" spans="1:34" ht="16.5" customHeight="1" x14ac:dyDescent="0.2">
      <c r="A234" s="371">
        <v>1</v>
      </c>
      <c r="B234" s="53" t="s">
        <v>1732</v>
      </c>
      <c r="C234" s="46">
        <v>29</v>
      </c>
      <c r="D234" s="46">
        <v>24</v>
      </c>
      <c r="E234" s="46">
        <v>5</v>
      </c>
      <c r="F234" s="46">
        <v>0</v>
      </c>
      <c r="G234" s="46">
        <v>87</v>
      </c>
      <c r="H234" s="46">
        <v>18</v>
      </c>
      <c r="I234" s="436">
        <v>53</v>
      </c>
      <c r="J234" s="108">
        <f t="shared" ref="J234:J247" si="31">D234+E234+F234</f>
        <v>29</v>
      </c>
      <c r="K234" s="108">
        <f t="shared" ref="K234:K247" si="32">D234*2+E234</f>
        <v>53</v>
      </c>
      <c r="L234" s="927" t="s">
        <v>118</v>
      </c>
      <c r="M234" s="928"/>
      <c r="N234" s="928"/>
      <c r="O234" s="929"/>
      <c r="Q234" s="377" t="s">
        <v>116</v>
      </c>
      <c r="R234" s="10"/>
      <c r="S234" s="20"/>
      <c r="T234" s="20" t="s">
        <v>532</v>
      </c>
      <c r="U234" s="20"/>
      <c r="V234" s="20"/>
      <c r="W234" s="20"/>
      <c r="X234" s="20"/>
      <c r="Y234" s="20"/>
      <c r="Z234" s="20"/>
      <c r="AA234" s="20"/>
      <c r="AB234" s="20"/>
      <c r="AC234" s="20"/>
      <c r="AD234" s="20"/>
      <c r="AE234" s="20"/>
      <c r="AF234" s="20"/>
      <c r="AG234" s="21"/>
    </row>
    <row r="235" spans="1:34" ht="16.5" customHeight="1" x14ac:dyDescent="0.2">
      <c r="A235" s="370">
        <v>2</v>
      </c>
      <c r="B235" s="54" t="s">
        <v>1733</v>
      </c>
      <c r="C235" s="431">
        <v>30</v>
      </c>
      <c r="D235" s="431">
        <v>22</v>
      </c>
      <c r="E235" s="431">
        <v>5</v>
      </c>
      <c r="F235" s="431">
        <v>3</v>
      </c>
      <c r="G235" s="431">
        <v>91</v>
      </c>
      <c r="H235" s="431">
        <v>33</v>
      </c>
      <c r="I235" s="433">
        <v>49</v>
      </c>
      <c r="J235" s="108">
        <f t="shared" si="31"/>
        <v>30</v>
      </c>
      <c r="K235" s="108">
        <f t="shared" si="32"/>
        <v>49</v>
      </c>
      <c r="L235" s="930"/>
      <c r="M235" s="931"/>
      <c r="N235" s="931"/>
      <c r="O235" s="932"/>
      <c r="Q235" s="377" t="s">
        <v>117</v>
      </c>
      <c r="R235" s="20"/>
      <c r="S235" s="10"/>
      <c r="T235" s="20"/>
      <c r="U235" s="20"/>
      <c r="V235" s="20"/>
      <c r="W235" s="20"/>
      <c r="X235" s="20"/>
      <c r="Y235" s="20"/>
      <c r="Z235" s="20"/>
      <c r="AA235" s="20"/>
      <c r="AB235" s="20"/>
      <c r="AC235" s="20"/>
      <c r="AD235" s="20"/>
      <c r="AE235" s="20"/>
      <c r="AF235" s="20"/>
      <c r="AG235" s="21"/>
    </row>
    <row r="236" spans="1:34" ht="16.5" customHeight="1" x14ac:dyDescent="0.2">
      <c r="A236" s="370">
        <v>3</v>
      </c>
      <c r="B236" s="54" t="s">
        <v>1757</v>
      </c>
      <c r="C236" s="431">
        <v>30</v>
      </c>
      <c r="D236" s="431">
        <v>24</v>
      </c>
      <c r="E236" s="431">
        <v>1</v>
      </c>
      <c r="F236" s="431">
        <v>5</v>
      </c>
      <c r="G236" s="431">
        <v>86</v>
      </c>
      <c r="H236" s="431">
        <v>36</v>
      </c>
      <c r="I236" s="433">
        <v>49</v>
      </c>
      <c r="J236" s="108">
        <f t="shared" si="31"/>
        <v>30</v>
      </c>
      <c r="K236" s="108">
        <f t="shared" si="32"/>
        <v>49</v>
      </c>
      <c r="L236" s="930"/>
      <c r="M236" s="931"/>
      <c r="N236" s="931"/>
      <c r="O236" s="932"/>
      <c r="Q236" s="377" t="s">
        <v>861</v>
      </c>
      <c r="R236" s="20"/>
      <c r="S236" s="20"/>
      <c r="T236" s="10"/>
      <c r="U236" s="20"/>
      <c r="V236" s="20" t="s">
        <v>532</v>
      </c>
      <c r="W236" s="20" t="s">
        <v>532</v>
      </c>
      <c r="X236" s="20"/>
      <c r="Y236" s="20"/>
      <c r="Z236" s="20"/>
      <c r="AA236" s="20"/>
      <c r="AB236" s="20"/>
      <c r="AC236" s="20"/>
      <c r="AD236" s="20"/>
      <c r="AE236" s="20"/>
      <c r="AF236" s="20"/>
      <c r="AG236" s="21"/>
    </row>
    <row r="237" spans="1:34" ht="16.5" customHeight="1" x14ac:dyDescent="0.2">
      <c r="A237" s="370">
        <v>4</v>
      </c>
      <c r="B237" s="54" t="s">
        <v>1116</v>
      </c>
      <c r="C237" s="431">
        <v>30</v>
      </c>
      <c r="D237" s="431">
        <v>12</v>
      </c>
      <c r="E237" s="431">
        <v>10</v>
      </c>
      <c r="F237" s="431">
        <v>8</v>
      </c>
      <c r="G237" s="431">
        <v>45</v>
      </c>
      <c r="H237" s="431">
        <v>35</v>
      </c>
      <c r="I237" s="433">
        <v>34</v>
      </c>
      <c r="J237" s="108">
        <f t="shared" si="31"/>
        <v>30</v>
      </c>
      <c r="K237" s="108">
        <f t="shared" si="32"/>
        <v>34</v>
      </c>
      <c r="L237" s="930"/>
      <c r="M237" s="931"/>
      <c r="N237" s="931"/>
      <c r="O237" s="932"/>
      <c r="Q237" s="377" t="s">
        <v>847</v>
      </c>
      <c r="R237" s="20"/>
      <c r="S237" s="20"/>
      <c r="T237" s="20" t="s">
        <v>532</v>
      </c>
      <c r="U237" s="10"/>
      <c r="V237" s="20"/>
      <c r="W237" s="20"/>
      <c r="X237" s="20"/>
      <c r="Y237" s="20"/>
      <c r="Z237" s="20"/>
      <c r="AA237" s="20"/>
      <c r="AB237" s="20"/>
      <c r="AC237" s="20"/>
      <c r="AD237" s="20"/>
      <c r="AE237" s="20"/>
      <c r="AF237" s="20"/>
      <c r="AG237" s="21"/>
    </row>
    <row r="238" spans="1:34" ht="16.5" customHeight="1" x14ac:dyDescent="0.2">
      <c r="A238" s="370">
        <v>5</v>
      </c>
      <c r="B238" s="54" t="s">
        <v>1753</v>
      </c>
      <c r="C238" s="431">
        <v>30</v>
      </c>
      <c r="D238" s="431">
        <v>13</v>
      </c>
      <c r="E238" s="431">
        <v>4</v>
      </c>
      <c r="F238" s="431">
        <v>13</v>
      </c>
      <c r="G238" s="431">
        <v>54</v>
      </c>
      <c r="H238" s="431">
        <v>50</v>
      </c>
      <c r="I238" s="433">
        <v>30</v>
      </c>
      <c r="J238" s="108">
        <f t="shared" si="31"/>
        <v>30</v>
      </c>
      <c r="K238" s="108">
        <f t="shared" si="32"/>
        <v>30</v>
      </c>
      <c r="L238" s="930"/>
      <c r="M238" s="931"/>
      <c r="N238" s="931"/>
      <c r="O238" s="932"/>
      <c r="Q238" s="377" t="s">
        <v>756</v>
      </c>
      <c r="R238" s="20"/>
      <c r="S238" s="20"/>
      <c r="T238" s="20"/>
      <c r="U238" s="20"/>
      <c r="V238" s="10"/>
      <c r="W238" s="20"/>
      <c r="X238" s="20"/>
      <c r="Y238" s="20"/>
      <c r="Z238" s="20"/>
      <c r="AA238" s="20"/>
      <c r="AB238" s="20"/>
      <c r="AC238" s="20"/>
      <c r="AD238" s="20"/>
      <c r="AE238" s="20"/>
      <c r="AF238" s="20"/>
      <c r="AG238" s="21"/>
    </row>
    <row r="239" spans="1:34" ht="16.5" customHeight="1" x14ac:dyDescent="0.2">
      <c r="A239" s="370">
        <v>6</v>
      </c>
      <c r="B239" s="54" t="s">
        <v>174</v>
      </c>
      <c r="C239" s="431">
        <v>30</v>
      </c>
      <c r="D239" s="431">
        <v>12</v>
      </c>
      <c r="E239" s="431">
        <v>5</v>
      </c>
      <c r="F239" s="431">
        <v>13</v>
      </c>
      <c r="G239" s="431">
        <v>51</v>
      </c>
      <c r="H239" s="431">
        <v>52</v>
      </c>
      <c r="I239" s="433">
        <v>29</v>
      </c>
      <c r="J239" s="108">
        <f t="shared" si="31"/>
        <v>30</v>
      </c>
      <c r="K239" s="108">
        <f t="shared" si="32"/>
        <v>29</v>
      </c>
      <c r="L239" s="930"/>
      <c r="M239" s="931"/>
      <c r="N239" s="931"/>
      <c r="O239" s="932"/>
      <c r="Q239" s="377" t="s">
        <v>610</v>
      </c>
      <c r="R239" s="20"/>
      <c r="S239" s="20"/>
      <c r="T239" s="20" t="s">
        <v>532</v>
      </c>
      <c r="U239" s="20"/>
      <c r="V239" s="20"/>
      <c r="W239" s="10"/>
      <c r="X239" s="20"/>
      <c r="Y239" s="20" t="s">
        <v>532</v>
      </c>
      <c r="Z239" s="20" t="s">
        <v>532</v>
      </c>
      <c r="AA239" s="20"/>
      <c r="AB239" s="20"/>
      <c r="AC239" s="20"/>
      <c r="AD239" s="20"/>
      <c r="AE239" s="20"/>
      <c r="AF239" s="20"/>
      <c r="AG239" s="21"/>
    </row>
    <row r="240" spans="1:34" ht="16.5" customHeight="1" x14ac:dyDescent="0.2">
      <c r="A240" s="370" t="s">
        <v>556</v>
      </c>
      <c r="B240" s="54" t="s">
        <v>1754</v>
      </c>
      <c r="C240" s="431">
        <v>30</v>
      </c>
      <c r="D240" s="431">
        <v>12</v>
      </c>
      <c r="E240" s="431">
        <v>4</v>
      </c>
      <c r="F240" s="431">
        <v>14</v>
      </c>
      <c r="G240" s="431">
        <v>47</v>
      </c>
      <c r="H240" s="431">
        <v>50</v>
      </c>
      <c r="I240" s="433">
        <v>28</v>
      </c>
      <c r="J240" s="108">
        <f t="shared" si="31"/>
        <v>30</v>
      </c>
      <c r="K240" s="108">
        <f t="shared" si="32"/>
        <v>28</v>
      </c>
      <c r="L240" s="930"/>
      <c r="M240" s="931"/>
      <c r="N240" s="931"/>
      <c r="O240" s="932"/>
      <c r="Q240" s="377" t="s">
        <v>757</v>
      </c>
      <c r="R240" s="20"/>
      <c r="S240" s="20" t="s">
        <v>532</v>
      </c>
      <c r="T240" s="20"/>
      <c r="U240" s="20"/>
      <c r="V240" s="20"/>
      <c r="W240" s="20" t="s">
        <v>532</v>
      </c>
      <c r="X240" s="10"/>
      <c r="Y240" s="20"/>
      <c r="Z240" s="20"/>
      <c r="AA240" s="20"/>
      <c r="AB240" s="20"/>
      <c r="AC240" s="20"/>
      <c r="AD240" s="20"/>
      <c r="AE240" s="20"/>
      <c r="AF240" s="20"/>
      <c r="AG240" s="21"/>
    </row>
    <row r="241" spans="1:33" ht="16.5" customHeight="1" x14ac:dyDescent="0.2">
      <c r="A241" s="370" t="s">
        <v>556</v>
      </c>
      <c r="B241" s="54" t="s">
        <v>1307</v>
      </c>
      <c r="C241" s="431">
        <v>30</v>
      </c>
      <c r="D241" s="431">
        <v>12</v>
      </c>
      <c r="E241" s="431">
        <v>4</v>
      </c>
      <c r="F241" s="431">
        <v>14</v>
      </c>
      <c r="G241" s="431">
        <v>46</v>
      </c>
      <c r="H241" s="431">
        <v>52</v>
      </c>
      <c r="I241" s="433">
        <v>28</v>
      </c>
      <c r="J241" s="108">
        <f t="shared" si="31"/>
        <v>30</v>
      </c>
      <c r="K241" s="108">
        <f t="shared" si="32"/>
        <v>28</v>
      </c>
      <c r="L241" s="930"/>
      <c r="M241" s="931"/>
      <c r="N241" s="931"/>
      <c r="O241" s="932"/>
      <c r="Q241" s="377" t="s">
        <v>1112</v>
      </c>
      <c r="R241" s="20"/>
      <c r="S241" s="20"/>
      <c r="T241" s="20"/>
      <c r="U241" s="20"/>
      <c r="V241" s="20"/>
      <c r="W241" s="20"/>
      <c r="X241" s="20"/>
      <c r="Y241" s="10"/>
      <c r="Z241" s="20"/>
      <c r="AA241" s="20"/>
      <c r="AB241" s="20"/>
      <c r="AC241" s="20"/>
      <c r="AD241" s="20"/>
      <c r="AE241" s="20"/>
      <c r="AF241" s="20"/>
      <c r="AG241" s="21"/>
    </row>
    <row r="242" spans="1:33" ht="16.5" customHeight="1" x14ac:dyDescent="0.2">
      <c r="A242" s="370">
        <v>9</v>
      </c>
      <c r="B242" s="54" t="s">
        <v>818</v>
      </c>
      <c r="C242" s="431">
        <v>30</v>
      </c>
      <c r="D242" s="431">
        <v>10</v>
      </c>
      <c r="E242" s="431">
        <v>6</v>
      </c>
      <c r="F242" s="431">
        <v>14</v>
      </c>
      <c r="G242" s="431">
        <v>40</v>
      </c>
      <c r="H242" s="431">
        <v>67</v>
      </c>
      <c r="I242" s="433">
        <v>26</v>
      </c>
      <c r="J242" s="108">
        <f t="shared" si="31"/>
        <v>30</v>
      </c>
      <c r="K242" s="108">
        <f t="shared" si="32"/>
        <v>26</v>
      </c>
      <c r="L242" s="930"/>
      <c r="M242" s="931"/>
      <c r="N242" s="931"/>
      <c r="O242" s="932"/>
      <c r="Q242" s="377" t="s">
        <v>1730</v>
      </c>
      <c r="R242" s="20"/>
      <c r="S242" s="20"/>
      <c r="T242" s="20"/>
      <c r="U242" s="20"/>
      <c r="V242" s="20"/>
      <c r="W242" s="20" t="s">
        <v>532</v>
      </c>
      <c r="X242" s="20"/>
      <c r="Y242" s="20"/>
      <c r="Z242" s="10"/>
      <c r="AA242" s="20"/>
      <c r="AB242" s="20" t="s">
        <v>532</v>
      </c>
      <c r="AC242" s="20" t="s">
        <v>532</v>
      </c>
      <c r="AD242" s="20"/>
      <c r="AE242" s="20"/>
      <c r="AF242" s="20"/>
      <c r="AG242" s="21"/>
    </row>
    <row r="243" spans="1:33" ht="16.5" customHeight="1" x14ac:dyDescent="0.2">
      <c r="A243" s="370">
        <v>10</v>
      </c>
      <c r="B243" s="54" t="s">
        <v>1758</v>
      </c>
      <c r="C243" s="431">
        <v>30</v>
      </c>
      <c r="D243" s="431">
        <v>11</v>
      </c>
      <c r="E243" s="431">
        <v>3</v>
      </c>
      <c r="F243" s="431">
        <v>16</v>
      </c>
      <c r="G243" s="431">
        <v>41</v>
      </c>
      <c r="H243" s="431">
        <v>50</v>
      </c>
      <c r="I243" s="433">
        <v>25</v>
      </c>
      <c r="J243" s="108">
        <f t="shared" si="31"/>
        <v>30</v>
      </c>
      <c r="K243" s="108">
        <f t="shared" si="32"/>
        <v>25</v>
      </c>
      <c r="L243" s="930"/>
      <c r="M243" s="931"/>
      <c r="N243" s="931"/>
      <c r="O243" s="932"/>
      <c r="Q243" s="377" t="s">
        <v>1731</v>
      </c>
      <c r="R243" s="20"/>
      <c r="S243" s="20"/>
      <c r="T243" s="20"/>
      <c r="U243" s="20"/>
      <c r="V243" s="20"/>
      <c r="W243" s="20"/>
      <c r="X243" s="20"/>
      <c r="Y243" s="20"/>
      <c r="Z243" s="20" t="s">
        <v>532</v>
      </c>
      <c r="AA243" s="10"/>
      <c r="AB243" s="20"/>
      <c r="AC243" s="20" t="s">
        <v>532</v>
      </c>
      <c r="AD243" s="20"/>
      <c r="AE243" s="20"/>
      <c r="AF243" s="20"/>
      <c r="AG243" s="21"/>
    </row>
    <row r="244" spans="1:33" ht="16.5" customHeight="1" x14ac:dyDescent="0.2">
      <c r="A244" s="370" t="s">
        <v>1618</v>
      </c>
      <c r="B244" s="54" t="s">
        <v>1737</v>
      </c>
      <c r="C244" s="431">
        <v>30</v>
      </c>
      <c r="D244" s="431">
        <v>11</v>
      </c>
      <c r="E244" s="431">
        <v>2</v>
      </c>
      <c r="F244" s="431">
        <v>17</v>
      </c>
      <c r="G244" s="431">
        <v>62</v>
      </c>
      <c r="H244" s="431">
        <v>81</v>
      </c>
      <c r="I244" s="433">
        <v>24</v>
      </c>
      <c r="J244" s="108">
        <f t="shared" si="31"/>
        <v>30</v>
      </c>
      <c r="K244" s="108">
        <f t="shared" si="32"/>
        <v>24</v>
      </c>
      <c r="L244" s="930"/>
      <c r="M244" s="931"/>
      <c r="N244" s="931"/>
      <c r="O244" s="932"/>
      <c r="Q244" s="377" t="s">
        <v>1313</v>
      </c>
      <c r="R244" s="20"/>
      <c r="S244" s="20"/>
      <c r="T244" s="20"/>
      <c r="U244" s="20"/>
      <c r="V244" s="20"/>
      <c r="W244" s="20"/>
      <c r="X244" s="20"/>
      <c r="Y244" s="20"/>
      <c r="Z244" s="20"/>
      <c r="AA244" s="20"/>
      <c r="AB244" s="10"/>
      <c r="AC244" s="20"/>
      <c r="AD244" s="20"/>
      <c r="AE244" s="20"/>
      <c r="AF244" s="20"/>
      <c r="AG244" s="21"/>
    </row>
    <row r="245" spans="1:33" ht="16.5" customHeight="1" x14ac:dyDescent="0.2">
      <c r="A245" s="370" t="s">
        <v>1618</v>
      </c>
      <c r="B245" s="54" t="s">
        <v>1759</v>
      </c>
      <c r="C245" s="431">
        <v>30</v>
      </c>
      <c r="D245" s="431">
        <v>10</v>
      </c>
      <c r="E245" s="431">
        <v>4</v>
      </c>
      <c r="F245" s="431">
        <v>16</v>
      </c>
      <c r="G245" s="431">
        <v>46</v>
      </c>
      <c r="H245" s="431">
        <v>63</v>
      </c>
      <c r="I245" s="433">
        <v>24</v>
      </c>
      <c r="J245" s="108">
        <f t="shared" si="31"/>
        <v>30</v>
      </c>
      <c r="K245" s="108">
        <f t="shared" si="32"/>
        <v>24</v>
      </c>
      <c r="L245" s="930"/>
      <c r="M245" s="931"/>
      <c r="N245" s="931"/>
      <c r="O245" s="932"/>
      <c r="Q245" s="377" t="s">
        <v>813</v>
      </c>
      <c r="R245" s="20"/>
      <c r="S245" s="20"/>
      <c r="T245" s="20"/>
      <c r="U245" s="20"/>
      <c r="V245" s="20"/>
      <c r="W245" s="20"/>
      <c r="X245" s="20"/>
      <c r="Y245" s="20"/>
      <c r="Z245" s="20"/>
      <c r="AA245" s="20"/>
      <c r="AB245" s="20"/>
      <c r="AC245" s="10"/>
      <c r="AD245" s="20"/>
      <c r="AE245" s="20" t="s">
        <v>532</v>
      </c>
      <c r="AF245" s="20" t="s">
        <v>532</v>
      </c>
      <c r="AG245" s="21"/>
    </row>
    <row r="246" spans="1:33" ht="16.5" customHeight="1" x14ac:dyDescent="0.2">
      <c r="A246" s="370">
        <v>13</v>
      </c>
      <c r="B246" s="54" t="s">
        <v>1734</v>
      </c>
      <c r="C246" s="431">
        <v>30</v>
      </c>
      <c r="D246" s="431">
        <v>7</v>
      </c>
      <c r="E246" s="431">
        <v>9</v>
      </c>
      <c r="F246" s="431">
        <v>14</v>
      </c>
      <c r="G246" s="431">
        <v>52</v>
      </c>
      <c r="H246" s="431">
        <v>68</v>
      </c>
      <c r="I246" s="433">
        <v>23</v>
      </c>
      <c r="J246" s="108">
        <f t="shared" si="31"/>
        <v>30</v>
      </c>
      <c r="K246" s="108">
        <f t="shared" si="32"/>
        <v>23</v>
      </c>
      <c r="L246" s="930"/>
      <c r="M246" s="931"/>
      <c r="N246" s="931"/>
      <c r="O246" s="932"/>
      <c r="Q246" s="377" t="s">
        <v>612</v>
      </c>
      <c r="R246" s="20"/>
      <c r="S246" s="20"/>
      <c r="T246" s="20"/>
      <c r="U246" s="20"/>
      <c r="V246" s="20"/>
      <c r="W246" s="20"/>
      <c r="X246" s="20"/>
      <c r="Y246" s="20"/>
      <c r="Z246" s="20"/>
      <c r="AA246" s="20"/>
      <c r="AB246" s="20"/>
      <c r="AC246" s="20" t="s">
        <v>532</v>
      </c>
      <c r="AD246" s="10"/>
      <c r="AE246" s="20"/>
      <c r="AF246" s="20"/>
      <c r="AG246" s="21"/>
    </row>
    <row r="247" spans="1:33" ht="16.5" customHeight="1" x14ac:dyDescent="0.2">
      <c r="A247" s="370">
        <v>14</v>
      </c>
      <c r="B247" s="54" t="s">
        <v>1741</v>
      </c>
      <c r="C247" s="431">
        <v>30</v>
      </c>
      <c r="D247" s="431">
        <v>9</v>
      </c>
      <c r="E247" s="431">
        <v>3</v>
      </c>
      <c r="F247" s="431">
        <v>18</v>
      </c>
      <c r="G247" s="431">
        <v>50</v>
      </c>
      <c r="H247" s="431">
        <v>80</v>
      </c>
      <c r="I247" s="433">
        <v>21</v>
      </c>
      <c r="J247" s="108">
        <f t="shared" si="31"/>
        <v>30</v>
      </c>
      <c r="K247" s="108">
        <f t="shared" si="32"/>
        <v>21</v>
      </c>
      <c r="L247" s="930"/>
      <c r="M247" s="931"/>
      <c r="N247" s="931"/>
      <c r="O247" s="932"/>
      <c r="Q247" s="377" t="s">
        <v>1306</v>
      </c>
      <c r="R247" s="20"/>
      <c r="S247" s="20"/>
      <c r="T247" s="20"/>
      <c r="U247" s="20"/>
      <c r="V247" s="20"/>
      <c r="W247" s="20"/>
      <c r="X247" s="20"/>
      <c r="Y247" s="20"/>
      <c r="Z247" s="20"/>
      <c r="AA247" s="20"/>
      <c r="AB247" s="20"/>
      <c r="AC247" s="20"/>
      <c r="AD247" s="20"/>
      <c r="AE247" s="10"/>
      <c r="AF247" s="20"/>
      <c r="AG247" s="21"/>
    </row>
    <row r="248" spans="1:33" ht="16.5" customHeight="1" x14ac:dyDescent="0.2">
      <c r="A248" s="370">
        <v>15</v>
      </c>
      <c r="B248" s="54" t="s">
        <v>1735</v>
      </c>
      <c r="C248" s="431">
        <v>29</v>
      </c>
      <c r="D248" s="431">
        <v>9</v>
      </c>
      <c r="E248" s="431">
        <v>3</v>
      </c>
      <c r="F248" s="431">
        <v>17</v>
      </c>
      <c r="G248" s="431">
        <v>35</v>
      </c>
      <c r="H248" s="431">
        <v>58</v>
      </c>
      <c r="I248" s="433">
        <v>21</v>
      </c>
      <c r="J248" s="108">
        <f t="shared" ref="J248:J309" si="33">D248+E248+F248</f>
        <v>29</v>
      </c>
      <c r="K248" s="108">
        <f t="shared" ref="K248:K309" si="34">D248*2+E248</f>
        <v>21</v>
      </c>
      <c r="L248" s="930"/>
      <c r="M248" s="931"/>
      <c r="N248" s="931"/>
      <c r="O248" s="932"/>
      <c r="Q248" s="377" t="s">
        <v>1751</v>
      </c>
      <c r="R248" s="20"/>
      <c r="S248" s="20"/>
      <c r="T248" s="20"/>
      <c r="U248" s="20"/>
      <c r="V248" s="20"/>
      <c r="W248" s="20"/>
      <c r="X248" s="20"/>
      <c r="Y248" s="20"/>
      <c r="Z248" s="20"/>
      <c r="AA248" s="20"/>
      <c r="AB248" s="20"/>
      <c r="AC248" s="20" t="s">
        <v>532</v>
      </c>
      <c r="AD248" s="20"/>
      <c r="AE248" s="20"/>
      <c r="AF248" s="10"/>
      <c r="AG248" s="21"/>
    </row>
    <row r="249" spans="1:33" ht="16.5" customHeight="1" thickBot="1" x14ac:dyDescent="0.25">
      <c r="A249" s="372">
        <v>16</v>
      </c>
      <c r="B249" s="55" t="s">
        <v>1596</v>
      </c>
      <c r="C249" s="432">
        <v>30</v>
      </c>
      <c r="D249" s="432">
        <v>6</v>
      </c>
      <c r="E249" s="432">
        <v>2</v>
      </c>
      <c r="F249" s="432">
        <v>22</v>
      </c>
      <c r="G249" s="432">
        <v>40</v>
      </c>
      <c r="H249" s="432">
        <v>80</v>
      </c>
      <c r="I249" s="434">
        <v>14</v>
      </c>
      <c r="J249" s="108">
        <f t="shared" si="33"/>
        <v>30</v>
      </c>
      <c r="K249" s="108">
        <f t="shared" si="34"/>
        <v>14</v>
      </c>
      <c r="L249" s="933"/>
      <c r="M249" s="934"/>
      <c r="N249" s="934"/>
      <c r="O249" s="935"/>
      <c r="Q249" s="378" t="s">
        <v>1214</v>
      </c>
      <c r="R249" s="23"/>
      <c r="S249" s="23"/>
      <c r="T249" s="23"/>
      <c r="U249" s="23"/>
      <c r="V249" s="23"/>
      <c r="W249" s="23"/>
      <c r="X249" s="23"/>
      <c r="Y249" s="23"/>
      <c r="Z249" s="23"/>
      <c r="AA249" s="23"/>
      <c r="AB249" s="23" t="s">
        <v>2520</v>
      </c>
      <c r="AC249" s="23"/>
      <c r="AD249" s="23"/>
      <c r="AE249" s="23"/>
      <c r="AF249" s="23"/>
      <c r="AG249" s="15"/>
    </row>
    <row r="250" spans="1:33" ht="16.5" customHeight="1" x14ac:dyDescent="0.2">
      <c r="C250" s="435">
        <f t="shared" ref="C250:I250" si="35">SUM(C232:C249)</f>
        <v>478</v>
      </c>
      <c r="D250" s="435">
        <f t="shared" si="35"/>
        <v>204</v>
      </c>
      <c r="E250" s="435">
        <f t="shared" si="35"/>
        <v>70</v>
      </c>
      <c r="F250" s="435">
        <f t="shared" si="35"/>
        <v>204</v>
      </c>
      <c r="G250" s="435">
        <f t="shared" si="35"/>
        <v>873</v>
      </c>
      <c r="H250" s="435">
        <f t="shared" si="35"/>
        <v>873</v>
      </c>
      <c r="I250" s="435">
        <f t="shared" si="35"/>
        <v>478</v>
      </c>
      <c r="J250" s="435">
        <f t="shared" si="33"/>
        <v>478</v>
      </c>
      <c r="K250" s="435">
        <f t="shared" si="34"/>
        <v>478</v>
      </c>
    </row>
    <row r="251" spans="1:33" ht="16.5" customHeight="1" thickBot="1" x14ac:dyDescent="0.25"/>
    <row r="252" spans="1:33" ht="16.5" customHeight="1" thickBot="1" x14ac:dyDescent="0.25">
      <c r="A252" s="1043" t="s">
        <v>1573</v>
      </c>
      <c r="B252" s="1044"/>
      <c r="C252" s="1044"/>
      <c r="D252" s="1044"/>
      <c r="E252" s="1044"/>
      <c r="F252" s="1045"/>
      <c r="G252" s="1040" t="s">
        <v>114</v>
      </c>
      <c r="H252" s="1041"/>
      <c r="I252" s="1042"/>
      <c r="L252" s="945" t="s">
        <v>495</v>
      </c>
      <c r="M252" s="946"/>
      <c r="N252" s="946"/>
      <c r="O252" s="947"/>
    </row>
    <row r="253" spans="1:33" ht="16.5" customHeight="1" thickBot="1" x14ac:dyDescent="0.25">
      <c r="A253" s="373" t="s">
        <v>496</v>
      </c>
      <c r="B253" s="227" t="s">
        <v>497</v>
      </c>
      <c r="C253" s="374" t="s">
        <v>498</v>
      </c>
      <c r="D253" s="374" t="s">
        <v>499</v>
      </c>
      <c r="E253" s="374" t="s">
        <v>500</v>
      </c>
      <c r="F253" s="374" t="s">
        <v>501</v>
      </c>
      <c r="G253" s="375" t="s">
        <v>502</v>
      </c>
      <c r="H253" s="375" t="s">
        <v>503</v>
      </c>
      <c r="I253" s="376" t="s">
        <v>504</v>
      </c>
      <c r="L253" s="1063"/>
      <c r="M253" s="1064"/>
      <c r="N253" s="1064"/>
      <c r="O253" s="1065"/>
      <c r="Q253" s="24" t="s">
        <v>115</v>
      </c>
      <c r="R253" s="379" t="s">
        <v>1590</v>
      </c>
      <c r="S253" s="379" t="s">
        <v>590</v>
      </c>
      <c r="T253" s="379" t="s">
        <v>564</v>
      </c>
      <c r="U253" s="379" t="s">
        <v>902</v>
      </c>
      <c r="V253" s="379" t="s">
        <v>511</v>
      </c>
      <c r="W253" s="379" t="s">
        <v>1658</v>
      </c>
      <c r="X253" s="379" t="s">
        <v>635</v>
      </c>
      <c r="Y253" s="379" t="s">
        <v>119</v>
      </c>
      <c r="Z253" s="379" t="s">
        <v>120</v>
      </c>
      <c r="AA253" s="379" t="s">
        <v>1755</v>
      </c>
      <c r="AB253" s="379" t="s">
        <v>1554</v>
      </c>
      <c r="AC253" s="380" t="s">
        <v>1756</v>
      </c>
    </row>
    <row r="254" spans="1:33" ht="16.5" customHeight="1" x14ac:dyDescent="0.2">
      <c r="A254" s="371">
        <v>1</v>
      </c>
      <c r="B254" s="126" t="s">
        <v>121</v>
      </c>
      <c r="C254" s="430"/>
      <c r="D254" s="430"/>
      <c r="E254" s="430"/>
      <c r="F254" s="430"/>
      <c r="G254" s="430"/>
      <c r="H254" s="430"/>
      <c r="I254" s="128"/>
      <c r="J254" s="435">
        <f t="shared" si="33"/>
        <v>0</v>
      </c>
      <c r="K254" s="435">
        <f t="shared" si="34"/>
        <v>0</v>
      </c>
      <c r="L254" s="927" t="s">
        <v>528</v>
      </c>
      <c r="M254" s="928"/>
      <c r="N254" s="928"/>
      <c r="O254" s="929"/>
      <c r="Q254" s="377" t="s">
        <v>1590</v>
      </c>
      <c r="R254" s="10"/>
      <c r="S254" s="20"/>
      <c r="T254" s="20" t="s">
        <v>532</v>
      </c>
      <c r="U254" s="20"/>
      <c r="V254" s="20"/>
      <c r="W254" s="20"/>
      <c r="X254" s="20"/>
      <c r="Y254" s="20"/>
      <c r="Z254" s="20"/>
      <c r="AA254" s="20"/>
      <c r="AB254" s="20"/>
      <c r="AC254" s="21"/>
    </row>
    <row r="255" spans="1:33" ht="16.5" customHeight="1" x14ac:dyDescent="0.2">
      <c r="A255" s="370">
        <v>2</v>
      </c>
      <c r="B255" s="129" t="s">
        <v>122</v>
      </c>
      <c r="C255" s="431"/>
      <c r="D255" s="431"/>
      <c r="E255" s="431"/>
      <c r="F255" s="431"/>
      <c r="G255" s="431"/>
      <c r="H255" s="431"/>
      <c r="I255" s="433"/>
      <c r="J255" s="435">
        <f t="shared" si="33"/>
        <v>0</v>
      </c>
      <c r="K255" s="435">
        <f t="shared" si="34"/>
        <v>0</v>
      </c>
      <c r="L255" s="930"/>
      <c r="M255" s="931"/>
      <c r="N255" s="931"/>
      <c r="O255" s="932"/>
      <c r="Q255" s="377" t="s">
        <v>564</v>
      </c>
      <c r="R255" s="20"/>
      <c r="S255" s="10"/>
      <c r="T255" s="20"/>
      <c r="U255" s="20"/>
      <c r="V255" s="20"/>
      <c r="W255" s="20"/>
      <c r="X255" s="20"/>
      <c r="Y255" s="20"/>
      <c r="Z255" s="20"/>
      <c r="AA255" s="20"/>
      <c r="AB255" s="20"/>
      <c r="AC255" s="21"/>
    </row>
    <row r="256" spans="1:33" ht="16.5" customHeight="1" x14ac:dyDescent="0.2">
      <c r="A256" s="370" t="s">
        <v>393</v>
      </c>
      <c r="B256" s="129" t="s">
        <v>1760</v>
      </c>
      <c r="C256" s="431"/>
      <c r="D256" s="431"/>
      <c r="E256" s="431"/>
      <c r="F256" s="431"/>
      <c r="G256" s="431"/>
      <c r="H256" s="431"/>
      <c r="I256" s="433"/>
      <c r="J256" s="435">
        <f t="shared" si="33"/>
        <v>0</v>
      </c>
      <c r="K256" s="435">
        <f t="shared" si="34"/>
        <v>0</v>
      </c>
      <c r="L256" s="930"/>
      <c r="M256" s="931"/>
      <c r="N256" s="931"/>
      <c r="O256" s="932"/>
      <c r="Q256" s="377" t="s">
        <v>590</v>
      </c>
      <c r="R256" s="20"/>
      <c r="S256" s="20"/>
      <c r="T256" s="10"/>
      <c r="U256" s="20"/>
      <c r="V256" s="20" t="s">
        <v>532</v>
      </c>
      <c r="W256" s="20" t="s">
        <v>532</v>
      </c>
      <c r="X256" s="20"/>
      <c r="Y256" s="20"/>
      <c r="Z256" s="20"/>
      <c r="AA256" s="20"/>
      <c r="AB256" s="20"/>
      <c r="AC256" s="21"/>
    </row>
    <row r="257" spans="1:33" ht="16.5" customHeight="1" x14ac:dyDescent="0.2">
      <c r="A257" s="370" t="s">
        <v>393</v>
      </c>
      <c r="B257" s="129" t="s">
        <v>1761</v>
      </c>
      <c r="C257" s="431"/>
      <c r="D257" s="431"/>
      <c r="E257" s="431"/>
      <c r="F257" s="431"/>
      <c r="G257" s="431"/>
      <c r="H257" s="431"/>
      <c r="I257" s="433"/>
      <c r="J257" s="435">
        <f t="shared" si="33"/>
        <v>0</v>
      </c>
      <c r="K257" s="435">
        <f t="shared" si="34"/>
        <v>0</v>
      </c>
      <c r="L257" s="930"/>
      <c r="M257" s="931"/>
      <c r="N257" s="931"/>
      <c r="O257" s="932"/>
      <c r="Q257" s="377" t="s">
        <v>902</v>
      </c>
      <c r="R257" s="20"/>
      <c r="S257" s="20"/>
      <c r="T257" s="20" t="s">
        <v>532</v>
      </c>
      <c r="U257" s="10"/>
      <c r="V257" s="20"/>
      <c r="W257" s="20"/>
      <c r="X257" s="20"/>
      <c r="Y257" s="20"/>
      <c r="Z257" s="20"/>
      <c r="AA257" s="20"/>
      <c r="AB257" s="20"/>
      <c r="AC257" s="21"/>
    </row>
    <row r="258" spans="1:33" ht="16.5" customHeight="1" x14ac:dyDescent="0.2">
      <c r="A258" s="370" t="s">
        <v>393</v>
      </c>
      <c r="B258" s="129" t="s">
        <v>1762</v>
      </c>
      <c r="C258" s="431"/>
      <c r="D258" s="431"/>
      <c r="E258" s="431"/>
      <c r="F258" s="431"/>
      <c r="G258" s="431"/>
      <c r="H258" s="431"/>
      <c r="I258" s="433"/>
      <c r="J258" s="435">
        <f t="shared" si="33"/>
        <v>0</v>
      </c>
      <c r="K258" s="435">
        <f t="shared" si="34"/>
        <v>0</v>
      </c>
      <c r="L258" s="930"/>
      <c r="M258" s="931"/>
      <c r="N258" s="931"/>
      <c r="O258" s="932"/>
      <c r="Q258" s="377" t="s">
        <v>511</v>
      </c>
      <c r="R258" s="20"/>
      <c r="S258" s="20"/>
      <c r="T258" s="20"/>
      <c r="U258" s="20"/>
      <c r="V258" s="10"/>
      <c r="W258" s="20"/>
      <c r="X258" s="20"/>
      <c r="Y258" s="20"/>
      <c r="Z258" s="20"/>
      <c r="AA258" s="20"/>
      <c r="AB258" s="20"/>
      <c r="AC258" s="21"/>
    </row>
    <row r="259" spans="1:33" ht="16.5" customHeight="1" x14ac:dyDescent="0.2">
      <c r="A259" s="370" t="s">
        <v>393</v>
      </c>
      <c r="B259" s="129" t="s">
        <v>1763</v>
      </c>
      <c r="C259" s="431"/>
      <c r="D259" s="431"/>
      <c r="E259" s="431"/>
      <c r="F259" s="431"/>
      <c r="G259" s="431"/>
      <c r="H259" s="431"/>
      <c r="I259" s="433"/>
      <c r="J259" s="435">
        <f t="shared" si="33"/>
        <v>0</v>
      </c>
      <c r="K259" s="435">
        <f t="shared" si="34"/>
        <v>0</v>
      </c>
      <c r="L259" s="930"/>
      <c r="M259" s="931"/>
      <c r="N259" s="931"/>
      <c r="O259" s="932"/>
      <c r="Q259" s="377" t="s">
        <v>1658</v>
      </c>
      <c r="R259" s="20"/>
      <c r="S259" s="20"/>
      <c r="T259" s="20" t="s">
        <v>532</v>
      </c>
      <c r="U259" s="20"/>
      <c r="V259" s="20"/>
      <c r="W259" s="10"/>
      <c r="X259" s="20"/>
      <c r="Y259" s="20" t="s">
        <v>532</v>
      </c>
      <c r="Z259" s="20" t="s">
        <v>532</v>
      </c>
      <c r="AA259" s="20"/>
      <c r="AB259" s="20"/>
      <c r="AC259" s="21"/>
    </row>
    <row r="260" spans="1:33" ht="16.5" customHeight="1" x14ac:dyDescent="0.2">
      <c r="A260" s="370" t="s">
        <v>393</v>
      </c>
      <c r="B260" s="129" t="s">
        <v>1764</v>
      </c>
      <c r="C260" s="431"/>
      <c r="D260" s="431"/>
      <c r="E260" s="431"/>
      <c r="F260" s="431"/>
      <c r="G260" s="431"/>
      <c r="H260" s="431"/>
      <c r="I260" s="433"/>
      <c r="J260" s="435">
        <f t="shared" si="33"/>
        <v>0</v>
      </c>
      <c r="K260" s="435">
        <f t="shared" si="34"/>
        <v>0</v>
      </c>
      <c r="L260" s="930"/>
      <c r="M260" s="931"/>
      <c r="N260" s="931"/>
      <c r="O260" s="932"/>
      <c r="Q260" s="377" t="s">
        <v>635</v>
      </c>
      <c r="R260" s="20"/>
      <c r="S260" s="20"/>
      <c r="T260" s="20"/>
      <c r="U260" s="20"/>
      <c r="V260" s="20"/>
      <c r="W260" s="20" t="s">
        <v>532</v>
      </c>
      <c r="X260" s="10"/>
      <c r="Y260" s="20"/>
      <c r="Z260" s="20"/>
      <c r="AA260" s="20"/>
      <c r="AB260" s="20"/>
      <c r="AC260" s="21"/>
    </row>
    <row r="261" spans="1:33" ht="16.5" customHeight="1" x14ac:dyDescent="0.2">
      <c r="A261" s="370" t="s">
        <v>393</v>
      </c>
      <c r="B261" s="129" t="s">
        <v>1765</v>
      </c>
      <c r="C261" s="431"/>
      <c r="D261" s="431"/>
      <c r="E261" s="431"/>
      <c r="F261" s="431"/>
      <c r="G261" s="431"/>
      <c r="H261" s="431"/>
      <c r="I261" s="433"/>
      <c r="J261" s="435">
        <f t="shared" si="33"/>
        <v>0</v>
      </c>
      <c r="K261" s="435">
        <f t="shared" si="34"/>
        <v>0</v>
      </c>
      <c r="L261" s="930"/>
      <c r="M261" s="931"/>
      <c r="N261" s="931"/>
      <c r="O261" s="932"/>
      <c r="Q261" s="377" t="s">
        <v>119</v>
      </c>
      <c r="R261" s="20"/>
      <c r="S261" s="20"/>
      <c r="T261" s="20"/>
      <c r="U261" s="20"/>
      <c r="V261" s="20"/>
      <c r="W261" s="20"/>
      <c r="X261" s="20"/>
      <c r="Y261" s="10"/>
      <c r="Z261" s="20"/>
      <c r="AA261" s="20"/>
      <c r="AB261" s="20"/>
      <c r="AC261" s="21"/>
    </row>
    <row r="262" spans="1:33" ht="16.5" customHeight="1" x14ac:dyDescent="0.2">
      <c r="A262" s="370" t="s">
        <v>393</v>
      </c>
      <c r="B262" s="129" t="s">
        <v>123</v>
      </c>
      <c r="C262" s="431"/>
      <c r="D262" s="431"/>
      <c r="E262" s="431"/>
      <c r="F262" s="431"/>
      <c r="G262" s="431"/>
      <c r="H262" s="431"/>
      <c r="I262" s="433"/>
      <c r="J262" s="435">
        <f t="shared" ref="J262" si="36">D262+E262+F262</f>
        <v>0</v>
      </c>
      <c r="K262" s="435">
        <f t="shared" ref="K262" si="37">D262*2+E262</f>
        <v>0</v>
      </c>
      <c r="L262" s="930"/>
      <c r="M262" s="931"/>
      <c r="N262" s="931"/>
      <c r="O262" s="932"/>
      <c r="Q262" s="377" t="s">
        <v>120</v>
      </c>
      <c r="R262" s="20"/>
      <c r="S262" s="20"/>
      <c r="T262" s="20"/>
      <c r="U262" s="20"/>
      <c r="V262" s="20"/>
      <c r="W262" s="20" t="s">
        <v>532</v>
      </c>
      <c r="X262" s="20"/>
      <c r="Y262" s="20"/>
      <c r="Z262" s="10"/>
      <c r="AA262" s="20"/>
      <c r="AB262" s="20" t="s">
        <v>532</v>
      </c>
      <c r="AC262" s="21" t="s">
        <v>532</v>
      </c>
    </row>
    <row r="263" spans="1:33" ht="16.5" customHeight="1" x14ac:dyDescent="0.2">
      <c r="A263" s="370" t="s">
        <v>393</v>
      </c>
      <c r="B263" s="129" t="s">
        <v>1766</v>
      </c>
      <c r="C263" s="431"/>
      <c r="D263" s="431"/>
      <c r="E263" s="431"/>
      <c r="F263" s="431"/>
      <c r="G263" s="431"/>
      <c r="H263" s="431"/>
      <c r="I263" s="433"/>
      <c r="J263" s="435">
        <f t="shared" si="33"/>
        <v>0</v>
      </c>
      <c r="K263" s="435">
        <f t="shared" si="34"/>
        <v>0</v>
      </c>
      <c r="L263" s="930"/>
      <c r="M263" s="931"/>
      <c r="N263" s="931"/>
      <c r="O263" s="932"/>
      <c r="Q263" s="377" t="s">
        <v>1554</v>
      </c>
      <c r="R263" s="20"/>
      <c r="S263" s="20"/>
      <c r="T263" s="20"/>
      <c r="U263" s="20"/>
      <c r="V263" s="20"/>
      <c r="W263" s="20"/>
      <c r="X263" s="20"/>
      <c r="Y263" s="20"/>
      <c r="Z263" s="20" t="s">
        <v>532</v>
      </c>
      <c r="AA263" s="10"/>
      <c r="AB263" s="20"/>
      <c r="AC263" s="21" t="s">
        <v>532</v>
      </c>
    </row>
    <row r="264" spans="1:33" ht="16.5" customHeight="1" x14ac:dyDescent="0.2">
      <c r="A264" s="370" t="s">
        <v>393</v>
      </c>
      <c r="B264" s="129" t="s">
        <v>1767</v>
      </c>
      <c r="C264" s="431"/>
      <c r="D264" s="431"/>
      <c r="E264" s="431"/>
      <c r="F264" s="431"/>
      <c r="G264" s="431"/>
      <c r="H264" s="431"/>
      <c r="I264" s="433"/>
      <c r="J264" s="435">
        <f t="shared" si="33"/>
        <v>0</v>
      </c>
      <c r="K264" s="435">
        <f t="shared" si="34"/>
        <v>0</v>
      </c>
      <c r="L264" s="930"/>
      <c r="M264" s="931"/>
      <c r="N264" s="931"/>
      <c r="O264" s="932"/>
      <c r="Q264" s="377" t="s">
        <v>1755</v>
      </c>
      <c r="R264" s="20"/>
      <c r="S264" s="20"/>
      <c r="T264" s="20"/>
      <c r="U264" s="20"/>
      <c r="V264" s="20"/>
      <c r="W264" s="20"/>
      <c r="X264" s="20"/>
      <c r="Y264" s="20"/>
      <c r="Z264" s="20"/>
      <c r="AA264" s="20"/>
      <c r="AB264" s="10"/>
      <c r="AC264" s="21"/>
    </row>
    <row r="265" spans="1:33" ht="16.5" customHeight="1" thickBot="1" x14ac:dyDescent="0.25">
      <c r="A265" s="372" t="s">
        <v>393</v>
      </c>
      <c r="B265" s="130" t="s">
        <v>1768</v>
      </c>
      <c r="C265" s="432"/>
      <c r="D265" s="432"/>
      <c r="E265" s="432"/>
      <c r="F265" s="432"/>
      <c r="G265" s="432"/>
      <c r="H265" s="432"/>
      <c r="I265" s="434"/>
      <c r="J265" s="435">
        <f t="shared" si="33"/>
        <v>0</v>
      </c>
      <c r="K265" s="435">
        <f t="shared" si="34"/>
        <v>0</v>
      </c>
      <c r="L265" s="933"/>
      <c r="M265" s="934"/>
      <c r="N265" s="934"/>
      <c r="O265" s="935"/>
      <c r="Q265" s="378" t="s">
        <v>1756</v>
      </c>
      <c r="R265" s="23"/>
      <c r="S265" s="23"/>
      <c r="T265" s="23"/>
      <c r="U265" s="23"/>
      <c r="V265" s="23"/>
      <c r="W265" s="23"/>
      <c r="X265" s="23"/>
      <c r="Y265" s="23"/>
      <c r="Z265" s="23"/>
      <c r="AA265" s="23"/>
      <c r="AB265" s="23"/>
      <c r="AC265" s="15"/>
    </row>
    <row r="266" spans="1:33" ht="16.5" customHeight="1" x14ac:dyDescent="0.2">
      <c r="C266" s="435">
        <f t="shared" ref="C266:I266" si="38">SUM(C252:C265)</f>
        <v>0</v>
      </c>
      <c r="D266" s="435">
        <f t="shared" si="38"/>
        <v>0</v>
      </c>
      <c r="E266" s="435">
        <f t="shared" si="38"/>
        <v>0</v>
      </c>
      <c r="F266" s="435">
        <f t="shared" si="38"/>
        <v>0</v>
      </c>
      <c r="G266" s="435">
        <f t="shared" si="38"/>
        <v>0</v>
      </c>
      <c r="H266" s="435">
        <f t="shared" si="38"/>
        <v>0</v>
      </c>
      <c r="I266" s="435">
        <f t="shared" si="38"/>
        <v>0</v>
      </c>
      <c r="J266" s="435">
        <f t="shared" si="33"/>
        <v>0</v>
      </c>
      <c r="K266" s="435">
        <f t="shared" si="34"/>
        <v>0</v>
      </c>
    </row>
    <row r="267" spans="1:33" ht="16.5" customHeight="1" thickBot="1" x14ac:dyDescent="0.25"/>
    <row r="268" spans="1:33" ht="16.5" customHeight="1" thickBot="1" x14ac:dyDescent="0.25">
      <c r="A268" s="1043" t="s">
        <v>698</v>
      </c>
      <c r="B268" s="1044"/>
      <c r="C268" s="1044"/>
      <c r="D268" s="1044"/>
      <c r="E268" s="1044"/>
      <c r="F268" s="1045"/>
      <c r="G268" s="1040" t="s">
        <v>114</v>
      </c>
      <c r="H268" s="1041"/>
      <c r="I268" s="1042"/>
      <c r="L268" s="986" t="s">
        <v>588</v>
      </c>
      <c r="M268" s="987"/>
      <c r="N268" s="987"/>
      <c r="O268" s="988"/>
    </row>
    <row r="269" spans="1:33" ht="16.5" customHeight="1" thickBot="1" x14ac:dyDescent="0.25">
      <c r="A269" s="373" t="s">
        <v>496</v>
      </c>
      <c r="B269" s="227" t="s">
        <v>497</v>
      </c>
      <c r="C269" s="374" t="s">
        <v>498</v>
      </c>
      <c r="D269" s="374" t="s">
        <v>499</v>
      </c>
      <c r="E269" s="374" t="s">
        <v>500</v>
      </c>
      <c r="F269" s="374" t="s">
        <v>501</v>
      </c>
      <c r="G269" s="375" t="s">
        <v>502</v>
      </c>
      <c r="H269" s="375" t="s">
        <v>503</v>
      </c>
      <c r="I269" s="376" t="s">
        <v>504</v>
      </c>
      <c r="L269" s="989"/>
      <c r="M269" s="990"/>
      <c r="N269" s="990"/>
      <c r="O269" s="991"/>
      <c r="Q269" s="24" t="s">
        <v>115</v>
      </c>
      <c r="R269" s="379" t="s">
        <v>503</v>
      </c>
      <c r="S269" s="379" t="s">
        <v>716</v>
      </c>
      <c r="T269" s="379" t="s">
        <v>541</v>
      </c>
      <c r="U269" s="379" t="s">
        <v>901</v>
      </c>
      <c r="V269" s="379" t="s">
        <v>564</v>
      </c>
      <c r="W269" s="379" t="s">
        <v>700</v>
      </c>
      <c r="X269" s="379" t="s">
        <v>566</v>
      </c>
      <c r="Y269" s="379" t="s">
        <v>514</v>
      </c>
      <c r="Z269" s="379" t="s">
        <v>544</v>
      </c>
      <c r="AA269" s="379" t="s">
        <v>768</v>
      </c>
      <c r="AB269" s="379" t="s">
        <v>124</v>
      </c>
      <c r="AC269" s="379" t="s">
        <v>1684</v>
      </c>
      <c r="AD269" s="379" t="s">
        <v>533</v>
      </c>
      <c r="AE269" s="379" t="s">
        <v>769</v>
      </c>
      <c r="AF269" s="379" t="s">
        <v>704</v>
      </c>
      <c r="AG269" s="380" t="s">
        <v>547</v>
      </c>
    </row>
    <row r="270" spans="1:33" ht="16.5" customHeight="1" x14ac:dyDescent="0.2">
      <c r="A270" s="441">
        <v>1</v>
      </c>
      <c r="B270" s="126" t="s">
        <v>558</v>
      </c>
      <c r="C270" s="430">
        <v>30</v>
      </c>
      <c r="D270" s="430">
        <v>18</v>
      </c>
      <c r="E270" s="430">
        <v>6</v>
      </c>
      <c r="F270" s="430">
        <v>6</v>
      </c>
      <c r="G270" s="430">
        <v>68</v>
      </c>
      <c r="H270" s="430">
        <v>39</v>
      </c>
      <c r="I270" s="128">
        <v>42</v>
      </c>
      <c r="J270" s="435">
        <f t="shared" si="33"/>
        <v>30</v>
      </c>
      <c r="K270" s="435">
        <f t="shared" si="34"/>
        <v>42</v>
      </c>
      <c r="L270" s="927" t="s">
        <v>125</v>
      </c>
      <c r="M270" s="928"/>
      <c r="N270" s="928"/>
      <c r="O270" s="929"/>
      <c r="Q270" s="377" t="s">
        <v>503</v>
      </c>
      <c r="R270" s="10"/>
      <c r="S270" s="20"/>
      <c r="T270" s="20" t="s">
        <v>532</v>
      </c>
      <c r="U270" s="20"/>
      <c r="V270" s="20"/>
      <c r="W270" s="20"/>
      <c r="X270" s="20"/>
      <c r="Y270" s="20"/>
      <c r="Z270" s="20"/>
      <c r="AA270" s="20"/>
      <c r="AB270" s="20"/>
      <c r="AC270" s="20"/>
      <c r="AD270" s="20" t="s">
        <v>1656</v>
      </c>
      <c r="AE270" s="20"/>
      <c r="AF270" s="20"/>
      <c r="AG270" s="21"/>
    </row>
    <row r="271" spans="1:33" ht="16.5" customHeight="1" x14ac:dyDescent="0.2">
      <c r="A271" s="370">
        <v>2</v>
      </c>
      <c r="B271" s="129" t="s">
        <v>554</v>
      </c>
      <c r="C271" s="431">
        <v>30</v>
      </c>
      <c r="D271" s="431">
        <v>16</v>
      </c>
      <c r="E271" s="431">
        <v>9</v>
      </c>
      <c r="F271" s="431">
        <v>5</v>
      </c>
      <c r="G271" s="431">
        <v>67</v>
      </c>
      <c r="H271" s="431">
        <v>37</v>
      </c>
      <c r="I271" s="433">
        <v>41</v>
      </c>
      <c r="J271" s="435">
        <f t="shared" si="33"/>
        <v>30</v>
      </c>
      <c r="K271" s="435">
        <f t="shared" si="34"/>
        <v>41</v>
      </c>
      <c r="L271" s="930"/>
      <c r="M271" s="931"/>
      <c r="N271" s="931"/>
      <c r="O271" s="932"/>
      <c r="Q271" s="377" t="s">
        <v>716</v>
      </c>
      <c r="R271" s="20"/>
      <c r="S271" s="10"/>
      <c r="T271" s="20"/>
      <c r="U271" s="20"/>
      <c r="V271" s="20"/>
      <c r="W271" s="20"/>
      <c r="X271" s="20"/>
      <c r="Y271" s="20"/>
      <c r="Z271" s="20"/>
      <c r="AA271" s="20"/>
      <c r="AB271" s="20"/>
      <c r="AC271" s="20"/>
      <c r="AD271" s="20" t="s">
        <v>1490</v>
      </c>
      <c r="AE271" s="20"/>
      <c r="AF271" s="20"/>
      <c r="AG271" s="21"/>
    </row>
    <row r="272" spans="1:33" ht="16.5" customHeight="1" x14ac:dyDescent="0.2">
      <c r="A272" s="370">
        <v>3</v>
      </c>
      <c r="B272" s="129" t="s">
        <v>30</v>
      </c>
      <c r="C272" s="431">
        <v>30</v>
      </c>
      <c r="D272" s="431">
        <v>19</v>
      </c>
      <c r="E272" s="431">
        <v>2</v>
      </c>
      <c r="F272" s="431">
        <v>9</v>
      </c>
      <c r="G272" s="431">
        <v>59</v>
      </c>
      <c r="H272" s="431">
        <v>42</v>
      </c>
      <c r="I272" s="433">
        <v>40</v>
      </c>
      <c r="J272" s="435">
        <f t="shared" si="33"/>
        <v>30</v>
      </c>
      <c r="K272" s="435">
        <f t="shared" si="34"/>
        <v>40</v>
      </c>
      <c r="L272" s="930"/>
      <c r="M272" s="931"/>
      <c r="N272" s="931"/>
      <c r="O272" s="932"/>
      <c r="Q272" s="377" t="s">
        <v>541</v>
      </c>
      <c r="R272" s="20"/>
      <c r="S272" s="20"/>
      <c r="T272" s="10"/>
      <c r="U272" s="20"/>
      <c r="V272" s="20" t="s">
        <v>532</v>
      </c>
      <c r="W272" s="20" t="s">
        <v>532</v>
      </c>
      <c r="X272" s="20"/>
      <c r="Y272" s="20"/>
      <c r="Z272" s="20"/>
      <c r="AA272" s="20"/>
      <c r="AB272" s="20"/>
      <c r="AC272" s="20"/>
      <c r="AD272" s="20" t="s">
        <v>1493</v>
      </c>
      <c r="AE272" s="20"/>
      <c r="AF272" s="20"/>
      <c r="AG272" s="21"/>
    </row>
    <row r="273" spans="1:33" ht="16.5" customHeight="1" x14ac:dyDescent="0.2">
      <c r="A273" s="370">
        <v>4</v>
      </c>
      <c r="B273" s="129" t="s">
        <v>1431</v>
      </c>
      <c r="C273" s="431">
        <v>30</v>
      </c>
      <c r="D273" s="431">
        <v>15</v>
      </c>
      <c r="E273" s="431">
        <v>7</v>
      </c>
      <c r="F273" s="431">
        <v>8</v>
      </c>
      <c r="G273" s="431">
        <v>52</v>
      </c>
      <c r="H273" s="431">
        <v>34</v>
      </c>
      <c r="I273" s="433">
        <v>37</v>
      </c>
      <c r="J273" s="435">
        <f t="shared" si="33"/>
        <v>30</v>
      </c>
      <c r="K273" s="435">
        <f t="shared" si="34"/>
        <v>37</v>
      </c>
      <c r="L273" s="930"/>
      <c r="M273" s="931"/>
      <c r="N273" s="931"/>
      <c r="O273" s="932"/>
      <c r="Q273" s="377" t="s">
        <v>901</v>
      </c>
      <c r="R273" s="20"/>
      <c r="S273" s="20"/>
      <c r="T273" s="20" t="s">
        <v>532</v>
      </c>
      <c r="U273" s="10"/>
      <c r="V273" s="20"/>
      <c r="W273" s="20"/>
      <c r="X273" s="20"/>
      <c r="Y273" s="20"/>
      <c r="Z273" s="20"/>
      <c r="AA273" s="20"/>
      <c r="AB273" s="20"/>
      <c r="AC273" s="20"/>
      <c r="AD273" s="20" t="s">
        <v>1599</v>
      </c>
      <c r="AE273" s="20"/>
      <c r="AF273" s="20"/>
      <c r="AG273" s="21"/>
    </row>
    <row r="274" spans="1:33" ht="16.5" customHeight="1" x14ac:dyDescent="0.2">
      <c r="A274" s="370">
        <v>5</v>
      </c>
      <c r="B274" s="129" t="s">
        <v>33</v>
      </c>
      <c r="C274" s="431">
        <v>30</v>
      </c>
      <c r="D274" s="431">
        <v>14</v>
      </c>
      <c r="E274" s="431">
        <v>8</v>
      </c>
      <c r="F274" s="431">
        <v>8</v>
      </c>
      <c r="G274" s="431">
        <v>55</v>
      </c>
      <c r="H274" s="431">
        <v>43</v>
      </c>
      <c r="I274" s="433">
        <v>36</v>
      </c>
      <c r="J274" s="435">
        <f t="shared" si="33"/>
        <v>30</v>
      </c>
      <c r="K274" s="435">
        <f t="shared" si="34"/>
        <v>36</v>
      </c>
      <c r="L274" s="930"/>
      <c r="M274" s="931"/>
      <c r="N274" s="931"/>
      <c r="O274" s="932"/>
      <c r="Q274" s="377" t="s">
        <v>564</v>
      </c>
      <c r="R274" s="20"/>
      <c r="S274" s="20"/>
      <c r="T274" s="20"/>
      <c r="U274" s="20"/>
      <c r="V274" s="10"/>
      <c r="W274" s="20"/>
      <c r="X274" s="20"/>
      <c r="Y274" s="20"/>
      <c r="Z274" s="20"/>
      <c r="AA274" s="20"/>
      <c r="AB274" s="20"/>
      <c r="AC274" s="20"/>
      <c r="AD274" s="20" t="s">
        <v>1493</v>
      </c>
      <c r="AE274" s="20"/>
      <c r="AF274" s="20"/>
      <c r="AG274" s="21"/>
    </row>
    <row r="275" spans="1:33" ht="16.5" customHeight="1" x14ac:dyDescent="0.2">
      <c r="A275" s="370">
        <v>6</v>
      </c>
      <c r="B275" s="129" t="s">
        <v>1120</v>
      </c>
      <c r="C275" s="431">
        <v>30</v>
      </c>
      <c r="D275" s="431">
        <v>14</v>
      </c>
      <c r="E275" s="431">
        <v>6</v>
      </c>
      <c r="F275" s="431">
        <v>10</v>
      </c>
      <c r="G275" s="431">
        <v>57</v>
      </c>
      <c r="H275" s="431">
        <v>42</v>
      </c>
      <c r="I275" s="433">
        <v>34</v>
      </c>
      <c r="J275" s="435">
        <f t="shared" si="33"/>
        <v>30</v>
      </c>
      <c r="K275" s="435">
        <f t="shared" si="34"/>
        <v>34</v>
      </c>
      <c r="L275" s="930"/>
      <c r="M275" s="931"/>
      <c r="N275" s="931"/>
      <c r="O275" s="932"/>
      <c r="Q275" s="377" t="s">
        <v>700</v>
      </c>
      <c r="R275" s="20"/>
      <c r="S275" s="20"/>
      <c r="T275" s="20" t="s">
        <v>532</v>
      </c>
      <c r="U275" s="20"/>
      <c r="V275" s="20"/>
      <c r="W275" s="10"/>
      <c r="X275" s="20"/>
      <c r="Y275" s="20" t="s">
        <v>532</v>
      </c>
      <c r="Z275" s="20" t="s">
        <v>532</v>
      </c>
      <c r="AA275" s="20"/>
      <c r="AB275" s="20"/>
      <c r="AC275" s="20"/>
      <c r="AD275" s="20" t="s">
        <v>1210</v>
      </c>
      <c r="AE275" s="20"/>
      <c r="AF275" s="20"/>
      <c r="AG275" s="21"/>
    </row>
    <row r="276" spans="1:33" ht="16.5" customHeight="1" x14ac:dyDescent="0.2">
      <c r="A276" s="370">
        <v>7</v>
      </c>
      <c r="B276" s="129" t="s">
        <v>551</v>
      </c>
      <c r="C276" s="431">
        <v>30</v>
      </c>
      <c r="D276" s="431">
        <v>12</v>
      </c>
      <c r="E276" s="431">
        <v>10</v>
      </c>
      <c r="F276" s="431">
        <v>8</v>
      </c>
      <c r="G276" s="431">
        <v>53</v>
      </c>
      <c r="H276" s="431">
        <v>43</v>
      </c>
      <c r="I276" s="433">
        <v>34</v>
      </c>
      <c r="J276" s="435">
        <f t="shared" si="33"/>
        <v>30</v>
      </c>
      <c r="K276" s="435">
        <f t="shared" si="34"/>
        <v>34</v>
      </c>
      <c r="L276" s="930"/>
      <c r="M276" s="931"/>
      <c r="N276" s="931"/>
      <c r="O276" s="932"/>
      <c r="Q276" s="377" t="s">
        <v>566</v>
      </c>
      <c r="R276" s="20"/>
      <c r="S276" s="20"/>
      <c r="T276" s="20"/>
      <c r="U276" s="20"/>
      <c r="V276" s="20"/>
      <c r="W276" s="20" t="s">
        <v>532</v>
      </c>
      <c r="X276" s="10"/>
      <c r="Y276" s="20"/>
      <c r="Z276" s="20"/>
      <c r="AA276" s="20"/>
      <c r="AB276" s="20"/>
      <c r="AC276" s="20"/>
      <c r="AD276" s="20" t="s">
        <v>1488</v>
      </c>
      <c r="AE276" s="20"/>
      <c r="AF276" s="20"/>
      <c r="AG276" s="21"/>
    </row>
    <row r="277" spans="1:33" ht="16.5" customHeight="1" x14ac:dyDescent="0.2">
      <c r="A277" s="370">
        <v>8</v>
      </c>
      <c r="B277" s="129" t="s">
        <v>28</v>
      </c>
      <c r="C277" s="431">
        <v>30</v>
      </c>
      <c r="D277" s="431">
        <v>14</v>
      </c>
      <c r="E277" s="431">
        <v>4</v>
      </c>
      <c r="F277" s="431">
        <v>12</v>
      </c>
      <c r="G277" s="431">
        <v>65</v>
      </c>
      <c r="H277" s="431">
        <v>55</v>
      </c>
      <c r="I277" s="433">
        <v>32</v>
      </c>
      <c r="J277" s="435">
        <f t="shared" si="33"/>
        <v>30</v>
      </c>
      <c r="K277" s="435">
        <f t="shared" si="34"/>
        <v>32</v>
      </c>
      <c r="L277" s="930"/>
      <c r="M277" s="931"/>
      <c r="N277" s="931"/>
      <c r="O277" s="932"/>
      <c r="Q277" s="377" t="s">
        <v>514</v>
      </c>
      <c r="R277" s="20"/>
      <c r="S277" s="20"/>
      <c r="T277" s="20"/>
      <c r="U277" s="20"/>
      <c r="V277" s="20"/>
      <c r="W277" s="20"/>
      <c r="X277" s="20"/>
      <c r="Y277" s="10"/>
      <c r="Z277" s="20"/>
      <c r="AA277" s="20"/>
      <c r="AB277" s="20"/>
      <c r="AC277" s="20"/>
      <c r="AD277" s="20" t="s">
        <v>844</v>
      </c>
      <c r="AE277" s="20"/>
      <c r="AF277" s="20"/>
      <c r="AG277" s="21"/>
    </row>
    <row r="278" spans="1:33" ht="16.5" customHeight="1" x14ac:dyDescent="0.2">
      <c r="A278" s="370">
        <v>9</v>
      </c>
      <c r="B278" s="129" t="s">
        <v>706</v>
      </c>
      <c r="C278" s="431">
        <v>30</v>
      </c>
      <c r="D278" s="431">
        <v>12</v>
      </c>
      <c r="E278" s="431">
        <v>7</v>
      </c>
      <c r="F278" s="431">
        <v>11</v>
      </c>
      <c r="G278" s="431">
        <v>53</v>
      </c>
      <c r="H278" s="431">
        <v>52</v>
      </c>
      <c r="I278" s="433">
        <v>31</v>
      </c>
      <c r="J278" s="435">
        <f t="shared" si="33"/>
        <v>30</v>
      </c>
      <c r="K278" s="435">
        <f t="shared" si="34"/>
        <v>31</v>
      </c>
      <c r="L278" s="930"/>
      <c r="M278" s="931"/>
      <c r="N278" s="931"/>
      <c r="O278" s="932"/>
      <c r="Q278" s="377" t="s">
        <v>544</v>
      </c>
      <c r="R278" s="20"/>
      <c r="S278" s="20"/>
      <c r="T278" s="20"/>
      <c r="U278" s="20"/>
      <c r="V278" s="20"/>
      <c r="W278" s="20" t="s">
        <v>532</v>
      </c>
      <c r="X278" s="20"/>
      <c r="Y278" s="20"/>
      <c r="Z278" s="10"/>
      <c r="AA278" s="20"/>
      <c r="AB278" s="20" t="s">
        <v>532</v>
      </c>
      <c r="AC278" s="20"/>
      <c r="AD278" s="20" t="s">
        <v>1494</v>
      </c>
      <c r="AE278" s="20"/>
      <c r="AF278" s="20"/>
      <c r="AG278" s="21"/>
    </row>
    <row r="279" spans="1:33" ht="16.5" customHeight="1" x14ac:dyDescent="0.2">
      <c r="A279" s="370">
        <v>10</v>
      </c>
      <c r="B279" s="129" t="s">
        <v>79</v>
      </c>
      <c r="C279" s="431">
        <v>30</v>
      </c>
      <c r="D279" s="431">
        <v>11</v>
      </c>
      <c r="E279" s="431">
        <v>9</v>
      </c>
      <c r="F279" s="431">
        <v>10</v>
      </c>
      <c r="G279" s="431">
        <v>52</v>
      </c>
      <c r="H279" s="431">
        <v>48</v>
      </c>
      <c r="I279" s="433">
        <v>31</v>
      </c>
      <c r="J279" s="435">
        <f t="shared" si="33"/>
        <v>30</v>
      </c>
      <c r="K279" s="435">
        <f t="shared" si="34"/>
        <v>31</v>
      </c>
      <c r="L279" s="930"/>
      <c r="M279" s="931"/>
      <c r="N279" s="931"/>
      <c r="O279" s="932"/>
      <c r="Q279" s="377" t="s">
        <v>768</v>
      </c>
      <c r="R279" s="20"/>
      <c r="S279" s="20"/>
      <c r="T279" s="20"/>
      <c r="U279" s="20"/>
      <c r="V279" s="20"/>
      <c r="W279" s="20"/>
      <c r="X279" s="20"/>
      <c r="Y279" s="20"/>
      <c r="Z279" s="20" t="s">
        <v>532</v>
      </c>
      <c r="AA279" s="10"/>
      <c r="AB279" s="20"/>
      <c r="AC279" s="20"/>
      <c r="AD279" s="20" t="s">
        <v>1603</v>
      </c>
      <c r="AE279" s="20"/>
      <c r="AF279" s="20"/>
      <c r="AG279" s="21"/>
    </row>
    <row r="280" spans="1:33" ht="16.5" customHeight="1" x14ac:dyDescent="0.2">
      <c r="A280" s="370">
        <v>11</v>
      </c>
      <c r="B280" s="129" t="s">
        <v>991</v>
      </c>
      <c r="C280" s="431">
        <v>30</v>
      </c>
      <c r="D280" s="431">
        <v>9</v>
      </c>
      <c r="E280" s="431">
        <v>6</v>
      </c>
      <c r="F280" s="431">
        <v>15</v>
      </c>
      <c r="G280" s="431">
        <v>45</v>
      </c>
      <c r="H280" s="431">
        <v>60</v>
      </c>
      <c r="I280" s="433">
        <v>24</v>
      </c>
      <c r="J280" s="435">
        <f t="shared" si="33"/>
        <v>30</v>
      </c>
      <c r="K280" s="435">
        <f t="shared" si="34"/>
        <v>24</v>
      </c>
      <c r="L280" s="930"/>
      <c r="M280" s="931"/>
      <c r="N280" s="931"/>
      <c r="O280" s="932"/>
      <c r="Q280" s="377" t="s">
        <v>777</v>
      </c>
      <c r="R280" s="20"/>
      <c r="S280" s="20"/>
      <c r="T280" s="20"/>
      <c r="U280" s="20"/>
      <c r="V280" s="20"/>
      <c r="W280" s="20"/>
      <c r="X280" s="20"/>
      <c r="Y280" s="20"/>
      <c r="Z280" s="20"/>
      <c r="AA280" s="20"/>
      <c r="AB280" s="10"/>
      <c r="AC280" s="20"/>
      <c r="AD280" s="20" t="s">
        <v>1207</v>
      </c>
      <c r="AE280" s="20"/>
      <c r="AF280" s="20"/>
      <c r="AG280" s="21"/>
    </row>
    <row r="281" spans="1:33" ht="16.5" customHeight="1" x14ac:dyDescent="0.2">
      <c r="A281" s="370">
        <v>12</v>
      </c>
      <c r="B281" s="129" t="s">
        <v>1598</v>
      </c>
      <c r="C281" s="431">
        <v>30</v>
      </c>
      <c r="D281" s="431">
        <v>9</v>
      </c>
      <c r="E281" s="431">
        <v>6</v>
      </c>
      <c r="F281" s="431">
        <v>15</v>
      </c>
      <c r="G281" s="431">
        <v>35</v>
      </c>
      <c r="H281" s="431">
        <v>53</v>
      </c>
      <c r="I281" s="433">
        <v>24</v>
      </c>
      <c r="J281" s="435">
        <f t="shared" si="33"/>
        <v>30</v>
      </c>
      <c r="K281" s="435">
        <f t="shared" si="34"/>
        <v>24</v>
      </c>
      <c r="L281" s="930"/>
      <c r="M281" s="931"/>
      <c r="N281" s="931"/>
      <c r="O281" s="932"/>
      <c r="Q281" s="377" t="s">
        <v>1684</v>
      </c>
      <c r="R281" s="20"/>
      <c r="S281" s="20"/>
      <c r="T281" s="20"/>
      <c r="U281" s="20"/>
      <c r="V281" s="20"/>
      <c r="W281" s="20"/>
      <c r="X281" s="20"/>
      <c r="Y281" s="20"/>
      <c r="Z281" s="20"/>
      <c r="AA281" s="20"/>
      <c r="AB281" s="20"/>
      <c r="AC281" s="10"/>
      <c r="AD281" s="20" t="s">
        <v>1487</v>
      </c>
      <c r="AE281" s="20"/>
      <c r="AF281" s="20"/>
      <c r="AG281" s="21"/>
    </row>
    <row r="282" spans="1:33" ht="16.5" customHeight="1" x14ac:dyDescent="0.2">
      <c r="A282" s="370">
        <v>13</v>
      </c>
      <c r="B282" s="129" t="s">
        <v>781</v>
      </c>
      <c r="C282" s="431">
        <v>30</v>
      </c>
      <c r="D282" s="431">
        <v>8</v>
      </c>
      <c r="E282" s="431">
        <v>6</v>
      </c>
      <c r="F282" s="431">
        <v>16</v>
      </c>
      <c r="G282" s="431">
        <v>48</v>
      </c>
      <c r="H282" s="431">
        <v>60</v>
      </c>
      <c r="I282" s="433">
        <v>22</v>
      </c>
      <c r="J282" s="435">
        <f t="shared" si="33"/>
        <v>30</v>
      </c>
      <c r="K282" s="435">
        <f t="shared" si="34"/>
        <v>22</v>
      </c>
      <c r="L282" s="930"/>
      <c r="M282" s="931"/>
      <c r="N282" s="931"/>
      <c r="O282" s="932"/>
      <c r="Q282" s="377" t="s">
        <v>533</v>
      </c>
      <c r="R282" s="20" t="s">
        <v>1599</v>
      </c>
      <c r="S282" s="20" t="s">
        <v>1493</v>
      </c>
      <c r="T282" s="20" t="s">
        <v>1207</v>
      </c>
      <c r="U282" s="20" t="s">
        <v>1539</v>
      </c>
      <c r="V282" s="20" t="s">
        <v>1490</v>
      </c>
      <c r="W282" s="20" t="s">
        <v>1207</v>
      </c>
      <c r="X282" s="20" t="s">
        <v>1210</v>
      </c>
      <c r="Y282" s="20" t="s">
        <v>1603</v>
      </c>
      <c r="Z282" s="20" t="s">
        <v>1539</v>
      </c>
      <c r="AA282" s="20" t="s">
        <v>1490</v>
      </c>
      <c r="AB282" s="20" t="s">
        <v>1490</v>
      </c>
      <c r="AC282" s="20" t="s">
        <v>1599</v>
      </c>
      <c r="AD282" s="10"/>
      <c r="AE282" s="20" t="s">
        <v>1646</v>
      </c>
      <c r="AF282" s="20" t="s">
        <v>1599</v>
      </c>
      <c r="AG282" s="21" t="s">
        <v>1489</v>
      </c>
    </row>
    <row r="283" spans="1:33" ht="16.5" customHeight="1" x14ac:dyDescent="0.2">
      <c r="A283" s="370">
        <v>14</v>
      </c>
      <c r="B283" s="129" t="s">
        <v>705</v>
      </c>
      <c r="C283" s="431">
        <v>30</v>
      </c>
      <c r="D283" s="431">
        <v>7</v>
      </c>
      <c r="E283" s="431">
        <v>8</v>
      </c>
      <c r="F283" s="431">
        <v>15</v>
      </c>
      <c r="G283" s="431">
        <v>38</v>
      </c>
      <c r="H283" s="431">
        <v>60</v>
      </c>
      <c r="I283" s="433">
        <v>22</v>
      </c>
      <c r="J283" s="435">
        <f t="shared" si="33"/>
        <v>30</v>
      </c>
      <c r="K283" s="435">
        <f t="shared" si="34"/>
        <v>22</v>
      </c>
      <c r="L283" s="930"/>
      <c r="M283" s="931"/>
      <c r="N283" s="931"/>
      <c r="O283" s="932"/>
      <c r="Q283" s="377" t="s">
        <v>769</v>
      </c>
      <c r="R283" s="20"/>
      <c r="S283" s="20"/>
      <c r="T283" s="20"/>
      <c r="U283" s="20"/>
      <c r="V283" s="20"/>
      <c r="W283" s="20"/>
      <c r="X283" s="20"/>
      <c r="Y283" s="20"/>
      <c r="Z283" s="20"/>
      <c r="AA283" s="20"/>
      <c r="AB283" s="20"/>
      <c r="AC283" s="20"/>
      <c r="AD283" s="20" t="s">
        <v>1493</v>
      </c>
      <c r="AE283" s="10"/>
      <c r="AF283" s="20"/>
      <c r="AG283" s="21" t="s">
        <v>532</v>
      </c>
    </row>
    <row r="284" spans="1:33" ht="16.5" customHeight="1" x14ac:dyDescent="0.2">
      <c r="A284" s="370">
        <v>15</v>
      </c>
      <c r="B284" s="129" t="s">
        <v>708</v>
      </c>
      <c r="C284" s="431">
        <v>30</v>
      </c>
      <c r="D284" s="431">
        <v>7</v>
      </c>
      <c r="E284" s="431">
        <v>4</v>
      </c>
      <c r="F284" s="431">
        <v>19</v>
      </c>
      <c r="G284" s="431">
        <v>39</v>
      </c>
      <c r="H284" s="431">
        <v>83</v>
      </c>
      <c r="I284" s="433">
        <v>18</v>
      </c>
      <c r="J284" s="435">
        <f t="shared" si="33"/>
        <v>30</v>
      </c>
      <c r="K284" s="435">
        <f t="shared" si="34"/>
        <v>18</v>
      </c>
      <c r="L284" s="930"/>
      <c r="M284" s="931"/>
      <c r="N284" s="931"/>
      <c r="O284" s="932"/>
      <c r="Q284" s="377" t="s">
        <v>704</v>
      </c>
      <c r="R284" s="20"/>
      <c r="S284" s="20"/>
      <c r="T284" s="20"/>
      <c r="U284" s="20"/>
      <c r="V284" s="20"/>
      <c r="W284" s="20"/>
      <c r="X284" s="20"/>
      <c r="Y284" s="20"/>
      <c r="Z284" s="20"/>
      <c r="AA284" s="20"/>
      <c r="AB284" s="20"/>
      <c r="AC284" s="20"/>
      <c r="AD284" s="20" t="s">
        <v>1600</v>
      </c>
      <c r="AE284" s="20"/>
      <c r="AF284" s="10"/>
      <c r="AG284" s="21"/>
    </row>
    <row r="285" spans="1:33" ht="16.5" customHeight="1" thickBot="1" x14ac:dyDescent="0.25">
      <c r="A285" s="372">
        <v>16</v>
      </c>
      <c r="B285" s="130" t="s">
        <v>1118</v>
      </c>
      <c r="C285" s="432">
        <v>30</v>
      </c>
      <c r="D285" s="432">
        <v>4</v>
      </c>
      <c r="E285" s="432">
        <v>4</v>
      </c>
      <c r="F285" s="432">
        <v>22</v>
      </c>
      <c r="G285" s="432">
        <v>29</v>
      </c>
      <c r="H285" s="432">
        <v>75</v>
      </c>
      <c r="I285" s="434">
        <v>12</v>
      </c>
      <c r="J285" s="435">
        <f t="shared" si="33"/>
        <v>30</v>
      </c>
      <c r="K285" s="435">
        <f t="shared" si="34"/>
        <v>12</v>
      </c>
      <c r="L285" s="933"/>
      <c r="M285" s="934"/>
      <c r="N285" s="934"/>
      <c r="O285" s="935"/>
      <c r="Q285" s="378" t="s">
        <v>547</v>
      </c>
      <c r="R285" s="23"/>
      <c r="S285" s="23"/>
      <c r="T285" s="23"/>
      <c r="U285" s="23"/>
      <c r="V285" s="23"/>
      <c r="W285" s="23"/>
      <c r="X285" s="23"/>
      <c r="Y285" s="23"/>
      <c r="Z285" s="23"/>
      <c r="AA285" s="23"/>
      <c r="AB285" s="23"/>
      <c r="AC285" s="23"/>
      <c r="AD285" s="23" t="s">
        <v>1210</v>
      </c>
      <c r="AE285" s="23"/>
      <c r="AF285" s="23"/>
      <c r="AG285" s="15"/>
    </row>
    <row r="286" spans="1:33" ht="16.5" customHeight="1" x14ac:dyDescent="0.2">
      <c r="C286" s="435">
        <f t="shared" ref="C286:I286" si="39">SUM(C270:C285)</f>
        <v>480</v>
      </c>
      <c r="D286" s="435">
        <f t="shared" si="39"/>
        <v>189</v>
      </c>
      <c r="E286" s="435">
        <f t="shared" si="39"/>
        <v>102</v>
      </c>
      <c r="F286" s="435">
        <f t="shared" si="39"/>
        <v>189</v>
      </c>
      <c r="G286" s="435">
        <f t="shared" si="39"/>
        <v>815</v>
      </c>
      <c r="H286" s="435">
        <f t="shared" si="39"/>
        <v>826</v>
      </c>
      <c r="I286" s="435">
        <f t="shared" si="39"/>
        <v>480</v>
      </c>
      <c r="J286" s="435">
        <f t="shared" si="33"/>
        <v>480</v>
      </c>
      <c r="K286" s="435">
        <f t="shared" si="34"/>
        <v>480</v>
      </c>
    </row>
    <row r="287" spans="1:33" ht="16.5" customHeight="1" thickBot="1" x14ac:dyDescent="0.25"/>
    <row r="288" spans="1:33" ht="16.5" customHeight="1" thickBot="1" x14ac:dyDescent="0.25">
      <c r="A288" s="1043" t="s">
        <v>126</v>
      </c>
      <c r="B288" s="1044"/>
      <c r="C288" s="1044"/>
      <c r="D288" s="1044"/>
      <c r="E288" s="1044"/>
      <c r="F288" s="1045"/>
      <c r="G288" s="1040" t="s">
        <v>114</v>
      </c>
      <c r="H288" s="1041"/>
      <c r="I288" s="1042"/>
      <c r="L288" s="945" t="s">
        <v>495</v>
      </c>
      <c r="M288" s="946"/>
      <c r="N288" s="946"/>
      <c r="O288" s="947"/>
    </row>
    <row r="289" spans="1:30" ht="16.5" customHeight="1" thickBot="1" x14ac:dyDescent="0.25">
      <c r="A289" s="373" t="s">
        <v>496</v>
      </c>
      <c r="B289" s="227" t="s">
        <v>497</v>
      </c>
      <c r="C289" s="374" t="s">
        <v>498</v>
      </c>
      <c r="D289" s="374" t="s">
        <v>499</v>
      </c>
      <c r="E289" s="374" t="s">
        <v>500</v>
      </c>
      <c r="F289" s="374" t="s">
        <v>501</v>
      </c>
      <c r="G289" s="375" t="s">
        <v>502</v>
      </c>
      <c r="H289" s="375" t="s">
        <v>503</v>
      </c>
      <c r="I289" s="376" t="s">
        <v>504</v>
      </c>
      <c r="L289" s="1063"/>
      <c r="M289" s="1064"/>
      <c r="N289" s="1064"/>
      <c r="O289" s="1065"/>
      <c r="Q289" s="24" t="s">
        <v>115</v>
      </c>
      <c r="R289" s="379" t="s">
        <v>499</v>
      </c>
      <c r="S289" s="379"/>
      <c r="T289" s="379"/>
      <c r="U289" s="379"/>
      <c r="V289" s="379"/>
      <c r="W289" s="379"/>
      <c r="X289" s="379"/>
      <c r="Y289" s="380"/>
    </row>
    <row r="290" spans="1:30" ht="16.5" customHeight="1" x14ac:dyDescent="0.2">
      <c r="A290" s="441">
        <v>1</v>
      </c>
      <c r="B290" s="53" t="s">
        <v>127</v>
      </c>
      <c r="C290" s="46"/>
      <c r="D290" s="46"/>
      <c r="E290" s="46"/>
      <c r="F290" s="46"/>
      <c r="G290" s="46"/>
      <c r="H290" s="46"/>
      <c r="I290" s="436"/>
      <c r="J290" s="435">
        <f t="shared" si="33"/>
        <v>0</v>
      </c>
      <c r="K290" s="435">
        <f t="shared" si="34"/>
        <v>0</v>
      </c>
      <c r="L290" s="927" t="s">
        <v>528</v>
      </c>
      <c r="M290" s="928"/>
      <c r="N290" s="928"/>
      <c r="O290" s="929"/>
      <c r="Q290" s="377" t="s">
        <v>499</v>
      </c>
      <c r="R290" s="10"/>
      <c r="S290" s="20"/>
      <c r="T290" s="20" t="s">
        <v>532</v>
      </c>
      <c r="U290" s="20"/>
      <c r="V290" s="20"/>
      <c r="W290" s="20"/>
      <c r="X290" s="20"/>
      <c r="Y290" s="21"/>
    </row>
    <row r="291" spans="1:30" ht="16.5" customHeight="1" x14ac:dyDescent="0.2">
      <c r="A291" s="370" t="s">
        <v>521</v>
      </c>
      <c r="B291" s="54"/>
      <c r="C291" s="431"/>
      <c r="D291" s="431"/>
      <c r="E291" s="431"/>
      <c r="F291" s="431"/>
      <c r="G291" s="431"/>
      <c r="H291" s="431"/>
      <c r="I291" s="433"/>
      <c r="J291" s="435">
        <f t="shared" si="33"/>
        <v>0</v>
      </c>
      <c r="K291" s="435">
        <f t="shared" si="34"/>
        <v>0</v>
      </c>
      <c r="L291" s="930"/>
      <c r="M291" s="931"/>
      <c r="N291" s="931"/>
      <c r="O291" s="932"/>
      <c r="Q291" s="377"/>
      <c r="R291" s="20"/>
      <c r="S291" s="10"/>
      <c r="T291" s="20"/>
      <c r="U291" s="20"/>
      <c r="V291" s="20"/>
      <c r="W291" s="20"/>
      <c r="X291" s="20"/>
      <c r="Y291" s="21"/>
    </row>
    <row r="292" spans="1:30" ht="16.5" customHeight="1" x14ac:dyDescent="0.2">
      <c r="A292" s="370" t="s">
        <v>521</v>
      </c>
      <c r="B292" s="54"/>
      <c r="C292" s="431"/>
      <c r="D292" s="431"/>
      <c r="E292" s="431"/>
      <c r="F292" s="431"/>
      <c r="G292" s="431"/>
      <c r="H292" s="431"/>
      <c r="I292" s="433"/>
      <c r="J292" s="435">
        <f t="shared" si="33"/>
        <v>0</v>
      </c>
      <c r="K292" s="435">
        <f t="shared" si="34"/>
        <v>0</v>
      </c>
      <c r="L292" s="930"/>
      <c r="M292" s="931"/>
      <c r="N292" s="931"/>
      <c r="O292" s="932"/>
      <c r="Q292" s="377"/>
      <c r="R292" s="20"/>
      <c r="S292" s="20"/>
      <c r="T292" s="10"/>
      <c r="U292" s="20"/>
      <c r="V292" s="20" t="s">
        <v>532</v>
      </c>
      <c r="W292" s="20" t="s">
        <v>532</v>
      </c>
      <c r="X292" s="20"/>
      <c r="Y292" s="21"/>
    </row>
    <row r="293" spans="1:30" ht="16.5" customHeight="1" x14ac:dyDescent="0.2">
      <c r="A293" s="370" t="s">
        <v>521</v>
      </c>
      <c r="B293" s="54"/>
      <c r="C293" s="431"/>
      <c r="D293" s="431"/>
      <c r="E293" s="431"/>
      <c r="F293" s="431"/>
      <c r="G293" s="431"/>
      <c r="H293" s="431"/>
      <c r="I293" s="433"/>
      <c r="J293" s="435">
        <f t="shared" si="33"/>
        <v>0</v>
      </c>
      <c r="K293" s="435">
        <f t="shared" si="34"/>
        <v>0</v>
      </c>
      <c r="L293" s="930"/>
      <c r="M293" s="931"/>
      <c r="N293" s="931"/>
      <c r="O293" s="932"/>
      <c r="Q293" s="377"/>
      <c r="R293" s="20"/>
      <c r="S293" s="20"/>
      <c r="T293" s="20" t="s">
        <v>532</v>
      </c>
      <c r="U293" s="10"/>
      <c r="V293" s="20"/>
      <c r="W293" s="20"/>
      <c r="X293" s="20"/>
      <c r="Y293" s="21"/>
    </row>
    <row r="294" spans="1:30" ht="16.5" customHeight="1" x14ac:dyDescent="0.2">
      <c r="A294" s="370" t="s">
        <v>521</v>
      </c>
      <c r="B294" s="54"/>
      <c r="C294" s="431"/>
      <c r="D294" s="431"/>
      <c r="E294" s="431"/>
      <c r="F294" s="431"/>
      <c r="G294" s="431"/>
      <c r="H294" s="431"/>
      <c r="I294" s="433"/>
      <c r="J294" s="435">
        <f t="shared" si="33"/>
        <v>0</v>
      </c>
      <c r="K294" s="435">
        <f t="shared" si="34"/>
        <v>0</v>
      </c>
      <c r="L294" s="930"/>
      <c r="M294" s="931"/>
      <c r="N294" s="931"/>
      <c r="O294" s="932"/>
      <c r="Q294" s="377"/>
      <c r="R294" s="20"/>
      <c r="S294" s="20"/>
      <c r="T294" s="20"/>
      <c r="U294" s="20"/>
      <c r="V294" s="10"/>
      <c r="W294" s="20"/>
      <c r="X294" s="20"/>
      <c r="Y294" s="21"/>
    </row>
    <row r="295" spans="1:30" ht="16.5" customHeight="1" x14ac:dyDescent="0.2">
      <c r="A295" s="370" t="s">
        <v>521</v>
      </c>
      <c r="B295" s="54"/>
      <c r="C295" s="431"/>
      <c r="D295" s="431"/>
      <c r="E295" s="431"/>
      <c r="F295" s="431"/>
      <c r="G295" s="431"/>
      <c r="H295" s="431"/>
      <c r="I295" s="433"/>
      <c r="J295" s="435">
        <f t="shared" si="33"/>
        <v>0</v>
      </c>
      <c r="K295" s="435">
        <f t="shared" si="34"/>
        <v>0</v>
      </c>
      <c r="L295" s="930"/>
      <c r="M295" s="931"/>
      <c r="N295" s="931"/>
      <c r="O295" s="932"/>
      <c r="Q295" s="377"/>
      <c r="R295" s="20"/>
      <c r="S295" s="20"/>
      <c r="T295" s="20" t="s">
        <v>532</v>
      </c>
      <c r="U295" s="20"/>
      <c r="V295" s="20"/>
      <c r="W295" s="10"/>
      <c r="X295" s="20"/>
      <c r="Y295" s="21"/>
    </row>
    <row r="296" spans="1:30" ht="16.5" customHeight="1" x14ac:dyDescent="0.2">
      <c r="A296" s="370" t="s">
        <v>521</v>
      </c>
      <c r="B296" s="54"/>
      <c r="C296" s="431"/>
      <c r="D296" s="431"/>
      <c r="E296" s="431"/>
      <c r="F296" s="431"/>
      <c r="G296" s="431"/>
      <c r="H296" s="431"/>
      <c r="I296" s="433"/>
      <c r="J296" s="435">
        <f t="shared" si="33"/>
        <v>0</v>
      </c>
      <c r="K296" s="435">
        <f t="shared" si="34"/>
        <v>0</v>
      </c>
      <c r="L296" s="930"/>
      <c r="M296" s="931"/>
      <c r="N296" s="931"/>
      <c r="O296" s="932"/>
      <c r="Q296" s="377"/>
      <c r="R296" s="20"/>
      <c r="S296" s="20"/>
      <c r="T296" s="20"/>
      <c r="U296" s="20"/>
      <c r="V296" s="20"/>
      <c r="W296" s="20" t="s">
        <v>532</v>
      </c>
      <c r="X296" s="10"/>
      <c r="Y296" s="21"/>
    </row>
    <row r="297" spans="1:30" ht="16.5" customHeight="1" thickBot="1" x14ac:dyDescent="0.25">
      <c r="A297" s="372" t="s">
        <v>521</v>
      </c>
      <c r="B297" s="55"/>
      <c r="C297" s="432"/>
      <c r="D297" s="432"/>
      <c r="E297" s="432"/>
      <c r="F297" s="432"/>
      <c r="G297" s="432"/>
      <c r="H297" s="432"/>
      <c r="I297" s="434"/>
      <c r="J297" s="435">
        <f t="shared" si="33"/>
        <v>0</v>
      </c>
      <c r="K297" s="435">
        <f t="shared" si="34"/>
        <v>0</v>
      </c>
      <c r="L297" s="933"/>
      <c r="M297" s="934"/>
      <c r="N297" s="934"/>
      <c r="O297" s="935"/>
      <c r="Q297" s="378"/>
      <c r="R297" s="23"/>
      <c r="S297" s="23"/>
      <c r="T297" s="23"/>
      <c r="U297" s="23"/>
      <c r="V297" s="23"/>
      <c r="W297" s="23"/>
      <c r="X297" s="23"/>
      <c r="Y297" s="15"/>
    </row>
    <row r="298" spans="1:30" ht="16.5" customHeight="1" x14ac:dyDescent="0.2">
      <c r="C298" s="435">
        <f t="shared" ref="C298:I298" si="40">SUM(C290:C297)</f>
        <v>0</v>
      </c>
      <c r="D298" s="435">
        <f t="shared" si="40"/>
        <v>0</v>
      </c>
      <c r="E298" s="435">
        <f t="shared" si="40"/>
        <v>0</v>
      </c>
      <c r="F298" s="435">
        <f t="shared" si="40"/>
        <v>0</v>
      </c>
      <c r="G298" s="435">
        <f t="shared" si="40"/>
        <v>0</v>
      </c>
      <c r="H298" s="435">
        <f t="shared" si="40"/>
        <v>0</v>
      </c>
      <c r="I298" s="435">
        <f t="shared" si="40"/>
        <v>0</v>
      </c>
      <c r="J298" s="435">
        <f t="shared" si="33"/>
        <v>0</v>
      </c>
      <c r="K298" s="435">
        <f t="shared" si="34"/>
        <v>0</v>
      </c>
    </row>
    <row r="299" spans="1:30" ht="16.5" customHeight="1" thickBot="1" x14ac:dyDescent="0.25"/>
    <row r="300" spans="1:30" ht="16.5" customHeight="1" thickBot="1" x14ac:dyDescent="0.25">
      <c r="A300" s="1207" t="s">
        <v>493</v>
      </c>
      <c r="B300" s="1208"/>
      <c r="C300" s="1208"/>
      <c r="D300" s="1208"/>
      <c r="E300" s="1208"/>
      <c r="F300" s="1209"/>
      <c r="G300" s="1204" t="s">
        <v>114</v>
      </c>
      <c r="H300" s="1205"/>
      <c r="I300" s="1206"/>
      <c r="L300" s="945" t="s">
        <v>495</v>
      </c>
      <c r="M300" s="946"/>
      <c r="N300" s="946"/>
      <c r="O300" s="947"/>
    </row>
    <row r="301" spans="1:30" ht="16.5" customHeight="1" thickBot="1" x14ac:dyDescent="0.25">
      <c r="A301" s="449" t="s">
        <v>496</v>
      </c>
      <c r="B301" s="450" t="s">
        <v>497</v>
      </c>
      <c r="C301" s="451" t="s">
        <v>498</v>
      </c>
      <c r="D301" s="451" t="s">
        <v>499</v>
      </c>
      <c r="E301" s="451" t="s">
        <v>500</v>
      </c>
      <c r="F301" s="451" t="s">
        <v>501</v>
      </c>
      <c r="G301" s="452" t="s">
        <v>502</v>
      </c>
      <c r="H301" s="452" t="s">
        <v>503</v>
      </c>
      <c r="I301" s="453" t="s">
        <v>504</v>
      </c>
      <c r="L301" s="1063"/>
      <c r="M301" s="1064"/>
      <c r="N301" s="1064"/>
      <c r="O301" s="1065"/>
      <c r="Q301" s="24" t="s">
        <v>115</v>
      </c>
      <c r="R301" s="396" t="s">
        <v>1590</v>
      </c>
      <c r="S301" s="396" t="s">
        <v>506</v>
      </c>
      <c r="T301" s="396" t="s">
        <v>716</v>
      </c>
      <c r="U301" s="396" t="s">
        <v>901</v>
      </c>
      <c r="V301" s="396" t="s">
        <v>564</v>
      </c>
      <c r="W301" s="396" t="s">
        <v>1004</v>
      </c>
      <c r="X301" s="396" t="s">
        <v>1772</v>
      </c>
      <c r="Y301" s="396" t="s">
        <v>848</v>
      </c>
      <c r="Z301" s="396" t="s">
        <v>514</v>
      </c>
      <c r="AA301" s="396" t="s">
        <v>591</v>
      </c>
      <c r="AB301" s="396" t="s">
        <v>1774</v>
      </c>
      <c r="AC301" s="396" t="s">
        <v>517</v>
      </c>
      <c r="AD301" s="397" t="s">
        <v>177</v>
      </c>
    </row>
    <row r="302" spans="1:30" ht="16.5" customHeight="1" x14ac:dyDescent="0.2">
      <c r="A302" s="475">
        <v>1</v>
      </c>
      <c r="B302" s="126" t="s">
        <v>93</v>
      </c>
      <c r="C302" s="430"/>
      <c r="D302" s="430"/>
      <c r="E302" s="430"/>
      <c r="F302" s="430"/>
      <c r="G302" s="430"/>
      <c r="H302" s="430"/>
      <c r="I302" s="128"/>
      <c r="J302" s="435">
        <f t="shared" si="33"/>
        <v>0</v>
      </c>
      <c r="K302" s="435">
        <f t="shared" si="34"/>
        <v>0</v>
      </c>
      <c r="L302" s="927" t="s">
        <v>528</v>
      </c>
      <c r="M302" s="928"/>
      <c r="N302" s="928"/>
      <c r="O302" s="929"/>
      <c r="Q302" s="339" t="s">
        <v>1590</v>
      </c>
      <c r="R302" s="10"/>
      <c r="S302" s="20"/>
      <c r="T302" s="20" t="s">
        <v>532</v>
      </c>
      <c r="U302" s="20"/>
      <c r="V302" s="20"/>
      <c r="W302" s="20"/>
      <c r="X302" s="20"/>
      <c r="Y302" s="20"/>
      <c r="Z302" s="20"/>
      <c r="AA302" s="20"/>
      <c r="AB302" s="20"/>
      <c r="AC302" s="20"/>
      <c r="AD302" s="21"/>
    </row>
    <row r="303" spans="1:30" ht="16.5" customHeight="1" x14ac:dyDescent="0.2">
      <c r="A303" s="246">
        <v>2</v>
      </c>
      <c r="B303" s="129" t="s">
        <v>36</v>
      </c>
      <c r="C303" s="431"/>
      <c r="D303" s="431"/>
      <c r="E303" s="431"/>
      <c r="F303" s="431"/>
      <c r="G303" s="431"/>
      <c r="H303" s="431"/>
      <c r="I303" s="433"/>
      <c r="J303" s="435">
        <f t="shared" si="33"/>
        <v>0</v>
      </c>
      <c r="K303" s="435">
        <f t="shared" si="34"/>
        <v>0</v>
      </c>
      <c r="L303" s="930"/>
      <c r="M303" s="931"/>
      <c r="N303" s="931"/>
      <c r="O303" s="932"/>
      <c r="Q303" s="339" t="s">
        <v>506</v>
      </c>
      <c r="R303" s="20"/>
      <c r="S303" s="10"/>
      <c r="T303" s="20"/>
      <c r="U303" s="20"/>
      <c r="V303" s="20"/>
      <c r="W303" s="20"/>
      <c r="X303" s="20"/>
      <c r="Y303" s="20"/>
      <c r="Z303" s="20"/>
      <c r="AA303" s="20"/>
      <c r="AB303" s="20"/>
      <c r="AC303" s="20"/>
      <c r="AD303" s="21"/>
    </row>
    <row r="304" spans="1:30" ht="16.5" customHeight="1" x14ac:dyDescent="0.2">
      <c r="A304" s="246" t="s">
        <v>521</v>
      </c>
      <c r="B304" s="129" t="s">
        <v>534</v>
      </c>
      <c r="C304" s="431"/>
      <c r="D304" s="431"/>
      <c r="E304" s="431"/>
      <c r="F304" s="431"/>
      <c r="G304" s="431"/>
      <c r="H304" s="431"/>
      <c r="I304" s="433"/>
      <c r="J304" s="435">
        <f t="shared" si="33"/>
        <v>0</v>
      </c>
      <c r="K304" s="435">
        <f t="shared" si="34"/>
        <v>0</v>
      </c>
      <c r="L304" s="930"/>
      <c r="M304" s="931"/>
      <c r="N304" s="931"/>
      <c r="O304" s="932"/>
      <c r="Q304" s="339" t="s">
        <v>716</v>
      </c>
      <c r="R304" s="20"/>
      <c r="S304" s="20"/>
      <c r="T304" s="10"/>
      <c r="U304" s="20"/>
      <c r="V304" s="20" t="s">
        <v>532</v>
      </c>
      <c r="W304" s="20" t="s">
        <v>532</v>
      </c>
      <c r="X304" s="20"/>
      <c r="Y304" s="20"/>
      <c r="Z304" s="20"/>
      <c r="AA304" s="20"/>
      <c r="AB304" s="20"/>
      <c r="AC304" s="20"/>
      <c r="AD304" s="21"/>
    </row>
    <row r="305" spans="1:30" ht="16.5" customHeight="1" x14ac:dyDescent="0.2">
      <c r="A305" s="246" t="s">
        <v>521</v>
      </c>
      <c r="B305" s="129" t="s">
        <v>674</v>
      </c>
      <c r="C305" s="431"/>
      <c r="D305" s="431"/>
      <c r="E305" s="431"/>
      <c r="F305" s="431"/>
      <c r="G305" s="431"/>
      <c r="H305" s="431"/>
      <c r="I305" s="433"/>
      <c r="J305" s="435">
        <f t="shared" si="33"/>
        <v>0</v>
      </c>
      <c r="K305" s="435">
        <f t="shared" si="34"/>
        <v>0</v>
      </c>
      <c r="L305" s="930"/>
      <c r="M305" s="931"/>
      <c r="N305" s="931"/>
      <c r="O305" s="932"/>
      <c r="Q305" s="339" t="s">
        <v>901</v>
      </c>
      <c r="R305" s="20"/>
      <c r="S305" s="20"/>
      <c r="T305" s="20" t="s">
        <v>532</v>
      </c>
      <c r="U305" s="10"/>
      <c r="V305" s="20"/>
      <c r="W305" s="20"/>
      <c r="X305" s="20"/>
      <c r="Y305" s="20"/>
      <c r="Z305" s="20"/>
      <c r="AA305" s="20"/>
      <c r="AB305" s="20"/>
      <c r="AC305" s="20"/>
      <c r="AD305" s="21"/>
    </row>
    <row r="306" spans="1:30" ht="16.5" customHeight="1" x14ac:dyDescent="0.2">
      <c r="A306" s="246" t="s">
        <v>521</v>
      </c>
      <c r="B306" s="129" t="s">
        <v>89</v>
      </c>
      <c r="C306" s="431"/>
      <c r="D306" s="431"/>
      <c r="E306" s="431"/>
      <c r="F306" s="431"/>
      <c r="G306" s="431"/>
      <c r="H306" s="431"/>
      <c r="I306" s="433"/>
      <c r="J306" s="435">
        <f t="shared" si="33"/>
        <v>0</v>
      </c>
      <c r="K306" s="435">
        <f t="shared" si="34"/>
        <v>0</v>
      </c>
      <c r="L306" s="930"/>
      <c r="M306" s="931"/>
      <c r="N306" s="931"/>
      <c r="O306" s="932"/>
      <c r="Q306" s="339" t="s">
        <v>564</v>
      </c>
      <c r="R306" s="20"/>
      <c r="S306" s="20"/>
      <c r="T306" s="20"/>
      <c r="U306" s="20"/>
      <c r="V306" s="10"/>
      <c r="W306" s="20"/>
      <c r="X306" s="20"/>
      <c r="Y306" s="20"/>
      <c r="Z306" s="20"/>
      <c r="AA306" s="20"/>
      <c r="AB306" s="20"/>
      <c r="AC306" s="20"/>
      <c r="AD306" s="21"/>
    </row>
    <row r="307" spans="1:30" ht="16.5" customHeight="1" x14ac:dyDescent="0.2">
      <c r="A307" s="246" t="s">
        <v>521</v>
      </c>
      <c r="B307" s="129" t="s">
        <v>90</v>
      </c>
      <c r="C307" s="431"/>
      <c r="D307" s="431"/>
      <c r="E307" s="431"/>
      <c r="F307" s="431"/>
      <c r="G307" s="431"/>
      <c r="H307" s="431"/>
      <c r="I307" s="433"/>
      <c r="J307" s="435">
        <f t="shared" si="33"/>
        <v>0</v>
      </c>
      <c r="K307" s="435">
        <f t="shared" si="34"/>
        <v>0</v>
      </c>
      <c r="L307" s="930"/>
      <c r="M307" s="931"/>
      <c r="N307" s="931"/>
      <c r="O307" s="932"/>
      <c r="Q307" s="339" t="s">
        <v>1004</v>
      </c>
      <c r="R307" s="20"/>
      <c r="S307" s="20"/>
      <c r="T307" s="20" t="s">
        <v>532</v>
      </c>
      <c r="U307" s="20"/>
      <c r="V307" s="20"/>
      <c r="W307" s="10"/>
      <c r="X307" s="20"/>
      <c r="Y307" s="20"/>
      <c r="Z307" s="20"/>
      <c r="AA307" s="20"/>
      <c r="AB307" s="20"/>
      <c r="AC307" s="20"/>
      <c r="AD307" s="21"/>
    </row>
    <row r="308" spans="1:30" ht="16.5" customHeight="1" x14ac:dyDescent="0.2">
      <c r="A308" s="246" t="s">
        <v>521</v>
      </c>
      <c r="B308" s="129" t="s">
        <v>1002</v>
      </c>
      <c r="C308" s="431"/>
      <c r="D308" s="431"/>
      <c r="E308" s="431"/>
      <c r="F308" s="431"/>
      <c r="G308" s="431"/>
      <c r="H308" s="431"/>
      <c r="I308" s="433"/>
      <c r="J308" s="435">
        <f t="shared" si="33"/>
        <v>0</v>
      </c>
      <c r="K308" s="435">
        <f t="shared" si="34"/>
        <v>0</v>
      </c>
      <c r="L308" s="930"/>
      <c r="M308" s="931"/>
      <c r="N308" s="931"/>
      <c r="O308" s="932"/>
      <c r="Q308" s="339" t="s">
        <v>1772</v>
      </c>
      <c r="R308" s="20"/>
      <c r="S308" s="20"/>
      <c r="T308" s="20"/>
      <c r="U308" s="20"/>
      <c r="V308" s="20"/>
      <c r="W308" s="20" t="s">
        <v>532</v>
      </c>
      <c r="X308" s="10"/>
      <c r="Y308" s="20"/>
      <c r="Z308" s="20"/>
      <c r="AA308" s="20"/>
      <c r="AB308" s="20"/>
      <c r="AC308" s="20"/>
      <c r="AD308" s="21"/>
    </row>
    <row r="309" spans="1:30" ht="16.5" customHeight="1" x14ac:dyDescent="0.2">
      <c r="A309" s="246" t="s">
        <v>521</v>
      </c>
      <c r="B309" s="129" t="s">
        <v>91</v>
      </c>
      <c r="C309" s="431"/>
      <c r="D309" s="431"/>
      <c r="E309" s="431"/>
      <c r="F309" s="431"/>
      <c r="G309" s="431"/>
      <c r="H309" s="431"/>
      <c r="I309" s="433"/>
      <c r="J309" s="435">
        <f t="shared" si="33"/>
        <v>0</v>
      </c>
      <c r="K309" s="435">
        <f t="shared" si="34"/>
        <v>0</v>
      </c>
      <c r="L309" s="930"/>
      <c r="M309" s="931"/>
      <c r="N309" s="931"/>
      <c r="O309" s="932"/>
      <c r="Q309" s="339" t="s">
        <v>848</v>
      </c>
      <c r="R309" s="20"/>
      <c r="S309" s="20"/>
      <c r="T309" s="20"/>
      <c r="U309" s="20"/>
      <c r="V309" s="20"/>
      <c r="W309" s="20"/>
      <c r="X309" s="20"/>
      <c r="Y309" s="10"/>
      <c r="Z309" s="20"/>
      <c r="AA309" s="20" t="s">
        <v>532</v>
      </c>
      <c r="AB309" s="20" t="s">
        <v>532</v>
      </c>
      <c r="AC309" s="20"/>
      <c r="AD309" s="21"/>
    </row>
    <row r="310" spans="1:30" ht="16.5" customHeight="1" x14ac:dyDescent="0.2">
      <c r="A310" s="246" t="s">
        <v>521</v>
      </c>
      <c r="B310" s="129" t="s">
        <v>1633</v>
      </c>
      <c r="C310" s="431"/>
      <c r="D310" s="431"/>
      <c r="E310" s="431"/>
      <c r="F310" s="431"/>
      <c r="G310" s="431"/>
      <c r="H310" s="431"/>
      <c r="I310" s="433"/>
      <c r="J310" s="435">
        <f t="shared" ref="J310:J315" si="41">D310+E310+F310</f>
        <v>0</v>
      </c>
      <c r="K310" s="435">
        <f t="shared" ref="K310:K315" si="42">D310*2+E310</f>
        <v>0</v>
      </c>
      <c r="L310" s="930"/>
      <c r="M310" s="931"/>
      <c r="N310" s="931"/>
      <c r="O310" s="932"/>
      <c r="Q310" s="339" t="s">
        <v>514</v>
      </c>
      <c r="R310" s="20"/>
      <c r="S310" s="20"/>
      <c r="T310" s="20"/>
      <c r="U310" s="20"/>
      <c r="V310" s="20"/>
      <c r="W310" s="20"/>
      <c r="X310" s="20"/>
      <c r="Y310" s="20" t="s">
        <v>532</v>
      </c>
      <c r="Z310" s="10"/>
      <c r="AA310" s="20"/>
      <c r="AB310" s="20"/>
      <c r="AC310" s="20"/>
      <c r="AD310" s="21"/>
    </row>
    <row r="311" spans="1:30" ht="16.5" customHeight="1" x14ac:dyDescent="0.2">
      <c r="A311" s="246" t="s">
        <v>521</v>
      </c>
      <c r="B311" s="129" t="s">
        <v>128</v>
      </c>
      <c r="C311" s="431"/>
      <c r="D311" s="431"/>
      <c r="E311" s="431"/>
      <c r="F311" s="431"/>
      <c r="G311" s="431"/>
      <c r="H311" s="431"/>
      <c r="I311" s="433"/>
      <c r="J311" s="435">
        <f t="shared" si="41"/>
        <v>0</v>
      </c>
      <c r="K311" s="435">
        <f t="shared" si="42"/>
        <v>0</v>
      </c>
      <c r="L311" s="930"/>
      <c r="M311" s="931"/>
      <c r="N311" s="931"/>
      <c r="O311" s="932"/>
      <c r="Q311" s="339" t="s">
        <v>591</v>
      </c>
      <c r="R311" s="20"/>
      <c r="S311" s="20"/>
      <c r="T311" s="20"/>
      <c r="U311" s="20"/>
      <c r="V311" s="20"/>
      <c r="W311" s="20"/>
      <c r="X311" s="20"/>
      <c r="Y311" s="20"/>
      <c r="Z311" s="20"/>
      <c r="AA311" s="10"/>
      <c r="AB311" s="20"/>
      <c r="AC311" s="20"/>
      <c r="AD311" s="21"/>
    </row>
    <row r="312" spans="1:30" ht="16.5" customHeight="1" x14ac:dyDescent="0.2">
      <c r="A312" s="246" t="s">
        <v>521</v>
      </c>
      <c r="B312" s="129" t="s">
        <v>856</v>
      </c>
      <c r="C312" s="431"/>
      <c r="D312" s="431"/>
      <c r="E312" s="431"/>
      <c r="F312" s="431"/>
      <c r="G312" s="431"/>
      <c r="H312" s="431"/>
      <c r="I312" s="433"/>
      <c r="J312" s="435">
        <f t="shared" si="41"/>
        <v>0</v>
      </c>
      <c r="K312" s="435">
        <f t="shared" si="42"/>
        <v>0</v>
      </c>
      <c r="L312" s="930"/>
      <c r="M312" s="931"/>
      <c r="N312" s="931"/>
      <c r="O312" s="932"/>
      <c r="Q312" s="339" t="s">
        <v>1774</v>
      </c>
      <c r="R312" s="20"/>
      <c r="S312" s="20"/>
      <c r="T312" s="20"/>
      <c r="U312" s="20"/>
      <c r="V312" s="20"/>
      <c r="W312" s="20"/>
      <c r="X312" s="20"/>
      <c r="Y312" s="20" t="s">
        <v>532</v>
      </c>
      <c r="Z312" s="20"/>
      <c r="AA312" s="20"/>
      <c r="AB312" s="10"/>
      <c r="AC312" s="20"/>
      <c r="AD312" s="21"/>
    </row>
    <row r="313" spans="1:30" ht="16.5" customHeight="1" x14ac:dyDescent="0.2">
      <c r="A313" s="246" t="s">
        <v>521</v>
      </c>
      <c r="B313" s="129" t="s">
        <v>92</v>
      </c>
      <c r="C313" s="431"/>
      <c r="D313" s="431"/>
      <c r="E313" s="431"/>
      <c r="F313" s="431"/>
      <c r="G313" s="431"/>
      <c r="H313" s="431"/>
      <c r="I313" s="433"/>
      <c r="J313" s="435">
        <f t="shared" si="41"/>
        <v>0</v>
      </c>
      <c r="K313" s="435">
        <f t="shared" si="42"/>
        <v>0</v>
      </c>
      <c r="L313" s="930"/>
      <c r="M313" s="931"/>
      <c r="N313" s="931"/>
      <c r="O313" s="932"/>
      <c r="Q313" s="339" t="s">
        <v>517</v>
      </c>
      <c r="R313" s="20"/>
      <c r="S313" s="20"/>
      <c r="T313" s="20"/>
      <c r="U313" s="20"/>
      <c r="V313" s="20"/>
      <c r="W313" s="20"/>
      <c r="X313" s="20"/>
      <c r="Y313" s="20"/>
      <c r="Z313" s="20"/>
      <c r="AA313" s="20"/>
      <c r="AB313" s="20" t="s">
        <v>532</v>
      </c>
      <c r="AC313" s="10"/>
      <c r="AD313" s="21"/>
    </row>
    <row r="314" spans="1:30" ht="16.5" customHeight="1" thickBot="1" x14ac:dyDescent="0.25">
      <c r="A314" s="455" t="s">
        <v>521</v>
      </c>
      <c r="B314" s="130" t="s">
        <v>178</v>
      </c>
      <c r="C314" s="432"/>
      <c r="D314" s="432"/>
      <c r="E314" s="432"/>
      <c r="F314" s="432"/>
      <c r="G314" s="432"/>
      <c r="H314" s="432"/>
      <c r="I314" s="434"/>
      <c r="J314" s="435">
        <f t="shared" si="41"/>
        <v>0</v>
      </c>
      <c r="K314" s="435">
        <f t="shared" si="42"/>
        <v>0</v>
      </c>
      <c r="L314" s="933"/>
      <c r="M314" s="934"/>
      <c r="N314" s="934"/>
      <c r="O314" s="935"/>
      <c r="Q314" s="398" t="s">
        <v>177</v>
      </c>
      <c r="R314" s="23"/>
      <c r="S314" s="23"/>
      <c r="T314" s="23"/>
      <c r="U314" s="23"/>
      <c r="V314" s="23"/>
      <c r="W314" s="23"/>
      <c r="X314" s="23"/>
      <c r="Y314" s="23"/>
      <c r="Z314" s="23"/>
      <c r="AA314" s="23"/>
      <c r="AB314" s="23"/>
      <c r="AC314" s="23"/>
      <c r="AD314" s="15"/>
    </row>
    <row r="315" spans="1:30" ht="16.5" customHeight="1" x14ac:dyDescent="0.2">
      <c r="C315" s="435">
        <v>0</v>
      </c>
      <c r="D315" s="435">
        <v>0</v>
      </c>
      <c r="E315" s="435">
        <v>0</v>
      </c>
      <c r="F315" s="435">
        <v>0</v>
      </c>
      <c r="G315" s="435">
        <v>0</v>
      </c>
      <c r="H315" s="435">
        <v>0</v>
      </c>
      <c r="I315" s="435">
        <v>0</v>
      </c>
      <c r="J315" s="435">
        <f t="shared" si="41"/>
        <v>0</v>
      </c>
      <c r="K315" s="435">
        <f t="shared" si="42"/>
        <v>0</v>
      </c>
    </row>
    <row r="316" spans="1:30" ht="16.5" customHeight="1" thickBot="1" x14ac:dyDescent="0.25"/>
    <row r="317" spans="1:30" ht="16.5" customHeight="1" thickBot="1" x14ac:dyDescent="0.25">
      <c r="A317" s="1193" t="s">
        <v>820</v>
      </c>
      <c r="B317" s="1194"/>
      <c r="C317" s="1194"/>
      <c r="D317" s="1194"/>
      <c r="E317" s="1194"/>
      <c r="F317" s="1195"/>
      <c r="G317" s="1190" t="s">
        <v>114</v>
      </c>
      <c r="H317" s="1191"/>
      <c r="I317" s="1192"/>
      <c r="L317" s="945" t="s">
        <v>495</v>
      </c>
      <c r="M317" s="946"/>
      <c r="N317" s="946"/>
      <c r="O317" s="947"/>
    </row>
    <row r="318" spans="1:30" ht="16.5" customHeight="1" thickBot="1" x14ac:dyDescent="0.25">
      <c r="A318" s="456" t="s">
        <v>496</v>
      </c>
      <c r="B318" s="457" t="s">
        <v>497</v>
      </c>
      <c r="C318" s="458" t="s">
        <v>498</v>
      </c>
      <c r="D318" s="458" t="s">
        <v>499</v>
      </c>
      <c r="E318" s="458" t="s">
        <v>500</v>
      </c>
      <c r="F318" s="458" t="s">
        <v>501</v>
      </c>
      <c r="G318" s="459" t="s">
        <v>502</v>
      </c>
      <c r="H318" s="459" t="s">
        <v>503</v>
      </c>
      <c r="I318" s="460" t="s">
        <v>504</v>
      </c>
      <c r="L318" s="1063"/>
      <c r="M318" s="1064"/>
      <c r="N318" s="1064"/>
      <c r="O318" s="1065"/>
      <c r="Q318" s="24" t="s">
        <v>115</v>
      </c>
      <c r="R318" s="399" t="s">
        <v>1196</v>
      </c>
      <c r="S318" s="399" t="s">
        <v>500</v>
      </c>
      <c r="T318" s="399" t="s">
        <v>975</v>
      </c>
      <c r="U318" s="399" t="s">
        <v>1088</v>
      </c>
      <c r="V318" s="399" t="s">
        <v>405</v>
      </c>
      <c r="W318" s="399" t="s">
        <v>1089</v>
      </c>
      <c r="X318" s="399" t="s">
        <v>756</v>
      </c>
      <c r="Y318" s="399" t="s">
        <v>610</v>
      </c>
      <c r="Z318" s="399" t="s">
        <v>1111</v>
      </c>
      <c r="AA318" s="399" t="s">
        <v>570</v>
      </c>
      <c r="AB318" s="399" t="s">
        <v>96</v>
      </c>
      <c r="AC318" s="399" t="s">
        <v>1587</v>
      </c>
      <c r="AD318" s="400" t="s">
        <v>177</v>
      </c>
    </row>
    <row r="319" spans="1:30" ht="16.5" customHeight="1" x14ac:dyDescent="0.2">
      <c r="A319" s="461" t="s">
        <v>521</v>
      </c>
      <c r="B319" s="126" t="s">
        <v>1200</v>
      </c>
      <c r="C319" s="430"/>
      <c r="D319" s="430"/>
      <c r="E319" s="430"/>
      <c r="F319" s="430"/>
      <c r="G319" s="430"/>
      <c r="H319" s="430"/>
      <c r="I319" s="128"/>
      <c r="J319" s="435">
        <f>D319+E319+F319</f>
        <v>0</v>
      </c>
      <c r="K319" s="435">
        <f>D319*2+E319</f>
        <v>0</v>
      </c>
      <c r="L319" s="927" t="s">
        <v>528</v>
      </c>
      <c r="M319" s="928"/>
      <c r="N319" s="928"/>
      <c r="O319" s="929"/>
      <c r="Q319" s="401" t="s">
        <v>1196</v>
      </c>
      <c r="R319" s="10"/>
      <c r="S319" s="20"/>
      <c r="T319" s="20" t="s">
        <v>532</v>
      </c>
      <c r="U319" s="20"/>
      <c r="V319" s="20"/>
      <c r="W319" s="20"/>
      <c r="X319" s="20"/>
      <c r="Y319" s="20"/>
      <c r="Z319" s="20"/>
      <c r="AA319" s="20"/>
      <c r="AB319" s="20"/>
      <c r="AC319" s="20"/>
      <c r="AD319" s="21"/>
    </row>
    <row r="320" spans="1:30" ht="16.5" customHeight="1" x14ac:dyDescent="0.2">
      <c r="A320" s="259" t="s">
        <v>521</v>
      </c>
      <c r="B320" s="129" t="s">
        <v>617</v>
      </c>
      <c r="C320" s="431"/>
      <c r="D320" s="431"/>
      <c r="E320" s="431"/>
      <c r="F320" s="431"/>
      <c r="G320" s="431"/>
      <c r="H320" s="431"/>
      <c r="I320" s="433"/>
      <c r="J320" s="435">
        <f>D320+E320+F320</f>
        <v>0</v>
      </c>
      <c r="K320" s="435">
        <f>D320*2+E320</f>
        <v>0</v>
      </c>
      <c r="L320" s="930"/>
      <c r="M320" s="931"/>
      <c r="N320" s="931"/>
      <c r="O320" s="932"/>
      <c r="Q320" s="401" t="s">
        <v>500</v>
      </c>
      <c r="R320" s="20"/>
      <c r="S320" s="10"/>
      <c r="T320" s="20"/>
      <c r="U320" s="20"/>
      <c r="V320" s="20"/>
      <c r="W320" s="20"/>
      <c r="X320" s="20"/>
      <c r="Y320" s="20"/>
      <c r="Z320" s="20"/>
      <c r="AA320" s="20"/>
      <c r="AB320" s="20"/>
      <c r="AC320" s="20"/>
      <c r="AD320" s="21"/>
    </row>
    <row r="321" spans="1:30" ht="16.5" customHeight="1" x14ac:dyDescent="0.2">
      <c r="A321" s="259" t="s">
        <v>521</v>
      </c>
      <c r="B321" s="129" t="s">
        <v>97</v>
      </c>
      <c r="C321" s="431"/>
      <c r="D321" s="431"/>
      <c r="E321" s="431"/>
      <c r="F321" s="431"/>
      <c r="G321" s="431"/>
      <c r="H321" s="431"/>
      <c r="I321" s="433"/>
      <c r="J321" s="435">
        <f>D321+E321+F321</f>
        <v>0</v>
      </c>
      <c r="K321" s="435">
        <f>D321*2+E321</f>
        <v>0</v>
      </c>
      <c r="L321" s="930"/>
      <c r="M321" s="931"/>
      <c r="N321" s="931"/>
      <c r="O321" s="932"/>
      <c r="Q321" s="401" t="s">
        <v>975</v>
      </c>
      <c r="R321" s="20"/>
      <c r="S321" s="20"/>
      <c r="T321" s="10"/>
      <c r="U321" s="20"/>
      <c r="V321" s="20" t="s">
        <v>532</v>
      </c>
      <c r="W321" s="20" t="s">
        <v>532</v>
      </c>
      <c r="X321" s="20"/>
      <c r="Y321" s="20"/>
      <c r="Z321" s="20"/>
      <c r="AA321" s="20"/>
      <c r="AB321" s="20"/>
      <c r="AC321" s="20"/>
      <c r="AD321" s="21"/>
    </row>
    <row r="322" spans="1:30" ht="16.5" customHeight="1" x14ac:dyDescent="0.2">
      <c r="A322" s="259" t="s">
        <v>521</v>
      </c>
      <c r="B322" s="129" t="s">
        <v>98</v>
      </c>
      <c r="C322" s="431"/>
      <c r="D322" s="431"/>
      <c r="E322" s="431"/>
      <c r="F322" s="431"/>
      <c r="G322" s="431"/>
      <c r="H322" s="431"/>
      <c r="I322" s="433"/>
      <c r="J322" s="435">
        <f t="shared" ref="J322:J331" si="43">D322+E322+F322</f>
        <v>0</v>
      </c>
      <c r="K322" s="435">
        <f t="shared" ref="K322:K331" si="44">D322*2+E322</f>
        <v>0</v>
      </c>
      <c r="L322" s="930"/>
      <c r="M322" s="931"/>
      <c r="N322" s="931"/>
      <c r="O322" s="932"/>
      <c r="Q322" s="401" t="s">
        <v>1088</v>
      </c>
      <c r="R322" s="20"/>
      <c r="S322" s="20"/>
      <c r="T322" s="20" t="s">
        <v>532</v>
      </c>
      <c r="U322" s="10"/>
      <c r="V322" s="20"/>
      <c r="W322" s="20"/>
      <c r="X322" s="20"/>
      <c r="Y322" s="20"/>
      <c r="Z322" s="20"/>
      <c r="AA322" s="20"/>
      <c r="AB322" s="20"/>
      <c r="AC322" s="20"/>
      <c r="AD322" s="21"/>
    </row>
    <row r="323" spans="1:30" ht="16.5" customHeight="1" x14ac:dyDescent="0.2">
      <c r="A323" s="259" t="s">
        <v>521</v>
      </c>
      <c r="B323" s="129" t="s">
        <v>401</v>
      </c>
      <c r="C323" s="431"/>
      <c r="D323" s="431"/>
      <c r="E323" s="431"/>
      <c r="F323" s="431"/>
      <c r="G323" s="431"/>
      <c r="H323" s="431"/>
      <c r="I323" s="433"/>
      <c r="J323" s="435">
        <f t="shared" si="43"/>
        <v>0</v>
      </c>
      <c r="K323" s="435">
        <f t="shared" si="44"/>
        <v>0</v>
      </c>
      <c r="L323" s="930"/>
      <c r="M323" s="931"/>
      <c r="N323" s="931"/>
      <c r="O323" s="932"/>
      <c r="Q323" s="401" t="s">
        <v>405</v>
      </c>
      <c r="R323" s="20"/>
      <c r="S323" s="20"/>
      <c r="T323" s="20"/>
      <c r="U323" s="20"/>
      <c r="V323" s="10"/>
      <c r="W323" s="20"/>
      <c r="X323" s="20"/>
      <c r="Y323" s="20"/>
      <c r="Z323" s="20"/>
      <c r="AA323" s="20"/>
      <c r="AB323" s="20"/>
      <c r="AC323" s="20"/>
      <c r="AD323" s="21"/>
    </row>
    <row r="324" spans="1:30" ht="16.5" customHeight="1" x14ac:dyDescent="0.2">
      <c r="A324" s="259" t="s">
        <v>521</v>
      </c>
      <c r="B324" s="129" t="s">
        <v>1093</v>
      </c>
      <c r="C324" s="431"/>
      <c r="D324" s="431"/>
      <c r="E324" s="431"/>
      <c r="F324" s="431"/>
      <c r="G324" s="431"/>
      <c r="H324" s="431"/>
      <c r="I324" s="433"/>
      <c r="J324" s="435">
        <f t="shared" si="43"/>
        <v>0</v>
      </c>
      <c r="K324" s="435">
        <f t="shared" si="44"/>
        <v>0</v>
      </c>
      <c r="L324" s="930"/>
      <c r="M324" s="931"/>
      <c r="N324" s="931"/>
      <c r="O324" s="932"/>
      <c r="Q324" s="401" t="s">
        <v>1089</v>
      </c>
      <c r="R324" s="20"/>
      <c r="S324" s="20"/>
      <c r="T324" s="20" t="s">
        <v>532</v>
      </c>
      <c r="U324" s="20"/>
      <c r="V324" s="20"/>
      <c r="W324" s="10"/>
      <c r="X324" s="20"/>
      <c r="Y324" s="20"/>
      <c r="Z324" s="20"/>
      <c r="AA324" s="20"/>
      <c r="AB324" s="20"/>
      <c r="AC324" s="20"/>
      <c r="AD324" s="21"/>
    </row>
    <row r="325" spans="1:30" ht="16.5" customHeight="1" x14ac:dyDescent="0.2">
      <c r="A325" s="259" t="s">
        <v>521</v>
      </c>
      <c r="B325" s="129" t="s">
        <v>1481</v>
      </c>
      <c r="C325" s="431"/>
      <c r="D325" s="431"/>
      <c r="E325" s="431"/>
      <c r="F325" s="431"/>
      <c r="G325" s="431"/>
      <c r="H325" s="431"/>
      <c r="I325" s="433"/>
      <c r="J325" s="435">
        <f t="shared" si="43"/>
        <v>0</v>
      </c>
      <c r="K325" s="435">
        <f t="shared" si="44"/>
        <v>0</v>
      </c>
      <c r="L325" s="930"/>
      <c r="M325" s="931"/>
      <c r="N325" s="931"/>
      <c r="O325" s="932"/>
      <c r="Q325" s="401" t="s">
        <v>756</v>
      </c>
      <c r="R325" s="20"/>
      <c r="S325" s="20"/>
      <c r="T325" s="20"/>
      <c r="U325" s="20"/>
      <c r="V325" s="20"/>
      <c r="W325" s="20" t="s">
        <v>532</v>
      </c>
      <c r="X325" s="10"/>
      <c r="Y325" s="20"/>
      <c r="Z325" s="20"/>
      <c r="AA325" s="20"/>
      <c r="AB325" s="20"/>
      <c r="AC325" s="20"/>
      <c r="AD325" s="21"/>
    </row>
    <row r="326" spans="1:30" ht="16.5" customHeight="1" x14ac:dyDescent="0.2">
      <c r="A326" s="259" t="s">
        <v>521</v>
      </c>
      <c r="B326" s="129" t="s">
        <v>1094</v>
      </c>
      <c r="C326" s="431"/>
      <c r="D326" s="431"/>
      <c r="E326" s="431"/>
      <c r="F326" s="431"/>
      <c r="G326" s="431"/>
      <c r="H326" s="431"/>
      <c r="I326" s="433"/>
      <c r="J326" s="435">
        <f t="shared" si="43"/>
        <v>0</v>
      </c>
      <c r="K326" s="435">
        <f t="shared" si="44"/>
        <v>0</v>
      </c>
      <c r="L326" s="930"/>
      <c r="M326" s="931"/>
      <c r="N326" s="931"/>
      <c r="O326" s="932"/>
      <c r="Q326" s="401" t="s">
        <v>610</v>
      </c>
      <c r="R326" s="20"/>
      <c r="S326" s="20"/>
      <c r="T326" s="20"/>
      <c r="U326" s="20"/>
      <c r="V326" s="20"/>
      <c r="W326" s="20"/>
      <c r="X326" s="20"/>
      <c r="Y326" s="10"/>
      <c r="Z326" s="20"/>
      <c r="AA326" s="20" t="s">
        <v>532</v>
      </c>
      <c r="AB326" s="20" t="s">
        <v>532</v>
      </c>
      <c r="AC326" s="20"/>
      <c r="AD326" s="21"/>
    </row>
    <row r="327" spans="1:30" ht="16.5" customHeight="1" x14ac:dyDescent="0.2">
      <c r="A327" s="259" t="s">
        <v>521</v>
      </c>
      <c r="B327" s="129" t="s">
        <v>1226</v>
      </c>
      <c r="C327" s="431"/>
      <c r="D327" s="431"/>
      <c r="E327" s="431"/>
      <c r="F327" s="431"/>
      <c r="G327" s="431"/>
      <c r="H327" s="431"/>
      <c r="I327" s="433"/>
      <c r="J327" s="435">
        <f t="shared" si="43"/>
        <v>0</v>
      </c>
      <c r="K327" s="435">
        <f t="shared" si="44"/>
        <v>0</v>
      </c>
      <c r="L327" s="930"/>
      <c r="M327" s="931"/>
      <c r="N327" s="931"/>
      <c r="O327" s="932"/>
      <c r="Q327" s="401" t="s">
        <v>1111</v>
      </c>
      <c r="R327" s="20"/>
      <c r="S327" s="20"/>
      <c r="T327" s="20"/>
      <c r="U327" s="20"/>
      <c r="V327" s="20"/>
      <c r="W327" s="20"/>
      <c r="X327" s="20"/>
      <c r="Y327" s="20" t="s">
        <v>532</v>
      </c>
      <c r="Z327" s="10"/>
      <c r="AA327" s="20"/>
      <c r="AB327" s="20"/>
      <c r="AC327" s="20"/>
      <c r="AD327" s="21"/>
    </row>
    <row r="328" spans="1:30" ht="16.5" customHeight="1" x14ac:dyDescent="0.2">
      <c r="A328" s="259" t="s">
        <v>521</v>
      </c>
      <c r="B328" s="129" t="s">
        <v>99</v>
      </c>
      <c r="C328" s="431"/>
      <c r="D328" s="431"/>
      <c r="E328" s="431"/>
      <c r="F328" s="431"/>
      <c r="G328" s="431"/>
      <c r="H328" s="431"/>
      <c r="I328" s="433"/>
      <c r="J328" s="435">
        <f t="shared" si="43"/>
        <v>0</v>
      </c>
      <c r="K328" s="435">
        <f t="shared" si="44"/>
        <v>0</v>
      </c>
      <c r="L328" s="930"/>
      <c r="M328" s="931"/>
      <c r="N328" s="931"/>
      <c r="O328" s="932"/>
      <c r="Q328" s="401" t="s">
        <v>570</v>
      </c>
      <c r="R328" s="20"/>
      <c r="S328" s="20"/>
      <c r="T328" s="20"/>
      <c r="U328" s="20"/>
      <c r="V328" s="20"/>
      <c r="W328" s="20"/>
      <c r="X328" s="20"/>
      <c r="Y328" s="20"/>
      <c r="Z328" s="20"/>
      <c r="AA328" s="10"/>
      <c r="AB328" s="20"/>
      <c r="AC328" s="20"/>
      <c r="AD328" s="21"/>
    </row>
    <row r="329" spans="1:30" ht="16.5" customHeight="1" x14ac:dyDescent="0.2">
      <c r="A329" s="259" t="s">
        <v>521</v>
      </c>
      <c r="B329" s="129" t="s">
        <v>100</v>
      </c>
      <c r="C329" s="431"/>
      <c r="D329" s="431"/>
      <c r="E329" s="431"/>
      <c r="F329" s="431"/>
      <c r="G329" s="431"/>
      <c r="H329" s="431"/>
      <c r="I329" s="433"/>
      <c r="J329" s="435">
        <f t="shared" si="43"/>
        <v>0</v>
      </c>
      <c r="K329" s="435">
        <f t="shared" si="44"/>
        <v>0</v>
      </c>
      <c r="L329" s="930"/>
      <c r="M329" s="931"/>
      <c r="N329" s="931"/>
      <c r="O329" s="932"/>
      <c r="Q329" s="401" t="s">
        <v>96</v>
      </c>
      <c r="R329" s="20"/>
      <c r="S329" s="20"/>
      <c r="T329" s="20"/>
      <c r="U329" s="20"/>
      <c r="V329" s="20"/>
      <c r="W329" s="20"/>
      <c r="X329" s="20"/>
      <c r="Y329" s="20" t="s">
        <v>532</v>
      </c>
      <c r="Z329" s="20"/>
      <c r="AA329" s="20"/>
      <c r="AB329" s="10"/>
      <c r="AC329" s="20"/>
      <c r="AD329" s="21"/>
    </row>
    <row r="330" spans="1:30" ht="16.5" customHeight="1" x14ac:dyDescent="0.2">
      <c r="A330" s="259" t="s">
        <v>521</v>
      </c>
      <c r="B330" s="129" t="s">
        <v>1589</v>
      </c>
      <c r="C330" s="431"/>
      <c r="D330" s="431"/>
      <c r="E330" s="431"/>
      <c r="F330" s="431"/>
      <c r="G330" s="431"/>
      <c r="H330" s="431"/>
      <c r="I330" s="433"/>
      <c r="J330" s="435">
        <f t="shared" si="43"/>
        <v>0</v>
      </c>
      <c r="K330" s="435">
        <f t="shared" si="44"/>
        <v>0</v>
      </c>
      <c r="L330" s="930"/>
      <c r="M330" s="931"/>
      <c r="N330" s="931"/>
      <c r="O330" s="932"/>
      <c r="Q330" s="401" t="s">
        <v>1587</v>
      </c>
      <c r="R330" s="20"/>
      <c r="S330" s="20"/>
      <c r="T330" s="20"/>
      <c r="U330" s="20"/>
      <c r="V330" s="20"/>
      <c r="W330" s="20"/>
      <c r="X330" s="20"/>
      <c r="Y330" s="20"/>
      <c r="Z330" s="20"/>
      <c r="AA330" s="20"/>
      <c r="AB330" s="20" t="s">
        <v>532</v>
      </c>
      <c r="AC330" s="10"/>
      <c r="AD330" s="21"/>
    </row>
    <row r="331" spans="1:30" ht="16.5" customHeight="1" thickBot="1" x14ac:dyDescent="0.25">
      <c r="A331" s="462" t="s">
        <v>521</v>
      </c>
      <c r="B331" s="130" t="s">
        <v>101</v>
      </c>
      <c r="C331" s="432"/>
      <c r="D331" s="432"/>
      <c r="E331" s="432"/>
      <c r="F331" s="432"/>
      <c r="G331" s="432"/>
      <c r="H331" s="432"/>
      <c r="I331" s="434" t="s">
        <v>532</v>
      </c>
      <c r="J331" s="435">
        <f t="shared" si="43"/>
        <v>0</v>
      </c>
      <c r="K331" s="435">
        <f t="shared" si="44"/>
        <v>0</v>
      </c>
      <c r="L331" s="933"/>
      <c r="M331" s="934"/>
      <c r="N331" s="934"/>
      <c r="O331" s="935"/>
      <c r="Q331" s="402" t="s">
        <v>177</v>
      </c>
      <c r="R331" s="23"/>
      <c r="S331" s="23"/>
      <c r="T331" s="23"/>
      <c r="U331" s="23"/>
      <c r="V331" s="23"/>
      <c r="W331" s="23"/>
      <c r="X331" s="23"/>
      <c r="Y331" s="23"/>
      <c r="Z331" s="23"/>
      <c r="AA331" s="23"/>
      <c r="AB331" s="23"/>
      <c r="AC331" s="23"/>
      <c r="AD331" s="15"/>
    </row>
    <row r="332" spans="1:30" ht="16.5" customHeight="1" x14ac:dyDescent="0.2">
      <c r="C332" s="435">
        <v>0</v>
      </c>
      <c r="D332" s="435">
        <v>0</v>
      </c>
      <c r="E332" s="435">
        <v>0</v>
      </c>
      <c r="F332" s="435">
        <v>0</v>
      </c>
      <c r="G332" s="435">
        <v>0</v>
      </c>
      <c r="H332" s="435">
        <v>0</v>
      </c>
      <c r="I332" s="435">
        <v>0</v>
      </c>
      <c r="J332" s="435">
        <f>D332+E332+F332</f>
        <v>0</v>
      </c>
      <c r="K332" s="435">
        <f>D332*2+E332</f>
        <v>0</v>
      </c>
    </row>
    <row r="333" spans="1:30" ht="16.5" customHeight="1" thickBot="1" x14ac:dyDescent="0.25"/>
    <row r="334" spans="1:30" ht="16.5" customHeight="1" thickBot="1" x14ac:dyDescent="0.25">
      <c r="A334" s="1193" t="s">
        <v>129</v>
      </c>
      <c r="B334" s="1194"/>
      <c r="C334" s="1194"/>
      <c r="D334" s="1194"/>
      <c r="E334" s="1194"/>
      <c r="F334" s="1195"/>
      <c r="G334" s="1190" t="s">
        <v>114</v>
      </c>
      <c r="H334" s="1191"/>
      <c r="I334" s="1192"/>
      <c r="L334" s="986" t="s">
        <v>588</v>
      </c>
      <c r="M334" s="987"/>
      <c r="N334" s="987"/>
      <c r="O334" s="988"/>
    </row>
    <row r="335" spans="1:30" ht="16.5" customHeight="1" thickBot="1" x14ac:dyDescent="0.25">
      <c r="A335" s="456" t="s">
        <v>496</v>
      </c>
      <c r="B335" s="457" t="s">
        <v>497</v>
      </c>
      <c r="C335" s="458" t="s">
        <v>498</v>
      </c>
      <c r="D335" s="458" t="s">
        <v>499</v>
      </c>
      <c r="E335" s="458" t="s">
        <v>500</v>
      </c>
      <c r="F335" s="458" t="s">
        <v>501</v>
      </c>
      <c r="G335" s="459" t="s">
        <v>502</v>
      </c>
      <c r="H335" s="459" t="s">
        <v>503</v>
      </c>
      <c r="I335" s="460" t="s">
        <v>504</v>
      </c>
      <c r="L335" s="989"/>
      <c r="M335" s="990"/>
      <c r="N335" s="990"/>
      <c r="O335" s="991"/>
      <c r="Q335" s="24" t="s">
        <v>115</v>
      </c>
      <c r="R335" s="399" t="s">
        <v>241</v>
      </c>
      <c r="S335" s="399" t="s">
        <v>1388</v>
      </c>
      <c r="T335" s="399" t="s">
        <v>102</v>
      </c>
      <c r="U335" s="399" t="s">
        <v>610</v>
      </c>
      <c r="V335" s="399" t="s">
        <v>130</v>
      </c>
      <c r="W335" s="400" t="s">
        <v>131</v>
      </c>
    </row>
    <row r="336" spans="1:30" ht="16.5" customHeight="1" x14ac:dyDescent="0.2">
      <c r="A336" s="468">
        <v>1</v>
      </c>
      <c r="B336" s="126" t="s">
        <v>1498</v>
      </c>
      <c r="C336" s="430">
        <v>10</v>
      </c>
      <c r="D336" s="430">
        <v>6</v>
      </c>
      <c r="E336" s="430">
        <v>2</v>
      </c>
      <c r="F336" s="430">
        <v>2</v>
      </c>
      <c r="G336" s="430">
        <v>18</v>
      </c>
      <c r="H336" s="430">
        <v>10</v>
      </c>
      <c r="I336" s="128">
        <v>14</v>
      </c>
      <c r="J336" s="435">
        <v>13</v>
      </c>
      <c r="K336" s="435">
        <f t="shared" ref="K336:K342" si="45">D336*2+E336</f>
        <v>14</v>
      </c>
      <c r="L336" s="927" t="s">
        <v>132</v>
      </c>
      <c r="M336" s="928"/>
      <c r="N336" s="928"/>
      <c r="O336" s="929"/>
      <c r="Q336" s="401" t="s">
        <v>241</v>
      </c>
      <c r="R336" s="10"/>
      <c r="S336" s="20" t="s">
        <v>844</v>
      </c>
      <c r="T336" s="20" t="s">
        <v>1494</v>
      </c>
      <c r="U336" s="20" t="s">
        <v>1603</v>
      </c>
      <c r="V336" s="20" t="s">
        <v>844</v>
      </c>
      <c r="W336" s="21" t="s">
        <v>1487</v>
      </c>
    </row>
    <row r="337" spans="1:46" ht="16.5" customHeight="1" x14ac:dyDescent="0.2">
      <c r="A337" s="259">
        <v>2</v>
      </c>
      <c r="B337" s="129" t="s">
        <v>133</v>
      </c>
      <c r="C337" s="431">
        <v>5</v>
      </c>
      <c r="D337" s="431">
        <v>3</v>
      </c>
      <c r="E337" s="431">
        <v>1</v>
      </c>
      <c r="F337" s="431">
        <v>1</v>
      </c>
      <c r="G337" s="431">
        <v>7</v>
      </c>
      <c r="H337" s="431">
        <v>4</v>
      </c>
      <c r="I337" s="433">
        <v>7</v>
      </c>
      <c r="J337" s="435">
        <f t="shared" ref="J337:J342" si="46">D337+E337+F337</f>
        <v>5</v>
      </c>
      <c r="K337" s="435">
        <f t="shared" si="45"/>
        <v>7</v>
      </c>
      <c r="L337" s="930"/>
      <c r="M337" s="931"/>
      <c r="N337" s="931"/>
      <c r="O337" s="932"/>
      <c r="Q337" s="401" t="s">
        <v>1388</v>
      </c>
      <c r="R337" s="20" t="s">
        <v>844</v>
      </c>
      <c r="S337" s="10"/>
      <c r="T337" s="20"/>
      <c r="U337" s="20"/>
      <c r="V337" s="20"/>
      <c r="W337" s="21"/>
    </row>
    <row r="338" spans="1:46" ht="16.5" customHeight="1" x14ac:dyDescent="0.2">
      <c r="A338" s="259">
        <v>3</v>
      </c>
      <c r="B338" s="129" t="s">
        <v>105</v>
      </c>
      <c r="C338" s="431">
        <v>2</v>
      </c>
      <c r="D338" s="431">
        <v>1</v>
      </c>
      <c r="E338" s="431">
        <v>0</v>
      </c>
      <c r="F338" s="431">
        <v>1</v>
      </c>
      <c r="G338" s="431">
        <v>3</v>
      </c>
      <c r="H338" s="431">
        <v>3</v>
      </c>
      <c r="I338" s="433">
        <v>2</v>
      </c>
      <c r="J338" s="435">
        <f t="shared" si="46"/>
        <v>2</v>
      </c>
      <c r="K338" s="435">
        <f t="shared" si="45"/>
        <v>2</v>
      </c>
      <c r="L338" s="930"/>
      <c r="M338" s="931"/>
      <c r="N338" s="931"/>
      <c r="O338" s="932"/>
      <c r="Q338" s="401" t="s">
        <v>102</v>
      </c>
      <c r="R338" s="20" t="s">
        <v>1602</v>
      </c>
      <c r="S338" s="20"/>
      <c r="T338" s="10"/>
      <c r="U338" s="20"/>
      <c r="V338" s="20"/>
      <c r="W338" s="21"/>
    </row>
    <row r="339" spans="1:46" ht="16.5" customHeight="1" x14ac:dyDescent="0.2">
      <c r="A339" s="259" t="s">
        <v>840</v>
      </c>
      <c r="B339" s="129" t="s">
        <v>134</v>
      </c>
      <c r="C339" s="431">
        <v>2</v>
      </c>
      <c r="D339" s="431">
        <v>0</v>
      </c>
      <c r="E339" s="431">
        <v>1</v>
      </c>
      <c r="F339" s="431">
        <v>1</v>
      </c>
      <c r="G339" s="431">
        <v>3</v>
      </c>
      <c r="H339" s="431">
        <v>5</v>
      </c>
      <c r="I339" s="433">
        <v>1</v>
      </c>
      <c r="J339" s="435">
        <f t="shared" si="46"/>
        <v>2</v>
      </c>
      <c r="K339" s="435">
        <f t="shared" si="45"/>
        <v>1</v>
      </c>
      <c r="L339" s="930"/>
      <c r="M339" s="931"/>
      <c r="N339" s="931"/>
      <c r="O339" s="932"/>
      <c r="Q339" s="401" t="s">
        <v>610</v>
      </c>
      <c r="R339" s="20" t="s">
        <v>1207</v>
      </c>
      <c r="S339" s="20"/>
      <c r="T339" s="20"/>
      <c r="U339" s="10"/>
      <c r="V339" s="20"/>
      <c r="W339" s="21"/>
    </row>
    <row r="340" spans="1:46" ht="16.5" customHeight="1" x14ac:dyDescent="0.2">
      <c r="A340" s="259" t="s">
        <v>840</v>
      </c>
      <c r="B340" s="129" t="s">
        <v>1548</v>
      </c>
      <c r="C340" s="431">
        <v>4</v>
      </c>
      <c r="D340" s="431">
        <v>0</v>
      </c>
      <c r="E340" s="431">
        <v>1</v>
      </c>
      <c r="F340" s="431">
        <v>3</v>
      </c>
      <c r="G340" s="431">
        <v>3</v>
      </c>
      <c r="H340" s="431">
        <v>6</v>
      </c>
      <c r="I340" s="433">
        <v>1</v>
      </c>
      <c r="J340" s="435">
        <f t="shared" si="46"/>
        <v>4</v>
      </c>
      <c r="K340" s="435">
        <f t="shared" si="45"/>
        <v>1</v>
      </c>
      <c r="L340" s="930"/>
      <c r="M340" s="931"/>
      <c r="N340" s="931"/>
      <c r="O340" s="932"/>
      <c r="Q340" s="401" t="s">
        <v>130</v>
      </c>
      <c r="R340" s="20" t="s">
        <v>1597</v>
      </c>
      <c r="S340" s="20"/>
      <c r="T340" s="20"/>
      <c r="U340" s="20" t="s">
        <v>532</v>
      </c>
      <c r="V340" s="10"/>
      <c r="W340" s="21"/>
    </row>
    <row r="341" spans="1:46" ht="16.5" customHeight="1" thickBot="1" x14ac:dyDescent="0.25">
      <c r="A341" s="462">
        <v>6</v>
      </c>
      <c r="B341" s="130" t="s">
        <v>106</v>
      </c>
      <c r="C341" s="432">
        <v>3</v>
      </c>
      <c r="D341" s="432">
        <v>0</v>
      </c>
      <c r="E341" s="432">
        <v>0</v>
      </c>
      <c r="F341" s="432">
        <v>3</v>
      </c>
      <c r="G341" s="432">
        <v>4</v>
      </c>
      <c r="H341" s="432">
        <v>7</v>
      </c>
      <c r="I341" s="434">
        <v>0</v>
      </c>
      <c r="J341" s="435">
        <f t="shared" si="46"/>
        <v>3</v>
      </c>
      <c r="K341" s="435">
        <f t="shared" si="45"/>
        <v>0</v>
      </c>
      <c r="L341" s="933"/>
      <c r="M341" s="934"/>
      <c r="N341" s="934"/>
      <c r="O341" s="935"/>
      <c r="Q341" s="402" t="s">
        <v>131</v>
      </c>
      <c r="R341" s="23" t="s">
        <v>1490</v>
      </c>
      <c r="S341" s="23"/>
      <c r="T341" s="23"/>
      <c r="U341" s="23"/>
      <c r="V341" s="23"/>
      <c r="W341" s="15"/>
    </row>
    <row r="342" spans="1:46" ht="16.5" customHeight="1" x14ac:dyDescent="0.2">
      <c r="C342" s="435">
        <v>25</v>
      </c>
      <c r="D342" s="435">
        <v>10</v>
      </c>
      <c r="E342" s="435">
        <v>4</v>
      </c>
      <c r="F342" s="435">
        <v>11</v>
      </c>
      <c r="G342" s="435">
        <v>37</v>
      </c>
      <c r="H342" s="435">
        <v>34</v>
      </c>
      <c r="I342" s="435">
        <v>24</v>
      </c>
      <c r="J342" s="435">
        <f t="shared" si="46"/>
        <v>25</v>
      </c>
      <c r="K342" s="435">
        <f t="shared" si="45"/>
        <v>24</v>
      </c>
    </row>
    <row r="343" spans="1:46" ht="16.5" customHeight="1" thickBot="1" x14ac:dyDescent="0.25"/>
    <row r="344" spans="1:46" ht="16.5" customHeight="1" thickBot="1" x14ac:dyDescent="0.25">
      <c r="A344" s="1193" t="s">
        <v>135</v>
      </c>
      <c r="B344" s="1194"/>
      <c r="C344" s="1194"/>
      <c r="D344" s="1194"/>
      <c r="E344" s="1194"/>
      <c r="F344" s="1195"/>
      <c r="G344" s="1190" t="s">
        <v>114</v>
      </c>
      <c r="H344" s="1191"/>
      <c r="I344" s="1192"/>
      <c r="L344" s="945" t="s">
        <v>495</v>
      </c>
      <c r="M344" s="946"/>
      <c r="N344" s="946"/>
      <c r="O344" s="947"/>
    </row>
    <row r="345" spans="1:46" ht="16.5" customHeight="1" thickBot="1" x14ac:dyDescent="0.25">
      <c r="A345" s="456" t="s">
        <v>496</v>
      </c>
      <c r="B345" s="457" t="s">
        <v>497</v>
      </c>
      <c r="C345" s="458" t="s">
        <v>498</v>
      </c>
      <c r="D345" s="458" t="s">
        <v>499</v>
      </c>
      <c r="E345" s="458" t="s">
        <v>500</v>
      </c>
      <c r="F345" s="458" t="s">
        <v>501</v>
      </c>
      <c r="G345" s="459" t="s">
        <v>502</v>
      </c>
      <c r="H345" s="459" t="s">
        <v>503</v>
      </c>
      <c r="I345" s="460" t="s">
        <v>504</v>
      </c>
      <c r="L345" s="1063"/>
      <c r="M345" s="1064"/>
      <c r="N345" s="1064"/>
      <c r="O345" s="1065"/>
      <c r="Q345" s="24" t="s">
        <v>115</v>
      </c>
      <c r="R345" s="399"/>
      <c r="S345" s="399"/>
      <c r="T345" s="399"/>
      <c r="U345" s="399"/>
      <c r="V345" s="399"/>
      <c r="W345" s="400"/>
    </row>
    <row r="346" spans="1:46" ht="16.5" customHeight="1" x14ac:dyDescent="0.2">
      <c r="A346" s="461">
        <v>1</v>
      </c>
      <c r="B346" s="126"/>
      <c r="C346" s="430"/>
      <c r="D346" s="430"/>
      <c r="E346" s="430"/>
      <c r="F346" s="430"/>
      <c r="G346" s="430"/>
      <c r="H346" s="430"/>
      <c r="I346" s="128"/>
      <c r="J346" s="435">
        <f t="shared" ref="J346:J351" si="47">D346+E346+F346</f>
        <v>0</v>
      </c>
      <c r="K346" s="435">
        <f t="shared" ref="K346:K351" si="48">D346*2+E346</f>
        <v>0</v>
      </c>
      <c r="L346" s="927" t="s">
        <v>138</v>
      </c>
      <c r="M346" s="928"/>
      <c r="N346" s="928"/>
      <c r="O346" s="929"/>
      <c r="Q346" s="401"/>
      <c r="R346" s="10"/>
      <c r="S346" s="20"/>
      <c r="T346" s="20"/>
      <c r="U346" s="20"/>
      <c r="V346" s="20"/>
      <c r="W346" s="21"/>
    </row>
    <row r="347" spans="1:46" ht="16.5" customHeight="1" x14ac:dyDescent="0.2">
      <c r="A347" s="259">
        <v>2</v>
      </c>
      <c r="B347" s="129"/>
      <c r="C347" s="431"/>
      <c r="D347" s="431"/>
      <c r="E347" s="431"/>
      <c r="F347" s="431"/>
      <c r="G347" s="431"/>
      <c r="H347" s="431"/>
      <c r="I347" s="433"/>
      <c r="J347" s="435">
        <f t="shared" si="47"/>
        <v>0</v>
      </c>
      <c r="K347" s="435">
        <f t="shared" si="48"/>
        <v>0</v>
      </c>
      <c r="L347" s="930"/>
      <c r="M347" s="931"/>
      <c r="N347" s="931"/>
      <c r="O347" s="932"/>
      <c r="Q347" s="401"/>
      <c r="R347" s="20"/>
      <c r="S347" s="10"/>
      <c r="T347" s="20"/>
      <c r="U347" s="20"/>
      <c r="V347" s="20"/>
      <c r="W347" s="21"/>
    </row>
    <row r="348" spans="1:46" ht="16.5" customHeight="1" x14ac:dyDescent="0.2">
      <c r="A348" s="259">
        <v>3</v>
      </c>
      <c r="B348" s="129"/>
      <c r="C348" s="431"/>
      <c r="D348" s="431"/>
      <c r="E348" s="431"/>
      <c r="F348" s="431"/>
      <c r="G348" s="431"/>
      <c r="H348" s="431"/>
      <c r="I348" s="433"/>
      <c r="J348" s="435">
        <f t="shared" si="47"/>
        <v>0</v>
      </c>
      <c r="K348" s="435">
        <f t="shared" si="48"/>
        <v>0</v>
      </c>
      <c r="L348" s="930"/>
      <c r="M348" s="931"/>
      <c r="N348" s="931"/>
      <c r="O348" s="932"/>
      <c r="Q348" s="401"/>
      <c r="R348" s="20"/>
      <c r="S348" s="20"/>
      <c r="T348" s="10"/>
      <c r="U348" s="20"/>
      <c r="V348" s="20"/>
      <c r="W348" s="21"/>
    </row>
    <row r="349" spans="1:46" ht="16.5" customHeight="1" x14ac:dyDescent="0.2">
      <c r="A349" s="259">
        <v>4</v>
      </c>
      <c r="B349" s="129"/>
      <c r="C349" s="431"/>
      <c r="D349" s="431"/>
      <c r="E349" s="431"/>
      <c r="F349" s="431"/>
      <c r="G349" s="431"/>
      <c r="H349" s="431"/>
      <c r="I349" s="433"/>
      <c r="J349" s="435">
        <f t="shared" si="47"/>
        <v>0</v>
      </c>
      <c r="K349" s="435">
        <f t="shared" si="48"/>
        <v>0</v>
      </c>
      <c r="L349" s="930"/>
      <c r="M349" s="931"/>
      <c r="N349" s="931"/>
      <c r="O349" s="932"/>
      <c r="Q349" s="401"/>
      <c r="R349" s="20"/>
      <c r="S349" s="20"/>
      <c r="T349" s="20"/>
      <c r="U349" s="10"/>
      <c r="V349" s="20"/>
      <c r="W349" s="21"/>
    </row>
    <row r="350" spans="1:46" ht="16.5" customHeight="1" x14ac:dyDescent="0.2">
      <c r="A350" s="259">
        <v>5</v>
      </c>
      <c r="B350" s="129"/>
      <c r="C350" s="431"/>
      <c r="D350" s="431"/>
      <c r="E350" s="431"/>
      <c r="F350" s="431"/>
      <c r="G350" s="431"/>
      <c r="H350" s="431"/>
      <c r="I350" s="433"/>
      <c r="J350" s="435">
        <f t="shared" si="47"/>
        <v>0</v>
      </c>
      <c r="K350" s="435">
        <f t="shared" si="48"/>
        <v>0</v>
      </c>
      <c r="L350" s="930"/>
      <c r="M350" s="931"/>
      <c r="N350" s="931"/>
      <c r="O350" s="932"/>
      <c r="Q350" s="401"/>
      <c r="R350" s="20"/>
      <c r="S350" s="20"/>
      <c r="T350" s="20"/>
      <c r="U350" s="20" t="s">
        <v>532</v>
      </c>
      <c r="V350" s="10"/>
      <c r="W350" s="21"/>
    </row>
    <row r="351" spans="1:46" ht="16.5" customHeight="1" thickBot="1" x14ac:dyDescent="0.25">
      <c r="A351" s="462"/>
      <c r="B351" s="130"/>
      <c r="C351" s="432"/>
      <c r="D351" s="432"/>
      <c r="E351" s="432"/>
      <c r="F351" s="432"/>
      <c r="G351" s="432"/>
      <c r="H351" s="432"/>
      <c r="I351" s="434"/>
      <c r="J351" s="435">
        <f t="shared" si="47"/>
        <v>0</v>
      </c>
      <c r="K351" s="435">
        <f t="shared" si="48"/>
        <v>0</v>
      </c>
      <c r="L351" s="933"/>
      <c r="M351" s="934"/>
      <c r="N351" s="934"/>
      <c r="O351" s="935"/>
      <c r="Q351" s="402"/>
      <c r="R351" s="23"/>
      <c r="S351" s="23"/>
      <c r="T351" s="23"/>
      <c r="U351" s="23"/>
      <c r="V351" s="23"/>
      <c r="W351" s="15"/>
    </row>
    <row r="352" spans="1:46" s="167" customFormat="1" ht="16.5" customHeight="1" x14ac:dyDescent="0.2">
      <c r="A352" s="476"/>
      <c r="B352" s="477"/>
      <c r="C352" s="478">
        <v>0</v>
      </c>
      <c r="D352" s="478">
        <v>0</v>
      </c>
      <c r="E352" s="478">
        <v>0</v>
      </c>
      <c r="F352" s="478">
        <v>0</v>
      </c>
      <c r="G352" s="478">
        <v>0</v>
      </c>
      <c r="H352" s="478">
        <v>0</v>
      </c>
      <c r="I352" s="478">
        <v>0</v>
      </c>
      <c r="J352" s="478"/>
      <c r="K352" s="478"/>
      <c r="L352" s="659"/>
      <c r="M352" s="659"/>
      <c r="N352" s="659"/>
      <c r="O352" s="659"/>
      <c r="P352" s="660"/>
      <c r="Q352" s="661"/>
      <c r="R352" s="661"/>
      <c r="S352" s="661"/>
      <c r="T352" s="661"/>
      <c r="U352" s="661"/>
      <c r="V352" s="661"/>
      <c r="W352" s="661"/>
      <c r="X352" s="660"/>
      <c r="Y352" s="660"/>
      <c r="Z352" s="660"/>
      <c r="AA352" s="660"/>
      <c r="AB352" s="660"/>
      <c r="AC352" s="660"/>
      <c r="AD352" s="660"/>
      <c r="AE352" s="660"/>
      <c r="AF352" s="660"/>
      <c r="AG352" s="660"/>
      <c r="AH352" s="660"/>
      <c r="AI352" s="660"/>
      <c r="AJ352" s="660"/>
      <c r="AK352" s="660"/>
      <c r="AL352" s="660"/>
      <c r="AM352" s="660"/>
      <c r="AN352" s="660"/>
      <c r="AO352" s="660"/>
      <c r="AP352" s="660"/>
      <c r="AQ352" s="660"/>
      <c r="AR352" s="660"/>
      <c r="AS352" s="660"/>
      <c r="AT352" s="660"/>
    </row>
    <row r="353" spans="1:33" ht="16.5" customHeight="1" thickBot="1" x14ac:dyDescent="0.25"/>
    <row r="354" spans="1:33" ht="16.5" customHeight="1" thickBot="1" x14ac:dyDescent="0.25">
      <c r="A354" s="1199" t="s">
        <v>66</v>
      </c>
      <c r="B354" s="1200"/>
      <c r="C354" s="1200"/>
      <c r="D354" s="1200"/>
      <c r="E354" s="1200"/>
      <c r="F354" s="1201"/>
      <c r="G354" s="1196" t="s">
        <v>114</v>
      </c>
      <c r="H354" s="1197"/>
      <c r="I354" s="1198"/>
      <c r="L354" s="945" t="s">
        <v>495</v>
      </c>
      <c r="M354" s="946"/>
      <c r="N354" s="946"/>
      <c r="O354" s="947"/>
    </row>
    <row r="355" spans="1:33" ht="16.5" customHeight="1" thickBot="1" x14ac:dyDescent="0.25">
      <c r="A355" s="442" t="s">
        <v>496</v>
      </c>
      <c r="B355" s="443" t="s">
        <v>497</v>
      </c>
      <c r="C355" s="444" t="s">
        <v>498</v>
      </c>
      <c r="D355" s="444" t="s">
        <v>499</v>
      </c>
      <c r="E355" s="444" t="s">
        <v>500</v>
      </c>
      <c r="F355" s="444" t="s">
        <v>501</v>
      </c>
      <c r="G355" s="445" t="s">
        <v>502</v>
      </c>
      <c r="H355" s="445" t="s">
        <v>503</v>
      </c>
      <c r="I355" s="446" t="s">
        <v>504</v>
      </c>
      <c r="L355" s="1063"/>
      <c r="M355" s="1064"/>
      <c r="N355" s="1064"/>
      <c r="O355" s="1065"/>
      <c r="Q355" s="24" t="s">
        <v>115</v>
      </c>
      <c r="R355" s="655" t="s">
        <v>1502</v>
      </c>
      <c r="S355" s="655" t="s">
        <v>541</v>
      </c>
      <c r="T355" s="655" t="s">
        <v>1665</v>
      </c>
      <c r="U355" s="655" t="s">
        <v>540</v>
      </c>
      <c r="V355" s="655" t="s">
        <v>861</v>
      </c>
      <c r="W355" s="655" t="s">
        <v>564</v>
      </c>
      <c r="X355" s="655" t="s">
        <v>744</v>
      </c>
      <c r="Y355" s="655" t="s">
        <v>847</v>
      </c>
      <c r="Z355" s="655" t="s">
        <v>634</v>
      </c>
      <c r="AA355" s="655" t="s">
        <v>500</v>
      </c>
      <c r="AB355" s="655" t="s">
        <v>1028</v>
      </c>
      <c r="AC355" s="655" t="s">
        <v>511</v>
      </c>
      <c r="AD355" s="655" t="s">
        <v>990</v>
      </c>
      <c r="AE355" s="655" t="s">
        <v>1745</v>
      </c>
      <c r="AF355" s="655" t="s">
        <v>1029</v>
      </c>
      <c r="AG355" s="656" t="s">
        <v>653</v>
      </c>
    </row>
    <row r="356" spans="1:33" ht="16.5" customHeight="1" x14ac:dyDescent="0.2">
      <c r="A356" s="474">
        <v>1</v>
      </c>
      <c r="B356" s="126" t="s">
        <v>737</v>
      </c>
      <c r="C356" s="430"/>
      <c r="D356" s="430"/>
      <c r="E356" s="430"/>
      <c r="F356" s="430"/>
      <c r="G356" s="430"/>
      <c r="H356" s="430"/>
      <c r="I356" s="128"/>
      <c r="J356" s="435">
        <f t="shared" ref="J356:J372" si="49">D356+E356+F356</f>
        <v>0</v>
      </c>
      <c r="K356" s="435">
        <f t="shared" ref="K356:K372" si="50">D356*2+E356</f>
        <v>0</v>
      </c>
      <c r="L356" s="927" t="s">
        <v>528</v>
      </c>
      <c r="M356" s="928"/>
      <c r="N356" s="928"/>
      <c r="O356" s="929"/>
      <c r="Q356" s="657" t="s">
        <v>1502</v>
      </c>
      <c r="R356" s="10"/>
      <c r="S356" s="20"/>
      <c r="T356" s="20"/>
      <c r="U356" s="20"/>
      <c r="V356" s="20"/>
      <c r="W356" s="20"/>
      <c r="X356" s="20"/>
      <c r="Y356" s="20"/>
      <c r="Z356" s="20"/>
      <c r="AA356" s="20"/>
      <c r="AB356" s="20"/>
      <c r="AC356" s="20"/>
      <c r="AD356" s="20"/>
      <c r="AE356" s="20"/>
      <c r="AF356" s="20"/>
      <c r="AG356" s="21"/>
    </row>
    <row r="357" spans="1:33" ht="16.5" customHeight="1" x14ac:dyDescent="0.2">
      <c r="A357" s="277" t="s">
        <v>521</v>
      </c>
      <c r="B357" s="129" t="s">
        <v>1509</v>
      </c>
      <c r="C357" s="431"/>
      <c r="D357" s="431"/>
      <c r="E357" s="431"/>
      <c r="F357" s="431"/>
      <c r="G357" s="431"/>
      <c r="H357" s="431"/>
      <c r="I357" s="433"/>
      <c r="J357" s="435">
        <f t="shared" si="49"/>
        <v>0</v>
      </c>
      <c r="K357" s="435">
        <f t="shared" si="50"/>
        <v>0</v>
      </c>
      <c r="L357" s="930"/>
      <c r="M357" s="931"/>
      <c r="N357" s="931"/>
      <c r="O357" s="932"/>
      <c r="Q357" s="657" t="s">
        <v>541</v>
      </c>
      <c r="R357" s="20"/>
      <c r="S357" s="10"/>
      <c r="T357" s="20"/>
      <c r="U357" s="20"/>
      <c r="V357" s="20"/>
      <c r="W357" s="20"/>
      <c r="X357" s="20"/>
      <c r="Y357" s="20"/>
      <c r="Z357" s="20"/>
      <c r="AA357" s="20"/>
      <c r="AB357" s="20"/>
      <c r="AC357" s="20"/>
      <c r="AD357" s="20"/>
      <c r="AE357" s="20"/>
      <c r="AF357" s="20"/>
      <c r="AG357" s="21"/>
    </row>
    <row r="358" spans="1:33" ht="16.5" customHeight="1" x14ac:dyDescent="0.2">
      <c r="A358" s="277" t="s">
        <v>521</v>
      </c>
      <c r="B358" s="129" t="s">
        <v>1102</v>
      </c>
      <c r="C358" s="431"/>
      <c r="D358" s="431"/>
      <c r="E358" s="431"/>
      <c r="F358" s="431"/>
      <c r="G358" s="431"/>
      <c r="H358" s="431"/>
      <c r="I358" s="433"/>
      <c r="J358" s="435">
        <f t="shared" si="49"/>
        <v>0</v>
      </c>
      <c r="K358" s="435">
        <f t="shared" si="50"/>
        <v>0</v>
      </c>
      <c r="L358" s="930"/>
      <c r="M358" s="931"/>
      <c r="N358" s="931"/>
      <c r="O358" s="932"/>
      <c r="Q358" s="657" t="s">
        <v>1665</v>
      </c>
      <c r="R358" s="20"/>
      <c r="S358" s="20"/>
      <c r="T358" s="10"/>
      <c r="U358" s="20"/>
      <c r="V358" s="20"/>
      <c r="W358" s="20"/>
      <c r="X358" s="20"/>
      <c r="Y358" s="20"/>
      <c r="Z358" s="20"/>
      <c r="AA358" s="20"/>
      <c r="AB358" s="20"/>
      <c r="AC358" s="20"/>
      <c r="AD358" s="20"/>
      <c r="AE358" s="20"/>
      <c r="AF358" s="20"/>
      <c r="AG358" s="21"/>
    </row>
    <row r="359" spans="1:33" ht="16.5" customHeight="1" x14ac:dyDescent="0.2">
      <c r="A359" s="277" t="s">
        <v>521</v>
      </c>
      <c r="B359" s="129" t="s">
        <v>1746</v>
      </c>
      <c r="C359" s="431"/>
      <c r="D359" s="431"/>
      <c r="E359" s="431"/>
      <c r="F359" s="431"/>
      <c r="G359" s="431"/>
      <c r="H359" s="431"/>
      <c r="I359" s="433"/>
      <c r="J359" s="435">
        <f t="shared" si="49"/>
        <v>0</v>
      </c>
      <c r="K359" s="435">
        <f t="shared" si="50"/>
        <v>0</v>
      </c>
      <c r="L359" s="930"/>
      <c r="M359" s="931"/>
      <c r="N359" s="931"/>
      <c r="O359" s="932"/>
      <c r="Q359" s="657" t="s">
        <v>540</v>
      </c>
      <c r="R359" s="20"/>
      <c r="S359" s="20"/>
      <c r="T359" s="20"/>
      <c r="U359" s="10"/>
      <c r="V359" s="20"/>
      <c r="W359" s="20"/>
      <c r="X359" s="20"/>
      <c r="Y359" s="20"/>
      <c r="Z359" s="20"/>
      <c r="AA359" s="20"/>
      <c r="AB359" s="20"/>
      <c r="AC359" s="20"/>
      <c r="AD359" s="20"/>
      <c r="AE359" s="20"/>
      <c r="AF359" s="20"/>
      <c r="AG359" s="21"/>
    </row>
    <row r="360" spans="1:33" ht="16.5" customHeight="1" x14ac:dyDescent="0.2">
      <c r="A360" s="277" t="s">
        <v>521</v>
      </c>
      <c r="B360" s="129" t="s">
        <v>1747</v>
      </c>
      <c r="C360" s="431"/>
      <c r="D360" s="431"/>
      <c r="E360" s="431"/>
      <c r="F360" s="431"/>
      <c r="G360" s="431"/>
      <c r="H360" s="431"/>
      <c r="I360" s="433"/>
      <c r="J360" s="435">
        <f t="shared" si="49"/>
        <v>0</v>
      </c>
      <c r="K360" s="435">
        <f t="shared" si="50"/>
        <v>0</v>
      </c>
      <c r="L360" s="930"/>
      <c r="M360" s="931"/>
      <c r="N360" s="931"/>
      <c r="O360" s="932"/>
      <c r="Q360" s="657" t="s">
        <v>861</v>
      </c>
      <c r="R360" s="20"/>
      <c r="S360" s="20"/>
      <c r="T360" s="20"/>
      <c r="U360" s="20" t="s">
        <v>532</v>
      </c>
      <c r="V360" s="10"/>
      <c r="W360" s="20"/>
      <c r="X360" s="20"/>
      <c r="Y360" s="20"/>
      <c r="Z360" s="20"/>
      <c r="AA360" s="20"/>
      <c r="AB360" s="20"/>
      <c r="AC360" s="20"/>
      <c r="AD360" s="20"/>
      <c r="AE360" s="20"/>
      <c r="AF360" s="20"/>
      <c r="AG360" s="21"/>
    </row>
    <row r="361" spans="1:33" ht="16.5" customHeight="1" x14ac:dyDescent="0.2">
      <c r="A361" s="277" t="s">
        <v>521</v>
      </c>
      <c r="B361" s="129" t="s">
        <v>1668</v>
      </c>
      <c r="C361" s="431"/>
      <c r="D361" s="431"/>
      <c r="E361" s="431"/>
      <c r="F361" s="431"/>
      <c r="G361" s="431"/>
      <c r="H361" s="431"/>
      <c r="I361" s="433"/>
      <c r="J361" s="435">
        <f t="shared" si="49"/>
        <v>0</v>
      </c>
      <c r="K361" s="435">
        <f t="shared" si="50"/>
        <v>0</v>
      </c>
      <c r="L361" s="930"/>
      <c r="M361" s="931"/>
      <c r="N361" s="931"/>
      <c r="O361" s="932"/>
      <c r="Q361" s="657" t="s">
        <v>564</v>
      </c>
      <c r="R361" s="20"/>
      <c r="S361" s="20"/>
      <c r="T361" s="20"/>
      <c r="U361" s="20"/>
      <c r="V361" s="20"/>
      <c r="W361" s="10"/>
      <c r="X361" s="20"/>
      <c r="Y361" s="20"/>
      <c r="Z361" s="20"/>
      <c r="AA361" s="20"/>
      <c r="AB361" s="20"/>
      <c r="AC361" s="20"/>
      <c r="AD361" s="20"/>
      <c r="AE361" s="20"/>
      <c r="AF361" s="20"/>
      <c r="AG361" s="21"/>
    </row>
    <row r="362" spans="1:33" ht="16.5" customHeight="1" x14ac:dyDescent="0.2">
      <c r="A362" s="277" t="s">
        <v>521</v>
      </c>
      <c r="B362" s="129" t="s">
        <v>390</v>
      </c>
      <c r="C362" s="431"/>
      <c r="D362" s="431"/>
      <c r="E362" s="431"/>
      <c r="F362" s="431"/>
      <c r="G362" s="431"/>
      <c r="H362" s="431"/>
      <c r="I362" s="433"/>
      <c r="J362" s="435">
        <f t="shared" si="49"/>
        <v>0</v>
      </c>
      <c r="K362" s="435">
        <f t="shared" si="50"/>
        <v>0</v>
      </c>
      <c r="L362" s="930"/>
      <c r="M362" s="931"/>
      <c r="N362" s="931"/>
      <c r="O362" s="932"/>
      <c r="Q362" s="657" t="s">
        <v>744</v>
      </c>
      <c r="R362" s="20"/>
      <c r="S362" s="20"/>
      <c r="T362" s="20"/>
      <c r="U362" s="20"/>
      <c r="V362" s="20"/>
      <c r="W362" s="20"/>
      <c r="X362" s="10"/>
      <c r="Y362" s="20"/>
      <c r="Z362" s="20"/>
      <c r="AA362" s="20"/>
      <c r="AB362" s="20"/>
      <c r="AC362" s="20"/>
      <c r="AD362" s="20"/>
      <c r="AE362" s="20"/>
      <c r="AF362" s="20"/>
      <c r="AG362" s="21"/>
    </row>
    <row r="363" spans="1:33" ht="16.5" customHeight="1" x14ac:dyDescent="0.2">
      <c r="A363" s="277" t="s">
        <v>521</v>
      </c>
      <c r="B363" s="129" t="s">
        <v>750</v>
      </c>
      <c r="C363" s="431"/>
      <c r="D363" s="431"/>
      <c r="E363" s="431"/>
      <c r="F363" s="431"/>
      <c r="G363" s="431"/>
      <c r="H363" s="431"/>
      <c r="I363" s="433"/>
      <c r="J363" s="435">
        <f t="shared" si="49"/>
        <v>0</v>
      </c>
      <c r="K363" s="435">
        <f t="shared" si="50"/>
        <v>0</v>
      </c>
      <c r="L363" s="930"/>
      <c r="M363" s="931"/>
      <c r="N363" s="931"/>
      <c r="O363" s="932"/>
      <c r="Q363" s="657" t="s">
        <v>847</v>
      </c>
      <c r="R363" s="20"/>
      <c r="S363" s="20"/>
      <c r="T363" s="20"/>
      <c r="U363" s="20"/>
      <c r="V363" s="20"/>
      <c r="W363" s="20"/>
      <c r="X363" s="20"/>
      <c r="Y363" s="10"/>
      <c r="Z363" s="20"/>
      <c r="AA363" s="20"/>
      <c r="AB363" s="20"/>
      <c r="AC363" s="20"/>
      <c r="AD363" s="20"/>
      <c r="AE363" s="20"/>
      <c r="AF363" s="20"/>
      <c r="AG363" s="21"/>
    </row>
    <row r="364" spans="1:33" ht="16.5" customHeight="1" x14ac:dyDescent="0.2">
      <c r="A364" s="277" t="s">
        <v>521</v>
      </c>
      <c r="B364" s="129" t="s">
        <v>392</v>
      </c>
      <c r="C364" s="431"/>
      <c r="D364" s="431"/>
      <c r="E364" s="431"/>
      <c r="F364" s="431"/>
      <c r="G364" s="431"/>
      <c r="H364" s="431"/>
      <c r="I364" s="433"/>
      <c r="J364" s="435">
        <f t="shared" si="49"/>
        <v>0</v>
      </c>
      <c r="K364" s="435">
        <f t="shared" si="50"/>
        <v>0</v>
      </c>
      <c r="L364" s="930"/>
      <c r="M364" s="931"/>
      <c r="N364" s="931"/>
      <c r="O364" s="932"/>
      <c r="Q364" s="657" t="s">
        <v>634</v>
      </c>
      <c r="R364" s="20"/>
      <c r="S364" s="20"/>
      <c r="T364" s="20"/>
      <c r="U364" s="20"/>
      <c r="V364" s="20"/>
      <c r="W364" s="20"/>
      <c r="X364" s="20"/>
      <c r="Y364" s="20"/>
      <c r="Z364" s="10"/>
      <c r="AA364" s="20"/>
      <c r="AB364" s="20"/>
      <c r="AC364" s="20"/>
      <c r="AD364" s="20"/>
      <c r="AE364" s="20"/>
      <c r="AF364" s="20"/>
      <c r="AG364" s="21"/>
    </row>
    <row r="365" spans="1:33" ht="16.5" customHeight="1" x14ac:dyDescent="0.2">
      <c r="A365" s="277" t="s">
        <v>521</v>
      </c>
      <c r="B365" s="129" t="s">
        <v>112</v>
      </c>
      <c r="C365" s="431"/>
      <c r="D365" s="431"/>
      <c r="E365" s="431"/>
      <c r="F365" s="431"/>
      <c r="G365" s="431"/>
      <c r="H365" s="431"/>
      <c r="I365" s="433"/>
      <c r="J365" s="435">
        <f t="shared" si="49"/>
        <v>0</v>
      </c>
      <c r="K365" s="435">
        <f t="shared" si="50"/>
        <v>0</v>
      </c>
      <c r="L365" s="930"/>
      <c r="M365" s="931"/>
      <c r="N365" s="931"/>
      <c r="O365" s="932"/>
      <c r="Q365" s="657" t="s">
        <v>500</v>
      </c>
      <c r="R365" s="20"/>
      <c r="S365" s="20"/>
      <c r="T365" s="20"/>
      <c r="U365" s="20"/>
      <c r="V365" s="20"/>
      <c r="W365" s="20"/>
      <c r="X365" s="20"/>
      <c r="Y365" s="20"/>
      <c r="Z365" s="20"/>
      <c r="AA365" s="10"/>
      <c r="AB365" s="20"/>
      <c r="AC365" s="20"/>
      <c r="AD365" s="20"/>
      <c r="AE365" s="20"/>
      <c r="AF365" s="20"/>
      <c r="AG365" s="21"/>
    </row>
    <row r="366" spans="1:33" ht="16.5" customHeight="1" x14ac:dyDescent="0.2">
      <c r="A366" s="277" t="s">
        <v>521</v>
      </c>
      <c r="B366" s="129" t="s">
        <v>1036</v>
      </c>
      <c r="C366" s="431"/>
      <c r="D366" s="431"/>
      <c r="E366" s="431"/>
      <c r="F366" s="431"/>
      <c r="G366" s="431"/>
      <c r="H366" s="431"/>
      <c r="I366" s="433"/>
      <c r="J366" s="435">
        <f t="shared" si="49"/>
        <v>0</v>
      </c>
      <c r="K366" s="435">
        <f t="shared" si="50"/>
        <v>0</v>
      </c>
      <c r="L366" s="930"/>
      <c r="M366" s="931"/>
      <c r="N366" s="931"/>
      <c r="O366" s="932"/>
      <c r="Q366" s="657" t="s">
        <v>1028</v>
      </c>
      <c r="R366" s="20"/>
      <c r="S366" s="20"/>
      <c r="T366" s="20"/>
      <c r="U366" s="20"/>
      <c r="V366" s="20"/>
      <c r="W366" s="20"/>
      <c r="X366" s="20"/>
      <c r="Y366" s="20"/>
      <c r="Z366" s="20"/>
      <c r="AA366" s="20" t="s">
        <v>532</v>
      </c>
      <c r="AB366" s="10"/>
      <c r="AC366" s="20"/>
      <c r="AD366" s="20"/>
      <c r="AE366" s="20"/>
      <c r="AF366" s="20"/>
      <c r="AG366" s="21"/>
    </row>
    <row r="367" spans="1:33" ht="16.5" customHeight="1" x14ac:dyDescent="0.2">
      <c r="A367" s="277" t="s">
        <v>521</v>
      </c>
      <c r="B367" s="129" t="s">
        <v>1033</v>
      </c>
      <c r="C367" s="431"/>
      <c r="D367" s="431"/>
      <c r="E367" s="431"/>
      <c r="F367" s="431"/>
      <c r="G367" s="431"/>
      <c r="H367" s="431"/>
      <c r="I367" s="433"/>
      <c r="J367" s="435">
        <f t="shared" si="49"/>
        <v>0</v>
      </c>
      <c r="K367" s="435">
        <f t="shared" si="50"/>
        <v>0</v>
      </c>
      <c r="L367" s="930"/>
      <c r="M367" s="931"/>
      <c r="N367" s="931"/>
      <c r="O367" s="932"/>
      <c r="Q367" s="657" t="s">
        <v>511</v>
      </c>
      <c r="R367" s="20"/>
      <c r="S367" s="20"/>
      <c r="T367" s="20"/>
      <c r="U367" s="20"/>
      <c r="V367" s="20"/>
      <c r="W367" s="20"/>
      <c r="X367" s="20"/>
      <c r="Y367" s="20"/>
      <c r="Z367" s="20"/>
      <c r="AA367" s="20"/>
      <c r="AB367" s="20"/>
      <c r="AC367" s="10"/>
      <c r="AD367" s="20"/>
      <c r="AE367" s="20"/>
      <c r="AF367" s="20"/>
      <c r="AG367" s="21"/>
    </row>
    <row r="368" spans="1:33" ht="16.5" customHeight="1" x14ac:dyDescent="0.2">
      <c r="A368" s="277" t="s">
        <v>521</v>
      </c>
      <c r="B368" s="129" t="s">
        <v>70</v>
      </c>
      <c r="C368" s="431"/>
      <c r="D368" s="431"/>
      <c r="E368" s="431"/>
      <c r="F368" s="431"/>
      <c r="G368" s="431"/>
      <c r="H368" s="431"/>
      <c r="I368" s="433"/>
      <c r="J368" s="435">
        <f t="shared" si="49"/>
        <v>0</v>
      </c>
      <c r="K368" s="435">
        <f t="shared" si="50"/>
        <v>0</v>
      </c>
      <c r="L368" s="930"/>
      <c r="M368" s="931"/>
      <c r="N368" s="931"/>
      <c r="O368" s="932"/>
      <c r="Q368" s="657" t="s">
        <v>990</v>
      </c>
      <c r="R368" s="20"/>
      <c r="S368" s="20"/>
      <c r="T368" s="20"/>
      <c r="U368" s="20"/>
      <c r="V368" s="20"/>
      <c r="W368" s="20"/>
      <c r="X368" s="20"/>
      <c r="Y368" s="20"/>
      <c r="Z368" s="20"/>
      <c r="AA368" s="20"/>
      <c r="AB368" s="20"/>
      <c r="AC368" s="20"/>
      <c r="AD368" s="10"/>
      <c r="AE368" s="20"/>
      <c r="AF368" s="20"/>
      <c r="AG368" s="21"/>
    </row>
    <row r="369" spans="1:33" ht="16.5" customHeight="1" x14ac:dyDescent="0.2">
      <c r="A369" s="277" t="s">
        <v>521</v>
      </c>
      <c r="B369" s="129" t="s">
        <v>1748</v>
      </c>
      <c r="C369" s="431"/>
      <c r="D369" s="431"/>
      <c r="E369" s="431"/>
      <c r="F369" s="431"/>
      <c r="G369" s="431"/>
      <c r="H369" s="431"/>
      <c r="I369" s="433"/>
      <c r="J369" s="435">
        <f t="shared" si="49"/>
        <v>0</v>
      </c>
      <c r="K369" s="435">
        <f t="shared" si="50"/>
        <v>0</v>
      </c>
      <c r="L369" s="930"/>
      <c r="M369" s="931"/>
      <c r="N369" s="931"/>
      <c r="O369" s="932"/>
      <c r="Q369" s="657" t="s">
        <v>1745</v>
      </c>
      <c r="R369" s="20"/>
      <c r="S369" s="20"/>
      <c r="T369" s="20"/>
      <c r="U369" s="20"/>
      <c r="V369" s="20"/>
      <c r="W369" s="20"/>
      <c r="X369" s="20"/>
      <c r="Y369" s="20"/>
      <c r="Z369" s="20"/>
      <c r="AA369" s="20"/>
      <c r="AB369" s="20"/>
      <c r="AC369" s="20"/>
      <c r="AD369" s="20"/>
      <c r="AE369" s="10"/>
      <c r="AF369" s="20"/>
      <c r="AG369" s="21"/>
    </row>
    <row r="370" spans="1:33" ht="16.5" customHeight="1" x14ac:dyDescent="0.2">
      <c r="A370" s="277" t="s">
        <v>521</v>
      </c>
      <c r="B370" s="129" t="s">
        <v>748</v>
      </c>
      <c r="C370" s="431"/>
      <c r="D370" s="431"/>
      <c r="E370" s="431"/>
      <c r="F370" s="431"/>
      <c r="G370" s="431"/>
      <c r="H370" s="431"/>
      <c r="I370" s="433"/>
      <c r="J370" s="435">
        <f t="shared" si="49"/>
        <v>0</v>
      </c>
      <c r="K370" s="435">
        <f t="shared" si="50"/>
        <v>0</v>
      </c>
      <c r="L370" s="930"/>
      <c r="M370" s="931"/>
      <c r="N370" s="931"/>
      <c r="O370" s="932"/>
      <c r="Q370" s="657" t="s">
        <v>1029</v>
      </c>
      <c r="R370" s="20"/>
      <c r="S370" s="20"/>
      <c r="T370" s="20"/>
      <c r="U370" s="20"/>
      <c r="V370" s="20"/>
      <c r="W370" s="20"/>
      <c r="X370" s="20"/>
      <c r="Y370" s="20"/>
      <c r="Z370" s="20"/>
      <c r="AA370" s="20"/>
      <c r="AB370" s="20"/>
      <c r="AC370" s="20"/>
      <c r="AD370" s="20"/>
      <c r="AE370" s="20" t="s">
        <v>532</v>
      </c>
      <c r="AF370" s="10"/>
      <c r="AG370" s="21"/>
    </row>
    <row r="371" spans="1:33" ht="16.5" customHeight="1" thickBot="1" x14ac:dyDescent="0.25">
      <c r="A371" s="448" t="s">
        <v>521</v>
      </c>
      <c r="B371" s="130" t="s">
        <v>113</v>
      </c>
      <c r="C371" s="432"/>
      <c r="D371" s="432"/>
      <c r="E371" s="432"/>
      <c r="F371" s="432"/>
      <c r="G371" s="432"/>
      <c r="H371" s="432"/>
      <c r="I371" s="434"/>
      <c r="J371" s="435">
        <f t="shared" si="49"/>
        <v>0</v>
      </c>
      <c r="K371" s="435">
        <f t="shared" si="50"/>
        <v>0</v>
      </c>
      <c r="L371" s="933"/>
      <c r="M371" s="934"/>
      <c r="N371" s="934"/>
      <c r="O371" s="935"/>
      <c r="Q371" s="658" t="s">
        <v>653</v>
      </c>
      <c r="R371" s="23"/>
      <c r="S371" s="23"/>
      <c r="T371" s="23"/>
      <c r="U371" s="23"/>
      <c r="V371" s="23"/>
      <c r="W371" s="23"/>
      <c r="X371" s="23"/>
      <c r="Y371" s="23"/>
      <c r="Z371" s="23"/>
      <c r="AA371" s="23"/>
      <c r="AB371" s="23"/>
      <c r="AC371" s="23"/>
      <c r="AD371" s="23"/>
      <c r="AE371" s="23"/>
      <c r="AF371" s="23"/>
      <c r="AG371" s="15"/>
    </row>
    <row r="372" spans="1:33" ht="16.5" customHeight="1" x14ac:dyDescent="0.2">
      <c r="C372" s="435">
        <v>0</v>
      </c>
      <c r="D372" s="435">
        <v>0</v>
      </c>
      <c r="E372" s="435">
        <v>0</v>
      </c>
      <c r="F372" s="435">
        <v>0</v>
      </c>
      <c r="G372" s="435">
        <v>0</v>
      </c>
      <c r="H372" s="435">
        <v>0</v>
      </c>
      <c r="I372" s="435">
        <v>0</v>
      </c>
      <c r="J372" s="435">
        <f t="shared" si="49"/>
        <v>0</v>
      </c>
      <c r="K372" s="435">
        <f t="shared" si="50"/>
        <v>0</v>
      </c>
    </row>
    <row r="373" spans="1:33" ht="16.5" customHeight="1" thickBot="1" x14ac:dyDescent="0.25"/>
    <row r="374" spans="1:33" ht="16.5" customHeight="1" thickBot="1" x14ac:dyDescent="0.25">
      <c r="A374" s="1187" t="s">
        <v>810</v>
      </c>
      <c r="B374" s="1188"/>
      <c r="C374" s="1188"/>
      <c r="D374" s="1188"/>
      <c r="E374" s="1188"/>
      <c r="F374" s="1189"/>
      <c r="G374" s="1184" t="s">
        <v>114</v>
      </c>
      <c r="H374" s="1185"/>
      <c r="I374" s="1186"/>
      <c r="L374" s="945" t="s">
        <v>495</v>
      </c>
      <c r="M374" s="946"/>
      <c r="N374" s="946"/>
      <c r="O374" s="947"/>
    </row>
    <row r="375" spans="1:33" ht="16.5" customHeight="1" thickBot="1" x14ac:dyDescent="0.25">
      <c r="A375" s="479" t="s">
        <v>496</v>
      </c>
      <c r="B375" s="480" t="s">
        <v>497</v>
      </c>
      <c r="C375" s="481" t="s">
        <v>498</v>
      </c>
      <c r="D375" s="481" t="s">
        <v>499</v>
      </c>
      <c r="E375" s="481" t="s">
        <v>500</v>
      </c>
      <c r="F375" s="481" t="s">
        <v>501</v>
      </c>
      <c r="G375" s="482" t="s">
        <v>502</v>
      </c>
      <c r="H375" s="482" t="s">
        <v>503</v>
      </c>
      <c r="I375" s="483" t="s">
        <v>504</v>
      </c>
      <c r="L375" s="1063"/>
      <c r="M375" s="1064"/>
      <c r="N375" s="1064"/>
      <c r="O375" s="1065"/>
      <c r="Q375" s="24" t="s">
        <v>115</v>
      </c>
      <c r="R375" s="662" t="s">
        <v>716</v>
      </c>
      <c r="S375" s="662" t="s">
        <v>139</v>
      </c>
      <c r="T375" s="662" t="s">
        <v>543</v>
      </c>
      <c r="U375" s="662" t="s">
        <v>140</v>
      </c>
      <c r="V375" s="662" t="s">
        <v>141</v>
      </c>
      <c r="W375" s="662" t="s">
        <v>405</v>
      </c>
      <c r="X375" s="662" t="s">
        <v>812</v>
      </c>
      <c r="Y375" s="662" t="s">
        <v>142</v>
      </c>
      <c r="Z375" s="662" t="s">
        <v>143</v>
      </c>
      <c r="AA375" s="663" t="s">
        <v>144</v>
      </c>
    </row>
    <row r="376" spans="1:33" ht="16.5" customHeight="1" x14ac:dyDescent="0.2">
      <c r="A376" s="484" t="s">
        <v>521</v>
      </c>
      <c r="B376" s="126" t="s">
        <v>1107</v>
      </c>
      <c r="C376" s="430"/>
      <c r="D376" s="430"/>
      <c r="E376" s="430"/>
      <c r="F376" s="430"/>
      <c r="G376" s="430"/>
      <c r="H376" s="430"/>
      <c r="I376" s="128"/>
      <c r="J376" s="435">
        <f t="shared" ref="J376:J386" si="51">D376+E376+F376</f>
        <v>0</v>
      </c>
      <c r="K376" s="435">
        <f t="shared" ref="K376:K386" si="52">D376*2+E376</f>
        <v>0</v>
      </c>
      <c r="L376" s="927" t="s">
        <v>528</v>
      </c>
      <c r="M376" s="928"/>
      <c r="N376" s="928"/>
      <c r="O376" s="929"/>
      <c r="Q376" s="664" t="s">
        <v>716</v>
      </c>
      <c r="R376" s="10"/>
      <c r="S376" s="20"/>
      <c r="T376" s="20"/>
      <c r="U376" s="20"/>
      <c r="V376" s="20"/>
      <c r="W376" s="20"/>
      <c r="X376" s="20"/>
      <c r="Y376" s="20"/>
      <c r="Z376" s="20"/>
      <c r="AA376" s="21"/>
    </row>
    <row r="377" spans="1:33" ht="16.5" customHeight="1" x14ac:dyDescent="0.2">
      <c r="A377" s="290" t="s">
        <v>521</v>
      </c>
      <c r="B377" s="129" t="s">
        <v>145</v>
      </c>
      <c r="C377" s="431"/>
      <c r="D377" s="431"/>
      <c r="E377" s="431"/>
      <c r="F377" s="431"/>
      <c r="G377" s="431"/>
      <c r="H377" s="431"/>
      <c r="I377" s="433"/>
      <c r="J377" s="435">
        <f t="shared" si="51"/>
        <v>0</v>
      </c>
      <c r="K377" s="435">
        <f t="shared" si="52"/>
        <v>0</v>
      </c>
      <c r="L377" s="930"/>
      <c r="M377" s="931"/>
      <c r="N377" s="931"/>
      <c r="O377" s="932"/>
      <c r="Q377" s="664" t="s">
        <v>139</v>
      </c>
      <c r="R377" s="20"/>
      <c r="S377" s="10"/>
      <c r="T377" s="20"/>
      <c r="U377" s="20"/>
      <c r="V377" s="20"/>
      <c r="W377" s="20"/>
      <c r="X377" s="20"/>
      <c r="Y377" s="20"/>
      <c r="Z377" s="20"/>
      <c r="AA377" s="21"/>
    </row>
    <row r="378" spans="1:33" ht="16.5" customHeight="1" x14ac:dyDescent="0.2">
      <c r="A378" s="290" t="s">
        <v>521</v>
      </c>
      <c r="B378" s="129" t="s">
        <v>146</v>
      </c>
      <c r="C378" s="431"/>
      <c r="D378" s="431"/>
      <c r="E378" s="431"/>
      <c r="F378" s="431"/>
      <c r="G378" s="431"/>
      <c r="H378" s="431"/>
      <c r="I378" s="433"/>
      <c r="J378" s="435">
        <f t="shared" si="51"/>
        <v>0</v>
      </c>
      <c r="K378" s="435">
        <f t="shared" si="52"/>
        <v>0</v>
      </c>
      <c r="L378" s="930"/>
      <c r="M378" s="931"/>
      <c r="N378" s="931"/>
      <c r="O378" s="932"/>
      <c r="Q378" s="664" t="s">
        <v>543</v>
      </c>
      <c r="R378" s="20"/>
      <c r="S378" s="20"/>
      <c r="T378" s="10"/>
      <c r="U378" s="20"/>
      <c r="V378" s="20"/>
      <c r="W378" s="20"/>
      <c r="X378" s="20"/>
      <c r="Y378" s="20"/>
      <c r="Z378" s="20"/>
      <c r="AA378" s="21"/>
    </row>
    <row r="379" spans="1:33" ht="16.5" customHeight="1" x14ac:dyDescent="0.2">
      <c r="A379" s="290" t="s">
        <v>521</v>
      </c>
      <c r="B379" s="129" t="s">
        <v>147</v>
      </c>
      <c r="C379" s="431"/>
      <c r="D379" s="431"/>
      <c r="E379" s="431"/>
      <c r="F379" s="431"/>
      <c r="G379" s="431"/>
      <c r="H379" s="431"/>
      <c r="I379" s="433"/>
      <c r="J379" s="435">
        <f t="shared" si="51"/>
        <v>0</v>
      </c>
      <c r="K379" s="435">
        <f t="shared" si="52"/>
        <v>0</v>
      </c>
      <c r="L379" s="930"/>
      <c r="M379" s="931"/>
      <c r="N379" s="931"/>
      <c r="O379" s="932"/>
      <c r="Q379" s="664" t="s">
        <v>140</v>
      </c>
      <c r="R379" s="20"/>
      <c r="S379" s="20"/>
      <c r="T379" s="20"/>
      <c r="U379" s="10"/>
      <c r="V379" s="20"/>
      <c r="W379" s="20"/>
      <c r="X379" s="20"/>
      <c r="Y379" s="20"/>
      <c r="Z379" s="20"/>
      <c r="AA379" s="21"/>
    </row>
    <row r="380" spans="1:33" ht="16.5" customHeight="1" x14ac:dyDescent="0.2">
      <c r="A380" s="290" t="s">
        <v>521</v>
      </c>
      <c r="B380" s="129" t="s">
        <v>148</v>
      </c>
      <c r="C380" s="431"/>
      <c r="D380" s="431"/>
      <c r="E380" s="431"/>
      <c r="F380" s="431"/>
      <c r="G380" s="431"/>
      <c r="H380" s="431"/>
      <c r="I380" s="433"/>
      <c r="J380" s="435">
        <f t="shared" si="51"/>
        <v>0</v>
      </c>
      <c r="K380" s="435">
        <f t="shared" si="52"/>
        <v>0</v>
      </c>
      <c r="L380" s="930"/>
      <c r="M380" s="931"/>
      <c r="N380" s="931"/>
      <c r="O380" s="932"/>
      <c r="Q380" s="664" t="s">
        <v>141</v>
      </c>
      <c r="R380" s="20"/>
      <c r="S380" s="20"/>
      <c r="T380" s="20"/>
      <c r="U380" s="20" t="s">
        <v>532</v>
      </c>
      <c r="V380" s="10"/>
      <c r="W380" s="20"/>
      <c r="X380" s="20"/>
      <c r="Y380" s="20"/>
      <c r="Z380" s="20"/>
      <c r="AA380" s="21"/>
    </row>
    <row r="381" spans="1:33" ht="16.5" customHeight="1" x14ac:dyDescent="0.2">
      <c r="A381" s="290" t="s">
        <v>521</v>
      </c>
      <c r="B381" s="129" t="s">
        <v>401</v>
      </c>
      <c r="C381" s="431"/>
      <c r="D381" s="431"/>
      <c r="E381" s="431"/>
      <c r="F381" s="431"/>
      <c r="G381" s="431"/>
      <c r="H381" s="431"/>
      <c r="I381" s="433"/>
      <c r="J381" s="435">
        <f t="shared" si="51"/>
        <v>0</v>
      </c>
      <c r="K381" s="435">
        <f t="shared" si="52"/>
        <v>0</v>
      </c>
      <c r="L381" s="930"/>
      <c r="M381" s="931"/>
      <c r="N381" s="931"/>
      <c r="O381" s="932"/>
      <c r="Q381" s="664" t="s">
        <v>405</v>
      </c>
      <c r="R381" s="20"/>
      <c r="S381" s="20"/>
      <c r="T381" s="20"/>
      <c r="U381" s="20"/>
      <c r="V381" s="20"/>
      <c r="W381" s="10"/>
      <c r="X381" s="20"/>
      <c r="Y381" s="20"/>
      <c r="Z381" s="20"/>
      <c r="AA381" s="21"/>
    </row>
    <row r="382" spans="1:33" ht="16.5" customHeight="1" x14ac:dyDescent="0.2">
      <c r="A382" s="290" t="s">
        <v>521</v>
      </c>
      <c r="B382" s="129" t="s">
        <v>817</v>
      </c>
      <c r="C382" s="431"/>
      <c r="D382" s="431"/>
      <c r="E382" s="431"/>
      <c r="F382" s="431"/>
      <c r="G382" s="431"/>
      <c r="H382" s="431"/>
      <c r="I382" s="433"/>
      <c r="J382" s="435">
        <f t="shared" si="51"/>
        <v>0</v>
      </c>
      <c r="K382" s="435">
        <f t="shared" si="52"/>
        <v>0</v>
      </c>
      <c r="L382" s="930"/>
      <c r="M382" s="931"/>
      <c r="N382" s="931"/>
      <c r="O382" s="932"/>
      <c r="Q382" s="664" t="s">
        <v>812</v>
      </c>
      <c r="R382" s="20"/>
      <c r="S382" s="20"/>
      <c r="T382" s="20"/>
      <c r="U382" s="20"/>
      <c r="V382" s="20"/>
      <c r="W382" s="20"/>
      <c r="X382" s="10"/>
      <c r="Y382" s="20"/>
      <c r="Z382" s="20"/>
      <c r="AA382" s="21"/>
    </row>
    <row r="383" spans="1:33" ht="16.5" customHeight="1" x14ac:dyDescent="0.2">
      <c r="A383" s="290" t="s">
        <v>521</v>
      </c>
      <c r="B383" s="129" t="s">
        <v>149</v>
      </c>
      <c r="C383" s="431"/>
      <c r="D383" s="431"/>
      <c r="E383" s="431"/>
      <c r="F383" s="431"/>
      <c r="G383" s="431"/>
      <c r="H383" s="431"/>
      <c r="I383" s="433"/>
      <c r="J383" s="435">
        <f t="shared" si="51"/>
        <v>0</v>
      </c>
      <c r="K383" s="435">
        <f t="shared" si="52"/>
        <v>0</v>
      </c>
      <c r="L383" s="930"/>
      <c r="M383" s="931"/>
      <c r="N383" s="931"/>
      <c r="O383" s="932"/>
      <c r="Q383" s="664" t="s">
        <v>142</v>
      </c>
      <c r="R383" s="20"/>
      <c r="S383" s="20"/>
      <c r="T383" s="20"/>
      <c r="U383" s="20"/>
      <c r="V383" s="20"/>
      <c r="W383" s="20"/>
      <c r="X383" s="20"/>
      <c r="Y383" s="10"/>
      <c r="Z383" s="20"/>
      <c r="AA383" s="21"/>
    </row>
    <row r="384" spans="1:33" ht="16.5" customHeight="1" x14ac:dyDescent="0.2">
      <c r="A384" s="290" t="s">
        <v>521</v>
      </c>
      <c r="B384" s="129" t="s">
        <v>150</v>
      </c>
      <c r="C384" s="431"/>
      <c r="D384" s="431"/>
      <c r="E384" s="431"/>
      <c r="F384" s="431"/>
      <c r="G384" s="431"/>
      <c r="H384" s="431"/>
      <c r="I384" s="433"/>
      <c r="J384" s="435">
        <f t="shared" si="51"/>
        <v>0</v>
      </c>
      <c r="K384" s="435">
        <f t="shared" si="52"/>
        <v>0</v>
      </c>
      <c r="L384" s="930"/>
      <c r="M384" s="931"/>
      <c r="N384" s="931"/>
      <c r="O384" s="932"/>
      <c r="Q384" s="664" t="s">
        <v>143</v>
      </c>
      <c r="R384" s="20"/>
      <c r="S384" s="20"/>
      <c r="T384" s="20"/>
      <c r="U384" s="20"/>
      <c r="V384" s="20"/>
      <c r="W384" s="20"/>
      <c r="X384" s="20"/>
      <c r="Y384" s="20" t="s">
        <v>532</v>
      </c>
      <c r="Z384" s="10"/>
      <c r="AA384" s="21"/>
    </row>
    <row r="385" spans="1:35" ht="16.5" customHeight="1" thickBot="1" x14ac:dyDescent="0.25">
      <c r="A385" s="485" t="s">
        <v>521</v>
      </c>
      <c r="B385" s="130" t="s">
        <v>151</v>
      </c>
      <c r="C385" s="432"/>
      <c r="D385" s="432"/>
      <c r="E385" s="432"/>
      <c r="F385" s="432"/>
      <c r="G385" s="432"/>
      <c r="H385" s="432"/>
      <c r="I385" s="434"/>
      <c r="J385" s="435">
        <f t="shared" si="51"/>
        <v>0</v>
      </c>
      <c r="K385" s="435">
        <f t="shared" si="52"/>
        <v>0</v>
      </c>
      <c r="L385" s="933"/>
      <c r="M385" s="934"/>
      <c r="N385" s="934"/>
      <c r="O385" s="935"/>
      <c r="Q385" s="665" t="s">
        <v>144</v>
      </c>
      <c r="R385" s="23"/>
      <c r="S385" s="23"/>
      <c r="T385" s="23"/>
      <c r="U385" s="23"/>
      <c r="V385" s="23"/>
      <c r="W385" s="23"/>
      <c r="X385" s="23"/>
      <c r="Y385" s="23"/>
      <c r="Z385" s="23"/>
      <c r="AA385" s="15"/>
    </row>
    <row r="386" spans="1:35" ht="16.5" customHeight="1" x14ac:dyDescent="0.2">
      <c r="C386" s="435">
        <v>0</v>
      </c>
      <c r="D386" s="435">
        <v>0</v>
      </c>
      <c r="E386" s="435">
        <v>0</v>
      </c>
      <c r="F386" s="435">
        <v>0</v>
      </c>
      <c r="G386" s="435">
        <v>0</v>
      </c>
      <c r="H386" s="435">
        <v>0</v>
      </c>
      <c r="I386" s="435">
        <v>0</v>
      </c>
      <c r="J386" s="435">
        <f t="shared" si="51"/>
        <v>0</v>
      </c>
      <c r="K386" s="435">
        <f t="shared" si="52"/>
        <v>0</v>
      </c>
      <c r="L386" s="4" t="s">
        <v>532</v>
      </c>
    </row>
    <row r="387" spans="1:35" ht="16.5" customHeight="1" thickBot="1" x14ac:dyDescent="0.25"/>
    <row r="388" spans="1:35" ht="16.5" customHeight="1" x14ac:dyDescent="0.2">
      <c r="A388" s="1131" t="s">
        <v>491</v>
      </c>
      <c r="B388" s="1132"/>
      <c r="C388" s="1020" t="s">
        <v>136</v>
      </c>
      <c r="D388" s="1021"/>
      <c r="E388" s="1021"/>
      <c r="F388" s="1021"/>
      <c r="G388" s="1021"/>
      <c r="H388" s="1021"/>
      <c r="I388" s="1022"/>
    </row>
    <row r="389" spans="1:35" ht="16.5" customHeight="1" thickBot="1" x14ac:dyDescent="0.25">
      <c r="A389" s="1133"/>
      <c r="B389" s="1134"/>
      <c r="C389" s="1023"/>
      <c r="D389" s="1024"/>
      <c r="E389" s="1024"/>
      <c r="F389" s="1024"/>
      <c r="G389" s="1024"/>
      <c r="H389" s="1024"/>
      <c r="I389" s="1025"/>
    </row>
    <row r="390" spans="1:35" ht="16.5" customHeight="1" thickBot="1" x14ac:dyDescent="0.25"/>
    <row r="391" spans="1:35" ht="16.5" customHeight="1" thickBot="1" x14ac:dyDescent="0.25">
      <c r="A391" s="1043" t="s">
        <v>395</v>
      </c>
      <c r="B391" s="1044"/>
      <c r="C391" s="1044"/>
      <c r="D391" s="1044"/>
      <c r="E391" s="1044"/>
      <c r="F391" s="1045"/>
      <c r="G391" s="1040" t="s">
        <v>136</v>
      </c>
      <c r="H391" s="1041"/>
      <c r="I391" s="1042"/>
      <c r="L391" s="986" t="s">
        <v>588</v>
      </c>
      <c r="M391" s="987"/>
      <c r="N391" s="987"/>
      <c r="O391" s="988"/>
    </row>
    <row r="392" spans="1:35" ht="16.5" customHeight="1" thickBot="1" x14ac:dyDescent="0.25">
      <c r="A392" s="373" t="s">
        <v>496</v>
      </c>
      <c r="B392" s="227" t="s">
        <v>497</v>
      </c>
      <c r="C392" s="374" t="s">
        <v>498</v>
      </c>
      <c r="D392" s="374" t="s">
        <v>499</v>
      </c>
      <c r="E392" s="374" t="s">
        <v>500</v>
      </c>
      <c r="F392" s="374" t="s">
        <v>501</v>
      </c>
      <c r="G392" s="375" t="s">
        <v>502</v>
      </c>
      <c r="H392" s="375" t="s">
        <v>503</v>
      </c>
      <c r="I392" s="376" t="s">
        <v>504</v>
      </c>
      <c r="L392" s="989"/>
      <c r="M392" s="990"/>
      <c r="N392" s="990"/>
      <c r="O392" s="991"/>
      <c r="Q392" s="24" t="s">
        <v>137</v>
      </c>
      <c r="R392" s="379" t="s">
        <v>152</v>
      </c>
      <c r="S392" s="379" t="s">
        <v>116</v>
      </c>
      <c r="T392" s="379" t="s">
        <v>117</v>
      </c>
      <c r="U392" s="379" t="s">
        <v>590</v>
      </c>
      <c r="V392" s="379" t="s">
        <v>861</v>
      </c>
      <c r="W392" s="379" t="s">
        <v>847</v>
      </c>
      <c r="X392" s="379" t="s">
        <v>756</v>
      </c>
      <c r="Y392" s="379" t="s">
        <v>610</v>
      </c>
      <c r="Z392" s="379" t="s">
        <v>757</v>
      </c>
      <c r="AA392" s="379" t="s">
        <v>1112</v>
      </c>
      <c r="AB392" s="379" t="s">
        <v>1688</v>
      </c>
      <c r="AC392" s="379" t="s">
        <v>1313</v>
      </c>
      <c r="AD392" s="379" t="s">
        <v>120</v>
      </c>
      <c r="AE392" s="379" t="s">
        <v>813</v>
      </c>
      <c r="AF392" s="379" t="s">
        <v>153</v>
      </c>
      <c r="AG392" s="379" t="s">
        <v>1306</v>
      </c>
      <c r="AH392" s="379" t="s">
        <v>1751</v>
      </c>
      <c r="AI392" s="380" t="s">
        <v>1214</v>
      </c>
    </row>
    <row r="393" spans="1:35" ht="16.5" customHeight="1" x14ac:dyDescent="0.2">
      <c r="A393" s="441">
        <v>1</v>
      </c>
      <c r="B393" s="53" t="s">
        <v>121</v>
      </c>
      <c r="C393" s="46">
        <v>34</v>
      </c>
      <c r="D393" s="46">
        <v>26</v>
      </c>
      <c r="E393" s="46">
        <v>5</v>
      </c>
      <c r="F393" s="46">
        <v>3</v>
      </c>
      <c r="G393" s="46">
        <v>90</v>
      </c>
      <c r="H393" s="46">
        <v>29</v>
      </c>
      <c r="I393" s="436">
        <v>57</v>
      </c>
      <c r="J393" s="435">
        <f>D393+E393+F393</f>
        <v>34</v>
      </c>
      <c r="K393" s="435">
        <f>D393*2+E393</f>
        <v>57</v>
      </c>
      <c r="L393" s="927" t="s">
        <v>54</v>
      </c>
      <c r="M393" s="928"/>
      <c r="N393" s="928"/>
      <c r="O393" s="929"/>
      <c r="Q393" s="377" t="s">
        <v>152</v>
      </c>
      <c r="R393" s="10"/>
      <c r="S393" s="20"/>
      <c r="T393" s="20"/>
      <c r="U393" s="20"/>
      <c r="V393" s="20"/>
      <c r="W393" s="20"/>
      <c r="X393" s="20"/>
      <c r="Y393" s="20"/>
      <c r="Z393" s="20"/>
      <c r="AA393" s="20"/>
      <c r="AB393" s="20"/>
      <c r="AC393" s="20"/>
      <c r="AD393" s="20"/>
      <c r="AE393" s="20"/>
      <c r="AF393" s="20"/>
      <c r="AG393" s="20"/>
      <c r="AH393" s="20"/>
      <c r="AI393" s="21"/>
    </row>
    <row r="394" spans="1:35" ht="16.5" customHeight="1" x14ac:dyDescent="0.2">
      <c r="A394" s="370">
        <v>2</v>
      </c>
      <c r="B394" s="54" t="s">
        <v>1757</v>
      </c>
      <c r="C394" s="431">
        <v>34</v>
      </c>
      <c r="D394" s="431">
        <v>24</v>
      </c>
      <c r="E394" s="431">
        <v>6</v>
      </c>
      <c r="F394" s="431">
        <v>4</v>
      </c>
      <c r="G394" s="431">
        <v>85</v>
      </c>
      <c r="H394" s="431">
        <v>29</v>
      </c>
      <c r="I394" s="433">
        <v>54</v>
      </c>
      <c r="J394" s="435">
        <f>D394+E394+F394</f>
        <v>34</v>
      </c>
      <c r="K394" s="435">
        <f>D394*2+E394</f>
        <v>54</v>
      </c>
      <c r="L394" s="930"/>
      <c r="M394" s="931"/>
      <c r="N394" s="931"/>
      <c r="O394" s="932"/>
      <c r="Q394" s="377" t="s">
        <v>116</v>
      </c>
      <c r="R394" s="20"/>
      <c r="S394" s="10"/>
      <c r="T394" s="20"/>
      <c r="U394" s="20"/>
      <c r="V394" s="20"/>
      <c r="W394" s="20"/>
      <c r="X394" s="20"/>
      <c r="Y394" s="20"/>
      <c r="Z394" s="20"/>
      <c r="AA394" s="20"/>
      <c r="AB394" s="20"/>
      <c r="AC394" s="20"/>
      <c r="AD394" s="20"/>
      <c r="AE394" s="20"/>
      <c r="AF394" s="20"/>
      <c r="AG394" s="20"/>
      <c r="AH394" s="20"/>
      <c r="AI394" s="21"/>
    </row>
    <row r="395" spans="1:35" ht="16.5" customHeight="1" x14ac:dyDescent="0.2">
      <c r="A395" s="370">
        <v>3</v>
      </c>
      <c r="B395" s="54" t="s">
        <v>1732</v>
      </c>
      <c r="C395" s="431">
        <v>34</v>
      </c>
      <c r="D395" s="431">
        <v>21</v>
      </c>
      <c r="E395" s="431">
        <v>7</v>
      </c>
      <c r="F395" s="431">
        <v>6</v>
      </c>
      <c r="G395" s="431">
        <v>85</v>
      </c>
      <c r="H395" s="431">
        <v>33</v>
      </c>
      <c r="I395" s="433">
        <v>49</v>
      </c>
      <c r="J395" s="435">
        <f>D395+E395+F395</f>
        <v>34</v>
      </c>
      <c r="K395" s="435">
        <f>D395*2+E395</f>
        <v>49</v>
      </c>
      <c r="L395" s="930"/>
      <c r="M395" s="931"/>
      <c r="N395" s="931"/>
      <c r="O395" s="932"/>
      <c r="Q395" s="377" t="s">
        <v>117</v>
      </c>
      <c r="R395" s="20"/>
      <c r="S395" s="20"/>
      <c r="T395" s="10"/>
      <c r="U395" s="20"/>
      <c r="V395" s="20"/>
      <c r="W395" s="20"/>
      <c r="X395" s="20"/>
      <c r="Y395" s="20"/>
      <c r="Z395" s="20"/>
      <c r="AA395" s="20"/>
      <c r="AB395" s="20"/>
      <c r="AC395" s="20"/>
      <c r="AD395" s="20" t="s">
        <v>1646</v>
      </c>
      <c r="AE395" s="20"/>
      <c r="AF395" s="20"/>
      <c r="AG395" s="20"/>
      <c r="AH395" s="20"/>
      <c r="AI395" s="21"/>
    </row>
    <row r="396" spans="1:35" ht="16.5" customHeight="1" x14ac:dyDescent="0.2">
      <c r="A396" s="370">
        <v>4</v>
      </c>
      <c r="B396" s="54" t="s">
        <v>1116</v>
      </c>
      <c r="C396" s="431">
        <v>33</v>
      </c>
      <c r="D396" s="431">
        <v>20</v>
      </c>
      <c r="E396" s="431">
        <v>8</v>
      </c>
      <c r="F396" s="431">
        <v>5</v>
      </c>
      <c r="G396" s="431">
        <v>82</v>
      </c>
      <c r="H396" s="431">
        <v>35</v>
      </c>
      <c r="I396" s="433">
        <v>48</v>
      </c>
      <c r="J396" s="435">
        <f t="shared" ref="J396:J459" si="53">D396+E396+F396</f>
        <v>33</v>
      </c>
      <c r="K396" s="435">
        <f t="shared" ref="K396:K459" si="54">D396*2+E396</f>
        <v>48</v>
      </c>
      <c r="L396" s="930"/>
      <c r="M396" s="931"/>
      <c r="N396" s="931"/>
      <c r="O396" s="932"/>
      <c r="Q396" s="377" t="s">
        <v>590</v>
      </c>
      <c r="R396" s="20"/>
      <c r="S396" s="20"/>
      <c r="T396" s="20"/>
      <c r="U396" s="10"/>
      <c r="V396" s="20"/>
      <c r="W396" s="20"/>
      <c r="X396" s="20"/>
      <c r="Y396" s="20"/>
      <c r="Z396" s="20"/>
      <c r="AA396" s="20"/>
      <c r="AB396" s="20"/>
      <c r="AC396" s="20"/>
      <c r="AD396" s="20"/>
      <c r="AE396" s="20"/>
      <c r="AF396" s="20"/>
      <c r="AG396" s="20"/>
      <c r="AH396" s="20"/>
      <c r="AI396" s="21"/>
    </row>
    <row r="397" spans="1:35" ht="16.5" customHeight="1" x14ac:dyDescent="0.2">
      <c r="A397" s="370" t="s">
        <v>631</v>
      </c>
      <c r="B397" s="54" t="s">
        <v>1735</v>
      </c>
      <c r="C397" s="431">
        <v>34</v>
      </c>
      <c r="D397" s="431">
        <v>16</v>
      </c>
      <c r="E397" s="431">
        <v>7</v>
      </c>
      <c r="F397" s="431">
        <v>11</v>
      </c>
      <c r="G397" s="431">
        <v>67</v>
      </c>
      <c r="H397" s="431">
        <v>53</v>
      </c>
      <c r="I397" s="433">
        <v>39</v>
      </c>
      <c r="J397" s="435">
        <f t="shared" si="53"/>
        <v>34</v>
      </c>
      <c r="K397" s="435">
        <f t="shared" si="54"/>
        <v>39</v>
      </c>
      <c r="L397" s="930"/>
      <c r="M397" s="931"/>
      <c r="N397" s="931"/>
      <c r="O397" s="932"/>
      <c r="Q397" s="377" t="s">
        <v>861</v>
      </c>
      <c r="R397" s="20"/>
      <c r="S397" s="20"/>
      <c r="T397" s="20"/>
      <c r="U397" s="20" t="s">
        <v>532</v>
      </c>
      <c r="V397" s="10"/>
      <c r="W397" s="20"/>
      <c r="X397" s="20"/>
      <c r="Y397" s="20"/>
      <c r="Z397" s="20"/>
      <c r="AA397" s="20"/>
      <c r="AB397" s="20"/>
      <c r="AC397" s="20"/>
      <c r="AD397" s="20"/>
      <c r="AE397" s="20"/>
      <c r="AF397" s="20"/>
      <c r="AG397" s="20"/>
      <c r="AH397" s="20"/>
      <c r="AI397" s="21"/>
    </row>
    <row r="398" spans="1:35" ht="16.5" customHeight="1" x14ac:dyDescent="0.2">
      <c r="A398" s="370" t="s">
        <v>631</v>
      </c>
      <c r="B398" s="54" t="s">
        <v>122</v>
      </c>
      <c r="C398" s="431">
        <v>33</v>
      </c>
      <c r="D398" s="431">
        <v>15</v>
      </c>
      <c r="E398" s="431">
        <v>9</v>
      </c>
      <c r="F398" s="431">
        <v>9</v>
      </c>
      <c r="G398" s="431">
        <v>64</v>
      </c>
      <c r="H398" s="431">
        <v>55</v>
      </c>
      <c r="I398" s="433">
        <v>39</v>
      </c>
      <c r="J398" s="435">
        <f t="shared" si="53"/>
        <v>33</v>
      </c>
      <c r="K398" s="435">
        <f t="shared" si="54"/>
        <v>39</v>
      </c>
      <c r="L398" s="930"/>
      <c r="M398" s="931"/>
      <c r="N398" s="931"/>
      <c r="O398" s="932"/>
      <c r="Q398" s="377" t="s">
        <v>847</v>
      </c>
      <c r="R398" s="20"/>
      <c r="S398" s="20"/>
      <c r="T398" s="20"/>
      <c r="U398" s="20"/>
      <c r="V398" s="20"/>
      <c r="W398" s="10"/>
      <c r="X398" s="20"/>
      <c r="Y398" s="20"/>
      <c r="Z398" s="20"/>
      <c r="AA398" s="20"/>
      <c r="AB398" s="20"/>
      <c r="AC398" s="20"/>
      <c r="AD398" s="20"/>
      <c r="AE398" s="20"/>
      <c r="AF398" s="20"/>
      <c r="AG398" s="20"/>
      <c r="AH398" s="20"/>
      <c r="AI398" s="21"/>
    </row>
    <row r="399" spans="1:35" ht="16.5" customHeight="1" x14ac:dyDescent="0.2">
      <c r="A399" s="370">
        <v>7</v>
      </c>
      <c r="B399" s="54" t="s">
        <v>1734</v>
      </c>
      <c r="C399" s="431">
        <v>34</v>
      </c>
      <c r="D399" s="431">
        <v>16</v>
      </c>
      <c r="E399" s="431">
        <v>6</v>
      </c>
      <c r="F399" s="431">
        <v>12</v>
      </c>
      <c r="G399" s="431">
        <v>60</v>
      </c>
      <c r="H399" s="431">
        <v>50</v>
      </c>
      <c r="I399" s="433">
        <v>38</v>
      </c>
      <c r="J399" s="435">
        <f t="shared" si="53"/>
        <v>34</v>
      </c>
      <c r="K399" s="435">
        <f t="shared" si="54"/>
        <v>38</v>
      </c>
      <c r="L399" s="930"/>
      <c r="M399" s="931"/>
      <c r="N399" s="931"/>
      <c r="O399" s="932"/>
      <c r="Q399" s="377" t="s">
        <v>756</v>
      </c>
      <c r="R399" s="20"/>
      <c r="S399" s="20"/>
      <c r="T399" s="20"/>
      <c r="U399" s="20"/>
      <c r="V399" s="20"/>
      <c r="W399" s="20"/>
      <c r="X399" s="10"/>
      <c r="Y399" s="20"/>
      <c r="Z399" s="20"/>
      <c r="AA399" s="20"/>
      <c r="AB399" s="20"/>
      <c r="AC399" s="20"/>
      <c r="AD399" s="20"/>
      <c r="AE399" s="20"/>
      <c r="AF399" s="20"/>
      <c r="AG399" s="20"/>
      <c r="AH399" s="20"/>
      <c r="AI399" s="21"/>
    </row>
    <row r="400" spans="1:35" ht="16.5" customHeight="1" x14ac:dyDescent="0.2">
      <c r="A400" s="370">
        <v>8</v>
      </c>
      <c r="B400" s="54" t="s">
        <v>1754</v>
      </c>
      <c r="C400" s="431">
        <v>34</v>
      </c>
      <c r="D400" s="431">
        <v>12</v>
      </c>
      <c r="E400" s="431">
        <v>8</v>
      </c>
      <c r="F400" s="431">
        <v>14</v>
      </c>
      <c r="G400" s="431">
        <v>65</v>
      </c>
      <c r="H400" s="431">
        <v>73</v>
      </c>
      <c r="I400" s="433">
        <v>32</v>
      </c>
      <c r="J400" s="435">
        <f t="shared" si="53"/>
        <v>34</v>
      </c>
      <c r="K400" s="435">
        <f t="shared" si="54"/>
        <v>32</v>
      </c>
      <c r="L400" s="930"/>
      <c r="M400" s="931"/>
      <c r="N400" s="931"/>
      <c r="O400" s="932"/>
      <c r="Q400" s="377" t="s">
        <v>610</v>
      </c>
      <c r="R400" s="20"/>
      <c r="S400" s="20"/>
      <c r="T400" s="20"/>
      <c r="U400" s="20"/>
      <c r="V400" s="20"/>
      <c r="W400" s="20"/>
      <c r="X400" s="20"/>
      <c r="Y400" s="10"/>
      <c r="Z400" s="20"/>
      <c r="AA400" s="20"/>
      <c r="AB400" s="20"/>
      <c r="AC400" s="20"/>
      <c r="AD400" s="20"/>
      <c r="AE400" s="20"/>
      <c r="AF400" s="20"/>
      <c r="AG400" s="20"/>
      <c r="AH400" s="20"/>
      <c r="AI400" s="21"/>
    </row>
    <row r="401" spans="1:35" ht="16.5" customHeight="1" x14ac:dyDescent="0.2">
      <c r="A401" s="370">
        <v>9</v>
      </c>
      <c r="B401" s="54" t="s">
        <v>1307</v>
      </c>
      <c r="C401" s="431">
        <v>34</v>
      </c>
      <c r="D401" s="431">
        <v>12</v>
      </c>
      <c r="E401" s="431">
        <v>7</v>
      </c>
      <c r="F401" s="431">
        <v>15</v>
      </c>
      <c r="G401" s="431">
        <v>65</v>
      </c>
      <c r="H401" s="431">
        <v>73</v>
      </c>
      <c r="I401" s="433">
        <v>31</v>
      </c>
      <c r="J401" s="435">
        <f t="shared" si="53"/>
        <v>34</v>
      </c>
      <c r="K401" s="435">
        <f t="shared" si="54"/>
        <v>31</v>
      </c>
      <c r="L401" s="930"/>
      <c r="M401" s="931"/>
      <c r="N401" s="931"/>
      <c r="O401" s="932"/>
      <c r="Q401" s="377" t="s">
        <v>757</v>
      </c>
      <c r="R401" s="20"/>
      <c r="S401" s="20"/>
      <c r="T401" s="20"/>
      <c r="U401" s="20"/>
      <c r="V401" s="20"/>
      <c r="W401" s="20"/>
      <c r="X401" s="20"/>
      <c r="Y401" s="20"/>
      <c r="Z401" s="10"/>
      <c r="AA401" s="20"/>
      <c r="AB401" s="20"/>
      <c r="AC401" s="20"/>
      <c r="AD401" s="20"/>
      <c r="AE401" s="20"/>
      <c r="AF401" s="20"/>
      <c r="AG401" s="20"/>
      <c r="AH401" s="20"/>
      <c r="AI401" s="21"/>
    </row>
    <row r="402" spans="1:35" ht="16.5" customHeight="1" x14ac:dyDescent="0.2">
      <c r="A402" s="370">
        <v>10</v>
      </c>
      <c r="B402" s="54" t="s">
        <v>1753</v>
      </c>
      <c r="C402" s="431">
        <v>34</v>
      </c>
      <c r="D402" s="431">
        <v>12</v>
      </c>
      <c r="E402" s="431">
        <v>6</v>
      </c>
      <c r="F402" s="431">
        <v>16</v>
      </c>
      <c r="G402" s="431">
        <v>68</v>
      </c>
      <c r="H402" s="431">
        <v>62</v>
      </c>
      <c r="I402" s="433">
        <v>30</v>
      </c>
      <c r="J402" s="435">
        <f t="shared" si="53"/>
        <v>34</v>
      </c>
      <c r="K402" s="435">
        <f t="shared" si="54"/>
        <v>30</v>
      </c>
      <c r="L402" s="930"/>
      <c r="M402" s="931"/>
      <c r="N402" s="931"/>
      <c r="O402" s="932"/>
      <c r="Q402" s="377" t="s">
        <v>1112</v>
      </c>
      <c r="R402" s="20"/>
      <c r="S402" s="20"/>
      <c r="T402" s="20"/>
      <c r="U402" s="20"/>
      <c r="V402" s="20"/>
      <c r="W402" s="20"/>
      <c r="X402" s="20"/>
      <c r="Y402" s="20"/>
      <c r="Z402" s="20"/>
      <c r="AA402" s="10"/>
      <c r="AB402" s="20"/>
      <c r="AC402" s="20"/>
      <c r="AD402" s="20"/>
      <c r="AE402" s="20"/>
      <c r="AF402" s="20"/>
      <c r="AG402" s="20"/>
      <c r="AH402" s="20"/>
      <c r="AI402" s="21"/>
    </row>
    <row r="403" spans="1:35" ht="16.5" customHeight="1" x14ac:dyDescent="0.2">
      <c r="A403" s="370">
        <v>11</v>
      </c>
      <c r="B403" s="54" t="s">
        <v>1741</v>
      </c>
      <c r="C403" s="431">
        <v>34</v>
      </c>
      <c r="D403" s="431">
        <v>10</v>
      </c>
      <c r="E403" s="431">
        <v>8</v>
      </c>
      <c r="F403" s="431">
        <v>16</v>
      </c>
      <c r="G403" s="431">
        <v>59</v>
      </c>
      <c r="H403" s="431">
        <v>74</v>
      </c>
      <c r="I403" s="433">
        <v>28</v>
      </c>
      <c r="J403" s="435">
        <f t="shared" si="53"/>
        <v>34</v>
      </c>
      <c r="K403" s="435">
        <f t="shared" si="54"/>
        <v>28</v>
      </c>
      <c r="L403" s="930"/>
      <c r="M403" s="931"/>
      <c r="N403" s="931"/>
      <c r="O403" s="932"/>
      <c r="Q403" s="377" t="s">
        <v>1688</v>
      </c>
      <c r="R403" s="20"/>
      <c r="S403" s="20"/>
      <c r="T403" s="20"/>
      <c r="U403" s="20"/>
      <c r="V403" s="20"/>
      <c r="W403" s="20"/>
      <c r="X403" s="20"/>
      <c r="Y403" s="20"/>
      <c r="Z403" s="20"/>
      <c r="AA403" s="20" t="s">
        <v>532</v>
      </c>
      <c r="AB403" s="10"/>
      <c r="AC403" s="20"/>
      <c r="AD403" s="20"/>
      <c r="AE403" s="20"/>
      <c r="AF403" s="20"/>
      <c r="AG403" s="20"/>
      <c r="AH403" s="20"/>
      <c r="AI403" s="21"/>
    </row>
    <row r="404" spans="1:35" ht="16.5" customHeight="1" x14ac:dyDescent="0.2">
      <c r="A404" s="370" t="s">
        <v>1310</v>
      </c>
      <c r="B404" s="54" t="s">
        <v>154</v>
      </c>
      <c r="C404" s="431">
        <v>34</v>
      </c>
      <c r="D404" s="431">
        <v>10</v>
      </c>
      <c r="E404" s="431">
        <v>6</v>
      </c>
      <c r="F404" s="431">
        <v>18</v>
      </c>
      <c r="G404" s="431">
        <v>46</v>
      </c>
      <c r="H404" s="431">
        <v>65</v>
      </c>
      <c r="I404" s="433">
        <v>26</v>
      </c>
      <c r="J404" s="435">
        <f t="shared" si="53"/>
        <v>34</v>
      </c>
      <c r="K404" s="435">
        <f t="shared" si="54"/>
        <v>26</v>
      </c>
      <c r="L404" s="930"/>
      <c r="M404" s="931"/>
      <c r="N404" s="931"/>
      <c r="O404" s="932"/>
      <c r="Q404" s="377" t="s">
        <v>1313</v>
      </c>
      <c r="R404" s="20"/>
      <c r="S404" s="20"/>
      <c r="T404" s="20"/>
      <c r="U404" s="20"/>
      <c r="V404" s="20"/>
      <c r="W404" s="20"/>
      <c r="X404" s="20"/>
      <c r="Y404" s="20"/>
      <c r="Z404" s="20"/>
      <c r="AA404" s="20"/>
      <c r="AB404" s="20"/>
      <c r="AC404" s="10"/>
      <c r="AD404" s="20"/>
      <c r="AE404" s="20"/>
      <c r="AF404" s="20"/>
      <c r="AG404" s="20"/>
      <c r="AH404" s="20"/>
      <c r="AI404" s="21"/>
    </row>
    <row r="405" spans="1:35" ht="16.5" customHeight="1" x14ac:dyDescent="0.2">
      <c r="A405" s="370" t="s">
        <v>1310</v>
      </c>
      <c r="B405" s="54" t="s">
        <v>155</v>
      </c>
      <c r="C405" s="431">
        <v>34</v>
      </c>
      <c r="D405" s="431">
        <v>11</v>
      </c>
      <c r="E405" s="431">
        <v>4</v>
      </c>
      <c r="F405" s="431">
        <v>19</v>
      </c>
      <c r="G405" s="431">
        <v>48</v>
      </c>
      <c r="H405" s="431">
        <v>74</v>
      </c>
      <c r="I405" s="433">
        <v>26</v>
      </c>
      <c r="J405" s="435">
        <f t="shared" si="53"/>
        <v>34</v>
      </c>
      <c r="K405" s="435">
        <f t="shared" si="54"/>
        <v>26</v>
      </c>
      <c r="L405" s="930"/>
      <c r="M405" s="931"/>
      <c r="N405" s="931"/>
      <c r="O405" s="932"/>
      <c r="Q405" s="377" t="s">
        <v>120</v>
      </c>
      <c r="R405" s="20"/>
      <c r="S405" s="20"/>
      <c r="T405" s="20"/>
      <c r="U405" s="20"/>
      <c r="V405" s="20"/>
      <c r="W405" s="20"/>
      <c r="X405" s="20"/>
      <c r="Y405" s="20"/>
      <c r="Z405" s="20"/>
      <c r="AA405" s="20"/>
      <c r="AB405" s="20"/>
      <c r="AC405" s="20"/>
      <c r="AD405" s="10"/>
      <c r="AE405" s="20"/>
      <c r="AF405" s="20"/>
      <c r="AG405" s="20"/>
      <c r="AH405" s="20"/>
      <c r="AI405" s="21"/>
    </row>
    <row r="406" spans="1:35" ht="16.5" customHeight="1" x14ac:dyDescent="0.2">
      <c r="A406" s="370" t="s">
        <v>1310</v>
      </c>
      <c r="B406" s="54" t="s">
        <v>1737</v>
      </c>
      <c r="C406" s="431">
        <v>33</v>
      </c>
      <c r="D406" s="431">
        <v>11</v>
      </c>
      <c r="E406" s="431">
        <v>4</v>
      </c>
      <c r="F406" s="431">
        <v>18</v>
      </c>
      <c r="G406" s="431">
        <v>41</v>
      </c>
      <c r="H406" s="431">
        <v>83</v>
      </c>
      <c r="I406" s="433">
        <v>26</v>
      </c>
      <c r="J406" s="435">
        <f t="shared" si="53"/>
        <v>33</v>
      </c>
      <c r="K406" s="435">
        <f t="shared" si="54"/>
        <v>26</v>
      </c>
      <c r="L406" s="930"/>
      <c r="M406" s="931"/>
      <c r="N406" s="931"/>
      <c r="O406" s="932"/>
      <c r="Q406" s="377" t="s">
        <v>813</v>
      </c>
      <c r="R406" s="20"/>
      <c r="S406" s="20"/>
      <c r="T406" s="20"/>
      <c r="U406" s="20"/>
      <c r="V406" s="20"/>
      <c r="W406" s="20"/>
      <c r="X406" s="20"/>
      <c r="Y406" s="20"/>
      <c r="Z406" s="20"/>
      <c r="AA406" s="20"/>
      <c r="AB406" s="20"/>
      <c r="AC406" s="20"/>
      <c r="AD406" s="20"/>
      <c r="AE406" s="10"/>
      <c r="AF406" s="20"/>
      <c r="AG406" s="20"/>
      <c r="AH406" s="20"/>
      <c r="AI406" s="21"/>
    </row>
    <row r="407" spans="1:35" ht="16.5" customHeight="1" x14ac:dyDescent="0.2">
      <c r="A407" s="370">
        <v>15</v>
      </c>
      <c r="B407" s="54" t="s">
        <v>1759</v>
      </c>
      <c r="C407" s="431">
        <v>33</v>
      </c>
      <c r="D407" s="431">
        <v>9</v>
      </c>
      <c r="E407" s="431">
        <v>7</v>
      </c>
      <c r="F407" s="431">
        <v>17</v>
      </c>
      <c r="G407" s="431">
        <v>40</v>
      </c>
      <c r="H407" s="431">
        <v>65</v>
      </c>
      <c r="I407" s="433">
        <v>25</v>
      </c>
      <c r="J407" s="435">
        <f t="shared" si="53"/>
        <v>33</v>
      </c>
      <c r="K407" s="435">
        <f t="shared" si="54"/>
        <v>25</v>
      </c>
      <c r="L407" s="930"/>
      <c r="M407" s="931"/>
      <c r="N407" s="931"/>
      <c r="O407" s="932"/>
      <c r="Q407" s="377" t="s">
        <v>153</v>
      </c>
      <c r="R407" s="20"/>
      <c r="S407" s="20"/>
      <c r="T407" s="20"/>
      <c r="U407" s="20"/>
      <c r="V407" s="20"/>
      <c r="W407" s="20"/>
      <c r="X407" s="20"/>
      <c r="Y407" s="20"/>
      <c r="Z407" s="20"/>
      <c r="AA407" s="20"/>
      <c r="AB407" s="20"/>
      <c r="AC407" s="20"/>
      <c r="AD407" s="20"/>
      <c r="AE407" s="20"/>
      <c r="AF407" s="10"/>
      <c r="AG407" s="20"/>
      <c r="AH407" s="20"/>
      <c r="AI407" s="21"/>
    </row>
    <row r="408" spans="1:35" ht="16.5" customHeight="1" x14ac:dyDescent="0.2">
      <c r="A408" s="370">
        <v>16</v>
      </c>
      <c r="B408" s="54" t="s">
        <v>156</v>
      </c>
      <c r="C408" s="431">
        <v>34</v>
      </c>
      <c r="D408" s="431">
        <v>7</v>
      </c>
      <c r="E408" s="431">
        <v>8</v>
      </c>
      <c r="F408" s="431">
        <v>19</v>
      </c>
      <c r="G408" s="431">
        <v>36</v>
      </c>
      <c r="H408" s="431">
        <v>73</v>
      </c>
      <c r="I408" s="433">
        <v>22</v>
      </c>
      <c r="J408" s="435">
        <f t="shared" si="53"/>
        <v>34</v>
      </c>
      <c r="K408" s="435">
        <f t="shared" si="54"/>
        <v>22</v>
      </c>
      <c r="L408" s="930"/>
      <c r="M408" s="931"/>
      <c r="N408" s="931"/>
      <c r="O408" s="932"/>
      <c r="Q408" s="377" t="s">
        <v>1306</v>
      </c>
      <c r="R408" s="20"/>
      <c r="S408" s="20"/>
      <c r="T408" s="20"/>
      <c r="U408" s="20"/>
      <c r="V408" s="20"/>
      <c r="W408" s="20"/>
      <c r="X408" s="20"/>
      <c r="Y408" s="20"/>
      <c r="Z408" s="20"/>
      <c r="AA408" s="20"/>
      <c r="AB408" s="20"/>
      <c r="AC408" s="20"/>
      <c r="AD408" s="20"/>
      <c r="AE408" s="20"/>
      <c r="AF408" s="20"/>
      <c r="AG408" s="10"/>
      <c r="AH408" s="20"/>
      <c r="AI408" s="21"/>
    </row>
    <row r="409" spans="1:35" ht="16.5" customHeight="1" x14ac:dyDescent="0.2">
      <c r="A409" s="370">
        <v>17</v>
      </c>
      <c r="B409" s="54" t="s">
        <v>1596</v>
      </c>
      <c r="C409" s="431">
        <v>34</v>
      </c>
      <c r="D409" s="431">
        <v>8</v>
      </c>
      <c r="E409" s="431">
        <v>5</v>
      </c>
      <c r="F409" s="431">
        <v>21</v>
      </c>
      <c r="G409" s="431">
        <v>45</v>
      </c>
      <c r="H409" s="431">
        <v>87</v>
      </c>
      <c r="I409" s="433">
        <v>21</v>
      </c>
      <c r="J409" s="435">
        <f t="shared" si="53"/>
        <v>34</v>
      </c>
      <c r="K409" s="435">
        <f t="shared" si="54"/>
        <v>21</v>
      </c>
      <c r="L409" s="930"/>
      <c r="M409" s="931"/>
      <c r="N409" s="931"/>
      <c r="O409" s="932"/>
      <c r="Q409" s="377" t="s">
        <v>1751</v>
      </c>
      <c r="R409" s="20"/>
      <c r="S409" s="20"/>
      <c r="T409" s="20"/>
      <c r="U409" s="20"/>
      <c r="V409" s="20"/>
      <c r="W409" s="20"/>
      <c r="X409" s="20"/>
      <c r="Y409" s="20"/>
      <c r="Z409" s="20"/>
      <c r="AA409" s="20"/>
      <c r="AB409" s="20"/>
      <c r="AC409" s="20"/>
      <c r="AD409" s="20"/>
      <c r="AE409" s="20"/>
      <c r="AF409" s="20"/>
      <c r="AG409" s="20" t="s">
        <v>532</v>
      </c>
      <c r="AH409" s="10"/>
      <c r="AI409" s="21"/>
    </row>
    <row r="410" spans="1:35" ht="16.5" customHeight="1" thickBot="1" x14ac:dyDescent="0.25">
      <c r="A410" s="372">
        <v>18</v>
      </c>
      <c r="B410" s="55" t="s">
        <v>818</v>
      </c>
      <c r="C410" s="432">
        <v>34</v>
      </c>
      <c r="D410" s="432">
        <v>6</v>
      </c>
      <c r="E410" s="432">
        <v>5</v>
      </c>
      <c r="F410" s="432">
        <v>23</v>
      </c>
      <c r="G410" s="432">
        <v>34</v>
      </c>
      <c r="H410" s="432">
        <v>72</v>
      </c>
      <c r="I410" s="434">
        <v>17</v>
      </c>
      <c r="J410" s="435">
        <f t="shared" si="53"/>
        <v>34</v>
      </c>
      <c r="K410" s="435">
        <f t="shared" si="54"/>
        <v>17</v>
      </c>
      <c r="L410" s="933"/>
      <c r="M410" s="934"/>
      <c r="N410" s="934"/>
      <c r="O410" s="935"/>
      <c r="Q410" s="378" t="s">
        <v>1214</v>
      </c>
      <c r="R410" s="23"/>
      <c r="S410" s="23"/>
      <c r="T410" s="23"/>
      <c r="U410" s="23"/>
      <c r="V410" s="23"/>
      <c r="W410" s="23"/>
      <c r="X410" s="23"/>
      <c r="Y410" s="23"/>
      <c r="Z410" s="23"/>
      <c r="AA410" s="23"/>
      <c r="AB410" s="23"/>
      <c r="AC410" s="23"/>
      <c r="AD410" s="23"/>
      <c r="AE410" s="23"/>
      <c r="AF410" s="23"/>
      <c r="AG410" s="23"/>
      <c r="AH410" s="23"/>
      <c r="AI410" s="15"/>
    </row>
    <row r="411" spans="1:35" ht="16.5" customHeight="1" x14ac:dyDescent="0.2">
      <c r="C411" s="435">
        <f t="shared" ref="C411:I411" si="55">SUM(C391:C410)</f>
        <v>608</v>
      </c>
      <c r="D411" s="435">
        <f t="shared" si="55"/>
        <v>246</v>
      </c>
      <c r="E411" s="435">
        <f t="shared" si="55"/>
        <v>116</v>
      </c>
      <c r="F411" s="435">
        <f t="shared" si="55"/>
        <v>246</v>
      </c>
      <c r="G411" s="435">
        <f t="shared" si="55"/>
        <v>1080</v>
      </c>
      <c r="H411" s="435">
        <f t="shared" si="55"/>
        <v>1085</v>
      </c>
      <c r="I411" s="435">
        <f t="shared" si="55"/>
        <v>608</v>
      </c>
      <c r="J411" s="435">
        <f t="shared" si="53"/>
        <v>608</v>
      </c>
      <c r="K411" s="435">
        <f t="shared" si="54"/>
        <v>608</v>
      </c>
    </row>
    <row r="412" spans="1:35" ht="16.5" customHeight="1" thickBot="1" x14ac:dyDescent="0.25"/>
    <row r="413" spans="1:35" ht="16.5" customHeight="1" thickBot="1" x14ac:dyDescent="0.25">
      <c r="A413" s="1043" t="s">
        <v>1573</v>
      </c>
      <c r="B413" s="1044"/>
      <c r="C413" s="1044"/>
      <c r="D413" s="1044"/>
      <c r="E413" s="1044"/>
      <c r="F413" s="1045"/>
      <c r="G413" s="1040" t="s">
        <v>136</v>
      </c>
      <c r="H413" s="1041"/>
      <c r="I413" s="1042"/>
      <c r="L413" s="945" t="s">
        <v>495</v>
      </c>
      <c r="M413" s="946"/>
      <c r="N413" s="946"/>
      <c r="O413" s="947"/>
    </row>
    <row r="414" spans="1:35" ht="16.5" customHeight="1" thickBot="1" x14ac:dyDescent="0.25">
      <c r="A414" s="373" t="s">
        <v>496</v>
      </c>
      <c r="B414" s="227" t="s">
        <v>497</v>
      </c>
      <c r="C414" s="374" t="s">
        <v>498</v>
      </c>
      <c r="D414" s="374" t="s">
        <v>499</v>
      </c>
      <c r="E414" s="374" t="s">
        <v>500</v>
      </c>
      <c r="F414" s="374" t="s">
        <v>501</v>
      </c>
      <c r="G414" s="375" t="s">
        <v>502</v>
      </c>
      <c r="H414" s="375" t="s">
        <v>503</v>
      </c>
      <c r="I414" s="376" t="s">
        <v>504</v>
      </c>
      <c r="L414" s="1063"/>
      <c r="M414" s="1064"/>
      <c r="N414" s="1064"/>
      <c r="O414" s="1065"/>
      <c r="Q414" s="24" t="s">
        <v>137</v>
      </c>
      <c r="R414" s="379" t="s">
        <v>157</v>
      </c>
      <c r="S414" s="379" t="s">
        <v>541</v>
      </c>
      <c r="T414" s="379" t="s">
        <v>716</v>
      </c>
      <c r="U414" s="379" t="s">
        <v>1590</v>
      </c>
      <c r="V414" s="379" t="s">
        <v>901</v>
      </c>
      <c r="W414" s="379" t="s">
        <v>564</v>
      </c>
      <c r="X414" s="379" t="s">
        <v>902</v>
      </c>
      <c r="Y414" s="379" t="s">
        <v>847</v>
      </c>
      <c r="Z414" s="379" t="s">
        <v>158</v>
      </c>
      <c r="AA414" s="379" t="s">
        <v>139</v>
      </c>
      <c r="AB414" s="379" t="s">
        <v>141</v>
      </c>
      <c r="AC414" s="379" t="s">
        <v>635</v>
      </c>
      <c r="AD414" s="379" t="s">
        <v>812</v>
      </c>
      <c r="AE414" s="379" t="s">
        <v>49</v>
      </c>
      <c r="AF414" s="379" t="s">
        <v>119</v>
      </c>
      <c r="AG414" s="379" t="s">
        <v>159</v>
      </c>
      <c r="AH414" s="379" t="s">
        <v>160</v>
      </c>
      <c r="AI414" s="380" t="s">
        <v>955</v>
      </c>
    </row>
    <row r="415" spans="1:35" ht="16.5" customHeight="1" x14ac:dyDescent="0.2">
      <c r="A415" s="441">
        <v>1</v>
      </c>
      <c r="B415" s="486" t="s">
        <v>161</v>
      </c>
      <c r="C415" s="487"/>
      <c r="D415" s="487"/>
      <c r="E415" s="487"/>
      <c r="F415" s="487"/>
      <c r="G415" s="487"/>
      <c r="H415" s="487"/>
      <c r="I415" s="488"/>
      <c r="J415" s="435">
        <f t="shared" si="53"/>
        <v>0</v>
      </c>
      <c r="K415" s="435">
        <f t="shared" si="54"/>
        <v>0</v>
      </c>
      <c r="L415" s="927" t="s">
        <v>162</v>
      </c>
      <c r="M415" s="928"/>
      <c r="N415" s="928"/>
      <c r="O415" s="929"/>
      <c r="Q415" s="377" t="s">
        <v>157</v>
      </c>
      <c r="R415" s="10"/>
      <c r="S415" s="20"/>
      <c r="T415" s="20"/>
      <c r="U415" s="20"/>
      <c r="V415" s="20"/>
      <c r="W415" s="20"/>
      <c r="X415" s="20"/>
      <c r="Y415" s="20"/>
      <c r="Z415" s="20"/>
      <c r="AA415" s="20"/>
      <c r="AB415" s="20"/>
      <c r="AC415" s="20"/>
      <c r="AD415" s="20"/>
      <c r="AE415" s="20"/>
      <c r="AF415" s="20"/>
      <c r="AG415" s="20"/>
      <c r="AH415" s="20"/>
      <c r="AI415" s="21"/>
    </row>
    <row r="416" spans="1:35" ht="16.5" customHeight="1" x14ac:dyDescent="0.2">
      <c r="A416" s="370">
        <v>2</v>
      </c>
      <c r="B416" s="129" t="s">
        <v>1294</v>
      </c>
      <c r="C416" s="431"/>
      <c r="D416" s="431"/>
      <c r="E416" s="431"/>
      <c r="F416" s="431"/>
      <c r="G416" s="431"/>
      <c r="H416" s="431"/>
      <c r="I416" s="433"/>
      <c r="J416" s="435">
        <f t="shared" si="53"/>
        <v>0</v>
      </c>
      <c r="K416" s="435">
        <f t="shared" si="54"/>
        <v>0</v>
      </c>
      <c r="L416" s="930"/>
      <c r="M416" s="931"/>
      <c r="N416" s="931"/>
      <c r="O416" s="932"/>
      <c r="Q416" s="377" t="s">
        <v>541</v>
      </c>
      <c r="R416" s="20"/>
      <c r="S416" s="10"/>
      <c r="T416" s="20"/>
      <c r="U416" s="20"/>
      <c r="V416" s="20"/>
      <c r="W416" s="20"/>
      <c r="X416" s="20"/>
      <c r="Y416" s="20"/>
      <c r="Z416" s="20"/>
      <c r="AA416" s="20"/>
      <c r="AB416" s="20"/>
      <c r="AC416" s="20"/>
      <c r="AD416" s="20"/>
      <c r="AE416" s="20"/>
      <c r="AF416" s="20"/>
      <c r="AG416" s="20"/>
      <c r="AH416" s="20"/>
      <c r="AI416" s="21"/>
    </row>
    <row r="417" spans="1:35" ht="16.5" customHeight="1" x14ac:dyDescent="0.2">
      <c r="A417" s="370" t="s">
        <v>393</v>
      </c>
      <c r="B417" s="129" t="s">
        <v>163</v>
      </c>
      <c r="C417" s="431"/>
      <c r="D417" s="431"/>
      <c r="E417" s="431"/>
      <c r="F417" s="431"/>
      <c r="G417" s="431"/>
      <c r="H417" s="431"/>
      <c r="I417" s="433"/>
      <c r="J417" s="435">
        <f t="shared" si="53"/>
        <v>0</v>
      </c>
      <c r="K417" s="435">
        <f t="shared" si="54"/>
        <v>0</v>
      </c>
      <c r="L417" s="930"/>
      <c r="M417" s="931"/>
      <c r="N417" s="931"/>
      <c r="O417" s="932"/>
      <c r="Q417" s="377" t="s">
        <v>716</v>
      </c>
      <c r="R417" s="20"/>
      <c r="S417" s="20"/>
      <c r="T417" s="10"/>
      <c r="U417" s="20"/>
      <c r="V417" s="20"/>
      <c r="W417" s="20"/>
      <c r="X417" s="20"/>
      <c r="Y417" s="20"/>
      <c r="Z417" s="20"/>
      <c r="AA417" s="20"/>
      <c r="AB417" s="20"/>
      <c r="AC417" s="20"/>
      <c r="AD417" s="20"/>
      <c r="AE417" s="20"/>
      <c r="AF417" s="20"/>
      <c r="AG417" s="20"/>
      <c r="AH417" s="20"/>
      <c r="AI417" s="21"/>
    </row>
    <row r="418" spans="1:35" ht="16.5" customHeight="1" x14ac:dyDescent="0.2">
      <c r="A418" s="370" t="s">
        <v>393</v>
      </c>
      <c r="B418" s="129" t="s">
        <v>164</v>
      </c>
      <c r="C418" s="431"/>
      <c r="D418" s="431"/>
      <c r="E418" s="431"/>
      <c r="F418" s="431"/>
      <c r="G418" s="431"/>
      <c r="H418" s="431"/>
      <c r="I418" s="433"/>
      <c r="J418" s="435">
        <f t="shared" si="53"/>
        <v>0</v>
      </c>
      <c r="K418" s="435">
        <f t="shared" si="54"/>
        <v>0</v>
      </c>
      <c r="L418" s="930"/>
      <c r="M418" s="931"/>
      <c r="N418" s="931"/>
      <c r="O418" s="932"/>
      <c r="Q418" s="377" t="s">
        <v>1590</v>
      </c>
      <c r="R418" s="20"/>
      <c r="S418" s="20"/>
      <c r="T418" s="20"/>
      <c r="U418" s="10"/>
      <c r="V418" s="20"/>
      <c r="W418" s="20"/>
      <c r="X418" s="20"/>
      <c r="Y418" s="20"/>
      <c r="Z418" s="20"/>
      <c r="AA418" s="20"/>
      <c r="AB418" s="20"/>
      <c r="AC418" s="20"/>
      <c r="AD418" s="20"/>
      <c r="AE418" s="20"/>
      <c r="AF418" s="20"/>
      <c r="AG418" s="20"/>
      <c r="AH418" s="20"/>
      <c r="AI418" s="21"/>
    </row>
    <row r="419" spans="1:35" ht="16.5" customHeight="1" x14ac:dyDescent="0.2">
      <c r="A419" s="370" t="s">
        <v>393</v>
      </c>
      <c r="B419" s="129" t="s">
        <v>165</v>
      </c>
      <c r="C419" s="431"/>
      <c r="D419" s="431"/>
      <c r="E419" s="431"/>
      <c r="F419" s="431"/>
      <c r="G419" s="431"/>
      <c r="H419" s="431"/>
      <c r="I419" s="433"/>
      <c r="J419" s="435">
        <f t="shared" si="53"/>
        <v>0</v>
      </c>
      <c r="K419" s="435">
        <f t="shared" si="54"/>
        <v>0</v>
      </c>
      <c r="L419" s="930"/>
      <c r="M419" s="931"/>
      <c r="N419" s="931"/>
      <c r="O419" s="932"/>
      <c r="Q419" s="377" t="s">
        <v>901</v>
      </c>
      <c r="R419" s="20"/>
      <c r="S419" s="20"/>
      <c r="T419" s="20"/>
      <c r="U419" s="20" t="s">
        <v>532</v>
      </c>
      <c r="V419" s="10"/>
      <c r="W419" s="20"/>
      <c r="X419" s="20"/>
      <c r="Y419" s="20"/>
      <c r="Z419" s="20"/>
      <c r="AA419" s="20"/>
      <c r="AB419" s="20"/>
      <c r="AC419" s="20"/>
      <c r="AD419" s="20"/>
      <c r="AE419" s="20"/>
      <c r="AF419" s="20"/>
      <c r="AG419" s="20"/>
      <c r="AH419" s="20"/>
      <c r="AI419" s="21"/>
    </row>
    <row r="420" spans="1:35" ht="16.5" customHeight="1" x14ac:dyDescent="0.2">
      <c r="A420" s="370" t="s">
        <v>393</v>
      </c>
      <c r="B420" s="129" t="s">
        <v>166</v>
      </c>
      <c r="C420" s="431"/>
      <c r="D420" s="431"/>
      <c r="E420" s="431"/>
      <c r="F420" s="431"/>
      <c r="G420" s="431"/>
      <c r="H420" s="431"/>
      <c r="I420" s="433"/>
      <c r="J420" s="435">
        <f t="shared" si="53"/>
        <v>0</v>
      </c>
      <c r="K420" s="435">
        <f t="shared" si="54"/>
        <v>0</v>
      </c>
      <c r="L420" s="930"/>
      <c r="M420" s="931"/>
      <c r="N420" s="931"/>
      <c r="O420" s="932"/>
      <c r="Q420" s="377" t="s">
        <v>564</v>
      </c>
      <c r="R420" s="20"/>
      <c r="S420" s="20"/>
      <c r="T420" s="20"/>
      <c r="U420" s="20"/>
      <c r="V420" s="20"/>
      <c r="W420" s="10"/>
      <c r="X420" s="20"/>
      <c r="Y420" s="20"/>
      <c r="Z420" s="20"/>
      <c r="AA420" s="20"/>
      <c r="AB420" s="20"/>
      <c r="AC420" s="20"/>
      <c r="AD420" s="20"/>
      <c r="AE420" s="20"/>
      <c r="AF420" s="20"/>
      <c r="AG420" s="20"/>
      <c r="AH420" s="20"/>
      <c r="AI420" s="21"/>
    </row>
    <row r="421" spans="1:35" ht="16.5" customHeight="1" x14ac:dyDescent="0.2">
      <c r="A421" s="370" t="s">
        <v>393</v>
      </c>
      <c r="B421" s="129" t="s">
        <v>1397</v>
      </c>
      <c r="C421" s="431"/>
      <c r="D421" s="431"/>
      <c r="E421" s="431"/>
      <c r="F421" s="431"/>
      <c r="G421" s="431"/>
      <c r="H421" s="431"/>
      <c r="I421" s="433"/>
      <c r="J421" s="435">
        <f t="shared" si="53"/>
        <v>0</v>
      </c>
      <c r="K421" s="435">
        <f t="shared" si="54"/>
        <v>0</v>
      </c>
      <c r="L421" s="930"/>
      <c r="M421" s="931"/>
      <c r="N421" s="931"/>
      <c r="O421" s="932"/>
      <c r="Q421" s="377" t="s">
        <v>902</v>
      </c>
      <c r="R421" s="20"/>
      <c r="S421" s="20"/>
      <c r="T421" s="20"/>
      <c r="U421" s="20"/>
      <c r="V421" s="20"/>
      <c r="W421" s="20"/>
      <c r="X421" s="10"/>
      <c r="Y421" s="20"/>
      <c r="Z421" s="20"/>
      <c r="AA421" s="20"/>
      <c r="AB421" s="20"/>
      <c r="AC421" s="20"/>
      <c r="AD421" s="20"/>
      <c r="AE421" s="20"/>
      <c r="AF421" s="20"/>
      <c r="AG421" s="20"/>
      <c r="AH421" s="20"/>
      <c r="AI421" s="21"/>
    </row>
    <row r="422" spans="1:35" ht="16.5" customHeight="1" x14ac:dyDescent="0.2">
      <c r="A422" s="370" t="s">
        <v>393</v>
      </c>
      <c r="B422" s="129" t="s">
        <v>1762</v>
      </c>
      <c r="C422" s="431"/>
      <c r="D422" s="431"/>
      <c r="E422" s="431"/>
      <c r="F422" s="431"/>
      <c r="G422" s="431"/>
      <c r="H422" s="431"/>
      <c r="I422" s="433"/>
      <c r="J422" s="435">
        <f t="shared" si="53"/>
        <v>0</v>
      </c>
      <c r="K422" s="435">
        <f t="shared" si="54"/>
        <v>0</v>
      </c>
      <c r="L422" s="930"/>
      <c r="M422" s="931"/>
      <c r="N422" s="931"/>
      <c r="O422" s="932"/>
      <c r="Q422" s="377" t="s">
        <v>847</v>
      </c>
      <c r="R422" s="20"/>
      <c r="S422" s="20"/>
      <c r="T422" s="20"/>
      <c r="U422" s="20"/>
      <c r="V422" s="20"/>
      <c r="W422" s="20"/>
      <c r="X422" s="20"/>
      <c r="Y422" s="10"/>
      <c r="Z422" s="20"/>
      <c r="AA422" s="20"/>
      <c r="AB422" s="20"/>
      <c r="AC422" s="20"/>
      <c r="AD422" s="20"/>
      <c r="AE422" s="20"/>
      <c r="AF422" s="20"/>
      <c r="AG422" s="20"/>
      <c r="AH422" s="20"/>
      <c r="AI422" s="21"/>
    </row>
    <row r="423" spans="1:35" ht="16.5" customHeight="1" x14ac:dyDescent="0.2">
      <c r="A423" s="370" t="s">
        <v>393</v>
      </c>
      <c r="B423" s="129" t="s">
        <v>167</v>
      </c>
      <c r="C423" s="431"/>
      <c r="D423" s="431"/>
      <c r="E423" s="431"/>
      <c r="F423" s="431"/>
      <c r="G423" s="431"/>
      <c r="H423" s="431"/>
      <c r="I423" s="433"/>
      <c r="J423" s="435">
        <f t="shared" si="53"/>
        <v>0</v>
      </c>
      <c r="K423" s="435">
        <f t="shared" si="54"/>
        <v>0</v>
      </c>
      <c r="L423" s="930" t="s">
        <v>528</v>
      </c>
      <c r="M423" s="931"/>
      <c r="N423" s="931"/>
      <c r="O423" s="932"/>
      <c r="Q423" s="377" t="s">
        <v>158</v>
      </c>
      <c r="R423" s="20"/>
      <c r="S423" s="20"/>
      <c r="T423" s="20"/>
      <c r="U423" s="20"/>
      <c r="V423" s="20"/>
      <c r="W423" s="20"/>
      <c r="X423" s="20"/>
      <c r="Y423" s="20"/>
      <c r="Z423" s="10"/>
      <c r="AA423" s="20"/>
      <c r="AB423" s="20"/>
      <c r="AC423" s="20"/>
      <c r="AD423" s="20"/>
      <c r="AE423" s="20"/>
      <c r="AF423" s="20"/>
      <c r="AG423" s="20"/>
      <c r="AH423" s="20"/>
      <c r="AI423" s="21"/>
    </row>
    <row r="424" spans="1:35" ht="16.5" customHeight="1" x14ac:dyDescent="0.2">
      <c r="A424" s="370" t="s">
        <v>393</v>
      </c>
      <c r="B424" s="129" t="s">
        <v>145</v>
      </c>
      <c r="C424" s="431"/>
      <c r="D424" s="431"/>
      <c r="E424" s="431"/>
      <c r="F424" s="431"/>
      <c r="G424" s="431"/>
      <c r="H424" s="431"/>
      <c r="I424" s="433"/>
      <c r="J424" s="435">
        <f t="shared" si="53"/>
        <v>0</v>
      </c>
      <c r="K424" s="435">
        <f t="shared" si="54"/>
        <v>0</v>
      </c>
      <c r="L424" s="930"/>
      <c r="M424" s="931"/>
      <c r="N424" s="931"/>
      <c r="O424" s="932"/>
      <c r="Q424" s="377" t="s">
        <v>139</v>
      </c>
      <c r="R424" s="20"/>
      <c r="S424" s="20"/>
      <c r="T424" s="20"/>
      <c r="U424" s="20"/>
      <c r="V424" s="20"/>
      <c r="W424" s="20"/>
      <c r="X424" s="20"/>
      <c r="Y424" s="20"/>
      <c r="Z424" s="20"/>
      <c r="AA424" s="10"/>
      <c r="AB424" s="20"/>
      <c r="AC424" s="20"/>
      <c r="AD424" s="20"/>
      <c r="AE424" s="20"/>
      <c r="AF424" s="20"/>
      <c r="AG424" s="20"/>
      <c r="AH424" s="20"/>
      <c r="AI424" s="21"/>
    </row>
    <row r="425" spans="1:35" ht="16.5" customHeight="1" x14ac:dyDescent="0.2">
      <c r="A425" s="370" t="s">
        <v>393</v>
      </c>
      <c r="B425" s="129" t="s">
        <v>168</v>
      </c>
      <c r="C425" s="431"/>
      <c r="D425" s="431"/>
      <c r="E425" s="431"/>
      <c r="F425" s="431"/>
      <c r="G425" s="431"/>
      <c r="H425" s="431"/>
      <c r="I425" s="433"/>
      <c r="J425" s="435">
        <f t="shared" si="53"/>
        <v>0</v>
      </c>
      <c r="K425" s="435">
        <f t="shared" si="54"/>
        <v>0</v>
      </c>
      <c r="L425" s="930"/>
      <c r="M425" s="931"/>
      <c r="N425" s="931"/>
      <c r="O425" s="932"/>
      <c r="Q425" s="377" t="s">
        <v>141</v>
      </c>
      <c r="R425" s="20"/>
      <c r="S425" s="20"/>
      <c r="T425" s="20"/>
      <c r="U425" s="20"/>
      <c r="V425" s="20"/>
      <c r="W425" s="20"/>
      <c r="X425" s="20"/>
      <c r="Y425" s="20"/>
      <c r="Z425" s="20"/>
      <c r="AA425" s="20" t="s">
        <v>532</v>
      </c>
      <c r="AB425" s="10"/>
      <c r="AC425" s="20"/>
      <c r="AD425" s="20"/>
      <c r="AE425" s="20"/>
      <c r="AF425" s="20"/>
      <c r="AG425" s="20"/>
      <c r="AH425" s="20"/>
      <c r="AI425" s="21"/>
    </row>
    <row r="426" spans="1:35" ht="16.5" customHeight="1" x14ac:dyDescent="0.2">
      <c r="A426" s="370" t="s">
        <v>521</v>
      </c>
      <c r="B426" s="129" t="s">
        <v>1765</v>
      </c>
      <c r="C426" s="431"/>
      <c r="D426" s="431"/>
      <c r="E426" s="431"/>
      <c r="F426" s="431"/>
      <c r="G426" s="431"/>
      <c r="H426" s="431"/>
      <c r="I426" s="433"/>
      <c r="J426" s="435">
        <f t="shared" si="53"/>
        <v>0</v>
      </c>
      <c r="K426" s="435">
        <f t="shared" si="54"/>
        <v>0</v>
      </c>
      <c r="L426" s="930"/>
      <c r="M426" s="931"/>
      <c r="N426" s="931"/>
      <c r="O426" s="932"/>
      <c r="Q426" s="377" t="s">
        <v>635</v>
      </c>
      <c r="R426" s="20"/>
      <c r="S426" s="20"/>
      <c r="T426" s="20"/>
      <c r="U426" s="20"/>
      <c r="V426" s="20"/>
      <c r="W426" s="20"/>
      <c r="X426" s="20"/>
      <c r="Y426" s="20"/>
      <c r="Z426" s="20"/>
      <c r="AA426" s="20"/>
      <c r="AB426" s="20"/>
      <c r="AC426" s="10"/>
      <c r="AD426" s="20"/>
      <c r="AE426" s="20"/>
      <c r="AF426" s="20"/>
      <c r="AG426" s="20"/>
      <c r="AH426" s="20"/>
      <c r="AI426" s="21"/>
    </row>
    <row r="427" spans="1:35" ht="16.5" customHeight="1" x14ac:dyDescent="0.2">
      <c r="A427" s="370" t="s">
        <v>521</v>
      </c>
      <c r="B427" s="129" t="s">
        <v>169</v>
      </c>
      <c r="C427" s="431"/>
      <c r="D427" s="431"/>
      <c r="E427" s="431"/>
      <c r="F427" s="431"/>
      <c r="G427" s="431"/>
      <c r="H427" s="431"/>
      <c r="I427" s="433"/>
      <c r="J427" s="435">
        <f t="shared" si="53"/>
        <v>0</v>
      </c>
      <c r="K427" s="435">
        <f t="shared" si="54"/>
        <v>0</v>
      </c>
      <c r="L427" s="930"/>
      <c r="M427" s="931"/>
      <c r="N427" s="931"/>
      <c r="O427" s="932"/>
      <c r="Q427" s="377" t="s">
        <v>812</v>
      </c>
      <c r="R427" s="20"/>
      <c r="S427" s="20"/>
      <c r="T427" s="20"/>
      <c r="U427" s="20"/>
      <c r="V427" s="20"/>
      <c r="W427" s="20"/>
      <c r="X427" s="20"/>
      <c r="Y427" s="20"/>
      <c r="Z427" s="20"/>
      <c r="AA427" s="20"/>
      <c r="AB427" s="20"/>
      <c r="AC427" s="20"/>
      <c r="AD427" s="10"/>
      <c r="AE427" s="20"/>
      <c r="AF427" s="20"/>
      <c r="AG427" s="20"/>
      <c r="AH427" s="20"/>
      <c r="AI427" s="21"/>
    </row>
    <row r="428" spans="1:35" ht="16.5" customHeight="1" x14ac:dyDescent="0.2">
      <c r="A428" s="370" t="s">
        <v>521</v>
      </c>
      <c r="B428" s="129" t="s">
        <v>52</v>
      </c>
      <c r="C428" s="431"/>
      <c r="D428" s="431"/>
      <c r="E428" s="431"/>
      <c r="F428" s="431"/>
      <c r="G428" s="431"/>
      <c r="H428" s="431"/>
      <c r="I428" s="433"/>
      <c r="J428" s="435">
        <f t="shared" si="53"/>
        <v>0</v>
      </c>
      <c r="K428" s="435">
        <f t="shared" si="54"/>
        <v>0</v>
      </c>
      <c r="L428" s="930"/>
      <c r="M428" s="931"/>
      <c r="N428" s="931"/>
      <c r="O428" s="932"/>
      <c r="Q428" s="377" t="s">
        <v>49</v>
      </c>
      <c r="R428" s="20"/>
      <c r="S428" s="20"/>
      <c r="T428" s="20"/>
      <c r="U428" s="20"/>
      <c r="V428" s="20"/>
      <c r="W428" s="20"/>
      <c r="X428" s="20"/>
      <c r="Y428" s="20"/>
      <c r="Z428" s="20"/>
      <c r="AA428" s="20"/>
      <c r="AB428" s="20"/>
      <c r="AC428" s="20"/>
      <c r="AD428" s="20"/>
      <c r="AE428" s="10"/>
      <c r="AF428" s="20"/>
      <c r="AG428" s="20"/>
      <c r="AH428" s="20"/>
      <c r="AI428" s="21"/>
    </row>
    <row r="429" spans="1:35" ht="16.5" customHeight="1" x14ac:dyDescent="0.2">
      <c r="A429" s="370" t="s">
        <v>521</v>
      </c>
      <c r="B429" s="129" t="s">
        <v>123</v>
      </c>
      <c r="C429" s="431"/>
      <c r="D429" s="431"/>
      <c r="E429" s="431"/>
      <c r="F429" s="431"/>
      <c r="G429" s="431"/>
      <c r="H429" s="431"/>
      <c r="I429" s="433"/>
      <c r="J429" s="435">
        <f t="shared" si="53"/>
        <v>0</v>
      </c>
      <c r="K429" s="435">
        <f t="shared" si="54"/>
        <v>0</v>
      </c>
      <c r="L429" s="930"/>
      <c r="M429" s="931"/>
      <c r="N429" s="931"/>
      <c r="O429" s="932"/>
      <c r="Q429" s="377" t="s">
        <v>119</v>
      </c>
      <c r="R429" s="20"/>
      <c r="S429" s="20"/>
      <c r="T429" s="20"/>
      <c r="U429" s="20"/>
      <c r="V429" s="20"/>
      <c r="W429" s="20"/>
      <c r="X429" s="20"/>
      <c r="Y429" s="20"/>
      <c r="Z429" s="20"/>
      <c r="AA429" s="20"/>
      <c r="AB429" s="20"/>
      <c r="AC429" s="20"/>
      <c r="AD429" s="20"/>
      <c r="AE429" s="20"/>
      <c r="AF429" s="10"/>
      <c r="AG429" s="20"/>
      <c r="AH429" s="20"/>
      <c r="AI429" s="21"/>
    </row>
    <row r="430" spans="1:35" ht="16.5" customHeight="1" x14ac:dyDescent="0.2">
      <c r="A430" s="370" t="s">
        <v>521</v>
      </c>
      <c r="B430" s="129" t="s">
        <v>170</v>
      </c>
      <c r="C430" s="431"/>
      <c r="D430" s="431"/>
      <c r="E430" s="431"/>
      <c r="F430" s="431"/>
      <c r="G430" s="431"/>
      <c r="H430" s="431"/>
      <c r="I430" s="433"/>
      <c r="J430" s="435">
        <f t="shared" si="53"/>
        <v>0</v>
      </c>
      <c r="K430" s="435">
        <f t="shared" si="54"/>
        <v>0</v>
      </c>
      <c r="L430" s="930"/>
      <c r="M430" s="931"/>
      <c r="N430" s="931"/>
      <c r="O430" s="932"/>
      <c r="Q430" s="377" t="s">
        <v>159</v>
      </c>
      <c r="R430" s="20"/>
      <c r="S430" s="20"/>
      <c r="T430" s="20"/>
      <c r="U430" s="20"/>
      <c r="V430" s="20"/>
      <c r="W430" s="20"/>
      <c r="X430" s="20"/>
      <c r="Y430" s="20"/>
      <c r="Z430" s="20"/>
      <c r="AA430" s="20"/>
      <c r="AB430" s="20"/>
      <c r="AC430" s="20"/>
      <c r="AD430" s="20"/>
      <c r="AE430" s="20"/>
      <c r="AF430" s="20"/>
      <c r="AG430" s="10"/>
      <c r="AH430" s="20"/>
      <c r="AI430" s="21"/>
    </row>
    <row r="431" spans="1:35" ht="16.5" customHeight="1" x14ac:dyDescent="0.2">
      <c r="A431" s="370" t="s">
        <v>521</v>
      </c>
      <c r="B431" s="129" t="s">
        <v>171</v>
      </c>
      <c r="C431" s="431"/>
      <c r="D431" s="431"/>
      <c r="E431" s="431"/>
      <c r="F431" s="431"/>
      <c r="G431" s="431"/>
      <c r="H431" s="431"/>
      <c r="I431" s="433"/>
      <c r="J431" s="435">
        <f t="shared" si="53"/>
        <v>0</v>
      </c>
      <c r="K431" s="435">
        <f t="shared" si="54"/>
        <v>0</v>
      </c>
      <c r="L431" s="930"/>
      <c r="M431" s="931"/>
      <c r="N431" s="931"/>
      <c r="O431" s="932"/>
      <c r="Q431" s="377" t="s">
        <v>160</v>
      </c>
      <c r="R431" s="20"/>
      <c r="S431" s="20"/>
      <c r="T431" s="20"/>
      <c r="U431" s="20"/>
      <c r="V431" s="20"/>
      <c r="W431" s="20"/>
      <c r="X431" s="20"/>
      <c r="Y431" s="20"/>
      <c r="Z431" s="20"/>
      <c r="AA431" s="20"/>
      <c r="AB431" s="20"/>
      <c r="AC431" s="20"/>
      <c r="AD431" s="20"/>
      <c r="AE431" s="20"/>
      <c r="AF431" s="20"/>
      <c r="AG431" s="20" t="s">
        <v>532</v>
      </c>
      <c r="AH431" s="10"/>
      <c r="AI431" s="21"/>
    </row>
    <row r="432" spans="1:35" ht="16.5" customHeight="1" thickBot="1" x14ac:dyDescent="0.25">
      <c r="A432" s="372" t="s">
        <v>533</v>
      </c>
      <c r="B432" s="130" t="s">
        <v>1778</v>
      </c>
      <c r="C432" s="432"/>
      <c r="D432" s="432"/>
      <c r="E432" s="432"/>
      <c r="F432" s="432"/>
      <c r="G432" s="432"/>
      <c r="H432" s="432"/>
      <c r="I432" s="434"/>
      <c r="J432" s="435">
        <f t="shared" si="53"/>
        <v>0</v>
      </c>
      <c r="K432" s="435">
        <f t="shared" si="54"/>
        <v>0</v>
      </c>
      <c r="L432" s="933"/>
      <c r="M432" s="934"/>
      <c r="N432" s="934"/>
      <c r="O432" s="935"/>
      <c r="Q432" s="378" t="s">
        <v>955</v>
      </c>
      <c r="R432" s="23"/>
      <c r="S432" s="23"/>
      <c r="T432" s="23"/>
      <c r="U432" s="23"/>
      <c r="V432" s="23"/>
      <c r="W432" s="23"/>
      <c r="X432" s="23"/>
      <c r="Y432" s="23"/>
      <c r="Z432" s="23"/>
      <c r="AA432" s="23"/>
      <c r="AB432" s="23"/>
      <c r="AC432" s="23"/>
      <c r="AD432" s="23"/>
      <c r="AE432" s="23"/>
      <c r="AF432" s="23"/>
      <c r="AG432" s="23"/>
      <c r="AH432" s="23"/>
      <c r="AI432" s="15"/>
    </row>
    <row r="433" spans="1:35" ht="16.5" customHeight="1" x14ac:dyDescent="0.2">
      <c r="C433" s="435">
        <f t="shared" ref="C433:I433" si="56">SUM(C413:C425)</f>
        <v>0</v>
      </c>
      <c r="D433" s="435">
        <f t="shared" si="56"/>
        <v>0</v>
      </c>
      <c r="E433" s="435">
        <f t="shared" si="56"/>
        <v>0</v>
      </c>
      <c r="F433" s="435">
        <f t="shared" si="56"/>
        <v>0</v>
      </c>
      <c r="G433" s="435">
        <f t="shared" si="56"/>
        <v>0</v>
      </c>
      <c r="H433" s="435">
        <f t="shared" si="56"/>
        <v>0</v>
      </c>
      <c r="I433" s="435">
        <f t="shared" si="56"/>
        <v>0</v>
      </c>
      <c r="J433" s="435">
        <f t="shared" si="53"/>
        <v>0</v>
      </c>
      <c r="K433" s="435">
        <f t="shared" si="54"/>
        <v>0</v>
      </c>
    </row>
    <row r="434" spans="1:35" ht="16.5" customHeight="1" thickBot="1" x14ac:dyDescent="0.25"/>
    <row r="435" spans="1:35" ht="16.5" customHeight="1" thickBot="1" x14ac:dyDescent="0.25">
      <c r="A435" s="1043" t="s">
        <v>698</v>
      </c>
      <c r="B435" s="1044"/>
      <c r="C435" s="1044"/>
      <c r="D435" s="1044"/>
      <c r="E435" s="1044"/>
      <c r="F435" s="1045"/>
      <c r="G435" s="1040" t="s">
        <v>136</v>
      </c>
      <c r="H435" s="1041"/>
      <c r="I435" s="1042"/>
      <c r="L435" s="952" t="s">
        <v>538</v>
      </c>
      <c r="M435" s="953"/>
      <c r="N435" s="953"/>
      <c r="O435" s="954"/>
    </row>
    <row r="436" spans="1:35" ht="16.5" customHeight="1" thickBot="1" x14ac:dyDescent="0.25">
      <c r="A436" s="373" t="s">
        <v>496</v>
      </c>
      <c r="B436" s="227" t="s">
        <v>497</v>
      </c>
      <c r="C436" s="374" t="s">
        <v>498</v>
      </c>
      <c r="D436" s="374" t="s">
        <v>499</v>
      </c>
      <c r="E436" s="374" t="s">
        <v>500</v>
      </c>
      <c r="F436" s="374" t="s">
        <v>501</v>
      </c>
      <c r="G436" s="375" t="s">
        <v>502</v>
      </c>
      <c r="H436" s="375" t="s">
        <v>503</v>
      </c>
      <c r="I436" s="376" t="s">
        <v>504</v>
      </c>
      <c r="L436" s="955"/>
      <c r="M436" s="956"/>
      <c r="N436" s="956"/>
      <c r="O436" s="957"/>
      <c r="Q436" s="24" t="s">
        <v>137</v>
      </c>
      <c r="R436" s="379" t="s">
        <v>503</v>
      </c>
      <c r="S436" s="379" t="s">
        <v>716</v>
      </c>
      <c r="T436" s="379" t="s">
        <v>541</v>
      </c>
      <c r="U436" s="379" t="s">
        <v>901</v>
      </c>
      <c r="V436" s="379" t="s">
        <v>564</v>
      </c>
      <c r="W436" s="379" t="s">
        <v>700</v>
      </c>
      <c r="X436" s="379" t="s">
        <v>566</v>
      </c>
      <c r="Y436" s="379" t="s">
        <v>514</v>
      </c>
      <c r="Z436" s="379" t="s">
        <v>544</v>
      </c>
      <c r="AA436" s="379" t="s">
        <v>768</v>
      </c>
      <c r="AB436" s="379" t="s">
        <v>777</v>
      </c>
      <c r="AC436" s="379" t="s">
        <v>1684</v>
      </c>
      <c r="AD436" s="379" t="s">
        <v>533</v>
      </c>
      <c r="AE436" s="379" t="s">
        <v>769</v>
      </c>
      <c r="AF436" s="379" t="s">
        <v>1730</v>
      </c>
      <c r="AG436" s="379" t="s">
        <v>1731</v>
      </c>
      <c r="AH436" s="379" t="s">
        <v>63</v>
      </c>
      <c r="AI436" s="380" t="s">
        <v>547</v>
      </c>
    </row>
    <row r="437" spans="1:35" ht="16.5" customHeight="1" x14ac:dyDescent="0.2">
      <c r="A437" s="441">
        <v>1</v>
      </c>
      <c r="B437" s="53" t="s">
        <v>1120</v>
      </c>
      <c r="C437" s="46">
        <v>34</v>
      </c>
      <c r="D437" s="46">
        <v>21</v>
      </c>
      <c r="E437" s="46">
        <v>8</v>
      </c>
      <c r="F437" s="46">
        <v>5</v>
      </c>
      <c r="G437" s="46">
        <v>70</v>
      </c>
      <c r="H437" s="46">
        <v>27</v>
      </c>
      <c r="I437" s="436">
        <v>50</v>
      </c>
      <c r="J437" s="435">
        <f t="shared" si="53"/>
        <v>34</v>
      </c>
      <c r="K437" s="435">
        <f t="shared" si="54"/>
        <v>50</v>
      </c>
      <c r="L437" s="927" t="s">
        <v>532</v>
      </c>
      <c r="M437" s="928"/>
      <c r="N437" s="928"/>
      <c r="O437" s="929"/>
      <c r="Q437" s="377" t="s">
        <v>503</v>
      </c>
      <c r="R437" s="10"/>
      <c r="S437" s="20"/>
      <c r="T437" s="20"/>
      <c r="U437" s="20"/>
      <c r="V437" s="20"/>
      <c r="W437" s="20"/>
      <c r="X437" s="20"/>
      <c r="Y437" s="20"/>
      <c r="Z437" s="20"/>
      <c r="AA437" s="20"/>
      <c r="AB437" s="20"/>
      <c r="AC437" s="20"/>
      <c r="AD437" s="20" t="s">
        <v>844</v>
      </c>
      <c r="AE437" s="20"/>
      <c r="AF437" s="20"/>
      <c r="AG437" s="20"/>
      <c r="AH437" s="20"/>
      <c r="AI437" s="21"/>
    </row>
    <row r="438" spans="1:35" ht="16.5" customHeight="1" x14ac:dyDescent="0.2">
      <c r="A438" s="370">
        <v>2</v>
      </c>
      <c r="B438" s="54" t="s">
        <v>706</v>
      </c>
      <c r="C438" s="431">
        <v>34</v>
      </c>
      <c r="D438" s="431">
        <v>19</v>
      </c>
      <c r="E438" s="431">
        <v>11</v>
      </c>
      <c r="F438" s="431">
        <v>4</v>
      </c>
      <c r="G438" s="431">
        <v>67</v>
      </c>
      <c r="H438" s="431">
        <v>26</v>
      </c>
      <c r="I438" s="433">
        <v>49</v>
      </c>
      <c r="J438" s="435">
        <f t="shared" si="53"/>
        <v>34</v>
      </c>
      <c r="K438" s="435">
        <f t="shared" si="54"/>
        <v>49</v>
      </c>
      <c r="L438" s="930"/>
      <c r="M438" s="931"/>
      <c r="N438" s="931"/>
      <c r="O438" s="932"/>
      <c r="Q438" s="377" t="s">
        <v>716</v>
      </c>
      <c r="R438" s="20"/>
      <c r="S438" s="10"/>
      <c r="T438" s="20"/>
      <c r="U438" s="20"/>
      <c r="V438" s="20"/>
      <c r="W438" s="20"/>
      <c r="X438" s="20"/>
      <c r="Y438" s="20"/>
      <c r="Z438" s="20"/>
      <c r="AA438" s="20"/>
      <c r="AB438" s="20"/>
      <c r="AC438" s="20"/>
      <c r="AD438" s="20" t="s">
        <v>1487</v>
      </c>
      <c r="AE438" s="20"/>
      <c r="AF438" s="20"/>
      <c r="AG438" s="20"/>
      <c r="AH438" s="20"/>
      <c r="AI438" s="21"/>
    </row>
    <row r="439" spans="1:35" ht="16.5" customHeight="1" x14ac:dyDescent="0.2">
      <c r="A439" s="370">
        <v>3</v>
      </c>
      <c r="B439" s="54" t="s">
        <v>991</v>
      </c>
      <c r="C439" s="431">
        <v>34</v>
      </c>
      <c r="D439" s="431">
        <v>20</v>
      </c>
      <c r="E439" s="431">
        <v>7</v>
      </c>
      <c r="F439" s="431">
        <v>7</v>
      </c>
      <c r="G439" s="431">
        <v>76</v>
      </c>
      <c r="H439" s="431">
        <v>46</v>
      </c>
      <c r="I439" s="433">
        <v>47</v>
      </c>
      <c r="J439" s="435">
        <f t="shared" si="53"/>
        <v>34</v>
      </c>
      <c r="K439" s="435">
        <f t="shared" si="54"/>
        <v>47</v>
      </c>
      <c r="L439" s="930"/>
      <c r="M439" s="931"/>
      <c r="N439" s="931"/>
      <c r="O439" s="932"/>
      <c r="Q439" s="377" t="s">
        <v>541</v>
      </c>
      <c r="R439" s="20"/>
      <c r="S439" s="20"/>
      <c r="T439" s="10"/>
      <c r="U439" s="20"/>
      <c r="V439" s="20"/>
      <c r="W439" s="20"/>
      <c r="X439" s="20"/>
      <c r="Y439" s="20"/>
      <c r="Z439" s="20"/>
      <c r="AA439" s="20"/>
      <c r="AB439" s="20"/>
      <c r="AC439" s="20"/>
      <c r="AD439" s="20" t="s">
        <v>844</v>
      </c>
      <c r="AE439" s="20"/>
      <c r="AF439" s="20"/>
      <c r="AG439" s="20"/>
      <c r="AH439" s="20"/>
      <c r="AI439" s="21"/>
    </row>
    <row r="440" spans="1:35" ht="16.5" customHeight="1" x14ac:dyDescent="0.2">
      <c r="A440" s="370">
        <v>4</v>
      </c>
      <c r="B440" s="54" t="s">
        <v>30</v>
      </c>
      <c r="C440" s="431">
        <v>34</v>
      </c>
      <c r="D440" s="431">
        <v>17</v>
      </c>
      <c r="E440" s="431">
        <v>9</v>
      </c>
      <c r="F440" s="431">
        <v>8</v>
      </c>
      <c r="G440" s="431">
        <v>66</v>
      </c>
      <c r="H440" s="431">
        <v>45</v>
      </c>
      <c r="I440" s="433">
        <v>43</v>
      </c>
      <c r="J440" s="435">
        <f t="shared" si="53"/>
        <v>34</v>
      </c>
      <c r="K440" s="435">
        <f t="shared" si="54"/>
        <v>43</v>
      </c>
      <c r="L440" s="930"/>
      <c r="M440" s="931"/>
      <c r="N440" s="931"/>
      <c r="O440" s="932"/>
      <c r="Q440" s="377" t="s">
        <v>901</v>
      </c>
      <c r="R440" s="20"/>
      <c r="S440" s="20"/>
      <c r="T440" s="20"/>
      <c r="U440" s="10"/>
      <c r="V440" s="20"/>
      <c r="W440" s="20"/>
      <c r="X440" s="20"/>
      <c r="Y440" s="20"/>
      <c r="Z440" s="20"/>
      <c r="AA440" s="20"/>
      <c r="AB440" s="20"/>
      <c r="AC440" s="20"/>
      <c r="AD440" s="20" t="s">
        <v>844</v>
      </c>
      <c r="AE440" s="20"/>
      <c r="AF440" s="20"/>
      <c r="AG440" s="20"/>
      <c r="AH440" s="20"/>
      <c r="AI440" s="21"/>
    </row>
    <row r="441" spans="1:35" ht="16.5" customHeight="1" x14ac:dyDescent="0.2">
      <c r="A441" s="370">
        <v>5</v>
      </c>
      <c r="B441" s="54" t="s">
        <v>33</v>
      </c>
      <c r="C441" s="431">
        <v>34</v>
      </c>
      <c r="D441" s="431">
        <v>16</v>
      </c>
      <c r="E441" s="431">
        <v>7</v>
      </c>
      <c r="F441" s="431">
        <v>11</v>
      </c>
      <c r="G441" s="431">
        <v>66</v>
      </c>
      <c r="H441" s="431">
        <v>50</v>
      </c>
      <c r="I441" s="433">
        <v>39</v>
      </c>
      <c r="J441" s="435">
        <f t="shared" si="53"/>
        <v>34</v>
      </c>
      <c r="K441" s="435">
        <f t="shared" si="54"/>
        <v>39</v>
      </c>
      <c r="L441" s="930"/>
      <c r="M441" s="931"/>
      <c r="N441" s="931"/>
      <c r="O441" s="932"/>
      <c r="Q441" s="377" t="s">
        <v>564</v>
      </c>
      <c r="R441" s="20"/>
      <c r="S441" s="20"/>
      <c r="T441" s="20"/>
      <c r="U441" s="20" t="s">
        <v>532</v>
      </c>
      <c r="V441" s="10"/>
      <c r="W441" s="20"/>
      <c r="X441" s="20"/>
      <c r="Y441" s="20"/>
      <c r="Z441" s="20"/>
      <c r="AA441" s="20"/>
      <c r="AB441" s="20"/>
      <c r="AC441" s="20"/>
      <c r="AD441" s="20" t="s">
        <v>1210</v>
      </c>
      <c r="AE441" s="20"/>
      <c r="AF441" s="20"/>
      <c r="AG441" s="20"/>
      <c r="AH441" s="20"/>
      <c r="AI441" s="21"/>
    </row>
    <row r="442" spans="1:35" ht="16.5" customHeight="1" x14ac:dyDescent="0.2">
      <c r="A442" s="370">
        <v>6</v>
      </c>
      <c r="B442" s="54" t="s">
        <v>1733</v>
      </c>
      <c r="C442" s="431">
        <v>34</v>
      </c>
      <c r="D442" s="431">
        <v>16</v>
      </c>
      <c r="E442" s="431">
        <v>5</v>
      </c>
      <c r="F442" s="431">
        <v>13</v>
      </c>
      <c r="G442" s="431">
        <v>81</v>
      </c>
      <c r="H442" s="431">
        <v>55</v>
      </c>
      <c r="I442" s="433">
        <v>37</v>
      </c>
      <c r="J442" s="435">
        <f t="shared" si="53"/>
        <v>34</v>
      </c>
      <c r="K442" s="435">
        <f t="shared" si="54"/>
        <v>37</v>
      </c>
      <c r="L442" s="930"/>
      <c r="M442" s="931"/>
      <c r="N442" s="931"/>
      <c r="O442" s="932"/>
      <c r="Q442" s="377" t="s">
        <v>700</v>
      </c>
      <c r="R442" s="20"/>
      <c r="S442" s="20"/>
      <c r="T442" s="20"/>
      <c r="U442" s="20"/>
      <c r="V442" s="20"/>
      <c r="W442" s="10"/>
      <c r="X442" s="20"/>
      <c r="Y442" s="20"/>
      <c r="Z442" s="20"/>
      <c r="AA442" s="20"/>
      <c r="AB442" s="20"/>
      <c r="AC442" s="20"/>
      <c r="AD442" s="20" t="s">
        <v>1642</v>
      </c>
      <c r="AE442" s="20"/>
      <c r="AF442" s="20"/>
      <c r="AG442" s="20"/>
      <c r="AH442" s="20"/>
      <c r="AI442" s="21"/>
    </row>
    <row r="443" spans="1:35" ht="16.5" customHeight="1" x14ac:dyDescent="0.2">
      <c r="A443" s="370">
        <v>7</v>
      </c>
      <c r="B443" s="54" t="s">
        <v>1598</v>
      </c>
      <c r="C443" s="431">
        <v>34</v>
      </c>
      <c r="D443" s="431">
        <v>17</v>
      </c>
      <c r="E443" s="431">
        <v>3</v>
      </c>
      <c r="F443" s="431">
        <v>14</v>
      </c>
      <c r="G443" s="431">
        <v>61</v>
      </c>
      <c r="H443" s="431">
        <v>58</v>
      </c>
      <c r="I443" s="433">
        <v>37</v>
      </c>
      <c r="J443" s="435">
        <f t="shared" si="53"/>
        <v>34</v>
      </c>
      <c r="K443" s="435">
        <f t="shared" si="54"/>
        <v>37</v>
      </c>
      <c r="L443" s="930"/>
      <c r="M443" s="931"/>
      <c r="N443" s="931"/>
      <c r="O443" s="932"/>
      <c r="Q443" s="377" t="s">
        <v>566</v>
      </c>
      <c r="R443" s="20"/>
      <c r="S443" s="20"/>
      <c r="T443" s="20"/>
      <c r="U443" s="20"/>
      <c r="V443" s="20"/>
      <c r="W443" s="20"/>
      <c r="X443" s="10"/>
      <c r="Y443" s="20"/>
      <c r="Z443" s="20"/>
      <c r="AA443" s="20"/>
      <c r="AB443" s="20"/>
      <c r="AC443" s="20"/>
      <c r="AD443" s="20" t="s">
        <v>1540</v>
      </c>
      <c r="AE443" s="20"/>
      <c r="AF443" s="20"/>
      <c r="AG443" s="20"/>
      <c r="AH443" s="20"/>
      <c r="AI443" s="21"/>
    </row>
    <row r="444" spans="1:35" ht="16.5" customHeight="1" x14ac:dyDescent="0.2">
      <c r="A444" s="370">
        <v>8</v>
      </c>
      <c r="B444" s="54" t="s">
        <v>1431</v>
      </c>
      <c r="C444" s="431">
        <v>34</v>
      </c>
      <c r="D444" s="431">
        <v>14</v>
      </c>
      <c r="E444" s="431">
        <v>4</v>
      </c>
      <c r="F444" s="431">
        <v>16</v>
      </c>
      <c r="G444" s="431">
        <v>54</v>
      </c>
      <c r="H444" s="431">
        <v>56</v>
      </c>
      <c r="I444" s="433">
        <v>32</v>
      </c>
      <c r="J444" s="435">
        <f t="shared" si="53"/>
        <v>34</v>
      </c>
      <c r="K444" s="435">
        <f t="shared" si="54"/>
        <v>32</v>
      </c>
      <c r="L444" s="930"/>
      <c r="M444" s="931"/>
      <c r="N444" s="931"/>
      <c r="O444" s="932"/>
      <c r="Q444" s="377" t="s">
        <v>514</v>
      </c>
      <c r="R444" s="20"/>
      <c r="S444" s="20"/>
      <c r="T444" s="20"/>
      <c r="U444" s="20"/>
      <c r="V444" s="20"/>
      <c r="W444" s="20"/>
      <c r="X444" s="20"/>
      <c r="Y444" s="10"/>
      <c r="Z444" s="20"/>
      <c r="AA444" s="20"/>
      <c r="AB444" s="20"/>
      <c r="AC444" s="20"/>
      <c r="AD444" s="20" t="s">
        <v>1493</v>
      </c>
      <c r="AE444" s="20"/>
      <c r="AF444" s="20"/>
      <c r="AG444" s="20"/>
      <c r="AH444" s="20"/>
      <c r="AI444" s="21"/>
    </row>
    <row r="445" spans="1:35" ht="16.5" customHeight="1" x14ac:dyDescent="0.2">
      <c r="A445" s="370">
        <v>9</v>
      </c>
      <c r="B445" s="54" t="s">
        <v>1769</v>
      </c>
      <c r="C445" s="431">
        <v>34</v>
      </c>
      <c r="D445" s="431">
        <v>11</v>
      </c>
      <c r="E445" s="431">
        <v>10</v>
      </c>
      <c r="F445" s="431">
        <v>13</v>
      </c>
      <c r="G445" s="431">
        <v>50</v>
      </c>
      <c r="H445" s="431">
        <v>53</v>
      </c>
      <c r="I445" s="433">
        <v>32</v>
      </c>
      <c r="J445" s="435">
        <f t="shared" si="53"/>
        <v>34</v>
      </c>
      <c r="K445" s="435">
        <f t="shared" si="54"/>
        <v>32</v>
      </c>
      <c r="L445" s="930"/>
      <c r="M445" s="931"/>
      <c r="N445" s="931"/>
      <c r="O445" s="932"/>
      <c r="Q445" s="377" t="s">
        <v>544</v>
      </c>
      <c r="R445" s="20"/>
      <c r="S445" s="20"/>
      <c r="T445" s="20"/>
      <c r="U445" s="20"/>
      <c r="V445" s="20"/>
      <c r="W445" s="20"/>
      <c r="X445" s="20"/>
      <c r="Y445" s="20"/>
      <c r="Z445" s="10"/>
      <c r="AA445" s="20"/>
      <c r="AB445" s="20"/>
      <c r="AC445" s="20"/>
      <c r="AD445" s="20" t="s">
        <v>1600</v>
      </c>
      <c r="AE445" s="20"/>
      <c r="AF445" s="20"/>
      <c r="AG445" s="20"/>
      <c r="AH445" s="20"/>
      <c r="AI445" s="21"/>
    </row>
    <row r="446" spans="1:35" ht="16.5" customHeight="1" x14ac:dyDescent="0.2">
      <c r="A446" s="370">
        <v>10</v>
      </c>
      <c r="B446" s="54" t="s">
        <v>28</v>
      </c>
      <c r="C446" s="431">
        <v>34</v>
      </c>
      <c r="D446" s="431">
        <v>14</v>
      </c>
      <c r="E446" s="431">
        <v>3</v>
      </c>
      <c r="F446" s="431">
        <v>17</v>
      </c>
      <c r="G446" s="431">
        <v>61</v>
      </c>
      <c r="H446" s="431">
        <v>69</v>
      </c>
      <c r="I446" s="433">
        <v>31</v>
      </c>
      <c r="J446" s="435">
        <f t="shared" si="53"/>
        <v>34</v>
      </c>
      <c r="K446" s="435">
        <f t="shared" si="54"/>
        <v>31</v>
      </c>
      <c r="L446" s="930"/>
      <c r="M446" s="931"/>
      <c r="N446" s="931"/>
      <c r="O446" s="932"/>
      <c r="Q446" s="377" t="s">
        <v>768</v>
      </c>
      <c r="R446" s="20"/>
      <c r="S446" s="20"/>
      <c r="T446" s="20"/>
      <c r="U446" s="20"/>
      <c r="V446" s="20"/>
      <c r="W446" s="20"/>
      <c r="X446" s="20"/>
      <c r="Y446" s="20"/>
      <c r="Z446" s="20"/>
      <c r="AA446" s="10"/>
      <c r="AB446" s="20"/>
      <c r="AC446" s="20"/>
      <c r="AD446" s="20" t="s">
        <v>1493</v>
      </c>
      <c r="AE446" s="20"/>
      <c r="AF446" s="20"/>
      <c r="AG446" s="20"/>
      <c r="AH446" s="20"/>
      <c r="AI446" s="21"/>
    </row>
    <row r="447" spans="1:35" ht="16.5" customHeight="1" x14ac:dyDescent="0.2">
      <c r="A447" s="370">
        <v>11</v>
      </c>
      <c r="B447" s="54" t="s">
        <v>705</v>
      </c>
      <c r="C447" s="431">
        <v>34</v>
      </c>
      <c r="D447" s="431">
        <v>13</v>
      </c>
      <c r="E447" s="431">
        <v>5</v>
      </c>
      <c r="F447" s="431">
        <v>16</v>
      </c>
      <c r="G447" s="431">
        <v>64</v>
      </c>
      <c r="H447" s="431">
        <v>77</v>
      </c>
      <c r="I447" s="433">
        <v>31</v>
      </c>
      <c r="J447" s="435">
        <f t="shared" si="53"/>
        <v>34</v>
      </c>
      <c r="K447" s="435">
        <f t="shared" si="54"/>
        <v>31</v>
      </c>
      <c r="L447" s="930"/>
      <c r="M447" s="931"/>
      <c r="N447" s="931"/>
      <c r="O447" s="932"/>
      <c r="Q447" s="377" t="s">
        <v>777</v>
      </c>
      <c r="R447" s="20"/>
      <c r="S447" s="20"/>
      <c r="T447" s="20"/>
      <c r="U447" s="20"/>
      <c r="V447" s="20"/>
      <c r="W447" s="20"/>
      <c r="X447" s="20"/>
      <c r="Y447" s="20"/>
      <c r="Z447" s="20"/>
      <c r="AA447" s="20" t="s">
        <v>532</v>
      </c>
      <c r="AB447" s="10"/>
      <c r="AC447" s="20"/>
      <c r="AD447" s="20" t="s">
        <v>844</v>
      </c>
      <c r="AE447" s="20"/>
      <c r="AF447" s="20"/>
      <c r="AG447" s="20"/>
      <c r="AH447" s="20"/>
      <c r="AI447" s="21"/>
    </row>
    <row r="448" spans="1:35" ht="16.5" customHeight="1" x14ac:dyDescent="0.2">
      <c r="A448" s="370">
        <v>12</v>
      </c>
      <c r="B448" s="54" t="s">
        <v>558</v>
      </c>
      <c r="C448" s="431">
        <v>34</v>
      </c>
      <c r="D448" s="431">
        <v>10</v>
      </c>
      <c r="E448" s="431">
        <v>10</v>
      </c>
      <c r="F448" s="431">
        <v>14</v>
      </c>
      <c r="G448" s="431">
        <v>53</v>
      </c>
      <c r="H448" s="431">
        <v>71</v>
      </c>
      <c r="I448" s="433">
        <v>30</v>
      </c>
      <c r="J448" s="435">
        <f t="shared" si="53"/>
        <v>34</v>
      </c>
      <c r="K448" s="435">
        <f t="shared" si="54"/>
        <v>30</v>
      </c>
      <c r="L448" s="930"/>
      <c r="M448" s="931"/>
      <c r="N448" s="931"/>
      <c r="O448" s="932"/>
      <c r="Q448" s="377" t="s">
        <v>1684</v>
      </c>
      <c r="R448" s="20"/>
      <c r="S448" s="20"/>
      <c r="T448" s="20"/>
      <c r="U448" s="20"/>
      <c r="V448" s="20"/>
      <c r="W448" s="20"/>
      <c r="X448" s="20"/>
      <c r="Y448" s="20"/>
      <c r="Z448" s="20"/>
      <c r="AA448" s="20"/>
      <c r="AB448" s="20"/>
      <c r="AC448" s="10"/>
      <c r="AD448" s="20" t="s">
        <v>1602</v>
      </c>
      <c r="AE448" s="20"/>
      <c r="AF448" s="20"/>
      <c r="AG448" s="20"/>
      <c r="AH448" s="20"/>
      <c r="AI448" s="21"/>
    </row>
    <row r="449" spans="1:35" ht="16.5" customHeight="1" x14ac:dyDescent="0.2">
      <c r="A449" s="370">
        <v>13</v>
      </c>
      <c r="B449" s="54" t="s">
        <v>79</v>
      </c>
      <c r="C449" s="431">
        <v>34</v>
      </c>
      <c r="D449" s="431">
        <v>11</v>
      </c>
      <c r="E449" s="431">
        <v>6</v>
      </c>
      <c r="F449" s="431">
        <v>17</v>
      </c>
      <c r="G449" s="431">
        <v>50</v>
      </c>
      <c r="H449" s="431">
        <v>64</v>
      </c>
      <c r="I449" s="433">
        <v>28</v>
      </c>
      <c r="J449" s="435">
        <f t="shared" si="53"/>
        <v>34</v>
      </c>
      <c r="K449" s="435">
        <f t="shared" si="54"/>
        <v>28</v>
      </c>
      <c r="L449" s="930"/>
      <c r="M449" s="931"/>
      <c r="N449" s="931"/>
      <c r="O449" s="932"/>
      <c r="Q449" s="377" t="s">
        <v>533</v>
      </c>
      <c r="R449" s="20" t="s">
        <v>1210</v>
      </c>
      <c r="S449" s="20" t="s">
        <v>844</v>
      </c>
      <c r="T449" s="20"/>
      <c r="U449" s="20"/>
      <c r="V449" s="20" t="s">
        <v>1603</v>
      </c>
      <c r="W449" s="20" t="s">
        <v>1601</v>
      </c>
      <c r="X449" s="20" t="s">
        <v>1487</v>
      </c>
      <c r="Y449" s="20" t="s">
        <v>844</v>
      </c>
      <c r="Z449" s="20" t="s">
        <v>1540</v>
      </c>
      <c r="AA449" s="20" t="s">
        <v>1207</v>
      </c>
      <c r="AB449" s="20" t="s">
        <v>1547</v>
      </c>
      <c r="AC449" s="20" t="s">
        <v>1487</v>
      </c>
      <c r="AD449" s="10"/>
      <c r="AE449" s="20" t="s">
        <v>1490</v>
      </c>
      <c r="AF449" s="20" t="s">
        <v>1600</v>
      </c>
      <c r="AG449" s="20" t="s">
        <v>1487</v>
      </c>
      <c r="AH449" s="20"/>
      <c r="AI449" s="21" t="s">
        <v>1546</v>
      </c>
    </row>
    <row r="450" spans="1:35" ht="16.5" customHeight="1" x14ac:dyDescent="0.2">
      <c r="A450" s="370">
        <v>14</v>
      </c>
      <c r="B450" s="54" t="s">
        <v>1118</v>
      </c>
      <c r="C450" s="431">
        <v>34</v>
      </c>
      <c r="D450" s="431">
        <v>9</v>
      </c>
      <c r="E450" s="431">
        <v>10</v>
      </c>
      <c r="F450" s="431">
        <v>15</v>
      </c>
      <c r="G450" s="431">
        <v>53</v>
      </c>
      <c r="H450" s="431">
        <v>72</v>
      </c>
      <c r="I450" s="433">
        <v>28</v>
      </c>
      <c r="J450" s="435">
        <f t="shared" si="53"/>
        <v>34</v>
      </c>
      <c r="K450" s="435">
        <f t="shared" si="54"/>
        <v>28</v>
      </c>
      <c r="L450" s="930"/>
      <c r="M450" s="931"/>
      <c r="N450" s="931"/>
      <c r="O450" s="932"/>
      <c r="Q450" s="377" t="s">
        <v>769</v>
      </c>
      <c r="R450" s="20"/>
      <c r="S450" s="20"/>
      <c r="T450" s="20"/>
      <c r="U450" s="20"/>
      <c r="V450" s="20"/>
      <c r="W450" s="20"/>
      <c r="X450" s="20"/>
      <c r="Y450" s="20"/>
      <c r="Z450" s="20"/>
      <c r="AA450" s="20"/>
      <c r="AB450" s="20"/>
      <c r="AC450" s="20"/>
      <c r="AD450" s="20" t="s">
        <v>1546</v>
      </c>
      <c r="AE450" s="10"/>
      <c r="AF450" s="20"/>
      <c r="AG450" s="20"/>
      <c r="AH450" s="20"/>
      <c r="AI450" s="21"/>
    </row>
    <row r="451" spans="1:35" ht="16.5" customHeight="1" x14ac:dyDescent="0.2">
      <c r="A451" s="370">
        <v>15</v>
      </c>
      <c r="B451" s="54" t="s">
        <v>174</v>
      </c>
      <c r="C451" s="431">
        <v>34</v>
      </c>
      <c r="D451" s="431">
        <v>11</v>
      </c>
      <c r="E451" s="431">
        <v>5</v>
      </c>
      <c r="F451" s="431">
        <v>18</v>
      </c>
      <c r="G451" s="431">
        <v>46</v>
      </c>
      <c r="H451" s="431">
        <v>62</v>
      </c>
      <c r="I451" s="433">
        <v>27</v>
      </c>
      <c r="J451" s="435">
        <f t="shared" si="53"/>
        <v>34</v>
      </c>
      <c r="K451" s="435">
        <f t="shared" si="54"/>
        <v>27</v>
      </c>
      <c r="L451" s="930"/>
      <c r="M451" s="931"/>
      <c r="N451" s="931"/>
      <c r="O451" s="932"/>
      <c r="Q451" s="377" t="s">
        <v>1730</v>
      </c>
      <c r="R451" s="20"/>
      <c r="S451" s="20"/>
      <c r="T451" s="20"/>
      <c r="U451" s="20"/>
      <c r="V451" s="20"/>
      <c r="W451" s="20"/>
      <c r="X451" s="20"/>
      <c r="Y451" s="20"/>
      <c r="Z451" s="20"/>
      <c r="AA451" s="20"/>
      <c r="AB451" s="20"/>
      <c r="AC451" s="20"/>
      <c r="AD451" s="20" t="s">
        <v>1546</v>
      </c>
      <c r="AE451" s="20"/>
      <c r="AF451" s="10"/>
      <c r="AG451" s="20"/>
      <c r="AH451" s="20"/>
      <c r="AI451" s="21"/>
    </row>
    <row r="452" spans="1:35" ht="16.5" customHeight="1" x14ac:dyDescent="0.2">
      <c r="A452" s="370">
        <v>16</v>
      </c>
      <c r="B452" s="54" t="s">
        <v>708</v>
      </c>
      <c r="C452" s="431">
        <v>34</v>
      </c>
      <c r="D452" s="431">
        <v>6</v>
      </c>
      <c r="E452" s="431">
        <v>12</v>
      </c>
      <c r="F452" s="431">
        <v>16</v>
      </c>
      <c r="G452" s="431">
        <v>48</v>
      </c>
      <c r="H452" s="431">
        <v>71</v>
      </c>
      <c r="I452" s="433">
        <v>24</v>
      </c>
      <c r="J452" s="435">
        <f t="shared" si="53"/>
        <v>34</v>
      </c>
      <c r="K452" s="435">
        <f t="shared" si="54"/>
        <v>24</v>
      </c>
      <c r="L452" s="930"/>
      <c r="M452" s="931"/>
      <c r="N452" s="931"/>
      <c r="O452" s="932"/>
      <c r="Q452" s="377" t="s">
        <v>1731</v>
      </c>
      <c r="R452" s="20"/>
      <c r="S452" s="20"/>
      <c r="T452" s="20"/>
      <c r="U452" s="20"/>
      <c r="V452" s="20"/>
      <c r="W452" s="20"/>
      <c r="X452" s="20"/>
      <c r="Y452" s="20"/>
      <c r="Z452" s="20"/>
      <c r="AA452" s="20"/>
      <c r="AB452" s="20"/>
      <c r="AC452" s="20"/>
      <c r="AD452" s="20" t="s">
        <v>1210</v>
      </c>
      <c r="AE452" s="20"/>
      <c r="AF452" s="20"/>
      <c r="AG452" s="10"/>
      <c r="AH452" s="20"/>
      <c r="AI452" s="21"/>
    </row>
    <row r="453" spans="1:35" ht="16.5" customHeight="1" x14ac:dyDescent="0.2">
      <c r="A453" s="370">
        <v>17</v>
      </c>
      <c r="B453" s="54" t="s">
        <v>781</v>
      </c>
      <c r="C453" s="431">
        <v>34</v>
      </c>
      <c r="D453" s="431">
        <v>6</v>
      </c>
      <c r="E453" s="431">
        <v>12</v>
      </c>
      <c r="F453" s="431">
        <v>16</v>
      </c>
      <c r="G453" s="431">
        <v>37</v>
      </c>
      <c r="H453" s="431">
        <v>69</v>
      </c>
      <c r="I453" s="433">
        <v>24</v>
      </c>
      <c r="J453" s="435">
        <f t="shared" si="53"/>
        <v>34</v>
      </c>
      <c r="K453" s="435">
        <f t="shared" si="54"/>
        <v>24</v>
      </c>
      <c r="L453" s="930"/>
      <c r="M453" s="931"/>
      <c r="N453" s="931"/>
      <c r="O453" s="932"/>
      <c r="Q453" s="377" t="s">
        <v>63</v>
      </c>
      <c r="R453" s="20"/>
      <c r="S453" s="20"/>
      <c r="T453" s="20"/>
      <c r="U453" s="20"/>
      <c r="V453" s="20"/>
      <c r="W453" s="20"/>
      <c r="X453" s="20"/>
      <c r="Y453" s="20"/>
      <c r="Z453" s="20"/>
      <c r="AA453" s="20"/>
      <c r="AB453" s="20"/>
      <c r="AC453" s="20"/>
      <c r="AD453" s="20"/>
      <c r="AE453" s="20"/>
      <c r="AF453" s="20"/>
      <c r="AG453" s="20" t="s">
        <v>532</v>
      </c>
      <c r="AH453" s="10"/>
      <c r="AI453" s="21"/>
    </row>
    <row r="454" spans="1:35" ht="16.5" customHeight="1" thickBot="1" x14ac:dyDescent="0.25">
      <c r="A454" s="372">
        <v>18</v>
      </c>
      <c r="B454" s="55" t="s">
        <v>554</v>
      </c>
      <c r="C454" s="432">
        <v>34</v>
      </c>
      <c r="D454" s="432">
        <v>7</v>
      </c>
      <c r="E454" s="432">
        <v>9</v>
      </c>
      <c r="F454" s="432">
        <v>18</v>
      </c>
      <c r="G454" s="432">
        <v>37</v>
      </c>
      <c r="H454" s="432">
        <v>69</v>
      </c>
      <c r="I454" s="434">
        <v>23</v>
      </c>
      <c r="J454" s="435">
        <f t="shared" si="53"/>
        <v>34</v>
      </c>
      <c r="K454" s="435">
        <f t="shared" si="54"/>
        <v>23</v>
      </c>
      <c r="L454" s="933"/>
      <c r="M454" s="934"/>
      <c r="N454" s="934"/>
      <c r="O454" s="935"/>
      <c r="Q454" s="378" t="s">
        <v>547</v>
      </c>
      <c r="R454" s="23"/>
      <c r="S454" s="23"/>
      <c r="T454" s="23"/>
      <c r="U454" s="23"/>
      <c r="V454" s="23"/>
      <c r="W454" s="23"/>
      <c r="X454" s="23"/>
      <c r="Y454" s="23"/>
      <c r="Z454" s="23"/>
      <c r="AA454" s="23"/>
      <c r="AB454" s="23"/>
      <c r="AC454" s="23"/>
      <c r="AD454" s="23" t="s">
        <v>1597</v>
      </c>
      <c r="AE454" s="23"/>
      <c r="AF454" s="23"/>
      <c r="AG454" s="23"/>
      <c r="AH454" s="23"/>
      <c r="AI454" s="15"/>
    </row>
    <row r="455" spans="1:35" ht="16.5" customHeight="1" x14ac:dyDescent="0.2">
      <c r="C455" s="435">
        <f t="shared" ref="C455:I455" si="57">SUM(C437:C454)</f>
        <v>612</v>
      </c>
      <c r="D455" s="435">
        <f t="shared" si="57"/>
        <v>238</v>
      </c>
      <c r="E455" s="435">
        <f t="shared" si="57"/>
        <v>136</v>
      </c>
      <c r="F455" s="435">
        <f t="shared" si="57"/>
        <v>238</v>
      </c>
      <c r="G455" s="435">
        <f t="shared" si="57"/>
        <v>1040</v>
      </c>
      <c r="H455" s="435">
        <f t="shared" si="57"/>
        <v>1040</v>
      </c>
      <c r="I455" s="435">
        <f t="shared" si="57"/>
        <v>612</v>
      </c>
      <c r="J455" s="435">
        <f t="shared" si="53"/>
        <v>612</v>
      </c>
      <c r="K455" s="435">
        <f t="shared" si="54"/>
        <v>612</v>
      </c>
    </row>
    <row r="456" spans="1:35" ht="16.5" customHeight="1" thickBot="1" x14ac:dyDescent="0.25"/>
    <row r="457" spans="1:35" ht="16.5" customHeight="1" thickBot="1" x14ac:dyDescent="0.25">
      <c r="A457" s="1207" t="s">
        <v>493</v>
      </c>
      <c r="B457" s="1208"/>
      <c r="C457" s="1208"/>
      <c r="D457" s="1208"/>
      <c r="E457" s="1208"/>
      <c r="F457" s="1209"/>
      <c r="G457" s="1204" t="s">
        <v>136</v>
      </c>
      <c r="H457" s="1205"/>
      <c r="I457" s="1206"/>
      <c r="L457" s="986" t="s">
        <v>588</v>
      </c>
      <c r="M457" s="987"/>
      <c r="N457" s="987"/>
      <c r="O457" s="988"/>
    </row>
    <row r="458" spans="1:35" ht="16.5" customHeight="1" thickBot="1" x14ac:dyDescent="0.25">
      <c r="A458" s="449" t="s">
        <v>496</v>
      </c>
      <c r="B458" s="450" t="s">
        <v>497</v>
      </c>
      <c r="C458" s="451" t="s">
        <v>498</v>
      </c>
      <c r="D458" s="451" t="s">
        <v>499</v>
      </c>
      <c r="E458" s="451" t="s">
        <v>500</v>
      </c>
      <c r="F458" s="451" t="s">
        <v>501</v>
      </c>
      <c r="G458" s="452" t="s">
        <v>502</v>
      </c>
      <c r="H458" s="452" t="s">
        <v>503</v>
      </c>
      <c r="I458" s="453" t="s">
        <v>504</v>
      </c>
      <c r="L458" s="989"/>
      <c r="M458" s="990"/>
      <c r="N458" s="990"/>
      <c r="O458" s="991"/>
      <c r="Q458" s="24" t="s">
        <v>137</v>
      </c>
      <c r="R458" s="396" t="s">
        <v>1590</v>
      </c>
      <c r="S458" s="396" t="s">
        <v>506</v>
      </c>
      <c r="T458" s="396" t="s">
        <v>716</v>
      </c>
      <c r="U458" s="396" t="s">
        <v>1404</v>
      </c>
      <c r="V458" s="396" t="s">
        <v>901</v>
      </c>
      <c r="W458" s="396" t="s">
        <v>564</v>
      </c>
      <c r="X458" s="396" t="s">
        <v>1004</v>
      </c>
      <c r="Y458" s="396" t="s">
        <v>1772</v>
      </c>
      <c r="Z458" s="396" t="s">
        <v>848</v>
      </c>
      <c r="AA458" s="396" t="s">
        <v>322</v>
      </c>
      <c r="AB458" s="396" t="s">
        <v>584</v>
      </c>
      <c r="AC458" s="396" t="s">
        <v>1774</v>
      </c>
      <c r="AD458" s="396" t="s">
        <v>517</v>
      </c>
      <c r="AE458" s="396" t="s">
        <v>591</v>
      </c>
      <c r="AF458" s="396" t="s">
        <v>1776</v>
      </c>
      <c r="AG458" s="397" t="s">
        <v>177</v>
      </c>
    </row>
    <row r="459" spans="1:35" ht="16.5" customHeight="1" x14ac:dyDescent="0.2">
      <c r="A459" s="475">
        <v>1</v>
      </c>
      <c r="B459" s="126" t="s">
        <v>90</v>
      </c>
      <c r="C459" s="430">
        <v>30</v>
      </c>
      <c r="D459" s="430">
        <v>20</v>
      </c>
      <c r="E459" s="430">
        <v>7</v>
      </c>
      <c r="F459" s="430">
        <v>3</v>
      </c>
      <c r="G459" s="430">
        <v>81</v>
      </c>
      <c r="H459" s="430">
        <v>36</v>
      </c>
      <c r="I459" s="128">
        <v>47</v>
      </c>
      <c r="J459" s="435">
        <f t="shared" si="53"/>
        <v>30</v>
      </c>
      <c r="K459" s="435">
        <f t="shared" si="54"/>
        <v>47</v>
      </c>
      <c r="L459" s="927" t="s">
        <v>1779</v>
      </c>
      <c r="M459" s="928"/>
      <c r="N459" s="928"/>
      <c r="O459" s="929"/>
      <c r="Q459" s="339" t="s">
        <v>1590</v>
      </c>
      <c r="R459" s="10"/>
      <c r="S459" s="20"/>
      <c r="T459" s="20"/>
      <c r="U459" s="20"/>
      <c r="V459" s="20"/>
      <c r="W459" s="20"/>
      <c r="X459" s="20"/>
      <c r="Y459" s="20"/>
      <c r="Z459" s="20"/>
      <c r="AA459" s="20"/>
      <c r="AB459" s="20"/>
      <c r="AC459" s="20"/>
      <c r="AD459" s="20"/>
      <c r="AE459" s="20"/>
      <c r="AF459" s="20"/>
      <c r="AG459" s="21"/>
    </row>
    <row r="460" spans="1:35" ht="16.5" customHeight="1" x14ac:dyDescent="0.2">
      <c r="A460" s="246">
        <v>2</v>
      </c>
      <c r="B460" s="129" t="s">
        <v>36</v>
      </c>
      <c r="C460" s="431">
        <v>30</v>
      </c>
      <c r="D460" s="431">
        <v>20</v>
      </c>
      <c r="E460" s="431">
        <v>5</v>
      </c>
      <c r="F460" s="431">
        <v>5</v>
      </c>
      <c r="G460" s="431">
        <v>54</v>
      </c>
      <c r="H460" s="431">
        <v>30</v>
      </c>
      <c r="I460" s="433">
        <v>45</v>
      </c>
      <c r="J460" s="435">
        <f t="shared" ref="J460:J499" si="58">D460+E460+F460</f>
        <v>30</v>
      </c>
      <c r="K460" s="435">
        <f t="shared" ref="K460:K499" si="59">D460*2+E460</f>
        <v>45</v>
      </c>
      <c r="L460" s="930"/>
      <c r="M460" s="931"/>
      <c r="N460" s="931"/>
      <c r="O460" s="932"/>
      <c r="Q460" s="339" t="s">
        <v>506</v>
      </c>
      <c r="R460" s="20"/>
      <c r="S460" s="10"/>
      <c r="T460" s="20"/>
      <c r="U460" s="20"/>
      <c r="V460" s="20"/>
      <c r="W460" s="20"/>
      <c r="X460" s="20"/>
      <c r="Y460" s="20"/>
      <c r="Z460" s="20"/>
      <c r="AA460" s="20"/>
      <c r="AB460" s="20"/>
      <c r="AC460" s="20"/>
      <c r="AD460" s="20"/>
      <c r="AE460" s="20"/>
      <c r="AF460" s="20"/>
      <c r="AG460" s="21"/>
    </row>
    <row r="461" spans="1:35" ht="16.5" customHeight="1" x14ac:dyDescent="0.2">
      <c r="A461" s="246">
        <v>3</v>
      </c>
      <c r="B461" s="129" t="s">
        <v>91</v>
      </c>
      <c r="C461" s="431">
        <v>30</v>
      </c>
      <c r="D461" s="431">
        <v>14</v>
      </c>
      <c r="E461" s="431">
        <v>6</v>
      </c>
      <c r="F461" s="431">
        <v>10</v>
      </c>
      <c r="G461" s="431">
        <v>60</v>
      </c>
      <c r="H461" s="431">
        <v>49</v>
      </c>
      <c r="I461" s="433">
        <v>34</v>
      </c>
      <c r="J461" s="435">
        <f t="shared" si="58"/>
        <v>30</v>
      </c>
      <c r="K461" s="435">
        <f t="shared" si="59"/>
        <v>34</v>
      </c>
      <c r="L461" s="930"/>
      <c r="M461" s="931"/>
      <c r="N461" s="931"/>
      <c r="O461" s="932"/>
      <c r="Q461" s="339" t="s">
        <v>716</v>
      </c>
      <c r="R461" s="20" t="s">
        <v>1597</v>
      </c>
      <c r="S461" s="20" t="s">
        <v>532</v>
      </c>
      <c r="T461" s="10"/>
      <c r="U461" s="20"/>
      <c r="V461" s="20"/>
      <c r="W461" s="20"/>
      <c r="X461" s="20"/>
      <c r="Y461" s="20"/>
      <c r="Z461" s="20"/>
      <c r="AA461" s="20"/>
      <c r="AB461" s="20"/>
      <c r="AC461" s="20"/>
      <c r="AD461" s="20"/>
      <c r="AE461" s="20"/>
      <c r="AF461" s="20"/>
      <c r="AG461" s="21"/>
    </row>
    <row r="462" spans="1:35" ht="16.5" customHeight="1" x14ac:dyDescent="0.2">
      <c r="A462" s="246">
        <v>4</v>
      </c>
      <c r="B462" s="129" t="s">
        <v>128</v>
      </c>
      <c r="C462" s="431">
        <v>30</v>
      </c>
      <c r="D462" s="431">
        <v>14</v>
      </c>
      <c r="E462" s="431">
        <v>6</v>
      </c>
      <c r="F462" s="431">
        <v>10</v>
      </c>
      <c r="G462" s="431">
        <v>60</v>
      </c>
      <c r="H462" s="431">
        <v>49</v>
      </c>
      <c r="I462" s="433">
        <v>34</v>
      </c>
      <c r="J462" s="435">
        <f t="shared" si="58"/>
        <v>30</v>
      </c>
      <c r="K462" s="435">
        <f t="shared" si="59"/>
        <v>34</v>
      </c>
      <c r="L462" s="930"/>
      <c r="M462" s="931"/>
      <c r="N462" s="931"/>
      <c r="O462" s="932"/>
      <c r="Q462" s="339" t="s">
        <v>1404</v>
      </c>
      <c r="R462" s="20"/>
      <c r="S462" s="20"/>
      <c r="T462" s="20" t="s">
        <v>1210</v>
      </c>
      <c r="U462" s="10"/>
      <c r="V462" s="20"/>
      <c r="W462" s="20"/>
      <c r="X462" s="20"/>
      <c r="Y462" s="20"/>
      <c r="Z462" s="20"/>
      <c r="AA462" s="20"/>
      <c r="AB462" s="20"/>
      <c r="AC462" s="20"/>
      <c r="AD462" s="20"/>
      <c r="AE462" s="20"/>
      <c r="AF462" s="20"/>
      <c r="AG462" s="21"/>
    </row>
    <row r="463" spans="1:35" ht="16.5" customHeight="1" x14ac:dyDescent="0.2">
      <c r="A463" s="246">
        <v>5</v>
      </c>
      <c r="B463" s="129" t="s">
        <v>89</v>
      </c>
      <c r="C463" s="431">
        <v>30</v>
      </c>
      <c r="D463" s="431">
        <v>12</v>
      </c>
      <c r="E463" s="431">
        <v>9</v>
      </c>
      <c r="F463" s="431">
        <v>9</v>
      </c>
      <c r="G463" s="431">
        <v>55</v>
      </c>
      <c r="H463" s="431">
        <v>43</v>
      </c>
      <c r="I463" s="433">
        <v>33</v>
      </c>
      <c r="J463" s="435">
        <f t="shared" si="58"/>
        <v>30</v>
      </c>
      <c r="K463" s="435">
        <f t="shared" si="59"/>
        <v>33</v>
      </c>
      <c r="L463" s="930"/>
      <c r="M463" s="931"/>
      <c r="N463" s="931"/>
      <c r="O463" s="932"/>
      <c r="Q463" s="339" t="s">
        <v>901</v>
      </c>
      <c r="R463" s="20"/>
      <c r="S463" s="20"/>
      <c r="T463" s="20"/>
      <c r="U463" s="20"/>
      <c r="V463" s="10"/>
      <c r="W463" s="20"/>
      <c r="X463" s="20"/>
      <c r="Y463" s="20"/>
      <c r="Z463" s="20"/>
      <c r="AA463" s="20"/>
      <c r="AB463" s="20"/>
      <c r="AC463" s="20"/>
      <c r="AD463" s="20"/>
      <c r="AE463" s="20"/>
      <c r="AF463" s="20"/>
      <c r="AG463" s="21"/>
    </row>
    <row r="464" spans="1:35" ht="16.5" customHeight="1" x14ac:dyDescent="0.2">
      <c r="A464" s="246">
        <v>6</v>
      </c>
      <c r="B464" s="129" t="s">
        <v>674</v>
      </c>
      <c r="C464" s="431">
        <v>30</v>
      </c>
      <c r="D464" s="431">
        <v>13</v>
      </c>
      <c r="E464" s="431">
        <v>7</v>
      </c>
      <c r="F464" s="431">
        <v>10</v>
      </c>
      <c r="G464" s="431">
        <v>56</v>
      </c>
      <c r="H464" s="431">
        <v>51</v>
      </c>
      <c r="I464" s="433">
        <v>33</v>
      </c>
      <c r="J464" s="435">
        <f t="shared" si="58"/>
        <v>30</v>
      </c>
      <c r="K464" s="435">
        <f t="shared" si="59"/>
        <v>33</v>
      </c>
      <c r="L464" s="930"/>
      <c r="M464" s="931"/>
      <c r="N464" s="931"/>
      <c r="O464" s="932"/>
      <c r="Q464" s="339" t="s">
        <v>564</v>
      </c>
      <c r="R464" s="20"/>
      <c r="S464" s="20"/>
      <c r="T464" s="20"/>
      <c r="U464" s="20"/>
      <c r="V464" s="20"/>
      <c r="W464" s="10"/>
      <c r="X464" s="20"/>
      <c r="Y464" s="20"/>
      <c r="Z464" s="20"/>
      <c r="AA464" s="20"/>
      <c r="AB464" s="20"/>
      <c r="AC464" s="20"/>
      <c r="AD464" s="20"/>
      <c r="AE464" s="20"/>
      <c r="AF464" s="20"/>
      <c r="AG464" s="21"/>
    </row>
    <row r="465" spans="1:37" ht="16.5" customHeight="1" x14ac:dyDescent="0.2">
      <c r="A465" s="246">
        <v>7</v>
      </c>
      <c r="B465" s="129" t="s">
        <v>534</v>
      </c>
      <c r="C465" s="431">
        <v>30</v>
      </c>
      <c r="D465" s="431">
        <v>12</v>
      </c>
      <c r="E465" s="431">
        <v>8</v>
      </c>
      <c r="F465" s="431">
        <v>10</v>
      </c>
      <c r="G465" s="431">
        <v>61</v>
      </c>
      <c r="H465" s="431">
        <v>58</v>
      </c>
      <c r="I465" s="433">
        <v>32</v>
      </c>
      <c r="J465" s="435">
        <f t="shared" si="58"/>
        <v>30</v>
      </c>
      <c r="K465" s="435">
        <f t="shared" si="59"/>
        <v>32</v>
      </c>
      <c r="L465" s="930"/>
      <c r="M465" s="931"/>
      <c r="N465" s="931"/>
      <c r="O465" s="932"/>
      <c r="Q465" s="339" t="s">
        <v>1004</v>
      </c>
      <c r="R465" s="20"/>
      <c r="S465" s="20"/>
      <c r="T465" s="20"/>
      <c r="U465" s="20"/>
      <c r="V465" s="20"/>
      <c r="W465" s="20"/>
      <c r="X465" s="10"/>
      <c r="Y465" s="20"/>
      <c r="Z465" s="20"/>
      <c r="AA465" s="20"/>
      <c r="AB465" s="20"/>
      <c r="AC465" s="20"/>
      <c r="AD465" s="20"/>
      <c r="AE465" s="20"/>
      <c r="AF465" s="20"/>
      <c r="AG465" s="21"/>
    </row>
    <row r="466" spans="1:37" ht="16.5" customHeight="1" x14ac:dyDescent="0.2">
      <c r="A466" s="246">
        <v>8</v>
      </c>
      <c r="B466" s="129" t="s">
        <v>854</v>
      </c>
      <c r="C466" s="431">
        <v>30</v>
      </c>
      <c r="D466" s="431">
        <v>13</v>
      </c>
      <c r="E466" s="431">
        <v>6</v>
      </c>
      <c r="F466" s="431">
        <v>11</v>
      </c>
      <c r="G466" s="431">
        <v>57</v>
      </c>
      <c r="H466" s="431">
        <v>59</v>
      </c>
      <c r="I466" s="433">
        <v>32</v>
      </c>
      <c r="J466" s="435">
        <f t="shared" si="58"/>
        <v>30</v>
      </c>
      <c r="K466" s="435">
        <f t="shared" si="59"/>
        <v>32</v>
      </c>
      <c r="L466" s="930"/>
      <c r="M466" s="931"/>
      <c r="N466" s="931"/>
      <c r="O466" s="932"/>
      <c r="Q466" s="339" t="s">
        <v>1772</v>
      </c>
      <c r="R466" s="20"/>
      <c r="S466" s="20"/>
      <c r="T466" s="20"/>
      <c r="U466" s="20"/>
      <c r="V466" s="20"/>
      <c r="W466" s="20"/>
      <c r="X466" s="20"/>
      <c r="Y466" s="10"/>
      <c r="Z466" s="20"/>
      <c r="AA466" s="20"/>
      <c r="AB466" s="20"/>
      <c r="AC466" s="20"/>
      <c r="AD466" s="20"/>
      <c r="AE466" s="20"/>
      <c r="AF466" s="20"/>
      <c r="AG466" s="21"/>
    </row>
    <row r="467" spans="1:37" ht="16.5" customHeight="1" x14ac:dyDescent="0.2">
      <c r="A467" s="246">
        <v>9</v>
      </c>
      <c r="B467" s="129" t="s">
        <v>586</v>
      </c>
      <c r="C467" s="431">
        <v>30</v>
      </c>
      <c r="D467" s="431">
        <v>12</v>
      </c>
      <c r="E467" s="431">
        <v>7</v>
      </c>
      <c r="F467" s="431">
        <v>11</v>
      </c>
      <c r="G467" s="431">
        <v>47</v>
      </c>
      <c r="H467" s="431">
        <v>50</v>
      </c>
      <c r="I467" s="433">
        <v>31</v>
      </c>
      <c r="J467" s="435">
        <f t="shared" si="58"/>
        <v>30</v>
      </c>
      <c r="K467" s="435">
        <f t="shared" si="59"/>
        <v>31</v>
      </c>
      <c r="L467" s="930"/>
      <c r="M467" s="931"/>
      <c r="N467" s="931"/>
      <c r="O467" s="932"/>
      <c r="Q467" s="339" t="s">
        <v>848</v>
      </c>
      <c r="R467" s="20"/>
      <c r="S467" s="20"/>
      <c r="T467" s="20"/>
      <c r="U467" s="20"/>
      <c r="V467" s="20"/>
      <c r="W467" s="20"/>
      <c r="X467" s="20"/>
      <c r="Y467" s="20" t="s">
        <v>532</v>
      </c>
      <c r="Z467" s="10"/>
      <c r="AA467" s="20"/>
      <c r="AB467" s="20"/>
      <c r="AC467" s="20"/>
      <c r="AD467" s="20"/>
      <c r="AE467" s="20"/>
      <c r="AF467" s="20"/>
      <c r="AG467" s="21"/>
    </row>
    <row r="468" spans="1:37" ht="16.5" customHeight="1" x14ac:dyDescent="0.2">
      <c r="A468" s="246">
        <v>10</v>
      </c>
      <c r="B468" s="129" t="s">
        <v>178</v>
      </c>
      <c r="C468" s="431">
        <v>30</v>
      </c>
      <c r="D468" s="431">
        <v>9</v>
      </c>
      <c r="E468" s="431">
        <v>9</v>
      </c>
      <c r="F468" s="431">
        <v>12</v>
      </c>
      <c r="G468" s="431">
        <v>40</v>
      </c>
      <c r="H468" s="431">
        <v>47</v>
      </c>
      <c r="I468" s="433">
        <v>27</v>
      </c>
      <c r="J468" s="435">
        <f t="shared" si="58"/>
        <v>30</v>
      </c>
      <c r="K468" s="435">
        <f t="shared" si="59"/>
        <v>27</v>
      </c>
      <c r="L468" s="930"/>
      <c r="M468" s="931"/>
      <c r="N468" s="931"/>
      <c r="O468" s="932"/>
      <c r="Q468" s="339" t="s">
        <v>322</v>
      </c>
      <c r="R468" s="20"/>
      <c r="S468" s="20"/>
      <c r="T468" s="20"/>
      <c r="U468" s="20"/>
      <c r="V468" s="20"/>
      <c r="W468" s="20"/>
      <c r="X468" s="20"/>
      <c r="Y468" s="20"/>
      <c r="Z468" s="20"/>
      <c r="AA468" s="10"/>
      <c r="AB468" s="20"/>
      <c r="AC468" s="20"/>
      <c r="AD468" s="20"/>
      <c r="AE468" s="20"/>
      <c r="AF468" s="20"/>
      <c r="AG468" s="21"/>
    </row>
    <row r="469" spans="1:37" ht="16.5" customHeight="1" x14ac:dyDescent="0.2">
      <c r="A469" s="246">
        <v>11</v>
      </c>
      <c r="B469" s="129" t="s">
        <v>93</v>
      </c>
      <c r="C469" s="431">
        <v>30</v>
      </c>
      <c r="D469" s="431">
        <v>11</v>
      </c>
      <c r="E469" s="431">
        <v>4</v>
      </c>
      <c r="F469" s="431">
        <v>15</v>
      </c>
      <c r="G469" s="431">
        <v>48</v>
      </c>
      <c r="H469" s="431">
        <v>53</v>
      </c>
      <c r="I469" s="433">
        <v>26</v>
      </c>
      <c r="J469" s="435">
        <f t="shared" si="58"/>
        <v>30</v>
      </c>
      <c r="K469" s="435">
        <f t="shared" si="59"/>
        <v>26</v>
      </c>
      <c r="L469" s="930"/>
      <c r="M469" s="931"/>
      <c r="N469" s="931"/>
      <c r="O469" s="932"/>
      <c r="Q469" s="339" t="s">
        <v>584</v>
      </c>
      <c r="R469" s="20"/>
      <c r="S469" s="20"/>
      <c r="T469" s="20"/>
      <c r="U469" s="20"/>
      <c r="V469" s="20"/>
      <c r="W469" s="20"/>
      <c r="X469" s="20"/>
      <c r="Y469" s="20"/>
      <c r="Z469" s="20"/>
      <c r="AA469" s="20"/>
      <c r="AB469" s="10"/>
      <c r="AC469" s="20"/>
      <c r="AD469" s="20"/>
      <c r="AE469" s="20"/>
      <c r="AF469" s="20"/>
      <c r="AG469" s="21"/>
    </row>
    <row r="470" spans="1:37" ht="16.5" customHeight="1" x14ac:dyDescent="0.2">
      <c r="A470" s="246">
        <v>12</v>
      </c>
      <c r="B470" s="129" t="s">
        <v>1405</v>
      </c>
      <c r="C470" s="431">
        <v>30</v>
      </c>
      <c r="D470" s="431">
        <v>10</v>
      </c>
      <c r="E470" s="431">
        <v>5</v>
      </c>
      <c r="F470" s="431">
        <v>15</v>
      </c>
      <c r="G470" s="431">
        <v>52</v>
      </c>
      <c r="H470" s="431">
        <v>59</v>
      </c>
      <c r="I470" s="433">
        <v>25</v>
      </c>
      <c r="J470" s="435">
        <f t="shared" si="58"/>
        <v>30</v>
      </c>
      <c r="K470" s="435">
        <f t="shared" si="59"/>
        <v>25</v>
      </c>
      <c r="L470" s="930"/>
      <c r="M470" s="931"/>
      <c r="N470" s="931"/>
      <c r="O470" s="932"/>
      <c r="Q470" s="339" t="s">
        <v>1774</v>
      </c>
      <c r="R470" s="20"/>
      <c r="S470" s="20"/>
      <c r="T470" s="20"/>
      <c r="U470" s="20"/>
      <c r="V470" s="20"/>
      <c r="W470" s="20"/>
      <c r="X470" s="20"/>
      <c r="Y470" s="20"/>
      <c r="Z470" s="20"/>
      <c r="AA470" s="20"/>
      <c r="AB470" s="20"/>
      <c r="AC470" s="10"/>
      <c r="AD470" s="20"/>
      <c r="AE470" s="20"/>
      <c r="AF470" s="20"/>
      <c r="AG470" s="21"/>
    </row>
    <row r="471" spans="1:37" ht="16.5" customHeight="1" x14ac:dyDescent="0.2">
      <c r="A471" s="246">
        <v>13</v>
      </c>
      <c r="B471" s="129" t="s">
        <v>1002</v>
      </c>
      <c r="C471" s="431">
        <v>30</v>
      </c>
      <c r="D471" s="431">
        <v>8</v>
      </c>
      <c r="E471" s="431">
        <v>7</v>
      </c>
      <c r="F471" s="431">
        <v>15</v>
      </c>
      <c r="G471" s="431">
        <v>50</v>
      </c>
      <c r="H471" s="431">
        <v>56</v>
      </c>
      <c r="I471" s="433">
        <v>23</v>
      </c>
      <c r="J471" s="435">
        <f t="shared" si="58"/>
        <v>30</v>
      </c>
      <c r="K471" s="435">
        <f t="shared" si="59"/>
        <v>23</v>
      </c>
      <c r="L471" s="930"/>
      <c r="M471" s="931"/>
      <c r="N471" s="931"/>
      <c r="O471" s="932"/>
      <c r="Q471" s="339" t="s">
        <v>517</v>
      </c>
      <c r="R471" s="20"/>
      <c r="S471" s="20"/>
      <c r="T471" s="20"/>
      <c r="U471" s="20"/>
      <c r="V471" s="20"/>
      <c r="W471" s="20"/>
      <c r="X471" s="20"/>
      <c r="Y471" s="20"/>
      <c r="Z471" s="20"/>
      <c r="AA471" s="20"/>
      <c r="AB471" s="20"/>
      <c r="AC471" s="20"/>
      <c r="AD471" s="10"/>
      <c r="AE471" s="20"/>
      <c r="AF471" s="20"/>
      <c r="AG471" s="21"/>
    </row>
    <row r="472" spans="1:37" ht="16.5" customHeight="1" x14ac:dyDescent="0.2">
      <c r="A472" s="246">
        <v>14</v>
      </c>
      <c r="B472" s="129" t="s">
        <v>1633</v>
      </c>
      <c r="C472" s="431">
        <v>30</v>
      </c>
      <c r="D472" s="431">
        <v>7</v>
      </c>
      <c r="E472" s="431">
        <v>8</v>
      </c>
      <c r="F472" s="431">
        <v>15</v>
      </c>
      <c r="G472" s="431">
        <v>37</v>
      </c>
      <c r="H472" s="431">
        <v>62</v>
      </c>
      <c r="I472" s="433">
        <v>22</v>
      </c>
      <c r="J472" s="435">
        <f t="shared" si="58"/>
        <v>30</v>
      </c>
      <c r="K472" s="435">
        <f t="shared" si="59"/>
        <v>22</v>
      </c>
      <c r="L472" s="930"/>
      <c r="M472" s="931"/>
      <c r="N472" s="931"/>
      <c r="O472" s="932"/>
      <c r="Q472" s="339" t="s">
        <v>591</v>
      </c>
      <c r="R472" s="20"/>
      <c r="S472" s="20"/>
      <c r="T472" s="20"/>
      <c r="U472" s="20"/>
      <c r="V472" s="20"/>
      <c r="W472" s="20"/>
      <c r="X472" s="20"/>
      <c r="Y472" s="20"/>
      <c r="Z472" s="20"/>
      <c r="AA472" s="20"/>
      <c r="AB472" s="20"/>
      <c r="AC472" s="20"/>
      <c r="AD472" s="20"/>
      <c r="AE472" s="10"/>
      <c r="AF472" s="20"/>
      <c r="AG472" s="21"/>
    </row>
    <row r="473" spans="1:37" ht="16.5" customHeight="1" x14ac:dyDescent="0.2">
      <c r="A473" s="246">
        <v>15</v>
      </c>
      <c r="B473" s="129" t="s">
        <v>95</v>
      </c>
      <c r="C473" s="431">
        <v>30</v>
      </c>
      <c r="D473" s="431">
        <v>6</v>
      </c>
      <c r="E473" s="431">
        <v>7</v>
      </c>
      <c r="F473" s="431">
        <v>17</v>
      </c>
      <c r="G473" s="431">
        <v>36</v>
      </c>
      <c r="H473" s="431">
        <v>49</v>
      </c>
      <c r="I473" s="433">
        <v>19</v>
      </c>
      <c r="J473" s="435">
        <f t="shared" si="58"/>
        <v>30</v>
      </c>
      <c r="K473" s="435">
        <f t="shared" si="59"/>
        <v>19</v>
      </c>
      <c r="L473" s="930"/>
      <c r="M473" s="931"/>
      <c r="N473" s="931"/>
      <c r="O473" s="932"/>
      <c r="Q473" s="339" t="s">
        <v>1776</v>
      </c>
      <c r="R473" s="20"/>
      <c r="S473" s="20"/>
      <c r="T473" s="20"/>
      <c r="U473" s="20"/>
      <c r="V473" s="20"/>
      <c r="W473" s="20"/>
      <c r="X473" s="20"/>
      <c r="Y473" s="20"/>
      <c r="Z473" s="20"/>
      <c r="AA473" s="20"/>
      <c r="AB473" s="20"/>
      <c r="AC473" s="20"/>
      <c r="AD473" s="20"/>
      <c r="AE473" s="20" t="s">
        <v>532</v>
      </c>
      <c r="AF473" s="10"/>
      <c r="AG473" s="21"/>
    </row>
    <row r="474" spans="1:37" ht="16.5" customHeight="1" thickBot="1" x14ac:dyDescent="0.25">
      <c r="A474" s="455">
        <v>16</v>
      </c>
      <c r="B474" s="130" t="s">
        <v>92</v>
      </c>
      <c r="C474" s="432">
        <v>30</v>
      </c>
      <c r="D474" s="432">
        <v>4</v>
      </c>
      <c r="E474" s="432">
        <v>7</v>
      </c>
      <c r="F474" s="432">
        <v>19</v>
      </c>
      <c r="G474" s="432">
        <v>19</v>
      </c>
      <c r="H474" s="432">
        <v>88</v>
      </c>
      <c r="I474" s="434">
        <v>15</v>
      </c>
      <c r="J474" s="435">
        <f t="shared" si="58"/>
        <v>30</v>
      </c>
      <c r="K474" s="435">
        <f t="shared" si="59"/>
        <v>15</v>
      </c>
      <c r="L474" s="933"/>
      <c r="M474" s="934"/>
      <c r="N474" s="934"/>
      <c r="O474" s="935"/>
      <c r="Q474" s="398" t="s">
        <v>177</v>
      </c>
      <c r="R474" s="23"/>
      <c r="S474" s="23"/>
      <c r="T474" s="23"/>
      <c r="U474" s="23"/>
      <c r="V474" s="23"/>
      <c r="W474" s="23"/>
      <c r="X474" s="23"/>
      <c r="Y474" s="23"/>
      <c r="Z474" s="23"/>
      <c r="AA474" s="23"/>
      <c r="AB474" s="23"/>
      <c r="AC474" s="23"/>
      <c r="AD474" s="23"/>
      <c r="AE474" s="23"/>
      <c r="AF474" s="23"/>
      <c r="AG474" s="15"/>
    </row>
    <row r="475" spans="1:37" ht="16.5" customHeight="1" x14ac:dyDescent="0.2">
      <c r="C475" s="435">
        <v>480</v>
      </c>
      <c r="D475" s="435">
        <v>185</v>
      </c>
      <c r="E475" s="435">
        <v>108</v>
      </c>
      <c r="F475" s="435">
        <v>187</v>
      </c>
      <c r="G475" s="435">
        <v>813</v>
      </c>
      <c r="H475" s="435">
        <v>839</v>
      </c>
      <c r="I475" s="435">
        <v>478</v>
      </c>
      <c r="J475" s="435">
        <f t="shared" si="58"/>
        <v>480</v>
      </c>
      <c r="K475" s="435">
        <f t="shared" si="59"/>
        <v>478</v>
      </c>
    </row>
    <row r="476" spans="1:37" ht="16.5" customHeight="1" thickBot="1" x14ac:dyDescent="0.25"/>
    <row r="477" spans="1:37" ht="16.5" customHeight="1" thickBot="1" x14ac:dyDescent="0.25">
      <c r="A477" s="1199" t="s">
        <v>66</v>
      </c>
      <c r="B477" s="1200"/>
      <c r="C477" s="1200"/>
      <c r="D477" s="1200"/>
      <c r="E477" s="1200"/>
      <c r="F477" s="1201"/>
      <c r="G477" s="1196" t="s">
        <v>136</v>
      </c>
      <c r="H477" s="1197"/>
      <c r="I477" s="1198"/>
      <c r="L477" s="945" t="s">
        <v>495</v>
      </c>
      <c r="M477" s="946"/>
      <c r="N477" s="946"/>
      <c r="O477" s="947"/>
    </row>
    <row r="478" spans="1:37" ht="16.5" customHeight="1" thickBot="1" x14ac:dyDescent="0.25">
      <c r="A478" s="442" t="s">
        <v>496</v>
      </c>
      <c r="B478" s="443" t="s">
        <v>497</v>
      </c>
      <c r="C478" s="444" t="s">
        <v>498</v>
      </c>
      <c r="D478" s="444" t="s">
        <v>499</v>
      </c>
      <c r="E478" s="444" t="s">
        <v>500</v>
      </c>
      <c r="F478" s="444" t="s">
        <v>501</v>
      </c>
      <c r="G478" s="445" t="s">
        <v>502</v>
      </c>
      <c r="H478" s="445" t="s">
        <v>503</v>
      </c>
      <c r="I478" s="446" t="s">
        <v>504</v>
      </c>
      <c r="L478" s="1063"/>
      <c r="M478" s="1064"/>
      <c r="N478" s="1064"/>
      <c r="O478" s="1065"/>
      <c r="Q478" s="24" t="s">
        <v>137</v>
      </c>
      <c r="R478" s="655" t="s">
        <v>1502</v>
      </c>
      <c r="S478" s="655" t="s">
        <v>541</v>
      </c>
      <c r="T478" s="655" t="s">
        <v>1665</v>
      </c>
      <c r="U478" s="655" t="s">
        <v>540</v>
      </c>
      <c r="V478" s="655" t="s">
        <v>902</v>
      </c>
      <c r="W478" s="655" t="s">
        <v>564</v>
      </c>
      <c r="X478" s="655" t="s">
        <v>744</v>
      </c>
      <c r="Y478" s="655" t="s">
        <v>847</v>
      </c>
      <c r="Z478" s="655" t="s">
        <v>500</v>
      </c>
      <c r="AA478" s="655" t="s">
        <v>634</v>
      </c>
      <c r="AB478" s="655" t="s">
        <v>1780</v>
      </c>
      <c r="AC478" s="655" t="s">
        <v>1028</v>
      </c>
      <c r="AD478" s="655" t="s">
        <v>990</v>
      </c>
      <c r="AE478" s="655" t="s">
        <v>745</v>
      </c>
      <c r="AF478" s="655" t="s">
        <v>514</v>
      </c>
      <c r="AG478" s="655" t="s">
        <v>1745</v>
      </c>
      <c r="AH478" s="655" t="s">
        <v>1223</v>
      </c>
      <c r="AI478" s="655" t="s">
        <v>1029</v>
      </c>
      <c r="AJ478" s="655" t="s">
        <v>653</v>
      </c>
      <c r="AK478" s="656" t="s">
        <v>613</v>
      </c>
    </row>
    <row r="479" spans="1:37" ht="16.5" customHeight="1" x14ac:dyDescent="0.2">
      <c r="A479" s="474">
        <v>1</v>
      </c>
      <c r="B479" s="126" t="s">
        <v>737</v>
      </c>
      <c r="C479" s="430"/>
      <c r="D479" s="430"/>
      <c r="E479" s="430"/>
      <c r="F479" s="430"/>
      <c r="G479" s="430"/>
      <c r="H479" s="430"/>
      <c r="I479" s="128"/>
      <c r="J479" s="435">
        <f t="shared" si="58"/>
        <v>0</v>
      </c>
      <c r="K479" s="435">
        <f t="shared" si="59"/>
        <v>0</v>
      </c>
      <c r="L479" s="927" t="s">
        <v>528</v>
      </c>
      <c r="M479" s="928"/>
      <c r="N479" s="928"/>
      <c r="O479" s="929"/>
      <c r="Q479" s="657" t="s">
        <v>1502</v>
      </c>
      <c r="R479" s="10"/>
      <c r="S479" s="20"/>
      <c r="T479" s="20"/>
      <c r="U479" s="20"/>
      <c r="V479" s="20"/>
      <c r="W479" s="20"/>
      <c r="X479" s="20"/>
      <c r="Y479" s="20"/>
      <c r="Z479" s="20"/>
      <c r="AA479" s="20"/>
      <c r="AB479" s="20"/>
      <c r="AC479" s="20"/>
      <c r="AD479" s="20"/>
      <c r="AE479" s="20"/>
      <c r="AF479" s="20"/>
      <c r="AG479" s="20"/>
      <c r="AH479" s="20"/>
      <c r="AI479" s="20"/>
      <c r="AJ479" s="20"/>
      <c r="AK479" s="21"/>
    </row>
    <row r="480" spans="1:37" ht="16.5" customHeight="1" x14ac:dyDescent="0.2">
      <c r="A480" s="277" t="s">
        <v>521</v>
      </c>
      <c r="B480" s="129" t="s">
        <v>1509</v>
      </c>
      <c r="C480" s="431"/>
      <c r="D480" s="431"/>
      <c r="E480" s="431"/>
      <c r="F480" s="431"/>
      <c r="G480" s="431"/>
      <c r="H480" s="431"/>
      <c r="I480" s="433"/>
      <c r="J480" s="435">
        <f t="shared" si="58"/>
        <v>0</v>
      </c>
      <c r="K480" s="435">
        <f t="shared" si="59"/>
        <v>0</v>
      </c>
      <c r="L480" s="930"/>
      <c r="M480" s="931"/>
      <c r="N480" s="931"/>
      <c r="O480" s="932"/>
      <c r="Q480" s="657" t="s">
        <v>541</v>
      </c>
      <c r="R480" s="20"/>
      <c r="S480" s="10"/>
      <c r="T480" s="20"/>
      <c r="U480" s="20"/>
      <c r="V480" s="20"/>
      <c r="W480" s="20"/>
      <c r="X480" s="20"/>
      <c r="Y480" s="20"/>
      <c r="Z480" s="20"/>
      <c r="AA480" s="20"/>
      <c r="AB480" s="20"/>
      <c r="AC480" s="20"/>
      <c r="AD480" s="20"/>
      <c r="AE480" s="20"/>
      <c r="AF480" s="20"/>
      <c r="AG480" s="20"/>
      <c r="AH480" s="20"/>
      <c r="AI480" s="20"/>
      <c r="AJ480" s="20"/>
      <c r="AK480" s="21"/>
    </row>
    <row r="481" spans="1:37" ht="16.5" customHeight="1" x14ac:dyDescent="0.2">
      <c r="A481" s="277" t="s">
        <v>521</v>
      </c>
      <c r="B481" s="129" t="s">
        <v>1102</v>
      </c>
      <c r="C481" s="431"/>
      <c r="D481" s="431"/>
      <c r="E481" s="431"/>
      <c r="F481" s="431"/>
      <c r="G481" s="431"/>
      <c r="H481" s="431"/>
      <c r="I481" s="433"/>
      <c r="J481" s="435">
        <f t="shared" si="58"/>
        <v>0</v>
      </c>
      <c r="K481" s="435">
        <f t="shared" si="59"/>
        <v>0</v>
      </c>
      <c r="L481" s="930"/>
      <c r="M481" s="931"/>
      <c r="N481" s="931"/>
      <c r="O481" s="932"/>
      <c r="Q481" s="657" t="s">
        <v>1665</v>
      </c>
      <c r="R481" s="20"/>
      <c r="S481" s="20"/>
      <c r="T481" s="10"/>
      <c r="U481" s="20"/>
      <c r="V481" s="20"/>
      <c r="W481" s="20"/>
      <c r="X481" s="20"/>
      <c r="Y481" s="20"/>
      <c r="Z481" s="20"/>
      <c r="AA481" s="20"/>
      <c r="AB481" s="20"/>
      <c r="AC481" s="20"/>
      <c r="AD481" s="20"/>
      <c r="AE481" s="20"/>
      <c r="AF481" s="20"/>
      <c r="AG481" s="20"/>
      <c r="AH481" s="20"/>
      <c r="AI481" s="20"/>
      <c r="AJ481" s="20"/>
      <c r="AK481" s="21"/>
    </row>
    <row r="482" spans="1:37" ht="16.5" customHeight="1" x14ac:dyDescent="0.2">
      <c r="A482" s="277" t="s">
        <v>521</v>
      </c>
      <c r="B482" s="129" t="s">
        <v>1746</v>
      </c>
      <c r="C482" s="431"/>
      <c r="D482" s="431"/>
      <c r="E482" s="431"/>
      <c r="F482" s="431"/>
      <c r="G482" s="431"/>
      <c r="H482" s="431"/>
      <c r="I482" s="433"/>
      <c r="J482" s="435">
        <f t="shared" si="58"/>
        <v>0</v>
      </c>
      <c r="K482" s="435">
        <f t="shared" si="59"/>
        <v>0</v>
      </c>
      <c r="L482" s="930"/>
      <c r="M482" s="931"/>
      <c r="N482" s="931"/>
      <c r="O482" s="932"/>
      <c r="Q482" s="657" t="s">
        <v>540</v>
      </c>
      <c r="R482" s="20"/>
      <c r="S482" s="20"/>
      <c r="T482" s="20"/>
      <c r="U482" s="10"/>
      <c r="V482" s="20"/>
      <c r="W482" s="20"/>
      <c r="X482" s="20"/>
      <c r="Y482" s="20"/>
      <c r="Z482" s="20"/>
      <c r="AA482" s="20"/>
      <c r="AB482" s="20"/>
      <c r="AC482" s="20"/>
      <c r="AD482" s="20"/>
      <c r="AE482" s="20"/>
      <c r="AF482" s="20"/>
      <c r="AG482" s="20"/>
      <c r="AH482" s="20"/>
      <c r="AI482" s="20"/>
      <c r="AJ482" s="20"/>
      <c r="AK482" s="21"/>
    </row>
    <row r="483" spans="1:37" ht="16.5" customHeight="1" x14ac:dyDescent="0.2">
      <c r="A483" s="277" t="s">
        <v>521</v>
      </c>
      <c r="B483" s="129" t="s">
        <v>1747</v>
      </c>
      <c r="C483" s="431"/>
      <c r="D483" s="431"/>
      <c r="E483" s="431"/>
      <c r="F483" s="431"/>
      <c r="G483" s="431"/>
      <c r="H483" s="431"/>
      <c r="I483" s="433"/>
      <c r="J483" s="435">
        <f t="shared" si="58"/>
        <v>0</v>
      </c>
      <c r="K483" s="435">
        <f t="shared" si="59"/>
        <v>0</v>
      </c>
      <c r="L483" s="930"/>
      <c r="M483" s="931"/>
      <c r="N483" s="931"/>
      <c r="O483" s="932"/>
      <c r="Q483" s="657" t="s">
        <v>902</v>
      </c>
      <c r="R483" s="20"/>
      <c r="S483" s="20"/>
      <c r="T483" s="20"/>
      <c r="U483" s="20"/>
      <c r="V483" s="10"/>
      <c r="W483" s="20"/>
      <c r="X483" s="20"/>
      <c r="Y483" s="20"/>
      <c r="Z483" s="20"/>
      <c r="AA483" s="20"/>
      <c r="AB483" s="20"/>
      <c r="AC483" s="20"/>
      <c r="AD483" s="20"/>
      <c r="AE483" s="20"/>
      <c r="AF483" s="20"/>
      <c r="AG483" s="20"/>
      <c r="AH483" s="20"/>
      <c r="AI483" s="20"/>
      <c r="AJ483" s="20"/>
      <c r="AK483" s="21"/>
    </row>
    <row r="484" spans="1:37" ht="16.5" customHeight="1" x14ac:dyDescent="0.2">
      <c r="A484" s="277" t="s">
        <v>521</v>
      </c>
      <c r="B484" s="129" t="s">
        <v>1781</v>
      </c>
      <c r="C484" s="431"/>
      <c r="D484" s="431"/>
      <c r="E484" s="431"/>
      <c r="F484" s="431"/>
      <c r="G484" s="431"/>
      <c r="H484" s="431"/>
      <c r="I484" s="433"/>
      <c r="J484" s="435">
        <f t="shared" si="58"/>
        <v>0</v>
      </c>
      <c r="K484" s="435">
        <f t="shared" si="59"/>
        <v>0</v>
      </c>
      <c r="L484" s="930"/>
      <c r="M484" s="931"/>
      <c r="N484" s="931"/>
      <c r="O484" s="932"/>
      <c r="Q484" s="657" t="s">
        <v>564</v>
      </c>
      <c r="R484" s="20"/>
      <c r="S484" s="20"/>
      <c r="T484" s="20"/>
      <c r="U484" s="20"/>
      <c r="V484" s="20"/>
      <c r="W484" s="10"/>
      <c r="X484" s="20"/>
      <c r="Y484" s="20"/>
      <c r="Z484" s="20"/>
      <c r="AA484" s="20"/>
      <c r="AB484" s="20"/>
      <c r="AC484" s="20"/>
      <c r="AD484" s="20"/>
      <c r="AE484" s="20"/>
      <c r="AF484" s="20"/>
      <c r="AG484" s="20"/>
      <c r="AH484" s="20"/>
      <c r="AI484" s="20"/>
      <c r="AJ484" s="20"/>
      <c r="AK484" s="21"/>
    </row>
    <row r="485" spans="1:37" ht="16.5" customHeight="1" x14ac:dyDescent="0.2">
      <c r="A485" s="277" t="s">
        <v>521</v>
      </c>
      <c r="B485" s="129" t="s">
        <v>390</v>
      </c>
      <c r="C485" s="431"/>
      <c r="D485" s="431"/>
      <c r="E485" s="431"/>
      <c r="F485" s="431"/>
      <c r="G485" s="431"/>
      <c r="H485" s="431"/>
      <c r="I485" s="433"/>
      <c r="J485" s="435">
        <f t="shared" si="58"/>
        <v>0</v>
      </c>
      <c r="K485" s="435">
        <f t="shared" si="59"/>
        <v>0</v>
      </c>
      <c r="L485" s="930"/>
      <c r="M485" s="931"/>
      <c r="N485" s="931"/>
      <c r="O485" s="932"/>
      <c r="Q485" s="657" t="s">
        <v>744</v>
      </c>
      <c r="R485" s="20"/>
      <c r="S485" s="20"/>
      <c r="T485" s="20"/>
      <c r="U485" s="20"/>
      <c r="V485" s="20"/>
      <c r="W485" s="20" t="s">
        <v>532</v>
      </c>
      <c r="X485" s="10"/>
      <c r="Y485" s="20"/>
      <c r="Z485" s="20"/>
      <c r="AA485" s="20"/>
      <c r="AB485" s="20"/>
      <c r="AC485" s="20"/>
      <c r="AD485" s="20"/>
      <c r="AE485" s="20"/>
      <c r="AF485" s="20"/>
      <c r="AG485" s="20"/>
      <c r="AH485" s="20"/>
      <c r="AI485" s="20"/>
      <c r="AJ485" s="20"/>
      <c r="AK485" s="21"/>
    </row>
    <row r="486" spans="1:37" ht="16.5" customHeight="1" x14ac:dyDescent="0.2">
      <c r="A486" s="277" t="s">
        <v>521</v>
      </c>
      <c r="B486" s="129" t="s">
        <v>750</v>
      </c>
      <c r="C486" s="431"/>
      <c r="D486" s="431"/>
      <c r="E486" s="431"/>
      <c r="F486" s="431"/>
      <c r="G486" s="431"/>
      <c r="H486" s="431"/>
      <c r="I486" s="433"/>
      <c r="J486" s="435">
        <f t="shared" si="58"/>
        <v>0</v>
      </c>
      <c r="K486" s="435">
        <f t="shared" si="59"/>
        <v>0</v>
      </c>
      <c r="L486" s="930"/>
      <c r="M486" s="931"/>
      <c r="N486" s="931"/>
      <c r="O486" s="932"/>
      <c r="Q486" s="657" t="s">
        <v>847</v>
      </c>
      <c r="R486" s="20"/>
      <c r="S486" s="20"/>
      <c r="T486" s="20"/>
      <c r="U486" s="20"/>
      <c r="V486" s="20"/>
      <c r="W486" s="20"/>
      <c r="X486" s="20"/>
      <c r="Y486" s="10"/>
      <c r="Z486" s="20"/>
      <c r="AA486" s="20"/>
      <c r="AB486" s="20"/>
      <c r="AC486" s="20"/>
      <c r="AD486" s="20"/>
      <c r="AE486" s="20"/>
      <c r="AF486" s="20"/>
      <c r="AG486" s="20"/>
      <c r="AH486" s="20"/>
      <c r="AI486" s="20"/>
      <c r="AJ486" s="20"/>
      <c r="AK486" s="21"/>
    </row>
    <row r="487" spans="1:37" ht="16.5" customHeight="1" x14ac:dyDescent="0.2">
      <c r="A487" s="277" t="s">
        <v>521</v>
      </c>
      <c r="B487" s="129" t="s">
        <v>392</v>
      </c>
      <c r="C487" s="431"/>
      <c r="D487" s="431"/>
      <c r="E487" s="431"/>
      <c r="F487" s="431"/>
      <c r="G487" s="431"/>
      <c r="H487" s="431"/>
      <c r="I487" s="433"/>
      <c r="J487" s="435">
        <f t="shared" si="58"/>
        <v>0</v>
      </c>
      <c r="K487" s="435">
        <f t="shared" si="59"/>
        <v>0</v>
      </c>
      <c r="L487" s="930"/>
      <c r="M487" s="931"/>
      <c r="N487" s="931"/>
      <c r="O487" s="932"/>
      <c r="Q487" s="657" t="s">
        <v>500</v>
      </c>
      <c r="R487" s="20"/>
      <c r="S487" s="20"/>
      <c r="T487" s="20"/>
      <c r="U487" s="20"/>
      <c r="V487" s="20"/>
      <c r="W487" s="20"/>
      <c r="X487" s="20"/>
      <c r="Y487" s="20"/>
      <c r="Z487" s="10"/>
      <c r="AA487" s="20"/>
      <c r="AB487" s="20"/>
      <c r="AC487" s="20"/>
      <c r="AD487" s="20"/>
      <c r="AE487" s="20"/>
      <c r="AF487" s="20"/>
      <c r="AG487" s="20"/>
      <c r="AH487" s="20"/>
      <c r="AI487" s="20"/>
      <c r="AJ487" s="20"/>
      <c r="AK487" s="21"/>
    </row>
    <row r="488" spans="1:37" ht="16.5" customHeight="1" x14ac:dyDescent="0.2">
      <c r="A488" s="277" t="s">
        <v>521</v>
      </c>
      <c r="B488" s="129" t="s">
        <v>112</v>
      </c>
      <c r="C488" s="431"/>
      <c r="D488" s="431"/>
      <c r="E488" s="431"/>
      <c r="F488" s="431"/>
      <c r="G488" s="431"/>
      <c r="H488" s="431"/>
      <c r="I488" s="433"/>
      <c r="J488" s="435">
        <f t="shared" si="58"/>
        <v>0</v>
      </c>
      <c r="K488" s="435">
        <f t="shared" si="59"/>
        <v>0</v>
      </c>
      <c r="L488" s="930"/>
      <c r="M488" s="931"/>
      <c r="N488" s="931"/>
      <c r="O488" s="932"/>
      <c r="Q488" s="657" t="s">
        <v>634</v>
      </c>
      <c r="R488" s="20"/>
      <c r="S488" s="20"/>
      <c r="T488" s="20"/>
      <c r="U488" s="20"/>
      <c r="V488" s="20"/>
      <c r="W488" s="20"/>
      <c r="X488" s="20"/>
      <c r="Y488" s="20"/>
      <c r="Z488" s="20"/>
      <c r="AA488" s="10"/>
      <c r="AB488" s="20"/>
      <c r="AC488" s="20"/>
      <c r="AD488" s="20"/>
      <c r="AE488" s="20"/>
      <c r="AF488" s="20"/>
      <c r="AG488" s="20"/>
      <c r="AH488" s="20"/>
      <c r="AI488" s="20"/>
      <c r="AJ488" s="20"/>
      <c r="AK488" s="21"/>
    </row>
    <row r="489" spans="1:37" ht="16.5" customHeight="1" x14ac:dyDescent="0.2">
      <c r="A489" s="277" t="s">
        <v>521</v>
      </c>
      <c r="B489" s="129" t="s">
        <v>1782</v>
      </c>
      <c r="C489" s="431"/>
      <c r="D489" s="431"/>
      <c r="E489" s="431"/>
      <c r="F489" s="431"/>
      <c r="G489" s="431"/>
      <c r="H489" s="431"/>
      <c r="I489" s="433"/>
      <c r="J489" s="435">
        <f t="shared" si="58"/>
        <v>0</v>
      </c>
      <c r="K489" s="435">
        <f t="shared" si="59"/>
        <v>0</v>
      </c>
      <c r="L489" s="930"/>
      <c r="M489" s="931"/>
      <c r="N489" s="931"/>
      <c r="O489" s="932"/>
      <c r="Q489" s="657" t="s">
        <v>1780</v>
      </c>
      <c r="R489" s="20"/>
      <c r="S489" s="20"/>
      <c r="T489" s="20"/>
      <c r="U489" s="20"/>
      <c r="V489" s="20"/>
      <c r="W489" s="20"/>
      <c r="X489" s="20"/>
      <c r="Y489" s="20"/>
      <c r="Z489" s="20"/>
      <c r="AA489" s="20"/>
      <c r="AB489" s="10"/>
      <c r="AC489" s="20"/>
      <c r="AD489" s="20"/>
      <c r="AE489" s="20"/>
      <c r="AF489" s="20"/>
      <c r="AG489" s="20"/>
      <c r="AH489" s="20"/>
      <c r="AI489" s="20"/>
      <c r="AJ489" s="20"/>
      <c r="AK489" s="21"/>
    </row>
    <row r="490" spans="1:37" ht="16.5" customHeight="1" x14ac:dyDescent="0.2">
      <c r="A490" s="277" t="s">
        <v>521</v>
      </c>
      <c r="B490" s="129" t="s">
        <v>1036</v>
      </c>
      <c r="C490" s="431"/>
      <c r="D490" s="431"/>
      <c r="E490" s="431"/>
      <c r="F490" s="431"/>
      <c r="G490" s="431"/>
      <c r="H490" s="431"/>
      <c r="I490" s="433"/>
      <c r="J490" s="435">
        <f t="shared" si="58"/>
        <v>0</v>
      </c>
      <c r="K490" s="435">
        <f t="shared" si="59"/>
        <v>0</v>
      </c>
      <c r="L490" s="930"/>
      <c r="M490" s="931"/>
      <c r="N490" s="931"/>
      <c r="O490" s="932"/>
      <c r="Q490" s="657" t="s">
        <v>1028</v>
      </c>
      <c r="R490" s="20"/>
      <c r="S490" s="20"/>
      <c r="T490" s="20"/>
      <c r="U490" s="20"/>
      <c r="V490" s="20"/>
      <c r="W490" s="20"/>
      <c r="X490" s="20"/>
      <c r="Y490" s="20"/>
      <c r="Z490" s="20"/>
      <c r="AA490" s="20"/>
      <c r="AB490" s="20"/>
      <c r="AC490" s="10"/>
      <c r="AD490" s="20"/>
      <c r="AE490" s="20"/>
      <c r="AF490" s="20"/>
      <c r="AG490" s="20"/>
      <c r="AH490" s="20"/>
      <c r="AI490" s="20"/>
      <c r="AJ490" s="20"/>
      <c r="AK490" s="21"/>
    </row>
    <row r="491" spans="1:37" ht="16.5" customHeight="1" x14ac:dyDescent="0.2">
      <c r="A491" s="277" t="s">
        <v>521</v>
      </c>
      <c r="B491" s="129" t="s">
        <v>70</v>
      </c>
      <c r="C491" s="431"/>
      <c r="D491" s="431"/>
      <c r="E491" s="431"/>
      <c r="F491" s="431"/>
      <c r="G491" s="431"/>
      <c r="H491" s="431"/>
      <c r="I491" s="433"/>
      <c r="J491" s="435">
        <f t="shared" si="58"/>
        <v>0</v>
      </c>
      <c r="K491" s="435">
        <f t="shared" si="59"/>
        <v>0</v>
      </c>
      <c r="L491" s="930"/>
      <c r="M491" s="931"/>
      <c r="N491" s="931"/>
      <c r="O491" s="932"/>
      <c r="Q491" s="657" t="s">
        <v>990</v>
      </c>
      <c r="R491" s="20"/>
      <c r="S491" s="20"/>
      <c r="T491" s="20"/>
      <c r="U491" s="20"/>
      <c r="V491" s="20"/>
      <c r="W491" s="20"/>
      <c r="X491" s="20"/>
      <c r="Y491" s="20"/>
      <c r="Z491" s="20"/>
      <c r="AA491" s="20"/>
      <c r="AB491" s="20"/>
      <c r="AC491" s="20" t="s">
        <v>532</v>
      </c>
      <c r="AD491" s="10"/>
      <c r="AE491" s="20"/>
      <c r="AF491" s="20"/>
      <c r="AG491" s="20"/>
      <c r="AH491" s="20"/>
      <c r="AI491" s="20"/>
      <c r="AJ491" s="20"/>
      <c r="AK491" s="21"/>
    </row>
    <row r="492" spans="1:37" ht="16.5" customHeight="1" x14ac:dyDescent="0.2">
      <c r="A492" s="277" t="s">
        <v>521</v>
      </c>
      <c r="B492" s="129" t="s">
        <v>1304</v>
      </c>
      <c r="C492" s="431"/>
      <c r="D492" s="431"/>
      <c r="E492" s="431"/>
      <c r="F492" s="431"/>
      <c r="G492" s="431"/>
      <c r="H492" s="431"/>
      <c r="I492" s="433"/>
      <c r="J492" s="435">
        <f t="shared" si="58"/>
        <v>0</v>
      </c>
      <c r="K492" s="435">
        <f t="shared" si="59"/>
        <v>0</v>
      </c>
      <c r="L492" s="930"/>
      <c r="M492" s="931"/>
      <c r="N492" s="931"/>
      <c r="O492" s="932"/>
      <c r="Q492" s="657" t="s">
        <v>745</v>
      </c>
      <c r="R492" s="20"/>
      <c r="S492" s="20"/>
      <c r="T492" s="20"/>
      <c r="U492" s="20"/>
      <c r="V492" s="20"/>
      <c r="W492" s="20"/>
      <c r="X492" s="20"/>
      <c r="Y492" s="20"/>
      <c r="Z492" s="20"/>
      <c r="AA492" s="20"/>
      <c r="AB492" s="20"/>
      <c r="AC492" s="20"/>
      <c r="AD492" s="20"/>
      <c r="AE492" s="10"/>
      <c r="AF492" s="20"/>
      <c r="AG492" s="20"/>
      <c r="AH492" s="20"/>
      <c r="AI492" s="20"/>
      <c r="AJ492" s="20"/>
      <c r="AK492" s="21"/>
    </row>
    <row r="493" spans="1:37" ht="16.5" customHeight="1" x14ac:dyDescent="0.2">
      <c r="A493" s="277" t="s">
        <v>521</v>
      </c>
      <c r="B493" s="129" t="s">
        <v>827</v>
      </c>
      <c r="C493" s="431"/>
      <c r="D493" s="431"/>
      <c r="E493" s="431"/>
      <c r="F493" s="431"/>
      <c r="G493" s="431"/>
      <c r="H493" s="431"/>
      <c r="I493" s="433"/>
      <c r="J493" s="435">
        <f t="shared" si="58"/>
        <v>0</v>
      </c>
      <c r="K493" s="435">
        <f t="shared" si="59"/>
        <v>0</v>
      </c>
      <c r="L493" s="930"/>
      <c r="M493" s="931"/>
      <c r="N493" s="931"/>
      <c r="O493" s="932"/>
      <c r="Q493" s="657" t="s">
        <v>514</v>
      </c>
      <c r="R493" s="20"/>
      <c r="S493" s="20"/>
      <c r="T493" s="20"/>
      <c r="U493" s="20"/>
      <c r="V493" s="20"/>
      <c r="W493" s="20"/>
      <c r="X493" s="20"/>
      <c r="Y493" s="20"/>
      <c r="Z493" s="20"/>
      <c r="AA493" s="20"/>
      <c r="AB493" s="20"/>
      <c r="AC493" s="20"/>
      <c r="AD493" s="20"/>
      <c r="AE493" s="20"/>
      <c r="AF493" s="10"/>
      <c r="AG493" s="20"/>
      <c r="AH493" s="20"/>
      <c r="AI493" s="20"/>
      <c r="AJ493" s="20"/>
      <c r="AK493" s="21"/>
    </row>
    <row r="494" spans="1:37" ht="16.5" customHeight="1" x14ac:dyDescent="0.2">
      <c r="A494" s="277" t="s">
        <v>521</v>
      </c>
      <c r="B494" s="129" t="s">
        <v>1748</v>
      </c>
      <c r="C494" s="431"/>
      <c r="D494" s="431"/>
      <c r="E494" s="431"/>
      <c r="F494" s="431"/>
      <c r="G494" s="431"/>
      <c r="H494" s="431"/>
      <c r="I494" s="433"/>
      <c r="J494" s="435">
        <f t="shared" si="58"/>
        <v>0</v>
      </c>
      <c r="K494" s="435">
        <f t="shared" si="59"/>
        <v>0</v>
      </c>
      <c r="L494" s="930"/>
      <c r="M494" s="931"/>
      <c r="N494" s="931"/>
      <c r="O494" s="932"/>
      <c r="Q494" s="657" t="s">
        <v>1745</v>
      </c>
      <c r="R494" s="20"/>
      <c r="S494" s="20"/>
      <c r="T494" s="20"/>
      <c r="U494" s="20"/>
      <c r="V494" s="20"/>
      <c r="W494" s="20"/>
      <c r="X494" s="20"/>
      <c r="Y494" s="20"/>
      <c r="Z494" s="20"/>
      <c r="AA494" s="20"/>
      <c r="AB494" s="20"/>
      <c r="AC494" s="20"/>
      <c r="AD494" s="20"/>
      <c r="AE494" s="20"/>
      <c r="AF494" s="20"/>
      <c r="AG494" s="10"/>
      <c r="AH494" s="20"/>
      <c r="AI494" s="20"/>
      <c r="AJ494" s="20"/>
      <c r="AK494" s="21"/>
    </row>
    <row r="495" spans="1:37" ht="16.5" customHeight="1" x14ac:dyDescent="0.2">
      <c r="A495" s="277" t="s">
        <v>521</v>
      </c>
      <c r="B495" s="129" t="s">
        <v>1783</v>
      </c>
      <c r="C495" s="431"/>
      <c r="D495" s="431"/>
      <c r="E495" s="431"/>
      <c r="F495" s="431"/>
      <c r="G495" s="431"/>
      <c r="H495" s="431"/>
      <c r="I495" s="433"/>
      <c r="J495" s="435">
        <f t="shared" si="58"/>
        <v>0</v>
      </c>
      <c r="K495" s="435">
        <f t="shared" si="59"/>
        <v>0</v>
      </c>
      <c r="L495" s="930"/>
      <c r="M495" s="931"/>
      <c r="N495" s="931"/>
      <c r="O495" s="932"/>
      <c r="Q495" s="657" t="s">
        <v>1223</v>
      </c>
      <c r="R495" s="20"/>
      <c r="S495" s="20"/>
      <c r="T495" s="20"/>
      <c r="U495" s="20"/>
      <c r="V495" s="20"/>
      <c r="W495" s="20"/>
      <c r="X495" s="20"/>
      <c r="Y495" s="20"/>
      <c r="Z495" s="20"/>
      <c r="AA495" s="20"/>
      <c r="AB495" s="20"/>
      <c r="AC495" s="20"/>
      <c r="AD495" s="20"/>
      <c r="AE495" s="20"/>
      <c r="AF495" s="20"/>
      <c r="AG495" s="20"/>
      <c r="AH495" s="10"/>
      <c r="AI495" s="20"/>
      <c r="AJ495" s="20"/>
      <c r="AK495" s="21"/>
    </row>
    <row r="496" spans="1:37" ht="16.5" customHeight="1" x14ac:dyDescent="0.2">
      <c r="A496" s="277" t="s">
        <v>521</v>
      </c>
      <c r="B496" s="129" t="s">
        <v>748</v>
      </c>
      <c r="C496" s="431"/>
      <c r="D496" s="431"/>
      <c r="E496" s="431"/>
      <c r="F496" s="431"/>
      <c r="G496" s="431"/>
      <c r="H496" s="431"/>
      <c r="I496" s="433"/>
      <c r="J496" s="435">
        <f t="shared" si="58"/>
        <v>0</v>
      </c>
      <c r="K496" s="435">
        <f t="shared" si="59"/>
        <v>0</v>
      </c>
      <c r="L496" s="930"/>
      <c r="M496" s="931"/>
      <c r="N496" s="931"/>
      <c r="O496" s="932"/>
      <c r="Q496" s="657" t="s">
        <v>1029</v>
      </c>
      <c r="R496" s="20"/>
      <c r="S496" s="20"/>
      <c r="T496" s="20"/>
      <c r="U496" s="20"/>
      <c r="V496" s="20"/>
      <c r="W496" s="20"/>
      <c r="X496" s="20"/>
      <c r="Y496" s="20"/>
      <c r="Z496" s="20"/>
      <c r="AA496" s="20"/>
      <c r="AB496" s="20"/>
      <c r="AC496" s="20"/>
      <c r="AD496" s="20"/>
      <c r="AE496" s="20"/>
      <c r="AF496" s="20"/>
      <c r="AG496" s="20"/>
      <c r="AH496" s="20"/>
      <c r="AI496" s="10"/>
      <c r="AJ496" s="20"/>
      <c r="AK496" s="21"/>
    </row>
    <row r="497" spans="1:41" ht="16.5" customHeight="1" x14ac:dyDescent="0.2">
      <c r="A497" s="277" t="s">
        <v>521</v>
      </c>
      <c r="B497" s="129" t="s">
        <v>113</v>
      </c>
      <c r="C497" s="431"/>
      <c r="D497" s="431"/>
      <c r="E497" s="431"/>
      <c r="F497" s="431"/>
      <c r="G497" s="431"/>
      <c r="H497" s="431"/>
      <c r="I497" s="433"/>
      <c r="J497" s="435">
        <f t="shared" si="58"/>
        <v>0</v>
      </c>
      <c r="K497" s="435">
        <f t="shared" si="59"/>
        <v>0</v>
      </c>
      <c r="L497" s="930"/>
      <c r="M497" s="931"/>
      <c r="N497" s="931"/>
      <c r="O497" s="932"/>
      <c r="Q497" s="657" t="s">
        <v>653</v>
      </c>
      <c r="R497" s="20"/>
      <c r="S497" s="20"/>
      <c r="T497" s="20"/>
      <c r="U497" s="20"/>
      <c r="V497" s="20"/>
      <c r="W497" s="20"/>
      <c r="X497" s="20"/>
      <c r="Y497" s="20"/>
      <c r="Z497" s="20"/>
      <c r="AA497" s="20"/>
      <c r="AB497" s="20"/>
      <c r="AC497" s="20"/>
      <c r="AD497" s="20"/>
      <c r="AE497" s="20"/>
      <c r="AF497" s="20"/>
      <c r="AG497" s="20"/>
      <c r="AH497" s="20"/>
      <c r="AI497" s="20" t="s">
        <v>532</v>
      </c>
      <c r="AJ497" s="10"/>
      <c r="AK497" s="21"/>
    </row>
    <row r="498" spans="1:41" ht="16.5" customHeight="1" thickBot="1" x14ac:dyDescent="0.25">
      <c r="A498" s="448" t="s">
        <v>521</v>
      </c>
      <c r="B498" s="130" t="s">
        <v>400</v>
      </c>
      <c r="C498" s="432"/>
      <c r="D498" s="432"/>
      <c r="E498" s="432"/>
      <c r="F498" s="432"/>
      <c r="G498" s="432"/>
      <c r="H498" s="432"/>
      <c r="I498" s="434"/>
      <c r="J498" s="435">
        <f t="shared" si="58"/>
        <v>0</v>
      </c>
      <c r="K498" s="435">
        <f t="shared" si="59"/>
        <v>0</v>
      </c>
      <c r="L498" s="933"/>
      <c r="M498" s="934"/>
      <c r="N498" s="934"/>
      <c r="O498" s="935"/>
      <c r="Q498" s="658" t="s">
        <v>613</v>
      </c>
      <c r="R498" s="23"/>
      <c r="S498" s="23"/>
      <c r="T498" s="23"/>
      <c r="U498" s="23"/>
      <c r="V498" s="23"/>
      <c r="W498" s="23"/>
      <c r="X498" s="23"/>
      <c r="Y498" s="23"/>
      <c r="Z498" s="23"/>
      <c r="AA498" s="23"/>
      <c r="AB498" s="23"/>
      <c r="AC498" s="23"/>
      <c r="AD498" s="23"/>
      <c r="AE498" s="23"/>
      <c r="AF498" s="23"/>
      <c r="AG498" s="23"/>
      <c r="AH498" s="23"/>
      <c r="AI498" s="23"/>
      <c r="AJ498" s="23"/>
      <c r="AK498" s="15"/>
    </row>
    <row r="499" spans="1:41" ht="16.5" customHeight="1" x14ac:dyDescent="0.2">
      <c r="C499" s="435">
        <v>0</v>
      </c>
      <c r="D499" s="435">
        <v>0</v>
      </c>
      <c r="E499" s="435">
        <v>0</v>
      </c>
      <c r="F499" s="435">
        <v>0</v>
      </c>
      <c r="G499" s="435">
        <v>0</v>
      </c>
      <c r="H499" s="435">
        <v>0</v>
      </c>
      <c r="I499" s="435">
        <v>0</v>
      </c>
      <c r="J499" s="435">
        <f t="shared" si="58"/>
        <v>0</v>
      </c>
      <c r="K499" s="435">
        <f t="shared" si="59"/>
        <v>0</v>
      </c>
    </row>
    <row r="500" spans="1:41" ht="16.5" customHeight="1" thickBot="1" x14ac:dyDescent="0.25">
      <c r="Q500" s="5" t="s">
        <v>532</v>
      </c>
    </row>
    <row r="501" spans="1:41" ht="16.5" customHeight="1" thickBot="1" x14ac:dyDescent="0.25">
      <c r="A501" s="1193" t="s">
        <v>820</v>
      </c>
      <c r="B501" s="1194"/>
      <c r="C501" s="1194"/>
      <c r="D501" s="1194"/>
      <c r="E501" s="1194"/>
      <c r="F501" s="1195"/>
      <c r="G501" s="1190" t="s">
        <v>136</v>
      </c>
      <c r="H501" s="1191"/>
      <c r="I501" s="1192"/>
      <c r="L501" s="945" t="s">
        <v>495</v>
      </c>
      <c r="M501" s="946"/>
      <c r="N501" s="946"/>
      <c r="O501" s="947"/>
    </row>
    <row r="502" spans="1:41" ht="16.5" customHeight="1" thickBot="1" x14ac:dyDescent="0.25">
      <c r="A502" s="456" t="s">
        <v>496</v>
      </c>
      <c r="B502" s="457" t="s">
        <v>497</v>
      </c>
      <c r="C502" s="458" t="s">
        <v>498</v>
      </c>
      <c r="D502" s="458" t="s">
        <v>499</v>
      </c>
      <c r="E502" s="458" t="s">
        <v>500</v>
      </c>
      <c r="F502" s="458" t="s">
        <v>501</v>
      </c>
      <c r="G502" s="459" t="s">
        <v>502</v>
      </c>
      <c r="H502" s="459" t="s">
        <v>503</v>
      </c>
      <c r="I502" s="460" t="s">
        <v>504</v>
      </c>
      <c r="L502" s="1063"/>
      <c r="M502" s="1064"/>
      <c r="N502" s="1064"/>
      <c r="O502" s="1065"/>
      <c r="Q502" s="24" t="s">
        <v>137</v>
      </c>
      <c r="R502" s="399" t="s">
        <v>241</v>
      </c>
      <c r="S502" s="399" t="s">
        <v>1196</v>
      </c>
      <c r="T502" s="399" t="s">
        <v>541</v>
      </c>
      <c r="U502" s="399" t="s">
        <v>1784</v>
      </c>
      <c r="V502" s="399" t="s">
        <v>607</v>
      </c>
      <c r="W502" s="399" t="s">
        <v>1785</v>
      </c>
      <c r="X502" s="399" t="s">
        <v>1786</v>
      </c>
      <c r="Y502" s="399" t="s">
        <v>975</v>
      </c>
      <c r="Z502" s="399" t="s">
        <v>1088</v>
      </c>
      <c r="AA502" s="399" t="s">
        <v>242</v>
      </c>
      <c r="AB502" s="399" t="s">
        <v>1089</v>
      </c>
      <c r="AC502" s="399" t="s">
        <v>1787</v>
      </c>
      <c r="AD502" s="399" t="s">
        <v>756</v>
      </c>
      <c r="AE502" s="399" t="s">
        <v>1788</v>
      </c>
      <c r="AF502" s="399" t="s">
        <v>1111</v>
      </c>
      <c r="AG502" s="399" t="s">
        <v>591</v>
      </c>
      <c r="AH502" s="399" t="s">
        <v>570</v>
      </c>
      <c r="AI502" s="399" t="s">
        <v>1587</v>
      </c>
      <c r="AJ502" s="399" t="s">
        <v>1789</v>
      </c>
      <c r="AK502" s="399" t="s">
        <v>177</v>
      </c>
      <c r="AL502" s="399" t="s">
        <v>1790</v>
      </c>
      <c r="AM502" s="400" t="s">
        <v>1554</v>
      </c>
      <c r="AN502" s="131"/>
      <c r="AO502" s="131"/>
    </row>
    <row r="503" spans="1:41" ht="16.5" customHeight="1" x14ac:dyDescent="0.2">
      <c r="A503" s="468" t="s">
        <v>521</v>
      </c>
      <c r="B503" s="126" t="s">
        <v>244</v>
      </c>
      <c r="C503" s="430"/>
      <c r="D503" s="430"/>
      <c r="E503" s="430"/>
      <c r="F503" s="430"/>
      <c r="G503" s="430"/>
      <c r="H503" s="430"/>
      <c r="I503" s="128"/>
      <c r="J503" s="435">
        <f>D503+E503+F503</f>
        <v>0</v>
      </c>
      <c r="K503" s="435">
        <f>D503*2+E503</f>
        <v>0</v>
      </c>
      <c r="L503" s="927" t="s">
        <v>528</v>
      </c>
      <c r="M503" s="928"/>
      <c r="N503" s="928"/>
      <c r="O503" s="929"/>
      <c r="Q503" s="401" t="s">
        <v>241</v>
      </c>
      <c r="R503" s="10"/>
      <c r="S503" s="20"/>
      <c r="T503" s="20"/>
      <c r="U503" s="20"/>
      <c r="V503" s="20"/>
      <c r="W503" s="20"/>
      <c r="X503" s="20"/>
      <c r="Y503" s="20"/>
      <c r="Z503" s="20"/>
      <c r="AA503" s="20"/>
      <c r="AB503" s="20"/>
      <c r="AC503" s="20"/>
      <c r="AD503" s="20"/>
      <c r="AE503" s="20"/>
      <c r="AF503" s="20"/>
      <c r="AG503" s="20"/>
      <c r="AH503" s="20"/>
      <c r="AI503" s="20"/>
      <c r="AJ503" s="20"/>
      <c r="AK503" s="20"/>
      <c r="AL503" s="20"/>
      <c r="AM503" s="21"/>
      <c r="AN503" s="131"/>
      <c r="AO503" s="131"/>
    </row>
    <row r="504" spans="1:41" ht="16.5" customHeight="1" x14ac:dyDescent="0.2">
      <c r="A504" s="259" t="s">
        <v>521</v>
      </c>
      <c r="B504" s="129" t="s">
        <v>1200</v>
      </c>
      <c r="C504" s="431"/>
      <c r="D504" s="431"/>
      <c r="E504" s="431"/>
      <c r="F504" s="431"/>
      <c r="G504" s="431"/>
      <c r="H504" s="431"/>
      <c r="I504" s="433"/>
      <c r="J504" s="435">
        <f>D504+E504+F504</f>
        <v>0</v>
      </c>
      <c r="K504" s="435">
        <f>D504*2+E504</f>
        <v>0</v>
      </c>
      <c r="L504" s="930"/>
      <c r="M504" s="931"/>
      <c r="N504" s="931"/>
      <c r="O504" s="932"/>
      <c r="Q504" s="401" t="s">
        <v>1196</v>
      </c>
      <c r="R504" s="20"/>
      <c r="S504" s="10"/>
      <c r="T504" s="20"/>
      <c r="U504" s="20"/>
      <c r="V504" s="20"/>
      <c r="W504" s="20"/>
      <c r="X504" s="20"/>
      <c r="Y504" s="20"/>
      <c r="Z504" s="20"/>
      <c r="AA504" s="20"/>
      <c r="AB504" s="20"/>
      <c r="AC504" s="20"/>
      <c r="AD504" s="20"/>
      <c r="AE504" s="20"/>
      <c r="AF504" s="20"/>
      <c r="AG504" s="20"/>
      <c r="AH504" s="20"/>
      <c r="AI504" s="20"/>
      <c r="AJ504" s="20"/>
      <c r="AK504" s="20"/>
      <c r="AL504" s="20"/>
      <c r="AM504" s="21"/>
      <c r="AN504" s="131"/>
      <c r="AO504" s="131"/>
    </row>
    <row r="505" spans="1:41" ht="16.5" customHeight="1" x14ac:dyDescent="0.2">
      <c r="A505" s="259" t="s">
        <v>521</v>
      </c>
      <c r="B505" s="129" t="s">
        <v>1208</v>
      </c>
      <c r="C505" s="431"/>
      <c r="D505" s="431"/>
      <c r="E505" s="431"/>
      <c r="F505" s="431"/>
      <c r="G505" s="431"/>
      <c r="H505" s="431"/>
      <c r="I505" s="433"/>
      <c r="J505" s="435">
        <f>D505+E505+F505</f>
        <v>0</v>
      </c>
      <c r="K505" s="435">
        <f>D505*2+E505</f>
        <v>0</v>
      </c>
      <c r="L505" s="930"/>
      <c r="M505" s="931"/>
      <c r="N505" s="931"/>
      <c r="O505" s="932"/>
      <c r="Q505" s="401" t="s">
        <v>541</v>
      </c>
      <c r="R505" s="20"/>
      <c r="S505" s="20"/>
      <c r="T505" s="10"/>
      <c r="U505" s="20"/>
      <c r="V505" s="20"/>
      <c r="W505" s="20"/>
      <c r="X505" s="20"/>
      <c r="Y505" s="20"/>
      <c r="Z505" s="20"/>
      <c r="AA505" s="20"/>
      <c r="AB505" s="20"/>
      <c r="AC505" s="20"/>
      <c r="AD505" s="20"/>
      <c r="AE505" s="20"/>
      <c r="AF505" s="20"/>
      <c r="AG505" s="20"/>
      <c r="AH505" s="20"/>
      <c r="AI505" s="20"/>
      <c r="AJ505" s="20"/>
      <c r="AK505" s="20"/>
      <c r="AL505" s="20"/>
      <c r="AM505" s="21"/>
      <c r="AN505" s="131"/>
      <c r="AO505" s="131"/>
    </row>
    <row r="506" spans="1:41" ht="16.5" customHeight="1" x14ac:dyDescent="0.2">
      <c r="A506" s="259" t="s">
        <v>521</v>
      </c>
      <c r="B506" s="129" t="s">
        <v>1090</v>
      </c>
      <c r="C506" s="431"/>
      <c r="D506" s="431"/>
      <c r="E506" s="431"/>
      <c r="F506" s="431"/>
      <c r="G506" s="431"/>
      <c r="H506" s="431"/>
      <c r="I506" s="433"/>
      <c r="J506" s="435">
        <f>D506+E506+F506</f>
        <v>0</v>
      </c>
      <c r="K506" s="435">
        <f>D506*2+E506</f>
        <v>0</v>
      </c>
      <c r="L506" s="930"/>
      <c r="M506" s="931"/>
      <c r="N506" s="931"/>
      <c r="O506" s="932"/>
      <c r="Q506" s="401" t="s">
        <v>1784</v>
      </c>
      <c r="R506" s="20"/>
      <c r="S506" s="20"/>
      <c r="T506" s="20"/>
      <c r="U506" s="10"/>
      <c r="V506" s="20"/>
      <c r="W506" s="20"/>
      <c r="X506" s="20"/>
      <c r="Y506" s="20"/>
      <c r="Z506" s="20"/>
      <c r="AA506" s="20"/>
      <c r="AB506" s="20"/>
      <c r="AC506" s="20"/>
      <c r="AD506" s="20"/>
      <c r="AE506" s="20"/>
      <c r="AF506" s="20"/>
      <c r="AG506" s="20"/>
      <c r="AH506" s="20"/>
      <c r="AI506" s="20"/>
      <c r="AJ506" s="20"/>
      <c r="AK506" s="20"/>
      <c r="AL506" s="20"/>
      <c r="AM506" s="21"/>
      <c r="AN506" s="131"/>
      <c r="AO506" s="131"/>
    </row>
    <row r="507" spans="1:41" ht="16.5" customHeight="1" x14ac:dyDescent="0.2">
      <c r="A507" s="259" t="s">
        <v>521</v>
      </c>
      <c r="B507" s="129" t="s">
        <v>616</v>
      </c>
      <c r="C507" s="431"/>
      <c r="D507" s="431"/>
      <c r="E507" s="431"/>
      <c r="F507" s="431"/>
      <c r="G507" s="431"/>
      <c r="H507" s="431"/>
      <c r="I507" s="433"/>
      <c r="J507" s="435">
        <f t="shared" ref="J507:J524" si="60">D507+E507+F507</f>
        <v>0</v>
      </c>
      <c r="K507" s="435">
        <f t="shared" ref="K507:K524" si="61">D507*2+E507</f>
        <v>0</v>
      </c>
      <c r="L507" s="930"/>
      <c r="M507" s="931"/>
      <c r="N507" s="931"/>
      <c r="O507" s="932"/>
      <c r="Q507" s="401" t="s">
        <v>607</v>
      </c>
      <c r="R507" s="20"/>
      <c r="S507" s="20"/>
      <c r="T507" s="20"/>
      <c r="U507" s="20"/>
      <c r="V507" s="10"/>
      <c r="W507" s="20"/>
      <c r="X507" s="20"/>
      <c r="Y507" s="20"/>
      <c r="Z507" s="20"/>
      <c r="AA507" s="20"/>
      <c r="AB507" s="20"/>
      <c r="AC507" s="20"/>
      <c r="AD507" s="20"/>
      <c r="AE507" s="20"/>
      <c r="AF507" s="20"/>
      <c r="AG507" s="20"/>
      <c r="AH507" s="20"/>
      <c r="AI507" s="20"/>
      <c r="AJ507" s="20"/>
      <c r="AK507" s="20"/>
      <c r="AL507" s="20"/>
      <c r="AM507" s="21"/>
      <c r="AN507" s="131"/>
      <c r="AO507" s="131"/>
    </row>
    <row r="508" spans="1:41" ht="16.5" customHeight="1" x14ac:dyDescent="0.2">
      <c r="A508" s="259" t="s">
        <v>521</v>
      </c>
      <c r="B508" s="129" t="s">
        <v>617</v>
      </c>
      <c r="C508" s="431"/>
      <c r="D508" s="431"/>
      <c r="E508" s="431"/>
      <c r="F508" s="431"/>
      <c r="G508" s="431"/>
      <c r="H508" s="431"/>
      <c r="I508" s="433"/>
      <c r="J508" s="435">
        <f t="shared" si="60"/>
        <v>0</v>
      </c>
      <c r="K508" s="435">
        <f t="shared" si="61"/>
        <v>0</v>
      </c>
      <c r="L508" s="930"/>
      <c r="M508" s="931"/>
      <c r="N508" s="931"/>
      <c r="O508" s="932"/>
      <c r="Q508" s="401" t="s">
        <v>1785</v>
      </c>
      <c r="R508" s="20"/>
      <c r="S508" s="20"/>
      <c r="T508" s="20"/>
      <c r="U508" s="20"/>
      <c r="V508" s="20"/>
      <c r="W508" s="10"/>
      <c r="X508" s="20"/>
      <c r="Y508" s="20"/>
      <c r="Z508" s="20"/>
      <c r="AA508" s="20"/>
      <c r="AB508" s="20"/>
      <c r="AC508" s="20"/>
      <c r="AD508" s="20"/>
      <c r="AE508" s="20"/>
      <c r="AF508" s="20"/>
      <c r="AG508" s="20"/>
      <c r="AH508" s="20"/>
      <c r="AI508" s="20"/>
      <c r="AJ508" s="20"/>
      <c r="AK508" s="20"/>
      <c r="AL508" s="20"/>
      <c r="AM508" s="21"/>
      <c r="AN508" s="131"/>
      <c r="AO508" s="131"/>
    </row>
    <row r="509" spans="1:41" ht="16.5" customHeight="1" x14ac:dyDescent="0.2">
      <c r="A509" s="259" t="s">
        <v>521</v>
      </c>
      <c r="B509" s="129" t="s">
        <v>1791</v>
      </c>
      <c r="C509" s="431"/>
      <c r="D509" s="431"/>
      <c r="E509" s="431"/>
      <c r="F509" s="431"/>
      <c r="G509" s="431"/>
      <c r="H509" s="431"/>
      <c r="I509" s="433"/>
      <c r="J509" s="435">
        <f t="shared" si="60"/>
        <v>0</v>
      </c>
      <c r="K509" s="435">
        <f t="shared" si="61"/>
        <v>0</v>
      </c>
      <c r="L509" s="930"/>
      <c r="M509" s="931"/>
      <c r="N509" s="931"/>
      <c r="O509" s="932"/>
      <c r="Q509" s="401" t="s">
        <v>1786</v>
      </c>
      <c r="R509" s="20"/>
      <c r="S509" s="20"/>
      <c r="T509" s="20"/>
      <c r="U509" s="20"/>
      <c r="V509" s="20"/>
      <c r="W509" s="20"/>
      <c r="X509" s="10"/>
      <c r="Y509" s="20"/>
      <c r="Z509" s="20"/>
      <c r="AA509" s="20"/>
      <c r="AB509" s="20"/>
      <c r="AC509" s="20"/>
      <c r="AD509" s="20"/>
      <c r="AE509" s="20"/>
      <c r="AF509" s="20"/>
      <c r="AG509" s="20"/>
      <c r="AH509" s="20"/>
      <c r="AI509" s="20"/>
      <c r="AJ509" s="20"/>
      <c r="AK509" s="20"/>
      <c r="AL509" s="20"/>
      <c r="AM509" s="21"/>
      <c r="AN509" s="131"/>
      <c r="AO509" s="131"/>
    </row>
    <row r="510" spans="1:41" ht="16.5" customHeight="1" x14ac:dyDescent="0.2">
      <c r="A510" s="259" t="s">
        <v>521</v>
      </c>
      <c r="B510" s="129" t="s">
        <v>97</v>
      </c>
      <c r="C510" s="431"/>
      <c r="D510" s="431"/>
      <c r="E510" s="431"/>
      <c r="F510" s="431"/>
      <c r="G510" s="431"/>
      <c r="H510" s="431"/>
      <c r="I510" s="433"/>
      <c r="J510" s="435">
        <f t="shared" si="60"/>
        <v>0</v>
      </c>
      <c r="K510" s="435">
        <f t="shared" si="61"/>
        <v>0</v>
      </c>
      <c r="L510" s="930"/>
      <c r="M510" s="931"/>
      <c r="N510" s="931"/>
      <c r="O510" s="932"/>
      <c r="Q510" s="401" t="s">
        <v>975</v>
      </c>
      <c r="R510" s="20"/>
      <c r="S510" s="20"/>
      <c r="T510" s="20"/>
      <c r="U510" s="20"/>
      <c r="V510" s="20"/>
      <c r="W510" s="20"/>
      <c r="X510" s="20"/>
      <c r="Y510" s="10"/>
      <c r="Z510" s="20"/>
      <c r="AA510" s="20"/>
      <c r="AB510" s="20"/>
      <c r="AC510" s="20"/>
      <c r="AD510" s="20"/>
      <c r="AE510" s="20"/>
      <c r="AF510" s="20"/>
      <c r="AG510" s="20"/>
      <c r="AH510" s="20"/>
      <c r="AI510" s="20"/>
      <c r="AJ510" s="20"/>
      <c r="AK510" s="20"/>
      <c r="AL510" s="20"/>
      <c r="AM510" s="21"/>
      <c r="AN510" s="131"/>
      <c r="AO510" s="131"/>
    </row>
    <row r="511" spans="1:41" ht="16.5" customHeight="1" x14ac:dyDescent="0.2">
      <c r="A511" s="259" t="s">
        <v>521</v>
      </c>
      <c r="B511" s="129" t="s">
        <v>1792</v>
      </c>
      <c r="C511" s="431"/>
      <c r="D511" s="431"/>
      <c r="E511" s="431"/>
      <c r="F511" s="431"/>
      <c r="G511" s="431"/>
      <c r="H511" s="431"/>
      <c r="I511" s="433"/>
      <c r="J511" s="435">
        <f t="shared" si="60"/>
        <v>0</v>
      </c>
      <c r="K511" s="435">
        <f t="shared" si="61"/>
        <v>0</v>
      </c>
      <c r="L511" s="930"/>
      <c r="M511" s="931"/>
      <c r="N511" s="931"/>
      <c r="O511" s="932"/>
      <c r="Q511" s="401" t="s">
        <v>1088</v>
      </c>
      <c r="R511" s="20"/>
      <c r="S511" s="20"/>
      <c r="T511" s="20"/>
      <c r="U511" s="20"/>
      <c r="V511" s="20"/>
      <c r="W511" s="20"/>
      <c r="X511" s="20"/>
      <c r="Y511" s="20" t="s">
        <v>532</v>
      </c>
      <c r="Z511" s="10"/>
      <c r="AA511" s="20"/>
      <c r="AB511" s="20"/>
      <c r="AC511" s="20"/>
      <c r="AD511" s="20"/>
      <c r="AE511" s="20"/>
      <c r="AF511" s="20"/>
      <c r="AG511" s="20"/>
      <c r="AH511" s="20"/>
      <c r="AI511" s="20"/>
      <c r="AJ511" s="20"/>
      <c r="AK511" s="20"/>
      <c r="AL511" s="20"/>
      <c r="AM511" s="21"/>
      <c r="AN511" s="131"/>
      <c r="AO511" s="131"/>
    </row>
    <row r="512" spans="1:41" ht="16.5" customHeight="1" x14ac:dyDescent="0.2">
      <c r="A512" s="259" t="s">
        <v>521</v>
      </c>
      <c r="B512" s="129" t="s">
        <v>245</v>
      </c>
      <c r="C512" s="431"/>
      <c r="D512" s="431"/>
      <c r="E512" s="431"/>
      <c r="F512" s="431"/>
      <c r="G512" s="431"/>
      <c r="H512" s="431"/>
      <c r="I512" s="433"/>
      <c r="J512" s="435">
        <f t="shared" si="60"/>
        <v>0</v>
      </c>
      <c r="K512" s="435">
        <f t="shared" si="61"/>
        <v>0</v>
      </c>
      <c r="L512" s="930"/>
      <c r="M512" s="931"/>
      <c r="N512" s="931"/>
      <c r="O512" s="932"/>
      <c r="Q512" s="401" t="s">
        <v>242</v>
      </c>
      <c r="R512" s="20"/>
      <c r="S512" s="20"/>
      <c r="T512" s="20"/>
      <c r="U512" s="20"/>
      <c r="V512" s="20"/>
      <c r="W512" s="20"/>
      <c r="X512" s="20"/>
      <c r="Y512" s="20"/>
      <c r="Z512" s="20"/>
      <c r="AA512" s="10"/>
      <c r="AB512" s="20"/>
      <c r="AC512" s="20"/>
      <c r="AD512" s="20"/>
      <c r="AE512" s="20"/>
      <c r="AF512" s="20"/>
      <c r="AG512" s="20"/>
      <c r="AH512" s="20"/>
      <c r="AI512" s="20"/>
      <c r="AJ512" s="20"/>
      <c r="AK512" s="20"/>
      <c r="AL512" s="20"/>
      <c r="AM512" s="21"/>
      <c r="AN512" s="131"/>
      <c r="AO512" s="131"/>
    </row>
    <row r="513" spans="1:41" ht="16.5" customHeight="1" x14ac:dyDescent="0.2">
      <c r="A513" s="259" t="s">
        <v>521</v>
      </c>
      <c r="B513" s="129" t="s">
        <v>1093</v>
      </c>
      <c r="C513" s="431"/>
      <c r="D513" s="431"/>
      <c r="E513" s="431"/>
      <c r="F513" s="431"/>
      <c r="G513" s="431"/>
      <c r="H513" s="431"/>
      <c r="I513" s="433"/>
      <c r="J513" s="435">
        <f t="shared" si="60"/>
        <v>0</v>
      </c>
      <c r="K513" s="435">
        <f t="shared" si="61"/>
        <v>0</v>
      </c>
      <c r="L513" s="930"/>
      <c r="M513" s="931"/>
      <c r="N513" s="931"/>
      <c r="O513" s="932"/>
      <c r="Q513" s="401" t="s">
        <v>1089</v>
      </c>
      <c r="R513" s="20"/>
      <c r="S513" s="20"/>
      <c r="T513" s="20"/>
      <c r="U513" s="20"/>
      <c r="V513" s="20"/>
      <c r="W513" s="20"/>
      <c r="X513" s="20"/>
      <c r="Y513" s="20"/>
      <c r="Z513" s="20"/>
      <c r="AA513" s="20"/>
      <c r="AB513" s="10"/>
      <c r="AC513" s="20"/>
      <c r="AD513" s="20"/>
      <c r="AE513" s="20"/>
      <c r="AF513" s="20"/>
      <c r="AG513" s="20"/>
      <c r="AH513" s="20"/>
      <c r="AI513" s="20"/>
      <c r="AJ513" s="20"/>
      <c r="AK513" s="20"/>
      <c r="AL513" s="20"/>
      <c r="AM513" s="21"/>
      <c r="AN513" s="131"/>
      <c r="AO513" s="131"/>
    </row>
    <row r="514" spans="1:41" ht="16.5" customHeight="1" x14ac:dyDescent="0.2">
      <c r="A514" s="259" t="s">
        <v>521</v>
      </c>
      <c r="B514" s="129" t="s">
        <v>761</v>
      </c>
      <c r="C514" s="431"/>
      <c r="D514" s="431"/>
      <c r="E514" s="431"/>
      <c r="F514" s="431"/>
      <c r="G514" s="431"/>
      <c r="H514" s="431"/>
      <c r="I514" s="433"/>
      <c r="J514" s="435">
        <f t="shared" si="60"/>
        <v>0</v>
      </c>
      <c r="K514" s="435">
        <f t="shared" si="61"/>
        <v>0</v>
      </c>
      <c r="L514" s="930"/>
      <c r="M514" s="931"/>
      <c r="N514" s="931"/>
      <c r="O514" s="932"/>
      <c r="Q514" s="401" t="s">
        <v>1787</v>
      </c>
      <c r="R514" s="20"/>
      <c r="S514" s="20"/>
      <c r="T514" s="20"/>
      <c r="U514" s="20"/>
      <c r="V514" s="20"/>
      <c r="W514" s="20"/>
      <c r="X514" s="20"/>
      <c r="Y514" s="20"/>
      <c r="Z514" s="20"/>
      <c r="AA514" s="20"/>
      <c r="AB514" s="20"/>
      <c r="AC514" s="10"/>
      <c r="AD514" s="20"/>
      <c r="AE514" s="20"/>
      <c r="AF514" s="20"/>
      <c r="AG514" s="20"/>
      <c r="AH514" s="20"/>
      <c r="AI514" s="20"/>
      <c r="AJ514" s="20"/>
      <c r="AK514" s="20"/>
      <c r="AL514" s="20"/>
      <c r="AM514" s="21"/>
      <c r="AN514" s="131"/>
      <c r="AO514" s="131"/>
    </row>
    <row r="515" spans="1:41" ht="16.5" customHeight="1" x14ac:dyDescent="0.2">
      <c r="A515" s="259" t="s">
        <v>521</v>
      </c>
      <c r="B515" s="129" t="s">
        <v>1481</v>
      </c>
      <c r="C515" s="431"/>
      <c r="D515" s="431"/>
      <c r="E515" s="431"/>
      <c r="F515" s="431"/>
      <c r="G515" s="431"/>
      <c r="H515" s="431"/>
      <c r="I515" s="433"/>
      <c r="J515" s="435">
        <f t="shared" si="60"/>
        <v>0</v>
      </c>
      <c r="K515" s="435">
        <f t="shared" si="61"/>
        <v>0</v>
      </c>
      <c r="L515" s="930"/>
      <c r="M515" s="931"/>
      <c r="N515" s="931"/>
      <c r="O515" s="932"/>
      <c r="Q515" s="401" t="s">
        <v>756</v>
      </c>
      <c r="R515" s="20"/>
      <c r="S515" s="20"/>
      <c r="T515" s="20"/>
      <c r="U515" s="20"/>
      <c r="V515" s="20"/>
      <c r="W515" s="20"/>
      <c r="X515" s="20"/>
      <c r="Y515" s="20"/>
      <c r="Z515" s="20"/>
      <c r="AA515" s="20"/>
      <c r="AB515" s="20"/>
      <c r="AC515" s="20"/>
      <c r="AD515" s="10"/>
      <c r="AE515" s="20"/>
      <c r="AF515" s="20"/>
      <c r="AG515" s="20"/>
      <c r="AH515" s="20"/>
      <c r="AI515" s="20"/>
      <c r="AJ515" s="20"/>
      <c r="AK515" s="20"/>
      <c r="AL515" s="20"/>
      <c r="AM515" s="21"/>
      <c r="AN515" s="131"/>
      <c r="AO515" s="131"/>
    </row>
    <row r="516" spans="1:41" ht="16.5" customHeight="1" x14ac:dyDescent="0.2">
      <c r="A516" s="259" t="s">
        <v>521</v>
      </c>
      <c r="B516" s="129" t="s">
        <v>1094</v>
      </c>
      <c r="C516" s="431"/>
      <c r="D516" s="431"/>
      <c r="E516" s="431"/>
      <c r="F516" s="431"/>
      <c r="G516" s="431"/>
      <c r="H516" s="431"/>
      <c r="I516" s="433" t="s">
        <v>532</v>
      </c>
      <c r="J516" s="435">
        <f t="shared" si="60"/>
        <v>0</v>
      </c>
      <c r="K516" s="435">
        <f t="shared" si="61"/>
        <v>0</v>
      </c>
      <c r="L516" s="930"/>
      <c r="M516" s="931"/>
      <c r="N516" s="931"/>
      <c r="O516" s="932"/>
      <c r="Q516" s="401" t="s">
        <v>1788</v>
      </c>
      <c r="R516" s="20"/>
      <c r="S516" s="20"/>
      <c r="T516" s="20"/>
      <c r="U516" s="20"/>
      <c r="V516" s="20"/>
      <c r="W516" s="20"/>
      <c r="X516" s="20"/>
      <c r="Y516" s="20"/>
      <c r="Z516" s="20"/>
      <c r="AA516" s="20"/>
      <c r="AB516" s="20"/>
      <c r="AC516" s="20"/>
      <c r="AD516" s="20"/>
      <c r="AE516" s="10"/>
      <c r="AF516" s="20"/>
      <c r="AG516" s="20"/>
      <c r="AH516" s="20"/>
      <c r="AI516" s="20"/>
      <c r="AJ516" s="20"/>
      <c r="AK516" s="20"/>
      <c r="AL516" s="20"/>
      <c r="AM516" s="21"/>
      <c r="AN516" s="131"/>
      <c r="AO516" s="131"/>
    </row>
    <row r="517" spans="1:41" ht="16.5" customHeight="1" x14ac:dyDescent="0.2">
      <c r="A517" s="259" t="s">
        <v>521</v>
      </c>
      <c r="B517" s="129" t="s">
        <v>1226</v>
      </c>
      <c r="C517" s="431"/>
      <c r="D517" s="431"/>
      <c r="E517" s="431"/>
      <c r="F517" s="431"/>
      <c r="G517" s="431"/>
      <c r="H517" s="431"/>
      <c r="I517" s="433" t="s">
        <v>532</v>
      </c>
      <c r="J517" s="435">
        <f t="shared" si="60"/>
        <v>0</v>
      </c>
      <c r="K517" s="435">
        <f t="shared" si="61"/>
        <v>0</v>
      </c>
      <c r="L517" s="930"/>
      <c r="M517" s="931"/>
      <c r="N517" s="931"/>
      <c r="O517" s="932"/>
      <c r="Q517" s="401" t="s">
        <v>1111</v>
      </c>
      <c r="R517" s="20"/>
      <c r="S517" s="20"/>
      <c r="T517" s="20"/>
      <c r="U517" s="20"/>
      <c r="V517" s="20"/>
      <c r="W517" s="20"/>
      <c r="X517" s="20"/>
      <c r="Y517" s="20"/>
      <c r="Z517" s="20"/>
      <c r="AA517" s="20"/>
      <c r="AB517" s="20"/>
      <c r="AC517" s="20"/>
      <c r="AD517" s="20"/>
      <c r="AE517" s="20" t="s">
        <v>532</v>
      </c>
      <c r="AF517" s="10"/>
      <c r="AG517" s="20"/>
      <c r="AH517" s="20"/>
      <c r="AI517" s="20"/>
      <c r="AJ517" s="20"/>
      <c r="AK517" s="20"/>
      <c r="AL517" s="20"/>
      <c r="AM517" s="21"/>
      <c r="AN517" s="131"/>
      <c r="AO517" s="131"/>
    </row>
    <row r="518" spans="1:41" ht="16.5" customHeight="1" x14ac:dyDescent="0.2">
      <c r="A518" s="259" t="s">
        <v>521</v>
      </c>
      <c r="B518" s="129" t="s">
        <v>1023</v>
      </c>
      <c r="C518" s="431"/>
      <c r="D518" s="431"/>
      <c r="E518" s="431"/>
      <c r="F518" s="431"/>
      <c r="G518" s="431"/>
      <c r="H518" s="431"/>
      <c r="I518" s="433" t="s">
        <v>532</v>
      </c>
      <c r="J518" s="435">
        <f t="shared" si="60"/>
        <v>0</v>
      </c>
      <c r="K518" s="435">
        <f t="shared" si="61"/>
        <v>0</v>
      </c>
      <c r="L518" s="930"/>
      <c r="M518" s="931"/>
      <c r="N518" s="931"/>
      <c r="O518" s="932"/>
      <c r="Q518" s="401" t="s">
        <v>591</v>
      </c>
      <c r="R518" s="20"/>
      <c r="S518" s="20"/>
      <c r="T518" s="20"/>
      <c r="U518" s="20"/>
      <c r="V518" s="20"/>
      <c r="W518" s="20"/>
      <c r="X518" s="20"/>
      <c r="Y518" s="20"/>
      <c r="Z518" s="20"/>
      <c r="AA518" s="20"/>
      <c r="AB518" s="20"/>
      <c r="AC518" s="20"/>
      <c r="AD518" s="20"/>
      <c r="AE518" s="20"/>
      <c r="AF518" s="20"/>
      <c r="AG518" s="10"/>
      <c r="AH518" s="20"/>
      <c r="AI518" s="20"/>
      <c r="AJ518" s="20"/>
      <c r="AK518" s="20"/>
      <c r="AL518" s="20"/>
      <c r="AM518" s="21"/>
      <c r="AN518" s="131"/>
      <c r="AO518" s="131"/>
    </row>
    <row r="519" spans="1:41" ht="16.5" customHeight="1" x14ac:dyDescent="0.2">
      <c r="A519" s="259" t="s">
        <v>521</v>
      </c>
      <c r="B519" s="129" t="s">
        <v>99</v>
      </c>
      <c r="C519" s="431"/>
      <c r="D519" s="431"/>
      <c r="E519" s="431"/>
      <c r="F519" s="431"/>
      <c r="G519" s="431"/>
      <c r="H519" s="431"/>
      <c r="I519" s="433" t="s">
        <v>532</v>
      </c>
      <c r="J519" s="435">
        <f t="shared" si="60"/>
        <v>0</v>
      </c>
      <c r="K519" s="435">
        <f t="shared" si="61"/>
        <v>0</v>
      </c>
      <c r="L519" s="930"/>
      <c r="M519" s="931"/>
      <c r="N519" s="931"/>
      <c r="O519" s="932"/>
      <c r="Q519" s="401" t="s">
        <v>570</v>
      </c>
      <c r="R519" s="20"/>
      <c r="S519" s="20"/>
      <c r="T519" s="20"/>
      <c r="U519" s="20"/>
      <c r="V519" s="20"/>
      <c r="W519" s="20"/>
      <c r="X519" s="20"/>
      <c r="Y519" s="20"/>
      <c r="Z519" s="20"/>
      <c r="AA519" s="20"/>
      <c r="AB519" s="20"/>
      <c r="AC519" s="20"/>
      <c r="AD519" s="20"/>
      <c r="AE519" s="20"/>
      <c r="AF519" s="20"/>
      <c r="AG519" s="20"/>
      <c r="AH519" s="10"/>
      <c r="AI519" s="20"/>
      <c r="AJ519" s="20"/>
      <c r="AK519" s="20"/>
      <c r="AL519" s="20"/>
      <c r="AM519" s="21"/>
      <c r="AN519" s="131"/>
      <c r="AO519" s="131"/>
    </row>
    <row r="520" spans="1:41" ht="16.5" customHeight="1" x14ac:dyDescent="0.2">
      <c r="A520" s="259" t="s">
        <v>521</v>
      </c>
      <c r="B520" s="129" t="s">
        <v>1589</v>
      </c>
      <c r="C520" s="431"/>
      <c r="D520" s="431"/>
      <c r="E520" s="431"/>
      <c r="F520" s="431"/>
      <c r="G520" s="431"/>
      <c r="H520" s="431"/>
      <c r="I520" s="433"/>
      <c r="J520" s="435">
        <f t="shared" si="60"/>
        <v>0</v>
      </c>
      <c r="K520" s="435">
        <f t="shared" si="61"/>
        <v>0</v>
      </c>
      <c r="L520" s="930"/>
      <c r="M520" s="931"/>
      <c r="N520" s="931"/>
      <c r="O520" s="932"/>
      <c r="Q520" s="401" t="s">
        <v>1587</v>
      </c>
      <c r="R520" s="20"/>
      <c r="S520" s="20"/>
      <c r="T520" s="20"/>
      <c r="U520" s="20"/>
      <c r="V520" s="20"/>
      <c r="W520" s="20"/>
      <c r="X520" s="20"/>
      <c r="Y520" s="20"/>
      <c r="Z520" s="20"/>
      <c r="AA520" s="20"/>
      <c r="AB520" s="20"/>
      <c r="AC520" s="20"/>
      <c r="AD520" s="20"/>
      <c r="AE520" s="20"/>
      <c r="AF520" s="20"/>
      <c r="AG520" s="20"/>
      <c r="AH520" s="20"/>
      <c r="AI520" s="10"/>
      <c r="AJ520" s="20"/>
      <c r="AK520" s="20"/>
      <c r="AL520" s="20"/>
      <c r="AM520" s="21"/>
      <c r="AN520" s="131"/>
      <c r="AO520" s="131"/>
    </row>
    <row r="521" spans="1:41" ht="16.5" customHeight="1" x14ac:dyDescent="0.2">
      <c r="A521" s="259" t="s">
        <v>521</v>
      </c>
      <c r="B521" s="129" t="s">
        <v>1095</v>
      </c>
      <c r="C521" s="431"/>
      <c r="D521" s="431"/>
      <c r="E521" s="431"/>
      <c r="F521" s="431"/>
      <c r="G521" s="431"/>
      <c r="H521" s="431"/>
      <c r="I521" s="433"/>
      <c r="J521" s="435">
        <f t="shared" si="60"/>
        <v>0</v>
      </c>
      <c r="K521" s="435">
        <f t="shared" si="61"/>
        <v>0</v>
      </c>
      <c r="L521" s="930"/>
      <c r="M521" s="931"/>
      <c r="N521" s="931"/>
      <c r="O521" s="932"/>
      <c r="Q521" s="401" t="s">
        <v>1789</v>
      </c>
      <c r="R521" s="20"/>
      <c r="S521" s="20"/>
      <c r="T521" s="20"/>
      <c r="U521" s="20"/>
      <c r="V521" s="20"/>
      <c r="W521" s="20"/>
      <c r="X521" s="20"/>
      <c r="Y521" s="20"/>
      <c r="Z521" s="20"/>
      <c r="AA521" s="20"/>
      <c r="AB521" s="20"/>
      <c r="AC521" s="20"/>
      <c r="AD521" s="20"/>
      <c r="AE521" s="20"/>
      <c r="AF521" s="20"/>
      <c r="AG521" s="20"/>
      <c r="AH521" s="20"/>
      <c r="AI521" s="20"/>
      <c r="AJ521" s="10"/>
      <c r="AK521" s="20"/>
      <c r="AL521" s="20"/>
      <c r="AM521" s="21"/>
      <c r="AN521" s="131"/>
      <c r="AO521" s="131"/>
    </row>
    <row r="522" spans="1:41" ht="16.5" customHeight="1" x14ac:dyDescent="0.2">
      <c r="A522" s="259" t="s">
        <v>521</v>
      </c>
      <c r="B522" s="129" t="s">
        <v>101</v>
      </c>
      <c r="C522" s="431"/>
      <c r="D522" s="431"/>
      <c r="E522" s="431"/>
      <c r="F522" s="431"/>
      <c r="G522" s="431"/>
      <c r="H522" s="431"/>
      <c r="I522" s="433" t="s">
        <v>532</v>
      </c>
      <c r="J522" s="435">
        <f t="shared" si="60"/>
        <v>0</v>
      </c>
      <c r="K522" s="435">
        <f t="shared" si="61"/>
        <v>0</v>
      </c>
      <c r="L522" s="930"/>
      <c r="M522" s="931"/>
      <c r="N522" s="931"/>
      <c r="O522" s="932"/>
      <c r="Q522" s="401" t="s">
        <v>177</v>
      </c>
      <c r="R522" s="20"/>
      <c r="S522" s="20"/>
      <c r="T522" s="20"/>
      <c r="U522" s="20"/>
      <c r="V522" s="20"/>
      <c r="W522" s="20"/>
      <c r="X522" s="20"/>
      <c r="Y522" s="20"/>
      <c r="Z522" s="20"/>
      <c r="AA522" s="20"/>
      <c r="AB522" s="20"/>
      <c r="AC522" s="20"/>
      <c r="AD522" s="20"/>
      <c r="AE522" s="20"/>
      <c r="AF522" s="20"/>
      <c r="AG522" s="20"/>
      <c r="AH522" s="20"/>
      <c r="AI522" s="20"/>
      <c r="AJ522" s="20"/>
      <c r="AK522" s="10"/>
      <c r="AL522" s="20"/>
      <c r="AM522" s="21"/>
      <c r="AN522" s="131"/>
      <c r="AO522" s="131"/>
    </row>
    <row r="523" spans="1:41" ht="16.5" customHeight="1" x14ac:dyDescent="0.2">
      <c r="A523" s="259" t="s">
        <v>521</v>
      </c>
      <c r="B523" s="129" t="s">
        <v>107</v>
      </c>
      <c r="C523" s="431"/>
      <c r="D523" s="431"/>
      <c r="E523" s="431"/>
      <c r="F523" s="431"/>
      <c r="G523" s="431"/>
      <c r="H523" s="431"/>
      <c r="I523" s="433"/>
      <c r="J523" s="435">
        <f t="shared" si="60"/>
        <v>0</v>
      </c>
      <c r="K523" s="435">
        <f t="shared" si="61"/>
        <v>0</v>
      </c>
      <c r="L523" s="930"/>
      <c r="M523" s="931"/>
      <c r="N523" s="931"/>
      <c r="O523" s="932"/>
      <c r="Q523" s="401" t="s">
        <v>1790</v>
      </c>
      <c r="R523" s="20"/>
      <c r="S523" s="20"/>
      <c r="T523" s="20"/>
      <c r="U523" s="20"/>
      <c r="V523" s="20"/>
      <c r="W523" s="20"/>
      <c r="X523" s="20"/>
      <c r="Y523" s="20"/>
      <c r="Z523" s="20"/>
      <c r="AA523" s="20"/>
      <c r="AB523" s="20"/>
      <c r="AC523" s="20"/>
      <c r="AD523" s="20"/>
      <c r="AE523" s="20"/>
      <c r="AF523" s="20"/>
      <c r="AG523" s="20"/>
      <c r="AH523" s="20"/>
      <c r="AI523" s="20"/>
      <c r="AJ523" s="20"/>
      <c r="AK523" s="20" t="s">
        <v>532</v>
      </c>
      <c r="AL523" s="10"/>
      <c r="AM523" s="21"/>
      <c r="AN523" s="131"/>
      <c r="AO523" s="131"/>
    </row>
    <row r="524" spans="1:41" ht="16.5" customHeight="1" thickBot="1" x14ac:dyDescent="0.25">
      <c r="A524" s="462" t="s">
        <v>521</v>
      </c>
      <c r="B524" s="130" t="s">
        <v>1793</v>
      </c>
      <c r="C524" s="432"/>
      <c r="D524" s="432"/>
      <c r="E524" s="432"/>
      <c r="F524" s="432"/>
      <c r="G524" s="432"/>
      <c r="H524" s="432"/>
      <c r="I524" s="434"/>
      <c r="J524" s="435">
        <f t="shared" si="60"/>
        <v>0</v>
      </c>
      <c r="K524" s="435">
        <f t="shared" si="61"/>
        <v>0</v>
      </c>
      <c r="L524" s="933"/>
      <c r="M524" s="934"/>
      <c r="N524" s="934"/>
      <c r="O524" s="935"/>
      <c r="Q524" s="402" t="s">
        <v>1554</v>
      </c>
      <c r="R524" s="23"/>
      <c r="S524" s="23"/>
      <c r="T524" s="23"/>
      <c r="U524" s="23"/>
      <c r="V524" s="23"/>
      <c r="W524" s="23"/>
      <c r="X524" s="23"/>
      <c r="Y524" s="23"/>
      <c r="Z524" s="23"/>
      <c r="AA524" s="23"/>
      <c r="AB524" s="23"/>
      <c r="AC524" s="23"/>
      <c r="AD524" s="23"/>
      <c r="AE524" s="23"/>
      <c r="AF524" s="23"/>
      <c r="AG524" s="23"/>
      <c r="AH524" s="23"/>
      <c r="AI524" s="23"/>
      <c r="AJ524" s="23"/>
      <c r="AK524" s="23"/>
      <c r="AL524" s="23"/>
      <c r="AM524" s="15"/>
      <c r="AN524" s="131"/>
      <c r="AO524" s="131"/>
    </row>
    <row r="525" spans="1:41" ht="16.5" customHeight="1" x14ac:dyDescent="0.2">
      <c r="C525" s="435">
        <v>0</v>
      </c>
      <c r="D525" s="435">
        <v>0</v>
      </c>
      <c r="E525" s="435">
        <v>0</v>
      </c>
      <c r="F525" s="435">
        <v>0</v>
      </c>
      <c r="G525" s="435">
        <v>0</v>
      </c>
      <c r="H525" s="435">
        <v>0</v>
      </c>
      <c r="I525" s="435">
        <v>0</v>
      </c>
      <c r="J525" s="435">
        <f>D525+E525+F525</f>
        <v>0</v>
      </c>
      <c r="K525" s="435">
        <f>D525*2+E525</f>
        <v>0</v>
      </c>
    </row>
    <row r="526" spans="1:41" ht="16.5" customHeight="1" thickBot="1" x14ac:dyDescent="0.25"/>
    <row r="527" spans="1:41" ht="16.5" customHeight="1" thickBot="1" x14ac:dyDescent="0.25">
      <c r="A527" s="1193" t="s">
        <v>129</v>
      </c>
      <c r="B527" s="1194"/>
      <c r="C527" s="1194"/>
      <c r="D527" s="1194"/>
      <c r="E527" s="1194"/>
      <c r="F527" s="1195"/>
      <c r="G527" s="1190" t="s">
        <v>136</v>
      </c>
      <c r="H527" s="1191"/>
      <c r="I527" s="1192"/>
      <c r="L527" s="986" t="s">
        <v>588</v>
      </c>
      <c r="M527" s="987"/>
      <c r="N527" s="987"/>
      <c r="O527" s="988"/>
    </row>
    <row r="528" spans="1:41" ht="16.5" customHeight="1" thickBot="1" x14ac:dyDescent="0.25">
      <c r="A528" s="489" t="s">
        <v>496</v>
      </c>
      <c r="B528" s="490" t="s">
        <v>497</v>
      </c>
      <c r="C528" s="459" t="s">
        <v>498</v>
      </c>
      <c r="D528" s="459" t="s">
        <v>499</v>
      </c>
      <c r="E528" s="459" t="s">
        <v>500</v>
      </c>
      <c r="F528" s="459" t="s">
        <v>501</v>
      </c>
      <c r="G528" s="459" t="s">
        <v>502</v>
      </c>
      <c r="H528" s="459" t="s">
        <v>503</v>
      </c>
      <c r="I528" s="460" t="s">
        <v>504</v>
      </c>
      <c r="L528" s="989"/>
      <c r="M528" s="990"/>
      <c r="N528" s="990"/>
      <c r="O528" s="991"/>
      <c r="Q528" s="24" t="s">
        <v>137</v>
      </c>
      <c r="R528" s="399" t="s">
        <v>241</v>
      </c>
      <c r="S528" s="399" t="s">
        <v>1388</v>
      </c>
      <c r="T528" s="399" t="s">
        <v>102</v>
      </c>
      <c r="U528" s="399" t="s">
        <v>700</v>
      </c>
      <c r="V528" s="399" t="s">
        <v>610</v>
      </c>
      <c r="W528" s="399" t="s">
        <v>130</v>
      </c>
      <c r="X528" s="400" t="s">
        <v>131</v>
      </c>
    </row>
    <row r="529" spans="1:25" ht="16.5" customHeight="1" x14ac:dyDescent="0.2">
      <c r="A529" s="461">
        <v>1</v>
      </c>
      <c r="B529" s="126" t="s">
        <v>133</v>
      </c>
      <c r="C529" s="430">
        <v>12</v>
      </c>
      <c r="D529" s="430">
        <v>8</v>
      </c>
      <c r="E529" s="430">
        <v>3</v>
      </c>
      <c r="F529" s="430">
        <v>1</v>
      </c>
      <c r="G529" s="430">
        <v>27</v>
      </c>
      <c r="H529" s="430">
        <v>8</v>
      </c>
      <c r="I529" s="128">
        <v>19</v>
      </c>
      <c r="J529" s="435">
        <f t="shared" ref="J529:J536" si="62">D529+E529+F529</f>
        <v>12</v>
      </c>
      <c r="K529" s="435">
        <f t="shared" ref="K529:K536" si="63">D529*2+E529</f>
        <v>19</v>
      </c>
      <c r="L529" s="927" t="s">
        <v>1794</v>
      </c>
      <c r="M529" s="928"/>
      <c r="N529" s="928"/>
      <c r="O529" s="929"/>
      <c r="Q529" s="401" t="s">
        <v>241</v>
      </c>
      <c r="R529" s="10"/>
      <c r="S529" s="20" t="s">
        <v>1795</v>
      </c>
      <c r="T529" s="20" t="s">
        <v>1490</v>
      </c>
      <c r="U529" s="20" t="s">
        <v>844</v>
      </c>
      <c r="V529" s="20" t="s">
        <v>1490</v>
      </c>
      <c r="W529" s="20" t="s">
        <v>1487</v>
      </c>
      <c r="X529" s="21" t="s">
        <v>1487</v>
      </c>
    </row>
    <row r="530" spans="1:25" ht="16.5" customHeight="1" x14ac:dyDescent="0.2">
      <c r="A530" s="259">
        <v>2</v>
      </c>
      <c r="B530" s="129" t="s">
        <v>1498</v>
      </c>
      <c r="C530" s="431">
        <v>12</v>
      </c>
      <c r="D530" s="431">
        <v>9</v>
      </c>
      <c r="E530" s="431">
        <v>0</v>
      </c>
      <c r="F530" s="431">
        <v>3</v>
      </c>
      <c r="G530" s="431">
        <v>24</v>
      </c>
      <c r="H530" s="431">
        <v>15</v>
      </c>
      <c r="I530" s="433">
        <v>18</v>
      </c>
      <c r="J530" s="435">
        <f t="shared" si="62"/>
        <v>12</v>
      </c>
      <c r="K530" s="435">
        <f t="shared" si="63"/>
        <v>18</v>
      </c>
      <c r="L530" s="930"/>
      <c r="M530" s="931"/>
      <c r="N530" s="931"/>
      <c r="O530" s="932"/>
      <c r="Q530" s="401" t="s">
        <v>1388</v>
      </c>
      <c r="R530" s="20" t="s">
        <v>1495</v>
      </c>
      <c r="S530" s="10"/>
      <c r="T530" s="20"/>
      <c r="U530" s="20"/>
      <c r="V530" s="20"/>
      <c r="W530" s="20"/>
      <c r="X530" s="21"/>
    </row>
    <row r="531" spans="1:25" ht="16.5" customHeight="1" x14ac:dyDescent="0.2">
      <c r="A531" s="259">
        <v>3</v>
      </c>
      <c r="B531" s="129" t="s">
        <v>106</v>
      </c>
      <c r="C531" s="431">
        <v>12</v>
      </c>
      <c r="D531" s="431">
        <v>7</v>
      </c>
      <c r="E531" s="431">
        <v>2</v>
      </c>
      <c r="F531" s="431">
        <v>3</v>
      </c>
      <c r="G531" s="431">
        <v>19</v>
      </c>
      <c r="H531" s="431">
        <v>12</v>
      </c>
      <c r="I531" s="433">
        <v>16</v>
      </c>
      <c r="J531" s="435">
        <f t="shared" si="62"/>
        <v>12</v>
      </c>
      <c r="K531" s="435">
        <f t="shared" si="63"/>
        <v>16</v>
      </c>
      <c r="L531" s="930"/>
      <c r="M531" s="931"/>
      <c r="N531" s="931"/>
      <c r="O531" s="932"/>
      <c r="Q531" s="401" t="s">
        <v>102</v>
      </c>
      <c r="R531" s="20" t="s">
        <v>844</v>
      </c>
      <c r="S531" s="20"/>
      <c r="T531" s="10"/>
      <c r="U531" s="20"/>
      <c r="V531" s="20"/>
      <c r="W531" s="20"/>
      <c r="X531" s="21"/>
    </row>
    <row r="532" spans="1:25" ht="16.5" customHeight="1" x14ac:dyDescent="0.2">
      <c r="A532" s="259">
        <v>4</v>
      </c>
      <c r="B532" s="129" t="s">
        <v>1796</v>
      </c>
      <c r="C532" s="431">
        <v>12</v>
      </c>
      <c r="D532" s="431">
        <v>6</v>
      </c>
      <c r="E532" s="431">
        <v>1</v>
      </c>
      <c r="F532" s="431">
        <v>5</v>
      </c>
      <c r="G532" s="431">
        <v>32</v>
      </c>
      <c r="H532" s="431">
        <v>14</v>
      </c>
      <c r="I532" s="433">
        <v>13</v>
      </c>
      <c r="J532" s="435">
        <f t="shared" si="62"/>
        <v>12</v>
      </c>
      <c r="K532" s="435">
        <f t="shared" si="63"/>
        <v>13</v>
      </c>
      <c r="L532" s="930"/>
      <c r="M532" s="931"/>
      <c r="N532" s="931"/>
      <c r="O532" s="932"/>
      <c r="Q532" s="401" t="s">
        <v>700</v>
      </c>
      <c r="R532" s="20" t="s">
        <v>1546</v>
      </c>
      <c r="S532" s="20"/>
      <c r="T532" s="20"/>
      <c r="U532" s="10"/>
      <c r="V532" s="20"/>
      <c r="W532" s="20"/>
      <c r="X532" s="21" t="s">
        <v>1491</v>
      </c>
    </row>
    <row r="533" spans="1:25" ht="16.5" customHeight="1" x14ac:dyDescent="0.2">
      <c r="A533" s="259">
        <v>5</v>
      </c>
      <c r="B533" s="129" t="s">
        <v>134</v>
      </c>
      <c r="C533" s="431">
        <v>12</v>
      </c>
      <c r="D533" s="431">
        <v>3</v>
      </c>
      <c r="E533" s="431">
        <v>1</v>
      </c>
      <c r="F533" s="431">
        <v>8</v>
      </c>
      <c r="G533" s="431">
        <v>14</v>
      </c>
      <c r="H533" s="431">
        <v>19</v>
      </c>
      <c r="I533" s="433">
        <v>7</v>
      </c>
      <c r="J533" s="435">
        <f t="shared" si="62"/>
        <v>12</v>
      </c>
      <c r="K533" s="435">
        <f t="shared" si="63"/>
        <v>7</v>
      </c>
      <c r="L533" s="930"/>
      <c r="M533" s="931"/>
      <c r="N533" s="931"/>
      <c r="O533" s="932"/>
      <c r="Q533" s="401" t="s">
        <v>610</v>
      </c>
      <c r="R533" s="20" t="s">
        <v>1797</v>
      </c>
      <c r="S533" s="20"/>
      <c r="T533" s="20"/>
      <c r="U533" s="20"/>
      <c r="V533" s="10"/>
      <c r="W533" s="20" t="s">
        <v>1539</v>
      </c>
      <c r="X533" s="21" t="s">
        <v>1602</v>
      </c>
    </row>
    <row r="534" spans="1:25" ht="16.5" customHeight="1" x14ac:dyDescent="0.2">
      <c r="A534" s="259">
        <v>6</v>
      </c>
      <c r="B534" s="129" t="s">
        <v>1548</v>
      </c>
      <c r="C534" s="431">
        <v>11</v>
      </c>
      <c r="D534" s="431">
        <v>2</v>
      </c>
      <c r="E534" s="431">
        <v>0</v>
      </c>
      <c r="F534" s="431">
        <v>9</v>
      </c>
      <c r="G534" s="431">
        <v>11</v>
      </c>
      <c r="H534" s="431">
        <v>31</v>
      </c>
      <c r="I534" s="433">
        <v>4</v>
      </c>
      <c r="J534" s="435">
        <f t="shared" si="62"/>
        <v>11</v>
      </c>
      <c r="K534" s="435">
        <f t="shared" si="63"/>
        <v>4</v>
      </c>
      <c r="L534" s="930"/>
      <c r="M534" s="931"/>
      <c r="N534" s="931"/>
      <c r="O534" s="932"/>
      <c r="Q534" s="401" t="s">
        <v>130</v>
      </c>
      <c r="R534" s="20" t="s">
        <v>1602</v>
      </c>
      <c r="S534" s="20"/>
      <c r="T534" s="20"/>
      <c r="U534" s="20"/>
      <c r="V534" s="20"/>
      <c r="W534" s="10"/>
      <c r="X534" s="21" t="s">
        <v>1210</v>
      </c>
    </row>
    <row r="535" spans="1:25" ht="16.5" customHeight="1" thickBot="1" x14ac:dyDescent="0.25">
      <c r="A535" s="462">
        <v>7</v>
      </c>
      <c r="B535" s="130" t="s">
        <v>105</v>
      </c>
      <c r="C535" s="432">
        <v>11</v>
      </c>
      <c r="D535" s="432">
        <v>2</v>
      </c>
      <c r="E535" s="432">
        <v>0</v>
      </c>
      <c r="F535" s="432">
        <v>9</v>
      </c>
      <c r="G535" s="432">
        <v>12</v>
      </c>
      <c r="H535" s="432">
        <v>36</v>
      </c>
      <c r="I535" s="434">
        <v>4</v>
      </c>
      <c r="J535" s="435">
        <f t="shared" si="62"/>
        <v>11</v>
      </c>
      <c r="K535" s="435">
        <f t="shared" si="63"/>
        <v>4</v>
      </c>
      <c r="L535" s="933"/>
      <c r="M535" s="934"/>
      <c r="N535" s="934"/>
      <c r="O535" s="935"/>
      <c r="Q535" s="402" t="s">
        <v>131</v>
      </c>
      <c r="R535" s="23" t="s">
        <v>1487</v>
      </c>
      <c r="S535" s="23" t="s">
        <v>1603</v>
      </c>
      <c r="T535" s="23"/>
      <c r="U535" s="23"/>
      <c r="V535" s="23" t="s">
        <v>628</v>
      </c>
      <c r="W535" s="23" t="s">
        <v>1494</v>
      </c>
      <c r="X535" s="15"/>
    </row>
    <row r="536" spans="1:25" ht="16.5" customHeight="1" x14ac:dyDescent="0.2">
      <c r="C536" s="435">
        <v>82</v>
      </c>
      <c r="D536" s="435">
        <v>37</v>
      </c>
      <c r="E536" s="435">
        <v>7</v>
      </c>
      <c r="F536" s="435">
        <v>38</v>
      </c>
      <c r="G536" s="435">
        <v>139</v>
      </c>
      <c r="H536" s="435">
        <v>135</v>
      </c>
      <c r="I536" s="435">
        <v>81</v>
      </c>
      <c r="J536" s="435">
        <f t="shared" si="62"/>
        <v>82</v>
      </c>
      <c r="K536" s="435">
        <f t="shared" si="63"/>
        <v>81</v>
      </c>
    </row>
    <row r="537" spans="1:25" ht="16.5" customHeight="1" thickBot="1" x14ac:dyDescent="0.25"/>
    <row r="538" spans="1:25" ht="16.5" customHeight="1" thickBot="1" x14ac:dyDescent="0.25">
      <c r="A538" s="1187" t="s">
        <v>810</v>
      </c>
      <c r="B538" s="1188"/>
      <c r="C538" s="1188"/>
      <c r="D538" s="1188"/>
      <c r="E538" s="1188"/>
      <c r="F538" s="1189"/>
      <c r="G538" s="1184" t="s">
        <v>136</v>
      </c>
      <c r="H538" s="1185"/>
      <c r="I538" s="1186"/>
      <c r="L538" s="945" t="s">
        <v>495</v>
      </c>
      <c r="M538" s="946"/>
      <c r="N538" s="946"/>
      <c r="O538" s="947"/>
    </row>
    <row r="539" spans="1:25" ht="16.5" customHeight="1" thickBot="1" x14ac:dyDescent="0.25">
      <c r="A539" s="479" t="s">
        <v>496</v>
      </c>
      <c r="B539" s="480" t="s">
        <v>497</v>
      </c>
      <c r="C539" s="481" t="s">
        <v>498</v>
      </c>
      <c r="D539" s="481" t="s">
        <v>499</v>
      </c>
      <c r="E539" s="481" t="s">
        <v>500</v>
      </c>
      <c r="F539" s="481" t="s">
        <v>501</v>
      </c>
      <c r="G539" s="482" t="s">
        <v>502</v>
      </c>
      <c r="H539" s="482" t="s">
        <v>503</v>
      </c>
      <c r="I539" s="483" t="s">
        <v>504</v>
      </c>
      <c r="L539" s="1063"/>
      <c r="M539" s="1064"/>
      <c r="N539" s="1064"/>
      <c r="O539" s="1065"/>
      <c r="Q539" s="24" t="s">
        <v>137</v>
      </c>
      <c r="R539" s="662" t="s">
        <v>1798</v>
      </c>
      <c r="S539" s="662" t="s">
        <v>716</v>
      </c>
      <c r="T539" s="662" t="s">
        <v>543</v>
      </c>
      <c r="U539" s="662" t="s">
        <v>140</v>
      </c>
      <c r="V539" s="662" t="s">
        <v>142</v>
      </c>
      <c r="W539" s="662" t="s">
        <v>1799</v>
      </c>
      <c r="X539" s="662" t="s">
        <v>143</v>
      </c>
      <c r="Y539" s="663" t="s">
        <v>144</v>
      </c>
    </row>
    <row r="540" spans="1:25" ht="16.5" customHeight="1" x14ac:dyDescent="0.2">
      <c r="A540" s="484" t="s">
        <v>521</v>
      </c>
      <c r="B540" s="53" t="s">
        <v>1800</v>
      </c>
      <c r="C540" s="46" t="s">
        <v>532</v>
      </c>
      <c r="D540" s="46"/>
      <c r="E540" s="46"/>
      <c r="F540" s="46"/>
      <c r="G540" s="46"/>
      <c r="H540" s="46"/>
      <c r="I540" s="436"/>
      <c r="J540" s="435">
        <f>D540+E540+F540</f>
        <v>0</v>
      </c>
      <c r="K540" s="435">
        <f>D540*2+E540</f>
        <v>0</v>
      </c>
      <c r="L540" s="927" t="s">
        <v>528</v>
      </c>
      <c r="M540" s="928"/>
      <c r="N540" s="928"/>
      <c r="O540" s="929"/>
      <c r="Q540" s="664" t="s">
        <v>1798</v>
      </c>
      <c r="R540" s="10"/>
      <c r="S540" s="20"/>
      <c r="T540" s="20"/>
      <c r="U540" s="20"/>
      <c r="V540" s="20"/>
      <c r="W540" s="20"/>
      <c r="X540" s="20"/>
      <c r="Y540" s="21"/>
    </row>
    <row r="541" spans="1:25" ht="16.5" customHeight="1" x14ac:dyDescent="0.2">
      <c r="A541" s="290" t="s">
        <v>521</v>
      </c>
      <c r="B541" s="54" t="s">
        <v>1107</v>
      </c>
      <c r="C541" s="431"/>
      <c r="D541" s="431"/>
      <c r="E541" s="431"/>
      <c r="F541" s="431"/>
      <c r="G541" s="431"/>
      <c r="H541" s="431"/>
      <c r="I541" s="433"/>
      <c r="J541" s="435">
        <f t="shared" ref="J541:J546" si="64">D541+E541+F541</f>
        <v>0</v>
      </c>
      <c r="K541" s="435">
        <f t="shared" ref="K541:K546" si="65">D541*2+E541</f>
        <v>0</v>
      </c>
      <c r="L541" s="930"/>
      <c r="M541" s="931"/>
      <c r="N541" s="931"/>
      <c r="O541" s="932"/>
      <c r="Q541" s="664" t="s">
        <v>716</v>
      </c>
      <c r="R541" s="20"/>
      <c r="S541" s="10"/>
      <c r="T541" s="20"/>
      <c r="U541" s="20"/>
      <c r="V541" s="20"/>
      <c r="W541" s="20"/>
      <c r="X541" s="20"/>
      <c r="Y541" s="21"/>
    </row>
    <row r="542" spans="1:25" ht="16.5" customHeight="1" x14ac:dyDescent="0.2">
      <c r="A542" s="290" t="s">
        <v>521</v>
      </c>
      <c r="B542" s="54" t="s">
        <v>146</v>
      </c>
      <c r="C542" s="431"/>
      <c r="D542" s="431"/>
      <c r="E542" s="431"/>
      <c r="F542" s="431"/>
      <c r="G542" s="431"/>
      <c r="H542" s="431"/>
      <c r="I542" s="433"/>
      <c r="J542" s="435">
        <f t="shared" si="64"/>
        <v>0</v>
      </c>
      <c r="K542" s="435">
        <f t="shared" si="65"/>
        <v>0</v>
      </c>
      <c r="L542" s="930"/>
      <c r="M542" s="931"/>
      <c r="N542" s="931"/>
      <c r="O542" s="932"/>
      <c r="Q542" s="664" t="s">
        <v>543</v>
      </c>
      <c r="R542" s="20"/>
      <c r="S542" s="20"/>
      <c r="T542" s="10"/>
      <c r="U542" s="20"/>
      <c r="V542" s="20"/>
      <c r="W542" s="20"/>
      <c r="X542" s="20"/>
      <c r="Y542" s="21"/>
    </row>
    <row r="543" spans="1:25" ht="16.5" customHeight="1" x14ac:dyDescent="0.2">
      <c r="A543" s="290" t="s">
        <v>521</v>
      </c>
      <c r="B543" s="54" t="s">
        <v>147</v>
      </c>
      <c r="C543" s="431"/>
      <c r="D543" s="431"/>
      <c r="E543" s="431"/>
      <c r="F543" s="431"/>
      <c r="G543" s="431"/>
      <c r="H543" s="431"/>
      <c r="I543" s="433"/>
      <c r="J543" s="435">
        <f t="shared" si="64"/>
        <v>0</v>
      </c>
      <c r="K543" s="435">
        <f t="shared" si="65"/>
        <v>0</v>
      </c>
      <c r="L543" s="930"/>
      <c r="M543" s="931"/>
      <c r="N543" s="931"/>
      <c r="O543" s="932"/>
      <c r="Q543" s="664" t="s">
        <v>140</v>
      </c>
      <c r="R543" s="20"/>
      <c r="S543" s="20"/>
      <c r="T543" s="20"/>
      <c r="U543" s="10"/>
      <c r="V543" s="20"/>
      <c r="W543" s="20"/>
      <c r="X543" s="20"/>
      <c r="Y543" s="21"/>
    </row>
    <row r="544" spans="1:25" ht="16.5" customHeight="1" x14ac:dyDescent="0.2">
      <c r="A544" s="290" t="s">
        <v>521</v>
      </c>
      <c r="B544" s="54" t="s">
        <v>149</v>
      </c>
      <c r="C544" s="431"/>
      <c r="D544" s="431"/>
      <c r="E544" s="431"/>
      <c r="F544" s="431"/>
      <c r="G544" s="431"/>
      <c r="H544" s="431"/>
      <c r="I544" s="433"/>
      <c r="J544" s="435">
        <f t="shared" si="64"/>
        <v>0</v>
      </c>
      <c r="K544" s="435">
        <f t="shared" si="65"/>
        <v>0</v>
      </c>
      <c r="L544" s="930"/>
      <c r="M544" s="931"/>
      <c r="N544" s="931"/>
      <c r="O544" s="932"/>
      <c r="Q544" s="664" t="s">
        <v>142</v>
      </c>
      <c r="R544" s="20"/>
      <c r="S544" s="20"/>
      <c r="T544" s="20"/>
      <c r="U544" s="20" t="s">
        <v>532</v>
      </c>
      <c r="V544" s="10"/>
      <c r="W544" s="20"/>
      <c r="X544" s="20"/>
      <c r="Y544" s="21"/>
    </row>
    <row r="545" spans="1:33" ht="16.5" customHeight="1" x14ac:dyDescent="0.2">
      <c r="A545" s="290" t="s">
        <v>521</v>
      </c>
      <c r="B545" s="54" t="s">
        <v>1801</v>
      </c>
      <c r="C545" s="431"/>
      <c r="D545" s="431"/>
      <c r="E545" s="431"/>
      <c r="F545" s="431"/>
      <c r="G545" s="431"/>
      <c r="H545" s="431"/>
      <c r="I545" s="433"/>
      <c r="J545" s="435">
        <f t="shared" si="64"/>
        <v>0</v>
      </c>
      <c r="K545" s="435">
        <f t="shared" si="65"/>
        <v>0</v>
      </c>
      <c r="L545" s="930"/>
      <c r="M545" s="931"/>
      <c r="N545" s="931"/>
      <c r="O545" s="932"/>
      <c r="Q545" s="664" t="s">
        <v>1799</v>
      </c>
      <c r="R545" s="20"/>
      <c r="S545" s="20"/>
      <c r="T545" s="20"/>
      <c r="U545" s="20"/>
      <c r="V545" s="20"/>
      <c r="W545" s="10"/>
      <c r="X545" s="20"/>
      <c r="Y545" s="21"/>
    </row>
    <row r="546" spans="1:33" ht="16.5" customHeight="1" x14ac:dyDescent="0.2">
      <c r="A546" s="290" t="s">
        <v>521</v>
      </c>
      <c r="B546" s="54" t="s">
        <v>150</v>
      </c>
      <c r="C546" s="431"/>
      <c r="D546" s="431"/>
      <c r="E546" s="431"/>
      <c r="F546" s="431"/>
      <c r="G546" s="431"/>
      <c r="H546" s="431"/>
      <c r="I546" s="433"/>
      <c r="J546" s="435">
        <f t="shared" si="64"/>
        <v>0</v>
      </c>
      <c r="K546" s="435">
        <f t="shared" si="65"/>
        <v>0</v>
      </c>
      <c r="L546" s="930"/>
      <c r="M546" s="931"/>
      <c r="N546" s="931"/>
      <c r="O546" s="932"/>
      <c r="Q546" s="664" t="s">
        <v>143</v>
      </c>
      <c r="R546" s="20"/>
      <c r="S546" s="20"/>
      <c r="T546" s="20"/>
      <c r="U546" s="20"/>
      <c r="V546" s="20"/>
      <c r="W546" s="20" t="s">
        <v>532</v>
      </c>
      <c r="X546" s="10"/>
      <c r="Y546" s="21"/>
    </row>
    <row r="547" spans="1:33" ht="16.5" customHeight="1" thickBot="1" x14ac:dyDescent="0.25">
      <c r="A547" s="485" t="s">
        <v>521</v>
      </c>
      <c r="B547" s="55" t="s">
        <v>151</v>
      </c>
      <c r="C547" s="432"/>
      <c r="D547" s="432"/>
      <c r="E547" s="432"/>
      <c r="F547" s="432"/>
      <c r="G547" s="432"/>
      <c r="H547" s="432"/>
      <c r="I547" s="434"/>
      <c r="J547" s="435">
        <f>D547+E547+F547</f>
        <v>0</v>
      </c>
      <c r="K547" s="435">
        <f>D547*2+E547</f>
        <v>0</v>
      </c>
      <c r="L547" s="933"/>
      <c r="M547" s="934"/>
      <c r="N547" s="934"/>
      <c r="O547" s="935"/>
      <c r="Q547" s="665" t="s">
        <v>144</v>
      </c>
      <c r="R547" s="23"/>
      <c r="S547" s="23"/>
      <c r="T547" s="23"/>
      <c r="U547" s="23"/>
      <c r="V547" s="23"/>
      <c r="W547" s="23"/>
      <c r="X547" s="23"/>
      <c r="Y547" s="15"/>
    </row>
    <row r="548" spans="1:33" ht="16.5" customHeight="1" x14ac:dyDescent="0.2">
      <c r="C548" s="435">
        <v>0</v>
      </c>
      <c r="D548" s="435">
        <v>0</v>
      </c>
      <c r="E548" s="435">
        <v>0</v>
      </c>
      <c r="F548" s="435">
        <v>0</v>
      </c>
      <c r="G548" s="435">
        <v>0</v>
      </c>
      <c r="H548" s="435">
        <v>0</v>
      </c>
      <c r="I548" s="435">
        <v>0</v>
      </c>
      <c r="J548" s="435">
        <f>D548+E548+F548</f>
        <v>0</v>
      </c>
      <c r="K548" s="435">
        <f>D548*2+E548</f>
        <v>0</v>
      </c>
      <c r="L548" s="4" t="s">
        <v>532</v>
      </c>
    </row>
    <row r="549" spans="1:33" ht="16.5" customHeight="1" thickBot="1" x14ac:dyDescent="0.25"/>
    <row r="550" spans="1:33" ht="16.5" customHeight="1" x14ac:dyDescent="0.2">
      <c r="A550" s="1131" t="s">
        <v>491</v>
      </c>
      <c r="B550" s="1132"/>
      <c r="C550" s="1020" t="s">
        <v>1802</v>
      </c>
      <c r="D550" s="1021"/>
      <c r="E550" s="1021"/>
      <c r="F550" s="1021"/>
      <c r="G550" s="1021"/>
      <c r="H550" s="1021"/>
      <c r="I550" s="1022"/>
    </row>
    <row r="551" spans="1:33" ht="16.5" customHeight="1" thickBot="1" x14ac:dyDescent="0.25">
      <c r="A551" s="1133"/>
      <c r="B551" s="1134"/>
      <c r="C551" s="1023"/>
      <c r="D551" s="1024"/>
      <c r="E551" s="1024"/>
      <c r="F551" s="1024"/>
      <c r="G551" s="1024"/>
      <c r="H551" s="1024"/>
      <c r="I551" s="1025"/>
    </row>
    <row r="552" spans="1:33" ht="16.5" customHeight="1" thickBot="1" x14ac:dyDescent="0.25"/>
    <row r="553" spans="1:33" ht="16.5" customHeight="1" thickBot="1" x14ac:dyDescent="0.25">
      <c r="A553" s="1043" t="s">
        <v>395</v>
      </c>
      <c r="B553" s="1044"/>
      <c r="C553" s="1044"/>
      <c r="D553" s="1044"/>
      <c r="E553" s="1044"/>
      <c r="F553" s="1045"/>
      <c r="G553" s="1040" t="s">
        <v>1802</v>
      </c>
      <c r="H553" s="1041"/>
      <c r="I553" s="1042"/>
      <c r="L553" s="945" t="s">
        <v>495</v>
      </c>
      <c r="M553" s="946"/>
      <c r="N553" s="946"/>
      <c r="O553" s="947"/>
    </row>
    <row r="554" spans="1:33" ht="16.5" customHeight="1" thickBot="1" x14ac:dyDescent="0.25">
      <c r="A554" s="373" t="s">
        <v>496</v>
      </c>
      <c r="B554" s="227" t="s">
        <v>497</v>
      </c>
      <c r="C554" s="374" t="s">
        <v>498</v>
      </c>
      <c r="D554" s="374" t="s">
        <v>499</v>
      </c>
      <c r="E554" s="374" t="s">
        <v>500</v>
      </c>
      <c r="F554" s="374" t="s">
        <v>501</v>
      </c>
      <c r="G554" s="375" t="s">
        <v>502</v>
      </c>
      <c r="H554" s="375" t="s">
        <v>503</v>
      </c>
      <c r="I554" s="376" t="s">
        <v>504</v>
      </c>
      <c r="L554" s="1063"/>
      <c r="M554" s="1064"/>
      <c r="N554" s="1064"/>
      <c r="O554" s="1065"/>
      <c r="Q554" s="24" t="s">
        <v>1803</v>
      </c>
      <c r="R554" s="379" t="s">
        <v>152</v>
      </c>
      <c r="S554" s="379" t="s">
        <v>116</v>
      </c>
      <c r="T554" s="379" t="s">
        <v>117</v>
      </c>
      <c r="U554" s="379" t="s">
        <v>590</v>
      </c>
      <c r="V554" s="379" t="s">
        <v>861</v>
      </c>
      <c r="W554" s="379" t="s">
        <v>500</v>
      </c>
      <c r="X554" s="379" t="s">
        <v>1804</v>
      </c>
      <c r="Y554" s="379" t="s">
        <v>1805</v>
      </c>
      <c r="Z554" s="379" t="s">
        <v>158</v>
      </c>
      <c r="AA554" s="379" t="s">
        <v>756</v>
      </c>
      <c r="AB554" s="379" t="s">
        <v>610</v>
      </c>
      <c r="AC554" s="379" t="s">
        <v>757</v>
      </c>
      <c r="AD554" s="379" t="s">
        <v>49</v>
      </c>
      <c r="AE554" s="379" t="s">
        <v>1112</v>
      </c>
      <c r="AF554" s="379" t="s">
        <v>1688</v>
      </c>
      <c r="AG554" s="380" t="s">
        <v>153</v>
      </c>
    </row>
    <row r="555" spans="1:33" ht="16.5" customHeight="1" x14ac:dyDescent="0.2">
      <c r="A555" s="371">
        <v>1</v>
      </c>
      <c r="B555" s="126" t="s">
        <v>39</v>
      </c>
      <c r="C555" s="430"/>
      <c r="D555" s="430"/>
      <c r="E555" s="430"/>
      <c r="F555" s="430"/>
      <c r="G555" s="430"/>
      <c r="H555" s="430"/>
      <c r="I555" s="128"/>
      <c r="J555" s="435">
        <f t="shared" ref="J555:J617" si="66">D555+E555+F555</f>
        <v>0</v>
      </c>
      <c r="K555" s="435">
        <f t="shared" ref="K555:K617" si="67">D555*2+E555</f>
        <v>0</v>
      </c>
      <c r="L555" s="927" t="s">
        <v>2521</v>
      </c>
      <c r="M555" s="928"/>
      <c r="N555" s="928"/>
      <c r="O555" s="929"/>
      <c r="Q555" s="377" t="s">
        <v>152</v>
      </c>
      <c r="R555" s="10"/>
      <c r="S555" s="354"/>
      <c r="T555" s="354"/>
      <c r="U555" s="354"/>
      <c r="V555" s="354"/>
      <c r="W555" s="354"/>
      <c r="X555" s="354"/>
      <c r="Y555" s="354"/>
      <c r="Z555" s="354"/>
      <c r="AA555" s="354"/>
      <c r="AB555" s="354"/>
      <c r="AC555" s="354"/>
      <c r="AD555" s="354"/>
      <c r="AE555" s="354"/>
      <c r="AF555" s="354"/>
      <c r="AG555" s="356"/>
    </row>
    <row r="556" spans="1:33" ht="16.5" customHeight="1" x14ac:dyDescent="0.2">
      <c r="A556" s="370">
        <v>2</v>
      </c>
      <c r="B556" s="129" t="s">
        <v>1806</v>
      </c>
      <c r="C556" s="431"/>
      <c r="D556" s="431"/>
      <c r="E556" s="431"/>
      <c r="F556" s="431"/>
      <c r="G556" s="431"/>
      <c r="H556" s="431"/>
      <c r="I556" s="433"/>
      <c r="J556" s="435">
        <f t="shared" si="66"/>
        <v>0</v>
      </c>
      <c r="K556" s="435">
        <f t="shared" si="67"/>
        <v>0</v>
      </c>
      <c r="L556" s="930"/>
      <c r="M556" s="931"/>
      <c r="N556" s="931"/>
      <c r="O556" s="932"/>
      <c r="Q556" s="377" t="s">
        <v>116</v>
      </c>
      <c r="R556" s="354"/>
      <c r="S556" s="10"/>
      <c r="T556" s="354"/>
      <c r="U556" s="354"/>
      <c r="V556" s="354"/>
      <c r="W556" s="354"/>
      <c r="X556" s="354"/>
      <c r="Y556" s="354"/>
      <c r="Z556" s="354"/>
      <c r="AA556" s="354"/>
      <c r="AB556" s="354"/>
      <c r="AC556" s="354"/>
      <c r="AD556" s="354"/>
      <c r="AE556" s="354"/>
      <c r="AF556" s="354"/>
      <c r="AG556" s="356"/>
    </row>
    <row r="557" spans="1:33" ht="16.5" customHeight="1" x14ac:dyDescent="0.2">
      <c r="A557" s="370" t="s">
        <v>521</v>
      </c>
      <c r="B557" s="129" t="s">
        <v>1596</v>
      </c>
      <c r="C557" s="431"/>
      <c r="D557" s="431"/>
      <c r="E557" s="431"/>
      <c r="F557" s="431"/>
      <c r="G557" s="431"/>
      <c r="H557" s="431"/>
      <c r="I557" s="433"/>
      <c r="J557" s="435">
        <f>D557+E557+F557</f>
        <v>0</v>
      </c>
      <c r="K557" s="435">
        <f>D557*2+E557</f>
        <v>0</v>
      </c>
      <c r="L557" s="930"/>
      <c r="M557" s="931"/>
      <c r="N557" s="931"/>
      <c r="O557" s="932"/>
      <c r="Q557" s="377" t="s">
        <v>117</v>
      </c>
      <c r="R557" s="354"/>
      <c r="S557" s="354"/>
      <c r="T557" s="10"/>
      <c r="U557" s="20"/>
      <c r="V557" s="20"/>
      <c r="W557" s="20"/>
      <c r="X557" s="20"/>
      <c r="Y557" s="20"/>
      <c r="Z557" s="20"/>
      <c r="AA557" s="20"/>
      <c r="AB557" s="20"/>
      <c r="AC557" s="20"/>
      <c r="AD557" s="20"/>
      <c r="AE557" s="20"/>
      <c r="AF557" s="354"/>
      <c r="AG557" s="21"/>
    </row>
    <row r="558" spans="1:33" ht="16.5" customHeight="1" x14ac:dyDescent="0.2">
      <c r="A558" s="370" t="s">
        <v>521</v>
      </c>
      <c r="B558" s="129" t="s">
        <v>1807</v>
      </c>
      <c r="C558" s="431"/>
      <c r="D558" s="431"/>
      <c r="E558" s="431"/>
      <c r="F558" s="431"/>
      <c r="G558" s="431"/>
      <c r="H558" s="431"/>
      <c r="I558" s="433"/>
      <c r="J558" s="435">
        <f t="shared" si="66"/>
        <v>0</v>
      </c>
      <c r="K558" s="435">
        <f t="shared" si="67"/>
        <v>0</v>
      </c>
      <c r="L558" s="930"/>
      <c r="M558" s="931"/>
      <c r="N558" s="931"/>
      <c r="O558" s="932"/>
      <c r="Q558" s="377" t="s">
        <v>590</v>
      </c>
      <c r="R558" s="354"/>
      <c r="S558" s="354"/>
      <c r="T558" s="20"/>
      <c r="U558" s="10"/>
      <c r="V558" s="20"/>
      <c r="W558" s="20"/>
      <c r="X558" s="20"/>
      <c r="Y558" s="20"/>
      <c r="Z558" s="20"/>
      <c r="AA558" s="20"/>
      <c r="AB558" s="20"/>
      <c r="AC558" s="20"/>
      <c r="AD558" s="20"/>
      <c r="AE558" s="20"/>
      <c r="AF558" s="354"/>
      <c r="AG558" s="21"/>
    </row>
    <row r="559" spans="1:33" ht="16.5" customHeight="1" x14ac:dyDescent="0.2">
      <c r="A559" s="370" t="s">
        <v>521</v>
      </c>
      <c r="B559" s="129" t="s">
        <v>1555</v>
      </c>
      <c r="C559" s="431"/>
      <c r="D559" s="431"/>
      <c r="E559" s="431"/>
      <c r="F559" s="431"/>
      <c r="G559" s="431"/>
      <c r="H559" s="431"/>
      <c r="I559" s="433"/>
      <c r="J559" s="435">
        <f t="shared" si="66"/>
        <v>0</v>
      </c>
      <c r="K559" s="435">
        <f t="shared" si="67"/>
        <v>0</v>
      </c>
      <c r="L559" s="930"/>
      <c r="M559" s="931"/>
      <c r="N559" s="931"/>
      <c r="O559" s="932"/>
      <c r="Q559" s="377" t="s">
        <v>861</v>
      </c>
      <c r="R559" s="354"/>
      <c r="S559" s="354"/>
      <c r="T559" s="20"/>
      <c r="U559" s="20" t="s">
        <v>532</v>
      </c>
      <c r="V559" s="10"/>
      <c r="W559" s="20"/>
      <c r="X559" s="20"/>
      <c r="Y559" s="20"/>
      <c r="Z559" s="20"/>
      <c r="AA559" s="20"/>
      <c r="AB559" s="20"/>
      <c r="AC559" s="20"/>
      <c r="AD559" s="20"/>
      <c r="AE559" s="20"/>
      <c r="AF559" s="354"/>
      <c r="AG559" s="21"/>
    </row>
    <row r="560" spans="1:33" ht="16.5" customHeight="1" x14ac:dyDescent="0.2">
      <c r="A560" s="370" t="s">
        <v>521</v>
      </c>
      <c r="B560" s="129" t="s">
        <v>1659</v>
      </c>
      <c r="C560" s="431"/>
      <c r="D560" s="431"/>
      <c r="E560" s="431"/>
      <c r="F560" s="431"/>
      <c r="G560" s="431"/>
      <c r="H560" s="431"/>
      <c r="I560" s="433"/>
      <c r="J560" s="435">
        <f t="shared" si="66"/>
        <v>0</v>
      </c>
      <c r="K560" s="435">
        <f t="shared" si="67"/>
        <v>0</v>
      </c>
      <c r="L560" s="930"/>
      <c r="M560" s="931"/>
      <c r="N560" s="931"/>
      <c r="O560" s="932"/>
      <c r="Q560" s="377" t="s">
        <v>500</v>
      </c>
      <c r="R560" s="354"/>
      <c r="S560" s="354"/>
      <c r="T560" s="20"/>
      <c r="U560" s="20"/>
      <c r="V560" s="20"/>
      <c r="W560" s="10"/>
      <c r="X560" s="20"/>
      <c r="Y560" s="20"/>
      <c r="Z560" s="20"/>
      <c r="AA560" s="20"/>
      <c r="AB560" s="20"/>
      <c r="AC560" s="20"/>
      <c r="AD560" s="20"/>
      <c r="AE560" s="20"/>
      <c r="AF560" s="354"/>
      <c r="AG560" s="21"/>
    </row>
    <row r="561" spans="1:36" ht="16.5" customHeight="1" x14ac:dyDescent="0.2">
      <c r="A561" s="370" t="s">
        <v>521</v>
      </c>
      <c r="B561" s="129" t="s">
        <v>1294</v>
      </c>
      <c r="C561" s="431"/>
      <c r="D561" s="431"/>
      <c r="E561" s="431"/>
      <c r="F561" s="431"/>
      <c r="G561" s="431"/>
      <c r="H561" s="431"/>
      <c r="I561" s="433"/>
      <c r="J561" s="435">
        <f t="shared" si="66"/>
        <v>0</v>
      </c>
      <c r="K561" s="435">
        <f t="shared" si="67"/>
        <v>0</v>
      </c>
      <c r="L561" s="930"/>
      <c r="M561" s="931"/>
      <c r="N561" s="931"/>
      <c r="O561" s="932"/>
      <c r="Q561" s="377" t="s">
        <v>1804</v>
      </c>
      <c r="R561" s="354"/>
      <c r="S561" s="354"/>
      <c r="T561" s="20"/>
      <c r="U561" s="20"/>
      <c r="V561" s="20"/>
      <c r="W561" s="20" t="s">
        <v>532</v>
      </c>
      <c r="X561" s="10"/>
      <c r="Y561" s="20"/>
      <c r="Z561" s="20"/>
      <c r="AA561" s="20"/>
      <c r="AB561" s="20"/>
      <c r="AC561" s="20"/>
      <c r="AD561" s="20"/>
      <c r="AE561" s="20"/>
      <c r="AF561" s="354"/>
      <c r="AG561" s="21"/>
    </row>
    <row r="562" spans="1:36" ht="16.5" customHeight="1" x14ac:dyDescent="0.2">
      <c r="A562" s="370" t="s">
        <v>521</v>
      </c>
      <c r="B562" s="129" t="s">
        <v>1808</v>
      </c>
      <c r="C562" s="431"/>
      <c r="D562" s="431"/>
      <c r="E562" s="431"/>
      <c r="F562" s="431"/>
      <c r="G562" s="431"/>
      <c r="H562" s="431"/>
      <c r="I562" s="433"/>
      <c r="J562" s="435">
        <f t="shared" si="66"/>
        <v>0</v>
      </c>
      <c r="K562" s="435">
        <f t="shared" si="67"/>
        <v>0</v>
      </c>
      <c r="L562" s="930"/>
      <c r="M562" s="931"/>
      <c r="N562" s="931"/>
      <c r="O562" s="932"/>
      <c r="Q562" s="377" t="s">
        <v>1805</v>
      </c>
      <c r="R562" s="354"/>
      <c r="S562" s="354"/>
      <c r="T562" s="20"/>
      <c r="U562" s="20"/>
      <c r="V562" s="20"/>
      <c r="W562" s="20"/>
      <c r="X562" s="20"/>
      <c r="Y562" s="10"/>
      <c r="Z562" s="20"/>
      <c r="AA562" s="20"/>
      <c r="AB562" s="20"/>
      <c r="AC562" s="20"/>
      <c r="AD562" s="20"/>
      <c r="AE562" s="20"/>
      <c r="AF562" s="354"/>
      <c r="AG562" s="21"/>
    </row>
    <row r="563" spans="1:36" ht="16.5" customHeight="1" x14ac:dyDescent="0.2">
      <c r="A563" s="370" t="s">
        <v>521</v>
      </c>
      <c r="B563" s="129" t="s">
        <v>760</v>
      </c>
      <c r="C563" s="431"/>
      <c r="D563" s="431"/>
      <c r="E563" s="431"/>
      <c r="F563" s="431"/>
      <c r="G563" s="431"/>
      <c r="H563" s="431"/>
      <c r="I563" s="433"/>
      <c r="J563" s="435">
        <f t="shared" si="66"/>
        <v>0</v>
      </c>
      <c r="K563" s="435">
        <f t="shared" si="67"/>
        <v>0</v>
      </c>
      <c r="L563" s="930"/>
      <c r="M563" s="931"/>
      <c r="N563" s="931"/>
      <c r="O563" s="932"/>
      <c r="Q563" s="377" t="s">
        <v>158</v>
      </c>
      <c r="R563" s="354"/>
      <c r="S563" s="354"/>
      <c r="T563" s="20"/>
      <c r="U563" s="20"/>
      <c r="V563" s="20"/>
      <c r="W563" s="20"/>
      <c r="X563" s="20"/>
      <c r="Y563" s="20"/>
      <c r="Z563" s="10"/>
      <c r="AA563" s="20"/>
      <c r="AB563" s="20"/>
      <c r="AC563" s="20"/>
      <c r="AD563" s="20"/>
      <c r="AE563" s="20"/>
      <c r="AF563" s="354"/>
      <c r="AG563" s="21"/>
    </row>
    <row r="564" spans="1:36" ht="16.5" customHeight="1" x14ac:dyDescent="0.2">
      <c r="A564" s="370" t="s">
        <v>521</v>
      </c>
      <c r="B564" s="129" t="s">
        <v>761</v>
      </c>
      <c r="C564" s="431"/>
      <c r="D564" s="431"/>
      <c r="E564" s="431"/>
      <c r="F564" s="431"/>
      <c r="G564" s="431"/>
      <c r="H564" s="431"/>
      <c r="I564" s="433"/>
      <c r="J564" s="435">
        <f t="shared" si="66"/>
        <v>0</v>
      </c>
      <c r="K564" s="435">
        <f t="shared" si="67"/>
        <v>0</v>
      </c>
      <c r="L564" s="930"/>
      <c r="M564" s="931"/>
      <c r="N564" s="931"/>
      <c r="O564" s="932"/>
      <c r="Q564" s="377" t="s">
        <v>756</v>
      </c>
      <c r="R564" s="354"/>
      <c r="S564" s="354"/>
      <c r="T564" s="20"/>
      <c r="U564" s="20"/>
      <c r="V564" s="20"/>
      <c r="W564" s="20"/>
      <c r="X564" s="20"/>
      <c r="Y564" s="20"/>
      <c r="Z564" s="20"/>
      <c r="AA564" s="10"/>
      <c r="AB564" s="20"/>
      <c r="AC564" s="20"/>
      <c r="AD564" s="20"/>
      <c r="AE564" s="20"/>
      <c r="AF564" s="354"/>
      <c r="AG564" s="21"/>
    </row>
    <row r="565" spans="1:36" ht="16.5" customHeight="1" x14ac:dyDescent="0.2">
      <c r="A565" s="370" t="s">
        <v>521</v>
      </c>
      <c r="B565" s="129" t="s">
        <v>762</v>
      </c>
      <c r="C565" s="431"/>
      <c r="D565" s="431"/>
      <c r="E565" s="431"/>
      <c r="F565" s="431"/>
      <c r="G565" s="431"/>
      <c r="H565" s="431"/>
      <c r="I565" s="433"/>
      <c r="J565" s="435">
        <f t="shared" si="66"/>
        <v>0</v>
      </c>
      <c r="K565" s="435">
        <f t="shared" si="67"/>
        <v>0</v>
      </c>
      <c r="L565" s="930"/>
      <c r="M565" s="931"/>
      <c r="N565" s="931"/>
      <c r="O565" s="932"/>
      <c r="Q565" s="377" t="s">
        <v>610</v>
      </c>
      <c r="R565" s="354"/>
      <c r="S565" s="354"/>
      <c r="T565" s="20"/>
      <c r="U565" s="20"/>
      <c r="V565" s="20"/>
      <c r="W565" s="20"/>
      <c r="X565" s="20"/>
      <c r="Y565" s="20"/>
      <c r="Z565" s="20"/>
      <c r="AA565" s="20" t="s">
        <v>532</v>
      </c>
      <c r="AB565" s="10"/>
      <c r="AC565" s="20"/>
      <c r="AD565" s="20"/>
      <c r="AE565" s="20"/>
      <c r="AF565" s="354"/>
      <c r="AG565" s="21"/>
    </row>
    <row r="566" spans="1:36" ht="16.5" customHeight="1" x14ac:dyDescent="0.2">
      <c r="A566" s="370" t="s">
        <v>521</v>
      </c>
      <c r="B566" s="129" t="s">
        <v>52</v>
      </c>
      <c r="C566" s="431"/>
      <c r="D566" s="431"/>
      <c r="E566" s="431"/>
      <c r="F566" s="431"/>
      <c r="G566" s="431"/>
      <c r="H566" s="431"/>
      <c r="I566" s="433"/>
      <c r="J566" s="435">
        <f t="shared" si="66"/>
        <v>0</v>
      </c>
      <c r="K566" s="435">
        <f t="shared" si="67"/>
        <v>0</v>
      </c>
      <c r="L566" s="930"/>
      <c r="M566" s="931"/>
      <c r="N566" s="931"/>
      <c r="O566" s="932"/>
      <c r="Q566" s="377" t="s">
        <v>757</v>
      </c>
      <c r="R566" s="354"/>
      <c r="S566" s="354"/>
      <c r="T566" s="20"/>
      <c r="U566" s="20"/>
      <c r="V566" s="20"/>
      <c r="W566" s="20"/>
      <c r="X566" s="20"/>
      <c r="Y566" s="20"/>
      <c r="Z566" s="20"/>
      <c r="AA566" s="20"/>
      <c r="AB566" s="20"/>
      <c r="AC566" s="10"/>
      <c r="AD566" s="20"/>
      <c r="AE566" s="20"/>
      <c r="AF566" s="354"/>
      <c r="AG566" s="21"/>
    </row>
    <row r="567" spans="1:36" ht="16.5" customHeight="1" x14ac:dyDescent="0.2">
      <c r="A567" s="370" t="s">
        <v>521</v>
      </c>
      <c r="B567" s="129" t="s">
        <v>1809</v>
      </c>
      <c r="C567" s="431"/>
      <c r="D567" s="431"/>
      <c r="E567" s="431"/>
      <c r="F567" s="431"/>
      <c r="G567" s="431"/>
      <c r="H567" s="431"/>
      <c r="I567" s="433"/>
      <c r="J567" s="435">
        <f t="shared" si="66"/>
        <v>0</v>
      </c>
      <c r="K567" s="435">
        <f t="shared" si="67"/>
        <v>0</v>
      </c>
      <c r="L567" s="930" t="s">
        <v>528</v>
      </c>
      <c r="M567" s="931"/>
      <c r="N567" s="931"/>
      <c r="O567" s="932"/>
      <c r="Q567" s="377" t="s">
        <v>49</v>
      </c>
      <c r="R567" s="354"/>
      <c r="S567" s="354"/>
      <c r="T567" s="20"/>
      <c r="U567" s="20"/>
      <c r="V567" s="20"/>
      <c r="W567" s="20"/>
      <c r="X567" s="20"/>
      <c r="Y567" s="20"/>
      <c r="Z567" s="20"/>
      <c r="AA567" s="20"/>
      <c r="AB567" s="20"/>
      <c r="AC567" s="20" t="s">
        <v>532</v>
      </c>
      <c r="AD567" s="10"/>
      <c r="AE567" s="20"/>
      <c r="AF567" s="354"/>
      <c r="AG567" s="21"/>
    </row>
    <row r="568" spans="1:36" ht="16.5" customHeight="1" x14ac:dyDescent="0.2">
      <c r="A568" s="370" t="s">
        <v>533</v>
      </c>
      <c r="B568" s="129" t="s">
        <v>1810</v>
      </c>
      <c r="C568" s="431">
        <v>0</v>
      </c>
      <c r="D568" s="431">
        <v>0</v>
      </c>
      <c r="E568" s="431">
        <v>0</v>
      </c>
      <c r="F568" s="431">
        <v>0</v>
      </c>
      <c r="G568" s="431">
        <v>0</v>
      </c>
      <c r="H568" s="431">
        <v>0</v>
      </c>
      <c r="I568" s="433">
        <v>0</v>
      </c>
      <c r="J568" s="435">
        <f t="shared" si="66"/>
        <v>0</v>
      </c>
      <c r="K568" s="435">
        <f t="shared" si="67"/>
        <v>0</v>
      </c>
      <c r="L568" s="930"/>
      <c r="M568" s="931"/>
      <c r="N568" s="931"/>
      <c r="O568" s="932"/>
      <c r="Q568" s="377" t="s">
        <v>1112</v>
      </c>
      <c r="R568" s="354"/>
      <c r="S568" s="354"/>
      <c r="T568" s="20"/>
      <c r="U568" s="20"/>
      <c r="V568" s="20"/>
      <c r="W568" s="20"/>
      <c r="X568" s="20"/>
      <c r="Y568" s="20"/>
      <c r="Z568" s="20"/>
      <c r="AA568" s="20"/>
      <c r="AB568" s="20"/>
      <c r="AC568" s="20"/>
      <c r="AD568" s="20"/>
      <c r="AE568" s="10"/>
      <c r="AF568" s="354"/>
      <c r="AG568" s="21"/>
    </row>
    <row r="569" spans="1:36" ht="16.5" customHeight="1" x14ac:dyDescent="0.2">
      <c r="A569" s="370" t="s">
        <v>533</v>
      </c>
      <c r="B569" s="129" t="s">
        <v>1759</v>
      </c>
      <c r="C569" s="431">
        <v>0</v>
      </c>
      <c r="D569" s="431">
        <v>0</v>
      </c>
      <c r="E569" s="431">
        <v>0</v>
      </c>
      <c r="F569" s="431">
        <v>0</v>
      </c>
      <c r="G569" s="431">
        <v>0</v>
      </c>
      <c r="H569" s="431">
        <v>0</v>
      </c>
      <c r="I569" s="433">
        <v>0</v>
      </c>
      <c r="J569" s="435">
        <f t="shared" si="66"/>
        <v>0</v>
      </c>
      <c r="K569" s="435">
        <f t="shared" si="67"/>
        <v>0</v>
      </c>
      <c r="L569" s="930"/>
      <c r="M569" s="931"/>
      <c r="N569" s="931"/>
      <c r="O569" s="932"/>
      <c r="Q569" s="377" t="s">
        <v>1688</v>
      </c>
      <c r="R569" s="354"/>
      <c r="S569" s="354"/>
      <c r="T569" s="354"/>
      <c r="U569" s="354"/>
      <c r="V569" s="354"/>
      <c r="W569" s="354"/>
      <c r="X569" s="354"/>
      <c r="Y569" s="354"/>
      <c r="Z569" s="354"/>
      <c r="AA569" s="354"/>
      <c r="AB569" s="354"/>
      <c r="AC569" s="354"/>
      <c r="AD569" s="354"/>
      <c r="AE569" s="354" t="s">
        <v>532</v>
      </c>
      <c r="AF569" s="10"/>
      <c r="AG569" s="356"/>
    </row>
    <row r="570" spans="1:36" ht="16.5" customHeight="1" thickBot="1" x14ac:dyDescent="0.25">
      <c r="A570" s="372" t="s">
        <v>533</v>
      </c>
      <c r="B570" s="130" t="s">
        <v>1811</v>
      </c>
      <c r="C570" s="432">
        <v>0</v>
      </c>
      <c r="D570" s="432">
        <v>0</v>
      </c>
      <c r="E570" s="432">
        <v>0</v>
      </c>
      <c r="F570" s="432">
        <v>0</v>
      </c>
      <c r="G570" s="432">
        <v>0</v>
      </c>
      <c r="H570" s="432">
        <v>0</v>
      </c>
      <c r="I570" s="434">
        <v>0</v>
      </c>
      <c r="J570" s="435">
        <f t="shared" si="66"/>
        <v>0</v>
      </c>
      <c r="K570" s="435">
        <f t="shared" si="67"/>
        <v>0</v>
      </c>
      <c r="L570" s="933"/>
      <c r="M570" s="934"/>
      <c r="N570" s="934"/>
      <c r="O570" s="935"/>
      <c r="Q570" s="378" t="s">
        <v>153</v>
      </c>
      <c r="R570" s="355"/>
      <c r="S570" s="355"/>
      <c r="T570" s="23"/>
      <c r="U570" s="23"/>
      <c r="V570" s="23"/>
      <c r="W570" s="23"/>
      <c r="X570" s="23"/>
      <c r="Y570" s="23"/>
      <c r="Z570" s="23"/>
      <c r="AA570" s="23"/>
      <c r="AB570" s="23"/>
      <c r="AC570" s="23"/>
      <c r="AD570" s="23"/>
      <c r="AE570" s="23"/>
      <c r="AF570" s="355"/>
      <c r="AG570" s="15"/>
    </row>
    <row r="571" spans="1:36" ht="16.5" customHeight="1" x14ac:dyDescent="0.2">
      <c r="C571" s="435">
        <f t="shared" ref="C571:I571" si="68">SUM(C553:C570)</f>
        <v>0</v>
      </c>
      <c r="D571" s="435">
        <f t="shared" si="68"/>
        <v>0</v>
      </c>
      <c r="E571" s="435">
        <f t="shared" si="68"/>
        <v>0</v>
      </c>
      <c r="F571" s="435">
        <f t="shared" si="68"/>
        <v>0</v>
      </c>
      <c r="G571" s="435">
        <f t="shared" si="68"/>
        <v>0</v>
      </c>
      <c r="H571" s="435">
        <f t="shared" si="68"/>
        <v>0</v>
      </c>
      <c r="I571" s="435">
        <f t="shared" si="68"/>
        <v>0</v>
      </c>
      <c r="J571" s="435">
        <f t="shared" si="66"/>
        <v>0</v>
      </c>
      <c r="K571" s="435">
        <f t="shared" si="67"/>
        <v>0</v>
      </c>
    </row>
    <row r="572" spans="1:36" ht="16.5" customHeight="1" thickBot="1" x14ac:dyDescent="0.25"/>
    <row r="573" spans="1:36" ht="16.5" customHeight="1" thickBot="1" x14ac:dyDescent="0.25">
      <c r="A573" s="1043" t="s">
        <v>1573</v>
      </c>
      <c r="B573" s="1044"/>
      <c r="C573" s="1044"/>
      <c r="D573" s="1044"/>
      <c r="E573" s="1044"/>
      <c r="F573" s="1045"/>
      <c r="G573" s="1040" t="s">
        <v>1802</v>
      </c>
      <c r="H573" s="1041"/>
      <c r="I573" s="1042"/>
      <c r="L573" s="945" t="s">
        <v>495</v>
      </c>
      <c r="M573" s="946"/>
      <c r="N573" s="946"/>
      <c r="O573" s="947"/>
    </row>
    <row r="574" spans="1:36" ht="16.5" customHeight="1" thickBot="1" x14ac:dyDescent="0.25">
      <c r="A574" s="373" t="s">
        <v>496</v>
      </c>
      <c r="B574" s="227" t="s">
        <v>497</v>
      </c>
      <c r="C574" s="374" t="s">
        <v>498</v>
      </c>
      <c r="D574" s="374" t="s">
        <v>499</v>
      </c>
      <c r="E574" s="374" t="s">
        <v>500</v>
      </c>
      <c r="F574" s="374" t="s">
        <v>501</v>
      </c>
      <c r="G574" s="375" t="s">
        <v>502</v>
      </c>
      <c r="H574" s="375" t="s">
        <v>503</v>
      </c>
      <c r="I574" s="376" t="s">
        <v>504</v>
      </c>
      <c r="L574" s="1063"/>
      <c r="M574" s="1064"/>
      <c r="N574" s="1064"/>
      <c r="O574" s="1065"/>
      <c r="Q574" s="24" t="s">
        <v>1803</v>
      </c>
      <c r="R574" s="379" t="s">
        <v>1812</v>
      </c>
      <c r="S574" s="379" t="s">
        <v>541</v>
      </c>
      <c r="T574" s="379" t="s">
        <v>1590</v>
      </c>
      <c r="U574" s="379" t="s">
        <v>1813</v>
      </c>
      <c r="V574" s="379" t="s">
        <v>564</v>
      </c>
      <c r="W574" s="379" t="s">
        <v>901</v>
      </c>
      <c r="X574" s="379" t="s">
        <v>1814</v>
      </c>
      <c r="Y574" s="379" t="s">
        <v>607</v>
      </c>
      <c r="Z574" s="379" t="s">
        <v>1815</v>
      </c>
      <c r="AA574" s="379" t="s">
        <v>139</v>
      </c>
      <c r="AB574" s="379" t="s">
        <v>1816</v>
      </c>
      <c r="AC574" s="379" t="s">
        <v>59</v>
      </c>
      <c r="AD574" s="379" t="s">
        <v>141</v>
      </c>
      <c r="AE574" s="379" t="s">
        <v>812</v>
      </c>
      <c r="AF574" s="379" t="s">
        <v>1745</v>
      </c>
      <c r="AG574" s="379" t="s">
        <v>955</v>
      </c>
      <c r="AH574" s="379" t="s">
        <v>1214</v>
      </c>
      <c r="AI574" s="379" t="s">
        <v>813</v>
      </c>
      <c r="AJ574" s="380" t="s">
        <v>1306</v>
      </c>
    </row>
    <row r="575" spans="1:36" ht="16.5" customHeight="1" x14ac:dyDescent="0.2">
      <c r="A575" s="371">
        <v>1</v>
      </c>
      <c r="B575" s="126" t="s">
        <v>1817</v>
      </c>
      <c r="C575" s="430"/>
      <c r="D575" s="430"/>
      <c r="E575" s="430"/>
      <c r="F575" s="430"/>
      <c r="G575" s="430"/>
      <c r="H575" s="430"/>
      <c r="I575" s="128"/>
      <c r="J575" s="435">
        <f t="shared" si="66"/>
        <v>0</v>
      </c>
      <c r="K575" s="435">
        <f t="shared" si="67"/>
        <v>0</v>
      </c>
      <c r="L575" s="927" t="s">
        <v>1818</v>
      </c>
      <c r="M575" s="928"/>
      <c r="N575" s="928"/>
      <c r="O575" s="929"/>
      <c r="Q575" s="377" t="s">
        <v>1812</v>
      </c>
      <c r="R575" s="10"/>
      <c r="S575" s="20"/>
      <c r="T575" s="20"/>
      <c r="U575" s="20"/>
      <c r="V575" s="20"/>
      <c r="W575" s="20"/>
      <c r="X575" s="20"/>
      <c r="Y575" s="354"/>
      <c r="Z575" s="20"/>
      <c r="AA575" s="20"/>
      <c r="AB575" s="20"/>
      <c r="AC575" s="20"/>
      <c r="AD575" s="20"/>
      <c r="AE575" s="20"/>
      <c r="AF575" s="20"/>
      <c r="AG575" s="20"/>
      <c r="AH575" s="20"/>
      <c r="AI575" s="20"/>
      <c r="AJ575" s="21"/>
    </row>
    <row r="576" spans="1:36" ht="16.5" customHeight="1" x14ac:dyDescent="0.2">
      <c r="A576" s="370">
        <v>2</v>
      </c>
      <c r="B576" s="129" t="s">
        <v>1819</v>
      </c>
      <c r="C576" s="431"/>
      <c r="D576" s="431"/>
      <c r="E576" s="431"/>
      <c r="F576" s="431"/>
      <c r="G576" s="431"/>
      <c r="H576" s="431"/>
      <c r="I576" s="433"/>
      <c r="J576" s="435">
        <f t="shared" si="66"/>
        <v>0</v>
      </c>
      <c r="K576" s="435">
        <f t="shared" si="67"/>
        <v>0</v>
      </c>
      <c r="L576" s="930"/>
      <c r="M576" s="931"/>
      <c r="N576" s="931"/>
      <c r="O576" s="932"/>
      <c r="Q576" s="377" t="s">
        <v>541</v>
      </c>
      <c r="R576" s="20"/>
      <c r="S576" s="10"/>
      <c r="T576" s="20"/>
      <c r="U576" s="20"/>
      <c r="V576" s="20"/>
      <c r="W576" s="20"/>
      <c r="X576" s="20"/>
      <c r="Y576" s="354"/>
      <c r="Z576" s="20"/>
      <c r="AA576" s="20"/>
      <c r="AB576" s="20"/>
      <c r="AC576" s="20"/>
      <c r="AD576" s="20"/>
      <c r="AE576" s="20"/>
      <c r="AF576" s="20"/>
      <c r="AG576" s="20"/>
      <c r="AH576" s="20"/>
      <c r="AI576" s="20"/>
      <c r="AJ576" s="21"/>
    </row>
    <row r="577" spans="1:36" ht="16.5" customHeight="1" x14ac:dyDescent="0.2">
      <c r="A577" s="370" t="s">
        <v>393</v>
      </c>
      <c r="B577" s="129" t="s">
        <v>1820</v>
      </c>
      <c r="C577" s="431"/>
      <c r="D577" s="431"/>
      <c r="E577" s="431"/>
      <c r="F577" s="431"/>
      <c r="G577" s="431"/>
      <c r="H577" s="431"/>
      <c r="I577" s="433"/>
      <c r="J577" s="435">
        <f t="shared" si="66"/>
        <v>0</v>
      </c>
      <c r="K577" s="435">
        <f t="shared" si="67"/>
        <v>0</v>
      </c>
      <c r="L577" s="930"/>
      <c r="M577" s="931"/>
      <c r="N577" s="931"/>
      <c r="O577" s="932"/>
      <c r="Q577" s="377" t="s">
        <v>1590</v>
      </c>
      <c r="R577" s="20"/>
      <c r="S577" s="20" t="s">
        <v>532</v>
      </c>
      <c r="T577" s="10"/>
      <c r="U577" s="20"/>
      <c r="V577" s="20"/>
      <c r="W577" s="20"/>
      <c r="X577" s="20"/>
      <c r="Y577" s="354"/>
      <c r="Z577" s="20"/>
      <c r="AA577" s="20"/>
      <c r="AB577" s="20"/>
      <c r="AC577" s="20"/>
      <c r="AD577" s="20"/>
      <c r="AE577" s="20"/>
      <c r="AF577" s="20"/>
      <c r="AG577" s="20"/>
      <c r="AH577" s="20"/>
      <c r="AI577" s="20"/>
      <c r="AJ577" s="21"/>
    </row>
    <row r="578" spans="1:36" ht="16.5" customHeight="1" x14ac:dyDescent="0.2">
      <c r="A578" s="370" t="s">
        <v>393</v>
      </c>
      <c r="B578" s="129" t="s">
        <v>164</v>
      </c>
      <c r="C578" s="431"/>
      <c r="D578" s="431"/>
      <c r="E578" s="431"/>
      <c r="F578" s="431"/>
      <c r="G578" s="431"/>
      <c r="H578" s="431"/>
      <c r="I578" s="433"/>
      <c r="J578" s="435">
        <f t="shared" si="66"/>
        <v>0</v>
      </c>
      <c r="K578" s="435">
        <f t="shared" si="67"/>
        <v>0</v>
      </c>
      <c r="L578" s="930"/>
      <c r="M578" s="931"/>
      <c r="N578" s="931"/>
      <c r="O578" s="932"/>
      <c r="Q578" s="377" t="s">
        <v>1813</v>
      </c>
      <c r="R578" s="20"/>
      <c r="S578" s="20"/>
      <c r="T578" s="20"/>
      <c r="U578" s="10"/>
      <c r="V578" s="20"/>
      <c r="W578" s="20"/>
      <c r="X578" s="20"/>
      <c r="Y578" s="354"/>
      <c r="Z578" s="20"/>
      <c r="AA578" s="20"/>
      <c r="AB578" s="20"/>
      <c r="AC578" s="20"/>
      <c r="AD578" s="20"/>
      <c r="AE578" s="20"/>
      <c r="AF578" s="20"/>
      <c r="AG578" s="20"/>
      <c r="AH578" s="20"/>
      <c r="AI578" s="20"/>
      <c r="AJ578" s="21"/>
    </row>
    <row r="579" spans="1:36" ht="16.5" customHeight="1" x14ac:dyDescent="0.2">
      <c r="A579" s="370" t="s">
        <v>393</v>
      </c>
      <c r="B579" s="129" t="s">
        <v>165</v>
      </c>
      <c r="C579" s="431"/>
      <c r="D579" s="431"/>
      <c r="E579" s="431"/>
      <c r="F579" s="431"/>
      <c r="G579" s="431"/>
      <c r="H579" s="431"/>
      <c r="I579" s="433"/>
      <c r="J579" s="435">
        <f t="shared" si="66"/>
        <v>0</v>
      </c>
      <c r="K579" s="435">
        <f t="shared" si="67"/>
        <v>0</v>
      </c>
      <c r="L579" s="930"/>
      <c r="M579" s="931"/>
      <c r="N579" s="931"/>
      <c r="O579" s="932"/>
      <c r="Q579" s="377" t="s">
        <v>564</v>
      </c>
      <c r="R579" s="20"/>
      <c r="S579" s="20"/>
      <c r="T579" s="20"/>
      <c r="U579" s="20" t="s">
        <v>532</v>
      </c>
      <c r="V579" s="10"/>
      <c r="W579" s="20"/>
      <c r="X579" s="20"/>
      <c r="Y579" s="354"/>
      <c r="Z579" s="20"/>
      <c r="AA579" s="20"/>
      <c r="AB579" s="20"/>
      <c r="AC579" s="20"/>
      <c r="AD579" s="20"/>
      <c r="AE579" s="20"/>
      <c r="AF579" s="20"/>
      <c r="AG579" s="20"/>
      <c r="AH579" s="20"/>
      <c r="AI579" s="20"/>
      <c r="AJ579" s="21"/>
    </row>
    <row r="580" spans="1:36" ht="16.5" customHeight="1" x14ac:dyDescent="0.2">
      <c r="A580" s="370" t="s">
        <v>393</v>
      </c>
      <c r="B580" s="129" t="s">
        <v>1821</v>
      </c>
      <c r="C580" s="431"/>
      <c r="D580" s="431"/>
      <c r="E580" s="431"/>
      <c r="F580" s="431"/>
      <c r="G580" s="431"/>
      <c r="H580" s="431"/>
      <c r="I580" s="433"/>
      <c r="J580" s="435">
        <f t="shared" si="66"/>
        <v>0</v>
      </c>
      <c r="K580" s="435">
        <f t="shared" si="67"/>
        <v>0</v>
      </c>
      <c r="L580" s="930"/>
      <c r="M580" s="931"/>
      <c r="N580" s="931"/>
      <c r="O580" s="932"/>
      <c r="Q580" s="377" t="s">
        <v>901</v>
      </c>
      <c r="R580" s="20"/>
      <c r="S580" s="20"/>
      <c r="T580" s="20"/>
      <c r="U580" s="20"/>
      <c r="V580" s="20"/>
      <c r="W580" s="10"/>
      <c r="X580" s="20"/>
      <c r="Y580" s="354"/>
      <c r="Z580" s="20"/>
      <c r="AA580" s="20"/>
      <c r="AB580" s="20"/>
      <c r="AC580" s="20"/>
      <c r="AD580" s="20"/>
      <c r="AE580" s="20"/>
      <c r="AF580" s="20"/>
      <c r="AG580" s="20"/>
      <c r="AH580" s="20"/>
      <c r="AI580" s="20"/>
      <c r="AJ580" s="21"/>
    </row>
    <row r="581" spans="1:36" ht="16.5" customHeight="1" x14ac:dyDescent="0.2">
      <c r="A581" s="370" t="s">
        <v>393</v>
      </c>
      <c r="B581" s="129" t="s">
        <v>1822</v>
      </c>
      <c r="C581" s="431"/>
      <c r="D581" s="431"/>
      <c r="E581" s="431"/>
      <c r="F581" s="431"/>
      <c r="G581" s="431"/>
      <c r="H581" s="431"/>
      <c r="I581" s="433"/>
      <c r="J581" s="435">
        <f t="shared" si="66"/>
        <v>0</v>
      </c>
      <c r="K581" s="435">
        <f t="shared" si="67"/>
        <v>0</v>
      </c>
      <c r="L581" s="930"/>
      <c r="M581" s="931"/>
      <c r="N581" s="931"/>
      <c r="O581" s="932"/>
      <c r="Q581" s="377" t="s">
        <v>1814</v>
      </c>
      <c r="R581" s="20"/>
      <c r="S581" s="20"/>
      <c r="T581" s="20"/>
      <c r="U581" s="20"/>
      <c r="V581" s="20"/>
      <c r="W581" s="20"/>
      <c r="X581" s="10"/>
      <c r="Y581" s="354"/>
      <c r="Z581" s="20"/>
      <c r="AA581" s="20"/>
      <c r="AB581" s="20"/>
      <c r="AC581" s="20"/>
      <c r="AD581" s="20"/>
      <c r="AE581" s="20"/>
      <c r="AF581" s="20"/>
      <c r="AG581" s="20"/>
      <c r="AH581" s="20"/>
      <c r="AI581" s="20"/>
      <c r="AJ581" s="21"/>
    </row>
    <row r="582" spans="1:36" ht="16.5" customHeight="1" x14ac:dyDescent="0.2">
      <c r="A582" s="370" t="s">
        <v>393</v>
      </c>
      <c r="B582" s="129" t="s">
        <v>166</v>
      </c>
      <c r="C582" s="431"/>
      <c r="D582" s="431"/>
      <c r="E582" s="431"/>
      <c r="F582" s="431"/>
      <c r="G582" s="431"/>
      <c r="H582" s="431"/>
      <c r="I582" s="433"/>
      <c r="J582" s="435">
        <f t="shared" si="66"/>
        <v>0</v>
      </c>
      <c r="K582" s="435">
        <f t="shared" si="67"/>
        <v>0</v>
      </c>
      <c r="L582" s="930"/>
      <c r="M582" s="931"/>
      <c r="N582" s="931"/>
      <c r="O582" s="932"/>
      <c r="Q582" s="377" t="s">
        <v>607</v>
      </c>
      <c r="R582" s="354"/>
      <c r="S582" s="354"/>
      <c r="T582" s="354"/>
      <c r="U582" s="354"/>
      <c r="V582" s="354"/>
      <c r="W582" s="354"/>
      <c r="X582" s="354"/>
      <c r="Y582" s="10"/>
      <c r="Z582" s="354"/>
      <c r="AA582" s="354"/>
      <c r="AB582" s="354"/>
      <c r="AC582" s="354"/>
      <c r="AD582" s="354"/>
      <c r="AE582" s="354"/>
      <c r="AF582" s="354"/>
      <c r="AG582" s="354"/>
      <c r="AH582" s="354"/>
      <c r="AI582" s="354"/>
      <c r="AJ582" s="356"/>
    </row>
    <row r="583" spans="1:36" ht="16.5" customHeight="1" x14ac:dyDescent="0.2">
      <c r="A583" s="370" t="s">
        <v>393</v>
      </c>
      <c r="B583" s="129" t="s">
        <v>1762</v>
      </c>
      <c r="C583" s="431"/>
      <c r="D583" s="431"/>
      <c r="E583" s="431"/>
      <c r="F583" s="431"/>
      <c r="G583" s="431"/>
      <c r="H583" s="431"/>
      <c r="I583" s="433"/>
      <c r="J583" s="435">
        <f t="shared" si="66"/>
        <v>0</v>
      </c>
      <c r="K583" s="435">
        <f t="shared" si="67"/>
        <v>0</v>
      </c>
      <c r="L583" s="930" t="s">
        <v>528</v>
      </c>
      <c r="M583" s="931"/>
      <c r="N583" s="931"/>
      <c r="O583" s="932"/>
      <c r="Q583" s="377" t="s">
        <v>1815</v>
      </c>
      <c r="R583" s="20"/>
      <c r="S583" s="20"/>
      <c r="T583" s="20"/>
      <c r="U583" s="20"/>
      <c r="V583" s="20"/>
      <c r="W583" s="20"/>
      <c r="X583" s="20"/>
      <c r="Y583" s="354" t="s">
        <v>532</v>
      </c>
      <c r="Z583" s="10"/>
      <c r="AA583" s="20"/>
      <c r="AB583" s="20"/>
      <c r="AC583" s="20"/>
      <c r="AD583" s="20"/>
      <c r="AE583" s="20"/>
      <c r="AF583" s="20"/>
      <c r="AG583" s="20"/>
      <c r="AH583" s="20"/>
      <c r="AI583" s="20"/>
      <c r="AJ583" s="21"/>
    </row>
    <row r="584" spans="1:36" ht="16.5" customHeight="1" x14ac:dyDescent="0.2">
      <c r="A584" s="370" t="s">
        <v>393</v>
      </c>
      <c r="B584" s="129" t="s">
        <v>1572</v>
      </c>
      <c r="C584" s="431"/>
      <c r="D584" s="431"/>
      <c r="E584" s="431"/>
      <c r="F584" s="431"/>
      <c r="G584" s="431"/>
      <c r="H584" s="431"/>
      <c r="I584" s="433"/>
      <c r="J584" s="435">
        <f t="shared" si="66"/>
        <v>0</v>
      </c>
      <c r="K584" s="435">
        <f t="shared" si="67"/>
        <v>0</v>
      </c>
      <c r="L584" s="930"/>
      <c r="M584" s="931"/>
      <c r="N584" s="931"/>
      <c r="O584" s="932"/>
      <c r="Q584" s="377" t="s">
        <v>139</v>
      </c>
      <c r="R584" s="20"/>
      <c r="S584" s="20"/>
      <c r="T584" s="20"/>
      <c r="U584" s="20"/>
      <c r="V584" s="20"/>
      <c r="W584" s="20"/>
      <c r="X584" s="20"/>
      <c r="Y584" s="354"/>
      <c r="Z584" s="20"/>
      <c r="AA584" s="10"/>
      <c r="AB584" s="20"/>
      <c r="AC584" s="20"/>
      <c r="AD584" s="20"/>
      <c r="AE584" s="20"/>
      <c r="AF584" s="20"/>
      <c r="AG584" s="20"/>
      <c r="AH584" s="20"/>
      <c r="AI584" s="20"/>
      <c r="AJ584" s="21"/>
    </row>
    <row r="585" spans="1:36" ht="16.5" customHeight="1" x14ac:dyDescent="0.2">
      <c r="A585" s="370" t="s">
        <v>393</v>
      </c>
      <c r="B585" s="129" t="s">
        <v>145</v>
      </c>
      <c r="C585" s="431"/>
      <c r="D585" s="431"/>
      <c r="E585" s="431"/>
      <c r="F585" s="431"/>
      <c r="G585" s="431"/>
      <c r="H585" s="431"/>
      <c r="I585" s="433"/>
      <c r="J585" s="435">
        <f t="shared" si="66"/>
        <v>0</v>
      </c>
      <c r="K585" s="435">
        <f t="shared" si="67"/>
        <v>0</v>
      </c>
      <c r="L585" s="930"/>
      <c r="M585" s="931"/>
      <c r="N585" s="931"/>
      <c r="O585" s="932"/>
      <c r="Q585" s="377" t="s">
        <v>1823</v>
      </c>
      <c r="R585" s="20"/>
      <c r="S585" s="20"/>
      <c r="T585" s="20"/>
      <c r="U585" s="20"/>
      <c r="V585" s="20"/>
      <c r="W585" s="20"/>
      <c r="X585" s="20"/>
      <c r="Y585" s="354"/>
      <c r="Z585" s="20"/>
      <c r="AA585" s="20" t="s">
        <v>532</v>
      </c>
      <c r="AB585" s="10"/>
      <c r="AC585" s="20"/>
      <c r="AD585" s="20"/>
      <c r="AE585" s="20"/>
      <c r="AF585" s="20"/>
      <c r="AG585" s="20"/>
      <c r="AH585" s="20"/>
      <c r="AI585" s="20"/>
      <c r="AJ585" s="21"/>
    </row>
    <row r="586" spans="1:36" ht="16.5" customHeight="1" x14ac:dyDescent="0.2">
      <c r="A586" s="370" t="s">
        <v>521</v>
      </c>
      <c r="B586" s="129" t="s">
        <v>168</v>
      </c>
      <c r="C586" s="431"/>
      <c r="D586" s="431"/>
      <c r="E586" s="431"/>
      <c r="F586" s="431"/>
      <c r="G586" s="431"/>
      <c r="H586" s="431"/>
      <c r="I586" s="433"/>
      <c r="J586" s="435">
        <f t="shared" si="66"/>
        <v>0</v>
      </c>
      <c r="K586" s="435">
        <f t="shared" si="67"/>
        <v>0</v>
      </c>
      <c r="L586" s="930"/>
      <c r="M586" s="931"/>
      <c r="N586" s="931"/>
      <c r="O586" s="932"/>
      <c r="Q586" s="377" t="s">
        <v>59</v>
      </c>
      <c r="R586" s="20"/>
      <c r="S586" s="20"/>
      <c r="T586" s="20"/>
      <c r="U586" s="20"/>
      <c r="V586" s="20"/>
      <c r="W586" s="20"/>
      <c r="X586" s="20"/>
      <c r="Y586" s="354"/>
      <c r="Z586" s="20"/>
      <c r="AA586" s="20"/>
      <c r="AB586" s="20"/>
      <c r="AC586" s="10"/>
      <c r="AD586" s="20"/>
      <c r="AE586" s="20"/>
      <c r="AF586" s="20"/>
      <c r="AG586" s="20"/>
      <c r="AH586" s="20"/>
      <c r="AI586" s="20"/>
      <c r="AJ586" s="21"/>
    </row>
    <row r="587" spans="1:36" ht="16.5" customHeight="1" x14ac:dyDescent="0.2">
      <c r="A587" s="370" t="s">
        <v>521</v>
      </c>
      <c r="B587" s="129" t="s">
        <v>169</v>
      </c>
      <c r="C587" s="431"/>
      <c r="D587" s="431"/>
      <c r="E587" s="431"/>
      <c r="F587" s="431"/>
      <c r="G587" s="431"/>
      <c r="H587" s="431"/>
      <c r="I587" s="433"/>
      <c r="J587" s="435">
        <f t="shared" si="66"/>
        <v>0</v>
      </c>
      <c r="K587" s="435">
        <f t="shared" si="67"/>
        <v>0</v>
      </c>
      <c r="L587" s="930"/>
      <c r="M587" s="931"/>
      <c r="N587" s="931"/>
      <c r="O587" s="932"/>
      <c r="Q587" s="377" t="s">
        <v>141</v>
      </c>
      <c r="R587" s="20"/>
      <c r="S587" s="20"/>
      <c r="T587" s="20"/>
      <c r="U587" s="20"/>
      <c r="V587" s="20"/>
      <c r="W587" s="20"/>
      <c r="X587" s="20"/>
      <c r="Y587" s="354"/>
      <c r="Z587" s="20"/>
      <c r="AA587" s="20"/>
      <c r="AB587" s="20"/>
      <c r="AC587" s="20"/>
      <c r="AD587" s="10"/>
      <c r="AE587" s="20"/>
      <c r="AF587" s="20"/>
      <c r="AG587" s="20"/>
      <c r="AH587" s="20"/>
      <c r="AI587" s="20"/>
      <c r="AJ587" s="21"/>
    </row>
    <row r="588" spans="1:36" ht="16.5" customHeight="1" x14ac:dyDescent="0.2">
      <c r="A588" s="370" t="s">
        <v>521</v>
      </c>
      <c r="B588" s="129" t="s">
        <v>1824</v>
      </c>
      <c r="C588" s="431"/>
      <c r="D588" s="431"/>
      <c r="E588" s="431"/>
      <c r="F588" s="431"/>
      <c r="G588" s="431"/>
      <c r="H588" s="431"/>
      <c r="I588" s="433"/>
      <c r="J588" s="435">
        <f t="shared" si="66"/>
        <v>0</v>
      </c>
      <c r="K588" s="435">
        <f t="shared" si="67"/>
        <v>0</v>
      </c>
      <c r="L588" s="930"/>
      <c r="M588" s="931"/>
      <c r="N588" s="931"/>
      <c r="O588" s="932"/>
      <c r="Q588" s="377" t="s">
        <v>812</v>
      </c>
      <c r="R588" s="20"/>
      <c r="S588" s="20"/>
      <c r="T588" s="20"/>
      <c r="U588" s="20"/>
      <c r="V588" s="20"/>
      <c r="W588" s="20"/>
      <c r="X588" s="20"/>
      <c r="Y588" s="354"/>
      <c r="Z588" s="20"/>
      <c r="AA588" s="20"/>
      <c r="AB588" s="20"/>
      <c r="AC588" s="20"/>
      <c r="AD588" s="20"/>
      <c r="AE588" s="10"/>
      <c r="AF588" s="20"/>
      <c r="AG588" s="20"/>
      <c r="AH588" s="20"/>
      <c r="AI588" s="20"/>
      <c r="AJ588" s="21"/>
    </row>
    <row r="589" spans="1:36" ht="16.5" customHeight="1" x14ac:dyDescent="0.2">
      <c r="A589" s="370" t="s">
        <v>521</v>
      </c>
      <c r="B589" s="129" t="s">
        <v>1778</v>
      </c>
      <c r="C589" s="431"/>
      <c r="D589" s="431"/>
      <c r="E589" s="431"/>
      <c r="F589" s="431"/>
      <c r="G589" s="431"/>
      <c r="H589" s="431"/>
      <c r="I589" s="433"/>
      <c r="J589" s="435">
        <f t="shared" si="66"/>
        <v>0</v>
      </c>
      <c r="K589" s="435">
        <f t="shared" si="67"/>
        <v>0</v>
      </c>
      <c r="L589" s="930"/>
      <c r="M589" s="931"/>
      <c r="N589" s="931"/>
      <c r="O589" s="932"/>
      <c r="Q589" s="377" t="s">
        <v>1745</v>
      </c>
      <c r="R589" s="20"/>
      <c r="S589" s="20"/>
      <c r="T589" s="20"/>
      <c r="U589" s="20"/>
      <c r="V589" s="20"/>
      <c r="W589" s="20"/>
      <c r="X589" s="20"/>
      <c r="Y589" s="354"/>
      <c r="Z589" s="20"/>
      <c r="AA589" s="20"/>
      <c r="AB589" s="20"/>
      <c r="AC589" s="20"/>
      <c r="AD589" s="20"/>
      <c r="AE589" s="20" t="s">
        <v>532</v>
      </c>
      <c r="AF589" s="10"/>
      <c r="AG589" s="20"/>
      <c r="AH589" s="20"/>
      <c r="AI589" s="20"/>
      <c r="AJ589" s="21"/>
    </row>
    <row r="590" spans="1:36" ht="16.5" customHeight="1" x14ac:dyDescent="0.2">
      <c r="A590" s="370" t="s">
        <v>521</v>
      </c>
      <c r="B590" s="129" t="s">
        <v>818</v>
      </c>
      <c r="C590" s="431"/>
      <c r="D590" s="431"/>
      <c r="E590" s="431"/>
      <c r="F590" s="431"/>
      <c r="G590" s="431"/>
      <c r="H590" s="431"/>
      <c r="I590" s="433"/>
      <c r="J590" s="435">
        <f t="shared" si="66"/>
        <v>0</v>
      </c>
      <c r="K590" s="435">
        <f t="shared" si="67"/>
        <v>0</v>
      </c>
      <c r="L590" s="930"/>
      <c r="M590" s="931"/>
      <c r="N590" s="931"/>
      <c r="O590" s="932"/>
      <c r="Q590" s="377" t="s">
        <v>955</v>
      </c>
      <c r="R590" s="20"/>
      <c r="S590" s="20"/>
      <c r="T590" s="20"/>
      <c r="U590" s="20"/>
      <c r="V590" s="20"/>
      <c r="W590" s="20"/>
      <c r="X590" s="20"/>
      <c r="Y590" s="354"/>
      <c r="Z590" s="20"/>
      <c r="AA590" s="20"/>
      <c r="AB590" s="20"/>
      <c r="AC590" s="20"/>
      <c r="AD590" s="20"/>
      <c r="AE590" s="20"/>
      <c r="AF590" s="20"/>
      <c r="AG590" s="10"/>
      <c r="AH590" s="20"/>
      <c r="AI590" s="20"/>
      <c r="AJ590" s="21"/>
    </row>
    <row r="591" spans="1:36" ht="16.5" customHeight="1" x14ac:dyDescent="0.2">
      <c r="A591" s="370" t="s">
        <v>521</v>
      </c>
      <c r="B591" s="129" t="s">
        <v>42</v>
      </c>
      <c r="C591" s="431"/>
      <c r="D591" s="431"/>
      <c r="E591" s="431"/>
      <c r="F591" s="431"/>
      <c r="G591" s="431"/>
      <c r="H591" s="431"/>
      <c r="I591" s="433"/>
      <c r="J591" s="435">
        <f t="shared" ref="J591" si="69">D591+E591+F591</f>
        <v>0</v>
      </c>
      <c r="K591" s="435">
        <f t="shared" ref="K591" si="70">D591*2+E591</f>
        <v>0</v>
      </c>
      <c r="L591" s="930"/>
      <c r="M591" s="931"/>
      <c r="N591" s="931"/>
      <c r="O591" s="932"/>
      <c r="Q591" s="377" t="s">
        <v>1214</v>
      </c>
      <c r="R591" s="20"/>
      <c r="S591" s="20"/>
      <c r="T591" s="20"/>
      <c r="U591" s="20"/>
      <c r="V591" s="20"/>
      <c r="W591" s="20"/>
      <c r="X591" s="20"/>
      <c r="Y591" s="354"/>
      <c r="Z591" s="20"/>
      <c r="AA591" s="20"/>
      <c r="AB591" s="20"/>
      <c r="AC591" s="20"/>
      <c r="AD591" s="20"/>
      <c r="AE591" s="20"/>
      <c r="AF591" s="20"/>
      <c r="AG591" s="20" t="s">
        <v>532</v>
      </c>
      <c r="AH591" s="10"/>
      <c r="AI591" s="20"/>
      <c r="AJ591" s="21"/>
    </row>
    <row r="592" spans="1:36" ht="16.5" customHeight="1" x14ac:dyDescent="0.2">
      <c r="A592" s="370" t="s">
        <v>809</v>
      </c>
      <c r="B592" s="129" t="s">
        <v>1307</v>
      </c>
      <c r="C592" s="431"/>
      <c r="D592" s="431"/>
      <c r="E592" s="431"/>
      <c r="F592" s="431"/>
      <c r="G592" s="431"/>
      <c r="H592" s="431"/>
      <c r="I592" s="433"/>
      <c r="J592" s="435">
        <f t="shared" si="66"/>
        <v>0</v>
      </c>
      <c r="K592" s="435">
        <f t="shared" si="67"/>
        <v>0</v>
      </c>
      <c r="L592" s="930"/>
      <c r="M592" s="931"/>
      <c r="N592" s="931"/>
      <c r="O592" s="932"/>
      <c r="Q592" s="377" t="s">
        <v>813</v>
      </c>
      <c r="R592" s="20"/>
      <c r="S592" s="20"/>
      <c r="T592" s="20"/>
      <c r="U592" s="20"/>
      <c r="V592" s="20"/>
      <c r="W592" s="20"/>
      <c r="X592" s="20"/>
      <c r="Y592" s="354"/>
      <c r="Z592" s="20"/>
      <c r="AA592" s="20"/>
      <c r="AB592" s="20"/>
      <c r="AC592" s="20"/>
      <c r="AD592" s="20"/>
      <c r="AE592" s="20"/>
      <c r="AF592" s="20"/>
      <c r="AG592" s="20"/>
      <c r="AH592" s="20" t="s">
        <v>532</v>
      </c>
      <c r="AI592" s="10"/>
      <c r="AJ592" s="21"/>
    </row>
    <row r="593" spans="1:37" ht="16.5" customHeight="1" thickBot="1" x14ac:dyDescent="0.25">
      <c r="A593" s="372" t="s">
        <v>702</v>
      </c>
      <c r="B593" s="130" t="s">
        <v>1659</v>
      </c>
      <c r="C593" s="432">
        <v>0</v>
      </c>
      <c r="D593" s="432">
        <v>0</v>
      </c>
      <c r="E593" s="432">
        <v>0</v>
      </c>
      <c r="F593" s="432">
        <v>0</v>
      </c>
      <c r="G593" s="432">
        <v>0</v>
      </c>
      <c r="H593" s="432">
        <v>0</v>
      </c>
      <c r="I593" s="434">
        <v>0</v>
      </c>
      <c r="J593" s="435">
        <f t="shared" si="66"/>
        <v>0</v>
      </c>
      <c r="K593" s="435">
        <f t="shared" si="67"/>
        <v>0</v>
      </c>
      <c r="L593" s="933"/>
      <c r="M593" s="934"/>
      <c r="N593" s="934"/>
      <c r="O593" s="935"/>
      <c r="Q593" s="378" t="s">
        <v>1306</v>
      </c>
      <c r="R593" s="23"/>
      <c r="S593" s="23"/>
      <c r="T593" s="23"/>
      <c r="U593" s="23"/>
      <c r="V593" s="23"/>
      <c r="W593" s="23"/>
      <c r="X593" s="23"/>
      <c r="Y593" s="355"/>
      <c r="Z593" s="23"/>
      <c r="AA593" s="23"/>
      <c r="AB593" s="23"/>
      <c r="AC593" s="23"/>
      <c r="AD593" s="23"/>
      <c r="AE593" s="23"/>
      <c r="AF593" s="23"/>
      <c r="AG593" s="23"/>
      <c r="AH593" s="23"/>
      <c r="AI593" s="23"/>
      <c r="AJ593" s="15"/>
    </row>
    <row r="594" spans="1:37" ht="16.5" customHeight="1" x14ac:dyDescent="0.2">
      <c r="C594" s="435">
        <f t="shared" ref="C594:I594" si="71">SUM(C573:C585)</f>
        <v>0</v>
      </c>
      <c r="D594" s="435">
        <f t="shared" si="71"/>
        <v>0</v>
      </c>
      <c r="E594" s="435">
        <f t="shared" si="71"/>
        <v>0</v>
      </c>
      <c r="F594" s="435">
        <f t="shared" si="71"/>
        <v>0</v>
      </c>
      <c r="G594" s="435">
        <f t="shared" si="71"/>
        <v>0</v>
      </c>
      <c r="H594" s="435">
        <f t="shared" si="71"/>
        <v>0</v>
      </c>
      <c r="I594" s="435">
        <f t="shared" si="71"/>
        <v>0</v>
      </c>
      <c r="J594" s="435">
        <f t="shared" si="66"/>
        <v>0</v>
      </c>
      <c r="K594" s="435">
        <f t="shared" si="67"/>
        <v>0</v>
      </c>
    </row>
    <row r="595" spans="1:37" ht="16.5" customHeight="1" thickBot="1" x14ac:dyDescent="0.25"/>
    <row r="596" spans="1:37" ht="16.5" customHeight="1" thickBot="1" x14ac:dyDescent="0.25">
      <c r="A596" s="1043" t="s">
        <v>1383</v>
      </c>
      <c r="B596" s="1044"/>
      <c r="C596" s="1044"/>
      <c r="D596" s="1044"/>
      <c r="E596" s="1044"/>
      <c r="F596" s="1045"/>
      <c r="G596" s="1040" t="s">
        <v>1802</v>
      </c>
      <c r="H596" s="1041"/>
      <c r="I596" s="1042"/>
      <c r="L596" s="952" t="s">
        <v>538</v>
      </c>
      <c r="M596" s="953"/>
      <c r="N596" s="953"/>
      <c r="O596" s="954"/>
    </row>
    <row r="597" spans="1:37" ht="16.5" customHeight="1" thickBot="1" x14ac:dyDescent="0.25">
      <c r="A597" s="373" t="s">
        <v>496</v>
      </c>
      <c r="B597" s="227" t="s">
        <v>497</v>
      </c>
      <c r="C597" s="374" t="s">
        <v>498</v>
      </c>
      <c r="D597" s="374" t="s">
        <v>499</v>
      </c>
      <c r="E597" s="374" t="s">
        <v>500</v>
      </c>
      <c r="F597" s="374" t="s">
        <v>501</v>
      </c>
      <c r="G597" s="375" t="s">
        <v>502</v>
      </c>
      <c r="H597" s="375" t="s">
        <v>503</v>
      </c>
      <c r="I597" s="376" t="s">
        <v>504</v>
      </c>
      <c r="L597" s="955"/>
      <c r="M597" s="956"/>
      <c r="N597" s="956"/>
      <c r="O597" s="957"/>
      <c r="Q597" s="24" t="s">
        <v>1803</v>
      </c>
      <c r="R597" s="379" t="s">
        <v>503</v>
      </c>
      <c r="S597" s="379" t="s">
        <v>716</v>
      </c>
      <c r="T597" s="379" t="s">
        <v>541</v>
      </c>
      <c r="U597" s="379" t="s">
        <v>901</v>
      </c>
      <c r="V597" s="379" t="s">
        <v>564</v>
      </c>
      <c r="W597" s="379" t="s">
        <v>700</v>
      </c>
      <c r="X597" s="379" t="s">
        <v>566</v>
      </c>
      <c r="Y597" s="379" t="s">
        <v>514</v>
      </c>
      <c r="Z597" s="379" t="s">
        <v>544</v>
      </c>
      <c r="AA597" s="379" t="s">
        <v>768</v>
      </c>
      <c r="AB597" s="379" t="s">
        <v>777</v>
      </c>
      <c r="AC597" s="379" t="s">
        <v>1684</v>
      </c>
      <c r="AD597" s="379" t="s">
        <v>533</v>
      </c>
      <c r="AE597" s="379" t="s">
        <v>769</v>
      </c>
      <c r="AF597" s="379" t="s">
        <v>1730</v>
      </c>
      <c r="AG597" s="379" t="s">
        <v>1731</v>
      </c>
      <c r="AH597" s="379" t="s">
        <v>63</v>
      </c>
      <c r="AI597" s="379" t="s">
        <v>1313</v>
      </c>
      <c r="AJ597" s="379" t="s">
        <v>120</v>
      </c>
      <c r="AK597" s="380" t="s">
        <v>547</v>
      </c>
    </row>
    <row r="598" spans="1:37" ht="16.5" customHeight="1" x14ac:dyDescent="0.2">
      <c r="A598" s="371">
        <v>1</v>
      </c>
      <c r="B598" s="126" t="s">
        <v>705</v>
      </c>
      <c r="C598" s="430">
        <v>38</v>
      </c>
      <c r="D598" s="430">
        <v>21</v>
      </c>
      <c r="E598" s="430">
        <v>10</v>
      </c>
      <c r="F598" s="430">
        <v>7</v>
      </c>
      <c r="G598" s="430">
        <v>73</v>
      </c>
      <c r="H598" s="430">
        <v>39</v>
      </c>
      <c r="I598" s="128">
        <v>52</v>
      </c>
      <c r="J598" s="435">
        <f t="shared" si="66"/>
        <v>38</v>
      </c>
      <c r="K598" s="435">
        <f t="shared" si="67"/>
        <v>52</v>
      </c>
      <c r="L598" s="927" t="s">
        <v>1825</v>
      </c>
      <c r="M598" s="928"/>
      <c r="N598" s="928"/>
      <c r="O598" s="929"/>
      <c r="Q598" s="377" t="s">
        <v>503</v>
      </c>
      <c r="R598" s="10"/>
      <c r="S598" s="20"/>
      <c r="T598" s="20"/>
      <c r="U598" s="20"/>
      <c r="V598" s="20"/>
      <c r="W598" s="20"/>
      <c r="X598" s="20"/>
      <c r="Y598" s="20"/>
      <c r="Z598" s="20"/>
      <c r="AA598" s="20"/>
      <c r="AB598" s="20"/>
      <c r="AC598" s="20"/>
      <c r="AD598" s="20" t="s">
        <v>628</v>
      </c>
      <c r="AE598" s="20"/>
      <c r="AF598" s="20"/>
      <c r="AG598" s="20"/>
      <c r="AH598" s="20"/>
      <c r="AI598" s="20"/>
      <c r="AJ598" s="20"/>
      <c r="AK598" s="21"/>
    </row>
    <row r="599" spans="1:37" ht="16.5" customHeight="1" x14ac:dyDescent="0.2">
      <c r="A599" s="370">
        <v>2</v>
      </c>
      <c r="B599" s="129" t="s">
        <v>174</v>
      </c>
      <c r="C599" s="431">
        <v>38</v>
      </c>
      <c r="D599" s="431">
        <v>22</v>
      </c>
      <c r="E599" s="431">
        <v>7</v>
      </c>
      <c r="F599" s="431">
        <v>9</v>
      </c>
      <c r="G599" s="431">
        <v>75</v>
      </c>
      <c r="H599" s="431">
        <v>49</v>
      </c>
      <c r="I599" s="433">
        <v>51</v>
      </c>
      <c r="J599" s="435">
        <f t="shared" si="66"/>
        <v>38</v>
      </c>
      <c r="K599" s="435">
        <f t="shared" si="67"/>
        <v>51</v>
      </c>
      <c r="L599" s="930"/>
      <c r="M599" s="931"/>
      <c r="N599" s="931"/>
      <c r="O599" s="932"/>
      <c r="Q599" s="377" t="s">
        <v>716</v>
      </c>
      <c r="R599" s="20"/>
      <c r="S599" s="10"/>
      <c r="T599" s="20"/>
      <c r="U599" s="20"/>
      <c r="V599" s="20"/>
      <c r="W599" s="20"/>
      <c r="X599" s="20"/>
      <c r="Y599" s="20"/>
      <c r="Z599" s="20"/>
      <c r="AA599" s="20"/>
      <c r="AB599" s="20"/>
      <c r="AC599" s="20"/>
      <c r="AD599" s="20" t="s">
        <v>1599</v>
      </c>
      <c r="AE599" s="20"/>
      <c r="AF599" s="20"/>
      <c r="AG599" s="20"/>
      <c r="AH599" s="20"/>
      <c r="AI599" s="20"/>
      <c r="AJ599" s="20"/>
      <c r="AK599" s="21"/>
    </row>
    <row r="600" spans="1:37" ht="16.5" customHeight="1" x14ac:dyDescent="0.2">
      <c r="A600" s="370">
        <v>3</v>
      </c>
      <c r="B600" s="129" t="s">
        <v>767</v>
      </c>
      <c r="C600" s="431">
        <v>38</v>
      </c>
      <c r="D600" s="431">
        <v>20</v>
      </c>
      <c r="E600" s="431">
        <v>9</v>
      </c>
      <c r="F600" s="431">
        <v>9</v>
      </c>
      <c r="G600" s="431">
        <v>82</v>
      </c>
      <c r="H600" s="431">
        <v>53</v>
      </c>
      <c r="I600" s="433">
        <v>49</v>
      </c>
      <c r="J600" s="435">
        <f t="shared" si="66"/>
        <v>38</v>
      </c>
      <c r="K600" s="435">
        <f t="shared" si="67"/>
        <v>49</v>
      </c>
      <c r="L600" s="930"/>
      <c r="M600" s="931"/>
      <c r="N600" s="931"/>
      <c r="O600" s="932"/>
      <c r="Q600" s="377" t="s">
        <v>541</v>
      </c>
      <c r="R600" s="20"/>
      <c r="S600" s="20" t="s">
        <v>532</v>
      </c>
      <c r="T600" s="10"/>
      <c r="U600" s="20"/>
      <c r="V600" s="20"/>
      <c r="W600" s="20"/>
      <c r="X600" s="20"/>
      <c r="Y600" s="20"/>
      <c r="Z600" s="20"/>
      <c r="AA600" s="20"/>
      <c r="AB600" s="20"/>
      <c r="AC600" s="20"/>
      <c r="AD600" s="20" t="s">
        <v>1826</v>
      </c>
      <c r="AE600" s="20"/>
      <c r="AF600" s="20"/>
      <c r="AG600" s="20"/>
      <c r="AH600" s="20"/>
      <c r="AI600" s="20"/>
      <c r="AJ600" s="20"/>
      <c r="AK600" s="21"/>
    </row>
    <row r="601" spans="1:37" ht="16.5" customHeight="1" x14ac:dyDescent="0.2">
      <c r="A601" s="370">
        <v>4</v>
      </c>
      <c r="B601" s="129" t="s">
        <v>1431</v>
      </c>
      <c r="C601" s="431">
        <v>38</v>
      </c>
      <c r="D601" s="431">
        <v>19</v>
      </c>
      <c r="E601" s="431">
        <v>10</v>
      </c>
      <c r="F601" s="431">
        <v>9</v>
      </c>
      <c r="G601" s="431">
        <v>75</v>
      </c>
      <c r="H601" s="431">
        <v>66</v>
      </c>
      <c r="I601" s="433">
        <v>48</v>
      </c>
      <c r="J601" s="435">
        <f t="shared" si="66"/>
        <v>38</v>
      </c>
      <c r="K601" s="435">
        <f t="shared" si="67"/>
        <v>48</v>
      </c>
      <c r="L601" s="930"/>
      <c r="M601" s="931"/>
      <c r="N601" s="931"/>
      <c r="O601" s="932"/>
      <c r="Q601" s="377" t="s">
        <v>901</v>
      </c>
      <c r="R601" s="20"/>
      <c r="S601" s="20"/>
      <c r="T601" s="20"/>
      <c r="U601" s="10"/>
      <c r="V601" s="20"/>
      <c r="W601" s="20"/>
      <c r="X601" s="20"/>
      <c r="Y601" s="20"/>
      <c r="Z601" s="20"/>
      <c r="AA601" s="20"/>
      <c r="AB601" s="20"/>
      <c r="AC601" s="20"/>
      <c r="AD601" s="20" t="s">
        <v>1487</v>
      </c>
      <c r="AE601" s="20"/>
      <c r="AF601" s="20"/>
      <c r="AG601" s="20"/>
      <c r="AH601" s="20"/>
      <c r="AI601" s="20"/>
      <c r="AJ601" s="20"/>
      <c r="AK601" s="21"/>
    </row>
    <row r="602" spans="1:37" ht="16.5" customHeight="1" x14ac:dyDescent="0.2">
      <c r="A602" s="370">
        <v>5</v>
      </c>
      <c r="B602" s="129" t="s">
        <v>1827</v>
      </c>
      <c r="C602" s="431">
        <v>38</v>
      </c>
      <c r="D602" s="431">
        <v>16</v>
      </c>
      <c r="E602" s="431">
        <v>15</v>
      </c>
      <c r="F602" s="431">
        <v>7</v>
      </c>
      <c r="G602" s="431">
        <v>63</v>
      </c>
      <c r="H602" s="431">
        <v>48</v>
      </c>
      <c r="I602" s="433">
        <v>47</v>
      </c>
      <c r="J602" s="435">
        <f t="shared" si="66"/>
        <v>38</v>
      </c>
      <c r="K602" s="435">
        <f t="shared" si="67"/>
        <v>47</v>
      </c>
      <c r="L602" s="930"/>
      <c r="M602" s="931"/>
      <c r="N602" s="931"/>
      <c r="O602" s="932"/>
      <c r="Q602" s="377" t="s">
        <v>564</v>
      </c>
      <c r="R602" s="20"/>
      <c r="S602" s="20"/>
      <c r="T602" s="20"/>
      <c r="U602" s="20"/>
      <c r="V602" s="10"/>
      <c r="W602" s="20"/>
      <c r="X602" s="20"/>
      <c r="Y602" s="20"/>
      <c r="Z602" s="20"/>
      <c r="AA602" s="20"/>
      <c r="AB602" s="20"/>
      <c r="AC602" s="20"/>
      <c r="AD602" s="20" t="s">
        <v>1490</v>
      </c>
      <c r="AE602" s="20"/>
      <c r="AF602" s="20"/>
      <c r="AG602" s="20"/>
      <c r="AH602" s="20"/>
      <c r="AI602" s="20"/>
      <c r="AJ602" s="20"/>
      <c r="AK602" s="21"/>
    </row>
    <row r="603" spans="1:37" ht="16.5" customHeight="1" x14ac:dyDescent="0.2">
      <c r="A603" s="370">
        <v>6</v>
      </c>
      <c r="B603" s="129" t="s">
        <v>906</v>
      </c>
      <c r="C603" s="431">
        <v>38</v>
      </c>
      <c r="D603" s="431">
        <v>15</v>
      </c>
      <c r="E603" s="431">
        <v>10</v>
      </c>
      <c r="F603" s="431">
        <v>13</v>
      </c>
      <c r="G603" s="431">
        <v>56</v>
      </c>
      <c r="H603" s="431">
        <v>56</v>
      </c>
      <c r="I603" s="433">
        <v>40</v>
      </c>
      <c r="J603" s="435">
        <f t="shared" si="66"/>
        <v>38</v>
      </c>
      <c r="K603" s="435">
        <f t="shared" si="67"/>
        <v>40</v>
      </c>
      <c r="L603" s="930"/>
      <c r="M603" s="931"/>
      <c r="N603" s="931"/>
      <c r="O603" s="932"/>
      <c r="Q603" s="377" t="s">
        <v>700</v>
      </c>
      <c r="R603" s="20"/>
      <c r="S603" s="20"/>
      <c r="T603" s="20"/>
      <c r="U603" s="20"/>
      <c r="V603" s="20"/>
      <c r="W603" s="10"/>
      <c r="X603" s="20"/>
      <c r="Y603" s="20"/>
      <c r="Z603" s="20"/>
      <c r="AA603" s="20"/>
      <c r="AB603" s="20"/>
      <c r="AC603" s="20"/>
      <c r="AD603" s="20" t="s">
        <v>844</v>
      </c>
      <c r="AE603" s="20"/>
      <c r="AF603" s="20"/>
      <c r="AG603" s="20"/>
      <c r="AH603" s="20"/>
      <c r="AI603" s="20"/>
      <c r="AJ603" s="20"/>
      <c r="AK603" s="21"/>
    </row>
    <row r="604" spans="1:37" ht="16.5" customHeight="1" x14ac:dyDescent="0.2">
      <c r="A604" s="370">
        <v>7</v>
      </c>
      <c r="B604" s="129" t="s">
        <v>558</v>
      </c>
      <c r="C604" s="431">
        <v>38</v>
      </c>
      <c r="D604" s="431">
        <v>15</v>
      </c>
      <c r="E604" s="431">
        <v>7</v>
      </c>
      <c r="F604" s="431">
        <v>16</v>
      </c>
      <c r="G604" s="431">
        <v>65</v>
      </c>
      <c r="H604" s="431">
        <v>59</v>
      </c>
      <c r="I604" s="433">
        <v>37</v>
      </c>
      <c r="J604" s="435">
        <f t="shared" si="66"/>
        <v>38</v>
      </c>
      <c r="K604" s="435">
        <f t="shared" si="67"/>
        <v>37</v>
      </c>
      <c r="L604" s="930"/>
      <c r="M604" s="931"/>
      <c r="N604" s="931"/>
      <c r="O604" s="932"/>
      <c r="Q604" s="377" t="s">
        <v>566</v>
      </c>
      <c r="R604" s="20"/>
      <c r="S604" s="20"/>
      <c r="T604" s="20"/>
      <c r="U604" s="20"/>
      <c r="V604" s="20"/>
      <c r="W604" s="20" t="s">
        <v>532</v>
      </c>
      <c r="X604" s="10"/>
      <c r="Y604" s="20"/>
      <c r="Z604" s="20"/>
      <c r="AA604" s="20"/>
      <c r="AB604" s="20"/>
      <c r="AC604" s="20"/>
      <c r="AD604" s="20" t="s">
        <v>1540</v>
      </c>
      <c r="AE604" s="20"/>
      <c r="AF604" s="20"/>
      <c r="AG604" s="20"/>
      <c r="AH604" s="20"/>
      <c r="AI604" s="20"/>
      <c r="AJ604" s="20"/>
      <c r="AK604" s="21"/>
    </row>
    <row r="605" spans="1:37" ht="16.5" customHeight="1" x14ac:dyDescent="0.2">
      <c r="A605" s="370">
        <v>8</v>
      </c>
      <c r="B605" s="129" t="s">
        <v>575</v>
      </c>
      <c r="C605" s="431">
        <v>38</v>
      </c>
      <c r="D605" s="431">
        <v>14</v>
      </c>
      <c r="E605" s="431">
        <v>9</v>
      </c>
      <c r="F605" s="431">
        <v>15</v>
      </c>
      <c r="G605" s="431">
        <v>66</v>
      </c>
      <c r="H605" s="431">
        <v>65</v>
      </c>
      <c r="I605" s="433">
        <v>37</v>
      </c>
      <c r="J605" s="435">
        <f t="shared" si="66"/>
        <v>38</v>
      </c>
      <c r="K605" s="435">
        <f t="shared" si="67"/>
        <v>37</v>
      </c>
      <c r="L605" s="930"/>
      <c r="M605" s="931"/>
      <c r="N605" s="931"/>
      <c r="O605" s="932"/>
      <c r="Q605" s="377" t="s">
        <v>514</v>
      </c>
      <c r="R605" s="20"/>
      <c r="S605" s="20"/>
      <c r="T605" s="20"/>
      <c r="U605" s="20"/>
      <c r="V605" s="20"/>
      <c r="W605" s="20"/>
      <c r="X605" s="20"/>
      <c r="Y605" s="10"/>
      <c r="Z605" s="20"/>
      <c r="AA605" s="20"/>
      <c r="AB605" s="20"/>
      <c r="AC605" s="20"/>
      <c r="AD605" s="20" t="s">
        <v>1490</v>
      </c>
      <c r="AE605" s="20"/>
      <c r="AF605" s="20"/>
      <c r="AG605" s="20"/>
      <c r="AH605" s="20"/>
      <c r="AI605" s="20"/>
      <c r="AJ605" s="20"/>
      <c r="AK605" s="21"/>
    </row>
    <row r="606" spans="1:37" ht="16.5" customHeight="1" x14ac:dyDescent="0.2">
      <c r="A606" s="370">
        <v>9</v>
      </c>
      <c r="B606" s="129" t="s">
        <v>554</v>
      </c>
      <c r="C606" s="431">
        <v>38</v>
      </c>
      <c r="D606" s="431">
        <v>12</v>
      </c>
      <c r="E606" s="431">
        <v>13</v>
      </c>
      <c r="F606" s="431">
        <v>13</v>
      </c>
      <c r="G606" s="431">
        <v>58</v>
      </c>
      <c r="H606" s="431">
        <v>57</v>
      </c>
      <c r="I606" s="433">
        <v>37</v>
      </c>
      <c r="J606" s="435">
        <f t="shared" si="66"/>
        <v>38</v>
      </c>
      <c r="K606" s="435">
        <f t="shared" si="67"/>
        <v>37</v>
      </c>
      <c r="L606" s="930"/>
      <c r="M606" s="931"/>
      <c r="N606" s="931"/>
      <c r="O606" s="932"/>
      <c r="Q606" s="377" t="s">
        <v>544</v>
      </c>
      <c r="R606" s="20"/>
      <c r="S606" s="20"/>
      <c r="T606" s="20"/>
      <c r="U606" s="20"/>
      <c r="V606" s="20"/>
      <c r="W606" s="20"/>
      <c r="X606" s="20"/>
      <c r="Y606" s="20" t="s">
        <v>532</v>
      </c>
      <c r="Z606" s="10"/>
      <c r="AA606" s="20"/>
      <c r="AB606" s="20"/>
      <c r="AC606" s="20"/>
      <c r="AD606" s="20" t="s">
        <v>1207</v>
      </c>
      <c r="AE606" s="20"/>
      <c r="AF606" s="20"/>
      <c r="AG606" s="20"/>
      <c r="AH606" s="20"/>
      <c r="AI606" s="20"/>
      <c r="AJ606" s="20"/>
      <c r="AK606" s="21"/>
    </row>
    <row r="607" spans="1:37" ht="16.5" customHeight="1" x14ac:dyDescent="0.2">
      <c r="A607" s="370">
        <v>10</v>
      </c>
      <c r="B607" s="129" t="s">
        <v>1314</v>
      </c>
      <c r="C607" s="431">
        <v>38</v>
      </c>
      <c r="D607" s="431">
        <v>12</v>
      </c>
      <c r="E607" s="431">
        <v>12</v>
      </c>
      <c r="F607" s="431">
        <v>14</v>
      </c>
      <c r="G607" s="431">
        <v>67</v>
      </c>
      <c r="H607" s="431">
        <v>63</v>
      </c>
      <c r="I607" s="433">
        <v>36</v>
      </c>
      <c r="J607" s="435">
        <f t="shared" si="66"/>
        <v>38</v>
      </c>
      <c r="K607" s="435">
        <f t="shared" si="67"/>
        <v>36</v>
      </c>
      <c r="L607" s="930"/>
      <c r="M607" s="931"/>
      <c r="N607" s="931"/>
      <c r="O607" s="932"/>
      <c r="Q607" s="377" t="s">
        <v>768</v>
      </c>
      <c r="R607" s="20"/>
      <c r="S607" s="20"/>
      <c r="T607" s="20"/>
      <c r="U607" s="20"/>
      <c r="V607" s="20"/>
      <c r="W607" s="20"/>
      <c r="X607" s="20"/>
      <c r="Y607" s="20"/>
      <c r="Z607" s="20" t="s">
        <v>532</v>
      </c>
      <c r="AA607" s="10"/>
      <c r="AB607" s="20"/>
      <c r="AC607" s="20"/>
      <c r="AD607" s="20" t="s">
        <v>844</v>
      </c>
      <c r="AE607" s="20"/>
      <c r="AF607" s="20"/>
      <c r="AG607" s="20"/>
      <c r="AH607" s="20"/>
      <c r="AI607" s="20"/>
      <c r="AJ607" s="20"/>
      <c r="AK607" s="21"/>
    </row>
    <row r="608" spans="1:37" ht="16.5" customHeight="1" x14ac:dyDescent="0.2">
      <c r="A608" s="370">
        <v>11</v>
      </c>
      <c r="B608" s="129" t="s">
        <v>991</v>
      </c>
      <c r="C608" s="431">
        <v>38</v>
      </c>
      <c r="D608" s="431">
        <v>13</v>
      </c>
      <c r="E608" s="431">
        <v>10</v>
      </c>
      <c r="F608" s="431">
        <v>15</v>
      </c>
      <c r="G608" s="431">
        <v>57</v>
      </c>
      <c r="H608" s="431">
        <v>59</v>
      </c>
      <c r="I608" s="433">
        <v>36</v>
      </c>
      <c r="J608" s="435">
        <f t="shared" si="66"/>
        <v>38</v>
      </c>
      <c r="K608" s="435">
        <f t="shared" si="67"/>
        <v>36</v>
      </c>
      <c r="L608" s="930"/>
      <c r="M608" s="931"/>
      <c r="N608" s="931"/>
      <c r="O608" s="932"/>
      <c r="Q608" s="377" t="s">
        <v>777</v>
      </c>
      <c r="R608" s="20"/>
      <c r="S608" s="20"/>
      <c r="T608" s="20"/>
      <c r="U608" s="20"/>
      <c r="V608" s="20"/>
      <c r="W608" s="20"/>
      <c r="X608" s="20"/>
      <c r="Y608" s="20"/>
      <c r="Z608" s="20"/>
      <c r="AA608" s="20"/>
      <c r="AB608" s="10"/>
      <c r="AC608" s="20"/>
      <c r="AD608" s="20"/>
      <c r="AE608" s="20"/>
      <c r="AF608" s="20"/>
      <c r="AG608" s="20"/>
      <c r="AH608" s="20"/>
      <c r="AI608" s="20"/>
      <c r="AJ608" s="20"/>
      <c r="AK608" s="21"/>
    </row>
    <row r="609" spans="1:37" ht="16.5" customHeight="1" x14ac:dyDescent="0.2">
      <c r="A609" s="370">
        <v>12</v>
      </c>
      <c r="B609" s="129" t="s">
        <v>1733</v>
      </c>
      <c r="C609" s="431">
        <v>38</v>
      </c>
      <c r="D609" s="431">
        <v>13</v>
      </c>
      <c r="E609" s="431">
        <v>10</v>
      </c>
      <c r="F609" s="431">
        <v>15</v>
      </c>
      <c r="G609" s="431">
        <v>55</v>
      </c>
      <c r="H609" s="431">
        <v>66</v>
      </c>
      <c r="I609" s="433">
        <v>36</v>
      </c>
      <c r="J609" s="435">
        <f t="shared" si="66"/>
        <v>38</v>
      </c>
      <c r="K609" s="435">
        <f t="shared" si="67"/>
        <v>36</v>
      </c>
      <c r="L609" s="930"/>
      <c r="M609" s="931"/>
      <c r="N609" s="931"/>
      <c r="O609" s="932"/>
      <c r="Q609" s="377" t="s">
        <v>1684</v>
      </c>
      <c r="R609" s="20"/>
      <c r="S609" s="20"/>
      <c r="T609" s="20"/>
      <c r="U609" s="20"/>
      <c r="V609" s="20"/>
      <c r="W609" s="20"/>
      <c r="X609" s="20"/>
      <c r="Y609" s="20"/>
      <c r="Z609" s="20"/>
      <c r="AA609" s="20"/>
      <c r="AB609" s="20"/>
      <c r="AC609" s="10"/>
      <c r="AD609" s="20" t="s">
        <v>1487</v>
      </c>
      <c r="AE609" s="20"/>
      <c r="AF609" s="20"/>
      <c r="AG609" s="20"/>
      <c r="AH609" s="20"/>
      <c r="AI609" s="20"/>
      <c r="AJ609" s="20"/>
      <c r="AK609" s="21"/>
    </row>
    <row r="610" spans="1:37" ht="16.5" customHeight="1" x14ac:dyDescent="0.2">
      <c r="A610" s="370">
        <v>13</v>
      </c>
      <c r="B610" s="129" t="s">
        <v>708</v>
      </c>
      <c r="C610" s="431">
        <v>38</v>
      </c>
      <c r="D610" s="431">
        <v>12</v>
      </c>
      <c r="E610" s="431">
        <v>10</v>
      </c>
      <c r="F610" s="431">
        <v>16</v>
      </c>
      <c r="G610" s="431">
        <v>75</v>
      </c>
      <c r="H610" s="431">
        <v>78</v>
      </c>
      <c r="I610" s="433">
        <v>34</v>
      </c>
      <c r="J610" s="435">
        <f t="shared" si="66"/>
        <v>38</v>
      </c>
      <c r="K610" s="435">
        <f t="shared" si="67"/>
        <v>34</v>
      </c>
      <c r="L610" s="930"/>
      <c r="M610" s="931"/>
      <c r="N610" s="931"/>
      <c r="O610" s="932"/>
      <c r="Q610" s="377" t="s">
        <v>533</v>
      </c>
      <c r="R610" s="20" t="s">
        <v>1494</v>
      </c>
      <c r="S610" s="20" t="s">
        <v>1490</v>
      </c>
      <c r="T610" s="20" t="s">
        <v>1490</v>
      </c>
      <c r="U610" s="20" t="s">
        <v>1546</v>
      </c>
      <c r="V610" s="20" t="s">
        <v>1495</v>
      </c>
      <c r="W610" s="20" t="s">
        <v>1602</v>
      </c>
      <c r="X610" s="20" t="s">
        <v>844</v>
      </c>
      <c r="Y610" s="20" t="s">
        <v>1494</v>
      </c>
      <c r="Z610" s="20" t="s">
        <v>1642</v>
      </c>
      <c r="AA610" s="20" t="s">
        <v>628</v>
      </c>
      <c r="AB610" s="20" t="s">
        <v>844</v>
      </c>
      <c r="AC610" s="20" t="s">
        <v>1597</v>
      </c>
      <c r="AD610" s="10"/>
      <c r="AE610" s="20" t="s">
        <v>1493</v>
      </c>
      <c r="AF610" s="20" t="s">
        <v>1493</v>
      </c>
      <c r="AG610" s="20" t="s">
        <v>1493</v>
      </c>
      <c r="AH610" s="20" t="s">
        <v>1207</v>
      </c>
      <c r="AI610" s="20" t="s">
        <v>1495</v>
      </c>
      <c r="AJ610" s="20" t="s">
        <v>1599</v>
      </c>
      <c r="AK610" s="21" t="s">
        <v>1602</v>
      </c>
    </row>
    <row r="611" spans="1:37" ht="16.5" customHeight="1" x14ac:dyDescent="0.2">
      <c r="A611" s="370">
        <v>14</v>
      </c>
      <c r="B611" s="129" t="s">
        <v>551</v>
      </c>
      <c r="C611" s="431">
        <v>38</v>
      </c>
      <c r="D611" s="431">
        <v>13</v>
      </c>
      <c r="E611" s="431">
        <v>8</v>
      </c>
      <c r="F611" s="431">
        <v>17</v>
      </c>
      <c r="G611" s="431">
        <v>63</v>
      </c>
      <c r="H611" s="431">
        <v>72</v>
      </c>
      <c r="I611" s="433">
        <v>34</v>
      </c>
      <c r="J611" s="435">
        <f t="shared" si="66"/>
        <v>38</v>
      </c>
      <c r="K611" s="435">
        <f t="shared" si="67"/>
        <v>34</v>
      </c>
      <c r="L611" s="930"/>
      <c r="M611" s="931"/>
      <c r="N611" s="931"/>
      <c r="O611" s="932"/>
      <c r="Q611" s="377" t="s">
        <v>769</v>
      </c>
      <c r="R611" s="20"/>
      <c r="S611" s="20"/>
      <c r="T611" s="20"/>
      <c r="U611" s="20"/>
      <c r="V611" s="20"/>
      <c r="W611" s="20"/>
      <c r="X611" s="20"/>
      <c r="Y611" s="20"/>
      <c r="Z611" s="20"/>
      <c r="AA611" s="20"/>
      <c r="AB611" s="20"/>
      <c r="AC611" s="20"/>
      <c r="AD611" s="20" t="s">
        <v>1547</v>
      </c>
      <c r="AE611" s="10"/>
      <c r="AF611" s="20"/>
      <c r="AG611" s="20"/>
      <c r="AH611" s="20"/>
      <c r="AI611" s="20"/>
      <c r="AJ611" s="20"/>
      <c r="AK611" s="21"/>
    </row>
    <row r="612" spans="1:37" ht="16.5" customHeight="1" x14ac:dyDescent="0.2">
      <c r="A612" s="370">
        <v>15</v>
      </c>
      <c r="B612" s="129" t="s">
        <v>1598</v>
      </c>
      <c r="C612" s="431">
        <v>38</v>
      </c>
      <c r="D612" s="431">
        <v>12</v>
      </c>
      <c r="E612" s="431">
        <v>9</v>
      </c>
      <c r="F612" s="431">
        <v>17</v>
      </c>
      <c r="G612" s="431">
        <v>53</v>
      </c>
      <c r="H612" s="431">
        <v>62</v>
      </c>
      <c r="I612" s="433">
        <v>33</v>
      </c>
      <c r="J612" s="435">
        <f t="shared" si="66"/>
        <v>38</v>
      </c>
      <c r="K612" s="435">
        <f t="shared" si="67"/>
        <v>33</v>
      </c>
      <c r="L612" s="930"/>
      <c r="M612" s="931"/>
      <c r="N612" s="931"/>
      <c r="O612" s="932"/>
      <c r="Q612" s="377" t="s">
        <v>1730</v>
      </c>
      <c r="R612" s="20"/>
      <c r="S612" s="20"/>
      <c r="T612" s="20"/>
      <c r="U612" s="20"/>
      <c r="V612" s="20"/>
      <c r="W612" s="20"/>
      <c r="X612" s="20"/>
      <c r="Y612" s="20"/>
      <c r="Z612" s="20"/>
      <c r="AA612" s="20"/>
      <c r="AB612" s="20"/>
      <c r="AC612" s="20"/>
      <c r="AD612" s="20" t="s">
        <v>1597</v>
      </c>
      <c r="AE612" s="20" t="s">
        <v>532</v>
      </c>
      <c r="AF612" s="10"/>
      <c r="AG612" s="20"/>
      <c r="AH612" s="20"/>
      <c r="AI612" s="20"/>
      <c r="AJ612" s="20"/>
      <c r="AK612" s="21"/>
    </row>
    <row r="613" spans="1:37" ht="16.5" customHeight="1" x14ac:dyDescent="0.2">
      <c r="A613" s="370">
        <v>16</v>
      </c>
      <c r="B613" s="129" t="s">
        <v>79</v>
      </c>
      <c r="C613" s="431">
        <v>38</v>
      </c>
      <c r="D613" s="431">
        <v>10</v>
      </c>
      <c r="E613" s="431">
        <v>14</v>
      </c>
      <c r="F613" s="431">
        <v>14</v>
      </c>
      <c r="G613" s="431">
        <v>61</v>
      </c>
      <c r="H613" s="431">
        <v>65</v>
      </c>
      <c r="I613" s="433" t="s">
        <v>1828</v>
      </c>
      <c r="J613" s="435">
        <f t="shared" si="66"/>
        <v>38</v>
      </c>
      <c r="K613" s="435">
        <f t="shared" si="67"/>
        <v>34</v>
      </c>
      <c r="L613" s="930"/>
      <c r="M613" s="931"/>
      <c r="N613" s="931"/>
      <c r="O613" s="932"/>
      <c r="Q613" s="377" t="s">
        <v>1731</v>
      </c>
      <c r="R613" s="20"/>
      <c r="S613" s="20"/>
      <c r="T613" s="20"/>
      <c r="U613" s="20"/>
      <c r="V613" s="20"/>
      <c r="W613" s="20"/>
      <c r="X613" s="20"/>
      <c r="Y613" s="20"/>
      <c r="Z613" s="20"/>
      <c r="AA613" s="20"/>
      <c r="AB613" s="20"/>
      <c r="AC613" s="20"/>
      <c r="AD613" s="20" t="s">
        <v>1487</v>
      </c>
      <c r="AE613" s="20"/>
      <c r="AF613" s="20"/>
      <c r="AG613" s="10"/>
      <c r="AH613" s="20"/>
      <c r="AI613" s="20"/>
      <c r="AJ613" s="20"/>
      <c r="AK613" s="21"/>
    </row>
    <row r="614" spans="1:37" ht="16.5" customHeight="1" x14ac:dyDescent="0.2">
      <c r="A614" s="370">
        <v>17</v>
      </c>
      <c r="B614" s="129" t="s">
        <v>529</v>
      </c>
      <c r="C614" s="431">
        <v>38</v>
      </c>
      <c r="D614" s="431">
        <v>12</v>
      </c>
      <c r="E614" s="431">
        <v>7</v>
      </c>
      <c r="F614" s="431">
        <v>19</v>
      </c>
      <c r="G614" s="431">
        <v>56</v>
      </c>
      <c r="H614" s="431">
        <v>71</v>
      </c>
      <c r="I614" s="433">
        <v>31</v>
      </c>
      <c r="J614" s="435">
        <f t="shared" si="66"/>
        <v>38</v>
      </c>
      <c r="K614" s="435">
        <f t="shared" si="67"/>
        <v>31</v>
      </c>
      <c r="L614" s="930"/>
      <c r="M614" s="931"/>
      <c r="N614" s="931"/>
      <c r="O614" s="932"/>
      <c r="Q614" s="377" t="s">
        <v>63</v>
      </c>
      <c r="R614" s="20"/>
      <c r="S614" s="20"/>
      <c r="T614" s="20"/>
      <c r="U614" s="20"/>
      <c r="V614" s="20"/>
      <c r="W614" s="20"/>
      <c r="X614" s="20"/>
      <c r="Y614" s="20"/>
      <c r="Z614" s="20"/>
      <c r="AA614" s="20"/>
      <c r="AB614" s="20"/>
      <c r="AC614" s="20"/>
      <c r="AD614" s="20" t="s">
        <v>1642</v>
      </c>
      <c r="AE614" s="20"/>
      <c r="AF614" s="20"/>
      <c r="AG614" s="20" t="s">
        <v>532</v>
      </c>
      <c r="AH614" s="10"/>
      <c r="AI614" s="20"/>
      <c r="AJ614" s="20"/>
      <c r="AK614" s="21"/>
    </row>
    <row r="615" spans="1:37" ht="16.5" customHeight="1" x14ac:dyDescent="0.2">
      <c r="A615" s="370">
        <v>18</v>
      </c>
      <c r="B615" s="129" t="s">
        <v>711</v>
      </c>
      <c r="C615" s="431">
        <v>38</v>
      </c>
      <c r="D615" s="431">
        <v>12</v>
      </c>
      <c r="E615" s="431">
        <v>6</v>
      </c>
      <c r="F615" s="431">
        <v>20</v>
      </c>
      <c r="G615" s="431">
        <v>53</v>
      </c>
      <c r="H615" s="431">
        <v>73</v>
      </c>
      <c r="I615" s="433">
        <v>30</v>
      </c>
      <c r="J615" s="435">
        <f t="shared" si="66"/>
        <v>38</v>
      </c>
      <c r="K615" s="435">
        <f t="shared" si="67"/>
        <v>30</v>
      </c>
      <c r="L615" s="930"/>
      <c r="M615" s="931"/>
      <c r="N615" s="931"/>
      <c r="O615" s="932"/>
      <c r="Q615" s="377" t="s">
        <v>1313</v>
      </c>
      <c r="R615" s="20"/>
      <c r="S615" s="20"/>
      <c r="T615" s="20"/>
      <c r="U615" s="20"/>
      <c r="V615" s="20"/>
      <c r="W615" s="20"/>
      <c r="X615" s="20"/>
      <c r="Y615" s="20"/>
      <c r="Z615" s="20"/>
      <c r="AA615" s="20"/>
      <c r="AB615" s="20"/>
      <c r="AC615" s="20"/>
      <c r="AD615" s="20" t="s">
        <v>1540</v>
      </c>
      <c r="AE615" s="20"/>
      <c r="AF615" s="20"/>
      <c r="AG615" s="20"/>
      <c r="AH615" s="20" t="s">
        <v>532</v>
      </c>
      <c r="AI615" s="10"/>
      <c r="AJ615" s="20"/>
      <c r="AK615" s="21"/>
    </row>
    <row r="616" spans="1:37" ht="16.5" customHeight="1" x14ac:dyDescent="0.2">
      <c r="A616" s="370">
        <v>19</v>
      </c>
      <c r="B616" s="129" t="s">
        <v>706</v>
      </c>
      <c r="C616" s="431">
        <v>38</v>
      </c>
      <c r="D616" s="431">
        <v>12</v>
      </c>
      <c r="E616" s="431">
        <v>6</v>
      </c>
      <c r="F616" s="431">
        <v>20</v>
      </c>
      <c r="G616" s="431">
        <v>42</v>
      </c>
      <c r="H616" s="431">
        <v>67</v>
      </c>
      <c r="I616" s="433">
        <v>30</v>
      </c>
      <c r="J616" s="435">
        <f t="shared" si="66"/>
        <v>38</v>
      </c>
      <c r="K616" s="435">
        <f t="shared" si="67"/>
        <v>30</v>
      </c>
      <c r="L616" s="930"/>
      <c r="M616" s="931"/>
      <c r="N616" s="931"/>
      <c r="O616" s="932"/>
      <c r="Q616" s="377" t="s">
        <v>120</v>
      </c>
      <c r="R616" s="20"/>
      <c r="S616" s="20"/>
      <c r="T616" s="20"/>
      <c r="U616" s="20"/>
      <c r="V616" s="20"/>
      <c r="W616" s="20"/>
      <c r="X616" s="20"/>
      <c r="Y616" s="20"/>
      <c r="Z616" s="20"/>
      <c r="AA616" s="20"/>
      <c r="AB616" s="20"/>
      <c r="AC616" s="20"/>
      <c r="AD616" s="20"/>
      <c r="AE616" s="20"/>
      <c r="AF616" s="20"/>
      <c r="AG616" s="20"/>
      <c r="AH616" s="20"/>
      <c r="AI616" s="20" t="s">
        <v>532</v>
      </c>
      <c r="AJ616" s="10"/>
      <c r="AK616" s="21"/>
    </row>
    <row r="617" spans="1:37" ht="16.5" customHeight="1" thickBot="1" x14ac:dyDescent="0.25">
      <c r="A617" s="372">
        <v>20</v>
      </c>
      <c r="B617" s="130" t="s">
        <v>781</v>
      </c>
      <c r="C617" s="432">
        <v>38</v>
      </c>
      <c r="D617" s="432">
        <v>10</v>
      </c>
      <c r="E617" s="432">
        <v>8</v>
      </c>
      <c r="F617" s="432">
        <v>20</v>
      </c>
      <c r="G617" s="432">
        <v>48</v>
      </c>
      <c r="H617" s="432">
        <v>75</v>
      </c>
      <c r="I617" s="434">
        <v>28</v>
      </c>
      <c r="J617" s="435">
        <f t="shared" si="66"/>
        <v>38</v>
      </c>
      <c r="K617" s="435">
        <f t="shared" si="67"/>
        <v>28</v>
      </c>
      <c r="L617" s="933"/>
      <c r="M617" s="934"/>
      <c r="N617" s="934"/>
      <c r="O617" s="935"/>
      <c r="Q617" s="378" t="s">
        <v>547</v>
      </c>
      <c r="R617" s="23"/>
      <c r="S617" s="23"/>
      <c r="T617" s="23"/>
      <c r="U617" s="23"/>
      <c r="V617" s="23"/>
      <c r="W617" s="23"/>
      <c r="X617" s="23"/>
      <c r="Y617" s="23"/>
      <c r="Z617" s="23"/>
      <c r="AA617" s="23"/>
      <c r="AB617" s="23"/>
      <c r="AC617" s="23"/>
      <c r="AD617" s="23" t="s">
        <v>1487</v>
      </c>
      <c r="AE617" s="23"/>
      <c r="AF617" s="23"/>
      <c r="AG617" s="23"/>
      <c r="AH617" s="23"/>
      <c r="AI617" s="23"/>
      <c r="AJ617" s="23"/>
      <c r="AK617" s="15"/>
    </row>
    <row r="618" spans="1:37" ht="16.5" customHeight="1" x14ac:dyDescent="0.2">
      <c r="C618" s="435">
        <f t="shared" ref="C618:H618" si="72">SUM(C598:C617)</f>
        <v>760</v>
      </c>
      <c r="D618" s="435">
        <f t="shared" si="72"/>
        <v>285</v>
      </c>
      <c r="E618" s="435">
        <f t="shared" si="72"/>
        <v>190</v>
      </c>
      <c r="F618" s="435">
        <f t="shared" si="72"/>
        <v>285</v>
      </c>
      <c r="G618" s="435">
        <f t="shared" si="72"/>
        <v>1243</v>
      </c>
      <c r="H618" s="435">
        <f t="shared" si="72"/>
        <v>1243</v>
      </c>
      <c r="I618" s="435">
        <f>SUM(I598:I617)+34</f>
        <v>760</v>
      </c>
      <c r="J618" s="435">
        <f t="shared" ref="J618:J681" si="73">D618+E618+F618</f>
        <v>760</v>
      </c>
      <c r="K618" s="435">
        <f t="shared" ref="K618:K681" si="74">D618*2+E618</f>
        <v>760</v>
      </c>
    </row>
    <row r="619" spans="1:37" ht="16.5" customHeight="1" thickBot="1" x14ac:dyDescent="0.25"/>
    <row r="620" spans="1:37" ht="16.5" customHeight="1" thickBot="1" x14ac:dyDescent="0.25">
      <c r="A620" s="1043" t="s">
        <v>1386</v>
      </c>
      <c r="B620" s="1044"/>
      <c r="C620" s="1044"/>
      <c r="D620" s="1044"/>
      <c r="E620" s="1044"/>
      <c r="F620" s="1045"/>
      <c r="G620" s="1040" t="s">
        <v>1802</v>
      </c>
      <c r="H620" s="1041"/>
      <c r="I620" s="1042"/>
      <c r="L620" s="945" t="s">
        <v>495</v>
      </c>
      <c r="M620" s="946"/>
      <c r="N620" s="946"/>
      <c r="O620" s="947"/>
    </row>
    <row r="621" spans="1:37" ht="16.5" customHeight="1" thickBot="1" x14ac:dyDescent="0.25">
      <c r="A621" s="373" t="s">
        <v>496</v>
      </c>
      <c r="B621" s="227" t="s">
        <v>497</v>
      </c>
      <c r="C621" s="374" t="s">
        <v>498</v>
      </c>
      <c r="D621" s="374" t="s">
        <v>499</v>
      </c>
      <c r="E621" s="374" t="s">
        <v>500</v>
      </c>
      <c r="F621" s="374" t="s">
        <v>501</v>
      </c>
      <c r="G621" s="375" t="s">
        <v>502</v>
      </c>
      <c r="H621" s="375" t="s">
        <v>503</v>
      </c>
      <c r="I621" s="376" t="s">
        <v>504</v>
      </c>
      <c r="L621" s="1063"/>
      <c r="M621" s="1064"/>
      <c r="N621" s="1064"/>
      <c r="O621" s="1065"/>
      <c r="Q621" s="6" t="s">
        <v>1803</v>
      </c>
      <c r="R621" s="379" t="s">
        <v>1829</v>
      </c>
      <c r="S621" s="379" t="s">
        <v>157</v>
      </c>
      <c r="T621" s="379" t="s">
        <v>1812</v>
      </c>
      <c r="U621" s="379" t="s">
        <v>1830</v>
      </c>
      <c r="V621" s="379" t="s">
        <v>152</v>
      </c>
      <c r="W621" s="379" t="s">
        <v>1831</v>
      </c>
      <c r="X621" s="379" t="s">
        <v>540</v>
      </c>
      <c r="Y621" s="379" t="s">
        <v>861</v>
      </c>
      <c r="Z621" s="379" t="s">
        <v>1832</v>
      </c>
      <c r="AA621" s="379" t="s">
        <v>2523</v>
      </c>
      <c r="AB621" s="379" t="s">
        <v>141</v>
      </c>
      <c r="AC621" s="379" t="s">
        <v>160</v>
      </c>
      <c r="AD621" s="379" t="s">
        <v>1688</v>
      </c>
      <c r="AE621" s="379" t="s">
        <v>955</v>
      </c>
      <c r="AF621" s="379" t="s">
        <v>703</v>
      </c>
      <c r="AG621" s="379" t="s">
        <v>1833</v>
      </c>
      <c r="AH621" s="380" t="s">
        <v>19</v>
      </c>
    </row>
    <row r="622" spans="1:37" ht="16.5" customHeight="1" x14ac:dyDescent="0.2">
      <c r="A622" s="371">
        <v>1</v>
      </c>
      <c r="B622" s="126" t="s">
        <v>1811</v>
      </c>
      <c r="C622" s="430"/>
      <c r="D622" s="430"/>
      <c r="E622" s="430"/>
      <c r="F622" s="430"/>
      <c r="G622" s="430"/>
      <c r="H622" s="430"/>
      <c r="I622" s="128"/>
      <c r="J622" s="435">
        <f t="shared" si="73"/>
        <v>0</v>
      </c>
      <c r="K622" s="435">
        <f t="shared" si="74"/>
        <v>0</v>
      </c>
      <c r="L622" s="927" t="s">
        <v>2522</v>
      </c>
      <c r="M622" s="928"/>
      <c r="N622" s="928"/>
      <c r="O622" s="929"/>
      <c r="Q622" s="377" t="s">
        <v>1829</v>
      </c>
      <c r="R622" s="10"/>
      <c r="S622" s="20"/>
      <c r="T622" s="20"/>
      <c r="U622" s="20"/>
      <c r="V622" s="20"/>
      <c r="W622" s="20"/>
      <c r="X622" s="20"/>
      <c r="Y622" s="20"/>
      <c r="Z622" s="20"/>
      <c r="AA622" s="354"/>
      <c r="AB622" s="20"/>
      <c r="AC622" s="20"/>
      <c r="AD622" s="20"/>
      <c r="AE622" s="20"/>
      <c r="AF622" s="354"/>
      <c r="AG622" s="20"/>
      <c r="AH622" s="21"/>
      <c r="AI622" s="425"/>
    </row>
    <row r="623" spans="1:37" ht="16.5" customHeight="1" x14ac:dyDescent="0.2">
      <c r="A623" s="370">
        <v>2</v>
      </c>
      <c r="B623" s="129" t="s">
        <v>1810</v>
      </c>
      <c r="C623" s="431"/>
      <c r="D623" s="431"/>
      <c r="E623" s="431"/>
      <c r="F623" s="431"/>
      <c r="G623" s="431"/>
      <c r="H623" s="431"/>
      <c r="I623" s="433"/>
      <c r="J623" s="435">
        <f t="shared" si="73"/>
        <v>0</v>
      </c>
      <c r="K623" s="435">
        <f t="shared" si="74"/>
        <v>0</v>
      </c>
      <c r="L623" s="930"/>
      <c r="M623" s="931"/>
      <c r="N623" s="931"/>
      <c r="O623" s="932"/>
      <c r="Q623" s="377" t="s">
        <v>157</v>
      </c>
      <c r="R623" s="20"/>
      <c r="S623" s="10"/>
      <c r="T623" s="20"/>
      <c r="U623" s="20"/>
      <c r="V623" s="20"/>
      <c r="W623" s="20"/>
      <c r="X623" s="20"/>
      <c r="Y623" s="20"/>
      <c r="Z623" s="20"/>
      <c r="AA623" s="354"/>
      <c r="AB623" s="20"/>
      <c r="AC623" s="20"/>
      <c r="AD623" s="20"/>
      <c r="AE623" s="20"/>
      <c r="AF623" s="354"/>
      <c r="AG623" s="20"/>
      <c r="AH623" s="21"/>
      <c r="AI623" s="425"/>
    </row>
    <row r="624" spans="1:37" ht="16.5" customHeight="1" x14ac:dyDescent="0.2">
      <c r="A624" s="370" t="s">
        <v>521</v>
      </c>
      <c r="B624" s="129" t="s">
        <v>1834</v>
      </c>
      <c r="C624" s="431"/>
      <c r="D624" s="431"/>
      <c r="E624" s="431"/>
      <c r="F624" s="431"/>
      <c r="G624" s="431"/>
      <c r="H624" s="431"/>
      <c r="I624" s="433"/>
      <c r="J624" s="435">
        <f t="shared" si="73"/>
        <v>0</v>
      </c>
      <c r="K624" s="435">
        <f t="shared" si="74"/>
        <v>0</v>
      </c>
      <c r="L624" s="930"/>
      <c r="M624" s="931"/>
      <c r="N624" s="931"/>
      <c r="O624" s="932"/>
      <c r="Q624" s="377" t="s">
        <v>1812</v>
      </c>
      <c r="R624" s="20"/>
      <c r="S624" s="20"/>
      <c r="T624" s="10"/>
      <c r="U624" s="20"/>
      <c r="V624" s="20"/>
      <c r="W624" s="20"/>
      <c r="X624" s="20"/>
      <c r="Y624" s="20"/>
      <c r="Z624" s="20"/>
      <c r="AA624" s="354"/>
      <c r="AB624" s="20"/>
      <c r="AC624" s="20"/>
      <c r="AD624" s="20"/>
      <c r="AE624" s="20"/>
      <c r="AF624" s="354"/>
      <c r="AG624" s="20"/>
      <c r="AH624" s="21"/>
      <c r="AI624" s="425"/>
    </row>
    <row r="625" spans="1:35" ht="16.5" customHeight="1" x14ac:dyDescent="0.2">
      <c r="A625" s="370" t="s">
        <v>521</v>
      </c>
      <c r="B625" s="129" t="s">
        <v>1835</v>
      </c>
      <c r="C625" s="431"/>
      <c r="D625" s="431"/>
      <c r="E625" s="431"/>
      <c r="F625" s="431"/>
      <c r="G625" s="431"/>
      <c r="H625" s="431"/>
      <c r="I625" s="433"/>
      <c r="J625" s="435">
        <f t="shared" si="73"/>
        <v>0</v>
      </c>
      <c r="K625" s="435">
        <f t="shared" si="74"/>
        <v>0</v>
      </c>
      <c r="L625" s="930"/>
      <c r="M625" s="931"/>
      <c r="N625" s="931"/>
      <c r="O625" s="932"/>
      <c r="Q625" s="377" t="s">
        <v>1830</v>
      </c>
      <c r="R625" s="20"/>
      <c r="S625" s="20"/>
      <c r="T625" s="20"/>
      <c r="U625" s="10"/>
      <c r="V625" s="20"/>
      <c r="W625" s="20"/>
      <c r="X625" s="20"/>
      <c r="Y625" s="20"/>
      <c r="Z625" s="20"/>
      <c r="AA625" s="354"/>
      <c r="AB625" s="20"/>
      <c r="AC625" s="20"/>
      <c r="AD625" s="20"/>
      <c r="AE625" s="20"/>
      <c r="AF625" s="354"/>
      <c r="AG625" s="20"/>
      <c r="AH625" s="21"/>
      <c r="AI625" s="425"/>
    </row>
    <row r="626" spans="1:35" ht="16.5" customHeight="1" x14ac:dyDescent="0.2">
      <c r="A626" s="370" t="s">
        <v>521</v>
      </c>
      <c r="B626" s="129" t="s">
        <v>163</v>
      </c>
      <c r="C626" s="431"/>
      <c r="D626" s="431"/>
      <c r="E626" s="431"/>
      <c r="F626" s="431"/>
      <c r="G626" s="431"/>
      <c r="H626" s="431"/>
      <c r="I626" s="433"/>
      <c r="J626" s="435">
        <f t="shared" si="73"/>
        <v>0</v>
      </c>
      <c r="K626" s="435">
        <f t="shared" si="74"/>
        <v>0</v>
      </c>
      <c r="L626" s="930"/>
      <c r="M626" s="931"/>
      <c r="N626" s="931"/>
      <c r="O626" s="932"/>
      <c r="Q626" s="377" t="s">
        <v>152</v>
      </c>
      <c r="R626" s="20"/>
      <c r="S626" s="20"/>
      <c r="T626" s="20"/>
      <c r="U626" s="20"/>
      <c r="V626" s="10"/>
      <c r="W626" s="20"/>
      <c r="X626" s="20"/>
      <c r="Y626" s="20"/>
      <c r="Z626" s="20"/>
      <c r="AA626" s="354"/>
      <c r="AB626" s="20"/>
      <c r="AC626" s="20"/>
      <c r="AD626" s="20"/>
      <c r="AE626" s="20"/>
      <c r="AF626" s="354"/>
      <c r="AG626" s="20"/>
      <c r="AH626" s="21"/>
      <c r="AI626" s="425"/>
    </row>
    <row r="627" spans="1:35" ht="16.5" customHeight="1" x14ac:dyDescent="0.2">
      <c r="A627" s="370" t="s">
        <v>521</v>
      </c>
      <c r="B627" s="129" t="s">
        <v>164</v>
      </c>
      <c r="C627" s="431"/>
      <c r="D627" s="431"/>
      <c r="E627" s="431"/>
      <c r="F627" s="431"/>
      <c r="G627" s="431"/>
      <c r="H627" s="431"/>
      <c r="I627" s="433"/>
      <c r="J627" s="435">
        <f t="shared" si="73"/>
        <v>0</v>
      </c>
      <c r="K627" s="435">
        <f t="shared" si="74"/>
        <v>0</v>
      </c>
      <c r="L627" s="930"/>
      <c r="M627" s="931"/>
      <c r="N627" s="931"/>
      <c r="O627" s="932"/>
      <c r="Q627" s="377" t="s">
        <v>1831</v>
      </c>
      <c r="R627" s="20"/>
      <c r="S627" s="20"/>
      <c r="T627" s="20"/>
      <c r="U627" s="20"/>
      <c r="V627" s="20"/>
      <c r="W627" s="10"/>
      <c r="X627" s="20"/>
      <c r="Y627" s="20"/>
      <c r="Z627" s="20"/>
      <c r="AA627" s="354"/>
      <c r="AB627" s="20"/>
      <c r="AC627" s="20"/>
      <c r="AD627" s="20"/>
      <c r="AE627" s="20"/>
      <c r="AF627" s="354"/>
      <c r="AG627" s="20"/>
      <c r="AH627" s="21"/>
      <c r="AI627" s="425"/>
    </row>
    <row r="628" spans="1:35" ht="16.5" customHeight="1" x14ac:dyDescent="0.2">
      <c r="A628" s="370" t="s">
        <v>521</v>
      </c>
      <c r="B628" s="129" t="s">
        <v>1759</v>
      </c>
      <c r="C628" s="431"/>
      <c r="D628" s="431"/>
      <c r="E628" s="431"/>
      <c r="F628" s="431"/>
      <c r="G628" s="431"/>
      <c r="H628" s="431"/>
      <c r="I628" s="433"/>
      <c r="J628" s="435">
        <f t="shared" si="73"/>
        <v>0</v>
      </c>
      <c r="K628" s="435">
        <f t="shared" si="74"/>
        <v>0</v>
      </c>
      <c r="L628" s="930"/>
      <c r="M628" s="931"/>
      <c r="N628" s="931"/>
      <c r="O628" s="932"/>
      <c r="Q628" s="377" t="s">
        <v>540</v>
      </c>
      <c r="R628" s="20"/>
      <c r="S628" s="20"/>
      <c r="T628" s="20"/>
      <c r="U628" s="20"/>
      <c r="V628" s="20"/>
      <c r="W628" s="20"/>
      <c r="X628" s="10"/>
      <c r="Y628" s="20"/>
      <c r="Z628" s="20"/>
      <c r="AA628" s="354"/>
      <c r="AB628" s="20"/>
      <c r="AC628" s="20"/>
      <c r="AD628" s="20"/>
      <c r="AE628" s="20"/>
      <c r="AF628" s="354"/>
      <c r="AG628" s="20"/>
      <c r="AH628" s="21"/>
      <c r="AI628" s="425"/>
    </row>
    <row r="629" spans="1:35" ht="16.5" customHeight="1" x14ac:dyDescent="0.2">
      <c r="A629" s="370" t="s">
        <v>521</v>
      </c>
      <c r="B629" s="129" t="s">
        <v>1836</v>
      </c>
      <c r="C629" s="431"/>
      <c r="D629" s="431"/>
      <c r="E629" s="431"/>
      <c r="F629" s="431"/>
      <c r="G629" s="431"/>
      <c r="H629" s="431"/>
      <c r="I629" s="433"/>
      <c r="J629" s="435">
        <f t="shared" si="73"/>
        <v>0</v>
      </c>
      <c r="K629" s="435">
        <f t="shared" si="74"/>
        <v>0</v>
      </c>
      <c r="L629" s="930"/>
      <c r="M629" s="931"/>
      <c r="N629" s="931"/>
      <c r="O629" s="932"/>
      <c r="Q629" s="377" t="s">
        <v>861</v>
      </c>
      <c r="R629" s="20"/>
      <c r="S629" s="20"/>
      <c r="T629" s="20"/>
      <c r="U629" s="20"/>
      <c r="V629" s="20"/>
      <c r="W629" s="20"/>
      <c r="X629" s="20"/>
      <c r="Y629" s="10"/>
      <c r="Z629" s="20"/>
      <c r="AA629" s="354"/>
      <c r="AB629" s="20"/>
      <c r="AC629" s="20"/>
      <c r="AD629" s="20"/>
      <c r="AE629" s="20"/>
      <c r="AF629" s="354"/>
      <c r="AG629" s="20"/>
      <c r="AH629" s="21"/>
      <c r="AI629" s="425"/>
    </row>
    <row r="630" spans="1:35" ht="16.5" customHeight="1" x14ac:dyDescent="0.2">
      <c r="A630" s="370" t="s">
        <v>521</v>
      </c>
      <c r="B630" s="129" t="s">
        <v>1837</v>
      </c>
      <c r="C630" s="431"/>
      <c r="D630" s="431"/>
      <c r="E630" s="431"/>
      <c r="F630" s="431"/>
      <c r="G630" s="431"/>
      <c r="H630" s="431"/>
      <c r="I630" s="433"/>
      <c r="J630" s="435">
        <f t="shared" si="73"/>
        <v>0</v>
      </c>
      <c r="K630" s="435">
        <f t="shared" si="74"/>
        <v>0</v>
      </c>
      <c r="L630" s="930"/>
      <c r="M630" s="931"/>
      <c r="N630" s="931"/>
      <c r="O630" s="932"/>
      <c r="Q630" s="377" t="s">
        <v>1832</v>
      </c>
      <c r="R630" s="20"/>
      <c r="S630" s="20"/>
      <c r="T630" s="20"/>
      <c r="U630" s="20"/>
      <c r="V630" s="20"/>
      <c r="W630" s="20"/>
      <c r="X630" s="20"/>
      <c r="Y630" s="20" t="s">
        <v>532</v>
      </c>
      <c r="Z630" s="10"/>
      <c r="AA630" s="354"/>
      <c r="AB630" s="20"/>
      <c r="AC630" s="20"/>
      <c r="AD630" s="20"/>
      <c r="AE630" s="20"/>
      <c r="AF630" s="354"/>
      <c r="AG630" s="20"/>
      <c r="AH630" s="21"/>
      <c r="AI630" s="425"/>
    </row>
    <row r="631" spans="1:35" ht="16.5" customHeight="1" x14ac:dyDescent="0.2">
      <c r="A631" s="370" t="s">
        <v>521</v>
      </c>
      <c r="B631" s="129" t="s">
        <v>1838</v>
      </c>
      <c r="C631" s="431"/>
      <c r="D631" s="431"/>
      <c r="E631" s="431"/>
      <c r="F631" s="431"/>
      <c r="G631" s="431"/>
      <c r="H631" s="431"/>
      <c r="I631" s="433"/>
      <c r="J631" s="435">
        <f t="shared" si="73"/>
        <v>0</v>
      </c>
      <c r="K631" s="435">
        <f t="shared" si="74"/>
        <v>0</v>
      </c>
      <c r="L631" s="930"/>
      <c r="M631" s="931"/>
      <c r="N631" s="931"/>
      <c r="O631" s="932"/>
      <c r="Q631" s="377" t="s">
        <v>2523</v>
      </c>
      <c r="R631" s="354"/>
      <c r="S631" s="354"/>
      <c r="T631" s="354"/>
      <c r="U631" s="354"/>
      <c r="V631" s="354"/>
      <c r="W631" s="354"/>
      <c r="X631" s="354"/>
      <c r="Y631" s="354"/>
      <c r="Z631" s="354"/>
      <c r="AA631" s="10"/>
      <c r="AB631" s="354"/>
      <c r="AC631" s="354"/>
      <c r="AD631" s="354"/>
      <c r="AE631" s="354"/>
      <c r="AF631" s="354"/>
      <c r="AG631" s="354"/>
      <c r="AH631" s="356"/>
      <c r="AI631" s="425"/>
    </row>
    <row r="632" spans="1:35" ht="16.5" customHeight="1" x14ac:dyDescent="0.2">
      <c r="A632" s="370" t="s">
        <v>521</v>
      </c>
      <c r="B632" s="129" t="s">
        <v>148</v>
      </c>
      <c r="C632" s="431"/>
      <c r="D632" s="431"/>
      <c r="E632" s="431"/>
      <c r="F632" s="431"/>
      <c r="G632" s="431"/>
      <c r="H632" s="431"/>
      <c r="I632" s="433"/>
      <c r="J632" s="435">
        <f t="shared" si="73"/>
        <v>0</v>
      </c>
      <c r="K632" s="435">
        <f t="shared" si="74"/>
        <v>0</v>
      </c>
      <c r="L632" s="930" t="s">
        <v>528</v>
      </c>
      <c r="M632" s="931"/>
      <c r="N632" s="931"/>
      <c r="O632" s="932"/>
      <c r="Q632" s="377" t="s">
        <v>141</v>
      </c>
      <c r="R632" s="20"/>
      <c r="S632" s="20"/>
      <c r="T632" s="20"/>
      <c r="U632" s="20"/>
      <c r="V632" s="20"/>
      <c r="W632" s="20"/>
      <c r="X632" s="20"/>
      <c r="Y632" s="20"/>
      <c r="Z632" s="20"/>
      <c r="AA632" s="354"/>
      <c r="AB632" s="10"/>
      <c r="AC632" s="20"/>
      <c r="AD632" s="20"/>
      <c r="AE632" s="20"/>
      <c r="AF632" s="354"/>
      <c r="AG632" s="20"/>
      <c r="AH632" s="21"/>
      <c r="AI632" s="425"/>
    </row>
    <row r="633" spans="1:35" ht="16.5" customHeight="1" x14ac:dyDescent="0.2">
      <c r="A633" s="370" t="s">
        <v>521</v>
      </c>
      <c r="B633" s="129" t="s">
        <v>1839</v>
      </c>
      <c r="C633" s="431"/>
      <c r="D633" s="431"/>
      <c r="E633" s="431"/>
      <c r="F633" s="431"/>
      <c r="G633" s="431"/>
      <c r="H633" s="431"/>
      <c r="I633" s="433"/>
      <c r="J633" s="435">
        <f t="shared" si="73"/>
        <v>0</v>
      </c>
      <c r="K633" s="435">
        <f t="shared" si="74"/>
        <v>0</v>
      </c>
      <c r="L633" s="930"/>
      <c r="M633" s="931"/>
      <c r="N633" s="931"/>
      <c r="O633" s="932"/>
      <c r="Q633" s="377" t="s">
        <v>160</v>
      </c>
      <c r="R633" s="20"/>
      <c r="S633" s="20"/>
      <c r="T633" s="20"/>
      <c r="U633" s="20"/>
      <c r="V633" s="20"/>
      <c r="W633" s="20"/>
      <c r="X633" s="20"/>
      <c r="Y633" s="20"/>
      <c r="Z633" s="20"/>
      <c r="AA633" s="354"/>
      <c r="AB633" s="20"/>
      <c r="AC633" s="10"/>
      <c r="AD633" s="20"/>
      <c r="AE633" s="20"/>
      <c r="AF633" s="354"/>
      <c r="AG633" s="20"/>
      <c r="AH633" s="21"/>
      <c r="AI633" s="425"/>
    </row>
    <row r="634" spans="1:35" ht="16.5" customHeight="1" x14ac:dyDescent="0.2">
      <c r="A634" s="370" t="s">
        <v>521</v>
      </c>
      <c r="B634" s="129" t="s">
        <v>1840</v>
      </c>
      <c r="C634" s="431"/>
      <c r="D634" s="431"/>
      <c r="E634" s="431"/>
      <c r="F634" s="431"/>
      <c r="G634" s="431"/>
      <c r="H634" s="431"/>
      <c r="I634" s="433"/>
      <c r="J634" s="435">
        <f t="shared" si="73"/>
        <v>0</v>
      </c>
      <c r="K634" s="435">
        <f t="shared" si="74"/>
        <v>0</v>
      </c>
      <c r="L634" s="930"/>
      <c r="M634" s="931"/>
      <c r="N634" s="931"/>
      <c r="O634" s="932"/>
      <c r="Q634" s="377" t="s">
        <v>1688</v>
      </c>
      <c r="R634" s="20"/>
      <c r="S634" s="20"/>
      <c r="T634" s="20"/>
      <c r="U634" s="20"/>
      <c r="V634" s="20"/>
      <c r="W634" s="20"/>
      <c r="X634" s="20"/>
      <c r="Y634" s="20"/>
      <c r="Z634" s="20"/>
      <c r="AA634" s="354"/>
      <c r="AB634" s="20"/>
      <c r="AC634" s="20"/>
      <c r="AD634" s="10"/>
      <c r="AE634" s="20"/>
      <c r="AF634" s="354"/>
      <c r="AG634" s="20"/>
      <c r="AH634" s="21"/>
      <c r="AI634" s="425"/>
    </row>
    <row r="635" spans="1:35" ht="16.5" customHeight="1" x14ac:dyDescent="0.2">
      <c r="A635" s="370" t="s">
        <v>521</v>
      </c>
      <c r="B635" s="129" t="s">
        <v>1841</v>
      </c>
      <c r="C635" s="431"/>
      <c r="D635" s="431"/>
      <c r="E635" s="431"/>
      <c r="F635" s="431"/>
      <c r="G635" s="431"/>
      <c r="H635" s="431"/>
      <c r="I635" s="433"/>
      <c r="J635" s="435">
        <f t="shared" si="73"/>
        <v>0</v>
      </c>
      <c r="K635" s="435">
        <f t="shared" si="74"/>
        <v>0</v>
      </c>
      <c r="L635" s="930"/>
      <c r="M635" s="931"/>
      <c r="N635" s="931"/>
      <c r="O635" s="932"/>
      <c r="Q635" s="377" t="s">
        <v>955</v>
      </c>
      <c r="R635" s="20"/>
      <c r="S635" s="20"/>
      <c r="T635" s="20"/>
      <c r="U635" s="20"/>
      <c r="V635" s="20"/>
      <c r="W635" s="20"/>
      <c r="X635" s="20"/>
      <c r="Y635" s="20"/>
      <c r="Z635" s="20"/>
      <c r="AA635" s="354"/>
      <c r="AB635" s="20"/>
      <c r="AC635" s="20"/>
      <c r="AD635" s="20"/>
      <c r="AE635" s="10"/>
      <c r="AF635" s="354"/>
      <c r="AG635" s="20"/>
      <c r="AH635" s="21"/>
      <c r="AI635" s="425"/>
    </row>
    <row r="636" spans="1:35" ht="16.5" customHeight="1" x14ac:dyDescent="0.2">
      <c r="A636" s="370" t="s">
        <v>521</v>
      </c>
      <c r="B636" s="129" t="s">
        <v>25</v>
      </c>
      <c r="C636" s="431"/>
      <c r="D636" s="431"/>
      <c r="E636" s="431"/>
      <c r="F636" s="431"/>
      <c r="G636" s="431"/>
      <c r="H636" s="431"/>
      <c r="I636" s="433"/>
      <c r="J636" s="435">
        <f t="shared" si="73"/>
        <v>0</v>
      </c>
      <c r="K636" s="435">
        <f t="shared" si="74"/>
        <v>0</v>
      </c>
      <c r="L636" s="930"/>
      <c r="M636" s="931"/>
      <c r="N636" s="931"/>
      <c r="O636" s="932"/>
      <c r="Q636" s="377" t="s">
        <v>703</v>
      </c>
      <c r="R636" s="354"/>
      <c r="S636" s="354"/>
      <c r="T636" s="354"/>
      <c r="U636" s="354"/>
      <c r="V636" s="354"/>
      <c r="W636" s="354"/>
      <c r="X636" s="354"/>
      <c r="Y636" s="354"/>
      <c r="Z636" s="354"/>
      <c r="AA636" s="354"/>
      <c r="AB636" s="354"/>
      <c r="AC636" s="354"/>
      <c r="AD636" s="354"/>
      <c r="AE636" s="354" t="s">
        <v>532</v>
      </c>
      <c r="AF636" s="10"/>
      <c r="AG636" s="354"/>
      <c r="AH636" s="356"/>
      <c r="AI636" s="425"/>
    </row>
    <row r="637" spans="1:35" ht="16.5" customHeight="1" x14ac:dyDescent="0.2">
      <c r="A637" s="370" t="s">
        <v>533</v>
      </c>
      <c r="B637" s="129" t="s">
        <v>1842</v>
      </c>
      <c r="C637" s="431">
        <v>0</v>
      </c>
      <c r="D637" s="431">
        <v>0</v>
      </c>
      <c r="E637" s="431">
        <v>0</v>
      </c>
      <c r="F637" s="431">
        <v>0</v>
      </c>
      <c r="G637" s="431">
        <v>0</v>
      </c>
      <c r="H637" s="431">
        <v>0</v>
      </c>
      <c r="I637" s="433">
        <v>0</v>
      </c>
      <c r="J637" s="435">
        <f t="shared" si="73"/>
        <v>0</v>
      </c>
      <c r="K637" s="435">
        <f t="shared" si="74"/>
        <v>0</v>
      </c>
      <c r="L637" s="930"/>
      <c r="M637" s="931"/>
      <c r="N637" s="931"/>
      <c r="O637" s="932"/>
      <c r="Q637" s="377" t="s">
        <v>1833</v>
      </c>
      <c r="R637" s="20"/>
      <c r="S637" s="20"/>
      <c r="T637" s="20"/>
      <c r="U637" s="20"/>
      <c r="V637" s="20"/>
      <c r="W637" s="20"/>
      <c r="X637" s="20"/>
      <c r="Y637" s="20"/>
      <c r="Z637" s="20"/>
      <c r="AA637" s="354"/>
      <c r="AB637" s="20"/>
      <c r="AC637" s="20"/>
      <c r="AD637" s="20"/>
      <c r="AE637" s="20"/>
      <c r="AF637" s="354"/>
      <c r="AG637" s="10"/>
      <c r="AH637" s="21"/>
      <c r="AI637" s="425"/>
    </row>
    <row r="638" spans="1:35" ht="16.5" customHeight="1" thickBot="1" x14ac:dyDescent="0.25">
      <c r="A638" s="372" t="s">
        <v>533</v>
      </c>
      <c r="B638" s="130" t="s">
        <v>1683</v>
      </c>
      <c r="C638" s="432">
        <v>0</v>
      </c>
      <c r="D638" s="432">
        <v>0</v>
      </c>
      <c r="E638" s="432">
        <v>0</v>
      </c>
      <c r="F638" s="432">
        <v>0</v>
      </c>
      <c r="G638" s="432">
        <v>0</v>
      </c>
      <c r="H638" s="432">
        <v>0</v>
      </c>
      <c r="I638" s="434">
        <v>0</v>
      </c>
      <c r="J638" s="435">
        <f t="shared" si="73"/>
        <v>0</v>
      </c>
      <c r="K638" s="435">
        <f t="shared" si="74"/>
        <v>0</v>
      </c>
      <c r="L638" s="933"/>
      <c r="M638" s="934"/>
      <c r="N638" s="934"/>
      <c r="O638" s="935"/>
      <c r="Q638" s="378" t="s">
        <v>19</v>
      </c>
      <c r="R638" s="23"/>
      <c r="S638" s="23"/>
      <c r="T638" s="23"/>
      <c r="U638" s="23"/>
      <c r="V638" s="23"/>
      <c r="W638" s="23"/>
      <c r="X638" s="23"/>
      <c r="Y638" s="23"/>
      <c r="Z638" s="23"/>
      <c r="AA638" s="355"/>
      <c r="AB638" s="23"/>
      <c r="AC638" s="23"/>
      <c r="AD638" s="23"/>
      <c r="AE638" s="23"/>
      <c r="AF638" s="355"/>
      <c r="AG638" s="23"/>
      <c r="AH638" s="15"/>
      <c r="AI638" s="425"/>
    </row>
    <row r="639" spans="1:35" ht="16.5" customHeight="1" x14ac:dyDescent="0.2">
      <c r="C639" s="435">
        <f t="shared" ref="C639:I639" si="75">SUM(C637:C638)</f>
        <v>0</v>
      </c>
      <c r="D639" s="435">
        <f t="shared" si="75"/>
        <v>0</v>
      </c>
      <c r="E639" s="435">
        <f t="shared" si="75"/>
        <v>0</v>
      </c>
      <c r="F639" s="435">
        <f t="shared" si="75"/>
        <v>0</v>
      </c>
      <c r="G639" s="435">
        <f t="shared" si="75"/>
        <v>0</v>
      </c>
      <c r="H639" s="435">
        <f t="shared" si="75"/>
        <v>0</v>
      </c>
      <c r="I639" s="435">
        <f t="shared" si="75"/>
        <v>0</v>
      </c>
      <c r="J639" s="435">
        <f t="shared" si="73"/>
        <v>0</v>
      </c>
      <c r="K639" s="435">
        <f t="shared" si="74"/>
        <v>0</v>
      </c>
      <c r="R639" s="425"/>
      <c r="S639" s="425"/>
      <c r="T639" s="425"/>
      <c r="U639" s="425"/>
      <c r="V639" s="425"/>
      <c r="W639" s="425"/>
      <c r="X639" s="425"/>
      <c r="Y639" s="425"/>
      <c r="Z639" s="425"/>
      <c r="AA639" s="425"/>
      <c r="AB639" s="425"/>
      <c r="AC639" s="425"/>
      <c r="AD639" s="425"/>
      <c r="AE639" s="425"/>
      <c r="AF639" s="425"/>
      <c r="AG639" s="425"/>
      <c r="AH639" s="425"/>
      <c r="AI639" s="425"/>
    </row>
    <row r="640" spans="1:35" ht="16.5" customHeight="1" thickBot="1" x14ac:dyDescent="0.25"/>
    <row r="641" spans="1:35" ht="16.5" customHeight="1" thickBot="1" x14ac:dyDescent="0.25">
      <c r="A641" s="1207" t="s">
        <v>658</v>
      </c>
      <c r="B641" s="1208"/>
      <c r="C641" s="1208"/>
      <c r="D641" s="1208"/>
      <c r="E641" s="1208"/>
      <c r="F641" s="1209"/>
      <c r="G641" s="1204" t="s">
        <v>1802</v>
      </c>
      <c r="H641" s="1205"/>
      <c r="I641" s="1206"/>
      <c r="L641" s="986" t="s">
        <v>588</v>
      </c>
      <c r="M641" s="987"/>
      <c r="N641" s="987"/>
      <c r="O641" s="988"/>
    </row>
    <row r="642" spans="1:35" ht="16.5" customHeight="1" thickBot="1" x14ac:dyDescent="0.25">
      <c r="A642" s="449" t="s">
        <v>496</v>
      </c>
      <c r="B642" s="450" t="s">
        <v>497</v>
      </c>
      <c r="C642" s="451" t="s">
        <v>498</v>
      </c>
      <c r="D642" s="451" t="s">
        <v>499</v>
      </c>
      <c r="E642" s="451" t="s">
        <v>500</v>
      </c>
      <c r="F642" s="451" t="s">
        <v>501</v>
      </c>
      <c r="G642" s="452" t="s">
        <v>502</v>
      </c>
      <c r="H642" s="452" t="s">
        <v>503</v>
      </c>
      <c r="I642" s="453" t="s">
        <v>504</v>
      </c>
      <c r="L642" s="989"/>
      <c r="M642" s="990"/>
      <c r="N642" s="990"/>
      <c r="O642" s="991"/>
      <c r="Q642" s="24" t="s">
        <v>1803</v>
      </c>
      <c r="R642" s="396" t="s">
        <v>1590</v>
      </c>
      <c r="S642" s="396" t="s">
        <v>506</v>
      </c>
      <c r="T642" s="396" t="s">
        <v>716</v>
      </c>
      <c r="U642" s="396" t="s">
        <v>1404</v>
      </c>
      <c r="V642" s="396" t="s">
        <v>901</v>
      </c>
      <c r="W642" s="396" t="s">
        <v>564</v>
      </c>
      <c r="X642" s="396" t="s">
        <v>1004</v>
      </c>
      <c r="Y642" s="396" t="s">
        <v>1772</v>
      </c>
      <c r="Z642" s="396" t="s">
        <v>848</v>
      </c>
      <c r="AA642" s="396" t="s">
        <v>322</v>
      </c>
      <c r="AB642" s="396" t="s">
        <v>584</v>
      </c>
      <c r="AC642" s="396" t="s">
        <v>1774</v>
      </c>
      <c r="AD642" s="396" t="s">
        <v>517</v>
      </c>
      <c r="AE642" s="396" t="s">
        <v>591</v>
      </c>
      <c r="AF642" s="396" t="s">
        <v>863</v>
      </c>
      <c r="AG642" s="396" t="s">
        <v>1776</v>
      </c>
      <c r="AH642" s="396" t="s">
        <v>177</v>
      </c>
      <c r="AI642" s="397" t="s">
        <v>1751</v>
      </c>
    </row>
    <row r="643" spans="1:35" ht="16.5" customHeight="1" x14ac:dyDescent="0.2">
      <c r="A643" s="454">
        <v>1</v>
      </c>
      <c r="B643" s="126" t="s">
        <v>89</v>
      </c>
      <c r="C643" s="430">
        <v>34</v>
      </c>
      <c r="D643" s="430">
        <v>21</v>
      </c>
      <c r="E643" s="430">
        <v>8</v>
      </c>
      <c r="F643" s="430">
        <v>5</v>
      </c>
      <c r="G643" s="430">
        <v>87</v>
      </c>
      <c r="H643" s="430">
        <v>43</v>
      </c>
      <c r="I643" s="128">
        <v>50</v>
      </c>
      <c r="J643" s="435">
        <f t="shared" si="73"/>
        <v>34</v>
      </c>
      <c r="K643" s="435">
        <f t="shared" si="74"/>
        <v>50</v>
      </c>
      <c r="L643" s="927" t="s">
        <v>54</v>
      </c>
      <c r="M643" s="928"/>
      <c r="N643" s="928"/>
      <c r="O643" s="929"/>
      <c r="Q643" s="339" t="s">
        <v>1590</v>
      </c>
      <c r="R643" s="10"/>
      <c r="S643" s="20"/>
      <c r="T643" s="20"/>
      <c r="U643" s="20"/>
      <c r="V643" s="20"/>
      <c r="W643" s="20"/>
      <c r="X643" s="20"/>
      <c r="Y643" s="20"/>
      <c r="Z643" s="20"/>
      <c r="AA643" s="20"/>
      <c r="AB643" s="20"/>
      <c r="AC643" s="20"/>
      <c r="AD643" s="20"/>
      <c r="AE643" s="20"/>
      <c r="AF643" s="20"/>
      <c r="AG643" s="20"/>
      <c r="AH643" s="20"/>
      <c r="AI643" s="21"/>
    </row>
    <row r="644" spans="1:35" ht="16.5" customHeight="1" x14ac:dyDescent="0.2">
      <c r="A644" s="246">
        <v>2</v>
      </c>
      <c r="B644" s="129" t="s">
        <v>534</v>
      </c>
      <c r="C644" s="431">
        <v>34</v>
      </c>
      <c r="D644" s="431">
        <v>21</v>
      </c>
      <c r="E644" s="431">
        <v>7</v>
      </c>
      <c r="F644" s="431">
        <v>6</v>
      </c>
      <c r="G644" s="431">
        <v>70</v>
      </c>
      <c r="H644" s="431">
        <v>35</v>
      </c>
      <c r="I644" s="433">
        <v>49</v>
      </c>
      <c r="J644" s="435">
        <f t="shared" si="73"/>
        <v>34</v>
      </c>
      <c r="K644" s="435">
        <f t="shared" si="74"/>
        <v>49</v>
      </c>
      <c r="L644" s="930"/>
      <c r="M644" s="931"/>
      <c r="N644" s="931"/>
      <c r="O644" s="932"/>
      <c r="Q644" s="339" t="s">
        <v>506</v>
      </c>
      <c r="R644" s="20"/>
      <c r="S644" s="10"/>
      <c r="T644" s="20"/>
      <c r="U644" s="20"/>
      <c r="V644" s="20"/>
      <c r="W644" s="20"/>
      <c r="X644" s="20"/>
      <c r="Y644" s="20"/>
      <c r="Z644" s="20"/>
      <c r="AA644" s="20"/>
      <c r="AB644" s="20"/>
      <c r="AC644" s="20"/>
      <c r="AD644" s="20"/>
      <c r="AE644" s="20"/>
      <c r="AF644" s="20"/>
      <c r="AG644" s="20"/>
      <c r="AH644" s="20"/>
      <c r="AI644" s="21"/>
    </row>
    <row r="645" spans="1:35" ht="16.5" customHeight="1" x14ac:dyDescent="0.2">
      <c r="A645" s="246">
        <v>3</v>
      </c>
      <c r="B645" s="129" t="s">
        <v>128</v>
      </c>
      <c r="C645" s="431">
        <v>34</v>
      </c>
      <c r="D645" s="431">
        <v>20</v>
      </c>
      <c r="E645" s="431">
        <v>7</v>
      </c>
      <c r="F645" s="431">
        <v>7</v>
      </c>
      <c r="G645" s="431">
        <v>64</v>
      </c>
      <c r="H645" s="431">
        <v>44</v>
      </c>
      <c r="I645" s="433">
        <v>47</v>
      </c>
      <c r="J645" s="435">
        <f t="shared" si="73"/>
        <v>34</v>
      </c>
      <c r="K645" s="435">
        <f t="shared" si="74"/>
        <v>47</v>
      </c>
      <c r="L645" s="930"/>
      <c r="M645" s="931"/>
      <c r="N645" s="931"/>
      <c r="O645" s="932"/>
      <c r="Q645" s="339" t="s">
        <v>716</v>
      </c>
      <c r="R645" s="20"/>
      <c r="S645" s="20"/>
      <c r="T645" s="10"/>
      <c r="U645" s="20"/>
      <c r="V645" s="20"/>
      <c r="W645" s="20"/>
      <c r="X645" s="20"/>
      <c r="Y645" s="20"/>
      <c r="Z645" s="20"/>
      <c r="AA645" s="20"/>
      <c r="AB645" s="20"/>
      <c r="AC645" s="20"/>
      <c r="AD645" s="20"/>
      <c r="AE645" s="20"/>
      <c r="AF645" s="20"/>
      <c r="AG645" s="20"/>
      <c r="AH645" s="20"/>
      <c r="AI645" s="21"/>
    </row>
    <row r="646" spans="1:35" ht="16.5" customHeight="1" x14ac:dyDescent="0.2">
      <c r="A646" s="246">
        <v>4</v>
      </c>
      <c r="B646" s="129" t="s">
        <v>1002</v>
      </c>
      <c r="C646" s="431">
        <v>34</v>
      </c>
      <c r="D646" s="431">
        <v>15</v>
      </c>
      <c r="E646" s="431">
        <v>11</v>
      </c>
      <c r="F646" s="431">
        <v>8</v>
      </c>
      <c r="G646" s="431">
        <v>52</v>
      </c>
      <c r="H646" s="431">
        <v>31</v>
      </c>
      <c r="I646" s="433">
        <v>41</v>
      </c>
      <c r="J646" s="435">
        <f t="shared" si="73"/>
        <v>34</v>
      </c>
      <c r="K646" s="435">
        <f t="shared" si="74"/>
        <v>41</v>
      </c>
      <c r="L646" s="930"/>
      <c r="M646" s="931"/>
      <c r="N646" s="931"/>
      <c r="O646" s="932"/>
      <c r="Q646" s="339" t="s">
        <v>1404</v>
      </c>
      <c r="R646" s="20"/>
      <c r="S646" s="20"/>
      <c r="T646" s="20"/>
      <c r="U646" s="10"/>
      <c r="V646" s="20"/>
      <c r="W646" s="20"/>
      <c r="X646" s="20"/>
      <c r="Y646" s="20"/>
      <c r="Z646" s="20"/>
      <c r="AA646" s="20"/>
      <c r="AB646" s="20"/>
      <c r="AC646" s="20"/>
      <c r="AD646" s="20"/>
      <c r="AE646" s="20"/>
      <c r="AF646" s="20"/>
      <c r="AG646" s="20"/>
      <c r="AH646" s="20"/>
      <c r="AI646" s="21"/>
    </row>
    <row r="647" spans="1:35" ht="16.5" customHeight="1" x14ac:dyDescent="0.2">
      <c r="A647" s="246">
        <v>5</v>
      </c>
      <c r="B647" s="129" t="s">
        <v>674</v>
      </c>
      <c r="C647" s="431">
        <v>34</v>
      </c>
      <c r="D647" s="431">
        <v>15</v>
      </c>
      <c r="E647" s="431">
        <v>10</v>
      </c>
      <c r="F647" s="431">
        <v>9</v>
      </c>
      <c r="G647" s="431">
        <v>53</v>
      </c>
      <c r="H647" s="431">
        <v>50</v>
      </c>
      <c r="I647" s="433">
        <v>40</v>
      </c>
      <c r="J647" s="435">
        <f t="shared" si="73"/>
        <v>34</v>
      </c>
      <c r="K647" s="435">
        <f t="shared" si="74"/>
        <v>40</v>
      </c>
      <c r="L647" s="930"/>
      <c r="M647" s="931"/>
      <c r="N647" s="931"/>
      <c r="O647" s="932"/>
      <c r="Q647" s="339" t="s">
        <v>901</v>
      </c>
      <c r="R647" s="20"/>
      <c r="S647" s="20"/>
      <c r="T647" s="20"/>
      <c r="U647" s="20" t="s">
        <v>532</v>
      </c>
      <c r="V647" s="10"/>
      <c r="W647" s="20"/>
      <c r="X647" s="20"/>
      <c r="Y647" s="20"/>
      <c r="Z647" s="20"/>
      <c r="AA647" s="20"/>
      <c r="AB647" s="20"/>
      <c r="AC647" s="20"/>
      <c r="AD647" s="20"/>
      <c r="AE647" s="20"/>
      <c r="AF647" s="20"/>
      <c r="AG647" s="20"/>
      <c r="AH647" s="20"/>
      <c r="AI647" s="21"/>
    </row>
    <row r="648" spans="1:35" ht="16.5" customHeight="1" x14ac:dyDescent="0.2">
      <c r="A648" s="246" t="s">
        <v>600</v>
      </c>
      <c r="B648" s="129" t="s">
        <v>91</v>
      </c>
      <c r="C648" s="431">
        <v>34</v>
      </c>
      <c r="D648" s="431">
        <v>16</v>
      </c>
      <c r="E648" s="431">
        <v>6</v>
      </c>
      <c r="F648" s="431">
        <v>12</v>
      </c>
      <c r="G648" s="431">
        <v>50</v>
      </c>
      <c r="H648" s="431">
        <v>39</v>
      </c>
      <c r="I648" s="433">
        <v>38</v>
      </c>
      <c r="J648" s="435">
        <f t="shared" si="73"/>
        <v>34</v>
      </c>
      <c r="K648" s="435">
        <f t="shared" si="74"/>
        <v>38</v>
      </c>
      <c r="L648" s="930"/>
      <c r="M648" s="931"/>
      <c r="N648" s="931"/>
      <c r="O648" s="932"/>
      <c r="Q648" s="339" t="s">
        <v>564</v>
      </c>
      <c r="R648" s="20"/>
      <c r="S648" s="20"/>
      <c r="T648" s="20"/>
      <c r="U648" s="20"/>
      <c r="V648" s="20"/>
      <c r="W648" s="10"/>
      <c r="X648" s="20"/>
      <c r="Y648" s="20"/>
      <c r="Z648" s="20"/>
      <c r="AA648" s="20"/>
      <c r="AB648" s="20"/>
      <c r="AC648" s="20"/>
      <c r="AD648" s="20"/>
      <c r="AE648" s="20"/>
      <c r="AF648" s="20"/>
      <c r="AG648" s="20"/>
      <c r="AH648" s="20"/>
      <c r="AI648" s="21"/>
    </row>
    <row r="649" spans="1:35" ht="16.5" customHeight="1" x14ac:dyDescent="0.2">
      <c r="A649" s="246" t="s">
        <v>600</v>
      </c>
      <c r="B649" s="129" t="s">
        <v>92</v>
      </c>
      <c r="C649" s="431">
        <v>34</v>
      </c>
      <c r="D649" s="431">
        <v>14</v>
      </c>
      <c r="E649" s="431">
        <v>10</v>
      </c>
      <c r="F649" s="431">
        <v>10</v>
      </c>
      <c r="G649" s="431">
        <v>54</v>
      </c>
      <c r="H649" s="431">
        <v>34</v>
      </c>
      <c r="I649" s="433">
        <v>38</v>
      </c>
      <c r="J649" s="435">
        <f t="shared" si="73"/>
        <v>34</v>
      </c>
      <c r="K649" s="435">
        <f t="shared" si="74"/>
        <v>38</v>
      </c>
      <c r="L649" s="930"/>
      <c r="M649" s="931"/>
      <c r="N649" s="931"/>
      <c r="O649" s="932"/>
      <c r="Q649" s="339" t="s">
        <v>1004</v>
      </c>
      <c r="R649" s="20"/>
      <c r="S649" s="20"/>
      <c r="T649" s="20"/>
      <c r="U649" s="20"/>
      <c r="V649" s="20"/>
      <c r="W649" s="20"/>
      <c r="X649" s="10"/>
      <c r="Y649" s="20"/>
      <c r="Z649" s="20"/>
      <c r="AA649" s="20"/>
      <c r="AB649" s="20"/>
      <c r="AC649" s="20"/>
      <c r="AD649" s="20"/>
      <c r="AE649" s="20"/>
      <c r="AF649" s="20"/>
      <c r="AG649" s="20"/>
      <c r="AH649" s="20"/>
      <c r="AI649" s="21"/>
    </row>
    <row r="650" spans="1:35" ht="16.5" customHeight="1" x14ac:dyDescent="0.2">
      <c r="A650" s="246">
        <v>8</v>
      </c>
      <c r="B650" s="129" t="s">
        <v>1753</v>
      </c>
      <c r="C650" s="431">
        <v>34</v>
      </c>
      <c r="D650" s="431">
        <v>16</v>
      </c>
      <c r="E650" s="431">
        <v>5</v>
      </c>
      <c r="F650" s="431">
        <v>13</v>
      </c>
      <c r="G650" s="431">
        <v>62</v>
      </c>
      <c r="H650" s="431">
        <v>45</v>
      </c>
      <c r="I650" s="433">
        <v>37</v>
      </c>
      <c r="J650" s="435">
        <f t="shared" si="73"/>
        <v>34</v>
      </c>
      <c r="K650" s="435">
        <f t="shared" si="74"/>
        <v>37</v>
      </c>
      <c r="L650" s="930"/>
      <c r="M650" s="931"/>
      <c r="N650" s="931"/>
      <c r="O650" s="932"/>
      <c r="Q650" s="339" t="s">
        <v>1772</v>
      </c>
      <c r="R650" s="20"/>
      <c r="S650" s="20"/>
      <c r="T650" s="20"/>
      <c r="U650" s="20"/>
      <c r="V650" s="20"/>
      <c r="W650" s="20"/>
      <c r="X650" s="20"/>
      <c r="Y650" s="10"/>
      <c r="Z650" s="20"/>
      <c r="AA650" s="20"/>
      <c r="AB650" s="20"/>
      <c r="AC650" s="20"/>
      <c r="AD650" s="20"/>
      <c r="AE650" s="20"/>
      <c r="AF650" s="20"/>
      <c r="AG650" s="20"/>
      <c r="AH650" s="20"/>
      <c r="AI650" s="21"/>
    </row>
    <row r="651" spans="1:35" ht="16.5" customHeight="1" x14ac:dyDescent="0.2">
      <c r="A651" s="246">
        <v>9</v>
      </c>
      <c r="B651" s="129" t="s">
        <v>854</v>
      </c>
      <c r="C651" s="431">
        <v>34</v>
      </c>
      <c r="D651" s="431">
        <v>13</v>
      </c>
      <c r="E651" s="431">
        <v>8</v>
      </c>
      <c r="F651" s="431">
        <v>13</v>
      </c>
      <c r="G651" s="431">
        <v>50</v>
      </c>
      <c r="H651" s="431">
        <v>58</v>
      </c>
      <c r="I651" s="433">
        <v>34</v>
      </c>
      <c r="J651" s="435">
        <f t="shared" si="73"/>
        <v>34</v>
      </c>
      <c r="K651" s="435">
        <f t="shared" si="74"/>
        <v>34</v>
      </c>
      <c r="L651" s="930"/>
      <c r="M651" s="931"/>
      <c r="N651" s="931"/>
      <c r="O651" s="932"/>
      <c r="Q651" s="339" t="s">
        <v>848</v>
      </c>
      <c r="R651" s="20"/>
      <c r="S651" s="20"/>
      <c r="T651" s="20"/>
      <c r="U651" s="20"/>
      <c r="V651" s="20"/>
      <c r="W651" s="20"/>
      <c r="X651" s="20"/>
      <c r="Y651" s="20"/>
      <c r="Z651" s="10"/>
      <c r="AA651" s="20"/>
      <c r="AB651" s="20"/>
      <c r="AC651" s="20"/>
      <c r="AD651" s="20"/>
      <c r="AE651" s="20"/>
      <c r="AF651" s="20"/>
      <c r="AG651" s="20"/>
      <c r="AH651" s="20"/>
      <c r="AI651" s="21"/>
    </row>
    <row r="652" spans="1:35" ht="16.5" customHeight="1" x14ac:dyDescent="0.2">
      <c r="A652" s="246" t="s">
        <v>662</v>
      </c>
      <c r="B652" s="129" t="s">
        <v>1633</v>
      </c>
      <c r="C652" s="431">
        <v>34</v>
      </c>
      <c r="D652" s="431">
        <v>13</v>
      </c>
      <c r="E652" s="431">
        <v>7</v>
      </c>
      <c r="F652" s="431">
        <v>14</v>
      </c>
      <c r="G652" s="431">
        <v>51</v>
      </c>
      <c r="H652" s="431">
        <v>40</v>
      </c>
      <c r="I652" s="433">
        <v>33</v>
      </c>
      <c r="J652" s="435">
        <f t="shared" si="73"/>
        <v>34</v>
      </c>
      <c r="K652" s="435">
        <f t="shared" si="74"/>
        <v>33</v>
      </c>
      <c r="L652" s="930"/>
      <c r="M652" s="931"/>
      <c r="N652" s="931"/>
      <c r="O652" s="932"/>
      <c r="Q652" s="339" t="s">
        <v>322</v>
      </c>
      <c r="R652" s="20"/>
      <c r="S652" s="20"/>
      <c r="T652" s="20"/>
      <c r="U652" s="20"/>
      <c r="V652" s="20"/>
      <c r="W652" s="20"/>
      <c r="X652" s="20"/>
      <c r="Y652" s="20"/>
      <c r="Z652" s="20"/>
      <c r="AA652" s="10"/>
      <c r="AB652" s="20"/>
      <c r="AC652" s="20"/>
      <c r="AD652" s="20"/>
      <c r="AE652" s="20"/>
      <c r="AF652" s="20"/>
      <c r="AG652" s="20"/>
      <c r="AH652" s="20"/>
      <c r="AI652" s="21"/>
    </row>
    <row r="653" spans="1:35" ht="16.5" customHeight="1" x14ac:dyDescent="0.2">
      <c r="A653" s="246" t="s">
        <v>662</v>
      </c>
      <c r="B653" s="129" t="s">
        <v>178</v>
      </c>
      <c r="C653" s="431">
        <v>34</v>
      </c>
      <c r="D653" s="431">
        <v>11</v>
      </c>
      <c r="E653" s="431">
        <v>11</v>
      </c>
      <c r="F653" s="431">
        <v>12</v>
      </c>
      <c r="G653" s="431">
        <v>44</v>
      </c>
      <c r="H653" s="431">
        <v>64</v>
      </c>
      <c r="I653" s="433">
        <v>33</v>
      </c>
      <c r="J653" s="435">
        <f t="shared" si="73"/>
        <v>34</v>
      </c>
      <c r="K653" s="435">
        <f t="shared" si="74"/>
        <v>33</v>
      </c>
      <c r="L653" s="930"/>
      <c r="M653" s="931"/>
      <c r="N653" s="931"/>
      <c r="O653" s="932"/>
      <c r="Q653" s="339" t="s">
        <v>584</v>
      </c>
      <c r="R653" s="20"/>
      <c r="S653" s="20"/>
      <c r="T653" s="20"/>
      <c r="U653" s="20"/>
      <c r="V653" s="20"/>
      <c r="W653" s="20"/>
      <c r="X653" s="20"/>
      <c r="Y653" s="20"/>
      <c r="Z653" s="20"/>
      <c r="AA653" s="20" t="s">
        <v>532</v>
      </c>
      <c r="AB653" s="10"/>
      <c r="AC653" s="20"/>
      <c r="AD653" s="20"/>
      <c r="AE653" s="20"/>
      <c r="AF653" s="20"/>
      <c r="AG653" s="20"/>
      <c r="AH653" s="20"/>
      <c r="AI653" s="21"/>
    </row>
    <row r="654" spans="1:35" ht="16.5" customHeight="1" x14ac:dyDescent="0.2">
      <c r="A654" s="246" t="s">
        <v>1310</v>
      </c>
      <c r="B654" s="129" t="s">
        <v>586</v>
      </c>
      <c r="C654" s="431">
        <v>34</v>
      </c>
      <c r="D654" s="431">
        <v>12</v>
      </c>
      <c r="E654" s="431">
        <v>8</v>
      </c>
      <c r="F654" s="431">
        <v>14</v>
      </c>
      <c r="G654" s="431">
        <v>50</v>
      </c>
      <c r="H654" s="431">
        <v>34</v>
      </c>
      <c r="I654" s="433">
        <v>32</v>
      </c>
      <c r="J654" s="435">
        <f t="shared" si="73"/>
        <v>34</v>
      </c>
      <c r="K654" s="435">
        <f t="shared" si="74"/>
        <v>32</v>
      </c>
      <c r="L654" s="930"/>
      <c r="M654" s="931"/>
      <c r="N654" s="931"/>
      <c r="O654" s="932"/>
      <c r="Q654" s="339" t="s">
        <v>1774</v>
      </c>
      <c r="R654" s="20"/>
      <c r="S654" s="20"/>
      <c r="T654" s="20"/>
      <c r="U654" s="20"/>
      <c r="V654" s="20"/>
      <c r="W654" s="20"/>
      <c r="X654" s="20"/>
      <c r="Y654" s="20"/>
      <c r="Z654" s="20"/>
      <c r="AA654" s="20"/>
      <c r="AB654" s="20"/>
      <c r="AC654" s="10"/>
      <c r="AD654" s="20"/>
      <c r="AE654" s="20"/>
      <c r="AF654" s="20"/>
      <c r="AG654" s="20"/>
      <c r="AH654" s="20"/>
      <c r="AI654" s="21"/>
    </row>
    <row r="655" spans="1:35" ht="16.5" customHeight="1" x14ac:dyDescent="0.2">
      <c r="A655" s="246" t="s">
        <v>1310</v>
      </c>
      <c r="B655" s="129" t="s">
        <v>90</v>
      </c>
      <c r="C655" s="431">
        <v>34</v>
      </c>
      <c r="D655" s="431">
        <v>12</v>
      </c>
      <c r="E655" s="431">
        <v>8</v>
      </c>
      <c r="F655" s="431">
        <v>14</v>
      </c>
      <c r="G655" s="431">
        <v>53</v>
      </c>
      <c r="H655" s="431">
        <v>42</v>
      </c>
      <c r="I655" s="433">
        <v>32</v>
      </c>
      <c r="J655" s="435">
        <f t="shared" si="73"/>
        <v>34</v>
      </c>
      <c r="K655" s="435">
        <f t="shared" si="74"/>
        <v>32</v>
      </c>
      <c r="L655" s="930"/>
      <c r="M655" s="931"/>
      <c r="N655" s="931"/>
      <c r="O655" s="932"/>
      <c r="Q655" s="339" t="s">
        <v>517</v>
      </c>
      <c r="R655" s="20"/>
      <c r="S655" s="20"/>
      <c r="T655" s="20"/>
      <c r="U655" s="20"/>
      <c r="V655" s="20"/>
      <c r="W655" s="20"/>
      <c r="X655" s="20"/>
      <c r="Y655" s="20"/>
      <c r="Z655" s="20"/>
      <c r="AA655" s="20"/>
      <c r="AB655" s="20"/>
      <c r="AC655" s="20"/>
      <c r="AD655" s="10"/>
      <c r="AE655" s="20"/>
      <c r="AF655" s="20"/>
      <c r="AG655" s="20"/>
      <c r="AH655" s="20"/>
      <c r="AI655" s="21"/>
    </row>
    <row r="656" spans="1:35" ht="16.5" customHeight="1" x14ac:dyDescent="0.2">
      <c r="A656" s="246" t="s">
        <v>1843</v>
      </c>
      <c r="B656" s="129" t="s">
        <v>93</v>
      </c>
      <c r="C656" s="431">
        <v>34</v>
      </c>
      <c r="D656" s="431">
        <v>10</v>
      </c>
      <c r="E656" s="431">
        <v>6</v>
      </c>
      <c r="F656" s="431">
        <v>18</v>
      </c>
      <c r="G656" s="431">
        <v>51</v>
      </c>
      <c r="H656" s="431">
        <v>89</v>
      </c>
      <c r="I656" s="433">
        <v>26</v>
      </c>
      <c r="J656" s="435">
        <f t="shared" si="73"/>
        <v>34</v>
      </c>
      <c r="K656" s="435">
        <f t="shared" si="74"/>
        <v>26</v>
      </c>
      <c r="L656" s="930"/>
      <c r="M656" s="931"/>
      <c r="N656" s="931"/>
      <c r="O656" s="932"/>
      <c r="Q656" s="339" t="s">
        <v>591</v>
      </c>
      <c r="R656" s="20"/>
      <c r="S656" s="20"/>
      <c r="T656" s="20"/>
      <c r="U656" s="20"/>
      <c r="V656" s="20"/>
      <c r="W656" s="20"/>
      <c r="X656" s="20"/>
      <c r="Y656" s="20"/>
      <c r="Z656" s="20"/>
      <c r="AA656" s="20"/>
      <c r="AB656" s="20"/>
      <c r="AC656" s="20"/>
      <c r="AD656" s="20"/>
      <c r="AE656" s="10"/>
      <c r="AF656" s="20"/>
      <c r="AG656" s="20"/>
      <c r="AH656" s="20"/>
      <c r="AI656" s="21"/>
    </row>
    <row r="657" spans="1:35" ht="16.5" customHeight="1" x14ac:dyDescent="0.2">
      <c r="A657" s="246" t="s">
        <v>1843</v>
      </c>
      <c r="B657" s="129" t="s">
        <v>95</v>
      </c>
      <c r="C657" s="431">
        <v>34</v>
      </c>
      <c r="D657" s="431">
        <v>9</v>
      </c>
      <c r="E657" s="431">
        <v>8</v>
      </c>
      <c r="F657" s="431">
        <v>17</v>
      </c>
      <c r="G657" s="431">
        <v>41</v>
      </c>
      <c r="H657" s="431">
        <v>75</v>
      </c>
      <c r="I657" s="433">
        <v>26</v>
      </c>
      <c r="J657" s="435">
        <f t="shared" si="73"/>
        <v>34</v>
      </c>
      <c r="K657" s="435">
        <f t="shared" si="74"/>
        <v>26</v>
      </c>
      <c r="L657" s="930"/>
      <c r="M657" s="931"/>
      <c r="N657" s="931"/>
      <c r="O657" s="932"/>
      <c r="Q657" s="339" t="s">
        <v>863</v>
      </c>
      <c r="R657" s="20"/>
      <c r="S657" s="20"/>
      <c r="T657" s="20"/>
      <c r="U657" s="20"/>
      <c r="V657" s="20"/>
      <c r="W657" s="20"/>
      <c r="X657" s="20"/>
      <c r="Y657" s="20"/>
      <c r="Z657" s="20"/>
      <c r="AA657" s="20"/>
      <c r="AB657" s="20"/>
      <c r="AC657" s="20"/>
      <c r="AD657" s="20"/>
      <c r="AE657" s="20"/>
      <c r="AF657" s="10"/>
      <c r="AG657" s="20"/>
      <c r="AH657" s="20"/>
      <c r="AI657" s="21"/>
    </row>
    <row r="658" spans="1:35" ht="16.5" customHeight="1" x14ac:dyDescent="0.2">
      <c r="A658" s="246">
        <v>16</v>
      </c>
      <c r="B658" s="129" t="s">
        <v>1405</v>
      </c>
      <c r="C658" s="431">
        <v>34</v>
      </c>
      <c r="D658" s="431">
        <v>9</v>
      </c>
      <c r="E658" s="431">
        <v>5</v>
      </c>
      <c r="F658" s="431">
        <v>20</v>
      </c>
      <c r="G658" s="431">
        <v>38</v>
      </c>
      <c r="H658" s="431">
        <v>63</v>
      </c>
      <c r="I658" s="433">
        <v>23</v>
      </c>
      <c r="J658" s="435">
        <f t="shared" si="73"/>
        <v>34</v>
      </c>
      <c r="K658" s="435">
        <f t="shared" si="74"/>
        <v>23</v>
      </c>
      <c r="L658" s="930"/>
      <c r="M658" s="931"/>
      <c r="N658" s="931"/>
      <c r="O658" s="932"/>
      <c r="Q658" s="339" t="s">
        <v>1776</v>
      </c>
      <c r="R658" s="20"/>
      <c r="S658" s="20"/>
      <c r="T658" s="20"/>
      <c r="U658" s="20"/>
      <c r="V658" s="20"/>
      <c r="W658" s="20"/>
      <c r="X658" s="20"/>
      <c r="Y658" s="20"/>
      <c r="Z658" s="20"/>
      <c r="AA658" s="20"/>
      <c r="AB658" s="20"/>
      <c r="AC658" s="20"/>
      <c r="AD658" s="20"/>
      <c r="AE658" s="20"/>
      <c r="AF658" s="20"/>
      <c r="AG658" s="10"/>
      <c r="AH658" s="20"/>
      <c r="AI658" s="21"/>
    </row>
    <row r="659" spans="1:35" ht="16.5" customHeight="1" x14ac:dyDescent="0.2">
      <c r="A659" s="246">
        <v>17</v>
      </c>
      <c r="B659" s="129" t="s">
        <v>1844</v>
      </c>
      <c r="C659" s="431">
        <v>34</v>
      </c>
      <c r="D659" s="431">
        <v>6</v>
      </c>
      <c r="E659" s="431">
        <v>8</v>
      </c>
      <c r="F659" s="431">
        <v>20</v>
      </c>
      <c r="G659" s="431">
        <v>36</v>
      </c>
      <c r="H659" s="431">
        <v>69</v>
      </c>
      <c r="I659" s="433">
        <v>20</v>
      </c>
      <c r="J659" s="435">
        <f t="shared" si="73"/>
        <v>34</v>
      </c>
      <c r="K659" s="435">
        <f t="shared" si="74"/>
        <v>20</v>
      </c>
      <c r="L659" s="930"/>
      <c r="M659" s="931"/>
      <c r="N659" s="931"/>
      <c r="O659" s="932"/>
      <c r="Q659" s="339" t="s">
        <v>177</v>
      </c>
      <c r="R659" s="20"/>
      <c r="S659" s="20"/>
      <c r="T659" s="20"/>
      <c r="U659" s="20"/>
      <c r="V659" s="20"/>
      <c r="W659" s="20"/>
      <c r="X659" s="20"/>
      <c r="Y659" s="20"/>
      <c r="Z659" s="20"/>
      <c r="AA659" s="20"/>
      <c r="AB659" s="20"/>
      <c r="AC659" s="20"/>
      <c r="AD659" s="20"/>
      <c r="AE659" s="20"/>
      <c r="AF659" s="20"/>
      <c r="AG659" s="20" t="s">
        <v>532</v>
      </c>
      <c r="AH659" s="10"/>
      <c r="AI659" s="21"/>
    </row>
    <row r="660" spans="1:35" ht="16.5" customHeight="1" thickBot="1" x14ac:dyDescent="0.25">
      <c r="A660" s="455">
        <v>18</v>
      </c>
      <c r="B660" s="130" t="s">
        <v>36</v>
      </c>
      <c r="C660" s="432">
        <v>34</v>
      </c>
      <c r="D660" s="432">
        <v>6</v>
      </c>
      <c r="E660" s="432">
        <v>1</v>
      </c>
      <c r="F660" s="432">
        <v>27</v>
      </c>
      <c r="G660" s="432">
        <v>40</v>
      </c>
      <c r="H660" s="432">
        <v>77</v>
      </c>
      <c r="I660" s="434">
        <v>13</v>
      </c>
      <c r="J660" s="435">
        <f t="shared" si="73"/>
        <v>34</v>
      </c>
      <c r="K660" s="435">
        <f t="shared" si="74"/>
        <v>13</v>
      </c>
      <c r="L660" s="933"/>
      <c r="M660" s="934"/>
      <c r="N660" s="934"/>
      <c r="O660" s="935"/>
      <c r="Q660" s="398" t="s">
        <v>1751</v>
      </c>
      <c r="R660" s="23"/>
      <c r="S660" s="23"/>
      <c r="T660" s="23"/>
      <c r="U660" s="23"/>
      <c r="V660" s="23"/>
      <c r="W660" s="23"/>
      <c r="X660" s="23"/>
      <c r="Y660" s="23"/>
      <c r="Z660" s="23"/>
      <c r="AA660" s="23"/>
      <c r="AB660" s="23"/>
      <c r="AC660" s="23"/>
      <c r="AD660" s="23"/>
      <c r="AE660" s="23"/>
      <c r="AF660" s="23"/>
      <c r="AG660" s="23"/>
      <c r="AH660" s="23"/>
      <c r="AI660" s="15"/>
    </row>
    <row r="661" spans="1:35" ht="16.5" customHeight="1" x14ac:dyDescent="0.2">
      <c r="C661" s="435">
        <v>612</v>
      </c>
      <c r="D661" s="435">
        <v>239</v>
      </c>
      <c r="E661" s="435">
        <v>134</v>
      </c>
      <c r="F661" s="435">
        <v>239</v>
      </c>
      <c r="G661" s="435">
        <v>946</v>
      </c>
      <c r="H661" s="435">
        <v>932</v>
      </c>
      <c r="I661" s="435">
        <v>612</v>
      </c>
      <c r="J661" s="435">
        <f t="shared" si="73"/>
        <v>612</v>
      </c>
      <c r="K661" s="435">
        <f t="shared" si="74"/>
        <v>612</v>
      </c>
    </row>
    <row r="662" spans="1:35" ht="16.5" customHeight="1" thickBot="1" x14ac:dyDescent="0.25"/>
    <row r="663" spans="1:35" ht="16.5" customHeight="1" thickBot="1" x14ac:dyDescent="0.25">
      <c r="A663" s="1207" t="s">
        <v>665</v>
      </c>
      <c r="B663" s="1208"/>
      <c r="C663" s="1208"/>
      <c r="D663" s="1208"/>
      <c r="E663" s="1208"/>
      <c r="F663" s="1209"/>
      <c r="G663" s="1204" t="s">
        <v>1802</v>
      </c>
      <c r="H663" s="1205"/>
      <c r="I663" s="1206"/>
      <c r="L663" s="945" t="s">
        <v>495</v>
      </c>
      <c r="M663" s="946"/>
      <c r="N663" s="946"/>
      <c r="O663" s="947"/>
    </row>
    <row r="664" spans="1:35" ht="16.5" customHeight="1" thickBot="1" x14ac:dyDescent="0.25">
      <c r="A664" s="449" t="s">
        <v>496</v>
      </c>
      <c r="B664" s="450" t="s">
        <v>497</v>
      </c>
      <c r="C664" s="451" t="s">
        <v>498</v>
      </c>
      <c r="D664" s="451" t="s">
        <v>499</v>
      </c>
      <c r="E664" s="451" t="s">
        <v>500</v>
      </c>
      <c r="F664" s="451" t="s">
        <v>501</v>
      </c>
      <c r="G664" s="452" t="s">
        <v>502</v>
      </c>
      <c r="H664" s="452" t="s">
        <v>503</v>
      </c>
      <c r="I664" s="453" t="s">
        <v>504</v>
      </c>
      <c r="L664" s="1063"/>
      <c r="M664" s="1064"/>
      <c r="N664" s="1064"/>
      <c r="O664" s="1065"/>
      <c r="Q664" s="24" t="s">
        <v>1803</v>
      </c>
      <c r="R664" s="396" t="s">
        <v>564</v>
      </c>
      <c r="S664" s="396" t="s">
        <v>1318</v>
      </c>
      <c r="T664" s="396" t="s">
        <v>902</v>
      </c>
      <c r="U664" s="396" t="s">
        <v>1631</v>
      </c>
      <c r="V664" s="396" t="s">
        <v>1847</v>
      </c>
      <c r="W664" s="396" t="s">
        <v>862</v>
      </c>
      <c r="X664" s="396" t="s">
        <v>322</v>
      </c>
      <c r="Y664" s="396" t="s">
        <v>1411</v>
      </c>
      <c r="Z664" s="396" t="s">
        <v>1848</v>
      </c>
      <c r="AA664" s="396" t="s">
        <v>1848</v>
      </c>
      <c r="AB664" s="396" t="s">
        <v>672</v>
      </c>
      <c r="AC664" s="397" t="s">
        <v>499</v>
      </c>
    </row>
    <row r="665" spans="1:35" ht="16.5" customHeight="1" x14ac:dyDescent="0.2">
      <c r="A665" s="454">
        <v>1</v>
      </c>
      <c r="B665" s="126" t="s">
        <v>1849</v>
      </c>
      <c r="C665" s="430"/>
      <c r="D665" s="430"/>
      <c r="E665" s="430"/>
      <c r="F665" s="430"/>
      <c r="G665" s="430"/>
      <c r="H665" s="430"/>
      <c r="I665" s="128" t="s">
        <v>532</v>
      </c>
      <c r="J665" s="435">
        <f t="shared" si="73"/>
        <v>0</v>
      </c>
      <c r="K665" s="435">
        <f t="shared" si="74"/>
        <v>0</v>
      </c>
      <c r="L665" s="927" t="s">
        <v>528</v>
      </c>
      <c r="M665" s="928"/>
      <c r="N665" s="928"/>
      <c r="O665" s="929"/>
      <c r="Q665" s="339" t="s">
        <v>564</v>
      </c>
      <c r="R665" s="10"/>
      <c r="S665" s="354"/>
      <c r="T665" s="20"/>
      <c r="U665" s="20"/>
      <c r="V665" s="354"/>
      <c r="W665" s="20"/>
      <c r="X665" s="20"/>
      <c r="Y665" s="354"/>
      <c r="Z665" s="20"/>
      <c r="AA665" s="20"/>
      <c r="AB665" s="20"/>
      <c r="AC665" s="21"/>
    </row>
    <row r="666" spans="1:35" ht="16.5" customHeight="1" x14ac:dyDescent="0.2">
      <c r="A666" s="246">
        <v>2</v>
      </c>
      <c r="B666" s="129" t="s">
        <v>1850</v>
      </c>
      <c r="C666" s="431"/>
      <c r="D666" s="431"/>
      <c r="E666" s="431"/>
      <c r="F666" s="431"/>
      <c r="G666" s="431"/>
      <c r="H666" s="431"/>
      <c r="I666" s="433"/>
      <c r="J666" s="435">
        <f t="shared" si="73"/>
        <v>0</v>
      </c>
      <c r="K666" s="435">
        <f t="shared" si="74"/>
        <v>0</v>
      </c>
      <c r="L666" s="930"/>
      <c r="M666" s="931"/>
      <c r="N666" s="931"/>
      <c r="O666" s="932"/>
      <c r="Q666" s="339" t="s">
        <v>1318</v>
      </c>
      <c r="R666" s="354"/>
      <c r="S666" s="10"/>
      <c r="T666" s="354"/>
      <c r="U666" s="354"/>
      <c r="V666" s="354"/>
      <c r="W666" s="354"/>
      <c r="X666" s="354"/>
      <c r="Y666" s="354"/>
      <c r="Z666" s="354"/>
      <c r="AA666" s="354"/>
      <c r="AB666" s="354"/>
      <c r="AC666" s="356"/>
    </row>
    <row r="667" spans="1:35" ht="16.5" customHeight="1" x14ac:dyDescent="0.2">
      <c r="A667" s="246" t="s">
        <v>521</v>
      </c>
      <c r="B667" s="129" t="s">
        <v>2498</v>
      </c>
      <c r="C667" s="431"/>
      <c r="D667" s="431"/>
      <c r="E667" s="431"/>
      <c r="F667" s="431"/>
      <c r="G667" s="431"/>
      <c r="H667" s="431"/>
      <c r="I667" s="433"/>
      <c r="J667" s="435">
        <f t="shared" si="73"/>
        <v>0</v>
      </c>
      <c r="K667" s="435">
        <f t="shared" si="74"/>
        <v>0</v>
      </c>
      <c r="L667" s="930"/>
      <c r="M667" s="931"/>
      <c r="N667" s="931"/>
      <c r="O667" s="932"/>
      <c r="Q667" s="339" t="s">
        <v>902</v>
      </c>
      <c r="R667" s="20"/>
      <c r="S667" s="354"/>
      <c r="T667" s="10"/>
      <c r="U667" s="20"/>
      <c r="V667" s="354"/>
      <c r="W667" s="20"/>
      <c r="X667" s="20"/>
      <c r="Y667" s="354"/>
      <c r="Z667" s="20"/>
      <c r="AA667" s="20"/>
      <c r="AB667" s="20"/>
      <c r="AC667" s="21"/>
    </row>
    <row r="668" spans="1:35" ht="16.5" customHeight="1" x14ac:dyDescent="0.2">
      <c r="A668" s="246" t="s">
        <v>521</v>
      </c>
      <c r="B668" s="129" t="s">
        <v>1851</v>
      </c>
      <c r="C668" s="431"/>
      <c r="D668" s="431"/>
      <c r="E668" s="431"/>
      <c r="F668" s="431"/>
      <c r="G668" s="431"/>
      <c r="H668" s="431"/>
      <c r="I668" s="433"/>
      <c r="J668" s="435">
        <f t="shared" si="73"/>
        <v>0</v>
      </c>
      <c r="K668" s="435">
        <f t="shared" si="74"/>
        <v>0</v>
      </c>
      <c r="L668" s="930"/>
      <c r="M668" s="931"/>
      <c r="N668" s="931"/>
      <c r="O668" s="932"/>
      <c r="Q668" s="339" t="s">
        <v>1631</v>
      </c>
      <c r="R668" s="20"/>
      <c r="S668" s="354"/>
      <c r="T668" s="20"/>
      <c r="U668" s="10"/>
      <c r="V668" s="354"/>
      <c r="W668" s="20"/>
      <c r="X668" s="20"/>
      <c r="Y668" s="354"/>
      <c r="Z668" s="20"/>
      <c r="AA668" s="20"/>
      <c r="AB668" s="20"/>
      <c r="AC668" s="21"/>
    </row>
    <row r="669" spans="1:35" ht="16.5" customHeight="1" x14ac:dyDescent="0.2">
      <c r="A669" s="246" t="s">
        <v>521</v>
      </c>
      <c r="B669" s="129" t="s">
        <v>1635</v>
      </c>
      <c r="C669" s="431"/>
      <c r="D669" s="431"/>
      <c r="E669" s="431"/>
      <c r="F669" s="431"/>
      <c r="G669" s="431"/>
      <c r="H669" s="431"/>
      <c r="I669" s="433"/>
      <c r="J669" s="435">
        <f t="shared" si="73"/>
        <v>0</v>
      </c>
      <c r="K669" s="435">
        <f t="shared" si="74"/>
        <v>0</v>
      </c>
      <c r="L669" s="930"/>
      <c r="M669" s="931"/>
      <c r="N669" s="931"/>
      <c r="O669" s="932"/>
      <c r="Q669" s="339" t="s">
        <v>1847</v>
      </c>
      <c r="R669" s="354"/>
      <c r="S669" s="354"/>
      <c r="T669" s="354"/>
      <c r="U669" s="354" t="s">
        <v>532</v>
      </c>
      <c r="V669" s="10"/>
      <c r="W669" s="354"/>
      <c r="X669" s="354"/>
      <c r="Y669" s="354"/>
      <c r="Z669" s="354"/>
      <c r="AA669" s="354"/>
      <c r="AB669" s="354"/>
      <c r="AC669" s="356"/>
    </row>
    <row r="670" spans="1:35" ht="16.5" customHeight="1" x14ac:dyDescent="0.2">
      <c r="A670" s="246" t="s">
        <v>521</v>
      </c>
      <c r="B670" s="129" t="s">
        <v>1852</v>
      </c>
      <c r="C670" s="431"/>
      <c r="D670" s="431"/>
      <c r="E670" s="431"/>
      <c r="F670" s="431"/>
      <c r="G670" s="431"/>
      <c r="H670" s="431"/>
      <c r="I670" s="433"/>
      <c r="J670" s="435">
        <f t="shared" si="73"/>
        <v>0</v>
      </c>
      <c r="K670" s="435">
        <f t="shared" si="74"/>
        <v>0</v>
      </c>
      <c r="L670" s="930"/>
      <c r="M670" s="931"/>
      <c r="N670" s="931"/>
      <c r="O670" s="932"/>
      <c r="Q670" s="339" t="s">
        <v>862</v>
      </c>
      <c r="R670" s="20"/>
      <c r="S670" s="354"/>
      <c r="T670" s="20"/>
      <c r="U670" s="20"/>
      <c r="V670" s="354"/>
      <c r="W670" s="10"/>
      <c r="X670" s="20"/>
      <c r="Y670" s="354"/>
      <c r="Z670" s="20"/>
      <c r="AA670" s="20"/>
      <c r="AB670" s="20"/>
      <c r="AC670" s="21"/>
    </row>
    <row r="671" spans="1:35" ht="16.5" customHeight="1" x14ac:dyDescent="0.2">
      <c r="A671" s="246" t="s">
        <v>521</v>
      </c>
      <c r="B671" s="129" t="s">
        <v>182</v>
      </c>
      <c r="C671" s="431"/>
      <c r="D671" s="431"/>
      <c r="E671" s="431"/>
      <c r="F671" s="431"/>
      <c r="G671" s="431"/>
      <c r="H671" s="431"/>
      <c r="I671" s="433"/>
      <c r="J671" s="435">
        <f t="shared" si="73"/>
        <v>0</v>
      </c>
      <c r="K671" s="435">
        <f t="shared" si="74"/>
        <v>0</v>
      </c>
      <c r="L671" s="930"/>
      <c r="M671" s="931"/>
      <c r="N671" s="931"/>
      <c r="O671" s="932"/>
      <c r="Q671" s="339" t="s">
        <v>322</v>
      </c>
      <c r="R671" s="20"/>
      <c r="S671" s="354"/>
      <c r="T671" s="20"/>
      <c r="U671" s="20"/>
      <c r="V671" s="354"/>
      <c r="W671" s="20"/>
      <c r="X671" s="10"/>
      <c r="Y671" s="354"/>
      <c r="Z671" s="20"/>
      <c r="AA671" s="20"/>
      <c r="AB671" s="20"/>
      <c r="AC671" s="21"/>
    </row>
    <row r="672" spans="1:35" ht="16.5" customHeight="1" x14ac:dyDescent="0.2">
      <c r="A672" s="246" t="s">
        <v>521</v>
      </c>
      <c r="B672" s="129" t="s">
        <v>183</v>
      </c>
      <c r="C672" s="431"/>
      <c r="D672" s="431"/>
      <c r="E672" s="431"/>
      <c r="F672" s="431"/>
      <c r="G672" s="431"/>
      <c r="H672" s="431"/>
      <c r="I672" s="433"/>
      <c r="J672" s="435">
        <f>D672+E672+F672</f>
        <v>0</v>
      </c>
      <c r="K672" s="435">
        <f>D672*2+E672</f>
        <v>0</v>
      </c>
      <c r="L672" s="930"/>
      <c r="M672" s="931"/>
      <c r="N672" s="931"/>
      <c r="O672" s="932"/>
      <c r="Q672" s="339" t="s">
        <v>1411</v>
      </c>
      <c r="R672" s="354"/>
      <c r="S672" s="354"/>
      <c r="T672" s="354"/>
      <c r="U672" s="354"/>
      <c r="V672" s="354"/>
      <c r="W672" s="354"/>
      <c r="X672" s="354"/>
      <c r="Y672" s="10"/>
      <c r="Z672" s="354"/>
      <c r="AA672" s="354"/>
      <c r="AB672" s="354"/>
      <c r="AC672" s="356"/>
    </row>
    <row r="673" spans="1:35" ht="16.5" customHeight="1" x14ac:dyDescent="0.2">
      <c r="A673" s="246" t="s">
        <v>521</v>
      </c>
      <c r="B673" s="129" t="s">
        <v>682</v>
      </c>
      <c r="C673" s="431"/>
      <c r="D673" s="431"/>
      <c r="E673" s="431"/>
      <c r="F673" s="431"/>
      <c r="G673" s="431"/>
      <c r="H673" s="431"/>
      <c r="I673" s="433"/>
      <c r="J673" s="435">
        <f t="shared" si="73"/>
        <v>0</v>
      </c>
      <c r="K673" s="435">
        <f t="shared" si="74"/>
        <v>0</v>
      </c>
      <c r="L673" s="930"/>
      <c r="M673" s="931"/>
      <c r="N673" s="931"/>
      <c r="O673" s="932"/>
      <c r="Q673" s="339" t="s">
        <v>1848</v>
      </c>
      <c r="R673" s="20"/>
      <c r="S673" s="354"/>
      <c r="T673" s="20"/>
      <c r="U673" s="20"/>
      <c r="V673" s="354"/>
      <c r="W673" s="20"/>
      <c r="X673" s="20"/>
      <c r="Y673" s="354"/>
      <c r="Z673" s="10"/>
      <c r="AA673" s="20"/>
      <c r="AB673" s="20"/>
      <c r="AC673" s="21"/>
    </row>
    <row r="674" spans="1:35" ht="16.5" customHeight="1" x14ac:dyDescent="0.2">
      <c r="A674" s="246" t="s">
        <v>533</v>
      </c>
      <c r="B674" s="129" t="s">
        <v>184</v>
      </c>
      <c r="C674" s="431"/>
      <c r="D674" s="431"/>
      <c r="E674" s="431"/>
      <c r="F674" s="431"/>
      <c r="G674" s="431"/>
      <c r="H674" s="431"/>
      <c r="I674" s="433"/>
      <c r="J674" s="435">
        <f t="shared" si="73"/>
        <v>0</v>
      </c>
      <c r="K674" s="435">
        <f t="shared" si="74"/>
        <v>0</v>
      </c>
      <c r="L674" s="930"/>
      <c r="M674" s="931"/>
      <c r="N674" s="931"/>
      <c r="O674" s="932"/>
      <c r="Q674" s="339" t="s">
        <v>1688</v>
      </c>
      <c r="R674" s="20"/>
      <c r="S674" s="354"/>
      <c r="T674" s="20"/>
      <c r="U674" s="20"/>
      <c r="V674" s="354"/>
      <c r="W674" s="20"/>
      <c r="X674" s="20"/>
      <c r="Y674" s="354"/>
      <c r="Z674" s="20"/>
      <c r="AA674" s="10"/>
      <c r="AB674" s="20"/>
      <c r="AC674" s="21"/>
    </row>
    <row r="675" spans="1:35" ht="16.5" customHeight="1" x14ac:dyDescent="0.2">
      <c r="A675" s="246" t="s">
        <v>533</v>
      </c>
      <c r="B675" s="129" t="s">
        <v>185</v>
      </c>
      <c r="C675" s="431"/>
      <c r="D675" s="431"/>
      <c r="E675" s="431"/>
      <c r="F675" s="431"/>
      <c r="G675" s="431"/>
      <c r="H675" s="431"/>
      <c r="I675" s="433"/>
      <c r="J675" s="435">
        <f t="shared" si="73"/>
        <v>0</v>
      </c>
      <c r="K675" s="435">
        <f t="shared" si="74"/>
        <v>0</v>
      </c>
      <c r="L675" s="930"/>
      <c r="M675" s="931"/>
      <c r="N675" s="931"/>
      <c r="O675" s="932"/>
      <c r="Q675" s="339" t="s">
        <v>672</v>
      </c>
      <c r="R675" s="20"/>
      <c r="S675" s="354"/>
      <c r="T675" s="20"/>
      <c r="U675" s="20"/>
      <c r="V675" s="354"/>
      <c r="W675" s="20"/>
      <c r="X675" s="20"/>
      <c r="Y675" s="354"/>
      <c r="Z675" s="20"/>
      <c r="AA675" s="20" t="s">
        <v>532</v>
      </c>
      <c r="AB675" s="10"/>
      <c r="AC675" s="21"/>
    </row>
    <row r="676" spans="1:35" ht="16.5" customHeight="1" thickBot="1" x14ac:dyDescent="0.25">
      <c r="A676" s="455" t="s">
        <v>533</v>
      </c>
      <c r="B676" s="130" t="s">
        <v>186</v>
      </c>
      <c r="C676" s="432"/>
      <c r="D676" s="432"/>
      <c r="E676" s="432"/>
      <c r="F676" s="432"/>
      <c r="G676" s="432"/>
      <c r="H676" s="432"/>
      <c r="I676" s="434"/>
      <c r="J676" s="435">
        <f t="shared" si="73"/>
        <v>0</v>
      </c>
      <c r="K676" s="435">
        <f t="shared" si="74"/>
        <v>0</v>
      </c>
      <c r="L676" s="933"/>
      <c r="M676" s="934"/>
      <c r="N676" s="934"/>
      <c r="O676" s="935"/>
      <c r="Q676" s="398" t="s">
        <v>499</v>
      </c>
      <c r="R676" s="23"/>
      <c r="S676" s="355"/>
      <c r="T676" s="23"/>
      <c r="U676" s="23"/>
      <c r="V676" s="355"/>
      <c r="W676" s="23"/>
      <c r="X676" s="23"/>
      <c r="Y676" s="355"/>
      <c r="Z676" s="23"/>
      <c r="AA676" s="23"/>
      <c r="AB676" s="23"/>
      <c r="AC676" s="15"/>
    </row>
    <row r="677" spans="1:35" ht="16.5" customHeight="1" x14ac:dyDescent="0.2">
      <c r="C677" s="435">
        <v>0</v>
      </c>
      <c r="D677" s="435">
        <v>0</v>
      </c>
      <c r="E677" s="435">
        <v>0</v>
      </c>
      <c r="F677" s="435">
        <v>0</v>
      </c>
      <c r="G677" s="435">
        <v>0</v>
      </c>
      <c r="H677" s="435">
        <v>0</v>
      </c>
      <c r="I677" s="435">
        <v>0</v>
      </c>
      <c r="J677" s="435">
        <f t="shared" si="73"/>
        <v>0</v>
      </c>
      <c r="K677" s="435">
        <f t="shared" si="74"/>
        <v>0</v>
      </c>
    </row>
    <row r="678" spans="1:35" ht="16.5" customHeight="1" thickBot="1" x14ac:dyDescent="0.25"/>
    <row r="679" spans="1:35" ht="16.5" customHeight="1" thickBot="1" x14ac:dyDescent="0.25">
      <c r="A679" s="1199" t="s">
        <v>66</v>
      </c>
      <c r="B679" s="1200"/>
      <c r="C679" s="1200"/>
      <c r="D679" s="1200"/>
      <c r="E679" s="1200"/>
      <c r="F679" s="1201"/>
      <c r="G679" s="1196" t="s">
        <v>1802</v>
      </c>
      <c r="H679" s="1197"/>
      <c r="I679" s="1198"/>
      <c r="L679" s="945" t="s">
        <v>495</v>
      </c>
      <c r="M679" s="946"/>
      <c r="N679" s="946"/>
      <c r="O679" s="947"/>
    </row>
    <row r="680" spans="1:35" ht="16.5" customHeight="1" thickBot="1" x14ac:dyDescent="0.25">
      <c r="A680" s="442" t="s">
        <v>496</v>
      </c>
      <c r="B680" s="443" t="s">
        <v>497</v>
      </c>
      <c r="C680" s="444" t="s">
        <v>498</v>
      </c>
      <c r="D680" s="444" t="s">
        <v>499</v>
      </c>
      <c r="E680" s="444" t="s">
        <v>500</v>
      </c>
      <c r="F680" s="444" t="s">
        <v>501</v>
      </c>
      <c r="G680" s="445" t="s">
        <v>502</v>
      </c>
      <c r="H680" s="445" t="s">
        <v>503</v>
      </c>
      <c r="I680" s="446" t="s">
        <v>504</v>
      </c>
      <c r="L680" s="1063"/>
      <c r="M680" s="1064"/>
      <c r="N680" s="1064"/>
      <c r="O680" s="1065"/>
      <c r="Q680" s="24" t="s">
        <v>1803</v>
      </c>
      <c r="R680" s="655" t="s">
        <v>1502</v>
      </c>
      <c r="S680" s="655" t="s">
        <v>541</v>
      </c>
      <c r="T680" s="655" t="s">
        <v>716</v>
      </c>
      <c r="U680" s="655" t="s">
        <v>540</v>
      </c>
      <c r="V680" s="655" t="s">
        <v>902</v>
      </c>
      <c r="W680" s="655" t="s">
        <v>564</v>
      </c>
      <c r="X680" s="655" t="s">
        <v>744</v>
      </c>
      <c r="Y680" s="655" t="s">
        <v>847</v>
      </c>
      <c r="Z680" s="655" t="s">
        <v>634</v>
      </c>
      <c r="AA680" s="655" t="s">
        <v>500</v>
      </c>
      <c r="AB680" s="655" t="s">
        <v>1780</v>
      </c>
      <c r="AC680" s="655" t="s">
        <v>1028</v>
      </c>
      <c r="AD680" s="655" t="s">
        <v>990</v>
      </c>
      <c r="AE680" s="655" t="s">
        <v>745</v>
      </c>
      <c r="AF680" s="655" t="s">
        <v>1745</v>
      </c>
      <c r="AG680" s="655" t="s">
        <v>1223</v>
      </c>
      <c r="AH680" s="655" t="s">
        <v>1029</v>
      </c>
      <c r="AI680" s="656" t="s">
        <v>653</v>
      </c>
    </row>
    <row r="681" spans="1:35" ht="16.5" customHeight="1" x14ac:dyDescent="0.2">
      <c r="A681" s="447">
        <v>1</v>
      </c>
      <c r="B681" s="126" t="s">
        <v>737</v>
      </c>
      <c r="C681" s="430"/>
      <c r="D681" s="430"/>
      <c r="E681" s="430"/>
      <c r="F681" s="430"/>
      <c r="G681" s="430"/>
      <c r="H681" s="430"/>
      <c r="I681" s="128"/>
      <c r="J681" s="435">
        <f t="shared" si="73"/>
        <v>0</v>
      </c>
      <c r="K681" s="435">
        <f t="shared" si="74"/>
        <v>0</v>
      </c>
      <c r="L681" s="927" t="s">
        <v>528</v>
      </c>
      <c r="M681" s="928"/>
      <c r="N681" s="928"/>
      <c r="O681" s="929"/>
      <c r="Q681" s="657" t="s">
        <v>1502</v>
      </c>
      <c r="R681" s="10"/>
      <c r="S681" s="20"/>
      <c r="T681" s="20"/>
      <c r="U681" s="20"/>
      <c r="V681" s="20"/>
      <c r="W681" s="20"/>
      <c r="X681" s="20"/>
      <c r="Y681" s="20"/>
      <c r="Z681" s="20"/>
      <c r="AA681" s="20"/>
      <c r="AB681" s="20"/>
      <c r="AC681" s="20"/>
      <c r="AD681" s="20"/>
      <c r="AE681" s="20"/>
      <c r="AF681" s="20"/>
      <c r="AG681" s="20"/>
      <c r="AH681" s="20"/>
      <c r="AI681" s="21"/>
    </row>
    <row r="682" spans="1:35" ht="16.5" customHeight="1" x14ac:dyDescent="0.2">
      <c r="A682" s="277" t="s">
        <v>521</v>
      </c>
      <c r="B682" s="129" t="s">
        <v>1509</v>
      </c>
      <c r="C682" s="431"/>
      <c r="D682" s="431"/>
      <c r="E682" s="431"/>
      <c r="F682" s="431"/>
      <c r="G682" s="431"/>
      <c r="H682" s="431"/>
      <c r="I682" s="433"/>
      <c r="J682" s="435">
        <f>D682+E682+F682</f>
        <v>0</v>
      </c>
      <c r="K682" s="435">
        <f>D682*2+E682</f>
        <v>0</v>
      </c>
      <c r="L682" s="930"/>
      <c r="M682" s="931"/>
      <c r="N682" s="931"/>
      <c r="O682" s="932"/>
      <c r="Q682" s="657" t="s">
        <v>541</v>
      </c>
      <c r="R682" s="20"/>
      <c r="S682" s="10"/>
      <c r="T682" s="20"/>
      <c r="U682" s="20"/>
      <c r="V682" s="20"/>
      <c r="W682" s="20"/>
      <c r="X682" s="20"/>
      <c r="Y682" s="20"/>
      <c r="Z682" s="20"/>
      <c r="AA682" s="20"/>
      <c r="AB682" s="20"/>
      <c r="AC682" s="20"/>
      <c r="AD682" s="20"/>
      <c r="AE682" s="20"/>
      <c r="AF682" s="20"/>
      <c r="AG682" s="20"/>
      <c r="AH682" s="20"/>
      <c r="AI682" s="21"/>
    </row>
    <row r="683" spans="1:35" ht="16.5" customHeight="1" x14ac:dyDescent="0.2">
      <c r="A683" s="277" t="s">
        <v>521</v>
      </c>
      <c r="B683" s="129" t="s">
        <v>1102</v>
      </c>
      <c r="C683" s="431"/>
      <c r="D683" s="431"/>
      <c r="E683" s="431"/>
      <c r="F683" s="431"/>
      <c r="G683" s="431"/>
      <c r="H683" s="431"/>
      <c r="I683" s="433"/>
      <c r="L683" s="930"/>
      <c r="M683" s="931"/>
      <c r="N683" s="931"/>
      <c r="O683" s="932"/>
      <c r="Q683" s="657" t="s">
        <v>716</v>
      </c>
      <c r="R683" s="20"/>
      <c r="S683" s="20"/>
      <c r="T683" s="10"/>
      <c r="U683" s="20"/>
      <c r="V683" s="20"/>
      <c r="W683" s="20"/>
      <c r="X683" s="20"/>
      <c r="Y683" s="20"/>
      <c r="Z683" s="20"/>
      <c r="AA683" s="20"/>
      <c r="AB683" s="20"/>
      <c r="AC683" s="20"/>
      <c r="AD683" s="20"/>
      <c r="AE683" s="20"/>
      <c r="AF683" s="20"/>
      <c r="AG683" s="20"/>
      <c r="AH683" s="20"/>
      <c r="AI683" s="21"/>
    </row>
    <row r="684" spans="1:35" ht="16.5" customHeight="1" x14ac:dyDescent="0.2">
      <c r="A684" s="277" t="s">
        <v>521</v>
      </c>
      <c r="B684" s="129" t="s">
        <v>1746</v>
      </c>
      <c r="C684" s="431"/>
      <c r="D684" s="431"/>
      <c r="E684" s="431"/>
      <c r="F684" s="431"/>
      <c r="G684" s="431"/>
      <c r="H684" s="431"/>
      <c r="I684" s="433"/>
      <c r="J684" s="435">
        <f t="shared" ref="J684:J699" si="76">D684+E684+F684</f>
        <v>0</v>
      </c>
      <c r="K684" s="435">
        <f t="shared" ref="K684:K699" si="77">D684*2+E684</f>
        <v>0</v>
      </c>
      <c r="L684" s="930"/>
      <c r="M684" s="931"/>
      <c r="N684" s="931"/>
      <c r="O684" s="932"/>
      <c r="Q684" s="657" t="s">
        <v>540</v>
      </c>
      <c r="R684" s="20"/>
      <c r="S684" s="20"/>
      <c r="T684" s="20"/>
      <c r="U684" s="10"/>
      <c r="V684" s="20"/>
      <c r="W684" s="20"/>
      <c r="X684" s="20"/>
      <c r="Y684" s="20"/>
      <c r="Z684" s="20"/>
      <c r="AA684" s="20"/>
      <c r="AB684" s="20"/>
      <c r="AC684" s="20"/>
      <c r="AD684" s="20"/>
      <c r="AE684" s="20"/>
      <c r="AF684" s="20"/>
      <c r="AG684" s="20"/>
      <c r="AH684" s="20"/>
      <c r="AI684" s="21"/>
    </row>
    <row r="685" spans="1:35" ht="16.5" customHeight="1" x14ac:dyDescent="0.2">
      <c r="A685" s="277" t="s">
        <v>521</v>
      </c>
      <c r="B685" s="129" t="s">
        <v>1747</v>
      </c>
      <c r="C685" s="431"/>
      <c r="D685" s="431"/>
      <c r="E685" s="431"/>
      <c r="F685" s="431"/>
      <c r="G685" s="431"/>
      <c r="H685" s="431"/>
      <c r="I685" s="433"/>
      <c r="J685" s="435">
        <f t="shared" si="76"/>
        <v>0</v>
      </c>
      <c r="K685" s="435">
        <f t="shared" si="77"/>
        <v>0</v>
      </c>
      <c r="L685" s="930"/>
      <c r="M685" s="931"/>
      <c r="N685" s="931"/>
      <c r="O685" s="932"/>
      <c r="Q685" s="657" t="s">
        <v>902</v>
      </c>
      <c r="R685" s="20"/>
      <c r="S685" s="20"/>
      <c r="T685" s="20"/>
      <c r="U685" s="20" t="s">
        <v>532</v>
      </c>
      <c r="V685" s="10"/>
      <c r="W685" s="20"/>
      <c r="X685" s="20"/>
      <c r="Y685" s="20"/>
      <c r="Z685" s="20"/>
      <c r="AA685" s="20"/>
      <c r="AB685" s="20"/>
      <c r="AC685" s="20"/>
      <c r="AD685" s="20"/>
      <c r="AE685" s="20"/>
      <c r="AF685" s="20"/>
      <c r="AG685" s="20"/>
      <c r="AH685" s="20"/>
      <c r="AI685" s="21"/>
    </row>
    <row r="686" spans="1:35" ht="16.5" customHeight="1" x14ac:dyDescent="0.2">
      <c r="A686" s="277" t="s">
        <v>521</v>
      </c>
      <c r="B686" s="129" t="s">
        <v>1781</v>
      </c>
      <c r="C686" s="431"/>
      <c r="D686" s="431"/>
      <c r="E686" s="431"/>
      <c r="F686" s="431"/>
      <c r="G686" s="431"/>
      <c r="H686" s="431"/>
      <c r="I686" s="433"/>
      <c r="J686" s="435">
        <f t="shared" si="76"/>
        <v>0</v>
      </c>
      <c r="K686" s="435">
        <f t="shared" si="77"/>
        <v>0</v>
      </c>
      <c r="L686" s="930"/>
      <c r="M686" s="931"/>
      <c r="N686" s="931"/>
      <c r="O686" s="932"/>
      <c r="Q686" s="657" t="s">
        <v>564</v>
      </c>
      <c r="R686" s="20"/>
      <c r="S686" s="20"/>
      <c r="T686" s="20"/>
      <c r="U686" s="20"/>
      <c r="V686" s="20"/>
      <c r="W686" s="10"/>
      <c r="X686" s="20"/>
      <c r="Y686" s="20"/>
      <c r="Z686" s="20"/>
      <c r="AA686" s="20"/>
      <c r="AB686" s="20"/>
      <c r="AC686" s="20"/>
      <c r="AD686" s="20"/>
      <c r="AE686" s="20"/>
      <c r="AF686" s="20"/>
      <c r="AG686" s="20"/>
      <c r="AH686" s="20"/>
      <c r="AI686" s="21"/>
    </row>
    <row r="687" spans="1:35" ht="16.5" customHeight="1" x14ac:dyDescent="0.2">
      <c r="A687" s="277" t="s">
        <v>521</v>
      </c>
      <c r="B687" s="129" t="s">
        <v>390</v>
      </c>
      <c r="C687" s="431"/>
      <c r="D687" s="431"/>
      <c r="E687" s="431"/>
      <c r="F687" s="431"/>
      <c r="G687" s="431"/>
      <c r="H687" s="431"/>
      <c r="I687" s="433"/>
      <c r="J687" s="435">
        <f t="shared" si="76"/>
        <v>0</v>
      </c>
      <c r="K687" s="435">
        <f t="shared" si="77"/>
        <v>0</v>
      </c>
      <c r="L687" s="930"/>
      <c r="M687" s="931"/>
      <c r="N687" s="931"/>
      <c r="O687" s="932"/>
      <c r="Q687" s="657" t="s">
        <v>744</v>
      </c>
      <c r="R687" s="20"/>
      <c r="S687" s="20"/>
      <c r="T687" s="20"/>
      <c r="U687" s="20"/>
      <c r="V687" s="20"/>
      <c r="W687" s="20"/>
      <c r="X687" s="10"/>
      <c r="Y687" s="20"/>
      <c r="Z687" s="20"/>
      <c r="AA687" s="20"/>
      <c r="AB687" s="20"/>
      <c r="AC687" s="20"/>
      <c r="AD687" s="20"/>
      <c r="AE687" s="20"/>
      <c r="AF687" s="20"/>
      <c r="AG687" s="20"/>
      <c r="AH687" s="20"/>
      <c r="AI687" s="21"/>
    </row>
    <row r="688" spans="1:35" ht="16.5" customHeight="1" x14ac:dyDescent="0.2">
      <c r="A688" s="277" t="s">
        <v>521</v>
      </c>
      <c r="B688" s="129" t="s">
        <v>750</v>
      </c>
      <c r="C688" s="431"/>
      <c r="D688" s="431"/>
      <c r="E688" s="431"/>
      <c r="F688" s="431"/>
      <c r="G688" s="431"/>
      <c r="H688" s="431"/>
      <c r="I688" s="433"/>
      <c r="J688" s="435">
        <f t="shared" si="76"/>
        <v>0</v>
      </c>
      <c r="K688" s="435">
        <f t="shared" si="77"/>
        <v>0</v>
      </c>
      <c r="L688" s="930"/>
      <c r="M688" s="931"/>
      <c r="N688" s="931"/>
      <c r="O688" s="932"/>
      <c r="Q688" s="657" t="s">
        <v>847</v>
      </c>
      <c r="R688" s="20"/>
      <c r="S688" s="20"/>
      <c r="T688" s="20"/>
      <c r="U688" s="20"/>
      <c r="V688" s="20"/>
      <c r="W688" s="20"/>
      <c r="X688" s="20"/>
      <c r="Y688" s="10"/>
      <c r="Z688" s="20"/>
      <c r="AA688" s="20"/>
      <c r="AB688" s="20"/>
      <c r="AC688" s="20"/>
      <c r="AD688" s="20"/>
      <c r="AE688" s="20"/>
      <c r="AF688" s="20"/>
      <c r="AG688" s="20"/>
      <c r="AH688" s="20"/>
      <c r="AI688" s="21"/>
    </row>
    <row r="689" spans="1:35" ht="16.5" customHeight="1" x14ac:dyDescent="0.2">
      <c r="A689" s="277" t="s">
        <v>521</v>
      </c>
      <c r="B689" s="129" t="s">
        <v>392</v>
      </c>
      <c r="C689" s="431"/>
      <c r="D689" s="431"/>
      <c r="E689" s="431"/>
      <c r="F689" s="431"/>
      <c r="G689" s="431"/>
      <c r="H689" s="431"/>
      <c r="I689" s="433"/>
      <c r="J689" s="435">
        <f t="shared" si="76"/>
        <v>0</v>
      </c>
      <c r="K689" s="435">
        <f t="shared" si="77"/>
        <v>0</v>
      </c>
      <c r="L689" s="930"/>
      <c r="M689" s="931"/>
      <c r="N689" s="931"/>
      <c r="O689" s="932"/>
      <c r="Q689" s="657" t="s">
        <v>634</v>
      </c>
      <c r="R689" s="20"/>
      <c r="S689" s="20"/>
      <c r="T689" s="20"/>
      <c r="U689" s="20"/>
      <c r="V689" s="20"/>
      <c r="W689" s="20"/>
      <c r="X689" s="20"/>
      <c r="Y689" s="20"/>
      <c r="Z689" s="10"/>
      <c r="AA689" s="20"/>
      <c r="AB689" s="20"/>
      <c r="AC689" s="20"/>
      <c r="AD689" s="20"/>
      <c r="AE689" s="20"/>
      <c r="AF689" s="20"/>
      <c r="AG689" s="20"/>
      <c r="AH689" s="20"/>
      <c r="AI689" s="21"/>
    </row>
    <row r="690" spans="1:35" ht="16.5" customHeight="1" x14ac:dyDescent="0.2">
      <c r="A690" s="277" t="s">
        <v>521</v>
      </c>
      <c r="B690" s="129" t="s">
        <v>112</v>
      </c>
      <c r="C690" s="431"/>
      <c r="D690" s="431"/>
      <c r="E690" s="431"/>
      <c r="F690" s="431"/>
      <c r="G690" s="431"/>
      <c r="H690" s="431"/>
      <c r="I690" s="433"/>
      <c r="J690" s="435">
        <f t="shared" si="76"/>
        <v>0</v>
      </c>
      <c r="K690" s="435">
        <f t="shared" si="77"/>
        <v>0</v>
      </c>
      <c r="L690" s="930"/>
      <c r="M690" s="931"/>
      <c r="N690" s="931"/>
      <c r="O690" s="932"/>
      <c r="Q690" s="657" t="s">
        <v>500</v>
      </c>
      <c r="R690" s="20"/>
      <c r="S690" s="20"/>
      <c r="T690" s="20"/>
      <c r="U690" s="20"/>
      <c r="V690" s="20"/>
      <c r="W690" s="20"/>
      <c r="X690" s="20"/>
      <c r="Y690" s="20"/>
      <c r="Z690" s="20"/>
      <c r="AA690" s="10"/>
      <c r="AB690" s="20"/>
      <c r="AC690" s="20"/>
      <c r="AD690" s="20"/>
      <c r="AE690" s="20"/>
      <c r="AF690" s="20"/>
      <c r="AG690" s="20"/>
      <c r="AH690" s="20"/>
      <c r="AI690" s="21"/>
    </row>
    <row r="691" spans="1:35" ht="16.5" customHeight="1" x14ac:dyDescent="0.2">
      <c r="A691" s="277" t="s">
        <v>521</v>
      </c>
      <c r="B691" s="129" t="s">
        <v>1782</v>
      </c>
      <c r="C691" s="431"/>
      <c r="D691" s="431"/>
      <c r="E691" s="431"/>
      <c r="F691" s="431"/>
      <c r="G691" s="431"/>
      <c r="H691" s="431"/>
      <c r="I691" s="433"/>
      <c r="J691" s="435">
        <f t="shared" si="76"/>
        <v>0</v>
      </c>
      <c r="K691" s="435">
        <f t="shared" si="77"/>
        <v>0</v>
      </c>
      <c r="L691" s="930"/>
      <c r="M691" s="931"/>
      <c r="N691" s="931"/>
      <c r="O691" s="932"/>
      <c r="Q691" s="657" t="s">
        <v>1780</v>
      </c>
      <c r="R691" s="20"/>
      <c r="S691" s="20"/>
      <c r="T691" s="20"/>
      <c r="U691" s="20"/>
      <c r="V691" s="20"/>
      <c r="W691" s="20"/>
      <c r="X691" s="20"/>
      <c r="Y691" s="20"/>
      <c r="Z691" s="20"/>
      <c r="AA691" s="20" t="s">
        <v>532</v>
      </c>
      <c r="AB691" s="10"/>
      <c r="AC691" s="20"/>
      <c r="AD691" s="20"/>
      <c r="AE691" s="20"/>
      <c r="AF691" s="20"/>
      <c r="AG691" s="20"/>
      <c r="AH691" s="20"/>
      <c r="AI691" s="21"/>
    </row>
    <row r="692" spans="1:35" ht="16.5" customHeight="1" x14ac:dyDescent="0.2">
      <c r="A692" s="277" t="s">
        <v>521</v>
      </c>
      <c r="B692" s="129" t="s">
        <v>1036</v>
      </c>
      <c r="C692" s="431"/>
      <c r="D692" s="431"/>
      <c r="E692" s="431"/>
      <c r="F692" s="431"/>
      <c r="G692" s="431"/>
      <c r="H692" s="431"/>
      <c r="I692" s="433"/>
      <c r="J692" s="435">
        <f t="shared" si="76"/>
        <v>0</v>
      </c>
      <c r="K692" s="435">
        <f t="shared" si="77"/>
        <v>0</v>
      </c>
      <c r="L692" s="930"/>
      <c r="M692" s="931"/>
      <c r="N692" s="931"/>
      <c r="O692" s="932"/>
      <c r="Q692" s="657" t="s">
        <v>1028</v>
      </c>
      <c r="R692" s="20"/>
      <c r="S692" s="20"/>
      <c r="T692" s="20"/>
      <c r="U692" s="20"/>
      <c r="V692" s="20"/>
      <c r="W692" s="20"/>
      <c r="X692" s="20"/>
      <c r="Y692" s="20"/>
      <c r="Z692" s="20"/>
      <c r="AA692" s="20"/>
      <c r="AB692" s="20"/>
      <c r="AC692" s="10"/>
      <c r="AD692" s="20"/>
      <c r="AE692" s="20"/>
      <c r="AF692" s="20"/>
      <c r="AG692" s="20"/>
      <c r="AH692" s="20"/>
      <c r="AI692" s="21"/>
    </row>
    <row r="693" spans="1:35" ht="16.5" customHeight="1" x14ac:dyDescent="0.2">
      <c r="A693" s="277" t="s">
        <v>521</v>
      </c>
      <c r="B693" s="129" t="s">
        <v>70</v>
      </c>
      <c r="C693" s="431"/>
      <c r="D693" s="431"/>
      <c r="E693" s="431"/>
      <c r="F693" s="431"/>
      <c r="G693" s="431"/>
      <c r="H693" s="431"/>
      <c r="I693" s="433"/>
      <c r="J693" s="435">
        <f t="shared" si="76"/>
        <v>0</v>
      </c>
      <c r="K693" s="435">
        <f t="shared" si="77"/>
        <v>0</v>
      </c>
      <c r="L693" s="930"/>
      <c r="M693" s="931"/>
      <c r="N693" s="931"/>
      <c r="O693" s="932"/>
      <c r="Q693" s="657" t="s">
        <v>990</v>
      </c>
      <c r="R693" s="20"/>
      <c r="S693" s="20"/>
      <c r="T693" s="20"/>
      <c r="U693" s="20"/>
      <c r="V693" s="20"/>
      <c r="W693" s="20"/>
      <c r="X693" s="20"/>
      <c r="Y693" s="20"/>
      <c r="Z693" s="20"/>
      <c r="AA693" s="20"/>
      <c r="AB693" s="20"/>
      <c r="AC693" s="20"/>
      <c r="AD693" s="10"/>
      <c r="AE693" s="20"/>
      <c r="AF693" s="20"/>
      <c r="AG693" s="20"/>
      <c r="AH693" s="20"/>
      <c r="AI693" s="21"/>
    </row>
    <row r="694" spans="1:35" ht="16.5" customHeight="1" x14ac:dyDescent="0.2">
      <c r="A694" s="277" t="s">
        <v>521</v>
      </c>
      <c r="B694" s="129" t="s">
        <v>1304</v>
      </c>
      <c r="C694" s="431"/>
      <c r="D694" s="431"/>
      <c r="E694" s="431"/>
      <c r="F694" s="431"/>
      <c r="G694" s="431"/>
      <c r="H694" s="431"/>
      <c r="I694" s="433"/>
      <c r="J694" s="435">
        <f t="shared" si="76"/>
        <v>0</v>
      </c>
      <c r="K694" s="435">
        <f t="shared" si="77"/>
        <v>0</v>
      </c>
      <c r="L694" s="930"/>
      <c r="M694" s="931"/>
      <c r="N694" s="931"/>
      <c r="O694" s="932"/>
      <c r="Q694" s="657" t="s">
        <v>745</v>
      </c>
      <c r="R694" s="20"/>
      <c r="S694" s="20"/>
      <c r="T694" s="20"/>
      <c r="U694" s="20"/>
      <c r="V694" s="20"/>
      <c r="W694" s="20"/>
      <c r="X694" s="20"/>
      <c r="Y694" s="20"/>
      <c r="Z694" s="20"/>
      <c r="AA694" s="20"/>
      <c r="AB694" s="20"/>
      <c r="AC694" s="20"/>
      <c r="AD694" s="20"/>
      <c r="AE694" s="10"/>
      <c r="AF694" s="20"/>
      <c r="AG694" s="20"/>
      <c r="AH694" s="20"/>
      <c r="AI694" s="21"/>
    </row>
    <row r="695" spans="1:35" ht="16.5" customHeight="1" x14ac:dyDescent="0.2">
      <c r="A695" s="277" t="s">
        <v>521</v>
      </c>
      <c r="B695" s="129" t="s">
        <v>1748</v>
      </c>
      <c r="C695" s="431"/>
      <c r="D695" s="431"/>
      <c r="E695" s="431"/>
      <c r="F695" s="431"/>
      <c r="G695" s="431"/>
      <c r="H695" s="431"/>
      <c r="I695" s="433"/>
      <c r="J695" s="435">
        <f t="shared" si="76"/>
        <v>0</v>
      </c>
      <c r="K695" s="435">
        <f t="shared" si="77"/>
        <v>0</v>
      </c>
      <c r="L695" s="930"/>
      <c r="M695" s="931"/>
      <c r="N695" s="931"/>
      <c r="O695" s="932"/>
      <c r="Q695" s="657" t="s">
        <v>1745</v>
      </c>
      <c r="R695" s="20"/>
      <c r="S695" s="20"/>
      <c r="T695" s="20"/>
      <c r="U695" s="20"/>
      <c r="V695" s="20"/>
      <c r="W695" s="20"/>
      <c r="X695" s="20"/>
      <c r="Y695" s="20"/>
      <c r="Z695" s="20"/>
      <c r="AA695" s="20"/>
      <c r="AB695" s="20"/>
      <c r="AC695" s="20"/>
      <c r="AD695" s="20"/>
      <c r="AE695" s="20"/>
      <c r="AF695" s="10"/>
      <c r="AG695" s="20"/>
      <c r="AH695" s="20"/>
      <c r="AI695" s="21"/>
    </row>
    <row r="696" spans="1:35" ht="16.5" customHeight="1" x14ac:dyDescent="0.2">
      <c r="A696" s="277" t="s">
        <v>521</v>
      </c>
      <c r="B696" s="129" t="s">
        <v>1783</v>
      </c>
      <c r="C696" s="431"/>
      <c r="D696" s="431"/>
      <c r="E696" s="431"/>
      <c r="F696" s="431"/>
      <c r="G696" s="431"/>
      <c r="H696" s="431"/>
      <c r="I696" s="433"/>
      <c r="J696" s="435">
        <f t="shared" si="76"/>
        <v>0</v>
      </c>
      <c r="K696" s="435">
        <f t="shared" si="77"/>
        <v>0</v>
      </c>
      <c r="L696" s="930"/>
      <c r="M696" s="931"/>
      <c r="N696" s="931"/>
      <c r="O696" s="932"/>
      <c r="Q696" s="657" t="s">
        <v>1223</v>
      </c>
      <c r="R696" s="20"/>
      <c r="S696" s="20"/>
      <c r="T696" s="20"/>
      <c r="U696" s="20"/>
      <c r="V696" s="20"/>
      <c r="W696" s="20"/>
      <c r="X696" s="20"/>
      <c r="Y696" s="20"/>
      <c r="Z696" s="20"/>
      <c r="AA696" s="20"/>
      <c r="AB696" s="20"/>
      <c r="AC696" s="20"/>
      <c r="AD696" s="20"/>
      <c r="AE696" s="20"/>
      <c r="AF696" s="20"/>
      <c r="AG696" s="10"/>
      <c r="AH696" s="20"/>
      <c r="AI696" s="21"/>
    </row>
    <row r="697" spans="1:35" ht="16.5" customHeight="1" x14ac:dyDescent="0.2">
      <c r="A697" s="277" t="s">
        <v>521</v>
      </c>
      <c r="B697" s="129" t="s">
        <v>748</v>
      </c>
      <c r="C697" s="431"/>
      <c r="D697" s="431"/>
      <c r="E697" s="431"/>
      <c r="F697" s="431"/>
      <c r="G697" s="431"/>
      <c r="H697" s="431"/>
      <c r="I697" s="433"/>
      <c r="J697" s="435">
        <f t="shared" si="76"/>
        <v>0</v>
      </c>
      <c r="K697" s="435">
        <f t="shared" si="77"/>
        <v>0</v>
      </c>
      <c r="L697" s="930"/>
      <c r="M697" s="931"/>
      <c r="N697" s="931"/>
      <c r="O697" s="932"/>
      <c r="Q697" s="657" t="s">
        <v>1029</v>
      </c>
      <c r="R697" s="20"/>
      <c r="S697" s="20"/>
      <c r="T697" s="20"/>
      <c r="U697" s="20"/>
      <c r="V697" s="20"/>
      <c r="W697" s="20"/>
      <c r="X697" s="20"/>
      <c r="Y697" s="20"/>
      <c r="Z697" s="20"/>
      <c r="AA697" s="20"/>
      <c r="AB697" s="20"/>
      <c r="AC697" s="20"/>
      <c r="AD697" s="20"/>
      <c r="AE697" s="20"/>
      <c r="AF697" s="20"/>
      <c r="AG697" s="20" t="s">
        <v>532</v>
      </c>
      <c r="AH697" s="10"/>
      <c r="AI697" s="21"/>
    </row>
    <row r="698" spans="1:35" ht="16.5" customHeight="1" thickBot="1" x14ac:dyDescent="0.25">
      <c r="A698" s="448" t="s">
        <v>521</v>
      </c>
      <c r="B698" s="130" t="s">
        <v>113</v>
      </c>
      <c r="C698" s="432"/>
      <c r="D698" s="432"/>
      <c r="E698" s="432"/>
      <c r="F698" s="432"/>
      <c r="G698" s="432"/>
      <c r="H698" s="432"/>
      <c r="I698" s="434"/>
      <c r="J698" s="435">
        <f t="shared" si="76"/>
        <v>0</v>
      </c>
      <c r="K698" s="435">
        <f t="shared" si="77"/>
        <v>0</v>
      </c>
      <c r="L698" s="933"/>
      <c r="M698" s="934"/>
      <c r="N698" s="934"/>
      <c r="O698" s="935"/>
      <c r="Q698" s="658" t="s">
        <v>653</v>
      </c>
      <c r="R698" s="23"/>
      <c r="S698" s="23"/>
      <c r="T698" s="23"/>
      <c r="U698" s="23"/>
      <c r="V698" s="23"/>
      <c r="W698" s="23"/>
      <c r="X698" s="23"/>
      <c r="Y698" s="23"/>
      <c r="Z698" s="23"/>
      <c r="AA698" s="23"/>
      <c r="AB698" s="23"/>
      <c r="AC698" s="23"/>
      <c r="AD698" s="23"/>
      <c r="AE698" s="23"/>
      <c r="AF698" s="23"/>
      <c r="AG698" s="23"/>
      <c r="AH698" s="23"/>
      <c r="AI698" s="15"/>
    </row>
    <row r="699" spans="1:35" ht="16.5" customHeight="1" x14ac:dyDescent="0.2">
      <c r="C699" s="435">
        <v>0</v>
      </c>
      <c r="D699" s="435">
        <v>0</v>
      </c>
      <c r="E699" s="435">
        <v>0</v>
      </c>
      <c r="F699" s="435">
        <v>0</v>
      </c>
      <c r="G699" s="435">
        <v>0</v>
      </c>
      <c r="H699" s="435">
        <v>0</v>
      </c>
      <c r="I699" s="435">
        <v>0</v>
      </c>
      <c r="J699" s="435">
        <f t="shared" si="76"/>
        <v>0</v>
      </c>
      <c r="K699" s="435">
        <f t="shared" si="77"/>
        <v>0</v>
      </c>
    </row>
    <row r="700" spans="1:35" ht="16.5" customHeight="1" thickBot="1" x14ac:dyDescent="0.25"/>
    <row r="701" spans="1:35" ht="16.5" customHeight="1" thickBot="1" x14ac:dyDescent="0.25">
      <c r="A701" s="1202" t="s">
        <v>810</v>
      </c>
      <c r="B701" s="1203"/>
      <c r="C701" s="1203"/>
      <c r="D701" s="1203"/>
      <c r="E701" s="1203"/>
      <c r="F701" s="1203"/>
      <c r="G701" s="1184" t="s">
        <v>1802</v>
      </c>
      <c r="H701" s="1185"/>
      <c r="I701" s="1186"/>
      <c r="L701" s="945" t="s">
        <v>495</v>
      </c>
      <c r="M701" s="946"/>
      <c r="N701" s="946"/>
      <c r="O701" s="947"/>
    </row>
    <row r="702" spans="1:35" ht="16.5" customHeight="1" thickBot="1" x14ac:dyDescent="0.25">
      <c r="A702" s="479" t="s">
        <v>496</v>
      </c>
      <c r="B702" s="480" t="s">
        <v>497</v>
      </c>
      <c r="C702" s="481" t="s">
        <v>498</v>
      </c>
      <c r="D702" s="481" t="s">
        <v>499</v>
      </c>
      <c r="E702" s="481" t="s">
        <v>500</v>
      </c>
      <c r="F702" s="481" t="s">
        <v>501</v>
      </c>
      <c r="G702" s="482" t="s">
        <v>502</v>
      </c>
      <c r="H702" s="482" t="s">
        <v>503</v>
      </c>
      <c r="I702" s="483" t="s">
        <v>504</v>
      </c>
      <c r="L702" s="1063"/>
      <c r="M702" s="1064"/>
      <c r="N702" s="1064"/>
      <c r="O702" s="1065"/>
      <c r="Q702" s="24" t="s">
        <v>1803</v>
      </c>
      <c r="R702" s="662" t="s">
        <v>1798</v>
      </c>
      <c r="S702" s="662" t="s">
        <v>716</v>
      </c>
      <c r="T702" s="662" t="s">
        <v>590</v>
      </c>
      <c r="U702" s="662" t="s">
        <v>564</v>
      </c>
      <c r="V702" s="662" t="s">
        <v>543</v>
      </c>
      <c r="W702" s="662" t="s">
        <v>187</v>
      </c>
      <c r="X702" s="662" t="s">
        <v>405</v>
      </c>
      <c r="Y702" s="662" t="s">
        <v>501</v>
      </c>
      <c r="Z702" s="662" t="s">
        <v>119</v>
      </c>
      <c r="AA702" s="662" t="s">
        <v>570</v>
      </c>
      <c r="AB702" s="662" t="s">
        <v>188</v>
      </c>
      <c r="AC702" s="662" t="s">
        <v>1799</v>
      </c>
      <c r="AD702" s="662" t="s">
        <v>143</v>
      </c>
      <c r="AE702" s="663" t="s">
        <v>144</v>
      </c>
    </row>
    <row r="703" spans="1:35" ht="16.5" customHeight="1" x14ac:dyDescent="0.2">
      <c r="A703" s="484" t="s">
        <v>521</v>
      </c>
      <c r="B703" s="126" t="s">
        <v>1800</v>
      </c>
      <c r="C703" s="430" t="s">
        <v>532</v>
      </c>
      <c r="D703" s="430"/>
      <c r="E703" s="430"/>
      <c r="F703" s="430"/>
      <c r="G703" s="430"/>
      <c r="H703" s="430"/>
      <c r="I703" s="128"/>
      <c r="J703" s="435">
        <f>D703+E703+F703</f>
        <v>0</v>
      </c>
      <c r="K703" s="435">
        <f>D703*2+E703</f>
        <v>0</v>
      </c>
      <c r="L703" s="927" t="s">
        <v>528</v>
      </c>
      <c r="M703" s="928"/>
      <c r="N703" s="928"/>
      <c r="O703" s="929"/>
      <c r="Q703" s="664" t="s">
        <v>1798</v>
      </c>
      <c r="R703" s="10"/>
      <c r="S703" s="20"/>
      <c r="T703" s="20"/>
      <c r="U703" s="20"/>
      <c r="V703" s="20"/>
      <c r="W703" s="20"/>
      <c r="X703" s="20"/>
      <c r="Y703" s="20"/>
      <c r="Z703" s="20"/>
      <c r="AA703" s="20"/>
      <c r="AB703" s="20"/>
      <c r="AC703" s="20"/>
      <c r="AD703" s="20"/>
      <c r="AE703" s="21"/>
    </row>
    <row r="704" spans="1:35" ht="16.5" customHeight="1" x14ac:dyDescent="0.2">
      <c r="A704" s="290" t="s">
        <v>521</v>
      </c>
      <c r="B704" s="129" t="s">
        <v>1107</v>
      </c>
      <c r="C704" s="431"/>
      <c r="D704" s="431"/>
      <c r="E704" s="431"/>
      <c r="F704" s="431"/>
      <c r="G704" s="431"/>
      <c r="H704" s="431"/>
      <c r="I704" s="433"/>
      <c r="J704" s="435">
        <f t="shared" ref="J704:J717" si="78">D704+E704+F704</f>
        <v>0</v>
      </c>
      <c r="K704" s="435">
        <f t="shared" ref="K704:K717" si="79">D704*2+E704</f>
        <v>0</v>
      </c>
      <c r="L704" s="930"/>
      <c r="M704" s="931"/>
      <c r="N704" s="931"/>
      <c r="O704" s="932"/>
      <c r="Q704" s="664" t="s">
        <v>716</v>
      </c>
      <c r="R704" s="20"/>
      <c r="S704" s="10"/>
      <c r="T704" s="20"/>
      <c r="U704" s="20"/>
      <c r="V704" s="20"/>
      <c r="W704" s="20"/>
      <c r="X704" s="20"/>
      <c r="Y704" s="20"/>
      <c r="Z704" s="20"/>
      <c r="AA704" s="20"/>
      <c r="AB704" s="20"/>
      <c r="AC704" s="20"/>
      <c r="AD704" s="20"/>
      <c r="AE704" s="21"/>
    </row>
    <row r="705" spans="1:32" ht="16.5" customHeight="1" x14ac:dyDescent="0.2">
      <c r="A705" s="290" t="s">
        <v>521</v>
      </c>
      <c r="B705" s="129" t="s">
        <v>189</v>
      </c>
      <c r="C705" s="431"/>
      <c r="D705" s="431"/>
      <c r="E705" s="431"/>
      <c r="F705" s="431"/>
      <c r="G705" s="431"/>
      <c r="H705" s="431"/>
      <c r="I705" s="433"/>
      <c r="J705" s="435">
        <f t="shared" si="78"/>
        <v>0</v>
      </c>
      <c r="K705" s="435">
        <f t="shared" si="79"/>
        <v>0</v>
      </c>
      <c r="L705" s="930"/>
      <c r="M705" s="931"/>
      <c r="N705" s="931"/>
      <c r="O705" s="932"/>
      <c r="Q705" s="664" t="s">
        <v>590</v>
      </c>
      <c r="R705" s="20"/>
      <c r="S705" s="20" t="s">
        <v>532</v>
      </c>
      <c r="T705" s="10"/>
      <c r="U705" s="20"/>
      <c r="V705" s="20"/>
      <c r="W705" s="20"/>
      <c r="X705" s="20"/>
      <c r="Y705" s="20"/>
      <c r="Z705" s="20"/>
      <c r="AA705" s="20"/>
      <c r="AB705" s="20"/>
      <c r="AC705" s="20"/>
      <c r="AD705" s="20"/>
      <c r="AE705" s="21"/>
    </row>
    <row r="706" spans="1:32" ht="16.5" customHeight="1" x14ac:dyDescent="0.2">
      <c r="A706" s="290" t="s">
        <v>521</v>
      </c>
      <c r="B706" s="129" t="s">
        <v>190</v>
      </c>
      <c r="C706" s="431"/>
      <c r="D706" s="431"/>
      <c r="E706" s="431"/>
      <c r="F706" s="431"/>
      <c r="G706" s="431"/>
      <c r="H706" s="431"/>
      <c r="I706" s="433"/>
      <c r="J706" s="435">
        <f t="shared" si="78"/>
        <v>0</v>
      </c>
      <c r="K706" s="435">
        <f t="shared" si="79"/>
        <v>0</v>
      </c>
      <c r="L706" s="930"/>
      <c r="M706" s="931"/>
      <c r="N706" s="931"/>
      <c r="O706" s="932"/>
      <c r="Q706" s="664" t="s">
        <v>564</v>
      </c>
      <c r="R706" s="20"/>
      <c r="S706" s="20"/>
      <c r="T706" s="20"/>
      <c r="U706" s="10"/>
      <c r="V706" s="20"/>
      <c r="W706" s="20"/>
      <c r="X706" s="20"/>
      <c r="Y706" s="20"/>
      <c r="Z706" s="20"/>
      <c r="AA706" s="20"/>
      <c r="AB706" s="20"/>
      <c r="AC706" s="20"/>
      <c r="AD706" s="20"/>
      <c r="AE706" s="21"/>
    </row>
    <row r="707" spans="1:32" ht="16.5" customHeight="1" x14ac:dyDescent="0.2">
      <c r="A707" s="290" t="s">
        <v>521</v>
      </c>
      <c r="B707" s="129" t="s">
        <v>146</v>
      </c>
      <c r="C707" s="431"/>
      <c r="D707" s="431"/>
      <c r="E707" s="431"/>
      <c r="F707" s="431"/>
      <c r="G707" s="431"/>
      <c r="H707" s="431"/>
      <c r="I707" s="433"/>
      <c r="J707" s="435">
        <f t="shared" si="78"/>
        <v>0</v>
      </c>
      <c r="K707" s="435">
        <f t="shared" si="79"/>
        <v>0</v>
      </c>
      <c r="L707" s="930"/>
      <c r="M707" s="931"/>
      <c r="N707" s="931"/>
      <c r="O707" s="932"/>
      <c r="Q707" s="664" t="s">
        <v>543</v>
      </c>
      <c r="R707" s="20"/>
      <c r="S707" s="20"/>
      <c r="T707" s="20"/>
      <c r="U707" s="20"/>
      <c r="V707" s="10"/>
      <c r="W707" s="20"/>
      <c r="X707" s="20"/>
      <c r="Y707" s="20"/>
      <c r="Z707" s="20"/>
      <c r="AA707" s="20"/>
      <c r="AB707" s="20"/>
      <c r="AC707" s="20"/>
      <c r="AD707" s="20"/>
      <c r="AE707" s="21"/>
    </row>
    <row r="708" spans="1:32" ht="16.5" customHeight="1" x14ac:dyDescent="0.2">
      <c r="A708" s="290" t="s">
        <v>521</v>
      </c>
      <c r="B708" s="129" t="s">
        <v>191</v>
      </c>
      <c r="C708" s="431"/>
      <c r="D708" s="431"/>
      <c r="E708" s="431"/>
      <c r="F708" s="431"/>
      <c r="G708" s="431"/>
      <c r="H708" s="431"/>
      <c r="I708" s="433"/>
      <c r="J708" s="435">
        <f>D708+E708+F708</f>
        <v>0</v>
      </c>
      <c r="K708" s="435">
        <f>D708*2+E708</f>
        <v>0</v>
      </c>
      <c r="L708" s="930"/>
      <c r="M708" s="931"/>
      <c r="N708" s="931"/>
      <c r="O708" s="932"/>
      <c r="Q708" s="664" t="s">
        <v>187</v>
      </c>
      <c r="R708" s="20"/>
      <c r="S708" s="20"/>
      <c r="T708" s="20"/>
      <c r="U708" s="20"/>
      <c r="V708" s="20"/>
      <c r="W708" s="10"/>
      <c r="X708" s="20"/>
      <c r="Y708" s="20"/>
      <c r="Z708" s="20"/>
      <c r="AA708" s="20"/>
      <c r="AB708" s="20"/>
      <c r="AC708" s="20"/>
      <c r="AD708" s="20"/>
      <c r="AE708" s="21"/>
    </row>
    <row r="709" spans="1:32" ht="16.5" customHeight="1" x14ac:dyDescent="0.2">
      <c r="A709" s="290" t="s">
        <v>521</v>
      </c>
      <c r="B709" s="129" t="s">
        <v>401</v>
      </c>
      <c r="C709" s="431"/>
      <c r="D709" s="431"/>
      <c r="E709" s="431"/>
      <c r="F709" s="431"/>
      <c r="G709" s="431"/>
      <c r="H709" s="431"/>
      <c r="I709" s="433"/>
      <c r="J709" s="435">
        <f>D709+E709+F709</f>
        <v>0</v>
      </c>
      <c r="K709" s="435">
        <f>D709*2+E709</f>
        <v>0</v>
      </c>
      <c r="L709" s="930"/>
      <c r="M709" s="931"/>
      <c r="N709" s="931"/>
      <c r="O709" s="932"/>
      <c r="Q709" s="664" t="s">
        <v>405</v>
      </c>
      <c r="R709" s="20"/>
      <c r="S709" s="20"/>
      <c r="T709" s="20"/>
      <c r="U709" s="20"/>
      <c r="V709" s="20"/>
      <c r="W709" s="20"/>
      <c r="X709" s="10"/>
      <c r="Y709" s="20"/>
      <c r="Z709" s="20"/>
      <c r="AA709" s="20"/>
      <c r="AB709" s="20"/>
      <c r="AC709" s="20"/>
      <c r="AD709" s="20" t="s">
        <v>844</v>
      </c>
      <c r="AE709" s="21"/>
    </row>
    <row r="710" spans="1:32" ht="16.5" customHeight="1" x14ac:dyDescent="0.2">
      <c r="A710" s="290" t="s">
        <v>521</v>
      </c>
      <c r="B710" s="129" t="s">
        <v>192</v>
      </c>
      <c r="C710" s="431"/>
      <c r="D710" s="431"/>
      <c r="E710" s="431"/>
      <c r="F710" s="431"/>
      <c r="G710" s="431"/>
      <c r="H710" s="431"/>
      <c r="I710" s="433"/>
      <c r="J710" s="435">
        <f>D710+E710+F710</f>
        <v>0</v>
      </c>
      <c r="K710" s="435">
        <f>D710*2+E710</f>
        <v>0</v>
      </c>
      <c r="L710" s="930"/>
      <c r="M710" s="931"/>
      <c r="N710" s="931"/>
      <c r="O710" s="932"/>
      <c r="Q710" s="664" t="s">
        <v>501</v>
      </c>
      <c r="R710" s="20"/>
      <c r="S710" s="20"/>
      <c r="T710" s="20"/>
      <c r="U710" s="20"/>
      <c r="V710" s="20"/>
      <c r="W710" s="20" t="s">
        <v>1490</v>
      </c>
      <c r="X710" s="20"/>
      <c r="Y710" s="10"/>
      <c r="Z710" s="20"/>
      <c r="AA710" s="20"/>
      <c r="AB710" s="20"/>
      <c r="AC710" s="20"/>
      <c r="AD710" s="20"/>
      <c r="AE710" s="21"/>
    </row>
    <row r="711" spans="1:32" ht="16.5" customHeight="1" x14ac:dyDescent="0.2">
      <c r="A711" s="290" t="s">
        <v>521</v>
      </c>
      <c r="B711" s="129" t="s">
        <v>123</v>
      </c>
      <c r="C711" s="431"/>
      <c r="D711" s="431"/>
      <c r="E711" s="431"/>
      <c r="F711" s="431"/>
      <c r="G711" s="431"/>
      <c r="H711" s="431"/>
      <c r="I711" s="433"/>
      <c r="J711" s="435">
        <f t="shared" si="78"/>
        <v>0</v>
      </c>
      <c r="K711" s="435">
        <f t="shared" si="79"/>
        <v>0</v>
      </c>
      <c r="L711" s="930"/>
      <c r="M711" s="931"/>
      <c r="N711" s="931"/>
      <c r="O711" s="932"/>
      <c r="Q711" s="664" t="s">
        <v>119</v>
      </c>
      <c r="R711" s="20"/>
      <c r="S711" s="20"/>
      <c r="T711" s="20"/>
      <c r="U711" s="20"/>
      <c r="V711" s="20"/>
      <c r="W711" s="20"/>
      <c r="X711" s="20"/>
      <c r="Y711" s="20"/>
      <c r="Z711" s="10"/>
      <c r="AA711" s="20"/>
      <c r="AB711" s="20"/>
      <c r="AC711" s="20"/>
      <c r="AD711" s="20"/>
      <c r="AE711" s="21"/>
    </row>
    <row r="712" spans="1:32" ht="16.5" customHeight="1" x14ac:dyDescent="0.2">
      <c r="A712" s="290" t="s">
        <v>521</v>
      </c>
      <c r="B712" s="129" t="s">
        <v>99</v>
      </c>
      <c r="C712" s="431"/>
      <c r="D712" s="431"/>
      <c r="E712" s="431"/>
      <c r="F712" s="431"/>
      <c r="G712" s="431"/>
      <c r="H712" s="431"/>
      <c r="I712" s="433"/>
      <c r="J712" s="435">
        <f t="shared" si="78"/>
        <v>0</v>
      </c>
      <c r="K712" s="435">
        <f t="shared" si="79"/>
        <v>0</v>
      </c>
      <c r="L712" s="930"/>
      <c r="M712" s="931"/>
      <c r="N712" s="931"/>
      <c r="O712" s="932"/>
      <c r="Q712" s="664" t="s">
        <v>570</v>
      </c>
      <c r="R712" s="20"/>
      <c r="S712" s="20"/>
      <c r="T712" s="20"/>
      <c r="U712" s="20"/>
      <c r="V712" s="20"/>
      <c r="W712" s="20"/>
      <c r="X712" s="20"/>
      <c r="Y712" s="20"/>
      <c r="Z712" s="20"/>
      <c r="AA712" s="10"/>
      <c r="AB712" s="20"/>
      <c r="AC712" s="20"/>
      <c r="AD712" s="20"/>
      <c r="AE712" s="21"/>
    </row>
    <row r="713" spans="1:32" ht="16.5" customHeight="1" x14ac:dyDescent="0.2">
      <c r="A713" s="290" t="s">
        <v>521</v>
      </c>
      <c r="B713" s="129" t="s">
        <v>193</v>
      </c>
      <c r="C713" s="431"/>
      <c r="D713" s="431"/>
      <c r="E713" s="431"/>
      <c r="F713" s="431"/>
      <c r="G713" s="431"/>
      <c r="H713" s="431"/>
      <c r="I713" s="433"/>
      <c r="J713" s="435">
        <f t="shared" si="78"/>
        <v>0</v>
      </c>
      <c r="K713" s="435">
        <f t="shared" si="79"/>
        <v>0</v>
      </c>
      <c r="L713" s="930"/>
      <c r="M713" s="931"/>
      <c r="N713" s="931"/>
      <c r="O713" s="932"/>
      <c r="Q713" s="664" t="s">
        <v>188</v>
      </c>
      <c r="R713" s="20"/>
      <c r="S713" s="20"/>
      <c r="T713" s="20"/>
      <c r="U713" s="20"/>
      <c r="V713" s="20"/>
      <c r="W713" s="20"/>
      <c r="X713" s="20"/>
      <c r="Y713" s="20"/>
      <c r="Z713" s="20"/>
      <c r="AA713" s="20"/>
      <c r="AB713" s="10"/>
      <c r="AC713" s="20"/>
      <c r="AD713" s="20"/>
      <c r="AE713" s="21"/>
    </row>
    <row r="714" spans="1:32" ht="16.5" customHeight="1" x14ac:dyDescent="0.2">
      <c r="A714" s="290" t="s">
        <v>521</v>
      </c>
      <c r="B714" s="129" t="s">
        <v>1801</v>
      </c>
      <c r="C714" s="431"/>
      <c r="D714" s="431"/>
      <c r="E714" s="431"/>
      <c r="F714" s="431"/>
      <c r="G714" s="431"/>
      <c r="H714" s="431"/>
      <c r="I714" s="433"/>
      <c r="J714" s="435">
        <f t="shared" si="78"/>
        <v>0</v>
      </c>
      <c r="K714" s="435">
        <f t="shared" si="79"/>
        <v>0</v>
      </c>
      <c r="L714" s="930"/>
      <c r="M714" s="931"/>
      <c r="N714" s="931"/>
      <c r="O714" s="932"/>
      <c r="Q714" s="664" t="s">
        <v>1799</v>
      </c>
      <c r="R714" s="20"/>
      <c r="S714" s="20"/>
      <c r="T714" s="20"/>
      <c r="U714" s="20"/>
      <c r="V714" s="20"/>
      <c r="W714" s="20"/>
      <c r="X714" s="20"/>
      <c r="Y714" s="20"/>
      <c r="Z714" s="20"/>
      <c r="AA714" s="20"/>
      <c r="AB714" s="20"/>
      <c r="AC714" s="10"/>
      <c r="AD714" s="20"/>
      <c r="AE714" s="21"/>
    </row>
    <row r="715" spans="1:32" ht="16.5" customHeight="1" x14ac:dyDescent="0.2">
      <c r="A715" s="290" t="s">
        <v>521</v>
      </c>
      <c r="B715" s="129" t="s">
        <v>150</v>
      </c>
      <c r="C715" s="431"/>
      <c r="D715" s="431"/>
      <c r="E715" s="431"/>
      <c r="F715" s="431"/>
      <c r="G715" s="431"/>
      <c r="H715" s="431"/>
      <c r="I715" s="433"/>
      <c r="J715" s="435">
        <f t="shared" si="78"/>
        <v>0</v>
      </c>
      <c r="K715" s="435">
        <f t="shared" si="79"/>
        <v>0</v>
      </c>
      <c r="L715" s="930"/>
      <c r="M715" s="931"/>
      <c r="N715" s="931"/>
      <c r="O715" s="932"/>
      <c r="Q715" s="664" t="s">
        <v>143</v>
      </c>
      <c r="R715" s="20"/>
      <c r="S715" s="20"/>
      <c r="T715" s="20"/>
      <c r="U715" s="20"/>
      <c r="V715" s="20"/>
      <c r="W715" s="20"/>
      <c r="X715" s="20"/>
      <c r="Y715" s="20"/>
      <c r="Z715" s="20"/>
      <c r="AA715" s="20"/>
      <c r="AB715" s="20"/>
      <c r="AC715" s="20" t="s">
        <v>532</v>
      </c>
      <c r="AD715" s="10"/>
      <c r="AE715" s="21"/>
    </row>
    <row r="716" spans="1:32" ht="16.5" customHeight="1" thickBot="1" x14ac:dyDescent="0.25">
      <c r="A716" s="485" t="s">
        <v>521</v>
      </c>
      <c r="B716" s="130" t="s">
        <v>151</v>
      </c>
      <c r="C716" s="432"/>
      <c r="D716" s="432"/>
      <c r="E716" s="432"/>
      <c r="F716" s="432"/>
      <c r="G716" s="432"/>
      <c r="H716" s="432"/>
      <c r="I716" s="434"/>
      <c r="J716" s="435">
        <f t="shared" si="78"/>
        <v>0</v>
      </c>
      <c r="K716" s="435">
        <f t="shared" si="79"/>
        <v>0</v>
      </c>
      <c r="L716" s="933"/>
      <c r="M716" s="934"/>
      <c r="N716" s="934"/>
      <c r="O716" s="935"/>
      <c r="Q716" s="665" t="s">
        <v>144</v>
      </c>
      <c r="R716" s="23"/>
      <c r="S716" s="23"/>
      <c r="T716" s="23"/>
      <c r="U716" s="23"/>
      <c r="V716" s="23"/>
      <c r="W716" s="23"/>
      <c r="X716" s="23"/>
      <c r="Y716" s="23"/>
      <c r="Z716" s="23"/>
      <c r="AA716" s="23"/>
      <c r="AB716" s="23"/>
      <c r="AC716" s="23"/>
      <c r="AD716" s="23"/>
      <c r="AE716" s="15"/>
    </row>
    <row r="717" spans="1:32" ht="16.5" customHeight="1" x14ac:dyDescent="0.2">
      <c r="C717" s="435">
        <v>0</v>
      </c>
      <c r="D717" s="435">
        <v>0</v>
      </c>
      <c r="E717" s="435">
        <v>0</v>
      </c>
      <c r="F717" s="435">
        <v>0</v>
      </c>
      <c r="G717" s="435">
        <v>0</v>
      </c>
      <c r="H717" s="435">
        <v>0</v>
      </c>
      <c r="I717" s="435">
        <v>0</v>
      </c>
      <c r="J717" s="435">
        <f t="shared" si="78"/>
        <v>0</v>
      </c>
      <c r="K717" s="435">
        <f t="shared" si="79"/>
        <v>0</v>
      </c>
    </row>
    <row r="718" spans="1:32" ht="16.5" customHeight="1" thickBot="1" x14ac:dyDescent="0.25"/>
    <row r="719" spans="1:32" ht="16.5" customHeight="1" thickBot="1" x14ac:dyDescent="0.25">
      <c r="A719" s="1193" t="s">
        <v>820</v>
      </c>
      <c r="B719" s="1194"/>
      <c r="C719" s="1194"/>
      <c r="D719" s="1194"/>
      <c r="E719" s="1194"/>
      <c r="F719" s="1195"/>
      <c r="G719" s="1190" t="s">
        <v>1802</v>
      </c>
      <c r="H719" s="1191"/>
      <c r="I719" s="1192"/>
      <c r="L719" s="945" t="s">
        <v>495</v>
      </c>
      <c r="M719" s="946"/>
      <c r="N719" s="946"/>
      <c r="O719" s="947"/>
    </row>
    <row r="720" spans="1:32" ht="16.5" customHeight="1" thickBot="1" x14ac:dyDescent="0.25">
      <c r="A720" s="456" t="s">
        <v>496</v>
      </c>
      <c r="B720" s="457" t="s">
        <v>497</v>
      </c>
      <c r="C720" s="458" t="s">
        <v>498</v>
      </c>
      <c r="D720" s="458" t="s">
        <v>499</v>
      </c>
      <c r="E720" s="458" t="s">
        <v>500</v>
      </c>
      <c r="F720" s="458" t="s">
        <v>501</v>
      </c>
      <c r="G720" s="459" t="s">
        <v>502</v>
      </c>
      <c r="H720" s="459" t="s">
        <v>503</v>
      </c>
      <c r="I720" s="460" t="s">
        <v>504</v>
      </c>
      <c r="L720" s="1063"/>
      <c r="M720" s="1064"/>
      <c r="N720" s="1064"/>
      <c r="O720" s="1065"/>
      <c r="Q720" s="24" t="s">
        <v>1803</v>
      </c>
      <c r="R720" s="399" t="s">
        <v>241</v>
      </c>
      <c r="S720" s="399" t="s">
        <v>1196</v>
      </c>
      <c r="T720" s="399" t="s">
        <v>1784</v>
      </c>
      <c r="U720" s="399" t="s">
        <v>1785</v>
      </c>
      <c r="V720" s="399" t="s">
        <v>1786</v>
      </c>
      <c r="W720" s="399" t="s">
        <v>975</v>
      </c>
      <c r="X720" s="399" t="s">
        <v>1088</v>
      </c>
      <c r="Y720" s="399" t="s">
        <v>242</v>
      </c>
      <c r="Z720" s="399" t="s">
        <v>405</v>
      </c>
      <c r="AA720" s="399" t="s">
        <v>756</v>
      </c>
      <c r="AB720" s="399" t="s">
        <v>610</v>
      </c>
      <c r="AC720" s="399" t="s">
        <v>644</v>
      </c>
      <c r="AD720" s="399" t="s">
        <v>570</v>
      </c>
      <c r="AE720" s="399" t="s">
        <v>1587</v>
      </c>
      <c r="AF720" s="400" t="s">
        <v>177</v>
      </c>
    </row>
    <row r="721" spans="1:32" ht="16.5" customHeight="1" x14ac:dyDescent="0.2">
      <c r="A721" s="468" t="s">
        <v>521</v>
      </c>
      <c r="B721" s="126" t="s">
        <v>244</v>
      </c>
      <c r="C721" s="430"/>
      <c r="D721" s="430"/>
      <c r="E721" s="430"/>
      <c r="F721" s="430"/>
      <c r="G721" s="430"/>
      <c r="H721" s="430"/>
      <c r="I721" s="128"/>
      <c r="J721" s="435">
        <f>D721+E721+F721</f>
        <v>0</v>
      </c>
      <c r="K721" s="435">
        <f>D721*2+E721</f>
        <v>0</v>
      </c>
      <c r="L721" s="927" t="s">
        <v>528</v>
      </c>
      <c r="M721" s="928"/>
      <c r="N721" s="928"/>
      <c r="O721" s="929"/>
      <c r="Q721" s="401" t="s">
        <v>241</v>
      </c>
      <c r="R721" s="10"/>
      <c r="S721" s="20"/>
      <c r="T721" s="20"/>
      <c r="U721" s="20"/>
      <c r="V721" s="20"/>
      <c r="W721" s="20"/>
      <c r="X721" s="20"/>
      <c r="Y721" s="20"/>
      <c r="Z721" s="20"/>
      <c r="AA721" s="20"/>
      <c r="AB721" s="20"/>
      <c r="AC721" s="20"/>
      <c r="AD721" s="20"/>
      <c r="AE721" s="20"/>
      <c r="AF721" s="21"/>
    </row>
    <row r="722" spans="1:32" ht="16.5" customHeight="1" x14ac:dyDescent="0.2">
      <c r="A722" s="259" t="s">
        <v>521</v>
      </c>
      <c r="B722" s="129" t="s">
        <v>1200</v>
      </c>
      <c r="C722" s="431"/>
      <c r="D722" s="431"/>
      <c r="E722" s="431"/>
      <c r="F722" s="431"/>
      <c r="G722" s="431"/>
      <c r="H722" s="431"/>
      <c r="I722" s="433"/>
      <c r="J722" s="435">
        <f t="shared" ref="J722:J736" si="80">D722+E722+F722</f>
        <v>0</v>
      </c>
      <c r="K722" s="435">
        <f t="shared" ref="K722:K736" si="81">D722*2+E722</f>
        <v>0</v>
      </c>
      <c r="L722" s="930"/>
      <c r="M722" s="931"/>
      <c r="N722" s="931"/>
      <c r="O722" s="932"/>
      <c r="Q722" s="401" t="s">
        <v>1196</v>
      </c>
      <c r="R722" s="20"/>
      <c r="S722" s="10"/>
      <c r="T722" s="20"/>
      <c r="U722" s="20"/>
      <c r="V722" s="20"/>
      <c r="W722" s="20"/>
      <c r="X722" s="20"/>
      <c r="Y722" s="20"/>
      <c r="Z722" s="20"/>
      <c r="AA722" s="20"/>
      <c r="AB722" s="20"/>
      <c r="AC722" s="20"/>
      <c r="AD722" s="20"/>
      <c r="AE722" s="20"/>
      <c r="AF722" s="21"/>
    </row>
    <row r="723" spans="1:32" ht="16.5" customHeight="1" x14ac:dyDescent="0.2">
      <c r="A723" s="259" t="s">
        <v>521</v>
      </c>
      <c r="B723" s="129" t="s">
        <v>1090</v>
      </c>
      <c r="C723" s="431"/>
      <c r="D723" s="431"/>
      <c r="E723" s="431"/>
      <c r="F723" s="431"/>
      <c r="G723" s="431"/>
      <c r="H723" s="431"/>
      <c r="I723" s="433"/>
      <c r="J723" s="435">
        <f t="shared" si="80"/>
        <v>0</v>
      </c>
      <c r="K723" s="435">
        <f t="shared" si="81"/>
        <v>0</v>
      </c>
      <c r="L723" s="930"/>
      <c r="M723" s="931"/>
      <c r="N723" s="931"/>
      <c r="O723" s="932"/>
      <c r="Q723" s="401" t="s">
        <v>1784</v>
      </c>
      <c r="R723" s="20"/>
      <c r="S723" s="20"/>
      <c r="T723" s="10"/>
      <c r="U723" s="20"/>
      <c r="V723" s="20"/>
      <c r="W723" s="20"/>
      <c r="X723" s="20"/>
      <c r="Y723" s="20"/>
      <c r="Z723" s="20"/>
      <c r="AA723" s="20"/>
      <c r="AB723" s="20"/>
      <c r="AC723" s="20"/>
      <c r="AD723" s="20"/>
      <c r="AE723" s="20"/>
      <c r="AF723" s="21"/>
    </row>
    <row r="724" spans="1:32" ht="16.5" customHeight="1" x14ac:dyDescent="0.2">
      <c r="A724" s="259" t="s">
        <v>521</v>
      </c>
      <c r="B724" s="129" t="s">
        <v>617</v>
      </c>
      <c r="C724" s="431"/>
      <c r="D724" s="431"/>
      <c r="E724" s="431"/>
      <c r="F724" s="431"/>
      <c r="G724" s="431"/>
      <c r="H724" s="431"/>
      <c r="I724" s="433"/>
      <c r="J724" s="435">
        <f t="shared" si="80"/>
        <v>0</v>
      </c>
      <c r="K724" s="435">
        <f t="shared" si="81"/>
        <v>0</v>
      </c>
      <c r="L724" s="930"/>
      <c r="M724" s="931"/>
      <c r="N724" s="931"/>
      <c r="O724" s="932"/>
      <c r="Q724" s="401" t="s">
        <v>1785</v>
      </c>
      <c r="R724" s="20"/>
      <c r="S724" s="20"/>
      <c r="T724" s="20" t="s">
        <v>532</v>
      </c>
      <c r="U724" s="10"/>
      <c r="V724" s="20"/>
      <c r="W724" s="20"/>
      <c r="X724" s="20"/>
      <c r="Y724" s="20"/>
      <c r="Z724" s="20"/>
      <c r="AA724" s="20"/>
      <c r="AB724" s="20"/>
      <c r="AC724" s="20"/>
      <c r="AD724" s="20"/>
      <c r="AE724" s="20"/>
      <c r="AF724" s="21"/>
    </row>
    <row r="725" spans="1:32" ht="16.5" customHeight="1" x14ac:dyDescent="0.2">
      <c r="A725" s="259" t="s">
        <v>521</v>
      </c>
      <c r="B725" s="129" t="s">
        <v>1791</v>
      </c>
      <c r="C725" s="431"/>
      <c r="D725" s="431"/>
      <c r="E725" s="431"/>
      <c r="F725" s="431"/>
      <c r="G725" s="431"/>
      <c r="H725" s="431"/>
      <c r="I725" s="433" t="s">
        <v>532</v>
      </c>
      <c r="J725" s="435">
        <f t="shared" si="80"/>
        <v>0</v>
      </c>
      <c r="K725" s="435">
        <f t="shared" si="81"/>
        <v>0</v>
      </c>
      <c r="L725" s="930"/>
      <c r="M725" s="931"/>
      <c r="N725" s="931"/>
      <c r="O725" s="932"/>
      <c r="Q725" s="401" t="s">
        <v>1786</v>
      </c>
      <c r="R725" s="20"/>
      <c r="S725" s="20"/>
      <c r="T725" s="20"/>
      <c r="U725" s="20"/>
      <c r="V725" s="10"/>
      <c r="W725" s="20"/>
      <c r="X725" s="20"/>
      <c r="Y725" s="20"/>
      <c r="Z725" s="20"/>
      <c r="AA725" s="20"/>
      <c r="AB725" s="20"/>
      <c r="AC725" s="20"/>
      <c r="AD725" s="20"/>
      <c r="AE725" s="20"/>
      <c r="AF725" s="21"/>
    </row>
    <row r="726" spans="1:32" ht="16.5" customHeight="1" x14ac:dyDescent="0.2">
      <c r="A726" s="259" t="s">
        <v>521</v>
      </c>
      <c r="B726" s="129" t="s">
        <v>97</v>
      </c>
      <c r="C726" s="431"/>
      <c r="D726" s="431"/>
      <c r="E726" s="431"/>
      <c r="F726" s="431"/>
      <c r="G726" s="431"/>
      <c r="H726" s="431"/>
      <c r="I726" s="433" t="s">
        <v>532</v>
      </c>
      <c r="J726" s="435">
        <f t="shared" si="80"/>
        <v>0</v>
      </c>
      <c r="K726" s="435">
        <f t="shared" si="81"/>
        <v>0</v>
      </c>
      <c r="L726" s="930"/>
      <c r="M726" s="931"/>
      <c r="N726" s="931"/>
      <c r="O726" s="932"/>
      <c r="Q726" s="401" t="s">
        <v>975</v>
      </c>
      <c r="R726" s="20"/>
      <c r="S726" s="20"/>
      <c r="T726" s="20"/>
      <c r="U726" s="20"/>
      <c r="V726" s="20"/>
      <c r="W726" s="10"/>
      <c r="X726" s="20"/>
      <c r="Y726" s="20"/>
      <c r="Z726" s="20"/>
      <c r="AA726" s="20"/>
      <c r="AB726" s="20"/>
      <c r="AC726" s="20"/>
      <c r="AD726" s="20"/>
      <c r="AE726" s="20"/>
      <c r="AF726" s="21"/>
    </row>
    <row r="727" spans="1:32" ht="16.5" customHeight="1" x14ac:dyDescent="0.2">
      <c r="A727" s="259" t="s">
        <v>521</v>
      </c>
      <c r="B727" s="129" t="s">
        <v>1792</v>
      </c>
      <c r="C727" s="431"/>
      <c r="D727" s="431"/>
      <c r="E727" s="431"/>
      <c r="F727" s="431"/>
      <c r="G727" s="431"/>
      <c r="H727" s="431"/>
      <c r="I727" s="433" t="s">
        <v>532</v>
      </c>
      <c r="J727" s="435">
        <f t="shared" si="80"/>
        <v>0</v>
      </c>
      <c r="K727" s="435">
        <f t="shared" si="81"/>
        <v>0</v>
      </c>
      <c r="L727" s="930"/>
      <c r="M727" s="931"/>
      <c r="N727" s="931"/>
      <c r="O727" s="932"/>
      <c r="Q727" s="401" t="s">
        <v>1088</v>
      </c>
      <c r="R727" s="20"/>
      <c r="S727" s="20"/>
      <c r="T727" s="20"/>
      <c r="U727" s="20"/>
      <c r="V727" s="20"/>
      <c r="W727" s="20"/>
      <c r="X727" s="10"/>
      <c r="Y727" s="20"/>
      <c r="Z727" s="20"/>
      <c r="AA727" s="20"/>
      <c r="AB727" s="20"/>
      <c r="AC727" s="20"/>
      <c r="AD727" s="20"/>
      <c r="AE727" s="20"/>
      <c r="AF727" s="21"/>
    </row>
    <row r="728" spans="1:32" ht="16.5" customHeight="1" x14ac:dyDescent="0.2">
      <c r="A728" s="259" t="s">
        <v>521</v>
      </c>
      <c r="B728" s="129" t="s">
        <v>245</v>
      </c>
      <c r="C728" s="431"/>
      <c r="D728" s="431"/>
      <c r="E728" s="431"/>
      <c r="F728" s="431"/>
      <c r="G728" s="431"/>
      <c r="H728" s="431"/>
      <c r="I728" s="433"/>
      <c r="J728" s="435">
        <f t="shared" si="80"/>
        <v>0</v>
      </c>
      <c r="K728" s="435">
        <f t="shared" si="81"/>
        <v>0</v>
      </c>
      <c r="L728" s="930"/>
      <c r="M728" s="931"/>
      <c r="N728" s="931"/>
      <c r="O728" s="932"/>
      <c r="Q728" s="401" t="s">
        <v>242</v>
      </c>
      <c r="R728" s="20"/>
      <c r="S728" s="20"/>
      <c r="T728" s="20"/>
      <c r="U728" s="20"/>
      <c r="V728" s="20"/>
      <c r="W728" s="20"/>
      <c r="X728" s="20"/>
      <c r="Y728" s="10"/>
      <c r="Z728" s="20"/>
      <c r="AA728" s="20"/>
      <c r="AB728" s="20"/>
      <c r="AC728" s="20"/>
      <c r="AD728" s="20"/>
      <c r="AE728" s="20" t="s">
        <v>532</v>
      </c>
      <c r="AF728" s="21"/>
    </row>
    <row r="729" spans="1:32" ht="16.5" customHeight="1" x14ac:dyDescent="0.2">
      <c r="A729" s="259" t="s">
        <v>521</v>
      </c>
      <c r="B729" s="129" t="s">
        <v>401</v>
      </c>
      <c r="C729" s="431"/>
      <c r="D729" s="431"/>
      <c r="E729" s="431"/>
      <c r="F729" s="431"/>
      <c r="G729" s="431"/>
      <c r="H729" s="431"/>
      <c r="I729" s="433"/>
      <c r="J729" s="435">
        <f t="shared" si="80"/>
        <v>0</v>
      </c>
      <c r="K729" s="435">
        <f t="shared" si="81"/>
        <v>0</v>
      </c>
      <c r="L729" s="930"/>
      <c r="M729" s="931"/>
      <c r="N729" s="931"/>
      <c r="O729" s="932"/>
      <c r="Q729" s="401" t="s">
        <v>405</v>
      </c>
      <c r="R729" s="20"/>
      <c r="S729" s="20"/>
      <c r="T729" s="20"/>
      <c r="U729" s="20"/>
      <c r="V729" s="20"/>
      <c r="W729" s="20"/>
      <c r="X729" s="20" t="s">
        <v>532</v>
      </c>
      <c r="Y729" s="20"/>
      <c r="Z729" s="10"/>
      <c r="AA729" s="20"/>
      <c r="AB729" s="20"/>
      <c r="AC729" s="20"/>
      <c r="AD729" s="20"/>
      <c r="AE729" s="20"/>
      <c r="AF729" s="21"/>
    </row>
    <row r="730" spans="1:32" ht="16.5" customHeight="1" x14ac:dyDescent="0.2">
      <c r="A730" s="259" t="s">
        <v>521</v>
      </c>
      <c r="B730" s="129" t="s">
        <v>1481</v>
      </c>
      <c r="C730" s="431"/>
      <c r="D730" s="431"/>
      <c r="E730" s="431"/>
      <c r="F730" s="431"/>
      <c r="G730" s="431"/>
      <c r="H730" s="431"/>
      <c r="I730" s="433" t="s">
        <v>532</v>
      </c>
      <c r="J730" s="435">
        <f t="shared" si="80"/>
        <v>0</v>
      </c>
      <c r="K730" s="435">
        <f t="shared" si="81"/>
        <v>0</v>
      </c>
      <c r="L730" s="930"/>
      <c r="M730" s="931"/>
      <c r="N730" s="931"/>
      <c r="O730" s="932"/>
      <c r="Q730" s="401" t="s">
        <v>756</v>
      </c>
      <c r="R730" s="20"/>
      <c r="S730" s="20"/>
      <c r="T730" s="20"/>
      <c r="U730" s="20"/>
      <c r="V730" s="20"/>
      <c r="W730" s="20"/>
      <c r="X730" s="20"/>
      <c r="Y730" s="20"/>
      <c r="Z730" s="20"/>
      <c r="AA730" s="10"/>
      <c r="AB730" s="20"/>
      <c r="AC730" s="20"/>
      <c r="AD730" s="20"/>
      <c r="AE730" s="20"/>
      <c r="AF730" s="21"/>
    </row>
    <row r="731" spans="1:32" ht="16.5" customHeight="1" x14ac:dyDescent="0.2">
      <c r="A731" s="259" t="s">
        <v>521</v>
      </c>
      <c r="B731" s="129" t="s">
        <v>1094</v>
      </c>
      <c r="C731" s="431"/>
      <c r="D731" s="431"/>
      <c r="E731" s="431"/>
      <c r="F731" s="431"/>
      <c r="G731" s="431"/>
      <c r="H731" s="431"/>
      <c r="I731" s="433"/>
      <c r="J731" s="435">
        <f t="shared" si="80"/>
        <v>0</v>
      </c>
      <c r="K731" s="435">
        <f t="shared" si="81"/>
        <v>0</v>
      </c>
      <c r="L731" s="930"/>
      <c r="M731" s="931"/>
      <c r="N731" s="931"/>
      <c r="O731" s="932"/>
      <c r="Q731" s="401" t="s">
        <v>610</v>
      </c>
      <c r="R731" s="20"/>
      <c r="S731" s="20"/>
      <c r="T731" s="20"/>
      <c r="U731" s="20"/>
      <c r="V731" s="20"/>
      <c r="W731" s="20"/>
      <c r="X731" s="20"/>
      <c r="Y731" s="20"/>
      <c r="Z731" s="20"/>
      <c r="AA731" s="20"/>
      <c r="AB731" s="10"/>
      <c r="AC731" s="20"/>
      <c r="AD731" s="20"/>
      <c r="AE731" s="20"/>
      <c r="AF731" s="21"/>
    </row>
    <row r="732" spans="1:32" ht="16.5" customHeight="1" x14ac:dyDescent="0.2">
      <c r="A732" s="259" t="s">
        <v>521</v>
      </c>
      <c r="B732" s="129" t="s">
        <v>1226</v>
      </c>
      <c r="C732" s="431"/>
      <c r="D732" s="431"/>
      <c r="E732" s="431"/>
      <c r="F732" s="431"/>
      <c r="G732" s="431"/>
      <c r="H732" s="431"/>
      <c r="I732" s="433"/>
      <c r="J732" s="435">
        <f t="shared" si="80"/>
        <v>0</v>
      </c>
      <c r="K732" s="435">
        <f t="shared" si="81"/>
        <v>0</v>
      </c>
      <c r="L732" s="930"/>
      <c r="M732" s="931"/>
      <c r="N732" s="931"/>
      <c r="O732" s="932"/>
      <c r="Q732" s="401" t="s">
        <v>644</v>
      </c>
      <c r="R732" s="20"/>
      <c r="S732" s="20"/>
      <c r="T732" s="20"/>
      <c r="U732" s="20"/>
      <c r="V732" s="20"/>
      <c r="W732" s="20"/>
      <c r="X732" s="20"/>
      <c r="Y732" s="20"/>
      <c r="Z732" s="20"/>
      <c r="AA732" s="20"/>
      <c r="AB732" s="20"/>
      <c r="AC732" s="10"/>
      <c r="AD732" s="20"/>
      <c r="AE732" s="20"/>
      <c r="AF732" s="21"/>
    </row>
    <row r="733" spans="1:32" ht="16.5" customHeight="1" x14ac:dyDescent="0.2">
      <c r="A733" s="259" t="s">
        <v>521</v>
      </c>
      <c r="B733" s="129" t="s">
        <v>99</v>
      </c>
      <c r="C733" s="431"/>
      <c r="D733" s="431"/>
      <c r="E733" s="431"/>
      <c r="F733" s="431"/>
      <c r="G733" s="431"/>
      <c r="H733" s="431"/>
      <c r="I733" s="433"/>
      <c r="J733" s="435">
        <f t="shared" si="80"/>
        <v>0</v>
      </c>
      <c r="K733" s="435">
        <f t="shared" si="81"/>
        <v>0</v>
      </c>
      <c r="L733" s="930"/>
      <c r="M733" s="931"/>
      <c r="N733" s="931"/>
      <c r="O733" s="932"/>
      <c r="Q733" s="401" t="s">
        <v>570</v>
      </c>
      <c r="R733" s="20"/>
      <c r="S733" s="20"/>
      <c r="T733" s="20"/>
      <c r="U733" s="20"/>
      <c r="V733" s="20"/>
      <c r="W733" s="20"/>
      <c r="X733" s="20"/>
      <c r="Y733" s="20"/>
      <c r="Z733" s="20"/>
      <c r="AA733" s="20"/>
      <c r="AB733" s="20"/>
      <c r="AC733" s="20"/>
      <c r="AD733" s="10"/>
      <c r="AE733" s="20"/>
      <c r="AF733" s="21"/>
    </row>
    <row r="734" spans="1:32" ht="16.5" customHeight="1" x14ac:dyDescent="0.2">
      <c r="A734" s="259" t="s">
        <v>521</v>
      </c>
      <c r="B734" s="129" t="s">
        <v>1589</v>
      </c>
      <c r="C734" s="431"/>
      <c r="D734" s="431"/>
      <c r="E734" s="431"/>
      <c r="F734" s="431"/>
      <c r="G734" s="431"/>
      <c r="H734" s="431"/>
      <c r="I734" s="433" t="s">
        <v>532</v>
      </c>
      <c r="J734" s="435">
        <f t="shared" si="80"/>
        <v>0</v>
      </c>
      <c r="K734" s="435">
        <f t="shared" si="81"/>
        <v>0</v>
      </c>
      <c r="L734" s="930"/>
      <c r="M734" s="931"/>
      <c r="N734" s="931"/>
      <c r="O734" s="932"/>
      <c r="Q734" s="401" t="s">
        <v>1587</v>
      </c>
      <c r="R734" s="20"/>
      <c r="S734" s="20"/>
      <c r="T734" s="20"/>
      <c r="U734" s="20"/>
      <c r="V734" s="20"/>
      <c r="W734" s="20"/>
      <c r="X734" s="20"/>
      <c r="Y734" s="20"/>
      <c r="Z734" s="20"/>
      <c r="AA734" s="20"/>
      <c r="AB734" s="20"/>
      <c r="AC734" s="20"/>
      <c r="AD734" s="20" t="s">
        <v>532</v>
      </c>
      <c r="AE734" s="10"/>
      <c r="AF734" s="21"/>
    </row>
    <row r="735" spans="1:32" ht="16.5" customHeight="1" thickBot="1" x14ac:dyDescent="0.25">
      <c r="A735" s="462" t="s">
        <v>521</v>
      </c>
      <c r="B735" s="130" t="s">
        <v>101</v>
      </c>
      <c r="C735" s="432"/>
      <c r="D735" s="432"/>
      <c r="E735" s="432"/>
      <c r="F735" s="432"/>
      <c r="G735" s="432"/>
      <c r="H735" s="432"/>
      <c r="I735" s="434"/>
      <c r="J735" s="435">
        <f t="shared" si="80"/>
        <v>0</v>
      </c>
      <c r="K735" s="435">
        <f t="shared" si="81"/>
        <v>0</v>
      </c>
      <c r="L735" s="933"/>
      <c r="M735" s="934"/>
      <c r="N735" s="934"/>
      <c r="O735" s="935"/>
      <c r="Q735" s="402" t="s">
        <v>177</v>
      </c>
      <c r="R735" s="23"/>
      <c r="S735" s="23"/>
      <c r="T735" s="23"/>
      <c r="U735" s="23"/>
      <c r="V735" s="23"/>
      <c r="W735" s="23"/>
      <c r="X735" s="23"/>
      <c r="Y735" s="23"/>
      <c r="Z735" s="23"/>
      <c r="AA735" s="23"/>
      <c r="AB735" s="23"/>
      <c r="AC735" s="23"/>
      <c r="AD735" s="23"/>
      <c r="AE735" s="23"/>
      <c r="AF735" s="15"/>
    </row>
    <row r="736" spans="1:32" ht="16.5" customHeight="1" x14ac:dyDescent="0.2">
      <c r="C736" s="435">
        <f>SUM(C735)</f>
        <v>0</v>
      </c>
      <c r="D736" s="435">
        <f t="shared" ref="D736:I736" si="82">SUM(D735)</f>
        <v>0</v>
      </c>
      <c r="E736" s="435">
        <f t="shared" si="82"/>
        <v>0</v>
      </c>
      <c r="F736" s="435">
        <f t="shared" si="82"/>
        <v>0</v>
      </c>
      <c r="G736" s="435">
        <f t="shared" si="82"/>
        <v>0</v>
      </c>
      <c r="H736" s="435">
        <f t="shared" si="82"/>
        <v>0</v>
      </c>
      <c r="I736" s="435">
        <f t="shared" si="82"/>
        <v>0</v>
      </c>
      <c r="J736" s="435">
        <f t="shared" si="80"/>
        <v>0</v>
      </c>
      <c r="K736" s="435">
        <f t="shared" si="81"/>
        <v>0</v>
      </c>
    </row>
    <row r="737" spans="1:24" ht="16.5" customHeight="1" thickBot="1" x14ac:dyDescent="0.25"/>
    <row r="738" spans="1:24" ht="16.5" customHeight="1" thickBot="1" x14ac:dyDescent="0.25">
      <c r="A738" s="1193" t="s">
        <v>129</v>
      </c>
      <c r="B738" s="1194"/>
      <c r="C738" s="1194"/>
      <c r="D738" s="1194"/>
      <c r="E738" s="1194"/>
      <c r="F738" s="1195"/>
      <c r="G738" s="1190" t="s">
        <v>1802</v>
      </c>
      <c r="H738" s="1191"/>
      <c r="I738" s="1192"/>
      <c r="L738" s="986" t="s">
        <v>588</v>
      </c>
      <c r="M738" s="987"/>
      <c r="N738" s="987"/>
      <c r="O738" s="988"/>
    </row>
    <row r="739" spans="1:24" ht="16.5" customHeight="1" thickBot="1" x14ac:dyDescent="0.25">
      <c r="A739" s="456" t="s">
        <v>496</v>
      </c>
      <c r="B739" s="457" t="s">
        <v>497</v>
      </c>
      <c r="C739" s="458" t="s">
        <v>498</v>
      </c>
      <c r="D739" s="458" t="s">
        <v>499</v>
      </c>
      <c r="E739" s="458" t="s">
        <v>500</v>
      </c>
      <c r="F739" s="458" t="s">
        <v>501</v>
      </c>
      <c r="G739" s="459" t="s">
        <v>502</v>
      </c>
      <c r="H739" s="459" t="s">
        <v>503</v>
      </c>
      <c r="I739" s="460" t="s">
        <v>504</v>
      </c>
      <c r="L739" s="989"/>
      <c r="M739" s="990"/>
      <c r="N739" s="990"/>
      <c r="O739" s="991"/>
      <c r="Q739" s="24" t="s">
        <v>1803</v>
      </c>
      <c r="R739" s="399" t="s">
        <v>241</v>
      </c>
      <c r="S739" s="399" t="s">
        <v>1484</v>
      </c>
      <c r="T739" s="399" t="s">
        <v>564</v>
      </c>
      <c r="U739" s="399" t="s">
        <v>862</v>
      </c>
      <c r="V739" s="399" t="s">
        <v>610</v>
      </c>
      <c r="W739" s="399" t="s">
        <v>130</v>
      </c>
      <c r="X739" s="400" t="s">
        <v>131</v>
      </c>
    </row>
    <row r="740" spans="1:24" ht="16.5" customHeight="1" x14ac:dyDescent="0.2">
      <c r="A740" s="461">
        <v>1</v>
      </c>
      <c r="B740" s="126" t="s">
        <v>133</v>
      </c>
      <c r="C740" s="430">
        <v>12</v>
      </c>
      <c r="D740" s="430">
        <v>9</v>
      </c>
      <c r="E740" s="430">
        <v>2</v>
      </c>
      <c r="F740" s="430">
        <v>1</v>
      </c>
      <c r="G740" s="430">
        <v>21</v>
      </c>
      <c r="H740" s="430">
        <v>9</v>
      </c>
      <c r="I740" s="128">
        <v>20</v>
      </c>
      <c r="J740" s="435">
        <f t="shared" ref="J740:J747" si="83">D740+E740+F740</f>
        <v>12</v>
      </c>
      <c r="K740" s="435">
        <f t="shared" ref="K740:K747" si="84">D740*2+E740</f>
        <v>20</v>
      </c>
      <c r="L740" s="927" t="s">
        <v>194</v>
      </c>
      <c r="M740" s="928"/>
      <c r="N740" s="928"/>
      <c r="O740" s="929"/>
      <c r="Q740" s="401" t="s">
        <v>241</v>
      </c>
      <c r="R740" s="10"/>
      <c r="S740" s="20" t="s">
        <v>1207</v>
      </c>
      <c r="T740" s="20" t="s">
        <v>628</v>
      </c>
      <c r="U740" s="20" t="s">
        <v>1600</v>
      </c>
      <c r="V740" s="20" t="s">
        <v>1207</v>
      </c>
      <c r="W740" s="20" t="s">
        <v>1546</v>
      </c>
      <c r="X740" s="21" t="s">
        <v>1602</v>
      </c>
    </row>
    <row r="741" spans="1:24" ht="16.5" customHeight="1" x14ac:dyDescent="0.2">
      <c r="A741" s="259">
        <v>2</v>
      </c>
      <c r="B741" s="129" t="s">
        <v>1498</v>
      </c>
      <c r="C741" s="431">
        <v>12</v>
      </c>
      <c r="D741" s="431">
        <v>5</v>
      </c>
      <c r="E741" s="431">
        <v>5</v>
      </c>
      <c r="F741" s="431">
        <v>2</v>
      </c>
      <c r="G741" s="431">
        <v>22</v>
      </c>
      <c r="H741" s="431">
        <v>9</v>
      </c>
      <c r="I741" s="433">
        <v>15</v>
      </c>
      <c r="J741" s="435">
        <f t="shared" si="83"/>
        <v>12</v>
      </c>
      <c r="K741" s="435">
        <f t="shared" si="84"/>
        <v>15</v>
      </c>
      <c r="L741" s="930"/>
      <c r="M741" s="931"/>
      <c r="N741" s="931"/>
      <c r="O741" s="932"/>
      <c r="Q741" s="401" t="s">
        <v>1484</v>
      </c>
      <c r="R741" s="20" t="s">
        <v>1602</v>
      </c>
      <c r="S741" s="10"/>
      <c r="T741" s="20"/>
      <c r="U741" s="20" t="s">
        <v>532</v>
      </c>
      <c r="V741" s="20"/>
      <c r="W741" s="20"/>
      <c r="X741" s="21" t="s">
        <v>1487</v>
      </c>
    </row>
    <row r="742" spans="1:24" ht="16.5" customHeight="1" x14ac:dyDescent="0.2">
      <c r="A742" s="259" t="s">
        <v>629</v>
      </c>
      <c r="B742" s="129" t="s">
        <v>106</v>
      </c>
      <c r="C742" s="431">
        <v>12</v>
      </c>
      <c r="D742" s="431">
        <v>6</v>
      </c>
      <c r="E742" s="431">
        <v>0</v>
      </c>
      <c r="F742" s="431">
        <v>6</v>
      </c>
      <c r="G742" s="431">
        <v>30</v>
      </c>
      <c r="H742" s="431">
        <v>20</v>
      </c>
      <c r="I742" s="433">
        <v>12</v>
      </c>
      <c r="J742" s="435">
        <f t="shared" si="83"/>
        <v>12</v>
      </c>
      <c r="K742" s="435">
        <f t="shared" si="84"/>
        <v>12</v>
      </c>
      <c r="L742" s="930"/>
      <c r="M742" s="931"/>
      <c r="N742" s="931"/>
      <c r="O742" s="932"/>
      <c r="Q742" s="401" t="s">
        <v>564</v>
      </c>
      <c r="R742" s="20" t="s">
        <v>1543</v>
      </c>
      <c r="S742" s="20"/>
      <c r="T742" s="10"/>
      <c r="U742" s="20" t="s">
        <v>532</v>
      </c>
      <c r="V742" s="20"/>
      <c r="W742" s="20" t="s">
        <v>195</v>
      </c>
      <c r="X742" s="21"/>
    </row>
    <row r="743" spans="1:24" ht="16.5" customHeight="1" x14ac:dyDescent="0.2">
      <c r="A743" s="259" t="s">
        <v>629</v>
      </c>
      <c r="B743" s="129" t="s">
        <v>134</v>
      </c>
      <c r="C743" s="431">
        <v>12</v>
      </c>
      <c r="D743" s="431">
        <v>5</v>
      </c>
      <c r="E743" s="431">
        <v>2</v>
      </c>
      <c r="F743" s="431">
        <v>5</v>
      </c>
      <c r="G743" s="431">
        <v>22</v>
      </c>
      <c r="H743" s="431">
        <v>29</v>
      </c>
      <c r="I743" s="433">
        <v>12</v>
      </c>
      <c r="J743" s="435">
        <f t="shared" si="83"/>
        <v>12</v>
      </c>
      <c r="K743" s="435">
        <f t="shared" si="84"/>
        <v>12</v>
      </c>
      <c r="L743" s="930"/>
      <c r="M743" s="931"/>
      <c r="N743" s="931"/>
      <c r="O743" s="932"/>
      <c r="Q743" s="401" t="s">
        <v>862</v>
      </c>
      <c r="R743" s="20" t="s">
        <v>1207</v>
      </c>
      <c r="S743" s="20"/>
      <c r="T743" s="20"/>
      <c r="U743" s="10"/>
      <c r="V743" s="20"/>
      <c r="W743" s="20"/>
      <c r="X743" s="21"/>
    </row>
    <row r="744" spans="1:24" ht="16.5" customHeight="1" x14ac:dyDescent="0.2">
      <c r="A744" s="259" t="s">
        <v>631</v>
      </c>
      <c r="B744" s="129" t="s">
        <v>1548</v>
      </c>
      <c r="C744" s="431">
        <v>12</v>
      </c>
      <c r="D744" s="431">
        <v>4</v>
      </c>
      <c r="E744" s="431">
        <v>2</v>
      </c>
      <c r="F744" s="431">
        <v>6</v>
      </c>
      <c r="G744" s="431">
        <v>20</v>
      </c>
      <c r="H744" s="431">
        <v>23</v>
      </c>
      <c r="I744" s="433">
        <v>10</v>
      </c>
      <c r="J744" s="435">
        <f t="shared" si="83"/>
        <v>12</v>
      </c>
      <c r="K744" s="435">
        <f t="shared" si="84"/>
        <v>10</v>
      </c>
      <c r="L744" s="930"/>
      <c r="M744" s="931"/>
      <c r="N744" s="931"/>
      <c r="O744" s="932"/>
      <c r="Q744" s="401" t="s">
        <v>610</v>
      </c>
      <c r="R744" s="20" t="s">
        <v>1207</v>
      </c>
      <c r="S744" s="20"/>
      <c r="T744" s="20"/>
      <c r="U744" s="20"/>
      <c r="V744" s="10"/>
      <c r="W744" s="20"/>
      <c r="X744" s="21"/>
    </row>
    <row r="745" spans="1:24" ht="16.5" customHeight="1" x14ac:dyDescent="0.2">
      <c r="A745" s="259" t="s">
        <v>631</v>
      </c>
      <c r="B745" s="129" t="s">
        <v>1796</v>
      </c>
      <c r="C745" s="431">
        <v>12</v>
      </c>
      <c r="D745" s="431">
        <v>4</v>
      </c>
      <c r="E745" s="431">
        <v>2</v>
      </c>
      <c r="F745" s="431">
        <v>6</v>
      </c>
      <c r="G745" s="431">
        <v>19</v>
      </c>
      <c r="H745" s="431">
        <v>23</v>
      </c>
      <c r="I745" s="433">
        <v>10</v>
      </c>
      <c r="J745" s="435">
        <f t="shared" si="83"/>
        <v>12</v>
      </c>
      <c r="K745" s="435">
        <f t="shared" si="84"/>
        <v>10</v>
      </c>
      <c r="L745" s="930"/>
      <c r="M745" s="931"/>
      <c r="N745" s="931"/>
      <c r="O745" s="932"/>
      <c r="Q745" s="401" t="s">
        <v>130</v>
      </c>
      <c r="R745" s="20" t="s">
        <v>1207</v>
      </c>
      <c r="S745" s="20"/>
      <c r="T745" s="20"/>
      <c r="U745" s="20"/>
      <c r="V745" s="20" t="s">
        <v>532</v>
      </c>
      <c r="W745" s="10"/>
      <c r="X745" s="21"/>
    </row>
    <row r="746" spans="1:24" ht="16.5" customHeight="1" thickBot="1" x14ac:dyDescent="0.25">
      <c r="A746" s="462">
        <v>7</v>
      </c>
      <c r="B746" s="130" t="s">
        <v>196</v>
      </c>
      <c r="C746" s="432">
        <v>12</v>
      </c>
      <c r="D746" s="432">
        <v>2</v>
      </c>
      <c r="E746" s="432">
        <v>1</v>
      </c>
      <c r="F746" s="432">
        <v>9</v>
      </c>
      <c r="G746" s="432">
        <v>8</v>
      </c>
      <c r="H746" s="432">
        <v>28</v>
      </c>
      <c r="I746" s="434">
        <v>5</v>
      </c>
      <c r="J746" s="435">
        <f t="shared" si="83"/>
        <v>12</v>
      </c>
      <c r="K746" s="435">
        <f t="shared" si="84"/>
        <v>5</v>
      </c>
      <c r="L746" s="933"/>
      <c r="M746" s="934"/>
      <c r="N746" s="934"/>
      <c r="O746" s="935"/>
      <c r="Q746" s="402" t="s">
        <v>131</v>
      </c>
      <c r="R746" s="23" t="s">
        <v>1490</v>
      </c>
      <c r="S746" s="23"/>
      <c r="T746" s="23"/>
      <c r="U746" s="23"/>
      <c r="V746" s="23"/>
      <c r="W746" s="23"/>
      <c r="X746" s="15"/>
    </row>
    <row r="747" spans="1:24" ht="16.5" customHeight="1" x14ac:dyDescent="0.2">
      <c r="C747" s="435">
        <v>84</v>
      </c>
      <c r="D747" s="435">
        <v>35</v>
      </c>
      <c r="E747" s="435">
        <v>14</v>
      </c>
      <c r="F747" s="435">
        <v>35</v>
      </c>
      <c r="G747" s="435">
        <v>141</v>
      </c>
      <c r="H747" s="435">
        <v>140</v>
      </c>
      <c r="I747" s="435">
        <v>84</v>
      </c>
      <c r="J747" s="435">
        <f t="shared" si="83"/>
        <v>84</v>
      </c>
      <c r="K747" s="435">
        <f t="shared" si="84"/>
        <v>84</v>
      </c>
    </row>
    <row r="748" spans="1:24" ht="16.5" customHeight="1" thickBot="1" x14ac:dyDescent="0.25"/>
    <row r="749" spans="1:24" ht="16.5" customHeight="1" x14ac:dyDescent="0.2">
      <c r="A749" s="1131" t="s">
        <v>491</v>
      </c>
      <c r="B749" s="1132"/>
      <c r="C749" s="1020" t="s">
        <v>197</v>
      </c>
      <c r="D749" s="1021"/>
      <c r="E749" s="1021"/>
      <c r="F749" s="1021"/>
      <c r="G749" s="1021"/>
      <c r="H749" s="1021"/>
      <c r="I749" s="1022"/>
    </row>
    <row r="750" spans="1:24" ht="16.5" customHeight="1" thickBot="1" x14ac:dyDescent="0.25">
      <c r="A750" s="1133"/>
      <c r="B750" s="1134"/>
      <c r="C750" s="1023"/>
      <c r="D750" s="1024"/>
      <c r="E750" s="1024"/>
      <c r="F750" s="1024"/>
      <c r="G750" s="1024"/>
      <c r="H750" s="1024"/>
      <c r="I750" s="1025"/>
    </row>
    <row r="751" spans="1:24" ht="16.5" customHeight="1" thickBot="1" x14ac:dyDescent="0.25"/>
    <row r="752" spans="1:24" ht="16.5" customHeight="1" thickBot="1" x14ac:dyDescent="0.25">
      <c r="A752" s="1043" t="s">
        <v>198</v>
      </c>
      <c r="B752" s="1044"/>
      <c r="C752" s="1044"/>
      <c r="D752" s="1044"/>
      <c r="E752" s="1044"/>
      <c r="F752" s="1045"/>
      <c r="G752" s="1040" t="s">
        <v>197</v>
      </c>
      <c r="H752" s="1041"/>
      <c r="I752" s="1042"/>
      <c r="L752" s="945" t="s">
        <v>495</v>
      </c>
      <c r="M752" s="946"/>
      <c r="N752" s="946"/>
      <c r="O752" s="947"/>
    </row>
    <row r="753" spans="1:34" ht="16.5" customHeight="1" thickBot="1" x14ac:dyDescent="0.25">
      <c r="A753" s="373" t="s">
        <v>496</v>
      </c>
      <c r="B753" s="227" t="s">
        <v>497</v>
      </c>
      <c r="C753" s="374" t="s">
        <v>498</v>
      </c>
      <c r="D753" s="374" t="s">
        <v>499</v>
      </c>
      <c r="E753" s="374" t="s">
        <v>500</v>
      </c>
      <c r="F753" s="374" t="s">
        <v>501</v>
      </c>
      <c r="G753" s="375" t="s">
        <v>502</v>
      </c>
      <c r="H753" s="375" t="s">
        <v>503</v>
      </c>
      <c r="I753" s="376" t="s">
        <v>504</v>
      </c>
      <c r="L753" s="1063"/>
      <c r="M753" s="1064"/>
      <c r="N753" s="1064"/>
      <c r="O753" s="1065"/>
      <c r="Q753" s="24" t="s">
        <v>199</v>
      </c>
      <c r="R753" s="379" t="s">
        <v>116</v>
      </c>
      <c r="S753" s="379" t="s">
        <v>117</v>
      </c>
      <c r="T753" s="379" t="s">
        <v>590</v>
      </c>
      <c r="U753" s="379" t="s">
        <v>564</v>
      </c>
      <c r="V753" s="379" t="s">
        <v>200</v>
      </c>
      <c r="W753" s="379" t="s">
        <v>901</v>
      </c>
      <c r="X753" s="379" t="s">
        <v>201</v>
      </c>
      <c r="Y753" s="379" t="s">
        <v>1823</v>
      </c>
      <c r="Z753" s="379" t="s">
        <v>59</v>
      </c>
      <c r="AA753" s="379" t="s">
        <v>1847</v>
      </c>
      <c r="AB753" s="379" t="s">
        <v>756</v>
      </c>
      <c r="AC753" s="379" t="s">
        <v>610</v>
      </c>
      <c r="AD753" s="379" t="s">
        <v>757</v>
      </c>
      <c r="AE753" s="379" t="s">
        <v>229</v>
      </c>
      <c r="AF753" s="379" t="s">
        <v>1745</v>
      </c>
      <c r="AG753" s="379" t="s">
        <v>1688</v>
      </c>
      <c r="AH753" s="380" t="s">
        <v>153</v>
      </c>
    </row>
    <row r="754" spans="1:34" ht="16.5" customHeight="1" x14ac:dyDescent="0.2">
      <c r="A754" s="441">
        <v>1</v>
      </c>
      <c r="B754" s="126" t="s">
        <v>164</v>
      </c>
      <c r="C754" s="430"/>
      <c r="D754" s="430"/>
      <c r="E754" s="430"/>
      <c r="F754" s="430"/>
      <c r="G754" s="430"/>
      <c r="H754" s="430"/>
      <c r="I754" s="128"/>
      <c r="J754" s="435">
        <f t="shared" ref="J754:J771" si="85">D754+E754+F754</f>
        <v>0</v>
      </c>
      <c r="K754" s="435">
        <f t="shared" ref="K754:K771" si="86">D754*2+E754</f>
        <v>0</v>
      </c>
      <c r="L754" s="927" t="s">
        <v>202</v>
      </c>
      <c r="M754" s="928"/>
      <c r="N754" s="928"/>
      <c r="O754" s="929"/>
      <c r="Q754" s="377" t="s">
        <v>116</v>
      </c>
      <c r="R754" s="10"/>
      <c r="S754" s="20"/>
      <c r="T754" s="20"/>
      <c r="U754" s="20"/>
      <c r="V754" s="20"/>
      <c r="W754" s="20"/>
      <c r="X754" s="20"/>
      <c r="Y754" s="20"/>
      <c r="Z754" s="20"/>
      <c r="AA754" s="20"/>
      <c r="AB754" s="20"/>
      <c r="AC754" s="20"/>
      <c r="AD754" s="20"/>
      <c r="AE754" s="20"/>
      <c r="AF754" s="20"/>
      <c r="AG754" s="20"/>
      <c r="AH754" s="21"/>
    </row>
    <row r="755" spans="1:34" ht="16.5" customHeight="1" x14ac:dyDescent="0.2">
      <c r="A755" s="370">
        <v>2</v>
      </c>
      <c r="B755" s="129" t="s">
        <v>1734</v>
      </c>
      <c r="C755" s="431"/>
      <c r="D755" s="431"/>
      <c r="E755" s="431"/>
      <c r="F755" s="431"/>
      <c r="G755" s="431"/>
      <c r="H755" s="431"/>
      <c r="I755" s="433"/>
      <c r="J755" s="435">
        <f t="shared" si="85"/>
        <v>0</v>
      </c>
      <c r="K755" s="435">
        <f t="shared" si="86"/>
        <v>0</v>
      </c>
      <c r="L755" s="930"/>
      <c r="M755" s="931"/>
      <c r="N755" s="931"/>
      <c r="O755" s="932"/>
      <c r="Q755" s="377" t="s">
        <v>117</v>
      </c>
      <c r="R755" s="20"/>
      <c r="S755" s="10"/>
      <c r="T755" s="20"/>
      <c r="U755" s="20"/>
      <c r="V755" s="20"/>
      <c r="W755" s="20"/>
      <c r="X755" s="20"/>
      <c r="Y755" s="20"/>
      <c r="Z755" s="20"/>
      <c r="AA755" s="20"/>
      <c r="AB755" s="20"/>
      <c r="AC755" s="20"/>
      <c r="AD755" s="20"/>
      <c r="AE755" s="20"/>
      <c r="AF755" s="20"/>
      <c r="AG755" s="20"/>
      <c r="AH755" s="21"/>
    </row>
    <row r="756" spans="1:34" ht="16.5" customHeight="1" x14ac:dyDescent="0.2">
      <c r="A756" s="370" t="s">
        <v>521</v>
      </c>
      <c r="B756" s="129" t="s">
        <v>1596</v>
      </c>
      <c r="C756" s="431"/>
      <c r="D756" s="431"/>
      <c r="E756" s="431"/>
      <c r="F756" s="431"/>
      <c r="G756" s="431"/>
      <c r="H756" s="431"/>
      <c r="I756" s="433"/>
      <c r="J756" s="435">
        <f t="shared" si="85"/>
        <v>0</v>
      </c>
      <c r="K756" s="435">
        <f t="shared" si="86"/>
        <v>0</v>
      </c>
      <c r="L756" s="930"/>
      <c r="M756" s="931"/>
      <c r="N756" s="931"/>
      <c r="O756" s="932"/>
      <c r="Q756" s="377" t="s">
        <v>590</v>
      </c>
      <c r="R756" s="20"/>
      <c r="S756" s="20"/>
      <c r="T756" s="10"/>
      <c r="U756" s="20"/>
      <c r="V756" s="20"/>
      <c r="W756" s="20"/>
      <c r="X756" s="20"/>
      <c r="Y756" s="20"/>
      <c r="Z756" s="20"/>
      <c r="AA756" s="20"/>
      <c r="AB756" s="20"/>
      <c r="AC756" s="20"/>
      <c r="AD756" s="20"/>
      <c r="AE756" s="20"/>
      <c r="AF756" s="20"/>
      <c r="AG756" s="20"/>
      <c r="AH756" s="21"/>
    </row>
    <row r="757" spans="1:34" ht="16.5" customHeight="1" x14ac:dyDescent="0.2">
      <c r="A757" s="370" t="s">
        <v>521</v>
      </c>
      <c r="B757" s="129" t="s">
        <v>122</v>
      </c>
      <c r="C757" s="431"/>
      <c r="D757" s="431"/>
      <c r="E757" s="431"/>
      <c r="F757" s="431"/>
      <c r="G757" s="431"/>
      <c r="H757" s="431"/>
      <c r="I757" s="433"/>
      <c r="J757" s="435">
        <f t="shared" si="85"/>
        <v>0</v>
      </c>
      <c r="K757" s="435">
        <f t="shared" si="86"/>
        <v>0</v>
      </c>
      <c r="L757" s="930"/>
      <c r="M757" s="931"/>
      <c r="N757" s="931"/>
      <c r="O757" s="932"/>
      <c r="Q757" s="377" t="s">
        <v>564</v>
      </c>
      <c r="R757" s="20"/>
      <c r="S757" s="20"/>
      <c r="T757" s="20"/>
      <c r="U757" s="10"/>
      <c r="V757" s="20"/>
      <c r="W757" s="20"/>
      <c r="X757" s="20"/>
      <c r="Y757" s="20"/>
      <c r="Z757" s="20"/>
      <c r="AA757" s="20"/>
      <c r="AB757" s="20"/>
      <c r="AC757" s="20"/>
      <c r="AD757" s="20"/>
      <c r="AE757" s="20"/>
      <c r="AF757" s="20"/>
      <c r="AG757" s="20"/>
      <c r="AH757" s="21"/>
    </row>
    <row r="758" spans="1:34" ht="16.5" customHeight="1" x14ac:dyDescent="0.2">
      <c r="A758" s="370" t="s">
        <v>521</v>
      </c>
      <c r="B758" s="129" t="s">
        <v>1822</v>
      </c>
      <c r="C758" s="431"/>
      <c r="D758" s="431"/>
      <c r="E758" s="431"/>
      <c r="F758" s="431"/>
      <c r="G758" s="431"/>
      <c r="H758" s="431"/>
      <c r="I758" s="433"/>
      <c r="J758" s="435">
        <f t="shared" si="85"/>
        <v>0</v>
      </c>
      <c r="K758" s="435">
        <f t="shared" si="86"/>
        <v>0</v>
      </c>
      <c r="L758" s="930"/>
      <c r="M758" s="931"/>
      <c r="N758" s="931"/>
      <c r="O758" s="932"/>
      <c r="Q758" s="377" t="s">
        <v>200</v>
      </c>
      <c r="R758" s="20"/>
      <c r="S758" s="20"/>
      <c r="T758" s="20"/>
      <c r="U758" s="20"/>
      <c r="V758" s="10"/>
      <c r="W758" s="20"/>
      <c r="X758" s="20"/>
      <c r="Y758" s="20"/>
      <c r="Z758" s="20"/>
      <c r="AA758" s="20"/>
      <c r="AB758" s="20"/>
      <c r="AC758" s="20"/>
      <c r="AD758" s="20"/>
      <c r="AE758" s="20"/>
      <c r="AF758" s="20"/>
      <c r="AG758" s="20"/>
      <c r="AH758" s="21"/>
    </row>
    <row r="759" spans="1:34" ht="16.5" customHeight="1" x14ac:dyDescent="0.2">
      <c r="A759" s="370" t="s">
        <v>521</v>
      </c>
      <c r="B759" s="129" t="s">
        <v>203</v>
      </c>
      <c r="C759" s="431"/>
      <c r="D759" s="431"/>
      <c r="E759" s="431"/>
      <c r="F759" s="431"/>
      <c r="G759" s="431"/>
      <c r="H759" s="431"/>
      <c r="I759" s="433"/>
      <c r="J759" s="435">
        <f t="shared" si="85"/>
        <v>0</v>
      </c>
      <c r="K759" s="435">
        <f t="shared" si="86"/>
        <v>0</v>
      </c>
      <c r="L759" s="930"/>
      <c r="M759" s="931"/>
      <c r="N759" s="931"/>
      <c r="O759" s="932"/>
      <c r="Q759" s="377" t="s">
        <v>901</v>
      </c>
      <c r="R759" s="20"/>
      <c r="S759" s="20"/>
      <c r="T759" s="20"/>
      <c r="U759" s="20"/>
      <c r="V759" s="20" t="s">
        <v>532</v>
      </c>
      <c r="W759" s="10"/>
      <c r="X759" s="20"/>
      <c r="Y759" s="20"/>
      <c r="Z759" s="20"/>
      <c r="AA759" s="20"/>
      <c r="AB759" s="20"/>
      <c r="AC759" s="20"/>
      <c r="AD759" s="20"/>
      <c r="AE759" s="20"/>
      <c r="AF759" s="20"/>
      <c r="AG759" s="20"/>
      <c r="AH759" s="21"/>
    </row>
    <row r="760" spans="1:34" ht="16.5" customHeight="1" x14ac:dyDescent="0.2">
      <c r="A760" s="370" t="s">
        <v>521</v>
      </c>
      <c r="B760" s="129" t="s">
        <v>166</v>
      </c>
      <c r="C760" s="431"/>
      <c r="D760" s="431"/>
      <c r="E760" s="431"/>
      <c r="F760" s="431"/>
      <c r="G760" s="431"/>
      <c r="H760" s="431"/>
      <c r="I760" s="433"/>
      <c r="J760" s="435">
        <f t="shared" si="85"/>
        <v>0</v>
      </c>
      <c r="K760" s="435">
        <f t="shared" si="86"/>
        <v>0</v>
      </c>
      <c r="L760" s="930"/>
      <c r="M760" s="931"/>
      <c r="N760" s="931"/>
      <c r="O760" s="932"/>
      <c r="Q760" s="377" t="s">
        <v>201</v>
      </c>
      <c r="R760" s="20"/>
      <c r="S760" s="20"/>
      <c r="T760" s="20"/>
      <c r="U760" s="20"/>
      <c r="V760" s="20"/>
      <c r="W760" s="20"/>
      <c r="X760" s="10"/>
      <c r="Y760" s="20"/>
      <c r="Z760" s="20"/>
      <c r="AA760" s="20"/>
      <c r="AB760" s="20"/>
      <c r="AC760" s="20"/>
      <c r="AD760" s="20"/>
      <c r="AE760" s="20"/>
      <c r="AF760" s="20"/>
      <c r="AG760" s="20"/>
      <c r="AH760" s="21"/>
    </row>
    <row r="761" spans="1:34" ht="16.5" customHeight="1" x14ac:dyDescent="0.2">
      <c r="A761" s="370" t="s">
        <v>521</v>
      </c>
      <c r="B761" s="129" t="s">
        <v>1737</v>
      </c>
      <c r="C761" s="431"/>
      <c r="D761" s="431"/>
      <c r="E761" s="431"/>
      <c r="F761" s="431"/>
      <c r="G761" s="431"/>
      <c r="H761" s="431"/>
      <c r="I761" s="433"/>
      <c r="J761" s="435">
        <f t="shared" si="85"/>
        <v>0</v>
      </c>
      <c r="K761" s="435">
        <f t="shared" si="86"/>
        <v>0</v>
      </c>
      <c r="L761" s="930"/>
      <c r="M761" s="931"/>
      <c r="N761" s="931"/>
      <c r="O761" s="932"/>
      <c r="Q761" s="377" t="s">
        <v>1823</v>
      </c>
      <c r="R761" s="20"/>
      <c r="S761" s="20"/>
      <c r="T761" s="20"/>
      <c r="U761" s="20"/>
      <c r="V761" s="20"/>
      <c r="W761" s="20"/>
      <c r="X761" s="20"/>
      <c r="Y761" s="10"/>
      <c r="Z761" s="20"/>
      <c r="AA761" s="20"/>
      <c r="AB761" s="20"/>
      <c r="AC761" s="20"/>
      <c r="AD761" s="20"/>
      <c r="AE761" s="20"/>
      <c r="AF761" s="20"/>
      <c r="AG761" s="20"/>
      <c r="AH761" s="21"/>
    </row>
    <row r="762" spans="1:34" ht="16.5" customHeight="1" x14ac:dyDescent="0.2">
      <c r="A762" s="370" t="s">
        <v>521</v>
      </c>
      <c r="B762" s="129" t="s">
        <v>204</v>
      </c>
      <c r="C762" s="431"/>
      <c r="D762" s="431"/>
      <c r="E762" s="431"/>
      <c r="F762" s="431"/>
      <c r="G762" s="431"/>
      <c r="H762" s="431"/>
      <c r="I762" s="433"/>
      <c r="J762" s="435">
        <f t="shared" si="85"/>
        <v>0</v>
      </c>
      <c r="K762" s="435">
        <f t="shared" si="86"/>
        <v>0</v>
      </c>
      <c r="L762" s="930"/>
      <c r="M762" s="931"/>
      <c r="N762" s="931"/>
      <c r="O762" s="932"/>
      <c r="Q762" s="377" t="s">
        <v>59</v>
      </c>
      <c r="R762" s="20"/>
      <c r="S762" s="20"/>
      <c r="T762" s="20"/>
      <c r="U762" s="20"/>
      <c r="V762" s="20"/>
      <c r="W762" s="20"/>
      <c r="X762" s="20"/>
      <c r="Y762" s="20"/>
      <c r="Z762" s="10"/>
      <c r="AA762" s="20"/>
      <c r="AB762" s="20"/>
      <c r="AC762" s="20"/>
      <c r="AD762" s="20"/>
      <c r="AE762" s="20"/>
      <c r="AF762" s="20"/>
      <c r="AG762" s="20"/>
      <c r="AH762" s="21"/>
    </row>
    <row r="763" spans="1:34" ht="16.5" customHeight="1" x14ac:dyDescent="0.2">
      <c r="A763" s="370" t="s">
        <v>521</v>
      </c>
      <c r="B763" s="129" t="s">
        <v>1817</v>
      </c>
      <c r="C763" s="431"/>
      <c r="D763" s="431"/>
      <c r="E763" s="431"/>
      <c r="F763" s="431"/>
      <c r="G763" s="431"/>
      <c r="H763" s="431"/>
      <c r="I763" s="433"/>
      <c r="J763" s="435">
        <f t="shared" si="85"/>
        <v>0</v>
      </c>
      <c r="K763" s="435">
        <f t="shared" si="86"/>
        <v>0</v>
      </c>
      <c r="L763" s="930"/>
      <c r="M763" s="931"/>
      <c r="N763" s="931"/>
      <c r="O763" s="932"/>
      <c r="Q763" s="377" t="s">
        <v>1847</v>
      </c>
      <c r="R763" s="20"/>
      <c r="S763" s="20"/>
      <c r="T763" s="20"/>
      <c r="U763" s="20"/>
      <c r="V763" s="20"/>
      <c r="W763" s="20"/>
      <c r="X763" s="20"/>
      <c r="Y763" s="20"/>
      <c r="Z763" s="20"/>
      <c r="AA763" s="10"/>
      <c r="AB763" s="20"/>
      <c r="AC763" s="20"/>
      <c r="AD763" s="20"/>
      <c r="AE763" s="20"/>
      <c r="AF763" s="20"/>
      <c r="AG763" s="20" t="s">
        <v>532</v>
      </c>
      <c r="AH763" s="21"/>
    </row>
    <row r="764" spans="1:34" ht="16.5" customHeight="1" x14ac:dyDescent="0.2">
      <c r="A764" s="370" t="s">
        <v>521</v>
      </c>
      <c r="B764" s="129" t="s">
        <v>205</v>
      </c>
      <c r="C764" s="431"/>
      <c r="D764" s="431"/>
      <c r="E764" s="431"/>
      <c r="F764" s="431"/>
      <c r="G764" s="431"/>
      <c r="H764" s="431"/>
      <c r="I764" s="433"/>
      <c r="J764" s="435">
        <f t="shared" si="85"/>
        <v>0</v>
      </c>
      <c r="K764" s="435">
        <f t="shared" si="86"/>
        <v>0</v>
      </c>
      <c r="L764" s="930" t="s">
        <v>528</v>
      </c>
      <c r="M764" s="931"/>
      <c r="N764" s="931"/>
      <c r="O764" s="932"/>
      <c r="Q764" s="377" t="s">
        <v>756</v>
      </c>
      <c r="R764" s="20"/>
      <c r="S764" s="20"/>
      <c r="T764" s="20"/>
      <c r="U764" s="20"/>
      <c r="V764" s="20"/>
      <c r="W764" s="20"/>
      <c r="X764" s="20"/>
      <c r="Y764" s="20"/>
      <c r="Z764" s="20" t="s">
        <v>532</v>
      </c>
      <c r="AA764" s="20"/>
      <c r="AB764" s="10"/>
      <c r="AC764" s="20"/>
      <c r="AD764" s="20"/>
      <c r="AE764" s="20"/>
      <c r="AF764" s="20"/>
      <c r="AG764" s="20"/>
      <c r="AH764" s="21"/>
    </row>
    <row r="765" spans="1:34" ht="16.5" customHeight="1" x14ac:dyDescent="0.2">
      <c r="A765" s="370" t="s">
        <v>521</v>
      </c>
      <c r="B765" s="129" t="s">
        <v>1741</v>
      </c>
      <c r="C765" s="431"/>
      <c r="D765" s="431"/>
      <c r="E765" s="431"/>
      <c r="F765" s="431"/>
      <c r="G765" s="431"/>
      <c r="H765" s="431"/>
      <c r="I765" s="433"/>
      <c r="J765" s="435">
        <f t="shared" si="85"/>
        <v>0</v>
      </c>
      <c r="K765" s="435">
        <f t="shared" si="86"/>
        <v>0</v>
      </c>
      <c r="L765" s="930"/>
      <c r="M765" s="931"/>
      <c r="N765" s="931"/>
      <c r="O765" s="932"/>
      <c r="Q765" s="377" t="s">
        <v>610</v>
      </c>
      <c r="R765" s="20"/>
      <c r="S765" s="20"/>
      <c r="T765" s="20"/>
      <c r="U765" s="20"/>
      <c r="V765" s="20"/>
      <c r="W765" s="20"/>
      <c r="X765" s="20"/>
      <c r="Y765" s="20"/>
      <c r="Z765" s="20"/>
      <c r="AA765" s="20"/>
      <c r="AB765" s="20"/>
      <c r="AC765" s="10"/>
      <c r="AD765" s="20"/>
      <c r="AE765" s="20"/>
      <c r="AF765" s="20"/>
      <c r="AG765" s="20"/>
      <c r="AH765" s="21"/>
    </row>
    <row r="766" spans="1:34" ht="16.5" customHeight="1" x14ac:dyDescent="0.2">
      <c r="A766" s="370" t="s">
        <v>521</v>
      </c>
      <c r="B766" s="129" t="s">
        <v>206</v>
      </c>
      <c r="C766" s="431"/>
      <c r="D766" s="431"/>
      <c r="E766" s="431"/>
      <c r="F766" s="431"/>
      <c r="G766" s="431"/>
      <c r="H766" s="431"/>
      <c r="I766" s="433"/>
      <c r="J766" s="435">
        <f t="shared" si="85"/>
        <v>0</v>
      </c>
      <c r="K766" s="435">
        <f t="shared" si="86"/>
        <v>0</v>
      </c>
      <c r="L766" s="930"/>
      <c r="M766" s="931"/>
      <c r="N766" s="931"/>
      <c r="O766" s="932"/>
      <c r="Q766" s="377" t="s">
        <v>757</v>
      </c>
      <c r="R766" s="20"/>
      <c r="S766" s="20"/>
      <c r="T766" s="20"/>
      <c r="U766" s="20"/>
      <c r="V766" s="20"/>
      <c r="W766" s="20"/>
      <c r="X766" s="20"/>
      <c r="Y766" s="20"/>
      <c r="Z766" s="20"/>
      <c r="AA766" s="20"/>
      <c r="AB766" s="20"/>
      <c r="AC766" s="20"/>
      <c r="AD766" s="10"/>
      <c r="AE766" s="20"/>
      <c r="AF766" s="20"/>
      <c r="AG766" s="20"/>
      <c r="AH766" s="21"/>
    </row>
    <row r="767" spans="1:34" ht="16.5" customHeight="1" x14ac:dyDescent="0.2">
      <c r="A767" s="370" t="s">
        <v>521</v>
      </c>
      <c r="B767" s="129" t="s">
        <v>154</v>
      </c>
      <c r="C767" s="431"/>
      <c r="D767" s="431"/>
      <c r="E767" s="431"/>
      <c r="F767" s="431"/>
      <c r="G767" s="431"/>
      <c r="H767" s="431"/>
      <c r="I767" s="433"/>
      <c r="J767" s="435">
        <f t="shared" si="85"/>
        <v>0</v>
      </c>
      <c r="K767" s="435">
        <f t="shared" si="86"/>
        <v>0</v>
      </c>
      <c r="L767" s="930"/>
      <c r="M767" s="931"/>
      <c r="N767" s="931"/>
      <c r="O767" s="932"/>
      <c r="Q767" s="377" t="s">
        <v>229</v>
      </c>
      <c r="R767" s="20"/>
      <c r="S767" s="20"/>
      <c r="T767" s="20"/>
      <c r="U767" s="20"/>
      <c r="V767" s="20"/>
      <c r="W767" s="20"/>
      <c r="X767" s="20"/>
      <c r="Y767" s="20"/>
      <c r="Z767" s="20"/>
      <c r="AA767" s="20"/>
      <c r="AB767" s="20"/>
      <c r="AC767" s="20"/>
      <c r="AD767" s="20"/>
      <c r="AE767" s="10"/>
      <c r="AF767" s="20"/>
      <c r="AG767" s="20"/>
      <c r="AH767" s="21"/>
    </row>
    <row r="768" spans="1:34" ht="16.5" customHeight="1" x14ac:dyDescent="0.2">
      <c r="A768" s="370" t="s">
        <v>521</v>
      </c>
      <c r="B768" s="129" t="s">
        <v>156</v>
      </c>
      <c r="C768" s="431"/>
      <c r="D768" s="431"/>
      <c r="E768" s="431"/>
      <c r="F768" s="431"/>
      <c r="G768" s="431"/>
      <c r="H768" s="431"/>
      <c r="I768" s="433"/>
      <c r="J768" s="435">
        <f t="shared" si="85"/>
        <v>0</v>
      </c>
      <c r="K768" s="435">
        <f t="shared" si="86"/>
        <v>0</v>
      </c>
      <c r="L768" s="930"/>
      <c r="M768" s="931"/>
      <c r="N768" s="931"/>
      <c r="O768" s="932"/>
      <c r="Q768" s="377" t="s">
        <v>1745</v>
      </c>
      <c r="R768" s="20"/>
      <c r="S768" s="20"/>
      <c r="T768" s="20"/>
      <c r="U768" s="20"/>
      <c r="V768" s="20"/>
      <c r="W768" s="20"/>
      <c r="X768" s="20"/>
      <c r="Y768" s="20"/>
      <c r="Z768" s="20"/>
      <c r="AA768" s="20"/>
      <c r="AB768" s="20"/>
      <c r="AC768" s="20"/>
      <c r="AD768" s="20"/>
      <c r="AE768" s="20"/>
      <c r="AF768" s="10"/>
      <c r="AG768" s="20"/>
      <c r="AH768" s="21"/>
    </row>
    <row r="769" spans="1:36" ht="16.5" customHeight="1" x14ac:dyDescent="0.2">
      <c r="A769" s="370" t="s">
        <v>533</v>
      </c>
      <c r="B769" s="129" t="s">
        <v>1754</v>
      </c>
      <c r="C769" s="431">
        <v>0</v>
      </c>
      <c r="D769" s="431">
        <v>0</v>
      </c>
      <c r="E769" s="431">
        <v>0</v>
      </c>
      <c r="F769" s="431">
        <v>0</v>
      </c>
      <c r="G769" s="431">
        <v>0</v>
      </c>
      <c r="H769" s="431">
        <v>0</v>
      </c>
      <c r="I769" s="433">
        <v>0</v>
      </c>
      <c r="J769" s="435">
        <f t="shared" si="85"/>
        <v>0</v>
      </c>
      <c r="K769" s="435">
        <f t="shared" si="86"/>
        <v>0</v>
      </c>
      <c r="L769" s="930"/>
      <c r="M769" s="931"/>
      <c r="N769" s="931"/>
      <c r="O769" s="932"/>
      <c r="Q769" s="377" t="s">
        <v>1688</v>
      </c>
      <c r="R769" s="20"/>
      <c r="S769" s="20"/>
      <c r="T769" s="20"/>
      <c r="U769" s="20"/>
      <c r="V769" s="20"/>
      <c r="W769" s="20"/>
      <c r="X769" s="20"/>
      <c r="Y769" s="20"/>
      <c r="Z769" s="20"/>
      <c r="AA769" s="20"/>
      <c r="AB769" s="20"/>
      <c r="AC769" s="20"/>
      <c r="AD769" s="20"/>
      <c r="AE769" s="20"/>
      <c r="AF769" s="20" t="s">
        <v>532</v>
      </c>
      <c r="AG769" s="10"/>
      <c r="AH769" s="21"/>
    </row>
    <row r="770" spans="1:36" ht="16.5" customHeight="1" thickBot="1" x14ac:dyDescent="0.25">
      <c r="A770" s="372" t="s">
        <v>533</v>
      </c>
      <c r="B770" s="130" t="s">
        <v>1824</v>
      </c>
      <c r="C770" s="432">
        <v>0</v>
      </c>
      <c r="D770" s="432">
        <v>0</v>
      </c>
      <c r="E770" s="432">
        <v>0</v>
      </c>
      <c r="F770" s="432">
        <v>0</v>
      </c>
      <c r="G770" s="432">
        <v>0</v>
      </c>
      <c r="H770" s="432">
        <v>0</v>
      </c>
      <c r="I770" s="434">
        <v>0</v>
      </c>
      <c r="J770" s="435">
        <f t="shared" si="85"/>
        <v>0</v>
      </c>
      <c r="K770" s="435">
        <f t="shared" si="86"/>
        <v>0</v>
      </c>
      <c r="L770" s="933"/>
      <c r="M770" s="934"/>
      <c r="N770" s="934"/>
      <c r="O770" s="935"/>
      <c r="Q770" s="378" t="s">
        <v>153</v>
      </c>
      <c r="R770" s="23"/>
      <c r="S770" s="23"/>
      <c r="T770" s="23"/>
      <c r="U770" s="23"/>
      <c r="V770" s="23"/>
      <c r="W770" s="23"/>
      <c r="X770" s="23"/>
      <c r="Y770" s="23"/>
      <c r="Z770" s="23"/>
      <c r="AA770" s="23"/>
      <c r="AB770" s="23"/>
      <c r="AC770" s="23"/>
      <c r="AD770" s="23"/>
      <c r="AE770" s="23"/>
      <c r="AF770" s="23"/>
      <c r="AG770" s="23"/>
      <c r="AH770" s="15"/>
    </row>
    <row r="771" spans="1:36" ht="16.5" customHeight="1" x14ac:dyDescent="0.2">
      <c r="C771" s="435">
        <f t="shared" ref="C771:I771" si="87">SUM(C752:C770)</f>
        <v>0</v>
      </c>
      <c r="D771" s="435">
        <f t="shared" si="87"/>
        <v>0</v>
      </c>
      <c r="E771" s="435">
        <f t="shared" si="87"/>
        <v>0</v>
      </c>
      <c r="F771" s="435">
        <f t="shared" si="87"/>
        <v>0</v>
      </c>
      <c r="G771" s="435">
        <f t="shared" si="87"/>
        <v>0</v>
      </c>
      <c r="H771" s="435">
        <f t="shared" si="87"/>
        <v>0</v>
      </c>
      <c r="I771" s="435">
        <f t="shared" si="87"/>
        <v>0</v>
      </c>
      <c r="J771" s="435">
        <f t="shared" si="85"/>
        <v>0</v>
      </c>
      <c r="K771" s="435">
        <f t="shared" si="86"/>
        <v>0</v>
      </c>
    </row>
    <row r="772" spans="1:36" ht="16.5" customHeight="1" thickBot="1" x14ac:dyDescent="0.25"/>
    <row r="773" spans="1:36" ht="16.5" customHeight="1" thickBot="1" x14ac:dyDescent="0.25">
      <c r="A773" s="1043" t="s">
        <v>207</v>
      </c>
      <c r="B773" s="1044"/>
      <c r="C773" s="1044"/>
      <c r="D773" s="1044"/>
      <c r="E773" s="1044"/>
      <c r="F773" s="1045"/>
      <c r="G773" s="1040" t="s">
        <v>197</v>
      </c>
      <c r="H773" s="1041"/>
      <c r="I773" s="1042"/>
      <c r="L773" s="945" t="s">
        <v>495</v>
      </c>
      <c r="M773" s="946"/>
      <c r="N773" s="946"/>
      <c r="O773" s="947"/>
    </row>
    <row r="774" spans="1:36" ht="16.5" customHeight="1" thickBot="1" x14ac:dyDescent="0.25">
      <c r="A774" s="373" t="s">
        <v>496</v>
      </c>
      <c r="B774" s="227" t="s">
        <v>497</v>
      </c>
      <c r="C774" s="374" t="s">
        <v>498</v>
      </c>
      <c r="D774" s="374" t="s">
        <v>499</v>
      </c>
      <c r="E774" s="374" t="s">
        <v>500</v>
      </c>
      <c r="F774" s="374" t="s">
        <v>501</v>
      </c>
      <c r="G774" s="375" t="s">
        <v>502</v>
      </c>
      <c r="H774" s="375" t="s">
        <v>503</v>
      </c>
      <c r="I774" s="376" t="s">
        <v>504</v>
      </c>
      <c r="L774" s="1063"/>
      <c r="M774" s="1064"/>
      <c r="N774" s="1064"/>
      <c r="O774" s="1065"/>
      <c r="Q774" s="24" t="s">
        <v>199</v>
      </c>
      <c r="R774" s="379" t="s">
        <v>152</v>
      </c>
      <c r="S774" s="379" t="s">
        <v>1590</v>
      </c>
      <c r="T774" s="379" t="s">
        <v>607</v>
      </c>
      <c r="U774" s="379" t="s">
        <v>208</v>
      </c>
      <c r="V774" s="379" t="s">
        <v>1804</v>
      </c>
      <c r="W774" s="379" t="s">
        <v>1805</v>
      </c>
      <c r="X774" s="379" t="s">
        <v>139</v>
      </c>
      <c r="Y774" s="379" t="s">
        <v>209</v>
      </c>
      <c r="Z774" s="379" t="s">
        <v>1530</v>
      </c>
      <c r="AA774" s="379" t="s">
        <v>141</v>
      </c>
      <c r="AB774" s="379" t="s">
        <v>514</v>
      </c>
      <c r="AC774" s="379" t="s">
        <v>812</v>
      </c>
      <c r="AD774" s="379" t="s">
        <v>49</v>
      </c>
      <c r="AE774" s="379" t="s">
        <v>119</v>
      </c>
      <c r="AF774" s="379" t="s">
        <v>1112</v>
      </c>
      <c r="AG774" s="379" t="s">
        <v>955</v>
      </c>
      <c r="AH774" s="379" t="s">
        <v>813</v>
      </c>
      <c r="AI774" s="379" t="s">
        <v>1306</v>
      </c>
      <c r="AJ774" s="380" t="s">
        <v>1214</v>
      </c>
    </row>
    <row r="775" spans="1:36" ht="16.5" customHeight="1" x14ac:dyDescent="0.2">
      <c r="A775" s="441">
        <v>1</v>
      </c>
      <c r="B775" s="126" t="s">
        <v>1757</v>
      </c>
      <c r="C775" s="673"/>
      <c r="D775" s="673"/>
      <c r="E775" s="673"/>
      <c r="F775" s="673"/>
      <c r="G775" s="673"/>
      <c r="H775" s="673"/>
      <c r="I775" s="128"/>
      <c r="J775" s="435">
        <f t="shared" ref="J775:J837" si="88">D775+E775+F775</f>
        <v>0</v>
      </c>
      <c r="K775" s="435">
        <f t="shared" ref="K775:K837" si="89">D775*2+E775</f>
        <v>0</v>
      </c>
      <c r="L775" s="927" t="s">
        <v>210</v>
      </c>
      <c r="M775" s="928"/>
      <c r="N775" s="928"/>
      <c r="O775" s="929"/>
      <c r="Q775" s="377" t="s">
        <v>152</v>
      </c>
      <c r="R775" s="10"/>
      <c r="S775" s="20"/>
      <c r="T775" s="20"/>
      <c r="U775" s="20"/>
      <c r="V775" s="20"/>
      <c r="W775" s="20"/>
      <c r="X775" s="20"/>
      <c r="Y775" s="20"/>
      <c r="Z775" s="20"/>
      <c r="AA775" s="20"/>
      <c r="AB775" s="676"/>
      <c r="AC775" s="20"/>
      <c r="AD775" s="20"/>
      <c r="AE775" s="20"/>
      <c r="AF775" s="20"/>
      <c r="AG775" s="20"/>
      <c r="AH775" s="20"/>
      <c r="AI775" s="20"/>
      <c r="AJ775" s="21"/>
    </row>
    <row r="776" spans="1:36" ht="16.5" customHeight="1" x14ac:dyDescent="0.2">
      <c r="A776" s="370">
        <v>2</v>
      </c>
      <c r="B776" s="129" t="s">
        <v>1294</v>
      </c>
      <c r="C776" s="668"/>
      <c r="D776" s="668"/>
      <c r="E776" s="668"/>
      <c r="F776" s="668"/>
      <c r="G776" s="668"/>
      <c r="H776" s="668"/>
      <c r="I776" s="670"/>
      <c r="J776" s="435">
        <f t="shared" si="88"/>
        <v>0</v>
      </c>
      <c r="K776" s="435">
        <f t="shared" si="89"/>
        <v>0</v>
      </c>
      <c r="L776" s="930"/>
      <c r="M776" s="931"/>
      <c r="N776" s="931"/>
      <c r="O776" s="932"/>
      <c r="Q776" s="377" t="s">
        <v>1590</v>
      </c>
      <c r="R776" s="20"/>
      <c r="S776" s="10"/>
      <c r="T776" s="20"/>
      <c r="U776" s="20"/>
      <c r="V776" s="20"/>
      <c r="W776" s="20"/>
      <c r="X776" s="20"/>
      <c r="Y776" s="20"/>
      <c r="Z776" s="20"/>
      <c r="AA776" s="20"/>
      <c r="AB776" s="676"/>
      <c r="AC776" s="20"/>
      <c r="AD776" s="20"/>
      <c r="AE776" s="20"/>
      <c r="AF776" s="20"/>
      <c r="AG776" s="20"/>
      <c r="AH776" s="20"/>
      <c r="AI776" s="20"/>
      <c r="AJ776" s="21"/>
    </row>
    <row r="777" spans="1:36" ht="16.5" customHeight="1" x14ac:dyDescent="0.2">
      <c r="A777" s="370" t="s">
        <v>393</v>
      </c>
      <c r="B777" s="129" t="s">
        <v>155</v>
      </c>
      <c r="C777" s="668"/>
      <c r="D777" s="668"/>
      <c r="E777" s="668"/>
      <c r="F777" s="668"/>
      <c r="G777" s="668"/>
      <c r="H777" s="668"/>
      <c r="I777" s="670"/>
      <c r="J777" s="435">
        <f t="shared" si="88"/>
        <v>0</v>
      </c>
      <c r="K777" s="435">
        <f t="shared" si="89"/>
        <v>0</v>
      </c>
      <c r="L777" s="930"/>
      <c r="M777" s="931"/>
      <c r="N777" s="931"/>
      <c r="O777" s="932"/>
      <c r="Q777" s="377" t="s">
        <v>607</v>
      </c>
      <c r="R777" s="20"/>
      <c r="S777" s="20"/>
      <c r="T777" s="10"/>
      <c r="U777" s="20"/>
      <c r="V777" s="20"/>
      <c r="W777" s="20"/>
      <c r="X777" s="20"/>
      <c r="Y777" s="20"/>
      <c r="Z777" s="20"/>
      <c r="AA777" s="20"/>
      <c r="AB777" s="676"/>
      <c r="AC777" s="20"/>
      <c r="AD777" s="20"/>
      <c r="AE777" s="20"/>
      <c r="AF777" s="20"/>
      <c r="AG777" s="20"/>
      <c r="AH777" s="20"/>
      <c r="AI777" s="20"/>
      <c r="AJ777" s="21"/>
    </row>
    <row r="778" spans="1:36" ht="16.5" customHeight="1" x14ac:dyDescent="0.2">
      <c r="A778" s="370" t="s">
        <v>393</v>
      </c>
      <c r="B778" s="129" t="s">
        <v>165</v>
      </c>
      <c r="C778" s="668"/>
      <c r="D778" s="668"/>
      <c r="E778" s="668"/>
      <c r="F778" s="668"/>
      <c r="G778" s="668"/>
      <c r="H778" s="668"/>
      <c r="I778" s="670"/>
      <c r="J778" s="435">
        <f t="shared" si="88"/>
        <v>0</v>
      </c>
      <c r="K778" s="435">
        <f t="shared" si="89"/>
        <v>0</v>
      </c>
      <c r="L778" s="930"/>
      <c r="M778" s="931"/>
      <c r="N778" s="931"/>
      <c r="O778" s="932"/>
      <c r="Q778" s="377" t="s">
        <v>208</v>
      </c>
      <c r="R778" s="20"/>
      <c r="S778" s="20"/>
      <c r="T778" s="20"/>
      <c r="U778" s="10"/>
      <c r="V778" s="20"/>
      <c r="W778" s="20"/>
      <c r="X778" s="20"/>
      <c r="Y778" s="20"/>
      <c r="Z778" s="20"/>
      <c r="AA778" s="20"/>
      <c r="AB778" s="676"/>
      <c r="AC778" s="20"/>
      <c r="AD778" s="20"/>
      <c r="AE778" s="20"/>
      <c r="AF778" s="20"/>
      <c r="AG778" s="20"/>
      <c r="AH778" s="20"/>
      <c r="AI778" s="20"/>
      <c r="AJ778" s="21"/>
    </row>
    <row r="779" spans="1:36" ht="16.5" customHeight="1" x14ac:dyDescent="0.2">
      <c r="A779" s="370" t="s">
        <v>393</v>
      </c>
      <c r="B779" s="129" t="s">
        <v>1659</v>
      </c>
      <c r="C779" s="668"/>
      <c r="D779" s="668"/>
      <c r="E779" s="668"/>
      <c r="F779" s="668"/>
      <c r="G779" s="668"/>
      <c r="H779" s="668"/>
      <c r="I779" s="670"/>
      <c r="J779" s="435">
        <f t="shared" si="88"/>
        <v>0</v>
      </c>
      <c r="K779" s="435">
        <f t="shared" si="89"/>
        <v>0</v>
      </c>
      <c r="L779" s="930"/>
      <c r="M779" s="931"/>
      <c r="N779" s="931"/>
      <c r="O779" s="932"/>
      <c r="Q779" s="377" t="s">
        <v>1804</v>
      </c>
      <c r="R779" s="20"/>
      <c r="S779" s="20"/>
      <c r="T779" s="20"/>
      <c r="U779" s="20"/>
      <c r="V779" s="10"/>
      <c r="W779" s="20"/>
      <c r="X779" s="20"/>
      <c r="Y779" s="20"/>
      <c r="Z779" s="20"/>
      <c r="AA779" s="20"/>
      <c r="AB779" s="676"/>
      <c r="AC779" s="20"/>
      <c r="AD779" s="20"/>
      <c r="AE779" s="20"/>
      <c r="AF779" s="20"/>
      <c r="AG779" s="20"/>
      <c r="AH779" s="20"/>
      <c r="AI779" s="20"/>
      <c r="AJ779" s="21"/>
    </row>
    <row r="780" spans="1:36" ht="16.5" customHeight="1" x14ac:dyDescent="0.2">
      <c r="A780" s="370" t="s">
        <v>393</v>
      </c>
      <c r="B780" s="129" t="s">
        <v>1572</v>
      </c>
      <c r="C780" s="668"/>
      <c r="D780" s="668"/>
      <c r="E780" s="668"/>
      <c r="F780" s="668"/>
      <c r="G780" s="668"/>
      <c r="H780" s="668"/>
      <c r="I780" s="670"/>
      <c r="J780" s="435">
        <f t="shared" si="88"/>
        <v>0</v>
      </c>
      <c r="K780" s="435">
        <f t="shared" si="89"/>
        <v>0</v>
      </c>
      <c r="L780" s="930"/>
      <c r="M780" s="931"/>
      <c r="N780" s="931"/>
      <c r="O780" s="932"/>
      <c r="Q780" s="377" t="s">
        <v>1805</v>
      </c>
      <c r="R780" s="20"/>
      <c r="S780" s="20"/>
      <c r="T780" s="20"/>
      <c r="U780" s="20"/>
      <c r="V780" s="20"/>
      <c r="W780" s="10"/>
      <c r="X780" s="20"/>
      <c r="Y780" s="20"/>
      <c r="Z780" s="20"/>
      <c r="AA780" s="20"/>
      <c r="AB780" s="676"/>
      <c r="AC780" s="20"/>
      <c r="AD780" s="20"/>
      <c r="AE780" s="20"/>
      <c r="AF780" s="20"/>
      <c r="AG780" s="20"/>
      <c r="AH780" s="20"/>
      <c r="AI780" s="20"/>
      <c r="AJ780" s="21"/>
    </row>
    <row r="781" spans="1:36" ht="16.5" customHeight="1" x14ac:dyDescent="0.2">
      <c r="A781" s="370" t="s">
        <v>393</v>
      </c>
      <c r="B781" s="129" t="s">
        <v>145</v>
      </c>
      <c r="C781" s="668"/>
      <c r="D781" s="668"/>
      <c r="E781" s="668"/>
      <c r="F781" s="668"/>
      <c r="G781" s="668"/>
      <c r="H781" s="668"/>
      <c r="I781" s="670"/>
      <c r="J781" s="435">
        <f t="shared" si="88"/>
        <v>0</v>
      </c>
      <c r="K781" s="435">
        <f t="shared" si="89"/>
        <v>0</v>
      </c>
      <c r="L781" s="930"/>
      <c r="M781" s="931"/>
      <c r="N781" s="931"/>
      <c r="O781" s="932"/>
      <c r="Q781" s="377" t="s">
        <v>139</v>
      </c>
      <c r="R781" s="20"/>
      <c r="S781" s="20"/>
      <c r="T781" s="20"/>
      <c r="U781" s="20"/>
      <c r="V781" s="20"/>
      <c r="W781" s="20"/>
      <c r="X781" s="10"/>
      <c r="Y781" s="20"/>
      <c r="Z781" s="20"/>
      <c r="AA781" s="20"/>
      <c r="AB781" s="676"/>
      <c r="AC781" s="20"/>
      <c r="AD781" s="20"/>
      <c r="AE781" s="20"/>
      <c r="AF781" s="20"/>
      <c r="AG781" s="20"/>
      <c r="AH781" s="20"/>
      <c r="AI781" s="20"/>
      <c r="AJ781" s="21"/>
    </row>
    <row r="782" spans="1:36" ht="16.5" customHeight="1" x14ac:dyDescent="0.2">
      <c r="A782" s="370" t="s">
        <v>393</v>
      </c>
      <c r="B782" s="129" t="s">
        <v>161</v>
      </c>
      <c r="C782" s="668"/>
      <c r="D782" s="668"/>
      <c r="E782" s="668"/>
      <c r="F782" s="668"/>
      <c r="G782" s="668"/>
      <c r="H782" s="668"/>
      <c r="I782" s="670"/>
      <c r="J782" s="435">
        <f t="shared" si="88"/>
        <v>0</v>
      </c>
      <c r="K782" s="435">
        <f t="shared" si="89"/>
        <v>0</v>
      </c>
      <c r="L782" s="930"/>
      <c r="M782" s="931"/>
      <c r="N782" s="931"/>
      <c r="O782" s="932"/>
      <c r="Q782" s="377" t="s">
        <v>211</v>
      </c>
      <c r="R782" s="20"/>
      <c r="S782" s="20"/>
      <c r="T782" s="20"/>
      <c r="U782" s="20"/>
      <c r="V782" s="20"/>
      <c r="W782" s="20"/>
      <c r="X782" s="20" t="s">
        <v>532</v>
      </c>
      <c r="Y782" s="10"/>
      <c r="Z782" s="20"/>
      <c r="AA782" s="20"/>
      <c r="AB782" s="676"/>
      <c r="AC782" s="20"/>
      <c r="AD782" s="20"/>
      <c r="AE782" s="20"/>
      <c r="AF782" s="20"/>
      <c r="AG782" s="20"/>
      <c r="AH782" s="20"/>
      <c r="AI782" s="20"/>
      <c r="AJ782" s="21"/>
    </row>
    <row r="783" spans="1:36" ht="16.5" customHeight="1" x14ac:dyDescent="0.2">
      <c r="A783" s="370" t="s">
        <v>393</v>
      </c>
      <c r="B783" s="129" t="s">
        <v>38</v>
      </c>
      <c r="C783" s="668"/>
      <c r="D783" s="668"/>
      <c r="E783" s="668"/>
      <c r="F783" s="668"/>
      <c r="G783" s="668"/>
      <c r="H783" s="668"/>
      <c r="I783" s="670"/>
      <c r="J783" s="435">
        <f t="shared" si="88"/>
        <v>0</v>
      </c>
      <c r="K783" s="435">
        <f t="shared" si="89"/>
        <v>0</v>
      </c>
      <c r="L783" s="930"/>
      <c r="M783" s="931"/>
      <c r="N783" s="931"/>
      <c r="O783" s="932"/>
      <c r="Q783" s="377" t="s">
        <v>1530</v>
      </c>
      <c r="R783" s="20"/>
      <c r="S783" s="20"/>
      <c r="T783" s="20"/>
      <c r="U783" s="20"/>
      <c r="V783" s="20"/>
      <c r="W783" s="20"/>
      <c r="X783" s="20"/>
      <c r="Y783" s="20"/>
      <c r="Z783" s="10"/>
      <c r="AA783" s="20"/>
      <c r="AB783" s="676"/>
      <c r="AC783" s="20"/>
      <c r="AD783" s="20"/>
      <c r="AE783" s="20"/>
      <c r="AF783" s="20"/>
      <c r="AG783" s="20"/>
      <c r="AH783" s="20"/>
      <c r="AI783" s="20"/>
      <c r="AJ783" s="21"/>
    </row>
    <row r="784" spans="1:36" ht="16.5" customHeight="1" x14ac:dyDescent="0.2">
      <c r="A784" s="370" t="s">
        <v>393</v>
      </c>
      <c r="B784" s="129" t="s">
        <v>168</v>
      </c>
      <c r="C784" s="668"/>
      <c r="D784" s="668"/>
      <c r="E784" s="668"/>
      <c r="F784" s="668"/>
      <c r="G784" s="668"/>
      <c r="H784" s="668"/>
      <c r="I784" s="670"/>
      <c r="J784" s="435">
        <f t="shared" si="88"/>
        <v>0</v>
      </c>
      <c r="K784" s="435">
        <f t="shared" si="89"/>
        <v>0</v>
      </c>
      <c r="L784" s="930"/>
      <c r="M784" s="931"/>
      <c r="N784" s="931"/>
      <c r="O784" s="932"/>
      <c r="Q784" s="377" t="s">
        <v>141</v>
      </c>
      <c r="R784" s="20"/>
      <c r="S784" s="20"/>
      <c r="T784" s="20"/>
      <c r="U784" s="20"/>
      <c r="V784" s="20"/>
      <c r="W784" s="20"/>
      <c r="X784" s="20"/>
      <c r="Y784" s="20"/>
      <c r="Z784" s="20"/>
      <c r="AA784" s="10"/>
      <c r="AB784" s="676"/>
      <c r="AC784" s="20"/>
      <c r="AD784" s="20"/>
      <c r="AE784" s="20"/>
      <c r="AF784" s="20"/>
      <c r="AG784" s="20"/>
      <c r="AH784" s="20"/>
      <c r="AI784" s="20"/>
      <c r="AJ784" s="21"/>
    </row>
    <row r="785" spans="1:37" ht="16.5" customHeight="1" x14ac:dyDescent="0.2">
      <c r="A785" s="370" t="s">
        <v>521</v>
      </c>
      <c r="B785" s="129" t="s">
        <v>169</v>
      </c>
      <c r="C785" s="668"/>
      <c r="D785" s="668"/>
      <c r="E785" s="668"/>
      <c r="F785" s="668"/>
      <c r="G785" s="668"/>
      <c r="H785" s="668"/>
      <c r="I785" s="670"/>
      <c r="J785" s="435">
        <f t="shared" si="88"/>
        <v>0</v>
      </c>
      <c r="K785" s="435">
        <f t="shared" si="89"/>
        <v>0</v>
      </c>
      <c r="L785" s="930" t="s">
        <v>528</v>
      </c>
      <c r="M785" s="931"/>
      <c r="N785" s="931"/>
      <c r="O785" s="932"/>
      <c r="Q785" s="377" t="s">
        <v>514</v>
      </c>
      <c r="R785" s="676"/>
      <c r="S785" s="676"/>
      <c r="T785" s="676"/>
      <c r="U785" s="676"/>
      <c r="V785" s="676"/>
      <c r="W785" s="676"/>
      <c r="X785" s="676"/>
      <c r="Y785" s="676"/>
      <c r="Z785" s="676"/>
      <c r="AA785" s="676"/>
      <c r="AB785" s="10"/>
      <c r="AC785" s="676"/>
      <c r="AD785" s="676"/>
      <c r="AE785" s="676"/>
      <c r="AF785" s="676"/>
      <c r="AG785" s="676"/>
      <c r="AH785" s="676"/>
      <c r="AI785" s="676"/>
      <c r="AJ785" s="677"/>
    </row>
    <row r="786" spans="1:37" ht="16.5" customHeight="1" x14ac:dyDescent="0.2">
      <c r="A786" s="370" t="s">
        <v>521</v>
      </c>
      <c r="B786" s="129" t="s">
        <v>52</v>
      </c>
      <c r="C786" s="668"/>
      <c r="D786" s="668"/>
      <c r="E786" s="668"/>
      <c r="F786" s="668"/>
      <c r="G786" s="668"/>
      <c r="H786" s="668"/>
      <c r="I786" s="670"/>
      <c r="J786" s="435">
        <f t="shared" si="88"/>
        <v>0</v>
      </c>
      <c r="K786" s="435">
        <f t="shared" si="89"/>
        <v>0</v>
      </c>
      <c r="L786" s="930"/>
      <c r="M786" s="931"/>
      <c r="N786" s="931"/>
      <c r="O786" s="932"/>
      <c r="Q786" s="377" t="s">
        <v>812</v>
      </c>
      <c r="R786" s="20"/>
      <c r="S786" s="20"/>
      <c r="T786" s="20"/>
      <c r="U786" s="20"/>
      <c r="V786" s="20"/>
      <c r="W786" s="20"/>
      <c r="X786" s="20"/>
      <c r="Y786" s="20"/>
      <c r="Z786" s="20"/>
      <c r="AA786" s="20"/>
      <c r="AB786" s="676"/>
      <c r="AC786" s="10"/>
      <c r="AD786" s="20"/>
      <c r="AE786" s="20"/>
      <c r="AF786" s="20"/>
      <c r="AG786" s="20"/>
      <c r="AH786" s="20"/>
      <c r="AI786" s="20" t="s">
        <v>532</v>
      </c>
      <c r="AJ786" s="21"/>
    </row>
    <row r="787" spans="1:37" ht="16.5" customHeight="1" x14ac:dyDescent="0.2">
      <c r="A787" s="370" t="s">
        <v>521</v>
      </c>
      <c r="B787" s="129" t="s">
        <v>123</v>
      </c>
      <c r="C787" s="668"/>
      <c r="D787" s="668"/>
      <c r="E787" s="668"/>
      <c r="F787" s="668"/>
      <c r="G787" s="668"/>
      <c r="H787" s="668"/>
      <c r="I787" s="670"/>
      <c r="J787" s="435">
        <f t="shared" si="88"/>
        <v>0</v>
      </c>
      <c r="K787" s="435">
        <f t="shared" si="89"/>
        <v>0</v>
      </c>
      <c r="L787" s="930"/>
      <c r="M787" s="931"/>
      <c r="N787" s="931"/>
      <c r="O787" s="932"/>
      <c r="Q787" s="377" t="s">
        <v>49</v>
      </c>
      <c r="R787" s="20"/>
      <c r="S787" s="20"/>
      <c r="T787" s="20"/>
      <c r="U787" s="20"/>
      <c r="V787" s="20"/>
      <c r="W787" s="20"/>
      <c r="X787" s="20"/>
      <c r="Y787" s="20"/>
      <c r="Z787" s="20"/>
      <c r="AA787" s="20"/>
      <c r="AB787" s="676" t="s">
        <v>532</v>
      </c>
      <c r="AC787" s="20"/>
      <c r="AD787" s="10"/>
      <c r="AE787" s="20"/>
      <c r="AF787" s="20"/>
      <c r="AG787" s="20"/>
      <c r="AH787" s="20"/>
      <c r="AI787" s="20"/>
      <c r="AJ787" s="21"/>
    </row>
    <row r="788" spans="1:37" ht="16.5" customHeight="1" x14ac:dyDescent="0.2">
      <c r="A788" s="370" t="s">
        <v>521</v>
      </c>
      <c r="B788" s="129" t="s">
        <v>1806</v>
      </c>
      <c r="C788" s="668"/>
      <c r="D788" s="668"/>
      <c r="E788" s="668"/>
      <c r="F788" s="668"/>
      <c r="G788" s="668"/>
      <c r="H788" s="668"/>
      <c r="I788" s="670"/>
      <c r="J788" s="435">
        <f t="shared" si="88"/>
        <v>0</v>
      </c>
      <c r="K788" s="435">
        <f t="shared" si="89"/>
        <v>0</v>
      </c>
      <c r="L788" s="930"/>
      <c r="M788" s="931"/>
      <c r="N788" s="931"/>
      <c r="O788" s="932"/>
      <c r="Q788" s="377" t="s">
        <v>119</v>
      </c>
      <c r="R788" s="20"/>
      <c r="S788" s="20"/>
      <c r="T788" s="20"/>
      <c r="U788" s="20"/>
      <c r="V788" s="20"/>
      <c r="W788" s="20"/>
      <c r="X788" s="20"/>
      <c r="Y788" s="20"/>
      <c r="Z788" s="20"/>
      <c r="AA788" s="20"/>
      <c r="AB788" s="676"/>
      <c r="AC788" s="20"/>
      <c r="AD788" s="20"/>
      <c r="AE788" s="10"/>
      <c r="AF788" s="20"/>
      <c r="AG788" s="20"/>
      <c r="AH788" s="20"/>
      <c r="AI788" s="20"/>
      <c r="AJ788" s="21"/>
    </row>
    <row r="789" spans="1:37" ht="16.5" customHeight="1" x14ac:dyDescent="0.2">
      <c r="A789" s="370" t="s">
        <v>521</v>
      </c>
      <c r="B789" s="129" t="s">
        <v>1778</v>
      </c>
      <c r="C789" s="668"/>
      <c r="D789" s="668"/>
      <c r="E789" s="668"/>
      <c r="F789" s="668"/>
      <c r="G789" s="668"/>
      <c r="H789" s="668"/>
      <c r="I789" s="670"/>
      <c r="J789" s="435">
        <f t="shared" si="88"/>
        <v>0</v>
      </c>
      <c r="K789" s="435">
        <f t="shared" si="89"/>
        <v>0</v>
      </c>
      <c r="L789" s="930"/>
      <c r="M789" s="931"/>
      <c r="N789" s="931"/>
      <c r="O789" s="932"/>
      <c r="Q789" s="377" t="s">
        <v>1112</v>
      </c>
      <c r="R789" s="20"/>
      <c r="S789" s="20"/>
      <c r="T789" s="20"/>
      <c r="U789" s="20"/>
      <c r="V789" s="20"/>
      <c r="W789" s="20"/>
      <c r="X789" s="20"/>
      <c r="Y789" s="20"/>
      <c r="Z789" s="20"/>
      <c r="AA789" s="20"/>
      <c r="AB789" s="676"/>
      <c r="AC789" s="20"/>
      <c r="AD789" s="20"/>
      <c r="AE789" s="20"/>
      <c r="AF789" s="10"/>
      <c r="AG789" s="20"/>
      <c r="AH789" s="20"/>
      <c r="AI789" s="20"/>
      <c r="AJ789" s="21"/>
    </row>
    <row r="790" spans="1:37" ht="16.5" customHeight="1" x14ac:dyDescent="0.2">
      <c r="A790" s="370" t="s">
        <v>521</v>
      </c>
      <c r="B790" s="129" t="s">
        <v>818</v>
      </c>
      <c r="C790" s="668"/>
      <c r="D790" s="668"/>
      <c r="E790" s="668"/>
      <c r="F790" s="668"/>
      <c r="G790" s="668"/>
      <c r="H790" s="668"/>
      <c r="I790" s="670"/>
      <c r="J790" s="435">
        <f t="shared" si="88"/>
        <v>0</v>
      </c>
      <c r="K790" s="435">
        <f t="shared" si="89"/>
        <v>0</v>
      </c>
      <c r="L790" s="930"/>
      <c r="M790" s="931"/>
      <c r="N790" s="931"/>
      <c r="O790" s="932"/>
      <c r="Q790" s="377" t="s">
        <v>955</v>
      </c>
      <c r="R790" s="20"/>
      <c r="S790" s="20"/>
      <c r="T790" s="20"/>
      <c r="U790" s="20"/>
      <c r="V790" s="20"/>
      <c r="W790" s="20"/>
      <c r="X790" s="20"/>
      <c r="Y790" s="20"/>
      <c r="Z790" s="20"/>
      <c r="AA790" s="20"/>
      <c r="AB790" s="676"/>
      <c r="AC790" s="20"/>
      <c r="AD790" s="20"/>
      <c r="AE790" s="20"/>
      <c r="AF790" s="20"/>
      <c r="AG790" s="10"/>
      <c r="AH790" s="20"/>
      <c r="AI790" s="20"/>
      <c r="AJ790" s="21"/>
    </row>
    <row r="791" spans="1:37" ht="16.5" customHeight="1" x14ac:dyDescent="0.2">
      <c r="A791" s="370" t="s">
        <v>521</v>
      </c>
      <c r="B791" s="129" t="s">
        <v>1307</v>
      </c>
      <c r="C791" s="668"/>
      <c r="D791" s="668"/>
      <c r="E791" s="668"/>
      <c r="F791" s="668"/>
      <c r="G791" s="668"/>
      <c r="H791" s="668"/>
      <c r="I791" s="670"/>
      <c r="J791" s="435">
        <f t="shared" si="88"/>
        <v>0</v>
      </c>
      <c r="K791" s="435">
        <f t="shared" si="89"/>
        <v>0</v>
      </c>
      <c r="L791" s="930"/>
      <c r="M791" s="931"/>
      <c r="N791" s="931"/>
      <c r="O791" s="932"/>
      <c r="Q791" s="377" t="s">
        <v>813</v>
      </c>
      <c r="R791" s="20"/>
      <c r="S791" s="20"/>
      <c r="T791" s="20"/>
      <c r="U791" s="20"/>
      <c r="V791" s="20"/>
      <c r="W791" s="20"/>
      <c r="X791" s="20"/>
      <c r="Y791" s="20"/>
      <c r="Z791" s="20"/>
      <c r="AA791" s="20"/>
      <c r="AB791" s="676"/>
      <c r="AC791" s="20"/>
      <c r="AD791" s="20"/>
      <c r="AE791" s="20"/>
      <c r="AF791" s="20"/>
      <c r="AG791" s="20"/>
      <c r="AH791" s="10"/>
      <c r="AI791" s="20"/>
      <c r="AJ791" s="21"/>
    </row>
    <row r="792" spans="1:37" ht="16.5" customHeight="1" x14ac:dyDescent="0.2">
      <c r="A792" s="370" t="s">
        <v>521</v>
      </c>
      <c r="B792" s="129" t="s">
        <v>1735</v>
      </c>
      <c r="C792" s="668"/>
      <c r="D792" s="668"/>
      <c r="E792" s="668"/>
      <c r="F792" s="668"/>
      <c r="G792" s="668"/>
      <c r="H792" s="668"/>
      <c r="I792" s="670"/>
      <c r="J792" s="435">
        <f t="shared" si="88"/>
        <v>0</v>
      </c>
      <c r="K792" s="435">
        <f t="shared" si="89"/>
        <v>0</v>
      </c>
      <c r="L792" s="930"/>
      <c r="M792" s="931"/>
      <c r="N792" s="931"/>
      <c r="O792" s="932"/>
      <c r="Q792" s="377" t="s">
        <v>1306</v>
      </c>
      <c r="R792" s="20"/>
      <c r="S792" s="20"/>
      <c r="T792" s="20"/>
      <c r="U792" s="20"/>
      <c r="V792" s="20"/>
      <c r="W792" s="20"/>
      <c r="X792" s="20"/>
      <c r="Y792" s="20"/>
      <c r="Z792" s="20"/>
      <c r="AA792" s="20"/>
      <c r="AB792" s="676"/>
      <c r="AC792" s="20"/>
      <c r="AD792" s="20"/>
      <c r="AE792" s="20"/>
      <c r="AF792" s="20"/>
      <c r="AG792" s="20"/>
      <c r="AH792" s="20" t="s">
        <v>532</v>
      </c>
      <c r="AI792" s="10"/>
      <c r="AJ792" s="21"/>
    </row>
    <row r="793" spans="1:37" ht="16.5" customHeight="1" thickBot="1" x14ac:dyDescent="0.25">
      <c r="A793" s="372" t="s">
        <v>533</v>
      </c>
      <c r="B793" s="130" t="s">
        <v>212</v>
      </c>
      <c r="C793" s="669">
        <v>0</v>
      </c>
      <c r="D793" s="669">
        <v>0</v>
      </c>
      <c r="E793" s="669">
        <v>0</v>
      </c>
      <c r="F793" s="669">
        <v>0</v>
      </c>
      <c r="G793" s="669">
        <v>0</v>
      </c>
      <c r="H793" s="669">
        <v>0</v>
      </c>
      <c r="I793" s="671">
        <v>0</v>
      </c>
      <c r="J793" s="435">
        <f t="shared" si="88"/>
        <v>0</v>
      </c>
      <c r="K793" s="435">
        <f t="shared" si="89"/>
        <v>0</v>
      </c>
      <c r="L793" s="933"/>
      <c r="M793" s="934"/>
      <c r="N793" s="934"/>
      <c r="O793" s="935"/>
      <c r="Q793" s="378" t="s">
        <v>1214</v>
      </c>
      <c r="R793" s="23"/>
      <c r="S793" s="23"/>
      <c r="T793" s="23"/>
      <c r="U793" s="23"/>
      <c r="V793" s="23"/>
      <c r="W793" s="23"/>
      <c r="X793" s="23"/>
      <c r="Y793" s="23"/>
      <c r="Z793" s="23"/>
      <c r="AA793" s="23"/>
      <c r="AB793" s="678"/>
      <c r="AC793" s="23"/>
      <c r="AD793" s="23"/>
      <c r="AE793" s="23"/>
      <c r="AF793" s="23"/>
      <c r="AG793" s="23"/>
      <c r="AH793" s="23"/>
      <c r="AI793" s="23"/>
      <c r="AJ793" s="15"/>
    </row>
    <row r="794" spans="1:37" ht="16.5" customHeight="1" x14ac:dyDescent="0.2">
      <c r="C794" s="435">
        <f t="shared" ref="C794:I794" si="90">SUM(C773:C785)</f>
        <v>0</v>
      </c>
      <c r="D794" s="435">
        <f t="shared" si="90"/>
        <v>0</v>
      </c>
      <c r="E794" s="435">
        <f t="shared" si="90"/>
        <v>0</v>
      </c>
      <c r="F794" s="435">
        <f t="shared" si="90"/>
        <v>0</v>
      </c>
      <c r="G794" s="435">
        <f t="shared" si="90"/>
        <v>0</v>
      </c>
      <c r="H794" s="435">
        <f t="shared" si="90"/>
        <v>0</v>
      </c>
      <c r="I794" s="435">
        <f t="shared" si="90"/>
        <v>0</v>
      </c>
      <c r="J794" s="435">
        <f t="shared" si="88"/>
        <v>0</v>
      </c>
      <c r="K794" s="435">
        <f t="shared" si="89"/>
        <v>0</v>
      </c>
    </row>
    <row r="795" spans="1:37" ht="16.5" customHeight="1" thickBot="1" x14ac:dyDescent="0.25">
      <c r="Q795" s="5" t="s">
        <v>532</v>
      </c>
    </row>
    <row r="796" spans="1:37" ht="16.5" customHeight="1" thickBot="1" x14ac:dyDescent="0.25">
      <c r="A796" s="1043" t="s">
        <v>213</v>
      </c>
      <c r="B796" s="1044"/>
      <c r="C796" s="1044"/>
      <c r="D796" s="1044"/>
      <c r="E796" s="1044"/>
      <c r="F796" s="1045"/>
      <c r="G796" s="1040" t="s">
        <v>197</v>
      </c>
      <c r="H796" s="1041"/>
      <c r="I796" s="1042"/>
      <c r="L796" s="952" t="s">
        <v>538</v>
      </c>
      <c r="M796" s="953"/>
      <c r="N796" s="953"/>
      <c r="O796" s="954"/>
    </row>
    <row r="797" spans="1:37" ht="16.5" customHeight="1" thickBot="1" x14ac:dyDescent="0.25">
      <c r="A797" s="373" t="s">
        <v>496</v>
      </c>
      <c r="B797" s="227" t="s">
        <v>497</v>
      </c>
      <c r="C797" s="374" t="s">
        <v>498</v>
      </c>
      <c r="D797" s="374" t="s">
        <v>499</v>
      </c>
      <c r="E797" s="374" t="s">
        <v>500</v>
      </c>
      <c r="F797" s="374" t="s">
        <v>501</v>
      </c>
      <c r="G797" s="375" t="s">
        <v>502</v>
      </c>
      <c r="H797" s="375" t="s">
        <v>503</v>
      </c>
      <c r="I797" s="376" t="s">
        <v>504</v>
      </c>
      <c r="L797" s="955"/>
      <c r="M797" s="956"/>
      <c r="N797" s="956"/>
      <c r="O797" s="957"/>
      <c r="Q797" s="24" t="s">
        <v>199</v>
      </c>
      <c r="R797" s="379" t="s">
        <v>503</v>
      </c>
      <c r="S797" s="379" t="s">
        <v>716</v>
      </c>
      <c r="T797" s="379" t="s">
        <v>541</v>
      </c>
      <c r="U797" s="379" t="s">
        <v>901</v>
      </c>
      <c r="V797" s="379" t="s">
        <v>564</v>
      </c>
      <c r="W797" s="379" t="s">
        <v>700</v>
      </c>
      <c r="X797" s="379" t="s">
        <v>566</v>
      </c>
      <c r="Y797" s="379" t="s">
        <v>514</v>
      </c>
      <c r="Z797" s="379" t="s">
        <v>544</v>
      </c>
      <c r="AA797" s="379" t="s">
        <v>768</v>
      </c>
      <c r="AB797" s="379" t="s">
        <v>777</v>
      </c>
      <c r="AC797" s="379" t="s">
        <v>1684</v>
      </c>
      <c r="AD797" s="379" t="s">
        <v>533</v>
      </c>
      <c r="AE797" s="379" t="s">
        <v>769</v>
      </c>
      <c r="AF797" s="379" t="s">
        <v>63</v>
      </c>
      <c r="AG797" s="379" t="s">
        <v>1730</v>
      </c>
      <c r="AH797" s="379" t="s">
        <v>1731</v>
      </c>
      <c r="AI797" s="379" t="s">
        <v>1313</v>
      </c>
      <c r="AJ797" s="379" t="s">
        <v>120</v>
      </c>
      <c r="AK797" s="380" t="s">
        <v>547</v>
      </c>
    </row>
    <row r="798" spans="1:37" ht="16.5" customHeight="1" x14ac:dyDescent="0.2">
      <c r="A798" s="441">
        <v>1</v>
      </c>
      <c r="B798" s="53" t="s">
        <v>174</v>
      </c>
      <c r="C798" s="46">
        <v>38</v>
      </c>
      <c r="D798" s="46">
        <v>23</v>
      </c>
      <c r="E798" s="46">
        <v>7</v>
      </c>
      <c r="F798" s="46">
        <v>8</v>
      </c>
      <c r="G798" s="46">
        <v>70</v>
      </c>
      <c r="H798" s="46">
        <v>35</v>
      </c>
      <c r="I798" s="436">
        <v>53</v>
      </c>
      <c r="J798" s="435">
        <f t="shared" si="88"/>
        <v>38</v>
      </c>
      <c r="K798" s="435">
        <f t="shared" si="89"/>
        <v>53</v>
      </c>
      <c r="L798" s="927" t="s">
        <v>532</v>
      </c>
      <c r="M798" s="928"/>
      <c r="N798" s="928"/>
      <c r="O798" s="929"/>
      <c r="Q798" s="377" t="s">
        <v>503</v>
      </c>
      <c r="R798" s="10"/>
      <c r="S798" s="20"/>
      <c r="T798" s="20"/>
      <c r="U798" s="20"/>
      <c r="V798" s="20"/>
      <c r="W798" s="20"/>
      <c r="X798" s="20"/>
      <c r="Y798" s="20"/>
      <c r="Z798" s="20"/>
      <c r="AA798" s="20"/>
      <c r="AB798" s="20"/>
      <c r="AC798" s="20"/>
      <c r="AD798" s="20" t="s">
        <v>1490</v>
      </c>
      <c r="AE798" s="20"/>
      <c r="AF798" s="20"/>
      <c r="AG798" s="20"/>
      <c r="AH798" s="20"/>
      <c r="AI798" s="20"/>
      <c r="AJ798" s="20"/>
      <c r="AK798" s="21"/>
    </row>
    <row r="799" spans="1:37" ht="16.5" customHeight="1" x14ac:dyDescent="0.2">
      <c r="A799" s="370">
        <v>2</v>
      </c>
      <c r="B799" s="54" t="s">
        <v>767</v>
      </c>
      <c r="C799" s="431">
        <v>38</v>
      </c>
      <c r="D799" s="431">
        <v>24</v>
      </c>
      <c r="E799" s="431">
        <v>4</v>
      </c>
      <c r="F799" s="431">
        <v>10</v>
      </c>
      <c r="G799" s="431">
        <v>80</v>
      </c>
      <c r="H799" s="431">
        <v>52</v>
      </c>
      <c r="I799" s="433">
        <v>52</v>
      </c>
      <c r="J799" s="435">
        <f t="shared" si="88"/>
        <v>38</v>
      </c>
      <c r="K799" s="435">
        <f t="shared" si="89"/>
        <v>52</v>
      </c>
      <c r="L799" s="930"/>
      <c r="M799" s="931"/>
      <c r="N799" s="931"/>
      <c r="O799" s="932"/>
      <c r="Q799" s="377" t="s">
        <v>716</v>
      </c>
      <c r="R799" s="20"/>
      <c r="S799" s="10"/>
      <c r="T799" s="20"/>
      <c r="U799" s="20"/>
      <c r="V799" s="20"/>
      <c r="W799" s="20"/>
      <c r="X799" s="20"/>
      <c r="Y799" s="20"/>
      <c r="Z799" s="20"/>
      <c r="AA799" s="20"/>
      <c r="AB799" s="20"/>
      <c r="AC799" s="20"/>
      <c r="AD799" s="20" t="s">
        <v>1599</v>
      </c>
      <c r="AE799" s="20"/>
      <c r="AF799" s="20"/>
      <c r="AG799" s="20"/>
      <c r="AH799" s="20"/>
      <c r="AI799" s="20"/>
      <c r="AJ799" s="20"/>
      <c r="AK799" s="21"/>
    </row>
    <row r="800" spans="1:37" ht="16.5" customHeight="1" x14ac:dyDescent="0.2">
      <c r="A800" s="370">
        <v>3</v>
      </c>
      <c r="B800" s="54" t="s">
        <v>705</v>
      </c>
      <c r="C800" s="431">
        <v>38</v>
      </c>
      <c r="D800" s="431">
        <v>21</v>
      </c>
      <c r="E800" s="431">
        <v>4</v>
      </c>
      <c r="F800" s="431">
        <v>13</v>
      </c>
      <c r="G800" s="431">
        <v>70</v>
      </c>
      <c r="H800" s="431">
        <v>49</v>
      </c>
      <c r="I800" s="433">
        <v>46</v>
      </c>
      <c r="J800" s="435">
        <f t="shared" si="88"/>
        <v>38</v>
      </c>
      <c r="K800" s="435">
        <f t="shared" si="89"/>
        <v>46</v>
      </c>
      <c r="L800" s="930"/>
      <c r="M800" s="931"/>
      <c r="N800" s="931"/>
      <c r="O800" s="932"/>
      <c r="Q800" s="377" t="s">
        <v>541</v>
      </c>
      <c r="R800" s="20"/>
      <c r="S800" s="20"/>
      <c r="T800" s="10"/>
      <c r="U800" s="20"/>
      <c r="V800" s="20"/>
      <c r="W800" s="20"/>
      <c r="X800" s="20"/>
      <c r="Y800" s="20"/>
      <c r="Z800" s="20"/>
      <c r="AA800" s="20"/>
      <c r="AB800" s="20"/>
      <c r="AC800" s="20"/>
      <c r="AD800" s="20" t="s">
        <v>1602</v>
      </c>
      <c r="AE800" s="20"/>
      <c r="AF800" s="20"/>
      <c r="AG800" s="20"/>
      <c r="AH800" s="20"/>
      <c r="AI800" s="20"/>
      <c r="AJ800" s="20"/>
      <c r="AK800" s="21"/>
    </row>
    <row r="801" spans="1:37" ht="16.5" customHeight="1" x14ac:dyDescent="0.2">
      <c r="A801" s="370">
        <v>4</v>
      </c>
      <c r="B801" s="54" t="s">
        <v>1314</v>
      </c>
      <c r="C801" s="431">
        <v>38</v>
      </c>
      <c r="D801" s="431">
        <v>19</v>
      </c>
      <c r="E801" s="431">
        <v>8</v>
      </c>
      <c r="F801" s="431">
        <v>11</v>
      </c>
      <c r="G801" s="431">
        <v>61</v>
      </c>
      <c r="H801" s="431">
        <v>43</v>
      </c>
      <c r="I801" s="433">
        <v>46</v>
      </c>
      <c r="J801" s="435">
        <f t="shared" si="88"/>
        <v>38</v>
      </c>
      <c r="K801" s="435">
        <f t="shared" si="89"/>
        <v>46</v>
      </c>
      <c r="L801" s="930"/>
      <c r="M801" s="931"/>
      <c r="N801" s="931"/>
      <c r="O801" s="932"/>
      <c r="Q801" s="377" t="s">
        <v>901</v>
      </c>
      <c r="R801" s="20"/>
      <c r="S801" s="20"/>
      <c r="T801" s="20"/>
      <c r="U801" s="10"/>
      <c r="V801" s="20"/>
      <c r="W801" s="20"/>
      <c r="X801" s="20"/>
      <c r="Y801" s="20"/>
      <c r="Z801" s="20"/>
      <c r="AA801" s="20"/>
      <c r="AB801" s="20"/>
      <c r="AC801" s="20"/>
      <c r="AD801" s="20" t="s">
        <v>1493</v>
      </c>
      <c r="AE801" s="20"/>
      <c r="AF801" s="20"/>
      <c r="AG801" s="20"/>
      <c r="AH801" s="20"/>
      <c r="AI801" s="20"/>
      <c r="AJ801" s="20"/>
      <c r="AK801" s="21"/>
    </row>
    <row r="802" spans="1:37" ht="16.5" customHeight="1" x14ac:dyDescent="0.2">
      <c r="A802" s="370">
        <v>5</v>
      </c>
      <c r="B802" s="54" t="s">
        <v>1598</v>
      </c>
      <c r="C802" s="431">
        <v>38</v>
      </c>
      <c r="D802" s="431">
        <v>20</v>
      </c>
      <c r="E802" s="431">
        <v>5</v>
      </c>
      <c r="F802" s="431">
        <v>13</v>
      </c>
      <c r="G802" s="431">
        <v>64</v>
      </c>
      <c r="H802" s="431">
        <v>46</v>
      </c>
      <c r="I802" s="433">
        <v>45</v>
      </c>
      <c r="J802" s="435">
        <f t="shared" si="88"/>
        <v>38</v>
      </c>
      <c r="K802" s="435">
        <f t="shared" si="89"/>
        <v>45</v>
      </c>
      <c r="L802" s="930"/>
      <c r="M802" s="931"/>
      <c r="N802" s="931"/>
      <c r="O802" s="932"/>
      <c r="Q802" s="377" t="s">
        <v>564</v>
      </c>
      <c r="R802" s="20"/>
      <c r="S802" s="20"/>
      <c r="T802" s="20"/>
      <c r="U802" s="20"/>
      <c r="V802" s="10"/>
      <c r="W802" s="20"/>
      <c r="X802" s="20"/>
      <c r="Y802" s="20"/>
      <c r="Z802" s="20"/>
      <c r="AA802" s="20"/>
      <c r="AB802" s="20"/>
      <c r="AC802" s="20"/>
      <c r="AD802" s="20" t="s">
        <v>532</v>
      </c>
      <c r="AE802" s="20"/>
      <c r="AF802" s="20"/>
      <c r="AG802" s="20"/>
      <c r="AH802" s="20"/>
      <c r="AI802" s="20"/>
      <c r="AJ802" s="20"/>
      <c r="AK802" s="21"/>
    </row>
    <row r="803" spans="1:37" ht="16.5" customHeight="1" x14ac:dyDescent="0.2">
      <c r="A803" s="370">
        <v>6</v>
      </c>
      <c r="B803" s="54" t="s">
        <v>706</v>
      </c>
      <c r="C803" s="431">
        <v>38</v>
      </c>
      <c r="D803" s="431">
        <v>19</v>
      </c>
      <c r="E803" s="431">
        <v>7</v>
      </c>
      <c r="F803" s="431">
        <v>12</v>
      </c>
      <c r="G803" s="431">
        <v>68</v>
      </c>
      <c r="H803" s="431">
        <v>54</v>
      </c>
      <c r="I803" s="433">
        <v>45</v>
      </c>
      <c r="J803" s="435">
        <f t="shared" si="88"/>
        <v>38</v>
      </c>
      <c r="K803" s="435">
        <f t="shared" si="89"/>
        <v>45</v>
      </c>
      <c r="L803" s="930"/>
      <c r="M803" s="931"/>
      <c r="N803" s="931"/>
      <c r="O803" s="932"/>
      <c r="Q803" s="377" t="s">
        <v>700</v>
      </c>
      <c r="R803" s="20"/>
      <c r="S803" s="20"/>
      <c r="T803" s="20"/>
      <c r="U803" s="20"/>
      <c r="V803" s="20"/>
      <c r="W803" s="10"/>
      <c r="X803" s="20"/>
      <c r="Y803" s="20"/>
      <c r="Z803" s="20"/>
      <c r="AA803" s="20"/>
      <c r="AB803" s="20"/>
      <c r="AC803" s="20"/>
      <c r="AD803" s="20" t="s">
        <v>1490</v>
      </c>
      <c r="AE803" s="20"/>
      <c r="AF803" s="20"/>
      <c r="AG803" s="20"/>
      <c r="AH803" s="20"/>
      <c r="AI803" s="20"/>
      <c r="AJ803" s="20"/>
      <c r="AK803" s="21"/>
    </row>
    <row r="804" spans="1:37" ht="16.5" customHeight="1" x14ac:dyDescent="0.2">
      <c r="A804" s="370">
        <v>7</v>
      </c>
      <c r="B804" s="54" t="s">
        <v>1733</v>
      </c>
      <c r="C804" s="431">
        <v>38</v>
      </c>
      <c r="D804" s="431">
        <v>18</v>
      </c>
      <c r="E804" s="431">
        <v>8</v>
      </c>
      <c r="F804" s="431">
        <v>12</v>
      </c>
      <c r="G804" s="431">
        <v>79</v>
      </c>
      <c r="H804" s="431">
        <v>62</v>
      </c>
      <c r="I804" s="433">
        <v>44</v>
      </c>
      <c r="J804" s="435">
        <f t="shared" si="88"/>
        <v>38</v>
      </c>
      <c r="K804" s="435">
        <f t="shared" si="89"/>
        <v>44</v>
      </c>
      <c r="L804" s="930"/>
      <c r="M804" s="931"/>
      <c r="N804" s="931"/>
      <c r="O804" s="932"/>
      <c r="Q804" s="377" t="s">
        <v>566</v>
      </c>
      <c r="R804" s="20"/>
      <c r="S804" s="20"/>
      <c r="T804" s="20"/>
      <c r="U804" s="20"/>
      <c r="V804" s="20"/>
      <c r="W804" s="20"/>
      <c r="X804" s="10"/>
      <c r="Y804" s="20"/>
      <c r="Z804" s="20"/>
      <c r="AA804" s="20"/>
      <c r="AB804" s="20"/>
      <c r="AC804" s="20"/>
      <c r="AD804" s="20" t="s">
        <v>532</v>
      </c>
      <c r="AE804" s="20"/>
      <c r="AF804" s="20"/>
      <c r="AG804" s="20"/>
      <c r="AH804" s="20"/>
      <c r="AI804" s="20"/>
      <c r="AJ804" s="20"/>
      <c r="AK804" s="21"/>
    </row>
    <row r="805" spans="1:37" ht="16.5" customHeight="1" x14ac:dyDescent="0.2">
      <c r="A805" s="370">
        <v>8</v>
      </c>
      <c r="B805" s="54" t="s">
        <v>708</v>
      </c>
      <c r="C805" s="431">
        <v>38</v>
      </c>
      <c r="D805" s="431">
        <v>19</v>
      </c>
      <c r="E805" s="431">
        <v>4</v>
      </c>
      <c r="F805" s="431">
        <v>15</v>
      </c>
      <c r="G805" s="431">
        <v>56</v>
      </c>
      <c r="H805" s="431">
        <v>64</v>
      </c>
      <c r="I805" s="433">
        <v>42</v>
      </c>
      <c r="J805" s="435">
        <f t="shared" si="88"/>
        <v>38</v>
      </c>
      <c r="K805" s="435">
        <f t="shared" si="89"/>
        <v>42</v>
      </c>
      <c r="L805" s="930"/>
      <c r="M805" s="931"/>
      <c r="N805" s="931"/>
      <c r="O805" s="932"/>
      <c r="Q805" s="377" t="s">
        <v>514</v>
      </c>
      <c r="R805" s="20"/>
      <c r="S805" s="20"/>
      <c r="T805" s="20"/>
      <c r="U805" s="20"/>
      <c r="V805" s="20"/>
      <c r="W805" s="20"/>
      <c r="X805" s="20" t="s">
        <v>532</v>
      </c>
      <c r="Y805" s="10"/>
      <c r="Z805" s="20"/>
      <c r="AA805" s="20"/>
      <c r="AB805" s="20"/>
      <c r="AC805" s="20"/>
      <c r="AD805" s="20" t="s">
        <v>844</v>
      </c>
      <c r="AE805" s="20"/>
      <c r="AF805" s="20"/>
      <c r="AG805" s="20"/>
      <c r="AH805" s="20"/>
      <c r="AI805" s="20"/>
      <c r="AJ805" s="20"/>
      <c r="AK805" s="21"/>
    </row>
    <row r="806" spans="1:37" ht="16.5" customHeight="1" x14ac:dyDescent="0.2">
      <c r="A806" s="370">
        <v>9</v>
      </c>
      <c r="B806" s="54" t="s">
        <v>1827</v>
      </c>
      <c r="C806" s="431">
        <v>38</v>
      </c>
      <c r="D806" s="431">
        <v>16</v>
      </c>
      <c r="E806" s="431">
        <v>9</v>
      </c>
      <c r="F806" s="431">
        <v>13</v>
      </c>
      <c r="G806" s="431">
        <v>57</v>
      </c>
      <c r="H806" s="431">
        <v>50</v>
      </c>
      <c r="I806" s="433">
        <v>41</v>
      </c>
      <c r="J806" s="435">
        <f t="shared" si="88"/>
        <v>38</v>
      </c>
      <c r="K806" s="435">
        <f t="shared" si="89"/>
        <v>41</v>
      </c>
      <c r="L806" s="930"/>
      <c r="M806" s="931"/>
      <c r="N806" s="931"/>
      <c r="O806" s="932"/>
      <c r="Q806" s="377" t="s">
        <v>544</v>
      </c>
      <c r="R806" s="20"/>
      <c r="S806" s="20"/>
      <c r="T806" s="20"/>
      <c r="U806" s="20"/>
      <c r="V806" s="20"/>
      <c r="W806" s="20"/>
      <c r="X806" s="20"/>
      <c r="Y806" s="20"/>
      <c r="Z806" s="10"/>
      <c r="AA806" s="20"/>
      <c r="AB806" s="20"/>
      <c r="AC806" s="20"/>
      <c r="AD806" s="20" t="s">
        <v>1490</v>
      </c>
      <c r="AE806" s="20"/>
      <c r="AF806" s="20"/>
      <c r="AG806" s="20"/>
      <c r="AH806" s="20"/>
      <c r="AI806" s="20"/>
      <c r="AJ806" s="20"/>
      <c r="AK806" s="21"/>
    </row>
    <row r="807" spans="1:37" ht="16.5" customHeight="1" x14ac:dyDescent="0.2">
      <c r="A807" s="370">
        <v>10</v>
      </c>
      <c r="B807" s="54" t="s">
        <v>1431</v>
      </c>
      <c r="C807" s="431">
        <v>38</v>
      </c>
      <c r="D807" s="431">
        <v>12</v>
      </c>
      <c r="E807" s="431">
        <v>15</v>
      </c>
      <c r="F807" s="431">
        <v>11</v>
      </c>
      <c r="G807" s="431">
        <v>71</v>
      </c>
      <c r="H807" s="431">
        <v>62</v>
      </c>
      <c r="I807" s="433">
        <v>39</v>
      </c>
      <c r="J807" s="435">
        <f t="shared" si="88"/>
        <v>38</v>
      </c>
      <c r="K807" s="435">
        <f t="shared" si="89"/>
        <v>39</v>
      </c>
      <c r="L807" s="930"/>
      <c r="M807" s="931"/>
      <c r="N807" s="931"/>
      <c r="O807" s="932"/>
      <c r="Q807" s="377" t="s">
        <v>768</v>
      </c>
      <c r="R807" s="20"/>
      <c r="S807" s="20"/>
      <c r="T807" s="20"/>
      <c r="U807" s="20"/>
      <c r="V807" s="20"/>
      <c r="W807" s="20"/>
      <c r="X807" s="20"/>
      <c r="Y807" s="20"/>
      <c r="Z807" s="20"/>
      <c r="AA807" s="10"/>
      <c r="AB807" s="20"/>
      <c r="AC807" s="20"/>
      <c r="AD807" s="20" t="s">
        <v>1602</v>
      </c>
      <c r="AE807" s="20"/>
      <c r="AF807" s="20"/>
      <c r="AG807" s="20"/>
      <c r="AH807" s="20"/>
      <c r="AI807" s="20"/>
      <c r="AJ807" s="20"/>
      <c r="AK807" s="21"/>
    </row>
    <row r="808" spans="1:37" ht="16.5" customHeight="1" x14ac:dyDescent="0.2">
      <c r="A808" s="370">
        <v>11</v>
      </c>
      <c r="B808" s="54" t="s">
        <v>781</v>
      </c>
      <c r="C808" s="431">
        <v>38</v>
      </c>
      <c r="D808" s="431">
        <v>13</v>
      </c>
      <c r="E808" s="431">
        <v>11</v>
      </c>
      <c r="F808" s="431">
        <v>14</v>
      </c>
      <c r="G808" s="431">
        <v>58</v>
      </c>
      <c r="H808" s="431">
        <v>67</v>
      </c>
      <c r="I808" s="433">
        <v>37</v>
      </c>
      <c r="J808" s="435">
        <f t="shared" si="88"/>
        <v>38</v>
      </c>
      <c r="K808" s="435">
        <f t="shared" si="89"/>
        <v>37</v>
      </c>
      <c r="L808" s="930"/>
      <c r="M808" s="931"/>
      <c r="N808" s="931"/>
      <c r="O808" s="932"/>
      <c r="Q808" s="377" t="s">
        <v>777</v>
      </c>
      <c r="R808" s="20"/>
      <c r="S808" s="20"/>
      <c r="T808" s="20"/>
      <c r="U808" s="20"/>
      <c r="V808" s="20"/>
      <c r="W808" s="20"/>
      <c r="X808" s="20"/>
      <c r="Y808" s="20"/>
      <c r="Z808" s="20"/>
      <c r="AA808" s="20"/>
      <c r="AB808" s="10"/>
      <c r="AC808" s="20"/>
      <c r="AD808" s="20" t="s">
        <v>1207</v>
      </c>
      <c r="AE808" s="20"/>
      <c r="AF808" s="20"/>
      <c r="AG808" s="20"/>
      <c r="AH808" s="20"/>
      <c r="AI808" s="20"/>
      <c r="AJ808" s="20"/>
      <c r="AK808" s="21"/>
    </row>
    <row r="809" spans="1:37" ht="16.5" customHeight="1" x14ac:dyDescent="0.2">
      <c r="A809" s="370">
        <v>12</v>
      </c>
      <c r="B809" s="54" t="s">
        <v>575</v>
      </c>
      <c r="C809" s="431">
        <v>38</v>
      </c>
      <c r="D809" s="431">
        <v>12</v>
      </c>
      <c r="E809" s="431">
        <v>11</v>
      </c>
      <c r="F809" s="431">
        <v>15</v>
      </c>
      <c r="G809" s="431">
        <v>57</v>
      </c>
      <c r="H809" s="431">
        <v>70</v>
      </c>
      <c r="I809" s="433">
        <v>35</v>
      </c>
      <c r="J809" s="435">
        <f t="shared" si="88"/>
        <v>38</v>
      </c>
      <c r="K809" s="435">
        <f t="shared" si="89"/>
        <v>35</v>
      </c>
      <c r="L809" s="930"/>
      <c r="M809" s="931"/>
      <c r="N809" s="931"/>
      <c r="O809" s="932"/>
      <c r="Q809" s="377" t="s">
        <v>1684</v>
      </c>
      <c r="R809" s="20"/>
      <c r="S809" s="20"/>
      <c r="T809" s="20"/>
      <c r="U809" s="20"/>
      <c r="V809" s="20"/>
      <c r="W809" s="20"/>
      <c r="X809" s="20"/>
      <c r="Y809" s="20"/>
      <c r="Z809" s="20"/>
      <c r="AA809" s="20"/>
      <c r="AB809" s="20"/>
      <c r="AC809" s="10"/>
      <c r="AD809" s="20" t="s">
        <v>1599</v>
      </c>
      <c r="AE809" s="20"/>
      <c r="AF809" s="20"/>
      <c r="AG809" s="20"/>
      <c r="AH809" s="20"/>
      <c r="AI809" s="20"/>
      <c r="AJ809" s="20"/>
      <c r="AK809" s="21"/>
    </row>
    <row r="810" spans="1:37" ht="16.5" customHeight="1" x14ac:dyDescent="0.2">
      <c r="A810" s="370">
        <v>13</v>
      </c>
      <c r="B810" s="54" t="s">
        <v>529</v>
      </c>
      <c r="C810" s="431">
        <v>38</v>
      </c>
      <c r="D810" s="431">
        <v>13</v>
      </c>
      <c r="E810" s="431">
        <v>8</v>
      </c>
      <c r="F810" s="431">
        <v>17</v>
      </c>
      <c r="G810" s="431">
        <v>65</v>
      </c>
      <c r="H810" s="431">
        <v>66</v>
      </c>
      <c r="I810" s="433">
        <v>34</v>
      </c>
      <c r="J810" s="435">
        <f t="shared" si="88"/>
        <v>38</v>
      </c>
      <c r="K810" s="435">
        <f t="shared" si="89"/>
        <v>34</v>
      </c>
      <c r="L810" s="930"/>
      <c r="M810" s="931"/>
      <c r="N810" s="931"/>
      <c r="O810" s="932"/>
      <c r="Q810" s="377" t="s">
        <v>533</v>
      </c>
      <c r="R810" s="20" t="s">
        <v>1487</v>
      </c>
      <c r="S810" s="20" t="s">
        <v>1601</v>
      </c>
      <c r="T810" s="20" t="s">
        <v>1490</v>
      </c>
      <c r="U810" s="20" t="s">
        <v>844</v>
      </c>
      <c r="V810" s="20" t="s">
        <v>1600</v>
      </c>
      <c r="W810" s="20" t="s">
        <v>628</v>
      </c>
      <c r="X810" s="20" t="s">
        <v>1494</v>
      </c>
      <c r="Y810" s="20"/>
      <c r="Z810" s="20" t="s">
        <v>1487</v>
      </c>
      <c r="AA810" s="20"/>
      <c r="AB810" s="20" t="s">
        <v>628</v>
      </c>
      <c r="AC810" s="20" t="s">
        <v>32</v>
      </c>
      <c r="AD810" s="10"/>
      <c r="AE810" s="20"/>
      <c r="AF810" s="20" t="s">
        <v>1656</v>
      </c>
      <c r="AG810" s="20" t="s">
        <v>1487</v>
      </c>
      <c r="AH810" s="20" t="s">
        <v>844</v>
      </c>
      <c r="AI810" s="20" t="s">
        <v>1207</v>
      </c>
      <c r="AJ810" s="20" t="s">
        <v>1487</v>
      </c>
      <c r="AK810" s="21" t="s">
        <v>844</v>
      </c>
    </row>
    <row r="811" spans="1:37" ht="16.5" customHeight="1" x14ac:dyDescent="0.2">
      <c r="A811" s="370">
        <v>14</v>
      </c>
      <c r="B811" s="54" t="s">
        <v>558</v>
      </c>
      <c r="C811" s="431">
        <v>38</v>
      </c>
      <c r="D811" s="431">
        <v>13</v>
      </c>
      <c r="E811" s="431">
        <v>7</v>
      </c>
      <c r="F811" s="431">
        <v>18</v>
      </c>
      <c r="G811" s="431">
        <v>57</v>
      </c>
      <c r="H811" s="431">
        <v>67</v>
      </c>
      <c r="I811" s="433">
        <v>33</v>
      </c>
      <c r="J811" s="435">
        <f t="shared" si="88"/>
        <v>38</v>
      </c>
      <c r="K811" s="435">
        <f t="shared" si="89"/>
        <v>33</v>
      </c>
      <c r="L811" s="930"/>
      <c r="M811" s="931"/>
      <c r="N811" s="931"/>
      <c r="O811" s="932"/>
      <c r="Q811" s="377" t="s">
        <v>769</v>
      </c>
      <c r="R811" s="20"/>
      <c r="S811" s="20"/>
      <c r="T811" s="20"/>
      <c r="U811" s="20"/>
      <c r="V811" s="20"/>
      <c r="W811" s="20"/>
      <c r="X811" s="20"/>
      <c r="Y811" s="20"/>
      <c r="Z811" s="20"/>
      <c r="AA811" s="20"/>
      <c r="AB811" s="20"/>
      <c r="AC811" s="20"/>
      <c r="AD811" s="20" t="s">
        <v>844</v>
      </c>
      <c r="AE811" s="10"/>
      <c r="AF811" s="20"/>
      <c r="AG811" s="20"/>
      <c r="AH811" s="20"/>
      <c r="AI811" s="20"/>
      <c r="AJ811" s="20"/>
      <c r="AK811" s="21"/>
    </row>
    <row r="812" spans="1:37" ht="16.5" customHeight="1" x14ac:dyDescent="0.2">
      <c r="A812" s="370">
        <v>15</v>
      </c>
      <c r="B812" s="54" t="s">
        <v>554</v>
      </c>
      <c r="C812" s="431">
        <v>38</v>
      </c>
      <c r="D812" s="431">
        <v>11</v>
      </c>
      <c r="E812" s="431">
        <v>11</v>
      </c>
      <c r="F812" s="431">
        <v>16</v>
      </c>
      <c r="G812" s="431">
        <v>47</v>
      </c>
      <c r="H812" s="431">
        <v>61</v>
      </c>
      <c r="I812" s="433">
        <v>33</v>
      </c>
      <c r="J812" s="435">
        <f t="shared" si="88"/>
        <v>38</v>
      </c>
      <c r="K812" s="435">
        <f t="shared" si="89"/>
        <v>33</v>
      </c>
      <c r="L812" s="930"/>
      <c r="M812" s="931"/>
      <c r="N812" s="931"/>
      <c r="O812" s="932"/>
      <c r="Q812" s="377" t="s">
        <v>1730</v>
      </c>
      <c r="R812" s="20"/>
      <c r="S812" s="20"/>
      <c r="T812" s="20"/>
      <c r="U812" s="20"/>
      <c r="V812" s="20"/>
      <c r="W812" s="20"/>
      <c r="X812" s="20"/>
      <c r="Y812" s="20"/>
      <c r="Z812" s="20"/>
      <c r="AA812" s="20"/>
      <c r="AB812" s="20"/>
      <c r="AC812" s="20"/>
      <c r="AD812" s="20" t="s">
        <v>1546</v>
      </c>
      <c r="AE812" s="20"/>
      <c r="AF812" s="10"/>
      <c r="AG812" s="20"/>
      <c r="AH812" s="20"/>
      <c r="AI812" s="20"/>
      <c r="AJ812" s="20"/>
      <c r="AK812" s="21"/>
    </row>
    <row r="813" spans="1:37" ht="16.5" customHeight="1" x14ac:dyDescent="0.2">
      <c r="A813" s="370">
        <v>16</v>
      </c>
      <c r="B813" s="54" t="s">
        <v>991</v>
      </c>
      <c r="C813" s="431">
        <v>38</v>
      </c>
      <c r="D813" s="431">
        <v>15</v>
      </c>
      <c r="E813" s="431">
        <v>3</v>
      </c>
      <c r="F813" s="431">
        <v>20</v>
      </c>
      <c r="G813" s="431">
        <v>68</v>
      </c>
      <c r="H813" s="431">
        <v>91</v>
      </c>
      <c r="I813" s="433">
        <v>33</v>
      </c>
      <c r="J813" s="435">
        <f t="shared" si="88"/>
        <v>38</v>
      </c>
      <c r="K813" s="435">
        <f t="shared" si="89"/>
        <v>33</v>
      </c>
      <c r="L813" s="930"/>
      <c r="M813" s="931"/>
      <c r="N813" s="931"/>
      <c r="O813" s="932"/>
      <c r="Q813" s="377" t="s">
        <v>1731</v>
      </c>
      <c r="R813" s="20"/>
      <c r="S813" s="20"/>
      <c r="T813" s="20"/>
      <c r="U813" s="20"/>
      <c r="V813" s="20"/>
      <c r="W813" s="20"/>
      <c r="X813" s="20"/>
      <c r="Y813" s="20"/>
      <c r="Z813" s="20"/>
      <c r="AA813" s="20"/>
      <c r="AB813" s="20"/>
      <c r="AC813" s="20"/>
      <c r="AD813" s="20" t="s">
        <v>1494</v>
      </c>
      <c r="AE813" s="20"/>
      <c r="AF813" s="20"/>
      <c r="AG813" s="10"/>
      <c r="AH813" s="20"/>
      <c r="AI813" s="20"/>
      <c r="AJ813" s="20"/>
      <c r="AK813" s="21"/>
    </row>
    <row r="814" spans="1:37" ht="16.5" customHeight="1" x14ac:dyDescent="0.2">
      <c r="A814" s="370">
        <v>17</v>
      </c>
      <c r="B814" s="54" t="s">
        <v>551</v>
      </c>
      <c r="C814" s="431">
        <v>38</v>
      </c>
      <c r="D814" s="431">
        <v>13</v>
      </c>
      <c r="E814" s="431">
        <v>5</v>
      </c>
      <c r="F814" s="431">
        <v>20</v>
      </c>
      <c r="G814" s="431">
        <v>54</v>
      </c>
      <c r="H814" s="431">
        <v>61</v>
      </c>
      <c r="I814" s="433">
        <v>31</v>
      </c>
      <c r="J814" s="435">
        <f t="shared" si="88"/>
        <v>38</v>
      </c>
      <c r="K814" s="435">
        <f t="shared" si="89"/>
        <v>31</v>
      </c>
      <c r="L814" s="930"/>
      <c r="M814" s="931"/>
      <c r="N814" s="931"/>
      <c r="O814" s="932"/>
      <c r="Q814" s="377" t="s">
        <v>1313</v>
      </c>
      <c r="R814" s="20"/>
      <c r="S814" s="20"/>
      <c r="T814" s="20"/>
      <c r="U814" s="20"/>
      <c r="V814" s="20"/>
      <c r="W814" s="20"/>
      <c r="X814" s="20"/>
      <c r="Y814" s="20"/>
      <c r="Z814" s="20"/>
      <c r="AA814" s="20"/>
      <c r="AB814" s="20"/>
      <c r="AC814" s="20"/>
      <c r="AD814" s="20" t="s">
        <v>1490</v>
      </c>
      <c r="AE814" s="20"/>
      <c r="AF814" s="20"/>
      <c r="AG814" s="20"/>
      <c r="AH814" s="10"/>
      <c r="AI814" s="20"/>
      <c r="AJ814" s="20"/>
      <c r="AK814" s="21"/>
    </row>
    <row r="815" spans="1:37" ht="16.5" customHeight="1" x14ac:dyDescent="0.2">
      <c r="A815" s="370">
        <v>18</v>
      </c>
      <c r="B815" s="54" t="s">
        <v>711</v>
      </c>
      <c r="C815" s="431">
        <v>38</v>
      </c>
      <c r="D815" s="431">
        <v>7</v>
      </c>
      <c r="E815" s="431">
        <v>10</v>
      </c>
      <c r="F815" s="431">
        <v>21</v>
      </c>
      <c r="G815" s="431">
        <v>46</v>
      </c>
      <c r="H815" s="431">
        <v>66</v>
      </c>
      <c r="I815" s="433">
        <v>24</v>
      </c>
      <c r="J815" s="435">
        <f t="shared" si="88"/>
        <v>38</v>
      </c>
      <c r="K815" s="435">
        <f t="shared" si="89"/>
        <v>24</v>
      </c>
      <c r="L815" s="930"/>
      <c r="M815" s="931"/>
      <c r="N815" s="931"/>
      <c r="O815" s="932"/>
      <c r="Q815" s="377" t="s">
        <v>120</v>
      </c>
      <c r="R815" s="20"/>
      <c r="S815" s="20"/>
      <c r="T815" s="20"/>
      <c r="U815" s="20"/>
      <c r="V815" s="20"/>
      <c r="W815" s="20"/>
      <c r="X815" s="20"/>
      <c r="Y815" s="20"/>
      <c r="Z815" s="20"/>
      <c r="AA815" s="20"/>
      <c r="AB815" s="20"/>
      <c r="AC815" s="20"/>
      <c r="AD815" s="20" t="s">
        <v>1487</v>
      </c>
      <c r="AE815" s="20"/>
      <c r="AF815" s="20"/>
      <c r="AG815" s="20"/>
      <c r="AH815" s="20"/>
      <c r="AI815" s="10"/>
      <c r="AJ815" s="20"/>
      <c r="AK815" s="21"/>
    </row>
    <row r="816" spans="1:37" ht="16.5" customHeight="1" x14ac:dyDescent="0.2">
      <c r="A816" s="370">
        <v>19</v>
      </c>
      <c r="B816" s="54" t="s">
        <v>79</v>
      </c>
      <c r="C816" s="431">
        <v>38</v>
      </c>
      <c r="D816" s="431">
        <v>8</v>
      </c>
      <c r="E816" s="431">
        <v>8</v>
      </c>
      <c r="F816" s="431">
        <v>22</v>
      </c>
      <c r="G816" s="431">
        <v>54</v>
      </c>
      <c r="H816" s="431">
        <v>91</v>
      </c>
      <c r="I816" s="433">
        <v>24</v>
      </c>
      <c r="J816" s="435">
        <f t="shared" si="88"/>
        <v>38</v>
      </c>
      <c r="K816" s="435">
        <f t="shared" si="89"/>
        <v>24</v>
      </c>
      <c r="L816" s="930"/>
      <c r="M816" s="931"/>
      <c r="N816" s="931"/>
      <c r="O816" s="932"/>
      <c r="Q816" s="377" t="s">
        <v>63</v>
      </c>
      <c r="R816" s="20"/>
      <c r="S816" s="20"/>
      <c r="T816" s="20"/>
      <c r="U816" s="20"/>
      <c r="V816" s="20"/>
      <c r="W816" s="20"/>
      <c r="X816" s="20"/>
      <c r="Y816" s="20"/>
      <c r="Z816" s="20"/>
      <c r="AA816" s="20"/>
      <c r="AB816" s="20"/>
      <c r="AC816" s="20"/>
      <c r="AD816" s="20" t="s">
        <v>1546</v>
      </c>
      <c r="AE816" s="20"/>
      <c r="AF816" s="20"/>
      <c r="AG816" s="20"/>
      <c r="AH816" s="20"/>
      <c r="AI816" s="20" t="s">
        <v>532</v>
      </c>
      <c r="AJ816" s="10"/>
      <c r="AK816" s="21"/>
    </row>
    <row r="817" spans="1:37" ht="16.5" customHeight="1" thickBot="1" x14ac:dyDescent="0.25">
      <c r="A817" s="372">
        <v>20</v>
      </c>
      <c r="B817" s="55" t="s">
        <v>906</v>
      </c>
      <c r="C817" s="432">
        <v>38</v>
      </c>
      <c r="D817" s="432">
        <v>9</v>
      </c>
      <c r="E817" s="432">
        <v>5</v>
      </c>
      <c r="F817" s="432">
        <v>24</v>
      </c>
      <c r="G817" s="432">
        <v>55</v>
      </c>
      <c r="H817" s="432">
        <v>80</v>
      </c>
      <c r="I817" s="434" t="s">
        <v>1292</v>
      </c>
      <c r="J817" s="435">
        <f t="shared" si="88"/>
        <v>38</v>
      </c>
      <c r="K817" s="435">
        <f t="shared" si="89"/>
        <v>23</v>
      </c>
      <c r="L817" s="933"/>
      <c r="M817" s="934"/>
      <c r="N817" s="934"/>
      <c r="O817" s="935"/>
      <c r="Q817" s="378" t="s">
        <v>547</v>
      </c>
      <c r="R817" s="23"/>
      <c r="S817" s="23"/>
      <c r="T817" s="23"/>
      <c r="U817" s="23"/>
      <c r="V817" s="23"/>
      <c r="W817" s="23"/>
      <c r="X817" s="23"/>
      <c r="Y817" s="23"/>
      <c r="Z817" s="23"/>
      <c r="AA817" s="23"/>
      <c r="AB817" s="23"/>
      <c r="AC817" s="23"/>
      <c r="AD817" s="23"/>
      <c r="AE817" s="23"/>
      <c r="AF817" s="23"/>
      <c r="AG817" s="23"/>
      <c r="AH817" s="23"/>
      <c r="AI817" s="23"/>
      <c r="AJ817" s="23"/>
      <c r="AK817" s="15"/>
    </row>
    <row r="818" spans="1:37" ht="16.5" customHeight="1" x14ac:dyDescent="0.2">
      <c r="C818" s="435">
        <f t="shared" ref="C818:H818" si="91">SUM(C798:C817)</f>
        <v>760</v>
      </c>
      <c r="D818" s="435">
        <f t="shared" si="91"/>
        <v>305</v>
      </c>
      <c r="E818" s="435">
        <f t="shared" si="91"/>
        <v>150</v>
      </c>
      <c r="F818" s="435">
        <f t="shared" si="91"/>
        <v>305</v>
      </c>
      <c r="G818" s="435">
        <f t="shared" si="91"/>
        <v>1237</v>
      </c>
      <c r="H818" s="435">
        <f t="shared" si="91"/>
        <v>1237</v>
      </c>
      <c r="I818" s="435">
        <f>SUM(I798:I817)+23</f>
        <v>760</v>
      </c>
      <c r="J818" s="435">
        <f t="shared" si="88"/>
        <v>760</v>
      </c>
      <c r="K818" s="435">
        <f t="shared" si="89"/>
        <v>760</v>
      </c>
      <c r="L818" s="71"/>
      <c r="M818" s="71"/>
      <c r="N818" s="71"/>
      <c r="O818" s="71"/>
    </row>
    <row r="819" spans="1:37" ht="16.5" customHeight="1" thickBot="1" x14ac:dyDescent="0.25"/>
    <row r="820" spans="1:37" ht="16.5" customHeight="1" thickBot="1" x14ac:dyDescent="0.25">
      <c r="A820" s="983" t="s">
        <v>658</v>
      </c>
      <c r="B820" s="984"/>
      <c r="C820" s="984"/>
      <c r="D820" s="984"/>
      <c r="E820" s="984"/>
      <c r="F820" s="985"/>
      <c r="G820" s="980" t="s">
        <v>197</v>
      </c>
      <c r="H820" s="981"/>
      <c r="I820" s="982"/>
      <c r="J820" s="478"/>
      <c r="K820" s="478"/>
      <c r="L820" s="1216" t="s">
        <v>588</v>
      </c>
      <c r="M820" s="1217"/>
      <c r="N820" s="1217"/>
      <c r="O820" s="1218"/>
    </row>
    <row r="821" spans="1:37" ht="16.5" customHeight="1" thickBot="1" x14ac:dyDescent="0.25">
      <c r="A821" s="30" t="s">
        <v>496</v>
      </c>
      <c r="B821" s="85" t="s">
        <v>497</v>
      </c>
      <c r="C821" s="31" t="s">
        <v>498</v>
      </c>
      <c r="D821" s="31" t="s">
        <v>499</v>
      </c>
      <c r="E821" s="31" t="s">
        <v>500</v>
      </c>
      <c r="F821" s="31" t="s">
        <v>501</v>
      </c>
      <c r="G821" s="32" t="s">
        <v>502</v>
      </c>
      <c r="H821" s="32" t="s">
        <v>503</v>
      </c>
      <c r="I821" s="33" t="s">
        <v>504</v>
      </c>
      <c r="J821" s="478"/>
      <c r="K821" s="478"/>
      <c r="L821" s="1219"/>
      <c r="M821" s="1220"/>
      <c r="N821" s="1220"/>
      <c r="O821" s="1221"/>
      <c r="Q821" s="24" t="s">
        <v>199</v>
      </c>
      <c r="R821" s="7" t="s">
        <v>506</v>
      </c>
      <c r="S821" s="7" t="s">
        <v>716</v>
      </c>
      <c r="T821" s="7" t="s">
        <v>1404</v>
      </c>
      <c r="U821" s="7" t="s">
        <v>901</v>
      </c>
      <c r="V821" s="7" t="s">
        <v>564</v>
      </c>
      <c r="W821" s="7" t="s">
        <v>1004</v>
      </c>
      <c r="X821" s="7" t="s">
        <v>1772</v>
      </c>
      <c r="Y821" s="7" t="s">
        <v>848</v>
      </c>
      <c r="Z821" s="7" t="s">
        <v>322</v>
      </c>
      <c r="AA821" s="7" t="s">
        <v>584</v>
      </c>
      <c r="AB821" s="7" t="s">
        <v>229</v>
      </c>
      <c r="AC821" s="7" t="s">
        <v>1774</v>
      </c>
      <c r="AD821" s="7" t="s">
        <v>517</v>
      </c>
      <c r="AE821" s="7" t="s">
        <v>591</v>
      </c>
      <c r="AF821" s="7" t="s">
        <v>863</v>
      </c>
      <c r="AG821" s="7" t="s">
        <v>1853</v>
      </c>
      <c r="AH821" s="7" t="s">
        <v>177</v>
      </c>
      <c r="AI821" s="8" t="s">
        <v>1751</v>
      </c>
    </row>
    <row r="822" spans="1:37" ht="16.5" customHeight="1" x14ac:dyDescent="0.2">
      <c r="A822" s="34">
        <v>1</v>
      </c>
      <c r="B822" s="53" t="s">
        <v>178</v>
      </c>
      <c r="C822" s="46">
        <v>34</v>
      </c>
      <c r="D822" s="46">
        <v>22</v>
      </c>
      <c r="E822" s="46">
        <v>5</v>
      </c>
      <c r="F822" s="46">
        <v>7</v>
      </c>
      <c r="G822" s="46">
        <v>73</v>
      </c>
      <c r="H822" s="46">
        <v>25</v>
      </c>
      <c r="I822" s="436">
        <v>49</v>
      </c>
      <c r="J822" s="435">
        <f t="shared" si="88"/>
        <v>34</v>
      </c>
      <c r="K822" s="435">
        <f t="shared" si="89"/>
        <v>49</v>
      </c>
      <c r="L822" s="927" t="s">
        <v>2558</v>
      </c>
      <c r="M822" s="928"/>
      <c r="N822" s="928"/>
      <c r="O822" s="929"/>
      <c r="Q822" s="9" t="s">
        <v>506</v>
      </c>
      <c r="R822" s="10"/>
      <c r="S822" s="20"/>
      <c r="T822" s="20"/>
      <c r="U822" s="20"/>
      <c r="V822" s="20"/>
      <c r="W822" s="20"/>
      <c r="X822" s="20"/>
      <c r="Y822" s="20"/>
      <c r="Z822" s="20"/>
      <c r="AA822" s="20"/>
      <c r="AB822" s="20"/>
      <c r="AC822" s="20"/>
      <c r="AD822" s="20"/>
      <c r="AE822" s="20"/>
      <c r="AF822" s="20"/>
      <c r="AG822" s="20"/>
      <c r="AH822" s="20"/>
      <c r="AI822" s="21"/>
    </row>
    <row r="823" spans="1:37" ht="16.5" customHeight="1" x14ac:dyDescent="0.2">
      <c r="A823" s="37">
        <v>2</v>
      </c>
      <c r="B823" s="54" t="s">
        <v>91</v>
      </c>
      <c r="C823" s="431">
        <v>34</v>
      </c>
      <c r="D823" s="431">
        <v>19</v>
      </c>
      <c r="E823" s="431">
        <v>8</v>
      </c>
      <c r="F823" s="431">
        <v>7</v>
      </c>
      <c r="G823" s="431">
        <v>63</v>
      </c>
      <c r="H823" s="431">
        <v>35</v>
      </c>
      <c r="I823" s="433">
        <v>46</v>
      </c>
      <c r="J823" s="435">
        <f t="shared" si="88"/>
        <v>34</v>
      </c>
      <c r="K823" s="435">
        <f t="shared" si="89"/>
        <v>46</v>
      </c>
      <c r="L823" s="930"/>
      <c r="M823" s="931"/>
      <c r="N823" s="931"/>
      <c r="O823" s="932"/>
      <c r="Q823" s="9" t="s">
        <v>716</v>
      </c>
      <c r="R823" s="20"/>
      <c r="S823" s="10"/>
      <c r="T823" s="20"/>
      <c r="U823" s="20"/>
      <c r="V823" s="20"/>
      <c r="W823" s="20"/>
      <c r="X823" s="20"/>
      <c r="Y823" s="20"/>
      <c r="Z823" s="20"/>
      <c r="AA823" s="20"/>
      <c r="AB823" s="20"/>
      <c r="AC823" s="20"/>
      <c r="AD823" s="20"/>
      <c r="AE823" s="20"/>
      <c r="AF823" s="20"/>
      <c r="AG823" s="20"/>
      <c r="AH823" s="20"/>
      <c r="AI823" s="21"/>
    </row>
    <row r="824" spans="1:37" ht="16.5" customHeight="1" x14ac:dyDescent="0.2">
      <c r="A824" s="37">
        <v>3</v>
      </c>
      <c r="B824" s="54" t="s">
        <v>1753</v>
      </c>
      <c r="C824" s="431">
        <v>34</v>
      </c>
      <c r="D824" s="431">
        <v>20</v>
      </c>
      <c r="E824" s="431">
        <v>5</v>
      </c>
      <c r="F824" s="431">
        <v>9</v>
      </c>
      <c r="G824" s="431">
        <v>60</v>
      </c>
      <c r="H824" s="431">
        <v>45</v>
      </c>
      <c r="I824" s="433">
        <v>45</v>
      </c>
      <c r="J824" s="435">
        <f t="shared" si="88"/>
        <v>34</v>
      </c>
      <c r="K824" s="435">
        <f t="shared" si="89"/>
        <v>45</v>
      </c>
      <c r="L824" s="930"/>
      <c r="M824" s="931"/>
      <c r="N824" s="931"/>
      <c r="O824" s="932"/>
      <c r="Q824" s="9" t="s">
        <v>1404</v>
      </c>
      <c r="R824" s="20"/>
      <c r="S824" s="20"/>
      <c r="T824" s="10"/>
      <c r="U824" s="20"/>
      <c r="V824" s="20"/>
      <c r="W824" s="20"/>
      <c r="X824" s="20"/>
      <c r="Y824" s="20"/>
      <c r="Z824" s="20"/>
      <c r="AA824" s="20"/>
      <c r="AB824" s="20"/>
      <c r="AC824" s="20"/>
      <c r="AD824" s="20"/>
      <c r="AE824" s="20"/>
      <c r="AF824" s="20"/>
      <c r="AG824" s="20"/>
      <c r="AH824" s="20"/>
      <c r="AI824" s="21"/>
    </row>
    <row r="825" spans="1:37" ht="16.5" customHeight="1" x14ac:dyDescent="0.2">
      <c r="A825" s="37">
        <v>4</v>
      </c>
      <c r="B825" s="54" t="s">
        <v>1002</v>
      </c>
      <c r="C825" s="431">
        <v>34</v>
      </c>
      <c r="D825" s="431">
        <v>18</v>
      </c>
      <c r="E825" s="431">
        <v>7</v>
      </c>
      <c r="F825" s="431">
        <v>9</v>
      </c>
      <c r="G825" s="431">
        <v>54</v>
      </c>
      <c r="H825" s="431">
        <v>41</v>
      </c>
      <c r="I825" s="433">
        <v>43</v>
      </c>
      <c r="J825" s="435">
        <f t="shared" si="88"/>
        <v>34</v>
      </c>
      <c r="K825" s="435">
        <f t="shared" si="89"/>
        <v>43</v>
      </c>
      <c r="L825" s="930"/>
      <c r="M825" s="931"/>
      <c r="N825" s="931"/>
      <c r="O825" s="932"/>
      <c r="Q825" s="9" t="s">
        <v>901</v>
      </c>
      <c r="R825" s="20"/>
      <c r="S825" s="20"/>
      <c r="T825" s="11"/>
      <c r="U825" s="10"/>
      <c r="V825" s="20"/>
      <c r="W825" s="20"/>
      <c r="X825" s="20"/>
      <c r="Y825" s="20"/>
      <c r="Z825" s="20"/>
      <c r="AA825" s="20"/>
      <c r="AB825" s="20"/>
      <c r="AC825" s="20"/>
      <c r="AD825" s="20"/>
      <c r="AE825" s="20"/>
      <c r="AF825" s="20"/>
      <c r="AG825" s="20"/>
      <c r="AH825" s="20"/>
      <c r="AI825" s="21"/>
    </row>
    <row r="826" spans="1:37" ht="16.5" customHeight="1" x14ac:dyDescent="0.2">
      <c r="A826" s="37">
        <v>5</v>
      </c>
      <c r="B826" s="54" t="s">
        <v>534</v>
      </c>
      <c r="C826" s="431">
        <v>34</v>
      </c>
      <c r="D826" s="431">
        <v>19</v>
      </c>
      <c r="E826" s="431">
        <v>4</v>
      </c>
      <c r="F826" s="431">
        <v>11</v>
      </c>
      <c r="G826" s="431">
        <v>63</v>
      </c>
      <c r="H826" s="431">
        <v>44</v>
      </c>
      <c r="I826" s="433">
        <v>42</v>
      </c>
      <c r="J826" s="435">
        <f t="shared" si="88"/>
        <v>34</v>
      </c>
      <c r="K826" s="435">
        <f t="shared" si="89"/>
        <v>42</v>
      </c>
      <c r="L826" s="930"/>
      <c r="M826" s="931"/>
      <c r="N826" s="931"/>
      <c r="O826" s="932"/>
      <c r="Q826" s="9" t="s">
        <v>564</v>
      </c>
      <c r="R826" s="20"/>
      <c r="S826" s="20"/>
      <c r="T826" s="20"/>
      <c r="U826" s="20"/>
      <c r="V826" s="10"/>
      <c r="W826" s="20"/>
      <c r="X826" s="20"/>
      <c r="Y826" s="20"/>
      <c r="Z826" s="20"/>
      <c r="AA826" s="20"/>
      <c r="AB826" s="20"/>
      <c r="AC826" s="20"/>
      <c r="AD826" s="20"/>
      <c r="AE826" s="20"/>
      <c r="AF826" s="20"/>
      <c r="AG826" s="20"/>
      <c r="AH826" s="20"/>
      <c r="AI826" s="21" t="s">
        <v>532</v>
      </c>
    </row>
    <row r="827" spans="1:37" ht="16.5" customHeight="1" x14ac:dyDescent="0.2">
      <c r="A827" s="37">
        <v>6</v>
      </c>
      <c r="B827" s="54" t="s">
        <v>854</v>
      </c>
      <c r="C827" s="431">
        <v>34</v>
      </c>
      <c r="D827" s="431">
        <v>18</v>
      </c>
      <c r="E827" s="431">
        <v>5</v>
      </c>
      <c r="F827" s="431">
        <v>11</v>
      </c>
      <c r="G827" s="431">
        <v>54</v>
      </c>
      <c r="H827" s="431">
        <v>45</v>
      </c>
      <c r="I827" s="433">
        <v>41</v>
      </c>
      <c r="J827" s="435">
        <f t="shared" si="88"/>
        <v>34</v>
      </c>
      <c r="K827" s="435">
        <f t="shared" si="89"/>
        <v>41</v>
      </c>
      <c r="L827" s="930"/>
      <c r="M827" s="931"/>
      <c r="N827" s="931"/>
      <c r="O827" s="932"/>
      <c r="Q827" s="9" t="s">
        <v>1004</v>
      </c>
      <c r="R827" s="20"/>
      <c r="S827" s="20"/>
      <c r="T827" s="20"/>
      <c r="U827" s="20"/>
      <c r="V827" s="20"/>
      <c r="W827" s="10"/>
      <c r="X827" s="20"/>
      <c r="Y827" s="20"/>
      <c r="Z827" s="20"/>
      <c r="AA827" s="20"/>
      <c r="AB827" s="20"/>
      <c r="AC827" s="20"/>
      <c r="AD827" s="20"/>
      <c r="AE827" s="20"/>
      <c r="AF827" s="20"/>
      <c r="AG827" s="20"/>
      <c r="AH827" s="20"/>
      <c r="AI827" s="21"/>
    </row>
    <row r="828" spans="1:37" ht="16.5" customHeight="1" x14ac:dyDescent="0.2">
      <c r="A828" s="37">
        <v>7</v>
      </c>
      <c r="B828" s="54" t="s">
        <v>89</v>
      </c>
      <c r="C828" s="431">
        <v>34</v>
      </c>
      <c r="D828" s="431">
        <v>17</v>
      </c>
      <c r="E828" s="431">
        <v>6</v>
      </c>
      <c r="F828" s="431">
        <v>11</v>
      </c>
      <c r="G828" s="431">
        <v>53</v>
      </c>
      <c r="H828" s="431">
        <v>38</v>
      </c>
      <c r="I828" s="433">
        <v>40</v>
      </c>
      <c r="J828" s="435">
        <f t="shared" si="88"/>
        <v>34</v>
      </c>
      <c r="K828" s="435">
        <f t="shared" si="89"/>
        <v>40</v>
      </c>
      <c r="L828" s="930"/>
      <c r="M828" s="931"/>
      <c r="N828" s="931"/>
      <c r="O828" s="932"/>
      <c r="Q828" s="9" t="s">
        <v>1772</v>
      </c>
      <c r="R828" s="20"/>
      <c r="S828" s="20"/>
      <c r="T828" s="20"/>
      <c r="U828" s="20"/>
      <c r="V828" s="20"/>
      <c r="W828" s="20"/>
      <c r="X828" s="10"/>
      <c r="Y828" s="20"/>
      <c r="Z828" s="20"/>
      <c r="AA828" s="20"/>
      <c r="AB828" s="20"/>
      <c r="AC828" s="20"/>
      <c r="AD828" s="20"/>
      <c r="AE828" s="20"/>
      <c r="AF828" s="20"/>
      <c r="AG828" s="20"/>
      <c r="AH828" s="20"/>
      <c r="AI828" s="21"/>
    </row>
    <row r="829" spans="1:37" ht="16.5" customHeight="1" x14ac:dyDescent="0.2">
      <c r="A829" s="37">
        <v>8</v>
      </c>
      <c r="B829" s="54" t="s">
        <v>128</v>
      </c>
      <c r="C829" s="431">
        <v>34</v>
      </c>
      <c r="D829" s="431">
        <v>15</v>
      </c>
      <c r="E829" s="431">
        <v>9</v>
      </c>
      <c r="F829" s="431">
        <v>10</v>
      </c>
      <c r="G829" s="431">
        <v>38</v>
      </c>
      <c r="H829" s="431">
        <v>47</v>
      </c>
      <c r="I829" s="433">
        <v>39</v>
      </c>
      <c r="J829" s="435">
        <f t="shared" si="88"/>
        <v>34</v>
      </c>
      <c r="K829" s="435">
        <f t="shared" si="89"/>
        <v>39</v>
      </c>
      <c r="L829" s="930"/>
      <c r="M829" s="931"/>
      <c r="N829" s="931"/>
      <c r="O829" s="932"/>
      <c r="Q829" s="9" t="s">
        <v>848</v>
      </c>
      <c r="R829" s="20"/>
      <c r="S829" s="20"/>
      <c r="T829" s="20"/>
      <c r="U829" s="20"/>
      <c r="V829" s="20"/>
      <c r="W829" s="20"/>
      <c r="X829" s="11"/>
      <c r="Y829" s="10"/>
      <c r="Z829" s="20"/>
      <c r="AA829" s="20"/>
      <c r="AB829" s="20"/>
      <c r="AC829" s="20"/>
      <c r="AD829" s="20"/>
      <c r="AE829" s="20"/>
      <c r="AF829" s="20"/>
      <c r="AG829" s="20"/>
      <c r="AH829" s="20"/>
      <c r="AI829" s="21"/>
    </row>
    <row r="830" spans="1:37" ht="16.5" customHeight="1" x14ac:dyDescent="0.2">
      <c r="A830" s="37">
        <v>9</v>
      </c>
      <c r="B830" s="54" t="s">
        <v>674</v>
      </c>
      <c r="C830" s="431">
        <v>34</v>
      </c>
      <c r="D830" s="431">
        <v>15</v>
      </c>
      <c r="E830" s="431">
        <v>5</v>
      </c>
      <c r="F830" s="431">
        <v>14</v>
      </c>
      <c r="G830" s="431">
        <v>67</v>
      </c>
      <c r="H830" s="431">
        <v>71</v>
      </c>
      <c r="I830" s="433">
        <v>35</v>
      </c>
      <c r="J830" s="435">
        <f t="shared" si="88"/>
        <v>34</v>
      </c>
      <c r="K830" s="435">
        <f t="shared" si="89"/>
        <v>35</v>
      </c>
      <c r="L830" s="930"/>
      <c r="M830" s="931"/>
      <c r="N830" s="931"/>
      <c r="O830" s="932"/>
      <c r="Q830" s="9" t="s">
        <v>322</v>
      </c>
      <c r="R830" s="20"/>
      <c r="S830" s="20"/>
      <c r="T830" s="20"/>
      <c r="U830" s="20"/>
      <c r="V830" s="20"/>
      <c r="W830" s="20"/>
      <c r="X830" s="20"/>
      <c r="Y830" s="20"/>
      <c r="Z830" s="10"/>
      <c r="AA830" s="20"/>
      <c r="AB830" s="20"/>
      <c r="AC830" s="20"/>
      <c r="AD830" s="20"/>
      <c r="AE830" s="20"/>
      <c r="AF830" s="20"/>
      <c r="AG830" s="20"/>
      <c r="AH830" s="20"/>
      <c r="AI830" s="21"/>
    </row>
    <row r="831" spans="1:37" ht="16.5" customHeight="1" x14ac:dyDescent="0.2">
      <c r="A831" s="37">
        <v>10</v>
      </c>
      <c r="B831" s="54" t="s">
        <v>586</v>
      </c>
      <c r="C831" s="431">
        <v>34</v>
      </c>
      <c r="D831" s="431">
        <v>13</v>
      </c>
      <c r="E831" s="431">
        <v>7</v>
      </c>
      <c r="F831" s="431">
        <v>14</v>
      </c>
      <c r="G831" s="431">
        <v>58</v>
      </c>
      <c r="H831" s="431">
        <v>64</v>
      </c>
      <c r="I831" s="433">
        <v>33</v>
      </c>
      <c r="J831" s="435">
        <f t="shared" si="88"/>
        <v>34</v>
      </c>
      <c r="K831" s="435">
        <f t="shared" si="89"/>
        <v>33</v>
      </c>
      <c r="L831" s="930"/>
      <c r="M831" s="931"/>
      <c r="N831" s="931"/>
      <c r="O831" s="932"/>
      <c r="Q831" s="9" t="s">
        <v>584</v>
      </c>
      <c r="R831" s="20"/>
      <c r="S831" s="20"/>
      <c r="T831" s="20"/>
      <c r="U831" s="20"/>
      <c r="V831" s="20"/>
      <c r="W831" s="20"/>
      <c r="X831" s="20"/>
      <c r="Y831" s="20"/>
      <c r="Z831" s="20"/>
      <c r="AA831" s="10"/>
      <c r="AB831" s="20"/>
      <c r="AC831" s="20"/>
      <c r="AD831" s="20"/>
      <c r="AE831" s="20"/>
      <c r="AF831" s="20"/>
      <c r="AG831" s="20" t="s">
        <v>532</v>
      </c>
      <c r="AH831" s="20"/>
      <c r="AI831" s="21"/>
    </row>
    <row r="832" spans="1:37" ht="16.5" customHeight="1" x14ac:dyDescent="0.2">
      <c r="A832" s="37">
        <v>11</v>
      </c>
      <c r="B832" s="54" t="s">
        <v>1633</v>
      </c>
      <c r="C832" s="431">
        <v>34</v>
      </c>
      <c r="D832" s="431">
        <v>12</v>
      </c>
      <c r="E832" s="431">
        <v>7</v>
      </c>
      <c r="F832" s="431">
        <v>15</v>
      </c>
      <c r="G832" s="431">
        <v>46</v>
      </c>
      <c r="H832" s="431">
        <v>44</v>
      </c>
      <c r="I832" s="433">
        <v>31</v>
      </c>
      <c r="J832" s="435">
        <f t="shared" si="88"/>
        <v>34</v>
      </c>
      <c r="K832" s="435">
        <f t="shared" si="89"/>
        <v>31</v>
      </c>
      <c r="L832" s="930"/>
      <c r="M832" s="931"/>
      <c r="N832" s="931"/>
      <c r="O832" s="932"/>
      <c r="Q832" s="9" t="s">
        <v>229</v>
      </c>
      <c r="R832" s="20"/>
      <c r="S832" s="20"/>
      <c r="T832" s="20"/>
      <c r="U832" s="20"/>
      <c r="V832" s="20"/>
      <c r="W832" s="20"/>
      <c r="X832" s="20"/>
      <c r="Y832" s="20"/>
      <c r="Z832" s="20"/>
      <c r="AA832" s="20"/>
      <c r="AB832" s="10"/>
      <c r="AC832" s="20"/>
      <c r="AD832" s="20"/>
      <c r="AE832" s="20"/>
      <c r="AF832" s="20"/>
      <c r="AG832" s="20"/>
      <c r="AH832" s="20"/>
      <c r="AI832" s="21"/>
    </row>
    <row r="833" spans="1:35" ht="16.5" customHeight="1" x14ac:dyDescent="0.2">
      <c r="A833" s="37">
        <v>12</v>
      </c>
      <c r="B833" s="54" t="s">
        <v>1405</v>
      </c>
      <c r="C833" s="431">
        <v>34</v>
      </c>
      <c r="D833" s="431">
        <v>10</v>
      </c>
      <c r="E833" s="431">
        <v>9</v>
      </c>
      <c r="F833" s="431">
        <v>15</v>
      </c>
      <c r="G833" s="431">
        <v>50</v>
      </c>
      <c r="H833" s="431">
        <v>53</v>
      </c>
      <c r="I833" s="433">
        <v>29</v>
      </c>
      <c r="J833" s="435">
        <f t="shared" si="88"/>
        <v>34</v>
      </c>
      <c r="K833" s="435">
        <f t="shared" si="89"/>
        <v>29</v>
      </c>
      <c r="L833" s="930"/>
      <c r="M833" s="931"/>
      <c r="N833" s="931"/>
      <c r="O833" s="932"/>
      <c r="Q833" s="9" t="s">
        <v>1774</v>
      </c>
      <c r="R833" s="20"/>
      <c r="S833" s="20"/>
      <c r="T833" s="20"/>
      <c r="U833" s="20"/>
      <c r="V833" s="20"/>
      <c r="W833" s="20"/>
      <c r="X833" s="20"/>
      <c r="Y833" s="20"/>
      <c r="Z833" s="20"/>
      <c r="AA833" s="20"/>
      <c r="AB833" s="11"/>
      <c r="AC833" s="10"/>
      <c r="AD833" s="20"/>
      <c r="AE833" s="20"/>
      <c r="AF833" s="20"/>
      <c r="AG833" s="20"/>
      <c r="AH833" s="20"/>
      <c r="AI833" s="21"/>
    </row>
    <row r="834" spans="1:35" ht="16.5" customHeight="1" x14ac:dyDescent="0.2">
      <c r="A834" s="37">
        <v>13</v>
      </c>
      <c r="B834" s="54" t="s">
        <v>214</v>
      </c>
      <c r="C834" s="431">
        <v>34</v>
      </c>
      <c r="D834" s="431">
        <v>10</v>
      </c>
      <c r="E834" s="431">
        <v>7</v>
      </c>
      <c r="F834" s="431">
        <v>17</v>
      </c>
      <c r="G834" s="431">
        <v>38</v>
      </c>
      <c r="H834" s="431">
        <v>62</v>
      </c>
      <c r="I834" s="433">
        <v>27</v>
      </c>
      <c r="J834" s="435">
        <f t="shared" si="88"/>
        <v>34</v>
      </c>
      <c r="K834" s="435">
        <f t="shared" si="89"/>
        <v>27</v>
      </c>
      <c r="L834" s="930"/>
      <c r="M834" s="931"/>
      <c r="N834" s="931"/>
      <c r="O834" s="932"/>
      <c r="Q834" s="9" t="s">
        <v>517</v>
      </c>
      <c r="R834" s="20"/>
      <c r="S834" s="20"/>
      <c r="T834" s="20"/>
      <c r="U834" s="20"/>
      <c r="V834" s="20"/>
      <c r="W834" s="20"/>
      <c r="X834" s="20"/>
      <c r="Y834" s="20"/>
      <c r="Z834" s="20"/>
      <c r="AA834" s="20"/>
      <c r="AB834" s="20"/>
      <c r="AC834" s="20"/>
      <c r="AD834" s="10"/>
      <c r="AE834" s="20"/>
      <c r="AF834" s="20"/>
      <c r="AG834" s="20"/>
      <c r="AH834" s="20"/>
      <c r="AI834" s="21"/>
    </row>
    <row r="835" spans="1:35" ht="16.5" customHeight="1" x14ac:dyDescent="0.2">
      <c r="A835" s="37" t="s">
        <v>1843</v>
      </c>
      <c r="B835" s="54" t="s">
        <v>90</v>
      </c>
      <c r="C835" s="431">
        <v>34</v>
      </c>
      <c r="D835" s="431">
        <v>10</v>
      </c>
      <c r="E835" s="431">
        <v>8</v>
      </c>
      <c r="F835" s="431">
        <v>16</v>
      </c>
      <c r="G835" s="431">
        <v>45</v>
      </c>
      <c r="H835" s="431">
        <v>55</v>
      </c>
      <c r="I835" s="433">
        <v>28</v>
      </c>
      <c r="J835" s="435">
        <f t="shared" si="88"/>
        <v>34</v>
      </c>
      <c r="K835" s="435">
        <f t="shared" si="89"/>
        <v>28</v>
      </c>
      <c r="L835" s="930"/>
      <c r="M835" s="931"/>
      <c r="N835" s="931"/>
      <c r="O835" s="932"/>
      <c r="Q835" s="9" t="s">
        <v>591</v>
      </c>
      <c r="R835" s="20"/>
      <c r="S835" s="20"/>
      <c r="T835" s="20"/>
      <c r="U835" s="20"/>
      <c r="V835" s="20"/>
      <c r="W835" s="20"/>
      <c r="X835" s="20"/>
      <c r="Y835" s="20"/>
      <c r="Z835" s="20"/>
      <c r="AA835" s="20"/>
      <c r="AB835" s="20"/>
      <c r="AC835" s="20"/>
      <c r="AD835" s="20"/>
      <c r="AE835" s="10"/>
      <c r="AF835" s="20"/>
      <c r="AG835" s="20"/>
      <c r="AH835" s="20"/>
      <c r="AI835" s="21"/>
    </row>
    <row r="836" spans="1:35" ht="16.5" customHeight="1" x14ac:dyDescent="0.2">
      <c r="A836" s="37" t="s">
        <v>1843</v>
      </c>
      <c r="B836" s="54" t="s">
        <v>1844</v>
      </c>
      <c r="C836" s="431">
        <v>34</v>
      </c>
      <c r="D836" s="431">
        <v>11</v>
      </c>
      <c r="E836" s="431">
        <v>5</v>
      </c>
      <c r="F836" s="431">
        <v>18</v>
      </c>
      <c r="G836" s="431">
        <v>37</v>
      </c>
      <c r="H836" s="431">
        <v>42</v>
      </c>
      <c r="I836" s="433">
        <v>27</v>
      </c>
      <c r="J836" s="435">
        <f t="shared" si="88"/>
        <v>34</v>
      </c>
      <c r="K836" s="435">
        <f t="shared" si="89"/>
        <v>27</v>
      </c>
      <c r="L836" s="930"/>
      <c r="M836" s="931"/>
      <c r="N836" s="931"/>
      <c r="O836" s="932"/>
      <c r="Q836" s="9" t="s">
        <v>863</v>
      </c>
      <c r="R836" s="20"/>
      <c r="S836" s="20"/>
      <c r="T836" s="20"/>
      <c r="U836" s="20"/>
      <c r="V836" s="20"/>
      <c r="W836" s="20"/>
      <c r="X836" s="20"/>
      <c r="Y836" s="20"/>
      <c r="Z836" s="20"/>
      <c r="AA836" s="20"/>
      <c r="AB836" s="20"/>
      <c r="AC836" s="20"/>
      <c r="AD836" s="20"/>
      <c r="AE836" s="11"/>
      <c r="AF836" s="10"/>
      <c r="AG836" s="20"/>
      <c r="AH836" s="11"/>
      <c r="AI836" s="21"/>
    </row>
    <row r="837" spans="1:35" ht="16.5" customHeight="1" x14ac:dyDescent="0.2">
      <c r="A837" s="37">
        <v>16</v>
      </c>
      <c r="B837" s="54" t="s">
        <v>93</v>
      </c>
      <c r="C837" s="431">
        <v>34</v>
      </c>
      <c r="D837" s="431">
        <v>7</v>
      </c>
      <c r="E837" s="431">
        <v>7</v>
      </c>
      <c r="F837" s="431">
        <v>20</v>
      </c>
      <c r="G837" s="431">
        <v>27</v>
      </c>
      <c r="H837" s="431">
        <v>54</v>
      </c>
      <c r="I837" s="433">
        <v>21</v>
      </c>
      <c r="J837" s="435">
        <f t="shared" si="88"/>
        <v>34</v>
      </c>
      <c r="K837" s="435">
        <f t="shared" si="89"/>
        <v>21</v>
      </c>
      <c r="L837" s="930"/>
      <c r="M837" s="931"/>
      <c r="N837" s="931"/>
      <c r="O837" s="932"/>
      <c r="Q837" s="9" t="s">
        <v>1853</v>
      </c>
      <c r="R837" s="20"/>
      <c r="S837" s="20"/>
      <c r="T837" s="20"/>
      <c r="U837" s="20"/>
      <c r="V837" s="20"/>
      <c r="W837" s="20"/>
      <c r="X837" s="20"/>
      <c r="Y837" s="20"/>
      <c r="Z837" s="20"/>
      <c r="AA837" s="20"/>
      <c r="AB837" s="20"/>
      <c r="AC837" s="20"/>
      <c r="AD837" s="20"/>
      <c r="AE837" s="11"/>
      <c r="AF837" s="20"/>
      <c r="AG837" s="10"/>
      <c r="AH837" s="20"/>
      <c r="AI837" s="12"/>
    </row>
    <row r="838" spans="1:35" ht="16.5" customHeight="1" x14ac:dyDescent="0.2">
      <c r="A838" s="37">
        <v>17</v>
      </c>
      <c r="B838" s="54" t="s">
        <v>1854</v>
      </c>
      <c r="C838" s="431">
        <v>34</v>
      </c>
      <c r="D838" s="431">
        <v>6</v>
      </c>
      <c r="E838" s="431">
        <v>8</v>
      </c>
      <c r="F838" s="431">
        <v>20</v>
      </c>
      <c r="G838" s="431">
        <v>30</v>
      </c>
      <c r="H838" s="431">
        <v>60</v>
      </c>
      <c r="I838" s="433">
        <v>20</v>
      </c>
      <c r="J838" s="435">
        <f t="shared" ref="J838:J878" si="92">D838+E838+F838</f>
        <v>34</v>
      </c>
      <c r="K838" s="435">
        <f t="shared" ref="K838:K878" si="93">D838*2+E838</f>
        <v>20</v>
      </c>
      <c r="L838" s="930"/>
      <c r="M838" s="931"/>
      <c r="N838" s="931"/>
      <c r="O838" s="932"/>
      <c r="Q838" s="9" t="s">
        <v>177</v>
      </c>
      <c r="R838" s="20"/>
      <c r="S838" s="20"/>
      <c r="T838" s="20"/>
      <c r="U838" s="20"/>
      <c r="V838" s="20"/>
      <c r="W838" s="20"/>
      <c r="X838" s="20"/>
      <c r="Y838" s="20"/>
      <c r="Z838" s="20"/>
      <c r="AA838" s="20"/>
      <c r="AB838" s="20"/>
      <c r="AC838" s="20"/>
      <c r="AD838" s="20"/>
      <c r="AE838" s="20"/>
      <c r="AF838" s="20"/>
      <c r="AG838" s="11"/>
      <c r="AH838" s="10"/>
      <c r="AI838" s="12"/>
    </row>
    <row r="839" spans="1:35" ht="16.5" customHeight="1" thickBot="1" x14ac:dyDescent="0.25">
      <c r="A839" s="40">
        <v>18</v>
      </c>
      <c r="B839" s="55" t="s">
        <v>92</v>
      </c>
      <c r="C839" s="432">
        <v>34</v>
      </c>
      <c r="D839" s="432">
        <v>6</v>
      </c>
      <c r="E839" s="432">
        <v>4</v>
      </c>
      <c r="F839" s="432">
        <v>24</v>
      </c>
      <c r="G839" s="432">
        <v>32</v>
      </c>
      <c r="H839" s="432">
        <v>73</v>
      </c>
      <c r="I839" s="434">
        <v>16</v>
      </c>
      <c r="J839" s="435">
        <f t="shared" si="92"/>
        <v>34</v>
      </c>
      <c r="K839" s="435">
        <f t="shared" si="93"/>
        <v>16</v>
      </c>
      <c r="L839" s="933"/>
      <c r="M839" s="934"/>
      <c r="N839" s="934"/>
      <c r="O839" s="935"/>
      <c r="Q839" s="13" t="s">
        <v>1751</v>
      </c>
      <c r="R839" s="23"/>
      <c r="S839" s="23"/>
      <c r="T839" s="23"/>
      <c r="U839" s="23"/>
      <c r="V839" s="23"/>
      <c r="W839" s="23"/>
      <c r="X839" s="23"/>
      <c r="Y839" s="23"/>
      <c r="Z839" s="23"/>
      <c r="AA839" s="23"/>
      <c r="AB839" s="23"/>
      <c r="AC839" s="23"/>
      <c r="AD839" s="23"/>
      <c r="AE839" s="23"/>
      <c r="AF839" s="23"/>
      <c r="AG839" s="14"/>
      <c r="AH839" s="23"/>
      <c r="AI839" s="15"/>
    </row>
    <row r="840" spans="1:35" ht="16.5" customHeight="1" x14ac:dyDescent="0.2">
      <c r="C840" s="435">
        <f t="shared" ref="C840:I840" si="94">SUM(C822:C839)</f>
        <v>612</v>
      </c>
      <c r="D840" s="435">
        <f t="shared" si="94"/>
        <v>248</v>
      </c>
      <c r="E840" s="435">
        <f t="shared" si="94"/>
        <v>116</v>
      </c>
      <c r="F840" s="435">
        <f t="shared" si="94"/>
        <v>248</v>
      </c>
      <c r="G840" s="435">
        <f t="shared" si="94"/>
        <v>888</v>
      </c>
      <c r="H840" s="435">
        <f t="shared" si="94"/>
        <v>898</v>
      </c>
      <c r="I840" s="435">
        <f t="shared" si="94"/>
        <v>612</v>
      </c>
      <c r="J840" s="435">
        <f t="shared" si="92"/>
        <v>612</v>
      </c>
      <c r="K840" s="435">
        <f t="shared" si="93"/>
        <v>612</v>
      </c>
    </row>
    <row r="841" spans="1:35" ht="16.5" customHeight="1" thickBot="1" x14ac:dyDescent="0.25"/>
    <row r="842" spans="1:35" ht="16.5" customHeight="1" thickBot="1" x14ac:dyDescent="0.25">
      <c r="A842" s="983" t="s">
        <v>665</v>
      </c>
      <c r="B842" s="984"/>
      <c r="C842" s="984"/>
      <c r="D842" s="984"/>
      <c r="E842" s="984"/>
      <c r="F842" s="985"/>
      <c r="G842" s="980" t="s">
        <v>197</v>
      </c>
      <c r="H842" s="981"/>
      <c r="I842" s="982"/>
      <c r="L842" s="1216" t="s">
        <v>588</v>
      </c>
      <c r="M842" s="1217"/>
      <c r="N842" s="1217"/>
      <c r="O842" s="1218"/>
    </row>
    <row r="843" spans="1:35" ht="16.5" customHeight="1" thickBot="1" x14ac:dyDescent="0.25">
      <c r="A843" s="30" t="s">
        <v>496</v>
      </c>
      <c r="B843" s="85" t="s">
        <v>497</v>
      </c>
      <c r="C843" s="31" t="s">
        <v>498</v>
      </c>
      <c r="D843" s="31" t="s">
        <v>499</v>
      </c>
      <c r="E843" s="31" t="s">
        <v>500</v>
      </c>
      <c r="F843" s="31" t="s">
        <v>501</v>
      </c>
      <c r="G843" s="32" t="s">
        <v>502</v>
      </c>
      <c r="H843" s="32" t="s">
        <v>503</v>
      </c>
      <c r="I843" s="33" t="s">
        <v>504</v>
      </c>
      <c r="L843" s="1219"/>
      <c r="M843" s="1220"/>
      <c r="N843" s="1220"/>
      <c r="O843" s="1221"/>
      <c r="Q843" s="24" t="s">
        <v>199</v>
      </c>
      <c r="R843" s="7" t="s">
        <v>1590</v>
      </c>
      <c r="S843" s="7" t="s">
        <v>564</v>
      </c>
      <c r="T843" s="7" t="s">
        <v>500</v>
      </c>
      <c r="U843" s="7" t="s">
        <v>1631</v>
      </c>
      <c r="V843" s="7" t="s">
        <v>862</v>
      </c>
      <c r="W843" s="7" t="s">
        <v>501</v>
      </c>
      <c r="X843" s="7" t="s">
        <v>635</v>
      </c>
      <c r="Y843" s="7" t="s">
        <v>1688</v>
      </c>
      <c r="Z843" s="7" t="s">
        <v>672</v>
      </c>
      <c r="AA843" s="8" t="s">
        <v>593</v>
      </c>
    </row>
    <row r="844" spans="1:35" ht="16.5" customHeight="1" x14ac:dyDescent="0.2">
      <c r="A844" s="34">
        <v>1</v>
      </c>
      <c r="B844" s="53" t="s">
        <v>215</v>
      </c>
      <c r="C844" s="46">
        <v>18</v>
      </c>
      <c r="D844" s="46">
        <v>15</v>
      </c>
      <c r="E844" s="46">
        <v>2</v>
      </c>
      <c r="F844" s="46">
        <v>1</v>
      </c>
      <c r="G844" s="46">
        <v>70</v>
      </c>
      <c r="H844" s="46">
        <v>9</v>
      </c>
      <c r="I844" s="436">
        <v>32</v>
      </c>
      <c r="J844" s="435">
        <f t="shared" si="92"/>
        <v>18</v>
      </c>
      <c r="K844" s="435">
        <f t="shared" si="93"/>
        <v>32</v>
      </c>
      <c r="L844" s="927" t="s">
        <v>54</v>
      </c>
      <c r="M844" s="928"/>
      <c r="N844" s="928"/>
      <c r="O844" s="929"/>
      <c r="Q844" s="9" t="s">
        <v>1590</v>
      </c>
      <c r="R844" s="10"/>
      <c r="S844" s="20"/>
      <c r="T844" s="20"/>
      <c r="U844" s="20"/>
      <c r="V844" s="20"/>
      <c r="W844" s="20"/>
      <c r="X844" s="20"/>
      <c r="Y844" s="20"/>
      <c r="Z844" s="20"/>
      <c r="AA844" s="21"/>
    </row>
    <row r="845" spans="1:35" ht="16.5" customHeight="1" x14ac:dyDescent="0.2">
      <c r="A845" s="37">
        <v>2</v>
      </c>
      <c r="B845" s="54" t="s">
        <v>36</v>
      </c>
      <c r="C845" s="431">
        <v>18</v>
      </c>
      <c r="D845" s="431">
        <v>13</v>
      </c>
      <c r="E845" s="431">
        <v>5</v>
      </c>
      <c r="F845" s="431">
        <v>0</v>
      </c>
      <c r="G845" s="431">
        <v>30</v>
      </c>
      <c r="H845" s="431">
        <v>16</v>
      </c>
      <c r="I845" s="433">
        <v>31</v>
      </c>
      <c r="J845" s="435">
        <f t="shared" si="92"/>
        <v>18</v>
      </c>
      <c r="K845" s="435">
        <f t="shared" si="93"/>
        <v>31</v>
      </c>
      <c r="L845" s="930"/>
      <c r="M845" s="931"/>
      <c r="N845" s="931"/>
      <c r="O845" s="932"/>
      <c r="Q845" s="9" t="s">
        <v>564</v>
      </c>
      <c r="R845" s="20"/>
      <c r="S845" s="10"/>
      <c r="T845" s="20"/>
      <c r="U845" s="20"/>
      <c r="V845" s="20"/>
      <c r="W845" s="20"/>
      <c r="X845" s="20"/>
      <c r="Y845" s="20" t="s">
        <v>532</v>
      </c>
      <c r="Z845" s="20"/>
      <c r="AA845" s="21"/>
    </row>
    <row r="846" spans="1:35" ht="16.5" customHeight="1" x14ac:dyDescent="0.2">
      <c r="A846" s="37">
        <v>3</v>
      </c>
      <c r="B846" s="54" t="s">
        <v>2498</v>
      </c>
      <c r="C846" s="431">
        <v>18</v>
      </c>
      <c r="D846" s="431">
        <v>13</v>
      </c>
      <c r="E846" s="431">
        <v>1</v>
      </c>
      <c r="F846" s="431">
        <v>4</v>
      </c>
      <c r="G846" s="431">
        <v>46</v>
      </c>
      <c r="H846" s="431">
        <v>8</v>
      </c>
      <c r="I846" s="433">
        <v>27</v>
      </c>
      <c r="J846" s="435">
        <f t="shared" si="92"/>
        <v>18</v>
      </c>
      <c r="K846" s="435">
        <f t="shared" si="93"/>
        <v>27</v>
      </c>
      <c r="L846" s="930"/>
      <c r="M846" s="931"/>
      <c r="N846" s="931"/>
      <c r="O846" s="932"/>
      <c r="Q846" s="9" t="s">
        <v>500</v>
      </c>
      <c r="R846" s="20"/>
      <c r="S846" s="20"/>
      <c r="T846" s="10"/>
      <c r="U846" s="20"/>
      <c r="V846" s="20"/>
      <c r="W846" s="20"/>
      <c r="X846" s="20"/>
      <c r="Y846" s="20"/>
      <c r="Z846" s="20"/>
      <c r="AA846" s="21"/>
    </row>
    <row r="847" spans="1:35" ht="16.5" customHeight="1" x14ac:dyDescent="0.2">
      <c r="A847" s="37">
        <v>4</v>
      </c>
      <c r="B847" s="54" t="s">
        <v>216</v>
      </c>
      <c r="C847" s="431">
        <v>18</v>
      </c>
      <c r="D847" s="431">
        <v>11</v>
      </c>
      <c r="E847" s="431">
        <v>1</v>
      </c>
      <c r="F847" s="431">
        <v>6</v>
      </c>
      <c r="G847" s="431">
        <v>26</v>
      </c>
      <c r="H847" s="431">
        <v>24</v>
      </c>
      <c r="I847" s="433">
        <v>23</v>
      </c>
      <c r="J847" s="435">
        <f t="shared" si="92"/>
        <v>18</v>
      </c>
      <c r="K847" s="435">
        <f t="shared" si="93"/>
        <v>23</v>
      </c>
      <c r="L847" s="930"/>
      <c r="M847" s="931"/>
      <c r="N847" s="931"/>
      <c r="O847" s="932"/>
      <c r="Q847" s="9" t="s">
        <v>1631</v>
      </c>
      <c r="R847" s="20"/>
      <c r="S847" s="20"/>
      <c r="T847" s="11"/>
      <c r="U847" s="10"/>
      <c r="V847" s="20"/>
      <c r="W847" s="20"/>
      <c r="X847" s="20"/>
      <c r="Y847" s="20"/>
      <c r="Z847" s="20"/>
      <c r="AA847" s="21"/>
    </row>
    <row r="848" spans="1:35" ht="16.5" customHeight="1" x14ac:dyDescent="0.2">
      <c r="A848" s="37">
        <v>5</v>
      </c>
      <c r="B848" s="54" t="s">
        <v>1635</v>
      </c>
      <c r="C848" s="431">
        <v>18</v>
      </c>
      <c r="D848" s="431">
        <v>7</v>
      </c>
      <c r="E848" s="431">
        <v>6</v>
      </c>
      <c r="F848" s="431">
        <v>5</v>
      </c>
      <c r="G848" s="431">
        <v>23</v>
      </c>
      <c r="H848" s="431">
        <v>20</v>
      </c>
      <c r="I848" s="433">
        <v>20</v>
      </c>
      <c r="J848" s="435">
        <f t="shared" si="92"/>
        <v>18</v>
      </c>
      <c r="K848" s="435">
        <f t="shared" si="93"/>
        <v>20</v>
      </c>
      <c r="L848" s="930"/>
      <c r="M848" s="931"/>
      <c r="N848" s="931"/>
      <c r="O848" s="932"/>
      <c r="Q848" s="9" t="s">
        <v>862</v>
      </c>
      <c r="R848" s="20"/>
      <c r="S848" s="20"/>
      <c r="T848" s="20"/>
      <c r="U848" s="20"/>
      <c r="V848" s="10"/>
      <c r="W848" s="20"/>
      <c r="X848" s="20"/>
      <c r="Y848" s="20"/>
      <c r="Z848" s="20"/>
      <c r="AA848" s="21"/>
    </row>
    <row r="849" spans="1:27" ht="16.5" customHeight="1" x14ac:dyDescent="0.2">
      <c r="A849" s="37">
        <v>6</v>
      </c>
      <c r="B849" s="54" t="s">
        <v>182</v>
      </c>
      <c r="C849" s="431">
        <v>18</v>
      </c>
      <c r="D849" s="431">
        <v>5</v>
      </c>
      <c r="E849" s="431">
        <v>3</v>
      </c>
      <c r="F849" s="431">
        <v>10</v>
      </c>
      <c r="G849" s="431">
        <v>22</v>
      </c>
      <c r="H849" s="431">
        <v>39</v>
      </c>
      <c r="I849" s="433">
        <v>13</v>
      </c>
      <c r="J849" s="435">
        <f t="shared" si="92"/>
        <v>18</v>
      </c>
      <c r="K849" s="435">
        <f t="shared" si="93"/>
        <v>13</v>
      </c>
      <c r="L849" s="930"/>
      <c r="M849" s="931"/>
      <c r="N849" s="931"/>
      <c r="O849" s="932"/>
      <c r="Q849" s="9" t="s">
        <v>322</v>
      </c>
      <c r="R849" s="20"/>
      <c r="S849" s="20"/>
      <c r="T849" s="20"/>
      <c r="U849" s="20"/>
      <c r="V849" s="20"/>
      <c r="W849" s="10"/>
      <c r="X849" s="20"/>
      <c r="Y849" s="20"/>
      <c r="Z849" s="20"/>
      <c r="AA849" s="21"/>
    </row>
    <row r="850" spans="1:27" ht="16.5" customHeight="1" x14ac:dyDescent="0.2">
      <c r="A850" s="37">
        <v>7</v>
      </c>
      <c r="B850" s="54" t="s">
        <v>1852</v>
      </c>
      <c r="C850" s="431">
        <v>18</v>
      </c>
      <c r="D850" s="431">
        <v>5</v>
      </c>
      <c r="E850" s="431">
        <v>3</v>
      </c>
      <c r="F850" s="431">
        <v>10</v>
      </c>
      <c r="G850" s="431">
        <v>21</v>
      </c>
      <c r="H850" s="431">
        <v>26</v>
      </c>
      <c r="I850" s="433">
        <v>13</v>
      </c>
      <c r="J850" s="435">
        <f t="shared" si="92"/>
        <v>18</v>
      </c>
      <c r="K850" s="435">
        <f t="shared" si="93"/>
        <v>13</v>
      </c>
      <c r="L850" s="930"/>
      <c r="M850" s="931"/>
      <c r="N850" s="931"/>
      <c r="O850" s="932"/>
      <c r="Q850" s="9" t="s">
        <v>501</v>
      </c>
      <c r="R850" s="20"/>
      <c r="S850" s="20"/>
      <c r="T850" s="20"/>
      <c r="U850" s="20"/>
      <c r="V850" s="20"/>
      <c r="W850" s="11"/>
      <c r="X850" s="10"/>
      <c r="Y850" s="20"/>
      <c r="Z850" s="11"/>
      <c r="AA850" s="21"/>
    </row>
    <row r="851" spans="1:27" ht="16.5" customHeight="1" x14ac:dyDescent="0.2">
      <c r="A851" s="37">
        <v>8</v>
      </c>
      <c r="B851" s="54" t="s">
        <v>217</v>
      </c>
      <c r="C851" s="431">
        <v>18</v>
      </c>
      <c r="D851" s="431">
        <v>4</v>
      </c>
      <c r="E851" s="431">
        <v>3</v>
      </c>
      <c r="F851" s="431">
        <v>11</v>
      </c>
      <c r="G851" s="431">
        <v>21</v>
      </c>
      <c r="H851" s="431">
        <v>51</v>
      </c>
      <c r="I851" s="433">
        <v>11</v>
      </c>
      <c r="J851" s="435">
        <f t="shared" si="92"/>
        <v>18</v>
      </c>
      <c r="K851" s="435">
        <f t="shared" si="93"/>
        <v>11</v>
      </c>
      <c r="L851" s="930"/>
      <c r="M851" s="931"/>
      <c r="N851" s="931"/>
      <c r="O851" s="932"/>
      <c r="Q851" s="9" t="s">
        <v>1688</v>
      </c>
      <c r="R851" s="20"/>
      <c r="S851" s="20"/>
      <c r="T851" s="20"/>
      <c r="U851" s="20"/>
      <c r="V851" s="20"/>
      <c r="W851" s="11"/>
      <c r="X851" s="20"/>
      <c r="Y851" s="10"/>
      <c r="Z851" s="20"/>
      <c r="AA851" s="12"/>
    </row>
    <row r="852" spans="1:27" ht="16.5" customHeight="1" x14ac:dyDescent="0.2">
      <c r="A852" s="37">
        <v>9</v>
      </c>
      <c r="B852" s="54" t="s">
        <v>682</v>
      </c>
      <c r="C852" s="431">
        <v>18</v>
      </c>
      <c r="D852" s="431">
        <v>3</v>
      </c>
      <c r="E852" s="431">
        <v>3</v>
      </c>
      <c r="F852" s="431">
        <v>12</v>
      </c>
      <c r="G852" s="431">
        <v>26</v>
      </c>
      <c r="H852" s="431">
        <v>36</v>
      </c>
      <c r="I852" s="433">
        <v>9</v>
      </c>
      <c r="J852" s="435">
        <f t="shared" si="92"/>
        <v>18</v>
      </c>
      <c r="K852" s="435">
        <f t="shared" si="93"/>
        <v>9</v>
      </c>
      <c r="L852" s="930"/>
      <c r="M852" s="931"/>
      <c r="N852" s="931"/>
      <c r="O852" s="932"/>
      <c r="Q852" s="9" t="s">
        <v>672</v>
      </c>
      <c r="R852" s="20"/>
      <c r="S852" s="20"/>
      <c r="T852" s="20"/>
      <c r="U852" s="20"/>
      <c r="V852" s="20"/>
      <c r="W852" s="20"/>
      <c r="X852" s="20"/>
      <c r="Y852" s="11"/>
      <c r="Z852" s="10"/>
      <c r="AA852" s="12"/>
    </row>
    <row r="853" spans="1:27" ht="16.5" customHeight="1" thickBot="1" x14ac:dyDescent="0.25">
      <c r="A853" s="40">
        <v>10</v>
      </c>
      <c r="B853" s="55" t="s">
        <v>2126</v>
      </c>
      <c r="C853" s="432">
        <v>18</v>
      </c>
      <c r="D853" s="432">
        <v>0</v>
      </c>
      <c r="E853" s="432">
        <v>1</v>
      </c>
      <c r="F853" s="432">
        <v>17</v>
      </c>
      <c r="G853" s="432">
        <v>3</v>
      </c>
      <c r="H853" s="432">
        <v>37</v>
      </c>
      <c r="I853" s="434">
        <v>1</v>
      </c>
      <c r="J853" s="435">
        <f t="shared" si="92"/>
        <v>18</v>
      </c>
      <c r="K853" s="435">
        <f t="shared" si="93"/>
        <v>1</v>
      </c>
      <c r="L853" s="933"/>
      <c r="M853" s="934"/>
      <c r="N853" s="934"/>
      <c r="O853" s="935"/>
      <c r="Q853" s="13" t="s">
        <v>593</v>
      </c>
      <c r="R853" s="23"/>
      <c r="S853" s="23"/>
      <c r="T853" s="23"/>
      <c r="U853" s="23"/>
      <c r="V853" s="23"/>
      <c r="W853" s="23"/>
      <c r="X853" s="23"/>
      <c r="Y853" s="14"/>
      <c r="Z853" s="23"/>
      <c r="AA853" s="15"/>
    </row>
    <row r="854" spans="1:27" ht="16.5" customHeight="1" x14ac:dyDescent="0.2">
      <c r="C854" s="435">
        <v>180</v>
      </c>
      <c r="D854" s="435">
        <v>76</v>
      </c>
      <c r="E854" s="435">
        <v>28</v>
      </c>
      <c r="F854" s="435">
        <v>76</v>
      </c>
      <c r="G854" s="435">
        <v>288</v>
      </c>
      <c r="H854" s="435">
        <v>266</v>
      </c>
      <c r="I854" s="435">
        <v>180</v>
      </c>
      <c r="J854" s="435">
        <f t="shared" si="92"/>
        <v>180</v>
      </c>
      <c r="K854" s="435">
        <f t="shared" si="93"/>
        <v>180</v>
      </c>
    </row>
    <row r="855" spans="1:27" ht="16.5" customHeight="1" thickBot="1" x14ac:dyDescent="0.25"/>
    <row r="856" spans="1:27" ht="16.5" customHeight="1" thickBot="1" x14ac:dyDescent="0.25">
      <c r="A856" s="1193" t="s">
        <v>820</v>
      </c>
      <c r="B856" s="1194"/>
      <c r="C856" s="1194"/>
      <c r="D856" s="1194"/>
      <c r="E856" s="1194"/>
      <c r="F856" s="1195"/>
      <c r="G856" s="1190" t="s">
        <v>197</v>
      </c>
      <c r="H856" s="1191"/>
      <c r="I856" s="1192"/>
      <c r="L856" s="945" t="s">
        <v>495</v>
      </c>
      <c r="M856" s="946"/>
      <c r="N856" s="946"/>
      <c r="O856" s="947"/>
    </row>
    <row r="857" spans="1:27" ht="16.5" customHeight="1" thickBot="1" x14ac:dyDescent="0.25">
      <c r="A857" s="456" t="s">
        <v>496</v>
      </c>
      <c r="B857" s="457" t="s">
        <v>497</v>
      </c>
      <c r="C857" s="458" t="s">
        <v>498</v>
      </c>
      <c r="D857" s="458" t="s">
        <v>499</v>
      </c>
      <c r="E857" s="458" t="s">
        <v>500</v>
      </c>
      <c r="F857" s="458" t="s">
        <v>501</v>
      </c>
      <c r="G857" s="459" t="s">
        <v>502</v>
      </c>
      <c r="H857" s="459" t="s">
        <v>503</v>
      </c>
      <c r="I857" s="460" t="s">
        <v>504</v>
      </c>
      <c r="L857" s="1063"/>
      <c r="M857" s="1064"/>
      <c r="N857" s="1064"/>
      <c r="O857" s="1065"/>
      <c r="Q857" s="24" t="s">
        <v>199</v>
      </c>
      <c r="R857" s="399" t="s">
        <v>1196</v>
      </c>
      <c r="S857" s="399" t="s">
        <v>975</v>
      </c>
      <c r="T857" s="399" t="s">
        <v>1088</v>
      </c>
      <c r="U857" s="399" t="s">
        <v>756</v>
      </c>
      <c r="V857" s="399" t="s">
        <v>610</v>
      </c>
      <c r="W857" s="399" t="s">
        <v>644</v>
      </c>
      <c r="X857" s="399" t="s">
        <v>570</v>
      </c>
      <c r="Y857" s="400" t="s">
        <v>1587</v>
      </c>
    </row>
    <row r="858" spans="1:27" ht="16.5" customHeight="1" x14ac:dyDescent="0.2">
      <c r="A858" s="468" t="s">
        <v>521</v>
      </c>
      <c r="B858" s="126" t="s">
        <v>1200</v>
      </c>
      <c r="C858" s="430"/>
      <c r="D858" s="430"/>
      <c r="E858" s="430"/>
      <c r="F858" s="430"/>
      <c r="G858" s="430"/>
      <c r="H858" s="430"/>
      <c r="I858" s="128"/>
      <c r="J858" s="435">
        <f t="shared" ref="J858:J866" si="95">D858+E858+F858</f>
        <v>0</v>
      </c>
      <c r="K858" s="435">
        <f t="shared" ref="K858:K866" si="96">D858*2+E858</f>
        <v>0</v>
      </c>
      <c r="L858" s="927" t="s">
        <v>528</v>
      </c>
      <c r="M858" s="928"/>
      <c r="N858" s="928"/>
      <c r="O858" s="929"/>
      <c r="Q858" s="401" t="s">
        <v>1196</v>
      </c>
      <c r="R858" s="10"/>
      <c r="S858" s="20"/>
      <c r="T858" s="20"/>
      <c r="U858" s="20"/>
      <c r="V858" s="20"/>
      <c r="W858" s="20"/>
      <c r="X858" s="20"/>
      <c r="Y858" s="21"/>
    </row>
    <row r="859" spans="1:27" ht="16.5" customHeight="1" x14ac:dyDescent="0.2">
      <c r="A859" s="259" t="s">
        <v>521</v>
      </c>
      <c r="B859" s="129" t="s">
        <v>97</v>
      </c>
      <c r="C859" s="431"/>
      <c r="D859" s="431"/>
      <c r="E859" s="431"/>
      <c r="F859" s="431"/>
      <c r="G859" s="431"/>
      <c r="H859" s="431"/>
      <c r="I859" s="433" t="s">
        <v>532</v>
      </c>
      <c r="J859" s="435">
        <f t="shared" si="95"/>
        <v>0</v>
      </c>
      <c r="K859" s="435">
        <f t="shared" si="96"/>
        <v>0</v>
      </c>
      <c r="L859" s="930"/>
      <c r="M859" s="931"/>
      <c r="N859" s="931"/>
      <c r="O859" s="932"/>
      <c r="Q859" s="401" t="s">
        <v>975</v>
      </c>
      <c r="R859" s="11"/>
      <c r="S859" s="10"/>
      <c r="T859" s="20"/>
      <c r="U859" s="20"/>
      <c r="V859" s="20"/>
      <c r="W859" s="20"/>
      <c r="X859" s="20"/>
      <c r="Y859" s="21"/>
    </row>
    <row r="860" spans="1:27" ht="16.5" customHeight="1" x14ac:dyDescent="0.2">
      <c r="A860" s="259" t="s">
        <v>521</v>
      </c>
      <c r="B860" s="129" t="s">
        <v>1792</v>
      </c>
      <c r="C860" s="431"/>
      <c r="D860" s="431"/>
      <c r="E860" s="431"/>
      <c r="F860" s="431"/>
      <c r="G860" s="431"/>
      <c r="H860" s="431"/>
      <c r="I860" s="433" t="s">
        <v>532</v>
      </c>
      <c r="J860" s="435">
        <f t="shared" si="95"/>
        <v>0</v>
      </c>
      <c r="K860" s="435">
        <f t="shared" si="96"/>
        <v>0</v>
      </c>
      <c r="L860" s="930"/>
      <c r="M860" s="931"/>
      <c r="N860" s="931"/>
      <c r="O860" s="932"/>
      <c r="Q860" s="401" t="s">
        <v>1088</v>
      </c>
      <c r="R860" s="20"/>
      <c r="S860" s="20"/>
      <c r="T860" s="10"/>
      <c r="U860" s="20"/>
      <c r="V860" s="20"/>
      <c r="W860" s="20"/>
      <c r="X860" s="20"/>
      <c r="Y860" s="21"/>
    </row>
    <row r="861" spans="1:27" ht="16.5" customHeight="1" x14ac:dyDescent="0.2">
      <c r="A861" s="259" t="s">
        <v>521</v>
      </c>
      <c r="B861" s="129" t="s">
        <v>1481</v>
      </c>
      <c r="C861" s="431"/>
      <c r="D861" s="431"/>
      <c r="E861" s="431"/>
      <c r="F861" s="431"/>
      <c r="G861" s="431"/>
      <c r="H861" s="431"/>
      <c r="I861" s="433" t="s">
        <v>532</v>
      </c>
      <c r="J861" s="435">
        <f t="shared" si="95"/>
        <v>0</v>
      </c>
      <c r="K861" s="435">
        <f t="shared" si="96"/>
        <v>0</v>
      </c>
      <c r="L861" s="930"/>
      <c r="M861" s="931"/>
      <c r="N861" s="931"/>
      <c r="O861" s="932"/>
      <c r="Q861" s="401" t="s">
        <v>756</v>
      </c>
      <c r="R861" s="20"/>
      <c r="S861" s="20"/>
      <c r="T861" s="20"/>
      <c r="U861" s="10"/>
      <c r="V861" s="20"/>
      <c r="W861" s="20"/>
      <c r="X861" s="20"/>
      <c r="Y861" s="21"/>
    </row>
    <row r="862" spans="1:27" ht="16.5" customHeight="1" x14ac:dyDescent="0.2">
      <c r="A862" s="259" t="s">
        <v>521</v>
      </c>
      <c r="B862" s="129" t="s">
        <v>1094</v>
      </c>
      <c r="C862" s="431"/>
      <c r="D862" s="431"/>
      <c r="E862" s="431"/>
      <c r="F862" s="431"/>
      <c r="G862" s="431"/>
      <c r="H862" s="431"/>
      <c r="I862" s="433"/>
      <c r="J862" s="435">
        <f t="shared" si="95"/>
        <v>0</v>
      </c>
      <c r="K862" s="435">
        <f t="shared" si="96"/>
        <v>0</v>
      </c>
      <c r="L862" s="930"/>
      <c r="M862" s="931"/>
      <c r="N862" s="931"/>
      <c r="O862" s="932"/>
      <c r="Q862" s="401" t="s">
        <v>610</v>
      </c>
      <c r="R862" s="20"/>
      <c r="S862" s="20"/>
      <c r="T862" s="20"/>
      <c r="U862" s="11"/>
      <c r="V862" s="10"/>
      <c r="W862" s="20"/>
      <c r="X862" s="11"/>
      <c r="Y862" s="21"/>
    </row>
    <row r="863" spans="1:27" ht="16.5" customHeight="1" x14ac:dyDescent="0.2">
      <c r="A863" s="259" t="s">
        <v>521</v>
      </c>
      <c r="B863" s="129" t="s">
        <v>1226</v>
      </c>
      <c r="C863" s="431"/>
      <c r="D863" s="431"/>
      <c r="E863" s="431"/>
      <c r="F863" s="431"/>
      <c r="G863" s="431"/>
      <c r="H863" s="431"/>
      <c r="I863" s="433"/>
      <c r="J863" s="435">
        <f t="shared" si="95"/>
        <v>0</v>
      </c>
      <c r="K863" s="435">
        <f t="shared" si="96"/>
        <v>0</v>
      </c>
      <c r="L863" s="930"/>
      <c r="M863" s="931"/>
      <c r="N863" s="931"/>
      <c r="O863" s="932"/>
      <c r="Q863" s="401" t="s">
        <v>644</v>
      </c>
      <c r="R863" s="20"/>
      <c r="S863" s="20"/>
      <c r="T863" s="20"/>
      <c r="U863" s="11"/>
      <c r="V863" s="20"/>
      <c r="W863" s="10"/>
      <c r="X863" s="20"/>
      <c r="Y863" s="12"/>
    </row>
    <row r="864" spans="1:27" ht="16.5" customHeight="1" x14ac:dyDescent="0.2">
      <c r="A864" s="259" t="s">
        <v>521</v>
      </c>
      <c r="B864" s="129" t="s">
        <v>99</v>
      </c>
      <c r="C864" s="431"/>
      <c r="D864" s="431"/>
      <c r="E864" s="431"/>
      <c r="F864" s="431"/>
      <c r="G864" s="431"/>
      <c r="H864" s="431"/>
      <c r="I864" s="433" t="s">
        <v>532</v>
      </c>
      <c r="J864" s="435">
        <f t="shared" si="95"/>
        <v>0</v>
      </c>
      <c r="K864" s="435">
        <f t="shared" si="96"/>
        <v>0</v>
      </c>
      <c r="L864" s="930"/>
      <c r="M864" s="931"/>
      <c r="N864" s="931"/>
      <c r="O864" s="932"/>
      <c r="Q864" s="401" t="s">
        <v>570</v>
      </c>
      <c r="R864" s="20"/>
      <c r="S864" s="20"/>
      <c r="T864" s="20"/>
      <c r="U864" s="20"/>
      <c r="V864" s="20"/>
      <c r="W864" s="11"/>
      <c r="X864" s="10"/>
      <c r="Y864" s="12"/>
    </row>
    <row r="865" spans="1:25" ht="16.5" customHeight="1" thickBot="1" x14ac:dyDescent="0.25">
      <c r="A865" s="462" t="s">
        <v>521</v>
      </c>
      <c r="B865" s="130" t="s">
        <v>1589</v>
      </c>
      <c r="C865" s="432"/>
      <c r="D865" s="432"/>
      <c r="E865" s="432"/>
      <c r="F865" s="432"/>
      <c r="G865" s="432"/>
      <c r="H865" s="432"/>
      <c r="I865" s="434"/>
      <c r="J865" s="435">
        <f t="shared" si="95"/>
        <v>0</v>
      </c>
      <c r="K865" s="435">
        <f t="shared" si="96"/>
        <v>0</v>
      </c>
      <c r="L865" s="933"/>
      <c r="M865" s="934"/>
      <c r="N865" s="934"/>
      <c r="O865" s="935"/>
      <c r="Q865" s="402" t="s">
        <v>1587</v>
      </c>
      <c r="R865" s="23"/>
      <c r="S865" s="23"/>
      <c r="T865" s="23"/>
      <c r="U865" s="23"/>
      <c r="V865" s="23"/>
      <c r="W865" s="14"/>
      <c r="X865" s="23"/>
      <c r="Y865" s="15"/>
    </row>
    <row r="866" spans="1:25" ht="16.5" customHeight="1" x14ac:dyDescent="0.2">
      <c r="C866" s="435">
        <f>SUM(C865)</f>
        <v>0</v>
      </c>
      <c r="D866" s="435">
        <f t="shared" ref="D866:I866" si="97">SUM(D865)</f>
        <v>0</v>
      </c>
      <c r="E866" s="435">
        <f t="shared" si="97"/>
        <v>0</v>
      </c>
      <c r="F866" s="435">
        <f t="shared" si="97"/>
        <v>0</v>
      </c>
      <c r="G866" s="435">
        <f t="shared" si="97"/>
        <v>0</v>
      </c>
      <c r="H866" s="435">
        <f t="shared" si="97"/>
        <v>0</v>
      </c>
      <c r="I866" s="435">
        <f t="shared" si="97"/>
        <v>0</v>
      </c>
      <c r="J866" s="435">
        <f t="shared" si="95"/>
        <v>0</v>
      </c>
      <c r="K866" s="435">
        <f t="shared" si="96"/>
        <v>0</v>
      </c>
    </row>
    <row r="867" spans="1:25" ht="16.5" customHeight="1" thickBot="1" x14ac:dyDescent="0.25"/>
    <row r="868" spans="1:25" ht="16.5" customHeight="1" thickBot="1" x14ac:dyDescent="0.25">
      <c r="A868" s="1193" t="s">
        <v>129</v>
      </c>
      <c r="B868" s="1194"/>
      <c r="C868" s="1194"/>
      <c r="D868" s="1194"/>
      <c r="E868" s="1194"/>
      <c r="F868" s="1195"/>
      <c r="G868" s="1190" t="s">
        <v>197</v>
      </c>
      <c r="H868" s="1191"/>
      <c r="I868" s="1192"/>
      <c r="L868" s="952" t="s">
        <v>538</v>
      </c>
      <c r="M868" s="953"/>
      <c r="N868" s="953"/>
      <c r="O868" s="954"/>
    </row>
    <row r="869" spans="1:25" ht="16.5" customHeight="1" thickBot="1" x14ac:dyDescent="0.25">
      <c r="A869" s="456" t="s">
        <v>496</v>
      </c>
      <c r="B869" s="457" t="s">
        <v>497</v>
      </c>
      <c r="C869" s="458" t="s">
        <v>498</v>
      </c>
      <c r="D869" s="458" t="s">
        <v>499</v>
      </c>
      <c r="E869" s="458" t="s">
        <v>500</v>
      </c>
      <c r="F869" s="458" t="s">
        <v>501</v>
      </c>
      <c r="G869" s="459" t="s">
        <v>502</v>
      </c>
      <c r="H869" s="459" t="s">
        <v>503</v>
      </c>
      <c r="I869" s="460" t="s">
        <v>504</v>
      </c>
      <c r="L869" s="955"/>
      <c r="M869" s="956"/>
      <c r="N869" s="956"/>
      <c r="O869" s="957"/>
      <c r="Q869" s="24" t="s">
        <v>199</v>
      </c>
      <c r="R869" s="399" t="s">
        <v>241</v>
      </c>
      <c r="S869" s="399" t="s">
        <v>1484</v>
      </c>
      <c r="T869" s="399" t="s">
        <v>564</v>
      </c>
      <c r="U869" s="399" t="s">
        <v>862</v>
      </c>
      <c r="V869" s="399" t="s">
        <v>610</v>
      </c>
      <c r="W869" s="399" t="s">
        <v>130</v>
      </c>
      <c r="X869" s="399" t="s">
        <v>131</v>
      </c>
      <c r="Y869" s="400" t="s">
        <v>704</v>
      </c>
    </row>
    <row r="870" spans="1:25" ht="16.5" customHeight="1" x14ac:dyDescent="0.2">
      <c r="A870" s="461">
        <v>1</v>
      </c>
      <c r="B870" s="53" t="s">
        <v>133</v>
      </c>
      <c r="C870" s="46">
        <v>14</v>
      </c>
      <c r="D870" s="46">
        <v>9</v>
      </c>
      <c r="E870" s="46">
        <v>3</v>
      </c>
      <c r="F870" s="46">
        <v>2</v>
      </c>
      <c r="G870" s="46">
        <v>41</v>
      </c>
      <c r="H870" s="46">
        <v>17</v>
      </c>
      <c r="I870" s="436">
        <v>21</v>
      </c>
      <c r="J870" s="435">
        <f t="shared" si="92"/>
        <v>14</v>
      </c>
      <c r="K870" s="435">
        <f t="shared" si="93"/>
        <v>21</v>
      </c>
      <c r="L870" s="927" t="s">
        <v>194</v>
      </c>
      <c r="M870" s="928"/>
      <c r="N870" s="928"/>
      <c r="O870" s="929"/>
      <c r="Q870" s="401" t="s">
        <v>241</v>
      </c>
      <c r="R870" s="10"/>
      <c r="S870" s="20" t="s">
        <v>1599</v>
      </c>
      <c r="T870" s="20" t="s">
        <v>1487</v>
      </c>
      <c r="U870" s="20" t="s">
        <v>1487</v>
      </c>
      <c r="V870" s="20" t="s">
        <v>1493</v>
      </c>
      <c r="W870" s="20" t="s">
        <v>1540</v>
      </c>
      <c r="X870" s="20" t="s">
        <v>24</v>
      </c>
      <c r="Y870" s="21" t="s">
        <v>1493</v>
      </c>
    </row>
    <row r="871" spans="1:25" ht="16.5" customHeight="1" x14ac:dyDescent="0.2">
      <c r="A871" s="259">
        <v>2</v>
      </c>
      <c r="B871" s="54" t="s">
        <v>106</v>
      </c>
      <c r="C871" s="431">
        <v>14</v>
      </c>
      <c r="D871" s="431">
        <v>8</v>
      </c>
      <c r="E871" s="431">
        <v>2</v>
      </c>
      <c r="F871" s="431">
        <v>4</v>
      </c>
      <c r="G871" s="431">
        <v>33</v>
      </c>
      <c r="H871" s="431">
        <v>20</v>
      </c>
      <c r="I871" s="433">
        <v>18</v>
      </c>
      <c r="J871" s="435">
        <f t="shared" si="92"/>
        <v>14</v>
      </c>
      <c r="K871" s="435">
        <f t="shared" si="93"/>
        <v>18</v>
      </c>
      <c r="L871" s="930"/>
      <c r="M871" s="931"/>
      <c r="N871" s="931"/>
      <c r="O871" s="932"/>
      <c r="Q871" s="401" t="s">
        <v>1484</v>
      </c>
      <c r="R871" s="20" t="s">
        <v>1601</v>
      </c>
      <c r="S871" s="10"/>
      <c r="T871" s="20"/>
      <c r="U871" s="20"/>
      <c r="V871" s="20" t="s">
        <v>1624</v>
      </c>
      <c r="W871" s="20" t="s">
        <v>218</v>
      </c>
      <c r="X871" s="20"/>
      <c r="Y871" s="21" t="s">
        <v>532</v>
      </c>
    </row>
    <row r="872" spans="1:25" ht="16.5" customHeight="1" x14ac:dyDescent="0.2">
      <c r="A872" s="259" t="s">
        <v>629</v>
      </c>
      <c r="B872" s="54" t="s">
        <v>134</v>
      </c>
      <c r="C872" s="431">
        <v>14</v>
      </c>
      <c r="D872" s="431">
        <v>7</v>
      </c>
      <c r="E872" s="431">
        <v>2</v>
      </c>
      <c r="F872" s="431">
        <v>5</v>
      </c>
      <c r="G872" s="431">
        <v>36</v>
      </c>
      <c r="H872" s="431">
        <v>23</v>
      </c>
      <c r="I872" s="433">
        <v>16</v>
      </c>
      <c r="J872" s="435">
        <f t="shared" si="92"/>
        <v>14</v>
      </c>
      <c r="K872" s="435">
        <f t="shared" si="93"/>
        <v>16</v>
      </c>
      <c r="L872" s="930"/>
      <c r="M872" s="931"/>
      <c r="N872" s="931"/>
      <c r="O872" s="932"/>
      <c r="Q872" s="401" t="s">
        <v>564</v>
      </c>
      <c r="R872" s="20" t="s">
        <v>1795</v>
      </c>
      <c r="S872" s="20"/>
      <c r="T872" s="10"/>
      <c r="U872" s="20" t="s">
        <v>532</v>
      </c>
      <c r="V872" s="20" t="s">
        <v>532</v>
      </c>
      <c r="W872" s="20"/>
      <c r="X872" s="20"/>
      <c r="Y872" s="21" t="s">
        <v>532</v>
      </c>
    </row>
    <row r="873" spans="1:25" ht="16.5" customHeight="1" x14ac:dyDescent="0.2">
      <c r="A873" s="259" t="s">
        <v>629</v>
      </c>
      <c r="B873" s="54" t="s">
        <v>1498</v>
      </c>
      <c r="C873" s="431">
        <v>14</v>
      </c>
      <c r="D873" s="431">
        <v>7</v>
      </c>
      <c r="E873" s="431">
        <v>2</v>
      </c>
      <c r="F873" s="431">
        <v>5</v>
      </c>
      <c r="G873" s="431">
        <v>30</v>
      </c>
      <c r="H873" s="431">
        <v>25</v>
      </c>
      <c r="I873" s="433">
        <v>16</v>
      </c>
      <c r="J873" s="435">
        <f t="shared" si="92"/>
        <v>14</v>
      </c>
      <c r="K873" s="435">
        <f t="shared" si="93"/>
        <v>16</v>
      </c>
      <c r="L873" s="930"/>
      <c r="M873" s="931"/>
      <c r="N873" s="931"/>
      <c r="O873" s="932"/>
      <c r="Q873" s="401" t="s">
        <v>862</v>
      </c>
      <c r="R873" s="20" t="s">
        <v>1603</v>
      </c>
      <c r="S873" s="20"/>
      <c r="T873" s="20"/>
      <c r="U873" s="10"/>
      <c r="V873" s="20"/>
      <c r="W873" s="20"/>
      <c r="X873" s="20"/>
      <c r="Y873" s="21"/>
    </row>
    <row r="874" spans="1:25" ht="16.5" customHeight="1" x14ac:dyDescent="0.2">
      <c r="A874" s="259">
        <v>5</v>
      </c>
      <c r="B874" s="54" t="s">
        <v>1796</v>
      </c>
      <c r="C874" s="431">
        <v>14</v>
      </c>
      <c r="D874" s="431">
        <v>7</v>
      </c>
      <c r="E874" s="431">
        <v>1</v>
      </c>
      <c r="F874" s="431">
        <v>6</v>
      </c>
      <c r="G874" s="431">
        <v>32</v>
      </c>
      <c r="H874" s="431">
        <v>20</v>
      </c>
      <c r="I874" s="433">
        <v>15</v>
      </c>
      <c r="J874" s="435">
        <f t="shared" si="92"/>
        <v>14</v>
      </c>
      <c r="K874" s="435">
        <f t="shared" si="93"/>
        <v>15</v>
      </c>
      <c r="L874" s="930"/>
      <c r="M874" s="931"/>
      <c r="N874" s="931"/>
      <c r="O874" s="932"/>
      <c r="Q874" s="401" t="s">
        <v>610</v>
      </c>
      <c r="R874" s="20" t="s">
        <v>1207</v>
      </c>
      <c r="S874" s="20"/>
      <c r="T874" s="20"/>
      <c r="U874" s="20"/>
      <c r="V874" s="10"/>
      <c r="W874" s="20"/>
      <c r="X874" s="20"/>
      <c r="Y874" s="21"/>
    </row>
    <row r="875" spans="1:25" ht="16.5" customHeight="1" x14ac:dyDescent="0.2">
      <c r="A875" s="259">
        <v>6</v>
      </c>
      <c r="B875" s="54" t="s">
        <v>1548</v>
      </c>
      <c r="C875" s="431">
        <v>13</v>
      </c>
      <c r="D875" s="431">
        <v>5</v>
      </c>
      <c r="E875" s="431">
        <v>3</v>
      </c>
      <c r="F875" s="431">
        <v>5</v>
      </c>
      <c r="G875" s="431">
        <v>23</v>
      </c>
      <c r="H875" s="431">
        <v>27</v>
      </c>
      <c r="I875" s="433">
        <v>13</v>
      </c>
      <c r="J875" s="435">
        <f t="shared" si="92"/>
        <v>13</v>
      </c>
      <c r="K875" s="435">
        <f t="shared" si="93"/>
        <v>13</v>
      </c>
      <c r="L875" s="930"/>
      <c r="M875" s="931"/>
      <c r="N875" s="931"/>
      <c r="O875" s="932"/>
      <c r="Q875" s="401" t="s">
        <v>130</v>
      </c>
      <c r="R875" s="20" t="s">
        <v>1494</v>
      </c>
      <c r="S875" s="20"/>
      <c r="T875" s="20"/>
      <c r="U875" s="20"/>
      <c r="V875" s="20"/>
      <c r="W875" s="10"/>
      <c r="X875" s="20"/>
      <c r="Y875" s="21" t="s">
        <v>532</v>
      </c>
    </row>
    <row r="876" spans="1:25" ht="16.5" customHeight="1" x14ac:dyDescent="0.2">
      <c r="A876" s="259">
        <v>7</v>
      </c>
      <c r="B876" s="54" t="s">
        <v>196</v>
      </c>
      <c r="C876" s="431">
        <v>13</v>
      </c>
      <c r="D876" s="431">
        <v>2</v>
      </c>
      <c r="E876" s="431">
        <v>2</v>
      </c>
      <c r="F876" s="431">
        <v>9</v>
      </c>
      <c r="G876" s="431">
        <v>15</v>
      </c>
      <c r="H876" s="431">
        <v>47</v>
      </c>
      <c r="I876" s="433">
        <v>6</v>
      </c>
      <c r="J876" s="435">
        <f t="shared" si="92"/>
        <v>13</v>
      </c>
      <c r="K876" s="435">
        <f t="shared" si="93"/>
        <v>6</v>
      </c>
      <c r="L876" s="930"/>
      <c r="M876" s="931"/>
      <c r="N876" s="931"/>
      <c r="O876" s="932"/>
      <c r="Q876" s="401" t="s">
        <v>131</v>
      </c>
      <c r="R876" s="20" t="s">
        <v>1493</v>
      </c>
      <c r="S876" s="20"/>
      <c r="T876" s="20"/>
      <c r="U876" s="20"/>
      <c r="V876" s="20" t="s">
        <v>1547</v>
      </c>
      <c r="W876" s="20"/>
      <c r="X876" s="10"/>
      <c r="Y876" s="21" t="s">
        <v>1656</v>
      </c>
    </row>
    <row r="877" spans="1:25" ht="16.5" customHeight="1" thickBot="1" x14ac:dyDescent="0.25">
      <c r="A877" s="462">
        <v>8</v>
      </c>
      <c r="B877" s="55" t="s">
        <v>1419</v>
      </c>
      <c r="C877" s="432">
        <v>14</v>
      </c>
      <c r="D877" s="432">
        <v>2</v>
      </c>
      <c r="E877" s="432">
        <v>1</v>
      </c>
      <c r="F877" s="432">
        <v>11</v>
      </c>
      <c r="G877" s="432">
        <v>13</v>
      </c>
      <c r="H877" s="432">
        <v>44</v>
      </c>
      <c r="I877" s="434">
        <v>5</v>
      </c>
      <c r="J877" s="435">
        <f t="shared" si="92"/>
        <v>14</v>
      </c>
      <c r="K877" s="435">
        <f t="shared" si="93"/>
        <v>5</v>
      </c>
      <c r="L877" s="933"/>
      <c r="M877" s="934"/>
      <c r="N877" s="934"/>
      <c r="O877" s="935"/>
      <c r="Q877" s="402" t="s">
        <v>704</v>
      </c>
      <c r="R877" s="23" t="s">
        <v>1543</v>
      </c>
      <c r="S877" s="23"/>
      <c r="T877" s="23" t="s">
        <v>24</v>
      </c>
      <c r="U877" s="23"/>
      <c r="V877" s="23"/>
      <c r="W877" s="23"/>
      <c r="X877" s="23"/>
      <c r="Y877" s="15"/>
    </row>
    <row r="878" spans="1:25" ht="16.5" customHeight="1" x14ac:dyDescent="0.2">
      <c r="C878" s="435">
        <f>SUM(C870:C877)</f>
        <v>110</v>
      </c>
      <c r="D878" s="435">
        <f t="shared" ref="D878:I878" si="98">SUM(D870:D877)</f>
        <v>47</v>
      </c>
      <c r="E878" s="435">
        <f t="shared" si="98"/>
        <v>16</v>
      </c>
      <c r="F878" s="435">
        <f t="shared" si="98"/>
        <v>47</v>
      </c>
      <c r="G878" s="435">
        <f t="shared" si="98"/>
        <v>223</v>
      </c>
      <c r="H878" s="435">
        <f t="shared" si="98"/>
        <v>223</v>
      </c>
      <c r="I878" s="435">
        <f t="shared" si="98"/>
        <v>110</v>
      </c>
      <c r="J878" s="435">
        <f t="shared" si="92"/>
        <v>110</v>
      </c>
      <c r="K878" s="435">
        <f t="shared" si="93"/>
        <v>110</v>
      </c>
    </row>
    <row r="879" spans="1:25" ht="16.5" customHeight="1" thickBot="1" x14ac:dyDescent="0.25"/>
    <row r="880" spans="1:25" ht="16.5" customHeight="1" thickBot="1" x14ac:dyDescent="0.25">
      <c r="A880" s="1199" t="s">
        <v>66</v>
      </c>
      <c r="B880" s="1200"/>
      <c r="C880" s="1200"/>
      <c r="D880" s="1200"/>
      <c r="E880" s="1200"/>
      <c r="F880" s="1201"/>
      <c r="G880" s="1196" t="s">
        <v>197</v>
      </c>
      <c r="H880" s="1197"/>
      <c r="I880" s="1198"/>
      <c r="L880" s="945" t="s">
        <v>495</v>
      </c>
      <c r="M880" s="946"/>
      <c r="N880" s="946"/>
      <c r="O880" s="947"/>
    </row>
    <row r="881" spans="1:35" ht="16.5" customHeight="1" thickBot="1" x14ac:dyDescent="0.25">
      <c r="A881" s="442" t="s">
        <v>496</v>
      </c>
      <c r="B881" s="443" t="s">
        <v>497</v>
      </c>
      <c r="C881" s="444" t="s">
        <v>498</v>
      </c>
      <c r="D881" s="444" t="s">
        <v>499</v>
      </c>
      <c r="E881" s="444" t="s">
        <v>500</v>
      </c>
      <c r="F881" s="444" t="s">
        <v>501</v>
      </c>
      <c r="G881" s="445" t="s">
        <v>502</v>
      </c>
      <c r="H881" s="445" t="s">
        <v>503</v>
      </c>
      <c r="I881" s="446" t="s">
        <v>504</v>
      </c>
      <c r="L881" s="1063"/>
      <c r="M881" s="1064"/>
      <c r="N881" s="1064"/>
      <c r="O881" s="1065"/>
      <c r="Q881" s="24" t="s">
        <v>199</v>
      </c>
      <c r="R881" s="655" t="s">
        <v>1502</v>
      </c>
      <c r="S881" s="655" t="s">
        <v>541</v>
      </c>
      <c r="T881" s="655" t="s">
        <v>1665</v>
      </c>
      <c r="U881" s="655" t="s">
        <v>540</v>
      </c>
      <c r="V881" s="655" t="s">
        <v>902</v>
      </c>
      <c r="W881" s="655" t="s">
        <v>564</v>
      </c>
      <c r="X881" s="655" t="s">
        <v>744</v>
      </c>
      <c r="Y881" s="655" t="s">
        <v>847</v>
      </c>
      <c r="Z881" s="655" t="s">
        <v>634</v>
      </c>
      <c r="AA881" s="655" t="s">
        <v>500</v>
      </c>
      <c r="AB881" s="655" t="s">
        <v>1780</v>
      </c>
      <c r="AC881" s="655" t="s">
        <v>1028</v>
      </c>
      <c r="AD881" s="655" t="s">
        <v>990</v>
      </c>
      <c r="AE881" s="655" t="s">
        <v>745</v>
      </c>
      <c r="AF881" s="655" t="s">
        <v>1745</v>
      </c>
      <c r="AG881" s="655" t="s">
        <v>1223</v>
      </c>
      <c r="AH881" s="655" t="s">
        <v>1029</v>
      </c>
      <c r="AI881" s="656" t="s">
        <v>653</v>
      </c>
    </row>
    <row r="882" spans="1:35" ht="16.5" customHeight="1" x14ac:dyDescent="0.2">
      <c r="A882" s="447">
        <v>1</v>
      </c>
      <c r="B882" s="53" t="s">
        <v>1509</v>
      </c>
      <c r="C882" s="46"/>
      <c r="D882" s="46"/>
      <c r="E882" s="46"/>
      <c r="F882" s="46"/>
      <c r="G882" s="46"/>
      <c r="H882" s="46"/>
      <c r="I882" s="436"/>
      <c r="J882" s="435">
        <f t="shared" ref="J882:J900" si="99">D882+E882+F882</f>
        <v>0</v>
      </c>
      <c r="K882" s="435">
        <f t="shared" ref="K882:K900" si="100">D882*2+E882</f>
        <v>0</v>
      </c>
      <c r="L882" s="927" t="s">
        <v>528</v>
      </c>
      <c r="M882" s="928"/>
      <c r="N882" s="928"/>
      <c r="O882" s="929"/>
      <c r="Q882" s="657" t="s">
        <v>1502</v>
      </c>
      <c r="R882" s="10"/>
      <c r="S882" s="20"/>
      <c r="T882" s="20"/>
      <c r="U882" s="20"/>
      <c r="V882" s="20"/>
      <c r="W882" s="20"/>
      <c r="X882" s="20"/>
      <c r="Y882" s="20"/>
      <c r="Z882" s="20"/>
      <c r="AA882" s="20"/>
      <c r="AB882" s="20"/>
      <c r="AC882" s="20"/>
      <c r="AD882" s="20"/>
      <c r="AE882" s="20"/>
      <c r="AF882" s="20"/>
      <c r="AG882" s="20"/>
      <c r="AH882" s="20"/>
      <c r="AI882" s="21"/>
    </row>
    <row r="883" spans="1:35" ht="16.5" customHeight="1" x14ac:dyDescent="0.2">
      <c r="A883" s="277" t="s">
        <v>521</v>
      </c>
      <c r="B883" s="54" t="s">
        <v>1102</v>
      </c>
      <c r="C883" s="431"/>
      <c r="D883" s="431"/>
      <c r="E883" s="431"/>
      <c r="F883" s="431"/>
      <c r="G883" s="431"/>
      <c r="H883" s="431"/>
      <c r="I883" s="433"/>
      <c r="J883" s="435">
        <f t="shared" si="99"/>
        <v>0</v>
      </c>
      <c r="K883" s="435">
        <f t="shared" si="100"/>
        <v>0</v>
      </c>
      <c r="L883" s="930"/>
      <c r="M883" s="931"/>
      <c r="N883" s="931"/>
      <c r="O883" s="932"/>
      <c r="Q883" s="657" t="s">
        <v>541</v>
      </c>
      <c r="R883" s="20"/>
      <c r="S883" s="10"/>
      <c r="T883" s="20"/>
      <c r="U883" s="20"/>
      <c r="V883" s="20"/>
      <c r="W883" s="20"/>
      <c r="X883" s="20"/>
      <c r="Y883" s="20"/>
      <c r="Z883" s="20"/>
      <c r="AA883" s="20"/>
      <c r="AB883" s="20"/>
      <c r="AC883" s="20"/>
      <c r="AD883" s="20"/>
      <c r="AE883" s="20"/>
      <c r="AF883" s="20"/>
      <c r="AG883" s="20"/>
      <c r="AH883" s="20"/>
      <c r="AI883" s="21"/>
    </row>
    <row r="884" spans="1:35" ht="16.5" customHeight="1" x14ac:dyDescent="0.2">
      <c r="A884" s="277" t="s">
        <v>521</v>
      </c>
      <c r="B884" s="54" t="s">
        <v>1746</v>
      </c>
      <c r="C884" s="431"/>
      <c r="D884" s="431"/>
      <c r="E884" s="431"/>
      <c r="F884" s="431"/>
      <c r="G884" s="431"/>
      <c r="H884" s="431"/>
      <c r="I884" s="433"/>
      <c r="J884" s="435">
        <f t="shared" si="99"/>
        <v>0</v>
      </c>
      <c r="K884" s="435">
        <f t="shared" si="100"/>
        <v>0</v>
      </c>
      <c r="L884" s="930"/>
      <c r="M884" s="931"/>
      <c r="N884" s="931"/>
      <c r="O884" s="932"/>
      <c r="Q884" s="657" t="s">
        <v>1665</v>
      </c>
      <c r="R884" s="20"/>
      <c r="S884" s="20"/>
      <c r="T884" s="10"/>
      <c r="U884" s="20"/>
      <c r="V884" s="20"/>
      <c r="W884" s="20"/>
      <c r="X884" s="20"/>
      <c r="Y884" s="20"/>
      <c r="Z884" s="20"/>
      <c r="AA884" s="20"/>
      <c r="AB884" s="20"/>
      <c r="AC884" s="20"/>
      <c r="AD884" s="20"/>
      <c r="AE884" s="20"/>
      <c r="AF884" s="20"/>
      <c r="AG884" s="20"/>
      <c r="AH884" s="20"/>
      <c r="AI884" s="21"/>
    </row>
    <row r="885" spans="1:35" ht="16.5" customHeight="1" x14ac:dyDescent="0.2">
      <c r="A885" s="277" t="s">
        <v>521</v>
      </c>
      <c r="B885" s="54" t="s">
        <v>1747</v>
      </c>
      <c r="C885" s="431"/>
      <c r="D885" s="431"/>
      <c r="E885" s="431"/>
      <c r="F885" s="431"/>
      <c r="G885" s="431"/>
      <c r="H885" s="431"/>
      <c r="I885" s="433"/>
      <c r="J885" s="435">
        <f t="shared" si="99"/>
        <v>0</v>
      </c>
      <c r="K885" s="435">
        <f t="shared" si="100"/>
        <v>0</v>
      </c>
      <c r="L885" s="930"/>
      <c r="M885" s="931"/>
      <c r="N885" s="931"/>
      <c r="O885" s="932"/>
      <c r="Q885" s="657" t="s">
        <v>540</v>
      </c>
      <c r="R885" s="20"/>
      <c r="S885" s="20"/>
      <c r="T885" s="11"/>
      <c r="U885" s="10"/>
      <c r="V885" s="20"/>
      <c r="W885" s="20"/>
      <c r="X885" s="20"/>
      <c r="Y885" s="20"/>
      <c r="Z885" s="20"/>
      <c r="AA885" s="20"/>
      <c r="AB885" s="20"/>
      <c r="AC885" s="20"/>
      <c r="AD885" s="20"/>
      <c r="AE885" s="20"/>
      <c r="AF885" s="20"/>
      <c r="AG885" s="20"/>
      <c r="AH885" s="20"/>
      <c r="AI885" s="21"/>
    </row>
    <row r="886" spans="1:35" ht="16.5" customHeight="1" x14ac:dyDescent="0.2">
      <c r="A886" s="277" t="s">
        <v>521</v>
      </c>
      <c r="B886" s="54" t="s">
        <v>1781</v>
      </c>
      <c r="C886" s="431"/>
      <c r="D886" s="431"/>
      <c r="E886" s="431"/>
      <c r="F886" s="431"/>
      <c r="G886" s="431"/>
      <c r="H886" s="431"/>
      <c r="I886" s="433"/>
      <c r="J886" s="435">
        <f t="shared" si="99"/>
        <v>0</v>
      </c>
      <c r="K886" s="435">
        <f t="shared" si="100"/>
        <v>0</v>
      </c>
      <c r="L886" s="930"/>
      <c r="M886" s="931"/>
      <c r="N886" s="931"/>
      <c r="O886" s="932"/>
      <c r="Q886" s="657" t="s">
        <v>902</v>
      </c>
      <c r="R886" s="20"/>
      <c r="S886" s="20"/>
      <c r="T886" s="20"/>
      <c r="U886" s="20"/>
      <c r="V886" s="10"/>
      <c r="W886" s="20"/>
      <c r="X886" s="20"/>
      <c r="Y886" s="20"/>
      <c r="Z886" s="20"/>
      <c r="AA886" s="20"/>
      <c r="AB886" s="20"/>
      <c r="AC886" s="20"/>
      <c r="AD886" s="20"/>
      <c r="AE886" s="20"/>
      <c r="AF886" s="20"/>
      <c r="AG886" s="20"/>
      <c r="AH886" s="20"/>
      <c r="AI886" s="21" t="s">
        <v>532</v>
      </c>
    </row>
    <row r="887" spans="1:35" ht="16.5" customHeight="1" x14ac:dyDescent="0.2">
      <c r="A887" s="277" t="s">
        <v>521</v>
      </c>
      <c r="B887" s="54" t="s">
        <v>390</v>
      </c>
      <c r="C887" s="431"/>
      <c r="D887" s="431"/>
      <c r="E887" s="431"/>
      <c r="F887" s="431"/>
      <c r="G887" s="431"/>
      <c r="H887" s="431"/>
      <c r="I887" s="433"/>
      <c r="J887" s="435">
        <f t="shared" si="99"/>
        <v>0</v>
      </c>
      <c r="K887" s="435">
        <f t="shared" si="100"/>
        <v>0</v>
      </c>
      <c r="L887" s="930"/>
      <c r="M887" s="931"/>
      <c r="N887" s="931"/>
      <c r="O887" s="932"/>
      <c r="Q887" s="657" t="s">
        <v>564</v>
      </c>
      <c r="R887" s="20"/>
      <c r="S887" s="20"/>
      <c r="T887" s="20"/>
      <c r="U887" s="20"/>
      <c r="V887" s="20"/>
      <c r="W887" s="10"/>
      <c r="X887" s="20"/>
      <c r="Y887" s="20"/>
      <c r="Z887" s="20"/>
      <c r="AA887" s="20"/>
      <c r="AB887" s="20"/>
      <c r="AC887" s="20"/>
      <c r="AD887" s="20"/>
      <c r="AE887" s="20"/>
      <c r="AF887" s="20"/>
      <c r="AG887" s="20"/>
      <c r="AH887" s="20"/>
      <c r="AI887" s="21"/>
    </row>
    <row r="888" spans="1:35" ht="16.5" customHeight="1" x14ac:dyDescent="0.2">
      <c r="A888" s="277" t="s">
        <v>521</v>
      </c>
      <c r="B888" s="54" t="s">
        <v>750</v>
      </c>
      <c r="C888" s="431"/>
      <c r="D888" s="431"/>
      <c r="E888" s="431"/>
      <c r="F888" s="431"/>
      <c r="G888" s="431"/>
      <c r="H888" s="431"/>
      <c r="I888" s="433"/>
      <c r="J888" s="435">
        <f t="shared" si="99"/>
        <v>0</v>
      </c>
      <c r="K888" s="435">
        <f t="shared" si="100"/>
        <v>0</v>
      </c>
      <c r="L888" s="930"/>
      <c r="M888" s="931"/>
      <c r="N888" s="931"/>
      <c r="O888" s="932"/>
      <c r="Q888" s="657" t="s">
        <v>744</v>
      </c>
      <c r="R888" s="20"/>
      <c r="S888" s="20"/>
      <c r="T888" s="20"/>
      <c r="U888" s="20"/>
      <c r="V888" s="20"/>
      <c r="W888" s="20"/>
      <c r="X888" s="10"/>
      <c r="Y888" s="20"/>
      <c r="Z888" s="20"/>
      <c r="AA888" s="20"/>
      <c r="AB888" s="20"/>
      <c r="AC888" s="20"/>
      <c r="AD888" s="20"/>
      <c r="AE888" s="20"/>
      <c r="AF888" s="20"/>
      <c r="AG888" s="20"/>
      <c r="AH888" s="20"/>
      <c r="AI888" s="21"/>
    </row>
    <row r="889" spans="1:35" ht="16.5" customHeight="1" x14ac:dyDescent="0.2">
      <c r="A889" s="277" t="s">
        <v>521</v>
      </c>
      <c r="B889" s="54" t="s">
        <v>392</v>
      </c>
      <c r="C889" s="431"/>
      <c r="D889" s="431"/>
      <c r="E889" s="431"/>
      <c r="F889" s="431"/>
      <c r="G889" s="431"/>
      <c r="H889" s="431"/>
      <c r="I889" s="433"/>
      <c r="J889" s="435">
        <f t="shared" si="99"/>
        <v>0</v>
      </c>
      <c r="K889" s="435">
        <f t="shared" si="100"/>
        <v>0</v>
      </c>
      <c r="L889" s="930"/>
      <c r="M889" s="931"/>
      <c r="N889" s="931"/>
      <c r="O889" s="932"/>
      <c r="Q889" s="657" t="s">
        <v>847</v>
      </c>
      <c r="R889" s="20"/>
      <c r="S889" s="20"/>
      <c r="T889" s="20"/>
      <c r="U889" s="20"/>
      <c r="V889" s="20"/>
      <c r="W889" s="20"/>
      <c r="X889" s="11"/>
      <c r="Y889" s="10"/>
      <c r="Z889" s="20"/>
      <c r="AA889" s="20"/>
      <c r="AB889" s="20"/>
      <c r="AC889" s="20"/>
      <c r="AD889" s="20"/>
      <c r="AE889" s="20"/>
      <c r="AF889" s="20"/>
      <c r="AG889" s="20"/>
      <c r="AH889" s="20"/>
      <c r="AI889" s="21"/>
    </row>
    <row r="890" spans="1:35" ht="16.5" customHeight="1" x14ac:dyDescent="0.2">
      <c r="A890" s="277" t="s">
        <v>521</v>
      </c>
      <c r="B890" s="54" t="s">
        <v>112</v>
      </c>
      <c r="C890" s="431"/>
      <c r="D890" s="431"/>
      <c r="E890" s="431"/>
      <c r="F890" s="431"/>
      <c r="G890" s="431"/>
      <c r="H890" s="431"/>
      <c r="I890" s="433"/>
      <c r="J890" s="435">
        <f t="shared" si="99"/>
        <v>0</v>
      </c>
      <c r="K890" s="435">
        <f t="shared" si="100"/>
        <v>0</v>
      </c>
      <c r="L890" s="930"/>
      <c r="M890" s="931"/>
      <c r="N890" s="931"/>
      <c r="O890" s="932"/>
      <c r="Q890" s="657" t="s">
        <v>634</v>
      </c>
      <c r="R890" s="20"/>
      <c r="S890" s="20"/>
      <c r="T890" s="20"/>
      <c r="U890" s="20"/>
      <c r="V890" s="20"/>
      <c r="W890" s="20"/>
      <c r="X890" s="20"/>
      <c r="Y890" s="20"/>
      <c r="Z890" s="10"/>
      <c r="AA890" s="20"/>
      <c r="AB890" s="20"/>
      <c r="AC890" s="20"/>
      <c r="AD890" s="20"/>
      <c r="AE890" s="20"/>
      <c r="AF890" s="20"/>
      <c r="AG890" s="20"/>
      <c r="AH890" s="20"/>
      <c r="AI890" s="21"/>
    </row>
    <row r="891" spans="1:35" ht="16.5" customHeight="1" x14ac:dyDescent="0.2">
      <c r="A891" s="277" t="s">
        <v>521</v>
      </c>
      <c r="B891" s="54" t="s">
        <v>737</v>
      </c>
      <c r="C891" s="431"/>
      <c r="D891" s="431"/>
      <c r="E891" s="431"/>
      <c r="F891" s="431"/>
      <c r="G891" s="431"/>
      <c r="H891" s="431"/>
      <c r="I891" s="433"/>
      <c r="J891" s="435">
        <f t="shared" si="99"/>
        <v>0</v>
      </c>
      <c r="K891" s="435">
        <f t="shared" si="100"/>
        <v>0</v>
      </c>
      <c r="L891" s="930"/>
      <c r="M891" s="931"/>
      <c r="N891" s="931"/>
      <c r="O891" s="932"/>
      <c r="Q891" s="657" t="s">
        <v>500</v>
      </c>
      <c r="R891" s="20"/>
      <c r="S891" s="20"/>
      <c r="T891" s="20"/>
      <c r="U891" s="20"/>
      <c r="V891" s="20"/>
      <c r="W891" s="20"/>
      <c r="X891" s="20"/>
      <c r="Y891" s="20"/>
      <c r="Z891" s="20"/>
      <c r="AA891" s="10"/>
      <c r="AB891" s="20"/>
      <c r="AC891" s="20"/>
      <c r="AD891" s="20"/>
      <c r="AE891" s="20"/>
      <c r="AF891" s="20"/>
      <c r="AG891" s="20" t="s">
        <v>532</v>
      </c>
      <c r="AH891" s="20"/>
      <c r="AI891" s="21"/>
    </row>
    <row r="892" spans="1:35" ht="16.5" customHeight="1" x14ac:dyDescent="0.2">
      <c r="A892" s="277" t="s">
        <v>521</v>
      </c>
      <c r="B892" s="54" t="s">
        <v>1782</v>
      </c>
      <c r="C892" s="431"/>
      <c r="D892" s="431"/>
      <c r="E892" s="431"/>
      <c r="F892" s="431"/>
      <c r="G892" s="431"/>
      <c r="H892" s="431"/>
      <c r="I892" s="433"/>
      <c r="J892" s="435">
        <f t="shared" si="99"/>
        <v>0</v>
      </c>
      <c r="K892" s="435">
        <f t="shared" si="100"/>
        <v>0</v>
      </c>
      <c r="L892" s="930"/>
      <c r="M892" s="931"/>
      <c r="N892" s="931"/>
      <c r="O892" s="932"/>
      <c r="Q892" s="657" t="s">
        <v>1780</v>
      </c>
      <c r="R892" s="20"/>
      <c r="S892" s="20"/>
      <c r="T892" s="20"/>
      <c r="U892" s="20"/>
      <c r="V892" s="20"/>
      <c r="W892" s="20"/>
      <c r="X892" s="20"/>
      <c r="Y892" s="20"/>
      <c r="Z892" s="20"/>
      <c r="AA892" s="20"/>
      <c r="AB892" s="10"/>
      <c r="AC892" s="20"/>
      <c r="AD892" s="20"/>
      <c r="AE892" s="20"/>
      <c r="AF892" s="20"/>
      <c r="AG892" s="20"/>
      <c r="AH892" s="20"/>
      <c r="AI892" s="21"/>
    </row>
    <row r="893" spans="1:35" ht="16.5" customHeight="1" x14ac:dyDescent="0.2">
      <c r="A893" s="277" t="s">
        <v>521</v>
      </c>
      <c r="B893" s="54" t="s">
        <v>1036</v>
      </c>
      <c r="C893" s="431"/>
      <c r="D893" s="431"/>
      <c r="E893" s="431"/>
      <c r="F893" s="431"/>
      <c r="G893" s="431"/>
      <c r="H893" s="431"/>
      <c r="I893" s="433"/>
      <c r="J893" s="435">
        <f t="shared" si="99"/>
        <v>0</v>
      </c>
      <c r="K893" s="435">
        <f t="shared" si="100"/>
        <v>0</v>
      </c>
      <c r="L893" s="930"/>
      <c r="M893" s="931"/>
      <c r="N893" s="931"/>
      <c r="O893" s="932"/>
      <c r="Q893" s="657" t="s">
        <v>1028</v>
      </c>
      <c r="R893" s="20"/>
      <c r="S893" s="20"/>
      <c r="T893" s="20"/>
      <c r="U893" s="20"/>
      <c r="V893" s="20"/>
      <c r="W893" s="20"/>
      <c r="X893" s="20"/>
      <c r="Y893" s="20"/>
      <c r="Z893" s="20"/>
      <c r="AA893" s="20"/>
      <c r="AB893" s="11"/>
      <c r="AC893" s="10"/>
      <c r="AD893" s="20"/>
      <c r="AE893" s="20"/>
      <c r="AF893" s="20"/>
      <c r="AG893" s="20"/>
      <c r="AH893" s="20"/>
      <c r="AI893" s="21"/>
    </row>
    <row r="894" spans="1:35" ht="16.5" customHeight="1" x14ac:dyDescent="0.2">
      <c r="A894" s="277" t="s">
        <v>521</v>
      </c>
      <c r="B894" s="54" t="s">
        <v>70</v>
      </c>
      <c r="C894" s="431"/>
      <c r="D894" s="431"/>
      <c r="E894" s="431"/>
      <c r="F894" s="431"/>
      <c r="G894" s="431"/>
      <c r="H894" s="431"/>
      <c r="I894" s="433"/>
      <c r="J894" s="435">
        <f t="shared" si="99"/>
        <v>0</v>
      </c>
      <c r="K894" s="435">
        <f t="shared" si="100"/>
        <v>0</v>
      </c>
      <c r="L894" s="930"/>
      <c r="M894" s="931"/>
      <c r="N894" s="931"/>
      <c r="O894" s="932"/>
      <c r="Q894" s="657" t="s">
        <v>990</v>
      </c>
      <c r="R894" s="20"/>
      <c r="S894" s="20"/>
      <c r="T894" s="20"/>
      <c r="U894" s="20"/>
      <c r="V894" s="20"/>
      <c r="W894" s="20"/>
      <c r="X894" s="20"/>
      <c r="Y894" s="20"/>
      <c r="Z894" s="20"/>
      <c r="AA894" s="20"/>
      <c r="AB894" s="20"/>
      <c r="AC894" s="20"/>
      <c r="AD894" s="10"/>
      <c r="AE894" s="20"/>
      <c r="AF894" s="20"/>
      <c r="AG894" s="20"/>
      <c r="AH894" s="20"/>
      <c r="AI894" s="21"/>
    </row>
    <row r="895" spans="1:35" ht="16.5" customHeight="1" x14ac:dyDescent="0.2">
      <c r="A895" s="277" t="s">
        <v>521</v>
      </c>
      <c r="B895" s="54" t="s">
        <v>1304</v>
      </c>
      <c r="C895" s="431"/>
      <c r="D895" s="431"/>
      <c r="E895" s="431"/>
      <c r="F895" s="431"/>
      <c r="G895" s="431"/>
      <c r="H895" s="431"/>
      <c r="I895" s="433"/>
      <c r="J895" s="435">
        <f t="shared" si="99"/>
        <v>0</v>
      </c>
      <c r="K895" s="435">
        <f t="shared" si="100"/>
        <v>0</v>
      </c>
      <c r="L895" s="930"/>
      <c r="M895" s="931"/>
      <c r="N895" s="931"/>
      <c r="O895" s="932"/>
      <c r="Q895" s="657" t="s">
        <v>745</v>
      </c>
      <c r="R895" s="20"/>
      <c r="S895" s="20"/>
      <c r="T895" s="20"/>
      <c r="U895" s="20"/>
      <c r="V895" s="20"/>
      <c r="W895" s="20"/>
      <c r="X895" s="20"/>
      <c r="Y895" s="20"/>
      <c r="Z895" s="20"/>
      <c r="AA895" s="20"/>
      <c r="AB895" s="20"/>
      <c r="AC895" s="20"/>
      <c r="AD895" s="20"/>
      <c r="AE895" s="10"/>
      <c r="AF895" s="20"/>
      <c r="AG895" s="20"/>
      <c r="AH895" s="20"/>
      <c r="AI895" s="21"/>
    </row>
    <row r="896" spans="1:35" ht="16.5" customHeight="1" x14ac:dyDescent="0.2">
      <c r="A896" s="277" t="s">
        <v>521</v>
      </c>
      <c r="B896" s="54" t="s">
        <v>1748</v>
      </c>
      <c r="C896" s="431"/>
      <c r="D896" s="431"/>
      <c r="E896" s="431"/>
      <c r="F896" s="431"/>
      <c r="G896" s="431"/>
      <c r="H896" s="431"/>
      <c r="I896" s="433"/>
      <c r="J896" s="435">
        <f t="shared" si="99"/>
        <v>0</v>
      </c>
      <c r="K896" s="435">
        <f t="shared" si="100"/>
        <v>0</v>
      </c>
      <c r="L896" s="930"/>
      <c r="M896" s="931"/>
      <c r="N896" s="931"/>
      <c r="O896" s="932"/>
      <c r="Q896" s="657" t="s">
        <v>1745</v>
      </c>
      <c r="R896" s="20"/>
      <c r="S896" s="20"/>
      <c r="T896" s="20"/>
      <c r="U896" s="20"/>
      <c r="V896" s="20"/>
      <c r="W896" s="20"/>
      <c r="X896" s="20"/>
      <c r="Y896" s="20"/>
      <c r="Z896" s="20"/>
      <c r="AA896" s="20"/>
      <c r="AB896" s="20"/>
      <c r="AC896" s="20"/>
      <c r="AD896" s="20"/>
      <c r="AE896" s="11"/>
      <c r="AF896" s="10"/>
      <c r="AG896" s="20"/>
      <c r="AH896" s="11"/>
      <c r="AI896" s="21"/>
    </row>
    <row r="897" spans="1:35" ht="16.5" customHeight="1" x14ac:dyDescent="0.2">
      <c r="A897" s="277" t="s">
        <v>521</v>
      </c>
      <c r="B897" s="54" t="s">
        <v>1783</v>
      </c>
      <c r="C897" s="431"/>
      <c r="D897" s="431"/>
      <c r="E897" s="431"/>
      <c r="F897" s="431"/>
      <c r="G897" s="431"/>
      <c r="H897" s="431"/>
      <c r="I897" s="433"/>
      <c r="J897" s="435">
        <f t="shared" si="99"/>
        <v>0</v>
      </c>
      <c r="K897" s="435">
        <f t="shared" si="100"/>
        <v>0</v>
      </c>
      <c r="L897" s="930"/>
      <c r="M897" s="931"/>
      <c r="N897" s="931"/>
      <c r="O897" s="932"/>
      <c r="Q897" s="657" t="s">
        <v>1223</v>
      </c>
      <c r="R897" s="20"/>
      <c r="S897" s="20"/>
      <c r="T897" s="20"/>
      <c r="U897" s="20"/>
      <c r="V897" s="20"/>
      <c r="W897" s="20"/>
      <c r="X897" s="20"/>
      <c r="Y897" s="20"/>
      <c r="Z897" s="20"/>
      <c r="AA897" s="20"/>
      <c r="AB897" s="20"/>
      <c r="AC897" s="20"/>
      <c r="AD897" s="20"/>
      <c r="AE897" s="11"/>
      <c r="AF897" s="20"/>
      <c r="AG897" s="10"/>
      <c r="AH897" s="20"/>
      <c r="AI897" s="12"/>
    </row>
    <row r="898" spans="1:35" ht="16.5" customHeight="1" x14ac:dyDescent="0.2">
      <c r="A898" s="277" t="s">
        <v>521</v>
      </c>
      <c r="B898" s="54" t="s">
        <v>748</v>
      </c>
      <c r="C898" s="431"/>
      <c r="D898" s="431"/>
      <c r="E898" s="431"/>
      <c r="F898" s="431"/>
      <c r="G898" s="431"/>
      <c r="H898" s="431"/>
      <c r="I898" s="433"/>
      <c r="J898" s="435">
        <f t="shared" si="99"/>
        <v>0</v>
      </c>
      <c r="K898" s="435">
        <f t="shared" si="100"/>
        <v>0</v>
      </c>
      <c r="L898" s="930"/>
      <c r="M898" s="931"/>
      <c r="N898" s="931"/>
      <c r="O898" s="932"/>
      <c r="Q898" s="657" t="s">
        <v>1029</v>
      </c>
      <c r="R898" s="20"/>
      <c r="S898" s="20"/>
      <c r="T898" s="20"/>
      <c r="U898" s="20"/>
      <c r="V898" s="20"/>
      <c r="W898" s="20"/>
      <c r="X898" s="20"/>
      <c r="Y898" s="20"/>
      <c r="Z898" s="20"/>
      <c r="AA898" s="20"/>
      <c r="AB898" s="20"/>
      <c r="AC898" s="20"/>
      <c r="AD898" s="20"/>
      <c r="AE898" s="20"/>
      <c r="AF898" s="20"/>
      <c r="AG898" s="11"/>
      <c r="AH898" s="10"/>
      <c r="AI898" s="12"/>
    </row>
    <row r="899" spans="1:35" ht="16.5" customHeight="1" thickBot="1" x14ac:dyDescent="0.25">
      <c r="A899" s="448" t="s">
        <v>521</v>
      </c>
      <c r="B899" s="55" t="s">
        <v>113</v>
      </c>
      <c r="C899" s="432"/>
      <c r="D899" s="432"/>
      <c r="E899" s="432"/>
      <c r="F899" s="432"/>
      <c r="G899" s="432"/>
      <c r="H899" s="432"/>
      <c r="I899" s="434"/>
      <c r="J899" s="435">
        <f t="shared" si="99"/>
        <v>0</v>
      </c>
      <c r="K899" s="435">
        <f t="shared" si="100"/>
        <v>0</v>
      </c>
      <c r="L899" s="933"/>
      <c r="M899" s="934"/>
      <c r="N899" s="934"/>
      <c r="O899" s="935"/>
      <c r="Q899" s="658" t="s">
        <v>653</v>
      </c>
      <c r="R899" s="23"/>
      <c r="S899" s="23"/>
      <c r="T899" s="23"/>
      <c r="U899" s="23"/>
      <c r="V899" s="23"/>
      <c r="W899" s="23"/>
      <c r="X899" s="23"/>
      <c r="Y899" s="23"/>
      <c r="Z899" s="23"/>
      <c r="AA899" s="23"/>
      <c r="AB899" s="23"/>
      <c r="AC899" s="23"/>
      <c r="AD899" s="23"/>
      <c r="AE899" s="23"/>
      <c r="AF899" s="23"/>
      <c r="AG899" s="14"/>
      <c r="AH899" s="23"/>
      <c r="AI899" s="15"/>
    </row>
    <row r="900" spans="1:35" ht="16.5" customHeight="1" x14ac:dyDescent="0.2">
      <c r="C900" s="435">
        <v>0</v>
      </c>
      <c r="D900" s="435">
        <v>0</v>
      </c>
      <c r="E900" s="435">
        <v>0</v>
      </c>
      <c r="F900" s="435">
        <v>0</v>
      </c>
      <c r="G900" s="435">
        <v>0</v>
      </c>
      <c r="H900" s="435">
        <v>0</v>
      </c>
      <c r="I900" s="435">
        <v>0</v>
      </c>
      <c r="J900" s="435">
        <f t="shared" si="99"/>
        <v>0</v>
      </c>
      <c r="K900" s="435">
        <f t="shared" si="100"/>
        <v>0</v>
      </c>
    </row>
    <row r="901" spans="1:35" ht="16.5" customHeight="1" thickBot="1" x14ac:dyDescent="0.25"/>
    <row r="902" spans="1:35" ht="16.5" customHeight="1" thickBot="1" x14ac:dyDescent="0.25">
      <c r="A902" s="1187" t="s">
        <v>810</v>
      </c>
      <c r="B902" s="1188"/>
      <c r="C902" s="1188"/>
      <c r="D902" s="1188"/>
      <c r="E902" s="1188"/>
      <c r="F902" s="1189"/>
      <c r="G902" s="1184" t="s">
        <v>197</v>
      </c>
      <c r="H902" s="1185"/>
      <c r="I902" s="1186"/>
      <c r="L902" s="945" t="s">
        <v>495</v>
      </c>
      <c r="M902" s="946"/>
      <c r="N902" s="946"/>
      <c r="O902" s="947"/>
    </row>
    <row r="903" spans="1:35" ht="16.5" customHeight="1" thickBot="1" x14ac:dyDescent="0.25">
      <c r="A903" s="479" t="s">
        <v>496</v>
      </c>
      <c r="B903" s="480" t="s">
        <v>497</v>
      </c>
      <c r="C903" s="481" t="s">
        <v>498</v>
      </c>
      <c r="D903" s="481" t="s">
        <v>499</v>
      </c>
      <c r="E903" s="481" t="s">
        <v>500</v>
      </c>
      <c r="F903" s="481" t="s">
        <v>501</v>
      </c>
      <c r="G903" s="482" t="s">
        <v>502</v>
      </c>
      <c r="H903" s="482" t="s">
        <v>503</v>
      </c>
      <c r="I903" s="483" t="s">
        <v>504</v>
      </c>
      <c r="L903" s="1063"/>
      <c r="M903" s="1064"/>
      <c r="N903" s="1064"/>
      <c r="O903" s="1065"/>
      <c r="Q903" s="24" t="s">
        <v>199</v>
      </c>
      <c r="R903" s="662" t="s">
        <v>1798</v>
      </c>
      <c r="S903" s="662" t="s">
        <v>716</v>
      </c>
      <c r="T903" s="662" t="s">
        <v>590</v>
      </c>
      <c r="U903" s="662" t="s">
        <v>564</v>
      </c>
      <c r="V903" s="662" t="s">
        <v>1799</v>
      </c>
      <c r="W903" s="663" t="s">
        <v>143</v>
      </c>
    </row>
    <row r="904" spans="1:35" ht="16.5" customHeight="1" x14ac:dyDescent="0.2">
      <c r="A904" s="491" t="s">
        <v>521</v>
      </c>
      <c r="B904" s="53" t="s">
        <v>1800</v>
      </c>
      <c r="C904" s="46" t="s">
        <v>532</v>
      </c>
      <c r="D904" s="46"/>
      <c r="E904" s="46"/>
      <c r="F904" s="46"/>
      <c r="G904" s="46"/>
      <c r="H904" s="46"/>
      <c r="I904" s="436"/>
      <c r="J904" s="435">
        <f t="shared" ref="J904:J910" si="101">D904+E904+F904</f>
        <v>0</v>
      </c>
      <c r="K904" s="435">
        <f t="shared" ref="K904:K910" si="102">D904*2+E904</f>
        <v>0</v>
      </c>
      <c r="L904" s="927" t="s">
        <v>528</v>
      </c>
      <c r="M904" s="928"/>
      <c r="N904" s="928"/>
      <c r="O904" s="929"/>
      <c r="Q904" s="664" t="s">
        <v>1798</v>
      </c>
      <c r="R904" s="10"/>
      <c r="S904" s="20"/>
      <c r="T904" s="20"/>
      <c r="U904" s="20"/>
      <c r="V904" s="20"/>
      <c r="W904" s="21"/>
    </row>
    <row r="905" spans="1:35" ht="16.5" customHeight="1" x14ac:dyDescent="0.2">
      <c r="A905" s="290" t="s">
        <v>521</v>
      </c>
      <c r="B905" s="54" t="s">
        <v>1107</v>
      </c>
      <c r="C905" s="431"/>
      <c r="D905" s="431"/>
      <c r="E905" s="431"/>
      <c r="F905" s="431"/>
      <c r="G905" s="431"/>
      <c r="H905" s="431"/>
      <c r="I905" s="433"/>
      <c r="J905" s="435">
        <f t="shared" si="101"/>
        <v>0</v>
      </c>
      <c r="K905" s="435">
        <f t="shared" si="102"/>
        <v>0</v>
      </c>
      <c r="L905" s="930"/>
      <c r="M905" s="931"/>
      <c r="N905" s="931"/>
      <c r="O905" s="932"/>
      <c r="Q905" s="664" t="s">
        <v>716</v>
      </c>
      <c r="R905" s="20"/>
      <c r="S905" s="10"/>
      <c r="T905" s="20"/>
      <c r="U905" s="20"/>
      <c r="V905" s="20"/>
      <c r="W905" s="21"/>
    </row>
    <row r="906" spans="1:35" ht="16.5" customHeight="1" x14ac:dyDescent="0.2">
      <c r="A906" s="290" t="s">
        <v>521</v>
      </c>
      <c r="B906" s="54" t="s">
        <v>189</v>
      </c>
      <c r="C906" s="431"/>
      <c r="D906" s="431"/>
      <c r="E906" s="431"/>
      <c r="F906" s="431"/>
      <c r="G906" s="431"/>
      <c r="H906" s="431"/>
      <c r="I906" s="433"/>
      <c r="J906" s="435">
        <f t="shared" si="101"/>
        <v>0</v>
      </c>
      <c r="K906" s="435">
        <f t="shared" si="102"/>
        <v>0</v>
      </c>
      <c r="L906" s="930"/>
      <c r="M906" s="931"/>
      <c r="N906" s="931"/>
      <c r="O906" s="932"/>
      <c r="Q906" s="664" t="s">
        <v>590</v>
      </c>
      <c r="R906" s="20"/>
      <c r="S906" s="11"/>
      <c r="T906" s="10"/>
      <c r="U906" s="20"/>
      <c r="V906" s="11"/>
      <c r="W906" s="21"/>
    </row>
    <row r="907" spans="1:35" ht="16.5" customHeight="1" x14ac:dyDescent="0.2">
      <c r="A907" s="290" t="s">
        <v>521</v>
      </c>
      <c r="B907" s="54" t="s">
        <v>190</v>
      </c>
      <c r="C907" s="431"/>
      <c r="D907" s="431"/>
      <c r="E907" s="431"/>
      <c r="F907" s="431"/>
      <c r="G907" s="431"/>
      <c r="H907" s="431"/>
      <c r="I907" s="433"/>
      <c r="J907" s="435">
        <f t="shared" si="101"/>
        <v>0</v>
      </c>
      <c r="K907" s="435">
        <f t="shared" si="102"/>
        <v>0</v>
      </c>
      <c r="L907" s="930"/>
      <c r="M907" s="931"/>
      <c r="N907" s="931"/>
      <c r="O907" s="932"/>
      <c r="Q907" s="664" t="s">
        <v>564</v>
      </c>
      <c r="R907" s="20"/>
      <c r="S907" s="11"/>
      <c r="T907" s="20"/>
      <c r="U907" s="10"/>
      <c r="V907" s="20"/>
      <c r="W907" s="12"/>
    </row>
    <row r="908" spans="1:35" ht="16.5" customHeight="1" x14ac:dyDescent="0.2">
      <c r="A908" s="290" t="s">
        <v>521</v>
      </c>
      <c r="B908" s="54" t="s">
        <v>1801</v>
      </c>
      <c r="C908" s="431"/>
      <c r="D908" s="431"/>
      <c r="E908" s="431"/>
      <c r="F908" s="431"/>
      <c r="G908" s="431"/>
      <c r="H908" s="431"/>
      <c r="I908" s="433"/>
      <c r="J908" s="435">
        <f t="shared" si="101"/>
        <v>0</v>
      </c>
      <c r="K908" s="435">
        <f t="shared" si="102"/>
        <v>0</v>
      </c>
      <c r="L908" s="930"/>
      <c r="M908" s="931"/>
      <c r="N908" s="931"/>
      <c r="O908" s="932"/>
      <c r="Q908" s="664" t="s">
        <v>1799</v>
      </c>
      <c r="R908" s="20"/>
      <c r="S908" s="20"/>
      <c r="T908" s="20"/>
      <c r="U908" s="11"/>
      <c r="V908" s="10"/>
      <c r="W908" s="12"/>
    </row>
    <row r="909" spans="1:35" ht="16.5" customHeight="1" thickBot="1" x14ac:dyDescent="0.25">
      <c r="A909" s="485" t="s">
        <v>521</v>
      </c>
      <c r="B909" s="55" t="s">
        <v>150</v>
      </c>
      <c r="C909" s="432"/>
      <c r="D909" s="432"/>
      <c r="E909" s="432"/>
      <c r="F909" s="432"/>
      <c r="G909" s="432"/>
      <c r="H909" s="432"/>
      <c r="I909" s="434"/>
      <c r="J909" s="435">
        <f t="shared" si="101"/>
        <v>0</v>
      </c>
      <c r="K909" s="435">
        <f t="shared" si="102"/>
        <v>0</v>
      </c>
      <c r="L909" s="933"/>
      <c r="M909" s="934"/>
      <c r="N909" s="934"/>
      <c r="O909" s="935"/>
      <c r="Q909" s="665" t="s">
        <v>143</v>
      </c>
      <c r="R909" s="23"/>
      <c r="S909" s="23"/>
      <c r="T909" s="23"/>
      <c r="U909" s="14"/>
      <c r="V909" s="23"/>
      <c r="W909" s="15"/>
    </row>
    <row r="910" spans="1:35" ht="16.5" customHeight="1" x14ac:dyDescent="0.2">
      <c r="C910" s="435">
        <v>0</v>
      </c>
      <c r="D910" s="435">
        <v>0</v>
      </c>
      <c r="E910" s="435">
        <v>0</v>
      </c>
      <c r="F910" s="435">
        <v>0</v>
      </c>
      <c r="G910" s="435">
        <v>0</v>
      </c>
      <c r="H910" s="435">
        <v>0</v>
      </c>
      <c r="I910" s="435">
        <v>0</v>
      </c>
      <c r="J910" s="435">
        <f t="shared" si="101"/>
        <v>0</v>
      </c>
      <c r="K910" s="435">
        <f t="shared" si="102"/>
        <v>0</v>
      </c>
    </row>
    <row r="911" spans="1:35" ht="16.5" customHeight="1" thickBot="1" x14ac:dyDescent="0.25"/>
    <row r="912" spans="1:35" ht="16.5" customHeight="1" x14ac:dyDescent="0.2">
      <c r="A912" s="1131" t="s">
        <v>491</v>
      </c>
      <c r="B912" s="1132"/>
      <c r="C912" s="1020" t="s">
        <v>219</v>
      </c>
      <c r="D912" s="1021"/>
      <c r="E912" s="1021"/>
      <c r="F912" s="1021"/>
      <c r="G912" s="1021"/>
      <c r="H912" s="1021"/>
      <c r="I912" s="1022"/>
    </row>
    <row r="913" spans="1:34" ht="16.5" customHeight="1" thickBot="1" x14ac:dyDescent="0.25">
      <c r="A913" s="1133"/>
      <c r="B913" s="1134"/>
      <c r="C913" s="1023"/>
      <c r="D913" s="1024"/>
      <c r="E913" s="1024"/>
      <c r="F913" s="1024"/>
      <c r="G913" s="1024"/>
      <c r="H913" s="1024"/>
      <c r="I913" s="1025"/>
      <c r="R913" s="5" t="s">
        <v>532</v>
      </c>
    </row>
    <row r="914" spans="1:34" ht="16.5" customHeight="1" thickBot="1" x14ac:dyDescent="0.25"/>
    <row r="915" spans="1:34" ht="16.5" customHeight="1" thickBot="1" x14ac:dyDescent="0.25">
      <c r="A915" s="1043" t="s">
        <v>198</v>
      </c>
      <c r="B915" s="1044"/>
      <c r="C915" s="1044"/>
      <c r="D915" s="1044"/>
      <c r="E915" s="1044"/>
      <c r="F915" s="1045"/>
      <c r="G915" s="1040" t="s">
        <v>219</v>
      </c>
      <c r="H915" s="1041"/>
      <c r="I915" s="1042"/>
      <c r="L915" s="945" t="s">
        <v>495</v>
      </c>
      <c r="M915" s="946"/>
      <c r="N915" s="946"/>
      <c r="O915" s="947"/>
    </row>
    <row r="916" spans="1:34" ht="16.5" customHeight="1" thickBot="1" x14ac:dyDescent="0.25">
      <c r="A916" s="373" t="s">
        <v>496</v>
      </c>
      <c r="B916" s="227" t="s">
        <v>497</v>
      </c>
      <c r="C916" s="374" t="s">
        <v>498</v>
      </c>
      <c r="D916" s="374" t="s">
        <v>499</v>
      </c>
      <c r="E916" s="374" t="s">
        <v>500</v>
      </c>
      <c r="F916" s="374" t="s">
        <v>501</v>
      </c>
      <c r="G916" s="375" t="s">
        <v>502</v>
      </c>
      <c r="H916" s="375" t="s">
        <v>503</v>
      </c>
      <c r="I916" s="376" t="s">
        <v>504</v>
      </c>
      <c r="L916" s="1063"/>
      <c r="M916" s="1064"/>
      <c r="N916" s="1064"/>
      <c r="O916" s="1065"/>
      <c r="Q916" s="24" t="s">
        <v>220</v>
      </c>
      <c r="R916" s="379" t="s">
        <v>116</v>
      </c>
      <c r="S916" s="379" t="s">
        <v>117</v>
      </c>
      <c r="T916" s="379" t="s">
        <v>590</v>
      </c>
      <c r="U916" s="379" t="s">
        <v>564</v>
      </c>
      <c r="V916" s="379" t="s">
        <v>200</v>
      </c>
      <c r="W916" s="379" t="s">
        <v>901</v>
      </c>
      <c r="X916" s="379" t="s">
        <v>201</v>
      </c>
      <c r="Y916" s="379" t="s">
        <v>1823</v>
      </c>
      <c r="Z916" s="379" t="s">
        <v>1847</v>
      </c>
      <c r="AA916" s="379" t="s">
        <v>59</v>
      </c>
      <c r="AB916" s="379" t="s">
        <v>756</v>
      </c>
      <c r="AC916" s="379" t="s">
        <v>610</v>
      </c>
      <c r="AD916" s="379" t="s">
        <v>757</v>
      </c>
      <c r="AE916" s="379" t="s">
        <v>229</v>
      </c>
      <c r="AF916" s="379" t="s">
        <v>1745</v>
      </c>
      <c r="AG916" s="379" t="s">
        <v>1688</v>
      </c>
      <c r="AH916" s="380" t="s">
        <v>153</v>
      </c>
    </row>
    <row r="917" spans="1:34" ht="16.5" customHeight="1" x14ac:dyDescent="0.2">
      <c r="A917" s="441">
        <v>1</v>
      </c>
      <c r="B917" s="53" t="s">
        <v>164</v>
      </c>
      <c r="C917" s="46"/>
      <c r="D917" s="46"/>
      <c r="E917" s="46"/>
      <c r="F917" s="46"/>
      <c r="G917" s="46"/>
      <c r="H917" s="46"/>
      <c r="I917" s="436"/>
      <c r="J917" s="435">
        <f t="shared" ref="J917:J977" si="103">D917+E917+F917</f>
        <v>0</v>
      </c>
      <c r="K917" s="435">
        <f t="shared" ref="K917:K977" si="104">D917*2+E917</f>
        <v>0</v>
      </c>
      <c r="L917" s="927" t="s">
        <v>2524</v>
      </c>
      <c r="M917" s="928"/>
      <c r="N917" s="928"/>
      <c r="O917" s="929"/>
      <c r="Q917" s="377" t="s">
        <v>116</v>
      </c>
      <c r="R917" s="10"/>
      <c r="S917" s="20"/>
      <c r="T917" s="20"/>
      <c r="U917" s="20"/>
      <c r="V917" s="20"/>
      <c r="W917" s="20"/>
      <c r="X917" s="20"/>
      <c r="Y917" s="20"/>
      <c r="Z917" s="20"/>
      <c r="AA917" s="20"/>
      <c r="AB917" s="20"/>
      <c r="AC917" s="354"/>
      <c r="AD917" s="20"/>
      <c r="AE917" s="20"/>
      <c r="AF917" s="354"/>
      <c r="AG917" s="20"/>
      <c r="AH917" s="21"/>
    </row>
    <row r="918" spans="1:34" ht="16.5" customHeight="1" x14ac:dyDescent="0.2">
      <c r="A918" s="370">
        <v>2</v>
      </c>
      <c r="B918" s="54" t="s">
        <v>1734</v>
      </c>
      <c r="C918" s="431"/>
      <c r="D918" s="431"/>
      <c r="E918" s="431"/>
      <c r="F918" s="431"/>
      <c r="G918" s="431"/>
      <c r="H918" s="431"/>
      <c r="I918" s="433"/>
      <c r="J918" s="435">
        <f t="shared" si="103"/>
        <v>0</v>
      </c>
      <c r="K918" s="435">
        <f t="shared" si="104"/>
        <v>0</v>
      </c>
      <c r="L918" s="930"/>
      <c r="M918" s="931"/>
      <c r="N918" s="931"/>
      <c r="O918" s="932"/>
      <c r="Q918" s="377" t="s">
        <v>117</v>
      </c>
      <c r="R918" s="20"/>
      <c r="S918" s="10"/>
      <c r="T918" s="20"/>
      <c r="U918" s="20"/>
      <c r="V918" s="20"/>
      <c r="W918" s="20"/>
      <c r="X918" s="20"/>
      <c r="Y918" s="20"/>
      <c r="Z918" s="20"/>
      <c r="AA918" s="20"/>
      <c r="AB918" s="20"/>
      <c r="AC918" s="354"/>
      <c r="AD918" s="20"/>
      <c r="AE918" s="20"/>
      <c r="AF918" s="354"/>
      <c r="AG918" s="20"/>
      <c r="AH918" s="21"/>
    </row>
    <row r="919" spans="1:34" ht="16.5" customHeight="1" x14ac:dyDescent="0.2">
      <c r="A919" s="370" t="s">
        <v>521</v>
      </c>
      <c r="B919" s="54" t="s">
        <v>1596</v>
      </c>
      <c r="C919" s="431"/>
      <c r="D919" s="431"/>
      <c r="E919" s="431"/>
      <c r="F919" s="431"/>
      <c r="G919" s="431"/>
      <c r="H919" s="431"/>
      <c r="I919" s="433"/>
      <c r="J919" s="435">
        <f t="shared" si="103"/>
        <v>0</v>
      </c>
      <c r="K919" s="435">
        <f t="shared" si="104"/>
        <v>0</v>
      </c>
      <c r="L919" s="930"/>
      <c r="M919" s="931"/>
      <c r="N919" s="931"/>
      <c r="O919" s="932"/>
      <c r="Q919" s="377" t="s">
        <v>590</v>
      </c>
      <c r="R919" s="20"/>
      <c r="S919" s="11"/>
      <c r="T919" s="10"/>
      <c r="U919" s="20"/>
      <c r="V919" s="20"/>
      <c r="W919" s="20"/>
      <c r="X919" s="20"/>
      <c r="Y919" s="20"/>
      <c r="Z919" s="20"/>
      <c r="AA919" s="20"/>
      <c r="AB919" s="20"/>
      <c r="AC919" s="354"/>
      <c r="AD919" s="20"/>
      <c r="AE919" s="20"/>
      <c r="AF919" s="354"/>
      <c r="AG919" s="20"/>
      <c r="AH919" s="21"/>
    </row>
    <row r="920" spans="1:34" ht="16.5" customHeight="1" x14ac:dyDescent="0.2">
      <c r="A920" s="370" t="s">
        <v>521</v>
      </c>
      <c r="B920" s="54" t="s">
        <v>122</v>
      </c>
      <c r="C920" s="431"/>
      <c r="D920" s="431"/>
      <c r="E920" s="431"/>
      <c r="F920" s="431"/>
      <c r="G920" s="431"/>
      <c r="H920" s="431"/>
      <c r="I920" s="433"/>
      <c r="J920" s="435">
        <f t="shared" si="103"/>
        <v>0</v>
      </c>
      <c r="K920" s="435">
        <f t="shared" si="104"/>
        <v>0</v>
      </c>
      <c r="L920" s="930"/>
      <c r="M920" s="931"/>
      <c r="N920" s="931"/>
      <c r="O920" s="932"/>
      <c r="Q920" s="377" t="s">
        <v>564</v>
      </c>
      <c r="R920" s="20"/>
      <c r="S920" s="20"/>
      <c r="T920" s="20"/>
      <c r="U920" s="10"/>
      <c r="V920" s="20"/>
      <c r="W920" s="20"/>
      <c r="X920" s="20"/>
      <c r="Y920" s="20"/>
      <c r="Z920" s="20"/>
      <c r="AA920" s="20"/>
      <c r="AB920" s="20"/>
      <c r="AC920" s="354"/>
      <c r="AD920" s="20"/>
      <c r="AE920" s="20"/>
      <c r="AF920" s="354"/>
      <c r="AG920" s="20"/>
      <c r="AH920" s="21" t="s">
        <v>532</v>
      </c>
    </row>
    <row r="921" spans="1:34" ht="16.5" customHeight="1" x14ac:dyDescent="0.2">
      <c r="A921" s="370" t="s">
        <v>521</v>
      </c>
      <c r="B921" s="54" t="s">
        <v>1822</v>
      </c>
      <c r="C921" s="431"/>
      <c r="D921" s="431"/>
      <c r="E921" s="431"/>
      <c r="F921" s="431"/>
      <c r="G921" s="431"/>
      <c r="H921" s="431"/>
      <c r="I921" s="433"/>
      <c r="J921" s="435">
        <f t="shared" si="103"/>
        <v>0</v>
      </c>
      <c r="K921" s="435">
        <f t="shared" si="104"/>
        <v>0</v>
      </c>
      <c r="L921" s="930"/>
      <c r="M921" s="931"/>
      <c r="N921" s="931"/>
      <c r="O921" s="932"/>
      <c r="Q921" s="377" t="s">
        <v>200</v>
      </c>
      <c r="R921" s="20"/>
      <c r="S921" s="20"/>
      <c r="T921" s="20"/>
      <c r="U921" s="20"/>
      <c r="V921" s="10"/>
      <c r="W921" s="20"/>
      <c r="X921" s="20"/>
      <c r="Y921" s="20"/>
      <c r="Z921" s="20"/>
      <c r="AA921" s="20"/>
      <c r="AB921" s="20"/>
      <c r="AC921" s="354"/>
      <c r="AD921" s="20"/>
      <c r="AE921" s="20"/>
      <c r="AF921" s="354"/>
      <c r="AG921" s="20"/>
      <c r="AH921" s="21"/>
    </row>
    <row r="922" spans="1:34" ht="16.5" customHeight="1" x14ac:dyDescent="0.2">
      <c r="A922" s="370" t="s">
        <v>521</v>
      </c>
      <c r="B922" s="54" t="s">
        <v>203</v>
      </c>
      <c r="C922" s="431"/>
      <c r="D922" s="431"/>
      <c r="E922" s="431"/>
      <c r="F922" s="431"/>
      <c r="G922" s="431"/>
      <c r="H922" s="431"/>
      <c r="I922" s="433"/>
      <c r="J922" s="435">
        <f t="shared" si="103"/>
        <v>0</v>
      </c>
      <c r="K922" s="435">
        <f t="shared" si="104"/>
        <v>0</v>
      </c>
      <c r="L922" s="930"/>
      <c r="M922" s="931"/>
      <c r="N922" s="931"/>
      <c r="O922" s="932"/>
      <c r="Q922" s="377" t="s">
        <v>901</v>
      </c>
      <c r="R922" s="20"/>
      <c r="S922" s="20"/>
      <c r="T922" s="20"/>
      <c r="U922" s="20"/>
      <c r="V922" s="20"/>
      <c r="W922" s="10"/>
      <c r="X922" s="20"/>
      <c r="Y922" s="20"/>
      <c r="Z922" s="20"/>
      <c r="AA922" s="20"/>
      <c r="AB922" s="20"/>
      <c r="AC922" s="354"/>
      <c r="AD922" s="20"/>
      <c r="AE922" s="20"/>
      <c r="AF922" s="354"/>
      <c r="AG922" s="20"/>
      <c r="AH922" s="21"/>
    </row>
    <row r="923" spans="1:34" ht="16.5" customHeight="1" x14ac:dyDescent="0.2">
      <c r="A923" s="370" t="s">
        <v>521</v>
      </c>
      <c r="B923" s="54" t="s">
        <v>166</v>
      </c>
      <c r="C923" s="431"/>
      <c r="D923" s="431"/>
      <c r="E923" s="431"/>
      <c r="F923" s="431"/>
      <c r="G923" s="431"/>
      <c r="H923" s="431"/>
      <c r="I923" s="433"/>
      <c r="J923" s="435">
        <f t="shared" si="103"/>
        <v>0</v>
      </c>
      <c r="K923" s="435">
        <f t="shared" si="104"/>
        <v>0</v>
      </c>
      <c r="L923" s="930"/>
      <c r="M923" s="931"/>
      <c r="N923" s="931"/>
      <c r="O923" s="932"/>
      <c r="Q923" s="377" t="s">
        <v>201</v>
      </c>
      <c r="R923" s="20"/>
      <c r="S923" s="20"/>
      <c r="T923" s="20"/>
      <c r="U923" s="20"/>
      <c r="V923" s="20"/>
      <c r="W923" s="11"/>
      <c r="X923" s="10"/>
      <c r="Y923" s="20"/>
      <c r="Z923" s="20"/>
      <c r="AA923" s="20"/>
      <c r="AB923" s="20"/>
      <c r="AC923" s="354"/>
      <c r="AD923" s="20"/>
      <c r="AE923" s="20"/>
      <c r="AF923" s="354"/>
      <c r="AG923" s="20"/>
      <c r="AH923" s="21"/>
    </row>
    <row r="924" spans="1:34" ht="16.5" customHeight="1" x14ac:dyDescent="0.2">
      <c r="A924" s="370" t="s">
        <v>521</v>
      </c>
      <c r="B924" s="54" t="s">
        <v>1737</v>
      </c>
      <c r="C924" s="431"/>
      <c r="D924" s="431"/>
      <c r="E924" s="431"/>
      <c r="F924" s="431"/>
      <c r="G924" s="431"/>
      <c r="H924" s="431"/>
      <c r="I924" s="433"/>
      <c r="J924" s="435">
        <f t="shared" si="103"/>
        <v>0</v>
      </c>
      <c r="K924" s="435">
        <f t="shared" si="104"/>
        <v>0</v>
      </c>
      <c r="L924" s="930"/>
      <c r="M924" s="931"/>
      <c r="N924" s="931"/>
      <c r="O924" s="932"/>
      <c r="Q924" s="377" t="s">
        <v>1823</v>
      </c>
      <c r="R924" s="20"/>
      <c r="S924" s="20"/>
      <c r="T924" s="20"/>
      <c r="U924" s="20"/>
      <c r="V924" s="20"/>
      <c r="W924" s="20"/>
      <c r="X924" s="20"/>
      <c r="Y924" s="10"/>
      <c r="Z924" s="20"/>
      <c r="AA924" s="20"/>
      <c r="AB924" s="20"/>
      <c r="AC924" s="354"/>
      <c r="AD924" s="20"/>
      <c r="AE924" s="20"/>
      <c r="AF924" s="354"/>
      <c r="AG924" s="20"/>
      <c r="AH924" s="21"/>
    </row>
    <row r="925" spans="1:34" ht="16.5" customHeight="1" x14ac:dyDescent="0.2">
      <c r="A925" s="370" t="s">
        <v>521</v>
      </c>
      <c r="B925" s="54" t="s">
        <v>204</v>
      </c>
      <c r="C925" s="431"/>
      <c r="D925" s="431"/>
      <c r="E925" s="431"/>
      <c r="F925" s="431"/>
      <c r="G925" s="431"/>
      <c r="H925" s="431"/>
      <c r="I925" s="433"/>
      <c r="J925" s="435">
        <f t="shared" si="103"/>
        <v>0</v>
      </c>
      <c r="K925" s="435">
        <f t="shared" si="104"/>
        <v>0</v>
      </c>
      <c r="L925" s="930"/>
      <c r="M925" s="931"/>
      <c r="N925" s="931"/>
      <c r="O925" s="932"/>
      <c r="Q925" s="377" t="s">
        <v>1847</v>
      </c>
      <c r="R925" s="20"/>
      <c r="S925" s="20"/>
      <c r="T925" s="20"/>
      <c r="U925" s="20"/>
      <c r="V925" s="20"/>
      <c r="W925" s="20"/>
      <c r="X925" s="20"/>
      <c r="Y925" s="20"/>
      <c r="Z925" s="10"/>
      <c r="AA925" s="20"/>
      <c r="AB925" s="20"/>
      <c r="AC925" s="354"/>
      <c r="AD925" s="20"/>
      <c r="AE925" s="20"/>
      <c r="AF925" s="354" t="s">
        <v>532</v>
      </c>
      <c r="AG925" s="20"/>
      <c r="AH925" s="21"/>
    </row>
    <row r="926" spans="1:34" ht="16.5" customHeight="1" x14ac:dyDescent="0.2">
      <c r="A926" s="370" t="s">
        <v>521</v>
      </c>
      <c r="B926" s="54" t="s">
        <v>1817</v>
      </c>
      <c r="C926" s="431"/>
      <c r="D926" s="431"/>
      <c r="E926" s="431"/>
      <c r="F926" s="431"/>
      <c r="G926" s="431"/>
      <c r="H926" s="431"/>
      <c r="I926" s="433"/>
      <c r="J926" s="435">
        <f t="shared" si="103"/>
        <v>0</v>
      </c>
      <c r="K926" s="435">
        <f t="shared" si="104"/>
        <v>0</v>
      </c>
      <c r="L926" s="930"/>
      <c r="M926" s="931"/>
      <c r="N926" s="931"/>
      <c r="O926" s="932"/>
      <c r="Q926" s="377" t="s">
        <v>59</v>
      </c>
      <c r="R926" s="20"/>
      <c r="S926" s="20"/>
      <c r="T926" s="20"/>
      <c r="U926" s="20"/>
      <c r="V926" s="20"/>
      <c r="W926" s="20"/>
      <c r="X926" s="20"/>
      <c r="Y926" s="20"/>
      <c r="Z926" s="20"/>
      <c r="AA926" s="10"/>
      <c r="AB926" s="20"/>
      <c r="AC926" s="354"/>
      <c r="AD926" s="20"/>
      <c r="AE926" s="20"/>
      <c r="AF926" s="354"/>
      <c r="AG926" s="20"/>
      <c r="AH926" s="21"/>
    </row>
    <row r="927" spans="1:34" ht="16.5" customHeight="1" x14ac:dyDescent="0.2">
      <c r="A927" s="370" t="s">
        <v>521</v>
      </c>
      <c r="B927" s="54" t="s">
        <v>205</v>
      </c>
      <c r="C927" s="431"/>
      <c r="D927" s="431"/>
      <c r="E927" s="431"/>
      <c r="F927" s="431"/>
      <c r="G927" s="431"/>
      <c r="H927" s="431"/>
      <c r="I927" s="433"/>
      <c r="J927" s="435">
        <f t="shared" si="103"/>
        <v>0</v>
      </c>
      <c r="K927" s="435">
        <f t="shared" si="104"/>
        <v>0</v>
      </c>
      <c r="L927" s="930"/>
      <c r="M927" s="931"/>
      <c r="N927" s="931"/>
      <c r="O927" s="932"/>
      <c r="Q927" s="377" t="s">
        <v>756</v>
      </c>
      <c r="R927" s="20"/>
      <c r="S927" s="20"/>
      <c r="T927" s="20"/>
      <c r="U927" s="20"/>
      <c r="V927" s="20"/>
      <c r="W927" s="20"/>
      <c r="X927" s="20"/>
      <c r="Y927" s="20"/>
      <c r="Z927" s="20"/>
      <c r="AA927" s="11"/>
      <c r="AB927" s="10"/>
      <c r="AC927" s="354"/>
      <c r="AD927" s="20"/>
      <c r="AE927" s="20"/>
      <c r="AF927" s="354"/>
      <c r="AG927" s="20"/>
      <c r="AH927" s="21"/>
    </row>
    <row r="928" spans="1:34" ht="16.5" customHeight="1" x14ac:dyDescent="0.2">
      <c r="A928" s="370" t="s">
        <v>521</v>
      </c>
      <c r="B928" s="54" t="s">
        <v>1741</v>
      </c>
      <c r="C928" s="431"/>
      <c r="D928" s="431"/>
      <c r="E928" s="431"/>
      <c r="F928" s="431"/>
      <c r="G928" s="431"/>
      <c r="H928" s="431"/>
      <c r="I928" s="433"/>
      <c r="J928" s="435">
        <f t="shared" si="103"/>
        <v>0</v>
      </c>
      <c r="K928" s="435">
        <f t="shared" si="104"/>
        <v>0</v>
      </c>
      <c r="L928" s="930" t="s">
        <v>528</v>
      </c>
      <c r="M928" s="931"/>
      <c r="N928" s="931"/>
      <c r="O928" s="932"/>
      <c r="Q928" s="377" t="s">
        <v>610</v>
      </c>
      <c r="R928" s="20"/>
      <c r="S928" s="20"/>
      <c r="T928" s="20"/>
      <c r="U928" s="20"/>
      <c r="V928" s="20"/>
      <c r="W928" s="20"/>
      <c r="X928" s="20"/>
      <c r="Y928" s="20"/>
      <c r="Z928" s="20"/>
      <c r="AA928" s="20"/>
      <c r="AB928" s="20"/>
      <c r="AC928" s="10"/>
      <c r="AD928" s="20"/>
      <c r="AE928" s="20"/>
      <c r="AF928" s="354"/>
      <c r="AG928" s="20"/>
      <c r="AH928" s="21"/>
    </row>
    <row r="929" spans="1:34" ht="16.5" customHeight="1" x14ac:dyDescent="0.2">
      <c r="A929" s="370" t="s">
        <v>521</v>
      </c>
      <c r="B929" s="54" t="s">
        <v>206</v>
      </c>
      <c r="C929" s="431"/>
      <c r="D929" s="431"/>
      <c r="E929" s="431"/>
      <c r="F929" s="431"/>
      <c r="G929" s="431"/>
      <c r="H929" s="431"/>
      <c r="I929" s="433"/>
      <c r="J929" s="435">
        <f t="shared" si="103"/>
        <v>0</v>
      </c>
      <c r="K929" s="435">
        <f t="shared" si="104"/>
        <v>0</v>
      </c>
      <c r="L929" s="930"/>
      <c r="M929" s="931"/>
      <c r="N929" s="931"/>
      <c r="O929" s="932"/>
      <c r="Q929" s="377" t="s">
        <v>757</v>
      </c>
      <c r="R929" s="354"/>
      <c r="S929" s="354"/>
      <c r="T929" s="354"/>
      <c r="U929" s="354"/>
      <c r="V929" s="354"/>
      <c r="W929" s="354"/>
      <c r="X929" s="354"/>
      <c r="Y929" s="354"/>
      <c r="Z929" s="354"/>
      <c r="AA929" s="354"/>
      <c r="AB929" s="354"/>
      <c r="AC929" s="354"/>
      <c r="AD929" s="10"/>
      <c r="AE929" s="354"/>
      <c r="AF929" s="354"/>
      <c r="AG929" s="354"/>
      <c r="AH929" s="356"/>
    </row>
    <row r="930" spans="1:34" ht="16.5" customHeight="1" x14ac:dyDescent="0.2">
      <c r="A930" s="370" t="s">
        <v>521</v>
      </c>
      <c r="B930" s="54" t="s">
        <v>154</v>
      </c>
      <c r="C930" s="431"/>
      <c r="D930" s="431"/>
      <c r="E930" s="431"/>
      <c r="F930" s="431"/>
      <c r="G930" s="431"/>
      <c r="H930" s="431"/>
      <c r="I930" s="433"/>
      <c r="J930" s="435">
        <f t="shared" si="103"/>
        <v>0</v>
      </c>
      <c r="K930" s="435">
        <f t="shared" si="104"/>
        <v>0</v>
      </c>
      <c r="L930" s="930"/>
      <c r="M930" s="931"/>
      <c r="N930" s="931"/>
      <c r="O930" s="932"/>
      <c r="Q930" s="377" t="s">
        <v>229</v>
      </c>
      <c r="R930" s="20"/>
      <c r="S930" s="20"/>
      <c r="T930" s="20"/>
      <c r="U930" s="20"/>
      <c r="V930" s="20"/>
      <c r="W930" s="20"/>
      <c r="X930" s="20"/>
      <c r="Y930" s="20"/>
      <c r="Z930" s="20"/>
      <c r="AA930" s="20"/>
      <c r="AB930" s="20"/>
      <c r="AC930" s="354"/>
      <c r="AD930" s="11"/>
      <c r="AE930" s="10"/>
      <c r="AF930" s="354"/>
      <c r="AG930" s="11"/>
      <c r="AH930" s="21"/>
    </row>
    <row r="931" spans="1:34" ht="16.5" customHeight="1" x14ac:dyDescent="0.2">
      <c r="A931" s="370" t="s">
        <v>521</v>
      </c>
      <c r="B931" s="54" t="s">
        <v>156</v>
      </c>
      <c r="C931" s="431"/>
      <c r="D931" s="431"/>
      <c r="E931" s="431"/>
      <c r="F931" s="431"/>
      <c r="G931" s="431"/>
      <c r="H931" s="431"/>
      <c r="I931" s="433"/>
      <c r="J931" s="435">
        <f t="shared" si="103"/>
        <v>0</v>
      </c>
      <c r="K931" s="435">
        <f t="shared" si="104"/>
        <v>0</v>
      </c>
      <c r="L931" s="930"/>
      <c r="M931" s="931"/>
      <c r="N931" s="931"/>
      <c r="O931" s="932"/>
      <c r="Q931" s="377" t="s">
        <v>1745</v>
      </c>
      <c r="R931" s="354"/>
      <c r="S931" s="354"/>
      <c r="T931" s="354"/>
      <c r="U931" s="354"/>
      <c r="V931" s="354"/>
      <c r="W931" s="354"/>
      <c r="X931" s="354"/>
      <c r="Y931" s="354"/>
      <c r="Z931" s="354"/>
      <c r="AA931" s="354"/>
      <c r="AB931" s="354"/>
      <c r="AC931" s="354"/>
      <c r="AD931" s="354"/>
      <c r="AE931" s="354"/>
      <c r="AF931" s="10"/>
      <c r="AG931" s="354"/>
      <c r="AH931" s="356"/>
    </row>
    <row r="932" spans="1:34" ht="16.5" customHeight="1" x14ac:dyDescent="0.2">
      <c r="A932" s="370" t="s">
        <v>533</v>
      </c>
      <c r="B932" s="54" t="s">
        <v>1754</v>
      </c>
      <c r="C932" s="431">
        <v>0</v>
      </c>
      <c r="D932" s="431">
        <v>0</v>
      </c>
      <c r="E932" s="431">
        <v>0</v>
      </c>
      <c r="F932" s="431">
        <v>0</v>
      </c>
      <c r="G932" s="431">
        <v>0</v>
      </c>
      <c r="H932" s="431">
        <v>0</v>
      </c>
      <c r="I932" s="433">
        <v>0</v>
      </c>
      <c r="J932" s="435">
        <f t="shared" si="103"/>
        <v>0</v>
      </c>
      <c r="K932" s="435">
        <f t="shared" si="104"/>
        <v>0</v>
      </c>
      <c r="L932" s="930"/>
      <c r="M932" s="931"/>
      <c r="N932" s="931"/>
      <c r="O932" s="932"/>
      <c r="Q932" s="377" t="s">
        <v>1688</v>
      </c>
      <c r="R932" s="20"/>
      <c r="S932" s="20"/>
      <c r="T932" s="20"/>
      <c r="U932" s="20"/>
      <c r="V932" s="20"/>
      <c r="W932" s="20"/>
      <c r="X932" s="20"/>
      <c r="Y932" s="20"/>
      <c r="Z932" s="20"/>
      <c r="AA932" s="20"/>
      <c r="AB932" s="20"/>
      <c r="AC932" s="354"/>
      <c r="AD932" s="20"/>
      <c r="AE932" s="20"/>
      <c r="AF932" s="354"/>
      <c r="AG932" s="10"/>
      <c r="AH932" s="12"/>
    </row>
    <row r="933" spans="1:34" ht="16.5" customHeight="1" thickBot="1" x14ac:dyDescent="0.25">
      <c r="A933" s="372" t="s">
        <v>533</v>
      </c>
      <c r="B933" s="55" t="s">
        <v>1824</v>
      </c>
      <c r="C933" s="432">
        <v>0</v>
      </c>
      <c r="D933" s="432">
        <v>0</v>
      </c>
      <c r="E933" s="432">
        <v>0</v>
      </c>
      <c r="F933" s="432">
        <v>0</v>
      </c>
      <c r="G933" s="432">
        <v>0</v>
      </c>
      <c r="H933" s="432">
        <v>0</v>
      </c>
      <c r="I933" s="434">
        <v>0</v>
      </c>
      <c r="J933" s="435">
        <f t="shared" si="103"/>
        <v>0</v>
      </c>
      <c r="K933" s="435">
        <f t="shared" si="104"/>
        <v>0</v>
      </c>
      <c r="L933" s="933"/>
      <c r="M933" s="934"/>
      <c r="N933" s="934"/>
      <c r="O933" s="935"/>
      <c r="Q933" s="378" t="s">
        <v>153</v>
      </c>
      <c r="R933" s="23"/>
      <c r="S933" s="23"/>
      <c r="T933" s="23"/>
      <c r="U933" s="23"/>
      <c r="V933" s="23"/>
      <c r="W933" s="23"/>
      <c r="X933" s="23"/>
      <c r="Y933" s="23"/>
      <c r="Z933" s="23"/>
      <c r="AA933" s="23"/>
      <c r="AB933" s="23"/>
      <c r="AC933" s="355"/>
      <c r="AD933" s="23"/>
      <c r="AE933" s="23"/>
      <c r="AF933" s="355"/>
      <c r="AG933" s="23"/>
      <c r="AH933" s="15"/>
    </row>
    <row r="934" spans="1:34" ht="16.5" customHeight="1" x14ac:dyDescent="0.2">
      <c r="C934" s="435">
        <f t="shared" ref="C934:I934" si="105">SUM(C915:C933)</f>
        <v>0</v>
      </c>
      <c r="D934" s="435">
        <f t="shared" si="105"/>
        <v>0</v>
      </c>
      <c r="E934" s="435">
        <f t="shared" si="105"/>
        <v>0</v>
      </c>
      <c r="F934" s="435">
        <f t="shared" si="105"/>
        <v>0</v>
      </c>
      <c r="G934" s="435">
        <f t="shared" si="105"/>
        <v>0</v>
      </c>
      <c r="H934" s="435">
        <f t="shared" si="105"/>
        <v>0</v>
      </c>
      <c r="I934" s="435">
        <f t="shared" si="105"/>
        <v>0</v>
      </c>
      <c r="J934" s="435">
        <f t="shared" si="103"/>
        <v>0</v>
      </c>
      <c r="K934" s="435">
        <f t="shared" si="104"/>
        <v>0</v>
      </c>
    </row>
    <row r="935" spans="1:34" ht="16.5" customHeight="1" thickBot="1" x14ac:dyDescent="0.25"/>
    <row r="936" spans="1:34" ht="16.5" customHeight="1" thickBot="1" x14ac:dyDescent="0.25">
      <c r="A936" s="1043" t="s">
        <v>207</v>
      </c>
      <c r="B936" s="1044"/>
      <c r="C936" s="1044"/>
      <c r="D936" s="1044"/>
      <c r="E936" s="1044"/>
      <c r="F936" s="1045"/>
      <c r="G936" s="1040" t="s">
        <v>219</v>
      </c>
      <c r="H936" s="1041"/>
      <c r="I936" s="1042"/>
      <c r="L936" s="945" t="s">
        <v>495</v>
      </c>
      <c r="M936" s="946"/>
      <c r="N936" s="946"/>
      <c r="O936" s="947"/>
    </row>
    <row r="937" spans="1:34" ht="16.5" customHeight="1" thickBot="1" x14ac:dyDescent="0.25">
      <c r="A937" s="373" t="s">
        <v>496</v>
      </c>
      <c r="B937" s="227" t="s">
        <v>497</v>
      </c>
      <c r="C937" s="374" t="s">
        <v>498</v>
      </c>
      <c r="D937" s="374" t="s">
        <v>499</v>
      </c>
      <c r="E937" s="374" t="s">
        <v>500</v>
      </c>
      <c r="F937" s="374" t="s">
        <v>501</v>
      </c>
      <c r="G937" s="375" t="s">
        <v>502</v>
      </c>
      <c r="H937" s="375" t="s">
        <v>503</v>
      </c>
      <c r="I937" s="376" t="s">
        <v>504</v>
      </c>
      <c r="L937" s="1063"/>
      <c r="M937" s="1064"/>
      <c r="N937" s="1064"/>
      <c r="O937" s="1065"/>
      <c r="Q937" s="24" t="s">
        <v>220</v>
      </c>
      <c r="R937" s="379" t="s">
        <v>1590</v>
      </c>
      <c r="S937" s="379" t="s">
        <v>500</v>
      </c>
      <c r="T937" s="379" t="s">
        <v>1804</v>
      </c>
      <c r="U937" s="379" t="s">
        <v>1805</v>
      </c>
      <c r="V937" s="379" t="s">
        <v>158</v>
      </c>
      <c r="W937" s="379" t="s">
        <v>141</v>
      </c>
      <c r="X937" s="379" t="s">
        <v>812</v>
      </c>
      <c r="Y937" s="379" t="s">
        <v>49</v>
      </c>
      <c r="Z937" s="379" t="s">
        <v>1112</v>
      </c>
      <c r="AA937" s="379" t="s">
        <v>119</v>
      </c>
      <c r="AB937" s="379" t="s">
        <v>160</v>
      </c>
      <c r="AC937" s="379" t="s">
        <v>955</v>
      </c>
      <c r="AD937" s="379" t="s">
        <v>800</v>
      </c>
      <c r="AE937" s="379" t="s">
        <v>813</v>
      </c>
      <c r="AF937" s="379" t="s">
        <v>1306</v>
      </c>
      <c r="AG937" s="380" t="s">
        <v>1214</v>
      </c>
    </row>
    <row r="938" spans="1:34" ht="16.5" customHeight="1" x14ac:dyDescent="0.2">
      <c r="A938" s="371">
        <v>1</v>
      </c>
      <c r="B938" s="126" t="s">
        <v>1757</v>
      </c>
      <c r="C938" s="430"/>
      <c r="D938" s="430"/>
      <c r="E938" s="430"/>
      <c r="F938" s="430"/>
      <c r="G938" s="430"/>
      <c r="H938" s="430"/>
      <c r="I938" s="128"/>
      <c r="J938" s="435">
        <f t="shared" si="103"/>
        <v>0</v>
      </c>
      <c r="K938" s="435">
        <f t="shared" si="104"/>
        <v>0</v>
      </c>
      <c r="L938" s="927" t="s">
        <v>528</v>
      </c>
      <c r="M938" s="928"/>
      <c r="N938" s="928"/>
      <c r="O938" s="929"/>
      <c r="Q938" s="377" t="s">
        <v>1590</v>
      </c>
      <c r="R938" s="10"/>
      <c r="S938" s="20"/>
      <c r="T938" s="20"/>
      <c r="U938" s="20"/>
      <c r="V938" s="20"/>
      <c r="W938" s="20"/>
      <c r="X938" s="20"/>
      <c r="Y938" s="20"/>
      <c r="Z938" s="20"/>
      <c r="AA938" s="20"/>
      <c r="AB938" s="20"/>
      <c r="AC938" s="20"/>
      <c r="AD938" s="20"/>
      <c r="AE938" s="20"/>
      <c r="AF938" s="20"/>
      <c r="AG938" s="21"/>
    </row>
    <row r="939" spans="1:34" ht="16.5" customHeight="1" x14ac:dyDescent="0.2">
      <c r="A939" s="370" t="s">
        <v>393</v>
      </c>
      <c r="B939" s="129" t="s">
        <v>165</v>
      </c>
      <c r="C939" s="431"/>
      <c r="D939" s="431"/>
      <c r="E939" s="431"/>
      <c r="F939" s="431"/>
      <c r="G939" s="431"/>
      <c r="H939" s="431"/>
      <c r="I939" s="433"/>
      <c r="J939" s="435">
        <f t="shared" si="103"/>
        <v>0</v>
      </c>
      <c r="K939" s="435">
        <f t="shared" si="104"/>
        <v>0</v>
      </c>
      <c r="L939" s="930"/>
      <c r="M939" s="931"/>
      <c r="N939" s="931"/>
      <c r="O939" s="932"/>
      <c r="Q939" s="377" t="s">
        <v>500</v>
      </c>
      <c r="R939" s="11"/>
      <c r="S939" s="10"/>
      <c r="T939" s="20"/>
      <c r="U939" s="20"/>
      <c r="V939" s="20"/>
      <c r="W939" s="20"/>
      <c r="X939" s="20"/>
      <c r="Y939" s="20"/>
      <c r="Z939" s="20"/>
      <c r="AA939" s="20"/>
      <c r="AB939" s="20"/>
      <c r="AC939" s="20"/>
      <c r="AD939" s="20"/>
      <c r="AE939" s="20"/>
      <c r="AF939" s="20"/>
      <c r="AG939" s="21"/>
    </row>
    <row r="940" spans="1:34" ht="16.5" customHeight="1" x14ac:dyDescent="0.2">
      <c r="A940" s="370" t="s">
        <v>393</v>
      </c>
      <c r="B940" s="129" t="s">
        <v>1659</v>
      </c>
      <c r="C940" s="431"/>
      <c r="D940" s="431"/>
      <c r="E940" s="431"/>
      <c r="F940" s="431"/>
      <c r="G940" s="431"/>
      <c r="H940" s="431"/>
      <c r="I940" s="433"/>
      <c r="J940" s="435">
        <f t="shared" si="103"/>
        <v>0</v>
      </c>
      <c r="K940" s="435">
        <f t="shared" si="104"/>
        <v>0</v>
      </c>
      <c r="L940" s="930"/>
      <c r="M940" s="931"/>
      <c r="N940" s="931"/>
      <c r="O940" s="932"/>
      <c r="Q940" s="377" t="s">
        <v>1804</v>
      </c>
      <c r="R940" s="20"/>
      <c r="S940" s="20"/>
      <c r="T940" s="10"/>
      <c r="U940" s="20"/>
      <c r="V940" s="20"/>
      <c r="W940" s="20"/>
      <c r="X940" s="20"/>
      <c r="Y940" s="20"/>
      <c r="Z940" s="20"/>
      <c r="AA940" s="20"/>
      <c r="AB940" s="20"/>
      <c r="AC940" s="20"/>
      <c r="AD940" s="20"/>
      <c r="AE940" s="20"/>
      <c r="AF940" s="20"/>
      <c r="AG940" s="21" t="s">
        <v>532</v>
      </c>
    </row>
    <row r="941" spans="1:34" ht="16.5" customHeight="1" x14ac:dyDescent="0.2">
      <c r="A941" s="370" t="s">
        <v>393</v>
      </c>
      <c r="B941" s="129" t="s">
        <v>1294</v>
      </c>
      <c r="C941" s="431"/>
      <c r="D941" s="431"/>
      <c r="E941" s="431"/>
      <c r="F941" s="431"/>
      <c r="G941" s="431"/>
      <c r="H941" s="431"/>
      <c r="I941" s="433"/>
      <c r="J941" s="435">
        <f t="shared" si="103"/>
        <v>0</v>
      </c>
      <c r="K941" s="435">
        <f t="shared" si="104"/>
        <v>0</v>
      </c>
      <c r="L941" s="930"/>
      <c r="M941" s="931"/>
      <c r="N941" s="931"/>
      <c r="O941" s="932"/>
      <c r="Q941" s="377" t="s">
        <v>1805</v>
      </c>
      <c r="R941" s="20"/>
      <c r="S941" s="20"/>
      <c r="T941" s="20"/>
      <c r="U941" s="10"/>
      <c r="V941" s="20"/>
      <c r="W941" s="20"/>
      <c r="X941" s="20"/>
      <c r="Y941" s="20"/>
      <c r="Z941" s="20"/>
      <c r="AA941" s="20"/>
      <c r="AB941" s="20"/>
      <c r="AC941" s="20"/>
      <c r="AD941" s="20"/>
      <c r="AE941" s="20"/>
      <c r="AF941" s="20"/>
      <c r="AG941" s="21"/>
    </row>
    <row r="942" spans="1:34" ht="16.5" customHeight="1" x14ac:dyDescent="0.2">
      <c r="A942" s="370" t="s">
        <v>393</v>
      </c>
      <c r="B942" s="129" t="s">
        <v>161</v>
      </c>
      <c r="C942" s="431"/>
      <c r="D942" s="431"/>
      <c r="E942" s="431"/>
      <c r="F942" s="431"/>
      <c r="G942" s="431"/>
      <c r="H942" s="431"/>
      <c r="I942" s="433"/>
      <c r="J942" s="435">
        <f t="shared" si="103"/>
        <v>0</v>
      </c>
      <c r="K942" s="435">
        <f t="shared" si="104"/>
        <v>0</v>
      </c>
      <c r="L942" s="930"/>
      <c r="M942" s="931"/>
      <c r="N942" s="931"/>
      <c r="O942" s="932"/>
      <c r="Q942" s="377" t="s">
        <v>158</v>
      </c>
      <c r="R942" s="20"/>
      <c r="S942" s="20"/>
      <c r="T942" s="20"/>
      <c r="U942" s="20"/>
      <c r="V942" s="10"/>
      <c r="W942" s="20"/>
      <c r="X942" s="20"/>
      <c r="Y942" s="20"/>
      <c r="Z942" s="20"/>
      <c r="AA942" s="20"/>
      <c r="AB942" s="20"/>
      <c r="AC942" s="20"/>
      <c r="AD942" s="20"/>
      <c r="AE942" s="20"/>
      <c r="AF942" s="20"/>
      <c r="AG942" s="21"/>
    </row>
    <row r="943" spans="1:34" ht="16.5" customHeight="1" x14ac:dyDescent="0.2">
      <c r="A943" s="370" t="s">
        <v>393</v>
      </c>
      <c r="B943" s="129" t="s">
        <v>168</v>
      </c>
      <c r="C943" s="431"/>
      <c r="D943" s="431"/>
      <c r="E943" s="431"/>
      <c r="F943" s="431"/>
      <c r="G943" s="431"/>
      <c r="H943" s="431"/>
      <c r="I943" s="433"/>
      <c r="J943" s="435">
        <f t="shared" si="103"/>
        <v>0</v>
      </c>
      <c r="K943" s="435">
        <f t="shared" si="104"/>
        <v>0</v>
      </c>
      <c r="L943" s="930"/>
      <c r="M943" s="931"/>
      <c r="N943" s="931"/>
      <c r="O943" s="932"/>
      <c r="Q943" s="377" t="s">
        <v>141</v>
      </c>
      <c r="R943" s="20"/>
      <c r="S943" s="20"/>
      <c r="T943" s="20"/>
      <c r="U943" s="20"/>
      <c r="V943" s="11"/>
      <c r="W943" s="10"/>
      <c r="X943" s="20"/>
      <c r="Y943" s="20"/>
      <c r="Z943" s="20"/>
      <c r="AA943" s="20"/>
      <c r="AB943" s="20"/>
      <c r="AC943" s="20"/>
      <c r="AD943" s="20"/>
      <c r="AE943" s="20"/>
      <c r="AF943" s="20"/>
      <c r="AG943" s="21"/>
    </row>
    <row r="944" spans="1:34" ht="16.5" customHeight="1" x14ac:dyDescent="0.2">
      <c r="A944" s="370" t="s">
        <v>393</v>
      </c>
      <c r="B944" s="129" t="s">
        <v>169</v>
      </c>
      <c r="C944" s="431"/>
      <c r="D944" s="431"/>
      <c r="E944" s="431"/>
      <c r="F944" s="431"/>
      <c r="G944" s="431"/>
      <c r="H944" s="431"/>
      <c r="I944" s="433"/>
      <c r="J944" s="435">
        <f t="shared" si="103"/>
        <v>0</v>
      </c>
      <c r="K944" s="435">
        <f t="shared" si="104"/>
        <v>0</v>
      </c>
      <c r="L944" s="930"/>
      <c r="M944" s="931"/>
      <c r="N944" s="931"/>
      <c r="O944" s="932"/>
      <c r="Q944" s="377" t="s">
        <v>812</v>
      </c>
      <c r="R944" s="20"/>
      <c r="S944" s="20"/>
      <c r="T944" s="20"/>
      <c r="U944" s="20"/>
      <c r="V944" s="20"/>
      <c r="W944" s="20"/>
      <c r="X944" s="10"/>
      <c r="Y944" s="20"/>
      <c r="Z944" s="20"/>
      <c r="AA944" s="20"/>
      <c r="AB944" s="20"/>
      <c r="AC944" s="20"/>
      <c r="AD944" s="20"/>
      <c r="AE944" s="20"/>
      <c r="AF944" s="20"/>
      <c r="AG944" s="21"/>
    </row>
    <row r="945" spans="1:46" ht="16.5" customHeight="1" x14ac:dyDescent="0.2">
      <c r="A945" s="370" t="s">
        <v>393</v>
      </c>
      <c r="B945" s="129" t="s">
        <v>52</v>
      </c>
      <c r="C945" s="431"/>
      <c r="D945" s="431"/>
      <c r="E945" s="431"/>
      <c r="F945" s="431"/>
      <c r="G945" s="431"/>
      <c r="H945" s="431"/>
      <c r="I945" s="433"/>
      <c r="J945" s="435">
        <f t="shared" si="103"/>
        <v>0</v>
      </c>
      <c r="K945" s="435">
        <f t="shared" si="104"/>
        <v>0</v>
      </c>
      <c r="L945" s="930"/>
      <c r="M945" s="931"/>
      <c r="N945" s="931"/>
      <c r="O945" s="932"/>
      <c r="Q945" s="377" t="s">
        <v>49</v>
      </c>
      <c r="R945" s="20"/>
      <c r="S945" s="20"/>
      <c r="T945" s="20"/>
      <c r="U945" s="20"/>
      <c r="V945" s="20"/>
      <c r="W945" s="20"/>
      <c r="X945" s="20"/>
      <c r="Y945" s="10"/>
      <c r="Z945" s="20"/>
      <c r="AA945" s="20"/>
      <c r="AB945" s="20"/>
      <c r="AC945" s="20"/>
      <c r="AD945" s="20"/>
      <c r="AE945" s="20" t="s">
        <v>532</v>
      </c>
      <c r="AF945" s="20"/>
      <c r="AG945" s="21"/>
    </row>
    <row r="946" spans="1:46" ht="16.5" customHeight="1" x14ac:dyDescent="0.2">
      <c r="A946" s="370" t="s">
        <v>393</v>
      </c>
      <c r="B946" s="129" t="s">
        <v>123</v>
      </c>
      <c r="C946" s="431"/>
      <c r="D946" s="431"/>
      <c r="E946" s="431"/>
      <c r="F946" s="431"/>
      <c r="G946" s="431"/>
      <c r="H946" s="431"/>
      <c r="I946" s="433"/>
      <c r="J946" s="435">
        <f t="shared" si="103"/>
        <v>0</v>
      </c>
      <c r="K946" s="435">
        <f t="shared" si="104"/>
        <v>0</v>
      </c>
      <c r="L946" s="930"/>
      <c r="M946" s="931"/>
      <c r="N946" s="931"/>
      <c r="O946" s="932"/>
      <c r="Q946" s="377" t="s">
        <v>1112</v>
      </c>
      <c r="R946" s="20"/>
      <c r="S946" s="20"/>
      <c r="T946" s="20"/>
      <c r="U946" s="20"/>
      <c r="V946" s="20"/>
      <c r="W946" s="20"/>
      <c r="X946" s="20"/>
      <c r="Y946" s="20"/>
      <c r="Z946" s="10"/>
      <c r="AA946" s="20"/>
      <c r="AB946" s="20"/>
      <c r="AC946" s="20"/>
      <c r="AD946" s="20"/>
      <c r="AE946" s="20"/>
      <c r="AF946" s="20"/>
      <c r="AG946" s="21"/>
    </row>
    <row r="947" spans="1:46" ht="16.5" customHeight="1" x14ac:dyDescent="0.2">
      <c r="A947" s="370" t="s">
        <v>393</v>
      </c>
      <c r="B947" s="129" t="s">
        <v>221</v>
      </c>
      <c r="C947" s="431"/>
      <c r="D947" s="431"/>
      <c r="E947" s="431"/>
      <c r="F947" s="431"/>
      <c r="G947" s="431"/>
      <c r="H947" s="431"/>
      <c r="I947" s="433"/>
      <c r="J947" s="435">
        <f t="shared" si="103"/>
        <v>0</v>
      </c>
      <c r="K947" s="435">
        <f t="shared" si="104"/>
        <v>0</v>
      </c>
      <c r="L947" s="930"/>
      <c r="M947" s="931"/>
      <c r="N947" s="931"/>
      <c r="O947" s="932"/>
      <c r="Q947" s="377" t="s">
        <v>119</v>
      </c>
      <c r="R947" s="20"/>
      <c r="S947" s="20"/>
      <c r="T947" s="20"/>
      <c r="U947" s="20"/>
      <c r="V947" s="20"/>
      <c r="W947" s="20"/>
      <c r="X947" s="20"/>
      <c r="Y947" s="20"/>
      <c r="Z947" s="11"/>
      <c r="AA947" s="10"/>
      <c r="AB947" s="20"/>
      <c r="AC947" s="20"/>
      <c r="AD947" s="20"/>
      <c r="AE947" s="20"/>
      <c r="AF947" s="20"/>
      <c r="AG947" s="21"/>
    </row>
    <row r="948" spans="1:46" ht="16.5" customHeight="1" x14ac:dyDescent="0.2">
      <c r="A948" s="370" t="s">
        <v>393</v>
      </c>
      <c r="B948" s="129" t="s">
        <v>1839</v>
      </c>
      <c r="C948" s="431"/>
      <c r="D948" s="431"/>
      <c r="E948" s="431"/>
      <c r="F948" s="431"/>
      <c r="G948" s="431"/>
      <c r="H948" s="431"/>
      <c r="I948" s="433"/>
      <c r="J948" s="435">
        <f t="shared" si="103"/>
        <v>0</v>
      </c>
      <c r="K948" s="435">
        <f t="shared" si="104"/>
        <v>0</v>
      </c>
      <c r="L948" s="930"/>
      <c r="M948" s="931"/>
      <c r="N948" s="931"/>
      <c r="O948" s="932"/>
      <c r="Q948" s="377" t="s">
        <v>160</v>
      </c>
      <c r="R948" s="20"/>
      <c r="S948" s="20"/>
      <c r="T948" s="20"/>
      <c r="U948" s="20"/>
      <c r="V948" s="20"/>
      <c r="W948" s="20"/>
      <c r="X948" s="20"/>
      <c r="Y948" s="20"/>
      <c r="Z948" s="20"/>
      <c r="AA948" s="20"/>
      <c r="AB948" s="10"/>
      <c r="AC948" s="20"/>
      <c r="AD948" s="20"/>
      <c r="AE948" s="20"/>
      <c r="AF948" s="20"/>
      <c r="AG948" s="21"/>
    </row>
    <row r="949" spans="1:46" ht="16.5" customHeight="1" x14ac:dyDescent="0.2">
      <c r="A949" s="370" t="s">
        <v>393</v>
      </c>
      <c r="B949" s="129" t="s">
        <v>1778</v>
      </c>
      <c r="C949" s="431"/>
      <c r="D949" s="431"/>
      <c r="E949" s="431"/>
      <c r="F949" s="431"/>
      <c r="G949" s="431"/>
      <c r="H949" s="431"/>
      <c r="I949" s="433"/>
      <c r="J949" s="435">
        <f t="shared" si="103"/>
        <v>0</v>
      </c>
      <c r="K949" s="435">
        <f t="shared" si="104"/>
        <v>0</v>
      </c>
      <c r="L949" s="930"/>
      <c r="M949" s="931"/>
      <c r="N949" s="931"/>
      <c r="O949" s="932"/>
      <c r="Q949" s="377" t="s">
        <v>955</v>
      </c>
      <c r="R949" s="20"/>
      <c r="S949" s="20"/>
      <c r="T949" s="20"/>
      <c r="U949" s="20"/>
      <c r="V949" s="20"/>
      <c r="W949" s="20"/>
      <c r="X949" s="20"/>
      <c r="Y949" s="20"/>
      <c r="Z949" s="20"/>
      <c r="AA949" s="20"/>
      <c r="AB949" s="20"/>
      <c r="AC949" s="10"/>
      <c r="AD949" s="20"/>
      <c r="AE949" s="20"/>
      <c r="AF949" s="20"/>
      <c r="AG949" s="21"/>
    </row>
    <row r="950" spans="1:46" ht="16.5" customHeight="1" x14ac:dyDescent="0.2">
      <c r="A950" s="370" t="s">
        <v>393</v>
      </c>
      <c r="B950" s="129" t="s">
        <v>1095</v>
      </c>
      <c r="C950" s="431"/>
      <c r="D950" s="431"/>
      <c r="E950" s="431"/>
      <c r="F950" s="431"/>
      <c r="G950" s="431"/>
      <c r="H950" s="431"/>
      <c r="I950" s="433"/>
      <c r="J950" s="435">
        <f t="shared" si="103"/>
        <v>0</v>
      </c>
      <c r="K950" s="435">
        <f t="shared" si="104"/>
        <v>0</v>
      </c>
      <c r="L950" s="930"/>
      <c r="M950" s="931"/>
      <c r="N950" s="931"/>
      <c r="O950" s="932"/>
      <c r="Q950" s="377" t="s">
        <v>800</v>
      </c>
      <c r="R950" s="20"/>
      <c r="S950" s="20"/>
      <c r="T950" s="20"/>
      <c r="U950" s="20"/>
      <c r="V950" s="20"/>
      <c r="W950" s="20"/>
      <c r="X950" s="20"/>
      <c r="Y950" s="20"/>
      <c r="Z950" s="20"/>
      <c r="AA950" s="20"/>
      <c r="AB950" s="20"/>
      <c r="AC950" s="11"/>
      <c r="AD950" s="10"/>
      <c r="AE950" s="20"/>
      <c r="AF950" s="11"/>
      <c r="AG950" s="21"/>
    </row>
    <row r="951" spans="1:46" ht="16.5" customHeight="1" x14ac:dyDescent="0.2">
      <c r="A951" s="370" t="s">
        <v>393</v>
      </c>
      <c r="B951" s="129" t="s">
        <v>818</v>
      </c>
      <c r="C951" s="431"/>
      <c r="D951" s="431"/>
      <c r="E951" s="431"/>
      <c r="F951" s="431"/>
      <c r="G951" s="431"/>
      <c r="H951" s="431"/>
      <c r="I951" s="433"/>
      <c r="J951" s="435">
        <f t="shared" si="103"/>
        <v>0</v>
      </c>
      <c r="K951" s="435">
        <f t="shared" si="104"/>
        <v>0</v>
      </c>
      <c r="L951" s="930"/>
      <c r="M951" s="931"/>
      <c r="N951" s="931"/>
      <c r="O951" s="932"/>
      <c r="Q951" s="377" t="s">
        <v>813</v>
      </c>
      <c r="R951" s="20"/>
      <c r="S951" s="20"/>
      <c r="T951" s="20"/>
      <c r="U951" s="20"/>
      <c r="V951" s="20"/>
      <c r="W951" s="20"/>
      <c r="X951" s="20"/>
      <c r="Y951" s="20"/>
      <c r="Z951" s="20"/>
      <c r="AA951" s="20"/>
      <c r="AB951" s="20"/>
      <c r="AC951" s="11"/>
      <c r="AD951" s="20"/>
      <c r="AE951" s="10"/>
      <c r="AF951" s="20"/>
      <c r="AG951" s="12"/>
    </row>
    <row r="952" spans="1:46" ht="16.5" customHeight="1" x14ac:dyDescent="0.2">
      <c r="A952" s="370" t="s">
        <v>393</v>
      </c>
      <c r="B952" s="129" t="s">
        <v>1307</v>
      </c>
      <c r="C952" s="431"/>
      <c r="D952" s="431"/>
      <c r="E952" s="431"/>
      <c r="F952" s="431"/>
      <c r="G952" s="431"/>
      <c r="H952" s="431"/>
      <c r="I952" s="433"/>
      <c r="J952" s="435">
        <f t="shared" si="103"/>
        <v>0</v>
      </c>
      <c r="K952" s="435">
        <f t="shared" si="104"/>
        <v>0</v>
      </c>
      <c r="L952" s="930"/>
      <c r="M952" s="931"/>
      <c r="N952" s="931"/>
      <c r="O952" s="932"/>
      <c r="Q952" s="377" t="s">
        <v>1306</v>
      </c>
      <c r="R952" s="20"/>
      <c r="S952" s="20"/>
      <c r="T952" s="20"/>
      <c r="U952" s="20"/>
      <c r="V952" s="20"/>
      <c r="W952" s="20"/>
      <c r="X952" s="20"/>
      <c r="Y952" s="20"/>
      <c r="Z952" s="20"/>
      <c r="AA952" s="20"/>
      <c r="AB952" s="20"/>
      <c r="AC952" s="20"/>
      <c r="AD952" s="20"/>
      <c r="AE952" s="11"/>
      <c r="AF952" s="10"/>
      <c r="AG952" s="12"/>
    </row>
    <row r="953" spans="1:46" ht="16.5" customHeight="1" thickBot="1" x14ac:dyDescent="0.25">
      <c r="A953" s="372" t="s">
        <v>393</v>
      </c>
      <c r="B953" s="130" t="s">
        <v>1735</v>
      </c>
      <c r="C953" s="432"/>
      <c r="D953" s="432"/>
      <c r="E953" s="432"/>
      <c r="F953" s="432"/>
      <c r="G953" s="432"/>
      <c r="H953" s="432"/>
      <c r="I953" s="434"/>
      <c r="J953" s="435">
        <f t="shared" si="103"/>
        <v>0</v>
      </c>
      <c r="K953" s="435">
        <f t="shared" si="104"/>
        <v>0</v>
      </c>
      <c r="L953" s="933"/>
      <c r="M953" s="934"/>
      <c r="N953" s="934"/>
      <c r="O953" s="935"/>
      <c r="Q953" s="378" t="s">
        <v>1214</v>
      </c>
      <c r="R953" s="23"/>
      <c r="S953" s="23"/>
      <c r="T953" s="23"/>
      <c r="U953" s="23"/>
      <c r="V953" s="23"/>
      <c r="W953" s="23"/>
      <c r="X953" s="23"/>
      <c r="Y953" s="23"/>
      <c r="Z953" s="23"/>
      <c r="AA953" s="23"/>
      <c r="AB953" s="23"/>
      <c r="AC953" s="23"/>
      <c r="AD953" s="23"/>
      <c r="AE953" s="14"/>
      <c r="AF953" s="23"/>
      <c r="AG953" s="15"/>
    </row>
    <row r="954" spans="1:46" ht="16.5" customHeight="1" x14ac:dyDescent="0.2">
      <c r="C954" s="435">
        <f t="shared" ref="C954:I954" si="106">SUM(C936:C948)</f>
        <v>0</v>
      </c>
      <c r="D954" s="435">
        <f t="shared" si="106"/>
        <v>0</v>
      </c>
      <c r="E954" s="435">
        <f t="shared" si="106"/>
        <v>0</v>
      </c>
      <c r="F954" s="435">
        <f t="shared" si="106"/>
        <v>0</v>
      </c>
      <c r="G954" s="435">
        <f t="shared" si="106"/>
        <v>0</v>
      </c>
      <c r="H954" s="435">
        <f t="shared" si="106"/>
        <v>0</v>
      </c>
      <c r="I954" s="435">
        <f t="shared" si="106"/>
        <v>0</v>
      </c>
      <c r="J954" s="435">
        <f t="shared" si="103"/>
        <v>0</v>
      </c>
      <c r="K954" s="435">
        <f t="shared" si="104"/>
        <v>0</v>
      </c>
    </row>
    <row r="955" spans="1:46" ht="16.5" customHeight="1" thickBot="1" x14ac:dyDescent="0.25">
      <c r="R955" s="5" t="s">
        <v>532</v>
      </c>
    </row>
    <row r="956" spans="1:46" ht="16.5" customHeight="1" thickBot="1" x14ac:dyDescent="0.25">
      <c r="A956" s="1043" t="s">
        <v>213</v>
      </c>
      <c r="B956" s="1044"/>
      <c r="C956" s="1044"/>
      <c r="D956" s="1044"/>
      <c r="E956" s="1044"/>
      <c r="F956" s="1045"/>
      <c r="G956" s="1040" t="s">
        <v>219</v>
      </c>
      <c r="H956" s="1041"/>
      <c r="I956" s="1042"/>
      <c r="L956" s="952" t="s">
        <v>538</v>
      </c>
      <c r="M956" s="953"/>
      <c r="N956" s="953"/>
      <c r="O956" s="954"/>
    </row>
    <row r="957" spans="1:46" ht="16.5" customHeight="1" thickBot="1" x14ac:dyDescent="0.25">
      <c r="A957" s="373" t="s">
        <v>496</v>
      </c>
      <c r="B957" s="227" t="s">
        <v>497</v>
      </c>
      <c r="C957" s="374" t="s">
        <v>498</v>
      </c>
      <c r="D957" s="374" t="s">
        <v>499</v>
      </c>
      <c r="E957" s="374" t="s">
        <v>500</v>
      </c>
      <c r="F957" s="374" t="s">
        <v>501</v>
      </c>
      <c r="G957" s="375" t="s">
        <v>502</v>
      </c>
      <c r="H957" s="375" t="s">
        <v>503</v>
      </c>
      <c r="I957" s="376" t="s">
        <v>504</v>
      </c>
      <c r="L957" s="955"/>
      <c r="M957" s="956"/>
      <c r="N957" s="956"/>
      <c r="O957" s="957"/>
      <c r="Q957" s="24" t="s">
        <v>220</v>
      </c>
      <c r="R957" s="379" t="s">
        <v>503</v>
      </c>
      <c r="S957" s="379" t="s">
        <v>716</v>
      </c>
      <c r="T957" s="379" t="s">
        <v>541</v>
      </c>
      <c r="U957" s="379" t="s">
        <v>901</v>
      </c>
      <c r="V957" s="379" t="s">
        <v>564</v>
      </c>
      <c r="W957" s="379" t="s">
        <v>700</v>
      </c>
      <c r="X957" s="379" t="s">
        <v>566</v>
      </c>
      <c r="Y957" s="379" t="s">
        <v>514</v>
      </c>
      <c r="Z957" s="379" t="s">
        <v>544</v>
      </c>
      <c r="AA957" s="379" t="s">
        <v>768</v>
      </c>
      <c r="AB957" s="379" t="s">
        <v>777</v>
      </c>
      <c r="AC957" s="379" t="s">
        <v>1684</v>
      </c>
      <c r="AD957" s="379" t="s">
        <v>533</v>
      </c>
      <c r="AE957" s="379" t="s">
        <v>769</v>
      </c>
      <c r="AF957" s="379" t="s">
        <v>1730</v>
      </c>
      <c r="AG957" s="379" t="s">
        <v>1731</v>
      </c>
      <c r="AH957" s="379" t="s">
        <v>63</v>
      </c>
      <c r="AI957" s="379" t="s">
        <v>1313</v>
      </c>
      <c r="AJ957" s="379" t="s">
        <v>120</v>
      </c>
      <c r="AK957" s="380" t="s">
        <v>547</v>
      </c>
    </row>
    <row r="958" spans="1:46" ht="16.5" customHeight="1" x14ac:dyDescent="0.2">
      <c r="A958" s="371">
        <v>1</v>
      </c>
      <c r="B958" s="53" t="s">
        <v>1827</v>
      </c>
      <c r="C958" s="46">
        <v>38</v>
      </c>
      <c r="D958" s="46">
        <v>30</v>
      </c>
      <c r="E958" s="46">
        <v>7</v>
      </c>
      <c r="F958" s="46">
        <v>1</v>
      </c>
      <c r="G958" s="46">
        <v>83</v>
      </c>
      <c r="H958" s="46">
        <v>26</v>
      </c>
      <c r="I958" s="436" t="s">
        <v>222</v>
      </c>
      <c r="J958" s="435">
        <f t="shared" si="103"/>
        <v>38</v>
      </c>
      <c r="K958" s="435">
        <f t="shared" si="104"/>
        <v>67</v>
      </c>
      <c r="L958" s="927" t="s">
        <v>223</v>
      </c>
      <c r="M958" s="928"/>
      <c r="N958" s="928"/>
      <c r="O958" s="929"/>
      <c r="Q958" s="377" t="s">
        <v>503</v>
      </c>
      <c r="R958" s="10"/>
      <c r="S958" s="20"/>
      <c r="T958" s="20"/>
      <c r="U958" s="20"/>
      <c r="V958" s="20"/>
      <c r="W958" s="20"/>
      <c r="X958" s="20"/>
      <c r="Y958" s="20"/>
      <c r="Z958" s="20"/>
      <c r="AA958" s="20"/>
      <c r="AB958" s="20"/>
      <c r="AC958" s="20"/>
      <c r="AD958" s="20" t="s">
        <v>1207</v>
      </c>
      <c r="AE958" s="20"/>
      <c r="AF958" s="20"/>
      <c r="AG958" s="20"/>
      <c r="AH958" s="20"/>
      <c r="AI958" s="20"/>
      <c r="AJ958" s="20"/>
      <c r="AK958" s="21"/>
      <c r="AM958" s="425"/>
      <c r="AN958" s="425"/>
      <c r="AO958" s="425"/>
      <c r="AP958" s="425"/>
      <c r="AQ958" s="425"/>
      <c r="AR958" s="425"/>
      <c r="AS958" s="425"/>
      <c r="AT958" s="425"/>
    </row>
    <row r="959" spans="1:46" ht="16.5" customHeight="1" x14ac:dyDescent="0.2">
      <c r="A959" s="370">
        <v>2</v>
      </c>
      <c r="B959" s="54" t="s">
        <v>706</v>
      </c>
      <c r="C959" s="431">
        <v>38</v>
      </c>
      <c r="D959" s="431">
        <v>28</v>
      </c>
      <c r="E959" s="431">
        <v>8</v>
      </c>
      <c r="F959" s="431">
        <v>2</v>
      </c>
      <c r="G959" s="431">
        <v>92</v>
      </c>
      <c r="H959" s="431">
        <v>33</v>
      </c>
      <c r="I959" s="433">
        <v>64</v>
      </c>
      <c r="J959" s="435">
        <f t="shared" si="103"/>
        <v>38</v>
      </c>
      <c r="K959" s="435">
        <f t="shared" si="104"/>
        <v>64</v>
      </c>
      <c r="L959" s="930"/>
      <c r="M959" s="931"/>
      <c r="N959" s="931"/>
      <c r="O959" s="932"/>
      <c r="Q959" s="377" t="s">
        <v>716</v>
      </c>
      <c r="R959" s="11"/>
      <c r="S959" s="10"/>
      <c r="T959" s="20"/>
      <c r="U959" s="20"/>
      <c r="V959" s="20"/>
      <c r="W959" s="20"/>
      <c r="X959" s="20"/>
      <c r="Y959" s="20"/>
      <c r="Z959" s="20"/>
      <c r="AA959" s="20"/>
      <c r="AB959" s="20"/>
      <c r="AC959" s="20"/>
      <c r="AD959" s="20"/>
      <c r="AE959" s="20"/>
      <c r="AF959" s="20"/>
      <c r="AG959" s="20"/>
      <c r="AH959" s="20"/>
      <c r="AI959" s="20"/>
      <c r="AJ959" s="20"/>
      <c r="AK959" s="21"/>
      <c r="AM959" s="425"/>
      <c r="AN959" s="425"/>
      <c r="AO959" s="425"/>
      <c r="AP959" s="425"/>
      <c r="AQ959" s="425"/>
      <c r="AR959" s="425"/>
      <c r="AS959" s="425"/>
      <c r="AT959" s="425"/>
    </row>
    <row r="960" spans="1:46" ht="16.5" customHeight="1" x14ac:dyDescent="0.2">
      <c r="A960" s="370">
        <v>3</v>
      </c>
      <c r="B960" s="54" t="s">
        <v>767</v>
      </c>
      <c r="C960" s="431">
        <v>38</v>
      </c>
      <c r="D960" s="431">
        <v>18</v>
      </c>
      <c r="E960" s="431">
        <v>14</v>
      </c>
      <c r="F960" s="431">
        <v>6</v>
      </c>
      <c r="G960" s="431">
        <v>92</v>
      </c>
      <c r="H960" s="431">
        <v>63</v>
      </c>
      <c r="I960" s="433">
        <v>50</v>
      </c>
      <c r="J960" s="435">
        <f t="shared" si="103"/>
        <v>38</v>
      </c>
      <c r="K960" s="435">
        <f t="shared" si="104"/>
        <v>50</v>
      </c>
      <c r="L960" s="930"/>
      <c r="M960" s="931"/>
      <c r="N960" s="931"/>
      <c r="O960" s="932"/>
      <c r="Q960" s="377" t="s">
        <v>224</v>
      </c>
      <c r="R960" s="20"/>
      <c r="S960" s="20"/>
      <c r="T960" s="10"/>
      <c r="U960" s="20"/>
      <c r="V960" s="20"/>
      <c r="W960" s="20"/>
      <c r="X960" s="20"/>
      <c r="Y960" s="20"/>
      <c r="Z960" s="20"/>
      <c r="AA960" s="20"/>
      <c r="AB960" s="20"/>
      <c r="AC960" s="20"/>
      <c r="AD960" s="20" t="s">
        <v>1487</v>
      </c>
      <c r="AE960" s="20"/>
      <c r="AF960" s="20"/>
      <c r="AG960" s="20"/>
      <c r="AH960" s="20"/>
      <c r="AI960" s="20"/>
      <c r="AJ960" s="20"/>
      <c r="AK960" s="21"/>
      <c r="AM960" s="425"/>
      <c r="AN960" s="425"/>
      <c r="AO960" s="425"/>
      <c r="AP960" s="425"/>
      <c r="AQ960" s="425"/>
      <c r="AR960" s="425"/>
      <c r="AS960" s="425"/>
      <c r="AT960" s="425"/>
    </row>
    <row r="961" spans="1:46" ht="16.5" customHeight="1" x14ac:dyDescent="0.2">
      <c r="A961" s="370">
        <v>4</v>
      </c>
      <c r="B961" s="54" t="s">
        <v>705</v>
      </c>
      <c r="C961" s="431">
        <v>38</v>
      </c>
      <c r="D961" s="431">
        <v>20</v>
      </c>
      <c r="E961" s="431">
        <v>9</v>
      </c>
      <c r="F961" s="431">
        <v>9</v>
      </c>
      <c r="G961" s="431">
        <v>74</v>
      </c>
      <c r="H961" s="431">
        <v>53</v>
      </c>
      <c r="I961" s="433">
        <v>49</v>
      </c>
      <c r="J961" s="435">
        <f t="shared" si="103"/>
        <v>38</v>
      </c>
      <c r="K961" s="435">
        <f t="shared" si="104"/>
        <v>49</v>
      </c>
      <c r="L961" s="930"/>
      <c r="M961" s="931"/>
      <c r="N961" s="931"/>
      <c r="O961" s="932"/>
      <c r="Q961" s="377" t="s">
        <v>901</v>
      </c>
      <c r="R961" s="20"/>
      <c r="S961" s="20"/>
      <c r="T961" s="20"/>
      <c r="U961" s="10"/>
      <c r="V961" s="20"/>
      <c r="W961" s="20"/>
      <c r="X961" s="20"/>
      <c r="Y961" s="20"/>
      <c r="Z961" s="20"/>
      <c r="AA961" s="20"/>
      <c r="AB961" s="20"/>
      <c r="AC961" s="20"/>
      <c r="AD961" s="20" t="s">
        <v>1546</v>
      </c>
      <c r="AE961" s="20"/>
      <c r="AF961" s="20"/>
      <c r="AG961" s="20"/>
      <c r="AH961" s="20"/>
      <c r="AI961" s="20"/>
      <c r="AJ961" s="20"/>
      <c r="AK961" s="21"/>
      <c r="AM961" s="425"/>
      <c r="AN961" s="425"/>
      <c r="AO961" s="425"/>
      <c r="AP961" s="425"/>
      <c r="AQ961" s="425"/>
      <c r="AR961" s="425"/>
      <c r="AS961" s="425"/>
      <c r="AT961" s="425"/>
    </row>
    <row r="962" spans="1:46" ht="16.5" customHeight="1" x14ac:dyDescent="0.2">
      <c r="A962" s="370">
        <v>5</v>
      </c>
      <c r="B962" s="54" t="s">
        <v>708</v>
      </c>
      <c r="C962" s="431">
        <v>38</v>
      </c>
      <c r="D962" s="431">
        <v>20</v>
      </c>
      <c r="E962" s="431">
        <v>6</v>
      </c>
      <c r="F962" s="431">
        <v>12</v>
      </c>
      <c r="G962" s="431">
        <v>75</v>
      </c>
      <c r="H962" s="431">
        <v>52</v>
      </c>
      <c r="I962" s="433">
        <v>46</v>
      </c>
      <c r="J962" s="435">
        <f t="shared" si="103"/>
        <v>38</v>
      </c>
      <c r="K962" s="435">
        <f t="shared" si="104"/>
        <v>46</v>
      </c>
      <c r="L962" s="930"/>
      <c r="M962" s="931"/>
      <c r="N962" s="931"/>
      <c r="O962" s="932"/>
      <c r="Q962" s="377" t="s">
        <v>564</v>
      </c>
      <c r="R962" s="20"/>
      <c r="S962" s="20"/>
      <c r="T962" s="20"/>
      <c r="U962" s="20"/>
      <c r="V962" s="10"/>
      <c r="W962" s="20"/>
      <c r="X962" s="20"/>
      <c r="Y962" s="20"/>
      <c r="Z962" s="20"/>
      <c r="AA962" s="20"/>
      <c r="AB962" s="20"/>
      <c r="AC962" s="20"/>
      <c r="AD962" s="20" t="s">
        <v>1487</v>
      </c>
      <c r="AE962" s="20"/>
      <c r="AF962" s="20"/>
      <c r="AG962" s="20" t="s">
        <v>532</v>
      </c>
      <c r="AH962" s="20"/>
      <c r="AI962" s="20"/>
      <c r="AJ962" s="20"/>
      <c r="AK962" s="21"/>
      <c r="AM962" s="425"/>
      <c r="AN962" s="425"/>
      <c r="AO962" s="425"/>
      <c r="AP962" s="425"/>
      <c r="AQ962" s="425"/>
      <c r="AR962" s="425"/>
      <c r="AS962" s="425"/>
      <c r="AT962" s="425"/>
    </row>
    <row r="963" spans="1:46" ht="16.5" customHeight="1" x14ac:dyDescent="0.2">
      <c r="A963" s="370">
        <v>6</v>
      </c>
      <c r="B963" s="54" t="s">
        <v>906</v>
      </c>
      <c r="C963" s="431">
        <v>38</v>
      </c>
      <c r="D963" s="431">
        <v>18</v>
      </c>
      <c r="E963" s="431">
        <v>7</v>
      </c>
      <c r="F963" s="431">
        <v>13</v>
      </c>
      <c r="G963" s="431">
        <v>102</v>
      </c>
      <c r="H963" s="431">
        <v>67</v>
      </c>
      <c r="I963" s="433">
        <v>43</v>
      </c>
      <c r="J963" s="435">
        <f t="shared" si="103"/>
        <v>38</v>
      </c>
      <c r="K963" s="435">
        <f t="shared" si="104"/>
        <v>43</v>
      </c>
      <c r="L963" s="930"/>
      <c r="M963" s="931"/>
      <c r="N963" s="931"/>
      <c r="O963" s="932"/>
      <c r="Q963" s="377" t="s">
        <v>700</v>
      </c>
      <c r="R963" s="20"/>
      <c r="S963" s="20"/>
      <c r="T963" s="20"/>
      <c r="U963" s="20"/>
      <c r="V963" s="11"/>
      <c r="W963" s="10"/>
      <c r="X963" s="20"/>
      <c r="Y963" s="20"/>
      <c r="Z963" s="20"/>
      <c r="AA963" s="20"/>
      <c r="AB963" s="20"/>
      <c r="AC963" s="20"/>
      <c r="AD963" s="20" t="s">
        <v>1210</v>
      </c>
      <c r="AE963" s="20"/>
      <c r="AF963" s="20"/>
      <c r="AG963" s="20"/>
      <c r="AH963" s="20"/>
      <c r="AI963" s="20"/>
      <c r="AJ963" s="20"/>
      <c r="AK963" s="21"/>
      <c r="AM963" s="425"/>
      <c r="AN963" s="425"/>
      <c r="AO963" s="425"/>
      <c r="AP963" s="425"/>
      <c r="AQ963" s="425"/>
      <c r="AR963" s="425"/>
      <c r="AS963" s="425"/>
      <c r="AT963" s="425"/>
    </row>
    <row r="964" spans="1:46" ht="16.5" customHeight="1" x14ac:dyDescent="0.2">
      <c r="A964" s="370">
        <v>7</v>
      </c>
      <c r="B964" s="54" t="s">
        <v>1598</v>
      </c>
      <c r="C964" s="431">
        <v>38</v>
      </c>
      <c r="D964" s="431">
        <v>17</v>
      </c>
      <c r="E964" s="431">
        <v>18</v>
      </c>
      <c r="F964" s="431">
        <v>13</v>
      </c>
      <c r="G964" s="431">
        <v>65</v>
      </c>
      <c r="H964" s="431">
        <v>63</v>
      </c>
      <c r="I964" s="433">
        <v>42</v>
      </c>
      <c r="J964" s="435">
        <f t="shared" si="103"/>
        <v>48</v>
      </c>
      <c r="K964" s="435">
        <f t="shared" si="104"/>
        <v>52</v>
      </c>
      <c r="L964" s="930"/>
      <c r="M964" s="931"/>
      <c r="N964" s="931"/>
      <c r="O964" s="932"/>
      <c r="Q964" s="377" t="s">
        <v>566</v>
      </c>
      <c r="R964" s="20"/>
      <c r="S964" s="20"/>
      <c r="T964" s="20"/>
      <c r="U964" s="20"/>
      <c r="V964" s="20"/>
      <c r="W964" s="20"/>
      <c r="X964" s="10"/>
      <c r="Y964" s="20"/>
      <c r="Z964" s="20"/>
      <c r="AA964" s="20"/>
      <c r="AB964" s="20"/>
      <c r="AC964" s="20"/>
      <c r="AD964" s="20" t="s">
        <v>1488</v>
      </c>
      <c r="AE964" s="20"/>
      <c r="AF964" s="20"/>
      <c r="AG964" s="20"/>
      <c r="AH964" s="20"/>
      <c r="AI964" s="20"/>
      <c r="AJ964" s="20"/>
      <c r="AK964" s="21"/>
      <c r="AM964" s="425"/>
      <c r="AN964" s="425"/>
      <c r="AO964" s="425"/>
      <c r="AP964" s="425"/>
      <c r="AQ964" s="425"/>
      <c r="AR964" s="425"/>
      <c r="AS964" s="425"/>
      <c r="AT964" s="425"/>
    </row>
    <row r="965" spans="1:46" ht="16.5" customHeight="1" x14ac:dyDescent="0.2">
      <c r="A965" s="370">
        <v>8</v>
      </c>
      <c r="B965" s="54" t="s">
        <v>1314</v>
      </c>
      <c r="C965" s="431">
        <v>38</v>
      </c>
      <c r="D965" s="431">
        <v>18</v>
      </c>
      <c r="E965" s="431">
        <v>4</v>
      </c>
      <c r="F965" s="431">
        <v>16</v>
      </c>
      <c r="G965" s="431">
        <v>77</v>
      </c>
      <c r="H965" s="431">
        <v>64</v>
      </c>
      <c r="I965" s="433">
        <v>40</v>
      </c>
      <c r="J965" s="435">
        <f t="shared" si="103"/>
        <v>38</v>
      </c>
      <c r="K965" s="435">
        <f t="shared" si="104"/>
        <v>40</v>
      </c>
      <c r="L965" s="930"/>
      <c r="M965" s="931"/>
      <c r="N965" s="931"/>
      <c r="O965" s="932"/>
      <c r="Q965" s="377" t="s">
        <v>514</v>
      </c>
      <c r="R965" s="20"/>
      <c r="S965" s="20"/>
      <c r="T965" s="20"/>
      <c r="U965" s="20"/>
      <c r="V965" s="20"/>
      <c r="W965" s="20"/>
      <c r="X965" s="20"/>
      <c r="Y965" s="10"/>
      <c r="Z965" s="20"/>
      <c r="AA965" s="20"/>
      <c r="AB965" s="20"/>
      <c r="AC965" s="20"/>
      <c r="AD965" s="20" t="s">
        <v>1603</v>
      </c>
      <c r="AE965" s="20"/>
      <c r="AF965" s="20"/>
      <c r="AG965" s="20"/>
      <c r="AH965" s="20"/>
      <c r="AI965" s="20"/>
      <c r="AJ965" s="20"/>
      <c r="AK965" s="21"/>
      <c r="AM965" s="425"/>
      <c r="AN965" s="425"/>
      <c r="AO965" s="425"/>
      <c r="AP965" s="425"/>
      <c r="AQ965" s="425"/>
      <c r="AR965" s="425"/>
      <c r="AS965" s="425"/>
      <c r="AT965" s="425"/>
    </row>
    <row r="966" spans="1:46" ht="16.5" customHeight="1" x14ac:dyDescent="0.2">
      <c r="A966" s="370">
        <v>9</v>
      </c>
      <c r="B966" s="54" t="s">
        <v>1733</v>
      </c>
      <c r="C966" s="431">
        <v>38</v>
      </c>
      <c r="D966" s="431">
        <v>15</v>
      </c>
      <c r="E966" s="431">
        <v>9</v>
      </c>
      <c r="F966" s="431">
        <v>14</v>
      </c>
      <c r="G966" s="431">
        <v>79</v>
      </c>
      <c r="H966" s="431">
        <v>68</v>
      </c>
      <c r="I966" s="433">
        <v>39</v>
      </c>
      <c r="J966" s="435">
        <f t="shared" si="103"/>
        <v>38</v>
      </c>
      <c r="K966" s="435">
        <f t="shared" si="104"/>
        <v>39</v>
      </c>
      <c r="L966" s="930"/>
      <c r="M966" s="931"/>
      <c r="N966" s="931"/>
      <c r="O966" s="932"/>
      <c r="Q966" s="377" t="s">
        <v>544</v>
      </c>
      <c r="R966" s="20"/>
      <c r="S966" s="20"/>
      <c r="T966" s="20"/>
      <c r="U966" s="20"/>
      <c r="V966" s="20"/>
      <c r="W966" s="20"/>
      <c r="X966" s="20"/>
      <c r="Y966" s="20"/>
      <c r="Z966" s="10"/>
      <c r="AA966" s="20"/>
      <c r="AB966" s="20"/>
      <c r="AC966" s="20"/>
      <c r="AD966" s="20"/>
      <c r="AE966" s="20"/>
      <c r="AF966" s="20"/>
      <c r="AG966" s="20"/>
      <c r="AH966" s="20"/>
      <c r="AI966" s="20"/>
      <c r="AJ966" s="20"/>
      <c r="AK966" s="21"/>
      <c r="AM966" s="425"/>
      <c r="AN966" s="425"/>
      <c r="AO966" s="425"/>
      <c r="AP966" s="425"/>
      <c r="AQ966" s="425"/>
      <c r="AR966" s="425"/>
      <c r="AS966" s="425"/>
      <c r="AT966" s="425"/>
    </row>
    <row r="967" spans="1:46" ht="16.5" customHeight="1" x14ac:dyDescent="0.2">
      <c r="A967" s="370">
        <v>10</v>
      </c>
      <c r="B967" s="54" t="s">
        <v>558</v>
      </c>
      <c r="C967" s="431">
        <v>38</v>
      </c>
      <c r="D967" s="431">
        <v>15</v>
      </c>
      <c r="E967" s="431">
        <v>8</v>
      </c>
      <c r="F967" s="431">
        <v>15</v>
      </c>
      <c r="G967" s="431">
        <v>71</v>
      </c>
      <c r="H967" s="431">
        <v>63</v>
      </c>
      <c r="I967" s="433">
        <v>38</v>
      </c>
      <c r="J967" s="435">
        <f t="shared" si="103"/>
        <v>38</v>
      </c>
      <c r="K967" s="435">
        <f t="shared" si="104"/>
        <v>38</v>
      </c>
      <c r="L967" s="930"/>
      <c r="M967" s="931"/>
      <c r="N967" s="931"/>
      <c r="O967" s="932"/>
      <c r="Q967" s="377" t="s">
        <v>768</v>
      </c>
      <c r="R967" s="20"/>
      <c r="S967" s="20"/>
      <c r="T967" s="20"/>
      <c r="U967" s="20"/>
      <c r="V967" s="20"/>
      <c r="W967" s="20"/>
      <c r="X967" s="20"/>
      <c r="Y967" s="20"/>
      <c r="Z967" s="11"/>
      <c r="AA967" s="10"/>
      <c r="AB967" s="20"/>
      <c r="AC967" s="20"/>
      <c r="AD967" s="20"/>
      <c r="AE967" s="20"/>
      <c r="AF967" s="20"/>
      <c r="AG967" s="20"/>
      <c r="AH967" s="20"/>
      <c r="AI967" s="20"/>
      <c r="AJ967" s="20"/>
      <c r="AK967" s="21"/>
      <c r="AM967" s="425"/>
      <c r="AN967" s="425"/>
      <c r="AO967" s="425"/>
      <c r="AP967" s="425"/>
      <c r="AQ967" s="425"/>
      <c r="AR967" s="425"/>
      <c r="AS967" s="425"/>
      <c r="AT967" s="425"/>
    </row>
    <row r="968" spans="1:46" ht="16.5" customHeight="1" x14ac:dyDescent="0.2">
      <c r="A968" s="370">
        <v>11</v>
      </c>
      <c r="B968" s="54" t="s">
        <v>174</v>
      </c>
      <c r="C968" s="431">
        <v>38</v>
      </c>
      <c r="D968" s="431">
        <v>14</v>
      </c>
      <c r="E968" s="431">
        <v>9</v>
      </c>
      <c r="F968" s="431">
        <v>15</v>
      </c>
      <c r="G968" s="431">
        <v>65</v>
      </c>
      <c r="H968" s="431">
        <v>50</v>
      </c>
      <c r="I968" s="433">
        <v>37</v>
      </c>
      <c r="J968" s="435">
        <f t="shared" si="103"/>
        <v>38</v>
      </c>
      <c r="K968" s="435">
        <f t="shared" si="104"/>
        <v>37</v>
      </c>
      <c r="L968" s="930"/>
      <c r="M968" s="931"/>
      <c r="N968" s="931"/>
      <c r="O968" s="932"/>
      <c r="Q968" s="377" t="s">
        <v>777</v>
      </c>
      <c r="R968" s="20"/>
      <c r="S968" s="20"/>
      <c r="T968" s="20"/>
      <c r="U968" s="20"/>
      <c r="V968" s="20"/>
      <c r="W968" s="20"/>
      <c r="X968" s="20"/>
      <c r="Y968" s="20"/>
      <c r="Z968" s="20"/>
      <c r="AA968" s="20"/>
      <c r="AB968" s="10"/>
      <c r="AC968" s="20"/>
      <c r="AD968" s="20" t="s">
        <v>1488</v>
      </c>
      <c r="AE968" s="20"/>
      <c r="AF968" s="20"/>
      <c r="AG968" s="20"/>
      <c r="AH968" s="20"/>
      <c r="AI968" s="20"/>
      <c r="AJ968" s="20"/>
      <c r="AK968" s="21"/>
      <c r="AM968" s="425"/>
      <c r="AN968" s="425"/>
      <c r="AO968" s="425"/>
      <c r="AP968" s="425"/>
      <c r="AQ968" s="425"/>
      <c r="AR968" s="425"/>
      <c r="AS968" s="425"/>
      <c r="AT968" s="425"/>
    </row>
    <row r="969" spans="1:46" ht="16.5" customHeight="1" x14ac:dyDescent="0.2">
      <c r="A969" s="370">
        <v>12</v>
      </c>
      <c r="B969" s="54" t="s">
        <v>529</v>
      </c>
      <c r="C969" s="431">
        <v>38</v>
      </c>
      <c r="D969" s="431">
        <v>13</v>
      </c>
      <c r="E969" s="431">
        <v>10</v>
      </c>
      <c r="F969" s="431">
        <v>15</v>
      </c>
      <c r="G969" s="431">
        <v>67</v>
      </c>
      <c r="H969" s="431">
        <v>72</v>
      </c>
      <c r="I969" s="433">
        <v>36</v>
      </c>
      <c r="J969" s="435">
        <f t="shared" si="103"/>
        <v>38</v>
      </c>
      <c r="K969" s="435">
        <f t="shared" si="104"/>
        <v>36</v>
      </c>
      <c r="L969" s="930"/>
      <c r="M969" s="931"/>
      <c r="N969" s="931"/>
      <c r="O969" s="932"/>
      <c r="Q969" s="377" t="s">
        <v>1684</v>
      </c>
      <c r="R969" s="20"/>
      <c r="S969" s="20"/>
      <c r="T969" s="20"/>
      <c r="U969" s="20"/>
      <c r="V969" s="20"/>
      <c r="W969" s="20"/>
      <c r="X969" s="20"/>
      <c r="Y969" s="20"/>
      <c r="Z969" s="20"/>
      <c r="AA969" s="20"/>
      <c r="AB969" s="20"/>
      <c r="AC969" s="10"/>
      <c r="AD969" s="20" t="s">
        <v>1597</v>
      </c>
      <c r="AE969" s="20"/>
      <c r="AF969" s="20"/>
      <c r="AG969" s="20"/>
      <c r="AH969" s="20"/>
      <c r="AI969" s="20"/>
      <c r="AJ969" s="20"/>
      <c r="AK969" s="21"/>
      <c r="AM969" s="425"/>
      <c r="AN969" s="425"/>
      <c r="AO969" s="425"/>
      <c r="AP969" s="425"/>
      <c r="AQ969" s="425"/>
      <c r="AR969" s="425"/>
      <c r="AS969" s="425"/>
      <c r="AT969" s="425"/>
    </row>
    <row r="970" spans="1:46" ht="16.5" customHeight="1" x14ac:dyDescent="0.2">
      <c r="A970" s="370">
        <v>13</v>
      </c>
      <c r="B970" s="54" t="s">
        <v>575</v>
      </c>
      <c r="C970" s="431">
        <v>38</v>
      </c>
      <c r="D970" s="431">
        <v>15</v>
      </c>
      <c r="E970" s="431">
        <v>4</v>
      </c>
      <c r="F970" s="431">
        <v>19</v>
      </c>
      <c r="G970" s="431">
        <v>58</v>
      </c>
      <c r="H970" s="431">
        <v>69</v>
      </c>
      <c r="I970" s="433">
        <v>34</v>
      </c>
      <c r="J970" s="435">
        <f t="shared" si="103"/>
        <v>38</v>
      </c>
      <c r="K970" s="435">
        <f t="shared" si="104"/>
        <v>34</v>
      </c>
      <c r="L970" s="930"/>
      <c r="M970" s="931"/>
      <c r="N970" s="931"/>
      <c r="O970" s="932"/>
      <c r="Q970" s="377" t="s">
        <v>533</v>
      </c>
      <c r="R970" s="20"/>
      <c r="S970" s="20"/>
      <c r="T970" s="20"/>
      <c r="U970" s="20"/>
      <c r="V970" s="20"/>
      <c r="W970" s="20"/>
      <c r="X970" s="20"/>
      <c r="Y970" s="20"/>
      <c r="Z970" s="20"/>
      <c r="AA970" s="20"/>
      <c r="AB970" s="20"/>
      <c r="AC970" s="20"/>
      <c r="AD970" s="10"/>
      <c r="AE970" s="20"/>
      <c r="AF970" s="20"/>
      <c r="AG970" s="20"/>
      <c r="AH970" s="20"/>
      <c r="AI970" s="20"/>
      <c r="AJ970" s="20"/>
      <c r="AK970" s="21"/>
      <c r="AM970" s="425"/>
      <c r="AN970" s="425"/>
      <c r="AO970" s="425"/>
      <c r="AP970" s="425"/>
      <c r="AQ970" s="425"/>
      <c r="AR970" s="425"/>
      <c r="AS970" s="425"/>
      <c r="AT970" s="425"/>
    </row>
    <row r="971" spans="1:46" ht="16.5" customHeight="1" x14ac:dyDescent="0.2">
      <c r="A971" s="370">
        <v>14</v>
      </c>
      <c r="B971" s="54" t="s">
        <v>1431</v>
      </c>
      <c r="C971" s="431">
        <v>38</v>
      </c>
      <c r="D971" s="431">
        <v>14</v>
      </c>
      <c r="E971" s="431">
        <v>4</v>
      </c>
      <c r="F971" s="431">
        <v>20</v>
      </c>
      <c r="G971" s="431">
        <v>69</v>
      </c>
      <c r="H971" s="431">
        <v>88</v>
      </c>
      <c r="I971" s="433">
        <v>32</v>
      </c>
      <c r="J971" s="435">
        <f t="shared" si="103"/>
        <v>38</v>
      </c>
      <c r="K971" s="435">
        <f t="shared" si="104"/>
        <v>32</v>
      </c>
      <c r="L971" s="930"/>
      <c r="M971" s="931"/>
      <c r="N971" s="931"/>
      <c r="O971" s="932"/>
      <c r="Q971" s="377" t="s">
        <v>769</v>
      </c>
      <c r="R971" s="20"/>
      <c r="S971" s="20"/>
      <c r="T971" s="20"/>
      <c r="U971" s="20"/>
      <c r="V971" s="20"/>
      <c r="W971" s="20"/>
      <c r="X971" s="20"/>
      <c r="Y971" s="20"/>
      <c r="Z971" s="20"/>
      <c r="AA971" s="20"/>
      <c r="AB971" s="20"/>
      <c r="AC971" s="20"/>
      <c r="AD971" s="20" t="s">
        <v>1207</v>
      </c>
      <c r="AE971" s="10"/>
      <c r="AF971" s="20"/>
      <c r="AG971" s="20"/>
      <c r="AH971" s="20"/>
      <c r="AI971" s="20"/>
      <c r="AJ971" s="20"/>
      <c r="AK971" s="21"/>
      <c r="AM971" s="425"/>
      <c r="AN971" s="425"/>
      <c r="AO971" s="425"/>
      <c r="AP971" s="425"/>
      <c r="AQ971" s="425"/>
      <c r="AR971" s="425"/>
      <c r="AS971" s="425"/>
      <c r="AT971" s="425"/>
    </row>
    <row r="972" spans="1:46" ht="16.5" customHeight="1" x14ac:dyDescent="0.2">
      <c r="A972" s="370">
        <v>15</v>
      </c>
      <c r="B972" s="54" t="s">
        <v>781</v>
      </c>
      <c r="C972" s="431">
        <v>38</v>
      </c>
      <c r="D972" s="431">
        <v>10</v>
      </c>
      <c r="E972" s="431">
        <v>12</v>
      </c>
      <c r="F972" s="431">
        <v>16</v>
      </c>
      <c r="G972" s="431">
        <v>47</v>
      </c>
      <c r="H972" s="431">
        <v>62</v>
      </c>
      <c r="I972" s="433">
        <v>32</v>
      </c>
      <c r="J972" s="435">
        <f t="shared" si="103"/>
        <v>38</v>
      </c>
      <c r="K972" s="435">
        <f t="shared" si="104"/>
        <v>32</v>
      </c>
      <c r="L972" s="930"/>
      <c r="M972" s="931"/>
      <c r="N972" s="931"/>
      <c r="O972" s="932"/>
      <c r="Q972" s="377" t="s">
        <v>1730</v>
      </c>
      <c r="R972" s="20"/>
      <c r="S972" s="20"/>
      <c r="T972" s="20"/>
      <c r="U972" s="20"/>
      <c r="V972" s="20"/>
      <c r="W972" s="20"/>
      <c r="X972" s="20"/>
      <c r="Y972" s="20"/>
      <c r="Z972" s="20"/>
      <c r="AA972" s="20"/>
      <c r="AB972" s="20"/>
      <c r="AC972" s="20"/>
      <c r="AD972" s="20" t="s">
        <v>1490</v>
      </c>
      <c r="AE972" s="20"/>
      <c r="AF972" s="10"/>
      <c r="AG972" s="20"/>
      <c r="AH972" s="20"/>
      <c r="AI972" s="20"/>
      <c r="AJ972" s="20"/>
      <c r="AK972" s="21"/>
      <c r="AM972" s="425"/>
      <c r="AN972" s="425"/>
      <c r="AO972" s="425"/>
      <c r="AP972" s="425"/>
      <c r="AQ972" s="425"/>
      <c r="AR972" s="425"/>
      <c r="AS972" s="425"/>
      <c r="AT972" s="425"/>
    </row>
    <row r="973" spans="1:46" ht="16.5" customHeight="1" x14ac:dyDescent="0.2">
      <c r="A973" s="370">
        <v>16</v>
      </c>
      <c r="B973" s="54" t="s">
        <v>551</v>
      </c>
      <c r="C973" s="431">
        <v>38</v>
      </c>
      <c r="D973" s="431">
        <v>12</v>
      </c>
      <c r="E973" s="431">
        <v>6</v>
      </c>
      <c r="F973" s="431">
        <v>20</v>
      </c>
      <c r="G973" s="431">
        <v>56</v>
      </c>
      <c r="H973" s="431">
        <v>92</v>
      </c>
      <c r="I973" s="433">
        <v>30</v>
      </c>
      <c r="J973" s="435">
        <f t="shared" si="103"/>
        <v>38</v>
      </c>
      <c r="K973" s="435">
        <f t="shared" si="104"/>
        <v>30</v>
      </c>
      <c r="L973" s="930"/>
      <c r="M973" s="931"/>
      <c r="N973" s="931"/>
      <c r="O973" s="932"/>
      <c r="Q973" s="377" t="s">
        <v>1731</v>
      </c>
      <c r="R973" s="20"/>
      <c r="S973" s="20"/>
      <c r="T973" s="20"/>
      <c r="U973" s="20"/>
      <c r="V973" s="20"/>
      <c r="W973" s="20"/>
      <c r="X973" s="20"/>
      <c r="Y973" s="20"/>
      <c r="Z973" s="20"/>
      <c r="AA973" s="20"/>
      <c r="AB973" s="20"/>
      <c r="AC973" s="20"/>
      <c r="AD973" s="20" t="s">
        <v>628</v>
      </c>
      <c r="AE973" s="20"/>
      <c r="AF973" s="20"/>
      <c r="AG973" s="10"/>
      <c r="AH973" s="20"/>
      <c r="AI973" s="20"/>
      <c r="AJ973" s="20"/>
      <c r="AK973" s="21"/>
      <c r="AM973" s="425"/>
      <c r="AN973" s="425"/>
      <c r="AO973" s="425"/>
      <c r="AP973" s="425"/>
      <c r="AQ973" s="425"/>
      <c r="AR973" s="425"/>
      <c r="AS973" s="425"/>
      <c r="AT973" s="425"/>
    </row>
    <row r="974" spans="1:46" ht="16.5" customHeight="1" x14ac:dyDescent="0.2">
      <c r="A974" s="370">
        <v>17</v>
      </c>
      <c r="B974" s="54" t="s">
        <v>711</v>
      </c>
      <c r="C974" s="431">
        <v>38</v>
      </c>
      <c r="D974" s="431">
        <v>11</v>
      </c>
      <c r="E974" s="431">
        <v>3</v>
      </c>
      <c r="F974" s="431">
        <v>24</v>
      </c>
      <c r="G974" s="431">
        <v>51</v>
      </c>
      <c r="H974" s="431">
        <v>87</v>
      </c>
      <c r="I974" s="433">
        <v>25</v>
      </c>
      <c r="J974" s="435">
        <f t="shared" si="103"/>
        <v>38</v>
      </c>
      <c r="K974" s="435">
        <f t="shared" si="104"/>
        <v>25</v>
      </c>
      <c r="L974" s="930"/>
      <c r="M974" s="931"/>
      <c r="N974" s="931"/>
      <c r="O974" s="932"/>
      <c r="Q974" s="377" t="s">
        <v>63</v>
      </c>
      <c r="R974" s="20"/>
      <c r="S974" s="20"/>
      <c r="T974" s="20"/>
      <c r="U974" s="20"/>
      <c r="V974" s="20"/>
      <c r="W974" s="20"/>
      <c r="X974" s="20"/>
      <c r="Y974" s="20"/>
      <c r="Z974" s="20"/>
      <c r="AA974" s="20"/>
      <c r="AB974" s="20"/>
      <c r="AC974" s="20"/>
      <c r="AD974" s="20"/>
      <c r="AE974" s="20"/>
      <c r="AF974" s="20"/>
      <c r="AG974" s="11"/>
      <c r="AH974" s="10"/>
      <c r="AI974" s="20"/>
      <c r="AJ974" s="11"/>
      <c r="AK974" s="21"/>
      <c r="AM974" s="425"/>
      <c r="AN974" s="425"/>
      <c r="AO974" s="425"/>
      <c r="AP974" s="425"/>
      <c r="AQ974" s="425"/>
      <c r="AR974" s="425"/>
      <c r="AS974" s="425"/>
      <c r="AT974" s="425"/>
    </row>
    <row r="975" spans="1:46" ht="16.5" customHeight="1" x14ac:dyDescent="0.2">
      <c r="A975" s="370">
        <v>18</v>
      </c>
      <c r="B975" s="54" t="s">
        <v>554</v>
      </c>
      <c r="C975" s="431">
        <v>38</v>
      </c>
      <c r="D975" s="431">
        <v>10</v>
      </c>
      <c r="E975" s="431">
        <v>5</v>
      </c>
      <c r="F975" s="431">
        <v>23</v>
      </c>
      <c r="G975" s="431">
        <v>52</v>
      </c>
      <c r="H975" s="431">
        <v>69</v>
      </c>
      <c r="I975" s="433">
        <v>25</v>
      </c>
      <c r="J975" s="435">
        <f t="shared" si="103"/>
        <v>38</v>
      </c>
      <c r="K975" s="435">
        <f t="shared" si="104"/>
        <v>25</v>
      </c>
      <c r="L975" s="930"/>
      <c r="M975" s="931"/>
      <c r="N975" s="931"/>
      <c r="O975" s="932"/>
      <c r="Q975" s="377" t="s">
        <v>1313</v>
      </c>
      <c r="R975" s="20"/>
      <c r="S975" s="20"/>
      <c r="T975" s="20"/>
      <c r="U975" s="20"/>
      <c r="V975" s="20"/>
      <c r="W975" s="20"/>
      <c r="X975" s="20"/>
      <c r="Y975" s="20"/>
      <c r="Z975" s="20"/>
      <c r="AA975" s="20"/>
      <c r="AB975" s="20"/>
      <c r="AC975" s="20"/>
      <c r="AD975" s="20" t="s">
        <v>1602</v>
      </c>
      <c r="AE975" s="20"/>
      <c r="AF975" s="20"/>
      <c r="AG975" s="11"/>
      <c r="AH975" s="20"/>
      <c r="AI975" s="10"/>
      <c r="AJ975" s="20"/>
      <c r="AK975" s="12"/>
      <c r="AM975" s="425"/>
      <c r="AN975" s="425"/>
      <c r="AO975" s="425"/>
      <c r="AP975" s="425"/>
      <c r="AQ975" s="425"/>
      <c r="AR975" s="425"/>
      <c r="AS975" s="425"/>
      <c r="AT975" s="425"/>
    </row>
    <row r="976" spans="1:46" ht="16.5" customHeight="1" x14ac:dyDescent="0.2">
      <c r="A976" s="370">
        <v>18</v>
      </c>
      <c r="B976" s="54" t="s">
        <v>991</v>
      </c>
      <c r="C976" s="431">
        <v>38</v>
      </c>
      <c r="D976" s="431">
        <v>8</v>
      </c>
      <c r="E976" s="431">
        <v>7</v>
      </c>
      <c r="F976" s="431">
        <v>23</v>
      </c>
      <c r="G976" s="431">
        <v>52</v>
      </c>
      <c r="H976" s="431">
        <v>95</v>
      </c>
      <c r="I976" s="433">
        <v>23</v>
      </c>
      <c r="J976" s="435">
        <f t="shared" si="103"/>
        <v>38</v>
      </c>
      <c r="K976" s="435">
        <f t="shared" si="104"/>
        <v>23</v>
      </c>
      <c r="L976" s="930"/>
      <c r="M976" s="931"/>
      <c r="N976" s="931"/>
      <c r="O976" s="932"/>
      <c r="Q976" s="377" t="s">
        <v>120</v>
      </c>
      <c r="R976" s="20"/>
      <c r="S976" s="20"/>
      <c r="T976" s="20"/>
      <c r="U976" s="20"/>
      <c r="V976" s="20"/>
      <c r="W976" s="20"/>
      <c r="X976" s="20"/>
      <c r="Y976" s="20"/>
      <c r="Z976" s="20"/>
      <c r="AA976" s="20"/>
      <c r="AB976" s="20"/>
      <c r="AC976" s="20"/>
      <c r="AD976" s="20" t="s">
        <v>1599</v>
      </c>
      <c r="AE976" s="20"/>
      <c r="AF976" s="20"/>
      <c r="AG976" s="20"/>
      <c r="AH976" s="20"/>
      <c r="AI976" s="11"/>
      <c r="AJ976" s="10"/>
      <c r="AK976" s="12"/>
      <c r="AM976" s="425"/>
      <c r="AN976" s="425"/>
      <c r="AO976" s="425"/>
      <c r="AP976" s="425"/>
      <c r="AQ976" s="425"/>
      <c r="AR976" s="425"/>
      <c r="AS976" s="425"/>
      <c r="AT976" s="425"/>
    </row>
    <row r="977" spans="1:46" ht="16.5" customHeight="1" thickBot="1" x14ac:dyDescent="0.25">
      <c r="A977" s="372">
        <v>20</v>
      </c>
      <c r="B977" s="55" t="s">
        <v>79</v>
      </c>
      <c r="C977" s="432">
        <v>38</v>
      </c>
      <c r="D977" s="432">
        <v>4</v>
      </c>
      <c r="E977" s="432">
        <v>0</v>
      </c>
      <c r="F977" s="432">
        <v>34</v>
      </c>
      <c r="G977" s="432">
        <v>38</v>
      </c>
      <c r="H977" s="432">
        <v>129</v>
      </c>
      <c r="I977" s="434">
        <v>8</v>
      </c>
      <c r="J977" s="435">
        <f t="shared" si="103"/>
        <v>38</v>
      </c>
      <c r="K977" s="435">
        <f t="shared" si="104"/>
        <v>8</v>
      </c>
      <c r="L977" s="933"/>
      <c r="M977" s="934"/>
      <c r="N977" s="934"/>
      <c r="O977" s="935"/>
      <c r="Q977" s="378" t="s">
        <v>547</v>
      </c>
      <c r="R977" s="23"/>
      <c r="S977" s="23"/>
      <c r="T977" s="23"/>
      <c r="U977" s="23"/>
      <c r="V977" s="23"/>
      <c r="W977" s="23"/>
      <c r="X977" s="23"/>
      <c r="Y977" s="23"/>
      <c r="Z977" s="23"/>
      <c r="AA977" s="23"/>
      <c r="AB977" s="23"/>
      <c r="AC977" s="23"/>
      <c r="AD977" s="23" t="s">
        <v>1599</v>
      </c>
      <c r="AE977" s="23"/>
      <c r="AF977" s="23"/>
      <c r="AG977" s="23"/>
      <c r="AH977" s="23"/>
      <c r="AI977" s="14"/>
      <c r="AJ977" s="23"/>
      <c r="AK977" s="15"/>
      <c r="AM977" s="425"/>
      <c r="AN977" s="425"/>
      <c r="AO977" s="425"/>
      <c r="AP977" s="425"/>
      <c r="AQ977" s="425"/>
      <c r="AR977" s="425"/>
      <c r="AS977" s="425"/>
      <c r="AT977" s="425"/>
    </row>
    <row r="978" spans="1:46" ht="16.5" customHeight="1" x14ac:dyDescent="0.2">
      <c r="C978" s="435">
        <f t="shared" ref="C978:H978" si="107">SUM(C958:C977)</f>
        <v>760</v>
      </c>
      <c r="D978" s="435">
        <f t="shared" si="107"/>
        <v>310</v>
      </c>
      <c r="E978" s="435">
        <f t="shared" si="107"/>
        <v>150</v>
      </c>
      <c r="F978" s="435">
        <f t="shared" si="107"/>
        <v>310</v>
      </c>
      <c r="G978" s="435">
        <f t="shared" si="107"/>
        <v>1365</v>
      </c>
      <c r="H978" s="435">
        <f t="shared" si="107"/>
        <v>1365</v>
      </c>
      <c r="I978" s="435">
        <f>SUM(I958:I977)+67</f>
        <v>760</v>
      </c>
      <c r="J978" s="435">
        <f t="shared" ref="J978:J1033" si="108">D978+E978+F978</f>
        <v>770</v>
      </c>
      <c r="K978" s="435">
        <f t="shared" ref="K978:K1033" si="109">D978*2+E978</f>
        <v>770</v>
      </c>
      <c r="AM978" s="425"/>
      <c r="AN978" s="425"/>
      <c r="AO978" s="425"/>
      <c r="AP978" s="425"/>
      <c r="AQ978" s="425"/>
      <c r="AR978" s="425"/>
      <c r="AS978" s="425"/>
      <c r="AT978" s="425"/>
    </row>
    <row r="979" spans="1:46" ht="16.5" customHeight="1" thickBot="1" x14ac:dyDescent="0.25">
      <c r="AM979" s="425"/>
      <c r="AN979" s="425"/>
      <c r="AO979" s="425"/>
      <c r="AP979" s="425"/>
      <c r="AQ979" s="425"/>
      <c r="AR979" s="425"/>
      <c r="AS979" s="425"/>
      <c r="AT979" s="425"/>
    </row>
    <row r="980" spans="1:46" ht="16.5" customHeight="1" thickBot="1" x14ac:dyDescent="0.25">
      <c r="A980" s="1225" t="s">
        <v>658</v>
      </c>
      <c r="B980" s="1226"/>
      <c r="C980" s="1226"/>
      <c r="D980" s="1226"/>
      <c r="E980" s="1226"/>
      <c r="F980" s="1226"/>
      <c r="G980" s="1222" t="s">
        <v>219</v>
      </c>
      <c r="H980" s="1223"/>
      <c r="I980" s="1224"/>
      <c r="L980" s="986" t="s">
        <v>588</v>
      </c>
      <c r="M980" s="987"/>
      <c r="N980" s="987"/>
      <c r="O980" s="988"/>
      <c r="AM980" s="425"/>
      <c r="AN980" s="425"/>
      <c r="AO980" s="425"/>
      <c r="AP980" s="425"/>
      <c r="AQ980" s="425"/>
      <c r="AR980" s="425"/>
      <c r="AS980" s="425"/>
      <c r="AT980" s="425"/>
    </row>
    <row r="981" spans="1:46" ht="16.5" customHeight="1" thickBot="1" x14ac:dyDescent="0.25">
      <c r="A981" s="449" t="s">
        <v>496</v>
      </c>
      <c r="B981" s="450" t="s">
        <v>497</v>
      </c>
      <c r="C981" s="451" t="s">
        <v>498</v>
      </c>
      <c r="D981" s="451" t="s">
        <v>499</v>
      </c>
      <c r="E981" s="451" t="s">
        <v>500</v>
      </c>
      <c r="F981" s="451" t="s">
        <v>501</v>
      </c>
      <c r="G981" s="452" t="s">
        <v>502</v>
      </c>
      <c r="H981" s="452" t="s">
        <v>503</v>
      </c>
      <c r="I981" s="453" t="s">
        <v>504</v>
      </c>
      <c r="L981" s="989"/>
      <c r="M981" s="990"/>
      <c r="N981" s="990"/>
      <c r="O981" s="991"/>
      <c r="Q981" s="24" t="s">
        <v>220</v>
      </c>
      <c r="R981" s="396" t="s">
        <v>506</v>
      </c>
      <c r="S981" s="396" t="s">
        <v>716</v>
      </c>
      <c r="T981" s="396" t="s">
        <v>1404</v>
      </c>
      <c r="U981" s="396" t="s">
        <v>901</v>
      </c>
      <c r="V981" s="396" t="s">
        <v>564</v>
      </c>
      <c r="W981" s="396" t="s">
        <v>1004</v>
      </c>
      <c r="X981" s="396" t="s">
        <v>1772</v>
      </c>
      <c r="Y981" s="396" t="s">
        <v>848</v>
      </c>
      <c r="Z981" s="396" t="s">
        <v>322</v>
      </c>
      <c r="AA981" s="396" t="s">
        <v>584</v>
      </c>
      <c r="AB981" s="396" t="s">
        <v>229</v>
      </c>
      <c r="AC981" s="396" t="s">
        <v>591</v>
      </c>
      <c r="AD981" s="396" t="s">
        <v>1774</v>
      </c>
      <c r="AE981" s="396" t="s">
        <v>863</v>
      </c>
      <c r="AF981" s="396" t="s">
        <v>1853</v>
      </c>
      <c r="AG981" s="396" t="s">
        <v>1688</v>
      </c>
      <c r="AH981" s="396" t="s">
        <v>177</v>
      </c>
      <c r="AI981" s="397" t="s">
        <v>499</v>
      </c>
      <c r="AM981" s="425"/>
      <c r="AN981" s="425"/>
      <c r="AO981" s="425"/>
      <c r="AP981" s="425"/>
      <c r="AQ981" s="425"/>
      <c r="AR981" s="425"/>
      <c r="AS981" s="425"/>
      <c r="AT981" s="425"/>
    </row>
    <row r="982" spans="1:46" ht="16.5" customHeight="1" x14ac:dyDescent="0.2">
      <c r="A982" s="475">
        <v>1</v>
      </c>
      <c r="B982" s="126" t="s">
        <v>178</v>
      </c>
      <c r="C982" s="430">
        <v>32</v>
      </c>
      <c r="D982" s="430">
        <v>22</v>
      </c>
      <c r="E982" s="430">
        <v>6</v>
      </c>
      <c r="F982" s="430">
        <v>4</v>
      </c>
      <c r="G982" s="430">
        <v>69</v>
      </c>
      <c r="H982" s="430">
        <v>26</v>
      </c>
      <c r="I982" s="128">
        <v>50</v>
      </c>
      <c r="J982" s="435">
        <f t="shared" si="108"/>
        <v>32</v>
      </c>
      <c r="K982" s="435">
        <f t="shared" si="109"/>
        <v>50</v>
      </c>
      <c r="L982" s="927" t="s">
        <v>2559</v>
      </c>
      <c r="M982" s="928"/>
      <c r="N982" s="928"/>
      <c r="O982" s="929"/>
      <c r="Q982" s="339" t="s">
        <v>506</v>
      </c>
      <c r="R982" s="10"/>
      <c r="S982" s="20"/>
      <c r="T982" s="20"/>
      <c r="U982" s="20"/>
      <c r="V982" s="20"/>
      <c r="W982" s="20"/>
      <c r="X982" s="20"/>
      <c r="Y982" s="20"/>
      <c r="Z982" s="20"/>
      <c r="AA982" s="20"/>
      <c r="AB982" s="20"/>
      <c r="AC982" s="676"/>
      <c r="AD982" s="20"/>
      <c r="AE982" s="20"/>
      <c r="AF982" s="20"/>
      <c r="AG982" s="20"/>
      <c r="AH982" s="20"/>
      <c r="AI982" s="21"/>
      <c r="AM982" s="425"/>
      <c r="AN982" s="425"/>
      <c r="AO982" s="425"/>
      <c r="AP982" s="425"/>
      <c r="AQ982" s="425"/>
      <c r="AR982" s="425"/>
      <c r="AS982" s="425"/>
      <c r="AT982" s="425"/>
    </row>
    <row r="983" spans="1:46" ht="16.5" customHeight="1" x14ac:dyDescent="0.2">
      <c r="A983" s="246">
        <v>2</v>
      </c>
      <c r="B983" s="129" t="s">
        <v>1405</v>
      </c>
      <c r="C983" s="431">
        <v>32</v>
      </c>
      <c r="D983" s="431">
        <v>21</v>
      </c>
      <c r="E983" s="431">
        <v>4</v>
      </c>
      <c r="F983" s="431">
        <v>7</v>
      </c>
      <c r="G983" s="431">
        <v>64</v>
      </c>
      <c r="H983" s="431">
        <v>24</v>
      </c>
      <c r="I983" s="433">
        <v>46</v>
      </c>
      <c r="J983" s="435">
        <f t="shared" si="108"/>
        <v>32</v>
      </c>
      <c r="K983" s="435">
        <f t="shared" si="109"/>
        <v>46</v>
      </c>
      <c r="L983" s="930"/>
      <c r="M983" s="931"/>
      <c r="N983" s="931"/>
      <c r="O983" s="932"/>
      <c r="Q983" s="339" t="s">
        <v>716</v>
      </c>
      <c r="R983" s="20"/>
      <c r="S983" s="10"/>
      <c r="T983" s="20"/>
      <c r="U983" s="20"/>
      <c r="V983" s="20"/>
      <c r="W983" s="20"/>
      <c r="X983" s="20"/>
      <c r="Y983" s="20"/>
      <c r="Z983" s="20"/>
      <c r="AA983" s="20"/>
      <c r="AB983" s="20"/>
      <c r="AC983" s="676"/>
      <c r="AD983" s="20"/>
      <c r="AE983" s="20"/>
      <c r="AF983" s="20"/>
      <c r="AG983" s="20"/>
      <c r="AH983" s="20"/>
      <c r="AI983" s="21"/>
      <c r="AM983" s="425"/>
      <c r="AN983" s="425"/>
      <c r="AO983" s="425"/>
      <c r="AP983" s="425"/>
      <c r="AQ983" s="425"/>
      <c r="AR983" s="425"/>
      <c r="AS983" s="425"/>
      <c r="AT983" s="425"/>
    </row>
    <row r="984" spans="1:46" ht="16.5" customHeight="1" x14ac:dyDescent="0.2">
      <c r="A984" s="246">
        <v>3</v>
      </c>
      <c r="B984" s="129" t="s">
        <v>89</v>
      </c>
      <c r="C984" s="431">
        <v>32</v>
      </c>
      <c r="D984" s="431">
        <v>15</v>
      </c>
      <c r="E984" s="431">
        <v>11</v>
      </c>
      <c r="F984" s="431">
        <v>6</v>
      </c>
      <c r="G984" s="431">
        <v>46</v>
      </c>
      <c r="H984" s="431">
        <v>28</v>
      </c>
      <c r="I984" s="433">
        <v>41</v>
      </c>
      <c r="J984" s="435">
        <f t="shared" si="108"/>
        <v>32</v>
      </c>
      <c r="K984" s="435">
        <f t="shared" si="109"/>
        <v>41</v>
      </c>
      <c r="L984" s="930"/>
      <c r="M984" s="931"/>
      <c r="N984" s="931"/>
      <c r="O984" s="932"/>
      <c r="Q984" s="339" t="s">
        <v>1404</v>
      </c>
      <c r="R984" s="20"/>
      <c r="S984" s="11"/>
      <c r="T984" s="10"/>
      <c r="U984" s="20"/>
      <c r="V984" s="20"/>
      <c r="W984" s="20"/>
      <c r="X984" s="20"/>
      <c r="Y984" s="20"/>
      <c r="Z984" s="20"/>
      <c r="AA984" s="20"/>
      <c r="AB984" s="20"/>
      <c r="AC984" s="676"/>
      <c r="AD984" s="20"/>
      <c r="AE984" s="20"/>
      <c r="AF984" s="20"/>
      <c r="AG984" s="20"/>
      <c r="AH984" s="20"/>
      <c r="AI984" s="21"/>
      <c r="AM984" s="425"/>
      <c r="AN984" s="425"/>
      <c r="AO984" s="425"/>
      <c r="AP984" s="425"/>
      <c r="AQ984" s="425"/>
      <c r="AR984" s="425"/>
      <c r="AS984" s="425"/>
      <c r="AT984" s="425"/>
    </row>
    <row r="985" spans="1:46" ht="16.5" customHeight="1" x14ac:dyDescent="0.2">
      <c r="A985" s="246">
        <v>4</v>
      </c>
      <c r="B985" s="129" t="s">
        <v>534</v>
      </c>
      <c r="C985" s="431">
        <v>32</v>
      </c>
      <c r="D985" s="431">
        <v>16</v>
      </c>
      <c r="E985" s="431">
        <v>9</v>
      </c>
      <c r="F985" s="431">
        <v>7</v>
      </c>
      <c r="G985" s="431">
        <v>64</v>
      </c>
      <c r="H985" s="431">
        <v>32</v>
      </c>
      <c r="I985" s="433">
        <v>41</v>
      </c>
      <c r="J985" s="435">
        <f t="shared" si="108"/>
        <v>32</v>
      </c>
      <c r="K985" s="435">
        <f t="shared" si="109"/>
        <v>41</v>
      </c>
      <c r="L985" s="930"/>
      <c r="M985" s="931"/>
      <c r="N985" s="931"/>
      <c r="O985" s="932"/>
      <c r="Q985" s="339" t="s">
        <v>901</v>
      </c>
      <c r="R985" s="20"/>
      <c r="S985" s="20"/>
      <c r="T985" s="20"/>
      <c r="U985" s="10"/>
      <c r="V985" s="20"/>
      <c r="W985" s="20"/>
      <c r="X985" s="20"/>
      <c r="Y985" s="20"/>
      <c r="Z985" s="20"/>
      <c r="AA985" s="20"/>
      <c r="AB985" s="20"/>
      <c r="AC985" s="676"/>
      <c r="AD985" s="20"/>
      <c r="AE985" s="20"/>
      <c r="AF985" s="20"/>
      <c r="AG985" s="20"/>
      <c r="AH985" s="20"/>
      <c r="AI985" s="21" t="s">
        <v>532</v>
      </c>
      <c r="AM985" s="425"/>
      <c r="AN985" s="425"/>
      <c r="AO985" s="425"/>
      <c r="AP985" s="425"/>
      <c r="AQ985" s="425"/>
      <c r="AR985" s="425"/>
      <c r="AS985" s="425"/>
      <c r="AT985" s="425"/>
    </row>
    <row r="986" spans="1:46" ht="16.5" customHeight="1" x14ac:dyDescent="0.2">
      <c r="A986" s="246">
        <v>5</v>
      </c>
      <c r="B986" s="129" t="s">
        <v>215</v>
      </c>
      <c r="C986" s="431">
        <v>32</v>
      </c>
      <c r="D986" s="431">
        <v>14</v>
      </c>
      <c r="E986" s="431">
        <v>9</v>
      </c>
      <c r="F986" s="431">
        <v>9</v>
      </c>
      <c r="G986" s="431">
        <v>59</v>
      </c>
      <c r="H986" s="431">
        <v>37</v>
      </c>
      <c r="I986" s="433">
        <v>37</v>
      </c>
      <c r="J986" s="435">
        <f t="shared" si="108"/>
        <v>32</v>
      </c>
      <c r="K986" s="435">
        <f t="shared" si="109"/>
        <v>37</v>
      </c>
      <c r="L986" s="930"/>
      <c r="M986" s="931"/>
      <c r="N986" s="931"/>
      <c r="O986" s="932"/>
      <c r="Q986" s="339" t="s">
        <v>564</v>
      </c>
      <c r="R986" s="20"/>
      <c r="S986" s="20"/>
      <c r="T986" s="20"/>
      <c r="U986" s="20"/>
      <c r="V986" s="10"/>
      <c r="W986" s="20"/>
      <c r="X986" s="20"/>
      <c r="Y986" s="20"/>
      <c r="Z986" s="20"/>
      <c r="AA986" s="20"/>
      <c r="AB986" s="20"/>
      <c r="AC986" s="676"/>
      <c r="AD986" s="20"/>
      <c r="AE986" s="20"/>
      <c r="AF986" s="20"/>
      <c r="AG986" s="20"/>
      <c r="AH986" s="20"/>
      <c r="AI986" s="21"/>
      <c r="AM986" s="425"/>
      <c r="AN986" s="425"/>
      <c r="AO986" s="425"/>
      <c r="AP986" s="425"/>
      <c r="AQ986" s="425"/>
      <c r="AR986" s="425"/>
      <c r="AS986" s="425"/>
      <c r="AT986" s="425"/>
    </row>
    <row r="987" spans="1:46" ht="16.5" customHeight="1" x14ac:dyDescent="0.2">
      <c r="A987" s="246">
        <v>6</v>
      </c>
      <c r="B987" s="129" t="s">
        <v>1844</v>
      </c>
      <c r="C987" s="431">
        <v>32</v>
      </c>
      <c r="D987" s="431">
        <v>13</v>
      </c>
      <c r="E987" s="431">
        <v>9</v>
      </c>
      <c r="F987" s="431">
        <v>10</v>
      </c>
      <c r="G987" s="431">
        <v>64</v>
      </c>
      <c r="H987" s="431">
        <v>53</v>
      </c>
      <c r="I987" s="433">
        <v>35</v>
      </c>
      <c r="J987" s="435">
        <f t="shared" si="108"/>
        <v>32</v>
      </c>
      <c r="K987" s="435">
        <f t="shared" si="109"/>
        <v>35</v>
      </c>
      <c r="L987" s="930"/>
      <c r="M987" s="931"/>
      <c r="N987" s="931"/>
      <c r="O987" s="932"/>
      <c r="Q987" s="339" t="s">
        <v>1004</v>
      </c>
      <c r="R987" s="20"/>
      <c r="S987" s="20"/>
      <c r="T987" s="20"/>
      <c r="U987" s="20"/>
      <c r="V987" s="20"/>
      <c r="W987" s="10"/>
      <c r="X987" s="20"/>
      <c r="Y987" s="20"/>
      <c r="Z987" s="20"/>
      <c r="AA987" s="20"/>
      <c r="AB987" s="20"/>
      <c r="AC987" s="676"/>
      <c r="AD987" s="20"/>
      <c r="AE987" s="20"/>
      <c r="AF987" s="20"/>
      <c r="AG987" s="20"/>
      <c r="AH987" s="20"/>
      <c r="AI987" s="21"/>
      <c r="AM987" s="425"/>
      <c r="AN987" s="425"/>
      <c r="AO987" s="425"/>
      <c r="AP987" s="425"/>
      <c r="AQ987" s="425"/>
      <c r="AR987" s="425"/>
      <c r="AS987" s="425"/>
      <c r="AT987" s="425"/>
    </row>
    <row r="988" spans="1:46" ht="16.5" customHeight="1" x14ac:dyDescent="0.2">
      <c r="A988" s="246">
        <v>7</v>
      </c>
      <c r="B988" s="129" t="s">
        <v>90</v>
      </c>
      <c r="C988" s="431">
        <v>32</v>
      </c>
      <c r="D988" s="431">
        <v>13</v>
      </c>
      <c r="E988" s="431">
        <v>8</v>
      </c>
      <c r="F988" s="431">
        <v>11</v>
      </c>
      <c r="G988" s="431">
        <v>68</v>
      </c>
      <c r="H988" s="431">
        <v>68</v>
      </c>
      <c r="I988" s="433">
        <v>34</v>
      </c>
      <c r="J988" s="435">
        <f t="shared" si="108"/>
        <v>32</v>
      </c>
      <c r="K988" s="435">
        <f t="shared" si="109"/>
        <v>34</v>
      </c>
      <c r="L988" s="930"/>
      <c r="M988" s="931"/>
      <c r="N988" s="931"/>
      <c r="O988" s="932"/>
      <c r="Q988" s="339" t="s">
        <v>1772</v>
      </c>
      <c r="R988" s="20"/>
      <c r="S988" s="20"/>
      <c r="T988" s="20"/>
      <c r="U988" s="20"/>
      <c r="V988" s="20"/>
      <c r="W988" s="11"/>
      <c r="X988" s="10"/>
      <c r="Y988" s="20"/>
      <c r="Z988" s="20"/>
      <c r="AA988" s="20"/>
      <c r="AB988" s="20"/>
      <c r="AC988" s="676"/>
      <c r="AD988" s="20"/>
      <c r="AE988" s="20"/>
      <c r="AF988" s="20"/>
      <c r="AG988" s="20"/>
      <c r="AH988" s="20"/>
      <c r="AI988" s="21"/>
      <c r="AM988" s="425"/>
      <c r="AN988" s="425"/>
      <c r="AO988" s="425"/>
      <c r="AP988" s="425"/>
      <c r="AQ988" s="425"/>
      <c r="AR988" s="425"/>
      <c r="AS988" s="425"/>
      <c r="AT988" s="425"/>
    </row>
    <row r="989" spans="1:46" ht="16.5" customHeight="1" x14ac:dyDescent="0.2">
      <c r="A989" s="246">
        <v>8</v>
      </c>
      <c r="B989" s="129" t="s">
        <v>674</v>
      </c>
      <c r="C989" s="431">
        <v>32</v>
      </c>
      <c r="D989" s="431">
        <v>11</v>
      </c>
      <c r="E989" s="431">
        <v>7</v>
      </c>
      <c r="F989" s="431">
        <v>14</v>
      </c>
      <c r="G989" s="431">
        <v>53</v>
      </c>
      <c r="H989" s="431">
        <v>65</v>
      </c>
      <c r="I989" s="433">
        <v>29</v>
      </c>
      <c r="J989" s="435">
        <f t="shared" si="108"/>
        <v>32</v>
      </c>
      <c r="K989" s="435">
        <f t="shared" si="109"/>
        <v>29</v>
      </c>
      <c r="L989" s="930"/>
      <c r="M989" s="931"/>
      <c r="N989" s="931"/>
      <c r="O989" s="932"/>
      <c r="Q989" s="339" t="s">
        <v>848</v>
      </c>
      <c r="R989" s="20"/>
      <c r="S989" s="20"/>
      <c r="T989" s="20"/>
      <c r="U989" s="20"/>
      <c r="V989" s="20"/>
      <c r="W989" s="20"/>
      <c r="X989" s="20"/>
      <c r="Y989" s="10"/>
      <c r="Z989" s="20"/>
      <c r="AA989" s="20"/>
      <c r="AB989" s="20"/>
      <c r="AC989" s="676"/>
      <c r="AD989" s="20"/>
      <c r="AE989" s="20"/>
      <c r="AF989" s="20"/>
      <c r="AG989" s="20"/>
      <c r="AH989" s="20"/>
      <c r="AI989" s="21"/>
      <c r="AM989" s="425"/>
      <c r="AN989" s="425"/>
      <c r="AO989" s="425"/>
      <c r="AP989" s="425"/>
      <c r="AQ989" s="425"/>
      <c r="AR989" s="425"/>
      <c r="AS989" s="425"/>
      <c r="AT989" s="425"/>
    </row>
    <row r="990" spans="1:46" ht="16.5" customHeight="1" x14ac:dyDescent="0.2">
      <c r="A990" s="246">
        <v>9</v>
      </c>
      <c r="B990" s="129" t="s">
        <v>128</v>
      </c>
      <c r="C990" s="431">
        <v>32</v>
      </c>
      <c r="D990" s="431">
        <v>11</v>
      </c>
      <c r="E990" s="431">
        <v>7</v>
      </c>
      <c r="F990" s="431">
        <v>14</v>
      </c>
      <c r="G990" s="431">
        <v>43</v>
      </c>
      <c r="H990" s="431">
        <v>74</v>
      </c>
      <c r="I990" s="433">
        <v>29</v>
      </c>
      <c r="J990" s="435">
        <f t="shared" si="108"/>
        <v>32</v>
      </c>
      <c r="K990" s="435">
        <f t="shared" si="109"/>
        <v>29</v>
      </c>
      <c r="L990" s="930"/>
      <c r="M990" s="931"/>
      <c r="N990" s="931"/>
      <c r="O990" s="932"/>
      <c r="Q990" s="339" t="s">
        <v>322</v>
      </c>
      <c r="R990" s="20"/>
      <c r="S990" s="20"/>
      <c r="T990" s="20"/>
      <c r="U990" s="20"/>
      <c r="V990" s="20"/>
      <c r="W990" s="20"/>
      <c r="X990" s="20"/>
      <c r="Y990" s="20"/>
      <c r="Z990" s="10"/>
      <c r="AA990" s="20"/>
      <c r="AB990" s="20"/>
      <c r="AC990" s="676"/>
      <c r="AD990" s="20"/>
      <c r="AE990" s="20"/>
      <c r="AF990" s="20" t="s">
        <v>532</v>
      </c>
      <c r="AG990" s="20"/>
      <c r="AH990" s="20"/>
      <c r="AI990" s="21"/>
      <c r="AM990" s="425"/>
      <c r="AN990" s="425"/>
      <c r="AO990" s="425"/>
      <c r="AP990" s="425"/>
      <c r="AQ990" s="425"/>
      <c r="AR990" s="425"/>
      <c r="AS990" s="425"/>
      <c r="AT990" s="425"/>
    </row>
    <row r="991" spans="1:46" ht="16.5" customHeight="1" x14ac:dyDescent="0.2">
      <c r="A991" s="246">
        <v>10</v>
      </c>
      <c r="B991" s="129" t="s">
        <v>91</v>
      </c>
      <c r="C991" s="431">
        <v>32</v>
      </c>
      <c r="D991" s="431">
        <v>11</v>
      </c>
      <c r="E991" s="431">
        <v>6</v>
      </c>
      <c r="F991" s="431">
        <v>15</v>
      </c>
      <c r="G991" s="431">
        <v>53</v>
      </c>
      <c r="H991" s="431">
        <v>68</v>
      </c>
      <c r="I991" s="433">
        <v>28</v>
      </c>
      <c r="J991" s="435">
        <f t="shared" si="108"/>
        <v>32</v>
      </c>
      <c r="K991" s="435">
        <f t="shared" si="109"/>
        <v>28</v>
      </c>
      <c r="L991" s="930"/>
      <c r="M991" s="931"/>
      <c r="N991" s="931"/>
      <c r="O991" s="932"/>
      <c r="Q991" s="339" t="s">
        <v>584</v>
      </c>
      <c r="R991" s="20"/>
      <c r="S991" s="20"/>
      <c r="T991" s="20"/>
      <c r="U991" s="20"/>
      <c r="V991" s="20"/>
      <c r="W991" s="20"/>
      <c r="X991" s="20"/>
      <c r="Y991" s="20"/>
      <c r="Z991" s="20"/>
      <c r="AA991" s="10"/>
      <c r="AB991" s="20"/>
      <c r="AC991" s="676"/>
      <c r="AD991" s="20"/>
      <c r="AE991" s="20"/>
      <c r="AF991" s="20"/>
      <c r="AG991" s="20"/>
      <c r="AH991" s="20"/>
      <c r="AI991" s="21"/>
      <c r="AM991" s="425"/>
      <c r="AN991" s="425"/>
      <c r="AO991" s="425"/>
      <c r="AP991" s="425"/>
      <c r="AQ991" s="425"/>
      <c r="AR991" s="425"/>
      <c r="AS991" s="425"/>
      <c r="AT991" s="425"/>
    </row>
    <row r="992" spans="1:46" ht="16.5" customHeight="1" x14ac:dyDescent="0.2">
      <c r="A992" s="246">
        <v>11</v>
      </c>
      <c r="B992" s="129" t="s">
        <v>854</v>
      </c>
      <c r="C992" s="431">
        <v>32</v>
      </c>
      <c r="D992" s="431">
        <v>11</v>
      </c>
      <c r="E992" s="431">
        <v>6</v>
      </c>
      <c r="F992" s="431">
        <v>15</v>
      </c>
      <c r="G992" s="431">
        <v>51</v>
      </c>
      <c r="H992" s="431">
        <v>73</v>
      </c>
      <c r="I992" s="433">
        <v>28</v>
      </c>
      <c r="J992" s="435">
        <f t="shared" si="108"/>
        <v>32</v>
      </c>
      <c r="K992" s="435">
        <f t="shared" si="109"/>
        <v>28</v>
      </c>
      <c r="L992" s="930"/>
      <c r="M992" s="931"/>
      <c r="N992" s="931"/>
      <c r="O992" s="932"/>
      <c r="Q992" s="339" t="s">
        <v>229</v>
      </c>
      <c r="R992" s="20"/>
      <c r="S992" s="20"/>
      <c r="T992" s="20"/>
      <c r="U992" s="20"/>
      <c r="V992" s="20"/>
      <c r="W992" s="20"/>
      <c r="X992" s="20"/>
      <c r="Y992" s="20"/>
      <c r="Z992" s="20"/>
      <c r="AA992" s="11"/>
      <c r="AB992" s="10"/>
      <c r="AC992" s="676"/>
      <c r="AD992" s="20"/>
      <c r="AE992" s="20"/>
      <c r="AF992" s="20"/>
      <c r="AG992" s="20"/>
      <c r="AH992" s="20"/>
      <c r="AI992" s="21"/>
      <c r="AM992" s="425"/>
      <c r="AN992" s="425"/>
      <c r="AO992" s="425"/>
      <c r="AP992" s="425"/>
      <c r="AQ992" s="425"/>
      <c r="AR992" s="425"/>
      <c r="AS992" s="425"/>
      <c r="AT992" s="425"/>
    </row>
    <row r="993" spans="1:46" ht="16.5" customHeight="1" x14ac:dyDescent="0.2">
      <c r="A993" s="246">
        <v>12</v>
      </c>
      <c r="B993" s="129" t="s">
        <v>1854</v>
      </c>
      <c r="C993" s="431">
        <v>32</v>
      </c>
      <c r="D993" s="431">
        <v>10</v>
      </c>
      <c r="E993" s="431">
        <v>7</v>
      </c>
      <c r="F993" s="431">
        <v>15</v>
      </c>
      <c r="G993" s="431">
        <v>42</v>
      </c>
      <c r="H993" s="431">
        <v>63</v>
      </c>
      <c r="I993" s="433">
        <v>27</v>
      </c>
      <c r="J993" s="435">
        <f t="shared" si="108"/>
        <v>32</v>
      </c>
      <c r="K993" s="435">
        <f t="shared" si="109"/>
        <v>27</v>
      </c>
      <c r="L993" s="930"/>
      <c r="M993" s="931"/>
      <c r="N993" s="931"/>
      <c r="O993" s="932"/>
      <c r="Q993" s="339" t="s">
        <v>1774</v>
      </c>
      <c r="R993" s="676"/>
      <c r="S993" s="676"/>
      <c r="T993" s="676"/>
      <c r="U993" s="676"/>
      <c r="V993" s="676"/>
      <c r="W993" s="676"/>
      <c r="X993" s="676"/>
      <c r="Y993" s="676"/>
      <c r="Z993" s="676"/>
      <c r="AA993" s="676"/>
      <c r="AB993" s="676"/>
      <c r="AC993" s="10"/>
      <c r="AD993" s="676"/>
      <c r="AE993" s="676"/>
      <c r="AF993" s="676"/>
      <c r="AG993" s="676"/>
      <c r="AH993" s="676"/>
      <c r="AI993" s="677"/>
      <c r="AM993" s="425"/>
      <c r="AN993" s="425"/>
      <c r="AO993" s="425"/>
      <c r="AP993" s="425"/>
      <c r="AQ993" s="425"/>
      <c r="AR993" s="425"/>
      <c r="AS993" s="425"/>
      <c r="AT993" s="425"/>
    </row>
    <row r="994" spans="1:46" ht="16.5" customHeight="1" x14ac:dyDescent="0.2">
      <c r="A994" s="246">
        <v>13</v>
      </c>
      <c r="B994" s="129" t="s">
        <v>1855</v>
      </c>
      <c r="C994" s="431">
        <v>32</v>
      </c>
      <c r="D994" s="431">
        <v>11</v>
      </c>
      <c r="E994" s="431">
        <v>6</v>
      </c>
      <c r="F994" s="431">
        <v>15</v>
      </c>
      <c r="G994" s="431">
        <v>32</v>
      </c>
      <c r="H994" s="431">
        <v>59</v>
      </c>
      <c r="I994" s="433">
        <v>28</v>
      </c>
      <c r="J994" s="435">
        <f t="shared" si="108"/>
        <v>32</v>
      </c>
      <c r="K994" s="435">
        <f t="shared" si="109"/>
        <v>28</v>
      </c>
      <c r="L994" s="930"/>
      <c r="M994" s="931"/>
      <c r="N994" s="931"/>
      <c r="O994" s="932"/>
      <c r="Q994" s="339" t="s">
        <v>591</v>
      </c>
      <c r="R994" s="20"/>
      <c r="S994" s="20"/>
      <c r="T994" s="20"/>
      <c r="U994" s="20"/>
      <c r="V994" s="20"/>
      <c r="W994" s="20"/>
      <c r="X994" s="20"/>
      <c r="Y994" s="20"/>
      <c r="Z994" s="20"/>
      <c r="AA994" s="20"/>
      <c r="AB994" s="20"/>
      <c r="AC994" s="676"/>
      <c r="AD994" s="10"/>
      <c r="AE994" s="20"/>
      <c r="AF994" s="20"/>
      <c r="AG994" s="20"/>
      <c r="AH994" s="20"/>
      <c r="AI994" s="21"/>
      <c r="AM994" s="425"/>
      <c r="AN994" s="425"/>
      <c r="AO994" s="425"/>
      <c r="AP994" s="425"/>
      <c r="AQ994" s="425"/>
      <c r="AR994" s="425"/>
      <c r="AS994" s="425"/>
      <c r="AT994" s="425"/>
    </row>
    <row r="995" spans="1:46" ht="16.5" customHeight="1" x14ac:dyDescent="0.2">
      <c r="A995" s="246">
        <v>14</v>
      </c>
      <c r="B995" s="129" t="s">
        <v>586</v>
      </c>
      <c r="C995" s="431">
        <v>32</v>
      </c>
      <c r="D995" s="431">
        <v>11</v>
      </c>
      <c r="E995" s="431">
        <v>3</v>
      </c>
      <c r="F995" s="431">
        <v>18</v>
      </c>
      <c r="G995" s="431">
        <v>48</v>
      </c>
      <c r="H995" s="431">
        <v>60</v>
      </c>
      <c r="I995" s="433">
        <v>25</v>
      </c>
      <c r="J995" s="435">
        <f t="shared" si="108"/>
        <v>32</v>
      </c>
      <c r="K995" s="435">
        <f t="shared" si="109"/>
        <v>25</v>
      </c>
      <c r="L995" s="930"/>
      <c r="M995" s="931"/>
      <c r="N995" s="931"/>
      <c r="O995" s="932"/>
      <c r="Q995" s="339" t="s">
        <v>863</v>
      </c>
      <c r="R995" s="20"/>
      <c r="S995" s="20"/>
      <c r="T995" s="20"/>
      <c r="U995" s="20"/>
      <c r="V995" s="20"/>
      <c r="W995" s="20"/>
      <c r="X995" s="20"/>
      <c r="Y995" s="20"/>
      <c r="Z995" s="20"/>
      <c r="AA995" s="20"/>
      <c r="AB995" s="20"/>
      <c r="AC995" s="676"/>
      <c r="AD995" s="11"/>
      <c r="AE995" s="10"/>
      <c r="AF995" s="20"/>
      <c r="AG995" s="20"/>
      <c r="AH995" s="11"/>
      <c r="AI995" s="21"/>
      <c r="AM995" s="425"/>
      <c r="AN995" s="425"/>
      <c r="AO995" s="425"/>
      <c r="AP995" s="425"/>
      <c r="AQ995" s="425"/>
      <c r="AR995" s="425"/>
      <c r="AS995" s="425"/>
      <c r="AT995" s="425"/>
    </row>
    <row r="996" spans="1:46" ht="16.5" customHeight="1" x14ac:dyDescent="0.2">
      <c r="A996" s="246">
        <v>15</v>
      </c>
      <c r="B996" s="129" t="s">
        <v>214</v>
      </c>
      <c r="C996" s="431">
        <v>32</v>
      </c>
      <c r="D996" s="431">
        <v>7</v>
      </c>
      <c r="E996" s="431">
        <v>9</v>
      </c>
      <c r="F996" s="431">
        <v>16</v>
      </c>
      <c r="G996" s="431">
        <v>39</v>
      </c>
      <c r="H996" s="431">
        <v>63</v>
      </c>
      <c r="I996" s="433">
        <v>23</v>
      </c>
      <c r="J996" s="435">
        <f t="shared" si="108"/>
        <v>32</v>
      </c>
      <c r="K996" s="435">
        <f t="shared" si="109"/>
        <v>23</v>
      </c>
      <c r="L996" s="930"/>
      <c r="M996" s="931"/>
      <c r="N996" s="931"/>
      <c r="O996" s="932"/>
      <c r="Q996" s="339" t="s">
        <v>1853</v>
      </c>
      <c r="R996" s="20"/>
      <c r="S996" s="20"/>
      <c r="T996" s="20"/>
      <c r="U996" s="20"/>
      <c r="V996" s="20"/>
      <c r="W996" s="20"/>
      <c r="X996" s="20"/>
      <c r="Y996" s="20"/>
      <c r="Z996" s="20"/>
      <c r="AA996" s="20"/>
      <c r="AB996" s="20"/>
      <c r="AC996" s="676"/>
      <c r="AD996" s="11"/>
      <c r="AE996" s="20"/>
      <c r="AF996" s="10"/>
      <c r="AG996" s="20"/>
      <c r="AH996" s="20"/>
      <c r="AI996" s="12"/>
    </row>
    <row r="997" spans="1:46" ht="16.5" customHeight="1" x14ac:dyDescent="0.2">
      <c r="A997" s="246">
        <v>16</v>
      </c>
      <c r="B997" s="129" t="s">
        <v>1633</v>
      </c>
      <c r="C997" s="431">
        <v>32</v>
      </c>
      <c r="D997" s="431">
        <v>7</v>
      </c>
      <c r="E997" s="431">
        <v>8</v>
      </c>
      <c r="F997" s="431">
        <v>17</v>
      </c>
      <c r="G997" s="431">
        <v>43</v>
      </c>
      <c r="H997" s="431">
        <v>64</v>
      </c>
      <c r="I997" s="433">
        <v>22</v>
      </c>
      <c r="J997" s="435">
        <f t="shared" si="108"/>
        <v>32</v>
      </c>
      <c r="K997" s="435">
        <f t="shared" si="109"/>
        <v>22</v>
      </c>
      <c r="L997" s="930"/>
      <c r="M997" s="931"/>
      <c r="N997" s="931"/>
      <c r="O997" s="932"/>
      <c r="Q997" s="339" t="s">
        <v>1688</v>
      </c>
      <c r="R997" s="20"/>
      <c r="S997" s="20"/>
      <c r="T997" s="20"/>
      <c r="U997" s="20"/>
      <c r="V997" s="20"/>
      <c r="W997" s="20"/>
      <c r="X997" s="20"/>
      <c r="Y997" s="20"/>
      <c r="Z997" s="20"/>
      <c r="AA997" s="20"/>
      <c r="AB997" s="20"/>
      <c r="AC997" s="676"/>
      <c r="AD997" s="20"/>
      <c r="AE997" s="20"/>
      <c r="AF997" s="11"/>
      <c r="AG997" s="10"/>
      <c r="AH997" s="20"/>
      <c r="AI997" s="12"/>
    </row>
    <row r="998" spans="1:46" s="383" customFormat="1" ht="16.5" customHeight="1" x14ac:dyDescent="0.2">
      <c r="A998" s="674">
        <v>17</v>
      </c>
      <c r="B998" s="675" t="s">
        <v>1002</v>
      </c>
      <c r="C998" s="187">
        <v>32</v>
      </c>
      <c r="D998" s="187">
        <v>7</v>
      </c>
      <c r="E998" s="187">
        <v>7</v>
      </c>
      <c r="F998" s="187">
        <v>18</v>
      </c>
      <c r="G998" s="187">
        <v>44</v>
      </c>
      <c r="H998" s="187">
        <v>56</v>
      </c>
      <c r="I998" s="667">
        <v>21</v>
      </c>
      <c r="J998" s="672">
        <f t="shared" si="108"/>
        <v>32</v>
      </c>
      <c r="K998" s="672">
        <f t="shared" si="109"/>
        <v>21</v>
      </c>
      <c r="L998" s="930"/>
      <c r="M998" s="931"/>
      <c r="N998" s="931"/>
      <c r="O998" s="932"/>
      <c r="P998" s="5"/>
      <c r="Q998" s="339" t="s">
        <v>994</v>
      </c>
      <c r="R998" s="20"/>
      <c r="S998" s="20"/>
      <c r="T998" s="20"/>
      <c r="U998" s="20"/>
      <c r="V998" s="20"/>
      <c r="W998" s="20"/>
      <c r="X998" s="20"/>
      <c r="Y998" s="20"/>
      <c r="Z998" s="20"/>
      <c r="AA998" s="20"/>
      <c r="AB998" s="20"/>
      <c r="AC998" s="676"/>
      <c r="AD998" s="20"/>
      <c r="AE998" s="20"/>
      <c r="AF998" s="11"/>
      <c r="AG998" s="2"/>
      <c r="AH998" s="10"/>
      <c r="AI998" s="12"/>
      <c r="AJ998" s="5"/>
      <c r="AK998" s="5"/>
      <c r="AL998" s="5"/>
      <c r="AM998" s="5"/>
      <c r="AN998" s="5"/>
      <c r="AO998" s="5"/>
      <c r="AP998" s="5"/>
      <c r="AQ998" s="5"/>
      <c r="AR998" s="5"/>
      <c r="AS998" s="5"/>
      <c r="AT998" s="5"/>
    </row>
    <row r="999" spans="1:46" ht="16.5" customHeight="1" thickBot="1" x14ac:dyDescent="0.25">
      <c r="A999" s="455" t="s">
        <v>533</v>
      </c>
      <c r="B999" s="130" t="s">
        <v>93</v>
      </c>
      <c r="C999" s="432">
        <v>0</v>
      </c>
      <c r="D999" s="432">
        <v>0</v>
      </c>
      <c r="E999" s="432">
        <v>0</v>
      </c>
      <c r="F999" s="432">
        <v>0</v>
      </c>
      <c r="G999" s="432">
        <v>0</v>
      </c>
      <c r="H999" s="432">
        <v>0</v>
      </c>
      <c r="I999" s="434">
        <v>0</v>
      </c>
      <c r="J999" s="435">
        <f t="shared" si="108"/>
        <v>0</v>
      </c>
      <c r="K999" s="435">
        <f t="shared" si="109"/>
        <v>0</v>
      </c>
      <c r="L999" s="933"/>
      <c r="M999" s="934"/>
      <c r="N999" s="934"/>
      <c r="O999" s="935"/>
      <c r="Q999" s="398" t="s">
        <v>499</v>
      </c>
      <c r="R999" s="23"/>
      <c r="S999" s="23"/>
      <c r="T999" s="23"/>
      <c r="U999" s="23"/>
      <c r="V999" s="23"/>
      <c r="W999" s="23"/>
      <c r="X999" s="23"/>
      <c r="Y999" s="23"/>
      <c r="Z999" s="23"/>
      <c r="AA999" s="23"/>
      <c r="AB999" s="23"/>
      <c r="AC999" s="678"/>
      <c r="AD999" s="23"/>
      <c r="AE999" s="23"/>
      <c r="AF999" s="14"/>
      <c r="AG999" s="3"/>
      <c r="AH999" s="23"/>
      <c r="AI999" s="15"/>
    </row>
    <row r="1000" spans="1:46" ht="16.5" customHeight="1" x14ac:dyDescent="0.2">
      <c r="C1000" s="435">
        <f>SUM(C982:C999)</f>
        <v>544</v>
      </c>
      <c r="D1000" s="435">
        <f>SUM(D982:D999)</f>
        <v>211</v>
      </c>
      <c r="E1000" s="435">
        <f>SUM(E982:E999)</f>
        <v>122</v>
      </c>
      <c r="F1000" s="435">
        <f>SUM(F982:F999)</f>
        <v>211</v>
      </c>
      <c r="G1000" s="435">
        <v>882</v>
      </c>
      <c r="H1000" s="435">
        <v>913</v>
      </c>
      <c r="I1000" s="435">
        <v>543</v>
      </c>
      <c r="J1000" s="435">
        <f t="shared" si="108"/>
        <v>544</v>
      </c>
      <c r="K1000" s="435">
        <f t="shared" si="109"/>
        <v>544</v>
      </c>
    </row>
    <row r="1001" spans="1:46" ht="16.5" customHeight="1" thickBot="1" x14ac:dyDescent="0.25"/>
    <row r="1002" spans="1:46" ht="16.5" customHeight="1" thickBot="1" x14ac:dyDescent="0.25">
      <c r="A1002" s="1207" t="s">
        <v>665</v>
      </c>
      <c r="B1002" s="1208"/>
      <c r="C1002" s="1208"/>
      <c r="D1002" s="1208"/>
      <c r="E1002" s="1208"/>
      <c r="F1002" s="1209"/>
      <c r="G1002" s="1204" t="s">
        <v>219</v>
      </c>
      <c r="H1002" s="1205"/>
      <c r="I1002" s="1206"/>
      <c r="L1002" s="945" t="s">
        <v>495</v>
      </c>
      <c r="M1002" s="946"/>
      <c r="N1002" s="946"/>
      <c r="O1002" s="947"/>
    </row>
    <row r="1003" spans="1:46" ht="16.5" customHeight="1" thickBot="1" x14ac:dyDescent="0.25">
      <c r="A1003" s="449" t="s">
        <v>496</v>
      </c>
      <c r="B1003" s="450" t="s">
        <v>497</v>
      </c>
      <c r="C1003" s="451" t="s">
        <v>498</v>
      </c>
      <c r="D1003" s="451" t="s">
        <v>499</v>
      </c>
      <c r="E1003" s="451" t="s">
        <v>500</v>
      </c>
      <c r="F1003" s="451" t="s">
        <v>501</v>
      </c>
      <c r="G1003" s="452" t="s">
        <v>502</v>
      </c>
      <c r="H1003" s="452" t="s">
        <v>503</v>
      </c>
      <c r="I1003" s="453" t="s">
        <v>504</v>
      </c>
      <c r="L1003" s="1063"/>
      <c r="M1003" s="1064"/>
      <c r="N1003" s="1064"/>
      <c r="O1003" s="1065"/>
      <c r="Q1003" s="24" t="s">
        <v>220</v>
      </c>
      <c r="R1003" s="396" t="s">
        <v>716</v>
      </c>
      <c r="S1003" s="396" t="s">
        <v>1590</v>
      </c>
      <c r="T1003" s="396" t="s">
        <v>564</v>
      </c>
      <c r="U1003" s="396" t="s">
        <v>500</v>
      </c>
      <c r="V1003" s="396" t="s">
        <v>1631</v>
      </c>
      <c r="W1003" s="396" t="s">
        <v>322</v>
      </c>
      <c r="X1003" s="396" t="s">
        <v>517</v>
      </c>
      <c r="Y1003" s="396" t="s">
        <v>672</v>
      </c>
      <c r="Z1003" s="397" t="s">
        <v>593</v>
      </c>
    </row>
    <row r="1004" spans="1:46" ht="16.5" customHeight="1" x14ac:dyDescent="0.2">
      <c r="A1004" s="475">
        <v>1</v>
      </c>
      <c r="B1004" s="126" t="s">
        <v>36</v>
      </c>
      <c r="C1004" s="430"/>
      <c r="D1004" s="430"/>
      <c r="E1004" s="430"/>
      <c r="F1004" s="430"/>
      <c r="G1004" s="430"/>
      <c r="H1004" s="430"/>
      <c r="I1004" s="128"/>
      <c r="J1004" s="435">
        <f t="shared" si="108"/>
        <v>0</v>
      </c>
      <c r="K1004" s="435">
        <f t="shared" si="109"/>
        <v>0</v>
      </c>
      <c r="L1004" s="927" t="s">
        <v>2561</v>
      </c>
      <c r="M1004" s="928"/>
      <c r="N1004" s="928"/>
      <c r="O1004" s="929"/>
      <c r="Q1004" s="339" t="s">
        <v>716</v>
      </c>
      <c r="R1004" s="10"/>
      <c r="S1004" s="20"/>
      <c r="T1004" s="20"/>
      <c r="U1004" s="20"/>
      <c r="V1004" s="20"/>
      <c r="W1004" s="20"/>
      <c r="X1004" s="20"/>
      <c r="Y1004" s="20"/>
      <c r="Z1004" s="21"/>
    </row>
    <row r="1005" spans="1:46" ht="16.5" customHeight="1" x14ac:dyDescent="0.2">
      <c r="A1005" s="246" t="s">
        <v>521</v>
      </c>
      <c r="B1005" s="129" t="s">
        <v>2560</v>
      </c>
      <c r="C1005" s="431"/>
      <c r="D1005" s="431"/>
      <c r="E1005" s="431"/>
      <c r="F1005" s="431"/>
      <c r="G1005" s="431"/>
      <c r="H1005" s="431"/>
      <c r="I1005" s="433"/>
      <c r="J1005" s="435">
        <f t="shared" si="108"/>
        <v>0</v>
      </c>
      <c r="K1005" s="435">
        <f t="shared" si="109"/>
        <v>0</v>
      </c>
      <c r="L1005" s="930"/>
      <c r="M1005" s="931"/>
      <c r="N1005" s="931"/>
      <c r="O1005" s="932"/>
      <c r="Q1005" s="339" t="s">
        <v>1590</v>
      </c>
      <c r="R1005" s="11"/>
      <c r="S1005" s="10"/>
      <c r="T1005" s="20"/>
      <c r="U1005" s="20"/>
      <c r="V1005" s="20"/>
      <c r="W1005" s="20"/>
      <c r="X1005" s="20"/>
      <c r="Y1005" s="20"/>
      <c r="Z1005" s="21"/>
    </row>
    <row r="1006" spans="1:46" ht="16.5" customHeight="1" x14ac:dyDescent="0.2">
      <c r="A1006" s="246" t="s">
        <v>521</v>
      </c>
      <c r="B1006" s="129" t="s">
        <v>2498</v>
      </c>
      <c r="C1006" s="431"/>
      <c r="D1006" s="431"/>
      <c r="E1006" s="431"/>
      <c r="F1006" s="431"/>
      <c r="G1006" s="431"/>
      <c r="H1006" s="431"/>
      <c r="I1006" s="433"/>
      <c r="J1006" s="435">
        <f t="shared" si="108"/>
        <v>0</v>
      </c>
      <c r="K1006" s="435">
        <f t="shared" si="109"/>
        <v>0</v>
      </c>
      <c r="L1006" s="930"/>
      <c r="M1006" s="931"/>
      <c r="N1006" s="931"/>
      <c r="O1006" s="932"/>
      <c r="Q1006" s="339" t="s">
        <v>564</v>
      </c>
      <c r="R1006" s="20"/>
      <c r="S1006" s="20"/>
      <c r="T1006" s="10"/>
      <c r="U1006" s="20"/>
      <c r="V1006" s="20"/>
      <c r="W1006" s="20"/>
      <c r="X1006" s="20"/>
      <c r="Y1006" s="20"/>
      <c r="Z1006" s="21"/>
    </row>
    <row r="1007" spans="1:46" ht="16.5" customHeight="1" x14ac:dyDescent="0.2">
      <c r="A1007" s="246" t="s">
        <v>521</v>
      </c>
      <c r="B1007" s="129" t="s">
        <v>216</v>
      </c>
      <c r="C1007" s="431"/>
      <c r="D1007" s="431"/>
      <c r="E1007" s="431"/>
      <c r="F1007" s="431"/>
      <c r="G1007" s="431"/>
      <c r="H1007" s="431"/>
      <c r="I1007" s="433"/>
      <c r="J1007" s="435">
        <f t="shared" si="108"/>
        <v>0</v>
      </c>
      <c r="K1007" s="435">
        <f t="shared" si="109"/>
        <v>0</v>
      </c>
      <c r="L1007" s="930"/>
      <c r="M1007" s="931"/>
      <c r="N1007" s="931"/>
      <c r="O1007" s="932"/>
      <c r="Q1007" s="339" t="s">
        <v>500</v>
      </c>
      <c r="R1007" s="20"/>
      <c r="S1007" s="20"/>
      <c r="T1007" s="20"/>
      <c r="U1007" s="10"/>
      <c r="V1007" s="20"/>
      <c r="W1007" s="20"/>
      <c r="X1007" s="20"/>
      <c r="Y1007" s="20"/>
      <c r="Z1007" s="21"/>
    </row>
    <row r="1008" spans="1:46" s="383" customFormat="1" ht="16.5" customHeight="1" x14ac:dyDescent="0.2">
      <c r="A1008" s="246" t="s">
        <v>521</v>
      </c>
      <c r="B1008" s="129" t="s">
        <v>1635</v>
      </c>
      <c r="C1008" s="646"/>
      <c r="D1008" s="646"/>
      <c r="E1008" s="646"/>
      <c r="F1008" s="646"/>
      <c r="G1008" s="646"/>
      <c r="H1008" s="646"/>
      <c r="I1008" s="647"/>
      <c r="J1008" s="648">
        <f t="shared" ref="J1008" si="110">D1008+E1008+F1008</f>
        <v>0</v>
      </c>
      <c r="K1008" s="648">
        <f t="shared" ref="K1008" si="111">D1008*2+E1008</f>
        <v>0</v>
      </c>
      <c r="L1008" s="930"/>
      <c r="M1008" s="931"/>
      <c r="N1008" s="931"/>
      <c r="O1008" s="932"/>
      <c r="P1008" s="5"/>
      <c r="Q1008" s="339" t="s">
        <v>1631</v>
      </c>
      <c r="R1008" s="20"/>
      <c r="S1008" s="20"/>
      <c r="T1008" s="20"/>
      <c r="U1008" s="11"/>
      <c r="V1008" s="10"/>
      <c r="W1008" s="20"/>
      <c r="X1008" s="20"/>
      <c r="Y1008" s="11"/>
      <c r="Z1008" s="21"/>
      <c r="AC1008" s="5"/>
      <c r="AD1008" s="5"/>
      <c r="AE1008" s="5"/>
      <c r="AF1008" s="5"/>
      <c r="AG1008" s="5"/>
      <c r="AH1008" s="5"/>
      <c r="AI1008" s="5"/>
      <c r="AJ1008" s="5"/>
      <c r="AK1008" s="5"/>
      <c r="AL1008" s="5"/>
      <c r="AM1008" s="5"/>
      <c r="AN1008" s="5"/>
      <c r="AO1008" s="5"/>
      <c r="AP1008" s="5"/>
      <c r="AQ1008" s="5"/>
      <c r="AR1008" s="5"/>
      <c r="AS1008" s="5"/>
      <c r="AT1008" s="5"/>
    </row>
    <row r="1009" spans="1:46" s="383" customFormat="1" ht="16.5" customHeight="1" x14ac:dyDescent="0.2">
      <c r="A1009" s="246" t="s">
        <v>521</v>
      </c>
      <c r="B1009" s="129" t="s">
        <v>182</v>
      </c>
      <c r="C1009" s="668"/>
      <c r="D1009" s="668"/>
      <c r="E1009" s="668"/>
      <c r="F1009" s="668"/>
      <c r="G1009" s="668"/>
      <c r="H1009" s="668"/>
      <c r="I1009" s="670"/>
      <c r="J1009" s="672"/>
      <c r="K1009" s="672"/>
      <c r="L1009" s="930"/>
      <c r="M1009" s="931"/>
      <c r="N1009" s="931"/>
      <c r="O1009" s="932"/>
      <c r="P1009" s="5"/>
      <c r="Q1009" s="339" t="s">
        <v>322</v>
      </c>
      <c r="R1009" s="20"/>
      <c r="S1009" s="20"/>
      <c r="T1009" s="20"/>
      <c r="U1009" s="11"/>
      <c r="V1009" s="20"/>
      <c r="W1009" s="10"/>
      <c r="X1009" s="20"/>
      <c r="Y1009" s="11"/>
      <c r="Z1009" s="21"/>
      <c r="AC1009" s="5"/>
      <c r="AD1009" s="5"/>
      <c r="AE1009" s="5"/>
      <c r="AF1009" s="5"/>
      <c r="AG1009" s="5"/>
      <c r="AH1009" s="5"/>
      <c r="AI1009" s="5"/>
      <c r="AJ1009" s="5"/>
      <c r="AK1009" s="5"/>
      <c r="AL1009" s="5"/>
      <c r="AM1009" s="5"/>
      <c r="AN1009" s="5"/>
      <c r="AO1009" s="5"/>
      <c r="AP1009" s="5"/>
      <c r="AQ1009" s="5"/>
      <c r="AR1009" s="5"/>
      <c r="AS1009" s="5"/>
      <c r="AT1009" s="5"/>
    </row>
    <row r="1010" spans="1:46" ht="16.5" customHeight="1" x14ac:dyDescent="0.2">
      <c r="A1010" s="246" t="s">
        <v>521</v>
      </c>
      <c r="B1010" s="129" t="s">
        <v>92</v>
      </c>
      <c r="C1010" s="431"/>
      <c r="D1010" s="431"/>
      <c r="E1010" s="431"/>
      <c r="F1010" s="431"/>
      <c r="G1010" s="431"/>
      <c r="H1010" s="431"/>
      <c r="I1010" s="433"/>
      <c r="J1010" s="435">
        <f t="shared" si="108"/>
        <v>0</v>
      </c>
      <c r="K1010" s="435">
        <f t="shared" si="109"/>
        <v>0</v>
      </c>
      <c r="L1010" s="930"/>
      <c r="M1010" s="931"/>
      <c r="N1010" s="931"/>
      <c r="O1010" s="932"/>
      <c r="Q1010" s="339" t="s">
        <v>517</v>
      </c>
      <c r="R1010" s="20"/>
      <c r="S1010" s="20"/>
      <c r="T1010" s="20"/>
      <c r="U1010" s="11"/>
      <c r="V1010" s="2"/>
      <c r="W1010" s="20"/>
      <c r="X1010" s="10"/>
      <c r="Y1010" s="20"/>
      <c r="Z1010" s="12"/>
      <c r="AA1010" s="1"/>
      <c r="AB1010" s="1"/>
    </row>
    <row r="1011" spans="1:46" ht="16.5" customHeight="1" x14ac:dyDescent="0.2">
      <c r="A1011" s="246" t="s">
        <v>521</v>
      </c>
      <c r="B1011" s="129" t="s">
        <v>682</v>
      </c>
      <c r="C1011" s="431"/>
      <c r="D1011" s="431"/>
      <c r="E1011" s="431"/>
      <c r="F1011" s="431"/>
      <c r="G1011" s="431"/>
      <c r="H1011" s="431"/>
      <c r="I1011" s="433"/>
      <c r="J1011" s="435">
        <f t="shared" si="108"/>
        <v>0</v>
      </c>
      <c r="K1011" s="435">
        <f t="shared" si="109"/>
        <v>0</v>
      </c>
      <c r="L1011" s="930"/>
      <c r="M1011" s="931"/>
      <c r="N1011" s="931"/>
      <c r="O1011" s="932"/>
      <c r="Q1011" s="339" t="s">
        <v>672</v>
      </c>
      <c r="R1011" s="20"/>
      <c r="S1011" s="20"/>
      <c r="T1011" s="20"/>
      <c r="U1011" s="20"/>
      <c r="V1011" s="2"/>
      <c r="W1011" s="20"/>
      <c r="X1011" s="11"/>
      <c r="Y1011" s="10"/>
      <c r="Z1011" s="12"/>
      <c r="AA1011" s="1"/>
      <c r="AB1011" s="1"/>
    </row>
    <row r="1012" spans="1:46" ht="16.5" customHeight="1" thickBot="1" x14ac:dyDescent="0.25">
      <c r="A1012" s="455" t="s">
        <v>521</v>
      </c>
      <c r="B1012" s="130" t="s">
        <v>217</v>
      </c>
      <c r="C1012" s="432"/>
      <c r="D1012" s="432"/>
      <c r="E1012" s="432"/>
      <c r="F1012" s="432"/>
      <c r="G1012" s="432"/>
      <c r="H1012" s="432"/>
      <c r="I1012" s="434"/>
      <c r="J1012" s="435">
        <f t="shared" si="108"/>
        <v>0</v>
      </c>
      <c r="K1012" s="435">
        <f t="shared" si="109"/>
        <v>0</v>
      </c>
      <c r="L1012" s="933"/>
      <c r="M1012" s="934"/>
      <c r="N1012" s="934"/>
      <c r="O1012" s="935"/>
      <c r="Q1012" s="398" t="s">
        <v>593</v>
      </c>
      <c r="R1012" s="23"/>
      <c r="S1012" s="23"/>
      <c r="T1012" s="23"/>
      <c r="U1012" s="23"/>
      <c r="V1012" s="3"/>
      <c r="W1012" s="23"/>
      <c r="X1012" s="14"/>
      <c r="Y1012" s="23"/>
      <c r="Z1012" s="15"/>
      <c r="AA1012" s="1"/>
      <c r="AB1012" s="1"/>
    </row>
    <row r="1013" spans="1:46" ht="16.5" customHeight="1" x14ac:dyDescent="0.2">
      <c r="C1013" s="435">
        <v>0</v>
      </c>
      <c r="D1013" s="435">
        <v>0</v>
      </c>
      <c r="E1013" s="435">
        <v>0</v>
      </c>
      <c r="F1013" s="435">
        <v>0</v>
      </c>
      <c r="G1013" s="435">
        <v>0</v>
      </c>
      <c r="H1013" s="435">
        <v>0</v>
      </c>
      <c r="I1013" s="435">
        <v>0</v>
      </c>
      <c r="J1013" s="435">
        <f t="shared" si="108"/>
        <v>0</v>
      </c>
      <c r="K1013" s="435">
        <f t="shared" si="109"/>
        <v>0</v>
      </c>
    </row>
    <row r="1014" spans="1:46" ht="16.5" customHeight="1" thickBot="1" x14ac:dyDescent="0.25"/>
    <row r="1015" spans="1:46" ht="16.5" customHeight="1" thickBot="1" x14ac:dyDescent="0.25">
      <c r="A1015" s="1193" t="s">
        <v>820</v>
      </c>
      <c r="B1015" s="1194"/>
      <c r="C1015" s="1194"/>
      <c r="D1015" s="1194"/>
      <c r="E1015" s="1194"/>
      <c r="F1015" s="1195"/>
      <c r="G1015" s="1190" t="s">
        <v>219</v>
      </c>
      <c r="H1015" s="1191"/>
      <c r="I1015" s="1192"/>
      <c r="L1015" s="945" t="s">
        <v>495</v>
      </c>
      <c r="M1015" s="946"/>
      <c r="N1015" s="946"/>
      <c r="O1015" s="947"/>
    </row>
    <row r="1016" spans="1:46" ht="16.5" customHeight="1" thickBot="1" x14ac:dyDescent="0.25">
      <c r="A1016" s="456" t="s">
        <v>496</v>
      </c>
      <c r="B1016" s="457" t="s">
        <v>497</v>
      </c>
      <c r="C1016" s="458" t="s">
        <v>498</v>
      </c>
      <c r="D1016" s="458" t="s">
        <v>499</v>
      </c>
      <c r="E1016" s="458" t="s">
        <v>500</v>
      </c>
      <c r="F1016" s="458" t="s">
        <v>501</v>
      </c>
      <c r="G1016" s="459" t="s">
        <v>502</v>
      </c>
      <c r="H1016" s="459" t="s">
        <v>503</v>
      </c>
      <c r="I1016" s="460" t="s">
        <v>504</v>
      </c>
      <c r="L1016" s="1063"/>
      <c r="M1016" s="1064"/>
      <c r="N1016" s="1064"/>
      <c r="O1016" s="1065"/>
      <c r="Q1016" s="24" t="s">
        <v>220</v>
      </c>
      <c r="R1016" s="399" t="s">
        <v>1196</v>
      </c>
      <c r="S1016" s="399" t="s">
        <v>975</v>
      </c>
      <c r="T1016" s="399" t="s">
        <v>1088</v>
      </c>
      <c r="U1016" s="399" t="s">
        <v>756</v>
      </c>
      <c r="V1016" s="399" t="s">
        <v>610</v>
      </c>
      <c r="W1016" s="399" t="s">
        <v>644</v>
      </c>
      <c r="X1016" s="399" t="s">
        <v>570</v>
      </c>
      <c r="Y1016" s="400" t="s">
        <v>1587</v>
      </c>
    </row>
    <row r="1017" spans="1:46" ht="16.5" customHeight="1" x14ac:dyDescent="0.2">
      <c r="A1017" s="461" t="s">
        <v>521</v>
      </c>
      <c r="B1017" s="126" t="s">
        <v>1200</v>
      </c>
      <c r="C1017" s="430"/>
      <c r="D1017" s="430"/>
      <c r="E1017" s="430"/>
      <c r="F1017" s="430"/>
      <c r="G1017" s="430"/>
      <c r="H1017" s="430"/>
      <c r="I1017" s="128"/>
      <c r="J1017" s="435">
        <f>D1017+E1017+F1017</f>
        <v>0</v>
      </c>
      <c r="K1017" s="435">
        <f>D1017*2+E1017</f>
        <v>0</v>
      </c>
      <c r="L1017" s="927" t="s">
        <v>528</v>
      </c>
      <c r="M1017" s="928"/>
      <c r="N1017" s="928"/>
      <c r="O1017" s="929"/>
      <c r="Q1017" s="401" t="s">
        <v>1196</v>
      </c>
      <c r="R1017" s="10"/>
      <c r="S1017" s="20"/>
      <c r="T1017" s="20"/>
      <c r="U1017" s="20"/>
      <c r="V1017" s="20"/>
      <c r="W1017" s="20"/>
      <c r="X1017" s="20"/>
      <c r="Y1017" s="21"/>
    </row>
    <row r="1018" spans="1:46" ht="16.5" customHeight="1" x14ac:dyDescent="0.2">
      <c r="A1018" s="259" t="s">
        <v>521</v>
      </c>
      <c r="B1018" s="129" t="s">
        <v>1792</v>
      </c>
      <c r="C1018" s="431"/>
      <c r="D1018" s="431"/>
      <c r="E1018" s="431"/>
      <c r="F1018" s="431"/>
      <c r="G1018" s="431"/>
      <c r="H1018" s="431"/>
      <c r="I1018" s="433" t="s">
        <v>532</v>
      </c>
      <c r="J1018" s="435">
        <f t="shared" ref="J1018:J1025" si="112">D1018+E1018+F1018</f>
        <v>0</v>
      </c>
      <c r="K1018" s="435">
        <f t="shared" ref="K1018:K1025" si="113">D1018*2+E1018</f>
        <v>0</v>
      </c>
      <c r="L1018" s="930"/>
      <c r="M1018" s="931"/>
      <c r="N1018" s="931"/>
      <c r="O1018" s="932"/>
      <c r="Q1018" s="401" t="s">
        <v>975</v>
      </c>
      <c r="R1018" s="11"/>
      <c r="S1018" s="10"/>
      <c r="T1018" s="20"/>
      <c r="U1018" s="20"/>
      <c r="V1018" s="20"/>
      <c r="W1018" s="20"/>
      <c r="X1018" s="20"/>
      <c r="Y1018" s="21"/>
    </row>
    <row r="1019" spans="1:46" ht="16.5" customHeight="1" x14ac:dyDescent="0.2">
      <c r="A1019" s="259" t="s">
        <v>521</v>
      </c>
      <c r="B1019" s="129" t="s">
        <v>1481</v>
      </c>
      <c r="C1019" s="431"/>
      <c r="D1019" s="431"/>
      <c r="E1019" s="431"/>
      <c r="F1019" s="431"/>
      <c r="G1019" s="431"/>
      <c r="H1019" s="431"/>
      <c r="I1019" s="433" t="s">
        <v>532</v>
      </c>
      <c r="J1019" s="435">
        <f t="shared" si="112"/>
        <v>0</v>
      </c>
      <c r="K1019" s="435">
        <f t="shared" si="113"/>
        <v>0</v>
      </c>
      <c r="L1019" s="930"/>
      <c r="M1019" s="931"/>
      <c r="N1019" s="931"/>
      <c r="O1019" s="932"/>
      <c r="Q1019" s="401" t="s">
        <v>1088</v>
      </c>
      <c r="R1019" s="20"/>
      <c r="S1019" s="20"/>
      <c r="T1019" s="10"/>
      <c r="U1019" s="20"/>
      <c r="V1019" s="20"/>
      <c r="W1019" s="20"/>
      <c r="X1019" s="20"/>
      <c r="Y1019" s="21"/>
    </row>
    <row r="1020" spans="1:46" ht="16.5" customHeight="1" x14ac:dyDescent="0.2">
      <c r="A1020" s="259" t="s">
        <v>521</v>
      </c>
      <c r="B1020" s="129" t="s">
        <v>1094</v>
      </c>
      <c r="C1020" s="431"/>
      <c r="D1020" s="431"/>
      <c r="E1020" s="431"/>
      <c r="F1020" s="431"/>
      <c r="G1020" s="431"/>
      <c r="H1020" s="431"/>
      <c r="I1020" s="433" t="s">
        <v>532</v>
      </c>
      <c r="J1020" s="435">
        <f t="shared" si="112"/>
        <v>0</v>
      </c>
      <c r="K1020" s="435">
        <f t="shared" si="113"/>
        <v>0</v>
      </c>
      <c r="L1020" s="930"/>
      <c r="M1020" s="931"/>
      <c r="N1020" s="931"/>
      <c r="O1020" s="932"/>
      <c r="Q1020" s="401" t="s">
        <v>756</v>
      </c>
      <c r="R1020" s="20"/>
      <c r="S1020" s="20"/>
      <c r="T1020" s="20"/>
      <c r="U1020" s="10"/>
      <c r="V1020" s="20"/>
      <c r="W1020" s="20"/>
      <c r="X1020" s="20"/>
      <c r="Y1020" s="21"/>
    </row>
    <row r="1021" spans="1:46" ht="16.5" customHeight="1" x14ac:dyDescent="0.2">
      <c r="A1021" s="259" t="s">
        <v>521</v>
      </c>
      <c r="B1021" s="129" t="s">
        <v>1226</v>
      </c>
      <c r="C1021" s="431"/>
      <c r="D1021" s="431"/>
      <c r="E1021" s="431"/>
      <c r="F1021" s="431"/>
      <c r="G1021" s="431"/>
      <c r="H1021" s="431"/>
      <c r="I1021" s="433"/>
      <c r="J1021" s="435">
        <f t="shared" si="112"/>
        <v>0</v>
      </c>
      <c r="K1021" s="435">
        <f t="shared" si="113"/>
        <v>0</v>
      </c>
      <c r="L1021" s="930"/>
      <c r="M1021" s="931"/>
      <c r="N1021" s="931"/>
      <c r="O1021" s="932"/>
      <c r="Q1021" s="401" t="s">
        <v>610</v>
      </c>
      <c r="R1021" s="20"/>
      <c r="S1021" s="20"/>
      <c r="T1021" s="20"/>
      <c r="U1021" s="11"/>
      <c r="V1021" s="10"/>
      <c r="W1021" s="20"/>
      <c r="X1021" s="11"/>
      <c r="Y1021" s="21"/>
    </row>
    <row r="1022" spans="1:46" ht="16.5" customHeight="1" x14ac:dyDescent="0.2">
      <c r="A1022" s="259" t="s">
        <v>521</v>
      </c>
      <c r="B1022" s="129" t="s">
        <v>99</v>
      </c>
      <c r="C1022" s="431"/>
      <c r="D1022" s="431"/>
      <c r="E1022" s="431"/>
      <c r="F1022" s="431"/>
      <c r="G1022" s="431"/>
      <c r="H1022" s="431"/>
      <c r="I1022" s="433"/>
      <c r="J1022" s="435">
        <f t="shared" si="112"/>
        <v>0</v>
      </c>
      <c r="K1022" s="435">
        <f t="shared" si="113"/>
        <v>0</v>
      </c>
      <c r="L1022" s="930"/>
      <c r="M1022" s="931"/>
      <c r="N1022" s="931"/>
      <c r="O1022" s="932"/>
      <c r="Q1022" s="401" t="s">
        <v>644</v>
      </c>
      <c r="R1022" s="20"/>
      <c r="S1022" s="20"/>
      <c r="T1022" s="20"/>
      <c r="U1022" s="11"/>
      <c r="V1022" s="20"/>
      <c r="W1022" s="10"/>
      <c r="X1022" s="20"/>
      <c r="Y1022" s="12"/>
    </row>
    <row r="1023" spans="1:46" ht="16.5" customHeight="1" x14ac:dyDescent="0.2">
      <c r="A1023" s="259" t="s">
        <v>521</v>
      </c>
      <c r="B1023" s="129" t="s">
        <v>1589</v>
      </c>
      <c r="C1023" s="431"/>
      <c r="D1023" s="431"/>
      <c r="E1023" s="431"/>
      <c r="F1023" s="431"/>
      <c r="G1023" s="431"/>
      <c r="H1023" s="431"/>
      <c r="I1023" s="433" t="s">
        <v>532</v>
      </c>
      <c r="J1023" s="435">
        <f t="shared" si="112"/>
        <v>0</v>
      </c>
      <c r="K1023" s="435">
        <f t="shared" si="113"/>
        <v>0</v>
      </c>
      <c r="L1023" s="930"/>
      <c r="M1023" s="931"/>
      <c r="N1023" s="931"/>
      <c r="O1023" s="932"/>
      <c r="Q1023" s="401" t="s">
        <v>570</v>
      </c>
      <c r="R1023" s="20"/>
      <c r="S1023" s="20"/>
      <c r="T1023" s="20"/>
      <c r="U1023" s="20"/>
      <c r="V1023" s="20"/>
      <c r="W1023" s="11"/>
      <c r="X1023" s="10"/>
      <c r="Y1023" s="12"/>
    </row>
    <row r="1024" spans="1:46" ht="16.5" customHeight="1" thickBot="1" x14ac:dyDescent="0.25">
      <c r="A1024" s="462" t="s">
        <v>521</v>
      </c>
      <c r="B1024" s="130" t="s">
        <v>97</v>
      </c>
      <c r="C1024" s="432"/>
      <c r="D1024" s="432"/>
      <c r="E1024" s="432"/>
      <c r="F1024" s="432"/>
      <c r="G1024" s="432"/>
      <c r="H1024" s="432"/>
      <c r="I1024" s="434"/>
      <c r="J1024" s="435">
        <f t="shared" si="112"/>
        <v>0</v>
      </c>
      <c r="K1024" s="435">
        <f t="shared" si="113"/>
        <v>0</v>
      </c>
      <c r="L1024" s="933"/>
      <c r="M1024" s="934"/>
      <c r="N1024" s="934"/>
      <c r="O1024" s="935"/>
      <c r="Q1024" s="402" t="s">
        <v>1587</v>
      </c>
      <c r="R1024" s="23"/>
      <c r="S1024" s="23"/>
      <c r="T1024" s="23"/>
      <c r="U1024" s="23"/>
      <c r="V1024" s="23"/>
      <c r="W1024" s="14"/>
      <c r="X1024" s="23"/>
      <c r="Y1024" s="15"/>
    </row>
    <row r="1025" spans="1:35" ht="16.5" customHeight="1" x14ac:dyDescent="0.2">
      <c r="C1025" s="435">
        <f>SUM(C1024)</f>
        <v>0</v>
      </c>
      <c r="D1025" s="435">
        <f t="shared" ref="D1025:I1025" si="114">SUM(D1024)</f>
        <v>0</v>
      </c>
      <c r="E1025" s="435">
        <f t="shared" si="114"/>
        <v>0</v>
      </c>
      <c r="F1025" s="435">
        <f t="shared" si="114"/>
        <v>0</v>
      </c>
      <c r="G1025" s="435">
        <f t="shared" si="114"/>
        <v>0</v>
      </c>
      <c r="H1025" s="435">
        <f t="shared" si="114"/>
        <v>0</v>
      </c>
      <c r="I1025" s="435">
        <f t="shared" si="114"/>
        <v>0</v>
      </c>
      <c r="J1025" s="435">
        <f t="shared" si="112"/>
        <v>0</v>
      </c>
      <c r="K1025" s="435">
        <f t="shared" si="113"/>
        <v>0</v>
      </c>
    </row>
    <row r="1026" spans="1:35" ht="16.5" customHeight="1" thickBot="1" x14ac:dyDescent="0.25"/>
    <row r="1027" spans="1:35" ht="16.5" customHeight="1" thickBot="1" x14ac:dyDescent="0.25">
      <c r="A1027" s="1193" t="s">
        <v>129</v>
      </c>
      <c r="B1027" s="1194"/>
      <c r="C1027" s="1194"/>
      <c r="D1027" s="1194"/>
      <c r="E1027" s="1194"/>
      <c r="F1027" s="1195"/>
      <c r="G1027" s="1190" t="s">
        <v>219</v>
      </c>
      <c r="H1027" s="1191"/>
      <c r="I1027" s="1192"/>
      <c r="L1027" s="986" t="s">
        <v>588</v>
      </c>
      <c r="M1027" s="987"/>
      <c r="N1027" s="987"/>
      <c r="O1027" s="988"/>
    </row>
    <row r="1028" spans="1:35" ht="16.5" customHeight="1" thickBot="1" x14ac:dyDescent="0.25">
      <c r="A1028" s="456" t="s">
        <v>496</v>
      </c>
      <c r="B1028" s="457" t="s">
        <v>497</v>
      </c>
      <c r="C1028" s="458" t="s">
        <v>498</v>
      </c>
      <c r="D1028" s="458" t="s">
        <v>499</v>
      </c>
      <c r="E1028" s="458" t="s">
        <v>500</v>
      </c>
      <c r="F1028" s="458" t="s">
        <v>501</v>
      </c>
      <c r="G1028" s="459" t="s">
        <v>502</v>
      </c>
      <c r="H1028" s="459" t="s">
        <v>503</v>
      </c>
      <c r="I1028" s="460" t="s">
        <v>504</v>
      </c>
      <c r="L1028" s="989"/>
      <c r="M1028" s="990"/>
      <c r="N1028" s="990"/>
      <c r="O1028" s="991"/>
      <c r="Q1028" s="24" t="s">
        <v>220</v>
      </c>
      <c r="R1028" s="399" t="s">
        <v>241</v>
      </c>
      <c r="S1028" s="399" t="s">
        <v>1484</v>
      </c>
      <c r="T1028" s="399" t="s">
        <v>564</v>
      </c>
      <c r="U1028" s="399" t="s">
        <v>862</v>
      </c>
      <c r="V1028" s="399" t="s">
        <v>799</v>
      </c>
      <c r="W1028" s="399" t="s">
        <v>610</v>
      </c>
      <c r="X1028" s="399" t="s">
        <v>130</v>
      </c>
      <c r="Y1028" s="400" t="s">
        <v>131</v>
      </c>
    </row>
    <row r="1029" spans="1:35" ht="16.5" customHeight="1" x14ac:dyDescent="0.2">
      <c r="A1029" s="461">
        <v>1</v>
      </c>
      <c r="B1029" s="126" t="s">
        <v>134</v>
      </c>
      <c r="C1029" s="430">
        <v>14</v>
      </c>
      <c r="D1029" s="430">
        <v>11</v>
      </c>
      <c r="E1029" s="430">
        <v>1</v>
      </c>
      <c r="F1029" s="430">
        <v>2</v>
      </c>
      <c r="G1029" s="430">
        <v>41</v>
      </c>
      <c r="H1029" s="430">
        <v>17</v>
      </c>
      <c r="I1029" s="128">
        <v>23</v>
      </c>
      <c r="J1029" s="435">
        <f t="shared" si="108"/>
        <v>14</v>
      </c>
      <c r="K1029" s="435">
        <f t="shared" si="109"/>
        <v>23</v>
      </c>
      <c r="L1029" s="927" t="s">
        <v>1856</v>
      </c>
      <c r="M1029" s="928"/>
      <c r="N1029" s="928"/>
      <c r="O1029" s="929"/>
      <c r="Q1029" s="401" t="s">
        <v>241</v>
      </c>
      <c r="R1029" s="10"/>
      <c r="S1029" s="20" t="s">
        <v>1207</v>
      </c>
      <c r="T1029" s="20" t="s">
        <v>1546</v>
      </c>
      <c r="U1029" s="20" t="s">
        <v>1207</v>
      </c>
      <c r="V1029" s="11" t="s">
        <v>1654</v>
      </c>
      <c r="W1029" s="20" t="s">
        <v>1210</v>
      </c>
      <c r="X1029" s="20" t="s">
        <v>1210</v>
      </c>
      <c r="Y1029" s="21" t="s">
        <v>844</v>
      </c>
    </row>
    <row r="1030" spans="1:35" ht="16.5" customHeight="1" x14ac:dyDescent="0.2">
      <c r="A1030" s="259">
        <v>2</v>
      </c>
      <c r="B1030" s="129" t="s">
        <v>1548</v>
      </c>
      <c r="C1030" s="431">
        <v>12</v>
      </c>
      <c r="D1030" s="431">
        <v>9</v>
      </c>
      <c r="E1030" s="431">
        <v>0</v>
      </c>
      <c r="F1030" s="431">
        <v>3</v>
      </c>
      <c r="G1030" s="431">
        <v>33</v>
      </c>
      <c r="H1030" s="431">
        <v>20</v>
      </c>
      <c r="I1030" s="433">
        <v>18</v>
      </c>
      <c r="J1030" s="435">
        <f t="shared" si="108"/>
        <v>12</v>
      </c>
      <c r="K1030" s="435">
        <f t="shared" si="109"/>
        <v>18</v>
      </c>
      <c r="L1030" s="930"/>
      <c r="M1030" s="931"/>
      <c r="N1030" s="931"/>
      <c r="O1030" s="932"/>
      <c r="Q1030" s="401" t="s">
        <v>1484</v>
      </c>
      <c r="R1030" s="20" t="s">
        <v>1539</v>
      </c>
      <c r="S1030" s="10"/>
      <c r="T1030" s="20"/>
      <c r="U1030" s="11"/>
      <c r="V1030" s="11" t="s">
        <v>532</v>
      </c>
      <c r="W1030" s="20"/>
      <c r="X1030" s="20"/>
      <c r="Y1030" s="21" t="s">
        <v>532</v>
      </c>
    </row>
    <row r="1031" spans="1:35" ht="16.5" customHeight="1" x14ac:dyDescent="0.2">
      <c r="A1031" s="259">
        <v>3</v>
      </c>
      <c r="B1031" s="129" t="s">
        <v>106</v>
      </c>
      <c r="C1031" s="431">
        <v>13</v>
      </c>
      <c r="D1031" s="431">
        <v>8</v>
      </c>
      <c r="E1031" s="431">
        <v>2</v>
      </c>
      <c r="F1031" s="431">
        <v>3</v>
      </c>
      <c r="G1031" s="431">
        <v>36</v>
      </c>
      <c r="H1031" s="431">
        <v>23</v>
      </c>
      <c r="I1031" s="433">
        <v>18</v>
      </c>
      <c r="J1031" s="435">
        <f t="shared" si="108"/>
        <v>13</v>
      </c>
      <c r="K1031" s="435">
        <f t="shared" si="109"/>
        <v>18</v>
      </c>
      <c r="L1031" s="930"/>
      <c r="M1031" s="931"/>
      <c r="N1031" s="931"/>
      <c r="O1031" s="932"/>
      <c r="Q1031" s="401" t="s">
        <v>564</v>
      </c>
      <c r="R1031" s="20" t="s">
        <v>1597</v>
      </c>
      <c r="S1031" s="20"/>
      <c r="T1031" s="10"/>
      <c r="U1031" s="20"/>
      <c r="V1031" s="11" t="s">
        <v>532</v>
      </c>
      <c r="W1031" s="20"/>
      <c r="X1031" s="20" t="s">
        <v>1600</v>
      </c>
      <c r="Y1031" s="21"/>
    </row>
    <row r="1032" spans="1:35" ht="16.5" customHeight="1" x14ac:dyDescent="0.2">
      <c r="A1032" s="259">
        <v>4</v>
      </c>
      <c r="B1032" s="129" t="s">
        <v>1498</v>
      </c>
      <c r="C1032" s="431">
        <v>14</v>
      </c>
      <c r="D1032" s="431">
        <v>5</v>
      </c>
      <c r="E1032" s="431">
        <v>5</v>
      </c>
      <c r="F1032" s="431">
        <v>4</v>
      </c>
      <c r="G1032" s="431">
        <v>26</v>
      </c>
      <c r="H1032" s="431">
        <v>19</v>
      </c>
      <c r="I1032" s="433">
        <v>15</v>
      </c>
      <c r="J1032" s="435">
        <f t="shared" si="108"/>
        <v>14</v>
      </c>
      <c r="K1032" s="435">
        <f t="shared" si="109"/>
        <v>15</v>
      </c>
      <c r="L1032" s="930"/>
      <c r="M1032" s="931"/>
      <c r="N1032" s="931"/>
      <c r="O1032" s="932"/>
      <c r="Q1032" s="401" t="s">
        <v>862</v>
      </c>
      <c r="R1032" s="20" t="s">
        <v>1599</v>
      </c>
      <c r="S1032" s="20"/>
      <c r="T1032" s="11"/>
      <c r="U1032" s="10"/>
      <c r="V1032" s="11" t="s">
        <v>23</v>
      </c>
      <c r="W1032" s="20"/>
      <c r="X1032" s="20"/>
      <c r="Y1032" s="21"/>
    </row>
    <row r="1033" spans="1:35" ht="16.5" customHeight="1" x14ac:dyDescent="0.2">
      <c r="A1033" s="259">
        <v>5</v>
      </c>
      <c r="B1033" s="129" t="s">
        <v>133</v>
      </c>
      <c r="C1033" s="431">
        <v>13</v>
      </c>
      <c r="D1033" s="431">
        <v>6</v>
      </c>
      <c r="E1033" s="431">
        <v>2</v>
      </c>
      <c r="F1033" s="431">
        <v>5</v>
      </c>
      <c r="G1033" s="431">
        <v>32</v>
      </c>
      <c r="H1033" s="431">
        <v>20</v>
      </c>
      <c r="I1033" s="433">
        <v>14</v>
      </c>
      <c r="J1033" s="435">
        <f t="shared" si="108"/>
        <v>13</v>
      </c>
      <c r="K1033" s="435">
        <f t="shared" si="109"/>
        <v>14</v>
      </c>
      <c r="L1033" s="930"/>
      <c r="M1033" s="931"/>
      <c r="N1033" s="931"/>
      <c r="O1033" s="932"/>
      <c r="Q1033" s="401" t="s">
        <v>799</v>
      </c>
      <c r="R1033" s="11" t="s">
        <v>1602</v>
      </c>
      <c r="S1033" s="11"/>
      <c r="T1033" s="11"/>
      <c r="U1033" s="11"/>
      <c r="V1033" s="10"/>
      <c r="W1033" s="11"/>
      <c r="X1033" s="11"/>
      <c r="Y1033" s="12"/>
    </row>
    <row r="1034" spans="1:35" ht="16.5" customHeight="1" x14ac:dyDescent="0.2">
      <c r="A1034" s="259">
        <v>6</v>
      </c>
      <c r="B1034" s="129" t="s">
        <v>1796</v>
      </c>
      <c r="C1034" s="431">
        <v>12</v>
      </c>
      <c r="D1034" s="431">
        <v>3</v>
      </c>
      <c r="E1034" s="431">
        <v>2</v>
      </c>
      <c r="F1034" s="431">
        <v>7</v>
      </c>
      <c r="G1034" s="431">
        <v>23</v>
      </c>
      <c r="H1034" s="431">
        <v>27</v>
      </c>
      <c r="I1034" s="433">
        <v>8</v>
      </c>
      <c r="J1034" s="435">
        <f>D1034+E1034+F1034</f>
        <v>12</v>
      </c>
      <c r="K1034" s="435">
        <f>D1034*2+E1034</f>
        <v>8</v>
      </c>
      <c r="L1034" s="930"/>
      <c r="M1034" s="931"/>
      <c r="N1034" s="931"/>
      <c r="O1034" s="932"/>
      <c r="Q1034" s="401" t="s">
        <v>610</v>
      </c>
      <c r="R1034" s="20" t="s">
        <v>1656</v>
      </c>
      <c r="S1034" s="20"/>
      <c r="T1034" s="20"/>
      <c r="U1034" s="20" t="s">
        <v>532</v>
      </c>
      <c r="V1034" s="11"/>
      <c r="W1034" s="10"/>
      <c r="X1034" s="20"/>
      <c r="Y1034" s="12"/>
    </row>
    <row r="1035" spans="1:35" ht="16.5" customHeight="1" x14ac:dyDescent="0.2">
      <c r="A1035" s="259">
        <v>7</v>
      </c>
      <c r="B1035" s="129" t="s">
        <v>196</v>
      </c>
      <c r="C1035" s="431">
        <v>10</v>
      </c>
      <c r="D1035" s="431">
        <v>2</v>
      </c>
      <c r="E1035" s="431">
        <v>2</v>
      </c>
      <c r="F1035" s="431">
        <v>6</v>
      </c>
      <c r="G1035" s="431">
        <v>15</v>
      </c>
      <c r="H1035" s="431">
        <v>47</v>
      </c>
      <c r="I1035" s="433">
        <v>6</v>
      </c>
      <c r="J1035" s="435">
        <f>D1035+E1035+F1035</f>
        <v>10</v>
      </c>
      <c r="K1035" s="435">
        <f>D1035*2+E1035</f>
        <v>6</v>
      </c>
      <c r="L1035" s="930"/>
      <c r="M1035" s="931"/>
      <c r="N1035" s="931"/>
      <c r="O1035" s="932"/>
      <c r="Q1035" s="401" t="s">
        <v>130</v>
      </c>
      <c r="R1035" s="20" t="s">
        <v>1207</v>
      </c>
      <c r="S1035" s="20" t="s">
        <v>1546</v>
      </c>
      <c r="T1035" s="20"/>
      <c r="U1035" s="20"/>
      <c r="V1035" s="11"/>
      <c r="W1035" s="11"/>
      <c r="X1035" s="10"/>
      <c r="Y1035" s="12"/>
    </row>
    <row r="1036" spans="1:35" ht="16.5" customHeight="1" thickBot="1" x14ac:dyDescent="0.25">
      <c r="A1036" s="462" t="s">
        <v>533</v>
      </c>
      <c r="B1036" s="130" t="s">
        <v>38</v>
      </c>
      <c r="C1036" s="432">
        <v>14</v>
      </c>
      <c r="D1036" s="432">
        <v>0</v>
      </c>
      <c r="E1036" s="432">
        <v>0</v>
      </c>
      <c r="F1036" s="432">
        <v>14</v>
      </c>
      <c r="G1036" s="432">
        <v>8</v>
      </c>
      <c r="H1036" s="432">
        <v>31</v>
      </c>
      <c r="I1036" s="434">
        <v>0</v>
      </c>
      <c r="J1036" s="435">
        <f>D1036+E1036+F1036</f>
        <v>14</v>
      </c>
      <c r="K1036" s="435">
        <f>D1036*2+E1036</f>
        <v>0</v>
      </c>
      <c r="L1036" s="933"/>
      <c r="M1036" s="934"/>
      <c r="N1036" s="934"/>
      <c r="O1036" s="935"/>
      <c r="Q1036" s="402" t="s">
        <v>131</v>
      </c>
      <c r="R1036" s="23" t="s">
        <v>1490</v>
      </c>
      <c r="S1036" s="23"/>
      <c r="T1036" s="23"/>
      <c r="U1036" s="23"/>
      <c r="V1036" s="14"/>
      <c r="W1036" s="14"/>
      <c r="X1036" s="23"/>
      <c r="Y1036" s="15"/>
    </row>
    <row r="1037" spans="1:35" ht="16.5" customHeight="1" x14ac:dyDescent="0.2">
      <c r="C1037" s="435">
        <v>102</v>
      </c>
      <c r="D1037" s="435">
        <v>44</v>
      </c>
      <c r="E1037" s="435">
        <v>14</v>
      </c>
      <c r="F1037" s="435">
        <v>44</v>
      </c>
      <c r="G1037" s="435">
        <v>219</v>
      </c>
      <c r="H1037" s="435">
        <v>210</v>
      </c>
      <c r="I1037" s="435">
        <v>102</v>
      </c>
      <c r="J1037" s="435">
        <f>D1037+E1037+F1037</f>
        <v>102</v>
      </c>
      <c r="K1037" s="435">
        <f>D1037*2+E1037</f>
        <v>102</v>
      </c>
    </row>
    <row r="1038" spans="1:35" ht="16.5" customHeight="1" thickBot="1" x14ac:dyDescent="0.25"/>
    <row r="1039" spans="1:35" ht="16.5" customHeight="1" thickBot="1" x14ac:dyDescent="0.25">
      <c r="A1039" s="1199" t="s">
        <v>66</v>
      </c>
      <c r="B1039" s="1200"/>
      <c r="C1039" s="1200"/>
      <c r="D1039" s="1200"/>
      <c r="E1039" s="1200"/>
      <c r="F1039" s="1201"/>
      <c r="G1039" s="1196" t="s">
        <v>219</v>
      </c>
      <c r="H1039" s="1197"/>
      <c r="I1039" s="1198"/>
      <c r="L1039" s="945" t="s">
        <v>495</v>
      </c>
      <c r="M1039" s="946"/>
      <c r="N1039" s="946"/>
      <c r="O1039" s="947"/>
    </row>
    <row r="1040" spans="1:35" ht="16.5" customHeight="1" thickBot="1" x14ac:dyDescent="0.25">
      <c r="A1040" s="442" t="s">
        <v>496</v>
      </c>
      <c r="B1040" s="443" t="s">
        <v>497</v>
      </c>
      <c r="C1040" s="444" t="s">
        <v>498</v>
      </c>
      <c r="D1040" s="444" t="s">
        <v>499</v>
      </c>
      <c r="E1040" s="444" t="s">
        <v>500</v>
      </c>
      <c r="F1040" s="444" t="s">
        <v>501</v>
      </c>
      <c r="G1040" s="445" t="s">
        <v>502</v>
      </c>
      <c r="H1040" s="445" t="s">
        <v>503</v>
      </c>
      <c r="I1040" s="446" t="s">
        <v>504</v>
      </c>
      <c r="L1040" s="1063"/>
      <c r="M1040" s="1064"/>
      <c r="N1040" s="1064"/>
      <c r="O1040" s="1065"/>
      <c r="Q1040" s="24" t="s">
        <v>220</v>
      </c>
      <c r="R1040" s="655" t="s">
        <v>1502</v>
      </c>
      <c r="S1040" s="655" t="s">
        <v>541</v>
      </c>
      <c r="T1040" s="655" t="s">
        <v>1665</v>
      </c>
      <c r="U1040" s="655" t="s">
        <v>540</v>
      </c>
      <c r="V1040" s="655" t="s">
        <v>902</v>
      </c>
      <c r="W1040" s="655" t="s">
        <v>564</v>
      </c>
      <c r="X1040" s="655" t="s">
        <v>744</v>
      </c>
      <c r="Y1040" s="655" t="s">
        <v>847</v>
      </c>
      <c r="Z1040" s="655" t="s">
        <v>634</v>
      </c>
      <c r="AA1040" s="655" t="s">
        <v>500</v>
      </c>
      <c r="AB1040" s="655" t="s">
        <v>1780</v>
      </c>
      <c r="AC1040" s="655" t="s">
        <v>1028</v>
      </c>
      <c r="AD1040" s="655" t="s">
        <v>990</v>
      </c>
      <c r="AE1040" s="655" t="s">
        <v>745</v>
      </c>
      <c r="AF1040" s="655" t="s">
        <v>1745</v>
      </c>
      <c r="AG1040" s="655" t="s">
        <v>1223</v>
      </c>
      <c r="AH1040" s="655" t="s">
        <v>1029</v>
      </c>
      <c r="AI1040" s="656" t="s">
        <v>653</v>
      </c>
    </row>
    <row r="1041" spans="1:35" ht="16.5" customHeight="1" x14ac:dyDescent="0.2">
      <c r="A1041" s="474">
        <v>1</v>
      </c>
      <c r="B1041" s="126" t="s">
        <v>70</v>
      </c>
      <c r="C1041" s="430"/>
      <c r="D1041" s="430"/>
      <c r="E1041" s="430"/>
      <c r="F1041" s="430"/>
      <c r="G1041" s="430"/>
      <c r="H1041" s="430"/>
      <c r="I1041" s="128"/>
      <c r="J1041" s="435">
        <f t="shared" ref="J1041:J1059" si="115">D1041+E1041+F1041</f>
        <v>0</v>
      </c>
      <c r="K1041" s="435">
        <f t="shared" ref="K1041:K1059" si="116">D1041*2+E1041</f>
        <v>0</v>
      </c>
      <c r="L1041" s="927" t="s">
        <v>532</v>
      </c>
      <c r="M1041" s="928"/>
      <c r="N1041" s="928"/>
      <c r="O1041" s="929"/>
      <c r="Q1041" s="657" t="s">
        <v>1502</v>
      </c>
      <c r="R1041" s="10"/>
      <c r="S1041" s="20"/>
      <c r="T1041" s="20"/>
      <c r="U1041" s="20"/>
      <c r="V1041" s="20"/>
      <c r="W1041" s="20"/>
      <c r="X1041" s="20"/>
      <c r="Y1041" s="20"/>
      <c r="Z1041" s="20"/>
      <c r="AA1041" s="20"/>
      <c r="AB1041" s="20"/>
      <c r="AC1041" s="20"/>
      <c r="AD1041" s="20"/>
      <c r="AE1041" s="20"/>
      <c r="AF1041" s="20"/>
      <c r="AG1041" s="20"/>
      <c r="AH1041" s="20"/>
      <c r="AI1041" s="21"/>
    </row>
    <row r="1042" spans="1:35" ht="16.5" customHeight="1" x14ac:dyDescent="0.2">
      <c r="A1042" s="277" t="s">
        <v>521</v>
      </c>
      <c r="B1042" s="129" t="s">
        <v>1509</v>
      </c>
      <c r="C1042" s="431"/>
      <c r="D1042" s="431"/>
      <c r="E1042" s="431"/>
      <c r="F1042" s="431"/>
      <c r="G1042" s="431"/>
      <c r="H1042" s="431"/>
      <c r="I1042" s="433"/>
      <c r="J1042" s="435">
        <f t="shared" si="115"/>
        <v>0</v>
      </c>
      <c r="K1042" s="435">
        <f t="shared" si="116"/>
        <v>0</v>
      </c>
      <c r="L1042" s="930"/>
      <c r="M1042" s="931"/>
      <c r="N1042" s="931"/>
      <c r="O1042" s="932"/>
      <c r="Q1042" s="657" t="s">
        <v>541</v>
      </c>
      <c r="R1042" s="20"/>
      <c r="S1042" s="10"/>
      <c r="T1042" s="20"/>
      <c r="U1042" s="20"/>
      <c r="V1042" s="20"/>
      <c r="W1042" s="20"/>
      <c r="X1042" s="20"/>
      <c r="Y1042" s="20"/>
      <c r="Z1042" s="20"/>
      <c r="AA1042" s="20"/>
      <c r="AB1042" s="20"/>
      <c r="AC1042" s="20"/>
      <c r="AD1042" s="20"/>
      <c r="AE1042" s="20"/>
      <c r="AF1042" s="20"/>
      <c r="AG1042" s="20"/>
      <c r="AH1042" s="20"/>
      <c r="AI1042" s="21"/>
    </row>
    <row r="1043" spans="1:35" ht="16.5" customHeight="1" x14ac:dyDescent="0.2">
      <c r="A1043" s="277" t="s">
        <v>521</v>
      </c>
      <c r="B1043" s="129" t="s">
        <v>1102</v>
      </c>
      <c r="C1043" s="431"/>
      <c r="D1043" s="431"/>
      <c r="E1043" s="431"/>
      <c r="F1043" s="431"/>
      <c r="G1043" s="431"/>
      <c r="H1043" s="431"/>
      <c r="I1043" s="433"/>
      <c r="J1043" s="435">
        <f t="shared" si="115"/>
        <v>0</v>
      </c>
      <c r="K1043" s="435">
        <f t="shared" si="116"/>
        <v>0</v>
      </c>
      <c r="L1043" s="930"/>
      <c r="M1043" s="931"/>
      <c r="N1043" s="931"/>
      <c r="O1043" s="932"/>
      <c r="Q1043" s="657" t="s">
        <v>1665</v>
      </c>
      <c r="R1043" s="20"/>
      <c r="S1043" s="20"/>
      <c r="T1043" s="10"/>
      <c r="U1043" s="20"/>
      <c r="V1043" s="20"/>
      <c r="W1043" s="20"/>
      <c r="X1043" s="20"/>
      <c r="Y1043" s="20"/>
      <c r="Z1043" s="20"/>
      <c r="AA1043" s="20"/>
      <c r="AB1043" s="20"/>
      <c r="AC1043" s="20"/>
      <c r="AD1043" s="20"/>
      <c r="AE1043" s="20"/>
      <c r="AF1043" s="20"/>
      <c r="AG1043" s="20"/>
      <c r="AH1043" s="20"/>
      <c r="AI1043" s="21"/>
    </row>
    <row r="1044" spans="1:35" ht="16.5" customHeight="1" x14ac:dyDescent="0.2">
      <c r="A1044" s="277" t="s">
        <v>521</v>
      </c>
      <c r="B1044" s="129" t="s">
        <v>1746</v>
      </c>
      <c r="C1044" s="431"/>
      <c r="D1044" s="431"/>
      <c r="E1044" s="431"/>
      <c r="F1044" s="431"/>
      <c r="G1044" s="431"/>
      <c r="H1044" s="431"/>
      <c r="I1044" s="433"/>
      <c r="J1044" s="435">
        <f t="shared" si="115"/>
        <v>0</v>
      </c>
      <c r="K1044" s="435">
        <f t="shared" si="116"/>
        <v>0</v>
      </c>
      <c r="L1044" s="930"/>
      <c r="M1044" s="931"/>
      <c r="N1044" s="931"/>
      <c r="O1044" s="932"/>
      <c r="Q1044" s="657" t="s">
        <v>540</v>
      </c>
      <c r="R1044" s="20"/>
      <c r="S1044" s="20"/>
      <c r="T1044" s="11"/>
      <c r="U1044" s="10"/>
      <c r="V1044" s="20"/>
      <c r="W1044" s="20"/>
      <c r="X1044" s="20"/>
      <c r="Y1044" s="20"/>
      <c r="Z1044" s="20"/>
      <c r="AA1044" s="20"/>
      <c r="AB1044" s="20"/>
      <c r="AC1044" s="20"/>
      <c r="AD1044" s="20"/>
      <c r="AE1044" s="20"/>
      <c r="AF1044" s="20"/>
      <c r="AG1044" s="20"/>
      <c r="AH1044" s="20"/>
      <c r="AI1044" s="21"/>
    </row>
    <row r="1045" spans="1:35" ht="16.5" customHeight="1" x14ac:dyDescent="0.2">
      <c r="A1045" s="277" t="s">
        <v>521</v>
      </c>
      <c r="B1045" s="129" t="s">
        <v>1747</v>
      </c>
      <c r="C1045" s="431"/>
      <c r="D1045" s="431"/>
      <c r="E1045" s="431"/>
      <c r="F1045" s="431"/>
      <c r="G1045" s="431"/>
      <c r="H1045" s="431"/>
      <c r="I1045" s="433"/>
      <c r="J1045" s="435">
        <f t="shared" si="115"/>
        <v>0</v>
      </c>
      <c r="K1045" s="435">
        <f t="shared" si="116"/>
        <v>0</v>
      </c>
      <c r="L1045" s="930"/>
      <c r="M1045" s="931"/>
      <c r="N1045" s="931"/>
      <c r="O1045" s="932"/>
      <c r="Q1045" s="657" t="s">
        <v>902</v>
      </c>
      <c r="R1045" s="20"/>
      <c r="S1045" s="20"/>
      <c r="T1045" s="20"/>
      <c r="U1045" s="20"/>
      <c r="V1045" s="10"/>
      <c r="W1045" s="20"/>
      <c r="X1045" s="20"/>
      <c r="Y1045" s="20"/>
      <c r="Z1045" s="20"/>
      <c r="AA1045" s="20"/>
      <c r="AB1045" s="20"/>
      <c r="AC1045" s="20"/>
      <c r="AD1045" s="20"/>
      <c r="AE1045" s="20"/>
      <c r="AF1045" s="20"/>
      <c r="AG1045" s="20"/>
      <c r="AH1045" s="20"/>
      <c r="AI1045" s="21" t="s">
        <v>532</v>
      </c>
    </row>
    <row r="1046" spans="1:35" ht="16.5" customHeight="1" x14ac:dyDescent="0.2">
      <c r="A1046" s="277" t="s">
        <v>521</v>
      </c>
      <c r="B1046" s="129" t="s">
        <v>1781</v>
      </c>
      <c r="C1046" s="431"/>
      <c r="D1046" s="431"/>
      <c r="E1046" s="431"/>
      <c r="F1046" s="431"/>
      <c r="G1046" s="431"/>
      <c r="H1046" s="431"/>
      <c r="I1046" s="433"/>
      <c r="J1046" s="435">
        <f t="shared" si="115"/>
        <v>0</v>
      </c>
      <c r="K1046" s="435">
        <f t="shared" si="116"/>
        <v>0</v>
      </c>
      <c r="L1046" s="930"/>
      <c r="M1046" s="931"/>
      <c r="N1046" s="931"/>
      <c r="O1046" s="932"/>
      <c r="Q1046" s="657" t="s">
        <v>564</v>
      </c>
      <c r="R1046" s="20"/>
      <c r="S1046" s="20"/>
      <c r="T1046" s="20"/>
      <c r="U1046" s="20"/>
      <c r="V1046" s="20"/>
      <c r="W1046" s="10"/>
      <c r="X1046" s="20"/>
      <c r="Y1046" s="20"/>
      <c r="Z1046" s="20"/>
      <c r="AA1046" s="20"/>
      <c r="AB1046" s="20"/>
      <c r="AC1046" s="20"/>
      <c r="AD1046" s="20"/>
      <c r="AE1046" s="20"/>
      <c r="AF1046" s="20"/>
      <c r="AG1046" s="20"/>
      <c r="AH1046" s="20"/>
      <c r="AI1046" s="21"/>
    </row>
    <row r="1047" spans="1:35" ht="16.5" customHeight="1" x14ac:dyDescent="0.2">
      <c r="A1047" s="277" t="s">
        <v>521</v>
      </c>
      <c r="B1047" s="129" t="s">
        <v>390</v>
      </c>
      <c r="C1047" s="431"/>
      <c r="D1047" s="431"/>
      <c r="E1047" s="431"/>
      <c r="F1047" s="431"/>
      <c r="G1047" s="431"/>
      <c r="H1047" s="431"/>
      <c r="I1047" s="433"/>
      <c r="J1047" s="435">
        <f t="shared" si="115"/>
        <v>0</v>
      </c>
      <c r="K1047" s="435">
        <f t="shared" si="116"/>
        <v>0</v>
      </c>
      <c r="L1047" s="930"/>
      <c r="M1047" s="931"/>
      <c r="N1047" s="931"/>
      <c r="O1047" s="932"/>
      <c r="Q1047" s="657" t="s">
        <v>744</v>
      </c>
      <c r="R1047" s="20"/>
      <c r="S1047" s="20"/>
      <c r="T1047" s="20"/>
      <c r="U1047" s="20"/>
      <c r="V1047" s="20"/>
      <c r="W1047" s="20"/>
      <c r="X1047" s="10"/>
      <c r="Y1047" s="20"/>
      <c r="Z1047" s="20"/>
      <c r="AA1047" s="20"/>
      <c r="AB1047" s="20"/>
      <c r="AC1047" s="20"/>
      <c r="AD1047" s="20"/>
      <c r="AE1047" s="20"/>
      <c r="AF1047" s="20"/>
      <c r="AG1047" s="20"/>
      <c r="AH1047" s="20"/>
      <c r="AI1047" s="21"/>
    </row>
    <row r="1048" spans="1:35" ht="16.5" customHeight="1" x14ac:dyDescent="0.2">
      <c r="A1048" s="277" t="s">
        <v>521</v>
      </c>
      <c r="B1048" s="129" t="s">
        <v>750</v>
      </c>
      <c r="C1048" s="431"/>
      <c r="D1048" s="431"/>
      <c r="E1048" s="431"/>
      <c r="F1048" s="431"/>
      <c r="G1048" s="431"/>
      <c r="H1048" s="431"/>
      <c r="I1048" s="433"/>
      <c r="J1048" s="435">
        <f t="shared" si="115"/>
        <v>0</v>
      </c>
      <c r="K1048" s="435">
        <f t="shared" si="116"/>
        <v>0</v>
      </c>
      <c r="L1048" s="930"/>
      <c r="M1048" s="931"/>
      <c r="N1048" s="931"/>
      <c r="O1048" s="932"/>
      <c r="Q1048" s="657" t="s">
        <v>847</v>
      </c>
      <c r="R1048" s="20"/>
      <c r="S1048" s="20"/>
      <c r="T1048" s="20"/>
      <c r="U1048" s="20"/>
      <c r="V1048" s="20"/>
      <c r="W1048" s="20"/>
      <c r="X1048" s="11"/>
      <c r="Y1048" s="10"/>
      <c r="Z1048" s="20"/>
      <c r="AA1048" s="20"/>
      <c r="AB1048" s="20"/>
      <c r="AC1048" s="20"/>
      <c r="AD1048" s="20"/>
      <c r="AE1048" s="20"/>
      <c r="AF1048" s="20"/>
      <c r="AG1048" s="20"/>
      <c r="AH1048" s="20"/>
      <c r="AI1048" s="21"/>
    </row>
    <row r="1049" spans="1:35" ht="16.5" customHeight="1" x14ac:dyDescent="0.2">
      <c r="A1049" s="277" t="s">
        <v>521</v>
      </c>
      <c r="B1049" s="129" t="s">
        <v>392</v>
      </c>
      <c r="C1049" s="431"/>
      <c r="D1049" s="431"/>
      <c r="E1049" s="431"/>
      <c r="F1049" s="431"/>
      <c r="G1049" s="431"/>
      <c r="H1049" s="431"/>
      <c r="I1049" s="433"/>
      <c r="J1049" s="435">
        <f t="shared" si="115"/>
        <v>0</v>
      </c>
      <c r="K1049" s="435">
        <f t="shared" si="116"/>
        <v>0</v>
      </c>
      <c r="L1049" s="930"/>
      <c r="M1049" s="931"/>
      <c r="N1049" s="931"/>
      <c r="O1049" s="932"/>
      <c r="Q1049" s="657" t="s">
        <v>634</v>
      </c>
      <c r="R1049" s="20"/>
      <c r="S1049" s="20"/>
      <c r="T1049" s="20"/>
      <c r="U1049" s="20"/>
      <c r="V1049" s="20"/>
      <c r="W1049" s="20"/>
      <c r="X1049" s="20"/>
      <c r="Y1049" s="20"/>
      <c r="Z1049" s="10"/>
      <c r="AA1049" s="20"/>
      <c r="AB1049" s="20"/>
      <c r="AC1049" s="20"/>
      <c r="AD1049" s="20"/>
      <c r="AE1049" s="20"/>
      <c r="AF1049" s="20"/>
      <c r="AG1049" s="20"/>
      <c r="AH1049" s="20"/>
      <c r="AI1049" s="21"/>
    </row>
    <row r="1050" spans="1:35" ht="16.5" customHeight="1" x14ac:dyDescent="0.2">
      <c r="A1050" s="277" t="s">
        <v>521</v>
      </c>
      <c r="B1050" s="129" t="s">
        <v>112</v>
      </c>
      <c r="C1050" s="431"/>
      <c r="D1050" s="431"/>
      <c r="E1050" s="431"/>
      <c r="F1050" s="431"/>
      <c r="G1050" s="431"/>
      <c r="H1050" s="431"/>
      <c r="I1050" s="433"/>
      <c r="J1050" s="435">
        <f t="shared" si="115"/>
        <v>0</v>
      </c>
      <c r="K1050" s="435">
        <f t="shared" si="116"/>
        <v>0</v>
      </c>
      <c r="L1050" s="930"/>
      <c r="M1050" s="931"/>
      <c r="N1050" s="931"/>
      <c r="O1050" s="932"/>
      <c r="Q1050" s="657" t="s">
        <v>500</v>
      </c>
      <c r="R1050" s="20"/>
      <c r="S1050" s="20"/>
      <c r="T1050" s="20"/>
      <c r="U1050" s="20"/>
      <c r="V1050" s="20"/>
      <c r="W1050" s="20"/>
      <c r="X1050" s="20"/>
      <c r="Y1050" s="20"/>
      <c r="Z1050" s="20"/>
      <c r="AA1050" s="10"/>
      <c r="AB1050" s="20"/>
      <c r="AC1050" s="20"/>
      <c r="AD1050" s="20"/>
      <c r="AE1050" s="20"/>
      <c r="AF1050" s="20"/>
      <c r="AG1050" s="20" t="s">
        <v>532</v>
      </c>
      <c r="AH1050" s="20"/>
      <c r="AI1050" s="21"/>
    </row>
    <row r="1051" spans="1:35" ht="16.5" customHeight="1" x14ac:dyDescent="0.2">
      <c r="A1051" s="277" t="s">
        <v>521</v>
      </c>
      <c r="B1051" s="129" t="s">
        <v>737</v>
      </c>
      <c r="C1051" s="431"/>
      <c r="D1051" s="431"/>
      <c r="E1051" s="431"/>
      <c r="F1051" s="431"/>
      <c r="G1051" s="431"/>
      <c r="H1051" s="431"/>
      <c r="I1051" s="433"/>
      <c r="J1051" s="435">
        <f t="shared" si="115"/>
        <v>0</v>
      </c>
      <c r="K1051" s="435">
        <f t="shared" si="116"/>
        <v>0</v>
      </c>
      <c r="L1051" s="930"/>
      <c r="M1051" s="931"/>
      <c r="N1051" s="931"/>
      <c r="O1051" s="932"/>
      <c r="Q1051" s="657" t="s">
        <v>1780</v>
      </c>
      <c r="R1051" s="20"/>
      <c r="S1051" s="20"/>
      <c r="T1051" s="20"/>
      <c r="U1051" s="20"/>
      <c r="V1051" s="20"/>
      <c r="W1051" s="20"/>
      <c r="X1051" s="20"/>
      <c r="Y1051" s="20"/>
      <c r="Z1051" s="20"/>
      <c r="AA1051" s="20"/>
      <c r="AB1051" s="10"/>
      <c r="AC1051" s="20"/>
      <c r="AD1051" s="20"/>
      <c r="AE1051" s="20"/>
      <c r="AF1051" s="20"/>
      <c r="AG1051" s="20"/>
      <c r="AH1051" s="20"/>
      <c r="AI1051" s="21"/>
    </row>
    <row r="1052" spans="1:35" ht="16.5" customHeight="1" x14ac:dyDescent="0.2">
      <c r="A1052" s="277" t="s">
        <v>521</v>
      </c>
      <c r="B1052" s="129" t="s">
        <v>1782</v>
      </c>
      <c r="C1052" s="431"/>
      <c r="D1052" s="431"/>
      <c r="E1052" s="431"/>
      <c r="F1052" s="431"/>
      <c r="G1052" s="431"/>
      <c r="H1052" s="431"/>
      <c r="I1052" s="433"/>
      <c r="J1052" s="435">
        <f t="shared" si="115"/>
        <v>0</v>
      </c>
      <c r="K1052" s="435">
        <f t="shared" si="116"/>
        <v>0</v>
      </c>
      <c r="L1052" s="930"/>
      <c r="M1052" s="931"/>
      <c r="N1052" s="931"/>
      <c r="O1052" s="932"/>
      <c r="Q1052" s="657" t="s">
        <v>1028</v>
      </c>
      <c r="R1052" s="20"/>
      <c r="S1052" s="20"/>
      <c r="T1052" s="20"/>
      <c r="U1052" s="20"/>
      <c r="V1052" s="20"/>
      <c r="W1052" s="20"/>
      <c r="X1052" s="20"/>
      <c r="Y1052" s="20"/>
      <c r="Z1052" s="20"/>
      <c r="AA1052" s="20"/>
      <c r="AB1052" s="11"/>
      <c r="AC1052" s="10"/>
      <c r="AD1052" s="20"/>
      <c r="AE1052" s="20"/>
      <c r="AF1052" s="20"/>
      <c r="AG1052" s="20"/>
      <c r="AH1052" s="20"/>
      <c r="AI1052" s="21"/>
    </row>
    <row r="1053" spans="1:35" ht="16.5" customHeight="1" x14ac:dyDescent="0.2">
      <c r="A1053" s="277" t="s">
        <v>521</v>
      </c>
      <c r="B1053" s="129" t="s">
        <v>1036</v>
      </c>
      <c r="C1053" s="431"/>
      <c r="D1053" s="431"/>
      <c r="E1053" s="431"/>
      <c r="F1053" s="431"/>
      <c r="G1053" s="431"/>
      <c r="H1053" s="431"/>
      <c r="I1053" s="433"/>
      <c r="J1053" s="435">
        <f t="shared" si="115"/>
        <v>0</v>
      </c>
      <c r="K1053" s="435">
        <f t="shared" si="116"/>
        <v>0</v>
      </c>
      <c r="L1053" s="930"/>
      <c r="M1053" s="931"/>
      <c r="N1053" s="931"/>
      <c r="O1053" s="932"/>
      <c r="Q1053" s="657" t="s">
        <v>990</v>
      </c>
      <c r="R1053" s="20"/>
      <c r="S1053" s="20"/>
      <c r="T1053" s="20"/>
      <c r="U1053" s="20"/>
      <c r="V1053" s="20"/>
      <c r="W1053" s="20"/>
      <c r="X1053" s="20"/>
      <c r="Y1053" s="20"/>
      <c r="Z1053" s="20"/>
      <c r="AA1053" s="20"/>
      <c r="AB1053" s="20"/>
      <c r="AC1053" s="20"/>
      <c r="AD1053" s="10"/>
      <c r="AE1053" s="20"/>
      <c r="AF1053" s="20"/>
      <c r="AG1053" s="20"/>
      <c r="AH1053" s="20"/>
      <c r="AI1053" s="21"/>
    </row>
    <row r="1054" spans="1:35" ht="16.5" customHeight="1" x14ac:dyDescent="0.2">
      <c r="A1054" s="277" t="s">
        <v>521</v>
      </c>
      <c r="B1054" s="129" t="s">
        <v>1304</v>
      </c>
      <c r="C1054" s="431"/>
      <c r="D1054" s="431"/>
      <c r="E1054" s="431"/>
      <c r="F1054" s="431"/>
      <c r="G1054" s="431"/>
      <c r="H1054" s="431"/>
      <c r="I1054" s="433"/>
      <c r="J1054" s="435">
        <f t="shared" si="115"/>
        <v>0</v>
      </c>
      <c r="K1054" s="435">
        <f t="shared" si="116"/>
        <v>0</v>
      </c>
      <c r="L1054" s="930"/>
      <c r="M1054" s="931"/>
      <c r="N1054" s="931"/>
      <c r="O1054" s="932"/>
      <c r="Q1054" s="657" t="s">
        <v>610</v>
      </c>
      <c r="R1054" s="20"/>
      <c r="S1054" s="20"/>
      <c r="T1054" s="20"/>
      <c r="U1054" s="20"/>
      <c r="V1054" s="20"/>
      <c r="W1054" s="20"/>
      <c r="X1054" s="20"/>
      <c r="Y1054" s="20"/>
      <c r="Z1054" s="20"/>
      <c r="AA1054" s="20"/>
      <c r="AB1054" s="20"/>
      <c r="AC1054" s="20"/>
      <c r="AD1054" s="20"/>
      <c r="AE1054" s="10"/>
      <c r="AF1054" s="20"/>
      <c r="AG1054" s="20"/>
      <c r="AH1054" s="20"/>
      <c r="AI1054" s="21"/>
    </row>
    <row r="1055" spans="1:35" ht="16.5" customHeight="1" x14ac:dyDescent="0.2">
      <c r="A1055" s="277" t="s">
        <v>521</v>
      </c>
      <c r="B1055" s="129" t="s">
        <v>1857</v>
      </c>
      <c r="C1055" s="431"/>
      <c r="D1055" s="431"/>
      <c r="E1055" s="431"/>
      <c r="F1055" s="431"/>
      <c r="G1055" s="431"/>
      <c r="H1055" s="431"/>
      <c r="I1055" s="433"/>
      <c r="J1055" s="435">
        <f t="shared" si="115"/>
        <v>0</v>
      </c>
      <c r="K1055" s="435">
        <f t="shared" si="116"/>
        <v>0</v>
      </c>
      <c r="L1055" s="930"/>
      <c r="M1055" s="931"/>
      <c r="N1055" s="931"/>
      <c r="O1055" s="932"/>
      <c r="Q1055" s="657" t="s">
        <v>1745</v>
      </c>
      <c r="R1055" s="20"/>
      <c r="S1055" s="20"/>
      <c r="T1055" s="20"/>
      <c r="U1055" s="20"/>
      <c r="V1055" s="20"/>
      <c r="W1055" s="20"/>
      <c r="X1055" s="20"/>
      <c r="Y1055" s="20"/>
      <c r="Z1055" s="20"/>
      <c r="AA1055" s="20"/>
      <c r="AB1055" s="20"/>
      <c r="AC1055" s="20"/>
      <c r="AD1055" s="20"/>
      <c r="AE1055" s="11"/>
      <c r="AF1055" s="10"/>
      <c r="AG1055" s="20"/>
      <c r="AH1055" s="11"/>
      <c r="AI1055" s="21"/>
    </row>
    <row r="1056" spans="1:35" ht="16.5" customHeight="1" x14ac:dyDescent="0.2">
      <c r="A1056" s="277" t="s">
        <v>521</v>
      </c>
      <c r="B1056" s="129" t="s">
        <v>1783</v>
      </c>
      <c r="C1056" s="431"/>
      <c r="D1056" s="431"/>
      <c r="E1056" s="431"/>
      <c r="F1056" s="431"/>
      <c r="G1056" s="431"/>
      <c r="H1056" s="431"/>
      <c r="I1056" s="433"/>
      <c r="J1056" s="435">
        <f t="shared" si="115"/>
        <v>0</v>
      </c>
      <c r="K1056" s="435">
        <f t="shared" si="116"/>
        <v>0</v>
      </c>
      <c r="L1056" s="930"/>
      <c r="M1056" s="931"/>
      <c r="N1056" s="931"/>
      <c r="O1056" s="932"/>
      <c r="Q1056" s="657" t="s">
        <v>1223</v>
      </c>
      <c r="R1056" s="20"/>
      <c r="S1056" s="20"/>
      <c r="T1056" s="20"/>
      <c r="U1056" s="20"/>
      <c r="V1056" s="20"/>
      <c r="W1056" s="20"/>
      <c r="X1056" s="20"/>
      <c r="Y1056" s="20"/>
      <c r="Z1056" s="20"/>
      <c r="AA1056" s="20"/>
      <c r="AB1056" s="20"/>
      <c r="AC1056" s="20"/>
      <c r="AD1056" s="20"/>
      <c r="AE1056" s="11"/>
      <c r="AF1056" s="20"/>
      <c r="AG1056" s="10"/>
      <c r="AH1056" s="20"/>
      <c r="AI1056" s="12"/>
    </row>
    <row r="1057" spans="1:35" ht="16.5" customHeight="1" x14ac:dyDescent="0.2">
      <c r="A1057" s="277" t="s">
        <v>521</v>
      </c>
      <c r="B1057" s="129" t="s">
        <v>748</v>
      </c>
      <c r="C1057" s="431"/>
      <c r="D1057" s="431"/>
      <c r="E1057" s="431"/>
      <c r="F1057" s="431"/>
      <c r="G1057" s="431"/>
      <c r="H1057" s="431"/>
      <c r="I1057" s="433"/>
      <c r="J1057" s="435">
        <f t="shared" si="115"/>
        <v>0</v>
      </c>
      <c r="K1057" s="435">
        <f t="shared" si="116"/>
        <v>0</v>
      </c>
      <c r="L1057" s="930"/>
      <c r="M1057" s="931"/>
      <c r="N1057" s="931"/>
      <c r="O1057" s="932"/>
      <c r="Q1057" s="657" t="s">
        <v>1029</v>
      </c>
      <c r="R1057" s="20"/>
      <c r="S1057" s="20"/>
      <c r="T1057" s="20"/>
      <c r="U1057" s="20"/>
      <c r="V1057" s="20"/>
      <c r="W1057" s="20"/>
      <c r="X1057" s="20"/>
      <c r="Y1057" s="20"/>
      <c r="Z1057" s="20"/>
      <c r="AA1057" s="20"/>
      <c r="AB1057" s="20"/>
      <c r="AC1057" s="20"/>
      <c r="AD1057" s="20"/>
      <c r="AE1057" s="20"/>
      <c r="AF1057" s="20"/>
      <c r="AG1057" s="11"/>
      <c r="AH1057" s="10"/>
      <c r="AI1057" s="12"/>
    </row>
    <row r="1058" spans="1:35" ht="16.5" customHeight="1" thickBot="1" x14ac:dyDescent="0.25">
      <c r="A1058" s="448" t="s">
        <v>521</v>
      </c>
      <c r="B1058" s="130" t="s">
        <v>113</v>
      </c>
      <c r="C1058" s="432"/>
      <c r="D1058" s="432"/>
      <c r="E1058" s="432"/>
      <c r="F1058" s="432"/>
      <c r="G1058" s="432"/>
      <c r="H1058" s="432"/>
      <c r="I1058" s="434"/>
      <c r="J1058" s="435">
        <f t="shared" si="115"/>
        <v>0</v>
      </c>
      <c r="K1058" s="435">
        <f t="shared" si="116"/>
        <v>0</v>
      </c>
      <c r="L1058" s="933"/>
      <c r="M1058" s="934"/>
      <c r="N1058" s="934"/>
      <c r="O1058" s="935"/>
      <c r="Q1058" s="658" t="s">
        <v>653</v>
      </c>
      <c r="R1058" s="23"/>
      <c r="S1058" s="23"/>
      <c r="T1058" s="23"/>
      <c r="U1058" s="23"/>
      <c r="V1058" s="23"/>
      <c r="W1058" s="23"/>
      <c r="X1058" s="23"/>
      <c r="Y1058" s="23"/>
      <c r="Z1058" s="23"/>
      <c r="AA1058" s="23"/>
      <c r="AB1058" s="23"/>
      <c r="AC1058" s="23"/>
      <c r="AD1058" s="23"/>
      <c r="AE1058" s="23"/>
      <c r="AF1058" s="23"/>
      <c r="AG1058" s="14"/>
      <c r="AH1058" s="23"/>
      <c r="AI1058" s="15"/>
    </row>
    <row r="1059" spans="1:35" ht="16.5" customHeight="1" x14ac:dyDescent="0.2">
      <c r="C1059" s="435">
        <v>0</v>
      </c>
      <c r="D1059" s="435">
        <v>0</v>
      </c>
      <c r="E1059" s="435">
        <v>0</v>
      </c>
      <c r="F1059" s="435">
        <v>0</v>
      </c>
      <c r="G1059" s="435">
        <v>0</v>
      </c>
      <c r="H1059" s="435">
        <v>0</v>
      </c>
      <c r="I1059" s="435">
        <v>0</v>
      </c>
      <c r="J1059" s="435">
        <f t="shared" si="115"/>
        <v>0</v>
      </c>
      <c r="K1059" s="435">
        <f t="shared" si="116"/>
        <v>0</v>
      </c>
    </row>
    <row r="1060" spans="1:35" ht="16.5" customHeight="1" thickBot="1" x14ac:dyDescent="0.25"/>
    <row r="1061" spans="1:35" ht="16.5" customHeight="1" thickBot="1" x14ac:dyDescent="0.25">
      <c r="A1061" s="1187" t="s">
        <v>810</v>
      </c>
      <c r="B1061" s="1188"/>
      <c r="C1061" s="1188"/>
      <c r="D1061" s="1188"/>
      <c r="E1061" s="1188"/>
      <c r="F1061" s="1189"/>
      <c r="G1061" s="1184" t="s">
        <v>219</v>
      </c>
      <c r="H1061" s="1185"/>
      <c r="I1061" s="1186"/>
      <c r="L1061" s="945" t="s">
        <v>495</v>
      </c>
      <c r="M1061" s="946"/>
      <c r="N1061" s="946"/>
      <c r="O1061" s="947"/>
    </row>
    <row r="1062" spans="1:35" ht="16.5" customHeight="1" thickBot="1" x14ac:dyDescent="0.25">
      <c r="A1062" s="479" t="s">
        <v>496</v>
      </c>
      <c r="B1062" s="480" t="s">
        <v>497</v>
      </c>
      <c r="C1062" s="481" t="s">
        <v>498</v>
      </c>
      <c r="D1062" s="481" t="s">
        <v>499</v>
      </c>
      <c r="E1062" s="481" t="s">
        <v>500</v>
      </c>
      <c r="F1062" s="481" t="s">
        <v>501</v>
      </c>
      <c r="G1062" s="482" t="s">
        <v>502</v>
      </c>
      <c r="H1062" s="482" t="s">
        <v>503</v>
      </c>
      <c r="I1062" s="483" t="s">
        <v>504</v>
      </c>
      <c r="L1062" s="1063"/>
      <c r="M1062" s="1064"/>
      <c r="N1062" s="1064"/>
      <c r="O1062" s="1065"/>
      <c r="Q1062" s="24" t="s">
        <v>220</v>
      </c>
      <c r="R1062" s="662" t="s">
        <v>1798</v>
      </c>
      <c r="S1062" s="662" t="s">
        <v>716</v>
      </c>
      <c r="T1062" s="662" t="s">
        <v>590</v>
      </c>
      <c r="U1062" s="662" t="s">
        <v>564</v>
      </c>
      <c r="V1062" s="662" t="s">
        <v>1858</v>
      </c>
      <c r="W1062" s="662" t="s">
        <v>794</v>
      </c>
      <c r="X1062" s="662" t="s">
        <v>1859</v>
      </c>
      <c r="Y1062" s="663" t="s">
        <v>143</v>
      </c>
    </row>
    <row r="1063" spans="1:35" ht="16.5" customHeight="1" x14ac:dyDescent="0.2">
      <c r="A1063" s="484" t="s">
        <v>521</v>
      </c>
      <c r="B1063" s="126" t="s">
        <v>1800</v>
      </c>
      <c r="C1063" s="430" t="s">
        <v>532</v>
      </c>
      <c r="D1063" s="430"/>
      <c r="E1063" s="430"/>
      <c r="F1063" s="430"/>
      <c r="G1063" s="430"/>
      <c r="H1063" s="430"/>
      <c r="I1063" s="128"/>
      <c r="J1063" s="435">
        <f t="shared" ref="J1063:J1071" si="117">D1063+E1063+F1063</f>
        <v>0</v>
      </c>
      <c r="K1063" s="435">
        <f t="shared" ref="K1063:K1071" si="118">D1063*2+E1063</f>
        <v>0</v>
      </c>
      <c r="L1063" s="927" t="s">
        <v>528</v>
      </c>
      <c r="M1063" s="928"/>
      <c r="N1063" s="928"/>
      <c r="O1063" s="929"/>
      <c r="Q1063" s="664" t="s">
        <v>1798</v>
      </c>
      <c r="R1063" s="10"/>
      <c r="S1063" s="20"/>
      <c r="T1063" s="20"/>
      <c r="U1063" s="20"/>
      <c r="V1063" s="20"/>
      <c r="W1063" s="20"/>
      <c r="X1063" s="20"/>
      <c r="Y1063" s="21"/>
    </row>
    <row r="1064" spans="1:35" ht="16.5" customHeight="1" x14ac:dyDescent="0.2">
      <c r="A1064" s="290" t="s">
        <v>521</v>
      </c>
      <c r="B1064" s="129" t="s">
        <v>1107</v>
      </c>
      <c r="C1064" s="431"/>
      <c r="D1064" s="431"/>
      <c r="E1064" s="431"/>
      <c r="F1064" s="431"/>
      <c r="G1064" s="431"/>
      <c r="H1064" s="431"/>
      <c r="I1064" s="433"/>
      <c r="J1064" s="435">
        <f t="shared" si="117"/>
        <v>0</v>
      </c>
      <c r="K1064" s="435">
        <f t="shared" si="118"/>
        <v>0</v>
      </c>
      <c r="L1064" s="930"/>
      <c r="M1064" s="931"/>
      <c r="N1064" s="931"/>
      <c r="O1064" s="932"/>
      <c r="Q1064" s="664" t="s">
        <v>716</v>
      </c>
      <c r="R1064" s="20"/>
      <c r="S1064" s="10"/>
      <c r="T1064" s="20"/>
      <c r="U1064" s="20"/>
      <c r="V1064" s="20"/>
      <c r="W1064" s="20"/>
      <c r="X1064" s="20"/>
      <c r="Y1064" s="21"/>
    </row>
    <row r="1065" spans="1:35" ht="16.5" customHeight="1" x14ac:dyDescent="0.2">
      <c r="A1065" s="290" t="s">
        <v>521</v>
      </c>
      <c r="B1065" s="129" t="s">
        <v>189</v>
      </c>
      <c r="C1065" s="431"/>
      <c r="D1065" s="431"/>
      <c r="E1065" s="431"/>
      <c r="F1065" s="431"/>
      <c r="G1065" s="431"/>
      <c r="H1065" s="431"/>
      <c r="I1065" s="433"/>
      <c r="J1065" s="435">
        <f t="shared" si="117"/>
        <v>0</v>
      </c>
      <c r="K1065" s="435">
        <f t="shared" si="118"/>
        <v>0</v>
      </c>
      <c r="L1065" s="930"/>
      <c r="M1065" s="931"/>
      <c r="N1065" s="931"/>
      <c r="O1065" s="932"/>
      <c r="Q1065" s="664" t="s">
        <v>590</v>
      </c>
      <c r="R1065" s="20"/>
      <c r="S1065" s="11"/>
      <c r="T1065" s="10"/>
      <c r="U1065" s="20"/>
      <c r="V1065" s="20"/>
      <c r="W1065" s="20"/>
      <c r="X1065" s="20"/>
      <c r="Y1065" s="21"/>
    </row>
    <row r="1066" spans="1:35" ht="16.5" customHeight="1" x14ac:dyDescent="0.2">
      <c r="A1066" s="290" t="s">
        <v>521</v>
      </c>
      <c r="B1066" s="129" t="s">
        <v>190</v>
      </c>
      <c r="C1066" s="431"/>
      <c r="D1066" s="431"/>
      <c r="E1066" s="431"/>
      <c r="F1066" s="431"/>
      <c r="G1066" s="431"/>
      <c r="H1066" s="431"/>
      <c r="I1066" s="433"/>
      <c r="J1066" s="435">
        <f t="shared" si="117"/>
        <v>0</v>
      </c>
      <c r="K1066" s="435">
        <f t="shared" si="118"/>
        <v>0</v>
      </c>
      <c r="L1066" s="930"/>
      <c r="M1066" s="931"/>
      <c r="N1066" s="931"/>
      <c r="O1066" s="932"/>
      <c r="Q1066" s="664" t="s">
        <v>564</v>
      </c>
      <c r="R1066" s="20"/>
      <c r="S1066" s="20"/>
      <c r="T1066" s="20"/>
      <c r="U1066" s="10"/>
      <c r="V1066" s="20"/>
      <c r="W1066" s="20"/>
      <c r="X1066" s="20"/>
      <c r="Y1066" s="21"/>
    </row>
    <row r="1067" spans="1:35" ht="16.5" customHeight="1" x14ac:dyDescent="0.2">
      <c r="A1067" s="290" t="s">
        <v>521</v>
      </c>
      <c r="B1067" s="129" t="s">
        <v>1860</v>
      </c>
      <c r="C1067" s="431"/>
      <c r="D1067" s="431"/>
      <c r="E1067" s="431"/>
      <c r="F1067" s="431"/>
      <c r="G1067" s="431"/>
      <c r="H1067" s="431"/>
      <c r="I1067" s="433"/>
      <c r="J1067" s="435">
        <f>D1067+E1067+F1067</f>
        <v>0</v>
      </c>
      <c r="K1067" s="435">
        <f>D1067*2+E1067</f>
        <v>0</v>
      </c>
      <c r="L1067" s="930"/>
      <c r="M1067" s="931"/>
      <c r="N1067" s="931"/>
      <c r="O1067" s="932"/>
      <c r="Q1067" s="664" t="s">
        <v>1858</v>
      </c>
      <c r="R1067" s="20"/>
      <c r="S1067" s="20"/>
      <c r="T1067" s="20"/>
      <c r="U1067" s="20"/>
      <c r="V1067" s="10"/>
      <c r="W1067" s="20"/>
      <c r="X1067" s="20"/>
      <c r="Y1067" s="21"/>
    </row>
    <row r="1068" spans="1:35" ht="16.5" customHeight="1" x14ac:dyDescent="0.2">
      <c r="A1068" s="290" t="s">
        <v>521</v>
      </c>
      <c r="B1068" s="129" t="s">
        <v>1861</v>
      </c>
      <c r="C1068" s="431"/>
      <c r="D1068" s="431"/>
      <c r="E1068" s="431"/>
      <c r="F1068" s="431"/>
      <c r="G1068" s="431"/>
      <c r="H1068" s="431"/>
      <c r="I1068" s="433"/>
      <c r="J1068" s="435">
        <f>D1068+E1068+F1068</f>
        <v>0</v>
      </c>
      <c r="K1068" s="435">
        <f>D1068*2+E1068</f>
        <v>0</v>
      </c>
      <c r="L1068" s="930"/>
      <c r="M1068" s="931"/>
      <c r="N1068" s="931"/>
      <c r="O1068" s="932"/>
      <c r="Q1068" s="664" t="s">
        <v>794</v>
      </c>
      <c r="R1068" s="20"/>
      <c r="S1068" s="20" t="s">
        <v>1494</v>
      </c>
      <c r="T1068" s="20"/>
      <c r="U1068" s="20"/>
      <c r="V1068" s="20"/>
      <c r="W1068" s="10"/>
      <c r="X1068" s="20"/>
      <c r="Y1068" s="21"/>
    </row>
    <row r="1069" spans="1:35" ht="16.5" customHeight="1" x14ac:dyDescent="0.2">
      <c r="A1069" s="290" t="s">
        <v>521</v>
      </c>
      <c r="B1069" s="129" t="s">
        <v>1862</v>
      </c>
      <c r="C1069" s="431"/>
      <c r="D1069" s="431"/>
      <c r="E1069" s="431"/>
      <c r="F1069" s="431"/>
      <c r="G1069" s="431"/>
      <c r="H1069" s="431"/>
      <c r="I1069" s="433"/>
      <c r="J1069" s="435">
        <f>D1069+E1069+F1069</f>
        <v>0</v>
      </c>
      <c r="K1069" s="435">
        <f>D1069*2+E1069</f>
        <v>0</v>
      </c>
      <c r="L1069" s="930"/>
      <c r="M1069" s="931"/>
      <c r="N1069" s="931"/>
      <c r="O1069" s="932"/>
      <c r="Q1069" s="664" t="s">
        <v>1859</v>
      </c>
      <c r="R1069" s="20"/>
      <c r="S1069" s="20"/>
      <c r="T1069" s="20"/>
      <c r="U1069" s="20"/>
      <c r="V1069" s="20"/>
      <c r="W1069" s="20"/>
      <c r="X1069" s="10"/>
      <c r="Y1069" s="21" t="s">
        <v>1490</v>
      </c>
    </row>
    <row r="1070" spans="1:35" ht="16.5" customHeight="1" thickBot="1" x14ac:dyDescent="0.25">
      <c r="A1070" s="485" t="s">
        <v>521</v>
      </c>
      <c r="B1070" s="130" t="s">
        <v>150</v>
      </c>
      <c r="C1070" s="432"/>
      <c r="D1070" s="432"/>
      <c r="E1070" s="432"/>
      <c r="F1070" s="432"/>
      <c r="G1070" s="432"/>
      <c r="H1070" s="432"/>
      <c r="I1070" s="434"/>
      <c r="J1070" s="435">
        <f t="shared" si="117"/>
        <v>0</v>
      </c>
      <c r="K1070" s="435">
        <f t="shared" si="118"/>
        <v>0</v>
      </c>
      <c r="L1070" s="933"/>
      <c r="M1070" s="934"/>
      <c r="N1070" s="934"/>
      <c r="O1070" s="935"/>
      <c r="Q1070" s="665" t="s">
        <v>143</v>
      </c>
      <c r="R1070" s="23"/>
      <c r="S1070" s="23"/>
      <c r="T1070" s="23"/>
      <c r="U1070" s="23"/>
      <c r="V1070" s="23" t="s">
        <v>1644</v>
      </c>
      <c r="W1070" s="23"/>
      <c r="X1070" s="23"/>
      <c r="Y1070" s="15"/>
    </row>
    <row r="1071" spans="1:35" ht="16.5" customHeight="1" x14ac:dyDescent="0.2">
      <c r="C1071" s="435">
        <v>0</v>
      </c>
      <c r="D1071" s="435">
        <v>0</v>
      </c>
      <c r="E1071" s="435">
        <v>0</v>
      </c>
      <c r="F1071" s="435">
        <v>0</v>
      </c>
      <c r="G1071" s="435">
        <v>0</v>
      </c>
      <c r="H1071" s="435">
        <v>0</v>
      </c>
      <c r="I1071" s="435">
        <v>0</v>
      </c>
      <c r="J1071" s="435">
        <f t="shared" si="117"/>
        <v>0</v>
      </c>
      <c r="K1071" s="435">
        <f t="shared" si="118"/>
        <v>0</v>
      </c>
    </row>
    <row r="1072" spans="1:35" ht="16.5" customHeight="1" thickBot="1" x14ac:dyDescent="0.25"/>
    <row r="1073" spans="1:35" ht="16.5" customHeight="1" x14ac:dyDescent="0.2">
      <c r="A1073" s="1131" t="s">
        <v>491</v>
      </c>
      <c r="B1073" s="1132"/>
      <c r="C1073" s="1020" t="s">
        <v>1863</v>
      </c>
      <c r="D1073" s="1021"/>
      <c r="E1073" s="1021"/>
      <c r="F1073" s="1021"/>
      <c r="G1073" s="1021"/>
      <c r="H1073" s="1021"/>
      <c r="I1073" s="1022"/>
    </row>
    <row r="1074" spans="1:35" ht="16.5" customHeight="1" thickBot="1" x14ac:dyDescent="0.25">
      <c r="A1074" s="1133"/>
      <c r="B1074" s="1134"/>
      <c r="C1074" s="1023"/>
      <c r="D1074" s="1024"/>
      <c r="E1074" s="1024"/>
      <c r="F1074" s="1024"/>
      <c r="G1074" s="1024"/>
      <c r="H1074" s="1024"/>
      <c r="I1074" s="1025"/>
    </row>
    <row r="1075" spans="1:35" ht="16.5" customHeight="1" thickBot="1" x14ac:dyDescent="0.25"/>
    <row r="1076" spans="1:35" ht="16.5" customHeight="1" thickBot="1" x14ac:dyDescent="0.25">
      <c r="A1076" s="1043" t="s">
        <v>1864</v>
      </c>
      <c r="B1076" s="1044"/>
      <c r="C1076" s="1044"/>
      <c r="D1076" s="1044"/>
      <c r="E1076" s="1044"/>
      <c r="F1076" s="1045"/>
      <c r="G1076" s="1040" t="s">
        <v>1863</v>
      </c>
      <c r="H1076" s="1041"/>
      <c r="I1076" s="1042"/>
      <c r="L1076" s="945" t="s">
        <v>495</v>
      </c>
      <c r="M1076" s="946"/>
      <c r="N1076" s="946"/>
      <c r="O1076" s="947"/>
    </row>
    <row r="1077" spans="1:35" ht="16.5" customHeight="1" thickBot="1" x14ac:dyDescent="0.25">
      <c r="A1077" s="373" t="s">
        <v>496</v>
      </c>
      <c r="B1077" s="227" t="s">
        <v>497</v>
      </c>
      <c r="C1077" s="374" t="s">
        <v>498</v>
      </c>
      <c r="D1077" s="374" t="s">
        <v>499</v>
      </c>
      <c r="E1077" s="374" t="s">
        <v>500</v>
      </c>
      <c r="F1077" s="374" t="s">
        <v>501</v>
      </c>
      <c r="G1077" s="375" t="s">
        <v>502</v>
      </c>
      <c r="H1077" s="375" t="s">
        <v>503</v>
      </c>
      <c r="I1077" s="376" t="s">
        <v>504</v>
      </c>
      <c r="L1077" s="1063"/>
      <c r="M1077" s="1064"/>
      <c r="N1077" s="1064"/>
      <c r="O1077" s="1065"/>
      <c r="Q1077" s="24" t="s">
        <v>1865</v>
      </c>
      <c r="R1077" s="379" t="s">
        <v>541</v>
      </c>
      <c r="S1077" s="379" t="s">
        <v>1866</v>
      </c>
      <c r="T1077" s="379" t="s">
        <v>590</v>
      </c>
      <c r="U1077" s="379" t="s">
        <v>564</v>
      </c>
      <c r="V1077" s="379" t="s">
        <v>861</v>
      </c>
      <c r="W1077" s="379" t="s">
        <v>500</v>
      </c>
      <c r="X1077" s="379" t="s">
        <v>1804</v>
      </c>
      <c r="Y1077" s="379" t="s">
        <v>1805</v>
      </c>
      <c r="Z1077" s="379" t="s">
        <v>59</v>
      </c>
      <c r="AA1077" s="379" t="s">
        <v>1868</v>
      </c>
      <c r="AB1077" s="379" t="s">
        <v>756</v>
      </c>
      <c r="AC1077" s="379" t="s">
        <v>610</v>
      </c>
      <c r="AD1077" s="379" t="s">
        <v>229</v>
      </c>
      <c r="AE1077" s="379" t="s">
        <v>49</v>
      </c>
      <c r="AF1077" s="379" t="s">
        <v>1112</v>
      </c>
      <c r="AG1077" s="379" t="s">
        <v>119</v>
      </c>
      <c r="AH1077" s="379" t="s">
        <v>153</v>
      </c>
      <c r="AI1077" s="380" t="s">
        <v>1214</v>
      </c>
    </row>
    <row r="1078" spans="1:35" ht="16.5" customHeight="1" x14ac:dyDescent="0.2">
      <c r="A1078" s="441">
        <v>1</v>
      </c>
      <c r="B1078" s="53" t="s">
        <v>1734</v>
      </c>
      <c r="C1078" s="46"/>
      <c r="D1078" s="46"/>
      <c r="E1078" s="46"/>
      <c r="F1078" s="46"/>
      <c r="G1078" s="46"/>
      <c r="H1078" s="46"/>
      <c r="I1078" s="436"/>
      <c r="J1078" s="435">
        <f t="shared" ref="J1078:J1096" si="119">D1078+E1078+F1078</f>
        <v>0</v>
      </c>
      <c r="K1078" s="435">
        <f t="shared" ref="K1078:K1096" si="120">D1078*2+E1078</f>
        <v>0</v>
      </c>
      <c r="L1078" s="927" t="s">
        <v>528</v>
      </c>
      <c r="M1078" s="928"/>
      <c r="N1078" s="928"/>
      <c r="O1078" s="929"/>
      <c r="Q1078" s="377" t="s">
        <v>541</v>
      </c>
      <c r="R1078" s="10"/>
      <c r="S1078" s="20"/>
      <c r="T1078" s="20"/>
      <c r="U1078" s="20"/>
      <c r="V1078" s="20"/>
      <c r="W1078" s="20"/>
      <c r="X1078" s="20"/>
      <c r="Y1078" s="20"/>
      <c r="Z1078" s="20"/>
      <c r="AA1078" s="20"/>
      <c r="AB1078" s="20"/>
      <c r="AC1078" s="20"/>
      <c r="AD1078" s="20"/>
      <c r="AE1078" s="20"/>
      <c r="AF1078" s="20"/>
      <c r="AG1078" s="20"/>
      <c r="AH1078" s="20"/>
      <c r="AI1078" s="21"/>
    </row>
    <row r="1079" spans="1:35" ht="16.5" customHeight="1" x14ac:dyDescent="0.2">
      <c r="A1079" s="370">
        <v>2</v>
      </c>
      <c r="B1079" s="54" t="s">
        <v>1735</v>
      </c>
      <c r="C1079" s="431"/>
      <c r="D1079" s="431"/>
      <c r="E1079" s="431"/>
      <c r="F1079" s="431"/>
      <c r="G1079" s="431"/>
      <c r="H1079" s="431"/>
      <c r="I1079" s="433"/>
      <c r="J1079" s="435">
        <f t="shared" si="119"/>
        <v>0</v>
      </c>
      <c r="K1079" s="435">
        <f t="shared" si="120"/>
        <v>0</v>
      </c>
      <c r="L1079" s="930"/>
      <c r="M1079" s="931"/>
      <c r="N1079" s="931"/>
      <c r="O1079" s="932"/>
      <c r="Q1079" s="377" t="s">
        <v>1866</v>
      </c>
      <c r="R1079" s="20"/>
      <c r="S1079" s="10"/>
      <c r="T1079" s="20"/>
      <c r="U1079" s="20"/>
      <c r="V1079" s="20"/>
      <c r="W1079" s="20"/>
      <c r="X1079" s="20"/>
      <c r="Y1079" s="20"/>
      <c r="Z1079" s="20"/>
      <c r="AA1079" s="20"/>
      <c r="AB1079" s="20"/>
      <c r="AC1079" s="20"/>
      <c r="AD1079" s="20"/>
      <c r="AE1079" s="20"/>
      <c r="AF1079" s="20"/>
      <c r="AG1079" s="20"/>
      <c r="AH1079" s="20"/>
      <c r="AI1079" s="21"/>
    </row>
    <row r="1080" spans="1:35" ht="16.5" customHeight="1" x14ac:dyDescent="0.2">
      <c r="A1080" s="370" t="s">
        <v>521</v>
      </c>
      <c r="B1080" s="54" t="s">
        <v>164</v>
      </c>
      <c r="C1080" s="431"/>
      <c r="D1080" s="431"/>
      <c r="E1080" s="431"/>
      <c r="F1080" s="431"/>
      <c r="G1080" s="431"/>
      <c r="H1080" s="431"/>
      <c r="I1080" s="433"/>
      <c r="J1080" s="435">
        <f t="shared" si="119"/>
        <v>0</v>
      </c>
      <c r="K1080" s="435">
        <f t="shared" si="120"/>
        <v>0</v>
      </c>
      <c r="L1080" s="930"/>
      <c r="M1080" s="931"/>
      <c r="N1080" s="931"/>
      <c r="O1080" s="932"/>
      <c r="Q1080" s="377" t="s">
        <v>590</v>
      </c>
      <c r="R1080" s="20"/>
      <c r="S1080" s="20"/>
      <c r="T1080" s="10"/>
      <c r="U1080" s="20"/>
      <c r="V1080" s="20"/>
      <c r="W1080" s="20"/>
      <c r="X1080" s="20"/>
      <c r="Y1080" s="20"/>
      <c r="Z1080" s="20"/>
      <c r="AA1080" s="20"/>
      <c r="AB1080" s="20"/>
      <c r="AC1080" s="20"/>
      <c r="AD1080" s="20"/>
      <c r="AE1080" s="20"/>
      <c r="AF1080" s="20"/>
      <c r="AG1080" s="20"/>
      <c r="AH1080" s="20"/>
      <c r="AI1080" s="21"/>
    </row>
    <row r="1081" spans="1:35" ht="16.5" customHeight="1" x14ac:dyDescent="0.2">
      <c r="A1081" s="370" t="s">
        <v>521</v>
      </c>
      <c r="B1081" s="54" t="s">
        <v>1867</v>
      </c>
      <c r="C1081" s="431"/>
      <c r="D1081" s="431"/>
      <c r="E1081" s="431"/>
      <c r="F1081" s="431"/>
      <c r="G1081" s="431"/>
      <c r="H1081" s="431"/>
      <c r="I1081" s="433"/>
      <c r="J1081" s="435">
        <f t="shared" si="119"/>
        <v>0</v>
      </c>
      <c r="K1081" s="435">
        <f t="shared" si="120"/>
        <v>0</v>
      </c>
      <c r="L1081" s="930"/>
      <c r="M1081" s="931"/>
      <c r="N1081" s="931"/>
      <c r="O1081" s="932"/>
      <c r="Q1081" s="377" t="s">
        <v>564</v>
      </c>
      <c r="R1081" s="20"/>
      <c r="S1081" s="20"/>
      <c r="T1081" s="11"/>
      <c r="U1081" s="10"/>
      <c r="V1081" s="20"/>
      <c r="W1081" s="20"/>
      <c r="X1081" s="20"/>
      <c r="Y1081" s="20"/>
      <c r="Z1081" s="20"/>
      <c r="AA1081" s="20"/>
      <c r="AB1081" s="20"/>
      <c r="AC1081" s="20"/>
      <c r="AD1081" s="20"/>
      <c r="AE1081" s="20"/>
      <c r="AF1081" s="20"/>
      <c r="AG1081" s="20"/>
      <c r="AH1081" s="20"/>
      <c r="AI1081" s="21"/>
    </row>
    <row r="1082" spans="1:35" ht="16.5" customHeight="1" x14ac:dyDescent="0.2">
      <c r="A1082" s="370" t="s">
        <v>521</v>
      </c>
      <c r="B1082" s="54" t="s">
        <v>122</v>
      </c>
      <c r="C1082" s="431"/>
      <c r="D1082" s="431"/>
      <c r="E1082" s="431"/>
      <c r="F1082" s="431"/>
      <c r="G1082" s="431"/>
      <c r="H1082" s="431"/>
      <c r="I1082" s="433"/>
      <c r="J1082" s="435">
        <f t="shared" si="119"/>
        <v>0</v>
      </c>
      <c r="K1082" s="435">
        <f t="shared" si="120"/>
        <v>0</v>
      </c>
      <c r="L1082" s="930"/>
      <c r="M1082" s="931"/>
      <c r="N1082" s="931"/>
      <c r="O1082" s="932"/>
      <c r="Q1082" s="377" t="s">
        <v>861</v>
      </c>
      <c r="R1082" s="20"/>
      <c r="S1082" s="20"/>
      <c r="T1082" s="20"/>
      <c r="U1082" s="20"/>
      <c r="V1082" s="10"/>
      <c r="W1082" s="20"/>
      <c r="X1082" s="20"/>
      <c r="Y1082" s="20"/>
      <c r="Z1082" s="20"/>
      <c r="AA1082" s="20"/>
      <c r="AB1082" s="20"/>
      <c r="AC1082" s="20"/>
      <c r="AD1082" s="20"/>
      <c r="AE1082" s="20"/>
      <c r="AF1082" s="20"/>
      <c r="AG1082" s="20"/>
      <c r="AH1082" s="20"/>
      <c r="AI1082" s="21" t="s">
        <v>532</v>
      </c>
    </row>
    <row r="1083" spans="1:35" ht="16.5" customHeight="1" x14ac:dyDescent="0.2">
      <c r="A1083" s="370" t="s">
        <v>521</v>
      </c>
      <c r="B1083" s="54" t="s">
        <v>1822</v>
      </c>
      <c r="C1083" s="431"/>
      <c r="D1083" s="431"/>
      <c r="E1083" s="431"/>
      <c r="F1083" s="431"/>
      <c r="G1083" s="431"/>
      <c r="H1083" s="431"/>
      <c r="I1083" s="433"/>
      <c r="J1083" s="435">
        <f t="shared" si="119"/>
        <v>0</v>
      </c>
      <c r="K1083" s="435">
        <f t="shared" si="120"/>
        <v>0</v>
      </c>
      <c r="L1083" s="930"/>
      <c r="M1083" s="931"/>
      <c r="N1083" s="931"/>
      <c r="O1083" s="932"/>
      <c r="Q1083" s="377" t="s">
        <v>500</v>
      </c>
      <c r="R1083" s="20"/>
      <c r="S1083" s="20"/>
      <c r="T1083" s="20"/>
      <c r="U1083" s="20"/>
      <c r="V1083" s="20"/>
      <c r="W1083" s="10"/>
      <c r="X1083" s="20"/>
      <c r="Y1083" s="20"/>
      <c r="Z1083" s="20"/>
      <c r="AA1083" s="20"/>
      <c r="AB1083" s="20"/>
      <c r="AC1083" s="20"/>
      <c r="AD1083" s="20"/>
      <c r="AE1083" s="20"/>
      <c r="AF1083" s="20"/>
      <c r="AG1083" s="20"/>
      <c r="AH1083" s="20"/>
      <c r="AI1083" s="21"/>
    </row>
    <row r="1084" spans="1:35" ht="16.5" customHeight="1" x14ac:dyDescent="0.2">
      <c r="A1084" s="370" t="s">
        <v>521</v>
      </c>
      <c r="B1084" s="54" t="s">
        <v>1737</v>
      </c>
      <c r="C1084" s="431"/>
      <c r="D1084" s="431"/>
      <c r="E1084" s="431"/>
      <c r="F1084" s="431"/>
      <c r="G1084" s="431"/>
      <c r="H1084" s="431"/>
      <c r="I1084" s="433"/>
      <c r="J1084" s="435">
        <f t="shared" si="119"/>
        <v>0</v>
      </c>
      <c r="K1084" s="435">
        <f t="shared" si="120"/>
        <v>0</v>
      </c>
      <c r="L1084" s="930"/>
      <c r="M1084" s="931"/>
      <c r="N1084" s="931"/>
      <c r="O1084" s="932"/>
      <c r="Q1084" s="377" t="s">
        <v>1804</v>
      </c>
      <c r="R1084" s="20"/>
      <c r="S1084" s="20"/>
      <c r="T1084" s="20"/>
      <c r="U1084" s="20"/>
      <c r="V1084" s="20"/>
      <c r="W1084" s="20"/>
      <c r="X1084" s="10"/>
      <c r="Y1084" s="20"/>
      <c r="Z1084" s="20"/>
      <c r="AA1084" s="20"/>
      <c r="AB1084" s="20"/>
      <c r="AC1084" s="20"/>
      <c r="AD1084" s="20"/>
      <c r="AE1084" s="20"/>
      <c r="AF1084" s="20"/>
      <c r="AG1084" s="20"/>
      <c r="AH1084" s="20"/>
      <c r="AI1084" s="21"/>
    </row>
    <row r="1085" spans="1:35" ht="16.5" customHeight="1" x14ac:dyDescent="0.2">
      <c r="A1085" s="370" t="s">
        <v>521</v>
      </c>
      <c r="B1085" s="54" t="s">
        <v>1659</v>
      </c>
      <c r="C1085" s="431"/>
      <c r="D1085" s="431"/>
      <c r="E1085" s="431"/>
      <c r="F1085" s="431"/>
      <c r="G1085" s="431"/>
      <c r="H1085" s="431"/>
      <c r="I1085" s="433"/>
      <c r="J1085" s="435">
        <f t="shared" si="119"/>
        <v>0</v>
      </c>
      <c r="K1085" s="435">
        <f t="shared" si="120"/>
        <v>0</v>
      </c>
      <c r="L1085" s="930"/>
      <c r="M1085" s="931"/>
      <c r="N1085" s="931"/>
      <c r="O1085" s="932"/>
      <c r="Q1085" s="377" t="s">
        <v>1805</v>
      </c>
      <c r="R1085" s="20"/>
      <c r="S1085" s="20"/>
      <c r="T1085" s="20"/>
      <c r="U1085" s="20"/>
      <c r="V1085" s="20"/>
      <c r="W1085" s="20"/>
      <c r="X1085" s="11"/>
      <c r="Y1085" s="10"/>
      <c r="Z1085" s="20"/>
      <c r="AA1085" s="20"/>
      <c r="AB1085" s="20"/>
      <c r="AC1085" s="20"/>
      <c r="AD1085" s="20"/>
      <c r="AE1085" s="20"/>
      <c r="AF1085" s="20"/>
      <c r="AG1085" s="20"/>
      <c r="AH1085" s="20"/>
      <c r="AI1085" s="21"/>
    </row>
    <row r="1086" spans="1:35" ht="16.5" customHeight="1" x14ac:dyDescent="0.2">
      <c r="A1086" s="370" t="s">
        <v>521</v>
      </c>
      <c r="B1086" s="54" t="s">
        <v>1294</v>
      </c>
      <c r="C1086" s="431"/>
      <c r="D1086" s="431"/>
      <c r="E1086" s="431"/>
      <c r="F1086" s="431"/>
      <c r="G1086" s="431"/>
      <c r="H1086" s="431"/>
      <c r="I1086" s="433"/>
      <c r="J1086" s="435">
        <f t="shared" si="119"/>
        <v>0</v>
      </c>
      <c r="K1086" s="435">
        <f t="shared" si="120"/>
        <v>0</v>
      </c>
      <c r="L1086" s="930"/>
      <c r="M1086" s="931"/>
      <c r="N1086" s="931"/>
      <c r="O1086" s="932"/>
      <c r="Q1086" s="377" t="s">
        <v>59</v>
      </c>
      <c r="R1086" s="20"/>
      <c r="S1086" s="20"/>
      <c r="T1086" s="20"/>
      <c r="U1086" s="20"/>
      <c r="V1086" s="20"/>
      <c r="W1086" s="20"/>
      <c r="X1086" s="20"/>
      <c r="Y1086" s="20"/>
      <c r="Z1086" s="10"/>
      <c r="AA1086" s="20"/>
      <c r="AB1086" s="20"/>
      <c r="AC1086" s="20"/>
      <c r="AD1086" s="20"/>
      <c r="AE1086" s="20"/>
      <c r="AF1086" s="20"/>
      <c r="AG1086" s="20"/>
      <c r="AH1086" s="20"/>
      <c r="AI1086" s="21"/>
    </row>
    <row r="1087" spans="1:35" ht="16.5" customHeight="1" x14ac:dyDescent="0.2">
      <c r="A1087" s="370" t="s">
        <v>521</v>
      </c>
      <c r="B1087" s="54" t="s">
        <v>1757</v>
      </c>
      <c r="C1087" s="431"/>
      <c r="D1087" s="431"/>
      <c r="E1087" s="431"/>
      <c r="F1087" s="431"/>
      <c r="G1087" s="431"/>
      <c r="H1087" s="431"/>
      <c r="I1087" s="433"/>
      <c r="J1087" s="435">
        <f t="shared" si="119"/>
        <v>0</v>
      </c>
      <c r="K1087" s="435">
        <f t="shared" si="120"/>
        <v>0</v>
      </c>
      <c r="L1087" s="930"/>
      <c r="M1087" s="931"/>
      <c r="N1087" s="931"/>
      <c r="O1087" s="932"/>
      <c r="Q1087" s="377" t="s">
        <v>1868</v>
      </c>
      <c r="R1087" s="20"/>
      <c r="S1087" s="20"/>
      <c r="T1087" s="20"/>
      <c r="U1087" s="20"/>
      <c r="V1087" s="20"/>
      <c r="W1087" s="20"/>
      <c r="X1087" s="20"/>
      <c r="Y1087" s="20"/>
      <c r="Z1087" s="20"/>
      <c r="AA1087" s="10"/>
      <c r="AB1087" s="20"/>
      <c r="AC1087" s="20"/>
      <c r="AD1087" s="20"/>
      <c r="AE1087" s="20"/>
      <c r="AF1087" s="20"/>
      <c r="AG1087" s="20" t="s">
        <v>532</v>
      </c>
      <c r="AH1087" s="20"/>
      <c r="AI1087" s="21"/>
    </row>
    <row r="1088" spans="1:35" ht="16.5" customHeight="1" x14ac:dyDescent="0.2">
      <c r="A1088" s="370" t="s">
        <v>521</v>
      </c>
      <c r="B1088" s="54" t="s">
        <v>1817</v>
      </c>
      <c r="C1088" s="431"/>
      <c r="D1088" s="431"/>
      <c r="E1088" s="431"/>
      <c r="F1088" s="431"/>
      <c r="G1088" s="431"/>
      <c r="H1088" s="431"/>
      <c r="I1088" s="433"/>
      <c r="J1088" s="435">
        <f t="shared" si="119"/>
        <v>0</v>
      </c>
      <c r="K1088" s="435">
        <f t="shared" si="120"/>
        <v>0</v>
      </c>
      <c r="L1088" s="930"/>
      <c r="M1088" s="931"/>
      <c r="N1088" s="931"/>
      <c r="O1088" s="932"/>
      <c r="Q1088" s="377" t="s">
        <v>756</v>
      </c>
      <c r="R1088" s="20"/>
      <c r="S1088" s="20"/>
      <c r="T1088" s="20"/>
      <c r="U1088" s="20"/>
      <c r="V1088" s="20"/>
      <c r="W1088" s="20"/>
      <c r="X1088" s="20"/>
      <c r="Y1088" s="20"/>
      <c r="Z1088" s="20"/>
      <c r="AA1088" s="20"/>
      <c r="AB1088" s="10"/>
      <c r="AC1088" s="20"/>
      <c r="AD1088" s="20"/>
      <c r="AE1088" s="20"/>
      <c r="AF1088" s="20"/>
      <c r="AG1088" s="20"/>
      <c r="AH1088" s="20"/>
      <c r="AI1088" s="21"/>
    </row>
    <row r="1089" spans="1:35" ht="16.5" customHeight="1" x14ac:dyDescent="0.2">
      <c r="A1089" s="370" t="s">
        <v>521</v>
      </c>
      <c r="B1089" s="54" t="s">
        <v>1869</v>
      </c>
      <c r="C1089" s="431"/>
      <c r="D1089" s="431"/>
      <c r="E1089" s="431"/>
      <c r="F1089" s="431"/>
      <c r="G1089" s="431"/>
      <c r="H1089" s="431"/>
      <c r="I1089" s="433"/>
      <c r="J1089" s="435">
        <f t="shared" si="119"/>
        <v>0</v>
      </c>
      <c r="K1089" s="435">
        <f t="shared" si="120"/>
        <v>0</v>
      </c>
      <c r="L1089" s="930"/>
      <c r="M1089" s="931"/>
      <c r="N1089" s="931"/>
      <c r="O1089" s="932"/>
      <c r="Q1089" s="377" t="s">
        <v>610</v>
      </c>
      <c r="R1089" s="20"/>
      <c r="S1089" s="20"/>
      <c r="T1089" s="20"/>
      <c r="U1089" s="20"/>
      <c r="V1089" s="20"/>
      <c r="W1089" s="20"/>
      <c r="X1089" s="20"/>
      <c r="Y1089" s="20"/>
      <c r="Z1089" s="20"/>
      <c r="AA1089" s="20"/>
      <c r="AB1089" s="11"/>
      <c r="AC1089" s="10"/>
      <c r="AD1089" s="20"/>
      <c r="AE1089" s="20"/>
      <c r="AF1089" s="20"/>
      <c r="AG1089" s="20"/>
      <c r="AH1089" s="20"/>
      <c r="AI1089" s="21"/>
    </row>
    <row r="1090" spans="1:35" ht="16.5" customHeight="1" x14ac:dyDescent="0.2">
      <c r="A1090" s="370" t="s">
        <v>521</v>
      </c>
      <c r="B1090" s="54" t="s">
        <v>1741</v>
      </c>
      <c r="C1090" s="431"/>
      <c r="D1090" s="431"/>
      <c r="E1090" s="431"/>
      <c r="F1090" s="431"/>
      <c r="G1090" s="431"/>
      <c r="H1090" s="431"/>
      <c r="I1090" s="433"/>
      <c r="J1090" s="435">
        <f t="shared" si="119"/>
        <v>0</v>
      </c>
      <c r="K1090" s="435">
        <f t="shared" si="120"/>
        <v>0</v>
      </c>
      <c r="L1090" s="930"/>
      <c r="M1090" s="931"/>
      <c r="N1090" s="931"/>
      <c r="O1090" s="932"/>
      <c r="Q1090" s="377" t="s">
        <v>229</v>
      </c>
      <c r="R1090" s="20"/>
      <c r="S1090" s="20"/>
      <c r="T1090" s="20"/>
      <c r="U1090" s="20"/>
      <c r="V1090" s="20"/>
      <c r="W1090" s="20"/>
      <c r="X1090" s="20"/>
      <c r="Y1090" s="20"/>
      <c r="Z1090" s="20"/>
      <c r="AA1090" s="20"/>
      <c r="AB1090" s="20"/>
      <c r="AC1090" s="20"/>
      <c r="AD1090" s="10"/>
      <c r="AE1090" s="20"/>
      <c r="AF1090" s="20"/>
      <c r="AG1090" s="20"/>
      <c r="AH1090" s="20"/>
      <c r="AI1090" s="21"/>
    </row>
    <row r="1091" spans="1:35" ht="16.5" customHeight="1" x14ac:dyDescent="0.2">
      <c r="A1091" s="370" t="s">
        <v>521</v>
      </c>
      <c r="B1091" s="54" t="s">
        <v>206</v>
      </c>
      <c r="C1091" s="431"/>
      <c r="D1091" s="431"/>
      <c r="E1091" s="431"/>
      <c r="F1091" s="431"/>
      <c r="G1091" s="431"/>
      <c r="H1091" s="431"/>
      <c r="I1091" s="433"/>
      <c r="J1091" s="435">
        <f t="shared" si="119"/>
        <v>0</v>
      </c>
      <c r="K1091" s="435">
        <f t="shared" si="120"/>
        <v>0</v>
      </c>
      <c r="L1091" s="930"/>
      <c r="M1091" s="931"/>
      <c r="N1091" s="931"/>
      <c r="O1091" s="932"/>
      <c r="Q1091" s="377" t="s">
        <v>49</v>
      </c>
      <c r="R1091" s="20"/>
      <c r="S1091" s="20"/>
      <c r="T1091" s="20"/>
      <c r="U1091" s="20"/>
      <c r="V1091" s="20"/>
      <c r="W1091" s="20"/>
      <c r="X1091" s="20"/>
      <c r="Y1091" s="20"/>
      <c r="Z1091" s="20"/>
      <c r="AA1091" s="20"/>
      <c r="AB1091" s="20"/>
      <c r="AC1091" s="20"/>
      <c r="AD1091" s="20"/>
      <c r="AE1091" s="10"/>
      <c r="AF1091" s="20"/>
      <c r="AG1091" s="20"/>
      <c r="AH1091" s="20"/>
      <c r="AI1091" s="21"/>
    </row>
    <row r="1092" spans="1:35" ht="16.5" customHeight="1" x14ac:dyDescent="0.2">
      <c r="A1092" s="370" t="s">
        <v>521</v>
      </c>
      <c r="B1092" s="54" t="s">
        <v>52</v>
      </c>
      <c r="C1092" s="431"/>
      <c r="D1092" s="431"/>
      <c r="E1092" s="431"/>
      <c r="F1092" s="431"/>
      <c r="G1092" s="431"/>
      <c r="H1092" s="431"/>
      <c r="I1092" s="433"/>
      <c r="J1092" s="435">
        <f t="shared" si="119"/>
        <v>0</v>
      </c>
      <c r="K1092" s="435">
        <f t="shared" si="120"/>
        <v>0</v>
      </c>
      <c r="L1092" s="930"/>
      <c r="M1092" s="931"/>
      <c r="N1092" s="931"/>
      <c r="O1092" s="932"/>
      <c r="Q1092" s="377" t="s">
        <v>1112</v>
      </c>
      <c r="R1092" s="20"/>
      <c r="S1092" s="20"/>
      <c r="T1092" s="20"/>
      <c r="U1092" s="20"/>
      <c r="V1092" s="20"/>
      <c r="W1092" s="20"/>
      <c r="X1092" s="20"/>
      <c r="Y1092" s="20"/>
      <c r="Z1092" s="20"/>
      <c r="AA1092" s="20"/>
      <c r="AB1092" s="20"/>
      <c r="AC1092" s="20"/>
      <c r="AD1092" s="20"/>
      <c r="AE1092" s="11"/>
      <c r="AF1092" s="10"/>
      <c r="AG1092" s="20"/>
      <c r="AH1092" s="11"/>
      <c r="AI1092" s="21"/>
    </row>
    <row r="1093" spans="1:35" ht="16.5" customHeight="1" x14ac:dyDescent="0.2">
      <c r="A1093" s="370" t="s">
        <v>521</v>
      </c>
      <c r="B1093" s="54" t="s">
        <v>123</v>
      </c>
      <c r="C1093" s="431"/>
      <c r="D1093" s="431"/>
      <c r="E1093" s="431"/>
      <c r="F1093" s="431"/>
      <c r="G1093" s="431"/>
      <c r="H1093" s="431"/>
      <c r="I1093" s="433"/>
      <c r="J1093" s="435">
        <f t="shared" si="119"/>
        <v>0</v>
      </c>
      <c r="K1093" s="435">
        <f t="shared" si="120"/>
        <v>0</v>
      </c>
      <c r="L1093" s="930"/>
      <c r="M1093" s="931"/>
      <c r="N1093" s="931"/>
      <c r="O1093" s="932"/>
      <c r="Q1093" s="377" t="s">
        <v>119</v>
      </c>
      <c r="R1093" s="20"/>
      <c r="S1093" s="20"/>
      <c r="T1093" s="20"/>
      <c r="U1093" s="20"/>
      <c r="V1093" s="20"/>
      <c r="W1093" s="20"/>
      <c r="X1093" s="20"/>
      <c r="Y1093" s="20"/>
      <c r="Z1093" s="20"/>
      <c r="AA1093" s="20"/>
      <c r="AB1093" s="20"/>
      <c r="AC1093" s="20"/>
      <c r="AD1093" s="20"/>
      <c r="AE1093" s="11"/>
      <c r="AF1093" s="20"/>
      <c r="AG1093" s="10"/>
      <c r="AH1093" s="20"/>
      <c r="AI1093" s="12"/>
    </row>
    <row r="1094" spans="1:35" ht="16.5" customHeight="1" x14ac:dyDescent="0.2">
      <c r="A1094" s="370" t="s">
        <v>521</v>
      </c>
      <c r="B1094" s="54" t="s">
        <v>1806</v>
      </c>
      <c r="C1094" s="431"/>
      <c r="D1094" s="431"/>
      <c r="E1094" s="431"/>
      <c r="F1094" s="431"/>
      <c r="G1094" s="431"/>
      <c r="H1094" s="431"/>
      <c r="I1094" s="433"/>
      <c r="J1094" s="435">
        <f t="shared" si="119"/>
        <v>0</v>
      </c>
      <c r="K1094" s="435">
        <f t="shared" si="120"/>
        <v>0</v>
      </c>
      <c r="L1094" s="930"/>
      <c r="M1094" s="931"/>
      <c r="N1094" s="931"/>
      <c r="O1094" s="932"/>
      <c r="Q1094" s="377" t="s">
        <v>153</v>
      </c>
      <c r="R1094" s="20"/>
      <c r="S1094" s="20"/>
      <c r="T1094" s="20"/>
      <c r="U1094" s="20"/>
      <c r="V1094" s="20"/>
      <c r="W1094" s="20"/>
      <c r="X1094" s="20"/>
      <c r="Y1094" s="20"/>
      <c r="Z1094" s="20"/>
      <c r="AA1094" s="20"/>
      <c r="AB1094" s="20"/>
      <c r="AC1094" s="20"/>
      <c r="AD1094" s="20"/>
      <c r="AE1094" s="20"/>
      <c r="AF1094" s="20"/>
      <c r="AG1094" s="11"/>
      <c r="AH1094" s="10"/>
      <c r="AI1094" s="12"/>
    </row>
    <row r="1095" spans="1:35" ht="16.5" customHeight="1" thickBot="1" x14ac:dyDescent="0.25">
      <c r="A1095" s="372" t="s">
        <v>521</v>
      </c>
      <c r="B1095" s="55" t="s">
        <v>156</v>
      </c>
      <c r="C1095" s="432"/>
      <c r="D1095" s="432"/>
      <c r="E1095" s="432"/>
      <c r="F1095" s="432"/>
      <c r="G1095" s="432"/>
      <c r="H1095" s="432"/>
      <c r="I1095" s="434"/>
      <c r="J1095" s="435">
        <f t="shared" si="119"/>
        <v>0</v>
      </c>
      <c r="K1095" s="435">
        <f t="shared" si="120"/>
        <v>0</v>
      </c>
      <c r="L1095" s="933"/>
      <c r="M1095" s="934"/>
      <c r="N1095" s="934"/>
      <c r="O1095" s="935"/>
      <c r="Q1095" s="378" t="s">
        <v>1214</v>
      </c>
      <c r="R1095" s="23"/>
      <c r="S1095" s="23"/>
      <c r="T1095" s="23"/>
      <c r="U1095" s="23"/>
      <c r="V1095" s="23"/>
      <c r="W1095" s="23"/>
      <c r="X1095" s="23"/>
      <c r="Y1095" s="23"/>
      <c r="Z1095" s="23"/>
      <c r="AA1095" s="23"/>
      <c r="AB1095" s="23"/>
      <c r="AC1095" s="23"/>
      <c r="AD1095" s="23"/>
      <c r="AE1095" s="23"/>
      <c r="AF1095" s="23"/>
      <c r="AG1095" s="14"/>
      <c r="AH1095" s="23"/>
      <c r="AI1095" s="15"/>
    </row>
    <row r="1096" spans="1:35" ht="16.5" customHeight="1" x14ac:dyDescent="0.2">
      <c r="C1096" s="435">
        <f t="shared" ref="C1096:I1096" si="121">SUM(C1076:C1095)</f>
        <v>0</v>
      </c>
      <c r="D1096" s="435">
        <f t="shared" si="121"/>
        <v>0</v>
      </c>
      <c r="E1096" s="435">
        <f t="shared" si="121"/>
        <v>0</v>
      </c>
      <c r="F1096" s="435">
        <f t="shared" si="121"/>
        <v>0</v>
      </c>
      <c r="G1096" s="435">
        <f t="shared" si="121"/>
        <v>0</v>
      </c>
      <c r="H1096" s="435">
        <f t="shared" si="121"/>
        <v>0</v>
      </c>
      <c r="I1096" s="435">
        <f t="shared" si="121"/>
        <v>0</v>
      </c>
      <c r="J1096" s="435">
        <f t="shared" si="119"/>
        <v>0</v>
      </c>
      <c r="K1096" s="435">
        <f t="shared" si="120"/>
        <v>0</v>
      </c>
    </row>
    <row r="1097" spans="1:35" ht="16.5" customHeight="1" thickBot="1" x14ac:dyDescent="0.25"/>
    <row r="1098" spans="1:35" ht="16.5" customHeight="1" thickBot="1" x14ac:dyDescent="0.25">
      <c r="A1098" s="1043" t="s">
        <v>1573</v>
      </c>
      <c r="B1098" s="1044"/>
      <c r="C1098" s="1044"/>
      <c r="D1098" s="1044"/>
      <c r="E1098" s="1044"/>
      <c r="F1098" s="1045"/>
      <c r="G1098" s="1040" t="s">
        <v>1863</v>
      </c>
      <c r="H1098" s="1041"/>
      <c r="I1098" s="1042"/>
      <c r="L1098" s="945" t="s">
        <v>495</v>
      </c>
      <c r="M1098" s="946"/>
      <c r="N1098" s="946"/>
      <c r="O1098" s="947"/>
    </row>
    <row r="1099" spans="1:35" ht="16.5" customHeight="1" thickBot="1" x14ac:dyDescent="0.25">
      <c r="A1099" s="373" t="s">
        <v>496</v>
      </c>
      <c r="B1099" s="227" t="s">
        <v>497</v>
      </c>
      <c r="C1099" s="374" t="s">
        <v>498</v>
      </c>
      <c r="D1099" s="374" t="s">
        <v>499</v>
      </c>
      <c r="E1099" s="374" t="s">
        <v>500</v>
      </c>
      <c r="F1099" s="374" t="s">
        <v>501</v>
      </c>
      <c r="G1099" s="375" t="s">
        <v>502</v>
      </c>
      <c r="H1099" s="375" t="s">
        <v>503</v>
      </c>
      <c r="I1099" s="376" t="s">
        <v>504</v>
      </c>
      <c r="L1099" s="1063"/>
      <c r="M1099" s="1064"/>
      <c r="N1099" s="1064"/>
      <c r="O1099" s="1065"/>
      <c r="Q1099" s="24" t="s">
        <v>1865</v>
      </c>
      <c r="R1099" s="379" t="s">
        <v>1870</v>
      </c>
      <c r="S1099" s="379" t="s">
        <v>152</v>
      </c>
      <c r="T1099" s="379" t="s">
        <v>541</v>
      </c>
      <c r="U1099" s="379" t="s">
        <v>1590</v>
      </c>
      <c r="V1099" s="379" t="s">
        <v>500</v>
      </c>
      <c r="W1099" s="379" t="s">
        <v>862</v>
      </c>
      <c r="X1099" s="379" t="s">
        <v>1847</v>
      </c>
      <c r="Y1099" s="379" t="s">
        <v>1871</v>
      </c>
      <c r="Z1099" s="379" t="s">
        <v>1872</v>
      </c>
      <c r="AA1099" s="379" t="s">
        <v>544</v>
      </c>
      <c r="AB1099" s="379" t="s">
        <v>1688</v>
      </c>
      <c r="AC1099" s="379" t="s">
        <v>800</v>
      </c>
      <c r="AD1099" s="379" t="s">
        <v>813</v>
      </c>
      <c r="AE1099" s="379" t="s">
        <v>19</v>
      </c>
      <c r="AF1099" s="380" t="s">
        <v>1306</v>
      </c>
    </row>
    <row r="1100" spans="1:35" ht="16.5" customHeight="1" x14ac:dyDescent="0.2">
      <c r="A1100" s="441">
        <v>1</v>
      </c>
      <c r="B1100" s="126" t="s">
        <v>1873</v>
      </c>
      <c r="C1100" s="430"/>
      <c r="D1100" s="430"/>
      <c r="E1100" s="430"/>
      <c r="F1100" s="430"/>
      <c r="G1100" s="430"/>
      <c r="H1100" s="430"/>
      <c r="I1100" s="128"/>
      <c r="J1100" s="435">
        <f t="shared" ref="J1100:J1109" si="122">D1100+E1100+F1100</f>
        <v>0</v>
      </c>
      <c r="K1100" s="435">
        <f t="shared" ref="K1100:K1109" si="123">D1100*2+E1100</f>
        <v>0</v>
      </c>
      <c r="L1100" s="927" t="s">
        <v>1874</v>
      </c>
      <c r="M1100" s="928"/>
      <c r="N1100" s="928"/>
      <c r="O1100" s="929"/>
      <c r="Q1100" s="377" t="s">
        <v>1870</v>
      </c>
      <c r="R1100" s="10"/>
      <c r="S1100" s="354"/>
      <c r="T1100" s="354"/>
      <c r="U1100" s="354"/>
      <c r="V1100" s="354"/>
      <c r="W1100" s="354"/>
      <c r="X1100" s="354"/>
      <c r="Y1100" s="354"/>
      <c r="Z1100" s="354"/>
      <c r="AA1100" s="354"/>
      <c r="AB1100" s="354"/>
      <c r="AC1100" s="354"/>
      <c r="AD1100" s="354"/>
      <c r="AE1100" s="354"/>
      <c r="AF1100" s="356"/>
    </row>
    <row r="1101" spans="1:35" ht="16.5" customHeight="1" x14ac:dyDescent="0.2">
      <c r="A1101" s="370">
        <v>2</v>
      </c>
      <c r="B1101" s="129" t="s">
        <v>165</v>
      </c>
      <c r="C1101" s="431"/>
      <c r="D1101" s="431"/>
      <c r="E1101" s="431"/>
      <c r="F1101" s="431"/>
      <c r="G1101" s="431"/>
      <c r="H1101" s="431"/>
      <c r="I1101" s="433"/>
      <c r="J1101" s="435">
        <f t="shared" si="122"/>
        <v>0</v>
      </c>
      <c r="K1101" s="435">
        <f t="shared" si="123"/>
        <v>0</v>
      </c>
      <c r="L1101" s="930"/>
      <c r="M1101" s="931"/>
      <c r="N1101" s="931"/>
      <c r="O1101" s="932"/>
      <c r="Q1101" s="377" t="s">
        <v>152</v>
      </c>
      <c r="R1101" s="354"/>
      <c r="S1101" s="10"/>
      <c r="T1101" s="20"/>
      <c r="U1101" s="20"/>
      <c r="V1101" s="20"/>
      <c r="W1101" s="20"/>
      <c r="X1101" s="20"/>
      <c r="Y1101" s="20"/>
      <c r="Z1101" s="20"/>
      <c r="AA1101" s="20"/>
      <c r="AB1101" s="20"/>
      <c r="AC1101" s="20"/>
      <c r="AD1101" s="20"/>
      <c r="AE1101" s="20"/>
      <c r="AF1101" s="21" t="s">
        <v>532</v>
      </c>
    </row>
    <row r="1102" spans="1:35" ht="16.5" customHeight="1" x14ac:dyDescent="0.2">
      <c r="A1102" s="370" t="s">
        <v>393</v>
      </c>
      <c r="B1102" s="129" t="s">
        <v>155</v>
      </c>
      <c r="C1102" s="431"/>
      <c r="D1102" s="431"/>
      <c r="E1102" s="431"/>
      <c r="F1102" s="431"/>
      <c r="G1102" s="431"/>
      <c r="H1102" s="431"/>
      <c r="I1102" s="433"/>
      <c r="J1102" s="435">
        <f t="shared" si="122"/>
        <v>0</v>
      </c>
      <c r="K1102" s="435">
        <f t="shared" si="123"/>
        <v>0</v>
      </c>
      <c r="L1102" s="930"/>
      <c r="M1102" s="931"/>
      <c r="N1102" s="931"/>
      <c r="O1102" s="932"/>
      <c r="Q1102" s="377" t="s">
        <v>541</v>
      </c>
      <c r="R1102" s="354"/>
      <c r="S1102" s="20"/>
      <c r="T1102" s="10"/>
      <c r="U1102" s="20"/>
      <c r="V1102" s="20"/>
      <c r="W1102" s="20"/>
      <c r="X1102" s="20"/>
      <c r="Y1102" s="20"/>
      <c r="Z1102" s="20"/>
      <c r="AA1102" s="20"/>
      <c r="AB1102" s="20"/>
      <c r="AC1102" s="20"/>
      <c r="AD1102" s="20"/>
      <c r="AE1102" s="20"/>
      <c r="AF1102" s="21"/>
    </row>
    <row r="1103" spans="1:35" ht="16.5" customHeight="1" x14ac:dyDescent="0.2">
      <c r="A1103" s="370" t="s">
        <v>393</v>
      </c>
      <c r="B1103" s="129" t="s">
        <v>1596</v>
      </c>
      <c r="C1103" s="431"/>
      <c r="D1103" s="431"/>
      <c r="E1103" s="431"/>
      <c r="F1103" s="431"/>
      <c r="G1103" s="431"/>
      <c r="H1103" s="431"/>
      <c r="I1103" s="433"/>
      <c r="J1103" s="435">
        <f t="shared" si="122"/>
        <v>0</v>
      </c>
      <c r="K1103" s="435">
        <f t="shared" si="123"/>
        <v>0</v>
      </c>
      <c r="L1103" s="930"/>
      <c r="M1103" s="931"/>
      <c r="N1103" s="931"/>
      <c r="O1103" s="932"/>
      <c r="Q1103" s="377" t="s">
        <v>1590</v>
      </c>
      <c r="R1103" s="354"/>
      <c r="S1103" s="20"/>
      <c r="T1103" s="20"/>
      <c r="U1103" s="10"/>
      <c r="V1103" s="20"/>
      <c r="W1103" s="20"/>
      <c r="X1103" s="20"/>
      <c r="Y1103" s="20"/>
      <c r="Z1103" s="20"/>
      <c r="AA1103" s="20"/>
      <c r="AB1103" s="20"/>
      <c r="AC1103" s="20"/>
      <c r="AD1103" s="20"/>
      <c r="AE1103" s="20"/>
      <c r="AF1103" s="21"/>
    </row>
    <row r="1104" spans="1:35" ht="16.5" customHeight="1" x14ac:dyDescent="0.2">
      <c r="A1104" s="370" t="s">
        <v>393</v>
      </c>
      <c r="B1104" s="129" t="s">
        <v>1875</v>
      </c>
      <c r="C1104" s="431"/>
      <c r="D1104" s="431"/>
      <c r="E1104" s="431"/>
      <c r="F1104" s="431"/>
      <c r="G1104" s="431"/>
      <c r="H1104" s="431"/>
      <c r="I1104" s="433"/>
      <c r="J1104" s="435">
        <f t="shared" si="122"/>
        <v>0</v>
      </c>
      <c r="K1104" s="435">
        <f t="shared" si="123"/>
        <v>0</v>
      </c>
      <c r="L1104" s="930"/>
      <c r="M1104" s="931"/>
      <c r="N1104" s="931"/>
      <c r="O1104" s="932"/>
      <c r="Q1104" s="377" t="s">
        <v>500</v>
      </c>
      <c r="R1104" s="354"/>
      <c r="S1104" s="20"/>
      <c r="T1104" s="20"/>
      <c r="U1104" s="11"/>
      <c r="V1104" s="10"/>
      <c r="W1104" s="20"/>
      <c r="X1104" s="20"/>
      <c r="Y1104" s="20"/>
      <c r="Z1104" s="20"/>
      <c r="AA1104" s="20"/>
      <c r="AB1104" s="20"/>
      <c r="AC1104" s="20"/>
      <c r="AD1104" s="20"/>
      <c r="AE1104" s="20"/>
      <c r="AF1104" s="21"/>
    </row>
    <row r="1105" spans="1:37" ht="16.5" customHeight="1" x14ac:dyDescent="0.2">
      <c r="A1105" s="370" t="s">
        <v>393</v>
      </c>
      <c r="B1105" s="129" t="s">
        <v>872</v>
      </c>
      <c r="C1105" s="431"/>
      <c r="D1105" s="431"/>
      <c r="E1105" s="431"/>
      <c r="F1105" s="431"/>
      <c r="G1105" s="431"/>
      <c r="H1105" s="431"/>
      <c r="I1105" s="433"/>
      <c r="J1105" s="435">
        <f t="shared" si="122"/>
        <v>0</v>
      </c>
      <c r="K1105" s="435">
        <f t="shared" si="123"/>
        <v>0</v>
      </c>
      <c r="L1105" s="930"/>
      <c r="M1105" s="931"/>
      <c r="N1105" s="931"/>
      <c r="O1105" s="932"/>
      <c r="Q1105" s="377" t="s">
        <v>862</v>
      </c>
      <c r="R1105" s="354"/>
      <c r="S1105" s="20"/>
      <c r="T1105" s="20"/>
      <c r="U1105" s="20"/>
      <c r="V1105" s="20"/>
      <c r="W1105" s="10"/>
      <c r="X1105" s="20"/>
      <c r="Y1105" s="20"/>
      <c r="Z1105" s="20"/>
      <c r="AA1105" s="20"/>
      <c r="AB1105" s="20"/>
      <c r="AC1105" s="20"/>
      <c r="AD1105" s="20"/>
      <c r="AE1105" s="20"/>
      <c r="AF1105" s="21"/>
    </row>
    <row r="1106" spans="1:37" ht="16.5" customHeight="1" x14ac:dyDescent="0.2">
      <c r="A1106" s="370" t="s">
        <v>393</v>
      </c>
      <c r="B1106" s="129" t="s">
        <v>205</v>
      </c>
      <c r="C1106" s="431"/>
      <c r="D1106" s="431"/>
      <c r="E1106" s="431"/>
      <c r="F1106" s="431"/>
      <c r="G1106" s="431"/>
      <c r="H1106" s="431"/>
      <c r="I1106" s="433"/>
      <c r="J1106" s="435">
        <f t="shared" si="122"/>
        <v>0</v>
      </c>
      <c r="K1106" s="435">
        <f t="shared" si="123"/>
        <v>0</v>
      </c>
      <c r="L1106" s="930"/>
      <c r="M1106" s="931"/>
      <c r="N1106" s="931"/>
      <c r="O1106" s="932"/>
      <c r="Q1106" s="377" t="s">
        <v>1847</v>
      </c>
      <c r="R1106" s="354"/>
      <c r="S1106" s="20"/>
      <c r="T1106" s="20"/>
      <c r="U1106" s="20"/>
      <c r="V1106" s="20"/>
      <c r="W1106" s="20"/>
      <c r="X1106" s="10"/>
      <c r="Y1106" s="20"/>
      <c r="Z1106" s="20"/>
      <c r="AA1106" s="20"/>
      <c r="AB1106" s="20"/>
      <c r="AC1106" s="20"/>
      <c r="AD1106" s="20" t="s">
        <v>532</v>
      </c>
      <c r="AE1106" s="20"/>
      <c r="AF1106" s="21"/>
    </row>
    <row r="1107" spans="1:37" ht="16.5" customHeight="1" x14ac:dyDescent="0.2">
      <c r="A1107" s="370" t="s">
        <v>393</v>
      </c>
      <c r="B1107" s="129" t="s">
        <v>1876</v>
      </c>
      <c r="C1107" s="431"/>
      <c r="D1107" s="431"/>
      <c r="E1107" s="431"/>
      <c r="F1107" s="431"/>
      <c r="G1107" s="431"/>
      <c r="H1107" s="431"/>
      <c r="I1107" s="433"/>
      <c r="J1107" s="435">
        <f t="shared" si="122"/>
        <v>0</v>
      </c>
      <c r="K1107" s="435">
        <f t="shared" si="123"/>
        <v>0</v>
      </c>
      <c r="L1107" s="930"/>
      <c r="M1107" s="931"/>
      <c r="N1107" s="931"/>
      <c r="O1107" s="932"/>
      <c r="Q1107" s="377" t="s">
        <v>1871</v>
      </c>
      <c r="R1107" s="354"/>
      <c r="S1107" s="20"/>
      <c r="T1107" s="20"/>
      <c r="U1107" s="20"/>
      <c r="V1107" s="20"/>
      <c r="W1107" s="20"/>
      <c r="X1107" s="20"/>
      <c r="Y1107" s="10"/>
      <c r="Z1107" s="20"/>
      <c r="AA1107" s="20"/>
      <c r="AB1107" s="20"/>
      <c r="AC1107" s="20"/>
      <c r="AD1107" s="20"/>
      <c r="AE1107" s="20"/>
      <c r="AF1107" s="21"/>
    </row>
    <row r="1108" spans="1:37" ht="16.5" customHeight="1" x14ac:dyDescent="0.2">
      <c r="A1108" s="370" t="s">
        <v>393</v>
      </c>
      <c r="B1108" s="129" t="s">
        <v>1877</v>
      </c>
      <c r="C1108" s="431"/>
      <c r="D1108" s="431"/>
      <c r="E1108" s="431"/>
      <c r="F1108" s="431"/>
      <c r="G1108" s="431"/>
      <c r="H1108" s="431"/>
      <c r="I1108" s="433"/>
      <c r="J1108" s="435">
        <f t="shared" si="122"/>
        <v>0</v>
      </c>
      <c r="K1108" s="435">
        <f t="shared" si="123"/>
        <v>0</v>
      </c>
      <c r="L1108" s="930"/>
      <c r="M1108" s="931"/>
      <c r="N1108" s="931"/>
      <c r="O1108" s="932"/>
      <c r="Q1108" s="377" t="s">
        <v>1872</v>
      </c>
      <c r="R1108" s="354"/>
      <c r="S1108" s="20"/>
      <c r="T1108" s="20"/>
      <c r="U1108" s="20"/>
      <c r="V1108" s="20"/>
      <c r="W1108" s="20"/>
      <c r="X1108" s="20"/>
      <c r="Y1108" s="11"/>
      <c r="Z1108" s="10"/>
      <c r="AA1108" s="20"/>
      <c r="AB1108" s="20"/>
      <c r="AC1108" s="20"/>
      <c r="AD1108" s="20"/>
      <c r="AE1108" s="20"/>
      <c r="AF1108" s="21"/>
    </row>
    <row r="1109" spans="1:37" ht="16.5" customHeight="1" x14ac:dyDescent="0.2">
      <c r="A1109" s="370" t="s">
        <v>393</v>
      </c>
      <c r="B1109" s="129" t="s">
        <v>154</v>
      </c>
      <c r="C1109" s="431"/>
      <c r="D1109" s="431"/>
      <c r="E1109" s="431"/>
      <c r="F1109" s="431"/>
      <c r="G1109" s="431"/>
      <c r="H1109" s="431"/>
      <c r="I1109" s="433"/>
      <c r="J1109" s="435">
        <f t="shared" si="122"/>
        <v>0</v>
      </c>
      <c r="K1109" s="435">
        <f t="shared" si="123"/>
        <v>0</v>
      </c>
      <c r="L1109" s="930"/>
      <c r="M1109" s="931"/>
      <c r="N1109" s="931"/>
      <c r="O1109" s="932"/>
      <c r="Q1109" s="377" t="s">
        <v>544</v>
      </c>
      <c r="R1109" s="354"/>
      <c r="S1109" s="20"/>
      <c r="T1109" s="20"/>
      <c r="U1109" s="20"/>
      <c r="V1109" s="20"/>
      <c r="W1109" s="20"/>
      <c r="X1109" s="20"/>
      <c r="Y1109" s="20"/>
      <c r="Z1109" s="20"/>
      <c r="AA1109" s="10"/>
      <c r="AB1109" s="20"/>
      <c r="AC1109" s="20"/>
      <c r="AD1109" s="20"/>
      <c r="AE1109" s="20"/>
      <c r="AF1109" s="21"/>
    </row>
    <row r="1110" spans="1:37" ht="16.5" customHeight="1" x14ac:dyDescent="0.2">
      <c r="A1110" s="370" t="s">
        <v>393</v>
      </c>
      <c r="B1110" s="129" t="s">
        <v>1095</v>
      </c>
      <c r="C1110" s="431"/>
      <c r="D1110" s="431"/>
      <c r="E1110" s="431"/>
      <c r="F1110" s="431"/>
      <c r="G1110" s="431"/>
      <c r="H1110" s="431"/>
      <c r="I1110" s="433"/>
      <c r="J1110" s="435">
        <f t="shared" ref="J1110:J1115" si="124">D1110+E1110+F1110</f>
        <v>0</v>
      </c>
      <c r="K1110" s="435">
        <f t="shared" ref="K1110:K1115" si="125">D1110*2+E1110</f>
        <v>0</v>
      </c>
      <c r="L1110" s="930"/>
      <c r="M1110" s="931"/>
      <c r="N1110" s="931"/>
      <c r="O1110" s="932"/>
      <c r="Q1110" s="377" t="s">
        <v>1688</v>
      </c>
      <c r="R1110" s="354"/>
      <c r="S1110" s="20"/>
      <c r="T1110" s="20"/>
      <c r="U1110" s="20"/>
      <c r="V1110" s="20"/>
      <c r="W1110" s="20"/>
      <c r="X1110" s="20"/>
      <c r="Y1110" s="20"/>
      <c r="Z1110" s="20"/>
      <c r="AA1110" s="20"/>
      <c r="AB1110" s="10"/>
      <c r="AC1110" s="20"/>
      <c r="AD1110" s="20"/>
      <c r="AE1110" s="20"/>
      <c r="AF1110" s="21"/>
    </row>
    <row r="1111" spans="1:37" ht="16.5" customHeight="1" x14ac:dyDescent="0.2">
      <c r="A1111" s="370" t="s">
        <v>393</v>
      </c>
      <c r="B1111" s="129" t="s">
        <v>818</v>
      </c>
      <c r="C1111" s="431"/>
      <c r="D1111" s="431"/>
      <c r="E1111" s="431"/>
      <c r="F1111" s="431"/>
      <c r="G1111" s="431"/>
      <c r="H1111" s="431"/>
      <c r="I1111" s="433"/>
      <c r="J1111" s="435">
        <f t="shared" si="124"/>
        <v>0</v>
      </c>
      <c r="K1111" s="435">
        <f t="shared" si="125"/>
        <v>0</v>
      </c>
      <c r="L1111" s="930"/>
      <c r="M1111" s="931"/>
      <c r="N1111" s="931"/>
      <c r="O1111" s="932"/>
      <c r="Q1111" s="377" t="s">
        <v>800</v>
      </c>
      <c r="R1111" s="354"/>
      <c r="S1111" s="20"/>
      <c r="T1111" s="20"/>
      <c r="U1111" s="20"/>
      <c r="V1111" s="20"/>
      <c r="W1111" s="20"/>
      <c r="X1111" s="20"/>
      <c r="Y1111" s="20"/>
      <c r="Z1111" s="20"/>
      <c r="AA1111" s="20"/>
      <c r="AB1111" s="11"/>
      <c r="AC1111" s="10"/>
      <c r="AD1111" s="20"/>
      <c r="AE1111" s="11"/>
      <c r="AF1111" s="21"/>
    </row>
    <row r="1112" spans="1:37" ht="16.5" customHeight="1" x14ac:dyDescent="0.2">
      <c r="A1112" s="370" t="s">
        <v>393</v>
      </c>
      <c r="B1112" s="129" t="s">
        <v>25</v>
      </c>
      <c r="C1112" s="431"/>
      <c r="D1112" s="431"/>
      <c r="E1112" s="431"/>
      <c r="F1112" s="431"/>
      <c r="G1112" s="431"/>
      <c r="H1112" s="431"/>
      <c r="I1112" s="433"/>
      <c r="J1112" s="435">
        <f t="shared" si="124"/>
        <v>0</v>
      </c>
      <c r="K1112" s="435">
        <f t="shared" si="125"/>
        <v>0</v>
      </c>
      <c r="L1112" s="930"/>
      <c r="M1112" s="931"/>
      <c r="N1112" s="931"/>
      <c r="O1112" s="932"/>
      <c r="Q1112" s="377" t="s">
        <v>813</v>
      </c>
      <c r="R1112" s="354"/>
      <c r="S1112" s="20"/>
      <c r="T1112" s="20"/>
      <c r="U1112" s="20"/>
      <c r="V1112" s="20"/>
      <c r="W1112" s="20"/>
      <c r="X1112" s="20"/>
      <c r="Y1112" s="20"/>
      <c r="Z1112" s="20"/>
      <c r="AA1112" s="20"/>
      <c r="AB1112" s="11"/>
      <c r="AC1112" s="20"/>
      <c r="AD1112" s="10"/>
      <c r="AE1112" s="20"/>
      <c r="AF1112" s="12"/>
    </row>
    <row r="1113" spans="1:37" ht="16.5" customHeight="1" x14ac:dyDescent="0.2">
      <c r="A1113" s="370" t="s">
        <v>393</v>
      </c>
      <c r="B1113" s="129" t="s">
        <v>1307</v>
      </c>
      <c r="C1113" s="431"/>
      <c r="D1113" s="431"/>
      <c r="E1113" s="431"/>
      <c r="F1113" s="431"/>
      <c r="G1113" s="431"/>
      <c r="H1113" s="431"/>
      <c r="I1113" s="433"/>
      <c r="J1113" s="435">
        <f t="shared" si="124"/>
        <v>0</v>
      </c>
      <c r="K1113" s="435">
        <f t="shared" si="125"/>
        <v>0</v>
      </c>
      <c r="L1113" s="930"/>
      <c r="M1113" s="931"/>
      <c r="N1113" s="931"/>
      <c r="O1113" s="932"/>
      <c r="Q1113" s="377" t="s">
        <v>19</v>
      </c>
      <c r="R1113" s="354"/>
      <c r="S1113" s="20"/>
      <c r="T1113" s="20"/>
      <c r="U1113" s="20"/>
      <c r="V1113" s="20"/>
      <c r="W1113" s="20"/>
      <c r="X1113" s="20"/>
      <c r="Y1113" s="20"/>
      <c r="Z1113" s="20"/>
      <c r="AA1113" s="20"/>
      <c r="AB1113" s="20"/>
      <c r="AC1113" s="20"/>
      <c r="AD1113" s="11"/>
      <c r="AE1113" s="10"/>
      <c r="AF1113" s="12"/>
    </row>
    <row r="1114" spans="1:37" ht="16.5" customHeight="1" thickBot="1" x14ac:dyDescent="0.25">
      <c r="A1114" s="372" t="s">
        <v>533</v>
      </c>
      <c r="B1114" s="130" t="s">
        <v>1878</v>
      </c>
      <c r="C1114" s="432">
        <v>0</v>
      </c>
      <c r="D1114" s="432">
        <v>0</v>
      </c>
      <c r="E1114" s="432">
        <v>0</v>
      </c>
      <c r="F1114" s="432">
        <v>0</v>
      </c>
      <c r="G1114" s="432">
        <v>0</v>
      </c>
      <c r="H1114" s="432">
        <v>0</v>
      </c>
      <c r="I1114" s="434">
        <v>0</v>
      </c>
      <c r="J1114" s="435">
        <f t="shared" si="124"/>
        <v>0</v>
      </c>
      <c r="K1114" s="435">
        <f t="shared" si="125"/>
        <v>0</v>
      </c>
      <c r="L1114" s="933"/>
      <c r="M1114" s="934"/>
      <c r="N1114" s="934"/>
      <c r="O1114" s="935"/>
      <c r="Q1114" s="378" t="s">
        <v>1306</v>
      </c>
      <c r="R1114" s="355"/>
      <c r="S1114" s="23"/>
      <c r="T1114" s="23"/>
      <c r="U1114" s="23"/>
      <c r="V1114" s="23"/>
      <c r="W1114" s="23"/>
      <c r="X1114" s="23"/>
      <c r="Y1114" s="23"/>
      <c r="Z1114" s="23"/>
      <c r="AA1114" s="23"/>
      <c r="AB1114" s="23"/>
      <c r="AC1114" s="23"/>
      <c r="AD1114" s="14"/>
      <c r="AE1114" s="23"/>
      <c r="AF1114" s="15"/>
    </row>
    <row r="1115" spans="1:37" ht="16.5" customHeight="1" x14ac:dyDescent="0.2">
      <c r="C1115" s="435">
        <f t="shared" ref="C1115:I1115" si="126">SUM(C1098:C1109)</f>
        <v>0</v>
      </c>
      <c r="D1115" s="435">
        <f t="shared" si="126"/>
        <v>0</v>
      </c>
      <c r="E1115" s="435">
        <f t="shared" si="126"/>
        <v>0</v>
      </c>
      <c r="F1115" s="435">
        <f t="shared" si="126"/>
        <v>0</v>
      </c>
      <c r="G1115" s="435">
        <f t="shared" si="126"/>
        <v>0</v>
      </c>
      <c r="H1115" s="435">
        <f t="shared" si="126"/>
        <v>0</v>
      </c>
      <c r="I1115" s="435">
        <f t="shared" si="126"/>
        <v>0</v>
      </c>
      <c r="J1115" s="435">
        <f t="shared" si="124"/>
        <v>0</v>
      </c>
      <c r="K1115" s="435">
        <f t="shared" si="125"/>
        <v>0</v>
      </c>
    </row>
    <row r="1116" spans="1:37" ht="16.5" customHeight="1" thickBot="1" x14ac:dyDescent="0.25">
      <c r="B1116" s="84" t="s">
        <v>532</v>
      </c>
    </row>
    <row r="1117" spans="1:37" ht="16.5" customHeight="1" thickBot="1" x14ac:dyDescent="0.25">
      <c r="A1117" s="1043" t="s">
        <v>213</v>
      </c>
      <c r="B1117" s="1044"/>
      <c r="C1117" s="1044"/>
      <c r="D1117" s="1044"/>
      <c r="E1117" s="1044"/>
      <c r="F1117" s="1045"/>
      <c r="G1117" s="1040" t="s">
        <v>1863</v>
      </c>
      <c r="H1117" s="1041"/>
      <c r="I1117" s="1042"/>
      <c r="L1117" s="952" t="s">
        <v>538</v>
      </c>
      <c r="M1117" s="953"/>
      <c r="N1117" s="953"/>
      <c r="O1117" s="954"/>
    </row>
    <row r="1118" spans="1:37" ht="16.5" customHeight="1" thickBot="1" x14ac:dyDescent="0.25">
      <c r="A1118" s="373" t="s">
        <v>496</v>
      </c>
      <c r="B1118" s="227" t="s">
        <v>497</v>
      </c>
      <c r="C1118" s="374" t="s">
        <v>498</v>
      </c>
      <c r="D1118" s="374" t="s">
        <v>499</v>
      </c>
      <c r="E1118" s="374" t="s">
        <v>500</v>
      </c>
      <c r="F1118" s="374" t="s">
        <v>501</v>
      </c>
      <c r="G1118" s="375" t="s">
        <v>502</v>
      </c>
      <c r="H1118" s="375" t="s">
        <v>503</v>
      </c>
      <c r="I1118" s="376" t="s">
        <v>504</v>
      </c>
      <c r="L1118" s="955"/>
      <c r="M1118" s="956"/>
      <c r="N1118" s="956"/>
      <c r="O1118" s="957"/>
      <c r="Q1118" s="24" t="s">
        <v>1865</v>
      </c>
      <c r="R1118" s="379" t="s">
        <v>503</v>
      </c>
      <c r="S1118" s="379" t="s">
        <v>716</v>
      </c>
      <c r="T1118" s="379" t="s">
        <v>541</v>
      </c>
      <c r="U1118" s="379" t="s">
        <v>901</v>
      </c>
      <c r="V1118" s="379" t="s">
        <v>564</v>
      </c>
      <c r="W1118" s="379" t="s">
        <v>990</v>
      </c>
      <c r="X1118" s="379" t="s">
        <v>566</v>
      </c>
      <c r="Y1118" s="379" t="s">
        <v>514</v>
      </c>
      <c r="Z1118" s="379" t="s">
        <v>544</v>
      </c>
      <c r="AA1118" s="379" t="s">
        <v>768</v>
      </c>
      <c r="AB1118" s="379" t="s">
        <v>777</v>
      </c>
      <c r="AC1118" s="379" t="s">
        <v>1684</v>
      </c>
      <c r="AD1118" s="379" t="s">
        <v>533</v>
      </c>
      <c r="AE1118" s="379" t="s">
        <v>769</v>
      </c>
      <c r="AF1118" s="379" t="s">
        <v>1730</v>
      </c>
      <c r="AG1118" s="379" t="s">
        <v>1731</v>
      </c>
      <c r="AH1118" s="379" t="s">
        <v>63</v>
      </c>
      <c r="AI1118" s="379" t="s">
        <v>1313</v>
      </c>
      <c r="AJ1118" s="379" t="s">
        <v>120</v>
      </c>
      <c r="AK1118" s="380" t="s">
        <v>547</v>
      </c>
    </row>
    <row r="1119" spans="1:37" ht="16.5" customHeight="1" x14ac:dyDescent="0.2">
      <c r="A1119" s="371">
        <v>1</v>
      </c>
      <c r="B1119" s="53" t="s">
        <v>1879</v>
      </c>
      <c r="C1119" s="46">
        <v>38</v>
      </c>
      <c r="D1119" s="46">
        <v>25</v>
      </c>
      <c r="E1119" s="46">
        <v>6</v>
      </c>
      <c r="F1119" s="46">
        <v>7</v>
      </c>
      <c r="G1119" s="46">
        <v>105</v>
      </c>
      <c r="H1119" s="46">
        <v>46</v>
      </c>
      <c r="I1119" s="436">
        <v>56</v>
      </c>
      <c r="J1119" s="435">
        <f>D1119+E1119+F1119</f>
        <v>38</v>
      </c>
      <c r="K1119" s="435">
        <f>D1119*2+E1119</f>
        <v>56</v>
      </c>
      <c r="L1119" s="927" t="s">
        <v>1880</v>
      </c>
      <c r="M1119" s="928"/>
      <c r="N1119" s="928"/>
      <c r="O1119" s="929"/>
      <c r="Q1119" s="377" t="s">
        <v>503</v>
      </c>
      <c r="R1119" s="10"/>
      <c r="S1119" s="20"/>
      <c r="T1119" s="20"/>
      <c r="U1119" s="20"/>
      <c r="V1119" s="20"/>
      <c r="W1119" s="20"/>
      <c r="X1119" s="20"/>
      <c r="Y1119" s="20"/>
      <c r="Z1119" s="20"/>
      <c r="AA1119" s="20"/>
      <c r="AB1119" s="20"/>
      <c r="AC1119" s="20"/>
      <c r="AD1119" s="20"/>
      <c r="AE1119" s="20"/>
      <c r="AF1119" s="20"/>
      <c r="AG1119" s="20"/>
      <c r="AH1119" s="20"/>
      <c r="AI1119" s="20"/>
      <c r="AJ1119" s="20"/>
      <c r="AK1119" s="21"/>
    </row>
    <row r="1120" spans="1:37" ht="16.5" customHeight="1" x14ac:dyDescent="0.2">
      <c r="A1120" s="370">
        <v>2</v>
      </c>
      <c r="B1120" s="54" t="s">
        <v>705</v>
      </c>
      <c r="C1120" s="431">
        <v>38</v>
      </c>
      <c r="D1120" s="431">
        <v>25</v>
      </c>
      <c r="E1120" s="431">
        <v>6</v>
      </c>
      <c r="F1120" s="431">
        <v>7</v>
      </c>
      <c r="G1120" s="431">
        <v>118</v>
      </c>
      <c r="H1120" s="431">
        <v>57</v>
      </c>
      <c r="I1120" s="433">
        <v>56</v>
      </c>
      <c r="J1120" s="435">
        <f>D1120+E1120+F1120</f>
        <v>38</v>
      </c>
      <c r="K1120" s="435">
        <f>D1120*2+E1120</f>
        <v>56</v>
      </c>
      <c r="L1120" s="930"/>
      <c r="M1120" s="931"/>
      <c r="N1120" s="931"/>
      <c r="O1120" s="932"/>
      <c r="Q1120" s="377" t="s">
        <v>716</v>
      </c>
      <c r="R1120" s="20"/>
      <c r="S1120" s="10"/>
      <c r="T1120" s="20"/>
      <c r="U1120" s="20"/>
      <c r="V1120" s="20"/>
      <c r="W1120" s="20"/>
      <c r="X1120" s="20"/>
      <c r="Y1120" s="20"/>
      <c r="Z1120" s="20"/>
      <c r="AA1120" s="20"/>
      <c r="AB1120" s="20"/>
      <c r="AC1120" s="20"/>
      <c r="AD1120" s="20" t="s">
        <v>1540</v>
      </c>
      <c r="AE1120" s="20"/>
      <c r="AF1120" s="20"/>
      <c r="AG1120" s="20"/>
      <c r="AH1120" s="20"/>
      <c r="AI1120" s="20"/>
      <c r="AJ1120" s="20"/>
      <c r="AK1120" s="21"/>
    </row>
    <row r="1121" spans="1:37" ht="16.5" customHeight="1" x14ac:dyDescent="0.2">
      <c r="A1121" s="370">
        <v>3</v>
      </c>
      <c r="B1121" s="54" t="s">
        <v>558</v>
      </c>
      <c r="C1121" s="431">
        <v>38</v>
      </c>
      <c r="D1121" s="431">
        <v>26</v>
      </c>
      <c r="E1121" s="431">
        <v>3</v>
      </c>
      <c r="F1121" s="431">
        <v>9</v>
      </c>
      <c r="G1121" s="431">
        <v>120</v>
      </c>
      <c r="H1121" s="431">
        <v>62</v>
      </c>
      <c r="I1121" s="433">
        <v>55</v>
      </c>
      <c r="J1121" s="435">
        <f>D1121+E1121+F1121</f>
        <v>38</v>
      </c>
      <c r="K1121" s="435">
        <f>D1121*2+E1121</f>
        <v>55</v>
      </c>
      <c r="L1121" s="930"/>
      <c r="M1121" s="931"/>
      <c r="N1121" s="931"/>
      <c r="O1121" s="932"/>
      <c r="Q1121" s="377" t="s">
        <v>541</v>
      </c>
      <c r="R1121" s="20"/>
      <c r="S1121" s="20"/>
      <c r="T1121" s="10"/>
      <c r="U1121" s="20"/>
      <c r="V1121" s="20"/>
      <c r="W1121" s="20"/>
      <c r="X1121" s="20"/>
      <c r="Y1121" s="20"/>
      <c r="Z1121" s="20"/>
      <c r="AA1121" s="20"/>
      <c r="AB1121" s="20"/>
      <c r="AC1121" s="20"/>
      <c r="AD1121" s="20"/>
      <c r="AE1121" s="20"/>
      <c r="AF1121" s="20"/>
      <c r="AG1121" s="20"/>
      <c r="AH1121" s="20"/>
      <c r="AI1121" s="20"/>
      <c r="AJ1121" s="20"/>
      <c r="AK1121" s="21"/>
    </row>
    <row r="1122" spans="1:37" ht="16.5" customHeight="1" x14ac:dyDescent="0.2">
      <c r="A1122" s="370">
        <v>4</v>
      </c>
      <c r="B1122" s="54" t="s">
        <v>706</v>
      </c>
      <c r="C1122" s="431">
        <v>38</v>
      </c>
      <c r="D1122" s="431">
        <v>20</v>
      </c>
      <c r="E1122" s="431">
        <v>6</v>
      </c>
      <c r="F1122" s="431">
        <v>12</v>
      </c>
      <c r="G1122" s="431">
        <v>84</v>
      </c>
      <c r="H1122" s="431">
        <v>70</v>
      </c>
      <c r="I1122" s="433">
        <v>46</v>
      </c>
      <c r="J1122" s="435">
        <f>D1122+E1122+F1122</f>
        <v>38</v>
      </c>
      <c r="K1122" s="435">
        <f>D1122*2+E1122</f>
        <v>46</v>
      </c>
      <c r="L1122" s="930"/>
      <c r="M1122" s="931"/>
      <c r="N1122" s="931"/>
      <c r="O1122" s="932"/>
      <c r="Q1122" s="377" t="s">
        <v>901</v>
      </c>
      <c r="R1122" s="20"/>
      <c r="S1122" s="20"/>
      <c r="T1122" s="11"/>
      <c r="U1122" s="10"/>
      <c r="V1122" s="20"/>
      <c r="W1122" s="20"/>
      <c r="X1122" s="20"/>
      <c r="Y1122" s="20"/>
      <c r="Z1122" s="20"/>
      <c r="AA1122" s="20"/>
      <c r="AB1122" s="20"/>
      <c r="AC1122" s="20"/>
      <c r="AD1122" s="20" t="s">
        <v>844</v>
      </c>
      <c r="AE1122" s="20"/>
      <c r="AF1122" s="20"/>
      <c r="AG1122" s="20"/>
      <c r="AH1122" s="20"/>
      <c r="AI1122" s="20"/>
      <c r="AJ1122" s="20"/>
      <c r="AK1122" s="21"/>
    </row>
    <row r="1123" spans="1:37" ht="16.5" customHeight="1" x14ac:dyDescent="0.2">
      <c r="A1123" s="370">
        <v>5</v>
      </c>
      <c r="B1123" s="54" t="s">
        <v>1732</v>
      </c>
      <c r="C1123" s="431">
        <v>38</v>
      </c>
      <c r="D1123" s="431">
        <v>19</v>
      </c>
      <c r="E1123" s="431">
        <v>6</v>
      </c>
      <c r="F1123" s="431">
        <v>13</v>
      </c>
      <c r="G1123" s="431">
        <v>86</v>
      </c>
      <c r="H1123" s="431">
        <v>70</v>
      </c>
      <c r="I1123" s="433">
        <v>44</v>
      </c>
      <c r="J1123" s="435">
        <f t="shared" ref="J1123:J1174" si="127">D1123+E1123+F1123</f>
        <v>38</v>
      </c>
      <c r="K1123" s="435">
        <f t="shared" ref="K1123:K1174" si="128">D1123*2+E1123</f>
        <v>44</v>
      </c>
      <c r="L1123" s="930"/>
      <c r="M1123" s="931"/>
      <c r="N1123" s="931"/>
      <c r="O1123" s="932"/>
      <c r="Q1123" s="377" t="s">
        <v>564</v>
      </c>
      <c r="R1123" s="20"/>
      <c r="S1123" s="20"/>
      <c r="T1123" s="20"/>
      <c r="U1123" s="20"/>
      <c r="V1123" s="10"/>
      <c r="W1123" s="20"/>
      <c r="X1123" s="20"/>
      <c r="Y1123" s="20"/>
      <c r="Z1123" s="20"/>
      <c r="AA1123" s="20"/>
      <c r="AB1123" s="20"/>
      <c r="AC1123" s="20"/>
      <c r="AD1123" s="20" t="s">
        <v>844</v>
      </c>
      <c r="AE1123" s="20"/>
      <c r="AF1123" s="20"/>
      <c r="AG1123" s="20"/>
      <c r="AH1123" s="20"/>
      <c r="AI1123" s="20"/>
      <c r="AJ1123" s="20"/>
      <c r="AK1123" s="21"/>
    </row>
    <row r="1124" spans="1:37" ht="16.5" customHeight="1" x14ac:dyDescent="0.2">
      <c r="A1124" s="370">
        <v>6</v>
      </c>
      <c r="B1124" s="54" t="s">
        <v>1598</v>
      </c>
      <c r="C1124" s="431">
        <v>38</v>
      </c>
      <c r="D1124" s="431">
        <v>19</v>
      </c>
      <c r="E1124" s="431">
        <v>6</v>
      </c>
      <c r="F1124" s="431">
        <v>13</v>
      </c>
      <c r="G1124" s="431">
        <v>84</v>
      </c>
      <c r="H1124" s="431">
        <v>69</v>
      </c>
      <c r="I1124" s="433">
        <v>44</v>
      </c>
      <c r="J1124" s="435">
        <f t="shared" si="127"/>
        <v>38</v>
      </c>
      <c r="K1124" s="435">
        <f t="shared" si="128"/>
        <v>44</v>
      </c>
      <c r="L1124" s="930"/>
      <c r="M1124" s="931"/>
      <c r="N1124" s="931"/>
      <c r="O1124" s="932"/>
      <c r="Q1124" s="377" t="s">
        <v>700</v>
      </c>
      <c r="R1124" s="20"/>
      <c r="S1124" s="20"/>
      <c r="T1124" s="20"/>
      <c r="U1124" s="20"/>
      <c r="V1124" s="20"/>
      <c r="W1124" s="10"/>
      <c r="X1124" s="20"/>
      <c r="Y1124" s="20"/>
      <c r="Z1124" s="20"/>
      <c r="AA1124" s="20"/>
      <c r="AB1124" s="20"/>
      <c r="AC1124" s="20"/>
      <c r="AD1124" s="20" t="s">
        <v>1487</v>
      </c>
      <c r="AE1124" s="20"/>
      <c r="AF1124" s="20"/>
      <c r="AG1124" s="20"/>
      <c r="AH1124" s="20"/>
      <c r="AI1124" s="20"/>
      <c r="AJ1124" s="20"/>
      <c r="AK1124" s="21"/>
    </row>
    <row r="1125" spans="1:37" ht="16.5" customHeight="1" x14ac:dyDescent="0.2">
      <c r="A1125" s="370">
        <v>7</v>
      </c>
      <c r="B1125" s="54" t="s">
        <v>575</v>
      </c>
      <c r="C1125" s="431">
        <v>38</v>
      </c>
      <c r="D1125" s="431">
        <v>19</v>
      </c>
      <c r="E1125" s="431">
        <v>5</v>
      </c>
      <c r="F1125" s="431">
        <v>14</v>
      </c>
      <c r="G1125" s="431">
        <v>83</v>
      </c>
      <c r="H1125" s="431">
        <v>80</v>
      </c>
      <c r="I1125" s="433">
        <v>43</v>
      </c>
      <c r="J1125" s="435">
        <f t="shared" si="127"/>
        <v>38</v>
      </c>
      <c r="K1125" s="435">
        <f t="shared" si="128"/>
        <v>43</v>
      </c>
      <c r="L1125" s="930"/>
      <c r="M1125" s="931"/>
      <c r="N1125" s="931"/>
      <c r="O1125" s="932"/>
      <c r="Q1125" s="377" t="s">
        <v>566</v>
      </c>
      <c r="R1125" s="20"/>
      <c r="S1125" s="20"/>
      <c r="T1125" s="20"/>
      <c r="U1125" s="20"/>
      <c r="V1125" s="20"/>
      <c r="W1125" s="20"/>
      <c r="X1125" s="10"/>
      <c r="Y1125" s="20"/>
      <c r="Z1125" s="20"/>
      <c r="AA1125" s="20"/>
      <c r="AB1125" s="20"/>
      <c r="AC1125" s="20"/>
      <c r="AD1125" s="20"/>
      <c r="AE1125" s="20"/>
      <c r="AF1125" s="20"/>
      <c r="AG1125" s="20"/>
      <c r="AH1125" s="20"/>
      <c r="AI1125" s="20"/>
      <c r="AJ1125" s="20"/>
      <c r="AK1125" s="21"/>
    </row>
    <row r="1126" spans="1:37" ht="16.5" customHeight="1" x14ac:dyDescent="0.2">
      <c r="A1126" s="370">
        <v>8</v>
      </c>
      <c r="B1126" s="54" t="s">
        <v>991</v>
      </c>
      <c r="C1126" s="431">
        <v>38</v>
      </c>
      <c r="D1126" s="431">
        <v>17</v>
      </c>
      <c r="E1126" s="431">
        <v>8</v>
      </c>
      <c r="F1126" s="431">
        <v>13</v>
      </c>
      <c r="G1126" s="431">
        <v>94</v>
      </c>
      <c r="H1126" s="431">
        <v>77</v>
      </c>
      <c r="I1126" s="433">
        <v>42</v>
      </c>
      <c r="J1126" s="435">
        <f t="shared" si="127"/>
        <v>38</v>
      </c>
      <c r="K1126" s="435">
        <f t="shared" si="128"/>
        <v>42</v>
      </c>
      <c r="L1126" s="930"/>
      <c r="M1126" s="931"/>
      <c r="N1126" s="931"/>
      <c r="O1126" s="932"/>
      <c r="Q1126" s="377" t="s">
        <v>514</v>
      </c>
      <c r="R1126" s="20"/>
      <c r="S1126" s="20"/>
      <c r="T1126" s="20"/>
      <c r="U1126" s="20"/>
      <c r="V1126" s="20"/>
      <c r="W1126" s="20"/>
      <c r="X1126" s="11"/>
      <c r="Y1126" s="10"/>
      <c r="Z1126" s="20"/>
      <c r="AA1126" s="20"/>
      <c r="AB1126" s="20"/>
      <c r="AC1126" s="20"/>
      <c r="AD1126" s="20" t="s">
        <v>1493</v>
      </c>
      <c r="AE1126" s="20"/>
      <c r="AF1126" s="20"/>
      <c r="AG1126" s="20"/>
      <c r="AH1126" s="20"/>
      <c r="AI1126" s="20"/>
      <c r="AJ1126" s="20"/>
      <c r="AK1126" s="21"/>
    </row>
    <row r="1127" spans="1:37" ht="16.5" customHeight="1" x14ac:dyDescent="0.2">
      <c r="A1127" s="370">
        <v>9</v>
      </c>
      <c r="B1127" s="54" t="s">
        <v>174</v>
      </c>
      <c r="C1127" s="431">
        <v>38</v>
      </c>
      <c r="D1127" s="431">
        <v>16</v>
      </c>
      <c r="E1127" s="431">
        <v>6</v>
      </c>
      <c r="F1127" s="431">
        <v>16</v>
      </c>
      <c r="G1127" s="431">
        <v>78</v>
      </c>
      <c r="H1127" s="431">
        <v>71</v>
      </c>
      <c r="I1127" s="433">
        <v>38</v>
      </c>
      <c r="J1127" s="435">
        <f t="shared" si="127"/>
        <v>38</v>
      </c>
      <c r="K1127" s="435">
        <f t="shared" si="128"/>
        <v>38</v>
      </c>
      <c r="L1127" s="930"/>
      <c r="M1127" s="931"/>
      <c r="N1127" s="931"/>
      <c r="O1127" s="932"/>
      <c r="Q1127" s="377" t="s">
        <v>544</v>
      </c>
      <c r="R1127" s="20"/>
      <c r="S1127" s="20"/>
      <c r="T1127" s="20"/>
      <c r="U1127" s="20"/>
      <c r="V1127" s="20"/>
      <c r="W1127" s="20"/>
      <c r="X1127" s="20"/>
      <c r="Y1127" s="20"/>
      <c r="Z1127" s="10"/>
      <c r="AA1127" s="20"/>
      <c r="AB1127" s="20"/>
      <c r="AC1127" s="20"/>
      <c r="AD1127" s="20" t="s">
        <v>1489</v>
      </c>
      <c r="AE1127" s="20"/>
      <c r="AF1127" s="20"/>
      <c r="AG1127" s="20"/>
      <c r="AH1127" s="20"/>
      <c r="AI1127" s="20"/>
      <c r="AJ1127" s="20"/>
      <c r="AK1127" s="21"/>
    </row>
    <row r="1128" spans="1:37" ht="16.5" customHeight="1" x14ac:dyDescent="0.2">
      <c r="A1128" s="370">
        <v>10</v>
      </c>
      <c r="B1128" s="54" t="s">
        <v>781</v>
      </c>
      <c r="C1128" s="431">
        <v>38</v>
      </c>
      <c r="D1128" s="431">
        <v>16</v>
      </c>
      <c r="E1128" s="431">
        <v>6</v>
      </c>
      <c r="F1128" s="431">
        <v>16</v>
      </c>
      <c r="G1128" s="431">
        <v>88</v>
      </c>
      <c r="H1128" s="431">
        <v>85</v>
      </c>
      <c r="I1128" s="433">
        <v>38</v>
      </c>
      <c r="J1128" s="435">
        <f t="shared" si="127"/>
        <v>38</v>
      </c>
      <c r="K1128" s="435">
        <f t="shared" si="128"/>
        <v>38</v>
      </c>
      <c r="L1128" s="930"/>
      <c r="M1128" s="931"/>
      <c r="N1128" s="931"/>
      <c r="O1128" s="932"/>
      <c r="Q1128" s="377" t="s">
        <v>768</v>
      </c>
      <c r="R1128" s="20"/>
      <c r="S1128" s="20"/>
      <c r="T1128" s="20"/>
      <c r="U1128" s="20"/>
      <c r="V1128" s="20"/>
      <c r="W1128" s="20"/>
      <c r="X1128" s="20"/>
      <c r="Y1128" s="20"/>
      <c r="Z1128" s="20"/>
      <c r="AA1128" s="10"/>
      <c r="AB1128" s="20"/>
      <c r="AC1128" s="20"/>
      <c r="AD1128" s="20" t="s">
        <v>844</v>
      </c>
      <c r="AE1128" s="20"/>
      <c r="AF1128" s="20"/>
      <c r="AG1128" s="20"/>
      <c r="AH1128" s="20"/>
      <c r="AI1128" s="20"/>
      <c r="AJ1128" s="20"/>
      <c r="AK1128" s="21"/>
    </row>
    <row r="1129" spans="1:37" ht="16.5" customHeight="1" x14ac:dyDescent="0.2">
      <c r="A1129" s="370">
        <v>11</v>
      </c>
      <c r="B1129" s="54" t="s">
        <v>554</v>
      </c>
      <c r="C1129" s="431">
        <v>38</v>
      </c>
      <c r="D1129" s="431">
        <v>15</v>
      </c>
      <c r="E1129" s="431">
        <v>8</v>
      </c>
      <c r="F1129" s="431">
        <v>15</v>
      </c>
      <c r="G1129" s="431">
        <v>66</v>
      </c>
      <c r="H1129" s="431">
        <v>70</v>
      </c>
      <c r="I1129" s="433">
        <v>38</v>
      </c>
      <c r="J1129" s="435">
        <f t="shared" si="127"/>
        <v>38</v>
      </c>
      <c r="K1129" s="435">
        <f t="shared" si="128"/>
        <v>38</v>
      </c>
      <c r="L1129" s="930"/>
      <c r="M1129" s="931"/>
      <c r="N1129" s="931"/>
      <c r="O1129" s="932"/>
      <c r="Q1129" s="377" t="s">
        <v>777</v>
      </c>
      <c r="R1129" s="20"/>
      <c r="S1129" s="20"/>
      <c r="T1129" s="20"/>
      <c r="U1129" s="20"/>
      <c r="V1129" s="20"/>
      <c r="W1129" s="20"/>
      <c r="X1129" s="20"/>
      <c r="Y1129" s="20"/>
      <c r="Z1129" s="20"/>
      <c r="AA1129" s="11"/>
      <c r="AB1129" s="10"/>
      <c r="AC1129" s="20"/>
      <c r="AD1129" s="20" t="s">
        <v>1494</v>
      </c>
      <c r="AE1129" s="20"/>
      <c r="AF1129" s="20"/>
      <c r="AG1129" s="20"/>
      <c r="AH1129" s="20"/>
      <c r="AI1129" s="20"/>
      <c r="AJ1129" s="20"/>
      <c r="AK1129" s="21"/>
    </row>
    <row r="1130" spans="1:37" ht="16.5" customHeight="1" x14ac:dyDescent="0.2">
      <c r="A1130" s="370">
        <v>12</v>
      </c>
      <c r="B1130" s="54" t="s">
        <v>767</v>
      </c>
      <c r="C1130" s="431">
        <v>38</v>
      </c>
      <c r="D1130" s="431">
        <v>15</v>
      </c>
      <c r="E1130" s="431">
        <v>6</v>
      </c>
      <c r="F1130" s="431">
        <v>17</v>
      </c>
      <c r="G1130" s="431">
        <v>82</v>
      </c>
      <c r="H1130" s="431">
        <v>83</v>
      </c>
      <c r="I1130" s="433">
        <v>36</v>
      </c>
      <c r="J1130" s="435">
        <f t="shared" si="127"/>
        <v>38</v>
      </c>
      <c r="K1130" s="435">
        <f t="shared" si="128"/>
        <v>36</v>
      </c>
      <c r="L1130" s="930"/>
      <c r="M1130" s="931"/>
      <c r="N1130" s="931"/>
      <c r="O1130" s="932"/>
      <c r="Q1130" s="377" t="s">
        <v>1684</v>
      </c>
      <c r="R1130" s="20"/>
      <c r="S1130" s="20"/>
      <c r="T1130" s="20"/>
      <c r="U1130" s="20"/>
      <c r="V1130" s="20"/>
      <c r="W1130" s="20"/>
      <c r="X1130" s="20"/>
      <c r="Y1130" s="20"/>
      <c r="Z1130" s="20"/>
      <c r="AA1130" s="20"/>
      <c r="AB1130" s="20"/>
      <c r="AC1130" s="10"/>
      <c r="AD1130" s="20" t="s">
        <v>1795</v>
      </c>
      <c r="AE1130" s="20"/>
      <c r="AF1130" s="20"/>
      <c r="AG1130" s="20"/>
      <c r="AH1130" s="20"/>
      <c r="AI1130" s="20"/>
      <c r="AJ1130" s="20"/>
      <c r="AK1130" s="21"/>
    </row>
    <row r="1131" spans="1:37" ht="16.5" customHeight="1" x14ac:dyDescent="0.2">
      <c r="A1131" s="370">
        <v>13</v>
      </c>
      <c r="B1131" s="54" t="s">
        <v>1733</v>
      </c>
      <c r="C1131" s="431">
        <v>38</v>
      </c>
      <c r="D1131" s="431">
        <v>15</v>
      </c>
      <c r="E1131" s="431">
        <v>6</v>
      </c>
      <c r="F1131" s="431">
        <v>17</v>
      </c>
      <c r="G1131" s="431">
        <v>84</v>
      </c>
      <c r="H1131" s="431">
        <v>88</v>
      </c>
      <c r="I1131" s="433">
        <v>36</v>
      </c>
      <c r="J1131" s="435">
        <f t="shared" si="127"/>
        <v>38</v>
      </c>
      <c r="K1131" s="435">
        <f t="shared" si="128"/>
        <v>36</v>
      </c>
      <c r="L1131" s="930"/>
      <c r="M1131" s="931"/>
      <c r="N1131" s="931"/>
      <c r="O1131" s="932"/>
      <c r="Q1131" s="377" t="s">
        <v>533</v>
      </c>
      <c r="R1131" s="20" t="s">
        <v>1600</v>
      </c>
      <c r="S1131" s="20" t="s">
        <v>32</v>
      </c>
      <c r="T1131" s="20" t="s">
        <v>1599</v>
      </c>
      <c r="U1131" s="20" t="s">
        <v>1207</v>
      </c>
      <c r="V1131" s="20" t="s">
        <v>23</v>
      </c>
      <c r="W1131" s="20" t="s">
        <v>1540</v>
      </c>
      <c r="X1131" s="20" t="s">
        <v>1490</v>
      </c>
      <c r="Y1131" s="20" t="s">
        <v>1645</v>
      </c>
      <c r="Z1131" s="20" t="s">
        <v>1603</v>
      </c>
      <c r="AA1131" s="20" t="s">
        <v>1494</v>
      </c>
      <c r="AB1131" s="20" t="s">
        <v>1487</v>
      </c>
      <c r="AC1131" s="20" t="s">
        <v>1490</v>
      </c>
      <c r="AD1131" s="10"/>
      <c r="AE1131" s="20" t="s">
        <v>1795</v>
      </c>
      <c r="AF1131" s="20" t="s">
        <v>1207</v>
      </c>
      <c r="AG1131" s="20" t="s">
        <v>844</v>
      </c>
      <c r="AH1131" s="20" t="s">
        <v>32</v>
      </c>
      <c r="AI1131" s="20" t="s">
        <v>1487</v>
      </c>
      <c r="AJ1131" s="20" t="s">
        <v>1493</v>
      </c>
      <c r="AK1131" s="21" t="s">
        <v>1881</v>
      </c>
    </row>
    <row r="1132" spans="1:37" ht="16.5" customHeight="1" x14ac:dyDescent="0.2">
      <c r="A1132" s="370">
        <v>14</v>
      </c>
      <c r="B1132" s="54" t="s">
        <v>551</v>
      </c>
      <c r="C1132" s="431">
        <v>38</v>
      </c>
      <c r="D1132" s="431">
        <v>13</v>
      </c>
      <c r="E1132" s="431">
        <v>9</v>
      </c>
      <c r="F1132" s="431">
        <v>16</v>
      </c>
      <c r="G1132" s="431">
        <v>74</v>
      </c>
      <c r="H1132" s="431">
        <v>87</v>
      </c>
      <c r="I1132" s="433">
        <v>35</v>
      </c>
      <c r="J1132" s="435">
        <f t="shared" si="127"/>
        <v>38</v>
      </c>
      <c r="K1132" s="435">
        <f t="shared" si="128"/>
        <v>35</v>
      </c>
      <c r="L1132" s="930"/>
      <c r="M1132" s="931"/>
      <c r="N1132" s="931"/>
      <c r="O1132" s="932"/>
      <c r="Q1132" s="377" t="s">
        <v>769</v>
      </c>
      <c r="R1132" s="20"/>
      <c r="S1132" s="20"/>
      <c r="T1132" s="20"/>
      <c r="U1132" s="20"/>
      <c r="V1132" s="20"/>
      <c r="W1132" s="20"/>
      <c r="X1132" s="20"/>
      <c r="Y1132" s="20"/>
      <c r="Z1132" s="20"/>
      <c r="AA1132" s="20"/>
      <c r="AB1132" s="20"/>
      <c r="AC1132" s="20"/>
      <c r="AD1132" s="20" t="s">
        <v>1597</v>
      </c>
      <c r="AE1132" s="10"/>
      <c r="AF1132" s="20"/>
      <c r="AG1132" s="20"/>
      <c r="AH1132" s="20"/>
      <c r="AI1132" s="20"/>
      <c r="AJ1132" s="20"/>
      <c r="AK1132" s="21"/>
    </row>
    <row r="1133" spans="1:37" ht="16.5" customHeight="1" x14ac:dyDescent="0.2">
      <c r="A1133" s="370">
        <v>15</v>
      </c>
      <c r="B1133" s="54" t="s">
        <v>711</v>
      </c>
      <c r="C1133" s="431">
        <v>38</v>
      </c>
      <c r="D1133" s="431">
        <v>11</v>
      </c>
      <c r="E1133" s="431">
        <v>10</v>
      </c>
      <c r="F1133" s="431">
        <v>17</v>
      </c>
      <c r="G1133" s="431">
        <v>80</v>
      </c>
      <c r="H1133" s="431">
        <v>95</v>
      </c>
      <c r="I1133" s="433">
        <v>32</v>
      </c>
      <c r="J1133" s="435">
        <f t="shared" si="127"/>
        <v>38</v>
      </c>
      <c r="K1133" s="435">
        <f t="shared" si="128"/>
        <v>32</v>
      </c>
      <c r="L1133" s="930"/>
      <c r="M1133" s="931"/>
      <c r="N1133" s="931"/>
      <c r="O1133" s="932"/>
      <c r="Q1133" s="377" t="s">
        <v>1730</v>
      </c>
      <c r="R1133" s="20"/>
      <c r="S1133" s="20"/>
      <c r="T1133" s="20"/>
      <c r="U1133" s="20"/>
      <c r="V1133" s="20"/>
      <c r="W1133" s="20"/>
      <c r="X1133" s="20"/>
      <c r="Y1133" s="20"/>
      <c r="Z1133" s="20"/>
      <c r="AA1133" s="20"/>
      <c r="AB1133" s="20"/>
      <c r="AC1133" s="20"/>
      <c r="AD1133" s="20" t="s">
        <v>1546</v>
      </c>
      <c r="AE1133" s="20"/>
      <c r="AF1133" s="10"/>
      <c r="AG1133" s="20"/>
      <c r="AH1133" s="20"/>
      <c r="AI1133" s="20"/>
      <c r="AJ1133" s="20"/>
      <c r="AK1133" s="21"/>
    </row>
    <row r="1134" spans="1:37" ht="16.5" customHeight="1" x14ac:dyDescent="0.2">
      <c r="A1134" s="370">
        <v>16</v>
      </c>
      <c r="B1134" s="54" t="s">
        <v>708</v>
      </c>
      <c r="C1134" s="431">
        <v>38</v>
      </c>
      <c r="D1134" s="431">
        <v>12</v>
      </c>
      <c r="E1134" s="431">
        <v>8</v>
      </c>
      <c r="F1134" s="431">
        <v>18</v>
      </c>
      <c r="G1134" s="431">
        <v>63</v>
      </c>
      <c r="H1134" s="431">
        <v>75</v>
      </c>
      <c r="I1134" s="433">
        <v>32</v>
      </c>
      <c r="J1134" s="435">
        <f t="shared" si="127"/>
        <v>38</v>
      </c>
      <c r="K1134" s="435">
        <f t="shared" si="128"/>
        <v>32</v>
      </c>
      <c r="L1134" s="930"/>
      <c r="M1134" s="931"/>
      <c r="N1134" s="931"/>
      <c r="O1134" s="932"/>
      <c r="Q1134" s="377" t="s">
        <v>1731</v>
      </c>
      <c r="R1134" s="20"/>
      <c r="S1134" s="20"/>
      <c r="T1134" s="20"/>
      <c r="U1134" s="20"/>
      <c r="V1134" s="20"/>
      <c r="W1134" s="20"/>
      <c r="X1134" s="20"/>
      <c r="Y1134" s="20"/>
      <c r="Z1134" s="20"/>
      <c r="AA1134" s="20"/>
      <c r="AB1134" s="20"/>
      <c r="AC1134" s="20"/>
      <c r="AD1134" s="20" t="s">
        <v>1540</v>
      </c>
      <c r="AE1134" s="20"/>
      <c r="AF1134" s="11"/>
      <c r="AG1134" s="10"/>
      <c r="AH1134" s="20"/>
      <c r="AI1134" s="20"/>
      <c r="AJ1134" s="20"/>
      <c r="AK1134" s="21"/>
    </row>
    <row r="1135" spans="1:37" ht="16.5" customHeight="1" x14ac:dyDescent="0.2">
      <c r="A1135" s="370">
        <v>17</v>
      </c>
      <c r="B1135" s="54" t="s">
        <v>906</v>
      </c>
      <c r="C1135" s="431">
        <v>38</v>
      </c>
      <c r="D1135" s="431">
        <v>12</v>
      </c>
      <c r="E1135" s="431">
        <v>8</v>
      </c>
      <c r="F1135" s="431">
        <v>18</v>
      </c>
      <c r="G1135" s="431">
        <v>74</v>
      </c>
      <c r="H1135" s="431">
        <v>99</v>
      </c>
      <c r="I1135" s="433">
        <v>32</v>
      </c>
      <c r="J1135" s="435">
        <f t="shared" si="127"/>
        <v>38</v>
      </c>
      <c r="K1135" s="435">
        <f t="shared" si="128"/>
        <v>32</v>
      </c>
      <c r="L1135" s="930"/>
      <c r="M1135" s="931"/>
      <c r="N1135" s="931"/>
      <c r="O1135" s="932"/>
      <c r="Q1135" s="377" t="s">
        <v>63</v>
      </c>
      <c r="R1135" s="20"/>
      <c r="S1135" s="20"/>
      <c r="T1135" s="20"/>
      <c r="U1135" s="20"/>
      <c r="V1135" s="20"/>
      <c r="W1135" s="20"/>
      <c r="X1135" s="20"/>
      <c r="Y1135" s="20"/>
      <c r="Z1135" s="20"/>
      <c r="AA1135" s="20"/>
      <c r="AB1135" s="20"/>
      <c r="AC1135" s="20"/>
      <c r="AD1135" s="20" t="s">
        <v>1207</v>
      </c>
      <c r="AE1135" s="20"/>
      <c r="AF1135" s="20"/>
      <c r="AG1135" s="20"/>
      <c r="AH1135" s="10"/>
      <c r="AI1135" s="20"/>
      <c r="AJ1135" s="20"/>
      <c r="AK1135" s="21"/>
    </row>
    <row r="1136" spans="1:37" ht="16.5" customHeight="1" x14ac:dyDescent="0.2">
      <c r="A1136" s="370">
        <v>18</v>
      </c>
      <c r="B1136" s="54" t="s">
        <v>529</v>
      </c>
      <c r="C1136" s="431">
        <v>38</v>
      </c>
      <c r="D1136" s="431">
        <v>10</v>
      </c>
      <c r="E1136" s="431">
        <v>5</v>
      </c>
      <c r="F1136" s="431">
        <v>23</v>
      </c>
      <c r="G1136" s="431">
        <v>82</v>
      </c>
      <c r="H1136" s="431">
        <v>136</v>
      </c>
      <c r="I1136" s="433">
        <v>25</v>
      </c>
      <c r="J1136" s="435">
        <f t="shared" si="127"/>
        <v>38</v>
      </c>
      <c r="K1136" s="435">
        <f t="shared" si="128"/>
        <v>25</v>
      </c>
      <c r="L1136" s="930"/>
      <c r="M1136" s="931"/>
      <c r="N1136" s="931"/>
      <c r="O1136" s="932"/>
      <c r="Q1136" s="377" t="s">
        <v>1313</v>
      </c>
      <c r="R1136" s="20"/>
      <c r="S1136" s="20"/>
      <c r="T1136" s="20"/>
      <c r="U1136" s="20"/>
      <c r="V1136" s="20"/>
      <c r="W1136" s="20"/>
      <c r="X1136" s="20"/>
      <c r="Y1136" s="20"/>
      <c r="Z1136" s="20"/>
      <c r="AA1136" s="20"/>
      <c r="AB1136" s="20"/>
      <c r="AC1136" s="20"/>
      <c r="AD1136" s="20" t="s">
        <v>1487</v>
      </c>
      <c r="AE1136" s="20"/>
      <c r="AF1136" s="20"/>
      <c r="AG1136" s="20"/>
      <c r="AH1136" s="20"/>
      <c r="AI1136" s="10"/>
      <c r="AJ1136" s="20"/>
      <c r="AK1136" s="21"/>
    </row>
    <row r="1137" spans="1:37" ht="16.5" customHeight="1" x14ac:dyDescent="0.2">
      <c r="A1137" s="370">
        <v>19</v>
      </c>
      <c r="B1137" s="54" t="s">
        <v>1431</v>
      </c>
      <c r="C1137" s="431">
        <v>38</v>
      </c>
      <c r="D1137" s="431">
        <v>8</v>
      </c>
      <c r="E1137" s="431">
        <v>3</v>
      </c>
      <c r="F1137" s="431">
        <v>27</v>
      </c>
      <c r="G1137" s="431">
        <v>84</v>
      </c>
      <c r="H1137" s="431">
        <v>125</v>
      </c>
      <c r="I1137" s="433">
        <v>19</v>
      </c>
      <c r="J1137" s="435">
        <f t="shared" si="127"/>
        <v>38</v>
      </c>
      <c r="K1137" s="435">
        <f t="shared" si="128"/>
        <v>19</v>
      </c>
      <c r="L1137" s="930"/>
      <c r="M1137" s="931"/>
      <c r="N1137" s="931"/>
      <c r="O1137" s="932"/>
      <c r="Q1137" s="377" t="s">
        <v>120</v>
      </c>
      <c r="R1137" s="20"/>
      <c r="S1137" s="20"/>
      <c r="T1137" s="20"/>
      <c r="U1137" s="20"/>
      <c r="V1137" s="20"/>
      <c r="W1137" s="20"/>
      <c r="X1137" s="20"/>
      <c r="Y1137" s="20"/>
      <c r="Z1137" s="20"/>
      <c r="AA1137" s="20"/>
      <c r="AB1137" s="20"/>
      <c r="AC1137" s="20"/>
      <c r="AD1137" s="20" t="s">
        <v>1210</v>
      </c>
      <c r="AE1137" s="20"/>
      <c r="AF1137" s="20"/>
      <c r="AG1137" s="20"/>
      <c r="AH1137" s="20"/>
      <c r="AI1137" s="11"/>
      <c r="AJ1137" s="10"/>
      <c r="AK1137" s="21"/>
    </row>
    <row r="1138" spans="1:37" ht="16.5" customHeight="1" thickBot="1" x14ac:dyDescent="0.25">
      <c r="A1138" s="372">
        <v>20</v>
      </c>
      <c r="B1138" s="55" t="s">
        <v>79</v>
      </c>
      <c r="C1138" s="432">
        <v>38</v>
      </c>
      <c r="D1138" s="432">
        <v>2</v>
      </c>
      <c r="E1138" s="432">
        <v>9</v>
      </c>
      <c r="F1138" s="432">
        <v>27</v>
      </c>
      <c r="G1138" s="432">
        <v>51</v>
      </c>
      <c r="H1138" s="432">
        <v>135</v>
      </c>
      <c r="I1138" s="434">
        <v>13</v>
      </c>
      <c r="J1138" s="435">
        <f t="shared" si="127"/>
        <v>38</v>
      </c>
      <c r="K1138" s="435">
        <f t="shared" si="128"/>
        <v>13</v>
      </c>
      <c r="L1138" s="933"/>
      <c r="M1138" s="934"/>
      <c r="N1138" s="934"/>
      <c r="O1138" s="935"/>
      <c r="Q1138" s="378" t="s">
        <v>547</v>
      </c>
      <c r="R1138" s="23"/>
      <c r="S1138" s="23"/>
      <c r="T1138" s="23"/>
      <c r="U1138" s="23"/>
      <c r="V1138" s="23"/>
      <c r="W1138" s="23"/>
      <c r="X1138" s="23"/>
      <c r="Y1138" s="23"/>
      <c r="Z1138" s="23"/>
      <c r="AA1138" s="23"/>
      <c r="AB1138" s="23"/>
      <c r="AC1138" s="23"/>
      <c r="AD1138" s="23"/>
      <c r="AE1138" s="23"/>
      <c r="AF1138" s="23"/>
      <c r="AG1138" s="23"/>
      <c r="AH1138" s="23"/>
      <c r="AI1138" s="23"/>
      <c r="AJ1138" s="23"/>
      <c r="AK1138" s="15"/>
    </row>
    <row r="1139" spans="1:37" ht="16.5" customHeight="1" x14ac:dyDescent="0.2">
      <c r="C1139" s="435">
        <f t="shared" ref="C1139:I1139" si="129">SUM(C1119:C1138)</f>
        <v>760</v>
      </c>
      <c r="D1139" s="435">
        <f t="shared" si="129"/>
        <v>315</v>
      </c>
      <c r="E1139" s="435">
        <f t="shared" si="129"/>
        <v>130</v>
      </c>
      <c r="F1139" s="435">
        <f t="shared" si="129"/>
        <v>315</v>
      </c>
      <c r="G1139" s="435">
        <f t="shared" si="129"/>
        <v>1680</v>
      </c>
      <c r="H1139" s="435">
        <f t="shared" si="129"/>
        <v>1680</v>
      </c>
      <c r="I1139" s="435">
        <f t="shared" si="129"/>
        <v>760</v>
      </c>
      <c r="J1139" s="435">
        <f t="shared" si="127"/>
        <v>760</v>
      </c>
      <c r="K1139" s="435">
        <f t="shared" si="128"/>
        <v>760</v>
      </c>
    </row>
    <row r="1140" spans="1:37" ht="16.5" customHeight="1" thickBot="1" x14ac:dyDescent="0.25"/>
    <row r="1141" spans="1:37" ht="16.5" customHeight="1" thickBot="1" x14ac:dyDescent="0.25">
      <c r="A1141" s="1207" t="s">
        <v>658</v>
      </c>
      <c r="B1141" s="1208"/>
      <c r="C1141" s="1208"/>
      <c r="D1141" s="1208"/>
      <c r="E1141" s="1208"/>
      <c r="F1141" s="1209"/>
      <c r="G1141" s="1204" t="s">
        <v>1863</v>
      </c>
      <c r="H1141" s="1205"/>
      <c r="I1141" s="1206"/>
      <c r="L1141" s="986" t="s">
        <v>588</v>
      </c>
      <c r="M1141" s="987"/>
      <c r="N1141" s="987"/>
      <c r="O1141" s="988"/>
    </row>
    <row r="1142" spans="1:37" ht="16.5" customHeight="1" thickBot="1" x14ac:dyDescent="0.25">
      <c r="A1142" s="449" t="s">
        <v>496</v>
      </c>
      <c r="B1142" s="450" t="s">
        <v>497</v>
      </c>
      <c r="C1142" s="451" t="s">
        <v>498</v>
      </c>
      <c r="D1142" s="451" t="s">
        <v>499</v>
      </c>
      <c r="E1142" s="451" t="s">
        <v>500</v>
      </c>
      <c r="F1142" s="451" t="s">
        <v>501</v>
      </c>
      <c r="G1142" s="452" t="s">
        <v>502</v>
      </c>
      <c r="H1142" s="452" t="s">
        <v>503</v>
      </c>
      <c r="I1142" s="453" t="s">
        <v>504</v>
      </c>
      <c r="L1142" s="989"/>
      <c r="M1142" s="990"/>
      <c r="N1142" s="990"/>
      <c r="O1142" s="991"/>
      <c r="Q1142" s="24" t="s">
        <v>1865</v>
      </c>
      <c r="R1142" s="396" t="s">
        <v>1590</v>
      </c>
      <c r="S1142" s="396" t="s">
        <v>506</v>
      </c>
      <c r="T1142" s="396" t="s">
        <v>716</v>
      </c>
      <c r="U1142" s="396" t="s">
        <v>1404</v>
      </c>
      <c r="V1142" s="396" t="s">
        <v>901</v>
      </c>
      <c r="W1142" s="396" t="s">
        <v>564</v>
      </c>
      <c r="X1142" s="396" t="s">
        <v>1772</v>
      </c>
      <c r="Y1142" s="396" t="s">
        <v>322</v>
      </c>
      <c r="Z1142" s="396" t="s">
        <v>584</v>
      </c>
      <c r="AA1142" s="396" t="s">
        <v>517</v>
      </c>
      <c r="AB1142" s="396" t="s">
        <v>591</v>
      </c>
      <c r="AC1142" s="396" t="s">
        <v>863</v>
      </c>
      <c r="AD1142" s="396" t="s">
        <v>1853</v>
      </c>
      <c r="AE1142" s="396" t="s">
        <v>1688</v>
      </c>
      <c r="AF1142" s="396" t="s">
        <v>177</v>
      </c>
      <c r="AG1142" s="397" t="s">
        <v>499</v>
      </c>
    </row>
    <row r="1143" spans="1:37" ht="16.5" customHeight="1" x14ac:dyDescent="0.2">
      <c r="A1143" s="475">
        <v>1</v>
      </c>
      <c r="B1143" s="126" t="s">
        <v>1855</v>
      </c>
      <c r="C1143" s="430">
        <v>30</v>
      </c>
      <c r="D1143" s="430">
        <v>24</v>
      </c>
      <c r="E1143" s="430">
        <v>1</v>
      </c>
      <c r="F1143" s="430">
        <v>5</v>
      </c>
      <c r="G1143" s="430">
        <v>123</v>
      </c>
      <c r="H1143" s="430">
        <v>50</v>
      </c>
      <c r="I1143" s="128">
        <v>49</v>
      </c>
      <c r="J1143" s="435">
        <f t="shared" si="127"/>
        <v>30</v>
      </c>
      <c r="K1143" s="435">
        <f t="shared" si="128"/>
        <v>49</v>
      </c>
      <c r="L1143" s="927" t="s">
        <v>248</v>
      </c>
      <c r="M1143" s="928"/>
      <c r="N1143" s="928"/>
      <c r="O1143" s="929"/>
      <c r="Q1143" s="339" t="s">
        <v>1590</v>
      </c>
      <c r="R1143" s="10"/>
      <c r="S1143" s="20"/>
      <c r="T1143" s="20"/>
      <c r="U1143" s="20"/>
      <c r="V1143" s="20"/>
      <c r="W1143" s="20"/>
      <c r="X1143" s="20"/>
      <c r="Y1143" s="20"/>
      <c r="Z1143" s="20"/>
      <c r="AA1143" s="20"/>
      <c r="AB1143" s="20"/>
      <c r="AC1143" s="20"/>
      <c r="AD1143" s="20"/>
      <c r="AE1143" s="20"/>
      <c r="AF1143" s="20"/>
      <c r="AG1143" s="21"/>
    </row>
    <row r="1144" spans="1:37" ht="16.5" customHeight="1" x14ac:dyDescent="0.2">
      <c r="A1144" s="246">
        <v>2</v>
      </c>
      <c r="B1144" s="129" t="s">
        <v>1405</v>
      </c>
      <c r="C1144" s="431">
        <v>30</v>
      </c>
      <c r="D1144" s="431">
        <v>17</v>
      </c>
      <c r="E1144" s="431">
        <v>6</v>
      </c>
      <c r="F1144" s="431">
        <v>7</v>
      </c>
      <c r="G1144" s="431">
        <v>74</v>
      </c>
      <c r="H1144" s="431">
        <v>46</v>
      </c>
      <c r="I1144" s="433">
        <v>40</v>
      </c>
      <c r="J1144" s="435">
        <f t="shared" si="127"/>
        <v>30</v>
      </c>
      <c r="K1144" s="435">
        <f t="shared" si="128"/>
        <v>40</v>
      </c>
      <c r="L1144" s="930"/>
      <c r="M1144" s="931"/>
      <c r="N1144" s="931"/>
      <c r="O1144" s="932"/>
      <c r="Q1144" s="339" t="s">
        <v>506</v>
      </c>
      <c r="R1144" s="20"/>
      <c r="S1144" s="10"/>
      <c r="T1144" s="20"/>
      <c r="U1144" s="20"/>
      <c r="V1144" s="20"/>
      <c r="W1144" s="20"/>
      <c r="X1144" s="20"/>
      <c r="Y1144" s="20"/>
      <c r="Z1144" s="20"/>
      <c r="AA1144" s="20"/>
      <c r="AB1144" s="20"/>
      <c r="AC1144" s="20"/>
      <c r="AD1144" s="20"/>
      <c r="AE1144" s="20"/>
      <c r="AF1144" s="20"/>
      <c r="AG1144" s="21"/>
    </row>
    <row r="1145" spans="1:37" ht="16.5" customHeight="1" x14ac:dyDescent="0.2">
      <c r="A1145" s="246">
        <v>3</v>
      </c>
      <c r="B1145" s="129" t="s">
        <v>36</v>
      </c>
      <c r="C1145" s="431">
        <v>30</v>
      </c>
      <c r="D1145" s="431">
        <v>16</v>
      </c>
      <c r="E1145" s="431">
        <v>5</v>
      </c>
      <c r="F1145" s="431">
        <v>9</v>
      </c>
      <c r="G1145" s="431">
        <v>78</v>
      </c>
      <c r="H1145" s="431">
        <v>68</v>
      </c>
      <c r="I1145" s="433">
        <v>37</v>
      </c>
      <c r="J1145" s="435">
        <f t="shared" si="127"/>
        <v>30</v>
      </c>
      <c r="K1145" s="435">
        <f t="shared" si="128"/>
        <v>37</v>
      </c>
      <c r="L1145" s="930"/>
      <c r="M1145" s="931"/>
      <c r="N1145" s="931"/>
      <c r="O1145" s="932"/>
      <c r="Q1145" s="339" t="s">
        <v>716</v>
      </c>
      <c r="R1145" s="20"/>
      <c r="S1145" s="11"/>
      <c r="T1145" s="10"/>
      <c r="U1145" s="20"/>
      <c r="V1145" s="20"/>
      <c r="W1145" s="20"/>
      <c r="X1145" s="20"/>
      <c r="Y1145" s="20"/>
      <c r="Z1145" s="20"/>
      <c r="AA1145" s="20"/>
      <c r="AB1145" s="20"/>
      <c r="AC1145" s="20"/>
      <c r="AD1145" s="20"/>
      <c r="AE1145" s="20"/>
      <c r="AF1145" s="20"/>
      <c r="AG1145" s="21"/>
    </row>
    <row r="1146" spans="1:37" ht="16.5" customHeight="1" x14ac:dyDescent="0.2">
      <c r="A1146" s="246">
        <v>4</v>
      </c>
      <c r="B1146" s="129" t="s">
        <v>215</v>
      </c>
      <c r="C1146" s="431">
        <v>30</v>
      </c>
      <c r="D1146" s="431">
        <v>15</v>
      </c>
      <c r="E1146" s="431">
        <v>3</v>
      </c>
      <c r="F1146" s="431">
        <v>12</v>
      </c>
      <c r="G1146" s="431">
        <v>76</v>
      </c>
      <c r="H1146" s="431">
        <v>50</v>
      </c>
      <c r="I1146" s="433">
        <v>33</v>
      </c>
      <c r="J1146" s="435">
        <f t="shared" si="127"/>
        <v>30</v>
      </c>
      <c r="K1146" s="435">
        <f t="shared" si="128"/>
        <v>33</v>
      </c>
      <c r="L1146" s="930"/>
      <c r="M1146" s="931"/>
      <c r="N1146" s="931"/>
      <c r="O1146" s="932"/>
      <c r="Q1146" s="339" t="s">
        <v>1404</v>
      </c>
      <c r="R1146" s="20"/>
      <c r="S1146" s="20"/>
      <c r="T1146" s="20"/>
      <c r="U1146" s="10"/>
      <c r="V1146" s="20"/>
      <c r="W1146" s="20"/>
      <c r="X1146" s="20"/>
      <c r="Y1146" s="20"/>
      <c r="Z1146" s="20"/>
      <c r="AA1146" s="20"/>
      <c r="AB1146" s="20"/>
      <c r="AC1146" s="20"/>
      <c r="AD1146" s="20"/>
      <c r="AE1146" s="20"/>
      <c r="AF1146" s="20"/>
      <c r="AG1146" s="21"/>
    </row>
    <row r="1147" spans="1:37" ht="16.5" customHeight="1" x14ac:dyDescent="0.2">
      <c r="A1147" s="246">
        <v>5</v>
      </c>
      <c r="B1147" s="129" t="s">
        <v>586</v>
      </c>
      <c r="C1147" s="431">
        <v>30</v>
      </c>
      <c r="D1147" s="431">
        <v>14</v>
      </c>
      <c r="E1147" s="431">
        <v>5</v>
      </c>
      <c r="F1147" s="431">
        <v>11</v>
      </c>
      <c r="G1147" s="431">
        <v>65</v>
      </c>
      <c r="H1147" s="431">
        <v>53</v>
      </c>
      <c r="I1147" s="433">
        <v>33</v>
      </c>
      <c r="J1147" s="435">
        <f t="shared" si="127"/>
        <v>30</v>
      </c>
      <c r="K1147" s="435">
        <f t="shared" si="128"/>
        <v>33</v>
      </c>
      <c r="L1147" s="930"/>
      <c r="M1147" s="931"/>
      <c r="N1147" s="931"/>
      <c r="O1147" s="932"/>
      <c r="Q1147" s="339" t="s">
        <v>901</v>
      </c>
      <c r="R1147" s="20"/>
      <c r="S1147" s="20"/>
      <c r="T1147" s="20"/>
      <c r="U1147" s="20"/>
      <c r="V1147" s="10"/>
      <c r="W1147" s="20"/>
      <c r="X1147" s="20"/>
      <c r="Y1147" s="20"/>
      <c r="Z1147" s="20"/>
      <c r="AA1147" s="20"/>
      <c r="AB1147" s="20"/>
      <c r="AC1147" s="20"/>
      <c r="AD1147" s="20"/>
      <c r="AE1147" s="20" t="s">
        <v>532</v>
      </c>
      <c r="AF1147" s="20"/>
      <c r="AG1147" s="21"/>
    </row>
    <row r="1148" spans="1:37" ht="16.5" customHeight="1" x14ac:dyDescent="0.2">
      <c r="A1148" s="246">
        <v>6</v>
      </c>
      <c r="B1148" s="129" t="s">
        <v>534</v>
      </c>
      <c r="C1148" s="431">
        <v>30</v>
      </c>
      <c r="D1148" s="431">
        <v>14</v>
      </c>
      <c r="E1148" s="431">
        <v>4</v>
      </c>
      <c r="F1148" s="431">
        <v>12</v>
      </c>
      <c r="G1148" s="431">
        <v>65</v>
      </c>
      <c r="H1148" s="431">
        <v>52</v>
      </c>
      <c r="I1148" s="433">
        <v>32</v>
      </c>
      <c r="J1148" s="435">
        <f t="shared" si="127"/>
        <v>30</v>
      </c>
      <c r="K1148" s="435">
        <f t="shared" si="128"/>
        <v>32</v>
      </c>
      <c r="L1148" s="930"/>
      <c r="M1148" s="931"/>
      <c r="N1148" s="931"/>
      <c r="O1148" s="932"/>
      <c r="Q1148" s="339" t="s">
        <v>564</v>
      </c>
      <c r="R1148" s="20"/>
      <c r="S1148" s="20"/>
      <c r="T1148" s="20"/>
      <c r="U1148" s="20"/>
      <c r="V1148" s="11"/>
      <c r="W1148" s="10"/>
      <c r="X1148" s="20"/>
      <c r="Y1148" s="20"/>
      <c r="Z1148" s="20"/>
      <c r="AA1148" s="20"/>
      <c r="AB1148" s="20"/>
      <c r="AC1148" s="20"/>
      <c r="AD1148" s="20"/>
      <c r="AE1148" s="20"/>
      <c r="AF1148" s="20"/>
      <c r="AG1148" s="21"/>
    </row>
    <row r="1149" spans="1:37" ht="16.5" customHeight="1" x14ac:dyDescent="0.2">
      <c r="A1149" s="246">
        <v>7</v>
      </c>
      <c r="B1149" s="129" t="s">
        <v>128</v>
      </c>
      <c r="C1149" s="431">
        <v>30</v>
      </c>
      <c r="D1149" s="431">
        <v>14</v>
      </c>
      <c r="E1149" s="431">
        <v>2</v>
      </c>
      <c r="F1149" s="431">
        <v>14</v>
      </c>
      <c r="G1149" s="431">
        <v>55</v>
      </c>
      <c r="H1149" s="431">
        <v>108</v>
      </c>
      <c r="I1149" s="433">
        <v>30</v>
      </c>
      <c r="J1149" s="435">
        <f t="shared" si="127"/>
        <v>30</v>
      </c>
      <c r="K1149" s="435">
        <f t="shared" si="128"/>
        <v>30</v>
      </c>
      <c r="L1149" s="930"/>
      <c r="M1149" s="931"/>
      <c r="N1149" s="931"/>
      <c r="O1149" s="932"/>
      <c r="Q1149" s="339" t="s">
        <v>1772</v>
      </c>
      <c r="R1149" s="20"/>
      <c r="S1149" s="20"/>
      <c r="T1149" s="20"/>
      <c r="U1149" s="20"/>
      <c r="V1149" s="20"/>
      <c r="W1149" s="20"/>
      <c r="X1149" s="10"/>
      <c r="Y1149" s="20"/>
      <c r="Z1149" s="20"/>
      <c r="AA1149" s="20"/>
      <c r="AB1149" s="20"/>
      <c r="AC1149" s="20"/>
      <c r="AD1149" s="20"/>
      <c r="AE1149" s="20"/>
      <c r="AF1149" s="20"/>
      <c r="AG1149" s="21"/>
    </row>
    <row r="1150" spans="1:37" ht="16.5" customHeight="1" x14ac:dyDescent="0.2">
      <c r="A1150" s="246">
        <v>8</v>
      </c>
      <c r="B1150" s="129" t="s">
        <v>854</v>
      </c>
      <c r="C1150" s="431">
        <v>30</v>
      </c>
      <c r="D1150" s="431">
        <v>12</v>
      </c>
      <c r="E1150" s="431">
        <v>6</v>
      </c>
      <c r="F1150" s="431">
        <v>12</v>
      </c>
      <c r="G1150" s="431">
        <v>70</v>
      </c>
      <c r="H1150" s="431">
        <v>64</v>
      </c>
      <c r="I1150" s="433">
        <v>30</v>
      </c>
      <c r="J1150" s="435">
        <f t="shared" si="127"/>
        <v>30</v>
      </c>
      <c r="K1150" s="435">
        <f t="shared" si="128"/>
        <v>30</v>
      </c>
      <c r="L1150" s="930"/>
      <c r="M1150" s="931"/>
      <c r="N1150" s="931"/>
      <c r="O1150" s="932"/>
      <c r="Q1150" s="339" t="s">
        <v>322</v>
      </c>
      <c r="R1150" s="20"/>
      <c r="S1150" s="20"/>
      <c r="T1150" s="20"/>
      <c r="U1150" s="20"/>
      <c r="V1150" s="20"/>
      <c r="W1150" s="20"/>
      <c r="X1150" s="11"/>
      <c r="Y1150" s="10"/>
      <c r="Z1150" s="20"/>
      <c r="AA1150" s="20"/>
      <c r="AB1150" s="20"/>
      <c r="AC1150" s="20"/>
      <c r="AD1150" s="20"/>
      <c r="AE1150" s="20"/>
      <c r="AF1150" s="20"/>
      <c r="AG1150" s="21"/>
    </row>
    <row r="1151" spans="1:37" ht="16.5" customHeight="1" x14ac:dyDescent="0.2">
      <c r="A1151" s="246">
        <v>9</v>
      </c>
      <c r="B1151" s="129" t="s">
        <v>1844</v>
      </c>
      <c r="C1151" s="431">
        <v>30</v>
      </c>
      <c r="D1151" s="431">
        <v>13</v>
      </c>
      <c r="E1151" s="431">
        <v>3</v>
      </c>
      <c r="F1151" s="431">
        <v>14</v>
      </c>
      <c r="G1151" s="431">
        <v>63</v>
      </c>
      <c r="H1151" s="431">
        <v>64</v>
      </c>
      <c r="I1151" s="433">
        <v>29</v>
      </c>
      <c r="J1151" s="435">
        <f t="shared" si="127"/>
        <v>30</v>
      </c>
      <c r="K1151" s="435">
        <f t="shared" si="128"/>
        <v>29</v>
      </c>
      <c r="L1151" s="930"/>
      <c r="M1151" s="931"/>
      <c r="N1151" s="931"/>
      <c r="O1151" s="932"/>
      <c r="Q1151" s="339" t="s">
        <v>584</v>
      </c>
      <c r="R1151" s="20"/>
      <c r="S1151" s="20"/>
      <c r="T1151" s="20"/>
      <c r="U1151" s="20"/>
      <c r="V1151" s="20"/>
      <c r="W1151" s="20"/>
      <c r="X1151" s="20"/>
      <c r="Y1151" s="20"/>
      <c r="Z1151" s="10"/>
      <c r="AA1151" s="20"/>
      <c r="AB1151" s="20"/>
      <c r="AC1151" s="20"/>
      <c r="AD1151" s="20"/>
      <c r="AE1151" s="20"/>
      <c r="AF1151" s="20"/>
      <c r="AG1151" s="21"/>
    </row>
    <row r="1152" spans="1:37" ht="16.5" customHeight="1" x14ac:dyDescent="0.2">
      <c r="A1152" s="246">
        <v>10</v>
      </c>
      <c r="B1152" s="129" t="s">
        <v>91</v>
      </c>
      <c r="C1152" s="431">
        <v>30</v>
      </c>
      <c r="D1152" s="431">
        <v>12</v>
      </c>
      <c r="E1152" s="431">
        <v>3</v>
      </c>
      <c r="F1152" s="431">
        <v>15</v>
      </c>
      <c r="G1152" s="431">
        <v>68</v>
      </c>
      <c r="H1152" s="431">
        <v>76</v>
      </c>
      <c r="I1152" s="433">
        <v>27</v>
      </c>
      <c r="J1152" s="435">
        <f t="shared" si="127"/>
        <v>30</v>
      </c>
      <c r="K1152" s="435">
        <f t="shared" si="128"/>
        <v>27</v>
      </c>
      <c r="L1152" s="930"/>
      <c r="M1152" s="931"/>
      <c r="N1152" s="931"/>
      <c r="O1152" s="932"/>
      <c r="Q1152" s="339" t="s">
        <v>517</v>
      </c>
      <c r="R1152" s="20"/>
      <c r="S1152" s="20"/>
      <c r="T1152" s="20"/>
      <c r="U1152" s="20"/>
      <c r="V1152" s="20"/>
      <c r="W1152" s="20"/>
      <c r="X1152" s="20"/>
      <c r="Y1152" s="20"/>
      <c r="Z1152" s="20"/>
      <c r="AA1152" s="10"/>
      <c r="AB1152" s="20"/>
      <c r="AC1152" s="20"/>
      <c r="AD1152" s="20"/>
      <c r="AE1152" s="20"/>
      <c r="AF1152" s="20"/>
      <c r="AG1152" s="21"/>
    </row>
    <row r="1153" spans="1:33" ht="16.5" customHeight="1" x14ac:dyDescent="0.2">
      <c r="A1153" s="246">
        <v>11</v>
      </c>
      <c r="B1153" s="129" t="s">
        <v>89</v>
      </c>
      <c r="C1153" s="431">
        <v>30</v>
      </c>
      <c r="D1153" s="431">
        <v>11</v>
      </c>
      <c r="E1153" s="431">
        <v>3</v>
      </c>
      <c r="F1153" s="431">
        <v>16</v>
      </c>
      <c r="G1153" s="431">
        <v>70</v>
      </c>
      <c r="H1153" s="431">
        <v>74</v>
      </c>
      <c r="I1153" s="433">
        <v>25</v>
      </c>
      <c r="J1153" s="435">
        <f t="shared" si="127"/>
        <v>30</v>
      </c>
      <c r="K1153" s="435">
        <f t="shared" si="128"/>
        <v>25</v>
      </c>
      <c r="L1153" s="930"/>
      <c r="M1153" s="931"/>
      <c r="N1153" s="931"/>
      <c r="O1153" s="932"/>
      <c r="Q1153" s="339" t="s">
        <v>591</v>
      </c>
      <c r="R1153" s="20"/>
      <c r="S1153" s="20"/>
      <c r="T1153" s="20"/>
      <c r="U1153" s="20"/>
      <c r="V1153" s="20"/>
      <c r="W1153" s="20"/>
      <c r="X1153" s="20"/>
      <c r="Y1153" s="20"/>
      <c r="Z1153" s="20"/>
      <c r="AA1153" s="11"/>
      <c r="AB1153" s="10"/>
      <c r="AC1153" s="20"/>
      <c r="AD1153" s="20"/>
      <c r="AE1153" s="20"/>
      <c r="AF1153" s="20"/>
      <c r="AG1153" s="21"/>
    </row>
    <row r="1154" spans="1:33" ht="16.5" customHeight="1" x14ac:dyDescent="0.2">
      <c r="A1154" s="246">
        <v>12</v>
      </c>
      <c r="B1154" s="129" t="s">
        <v>178</v>
      </c>
      <c r="C1154" s="431">
        <v>30</v>
      </c>
      <c r="D1154" s="431">
        <v>12</v>
      </c>
      <c r="E1154" s="431">
        <v>1</v>
      </c>
      <c r="F1154" s="431">
        <v>17</v>
      </c>
      <c r="G1154" s="431">
        <v>61</v>
      </c>
      <c r="H1154" s="431">
        <v>64</v>
      </c>
      <c r="I1154" s="433">
        <v>25</v>
      </c>
      <c r="J1154" s="435">
        <f t="shared" si="127"/>
        <v>30</v>
      </c>
      <c r="K1154" s="435">
        <f t="shared" si="128"/>
        <v>25</v>
      </c>
      <c r="L1154" s="930"/>
      <c r="M1154" s="931"/>
      <c r="N1154" s="931"/>
      <c r="O1154" s="932"/>
      <c r="Q1154" s="339" t="s">
        <v>863</v>
      </c>
      <c r="R1154" s="20"/>
      <c r="S1154" s="20"/>
      <c r="T1154" s="20"/>
      <c r="U1154" s="20"/>
      <c r="V1154" s="20"/>
      <c r="W1154" s="20"/>
      <c r="X1154" s="20"/>
      <c r="Y1154" s="20"/>
      <c r="Z1154" s="20"/>
      <c r="AA1154" s="20"/>
      <c r="AB1154" s="11"/>
      <c r="AC1154" s="10"/>
      <c r="AD1154" s="20"/>
      <c r="AE1154" s="20"/>
      <c r="AF1154" s="20"/>
      <c r="AG1154" s="21"/>
    </row>
    <row r="1155" spans="1:33" ht="16.5" customHeight="1" x14ac:dyDescent="0.2">
      <c r="A1155" s="246">
        <v>13</v>
      </c>
      <c r="B1155" s="129" t="s">
        <v>92</v>
      </c>
      <c r="C1155" s="431">
        <v>30</v>
      </c>
      <c r="D1155" s="431">
        <v>10</v>
      </c>
      <c r="E1155" s="431">
        <v>4</v>
      </c>
      <c r="F1155" s="431">
        <v>16</v>
      </c>
      <c r="G1155" s="431">
        <v>44</v>
      </c>
      <c r="H1155" s="431">
        <v>77</v>
      </c>
      <c r="I1155" s="433">
        <v>24</v>
      </c>
      <c r="J1155" s="435">
        <f t="shared" si="127"/>
        <v>30</v>
      </c>
      <c r="K1155" s="435">
        <f t="shared" si="128"/>
        <v>24</v>
      </c>
      <c r="L1155" s="930"/>
      <c r="M1155" s="931"/>
      <c r="N1155" s="931"/>
      <c r="O1155" s="932"/>
      <c r="Q1155" s="339" t="s">
        <v>1853</v>
      </c>
      <c r="R1155" s="20"/>
      <c r="S1155" s="20"/>
      <c r="T1155" s="20"/>
      <c r="U1155" s="20"/>
      <c r="V1155" s="20"/>
      <c r="W1155" s="20"/>
      <c r="X1155" s="20"/>
      <c r="Y1155" s="20"/>
      <c r="Z1155" s="20"/>
      <c r="AA1155" s="20"/>
      <c r="AB1155" s="20"/>
      <c r="AC1155" s="20"/>
      <c r="AD1155" s="10"/>
      <c r="AE1155" s="20"/>
      <c r="AF1155" s="20"/>
      <c r="AG1155" s="21"/>
    </row>
    <row r="1156" spans="1:33" ht="16.5" customHeight="1" x14ac:dyDescent="0.2">
      <c r="A1156" s="246">
        <v>14</v>
      </c>
      <c r="B1156" s="129" t="s">
        <v>674</v>
      </c>
      <c r="C1156" s="431">
        <v>30</v>
      </c>
      <c r="D1156" s="431">
        <v>10</v>
      </c>
      <c r="E1156" s="431">
        <v>3</v>
      </c>
      <c r="F1156" s="431">
        <v>17</v>
      </c>
      <c r="G1156" s="431">
        <v>65</v>
      </c>
      <c r="H1156" s="431">
        <v>71</v>
      </c>
      <c r="I1156" s="433">
        <v>23</v>
      </c>
      <c r="J1156" s="435">
        <f t="shared" si="127"/>
        <v>30</v>
      </c>
      <c r="K1156" s="435">
        <f t="shared" si="128"/>
        <v>23</v>
      </c>
      <c r="L1156" s="930"/>
      <c r="M1156" s="931"/>
      <c r="N1156" s="931"/>
      <c r="O1156" s="932"/>
      <c r="Q1156" s="339" t="s">
        <v>1688</v>
      </c>
      <c r="R1156" s="20"/>
      <c r="S1156" s="20"/>
      <c r="T1156" s="20"/>
      <c r="U1156" s="20"/>
      <c r="V1156" s="20"/>
      <c r="W1156" s="20"/>
      <c r="X1156" s="20"/>
      <c r="Y1156" s="20"/>
      <c r="Z1156" s="20"/>
      <c r="AA1156" s="20"/>
      <c r="AB1156" s="20"/>
      <c r="AC1156" s="20"/>
      <c r="AD1156" s="20"/>
      <c r="AE1156" s="10"/>
      <c r="AF1156" s="20"/>
      <c r="AG1156" s="21"/>
    </row>
    <row r="1157" spans="1:33" ht="16.5" customHeight="1" x14ac:dyDescent="0.2">
      <c r="A1157" s="246">
        <v>15</v>
      </c>
      <c r="B1157" s="129" t="s">
        <v>90</v>
      </c>
      <c r="C1157" s="431">
        <v>30</v>
      </c>
      <c r="D1157" s="431">
        <v>10</v>
      </c>
      <c r="E1157" s="431">
        <v>2</v>
      </c>
      <c r="F1157" s="431">
        <v>18</v>
      </c>
      <c r="G1157" s="431">
        <v>47</v>
      </c>
      <c r="H1157" s="431">
        <v>72</v>
      </c>
      <c r="I1157" s="433">
        <v>22</v>
      </c>
      <c r="J1157" s="435">
        <f t="shared" si="127"/>
        <v>30</v>
      </c>
      <c r="K1157" s="435">
        <f t="shared" si="128"/>
        <v>22</v>
      </c>
      <c r="L1157" s="930"/>
      <c r="M1157" s="931"/>
      <c r="N1157" s="931"/>
      <c r="O1157" s="932"/>
      <c r="Q1157" s="339" t="s">
        <v>177</v>
      </c>
      <c r="R1157" s="20"/>
      <c r="S1157" s="20"/>
      <c r="T1157" s="20"/>
      <c r="U1157" s="20"/>
      <c r="V1157" s="20"/>
      <c r="W1157" s="20"/>
      <c r="X1157" s="20"/>
      <c r="Y1157" s="20"/>
      <c r="Z1157" s="20"/>
      <c r="AA1157" s="20"/>
      <c r="AB1157" s="20"/>
      <c r="AC1157" s="20"/>
      <c r="AD1157" s="20"/>
      <c r="AE1157" s="11"/>
      <c r="AF1157" s="10"/>
      <c r="AG1157" s="21"/>
    </row>
    <row r="1158" spans="1:33" ht="16.5" customHeight="1" thickBot="1" x14ac:dyDescent="0.25">
      <c r="A1158" s="455">
        <v>16</v>
      </c>
      <c r="B1158" s="130" t="s">
        <v>1854</v>
      </c>
      <c r="C1158" s="432">
        <v>30</v>
      </c>
      <c r="D1158" s="432">
        <v>5</v>
      </c>
      <c r="E1158" s="432">
        <v>5</v>
      </c>
      <c r="F1158" s="432">
        <v>20</v>
      </c>
      <c r="G1158" s="432">
        <v>41</v>
      </c>
      <c r="H1158" s="432">
        <v>75</v>
      </c>
      <c r="I1158" s="434">
        <v>15</v>
      </c>
      <c r="J1158" s="435">
        <f t="shared" si="127"/>
        <v>30</v>
      </c>
      <c r="K1158" s="435">
        <f t="shared" si="128"/>
        <v>15</v>
      </c>
      <c r="L1158" s="933"/>
      <c r="M1158" s="934"/>
      <c r="N1158" s="934"/>
      <c r="O1158" s="935"/>
      <c r="Q1158" s="398" t="s">
        <v>499</v>
      </c>
      <c r="R1158" s="23"/>
      <c r="S1158" s="23"/>
      <c r="T1158" s="23"/>
      <c r="U1158" s="23"/>
      <c r="V1158" s="23"/>
      <c r="W1158" s="23"/>
      <c r="X1158" s="23"/>
      <c r="Y1158" s="23"/>
      <c r="Z1158" s="23"/>
      <c r="AA1158" s="23"/>
      <c r="AB1158" s="23"/>
      <c r="AC1158" s="23"/>
      <c r="AD1158" s="23"/>
      <c r="AE1158" s="23"/>
      <c r="AF1158" s="23"/>
      <c r="AG1158" s="15"/>
    </row>
    <row r="1159" spans="1:33" ht="16.5" customHeight="1" x14ac:dyDescent="0.2">
      <c r="C1159" s="435">
        <v>480</v>
      </c>
      <c r="D1159" s="435">
        <v>209</v>
      </c>
      <c r="E1159" s="435">
        <v>56</v>
      </c>
      <c r="F1159" s="435">
        <v>216</v>
      </c>
      <c r="G1159" s="435">
        <v>1065</v>
      </c>
      <c r="H1159" s="435">
        <v>1064</v>
      </c>
      <c r="I1159" s="435">
        <v>474</v>
      </c>
      <c r="J1159" s="435">
        <f t="shared" si="127"/>
        <v>481</v>
      </c>
      <c r="K1159" s="435">
        <f t="shared" si="128"/>
        <v>474</v>
      </c>
    </row>
    <row r="1160" spans="1:33" ht="16.5" customHeight="1" thickBot="1" x14ac:dyDescent="0.25"/>
    <row r="1161" spans="1:33" ht="16.5" customHeight="1" thickBot="1" x14ac:dyDescent="0.25">
      <c r="A1161" s="1207" t="s">
        <v>665</v>
      </c>
      <c r="B1161" s="1208"/>
      <c r="C1161" s="1208"/>
      <c r="D1161" s="1208"/>
      <c r="E1161" s="1208"/>
      <c r="F1161" s="1209"/>
      <c r="G1161" s="1204" t="s">
        <v>1863</v>
      </c>
      <c r="H1161" s="1205"/>
      <c r="I1161" s="1206"/>
      <c r="L1161" s="945" t="s">
        <v>495</v>
      </c>
      <c r="M1161" s="946"/>
      <c r="N1161" s="946"/>
      <c r="O1161" s="947"/>
    </row>
    <row r="1162" spans="1:33" ht="16.5" customHeight="1" thickBot="1" x14ac:dyDescent="0.25">
      <c r="A1162" s="449" t="s">
        <v>496</v>
      </c>
      <c r="B1162" s="450" t="s">
        <v>497</v>
      </c>
      <c r="C1162" s="451" t="s">
        <v>498</v>
      </c>
      <c r="D1162" s="451" t="s">
        <v>499</v>
      </c>
      <c r="E1162" s="451" t="s">
        <v>500</v>
      </c>
      <c r="F1162" s="451" t="s">
        <v>501</v>
      </c>
      <c r="G1162" s="452" t="s">
        <v>502</v>
      </c>
      <c r="H1162" s="452" t="s">
        <v>503</v>
      </c>
      <c r="I1162" s="453" t="s">
        <v>504</v>
      </c>
      <c r="L1162" s="1063"/>
      <c r="M1162" s="1064"/>
      <c r="N1162" s="1064"/>
      <c r="O1162" s="1065"/>
      <c r="Q1162" s="24" t="s">
        <v>1865</v>
      </c>
      <c r="R1162" s="396" t="s">
        <v>241</v>
      </c>
      <c r="S1162" s="396" t="s">
        <v>1388</v>
      </c>
      <c r="T1162" s="396" t="s">
        <v>1389</v>
      </c>
      <c r="U1162" s="396" t="s">
        <v>1004</v>
      </c>
      <c r="V1162" s="396" t="s">
        <v>1784</v>
      </c>
      <c r="W1162" s="396" t="s">
        <v>1631</v>
      </c>
      <c r="X1162" s="396" t="s">
        <v>322</v>
      </c>
      <c r="Y1162" s="396" t="s">
        <v>1411</v>
      </c>
      <c r="Z1162" s="396" t="s">
        <v>672</v>
      </c>
      <c r="AA1162" s="396" t="s">
        <v>249</v>
      </c>
      <c r="AB1162" s="397" t="s">
        <v>1587</v>
      </c>
    </row>
    <row r="1163" spans="1:33" ht="16.5" customHeight="1" x14ac:dyDescent="0.2">
      <c r="A1163" s="475">
        <v>1</v>
      </c>
      <c r="B1163" s="53" t="s">
        <v>1002</v>
      </c>
      <c r="C1163" s="46"/>
      <c r="D1163" s="46"/>
      <c r="E1163" s="46"/>
      <c r="F1163" s="46"/>
      <c r="G1163" s="46"/>
      <c r="H1163" s="46"/>
      <c r="I1163" s="436"/>
      <c r="J1163" s="435">
        <f t="shared" si="127"/>
        <v>0</v>
      </c>
      <c r="K1163" s="435">
        <f t="shared" si="128"/>
        <v>0</v>
      </c>
      <c r="L1163" s="927" t="s">
        <v>528</v>
      </c>
      <c r="M1163" s="928"/>
      <c r="N1163" s="928"/>
      <c r="O1163" s="929"/>
      <c r="Q1163" s="339" t="s">
        <v>241</v>
      </c>
      <c r="R1163" s="10"/>
      <c r="S1163" s="20"/>
      <c r="T1163" s="20"/>
      <c r="U1163" s="20"/>
      <c r="V1163" s="20"/>
      <c r="W1163" s="20"/>
      <c r="X1163" s="20"/>
      <c r="Y1163" s="20"/>
      <c r="Z1163" s="20"/>
      <c r="AA1163" s="20"/>
      <c r="AB1163" s="21"/>
    </row>
    <row r="1164" spans="1:33" ht="16.5" customHeight="1" x14ac:dyDescent="0.2">
      <c r="A1164" s="246">
        <v>2</v>
      </c>
      <c r="B1164" s="54" t="s">
        <v>250</v>
      </c>
      <c r="C1164" s="431"/>
      <c r="D1164" s="431"/>
      <c r="E1164" s="431"/>
      <c r="F1164" s="431"/>
      <c r="G1164" s="431"/>
      <c r="H1164" s="431"/>
      <c r="I1164" s="433"/>
      <c r="J1164" s="435">
        <f t="shared" si="127"/>
        <v>0</v>
      </c>
      <c r="K1164" s="435">
        <f t="shared" si="128"/>
        <v>0</v>
      </c>
      <c r="L1164" s="930"/>
      <c r="M1164" s="931"/>
      <c r="N1164" s="931"/>
      <c r="O1164" s="932"/>
      <c r="Q1164" s="339" t="s">
        <v>1388</v>
      </c>
      <c r="R1164" s="20"/>
      <c r="S1164" s="10"/>
      <c r="T1164" s="20"/>
      <c r="U1164" s="20"/>
      <c r="V1164" s="20"/>
      <c r="W1164" s="20"/>
      <c r="X1164" s="20"/>
      <c r="Y1164" s="20"/>
      <c r="Z1164" s="20"/>
      <c r="AA1164" s="20"/>
      <c r="AB1164" s="21"/>
    </row>
    <row r="1165" spans="1:33" ht="16.5" customHeight="1" x14ac:dyDescent="0.2">
      <c r="A1165" s="246" t="s">
        <v>418</v>
      </c>
      <c r="B1165" s="54" t="s">
        <v>2498</v>
      </c>
      <c r="C1165" s="431"/>
      <c r="D1165" s="431"/>
      <c r="E1165" s="431"/>
      <c r="F1165" s="431"/>
      <c r="G1165" s="431"/>
      <c r="H1165" s="431"/>
      <c r="I1165" s="433"/>
      <c r="J1165" s="435">
        <f t="shared" si="127"/>
        <v>0</v>
      </c>
      <c r="K1165" s="435">
        <f t="shared" si="128"/>
        <v>0</v>
      </c>
      <c r="L1165" s="930"/>
      <c r="M1165" s="931"/>
      <c r="N1165" s="931"/>
      <c r="O1165" s="932"/>
      <c r="Q1165" s="339" t="s">
        <v>1389</v>
      </c>
      <c r="R1165" s="20"/>
      <c r="S1165" s="11"/>
      <c r="T1165" s="10"/>
      <c r="U1165" s="20"/>
      <c r="V1165" s="20"/>
      <c r="W1165" s="20"/>
      <c r="X1165" s="20"/>
      <c r="Y1165" s="20"/>
      <c r="Z1165" s="20"/>
      <c r="AA1165" s="20"/>
      <c r="AB1165" s="21"/>
    </row>
    <row r="1166" spans="1:33" ht="16.5" customHeight="1" x14ac:dyDescent="0.2">
      <c r="A1166" s="246" t="s">
        <v>702</v>
      </c>
      <c r="B1166" s="54" t="s">
        <v>251</v>
      </c>
      <c r="C1166" s="431"/>
      <c r="D1166" s="431"/>
      <c r="E1166" s="431"/>
      <c r="F1166" s="431"/>
      <c r="G1166" s="431"/>
      <c r="H1166" s="431"/>
      <c r="I1166" s="433"/>
      <c r="J1166" s="435">
        <f t="shared" si="127"/>
        <v>0</v>
      </c>
      <c r="K1166" s="435">
        <f t="shared" si="128"/>
        <v>0</v>
      </c>
      <c r="L1166" s="930"/>
      <c r="M1166" s="931"/>
      <c r="N1166" s="931"/>
      <c r="O1166" s="932"/>
      <c r="Q1166" s="339" t="s">
        <v>1004</v>
      </c>
      <c r="R1166" s="20"/>
      <c r="S1166" s="20"/>
      <c r="T1166" s="20"/>
      <c r="U1166" s="10"/>
      <c r="V1166" s="20"/>
      <c r="W1166" s="20"/>
      <c r="X1166" s="20"/>
      <c r="Y1166" s="20"/>
      <c r="Z1166" s="20"/>
      <c r="AA1166" s="20"/>
      <c r="AB1166" s="21"/>
    </row>
    <row r="1167" spans="1:33" ht="16.5" customHeight="1" x14ac:dyDescent="0.2">
      <c r="A1167" s="246" t="s">
        <v>702</v>
      </c>
      <c r="B1167" s="54" t="s">
        <v>682</v>
      </c>
      <c r="C1167" s="431"/>
      <c r="D1167" s="431"/>
      <c r="E1167" s="431"/>
      <c r="F1167" s="431"/>
      <c r="G1167" s="431"/>
      <c r="H1167" s="431"/>
      <c r="I1167" s="433"/>
      <c r="J1167" s="435">
        <f t="shared" si="127"/>
        <v>0</v>
      </c>
      <c r="K1167" s="435">
        <f t="shared" si="128"/>
        <v>0</v>
      </c>
      <c r="L1167" s="930"/>
      <c r="M1167" s="931"/>
      <c r="N1167" s="931"/>
      <c r="O1167" s="932"/>
      <c r="Q1167" s="339" t="s">
        <v>1784</v>
      </c>
      <c r="R1167" s="20"/>
      <c r="S1167" s="20"/>
      <c r="T1167" s="20"/>
      <c r="U1167" s="20"/>
      <c r="V1167" s="10"/>
      <c r="W1167" s="20"/>
      <c r="X1167" s="20"/>
      <c r="Y1167" s="20"/>
      <c r="Z1167" s="20"/>
      <c r="AA1167" s="20"/>
      <c r="AB1167" s="21"/>
    </row>
    <row r="1168" spans="1:33" ht="16.5" customHeight="1" x14ac:dyDescent="0.2">
      <c r="A1168" s="246" t="s">
        <v>521</v>
      </c>
      <c r="B1168" s="54" t="s">
        <v>252</v>
      </c>
      <c r="C1168" s="431"/>
      <c r="D1168" s="431"/>
      <c r="E1168" s="431"/>
      <c r="F1168" s="431"/>
      <c r="G1168" s="431"/>
      <c r="H1168" s="431"/>
      <c r="I1168" s="433"/>
      <c r="J1168" s="435">
        <f t="shared" si="127"/>
        <v>0</v>
      </c>
      <c r="K1168" s="435">
        <f t="shared" si="128"/>
        <v>0</v>
      </c>
      <c r="L1168" s="930"/>
      <c r="M1168" s="931"/>
      <c r="N1168" s="931"/>
      <c r="O1168" s="932"/>
      <c r="Q1168" s="339" t="s">
        <v>1631</v>
      </c>
      <c r="R1168" s="20"/>
      <c r="S1168" s="20"/>
      <c r="T1168" s="20"/>
      <c r="U1168" s="20"/>
      <c r="V1168" s="11"/>
      <c r="W1168" s="10"/>
      <c r="X1168" s="20"/>
      <c r="Y1168" s="20"/>
      <c r="Z1168" s="20"/>
      <c r="AA1168" s="20"/>
      <c r="AB1168" s="21"/>
    </row>
    <row r="1169" spans="1:28" ht="16.5" customHeight="1" x14ac:dyDescent="0.2">
      <c r="A1169" s="246" t="s">
        <v>521</v>
      </c>
      <c r="B1169" s="54" t="s">
        <v>688</v>
      </c>
      <c r="C1169" s="431"/>
      <c r="D1169" s="431"/>
      <c r="E1169" s="431"/>
      <c r="F1169" s="431"/>
      <c r="G1169" s="431"/>
      <c r="H1169" s="431"/>
      <c r="I1169" s="433"/>
      <c r="J1169" s="435">
        <f t="shared" si="127"/>
        <v>0</v>
      </c>
      <c r="K1169" s="435">
        <f t="shared" si="128"/>
        <v>0</v>
      </c>
      <c r="L1169" s="930"/>
      <c r="M1169" s="931"/>
      <c r="N1169" s="931"/>
      <c r="O1169" s="932"/>
      <c r="Q1169" s="339" t="s">
        <v>322</v>
      </c>
      <c r="R1169" s="20"/>
      <c r="S1169" s="20"/>
      <c r="T1169" s="20"/>
      <c r="U1169" s="20"/>
      <c r="V1169" s="20"/>
      <c r="W1169" s="20"/>
      <c r="X1169" s="10"/>
      <c r="Y1169" s="20"/>
      <c r="Z1169" s="20"/>
      <c r="AA1169" s="20"/>
      <c r="AB1169" s="21"/>
    </row>
    <row r="1170" spans="1:28" ht="16.5" customHeight="1" x14ac:dyDescent="0.2">
      <c r="A1170" s="246" t="s">
        <v>521</v>
      </c>
      <c r="B1170" s="54" t="s">
        <v>253</v>
      </c>
      <c r="C1170" s="431"/>
      <c r="D1170" s="431"/>
      <c r="E1170" s="431"/>
      <c r="F1170" s="431"/>
      <c r="G1170" s="431"/>
      <c r="H1170" s="431"/>
      <c r="I1170" s="433"/>
      <c r="J1170" s="435">
        <f t="shared" si="127"/>
        <v>0</v>
      </c>
      <c r="K1170" s="435">
        <f t="shared" si="128"/>
        <v>0</v>
      </c>
      <c r="L1170" s="930"/>
      <c r="M1170" s="931"/>
      <c r="N1170" s="931"/>
      <c r="O1170" s="932"/>
      <c r="Q1170" s="339" t="s">
        <v>1411</v>
      </c>
      <c r="R1170" s="20"/>
      <c r="S1170" s="20"/>
      <c r="T1170" s="20"/>
      <c r="U1170" s="20"/>
      <c r="V1170" s="20"/>
      <c r="W1170" s="20"/>
      <c r="X1170" s="11"/>
      <c r="Y1170" s="10"/>
      <c r="Z1170" s="20"/>
      <c r="AA1170" s="20"/>
      <c r="AB1170" s="21"/>
    </row>
    <row r="1171" spans="1:28" ht="16.5" customHeight="1" x14ac:dyDescent="0.2">
      <c r="A1171" s="246" t="s">
        <v>521</v>
      </c>
      <c r="B1171" s="54" t="s">
        <v>1635</v>
      </c>
      <c r="C1171" s="431"/>
      <c r="D1171" s="431"/>
      <c r="E1171" s="431"/>
      <c r="F1171" s="431"/>
      <c r="G1171" s="431"/>
      <c r="H1171" s="431"/>
      <c r="I1171" s="433"/>
      <c r="J1171" s="435">
        <f t="shared" si="127"/>
        <v>0</v>
      </c>
      <c r="K1171" s="435">
        <f t="shared" si="128"/>
        <v>0</v>
      </c>
      <c r="L1171" s="930"/>
      <c r="M1171" s="931"/>
      <c r="N1171" s="931"/>
      <c r="O1171" s="932"/>
      <c r="Q1171" s="339" t="s">
        <v>672</v>
      </c>
      <c r="R1171" s="20"/>
      <c r="S1171" s="20"/>
      <c r="T1171" s="20"/>
      <c r="U1171" s="20"/>
      <c r="V1171" s="20"/>
      <c r="W1171" s="20"/>
      <c r="X1171" s="20"/>
      <c r="Y1171" s="20"/>
      <c r="Z1171" s="10"/>
      <c r="AA1171" s="20"/>
      <c r="AB1171" s="21"/>
    </row>
    <row r="1172" spans="1:28" ht="16.5" customHeight="1" x14ac:dyDescent="0.2">
      <c r="A1172" s="246" t="s">
        <v>521</v>
      </c>
      <c r="B1172" s="54" t="s">
        <v>182</v>
      </c>
      <c r="C1172" s="431"/>
      <c r="D1172" s="431"/>
      <c r="E1172" s="431"/>
      <c r="F1172" s="431"/>
      <c r="G1172" s="431"/>
      <c r="H1172" s="431"/>
      <c r="I1172" s="433"/>
      <c r="J1172" s="435">
        <f t="shared" si="127"/>
        <v>0</v>
      </c>
      <c r="K1172" s="435">
        <f t="shared" si="128"/>
        <v>0</v>
      </c>
      <c r="L1172" s="930"/>
      <c r="M1172" s="931"/>
      <c r="N1172" s="931"/>
      <c r="O1172" s="932"/>
      <c r="Q1172" s="339" t="s">
        <v>249</v>
      </c>
      <c r="R1172" s="20"/>
      <c r="S1172" s="20"/>
      <c r="T1172" s="20"/>
      <c r="U1172" s="20"/>
      <c r="V1172" s="20"/>
      <c r="W1172" s="20"/>
      <c r="X1172" s="20"/>
      <c r="Y1172" s="20"/>
      <c r="Z1172" s="20"/>
      <c r="AA1172" s="10"/>
      <c r="AB1172" s="21"/>
    </row>
    <row r="1173" spans="1:28" ht="16.5" customHeight="1" thickBot="1" x14ac:dyDescent="0.25">
      <c r="A1173" s="455" t="s">
        <v>521</v>
      </c>
      <c r="B1173" s="55" t="s">
        <v>254</v>
      </c>
      <c r="C1173" s="432"/>
      <c r="D1173" s="432"/>
      <c r="E1173" s="432"/>
      <c r="F1173" s="432"/>
      <c r="G1173" s="432"/>
      <c r="H1173" s="432"/>
      <c r="I1173" s="434"/>
      <c r="J1173" s="435">
        <f t="shared" si="127"/>
        <v>0</v>
      </c>
      <c r="K1173" s="435">
        <f t="shared" si="128"/>
        <v>0</v>
      </c>
      <c r="L1173" s="933"/>
      <c r="M1173" s="934"/>
      <c r="N1173" s="934"/>
      <c r="O1173" s="935"/>
      <c r="Q1173" s="398" t="s">
        <v>1587</v>
      </c>
      <c r="R1173" s="23"/>
      <c r="S1173" s="23"/>
      <c r="T1173" s="23"/>
      <c r="U1173" s="23"/>
      <c r="V1173" s="23"/>
      <c r="W1173" s="23"/>
      <c r="X1173" s="23"/>
      <c r="Y1173" s="23"/>
      <c r="Z1173" s="23"/>
      <c r="AA1173" s="14"/>
      <c r="AB1173" s="15"/>
    </row>
    <row r="1174" spans="1:28" ht="16.5" customHeight="1" x14ac:dyDescent="0.2">
      <c r="C1174" s="435">
        <v>0</v>
      </c>
      <c r="D1174" s="435">
        <v>0</v>
      </c>
      <c r="E1174" s="435">
        <v>0</v>
      </c>
      <c r="F1174" s="435">
        <v>0</v>
      </c>
      <c r="G1174" s="435">
        <v>0</v>
      </c>
      <c r="H1174" s="435">
        <v>0</v>
      </c>
      <c r="I1174" s="435">
        <v>0</v>
      </c>
      <c r="J1174" s="435">
        <f t="shared" si="127"/>
        <v>0</v>
      </c>
      <c r="K1174" s="435">
        <f t="shared" si="128"/>
        <v>0</v>
      </c>
    </row>
    <row r="1175" spans="1:28" ht="16.5" customHeight="1" thickBot="1" x14ac:dyDescent="0.25"/>
    <row r="1176" spans="1:28" ht="16.5" customHeight="1" thickBot="1" x14ac:dyDescent="0.25">
      <c r="A1176" s="1190" t="s">
        <v>820</v>
      </c>
      <c r="B1176" s="1191"/>
      <c r="C1176" s="1191"/>
      <c r="D1176" s="1191"/>
      <c r="E1176" s="1191"/>
      <c r="F1176" s="1192"/>
      <c r="G1176" s="1190" t="s">
        <v>1863</v>
      </c>
      <c r="H1176" s="1191"/>
      <c r="I1176" s="1192"/>
      <c r="L1176" s="945" t="s">
        <v>495</v>
      </c>
      <c r="M1176" s="946"/>
      <c r="N1176" s="946"/>
      <c r="O1176" s="947"/>
    </row>
    <row r="1177" spans="1:28" ht="16.5" customHeight="1" thickBot="1" x14ac:dyDescent="0.25">
      <c r="A1177" s="489" t="s">
        <v>496</v>
      </c>
      <c r="B1177" s="490" t="s">
        <v>497</v>
      </c>
      <c r="C1177" s="459" t="s">
        <v>498</v>
      </c>
      <c r="D1177" s="459" t="s">
        <v>499</v>
      </c>
      <c r="E1177" s="459" t="s">
        <v>500</v>
      </c>
      <c r="F1177" s="459" t="s">
        <v>501</v>
      </c>
      <c r="G1177" s="459" t="s">
        <v>502</v>
      </c>
      <c r="H1177" s="459" t="s">
        <v>503</v>
      </c>
      <c r="I1177" s="460" t="s">
        <v>504</v>
      </c>
      <c r="L1177" s="1063"/>
      <c r="M1177" s="1064"/>
      <c r="N1177" s="1064"/>
      <c r="O1177" s="1065"/>
      <c r="Q1177" s="24" t="s">
        <v>1865</v>
      </c>
      <c r="R1177" s="399" t="s">
        <v>1196</v>
      </c>
      <c r="S1177" s="399" t="s">
        <v>975</v>
      </c>
      <c r="T1177" s="399" t="s">
        <v>1088</v>
      </c>
      <c r="U1177" s="399" t="s">
        <v>756</v>
      </c>
      <c r="V1177" s="399" t="s">
        <v>610</v>
      </c>
      <c r="W1177" s="399" t="s">
        <v>644</v>
      </c>
      <c r="X1177" s="399" t="s">
        <v>570</v>
      </c>
      <c r="Y1177" s="400" t="s">
        <v>1587</v>
      </c>
    </row>
    <row r="1178" spans="1:28" ht="16.5" customHeight="1" x14ac:dyDescent="0.2">
      <c r="A1178" s="468" t="s">
        <v>521</v>
      </c>
      <c r="B1178" s="126" t="s">
        <v>1200</v>
      </c>
      <c r="C1178" s="430"/>
      <c r="D1178" s="430"/>
      <c r="E1178" s="430"/>
      <c r="F1178" s="430"/>
      <c r="G1178" s="430"/>
      <c r="H1178" s="430"/>
      <c r="I1178" s="128"/>
      <c r="J1178" s="435">
        <f>D1178+E1178+F1178</f>
        <v>0</v>
      </c>
      <c r="K1178" s="435">
        <f>D1178*2+E1178</f>
        <v>0</v>
      </c>
      <c r="L1178" s="927" t="s">
        <v>528</v>
      </c>
      <c r="M1178" s="928"/>
      <c r="N1178" s="928"/>
      <c r="O1178" s="929"/>
      <c r="Q1178" s="401" t="s">
        <v>1196</v>
      </c>
      <c r="R1178" s="10"/>
      <c r="S1178" s="20"/>
      <c r="T1178" s="20"/>
      <c r="U1178" s="20"/>
      <c r="V1178" s="20"/>
      <c r="W1178" s="20"/>
      <c r="X1178" s="20"/>
      <c r="Y1178" s="21"/>
    </row>
    <row r="1179" spans="1:28" ht="16.5" customHeight="1" x14ac:dyDescent="0.2">
      <c r="A1179" s="259" t="s">
        <v>521</v>
      </c>
      <c r="B1179" s="129" t="s">
        <v>97</v>
      </c>
      <c r="C1179" s="431"/>
      <c r="D1179" s="431"/>
      <c r="E1179" s="431"/>
      <c r="F1179" s="431"/>
      <c r="G1179" s="431"/>
      <c r="H1179" s="431"/>
      <c r="I1179" s="433" t="s">
        <v>532</v>
      </c>
      <c r="J1179" s="435">
        <f t="shared" ref="J1179:J1186" si="130">D1179+E1179+F1179</f>
        <v>0</v>
      </c>
      <c r="K1179" s="435">
        <f t="shared" ref="K1179:K1186" si="131">D1179*2+E1179</f>
        <v>0</v>
      </c>
      <c r="L1179" s="930"/>
      <c r="M1179" s="931"/>
      <c r="N1179" s="931"/>
      <c r="O1179" s="932"/>
      <c r="Q1179" s="401" t="s">
        <v>975</v>
      </c>
      <c r="R1179" s="20"/>
      <c r="S1179" s="10"/>
      <c r="T1179" s="20"/>
      <c r="U1179" s="20"/>
      <c r="V1179" s="20"/>
      <c r="W1179" s="20"/>
      <c r="X1179" s="20"/>
      <c r="Y1179" s="21"/>
    </row>
    <row r="1180" spans="1:28" ht="16.5" customHeight="1" x14ac:dyDescent="0.2">
      <c r="A1180" s="259" t="s">
        <v>521</v>
      </c>
      <c r="B1180" s="129" t="s">
        <v>1792</v>
      </c>
      <c r="C1180" s="431"/>
      <c r="D1180" s="431"/>
      <c r="E1180" s="431"/>
      <c r="F1180" s="431"/>
      <c r="G1180" s="431"/>
      <c r="H1180" s="431"/>
      <c r="I1180" s="433" t="s">
        <v>532</v>
      </c>
      <c r="J1180" s="435">
        <f t="shared" si="130"/>
        <v>0</v>
      </c>
      <c r="K1180" s="435">
        <f t="shared" si="131"/>
        <v>0</v>
      </c>
      <c r="L1180" s="930"/>
      <c r="M1180" s="931"/>
      <c r="N1180" s="931"/>
      <c r="O1180" s="932"/>
      <c r="Q1180" s="401" t="s">
        <v>1088</v>
      </c>
      <c r="R1180" s="20"/>
      <c r="S1180" s="11"/>
      <c r="T1180" s="10"/>
      <c r="U1180" s="20"/>
      <c r="V1180" s="20"/>
      <c r="W1180" s="20"/>
      <c r="X1180" s="20"/>
      <c r="Y1180" s="21"/>
    </row>
    <row r="1181" spans="1:28" ht="16.5" customHeight="1" x14ac:dyDescent="0.2">
      <c r="A1181" s="259" t="s">
        <v>521</v>
      </c>
      <c r="B1181" s="129" t="s">
        <v>1481</v>
      </c>
      <c r="C1181" s="431"/>
      <c r="D1181" s="431"/>
      <c r="E1181" s="431"/>
      <c r="F1181" s="431"/>
      <c r="G1181" s="431"/>
      <c r="H1181" s="431"/>
      <c r="I1181" s="433" t="s">
        <v>532</v>
      </c>
      <c r="J1181" s="435">
        <f t="shared" si="130"/>
        <v>0</v>
      </c>
      <c r="K1181" s="435">
        <f t="shared" si="131"/>
        <v>0</v>
      </c>
      <c r="L1181" s="930"/>
      <c r="M1181" s="931"/>
      <c r="N1181" s="931"/>
      <c r="O1181" s="932"/>
      <c r="Q1181" s="401" t="s">
        <v>756</v>
      </c>
      <c r="R1181" s="20"/>
      <c r="S1181" s="20"/>
      <c r="T1181" s="20"/>
      <c r="U1181" s="10"/>
      <c r="V1181" s="20"/>
      <c r="W1181" s="20"/>
      <c r="X1181" s="20"/>
      <c r="Y1181" s="21"/>
    </row>
    <row r="1182" spans="1:28" ht="16.5" customHeight="1" x14ac:dyDescent="0.2">
      <c r="A1182" s="259" t="s">
        <v>521</v>
      </c>
      <c r="B1182" s="129" t="s">
        <v>1094</v>
      </c>
      <c r="C1182" s="431"/>
      <c r="D1182" s="431"/>
      <c r="E1182" s="431"/>
      <c r="F1182" s="431"/>
      <c r="G1182" s="431"/>
      <c r="H1182" s="431"/>
      <c r="I1182" s="433"/>
      <c r="J1182" s="435">
        <f t="shared" si="130"/>
        <v>0</v>
      </c>
      <c r="K1182" s="435">
        <f t="shared" si="131"/>
        <v>0</v>
      </c>
      <c r="L1182" s="930"/>
      <c r="M1182" s="931"/>
      <c r="N1182" s="931"/>
      <c r="O1182" s="932"/>
      <c r="Q1182" s="401" t="s">
        <v>610</v>
      </c>
      <c r="R1182" s="20"/>
      <c r="S1182" s="20"/>
      <c r="T1182" s="20"/>
      <c r="U1182" s="11"/>
      <c r="V1182" s="10"/>
      <c r="W1182" s="20"/>
      <c r="X1182" s="20"/>
      <c r="Y1182" s="21"/>
    </row>
    <row r="1183" spans="1:28" ht="16.5" customHeight="1" x14ac:dyDescent="0.2">
      <c r="A1183" s="259" t="s">
        <v>521</v>
      </c>
      <c r="B1183" s="129" t="s">
        <v>1226</v>
      </c>
      <c r="C1183" s="431"/>
      <c r="D1183" s="431"/>
      <c r="E1183" s="431"/>
      <c r="F1183" s="431"/>
      <c r="G1183" s="431"/>
      <c r="H1183" s="431"/>
      <c r="I1183" s="433"/>
      <c r="J1183" s="435">
        <f t="shared" si="130"/>
        <v>0</v>
      </c>
      <c r="K1183" s="435">
        <f t="shared" si="131"/>
        <v>0</v>
      </c>
      <c r="L1183" s="930"/>
      <c r="M1183" s="931"/>
      <c r="N1183" s="931"/>
      <c r="O1183" s="932"/>
      <c r="Q1183" s="401" t="s">
        <v>644</v>
      </c>
      <c r="R1183" s="20"/>
      <c r="S1183" s="20"/>
      <c r="T1183" s="20"/>
      <c r="U1183" s="20"/>
      <c r="V1183" s="20"/>
      <c r="W1183" s="10"/>
      <c r="X1183" s="20"/>
      <c r="Y1183" s="21"/>
    </row>
    <row r="1184" spans="1:28" ht="16.5" customHeight="1" x14ac:dyDescent="0.2">
      <c r="A1184" s="259" t="s">
        <v>521</v>
      </c>
      <c r="B1184" s="129" t="s">
        <v>99</v>
      </c>
      <c r="C1184" s="431"/>
      <c r="D1184" s="431"/>
      <c r="E1184" s="431"/>
      <c r="F1184" s="431"/>
      <c r="G1184" s="431"/>
      <c r="H1184" s="431"/>
      <c r="I1184" s="433" t="s">
        <v>532</v>
      </c>
      <c r="J1184" s="435">
        <f t="shared" si="130"/>
        <v>0</v>
      </c>
      <c r="K1184" s="435">
        <f t="shared" si="131"/>
        <v>0</v>
      </c>
      <c r="L1184" s="930"/>
      <c r="M1184" s="931"/>
      <c r="N1184" s="931"/>
      <c r="O1184" s="932"/>
      <c r="Q1184" s="401" t="s">
        <v>570</v>
      </c>
      <c r="R1184" s="20"/>
      <c r="S1184" s="20"/>
      <c r="T1184" s="20"/>
      <c r="U1184" s="20"/>
      <c r="V1184" s="20"/>
      <c r="W1184" s="20"/>
      <c r="X1184" s="10"/>
      <c r="Y1184" s="21"/>
    </row>
    <row r="1185" spans="1:25" ht="16.5" customHeight="1" thickBot="1" x14ac:dyDescent="0.25">
      <c r="A1185" s="462" t="s">
        <v>521</v>
      </c>
      <c r="B1185" s="130" t="s">
        <v>1589</v>
      </c>
      <c r="C1185" s="432"/>
      <c r="D1185" s="432"/>
      <c r="E1185" s="432"/>
      <c r="F1185" s="432"/>
      <c r="G1185" s="432"/>
      <c r="H1185" s="432"/>
      <c r="I1185" s="434"/>
      <c r="J1185" s="435">
        <f t="shared" si="130"/>
        <v>0</v>
      </c>
      <c r="K1185" s="435">
        <f t="shared" si="131"/>
        <v>0</v>
      </c>
      <c r="L1185" s="933"/>
      <c r="M1185" s="934"/>
      <c r="N1185" s="934"/>
      <c r="O1185" s="935"/>
      <c r="Q1185" s="402" t="s">
        <v>1587</v>
      </c>
      <c r="R1185" s="23"/>
      <c r="S1185" s="23"/>
      <c r="T1185" s="23"/>
      <c r="U1185" s="23"/>
      <c r="V1185" s="23"/>
      <c r="W1185" s="23"/>
      <c r="X1185" s="14"/>
      <c r="Y1185" s="15"/>
    </row>
    <row r="1186" spans="1:25" ht="16.5" customHeight="1" x14ac:dyDescent="0.2">
      <c r="C1186" s="435">
        <f>SUM(C1185)</f>
        <v>0</v>
      </c>
      <c r="D1186" s="435">
        <f t="shared" ref="D1186:I1186" si="132">SUM(D1185)</f>
        <v>0</v>
      </c>
      <c r="E1186" s="435">
        <f t="shared" si="132"/>
        <v>0</v>
      </c>
      <c r="F1186" s="435">
        <f t="shared" si="132"/>
        <v>0</v>
      </c>
      <c r="G1186" s="435">
        <f t="shared" si="132"/>
        <v>0</v>
      </c>
      <c r="H1186" s="435">
        <f t="shared" si="132"/>
        <v>0</v>
      </c>
      <c r="I1186" s="435">
        <f t="shared" si="132"/>
        <v>0</v>
      </c>
      <c r="J1186" s="435">
        <f t="shared" si="130"/>
        <v>0</v>
      </c>
      <c r="K1186" s="435">
        <f t="shared" si="131"/>
        <v>0</v>
      </c>
    </row>
    <row r="1187" spans="1:25" ht="16.5" customHeight="1" thickBot="1" x14ac:dyDescent="0.25"/>
    <row r="1188" spans="1:25" ht="16.5" customHeight="1" thickBot="1" x14ac:dyDescent="0.25">
      <c r="A1188" s="1193" t="s">
        <v>129</v>
      </c>
      <c r="B1188" s="1194"/>
      <c r="C1188" s="1194"/>
      <c r="D1188" s="1194"/>
      <c r="E1188" s="1194"/>
      <c r="F1188" s="1195"/>
      <c r="G1188" s="1190" t="s">
        <v>1863</v>
      </c>
      <c r="H1188" s="1191"/>
      <c r="I1188" s="1192"/>
      <c r="L1188" s="952" t="s">
        <v>538</v>
      </c>
      <c r="M1188" s="953"/>
      <c r="N1188" s="953"/>
      <c r="O1188" s="954"/>
    </row>
    <row r="1189" spans="1:25" ht="16.5" customHeight="1" thickBot="1" x14ac:dyDescent="0.25">
      <c r="A1189" s="456" t="s">
        <v>496</v>
      </c>
      <c r="B1189" s="457" t="s">
        <v>497</v>
      </c>
      <c r="C1189" s="458" t="s">
        <v>498</v>
      </c>
      <c r="D1189" s="458" t="s">
        <v>499</v>
      </c>
      <c r="E1189" s="458" t="s">
        <v>500</v>
      </c>
      <c r="F1189" s="458" t="s">
        <v>501</v>
      </c>
      <c r="G1189" s="459" t="s">
        <v>502</v>
      </c>
      <c r="H1189" s="459" t="s">
        <v>503</v>
      </c>
      <c r="I1189" s="460" t="s">
        <v>504</v>
      </c>
      <c r="L1189" s="955"/>
      <c r="M1189" s="956"/>
      <c r="N1189" s="956"/>
      <c r="O1189" s="957"/>
      <c r="Q1189" s="24" t="s">
        <v>1865</v>
      </c>
      <c r="R1189" s="399" t="s">
        <v>241</v>
      </c>
      <c r="S1189" s="399" t="s">
        <v>1484</v>
      </c>
      <c r="T1189" s="399" t="s">
        <v>564</v>
      </c>
      <c r="U1189" s="399" t="s">
        <v>862</v>
      </c>
      <c r="V1189" s="399" t="s">
        <v>610</v>
      </c>
      <c r="W1189" s="399" t="s">
        <v>611</v>
      </c>
      <c r="X1189" s="399" t="s">
        <v>130</v>
      </c>
      <c r="Y1189" s="400" t="s">
        <v>131</v>
      </c>
    </row>
    <row r="1190" spans="1:25" ht="16.5" customHeight="1" x14ac:dyDescent="0.2">
      <c r="A1190" s="468">
        <v>1</v>
      </c>
      <c r="B1190" s="126" t="s">
        <v>106</v>
      </c>
      <c r="C1190" s="430">
        <v>14</v>
      </c>
      <c r="D1190" s="430">
        <v>11</v>
      </c>
      <c r="E1190" s="430">
        <v>2</v>
      </c>
      <c r="F1190" s="430">
        <v>1</v>
      </c>
      <c r="G1190" s="430">
        <v>48</v>
      </c>
      <c r="H1190" s="430">
        <v>16</v>
      </c>
      <c r="I1190" s="128">
        <v>24</v>
      </c>
      <c r="J1190" s="435">
        <f t="shared" ref="J1190:J1198" si="133">D1190+E1190+F1190</f>
        <v>14</v>
      </c>
      <c r="K1190" s="435">
        <f t="shared" ref="K1190:K1198" si="134">D1190*2+E1190</f>
        <v>24</v>
      </c>
      <c r="L1190" s="927"/>
      <c r="M1190" s="928"/>
      <c r="N1190" s="928"/>
      <c r="O1190" s="929"/>
      <c r="Q1190" s="401" t="s">
        <v>241</v>
      </c>
      <c r="R1190" s="10"/>
      <c r="S1190" s="20" t="s">
        <v>1644</v>
      </c>
      <c r="T1190" s="20" t="s">
        <v>1488</v>
      </c>
      <c r="U1190" s="20" t="s">
        <v>844</v>
      </c>
      <c r="V1190" s="20" t="s">
        <v>1485</v>
      </c>
      <c r="W1190" s="20"/>
      <c r="X1190" s="20" t="s">
        <v>1210</v>
      </c>
      <c r="Y1190" s="21" t="s">
        <v>1597</v>
      </c>
    </row>
    <row r="1191" spans="1:25" ht="16.5" customHeight="1" x14ac:dyDescent="0.2">
      <c r="A1191" s="259">
        <v>2</v>
      </c>
      <c r="B1191" s="129" t="s">
        <v>134</v>
      </c>
      <c r="C1191" s="431">
        <v>14</v>
      </c>
      <c r="D1191" s="431">
        <v>10</v>
      </c>
      <c r="E1191" s="431">
        <v>2</v>
      </c>
      <c r="F1191" s="431">
        <v>2</v>
      </c>
      <c r="G1191" s="431">
        <v>50</v>
      </c>
      <c r="H1191" s="431">
        <v>29</v>
      </c>
      <c r="I1191" s="433">
        <v>22</v>
      </c>
      <c r="J1191" s="435">
        <f t="shared" si="133"/>
        <v>14</v>
      </c>
      <c r="K1191" s="435">
        <f t="shared" si="134"/>
        <v>22</v>
      </c>
      <c r="L1191" s="930"/>
      <c r="M1191" s="931"/>
      <c r="N1191" s="931"/>
      <c r="O1191" s="932"/>
      <c r="Q1191" s="401" t="s">
        <v>1484</v>
      </c>
      <c r="R1191" s="20" t="s">
        <v>1597</v>
      </c>
      <c r="S1191" s="10"/>
      <c r="T1191" s="20"/>
      <c r="U1191" s="20"/>
      <c r="V1191" s="20" t="s">
        <v>532</v>
      </c>
      <c r="W1191" s="20" t="s">
        <v>1739</v>
      </c>
      <c r="X1191" s="20"/>
      <c r="Y1191" s="21" t="s">
        <v>532</v>
      </c>
    </row>
    <row r="1192" spans="1:25" ht="16.5" customHeight="1" x14ac:dyDescent="0.2">
      <c r="A1192" s="259">
        <v>3</v>
      </c>
      <c r="B1192" s="129" t="s">
        <v>133</v>
      </c>
      <c r="C1192" s="431">
        <v>12</v>
      </c>
      <c r="D1192" s="431">
        <v>5</v>
      </c>
      <c r="E1192" s="431">
        <v>3</v>
      </c>
      <c r="F1192" s="431">
        <v>4</v>
      </c>
      <c r="G1192" s="431">
        <v>37</v>
      </c>
      <c r="H1192" s="431">
        <v>26</v>
      </c>
      <c r="I1192" s="433">
        <v>13</v>
      </c>
      <c r="J1192" s="435">
        <f t="shared" si="133"/>
        <v>12</v>
      </c>
      <c r="K1192" s="435">
        <f t="shared" si="134"/>
        <v>13</v>
      </c>
      <c r="L1192" s="930"/>
      <c r="M1192" s="931"/>
      <c r="N1192" s="931"/>
      <c r="O1192" s="932"/>
      <c r="Q1192" s="401" t="s">
        <v>564</v>
      </c>
      <c r="R1192" s="20" t="s">
        <v>1654</v>
      </c>
      <c r="S1192" s="20"/>
      <c r="T1192" s="10"/>
      <c r="U1192" s="20" t="s">
        <v>23</v>
      </c>
      <c r="V1192" s="20" t="s">
        <v>532</v>
      </c>
      <c r="W1192" s="20"/>
      <c r="X1192" s="20" t="s">
        <v>1600</v>
      </c>
      <c r="Y1192" s="21"/>
    </row>
    <row r="1193" spans="1:25" ht="16.5" customHeight="1" x14ac:dyDescent="0.2">
      <c r="A1193" s="259">
        <v>4</v>
      </c>
      <c r="B1193" s="129" t="s">
        <v>1498</v>
      </c>
      <c r="C1193" s="431">
        <v>11</v>
      </c>
      <c r="D1193" s="431">
        <v>4</v>
      </c>
      <c r="E1193" s="431">
        <v>3</v>
      </c>
      <c r="F1193" s="431">
        <v>4</v>
      </c>
      <c r="G1193" s="431">
        <v>23</v>
      </c>
      <c r="H1193" s="431">
        <v>26</v>
      </c>
      <c r="I1193" s="433">
        <v>11</v>
      </c>
      <c r="J1193" s="435">
        <f t="shared" si="133"/>
        <v>11</v>
      </c>
      <c r="K1193" s="435">
        <f t="shared" si="134"/>
        <v>11</v>
      </c>
      <c r="L1193" s="930"/>
      <c r="M1193" s="931"/>
      <c r="N1193" s="931"/>
      <c r="O1193" s="932"/>
      <c r="Q1193" s="401" t="s">
        <v>862</v>
      </c>
      <c r="R1193" s="20" t="s">
        <v>1488</v>
      </c>
      <c r="S1193" s="20"/>
      <c r="T1193" s="20" t="s">
        <v>1642</v>
      </c>
      <c r="U1193" s="10"/>
      <c r="V1193" s="20" t="s">
        <v>532</v>
      </c>
      <c r="W1193" s="20" t="s">
        <v>532</v>
      </c>
      <c r="X1193" s="20" t="s">
        <v>1653</v>
      </c>
      <c r="Y1193" s="21"/>
    </row>
    <row r="1194" spans="1:25" ht="16.5" customHeight="1" x14ac:dyDescent="0.2">
      <c r="A1194" s="259">
        <v>5</v>
      </c>
      <c r="B1194" s="129" t="s">
        <v>196</v>
      </c>
      <c r="C1194" s="431">
        <v>14</v>
      </c>
      <c r="D1194" s="431">
        <v>4</v>
      </c>
      <c r="E1194" s="431">
        <v>2</v>
      </c>
      <c r="F1194" s="431">
        <v>8</v>
      </c>
      <c r="G1194" s="431">
        <v>26</v>
      </c>
      <c r="H1194" s="431">
        <v>38</v>
      </c>
      <c r="I1194" s="433">
        <v>10</v>
      </c>
      <c r="J1194" s="435">
        <f t="shared" si="133"/>
        <v>14</v>
      </c>
      <c r="K1194" s="435">
        <f t="shared" si="134"/>
        <v>10</v>
      </c>
      <c r="L1194" s="930"/>
      <c r="M1194" s="931"/>
      <c r="N1194" s="931"/>
      <c r="O1194" s="932"/>
      <c r="Q1194" s="401" t="s">
        <v>610</v>
      </c>
      <c r="R1194" s="20" t="s">
        <v>1207</v>
      </c>
      <c r="S1194" s="20"/>
      <c r="T1194" s="20" t="s">
        <v>1493</v>
      </c>
      <c r="U1194" s="20"/>
      <c r="V1194" s="10"/>
      <c r="W1194" s="20" t="s">
        <v>532</v>
      </c>
      <c r="X1194" s="20"/>
      <c r="Y1194" s="21"/>
    </row>
    <row r="1195" spans="1:25" ht="16.5" customHeight="1" x14ac:dyDescent="0.2">
      <c r="A1195" s="259">
        <v>6</v>
      </c>
      <c r="B1195" s="129" t="s">
        <v>1548</v>
      </c>
      <c r="C1195" s="431">
        <v>9</v>
      </c>
      <c r="D1195" s="431">
        <v>1</v>
      </c>
      <c r="E1195" s="431">
        <v>4</v>
      </c>
      <c r="F1195" s="431">
        <v>4</v>
      </c>
      <c r="G1195" s="431">
        <v>17</v>
      </c>
      <c r="H1195" s="431">
        <v>23</v>
      </c>
      <c r="I1195" s="433">
        <v>6</v>
      </c>
      <c r="J1195" s="435">
        <f t="shared" si="133"/>
        <v>9</v>
      </c>
      <c r="K1195" s="435">
        <f t="shared" si="134"/>
        <v>6</v>
      </c>
      <c r="L1195" s="930"/>
      <c r="M1195" s="931"/>
      <c r="N1195" s="931"/>
      <c r="O1195" s="932"/>
      <c r="Q1195" s="401" t="s">
        <v>611</v>
      </c>
      <c r="R1195" s="20"/>
      <c r="S1195" s="20"/>
      <c r="T1195" s="20"/>
      <c r="U1195" s="20" t="s">
        <v>532</v>
      </c>
      <c r="V1195" s="20"/>
      <c r="W1195" s="10"/>
      <c r="X1195" s="20" t="s">
        <v>255</v>
      </c>
      <c r="Y1195" s="21" t="s">
        <v>532</v>
      </c>
    </row>
    <row r="1196" spans="1:25" ht="16.5" customHeight="1" x14ac:dyDescent="0.2">
      <c r="A1196" s="259" t="s">
        <v>556</v>
      </c>
      <c r="B1196" s="129" t="s">
        <v>1796</v>
      </c>
      <c r="C1196" s="431">
        <v>10</v>
      </c>
      <c r="D1196" s="431">
        <v>2</v>
      </c>
      <c r="E1196" s="431">
        <v>0</v>
      </c>
      <c r="F1196" s="431">
        <v>8</v>
      </c>
      <c r="G1196" s="431">
        <v>18</v>
      </c>
      <c r="H1196" s="431">
        <v>36</v>
      </c>
      <c r="I1196" s="433">
        <v>4</v>
      </c>
      <c r="J1196" s="435">
        <f t="shared" si="133"/>
        <v>10</v>
      </c>
      <c r="K1196" s="435">
        <f t="shared" si="134"/>
        <v>4</v>
      </c>
      <c r="L1196" s="930"/>
      <c r="M1196" s="931"/>
      <c r="N1196" s="931"/>
      <c r="O1196" s="932"/>
      <c r="Q1196" s="401" t="s">
        <v>130</v>
      </c>
      <c r="R1196" s="20" t="s">
        <v>628</v>
      </c>
      <c r="S1196" s="20"/>
      <c r="T1196" s="20" t="s">
        <v>1207</v>
      </c>
      <c r="U1196" s="20" t="s">
        <v>532</v>
      </c>
      <c r="V1196" s="20"/>
      <c r="W1196" s="20" t="s">
        <v>532</v>
      </c>
      <c r="X1196" s="10"/>
      <c r="Y1196" s="21"/>
    </row>
    <row r="1197" spans="1:25" ht="16.5" customHeight="1" thickBot="1" x14ac:dyDescent="0.25">
      <c r="A1197" s="462" t="s">
        <v>556</v>
      </c>
      <c r="B1197" s="130" t="s">
        <v>256</v>
      </c>
      <c r="C1197" s="432">
        <v>10</v>
      </c>
      <c r="D1197" s="432">
        <v>2</v>
      </c>
      <c r="E1197" s="432">
        <v>0</v>
      </c>
      <c r="F1197" s="432">
        <v>8</v>
      </c>
      <c r="G1197" s="432">
        <v>23</v>
      </c>
      <c r="H1197" s="432">
        <v>48</v>
      </c>
      <c r="I1197" s="434">
        <v>4</v>
      </c>
      <c r="J1197" s="435">
        <f t="shared" si="133"/>
        <v>10</v>
      </c>
      <c r="K1197" s="435">
        <f t="shared" si="134"/>
        <v>4</v>
      </c>
      <c r="L1197" s="933"/>
      <c r="M1197" s="934"/>
      <c r="N1197" s="934"/>
      <c r="O1197" s="935"/>
      <c r="Q1197" s="402" t="s">
        <v>131</v>
      </c>
      <c r="R1197" s="23" t="s">
        <v>1539</v>
      </c>
      <c r="S1197" s="23"/>
      <c r="T1197" s="23"/>
      <c r="U1197" s="23"/>
      <c r="V1197" s="23" t="s">
        <v>1655</v>
      </c>
      <c r="W1197" s="23" t="s">
        <v>1653</v>
      </c>
      <c r="X1197" s="23"/>
      <c r="Y1197" s="15"/>
    </row>
    <row r="1198" spans="1:25" ht="16.5" customHeight="1" x14ac:dyDescent="0.2">
      <c r="C1198" s="435">
        <v>94</v>
      </c>
      <c r="D1198" s="435">
        <v>39</v>
      </c>
      <c r="E1198" s="435">
        <v>16</v>
      </c>
      <c r="F1198" s="435">
        <v>39</v>
      </c>
      <c r="G1198" s="435">
        <v>242</v>
      </c>
      <c r="H1198" s="435">
        <v>242</v>
      </c>
      <c r="I1198" s="435">
        <v>94</v>
      </c>
      <c r="J1198" s="435">
        <f t="shared" si="133"/>
        <v>94</v>
      </c>
      <c r="K1198" s="435">
        <f t="shared" si="134"/>
        <v>94</v>
      </c>
    </row>
    <row r="1199" spans="1:25" ht="16.5" customHeight="1" thickBot="1" x14ac:dyDescent="0.25"/>
    <row r="1200" spans="1:25" ht="16.5" customHeight="1" thickBot="1" x14ac:dyDescent="0.25">
      <c r="A1200" s="1199" t="s">
        <v>66</v>
      </c>
      <c r="B1200" s="1200"/>
      <c r="C1200" s="1200"/>
      <c r="D1200" s="1200"/>
      <c r="E1200" s="1200"/>
      <c r="F1200" s="1201"/>
      <c r="G1200" s="1196" t="s">
        <v>1863</v>
      </c>
      <c r="H1200" s="1197"/>
      <c r="I1200" s="1198"/>
      <c r="L1200" s="945" t="s">
        <v>495</v>
      </c>
      <c r="M1200" s="946"/>
      <c r="N1200" s="946"/>
      <c r="O1200" s="947"/>
    </row>
    <row r="1201" spans="1:31" ht="16.5" customHeight="1" thickBot="1" x14ac:dyDescent="0.25">
      <c r="A1201" s="442" t="s">
        <v>496</v>
      </c>
      <c r="B1201" s="443" t="s">
        <v>497</v>
      </c>
      <c r="C1201" s="444" t="s">
        <v>498</v>
      </c>
      <c r="D1201" s="444" t="s">
        <v>499</v>
      </c>
      <c r="E1201" s="444" t="s">
        <v>500</v>
      </c>
      <c r="F1201" s="444" t="s">
        <v>501</v>
      </c>
      <c r="G1201" s="445" t="s">
        <v>502</v>
      </c>
      <c r="H1201" s="445" t="s">
        <v>503</v>
      </c>
      <c r="I1201" s="446" t="s">
        <v>504</v>
      </c>
      <c r="L1201" s="1063"/>
      <c r="M1201" s="1064"/>
      <c r="N1201" s="1064"/>
      <c r="O1201" s="1065"/>
      <c r="Q1201" s="24" t="s">
        <v>1865</v>
      </c>
      <c r="R1201" s="655" t="s">
        <v>1502</v>
      </c>
      <c r="S1201" s="655" t="s">
        <v>541</v>
      </c>
      <c r="T1201" s="655" t="s">
        <v>1665</v>
      </c>
      <c r="U1201" s="655" t="s">
        <v>540</v>
      </c>
      <c r="V1201" s="655" t="s">
        <v>564</v>
      </c>
      <c r="W1201" s="655" t="s">
        <v>744</v>
      </c>
      <c r="X1201" s="655" t="s">
        <v>847</v>
      </c>
      <c r="Y1201" s="655" t="s">
        <v>634</v>
      </c>
      <c r="Z1201" s="655" t="s">
        <v>500</v>
      </c>
      <c r="AA1201" s="655" t="s">
        <v>1028</v>
      </c>
      <c r="AB1201" s="655" t="s">
        <v>990</v>
      </c>
      <c r="AC1201" s="655" t="s">
        <v>735</v>
      </c>
      <c r="AD1201" s="655" t="s">
        <v>514</v>
      </c>
      <c r="AE1201" s="656" t="s">
        <v>653</v>
      </c>
    </row>
    <row r="1202" spans="1:31" ht="16.5" customHeight="1" x14ac:dyDescent="0.2">
      <c r="A1202" s="447">
        <v>1</v>
      </c>
      <c r="B1202" s="126" t="s">
        <v>70</v>
      </c>
      <c r="C1202" s="430"/>
      <c r="D1202" s="430"/>
      <c r="E1202" s="430"/>
      <c r="F1202" s="430"/>
      <c r="G1202" s="430"/>
      <c r="H1202" s="430"/>
      <c r="I1202" s="128"/>
      <c r="J1202" s="435">
        <f t="shared" ref="J1202:J1216" si="135">D1202+E1202+F1202</f>
        <v>0</v>
      </c>
      <c r="K1202" s="435">
        <f t="shared" ref="K1202:K1216" si="136">D1202*2+E1202</f>
        <v>0</v>
      </c>
      <c r="L1202" s="927" t="s">
        <v>528</v>
      </c>
      <c r="M1202" s="928"/>
      <c r="N1202" s="928"/>
      <c r="O1202" s="929"/>
      <c r="Q1202" s="657" t="s">
        <v>1502</v>
      </c>
      <c r="R1202" s="10"/>
      <c r="S1202" s="20"/>
      <c r="T1202" s="20"/>
      <c r="U1202" s="20"/>
      <c r="V1202" s="20"/>
      <c r="W1202" s="20"/>
      <c r="X1202" s="20"/>
      <c r="Y1202" s="20"/>
      <c r="Z1202" s="20"/>
      <c r="AA1202" s="20"/>
      <c r="AB1202" s="20"/>
      <c r="AC1202" s="20"/>
      <c r="AD1202" s="20"/>
      <c r="AE1202" s="21"/>
    </row>
    <row r="1203" spans="1:31" ht="16.5" customHeight="1" x14ac:dyDescent="0.2">
      <c r="A1203" s="277" t="s">
        <v>521</v>
      </c>
      <c r="B1203" s="129" t="s">
        <v>1509</v>
      </c>
      <c r="C1203" s="431"/>
      <c r="D1203" s="431"/>
      <c r="E1203" s="431"/>
      <c r="F1203" s="431"/>
      <c r="G1203" s="431"/>
      <c r="H1203" s="431"/>
      <c r="I1203" s="433"/>
      <c r="J1203" s="435">
        <f t="shared" si="135"/>
        <v>0</v>
      </c>
      <c r="K1203" s="435">
        <f t="shared" si="136"/>
        <v>0</v>
      </c>
      <c r="L1203" s="930"/>
      <c r="M1203" s="931"/>
      <c r="N1203" s="931"/>
      <c r="O1203" s="932"/>
      <c r="Q1203" s="657" t="s">
        <v>541</v>
      </c>
      <c r="R1203" s="20"/>
      <c r="S1203" s="10"/>
      <c r="T1203" s="20"/>
      <c r="U1203" s="20"/>
      <c r="V1203" s="20"/>
      <c r="W1203" s="20"/>
      <c r="X1203" s="20"/>
      <c r="Y1203" s="20"/>
      <c r="Z1203" s="20"/>
      <c r="AA1203" s="20"/>
      <c r="AB1203" s="20"/>
      <c r="AC1203" s="20"/>
      <c r="AD1203" s="20"/>
      <c r="AE1203" s="21"/>
    </row>
    <row r="1204" spans="1:31" ht="16.5" customHeight="1" x14ac:dyDescent="0.2">
      <c r="A1204" s="277" t="s">
        <v>521</v>
      </c>
      <c r="B1204" s="129" t="s">
        <v>1102</v>
      </c>
      <c r="C1204" s="431"/>
      <c r="D1204" s="431"/>
      <c r="E1204" s="431"/>
      <c r="F1204" s="431"/>
      <c r="G1204" s="431"/>
      <c r="H1204" s="431"/>
      <c r="I1204" s="433"/>
      <c r="J1204" s="435">
        <f t="shared" si="135"/>
        <v>0</v>
      </c>
      <c r="K1204" s="435">
        <f t="shared" si="136"/>
        <v>0</v>
      </c>
      <c r="L1204" s="930"/>
      <c r="M1204" s="931"/>
      <c r="N1204" s="931"/>
      <c r="O1204" s="932"/>
      <c r="Q1204" s="657" t="s">
        <v>1665</v>
      </c>
      <c r="R1204" s="20"/>
      <c r="S1204" s="11"/>
      <c r="T1204" s="10"/>
      <c r="U1204" s="20"/>
      <c r="V1204" s="20"/>
      <c r="W1204" s="20"/>
      <c r="X1204" s="20"/>
      <c r="Y1204" s="20"/>
      <c r="Z1204" s="20"/>
      <c r="AA1204" s="20"/>
      <c r="AB1204" s="20"/>
      <c r="AC1204" s="20"/>
      <c r="AD1204" s="20"/>
      <c r="AE1204" s="21"/>
    </row>
    <row r="1205" spans="1:31" ht="16.5" customHeight="1" x14ac:dyDescent="0.2">
      <c r="A1205" s="277" t="s">
        <v>521</v>
      </c>
      <c r="B1205" s="129" t="s">
        <v>1746</v>
      </c>
      <c r="C1205" s="431"/>
      <c r="D1205" s="431"/>
      <c r="E1205" s="431"/>
      <c r="F1205" s="431"/>
      <c r="G1205" s="431"/>
      <c r="H1205" s="431"/>
      <c r="I1205" s="433"/>
      <c r="J1205" s="435">
        <f t="shared" si="135"/>
        <v>0</v>
      </c>
      <c r="K1205" s="435">
        <f t="shared" si="136"/>
        <v>0</v>
      </c>
      <c r="L1205" s="930"/>
      <c r="M1205" s="931"/>
      <c r="N1205" s="931"/>
      <c r="O1205" s="932"/>
      <c r="Q1205" s="657" t="s">
        <v>540</v>
      </c>
      <c r="R1205" s="20"/>
      <c r="S1205" s="20"/>
      <c r="T1205" s="20"/>
      <c r="U1205" s="10"/>
      <c r="V1205" s="20"/>
      <c r="W1205" s="20"/>
      <c r="X1205" s="20"/>
      <c r="Y1205" s="20"/>
      <c r="Z1205" s="20"/>
      <c r="AA1205" s="20"/>
      <c r="AB1205" s="20"/>
      <c r="AC1205" s="20"/>
      <c r="AD1205" s="20"/>
      <c r="AE1205" s="21"/>
    </row>
    <row r="1206" spans="1:31" ht="16.5" customHeight="1" x14ac:dyDescent="0.2">
      <c r="A1206" s="277" t="s">
        <v>521</v>
      </c>
      <c r="B1206" s="129" t="s">
        <v>1747</v>
      </c>
      <c r="C1206" s="431"/>
      <c r="D1206" s="431"/>
      <c r="E1206" s="431"/>
      <c r="F1206" s="431"/>
      <c r="G1206" s="431"/>
      <c r="H1206" s="431"/>
      <c r="I1206" s="433"/>
      <c r="J1206" s="435">
        <f t="shared" si="135"/>
        <v>0</v>
      </c>
      <c r="K1206" s="435">
        <f t="shared" si="136"/>
        <v>0</v>
      </c>
      <c r="L1206" s="930"/>
      <c r="M1206" s="931"/>
      <c r="N1206" s="931"/>
      <c r="O1206" s="932"/>
      <c r="Q1206" s="657" t="s">
        <v>564</v>
      </c>
      <c r="R1206" s="20"/>
      <c r="S1206" s="20"/>
      <c r="T1206" s="20"/>
      <c r="U1206" s="11"/>
      <c r="V1206" s="10"/>
      <c r="W1206" s="20"/>
      <c r="X1206" s="20"/>
      <c r="Y1206" s="20"/>
      <c r="Z1206" s="20"/>
      <c r="AA1206" s="20"/>
      <c r="AB1206" s="20"/>
      <c r="AC1206" s="20"/>
      <c r="AD1206" s="20"/>
      <c r="AE1206" s="21"/>
    </row>
    <row r="1207" spans="1:31" ht="16.5" customHeight="1" x14ac:dyDescent="0.2">
      <c r="A1207" s="277" t="s">
        <v>521</v>
      </c>
      <c r="B1207" s="129" t="s">
        <v>390</v>
      </c>
      <c r="C1207" s="431"/>
      <c r="D1207" s="431"/>
      <c r="E1207" s="431"/>
      <c r="F1207" s="431"/>
      <c r="G1207" s="431"/>
      <c r="H1207" s="431"/>
      <c r="I1207" s="433"/>
      <c r="J1207" s="435">
        <f t="shared" si="135"/>
        <v>0</v>
      </c>
      <c r="K1207" s="435">
        <f t="shared" si="136"/>
        <v>0</v>
      </c>
      <c r="L1207" s="930"/>
      <c r="M1207" s="931"/>
      <c r="N1207" s="931"/>
      <c r="O1207" s="932"/>
      <c r="Q1207" s="657" t="s">
        <v>744</v>
      </c>
      <c r="R1207" s="20"/>
      <c r="S1207" s="20"/>
      <c r="T1207" s="20"/>
      <c r="U1207" s="20"/>
      <c r="V1207" s="20"/>
      <c r="W1207" s="10"/>
      <c r="X1207" s="20"/>
      <c r="Y1207" s="20"/>
      <c r="Z1207" s="20"/>
      <c r="AA1207" s="20"/>
      <c r="AB1207" s="20"/>
      <c r="AC1207" s="20"/>
      <c r="AD1207" s="20"/>
      <c r="AE1207" s="21"/>
    </row>
    <row r="1208" spans="1:31" ht="16.5" customHeight="1" x14ac:dyDescent="0.2">
      <c r="A1208" s="277" t="s">
        <v>521</v>
      </c>
      <c r="B1208" s="129" t="s">
        <v>750</v>
      </c>
      <c r="C1208" s="431"/>
      <c r="D1208" s="431"/>
      <c r="E1208" s="431"/>
      <c r="F1208" s="431"/>
      <c r="G1208" s="431"/>
      <c r="H1208" s="431"/>
      <c r="I1208" s="433"/>
      <c r="J1208" s="435">
        <f t="shared" si="135"/>
        <v>0</v>
      </c>
      <c r="K1208" s="435">
        <f t="shared" si="136"/>
        <v>0</v>
      </c>
      <c r="L1208" s="930"/>
      <c r="M1208" s="931"/>
      <c r="N1208" s="931"/>
      <c r="O1208" s="932"/>
      <c r="Q1208" s="657" t="s">
        <v>847</v>
      </c>
      <c r="R1208" s="20"/>
      <c r="S1208" s="20"/>
      <c r="T1208" s="20"/>
      <c r="U1208" s="20"/>
      <c r="V1208" s="20"/>
      <c r="W1208" s="20"/>
      <c r="X1208" s="10"/>
      <c r="Y1208" s="20"/>
      <c r="Z1208" s="20"/>
      <c r="AA1208" s="20"/>
      <c r="AB1208" s="20"/>
      <c r="AC1208" s="20"/>
      <c r="AD1208" s="20"/>
      <c r="AE1208" s="21"/>
    </row>
    <row r="1209" spans="1:31" ht="16.5" customHeight="1" x14ac:dyDescent="0.2">
      <c r="A1209" s="277" t="s">
        <v>521</v>
      </c>
      <c r="B1209" s="129" t="s">
        <v>392</v>
      </c>
      <c r="C1209" s="431"/>
      <c r="D1209" s="431"/>
      <c r="E1209" s="431"/>
      <c r="F1209" s="431"/>
      <c r="G1209" s="431"/>
      <c r="H1209" s="431"/>
      <c r="I1209" s="433"/>
      <c r="J1209" s="435">
        <f t="shared" si="135"/>
        <v>0</v>
      </c>
      <c r="K1209" s="435">
        <f t="shared" si="136"/>
        <v>0</v>
      </c>
      <c r="L1209" s="930"/>
      <c r="M1209" s="931"/>
      <c r="N1209" s="931"/>
      <c r="O1209" s="932"/>
      <c r="Q1209" s="657" t="s">
        <v>634</v>
      </c>
      <c r="R1209" s="20"/>
      <c r="S1209" s="20"/>
      <c r="T1209" s="20"/>
      <c r="U1209" s="20"/>
      <c r="V1209" s="20"/>
      <c r="W1209" s="20"/>
      <c r="X1209" s="20"/>
      <c r="Y1209" s="10"/>
      <c r="Z1209" s="20"/>
      <c r="AA1209" s="20"/>
      <c r="AB1209" s="20"/>
      <c r="AC1209" s="20"/>
      <c r="AD1209" s="20"/>
      <c r="AE1209" s="21"/>
    </row>
    <row r="1210" spans="1:31" ht="16.5" customHeight="1" x14ac:dyDescent="0.2">
      <c r="A1210" s="277" t="s">
        <v>521</v>
      </c>
      <c r="B1210" s="129" t="s">
        <v>112</v>
      </c>
      <c r="C1210" s="431"/>
      <c r="D1210" s="431"/>
      <c r="E1210" s="431"/>
      <c r="F1210" s="431"/>
      <c r="G1210" s="431"/>
      <c r="H1210" s="431"/>
      <c r="I1210" s="433"/>
      <c r="J1210" s="435">
        <f t="shared" si="135"/>
        <v>0</v>
      </c>
      <c r="K1210" s="435">
        <f t="shared" si="136"/>
        <v>0</v>
      </c>
      <c r="L1210" s="930"/>
      <c r="M1210" s="931"/>
      <c r="N1210" s="931"/>
      <c r="O1210" s="932"/>
      <c r="Q1210" s="657" t="s">
        <v>500</v>
      </c>
      <c r="R1210" s="20"/>
      <c r="S1210" s="20"/>
      <c r="T1210" s="20"/>
      <c r="U1210" s="20"/>
      <c r="V1210" s="20"/>
      <c r="W1210" s="20"/>
      <c r="X1210" s="20"/>
      <c r="Y1210" s="20"/>
      <c r="Z1210" s="10"/>
      <c r="AA1210" s="20"/>
      <c r="AB1210" s="20"/>
      <c r="AC1210" s="20"/>
      <c r="AD1210" s="20"/>
      <c r="AE1210" s="21"/>
    </row>
    <row r="1211" spans="1:31" ht="16.5" customHeight="1" x14ac:dyDescent="0.2">
      <c r="A1211" s="277" t="s">
        <v>521</v>
      </c>
      <c r="B1211" s="129" t="s">
        <v>737</v>
      </c>
      <c r="C1211" s="431"/>
      <c r="D1211" s="431"/>
      <c r="E1211" s="431"/>
      <c r="F1211" s="431"/>
      <c r="G1211" s="431"/>
      <c r="H1211" s="431"/>
      <c r="I1211" s="433"/>
      <c r="J1211" s="435">
        <f t="shared" si="135"/>
        <v>0</v>
      </c>
      <c r="K1211" s="435">
        <f t="shared" si="136"/>
        <v>0</v>
      </c>
      <c r="L1211" s="930"/>
      <c r="M1211" s="931"/>
      <c r="N1211" s="931"/>
      <c r="O1211" s="932"/>
      <c r="Q1211" s="657" t="s">
        <v>1028</v>
      </c>
      <c r="R1211" s="20"/>
      <c r="S1211" s="20"/>
      <c r="T1211" s="20"/>
      <c r="U1211" s="20"/>
      <c r="V1211" s="20"/>
      <c r="W1211" s="20"/>
      <c r="X1211" s="20"/>
      <c r="Y1211" s="20"/>
      <c r="Z1211" s="11"/>
      <c r="AA1211" s="10"/>
      <c r="AB1211" s="20"/>
      <c r="AC1211" s="20"/>
      <c r="AD1211" s="20"/>
      <c r="AE1211" s="21"/>
    </row>
    <row r="1212" spans="1:31" ht="16.5" customHeight="1" x14ac:dyDescent="0.2">
      <c r="A1212" s="277" t="s">
        <v>521</v>
      </c>
      <c r="B1212" s="129" t="s">
        <v>1036</v>
      </c>
      <c r="C1212" s="431"/>
      <c r="D1212" s="431"/>
      <c r="E1212" s="431"/>
      <c r="F1212" s="431"/>
      <c r="G1212" s="431"/>
      <c r="H1212" s="431"/>
      <c r="I1212" s="433"/>
      <c r="J1212" s="435">
        <f t="shared" si="135"/>
        <v>0</v>
      </c>
      <c r="K1212" s="435">
        <f t="shared" si="136"/>
        <v>0</v>
      </c>
      <c r="L1212" s="930"/>
      <c r="M1212" s="931"/>
      <c r="N1212" s="931"/>
      <c r="O1212" s="932"/>
      <c r="Q1212" s="657" t="s">
        <v>990</v>
      </c>
      <c r="R1212" s="20"/>
      <c r="S1212" s="20"/>
      <c r="T1212" s="20"/>
      <c r="U1212" s="20"/>
      <c r="V1212" s="20"/>
      <c r="W1212" s="20"/>
      <c r="X1212" s="20"/>
      <c r="Y1212" s="20"/>
      <c r="Z1212" s="20"/>
      <c r="AA1212" s="20"/>
      <c r="AB1212" s="10"/>
      <c r="AC1212" s="20"/>
      <c r="AD1212" s="20"/>
      <c r="AE1212" s="21"/>
    </row>
    <row r="1213" spans="1:31" ht="16.5" customHeight="1" x14ac:dyDescent="0.2">
      <c r="A1213" s="277" t="s">
        <v>521</v>
      </c>
      <c r="B1213" s="129" t="s">
        <v>739</v>
      </c>
      <c r="C1213" s="431"/>
      <c r="D1213" s="431"/>
      <c r="E1213" s="431"/>
      <c r="F1213" s="431"/>
      <c r="G1213" s="431"/>
      <c r="H1213" s="431"/>
      <c r="I1213" s="433"/>
      <c r="J1213" s="435">
        <f t="shared" si="135"/>
        <v>0</v>
      </c>
      <c r="K1213" s="435">
        <f t="shared" si="136"/>
        <v>0</v>
      </c>
      <c r="L1213" s="930"/>
      <c r="M1213" s="931"/>
      <c r="N1213" s="931"/>
      <c r="O1213" s="932"/>
      <c r="Q1213" s="657" t="s">
        <v>735</v>
      </c>
      <c r="R1213" s="20"/>
      <c r="S1213" s="20"/>
      <c r="T1213" s="20"/>
      <c r="U1213" s="20"/>
      <c r="V1213" s="20"/>
      <c r="W1213" s="20"/>
      <c r="X1213" s="20"/>
      <c r="Y1213" s="20"/>
      <c r="Z1213" s="20"/>
      <c r="AA1213" s="20"/>
      <c r="AB1213" s="11"/>
      <c r="AC1213" s="10"/>
      <c r="AD1213" s="20"/>
      <c r="AE1213" s="21"/>
    </row>
    <row r="1214" spans="1:31" ht="16.5" customHeight="1" x14ac:dyDescent="0.2">
      <c r="A1214" s="277" t="s">
        <v>521</v>
      </c>
      <c r="B1214" s="129" t="s">
        <v>827</v>
      </c>
      <c r="C1214" s="431"/>
      <c r="D1214" s="431"/>
      <c r="E1214" s="431"/>
      <c r="F1214" s="431"/>
      <c r="G1214" s="431"/>
      <c r="H1214" s="431"/>
      <c r="I1214" s="433"/>
      <c r="J1214" s="435">
        <f t="shared" si="135"/>
        <v>0</v>
      </c>
      <c r="K1214" s="435">
        <f t="shared" si="136"/>
        <v>0</v>
      </c>
      <c r="L1214" s="930"/>
      <c r="M1214" s="931"/>
      <c r="N1214" s="931"/>
      <c r="O1214" s="932"/>
      <c r="Q1214" s="657" t="s">
        <v>514</v>
      </c>
      <c r="R1214" s="20"/>
      <c r="S1214" s="20"/>
      <c r="T1214" s="20"/>
      <c r="U1214" s="20"/>
      <c r="V1214" s="20"/>
      <c r="W1214" s="20"/>
      <c r="X1214" s="20"/>
      <c r="Y1214" s="20"/>
      <c r="Z1214" s="20"/>
      <c r="AA1214" s="20"/>
      <c r="AB1214" s="20"/>
      <c r="AC1214" s="20"/>
      <c r="AD1214" s="10"/>
      <c r="AE1214" s="21"/>
    </row>
    <row r="1215" spans="1:31" ht="16.5" customHeight="1" thickBot="1" x14ac:dyDescent="0.25">
      <c r="A1215" s="448" t="s">
        <v>521</v>
      </c>
      <c r="B1215" s="130" t="s">
        <v>748</v>
      </c>
      <c r="C1215" s="432"/>
      <c r="D1215" s="432"/>
      <c r="E1215" s="432"/>
      <c r="F1215" s="432"/>
      <c r="G1215" s="432"/>
      <c r="H1215" s="432"/>
      <c r="I1215" s="434"/>
      <c r="J1215" s="435">
        <f t="shared" si="135"/>
        <v>0</v>
      </c>
      <c r="K1215" s="435">
        <f t="shared" si="136"/>
        <v>0</v>
      </c>
      <c r="L1215" s="933"/>
      <c r="M1215" s="934"/>
      <c r="N1215" s="934"/>
      <c r="O1215" s="935"/>
      <c r="Q1215" s="658" t="s">
        <v>653</v>
      </c>
      <c r="R1215" s="23"/>
      <c r="S1215" s="23"/>
      <c r="T1215" s="23"/>
      <c r="U1215" s="23"/>
      <c r="V1215" s="23"/>
      <c r="W1215" s="23"/>
      <c r="X1215" s="23"/>
      <c r="Y1215" s="23"/>
      <c r="Z1215" s="23"/>
      <c r="AA1215" s="23"/>
      <c r="AB1215" s="23"/>
      <c r="AC1215" s="23"/>
      <c r="AD1215" s="23"/>
      <c r="AE1215" s="15"/>
    </row>
    <row r="1216" spans="1:31" ht="16.5" customHeight="1" x14ac:dyDescent="0.2">
      <c r="C1216" s="435">
        <v>0</v>
      </c>
      <c r="D1216" s="435">
        <v>0</v>
      </c>
      <c r="E1216" s="435">
        <v>0</v>
      </c>
      <c r="F1216" s="435">
        <v>0</v>
      </c>
      <c r="G1216" s="435">
        <v>0</v>
      </c>
      <c r="H1216" s="435">
        <v>0</v>
      </c>
      <c r="I1216" s="435">
        <v>0</v>
      </c>
      <c r="J1216" s="435">
        <f t="shared" si="135"/>
        <v>0</v>
      </c>
      <c r="K1216" s="435">
        <f t="shared" si="136"/>
        <v>0</v>
      </c>
    </row>
    <row r="1217" spans="1:27" ht="16.5" customHeight="1" thickBot="1" x14ac:dyDescent="0.25"/>
    <row r="1218" spans="1:27" ht="16.5" customHeight="1" thickBot="1" x14ac:dyDescent="0.25">
      <c r="A1218" s="1187" t="s">
        <v>810</v>
      </c>
      <c r="B1218" s="1188"/>
      <c r="C1218" s="1188"/>
      <c r="D1218" s="1188"/>
      <c r="E1218" s="1188"/>
      <c r="F1218" s="1189"/>
      <c r="G1218" s="1184" t="s">
        <v>1863</v>
      </c>
      <c r="H1218" s="1185"/>
      <c r="I1218" s="1186"/>
      <c r="L1218" s="945" t="s">
        <v>495</v>
      </c>
      <c r="M1218" s="946"/>
      <c r="N1218" s="946"/>
      <c r="O1218" s="947"/>
    </row>
    <row r="1219" spans="1:27" ht="16.5" customHeight="1" thickBot="1" x14ac:dyDescent="0.25">
      <c r="A1219" s="479" t="s">
        <v>496</v>
      </c>
      <c r="B1219" s="480" t="s">
        <v>497</v>
      </c>
      <c r="C1219" s="481" t="s">
        <v>498</v>
      </c>
      <c r="D1219" s="481" t="s">
        <v>499</v>
      </c>
      <c r="E1219" s="481" t="s">
        <v>500</v>
      </c>
      <c r="F1219" s="481" t="s">
        <v>501</v>
      </c>
      <c r="G1219" s="482" t="s">
        <v>502</v>
      </c>
      <c r="H1219" s="482" t="s">
        <v>503</v>
      </c>
      <c r="I1219" s="483" t="s">
        <v>504</v>
      </c>
      <c r="L1219" s="1063"/>
      <c r="M1219" s="1064"/>
      <c r="N1219" s="1064"/>
      <c r="O1219" s="1065"/>
      <c r="Q1219" s="24" t="s">
        <v>1865</v>
      </c>
      <c r="R1219" s="662" t="s">
        <v>1798</v>
      </c>
      <c r="S1219" s="662" t="s">
        <v>257</v>
      </c>
      <c r="T1219" s="662" t="s">
        <v>716</v>
      </c>
      <c r="U1219" s="662" t="s">
        <v>564</v>
      </c>
      <c r="V1219" s="662" t="s">
        <v>1504</v>
      </c>
      <c r="W1219" s="662" t="s">
        <v>1858</v>
      </c>
      <c r="X1219" s="662" t="s">
        <v>794</v>
      </c>
      <c r="Y1219" s="662" t="s">
        <v>1859</v>
      </c>
      <c r="Z1219" s="662" t="s">
        <v>143</v>
      </c>
      <c r="AA1219" s="663" t="s">
        <v>813</v>
      </c>
    </row>
    <row r="1220" spans="1:27" ht="16.5" customHeight="1" x14ac:dyDescent="0.2">
      <c r="A1220" s="491" t="s">
        <v>521</v>
      </c>
      <c r="B1220" s="126" t="s">
        <v>1800</v>
      </c>
      <c r="C1220" s="430" t="s">
        <v>532</v>
      </c>
      <c r="D1220" s="430"/>
      <c r="E1220" s="430"/>
      <c r="F1220" s="430"/>
      <c r="G1220" s="430"/>
      <c r="H1220" s="430"/>
      <c r="I1220" s="128"/>
      <c r="J1220" s="435">
        <f>D1220+E1220+F1220</f>
        <v>0</v>
      </c>
      <c r="K1220" s="435">
        <f>D1220*2+E1220</f>
        <v>0</v>
      </c>
      <c r="L1220" s="927" t="s">
        <v>528</v>
      </c>
      <c r="M1220" s="928"/>
      <c r="N1220" s="928"/>
      <c r="O1220" s="929"/>
      <c r="Q1220" s="664" t="s">
        <v>1798</v>
      </c>
      <c r="R1220" s="10"/>
      <c r="S1220" s="20"/>
      <c r="T1220" s="20"/>
      <c r="U1220" s="20"/>
      <c r="V1220" s="20"/>
      <c r="W1220" s="20"/>
      <c r="X1220" s="20"/>
      <c r="Y1220" s="20"/>
      <c r="Z1220" s="20"/>
      <c r="AA1220" s="21"/>
    </row>
    <row r="1221" spans="1:27" ht="16.5" customHeight="1" x14ac:dyDescent="0.2">
      <c r="A1221" s="290" t="s">
        <v>521</v>
      </c>
      <c r="B1221" s="129" t="s">
        <v>258</v>
      </c>
      <c r="C1221" s="431"/>
      <c r="D1221" s="431"/>
      <c r="E1221" s="431"/>
      <c r="F1221" s="431"/>
      <c r="G1221" s="431"/>
      <c r="H1221" s="431"/>
      <c r="I1221" s="433"/>
      <c r="J1221" s="435">
        <f t="shared" ref="J1221:J1230" si="137">D1221+E1221+F1221</f>
        <v>0</v>
      </c>
      <c r="K1221" s="435">
        <f t="shared" ref="K1221:K1230" si="138">D1221*2+E1221</f>
        <v>0</v>
      </c>
      <c r="L1221" s="930"/>
      <c r="M1221" s="931"/>
      <c r="N1221" s="931"/>
      <c r="O1221" s="932"/>
      <c r="Q1221" s="664" t="s">
        <v>257</v>
      </c>
      <c r="R1221" s="20"/>
      <c r="S1221" s="10"/>
      <c r="T1221" s="20"/>
      <c r="U1221" s="20"/>
      <c r="V1221" s="20"/>
      <c r="W1221" s="20"/>
      <c r="X1221" s="20"/>
      <c r="Y1221" s="20"/>
      <c r="Z1221" s="20" t="s">
        <v>1487</v>
      </c>
      <c r="AA1221" s="21"/>
    </row>
    <row r="1222" spans="1:27" ht="16.5" customHeight="1" x14ac:dyDescent="0.2">
      <c r="A1222" s="290" t="s">
        <v>521</v>
      </c>
      <c r="B1222" s="129" t="s">
        <v>1107</v>
      </c>
      <c r="C1222" s="431"/>
      <c r="D1222" s="431"/>
      <c r="E1222" s="431"/>
      <c r="F1222" s="431"/>
      <c r="G1222" s="431"/>
      <c r="H1222" s="431"/>
      <c r="I1222" s="433"/>
      <c r="J1222" s="435">
        <f t="shared" si="137"/>
        <v>0</v>
      </c>
      <c r="K1222" s="435">
        <f t="shared" si="138"/>
        <v>0</v>
      </c>
      <c r="L1222" s="930"/>
      <c r="M1222" s="931"/>
      <c r="N1222" s="931"/>
      <c r="O1222" s="932"/>
      <c r="Q1222" s="664" t="s">
        <v>716</v>
      </c>
      <c r="R1222" s="20"/>
      <c r="S1222" s="11"/>
      <c r="T1222" s="10"/>
      <c r="U1222" s="20"/>
      <c r="V1222" s="20" t="s">
        <v>259</v>
      </c>
      <c r="W1222" s="20"/>
      <c r="X1222" s="20" t="s">
        <v>1547</v>
      </c>
      <c r="Y1222" s="20"/>
      <c r="Z1222" s="20"/>
      <c r="AA1222" s="21" t="s">
        <v>844</v>
      </c>
    </row>
    <row r="1223" spans="1:27" ht="16.5" customHeight="1" x14ac:dyDescent="0.2">
      <c r="A1223" s="290" t="s">
        <v>521</v>
      </c>
      <c r="B1223" s="129" t="s">
        <v>190</v>
      </c>
      <c r="C1223" s="431"/>
      <c r="D1223" s="431"/>
      <c r="E1223" s="431"/>
      <c r="F1223" s="431"/>
      <c r="G1223" s="431"/>
      <c r="H1223" s="431"/>
      <c r="I1223" s="433"/>
      <c r="J1223" s="435">
        <f t="shared" si="137"/>
        <v>0</v>
      </c>
      <c r="K1223" s="435">
        <f t="shared" si="138"/>
        <v>0</v>
      </c>
      <c r="L1223" s="930"/>
      <c r="M1223" s="931"/>
      <c r="N1223" s="931"/>
      <c r="O1223" s="932"/>
      <c r="Q1223" s="664" t="s">
        <v>564</v>
      </c>
      <c r="R1223" s="20"/>
      <c r="S1223" s="20"/>
      <c r="T1223" s="20"/>
      <c r="U1223" s="10"/>
      <c r="V1223" s="20"/>
      <c r="W1223" s="20"/>
      <c r="X1223" s="20"/>
      <c r="Y1223" s="20"/>
      <c r="Z1223" s="20"/>
      <c r="AA1223" s="21"/>
    </row>
    <row r="1224" spans="1:27" ht="16.5" customHeight="1" x14ac:dyDescent="0.2">
      <c r="A1224" s="290" t="s">
        <v>521</v>
      </c>
      <c r="B1224" s="129" t="s">
        <v>260</v>
      </c>
      <c r="C1224" s="431"/>
      <c r="D1224" s="431"/>
      <c r="E1224" s="431"/>
      <c r="F1224" s="431"/>
      <c r="G1224" s="431"/>
      <c r="H1224" s="431"/>
      <c r="I1224" s="433"/>
      <c r="J1224" s="435">
        <f t="shared" si="137"/>
        <v>0</v>
      </c>
      <c r="K1224" s="435">
        <f t="shared" si="138"/>
        <v>0</v>
      </c>
      <c r="L1224" s="930"/>
      <c r="M1224" s="931"/>
      <c r="N1224" s="931"/>
      <c r="O1224" s="932"/>
      <c r="Q1224" s="664" t="s">
        <v>1504</v>
      </c>
      <c r="R1224" s="20"/>
      <c r="S1224" s="20"/>
      <c r="T1224" s="20"/>
      <c r="U1224" s="20"/>
      <c r="V1224" s="10"/>
      <c r="W1224" s="20"/>
      <c r="X1224" s="20"/>
      <c r="Y1224" s="20" t="s">
        <v>1210</v>
      </c>
      <c r="Z1224" s="20"/>
      <c r="AA1224" s="21"/>
    </row>
    <row r="1225" spans="1:27" ht="16.5" customHeight="1" x14ac:dyDescent="0.2">
      <c r="A1225" s="290" t="s">
        <v>521</v>
      </c>
      <c r="B1225" s="129" t="s">
        <v>1860</v>
      </c>
      <c r="C1225" s="431"/>
      <c r="D1225" s="431"/>
      <c r="E1225" s="431"/>
      <c r="F1225" s="431"/>
      <c r="G1225" s="431"/>
      <c r="H1225" s="431"/>
      <c r="I1225" s="433"/>
      <c r="J1225" s="435">
        <f t="shared" si="137"/>
        <v>0</v>
      </c>
      <c r="K1225" s="435">
        <f t="shared" si="138"/>
        <v>0</v>
      </c>
      <c r="L1225" s="930"/>
      <c r="M1225" s="931"/>
      <c r="N1225" s="931"/>
      <c r="O1225" s="932"/>
      <c r="Q1225" s="664" t="s">
        <v>1858</v>
      </c>
      <c r="R1225" s="20"/>
      <c r="S1225" s="20"/>
      <c r="T1225" s="20"/>
      <c r="U1225" s="20"/>
      <c r="V1225" s="20"/>
      <c r="W1225" s="10"/>
      <c r="X1225" s="20"/>
      <c r="Y1225" s="20"/>
      <c r="Z1225" s="20"/>
      <c r="AA1225" s="21"/>
    </row>
    <row r="1226" spans="1:27" ht="16.5" customHeight="1" x14ac:dyDescent="0.2">
      <c r="A1226" s="290" t="s">
        <v>521</v>
      </c>
      <c r="B1226" s="129" t="s">
        <v>1861</v>
      </c>
      <c r="C1226" s="431"/>
      <c r="D1226" s="431"/>
      <c r="E1226" s="431"/>
      <c r="F1226" s="431"/>
      <c r="G1226" s="431"/>
      <c r="H1226" s="431"/>
      <c r="I1226" s="433"/>
      <c r="J1226" s="435">
        <f t="shared" si="137"/>
        <v>0</v>
      </c>
      <c r="K1226" s="435">
        <f t="shared" si="138"/>
        <v>0</v>
      </c>
      <c r="L1226" s="930"/>
      <c r="M1226" s="931"/>
      <c r="N1226" s="931"/>
      <c r="O1226" s="932"/>
      <c r="Q1226" s="664" t="s">
        <v>794</v>
      </c>
      <c r="R1226" s="20"/>
      <c r="S1226" s="20" t="s">
        <v>628</v>
      </c>
      <c r="T1226" s="20" t="s">
        <v>1602</v>
      </c>
      <c r="U1226" s="20"/>
      <c r="V1226" s="20" t="s">
        <v>1487</v>
      </c>
      <c r="W1226" s="20"/>
      <c r="X1226" s="10"/>
      <c r="Y1226" s="20"/>
      <c r="Z1226" s="20"/>
      <c r="AA1226" s="21"/>
    </row>
    <row r="1227" spans="1:27" ht="16.5" customHeight="1" x14ac:dyDescent="0.2">
      <c r="A1227" s="290" t="s">
        <v>521</v>
      </c>
      <c r="B1227" s="129" t="s">
        <v>1862</v>
      </c>
      <c r="C1227" s="431"/>
      <c r="D1227" s="431"/>
      <c r="E1227" s="431"/>
      <c r="F1227" s="431"/>
      <c r="G1227" s="431"/>
      <c r="H1227" s="431"/>
      <c r="I1227" s="433"/>
      <c r="J1227" s="435">
        <f t="shared" si="137"/>
        <v>0</v>
      </c>
      <c r="K1227" s="435">
        <f t="shared" si="138"/>
        <v>0</v>
      </c>
      <c r="L1227" s="930"/>
      <c r="M1227" s="931"/>
      <c r="N1227" s="931"/>
      <c r="O1227" s="932"/>
      <c r="Q1227" s="664" t="s">
        <v>1859</v>
      </c>
      <c r="R1227" s="20"/>
      <c r="S1227" s="20"/>
      <c r="T1227" s="20"/>
      <c r="U1227" s="20"/>
      <c r="V1227" s="20"/>
      <c r="W1227" s="20"/>
      <c r="X1227" s="20"/>
      <c r="Y1227" s="10"/>
      <c r="Z1227" s="20" t="s">
        <v>532</v>
      </c>
      <c r="AA1227" s="21"/>
    </row>
    <row r="1228" spans="1:27" ht="16.5" customHeight="1" x14ac:dyDescent="0.2">
      <c r="A1228" s="290" t="s">
        <v>521</v>
      </c>
      <c r="B1228" s="129" t="s">
        <v>150</v>
      </c>
      <c r="C1228" s="431"/>
      <c r="D1228" s="431"/>
      <c r="E1228" s="431"/>
      <c r="F1228" s="431"/>
      <c r="G1228" s="431"/>
      <c r="H1228" s="431"/>
      <c r="I1228" s="433"/>
      <c r="J1228" s="435">
        <f t="shared" si="137"/>
        <v>0</v>
      </c>
      <c r="K1228" s="435">
        <f t="shared" si="138"/>
        <v>0</v>
      </c>
      <c r="L1228" s="930"/>
      <c r="M1228" s="931"/>
      <c r="N1228" s="931"/>
      <c r="O1228" s="932"/>
      <c r="Q1228" s="664" t="s">
        <v>143</v>
      </c>
      <c r="R1228" s="20"/>
      <c r="S1228" s="20"/>
      <c r="T1228" s="20"/>
      <c r="U1228" s="20"/>
      <c r="V1228" s="20"/>
      <c r="W1228" s="20"/>
      <c r="X1228" s="20" t="s">
        <v>261</v>
      </c>
      <c r="Y1228" s="20" t="s">
        <v>1489</v>
      </c>
      <c r="Z1228" s="10"/>
      <c r="AA1228" s="21"/>
    </row>
    <row r="1229" spans="1:27" ht="16.5" customHeight="1" thickBot="1" x14ac:dyDescent="0.25">
      <c r="A1229" s="485" t="s">
        <v>521</v>
      </c>
      <c r="B1229" s="130" t="s">
        <v>262</v>
      </c>
      <c r="C1229" s="432"/>
      <c r="D1229" s="432"/>
      <c r="E1229" s="432"/>
      <c r="F1229" s="432"/>
      <c r="G1229" s="432"/>
      <c r="H1229" s="432"/>
      <c r="I1229" s="434"/>
      <c r="J1229" s="435">
        <f t="shared" si="137"/>
        <v>0</v>
      </c>
      <c r="K1229" s="435">
        <f t="shared" si="138"/>
        <v>0</v>
      </c>
      <c r="L1229" s="933"/>
      <c r="M1229" s="934"/>
      <c r="N1229" s="934"/>
      <c r="O1229" s="935"/>
      <c r="Q1229" s="665" t="s">
        <v>813</v>
      </c>
      <c r="R1229" s="23"/>
      <c r="S1229" s="23"/>
      <c r="T1229" s="23"/>
      <c r="U1229" s="23"/>
      <c r="V1229" s="23"/>
      <c r="W1229" s="23" t="s">
        <v>532</v>
      </c>
      <c r="X1229" s="23"/>
      <c r="Y1229" s="23"/>
      <c r="Z1229" s="23"/>
      <c r="AA1229" s="15"/>
    </row>
    <row r="1230" spans="1:27" ht="16.5" customHeight="1" x14ac:dyDescent="0.2">
      <c r="C1230" s="435">
        <v>0</v>
      </c>
      <c r="D1230" s="435">
        <v>0</v>
      </c>
      <c r="E1230" s="435">
        <v>0</v>
      </c>
      <c r="F1230" s="435">
        <v>0</v>
      </c>
      <c r="G1230" s="435">
        <v>0</v>
      </c>
      <c r="H1230" s="435">
        <v>0</v>
      </c>
      <c r="I1230" s="435">
        <v>0</v>
      </c>
      <c r="J1230" s="435">
        <f t="shared" si="137"/>
        <v>0</v>
      </c>
      <c r="K1230" s="435">
        <f t="shared" si="138"/>
        <v>0</v>
      </c>
    </row>
    <row r="1231" spans="1:27" ht="16.5" customHeight="1" thickBot="1" x14ac:dyDescent="0.25"/>
    <row r="1232" spans="1:27" ht="16.5" customHeight="1" thickBot="1" x14ac:dyDescent="0.25">
      <c r="A1232" s="958" t="s">
        <v>263</v>
      </c>
      <c r="B1232" s="959"/>
      <c r="C1232" s="959"/>
      <c r="D1232" s="959"/>
      <c r="E1232" s="959"/>
      <c r="F1232" s="960"/>
      <c r="G1232" s="970" t="s">
        <v>1863</v>
      </c>
      <c r="H1232" s="971"/>
      <c r="I1232" s="972"/>
      <c r="L1232" s="952" t="s">
        <v>538</v>
      </c>
      <c r="M1232" s="953"/>
      <c r="N1232" s="953"/>
      <c r="O1232" s="954"/>
    </row>
    <row r="1233" spans="1:33" ht="16.5" customHeight="1" thickBot="1" x14ac:dyDescent="0.25">
      <c r="A1233" s="323" t="s">
        <v>496</v>
      </c>
      <c r="B1233" s="324" t="s">
        <v>497</v>
      </c>
      <c r="C1233" s="325" t="s">
        <v>498</v>
      </c>
      <c r="D1233" s="325" t="s">
        <v>499</v>
      </c>
      <c r="E1233" s="325" t="s">
        <v>500</v>
      </c>
      <c r="F1233" s="325" t="s">
        <v>501</v>
      </c>
      <c r="G1233" s="326" t="s">
        <v>502</v>
      </c>
      <c r="H1233" s="326" t="s">
        <v>503</v>
      </c>
      <c r="I1233" s="327" t="s">
        <v>504</v>
      </c>
      <c r="L1233" s="955"/>
      <c r="M1233" s="956"/>
      <c r="N1233" s="956"/>
      <c r="O1233" s="957"/>
      <c r="Q1233" s="24" t="s">
        <v>1865</v>
      </c>
      <c r="R1233" s="330" t="s">
        <v>564</v>
      </c>
      <c r="S1233" s="330" t="s">
        <v>1784</v>
      </c>
      <c r="T1233" s="330" t="s">
        <v>734</v>
      </c>
      <c r="U1233" s="330" t="s">
        <v>501</v>
      </c>
      <c r="V1233" s="331" t="s">
        <v>544</v>
      </c>
    </row>
    <row r="1234" spans="1:33" ht="16.5" customHeight="1" x14ac:dyDescent="0.2">
      <c r="A1234" s="332">
        <v>1</v>
      </c>
      <c r="B1234" s="53" t="s">
        <v>264</v>
      </c>
      <c r="C1234" s="46">
        <v>8</v>
      </c>
      <c r="D1234" s="46">
        <v>4</v>
      </c>
      <c r="E1234" s="46">
        <v>2</v>
      </c>
      <c r="F1234" s="46">
        <v>2</v>
      </c>
      <c r="G1234" s="46">
        <v>16</v>
      </c>
      <c r="H1234" s="46">
        <v>10</v>
      </c>
      <c r="I1234" s="436">
        <v>10</v>
      </c>
      <c r="J1234" s="435">
        <f t="shared" ref="J1234:J1239" si="139">D1234+E1234+F1234</f>
        <v>8</v>
      </c>
      <c r="K1234" s="435">
        <f t="shared" ref="K1234:K1239" si="140">D1234*2+E1234</f>
        <v>10</v>
      </c>
      <c r="L1234" s="927"/>
      <c r="M1234" s="928"/>
      <c r="N1234" s="928"/>
      <c r="O1234" s="929"/>
      <c r="Q1234" s="328" t="s">
        <v>564</v>
      </c>
      <c r="R1234" s="10"/>
      <c r="S1234" s="20"/>
      <c r="T1234" s="20"/>
      <c r="U1234" s="20"/>
      <c r="V1234" s="21"/>
    </row>
    <row r="1235" spans="1:33" ht="16.5" customHeight="1" x14ac:dyDescent="0.2">
      <c r="A1235" s="321">
        <v>2</v>
      </c>
      <c r="B1235" s="54" t="s">
        <v>265</v>
      </c>
      <c r="C1235" s="431">
        <v>6</v>
      </c>
      <c r="D1235" s="431">
        <v>4</v>
      </c>
      <c r="E1235" s="431">
        <v>1</v>
      </c>
      <c r="F1235" s="431">
        <v>1</v>
      </c>
      <c r="G1235" s="431">
        <v>23</v>
      </c>
      <c r="H1235" s="431">
        <v>6</v>
      </c>
      <c r="I1235" s="433">
        <v>9</v>
      </c>
      <c r="J1235" s="435">
        <f t="shared" si="139"/>
        <v>6</v>
      </c>
      <c r="K1235" s="435">
        <f t="shared" si="140"/>
        <v>9</v>
      </c>
      <c r="L1235" s="930"/>
      <c r="M1235" s="931"/>
      <c r="N1235" s="931"/>
      <c r="O1235" s="932"/>
      <c r="Q1235" s="565" t="s">
        <v>1784</v>
      </c>
      <c r="R1235" s="20"/>
      <c r="S1235" s="10"/>
      <c r="T1235" s="20"/>
      <c r="U1235" s="20"/>
      <c r="V1235" s="21"/>
    </row>
    <row r="1236" spans="1:33" ht="16.5" customHeight="1" x14ac:dyDescent="0.2">
      <c r="A1236" s="321">
        <v>3</v>
      </c>
      <c r="B1236" s="54" t="s">
        <v>266</v>
      </c>
      <c r="C1236" s="431">
        <v>6</v>
      </c>
      <c r="D1236" s="431">
        <v>4</v>
      </c>
      <c r="E1236" s="431">
        <v>0</v>
      </c>
      <c r="F1236" s="431">
        <v>2</v>
      </c>
      <c r="G1236" s="431">
        <v>11</v>
      </c>
      <c r="H1236" s="431">
        <v>7</v>
      </c>
      <c r="I1236" s="433">
        <v>8</v>
      </c>
      <c r="J1236" s="435">
        <f t="shared" si="139"/>
        <v>6</v>
      </c>
      <c r="K1236" s="435">
        <f t="shared" si="140"/>
        <v>8</v>
      </c>
      <c r="L1236" s="930"/>
      <c r="M1236" s="931"/>
      <c r="N1236" s="931"/>
      <c r="O1236" s="932"/>
      <c r="Q1236" s="565" t="s">
        <v>734</v>
      </c>
      <c r="R1236" s="20"/>
      <c r="S1236" s="11"/>
      <c r="T1236" s="10"/>
      <c r="U1236" s="20"/>
      <c r="V1236" s="21"/>
    </row>
    <row r="1237" spans="1:33" ht="16.5" customHeight="1" x14ac:dyDescent="0.2">
      <c r="A1237" s="321">
        <v>4</v>
      </c>
      <c r="B1237" s="54" t="s">
        <v>267</v>
      </c>
      <c r="C1237" s="431">
        <v>6</v>
      </c>
      <c r="D1237" s="431">
        <v>3</v>
      </c>
      <c r="E1237" s="431">
        <v>1</v>
      </c>
      <c r="F1237" s="431">
        <v>2</v>
      </c>
      <c r="G1237" s="431">
        <v>14</v>
      </c>
      <c r="H1237" s="431">
        <v>12</v>
      </c>
      <c r="I1237" s="433">
        <v>7</v>
      </c>
      <c r="J1237" s="435">
        <f t="shared" si="139"/>
        <v>6</v>
      </c>
      <c r="K1237" s="435">
        <f t="shared" si="140"/>
        <v>7</v>
      </c>
      <c r="L1237" s="930"/>
      <c r="M1237" s="931"/>
      <c r="N1237" s="931"/>
      <c r="O1237" s="932"/>
      <c r="Q1237" s="565" t="s">
        <v>501</v>
      </c>
      <c r="R1237" s="20"/>
      <c r="S1237" s="20"/>
      <c r="T1237" s="20"/>
      <c r="U1237" s="10"/>
      <c r="V1237" s="21"/>
    </row>
    <row r="1238" spans="1:33" ht="16.5" customHeight="1" thickBot="1" x14ac:dyDescent="0.25">
      <c r="A1238" s="322">
        <v>5</v>
      </c>
      <c r="B1238" s="55" t="s">
        <v>268</v>
      </c>
      <c r="C1238" s="432">
        <v>8</v>
      </c>
      <c r="D1238" s="432">
        <v>0</v>
      </c>
      <c r="E1238" s="432">
        <v>0</v>
      </c>
      <c r="F1238" s="432">
        <v>8</v>
      </c>
      <c r="G1238" s="432">
        <v>6</v>
      </c>
      <c r="H1238" s="432">
        <v>35</v>
      </c>
      <c r="I1238" s="434">
        <v>0</v>
      </c>
      <c r="J1238" s="435">
        <f t="shared" si="139"/>
        <v>8</v>
      </c>
      <c r="K1238" s="435">
        <f t="shared" si="140"/>
        <v>0</v>
      </c>
      <c r="L1238" s="933"/>
      <c r="M1238" s="934"/>
      <c r="N1238" s="934"/>
      <c r="O1238" s="935"/>
      <c r="Q1238" s="566" t="s">
        <v>544</v>
      </c>
      <c r="R1238" s="23"/>
      <c r="S1238" s="23"/>
      <c r="T1238" s="23"/>
      <c r="U1238" s="23"/>
      <c r="V1238" s="15"/>
    </row>
    <row r="1239" spans="1:33" ht="16.5" customHeight="1" x14ac:dyDescent="0.2">
      <c r="C1239" s="435">
        <v>94</v>
      </c>
      <c r="D1239" s="435">
        <v>39</v>
      </c>
      <c r="E1239" s="435">
        <v>16</v>
      </c>
      <c r="F1239" s="435">
        <v>39</v>
      </c>
      <c r="G1239" s="435">
        <v>242</v>
      </c>
      <c r="H1239" s="435">
        <v>242</v>
      </c>
      <c r="I1239" s="435">
        <v>94</v>
      </c>
      <c r="J1239" s="435">
        <f t="shared" si="139"/>
        <v>94</v>
      </c>
      <c r="K1239" s="435">
        <f t="shared" si="140"/>
        <v>94</v>
      </c>
    </row>
    <row r="1240" spans="1:33" ht="16.5" customHeight="1" thickBot="1" x14ac:dyDescent="0.25"/>
    <row r="1241" spans="1:33" ht="16.5" customHeight="1" x14ac:dyDescent="0.2">
      <c r="A1241" s="1131" t="s">
        <v>491</v>
      </c>
      <c r="B1241" s="1132"/>
      <c r="C1241" s="1020" t="s">
        <v>269</v>
      </c>
      <c r="D1241" s="1021"/>
      <c r="E1241" s="1021"/>
      <c r="F1241" s="1021"/>
      <c r="G1241" s="1021"/>
      <c r="H1241" s="1021"/>
      <c r="I1241" s="1022"/>
      <c r="M1241" s="666"/>
    </row>
    <row r="1242" spans="1:33" ht="16.5" customHeight="1" thickBot="1" x14ac:dyDescent="0.25">
      <c r="A1242" s="1133"/>
      <c r="B1242" s="1134"/>
      <c r="C1242" s="1023"/>
      <c r="D1242" s="1024"/>
      <c r="E1242" s="1024"/>
      <c r="F1242" s="1024"/>
      <c r="G1242" s="1024"/>
      <c r="H1242" s="1024"/>
      <c r="I1242" s="1025"/>
    </row>
    <row r="1243" spans="1:33" ht="16.5" customHeight="1" thickBot="1" x14ac:dyDescent="0.25"/>
    <row r="1244" spans="1:33" ht="16.5" customHeight="1" thickBot="1" x14ac:dyDescent="0.25">
      <c r="A1244" s="1043" t="s">
        <v>1864</v>
      </c>
      <c r="B1244" s="1044"/>
      <c r="C1244" s="1044"/>
      <c r="D1244" s="1044"/>
      <c r="E1244" s="1044"/>
      <c r="F1244" s="1045"/>
      <c r="G1244" s="1040" t="s">
        <v>269</v>
      </c>
      <c r="H1244" s="1041"/>
      <c r="I1244" s="1042"/>
      <c r="L1244" s="952" t="s">
        <v>538</v>
      </c>
      <c r="M1244" s="953"/>
      <c r="N1244" s="953"/>
      <c r="O1244" s="954"/>
    </row>
    <row r="1245" spans="1:33" ht="16.5" customHeight="1" thickBot="1" x14ac:dyDescent="0.25">
      <c r="A1245" s="373" t="s">
        <v>496</v>
      </c>
      <c r="B1245" s="227" t="s">
        <v>497</v>
      </c>
      <c r="C1245" s="374" t="s">
        <v>498</v>
      </c>
      <c r="D1245" s="374" t="s">
        <v>499</v>
      </c>
      <c r="E1245" s="374" t="s">
        <v>500</v>
      </c>
      <c r="F1245" s="374" t="s">
        <v>501</v>
      </c>
      <c r="G1245" s="375" t="s">
        <v>502</v>
      </c>
      <c r="H1245" s="375" t="s">
        <v>503</v>
      </c>
      <c r="I1245" s="376" t="s">
        <v>504</v>
      </c>
      <c r="L1245" s="955"/>
      <c r="M1245" s="956"/>
      <c r="N1245" s="956"/>
      <c r="O1245" s="957"/>
      <c r="Q1245" s="24" t="s">
        <v>270</v>
      </c>
      <c r="R1245" s="379" t="s">
        <v>541</v>
      </c>
      <c r="S1245" s="379" t="s">
        <v>1866</v>
      </c>
      <c r="T1245" s="379" t="s">
        <v>590</v>
      </c>
      <c r="U1245" s="379" t="s">
        <v>861</v>
      </c>
      <c r="V1245" s="379" t="s">
        <v>1804</v>
      </c>
      <c r="W1245" s="379" t="s">
        <v>1805</v>
      </c>
      <c r="X1245" s="379" t="s">
        <v>59</v>
      </c>
      <c r="Y1245" s="379" t="s">
        <v>1871</v>
      </c>
      <c r="Z1245" s="379" t="s">
        <v>756</v>
      </c>
      <c r="AA1245" s="379" t="s">
        <v>610</v>
      </c>
      <c r="AB1245" s="379" t="s">
        <v>229</v>
      </c>
      <c r="AC1245" s="379" t="s">
        <v>49</v>
      </c>
      <c r="AD1245" s="379" t="s">
        <v>1112</v>
      </c>
      <c r="AE1245" s="379" t="s">
        <v>119</v>
      </c>
      <c r="AF1245" s="379" t="s">
        <v>153</v>
      </c>
      <c r="AG1245" s="380" t="s">
        <v>1214</v>
      </c>
    </row>
    <row r="1246" spans="1:33" ht="16.5" customHeight="1" x14ac:dyDescent="0.2">
      <c r="A1246" s="371">
        <v>1</v>
      </c>
      <c r="B1246" s="53" t="s">
        <v>1737</v>
      </c>
      <c r="C1246" s="46"/>
      <c r="D1246" s="46"/>
      <c r="E1246" s="46"/>
      <c r="F1246" s="46"/>
      <c r="G1246" s="46"/>
      <c r="H1246" s="46"/>
      <c r="I1246" s="649"/>
      <c r="J1246" s="435">
        <f t="shared" ref="J1246:J1262" si="141">D1246+E1246+F1246</f>
        <v>0</v>
      </c>
      <c r="K1246" s="435">
        <f t="shared" ref="K1246:K1262" si="142">D1246*2+E1246</f>
        <v>0</v>
      </c>
      <c r="L1246" s="927" t="s">
        <v>532</v>
      </c>
      <c r="M1246" s="928"/>
      <c r="N1246" s="928"/>
      <c r="O1246" s="929"/>
      <c r="Q1246" s="377" t="s">
        <v>541</v>
      </c>
      <c r="R1246" s="10"/>
      <c r="S1246" s="20"/>
      <c r="T1246" s="20"/>
      <c r="U1246" s="20"/>
      <c r="V1246" s="20"/>
      <c r="W1246" s="20"/>
      <c r="X1246" s="20"/>
      <c r="Y1246" s="20"/>
      <c r="Z1246" s="20"/>
      <c r="AA1246" s="20"/>
      <c r="AB1246" s="20"/>
      <c r="AC1246" s="20"/>
      <c r="AD1246" s="20"/>
      <c r="AE1246" s="20"/>
      <c r="AF1246" s="20"/>
      <c r="AG1246" s="21"/>
    </row>
    <row r="1247" spans="1:33" ht="16.5" customHeight="1" x14ac:dyDescent="0.2">
      <c r="A1247" s="370">
        <v>2</v>
      </c>
      <c r="B1247" s="54" t="s">
        <v>1757</v>
      </c>
      <c r="C1247" s="431"/>
      <c r="D1247" s="431"/>
      <c r="E1247" s="431"/>
      <c r="F1247" s="431"/>
      <c r="G1247" s="431"/>
      <c r="H1247" s="431"/>
      <c r="I1247" s="433"/>
      <c r="J1247" s="435">
        <f t="shared" si="141"/>
        <v>0</v>
      </c>
      <c r="K1247" s="435">
        <f t="shared" si="142"/>
        <v>0</v>
      </c>
      <c r="L1247" s="930"/>
      <c r="M1247" s="931"/>
      <c r="N1247" s="931"/>
      <c r="O1247" s="932"/>
      <c r="Q1247" s="377" t="s">
        <v>1866</v>
      </c>
      <c r="R1247" s="20"/>
      <c r="S1247" s="10"/>
      <c r="T1247" s="20"/>
      <c r="U1247" s="20"/>
      <c r="V1247" s="20"/>
      <c r="W1247" s="20"/>
      <c r="X1247" s="20"/>
      <c r="Y1247" s="20"/>
      <c r="Z1247" s="20"/>
      <c r="AA1247" s="20"/>
      <c r="AB1247" s="20"/>
      <c r="AC1247" s="20"/>
      <c r="AD1247" s="20"/>
      <c r="AE1247" s="20"/>
      <c r="AF1247" s="20"/>
      <c r="AG1247" s="21"/>
    </row>
    <row r="1248" spans="1:33" ht="16.5" customHeight="1" x14ac:dyDescent="0.2">
      <c r="A1248" s="370" t="s">
        <v>521</v>
      </c>
      <c r="B1248" s="54" t="s">
        <v>164</v>
      </c>
      <c r="C1248" s="431"/>
      <c r="D1248" s="431"/>
      <c r="E1248" s="431"/>
      <c r="F1248" s="431"/>
      <c r="G1248" s="431"/>
      <c r="H1248" s="431"/>
      <c r="I1248" s="433"/>
      <c r="J1248" s="435">
        <f t="shared" si="141"/>
        <v>0</v>
      </c>
      <c r="K1248" s="435">
        <f t="shared" si="142"/>
        <v>0</v>
      </c>
      <c r="L1248" s="930"/>
      <c r="M1248" s="931"/>
      <c r="N1248" s="931"/>
      <c r="O1248" s="932"/>
      <c r="Q1248" s="377" t="s">
        <v>590</v>
      </c>
      <c r="R1248" s="20"/>
      <c r="S1248" s="20"/>
      <c r="T1248" s="10"/>
      <c r="U1248" s="20"/>
      <c r="V1248" s="20"/>
      <c r="W1248" s="20"/>
      <c r="X1248" s="20"/>
      <c r="Y1248" s="20"/>
      <c r="Z1248" s="20"/>
      <c r="AA1248" s="20"/>
      <c r="AB1248" s="20"/>
      <c r="AC1248" s="20"/>
      <c r="AD1248" s="20"/>
      <c r="AE1248" s="20"/>
      <c r="AF1248" s="20"/>
      <c r="AG1248" s="21"/>
    </row>
    <row r="1249" spans="1:33" ht="16.5" customHeight="1" x14ac:dyDescent="0.2">
      <c r="A1249" s="370" t="s">
        <v>521</v>
      </c>
      <c r="B1249" s="54" t="s">
        <v>1867</v>
      </c>
      <c r="C1249" s="431"/>
      <c r="D1249" s="431"/>
      <c r="E1249" s="431"/>
      <c r="F1249" s="431"/>
      <c r="G1249" s="431"/>
      <c r="H1249" s="431"/>
      <c r="I1249" s="433"/>
      <c r="J1249" s="435">
        <f t="shared" si="141"/>
        <v>0</v>
      </c>
      <c r="K1249" s="435">
        <f t="shared" si="142"/>
        <v>0</v>
      </c>
      <c r="L1249" s="930"/>
      <c r="M1249" s="931"/>
      <c r="N1249" s="931"/>
      <c r="O1249" s="932"/>
      <c r="Q1249" s="377" t="s">
        <v>861</v>
      </c>
      <c r="R1249" s="20"/>
      <c r="S1249" s="20"/>
      <c r="T1249" s="20"/>
      <c r="U1249" s="10"/>
      <c r="V1249" s="20"/>
      <c r="W1249" s="20"/>
      <c r="X1249" s="20"/>
      <c r="Y1249" s="20"/>
      <c r="Z1249" s="20"/>
      <c r="AA1249" s="20"/>
      <c r="AB1249" s="20"/>
      <c r="AC1249" s="20"/>
      <c r="AD1249" s="20"/>
      <c r="AE1249" s="20"/>
      <c r="AF1249" s="20"/>
      <c r="AG1249" s="21"/>
    </row>
    <row r="1250" spans="1:33" ht="16.5" customHeight="1" x14ac:dyDescent="0.2">
      <c r="A1250" s="370" t="s">
        <v>521</v>
      </c>
      <c r="B1250" s="54" t="s">
        <v>122</v>
      </c>
      <c r="C1250" s="431"/>
      <c r="D1250" s="431"/>
      <c r="E1250" s="431"/>
      <c r="F1250" s="431"/>
      <c r="G1250" s="431"/>
      <c r="H1250" s="431"/>
      <c r="I1250" s="433"/>
      <c r="J1250" s="435">
        <f t="shared" si="141"/>
        <v>0</v>
      </c>
      <c r="K1250" s="435">
        <f t="shared" si="142"/>
        <v>0</v>
      </c>
      <c r="L1250" s="930"/>
      <c r="M1250" s="931"/>
      <c r="N1250" s="931"/>
      <c r="O1250" s="932"/>
      <c r="Q1250" s="377" t="s">
        <v>1804</v>
      </c>
      <c r="R1250" s="20"/>
      <c r="S1250" s="20"/>
      <c r="T1250" s="20"/>
      <c r="U1250" s="11"/>
      <c r="V1250" s="10"/>
      <c r="W1250" s="20"/>
      <c r="X1250" s="20"/>
      <c r="Y1250" s="20"/>
      <c r="Z1250" s="20"/>
      <c r="AA1250" s="20"/>
      <c r="AB1250" s="20"/>
      <c r="AC1250" s="20"/>
      <c r="AD1250" s="20"/>
      <c r="AE1250" s="20"/>
      <c r="AF1250" s="20"/>
      <c r="AG1250" s="21"/>
    </row>
    <row r="1251" spans="1:33" ht="16.5" customHeight="1" x14ac:dyDescent="0.2">
      <c r="A1251" s="370" t="s">
        <v>521</v>
      </c>
      <c r="B1251" s="54" t="s">
        <v>1294</v>
      </c>
      <c r="C1251" s="431"/>
      <c r="D1251" s="431"/>
      <c r="E1251" s="431"/>
      <c r="F1251" s="431"/>
      <c r="G1251" s="431"/>
      <c r="H1251" s="431"/>
      <c r="I1251" s="433"/>
      <c r="J1251" s="435">
        <f t="shared" si="141"/>
        <v>0</v>
      </c>
      <c r="K1251" s="435">
        <f t="shared" si="142"/>
        <v>0</v>
      </c>
      <c r="L1251" s="930"/>
      <c r="M1251" s="931"/>
      <c r="N1251" s="931"/>
      <c r="O1251" s="932"/>
      <c r="Q1251" s="377" t="s">
        <v>1805</v>
      </c>
      <c r="R1251" s="20"/>
      <c r="S1251" s="20"/>
      <c r="T1251" s="20"/>
      <c r="U1251" s="20"/>
      <c r="V1251" s="20"/>
      <c r="W1251" s="10"/>
      <c r="X1251" s="20"/>
      <c r="Y1251" s="20"/>
      <c r="Z1251" s="20"/>
      <c r="AA1251" s="20"/>
      <c r="AB1251" s="20"/>
      <c r="AC1251" s="20"/>
      <c r="AD1251" s="20"/>
      <c r="AE1251" s="20"/>
      <c r="AF1251" s="20"/>
      <c r="AG1251" s="21"/>
    </row>
    <row r="1252" spans="1:33" ht="16.5" customHeight="1" x14ac:dyDescent="0.2">
      <c r="A1252" s="370" t="s">
        <v>521</v>
      </c>
      <c r="B1252" s="54" t="s">
        <v>1817</v>
      </c>
      <c r="C1252" s="431"/>
      <c r="D1252" s="431"/>
      <c r="E1252" s="431"/>
      <c r="F1252" s="431"/>
      <c r="G1252" s="431"/>
      <c r="H1252" s="431"/>
      <c r="I1252" s="433"/>
      <c r="J1252" s="435">
        <f t="shared" si="141"/>
        <v>0</v>
      </c>
      <c r="K1252" s="435">
        <f t="shared" si="142"/>
        <v>0</v>
      </c>
      <c r="L1252" s="930"/>
      <c r="M1252" s="931"/>
      <c r="N1252" s="931"/>
      <c r="O1252" s="932"/>
      <c r="Q1252" s="377" t="s">
        <v>59</v>
      </c>
      <c r="R1252" s="20"/>
      <c r="S1252" s="20"/>
      <c r="T1252" s="20"/>
      <c r="U1252" s="20"/>
      <c r="V1252" s="20"/>
      <c r="W1252" s="11"/>
      <c r="X1252" s="10"/>
      <c r="Y1252" s="20"/>
      <c r="Z1252" s="20"/>
      <c r="AA1252" s="20"/>
      <c r="AB1252" s="20"/>
      <c r="AC1252" s="20"/>
      <c r="AD1252" s="20"/>
      <c r="AE1252" s="20"/>
      <c r="AF1252" s="20"/>
      <c r="AG1252" s="21"/>
    </row>
    <row r="1253" spans="1:33" ht="16.5" customHeight="1" x14ac:dyDescent="0.2">
      <c r="A1253" s="370" t="s">
        <v>521</v>
      </c>
      <c r="B1253" s="54" t="s">
        <v>1873</v>
      </c>
      <c r="C1253" s="431"/>
      <c r="D1253" s="431"/>
      <c r="E1253" s="431"/>
      <c r="F1253" s="431"/>
      <c r="G1253" s="431"/>
      <c r="H1253" s="431"/>
      <c r="I1253" s="433"/>
      <c r="J1253" s="435">
        <f t="shared" si="141"/>
        <v>0</v>
      </c>
      <c r="K1253" s="435">
        <f t="shared" si="142"/>
        <v>0</v>
      </c>
      <c r="L1253" s="930"/>
      <c r="M1253" s="931"/>
      <c r="N1253" s="931"/>
      <c r="O1253" s="932"/>
      <c r="Q1253" s="377" t="s">
        <v>1871</v>
      </c>
      <c r="R1253" s="20"/>
      <c r="S1253" s="20"/>
      <c r="T1253" s="20"/>
      <c r="U1253" s="20"/>
      <c r="V1253" s="20"/>
      <c r="W1253" s="20"/>
      <c r="X1253" s="20"/>
      <c r="Y1253" s="10"/>
      <c r="Z1253" s="20"/>
      <c r="AA1253" s="20"/>
      <c r="AB1253" s="20"/>
      <c r="AC1253" s="20"/>
      <c r="AD1253" s="20"/>
      <c r="AE1253" s="20"/>
      <c r="AF1253" s="20"/>
      <c r="AG1253" s="21"/>
    </row>
    <row r="1254" spans="1:33" ht="16.5" customHeight="1" x14ac:dyDescent="0.2">
      <c r="A1254" s="370" t="s">
        <v>521</v>
      </c>
      <c r="B1254" s="54" t="s">
        <v>1741</v>
      </c>
      <c r="C1254" s="431"/>
      <c r="D1254" s="431"/>
      <c r="E1254" s="431"/>
      <c r="F1254" s="431"/>
      <c r="G1254" s="431"/>
      <c r="H1254" s="431"/>
      <c r="I1254" s="433"/>
      <c r="J1254" s="435">
        <f t="shared" si="141"/>
        <v>0</v>
      </c>
      <c r="K1254" s="435">
        <f t="shared" si="142"/>
        <v>0</v>
      </c>
      <c r="L1254" s="930"/>
      <c r="M1254" s="931"/>
      <c r="N1254" s="931"/>
      <c r="O1254" s="932"/>
      <c r="Q1254" s="377" t="s">
        <v>756</v>
      </c>
      <c r="R1254" s="20"/>
      <c r="S1254" s="20"/>
      <c r="T1254" s="20"/>
      <c r="U1254" s="20"/>
      <c r="V1254" s="20"/>
      <c r="W1254" s="20"/>
      <c r="X1254" s="20"/>
      <c r="Y1254" s="20"/>
      <c r="Z1254" s="10"/>
      <c r="AA1254" s="20"/>
      <c r="AB1254" s="20"/>
      <c r="AC1254" s="20"/>
      <c r="AD1254" s="20"/>
      <c r="AE1254" s="20"/>
      <c r="AF1254" s="20"/>
      <c r="AG1254" s="21"/>
    </row>
    <row r="1255" spans="1:33" ht="16.5" customHeight="1" x14ac:dyDescent="0.2">
      <c r="A1255" s="370" t="s">
        <v>521</v>
      </c>
      <c r="B1255" s="54" t="s">
        <v>1734</v>
      </c>
      <c r="C1255" s="431"/>
      <c r="D1255" s="431"/>
      <c r="E1255" s="431"/>
      <c r="F1255" s="431"/>
      <c r="G1255" s="431"/>
      <c r="H1255" s="431"/>
      <c r="I1255" s="433"/>
      <c r="J1255" s="435">
        <f t="shared" si="141"/>
        <v>0</v>
      </c>
      <c r="K1255" s="435">
        <f t="shared" si="142"/>
        <v>0</v>
      </c>
      <c r="L1255" s="930"/>
      <c r="M1255" s="931"/>
      <c r="N1255" s="931"/>
      <c r="O1255" s="932"/>
      <c r="Q1255" s="377" t="s">
        <v>610</v>
      </c>
      <c r="R1255" s="20"/>
      <c r="S1255" s="20"/>
      <c r="T1255" s="20"/>
      <c r="U1255" s="20"/>
      <c r="V1255" s="20"/>
      <c r="W1255" s="20"/>
      <c r="X1255" s="20"/>
      <c r="Y1255" s="20"/>
      <c r="Z1255" s="20"/>
      <c r="AA1255" s="10"/>
      <c r="AB1255" s="20"/>
      <c r="AC1255" s="20"/>
      <c r="AD1255" s="20"/>
      <c r="AE1255" s="20"/>
      <c r="AF1255" s="20"/>
      <c r="AG1255" s="21"/>
    </row>
    <row r="1256" spans="1:33" ht="16.5" customHeight="1" x14ac:dyDescent="0.2">
      <c r="A1256" s="370" t="s">
        <v>521</v>
      </c>
      <c r="B1256" s="54" t="s">
        <v>206</v>
      </c>
      <c r="C1256" s="431"/>
      <c r="D1256" s="431"/>
      <c r="E1256" s="431"/>
      <c r="F1256" s="431"/>
      <c r="G1256" s="431"/>
      <c r="H1256" s="431"/>
      <c r="I1256" s="433"/>
      <c r="J1256" s="435">
        <f t="shared" si="141"/>
        <v>0</v>
      </c>
      <c r="K1256" s="435">
        <f t="shared" si="142"/>
        <v>0</v>
      </c>
      <c r="L1256" s="930"/>
      <c r="M1256" s="931"/>
      <c r="N1256" s="931"/>
      <c r="O1256" s="932"/>
      <c r="Q1256" s="377" t="s">
        <v>229</v>
      </c>
      <c r="R1256" s="20"/>
      <c r="S1256" s="20"/>
      <c r="T1256" s="20"/>
      <c r="U1256" s="20"/>
      <c r="V1256" s="20"/>
      <c r="W1256" s="20"/>
      <c r="X1256" s="20"/>
      <c r="Y1256" s="20"/>
      <c r="Z1256" s="20"/>
      <c r="AA1256" s="20"/>
      <c r="AB1256" s="10"/>
      <c r="AC1256" s="20"/>
      <c r="AD1256" s="20"/>
      <c r="AE1256" s="20"/>
      <c r="AF1256" s="20"/>
      <c r="AG1256" s="21"/>
    </row>
    <row r="1257" spans="1:33" ht="16.5" customHeight="1" x14ac:dyDescent="0.2">
      <c r="A1257" s="370" t="s">
        <v>521</v>
      </c>
      <c r="B1257" s="54" t="s">
        <v>52</v>
      </c>
      <c r="C1257" s="431"/>
      <c r="D1257" s="431"/>
      <c r="E1257" s="431"/>
      <c r="F1257" s="431"/>
      <c r="G1257" s="431"/>
      <c r="H1257" s="431"/>
      <c r="I1257" s="433"/>
      <c r="J1257" s="435">
        <f t="shared" si="141"/>
        <v>0</v>
      </c>
      <c r="K1257" s="435">
        <f t="shared" si="142"/>
        <v>0</v>
      </c>
      <c r="L1257" s="930"/>
      <c r="M1257" s="931"/>
      <c r="N1257" s="931"/>
      <c r="O1257" s="932"/>
      <c r="Q1257" s="377" t="s">
        <v>49</v>
      </c>
      <c r="R1257" s="20"/>
      <c r="S1257" s="20"/>
      <c r="T1257" s="20"/>
      <c r="U1257" s="20"/>
      <c r="V1257" s="20"/>
      <c r="W1257" s="20"/>
      <c r="X1257" s="20"/>
      <c r="Y1257" s="20"/>
      <c r="Z1257" s="20"/>
      <c r="AA1257" s="20"/>
      <c r="AB1257" s="11"/>
      <c r="AC1257" s="10"/>
      <c r="AD1257" s="20"/>
      <c r="AE1257" s="20"/>
      <c r="AF1257" s="20"/>
      <c r="AG1257" s="21"/>
    </row>
    <row r="1258" spans="1:33" ht="16.5" customHeight="1" x14ac:dyDescent="0.2">
      <c r="A1258" s="370" t="s">
        <v>521</v>
      </c>
      <c r="B1258" s="54" t="s">
        <v>123</v>
      </c>
      <c r="C1258" s="431"/>
      <c r="D1258" s="431"/>
      <c r="E1258" s="431"/>
      <c r="F1258" s="431"/>
      <c r="G1258" s="431"/>
      <c r="H1258" s="431"/>
      <c r="I1258" s="433"/>
      <c r="J1258" s="435">
        <f t="shared" si="141"/>
        <v>0</v>
      </c>
      <c r="K1258" s="435">
        <f t="shared" si="142"/>
        <v>0</v>
      </c>
      <c r="L1258" s="930"/>
      <c r="M1258" s="931"/>
      <c r="N1258" s="931"/>
      <c r="O1258" s="932"/>
      <c r="Q1258" s="377" t="s">
        <v>1112</v>
      </c>
      <c r="R1258" s="20"/>
      <c r="S1258" s="20"/>
      <c r="T1258" s="20"/>
      <c r="U1258" s="20"/>
      <c r="V1258" s="20"/>
      <c r="W1258" s="20"/>
      <c r="X1258" s="20"/>
      <c r="Y1258" s="20"/>
      <c r="Z1258" s="20"/>
      <c r="AA1258" s="20"/>
      <c r="AB1258" s="20"/>
      <c r="AC1258" s="20"/>
      <c r="AD1258" s="10"/>
      <c r="AE1258" s="20"/>
      <c r="AF1258" s="20"/>
      <c r="AG1258" s="21"/>
    </row>
    <row r="1259" spans="1:33" ht="16.5" customHeight="1" x14ac:dyDescent="0.2">
      <c r="A1259" s="370" t="s">
        <v>521</v>
      </c>
      <c r="B1259" s="54" t="s">
        <v>221</v>
      </c>
      <c r="C1259" s="431"/>
      <c r="D1259" s="431"/>
      <c r="E1259" s="431"/>
      <c r="F1259" s="431"/>
      <c r="G1259" s="431"/>
      <c r="H1259" s="431"/>
      <c r="I1259" s="433"/>
      <c r="J1259" s="435">
        <f t="shared" si="141"/>
        <v>0</v>
      </c>
      <c r="K1259" s="435">
        <f t="shared" si="142"/>
        <v>0</v>
      </c>
      <c r="L1259" s="930"/>
      <c r="M1259" s="931"/>
      <c r="N1259" s="931"/>
      <c r="O1259" s="932"/>
      <c r="Q1259" s="377" t="s">
        <v>119</v>
      </c>
      <c r="R1259" s="20"/>
      <c r="S1259" s="20"/>
      <c r="T1259" s="20"/>
      <c r="U1259" s="20"/>
      <c r="V1259" s="20"/>
      <c r="W1259" s="20"/>
      <c r="X1259" s="20"/>
      <c r="Y1259" s="20"/>
      <c r="Z1259" s="20"/>
      <c r="AA1259" s="20"/>
      <c r="AB1259" s="20"/>
      <c r="AC1259" s="20"/>
      <c r="AD1259" s="11"/>
      <c r="AE1259" s="10"/>
      <c r="AF1259" s="20"/>
      <c r="AG1259" s="21"/>
    </row>
    <row r="1260" spans="1:33" ht="16.5" customHeight="1" x14ac:dyDescent="0.2">
      <c r="A1260" s="370" t="s">
        <v>521</v>
      </c>
      <c r="B1260" s="54" t="s">
        <v>156</v>
      </c>
      <c r="C1260" s="431"/>
      <c r="D1260" s="431"/>
      <c r="E1260" s="431"/>
      <c r="F1260" s="431"/>
      <c r="G1260" s="431"/>
      <c r="H1260" s="431"/>
      <c r="I1260" s="433"/>
      <c r="J1260" s="435">
        <f t="shared" si="141"/>
        <v>0</v>
      </c>
      <c r="K1260" s="435">
        <f t="shared" si="142"/>
        <v>0</v>
      </c>
      <c r="L1260" s="930"/>
      <c r="M1260" s="931"/>
      <c r="N1260" s="931"/>
      <c r="O1260" s="932"/>
      <c r="Q1260" s="377" t="s">
        <v>271</v>
      </c>
      <c r="R1260" s="20"/>
      <c r="S1260" s="20"/>
      <c r="T1260" s="20"/>
      <c r="U1260" s="20"/>
      <c r="V1260" s="20"/>
      <c r="W1260" s="20"/>
      <c r="X1260" s="20"/>
      <c r="Y1260" s="20"/>
      <c r="Z1260" s="20"/>
      <c r="AA1260" s="20"/>
      <c r="AB1260" s="20"/>
      <c r="AC1260" s="20"/>
      <c r="AD1260" s="20"/>
      <c r="AE1260" s="20"/>
      <c r="AF1260" s="10"/>
      <c r="AG1260" s="21"/>
    </row>
    <row r="1261" spans="1:33" ht="16.5" customHeight="1" thickBot="1" x14ac:dyDescent="0.25">
      <c r="A1261" s="372" t="s">
        <v>521</v>
      </c>
      <c r="B1261" s="55" t="s">
        <v>1735</v>
      </c>
      <c r="C1261" s="432"/>
      <c r="D1261" s="432"/>
      <c r="E1261" s="432"/>
      <c r="F1261" s="432"/>
      <c r="G1261" s="432"/>
      <c r="H1261" s="432"/>
      <c r="I1261" s="434"/>
      <c r="J1261" s="435">
        <f t="shared" si="141"/>
        <v>0</v>
      </c>
      <c r="K1261" s="435">
        <f t="shared" si="142"/>
        <v>0</v>
      </c>
      <c r="L1261" s="933"/>
      <c r="M1261" s="934"/>
      <c r="N1261" s="934"/>
      <c r="O1261" s="935"/>
      <c r="Q1261" s="378" t="s">
        <v>1214</v>
      </c>
      <c r="R1261" s="23"/>
      <c r="S1261" s="23"/>
      <c r="T1261" s="23"/>
      <c r="U1261" s="23"/>
      <c r="V1261" s="23"/>
      <c r="W1261" s="23"/>
      <c r="X1261" s="23"/>
      <c r="Y1261" s="23"/>
      <c r="Z1261" s="23"/>
      <c r="AA1261" s="23"/>
      <c r="AB1261" s="23"/>
      <c r="AC1261" s="23"/>
      <c r="AD1261" s="23"/>
      <c r="AE1261" s="23"/>
      <c r="AF1261" s="23"/>
      <c r="AG1261" s="15"/>
    </row>
    <row r="1262" spans="1:33" ht="16.5" customHeight="1" x14ac:dyDescent="0.2">
      <c r="C1262" s="435">
        <f t="shared" ref="C1262:I1262" si="143">SUM(C1244:C1261)</f>
        <v>0</v>
      </c>
      <c r="D1262" s="435">
        <f t="shared" si="143"/>
        <v>0</v>
      </c>
      <c r="E1262" s="435">
        <f t="shared" si="143"/>
        <v>0</v>
      </c>
      <c r="F1262" s="435">
        <f t="shared" si="143"/>
        <v>0</v>
      </c>
      <c r="G1262" s="435">
        <f t="shared" si="143"/>
        <v>0</v>
      </c>
      <c r="H1262" s="435">
        <f t="shared" si="143"/>
        <v>0</v>
      </c>
      <c r="I1262" s="435">
        <f t="shared" si="143"/>
        <v>0</v>
      </c>
      <c r="J1262" s="435">
        <f t="shared" si="141"/>
        <v>0</v>
      </c>
      <c r="K1262" s="435">
        <f t="shared" si="142"/>
        <v>0</v>
      </c>
    </row>
    <row r="1263" spans="1:33" ht="16.5" customHeight="1" thickBot="1" x14ac:dyDescent="0.25"/>
    <row r="1264" spans="1:33" ht="16.5" customHeight="1" thickBot="1" x14ac:dyDescent="0.25">
      <c r="A1264" s="1043" t="s">
        <v>1573</v>
      </c>
      <c r="B1264" s="1044"/>
      <c r="C1264" s="1044"/>
      <c r="D1264" s="1044"/>
      <c r="E1264" s="1044"/>
      <c r="F1264" s="1045"/>
      <c r="G1264" s="1040" t="s">
        <v>269</v>
      </c>
      <c r="H1264" s="1041"/>
      <c r="I1264" s="1042"/>
      <c r="L1264" s="945" t="s">
        <v>495</v>
      </c>
      <c r="M1264" s="946"/>
      <c r="N1264" s="946"/>
      <c r="O1264" s="947"/>
    </row>
    <row r="1265" spans="1:29" ht="16.5" customHeight="1" thickBot="1" x14ac:dyDescent="0.25">
      <c r="A1265" s="373" t="s">
        <v>496</v>
      </c>
      <c r="B1265" s="227" t="s">
        <v>497</v>
      </c>
      <c r="C1265" s="374" t="s">
        <v>498</v>
      </c>
      <c r="D1265" s="374" t="s">
        <v>499</v>
      </c>
      <c r="E1265" s="374" t="s">
        <v>500</v>
      </c>
      <c r="F1265" s="374" t="s">
        <v>501</v>
      </c>
      <c r="G1265" s="375" t="s">
        <v>502</v>
      </c>
      <c r="H1265" s="375" t="s">
        <v>503</v>
      </c>
      <c r="I1265" s="376" t="s">
        <v>504</v>
      </c>
      <c r="L1265" s="1063"/>
      <c r="M1265" s="1064"/>
      <c r="N1265" s="1064"/>
      <c r="O1265" s="1065"/>
      <c r="Q1265" s="24" t="s">
        <v>270</v>
      </c>
      <c r="R1265" s="379" t="s">
        <v>541</v>
      </c>
      <c r="S1265" s="379" t="s">
        <v>272</v>
      </c>
      <c r="T1265" s="379" t="s">
        <v>1590</v>
      </c>
      <c r="U1265" s="379" t="s">
        <v>564</v>
      </c>
      <c r="V1265" s="379" t="s">
        <v>862</v>
      </c>
      <c r="W1265" s="379" t="s">
        <v>1847</v>
      </c>
      <c r="X1265" s="379" t="s">
        <v>273</v>
      </c>
      <c r="Y1265" s="379" t="s">
        <v>405</v>
      </c>
      <c r="Z1265" s="379" t="s">
        <v>1872</v>
      </c>
      <c r="AA1265" s="379" t="s">
        <v>1859</v>
      </c>
      <c r="AB1265" s="379" t="s">
        <v>19</v>
      </c>
      <c r="AC1265" s="380" t="s">
        <v>1306</v>
      </c>
    </row>
    <row r="1266" spans="1:29" ht="16.5" customHeight="1" x14ac:dyDescent="0.2">
      <c r="A1266" s="371" t="s">
        <v>393</v>
      </c>
      <c r="B1266" s="126" t="s">
        <v>274</v>
      </c>
      <c r="C1266" s="430"/>
      <c r="D1266" s="430"/>
      <c r="E1266" s="430"/>
      <c r="F1266" s="430"/>
      <c r="G1266" s="430"/>
      <c r="H1266" s="430"/>
      <c r="I1266" s="128"/>
      <c r="J1266" s="435">
        <f>D1266+E1266+F1266</f>
        <v>0</v>
      </c>
      <c r="K1266" s="435">
        <f>D1266*2+E1266</f>
        <v>0</v>
      </c>
      <c r="L1266" s="927" t="s">
        <v>275</v>
      </c>
      <c r="M1266" s="928"/>
      <c r="N1266" s="928"/>
      <c r="O1266" s="929"/>
      <c r="Q1266" s="377" t="s">
        <v>541</v>
      </c>
      <c r="R1266" s="10"/>
      <c r="S1266" s="20"/>
      <c r="T1266" s="20"/>
      <c r="U1266" s="20"/>
      <c r="V1266" s="20"/>
      <c r="W1266" s="20"/>
      <c r="X1266" s="20"/>
      <c r="Y1266" s="20"/>
      <c r="Z1266" s="20"/>
      <c r="AA1266" s="20"/>
      <c r="AB1266" s="20"/>
      <c r="AC1266" s="356"/>
    </row>
    <row r="1267" spans="1:29" ht="16.5" customHeight="1" x14ac:dyDescent="0.2">
      <c r="A1267" s="370" t="s">
        <v>393</v>
      </c>
      <c r="B1267" s="129" t="s">
        <v>1596</v>
      </c>
      <c r="C1267" s="431"/>
      <c r="D1267" s="431"/>
      <c r="E1267" s="431"/>
      <c r="F1267" s="431"/>
      <c r="G1267" s="431"/>
      <c r="H1267" s="431"/>
      <c r="I1267" s="433"/>
      <c r="J1267" s="435">
        <f t="shared" ref="J1267:J1328" si="144">D1267+E1267+F1267</f>
        <v>0</v>
      </c>
      <c r="K1267" s="435">
        <f t="shared" ref="K1267:K1328" si="145">D1267*2+E1267</f>
        <v>0</v>
      </c>
      <c r="L1267" s="930"/>
      <c r="M1267" s="931"/>
      <c r="N1267" s="931"/>
      <c r="O1267" s="932"/>
      <c r="Q1267" s="377" t="s">
        <v>272</v>
      </c>
      <c r="R1267" s="20"/>
      <c r="S1267" s="10"/>
      <c r="T1267" s="20"/>
      <c r="U1267" s="20"/>
      <c r="V1267" s="20"/>
      <c r="W1267" s="20"/>
      <c r="X1267" s="20"/>
      <c r="Y1267" s="20"/>
      <c r="Z1267" s="20"/>
      <c r="AA1267" s="20"/>
      <c r="AB1267" s="20"/>
      <c r="AC1267" s="356"/>
    </row>
    <row r="1268" spans="1:29" ht="16.5" customHeight="1" x14ac:dyDescent="0.2">
      <c r="A1268" s="370" t="s">
        <v>393</v>
      </c>
      <c r="B1268" s="129" t="s">
        <v>276</v>
      </c>
      <c r="C1268" s="431"/>
      <c r="D1268" s="431"/>
      <c r="E1268" s="431"/>
      <c r="F1268" s="431"/>
      <c r="G1268" s="431"/>
      <c r="H1268" s="431"/>
      <c r="I1268" s="433"/>
      <c r="J1268" s="435">
        <f t="shared" si="144"/>
        <v>0</v>
      </c>
      <c r="K1268" s="435">
        <f t="shared" si="145"/>
        <v>0</v>
      </c>
      <c r="L1268" s="930"/>
      <c r="M1268" s="931"/>
      <c r="N1268" s="931"/>
      <c r="O1268" s="932"/>
      <c r="Q1268" s="377" t="s">
        <v>1590</v>
      </c>
      <c r="R1268" s="20"/>
      <c r="S1268" s="11"/>
      <c r="T1268" s="10"/>
      <c r="U1268" s="20"/>
      <c r="V1268" s="20"/>
      <c r="W1268" s="20"/>
      <c r="X1268" s="20"/>
      <c r="Y1268" s="20"/>
      <c r="Z1268" s="20"/>
      <c r="AA1268" s="20"/>
      <c r="AB1268" s="20"/>
      <c r="AC1268" s="356"/>
    </row>
    <row r="1269" spans="1:29" ht="16.5" customHeight="1" x14ac:dyDescent="0.2">
      <c r="A1269" s="370" t="s">
        <v>393</v>
      </c>
      <c r="B1269" s="129" t="s">
        <v>165</v>
      </c>
      <c r="C1269" s="431"/>
      <c r="D1269" s="431"/>
      <c r="E1269" s="431"/>
      <c r="F1269" s="431"/>
      <c r="G1269" s="431"/>
      <c r="H1269" s="431"/>
      <c r="I1269" s="433"/>
      <c r="J1269" s="435">
        <f t="shared" si="144"/>
        <v>0</v>
      </c>
      <c r="K1269" s="435">
        <f t="shared" si="145"/>
        <v>0</v>
      </c>
      <c r="L1269" s="930"/>
      <c r="M1269" s="931"/>
      <c r="N1269" s="931"/>
      <c r="O1269" s="932"/>
      <c r="Q1269" s="377" t="s">
        <v>564</v>
      </c>
      <c r="R1269" s="20"/>
      <c r="S1269" s="20"/>
      <c r="T1269" s="20"/>
      <c r="U1269" s="10"/>
      <c r="V1269" s="20"/>
      <c r="W1269" s="20"/>
      <c r="X1269" s="20"/>
      <c r="Y1269" s="20"/>
      <c r="Z1269" s="20"/>
      <c r="AA1269" s="20"/>
      <c r="AB1269" s="20"/>
      <c r="AC1269" s="356"/>
    </row>
    <row r="1270" spans="1:29" ht="16.5" customHeight="1" x14ac:dyDescent="0.2">
      <c r="A1270" s="370" t="s">
        <v>393</v>
      </c>
      <c r="B1270" s="129" t="s">
        <v>1822</v>
      </c>
      <c r="C1270" s="431"/>
      <c r="D1270" s="431"/>
      <c r="E1270" s="431"/>
      <c r="F1270" s="431"/>
      <c r="G1270" s="431"/>
      <c r="H1270" s="431"/>
      <c r="I1270" s="433"/>
      <c r="J1270" s="435">
        <f t="shared" si="144"/>
        <v>0</v>
      </c>
      <c r="K1270" s="435">
        <f t="shared" si="145"/>
        <v>0</v>
      </c>
      <c r="L1270" s="930"/>
      <c r="M1270" s="931"/>
      <c r="N1270" s="931"/>
      <c r="O1270" s="932"/>
      <c r="Q1270" s="377" t="s">
        <v>862</v>
      </c>
      <c r="R1270" s="20"/>
      <c r="S1270" s="20"/>
      <c r="T1270" s="20"/>
      <c r="U1270" s="20"/>
      <c r="V1270" s="10"/>
      <c r="W1270" s="20"/>
      <c r="X1270" s="20"/>
      <c r="Y1270" s="20"/>
      <c r="Z1270" s="20"/>
      <c r="AA1270" s="20"/>
      <c r="AB1270" s="20"/>
      <c r="AC1270" s="356"/>
    </row>
    <row r="1271" spans="1:29" ht="16.5" customHeight="1" x14ac:dyDescent="0.2">
      <c r="A1271" s="370" t="s">
        <v>393</v>
      </c>
      <c r="B1271" s="129" t="s">
        <v>872</v>
      </c>
      <c r="C1271" s="431"/>
      <c r="D1271" s="431"/>
      <c r="E1271" s="431"/>
      <c r="F1271" s="431"/>
      <c r="G1271" s="431"/>
      <c r="H1271" s="431"/>
      <c r="I1271" s="433"/>
      <c r="J1271" s="435">
        <f t="shared" si="144"/>
        <v>0</v>
      </c>
      <c r="K1271" s="435">
        <f t="shared" si="145"/>
        <v>0</v>
      </c>
      <c r="L1271" s="930"/>
      <c r="M1271" s="931"/>
      <c r="N1271" s="931"/>
      <c r="O1271" s="932"/>
      <c r="Q1271" s="377" t="s">
        <v>1847</v>
      </c>
      <c r="R1271" s="20"/>
      <c r="S1271" s="20"/>
      <c r="T1271" s="20"/>
      <c r="U1271" s="20"/>
      <c r="V1271" s="20"/>
      <c r="W1271" s="10"/>
      <c r="X1271" s="20"/>
      <c r="Y1271" s="20"/>
      <c r="Z1271" s="20"/>
      <c r="AA1271" s="20"/>
      <c r="AB1271" s="20"/>
      <c r="AC1271" s="356"/>
    </row>
    <row r="1272" spans="1:29" ht="16.5" customHeight="1" x14ac:dyDescent="0.2">
      <c r="A1272" s="370" t="s">
        <v>393</v>
      </c>
      <c r="B1272" s="129" t="s">
        <v>205</v>
      </c>
      <c r="C1272" s="431"/>
      <c r="D1272" s="431"/>
      <c r="E1272" s="431"/>
      <c r="F1272" s="431"/>
      <c r="G1272" s="431"/>
      <c r="H1272" s="431"/>
      <c r="I1272" s="433"/>
      <c r="J1272" s="435">
        <f t="shared" si="144"/>
        <v>0</v>
      </c>
      <c r="K1272" s="435">
        <f t="shared" si="145"/>
        <v>0</v>
      </c>
      <c r="L1272" s="930" t="s">
        <v>528</v>
      </c>
      <c r="M1272" s="931"/>
      <c r="N1272" s="931"/>
      <c r="O1272" s="932"/>
      <c r="Q1272" s="377" t="s">
        <v>273</v>
      </c>
      <c r="R1272" s="20"/>
      <c r="S1272" s="20"/>
      <c r="T1272" s="20"/>
      <c r="U1272" s="20"/>
      <c r="V1272" s="20"/>
      <c r="W1272" s="20"/>
      <c r="X1272" s="10"/>
      <c r="Y1272" s="20"/>
      <c r="Z1272" s="20"/>
      <c r="AA1272" s="20"/>
      <c r="AB1272" s="20"/>
      <c r="AC1272" s="356"/>
    </row>
    <row r="1273" spans="1:29" ht="16.5" customHeight="1" x14ac:dyDescent="0.2">
      <c r="A1273" s="370" t="s">
        <v>393</v>
      </c>
      <c r="B1273" s="129" t="s">
        <v>401</v>
      </c>
      <c r="C1273" s="431"/>
      <c r="D1273" s="431"/>
      <c r="E1273" s="431"/>
      <c r="F1273" s="431"/>
      <c r="G1273" s="431"/>
      <c r="H1273" s="431"/>
      <c r="I1273" s="433"/>
      <c r="J1273" s="435">
        <f t="shared" si="144"/>
        <v>0</v>
      </c>
      <c r="K1273" s="435">
        <f t="shared" si="145"/>
        <v>0</v>
      </c>
      <c r="L1273" s="930"/>
      <c r="M1273" s="931"/>
      <c r="N1273" s="931"/>
      <c r="O1273" s="932"/>
      <c r="Q1273" s="377" t="s">
        <v>405</v>
      </c>
      <c r="R1273" s="20"/>
      <c r="S1273" s="20"/>
      <c r="T1273" s="20"/>
      <c r="U1273" s="20"/>
      <c r="V1273" s="20"/>
      <c r="W1273" s="20"/>
      <c r="X1273" s="11"/>
      <c r="Y1273" s="10"/>
      <c r="Z1273" s="20"/>
      <c r="AA1273" s="20"/>
      <c r="AB1273" s="20"/>
      <c r="AC1273" s="356"/>
    </row>
    <row r="1274" spans="1:29" ht="16.5" customHeight="1" x14ac:dyDescent="0.2">
      <c r="A1274" s="370" t="s">
        <v>393</v>
      </c>
      <c r="B1274" s="129" t="s">
        <v>1876</v>
      </c>
      <c r="C1274" s="431"/>
      <c r="D1274" s="431"/>
      <c r="E1274" s="431"/>
      <c r="F1274" s="431"/>
      <c r="G1274" s="431"/>
      <c r="H1274" s="431"/>
      <c r="I1274" s="433"/>
      <c r="J1274" s="435">
        <f t="shared" si="144"/>
        <v>0</v>
      </c>
      <c r="K1274" s="435">
        <f t="shared" si="145"/>
        <v>0</v>
      </c>
      <c r="L1274" s="930"/>
      <c r="M1274" s="931"/>
      <c r="N1274" s="931"/>
      <c r="O1274" s="932"/>
      <c r="Q1274" s="377" t="s">
        <v>1872</v>
      </c>
      <c r="R1274" s="20"/>
      <c r="S1274" s="20"/>
      <c r="T1274" s="20"/>
      <c r="U1274" s="20"/>
      <c r="V1274" s="20"/>
      <c r="W1274" s="20"/>
      <c r="X1274" s="20"/>
      <c r="Y1274" s="20"/>
      <c r="Z1274" s="10"/>
      <c r="AA1274" s="20"/>
      <c r="AB1274" s="20"/>
      <c r="AC1274" s="356"/>
    </row>
    <row r="1275" spans="1:29" ht="16.5" customHeight="1" x14ac:dyDescent="0.2">
      <c r="A1275" s="370" t="s">
        <v>393</v>
      </c>
      <c r="B1275" s="129" t="s">
        <v>1862</v>
      </c>
      <c r="C1275" s="431"/>
      <c r="D1275" s="431"/>
      <c r="E1275" s="431"/>
      <c r="F1275" s="431"/>
      <c r="G1275" s="431"/>
      <c r="H1275" s="431"/>
      <c r="I1275" s="433"/>
      <c r="J1275" s="435">
        <f t="shared" si="144"/>
        <v>0</v>
      </c>
      <c r="K1275" s="435">
        <f t="shared" si="145"/>
        <v>0</v>
      </c>
      <c r="L1275" s="930"/>
      <c r="M1275" s="931"/>
      <c r="N1275" s="931"/>
      <c r="O1275" s="932"/>
      <c r="Q1275" s="377" t="s">
        <v>1859</v>
      </c>
      <c r="R1275" s="20"/>
      <c r="S1275" s="20"/>
      <c r="T1275" s="20"/>
      <c r="U1275" s="20"/>
      <c r="V1275" s="20"/>
      <c r="W1275" s="20"/>
      <c r="X1275" s="20"/>
      <c r="Y1275" s="20"/>
      <c r="Z1275" s="11"/>
      <c r="AA1275" s="10"/>
      <c r="AB1275" s="20"/>
      <c r="AC1275" s="356"/>
    </row>
    <row r="1276" spans="1:29" ht="16.5" customHeight="1" x14ac:dyDescent="0.2">
      <c r="A1276" s="370" t="s">
        <v>393</v>
      </c>
      <c r="B1276" s="129" t="s">
        <v>25</v>
      </c>
      <c r="C1276" s="431"/>
      <c r="D1276" s="431"/>
      <c r="E1276" s="431"/>
      <c r="F1276" s="431"/>
      <c r="G1276" s="431"/>
      <c r="H1276" s="431"/>
      <c r="I1276" s="433"/>
      <c r="J1276" s="435">
        <f t="shared" si="144"/>
        <v>0</v>
      </c>
      <c r="K1276" s="435">
        <f t="shared" si="145"/>
        <v>0</v>
      </c>
      <c r="L1276" s="930"/>
      <c r="M1276" s="931"/>
      <c r="N1276" s="931"/>
      <c r="O1276" s="932"/>
      <c r="Q1276" s="377" t="s">
        <v>19</v>
      </c>
      <c r="R1276" s="20"/>
      <c r="S1276" s="20"/>
      <c r="T1276" s="20"/>
      <c r="U1276" s="20"/>
      <c r="V1276" s="20"/>
      <c r="W1276" s="20"/>
      <c r="X1276" s="20"/>
      <c r="Y1276" s="20"/>
      <c r="Z1276" s="20"/>
      <c r="AA1276" s="20"/>
      <c r="AB1276" s="10"/>
      <c r="AC1276" s="356"/>
    </row>
    <row r="1277" spans="1:29" ht="16.5" customHeight="1" thickBot="1" x14ac:dyDescent="0.25">
      <c r="A1277" s="372" t="s">
        <v>533</v>
      </c>
      <c r="B1277" s="130" t="s">
        <v>1307</v>
      </c>
      <c r="C1277" s="432">
        <v>0</v>
      </c>
      <c r="D1277" s="432">
        <v>0</v>
      </c>
      <c r="E1277" s="432">
        <v>0</v>
      </c>
      <c r="F1277" s="432">
        <v>0</v>
      </c>
      <c r="G1277" s="432">
        <v>0</v>
      </c>
      <c r="H1277" s="432">
        <v>0</v>
      </c>
      <c r="I1277" s="434">
        <v>0</v>
      </c>
      <c r="J1277" s="435">
        <f t="shared" si="144"/>
        <v>0</v>
      </c>
      <c r="K1277" s="435">
        <f t="shared" si="145"/>
        <v>0</v>
      </c>
      <c r="L1277" s="933"/>
      <c r="M1277" s="934"/>
      <c r="N1277" s="934"/>
      <c r="O1277" s="935"/>
      <c r="Q1277" s="378" t="s">
        <v>1306</v>
      </c>
      <c r="R1277" s="355"/>
      <c r="S1277" s="355"/>
      <c r="T1277" s="355"/>
      <c r="U1277" s="355"/>
      <c r="V1277" s="355"/>
      <c r="W1277" s="355"/>
      <c r="X1277" s="355"/>
      <c r="Y1277" s="355"/>
      <c r="Z1277" s="355"/>
      <c r="AA1277" s="355"/>
      <c r="AB1277" s="355"/>
      <c r="AC1277" s="15"/>
    </row>
    <row r="1278" spans="1:29" ht="16.5" customHeight="1" x14ac:dyDescent="0.2">
      <c r="C1278" s="435">
        <f t="shared" ref="C1278:I1278" si="146">SUM(C1264:C1274)</f>
        <v>0</v>
      </c>
      <c r="D1278" s="435">
        <f t="shared" si="146"/>
        <v>0</v>
      </c>
      <c r="E1278" s="435">
        <f t="shared" si="146"/>
        <v>0</v>
      </c>
      <c r="F1278" s="435">
        <f t="shared" si="146"/>
        <v>0</v>
      </c>
      <c r="G1278" s="435">
        <f t="shared" si="146"/>
        <v>0</v>
      </c>
      <c r="H1278" s="435">
        <f t="shared" si="146"/>
        <v>0</v>
      </c>
      <c r="I1278" s="435">
        <f t="shared" si="146"/>
        <v>0</v>
      </c>
      <c r="J1278" s="435">
        <f t="shared" si="144"/>
        <v>0</v>
      </c>
      <c r="K1278" s="435">
        <f t="shared" si="145"/>
        <v>0</v>
      </c>
    </row>
    <row r="1279" spans="1:29" ht="16.5" customHeight="1" thickBot="1" x14ac:dyDescent="0.25"/>
    <row r="1280" spans="1:29" ht="16.5" customHeight="1" thickBot="1" x14ac:dyDescent="0.25">
      <c r="A1280" s="1043" t="s">
        <v>213</v>
      </c>
      <c r="B1280" s="1044"/>
      <c r="C1280" s="1044"/>
      <c r="D1280" s="1044"/>
      <c r="E1280" s="1044"/>
      <c r="F1280" s="1045"/>
      <c r="G1280" s="1040" t="s">
        <v>269</v>
      </c>
      <c r="H1280" s="1041"/>
      <c r="I1280" s="1042"/>
      <c r="L1280" s="986" t="s">
        <v>588</v>
      </c>
      <c r="M1280" s="987"/>
      <c r="N1280" s="987"/>
      <c r="O1280" s="988"/>
    </row>
    <row r="1281" spans="1:37" ht="16.5" customHeight="1" thickBot="1" x14ac:dyDescent="0.25">
      <c r="A1281" s="373" t="s">
        <v>496</v>
      </c>
      <c r="B1281" s="227" t="s">
        <v>497</v>
      </c>
      <c r="C1281" s="374" t="s">
        <v>498</v>
      </c>
      <c r="D1281" s="374" t="s">
        <v>499</v>
      </c>
      <c r="E1281" s="374" t="s">
        <v>500</v>
      </c>
      <c r="F1281" s="374" t="s">
        <v>501</v>
      </c>
      <c r="G1281" s="375" t="s">
        <v>502</v>
      </c>
      <c r="H1281" s="375" t="s">
        <v>503</v>
      </c>
      <c r="I1281" s="376" t="s">
        <v>504</v>
      </c>
      <c r="L1281" s="989"/>
      <c r="M1281" s="990"/>
      <c r="N1281" s="990"/>
      <c r="O1281" s="991"/>
      <c r="Q1281" s="24" t="s">
        <v>270</v>
      </c>
      <c r="R1281" s="379" t="s">
        <v>503</v>
      </c>
      <c r="S1281" s="379" t="s">
        <v>716</v>
      </c>
      <c r="T1281" s="379" t="s">
        <v>541</v>
      </c>
      <c r="U1281" s="379" t="s">
        <v>902</v>
      </c>
      <c r="V1281" s="379" t="s">
        <v>564</v>
      </c>
      <c r="W1281" s="379" t="s">
        <v>700</v>
      </c>
      <c r="X1281" s="379" t="s">
        <v>566</v>
      </c>
      <c r="Y1281" s="379" t="s">
        <v>514</v>
      </c>
      <c r="Z1281" s="379" t="s">
        <v>544</v>
      </c>
      <c r="AA1281" s="379" t="s">
        <v>768</v>
      </c>
      <c r="AB1281" s="379" t="s">
        <v>777</v>
      </c>
      <c r="AC1281" s="379" t="s">
        <v>1684</v>
      </c>
      <c r="AD1281" s="379" t="s">
        <v>533</v>
      </c>
      <c r="AE1281" s="379" t="s">
        <v>769</v>
      </c>
      <c r="AF1281" s="379" t="s">
        <v>1730</v>
      </c>
      <c r="AG1281" s="379" t="s">
        <v>1731</v>
      </c>
      <c r="AH1281" s="379" t="s">
        <v>63</v>
      </c>
      <c r="AI1281" s="379" t="s">
        <v>1313</v>
      </c>
      <c r="AJ1281" s="379" t="s">
        <v>120</v>
      </c>
      <c r="AK1281" s="380" t="s">
        <v>547</v>
      </c>
    </row>
    <row r="1282" spans="1:37" ht="16.5" customHeight="1" x14ac:dyDescent="0.2">
      <c r="A1282" s="371">
        <v>1</v>
      </c>
      <c r="B1282" s="126" t="s">
        <v>174</v>
      </c>
      <c r="C1282" s="430">
        <v>38</v>
      </c>
      <c r="D1282" s="430">
        <v>25</v>
      </c>
      <c r="E1282" s="430">
        <v>8</v>
      </c>
      <c r="F1282" s="430">
        <v>5</v>
      </c>
      <c r="G1282" s="430">
        <v>110</v>
      </c>
      <c r="H1282" s="430">
        <v>58</v>
      </c>
      <c r="I1282" s="128">
        <v>58</v>
      </c>
      <c r="J1282" s="435">
        <f t="shared" si="144"/>
        <v>38</v>
      </c>
      <c r="K1282" s="435">
        <f t="shared" si="145"/>
        <v>58</v>
      </c>
      <c r="L1282" s="927" t="s">
        <v>277</v>
      </c>
      <c r="M1282" s="928"/>
      <c r="N1282" s="928"/>
      <c r="O1282" s="929"/>
      <c r="Q1282" s="377" t="s">
        <v>503</v>
      </c>
      <c r="R1282" s="10"/>
      <c r="S1282" s="20"/>
      <c r="T1282" s="20"/>
      <c r="U1282" s="20"/>
      <c r="V1282" s="20"/>
      <c r="W1282" s="20"/>
      <c r="X1282" s="20"/>
      <c r="Y1282" s="20"/>
      <c r="Z1282" s="20"/>
      <c r="AA1282" s="20"/>
      <c r="AB1282" s="20"/>
      <c r="AC1282" s="20"/>
      <c r="AD1282" s="20" t="s">
        <v>1795</v>
      </c>
      <c r="AE1282" s="20"/>
      <c r="AF1282" s="20"/>
      <c r="AG1282" s="20"/>
      <c r="AH1282" s="20"/>
      <c r="AI1282" s="20"/>
      <c r="AJ1282" s="20"/>
      <c r="AK1282" s="21"/>
    </row>
    <row r="1283" spans="1:37" ht="16.5" customHeight="1" x14ac:dyDescent="0.2">
      <c r="A1283" s="370">
        <v>2</v>
      </c>
      <c r="B1283" s="129" t="s">
        <v>705</v>
      </c>
      <c r="C1283" s="431">
        <v>38</v>
      </c>
      <c r="D1283" s="431">
        <v>25</v>
      </c>
      <c r="E1283" s="431">
        <v>5</v>
      </c>
      <c r="F1283" s="431">
        <v>8</v>
      </c>
      <c r="G1283" s="431">
        <v>129</v>
      </c>
      <c r="H1283" s="431">
        <v>56</v>
      </c>
      <c r="I1283" s="433">
        <v>55</v>
      </c>
      <c r="J1283" s="435">
        <f t="shared" si="144"/>
        <v>38</v>
      </c>
      <c r="K1283" s="435">
        <f t="shared" si="145"/>
        <v>55</v>
      </c>
      <c r="L1283" s="930"/>
      <c r="M1283" s="931"/>
      <c r="N1283" s="931"/>
      <c r="O1283" s="932"/>
      <c r="Q1283" s="377" t="s">
        <v>716</v>
      </c>
      <c r="R1283" s="20"/>
      <c r="S1283" s="10"/>
      <c r="T1283" s="20"/>
      <c r="U1283" s="20"/>
      <c r="V1283" s="20"/>
      <c r="W1283" s="20"/>
      <c r="X1283" s="20"/>
      <c r="Y1283" s="20"/>
      <c r="Z1283" s="20"/>
      <c r="AA1283" s="20"/>
      <c r="AB1283" s="20"/>
      <c r="AC1283" s="20"/>
      <c r="AD1283" s="20" t="s">
        <v>1210</v>
      </c>
      <c r="AE1283" s="20"/>
      <c r="AF1283" s="20"/>
      <c r="AG1283" s="20"/>
      <c r="AH1283" s="20"/>
      <c r="AI1283" s="20"/>
      <c r="AJ1283" s="20"/>
      <c r="AK1283" s="21"/>
    </row>
    <row r="1284" spans="1:37" ht="16.5" customHeight="1" x14ac:dyDescent="0.2">
      <c r="A1284" s="370">
        <v>3</v>
      </c>
      <c r="B1284" s="129" t="s">
        <v>781</v>
      </c>
      <c r="C1284" s="431">
        <v>38</v>
      </c>
      <c r="D1284" s="431">
        <v>21</v>
      </c>
      <c r="E1284" s="431">
        <v>7</v>
      </c>
      <c r="F1284" s="431">
        <v>10</v>
      </c>
      <c r="G1284" s="431">
        <v>88</v>
      </c>
      <c r="H1284" s="431">
        <v>57</v>
      </c>
      <c r="I1284" s="433">
        <v>49</v>
      </c>
      <c r="J1284" s="435">
        <f t="shared" si="144"/>
        <v>38</v>
      </c>
      <c r="K1284" s="435">
        <f t="shared" si="145"/>
        <v>49</v>
      </c>
      <c r="L1284" s="930"/>
      <c r="M1284" s="931"/>
      <c r="N1284" s="931"/>
      <c r="O1284" s="932"/>
      <c r="Q1284" s="377" t="s">
        <v>541</v>
      </c>
      <c r="R1284" s="20"/>
      <c r="S1284" s="11"/>
      <c r="T1284" s="10"/>
      <c r="U1284" s="20"/>
      <c r="V1284" s="20"/>
      <c r="W1284" s="20"/>
      <c r="X1284" s="20"/>
      <c r="Y1284" s="20"/>
      <c r="Z1284" s="20"/>
      <c r="AA1284" s="20"/>
      <c r="AB1284" s="20"/>
      <c r="AC1284" s="20"/>
      <c r="AD1284" s="20" t="s">
        <v>1600</v>
      </c>
      <c r="AE1284" s="20"/>
      <c r="AF1284" s="20"/>
      <c r="AG1284" s="20"/>
      <c r="AH1284" s="20"/>
      <c r="AI1284" s="20"/>
      <c r="AJ1284" s="20"/>
      <c r="AK1284" s="21"/>
    </row>
    <row r="1285" spans="1:37" ht="16.5" customHeight="1" x14ac:dyDescent="0.2">
      <c r="A1285" s="370">
        <v>4</v>
      </c>
      <c r="B1285" s="129" t="s">
        <v>1827</v>
      </c>
      <c r="C1285" s="431">
        <v>38</v>
      </c>
      <c r="D1285" s="431">
        <v>20</v>
      </c>
      <c r="E1285" s="431">
        <v>6</v>
      </c>
      <c r="F1285" s="431">
        <v>12</v>
      </c>
      <c r="G1285" s="431">
        <v>86</v>
      </c>
      <c r="H1285" s="431">
        <v>69</v>
      </c>
      <c r="I1285" s="433">
        <v>46</v>
      </c>
      <c r="J1285" s="435">
        <f t="shared" si="144"/>
        <v>38</v>
      </c>
      <c r="K1285" s="435">
        <f t="shared" si="145"/>
        <v>46</v>
      </c>
      <c r="L1285" s="930"/>
      <c r="M1285" s="931"/>
      <c r="N1285" s="931"/>
      <c r="O1285" s="932"/>
      <c r="Q1285" s="377" t="s">
        <v>902</v>
      </c>
      <c r="R1285" s="20"/>
      <c r="S1285" s="20"/>
      <c r="T1285" s="20"/>
      <c r="U1285" s="10"/>
      <c r="V1285" s="20"/>
      <c r="W1285" s="20"/>
      <c r="X1285" s="20"/>
      <c r="Y1285" s="20"/>
      <c r="Z1285" s="20"/>
      <c r="AA1285" s="20"/>
      <c r="AB1285" s="20"/>
      <c r="AC1285" s="20"/>
      <c r="AD1285" s="20" t="s">
        <v>1546</v>
      </c>
      <c r="AE1285" s="20"/>
      <c r="AF1285" s="20"/>
      <c r="AG1285" s="20"/>
      <c r="AH1285" s="20"/>
      <c r="AI1285" s="20"/>
      <c r="AJ1285" s="20"/>
      <c r="AK1285" s="21"/>
    </row>
    <row r="1286" spans="1:37" ht="16.5" customHeight="1" x14ac:dyDescent="0.2">
      <c r="A1286" s="370">
        <v>5</v>
      </c>
      <c r="B1286" s="129" t="s">
        <v>1733</v>
      </c>
      <c r="C1286" s="431">
        <v>38</v>
      </c>
      <c r="D1286" s="431">
        <v>20</v>
      </c>
      <c r="E1286" s="431">
        <v>6</v>
      </c>
      <c r="F1286" s="431">
        <v>12</v>
      </c>
      <c r="G1286" s="431">
        <v>100</v>
      </c>
      <c r="H1286" s="431">
        <v>87</v>
      </c>
      <c r="I1286" s="433">
        <v>46</v>
      </c>
      <c r="J1286" s="435">
        <f t="shared" si="144"/>
        <v>38</v>
      </c>
      <c r="K1286" s="435">
        <f t="shared" si="145"/>
        <v>46</v>
      </c>
      <c r="L1286" s="930"/>
      <c r="M1286" s="931"/>
      <c r="N1286" s="931"/>
      <c r="O1286" s="932"/>
      <c r="Q1286" s="377" t="s">
        <v>564</v>
      </c>
      <c r="R1286" s="20"/>
      <c r="S1286" s="20"/>
      <c r="T1286" s="20"/>
      <c r="U1286" s="20"/>
      <c r="V1286" s="10"/>
      <c r="W1286" s="20"/>
      <c r="X1286" s="20"/>
      <c r="Y1286" s="20"/>
      <c r="Z1286" s="20"/>
      <c r="AA1286" s="20"/>
      <c r="AB1286" s="20"/>
      <c r="AC1286" s="20"/>
      <c r="AD1286" s="20" t="s">
        <v>1493</v>
      </c>
      <c r="AE1286" s="20"/>
      <c r="AF1286" s="20"/>
      <c r="AG1286" s="20"/>
      <c r="AH1286" s="20"/>
      <c r="AI1286" s="20"/>
      <c r="AJ1286" s="20"/>
      <c r="AK1286" s="21"/>
    </row>
    <row r="1287" spans="1:37" ht="16.5" customHeight="1" x14ac:dyDescent="0.2">
      <c r="A1287" s="370">
        <v>6</v>
      </c>
      <c r="B1287" s="129" t="s">
        <v>906</v>
      </c>
      <c r="C1287" s="431">
        <v>38</v>
      </c>
      <c r="D1287" s="431">
        <v>18</v>
      </c>
      <c r="E1287" s="431">
        <v>8</v>
      </c>
      <c r="F1287" s="431">
        <v>12</v>
      </c>
      <c r="G1287" s="431">
        <v>82</v>
      </c>
      <c r="H1287" s="431">
        <v>63</v>
      </c>
      <c r="I1287" s="433">
        <v>44</v>
      </c>
      <c r="J1287" s="435">
        <f t="shared" si="144"/>
        <v>38</v>
      </c>
      <c r="K1287" s="435">
        <f t="shared" si="145"/>
        <v>44</v>
      </c>
      <c r="L1287" s="930"/>
      <c r="M1287" s="931"/>
      <c r="N1287" s="931"/>
      <c r="O1287" s="932"/>
      <c r="Q1287" s="377" t="s">
        <v>700</v>
      </c>
      <c r="R1287" s="20"/>
      <c r="S1287" s="20"/>
      <c r="T1287" s="20"/>
      <c r="U1287" s="20"/>
      <c r="V1287" s="20"/>
      <c r="W1287" s="10"/>
      <c r="X1287" s="20"/>
      <c r="Y1287" s="20"/>
      <c r="Z1287" s="20"/>
      <c r="AA1287" s="20"/>
      <c r="AB1287" s="20"/>
      <c r="AC1287" s="20"/>
      <c r="AD1287" s="20" t="s">
        <v>844</v>
      </c>
      <c r="AE1287" s="20"/>
      <c r="AF1287" s="20"/>
      <c r="AG1287" s="20"/>
      <c r="AH1287" s="20"/>
      <c r="AI1287" s="20"/>
      <c r="AJ1287" s="20"/>
      <c r="AK1287" s="21"/>
    </row>
    <row r="1288" spans="1:37" ht="16.5" customHeight="1" x14ac:dyDescent="0.2">
      <c r="A1288" s="370">
        <v>7</v>
      </c>
      <c r="B1288" s="129" t="s">
        <v>1314</v>
      </c>
      <c r="C1288" s="431">
        <v>38</v>
      </c>
      <c r="D1288" s="431">
        <v>19</v>
      </c>
      <c r="E1288" s="431">
        <v>4</v>
      </c>
      <c r="F1288" s="431">
        <v>15</v>
      </c>
      <c r="G1288" s="431">
        <v>71</v>
      </c>
      <c r="H1288" s="431">
        <v>65</v>
      </c>
      <c r="I1288" s="433">
        <v>42</v>
      </c>
      <c r="J1288" s="435">
        <f t="shared" si="144"/>
        <v>38</v>
      </c>
      <c r="K1288" s="435">
        <f t="shared" si="145"/>
        <v>42</v>
      </c>
      <c r="L1288" s="930"/>
      <c r="M1288" s="931"/>
      <c r="N1288" s="931"/>
      <c r="O1288" s="932"/>
      <c r="Q1288" s="377" t="s">
        <v>566</v>
      </c>
      <c r="R1288" s="20"/>
      <c r="S1288" s="20"/>
      <c r="T1288" s="20"/>
      <c r="U1288" s="20"/>
      <c r="V1288" s="20"/>
      <c r="W1288" s="20"/>
      <c r="X1288" s="10"/>
      <c r="Y1288" s="20"/>
      <c r="Z1288" s="20"/>
      <c r="AA1288" s="20"/>
      <c r="AB1288" s="20"/>
      <c r="AC1288" s="20"/>
      <c r="AD1288" s="20" t="s">
        <v>1207</v>
      </c>
      <c r="AE1288" s="20"/>
      <c r="AF1288" s="20"/>
      <c r="AG1288" s="20"/>
      <c r="AH1288" s="20"/>
      <c r="AI1288" s="20"/>
      <c r="AJ1288" s="20"/>
      <c r="AK1288" s="21"/>
    </row>
    <row r="1289" spans="1:37" ht="16.5" customHeight="1" x14ac:dyDescent="0.2">
      <c r="A1289" s="370">
        <v>8</v>
      </c>
      <c r="B1289" s="129" t="s">
        <v>767</v>
      </c>
      <c r="C1289" s="431">
        <v>38</v>
      </c>
      <c r="D1289" s="431">
        <v>18</v>
      </c>
      <c r="E1289" s="431">
        <v>5</v>
      </c>
      <c r="F1289" s="431">
        <v>15</v>
      </c>
      <c r="G1289" s="431">
        <v>83</v>
      </c>
      <c r="H1289" s="431">
        <v>80</v>
      </c>
      <c r="I1289" s="433">
        <v>41</v>
      </c>
      <c r="J1289" s="435">
        <f t="shared" si="144"/>
        <v>38</v>
      </c>
      <c r="K1289" s="435">
        <f t="shared" si="145"/>
        <v>41</v>
      </c>
      <c r="L1289" s="930"/>
      <c r="M1289" s="931"/>
      <c r="N1289" s="931"/>
      <c r="O1289" s="932"/>
      <c r="Q1289" s="377" t="s">
        <v>514</v>
      </c>
      <c r="R1289" s="20"/>
      <c r="S1289" s="20"/>
      <c r="T1289" s="20"/>
      <c r="U1289" s="20"/>
      <c r="V1289" s="20"/>
      <c r="W1289" s="20"/>
      <c r="X1289" s="11"/>
      <c r="Y1289" s="10"/>
      <c r="Z1289" s="20"/>
      <c r="AA1289" s="20"/>
      <c r="AB1289" s="20"/>
      <c r="AC1289" s="20"/>
      <c r="AD1289" s="20" t="s">
        <v>1210</v>
      </c>
      <c r="AE1289" s="20"/>
      <c r="AF1289" s="20"/>
      <c r="AG1289" s="20"/>
      <c r="AH1289" s="20"/>
      <c r="AI1289" s="20"/>
      <c r="AJ1289" s="20"/>
      <c r="AK1289" s="21"/>
    </row>
    <row r="1290" spans="1:37" ht="16.5" customHeight="1" x14ac:dyDescent="0.2">
      <c r="A1290" s="370">
        <v>9</v>
      </c>
      <c r="B1290" s="129" t="s">
        <v>554</v>
      </c>
      <c r="C1290" s="431">
        <v>38</v>
      </c>
      <c r="D1290" s="431">
        <v>17</v>
      </c>
      <c r="E1290" s="431">
        <v>6</v>
      </c>
      <c r="F1290" s="431">
        <v>15</v>
      </c>
      <c r="G1290" s="431">
        <v>98</v>
      </c>
      <c r="H1290" s="431">
        <v>83</v>
      </c>
      <c r="I1290" s="433">
        <v>40</v>
      </c>
      <c r="J1290" s="435">
        <f t="shared" si="144"/>
        <v>38</v>
      </c>
      <c r="K1290" s="435">
        <f t="shared" si="145"/>
        <v>40</v>
      </c>
      <c r="L1290" s="930"/>
      <c r="M1290" s="931"/>
      <c r="N1290" s="931"/>
      <c r="O1290" s="932"/>
      <c r="Q1290" s="377" t="s">
        <v>544</v>
      </c>
      <c r="R1290" s="20"/>
      <c r="S1290" s="20"/>
      <c r="T1290" s="20"/>
      <c r="U1290" s="20"/>
      <c r="V1290" s="20"/>
      <c r="W1290" s="20"/>
      <c r="X1290" s="20"/>
      <c r="Y1290" s="20"/>
      <c r="Z1290" s="10"/>
      <c r="AA1290" s="20"/>
      <c r="AB1290" s="20"/>
      <c r="AC1290" s="20"/>
      <c r="AD1290" s="20" t="s">
        <v>1597</v>
      </c>
      <c r="AE1290" s="20"/>
      <c r="AF1290" s="20"/>
      <c r="AG1290" s="20"/>
      <c r="AH1290" s="20"/>
      <c r="AI1290" s="20"/>
      <c r="AJ1290" s="20"/>
      <c r="AK1290" s="21"/>
    </row>
    <row r="1291" spans="1:37" ht="16.5" customHeight="1" x14ac:dyDescent="0.2">
      <c r="A1291" s="370">
        <v>10</v>
      </c>
      <c r="B1291" s="129" t="s">
        <v>708</v>
      </c>
      <c r="C1291" s="431">
        <v>38</v>
      </c>
      <c r="D1291" s="431">
        <v>17</v>
      </c>
      <c r="E1291" s="431">
        <v>6</v>
      </c>
      <c r="F1291" s="431">
        <v>15</v>
      </c>
      <c r="G1291" s="431">
        <v>62</v>
      </c>
      <c r="H1291" s="431">
        <v>66</v>
      </c>
      <c r="I1291" s="433">
        <v>40</v>
      </c>
      <c r="J1291" s="435">
        <f t="shared" si="144"/>
        <v>38</v>
      </c>
      <c r="K1291" s="435">
        <f t="shared" si="145"/>
        <v>40</v>
      </c>
      <c r="L1291" s="930"/>
      <c r="M1291" s="931"/>
      <c r="N1291" s="931"/>
      <c r="O1291" s="932"/>
      <c r="Q1291" s="377" t="s">
        <v>768</v>
      </c>
      <c r="R1291" s="20"/>
      <c r="S1291" s="20"/>
      <c r="T1291" s="20"/>
      <c r="U1291" s="20"/>
      <c r="V1291" s="20"/>
      <c r="W1291" s="20"/>
      <c r="X1291" s="20"/>
      <c r="Y1291" s="20"/>
      <c r="Z1291" s="11"/>
      <c r="AA1291" s="10"/>
      <c r="AB1291" s="20"/>
      <c r="AC1291" s="20"/>
      <c r="AD1291" s="20" t="s">
        <v>1490</v>
      </c>
      <c r="AE1291" s="20"/>
      <c r="AF1291" s="20"/>
      <c r="AG1291" s="20"/>
      <c r="AH1291" s="20"/>
      <c r="AI1291" s="20"/>
      <c r="AJ1291" s="20"/>
      <c r="AK1291" s="21"/>
    </row>
    <row r="1292" spans="1:37" ht="16.5" customHeight="1" x14ac:dyDescent="0.2">
      <c r="A1292" s="370">
        <v>11</v>
      </c>
      <c r="B1292" s="129" t="s">
        <v>558</v>
      </c>
      <c r="C1292" s="431">
        <v>38</v>
      </c>
      <c r="D1292" s="431">
        <v>17</v>
      </c>
      <c r="E1292" s="431">
        <v>7</v>
      </c>
      <c r="F1292" s="431">
        <v>14</v>
      </c>
      <c r="G1292" s="431">
        <v>71</v>
      </c>
      <c r="H1292" s="431">
        <v>78</v>
      </c>
      <c r="I1292" s="433" t="s">
        <v>278</v>
      </c>
      <c r="J1292" s="435">
        <f t="shared" si="144"/>
        <v>38</v>
      </c>
      <c r="K1292" s="435">
        <f t="shared" si="145"/>
        <v>41</v>
      </c>
      <c r="L1292" s="930"/>
      <c r="M1292" s="931"/>
      <c r="N1292" s="931"/>
      <c r="O1292" s="932"/>
      <c r="Q1292" s="377" t="s">
        <v>777</v>
      </c>
      <c r="R1292" s="20"/>
      <c r="S1292" s="20"/>
      <c r="T1292" s="20"/>
      <c r="U1292" s="20"/>
      <c r="V1292" s="20"/>
      <c r="W1292" s="20"/>
      <c r="X1292" s="20"/>
      <c r="Y1292" s="20"/>
      <c r="Z1292" s="20"/>
      <c r="AA1292" s="20"/>
      <c r="AB1292" s="10"/>
      <c r="AC1292" s="20"/>
      <c r="AD1292" s="20" t="s">
        <v>1493</v>
      </c>
      <c r="AE1292" s="20"/>
      <c r="AF1292" s="20"/>
      <c r="AG1292" s="20"/>
      <c r="AH1292" s="20"/>
      <c r="AI1292" s="20"/>
      <c r="AJ1292" s="20"/>
      <c r="AK1292" s="21"/>
    </row>
    <row r="1293" spans="1:37" ht="16.5" customHeight="1" x14ac:dyDescent="0.2">
      <c r="A1293" s="370">
        <v>12</v>
      </c>
      <c r="B1293" s="129" t="s">
        <v>706</v>
      </c>
      <c r="C1293" s="431">
        <v>38</v>
      </c>
      <c r="D1293" s="431">
        <v>15</v>
      </c>
      <c r="E1293" s="431">
        <v>7</v>
      </c>
      <c r="F1293" s="431">
        <v>16</v>
      </c>
      <c r="G1293" s="431">
        <v>65</v>
      </c>
      <c r="H1293" s="431">
        <v>58</v>
      </c>
      <c r="I1293" s="433">
        <v>37</v>
      </c>
      <c r="J1293" s="435">
        <f t="shared" si="144"/>
        <v>38</v>
      </c>
      <c r="K1293" s="435">
        <f t="shared" si="145"/>
        <v>37</v>
      </c>
      <c r="L1293" s="930"/>
      <c r="M1293" s="931"/>
      <c r="N1293" s="931"/>
      <c r="O1293" s="932"/>
      <c r="Q1293" s="377" t="s">
        <v>1684</v>
      </c>
      <c r="R1293" s="20"/>
      <c r="S1293" s="20"/>
      <c r="T1293" s="20"/>
      <c r="U1293" s="20"/>
      <c r="V1293" s="20"/>
      <c r="W1293" s="20"/>
      <c r="X1293" s="20"/>
      <c r="Y1293" s="20"/>
      <c r="Z1293" s="20"/>
      <c r="AA1293" s="20"/>
      <c r="AB1293" s="20"/>
      <c r="AC1293" s="10"/>
      <c r="AD1293" s="20" t="s">
        <v>1643</v>
      </c>
      <c r="AE1293" s="20"/>
      <c r="AF1293" s="20"/>
      <c r="AG1293" s="20"/>
      <c r="AH1293" s="20"/>
      <c r="AI1293" s="20"/>
      <c r="AJ1293" s="20"/>
      <c r="AK1293" s="21"/>
    </row>
    <row r="1294" spans="1:37" ht="16.5" customHeight="1" x14ac:dyDescent="0.2">
      <c r="A1294" s="370">
        <v>13</v>
      </c>
      <c r="B1294" s="129" t="s">
        <v>79</v>
      </c>
      <c r="C1294" s="431">
        <v>38</v>
      </c>
      <c r="D1294" s="431">
        <v>16</v>
      </c>
      <c r="E1294" s="431">
        <v>4</v>
      </c>
      <c r="F1294" s="431">
        <v>18</v>
      </c>
      <c r="G1294" s="431">
        <v>79</v>
      </c>
      <c r="H1294" s="431">
        <v>87</v>
      </c>
      <c r="I1294" s="433">
        <v>36</v>
      </c>
      <c r="J1294" s="435">
        <f t="shared" si="144"/>
        <v>38</v>
      </c>
      <c r="K1294" s="435">
        <f t="shared" si="145"/>
        <v>36</v>
      </c>
      <c r="L1294" s="930"/>
      <c r="M1294" s="931"/>
      <c r="N1294" s="931"/>
      <c r="O1294" s="932"/>
      <c r="Q1294" s="377" t="s">
        <v>533</v>
      </c>
      <c r="R1294" s="20" t="s">
        <v>1210</v>
      </c>
      <c r="S1294" s="20" t="s">
        <v>1546</v>
      </c>
      <c r="T1294" s="20" t="s">
        <v>1795</v>
      </c>
      <c r="U1294" s="20" t="s">
        <v>1539</v>
      </c>
      <c r="V1294" s="20" t="s">
        <v>1541</v>
      </c>
      <c r="W1294" s="20" t="s">
        <v>1642</v>
      </c>
      <c r="X1294" s="20" t="s">
        <v>1487</v>
      </c>
      <c r="Y1294" s="20" t="s">
        <v>1600</v>
      </c>
      <c r="Z1294" s="20" t="s">
        <v>1207</v>
      </c>
      <c r="AA1294" s="20" t="s">
        <v>1643</v>
      </c>
      <c r="AB1294" s="20" t="s">
        <v>1602</v>
      </c>
      <c r="AC1294" s="20" t="s">
        <v>1546</v>
      </c>
      <c r="AD1294" s="10"/>
      <c r="AE1294" s="20" t="s">
        <v>1642</v>
      </c>
      <c r="AF1294" s="20" t="s">
        <v>1543</v>
      </c>
      <c r="AG1294" s="20" t="s">
        <v>1210</v>
      </c>
      <c r="AH1294" s="20" t="s">
        <v>1496</v>
      </c>
      <c r="AI1294" s="20" t="s">
        <v>1597</v>
      </c>
      <c r="AJ1294" s="20" t="s">
        <v>1207</v>
      </c>
      <c r="AK1294" s="21" t="s">
        <v>32</v>
      </c>
    </row>
    <row r="1295" spans="1:37" ht="16.5" customHeight="1" x14ac:dyDescent="0.2">
      <c r="A1295" s="370">
        <v>14</v>
      </c>
      <c r="B1295" s="129" t="s">
        <v>991</v>
      </c>
      <c r="C1295" s="431">
        <v>38</v>
      </c>
      <c r="D1295" s="431">
        <v>13</v>
      </c>
      <c r="E1295" s="431">
        <v>7</v>
      </c>
      <c r="F1295" s="431">
        <v>18</v>
      </c>
      <c r="G1295" s="431">
        <v>76</v>
      </c>
      <c r="H1295" s="431">
        <v>92</v>
      </c>
      <c r="I1295" s="433">
        <v>33</v>
      </c>
      <c r="J1295" s="435">
        <f t="shared" si="144"/>
        <v>38</v>
      </c>
      <c r="K1295" s="435">
        <f t="shared" si="145"/>
        <v>33</v>
      </c>
      <c r="L1295" s="930"/>
      <c r="M1295" s="931"/>
      <c r="N1295" s="931"/>
      <c r="O1295" s="932"/>
      <c r="Q1295" s="377" t="s">
        <v>769</v>
      </c>
      <c r="R1295" s="20"/>
      <c r="S1295" s="20"/>
      <c r="T1295" s="20"/>
      <c r="U1295" s="20"/>
      <c r="V1295" s="20"/>
      <c r="W1295" s="20"/>
      <c r="X1295" s="20"/>
      <c r="Y1295" s="20"/>
      <c r="Z1295" s="20"/>
      <c r="AA1295" s="20"/>
      <c r="AB1295" s="20"/>
      <c r="AC1295" s="20"/>
      <c r="AD1295" s="20" t="s">
        <v>1795</v>
      </c>
      <c r="AE1295" s="10"/>
      <c r="AF1295" s="20"/>
      <c r="AG1295" s="20"/>
      <c r="AH1295" s="20"/>
      <c r="AI1295" s="20"/>
      <c r="AJ1295" s="20"/>
      <c r="AK1295" s="21"/>
    </row>
    <row r="1296" spans="1:37" ht="16.5" customHeight="1" x14ac:dyDescent="0.2">
      <c r="A1296" s="370">
        <v>15</v>
      </c>
      <c r="B1296" s="129" t="s">
        <v>529</v>
      </c>
      <c r="C1296" s="431">
        <v>38</v>
      </c>
      <c r="D1296" s="431">
        <v>13</v>
      </c>
      <c r="E1296" s="431">
        <v>6</v>
      </c>
      <c r="F1296" s="431">
        <v>19</v>
      </c>
      <c r="G1296" s="431">
        <v>79</v>
      </c>
      <c r="H1296" s="431">
        <v>98</v>
      </c>
      <c r="I1296" s="433">
        <v>32</v>
      </c>
      <c r="J1296" s="435">
        <f t="shared" si="144"/>
        <v>38</v>
      </c>
      <c r="K1296" s="435">
        <f t="shared" si="145"/>
        <v>32</v>
      </c>
      <c r="L1296" s="930"/>
      <c r="M1296" s="931"/>
      <c r="N1296" s="931"/>
      <c r="O1296" s="932"/>
      <c r="Q1296" s="377" t="s">
        <v>1730</v>
      </c>
      <c r="R1296" s="20"/>
      <c r="S1296" s="20"/>
      <c r="T1296" s="20"/>
      <c r="U1296" s="20"/>
      <c r="V1296" s="20"/>
      <c r="W1296" s="20"/>
      <c r="X1296" s="20"/>
      <c r="Y1296" s="20"/>
      <c r="Z1296" s="20"/>
      <c r="AA1296" s="20"/>
      <c r="AB1296" s="20"/>
      <c r="AC1296" s="20"/>
      <c r="AD1296" s="20" t="s">
        <v>1656</v>
      </c>
      <c r="AE1296" s="20"/>
      <c r="AF1296" s="10"/>
      <c r="AG1296" s="20"/>
      <c r="AH1296" s="20"/>
      <c r="AI1296" s="20"/>
      <c r="AJ1296" s="20"/>
      <c r="AK1296" s="21"/>
    </row>
    <row r="1297" spans="1:39" ht="16.5" customHeight="1" x14ac:dyDescent="0.2">
      <c r="A1297" s="370">
        <v>16</v>
      </c>
      <c r="B1297" s="129" t="s">
        <v>711</v>
      </c>
      <c r="C1297" s="431">
        <v>38</v>
      </c>
      <c r="D1297" s="431">
        <v>13</v>
      </c>
      <c r="E1297" s="431">
        <v>5</v>
      </c>
      <c r="F1297" s="431">
        <v>20</v>
      </c>
      <c r="G1297" s="431">
        <v>80</v>
      </c>
      <c r="H1297" s="431">
        <v>96</v>
      </c>
      <c r="I1297" s="433">
        <v>31</v>
      </c>
      <c r="J1297" s="435">
        <f t="shared" si="144"/>
        <v>38</v>
      </c>
      <c r="K1297" s="435">
        <f t="shared" si="145"/>
        <v>31</v>
      </c>
      <c r="L1297" s="930"/>
      <c r="M1297" s="931"/>
      <c r="N1297" s="931"/>
      <c r="O1297" s="932"/>
      <c r="Q1297" s="377" t="s">
        <v>1731</v>
      </c>
      <c r="R1297" s="20"/>
      <c r="S1297" s="20"/>
      <c r="T1297" s="20"/>
      <c r="U1297" s="20"/>
      <c r="V1297" s="20"/>
      <c r="W1297" s="20"/>
      <c r="X1297" s="20"/>
      <c r="Y1297" s="20"/>
      <c r="Z1297" s="20"/>
      <c r="AA1297" s="20"/>
      <c r="AB1297" s="20"/>
      <c r="AC1297" s="20"/>
      <c r="AD1297" s="20" t="s">
        <v>844</v>
      </c>
      <c r="AE1297" s="20"/>
      <c r="AF1297" s="20"/>
      <c r="AG1297" s="10"/>
      <c r="AH1297" s="20"/>
      <c r="AI1297" s="20"/>
      <c r="AJ1297" s="20"/>
      <c r="AK1297" s="21"/>
    </row>
    <row r="1298" spans="1:39" ht="16.5" customHeight="1" x14ac:dyDescent="0.2">
      <c r="A1298" s="370">
        <v>17</v>
      </c>
      <c r="B1298" s="129" t="s">
        <v>575</v>
      </c>
      <c r="C1298" s="431">
        <v>38</v>
      </c>
      <c r="D1298" s="431">
        <v>11</v>
      </c>
      <c r="E1298" s="431">
        <v>6</v>
      </c>
      <c r="F1298" s="431">
        <v>21</v>
      </c>
      <c r="G1298" s="431">
        <v>69</v>
      </c>
      <c r="H1298" s="431">
        <v>101</v>
      </c>
      <c r="I1298" s="433">
        <v>28</v>
      </c>
      <c r="J1298" s="435">
        <f t="shared" si="144"/>
        <v>38</v>
      </c>
      <c r="K1298" s="435">
        <f t="shared" si="145"/>
        <v>28</v>
      </c>
      <c r="L1298" s="930"/>
      <c r="M1298" s="931"/>
      <c r="N1298" s="931"/>
      <c r="O1298" s="932"/>
      <c r="Q1298" s="377" t="s">
        <v>63</v>
      </c>
      <c r="R1298" s="20"/>
      <c r="S1298" s="20"/>
      <c r="T1298" s="20"/>
      <c r="U1298" s="20"/>
      <c r="V1298" s="20"/>
      <c r="W1298" s="20"/>
      <c r="X1298" s="20"/>
      <c r="Y1298" s="20"/>
      <c r="Z1298" s="20"/>
      <c r="AA1298" s="20"/>
      <c r="AB1298" s="20"/>
      <c r="AC1298" s="20"/>
      <c r="AD1298" s="20" t="s">
        <v>1490</v>
      </c>
      <c r="AE1298" s="20"/>
      <c r="AF1298" s="20"/>
      <c r="AG1298" s="20"/>
      <c r="AH1298" s="10"/>
      <c r="AI1298" s="20"/>
      <c r="AJ1298" s="20"/>
      <c r="AK1298" s="21"/>
    </row>
    <row r="1299" spans="1:39" ht="16.5" customHeight="1" x14ac:dyDescent="0.2">
      <c r="A1299" s="370">
        <v>18</v>
      </c>
      <c r="B1299" s="129" t="s">
        <v>1598</v>
      </c>
      <c r="C1299" s="431">
        <v>38</v>
      </c>
      <c r="D1299" s="431">
        <v>10</v>
      </c>
      <c r="E1299" s="431">
        <v>5</v>
      </c>
      <c r="F1299" s="431">
        <v>23</v>
      </c>
      <c r="G1299" s="431">
        <v>66</v>
      </c>
      <c r="H1299" s="431">
        <v>97</v>
      </c>
      <c r="I1299" s="433">
        <v>25</v>
      </c>
      <c r="J1299" s="435">
        <f t="shared" si="144"/>
        <v>38</v>
      </c>
      <c r="K1299" s="435">
        <f t="shared" si="145"/>
        <v>25</v>
      </c>
      <c r="L1299" s="930"/>
      <c r="M1299" s="931"/>
      <c r="N1299" s="931"/>
      <c r="O1299" s="932"/>
      <c r="Q1299" s="377" t="s">
        <v>1313</v>
      </c>
      <c r="R1299" s="20"/>
      <c r="S1299" s="20"/>
      <c r="T1299" s="20"/>
      <c r="U1299" s="20"/>
      <c r="V1299" s="20"/>
      <c r="W1299" s="20"/>
      <c r="X1299" s="20"/>
      <c r="Y1299" s="20"/>
      <c r="Z1299" s="20"/>
      <c r="AA1299" s="20"/>
      <c r="AB1299" s="20"/>
      <c r="AC1299" s="20"/>
      <c r="AD1299" s="20" t="s">
        <v>1600</v>
      </c>
      <c r="AE1299" s="20"/>
      <c r="AF1299" s="20"/>
      <c r="AG1299" s="20"/>
      <c r="AH1299" s="11"/>
      <c r="AI1299" s="10"/>
      <c r="AJ1299" s="20"/>
      <c r="AK1299" s="21"/>
    </row>
    <row r="1300" spans="1:39" ht="16.5" customHeight="1" x14ac:dyDescent="0.2">
      <c r="A1300" s="370">
        <v>19</v>
      </c>
      <c r="B1300" s="129" t="s">
        <v>1431</v>
      </c>
      <c r="C1300" s="431">
        <v>38</v>
      </c>
      <c r="D1300" s="431">
        <v>9</v>
      </c>
      <c r="E1300" s="431">
        <v>5</v>
      </c>
      <c r="F1300" s="431">
        <v>24</v>
      </c>
      <c r="G1300" s="431">
        <v>65</v>
      </c>
      <c r="H1300" s="431">
        <v>98</v>
      </c>
      <c r="I1300" s="433">
        <v>23</v>
      </c>
      <c r="J1300" s="435">
        <f t="shared" si="144"/>
        <v>38</v>
      </c>
      <c r="K1300" s="435">
        <f t="shared" si="145"/>
        <v>23</v>
      </c>
      <c r="L1300" s="930"/>
      <c r="M1300" s="931"/>
      <c r="N1300" s="931"/>
      <c r="O1300" s="932"/>
      <c r="Q1300" s="377" t="s">
        <v>120</v>
      </c>
      <c r="R1300" s="20"/>
      <c r="S1300" s="20"/>
      <c r="T1300" s="20"/>
      <c r="U1300" s="20"/>
      <c r="V1300" s="20"/>
      <c r="W1300" s="20"/>
      <c r="X1300" s="20"/>
      <c r="Y1300" s="20"/>
      <c r="Z1300" s="20"/>
      <c r="AA1300" s="20"/>
      <c r="AB1300" s="20"/>
      <c r="AC1300" s="20"/>
      <c r="AD1300" s="20" t="s">
        <v>1739</v>
      </c>
      <c r="AE1300" s="20"/>
      <c r="AF1300" s="20"/>
      <c r="AG1300" s="20"/>
      <c r="AH1300" s="20"/>
      <c r="AI1300" s="20"/>
      <c r="AJ1300" s="10"/>
      <c r="AK1300" s="21"/>
    </row>
    <row r="1301" spans="1:39" ht="16.5" customHeight="1" thickBot="1" x14ac:dyDescent="0.25">
      <c r="A1301" s="372">
        <v>20</v>
      </c>
      <c r="B1301" s="130" t="s">
        <v>551</v>
      </c>
      <c r="C1301" s="432">
        <v>38</v>
      </c>
      <c r="D1301" s="432">
        <v>4</v>
      </c>
      <c r="E1301" s="432">
        <v>5</v>
      </c>
      <c r="F1301" s="432">
        <v>29</v>
      </c>
      <c r="G1301" s="432">
        <v>49</v>
      </c>
      <c r="H1301" s="432">
        <v>116</v>
      </c>
      <c r="I1301" s="434">
        <v>13</v>
      </c>
      <c r="J1301" s="435">
        <f t="shared" si="144"/>
        <v>38</v>
      </c>
      <c r="K1301" s="435">
        <f t="shared" si="145"/>
        <v>13</v>
      </c>
      <c r="L1301" s="933"/>
      <c r="M1301" s="934"/>
      <c r="N1301" s="934"/>
      <c r="O1301" s="935"/>
      <c r="Q1301" s="378" t="s">
        <v>547</v>
      </c>
      <c r="R1301" s="23"/>
      <c r="S1301" s="23"/>
      <c r="T1301" s="23"/>
      <c r="U1301" s="23"/>
      <c r="V1301" s="23"/>
      <c r="W1301" s="23"/>
      <c r="X1301" s="23"/>
      <c r="Y1301" s="23"/>
      <c r="Z1301" s="23"/>
      <c r="AA1301" s="23"/>
      <c r="AB1301" s="23"/>
      <c r="AC1301" s="23"/>
      <c r="AD1301" s="23" t="s">
        <v>1490</v>
      </c>
      <c r="AE1301" s="23"/>
      <c r="AF1301" s="23"/>
      <c r="AG1301" s="23"/>
      <c r="AH1301" s="23"/>
      <c r="AI1301" s="23"/>
      <c r="AJ1301" s="23"/>
      <c r="AK1301" s="15"/>
    </row>
    <row r="1302" spans="1:39" ht="16.5" customHeight="1" x14ac:dyDescent="0.2">
      <c r="C1302" s="435">
        <f t="shared" ref="C1302:H1302" si="147">SUM(C1282:C1301)</f>
        <v>760</v>
      </c>
      <c r="D1302" s="435">
        <f t="shared" si="147"/>
        <v>321</v>
      </c>
      <c r="E1302" s="435">
        <f t="shared" si="147"/>
        <v>118</v>
      </c>
      <c r="F1302" s="435">
        <f t="shared" si="147"/>
        <v>321</v>
      </c>
      <c r="G1302" s="435">
        <f t="shared" si="147"/>
        <v>1608</v>
      </c>
      <c r="H1302" s="435">
        <f t="shared" si="147"/>
        <v>1605</v>
      </c>
      <c r="I1302" s="435">
        <f>SUM(I1282:I1301)+41</f>
        <v>760</v>
      </c>
      <c r="J1302" s="435">
        <f t="shared" si="144"/>
        <v>760</v>
      </c>
      <c r="K1302" s="435">
        <f t="shared" si="145"/>
        <v>760</v>
      </c>
    </row>
    <row r="1303" spans="1:39" ht="16.5" customHeight="1" thickBot="1" x14ac:dyDescent="0.25"/>
    <row r="1304" spans="1:39" ht="16.5" customHeight="1" thickBot="1" x14ac:dyDescent="0.25">
      <c r="A1304" s="1207" t="s">
        <v>493</v>
      </c>
      <c r="B1304" s="1208"/>
      <c r="C1304" s="1208"/>
      <c r="D1304" s="1208"/>
      <c r="E1304" s="1208"/>
      <c r="F1304" s="1209"/>
      <c r="G1304" s="1204" t="s">
        <v>269</v>
      </c>
      <c r="H1304" s="1205"/>
      <c r="I1304" s="1206"/>
      <c r="L1304" s="986" t="s">
        <v>588</v>
      </c>
      <c r="M1304" s="987"/>
      <c r="N1304" s="987"/>
      <c r="O1304" s="988"/>
    </row>
    <row r="1305" spans="1:39" ht="16.5" customHeight="1" thickBot="1" x14ac:dyDescent="0.25">
      <c r="A1305" s="449" t="s">
        <v>496</v>
      </c>
      <c r="B1305" s="450" t="s">
        <v>497</v>
      </c>
      <c r="C1305" s="451" t="s">
        <v>498</v>
      </c>
      <c r="D1305" s="451" t="s">
        <v>499</v>
      </c>
      <c r="E1305" s="451" t="s">
        <v>500</v>
      </c>
      <c r="F1305" s="451" t="s">
        <v>501</v>
      </c>
      <c r="G1305" s="452" t="s">
        <v>502</v>
      </c>
      <c r="H1305" s="452" t="s">
        <v>503</v>
      </c>
      <c r="I1305" s="453" t="s">
        <v>504</v>
      </c>
      <c r="L1305" s="989"/>
      <c r="M1305" s="990"/>
      <c r="N1305" s="990"/>
      <c r="O1305" s="991"/>
      <c r="Q1305" s="24" t="s">
        <v>270</v>
      </c>
      <c r="R1305" s="396" t="s">
        <v>1590</v>
      </c>
      <c r="S1305" s="396" t="s">
        <v>506</v>
      </c>
      <c r="T1305" s="396" t="s">
        <v>716</v>
      </c>
      <c r="U1305" s="396" t="s">
        <v>1404</v>
      </c>
      <c r="V1305" s="396" t="s">
        <v>901</v>
      </c>
      <c r="W1305" s="396" t="s">
        <v>908</v>
      </c>
      <c r="X1305" s="396" t="s">
        <v>1389</v>
      </c>
      <c r="Y1305" s="396" t="s">
        <v>1004</v>
      </c>
      <c r="Z1305" s="396" t="s">
        <v>1772</v>
      </c>
      <c r="AA1305" s="396" t="s">
        <v>322</v>
      </c>
      <c r="AB1305" s="396" t="s">
        <v>584</v>
      </c>
      <c r="AC1305" s="396" t="s">
        <v>1411</v>
      </c>
      <c r="AD1305" s="396" t="s">
        <v>544</v>
      </c>
      <c r="AE1305" s="396" t="s">
        <v>517</v>
      </c>
      <c r="AF1305" s="396" t="s">
        <v>591</v>
      </c>
      <c r="AG1305" s="396" t="s">
        <v>863</v>
      </c>
      <c r="AH1305" s="396" t="s">
        <v>1853</v>
      </c>
      <c r="AI1305" s="396" t="s">
        <v>1688</v>
      </c>
      <c r="AJ1305" s="396" t="s">
        <v>672</v>
      </c>
      <c r="AK1305" s="396" t="s">
        <v>177</v>
      </c>
      <c r="AL1305" s="396" t="s">
        <v>1587</v>
      </c>
      <c r="AM1305" s="397" t="s">
        <v>499</v>
      </c>
    </row>
    <row r="1306" spans="1:39" ht="16.5" customHeight="1" x14ac:dyDescent="0.2">
      <c r="A1306" s="454">
        <v>1</v>
      </c>
      <c r="B1306" s="126" t="s">
        <v>534</v>
      </c>
      <c r="C1306" s="430">
        <v>41</v>
      </c>
      <c r="D1306" s="430">
        <v>30</v>
      </c>
      <c r="E1306" s="430">
        <v>6</v>
      </c>
      <c r="F1306" s="430">
        <v>5</v>
      </c>
      <c r="G1306" s="430">
        <v>150</v>
      </c>
      <c r="H1306" s="430">
        <v>50</v>
      </c>
      <c r="I1306" s="128">
        <v>66</v>
      </c>
      <c r="J1306" s="435">
        <f t="shared" si="144"/>
        <v>41</v>
      </c>
      <c r="K1306" s="435">
        <f t="shared" si="145"/>
        <v>66</v>
      </c>
      <c r="L1306" s="927" t="s">
        <v>279</v>
      </c>
      <c r="M1306" s="928"/>
      <c r="N1306" s="928"/>
      <c r="O1306" s="929"/>
      <c r="Q1306" s="339" t="s">
        <v>1590</v>
      </c>
      <c r="R1306" s="1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1"/>
    </row>
    <row r="1307" spans="1:39" ht="16.5" customHeight="1" x14ac:dyDescent="0.2">
      <c r="A1307" s="246">
        <v>2</v>
      </c>
      <c r="B1307" s="129" t="s">
        <v>91</v>
      </c>
      <c r="C1307" s="431">
        <v>42</v>
      </c>
      <c r="D1307" s="431">
        <v>25</v>
      </c>
      <c r="E1307" s="431">
        <v>8</v>
      </c>
      <c r="F1307" s="431">
        <v>9</v>
      </c>
      <c r="G1307" s="431">
        <v>125</v>
      </c>
      <c r="H1307" s="431">
        <v>82</v>
      </c>
      <c r="I1307" s="433">
        <v>58</v>
      </c>
      <c r="J1307" s="435">
        <f t="shared" si="144"/>
        <v>42</v>
      </c>
      <c r="K1307" s="435">
        <f t="shared" si="145"/>
        <v>58</v>
      </c>
      <c r="L1307" s="930"/>
      <c r="M1307" s="931"/>
      <c r="N1307" s="931"/>
      <c r="O1307" s="932"/>
      <c r="Q1307" s="339" t="s">
        <v>506</v>
      </c>
      <c r="R1307" s="20"/>
      <c r="S1307" s="10"/>
      <c r="T1307" s="20"/>
      <c r="U1307" s="20"/>
      <c r="V1307" s="20"/>
      <c r="W1307" s="20"/>
      <c r="X1307" s="20"/>
      <c r="Y1307" s="20"/>
      <c r="Z1307" s="20"/>
      <c r="AA1307" s="20"/>
      <c r="AB1307" s="20"/>
      <c r="AC1307" s="20"/>
      <c r="AD1307" s="20"/>
      <c r="AE1307" s="20"/>
      <c r="AF1307" s="20"/>
      <c r="AG1307" s="20"/>
      <c r="AH1307" s="20"/>
      <c r="AI1307" s="20"/>
      <c r="AJ1307" s="20"/>
      <c r="AK1307" s="20"/>
      <c r="AL1307" s="20"/>
      <c r="AM1307" s="21"/>
    </row>
    <row r="1308" spans="1:39" ht="16.5" customHeight="1" x14ac:dyDescent="0.2">
      <c r="A1308" s="246">
        <v>3</v>
      </c>
      <c r="B1308" s="129" t="s">
        <v>36</v>
      </c>
      <c r="C1308" s="431">
        <v>42</v>
      </c>
      <c r="D1308" s="431">
        <v>23</v>
      </c>
      <c r="E1308" s="431">
        <v>11</v>
      </c>
      <c r="F1308" s="431">
        <v>8</v>
      </c>
      <c r="G1308" s="431">
        <v>91</v>
      </c>
      <c r="H1308" s="431">
        <v>58</v>
      </c>
      <c r="I1308" s="433">
        <v>57</v>
      </c>
      <c r="J1308" s="435">
        <f t="shared" si="144"/>
        <v>42</v>
      </c>
      <c r="K1308" s="435">
        <f t="shared" si="145"/>
        <v>57</v>
      </c>
      <c r="L1308" s="930"/>
      <c r="M1308" s="931"/>
      <c r="N1308" s="931"/>
      <c r="O1308" s="932"/>
      <c r="Q1308" s="339" t="s">
        <v>716</v>
      </c>
      <c r="R1308" s="20"/>
      <c r="S1308" s="11"/>
      <c r="T1308" s="10"/>
      <c r="U1308" s="20"/>
      <c r="V1308" s="20"/>
      <c r="W1308" s="20"/>
      <c r="X1308" s="20"/>
      <c r="Y1308" s="20"/>
      <c r="Z1308" s="20"/>
      <c r="AA1308" s="20"/>
      <c r="AB1308" s="20"/>
      <c r="AC1308" s="20"/>
      <c r="AD1308" s="20"/>
      <c r="AE1308" s="20"/>
      <c r="AF1308" s="20"/>
      <c r="AG1308" s="20"/>
      <c r="AH1308" s="20"/>
      <c r="AI1308" s="20"/>
      <c r="AJ1308" s="20"/>
      <c r="AK1308" s="20"/>
      <c r="AL1308" s="20"/>
      <c r="AM1308" s="21"/>
    </row>
    <row r="1309" spans="1:39" ht="16.5" customHeight="1" x14ac:dyDescent="0.2">
      <c r="A1309" s="246">
        <v>4</v>
      </c>
      <c r="B1309" s="129" t="s">
        <v>178</v>
      </c>
      <c r="C1309" s="431">
        <v>42</v>
      </c>
      <c r="D1309" s="431">
        <v>22</v>
      </c>
      <c r="E1309" s="431">
        <v>7</v>
      </c>
      <c r="F1309" s="431">
        <v>13</v>
      </c>
      <c r="G1309" s="431">
        <v>104</v>
      </c>
      <c r="H1309" s="431">
        <v>95</v>
      </c>
      <c r="I1309" s="433">
        <v>51</v>
      </c>
      <c r="J1309" s="435">
        <f t="shared" si="144"/>
        <v>42</v>
      </c>
      <c r="K1309" s="435">
        <f t="shared" si="145"/>
        <v>51</v>
      </c>
      <c r="L1309" s="930"/>
      <c r="M1309" s="931"/>
      <c r="N1309" s="931"/>
      <c r="O1309" s="932"/>
      <c r="Q1309" s="339" t="s">
        <v>1404</v>
      </c>
      <c r="R1309" s="20"/>
      <c r="S1309" s="20"/>
      <c r="T1309" s="20"/>
      <c r="U1309" s="10"/>
      <c r="V1309" s="20"/>
      <c r="W1309" s="20"/>
      <c r="X1309" s="20"/>
      <c r="Y1309" s="20"/>
      <c r="Z1309" s="20"/>
      <c r="AA1309" s="20"/>
      <c r="AB1309" s="20"/>
      <c r="AC1309" s="20"/>
      <c r="AD1309" s="20"/>
      <c r="AE1309" s="20"/>
      <c r="AF1309" s="20"/>
      <c r="AG1309" s="20"/>
      <c r="AH1309" s="20"/>
      <c r="AI1309" s="20"/>
      <c r="AJ1309" s="20"/>
      <c r="AK1309" s="20"/>
      <c r="AL1309" s="20"/>
      <c r="AM1309" s="21"/>
    </row>
    <row r="1310" spans="1:39" ht="16.5" customHeight="1" x14ac:dyDescent="0.2">
      <c r="A1310" s="246">
        <v>5</v>
      </c>
      <c r="B1310" s="129" t="s">
        <v>2498</v>
      </c>
      <c r="C1310" s="431">
        <v>40</v>
      </c>
      <c r="D1310" s="431">
        <v>23</v>
      </c>
      <c r="E1310" s="431">
        <v>5</v>
      </c>
      <c r="F1310" s="431">
        <v>12</v>
      </c>
      <c r="G1310" s="431">
        <v>84</v>
      </c>
      <c r="H1310" s="431">
        <v>59</v>
      </c>
      <c r="I1310" s="433">
        <v>51</v>
      </c>
      <c r="J1310" s="435">
        <f t="shared" si="144"/>
        <v>40</v>
      </c>
      <c r="K1310" s="435">
        <f t="shared" si="145"/>
        <v>51</v>
      </c>
      <c r="L1310" s="930"/>
      <c r="M1310" s="931"/>
      <c r="N1310" s="931"/>
      <c r="O1310" s="932"/>
      <c r="Q1310" s="339" t="s">
        <v>901</v>
      </c>
      <c r="R1310" s="20"/>
      <c r="S1310" s="20"/>
      <c r="T1310" s="20"/>
      <c r="U1310" s="20"/>
      <c r="V1310" s="10"/>
      <c r="W1310" s="20"/>
      <c r="X1310" s="20"/>
      <c r="Y1310" s="20"/>
      <c r="Z1310" s="20"/>
      <c r="AA1310" s="20"/>
      <c r="AB1310" s="20"/>
      <c r="AC1310" s="20"/>
      <c r="AD1310" s="20"/>
      <c r="AE1310" s="20" t="s">
        <v>532</v>
      </c>
      <c r="AF1310" s="20"/>
      <c r="AG1310" s="20"/>
      <c r="AH1310" s="20"/>
      <c r="AI1310" s="20"/>
      <c r="AJ1310" s="20"/>
      <c r="AK1310" s="20"/>
      <c r="AL1310" s="20"/>
      <c r="AM1310" s="21"/>
    </row>
    <row r="1311" spans="1:39" ht="16.5" customHeight="1" x14ac:dyDescent="0.2">
      <c r="A1311" s="246">
        <v>6</v>
      </c>
      <c r="B1311" s="129" t="s">
        <v>280</v>
      </c>
      <c r="C1311" s="431">
        <v>42</v>
      </c>
      <c r="D1311" s="431">
        <v>20</v>
      </c>
      <c r="E1311" s="431">
        <v>9</v>
      </c>
      <c r="F1311" s="431">
        <v>13</v>
      </c>
      <c r="G1311" s="431">
        <v>105</v>
      </c>
      <c r="H1311" s="431">
        <v>71</v>
      </c>
      <c r="I1311" s="433">
        <v>49</v>
      </c>
      <c r="J1311" s="435">
        <f t="shared" si="144"/>
        <v>42</v>
      </c>
      <c r="K1311" s="435">
        <f t="shared" si="145"/>
        <v>49</v>
      </c>
      <c r="L1311" s="930"/>
      <c r="M1311" s="931"/>
      <c r="N1311" s="931"/>
      <c r="O1311" s="932"/>
      <c r="Q1311" s="339" t="s">
        <v>908</v>
      </c>
      <c r="R1311" s="20"/>
      <c r="S1311" s="20"/>
      <c r="T1311" s="20"/>
      <c r="U1311" s="20"/>
      <c r="V1311" s="20"/>
      <c r="W1311" s="10"/>
      <c r="X1311" s="20"/>
      <c r="Y1311" s="20"/>
      <c r="Z1311" s="20"/>
      <c r="AA1311" s="20"/>
      <c r="AB1311" s="20"/>
      <c r="AC1311" s="20"/>
      <c r="AD1311" s="20"/>
      <c r="AE1311" s="20"/>
      <c r="AF1311" s="20"/>
      <c r="AG1311" s="20"/>
      <c r="AH1311" s="20"/>
      <c r="AI1311" s="20"/>
      <c r="AJ1311" s="20"/>
      <c r="AK1311" s="20"/>
      <c r="AL1311" s="20"/>
      <c r="AM1311" s="21"/>
    </row>
    <row r="1312" spans="1:39" ht="16.5" customHeight="1" x14ac:dyDescent="0.2">
      <c r="A1312" s="246">
        <v>7</v>
      </c>
      <c r="B1312" s="129" t="s">
        <v>128</v>
      </c>
      <c r="C1312" s="431">
        <v>40</v>
      </c>
      <c r="D1312" s="431">
        <v>21</v>
      </c>
      <c r="E1312" s="431">
        <v>7</v>
      </c>
      <c r="F1312" s="431">
        <v>12</v>
      </c>
      <c r="G1312" s="431">
        <v>83</v>
      </c>
      <c r="H1312" s="431">
        <v>74</v>
      </c>
      <c r="I1312" s="433">
        <v>49</v>
      </c>
      <c r="J1312" s="435">
        <f t="shared" si="144"/>
        <v>40</v>
      </c>
      <c r="K1312" s="435">
        <f t="shared" si="145"/>
        <v>49</v>
      </c>
      <c r="L1312" s="930"/>
      <c r="M1312" s="931"/>
      <c r="N1312" s="931"/>
      <c r="O1312" s="932"/>
      <c r="Q1312" s="339" t="s">
        <v>1389</v>
      </c>
      <c r="R1312" s="20"/>
      <c r="S1312" s="20"/>
      <c r="T1312" s="20"/>
      <c r="U1312" s="20"/>
      <c r="V1312" s="20"/>
      <c r="W1312" s="20"/>
      <c r="X1312" s="10"/>
      <c r="Y1312" s="20"/>
      <c r="Z1312" s="20"/>
      <c r="AA1312" s="20"/>
      <c r="AB1312" s="20"/>
      <c r="AC1312" s="20"/>
      <c r="AD1312" s="20"/>
      <c r="AE1312" s="20"/>
      <c r="AF1312" s="20"/>
      <c r="AG1312" s="20"/>
      <c r="AH1312" s="20"/>
      <c r="AI1312" s="20"/>
      <c r="AJ1312" s="20"/>
      <c r="AK1312" s="20"/>
      <c r="AL1312" s="20"/>
      <c r="AM1312" s="21"/>
    </row>
    <row r="1313" spans="1:39" ht="16.5" customHeight="1" x14ac:dyDescent="0.2">
      <c r="A1313" s="246">
        <v>8</v>
      </c>
      <c r="B1313" s="129" t="s">
        <v>1855</v>
      </c>
      <c r="C1313" s="431">
        <v>40</v>
      </c>
      <c r="D1313" s="431">
        <v>21</v>
      </c>
      <c r="E1313" s="431">
        <v>7</v>
      </c>
      <c r="F1313" s="431">
        <v>12</v>
      </c>
      <c r="G1313" s="431">
        <v>84</v>
      </c>
      <c r="H1313" s="431">
        <v>77</v>
      </c>
      <c r="I1313" s="433">
        <v>49</v>
      </c>
      <c r="J1313" s="435">
        <f t="shared" si="144"/>
        <v>40</v>
      </c>
      <c r="K1313" s="435">
        <f t="shared" si="145"/>
        <v>49</v>
      </c>
      <c r="L1313" s="930"/>
      <c r="M1313" s="931"/>
      <c r="N1313" s="931"/>
      <c r="O1313" s="932"/>
      <c r="Q1313" s="339" t="s">
        <v>1004</v>
      </c>
      <c r="R1313" s="20"/>
      <c r="S1313" s="20"/>
      <c r="T1313" s="20"/>
      <c r="U1313" s="20"/>
      <c r="V1313" s="20"/>
      <c r="W1313" s="20"/>
      <c r="X1313" s="11"/>
      <c r="Y1313" s="10"/>
      <c r="Z1313" s="20"/>
      <c r="AA1313" s="20"/>
      <c r="AB1313" s="20"/>
      <c r="AC1313" s="20"/>
      <c r="AD1313" s="20"/>
      <c r="AE1313" s="20"/>
      <c r="AF1313" s="20"/>
      <c r="AG1313" s="20"/>
      <c r="AH1313" s="20"/>
      <c r="AI1313" s="20"/>
      <c r="AJ1313" s="20"/>
      <c r="AK1313" s="20"/>
      <c r="AL1313" s="20"/>
      <c r="AM1313" s="21"/>
    </row>
    <row r="1314" spans="1:39" ht="16.5" customHeight="1" x14ac:dyDescent="0.2">
      <c r="A1314" s="246">
        <v>9</v>
      </c>
      <c r="B1314" s="129" t="s">
        <v>281</v>
      </c>
      <c r="C1314" s="431">
        <v>40</v>
      </c>
      <c r="D1314" s="431">
        <v>19</v>
      </c>
      <c r="E1314" s="431">
        <v>9</v>
      </c>
      <c r="F1314" s="431">
        <v>12</v>
      </c>
      <c r="G1314" s="431">
        <v>105</v>
      </c>
      <c r="H1314" s="431">
        <v>83</v>
      </c>
      <c r="I1314" s="433">
        <v>47</v>
      </c>
      <c r="J1314" s="435">
        <f t="shared" si="144"/>
        <v>40</v>
      </c>
      <c r="K1314" s="435">
        <f t="shared" si="145"/>
        <v>47</v>
      </c>
      <c r="L1314" s="930"/>
      <c r="M1314" s="931"/>
      <c r="N1314" s="931"/>
      <c r="O1314" s="932"/>
      <c r="Q1314" s="339" t="s">
        <v>1772</v>
      </c>
      <c r="R1314" s="20"/>
      <c r="S1314" s="20"/>
      <c r="T1314" s="20"/>
      <c r="U1314" s="20"/>
      <c r="V1314" s="20"/>
      <c r="W1314" s="20"/>
      <c r="X1314" s="20"/>
      <c r="Y1314" s="20"/>
      <c r="Z1314" s="10"/>
      <c r="AA1314" s="20"/>
      <c r="AB1314" s="20"/>
      <c r="AC1314" s="20"/>
      <c r="AD1314" s="20"/>
      <c r="AE1314" s="20"/>
      <c r="AF1314" s="20"/>
      <c r="AG1314" s="20"/>
      <c r="AH1314" s="20"/>
      <c r="AI1314" s="20"/>
      <c r="AJ1314" s="20"/>
      <c r="AK1314" s="20"/>
      <c r="AL1314" s="20"/>
      <c r="AM1314" s="21"/>
    </row>
    <row r="1315" spans="1:39" ht="16.5" customHeight="1" x14ac:dyDescent="0.2">
      <c r="A1315" s="246">
        <v>10</v>
      </c>
      <c r="B1315" s="129" t="s">
        <v>251</v>
      </c>
      <c r="C1315" s="431">
        <v>42</v>
      </c>
      <c r="D1315" s="431">
        <v>16</v>
      </c>
      <c r="E1315" s="431">
        <v>9</v>
      </c>
      <c r="F1315" s="431">
        <v>17</v>
      </c>
      <c r="G1315" s="431">
        <v>78</v>
      </c>
      <c r="H1315" s="431">
        <v>98</v>
      </c>
      <c r="I1315" s="433">
        <v>41</v>
      </c>
      <c r="J1315" s="435">
        <f t="shared" si="144"/>
        <v>42</v>
      </c>
      <c r="K1315" s="435">
        <f t="shared" si="145"/>
        <v>41</v>
      </c>
      <c r="L1315" s="930"/>
      <c r="M1315" s="931"/>
      <c r="N1315" s="931"/>
      <c r="O1315" s="932"/>
      <c r="Q1315" s="339" t="s">
        <v>322</v>
      </c>
      <c r="R1315" s="20"/>
      <c r="S1315" s="20"/>
      <c r="T1315" s="20"/>
      <c r="U1315" s="20"/>
      <c r="V1315" s="20"/>
      <c r="W1315" s="20"/>
      <c r="X1315" s="20"/>
      <c r="Y1315" s="20"/>
      <c r="Z1315" s="11"/>
      <c r="AA1315" s="10"/>
      <c r="AB1315" s="20"/>
      <c r="AC1315" s="20"/>
      <c r="AD1315" s="20"/>
      <c r="AE1315" s="20"/>
      <c r="AF1315" s="20"/>
      <c r="AG1315" s="20"/>
      <c r="AH1315" s="20"/>
      <c r="AI1315" s="20"/>
      <c r="AJ1315" s="20"/>
      <c r="AK1315" s="20"/>
      <c r="AL1315" s="20"/>
      <c r="AM1315" s="21"/>
    </row>
    <row r="1316" spans="1:39" ht="16.5" customHeight="1" x14ac:dyDescent="0.2">
      <c r="A1316" s="246">
        <v>11</v>
      </c>
      <c r="B1316" s="129" t="s">
        <v>682</v>
      </c>
      <c r="C1316" s="431">
        <v>42</v>
      </c>
      <c r="D1316" s="431">
        <v>16</v>
      </c>
      <c r="E1316" s="431">
        <v>7</v>
      </c>
      <c r="F1316" s="431">
        <v>19</v>
      </c>
      <c r="G1316" s="431">
        <v>62</v>
      </c>
      <c r="H1316" s="431">
        <v>96</v>
      </c>
      <c r="I1316" s="433">
        <v>39</v>
      </c>
      <c r="J1316" s="435">
        <f t="shared" si="144"/>
        <v>42</v>
      </c>
      <c r="K1316" s="435">
        <f t="shared" si="145"/>
        <v>39</v>
      </c>
      <c r="L1316" s="930"/>
      <c r="M1316" s="931"/>
      <c r="N1316" s="931"/>
      <c r="O1316" s="932"/>
      <c r="Q1316" s="339" t="s">
        <v>584</v>
      </c>
      <c r="R1316" s="20"/>
      <c r="S1316" s="20"/>
      <c r="T1316" s="20"/>
      <c r="U1316" s="20"/>
      <c r="V1316" s="20"/>
      <c r="W1316" s="20"/>
      <c r="X1316" s="20"/>
      <c r="Y1316" s="20"/>
      <c r="Z1316" s="20"/>
      <c r="AA1316" s="20"/>
      <c r="AB1316" s="10"/>
      <c r="AC1316" s="20"/>
      <c r="AD1316" s="20"/>
      <c r="AE1316" s="20"/>
      <c r="AF1316" s="20"/>
      <c r="AG1316" s="20"/>
      <c r="AH1316" s="20"/>
      <c r="AI1316" s="20"/>
      <c r="AJ1316" s="20"/>
      <c r="AK1316" s="20"/>
      <c r="AL1316" s="20"/>
      <c r="AM1316" s="21"/>
    </row>
    <row r="1317" spans="1:39" ht="16.5" customHeight="1" x14ac:dyDescent="0.2">
      <c r="A1317" s="246">
        <v>12</v>
      </c>
      <c r="B1317" s="129" t="s">
        <v>674</v>
      </c>
      <c r="C1317" s="431">
        <v>42</v>
      </c>
      <c r="D1317" s="431">
        <v>15</v>
      </c>
      <c r="E1317" s="431">
        <v>9</v>
      </c>
      <c r="F1317" s="431">
        <v>18</v>
      </c>
      <c r="G1317" s="431">
        <v>83</v>
      </c>
      <c r="H1317" s="431">
        <v>90</v>
      </c>
      <c r="I1317" s="433">
        <v>39</v>
      </c>
      <c r="J1317" s="435">
        <f t="shared" si="144"/>
        <v>42</v>
      </c>
      <c r="K1317" s="435">
        <f t="shared" si="145"/>
        <v>39</v>
      </c>
      <c r="L1317" s="930"/>
      <c r="M1317" s="931"/>
      <c r="N1317" s="931"/>
      <c r="O1317" s="932"/>
      <c r="Q1317" s="339" t="s">
        <v>1411</v>
      </c>
      <c r="R1317" s="20"/>
      <c r="S1317" s="20"/>
      <c r="T1317" s="20"/>
      <c r="U1317" s="20"/>
      <c r="V1317" s="20"/>
      <c r="W1317" s="20"/>
      <c r="X1317" s="20"/>
      <c r="Y1317" s="20"/>
      <c r="Z1317" s="20"/>
      <c r="AA1317" s="20"/>
      <c r="AB1317" s="20"/>
      <c r="AC1317" s="10"/>
      <c r="AD1317" s="20"/>
      <c r="AE1317" s="20"/>
      <c r="AF1317" s="20"/>
      <c r="AG1317" s="20"/>
      <c r="AH1317" s="20"/>
      <c r="AI1317" s="20"/>
      <c r="AJ1317" s="20"/>
      <c r="AK1317" s="20"/>
      <c r="AL1317" s="20"/>
      <c r="AM1317" s="21"/>
    </row>
    <row r="1318" spans="1:39" ht="16.5" customHeight="1" x14ac:dyDescent="0.2">
      <c r="A1318" s="246">
        <v>13</v>
      </c>
      <c r="B1318" s="129" t="s">
        <v>90</v>
      </c>
      <c r="C1318" s="431">
        <v>41</v>
      </c>
      <c r="D1318" s="431">
        <v>16</v>
      </c>
      <c r="E1318" s="431">
        <v>7</v>
      </c>
      <c r="F1318" s="431">
        <v>18</v>
      </c>
      <c r="G1318" s="431">
        <v>72</v>
      </c>
      <c r="H1318" s="431">
        <v>86</v>
      </c>
      <c r="I1318" s="433">
        <v>39</v>
      </c>
      <c r="J1318" s="435">
        <f t="shared" si="144"/>
        <v>41</v>
      </c>
      <c r="K1318" s="435">
        <f t="shared" si="145"/>
        <v>39</v>
      </c>
      <c r="L1318" s="930"/>
      <c r="M1318" s="931"/>
      <c r="N1318" s="931"/>
      <c r="O1318" s="932"/>
      <c r="Q1318" s="339" t="s">
        <v>544</v>
      </c>
      <c r="R1318" s="20"/>
      <c r="S1318" s="20"/>
      <c r="T1318" s="20"/>
      <c r="U1318" s="20"/>
      <c r="V1318" s="20"/>
      <c r="W1318" s="20"/>
      <c r="X1318" s="20"/>
      <c r="Y1318" s="20"/>
      <c r="Z1318" s="20"/>
      <c r="AA1318" s="20"/>
      <c r="AB1318" s="20"/>
      <c r="AC1318" s="20"/>
      <c r="AD1318" s="10"/>
      <c r="AE1318" s="20"/>
      <c r="AF1318" s="20"/>
      <c r="AG1318" s="20"/>
      <c r="AH1318" s="20"/>
      <c r="AI1318" s="20"/>
      <c r="AJ1318" s="20"/>
      <c r="AK1318" s="20"/>
      <c r="AL1318" s="20"/>
      <c r="AM1318" s="21"/>
    </row>
    <row r="1319" spans="1:39" ht="16.5" customHeight="1" x14ac:dyDescent="0.2">
      <c r="A1319" s="246">
        <v>14</v>
      </c>
      <c r="B1319" s="129" t="s">
        <v>250</v>
      </c>
      <c r="C1319" s="431">
        <v>42</v>
      </c>
      <c r="D1319" s="431">
        <v>15</v>
      </c>
      <c r="E1319" s="431">
        <v>7</v>
      </c>
      <c r="F1319" s="431">
        <v>20</v>
      </c>
      <c r="G1319" s="431">
        <v>74</v>
      </c>
      <c r="H1319" s="431">
        <v>106</v>
      </c>
      <c r="I1319" s="433">
        <v>37</v>
      </c>
      <c r="J1319" s="435">
        <f t="shared" si="144"/>
        <v>42</v>
      </c>
      <c r="K1319" s="435">
        <f t="shared" si="145"/>
        <v>37</v>
      </c>
      <c r="L1319" s="930"/>
      <c r="M1319" s="931"/>
      <c r="N1319" s="931"/>
      <c r="O1319" s="932"/>
      <c r="Q1319" s="339" t="s">
        <v>517</v>
      </c>
      <c r="R1319" s="20"/>
      <c r="S1319" s="20"/>
      <c r="T1319" s="20"/>
      <c r="U1319" s="20"/>
      <c r="V1319" s="20"/>
      <c r="W1319" s="20"/>
      <c r="X1319" s="20"/>
      <c r="Y1319" s="20"/>
      <c r="Z1319" s="20"/>
      <c r="AA1319" s="20"/>
      <c r="AB1319" s="20"/>
      <c r="AC1319" s="20"/>
      <c r="AD1319" s="11"/>
      <c r="AE1319" s="10"/>
      <c r="AF1319" s="20"/>
      <c r="AG1319" s="20"/>
      <c r="AH1319" s="20"/>
      <c r="AI1319" s="20"/>
      <c r="AJ1319" s="20"/>
      <c r="AK1319" s="20"/>
      <c r="AL1319" s="20"/>
      <c r="AM1319" s="21"/>
    </row>
    <row r="1320" spans="1:39" ht="16.5" customHeight="1" x14ac:dyDescent="0.2">
      <c r="A1320" s="246">
        <v>15</v>
      </c>
      <c r="B1320" s="129" t="s">
        <v>586</v>
      </c>
      <c r="C1320" s="431">
        <v>40</v>
      </c>
      <c r="D1320" s="431">
        <v>14</v>
      </c>
      <c r="E1320" s="431">
        <v>8</v>
      </c>
      <c r="F1320" s="431">
        <v>18</v>
      </c>
      <c r="G1320" s="431">
        <v>62</v>
      </c>
      <c r="H1320" s="431">
        <v>75</v>
      </c>
      <c r="I1320" s="433">
        <v>36</v>
      </c>
      <c r="J1320" s="435">
        <f t="shared" si="144"/>
        <v>40</v>
      </c>
      <c r="K1320" s="435">
        <f t="shared" si="145"/>
        <v>36</v>
      </c>
      <c r="L1320" s="930"/>
      <c r="M1320" s="931"/>
      <c r="N1320" s="931"/>
      <c r="O1320" s="932"/>
      <c r="Q1320" s="339" t="s">
        <v>591</v>
      </c>
      <c r="R1320" s="20"/>
      <c r="S1320" s="20"/>
      <c r="T1320" s="20"/>
      <c r="U1320" s="20"/>
      <c r="V1320" s="20"/>
      <c r="W1320" s="20"/>
      <c r="X1320" s="20"/>
      <c r="Y1320" s="20"/>
      <c r="Z1320" s="20"/>
      <c r="AA1320" s="20"/>
      <c r="AB1320" s="20"/>
      <c r="AC1320" s="20"/>
      <c r="AD1320" s="20"/>
      <c r="AE1320" s="20"/>
      <c r="AF1320" s="10"/>
      <c r="AG1320" s="20"/>
      <c r="AH1320" s="20"/>
      <c r="AI1320" s="20"/>
      <c r="AJ1320" s="20"/>
      <c r="AK1320" s="20"/>
      <c r="AL1320" s="20"/>
      <c r="AM1320" s="21"/>
    </row>
    <row r="1321" spans="1:39" ht="16.5" customHeight="1" x14ac:dyDescent="0.2">
      <c r="A1321" s="246">
        <v>16</v>
      </c>
      <c r="B1321" s="129" t="s">
        <v>92</v>
      </c>
      <c r="C1321" s="431">
        <v>41</v>
      </c>
      <c r="D1321" s="431">
        <v>12</v>
      </c>
      <c r="E1321" s="431">
        <v>10</v>
      </c>
      <c r="F1321" s="431">
        <v>19</v>
      </c>
      <c r="G1321" s="431">
        <v>65</v>
      </c>
      <c r="H1321" s="431">
        <v>86</v>
      </c>
      <c r="I1321" s="433">
        <v>34</v>
      </c>
      <c r="J1321" s="435">
        <f t="shared" si="144"/>
        <v>41</v>
      </c>
      <c r="K1321" s="435">
        <f t="shared" si="145"/>
        <v>34</v>
      </c>
      <c r="L1321" s="930"/>
      <c r="M1321" s="931"/>
      <c r="N1321" s="931"/>
      <c r="O1321" s="932"/>
      <c r="Q1321" s="339" t="s">
        <v>863</v>
      </c>
      <c r="R1321" s="20"/>
      <c r="S1321" s="20"/>
      <c r="T1321" s="20"/>
      <c r="U1321" s="20"/>
      <c r="V1321" s="20"/>
      <c r="W1321" s="20"/>
      <c r="X1321" s="20"/>
      <c r="Y1321" s="20"/>
      <c r="Z1321" s="20"/>
      <c r="AA1321" s="20"/>
      <c r="AB1321" s="20"/>
      <c r="AC1321" s="20"/>
      <c r="AD1321" s="20"/>
      <c r="AE1321" s="20"/>
      <c r="AF1321" s="20"/>
      <c r="AG1321" s="10"/>
      <c r="AH1321" s="20"/>
      <c r="AI1321" s="20"/>
      <c r="AJ1321" s="20"/>
      <c r="AK1321" s="20"/>
      <c r="AL1321" s="20"/>
      <c r="AM1321" s="21"/>
    </row>
    <row r="1322" spans="1:39" ht="16.5" customHeight="1" x14ac:dyDescent="0.2">
      <c r="A1322" s="246">
        <v>17</v>
      </c>
      <c r="B1322" s="129" t="s">
        <v>89</v>
      </c>
      <c r="C1322" s="431">
        <v>40</v>
      </c>
      <c r="D1322" s="431">
        <v>12</v>
      </c>
      <c r="E1322" s="431">
        <v>6</v>
      </c>
      <c r="F1322" s="431">
        <v>22</v>
      </c>
      <c r="G1322" s="431">
        <v>67</v>
      </c>
      <c r="H1322" s="431">
        <v>102</v>
      </c>
      <c r="I1322" s="433">
        <v>30</v>
      </c>
      <c r="J1322" s="435">
        <f t="shared" si="144"/>
        <v>40</v>
      </c>
      <c r="K1322" s="435">
        <f t="shared" si="145"/>
        <v>30</v>
      </c>
      <c r="L1322" s="930"/>
      <c r="M1322" s="931"/>
      <c r="N1322" s="931"/>
      <c r="O1322" s="932"/>
      <c r="Q1322" s="339" t="s">
        <v>1853</v>
      </c>
      <c r="R1322" s="20"/>
      <c r="S1322" s="20"/>
      <c r="T1322" s="20"/>
      <c r="U1322" s="20"/>
      <c r="V1322" s="20"/>
      <c r="W1322" s="20"/>
      <c r="X1322" s="20"/>
      <c r="Y1322" s="20"/>
      <c r="Z1322" s="20"/>
      <c r="AA1322" s="20"/>
      <c r="AB1322" s="20"/>
      <c r="AC1322" s="20"/>
      <c r="AD1322" s="20"/>
      <c r="AE1322" s="20"/>
      <c r="AF1322" s="20"/>
      <c r="AG1322" s="20"/>
      <c r="AH1322" s="10"/>
      <c r="AI1322" s="20"/>
      <c r="AJ1322" s="20"/>
      <c r="AK1322" s="20"/>
      <c r="AL1322" s="20"/>
      <c r="AM1322" s="21"/>
    </row>
    <row r="1323" spans="1:39" ht="16.5" customHeight="1" x14ac:dyDescent="0.2">
      <c r="A1323" s="246">
        <v>18</v>
      </c>
      <c r="B1323" s="129" t="s">
        <v>854</v>
      </c>
      <c r="C1323" s="431">
        <v>40</v>
      </c>
      <c r="D1323" s="431">
        <v>11</v>
      </c>
      <c r="E1323" s="431">
        <v>7</v>
      </c>
      <c r="F1323" s="431">
        <v>22</v>
      </c>
      <c r="G1323" s="431">
        <v>66</v>
      </c>
      <c r="H1323" s="431">
        <v>102</v>
      </c>
      <c r="I1323" s="433">
        <v>29</v>
      </c>
      <c r="J1323" s="435">
        <f t="shared" si="144"/>
        <v>40</v>
      </c>
      <c r="K1323" s="435">
        <f t="shared" si="145"/>
        <v>29</v>
      </c>
      <c r="L1323" s="930"/>
      <c r="M1323" s="931"/>
      <c r="N1323" s="931"/>
      <c r="O1323" s="932"/>
      <c r="Q1323" s="339" t="s">
        <v>1688</v>
      </c>
      <c r="R1323" s="20"/>
      <c r="S1323" s="20"/>
      <c r="T1323" s="20"/>
      <c r="U1323" s="20"/>
      <c r="V1323" s="20"/>
      <c r="W1323" s="20"/>
      <c r="X1323" s="20"/>
      <c r="Y1323" s="20"/>
      <c r="Z1323" s="20"/>
      <c r="AA1323" s="20"/>
      <c r="AB1323" s="20"/>
      <c r="AC1323" s="20"/>
      <c r="AD1323" s="20"/>
      <c r="AE1323" s="20"/>
      <c r="AF1323" s="20"/>
      <c r="AG1323" s="20"/>
      <c r="AH1323" s="20"/>
      <c r="AI1323" s="10"/>
      <c r="AJ1323" s="20"/>
      <c r="AK1323" s="20"/>
      <c r="AL1323" s="20"/>
      <c r="AM1323" s="21"/>
    </row>
    <row r="1324" spans="1:39" ht="16.5" customHeight="1" x14ac:dyDescent="0.2">
      <c r="A1324" s="246">
        <v>19</v>
      </c>
      <c r="B1324" s="129" t="s">
        <v>1002</v>
      </c>
      <c r="C1324" s="431">
        <v>41</v>
      </c>
      <c r="D1324" s="431">
        <v>10</v>
      </c>
      <c r="E1324" s="431">
        <v>7</v>
      </c>
      <c r="F1324" s="431">
        <v>24</v>
      </c>
      <c r="G1324" s="431">
        <v>70</v>
      </c>
      <c r="H1324" s="431">
        <v>109</v>
      </c>
      <c r="I1324" s="433">
        <v>27</v>
      </c>
      <c r="J1324" s="435">
        <f t="shared" si="144"/>
        <v>41</v>
      </c>
      <c r="K1324" s="435">
        <f t="shared" si="145"/>
        <v>27</v>
      </c>
      <c r="L1324" s="930"/>
      <c r="M1324" s="931"/>
      <c r="N1324" s="931"/>
      <c r="O1324" s="932"/>
      <c r="Q1324" s="339" t="s">
        <v>672</v>
      </c>
      <c r="R1324" s="20"/>
      <c r="S1324" s="20"/>
      <c r="T1324" s="20"/>
      <c r="U1324" s="20"/>
      <c r="V1324" s="20"/>
      <c r="W1324" s="20"/>
      <c r="X1324" s="20"/>
      <c r="Y1324" s="20"/>
      <c r="Z1324" s="20"/>
      <c r="AA1324" s="20"/>
      <c r="AB1324" s="20"/>
      <c r="AC1324" s="20"/>
      <c r="AD1324" s="20"/>
      <c r="AE1324" s="20"/>
      <c r="AF1324" s="20"/>
      <c r="AG1324" s="20"/>
      <c r="AH1324" s="20"/>
      <c r="AI1324" s="11"/>
      <c r="AJ1324" s="10"/>
      <c r="AK1324" s="20"/>
      <c r="AL1324" s="20"/>
      <c r="AM1324" s="21"/>
    </row>
    <row r="1325" spans="1:39" ht="16.5" customHeight="1" x14ac:dyDescent="0.2">
      <c r="A1325" s="246">
        <v>20</v>
      </c>
      <c r="B1325" s="129" t="s">
        <v>1844</v>
      </c>
      <c r="C1325" s="431">
        <v>40</v>
      </c>
      <c r="D1325" s="431">
        <v>7</v>
      </c>
      <c r="E1325" s="431">
        <v>8</v>
      </c>
      <c r="F1325" s="431">
        <v>25</v>
      </c>
      <c r="G1325" s="431">
        <v>47</v>
      </c>
      <c r="H1325" s="431">
        <v>113</v>
      </c>
      <c r="I1325" s="433">
        <v>22</v>
      </c>
      <c r="J1325" s="435">
        <f t="shared" si="144"/>
        <v>40</v>
      </c>
      <c r="K1325" s="435">
        <f t="shared" si="145"/>
        <v>22</v>
      </c>
      <c r="L1325" s="930"/>
      <c r="M1325" s="931"/>
      <c r="N1325" s="931"/>
      <c r="O1325" s="932"/>
      <c r="Q1325" s="339" t="s">
        <v>177</v>
      </c>
      <c r="R1325" s="20"/>
      <c r="S1325" s="20"/>
      <c r="T1325" s="20"/>
      <c r="U1325" s="20"/>
      <c r="V1325" s="20"/>
      <c r="W1325" s="20"/>
      <c r="X1325" s="20"/>
      <c r="Y1325" s="20"/>
      <c r="Z1325" s="20"/>
      <c r="AA1325" s="20"/>
      <c r="AB1325" s="20"/>
      <c r="AC1325" s="20"/>
      <c r="AD1325" s="20"/>
      <c r="AE1325" s="20"/>
      <c r="AF1325" s="20"/>
      <c r="AG1325" s="20"/>
      <c r="AH1325" s="20"/>
      <c r="AI1325" s="20"/>
      <c r="AJ1325" s="20"/>
      <c r="AK1325" s="10"/>
      <c r="AL1325" s="20"/>
      <c r="AM1325" s="21"/>
    </row>
    <row r="1326" spans="1:39" ht="16.5" customHeight="1" x14ac:dyDescent="0.2">
      <c r="A1326" s="246">
        <v>21</v>
      </c>
      <c r="B1326" s="129" t="s">
        <v>1405</v>
      </c>
      <c r="C1326" s="431">
        <v>38</v>
      </c>
      <c r="D1326" s="431">
        <v>10</v>
      </c>
      <c r="E1326" s="431">
        <v>7</v>
      </c>
      <c r="F1326" s="431">
        <v>21</v>
      </c>
      <c r="G1326" s="431">
        <v>37</v>
      </c>
      <c r="H1326" s="431">
        <v>91</v>
      </c>
      <c r="I1326" s="433">
        <v>27</v>
      </c>
      <c r="J1326" s="435">
        <f t="shared" si="144"/>
        <v>38</v>
      </c>
      <c r="K1326" s="435">
        <f t="shared" si="145"/>
        <v>27</v>
      </c>
      <c r="L1326" s="930"/>
      <c r="M1326" s="931"/>
      <c r="N1326" s="931"/>
      <c r="O1326" s="932"/>
      <c r="Q1326" s="339" t="s">
        <v>1587</v>
      </c>
      <c r="R1326" s="20"/>
      <c r="S1326" s="20"/>
      <c r="T1326" s="20"/>
      <c r="U1326" s="20"/>
      <c r="V1326" s="20"/>
      <c r="W1326" s="20"/>
      <c r="X1326" s="20"/>
      <c r="Y1326" s="20"/>
      <c r="Z1326" s="20"/>
      <c r="AA1326" s="20"/>
      <c r="AB1326" s="20"/>
      <c r="AC1326" s="20"/>
      <c r="AD1326" s="20"/>
      <c r="AE1326" s="20"/>
      <c r="AF1326" s="20"/>
      <c r="AG1326" s="20"/>
      <c r="AH1326" s="20"/>
      <c r="AI1326" s="20"/>
      <c r="AJ1326" s="20"/>
      <c r="AK1326" s="11"/>
      <c r="AL1326" s="10"/>
      <c r="AM1326" s="21"/>
    </row>
    <row r="1327" spans="1:39" ht="16.5" customHeight="1" thickBot="1" x14ac:dyDescent="0.25">
      <c r="A1327" s="455" t="s">
        <v>533</v>
      </c>
      <c r="B1327" s="130" t="s">
        <v>1854</v>
      </c>
      <c r="C1327" s="432">
        <v>33</v>
      </c>
      <c r="D1327" s="432">
        <v>7</v>
      </c>
      <c r="E1327" s="432">
        <v>7</v>
      </c>
      <c r="F1327" s="432">
        <v>19</v>
      </c>
      <c r="G1327" s="432">
        <v>43</v>
      </c>
      <c r="H1327" s="432">
        <v>104</v>
      </c>
      <c r="I1327" s="434">
        <v>21</v>
      </c>
      <c r="J1327" s="435">
        <f t="shared" si="144"/>
        <v>33</v>
      </c>
      <c r="K1327" s="435">
        <f t="shared" si="145"/>
        <v>21</v>
      </c>
      <c r="L1327" s="933"/>
      <c r="M1327" s="934"/>
      <c r="N1327" s="934"/>
      <c r="O1327" s="935"/>
      <c r="Q1327" s="398" t="s">
        <v>499</v>
      </c>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15"/>
    </row>
    <row r="1328" spans="1:39" ht="16.5" customHeight="1" x14ac:dyDescent="0.2">
      <c r="C1328" s="435">
        <v>891</v>
      </c>
      <c r="D1328" s="435">
        <v>365</v>
      </c>
      <c r="E1328" s="435">
        <v>168</v>
      </c>
      <c r="F1328" s="435">
        <v>358</v>
      </c>
      <c r="G1328" s="435">
        <v>1757</v>
      </c>
      <c r="H1328" s="435">
        <v>1907</v>
      </c>
      <c r="I1328" s="435">
        <v>898</v>
      </c>
      <c r="J1328" s="435">
        <f t="shared" si="144"/>
        <v>891</v>
      </c>
      <c r="K1328" s="435">
        <f t="shared" si="145"/>
        <v>898</v>
      </c>
    </row>
    <row r="1329" spans="1:36" ht="16.5" customHeight="1" thickBot="1" x14ac:dyDescent="0.25">
      <c r="Q1329" s="5" t="s">
        <v>532</v>
      </c>
    </row>
    <row r="1330" spans="1:36" ht="16.5" customHeight="1" thickBot="1" x14ac:dyDescent="0.25">
      <c r="A1330" s="1193" t="s">
        <v>820</v>
      </c>
      <c r="B1330" s="1194"/>
      <c r="C1330" s="1194"/>
      <c r="D1330" s="1194"/>
      <c r="E1330" s="1194"/>
      <c r="F1330" s="1195"/>
      <c r="G1330" s="1190" t="s">
        <v>269</v>
      </c>
      <c r="H1330" s="1191"/>
      <c r="I1330" s="1192"/>
      <c r="L1330" s="945" t="s">
        <v>495</v>
      </c>
      <c r="M1330" s="946"/>
      <c r="N1330" s="946"/>
      <c r="O1330" s="947"/>
    </row>
    <row r="1331" spans="1:36" ht="16.5" customHeight="1" thickBot="1" x14ac:dyDescent="0.25">
      <c r="A1331" s="456" t="s">
        <v>496</v>
      </c>
      <c r="B1331" s="457" t="s">
        <v>497</v>
      </c>
      <c r="C1331" s="458" t="s">
        <v>498</v>
      </c>
      <c r="D1331" s="458" t="s">
        <v>499</v>
      </c>
      <c r="E1331" s="458" t="s">
        <v>500</v>
      </c>
      <c r="F1331" s="458" t="s">
        <v>501</v>
      </c>
      <c r="G1331" s="459" t="s">
        <v>502</v>
      </c>
      <c r="H1331" s="459" t="s">
        <v>503</v>
      </c>
      <c r="I1331" s="460" t="s">
        <v>504</v>
      </c>
      <c r="L1331" s="1063"/>
      <c r="M1331" s="1064"/>
      <c r="N1331" s="1064"/>
      <c r="O1331" s="1065"/>
      <c r="Q1331" s="24" t="s">
        <v>270</v>
      </c>
      <c r="R1331" s="399" t="s">
        <v>563</v>
      </c>
      <c r="S1331" s="399" t="s">
        <v>241</v>
      </c>
      <c r="T1331" s="399" t="s">
        <v>1196</v>
      </c>
      <c r="U1331" s="399" t="s">
        <v>500</v>
      </c>
      <c r="V1331" s="399" t="s">
        <v>1784</v>
      </c>
      <c r="W1331" s="399" t="s">
        <v>990</v>
      </c>
      <c r="X1331" s="399" t="s">
        <v>975</v>
      </c>
      <c r="Y1331" s="399" t="s">
        <v>1088</v>
      </c>
      <c r="Z1331" s="399" t="s">
        <v>242</v>
      </c>
      <c r="AA1331" s="399" t="s">
        <v>756</v>
      </c>
      <c r="AB1331" s="399" t="s">
        <v>610</v>
      </c>
      <c r="AC1331" s="399" t="s">
        <v>1089</v>
      </c>
      <c r="AD1331" s="399" t="s">
        <v>514</v>
      </c>
      <c r="AE1331" s="399" t="s">
        <v>644</v>
      </c>
      <c r="AF1331" s="399" t="s">
        <v>591</v>
      </c>
      <c r="AG1331" s="399" t="s">
        <v>570</v>
      </c>
      <c r="AH1331" s="399" t="s">
        <v>955</v>
      </c>
      <c r="AI1331" s="399" t="s">
        <v>800</v>
      </c>
      <c r="AJ1331" s="400" t="s">
        <v>1554</v>
      </c>
    </row>
    <row r="1332" spans="1:36" ht="16.5" customHeight="1" x14ac:dyDescent="0.2">
      <c r="A1332" s="468" t="s">
        <v>521</v>
      </c>
      <c r="B1332" s="126" t="s">
        <v>244</v>
      </c>
      <c r="C1332" s="430"/>
      <c r="D1332" s="430"/>
      <c r="E1332" s="430"/>
      <c r="F1332" s="430"/>
      <c r="G1332" s="430"/>
      <c r="H1332" s="430"/>
      <c r="I1332" s="128"/>
      <c r="J1332" s="435">
        <f t="shared" ref="J1332:J1350" si="148">D1332+E1332+F1332</f>
        <v>0</v>
      </c>
      <c r="K1332" s="435">
        <f t="shared" ref="K1332:K1350" si="149">D1332*2+E1332</f>
        <v>0</v>
      </c>
      <c r="L1332" s="927" t="s">
        <v>528</v>
      </c>
      <c r="M1332" s="928"/>
      <c r="N1332" s="928"/>
      <c r="O1332" s="929"/>
      <c r="Q1332" s="401" t="s">
        <v>563</v>
      </c>
      <c r="R1332" s="10"/>
      <c r="S1332" s="20"/>
      <c r="T1332" s="20"/>
      <c r="U1332" s="20"/>
      <c r="V1332" s="20"/>
      <c r="W1332" s="20"/>
      <c r="X1332" s="20"/>
      <c r="Y1332" s="20"/>
      <c r="Z1332" s="20"/>
      <c r="AA1332" s="20"/>
      <c r="AB1332" s="20"/>
      <c r="AC1332" s="20"/>
      <c r="AD1332" s="20"/>
      <c r="AE1332" s="20"/>
      <c r="AF1332" s="20"/>
      <c r="AG1332" s="20"/>
      <c r="AH1332" s="20"/>
      <c r="AI1332" s="20"/>
      <c r="AJ1332" s="21"/>
    </row>
    <row r="1333" spans="1:36" ht="16.5" customHeight="1" x14ac:dyDescent="0.2">
      <c r="A1333" s="259" t="s">
        <v>521</v>
      </c>
      <c r="B1333" s="129" t="s">
        <v>1200</v>
      </c>
      <c r="C1333" s="431"/>
      <c r="D1333" s="431"/>
      <c r="E1333" s="431"/>
      <c r="F1333" s="431"/>
      <c r="G1333" s="431"/>
      <c r="H1333" s="431"/>
      <c r="I1333" s="433"/>
      <c r="J1333" s="435">
        <f t="shared" si="148"/>
        <v>0</v>
      </c>
      <c r="K1333" s="435">
        <f t="shared" si="149"/>
        <v>0</v>
      </c>
      <c r="L1333" s="930"/>
      <c r="M1333" s="931"/>
      <c r="N1333" s="931"/>
      <c r="O1333" s="932"/>
      <c r="Q1333" s="401" t="s">
        <v>241</v>
      </c>
      <c r="R1333" s="20"/>
      <c r="S1333" s="10"/>
      <c r="T1333" s="20"/>
      <c r="U1333" s="20"/>
      <c r="V1333" s="20"/>
      <c r="W1333" s="20"/>
      <c r="X1333" s="20"/>
      <c r="Y1333" s="20"/>
      <c r="Z1333" s="20"/>
      <c r="AA1333" s="20"/>
      <c r="AB1333" s="20" t="s">
        <v>532</v>
      </c>
      <c r="AC1333" s="20"/>
      <c r="AD1333" s="20"/>
      <c r="AE1333" s="20"/>
      <c r="AF1333" s="20"/>
      <c r="AG1333" s="20"/>
      <c r="AH1333" s="20"/>
      <c r="AI1333" s="20"/>
      <c r="AJ1333" s="21"/>
    </row>
    <row r="1334" spans="1:36" ht="16.5" customHeight="1" x14ac:dyDescent="0.2">
      <c r="A1334" s="259" t="s">
        <v>521</v>
      </c>
      <c r="B1334" s="129" t="s">
        <v>949</v>
      </c>
      <c r="C1334" s="431"/>
      <c r="D1334" s="431"/>
      <c r="E1334" s="431"/>
      <c r="F1334" s="431"/>
      <c r="G1334" s="431"/>
      <c r="H1334" s="431"/>
      <c r="I1334" s="433"/>
      <c r="J1334" s="435">
        <f t="shared" si="148"/>
        <v>0</v>
      </c>
      <c r="K1334" s="435">
        <f t="shared" si="149"/>
        <v>0</v>
      </c>
      <c r="L1334" s="930"/>
      <c r="M1334" s="931"/>
      <c r="N1334" s="931"/>
      <c r="O1334" s="932"/>
      <c r="Q1334" s="401" t="s">
        <v>1196</v>
      </c>
      <c r="R1334" s="20"/>
      <c r="S1334" s="20"/>
      <c r="T1334" s="10"/>
      <c r="U1334" s="20"/>
      <c r="V1334" s="20"/>
      <c r="W1334" s="20"/>
      <c r="X1334" s="20"/>
      <c r="Y1334" s="20"/>
      <c r="Z1334" s="20"/>
      <c r="AA1334" s="20"/>
      <c r="AB1334" s="20"/>
      <c r="AC1334" s="20"/>
      <c r="AD1334" s="20"/>
      <c r="AE1334" s="20"/>
      <c r="AF1334" s="20"/>
      <c r="AG1334" s="20"/>
      <c r="AH1334" s="20"/>
      <c r="AI1334" s="20"/>
      <c r="AJ1334" s="21"/>
    </row>
    <row r="1335" spans="1:36" ht="16.5" customHeight="1" x14ac:dyDescent="0.2">
      <c r="A1335" s="259" t="s">
        <v>521</v>
      </c>
      <c r="B1335" s="129" t="s">
        <v>1090</v>
      </c>
      <c r="C1335" s="431"/>
      <c r="D1335" s="431"/>
      <c r="E1335" s="431"/>
      <c r="F1335" s="431"/>
      <c r="G1335" s="431"/>
      <c r="H1335" s="431"/>
      <c r="I1335" s="433"/>
      <c r="J1335" s="435">
        <f t="shared" si="148"/>
        <v>0</v>
      </c>
      <c r="K1335" s="435">
        <f t="shared" si="149"/>
        <v>0</v>
      </c>
      <c r="L1335" s="930"/>
      <c r="M1335" s="931"/>
      <c r="N1335" s="931"/>
      <c r="O1335" s="932"/>
      <c r="Q1335" s="401" t="s">
        <v>500</v>
      </c>
      <c r="R1335" s="20"/>
      <c r="S1335" s="20"/>
      <c r="T1335" s="20"/>
      <c r="U1335" s="10"/>
      <c r="V1335" s="20"/>
      <c r="W1335" s="20"/>
      <c r="X1335" s="20"/>
      <c r="Y1335" s="20"/>
      <c r="Z1335" s="20"/>
      <c r="AA1335" s="20"/>
      <c r="AB1335" s="20"/>
      <c r="AC1335" s="20"/>
      <c r="AD1335" s="20"/>
      <c r="AE1335" s="20"/>
      <c r="AF1335" s="20"/>
      <c r="AG1335" s="20"/>
      <c r="AH1335" s="20"/>
      <c r="AI1335" s="20"/>
      <c r="AJ1335" s="21"/>
    </row>
    <row r="1336" spans="1:36" ht="16.5" customHeight="1" x14ac:dyDescent="0.2">
      <c r="A1336" s="259" t="s">
        <v>521</v>
      </c>
      <c r="B1336" s="129" t="s">
        <v>616</v>
      </c>
      <c r="C1336" s="431"/>
      <c r="D1336" s="431"/>
      <c r="E1336" s="431"/>
      <c r="F1336" s="431"/>
      <c r="G1336" s="431"/>
      <c r="H1336" s="431"/>
      <c r="I1336" s="433"/>
      <c r="J1336" s="435">
        <f t="shared" si="148"/>
        <v>0</v>
      </c>
      <c r="K1336" s="435">
        <f t="shared" si="149"/>
        <v>0</v>
      </c>
      <c r="L1336" s="930"/>
      <c r="M1336" s="931"/>
      <c r="N1336" s="931"/>
      <c r="O1336" s="932"/>
      <c r="Q1336" s="401" t="s">
        <v>1784</v>
      </c>
      <c r="R1336" s="20"/>
      <c r="S1336" s="20"/>
      <c r="T1336" s="20"/>
      <c r="U1336" s="11"/>
      <c r="V1336" s="10"/>
      <c r="W1336" s="20"/>
      <c r="X1336" s="20"/>
      <c r="Y1336" s="20"/>
      <c r="Z1336" s="20"/>
      <c r="AA1336" s="20"/>
      <c r="AB1336" s="20"/>
      <c r="AC1336" s="20"/>
      <c r="AD1336" s="20"/>
      <c r="AE1336" s="20"/>
      <c r="AF1336" s="20"/>
      <c r="AG1336" s="20"/>
      <c r="AH1336" s="20"/>
      <c r="AI1336" s="20"/>
      <c r="AJ1336" s="21"/>
    </row>
    <row r="1337" spans="1:36" ht="16.5" customHeight="1" x14ac:dyDescent="0.2">
      <c r="A1337" s="259" t="s">
        <v>521</v>
      </c>
      <c r="B1337" s="129" t="s">
        <v>282</v>
      </c>
      <c r="C1337" s="431"/>
      <c r="D1337" s="431"/>
      <c r="E1337" s="431"/>
      <c r="F1337" s="431"/>
      <c r="G1337" s="431"/>
      <c r="H1337" s="431"/>
      <c r="I1337" s="433"/>
      <c r="J1337" s="435">
        <f t="shared" si="148"/>
        <v>0</v>
      </c>
      <c r="K1337" s="435">
        <f t="shared" si="149"/>
        <v>0</v>
      </c>
      <c r="L1337" s="930"/>
      <c r="M1337" s="931"/>
      <c r="N1337" s="931"/>
      <c r="O1337" s="932"/>
      <c r="Q1337" s="401" t="s">
        <v>990</v>
      </c>
      <c r="R1337" s="20"/>
      <c r="S1337" s="20"/>
      <c r="T1337" s="20"/>
      <c r="U1337" s="20"/>
      <c r="V1337" s="20"/>
      <c r="W1337" s="10"/>
      <c r="X1337" s="20"/>
      <c r="Y1337" s="20"/>
      <c r="Z1337" s="20"/>
      <c r="AA1337" s="20"/>
      <c r="AB1337" s="20"/>
      <c r="AC1337" s="20"/>
      <c r="AD1337" s="20"/>
      <c r="AE1337" s="20"/>
      <c r="AF1337" s="20"/>
      <c r="AG1337" s="20"/>
      <c r="AH1337" s="20"/>
      <c r="AI1337" s="20"/>
      <c r="AJ1337" s="21"/>
    </row>
    <row r="1338" spans="1:36" ht="16.5" customHeight="1" x14ac:dyDescent="0.2">
      <c r="A1338" s="259" t="s">
        <v>521</v>
      </c>
      <c r="B1338" s="129" t="s">
        <v>97</v>
      </c>
      <c r="C1338" s="431"/>
      <c r="D1338" s="431"/>
      <c r="E1338" s="431"/>
      <c r="F1338" s="431"/>
      <c r="G1338" s="431"/>
      <c r="H1338" s="431"/>
      <c r="I1338" s="433"/>
      <c r="J1338" s="435">
        <f t="shared" si="148"/>
        <v>0</v>
      </c>
      <c r="K1338" s="435">
        <f t="shared" si="149"/>
        <v>0</v>
      </c>
      <c r="L1338" s="930"/>
      <c r="M1338" s="931"/>
      <c r="N1338" s="931"/>
      <c r="O1338" s="932"/>
      <c r="Q1338" s="401" t="s">
        <v>975</v>
      </c>
      <c r="R1338" s="20"/>
      <c r="S1338" s="20"/>
      <c r="T1338" s="20"/>
      <c r="U1338" s="20"/>
      <c r="V1338" s="20"/>
      <c r="W1338" s="11"/>
      <c r="X1338" s="10"/>
      <c r="Y1338" s="20"/>
      <c r="Z1338" s="20"/>
      <c r="AA1338" s="20"/>
      <c r="AB1338" s="20"/>
      <c r="AC1338" s="20"/>
      <c r="AD1338" s="20"/>
      <c r="AE1338" s="20"/>
      <c r="AF1338" s="20"/>
      <c r="AG1338" s="20"/>
      <c r="AH1338" s="20"/>
      <c r="AI1338" s="20"/>
      <c r="AJ1338" s="21"/>
    </row>
    <row r="1339" spans="1:36" ht="16.5" customHeight="1" x14ac:dyDescent="0.2">
      <c r="A1339" s="259" t="s">
        <v>521</v>
      </c>
      <c r="B1339" s="129" t="s">
        <v>1792</v>
      </c>
      <c r="C1339" s="431"/>
      <c r="D1339" s="431"/>
      <c r="E1339" s="431"/>
      <c r="F1339" s="431"/>
      <c r="G1339" s="431"/>
      <c r="H1339" s="431"/>
      <c r="I1339" s="433"/>
      <c r="J1339" s="435">
        <f t="shared" si="148"/>
        <v>0</v>
      </c>
      <c r="K1339" s="435">
        <f t="shared" si="149"/>
        <v>0</v>
      </c>
      <c r="L1339" s="930"/>
      <c r="M1339" s="931"/>
      <c r="N1339" s="931"/>
      <c r="O1339" s="932"/>
      <c r="Q1339" s="401" t="s">
        <v>1088</v>
      </c>
      <c r="R1339" s="20"/>
      <c r="S1339" s="20"/>
      <c r="T1339" s="20"/>
      <c r="U1339" s="20"/>
      <c r="V1339" s="20"/>
      <c r="W1339" s="20"/>
      <c r="X1339" s="20"/>
      <c r="Y1339" s="10"/>
      <c r="Z1339" s="20"/>
      <c r="AA1339" s="20"/>
      <c r="AB1339" s="20"/>
      <c r="AC1339" s="20"/>
      <c r="AD1339" s="20"/>
      <c r="AE1339" s="20"/>
      <c r="AF1339" s="20"/>
      <c r="AG1339" s="20"/>
      <c r="AH1339" s="20"/>
      <c r="AI1339" s="20"/>
      <c r="AJ1339" s="21"/>
    </row>
    <row r="1340" spans="1:36" ht="16.5" customHeight="1" x14ac:dyDescent="0.2">
      <c r="A1340" s="259" t="s">
        <v>521</v>
      </c>
      <c r="B1340" s="129" t="s">
        <v>245</v>
      </c>
      <c r="C1340" s="431"/>
      <c r="D1340" s="431"/>
      <c r="E1340" s="431"/>
      <c r="F1340" s="431"/>
      <c r="G1340" s="431"/>
      <c r="H1340" s="431"/>
      <c r="I1340" s="433"/>
      <c r="J1340" s="435">
        <f t="shared" si="148"/>
        <v>0</v>
      </c>
      <c r="K1340" s="435">
        <f t="shared" si="149"/>
        <v>0</v>
      </c>
      <c r="L1340" s="930"/>
      <c r="M1340" s="931"/>
      <c r="N1340" s="931"/>
      <c r="O1340" s="932"/>
      <c r="Q1340" s="401" t="s">
        <v>242</v>
      </c>
      <c r="R1340" s="20"/>
      <c r="S1340" s="20"/>
      <c r="T1340" s="20"/>
      <c r="U1340" s="20"/>
      <c r="V1340" s="20"/>
      <c r="W1340" s="20"/>
      <c r="X1340" s="20"/>
      <c r="Y1340" s="20"/>
      <c r="Z1340" s="10"/>
      <c r="AA1340" s="20"/>
      <c r="AB1340" s="20"/>
      <c r="AC1340" s="20"/>
      <c r="AD1340" s="20"/>
      <c r="AE1340" s="20"/>
      <c r="AF1340" s="20"/>
      <c r="AG1340" s="20"/>
      <c r="AH1340" s="20"/>
      <c r="AI1340" s="20"/>
      <c r="AJ1340" s="21"/>
    </row>
    <row r="1341" spans="1:36" ht="16.5" customHeight="1" x14ac:dyDescent="0.2">
      <c r="A1341" s="259" t="s">
        <v>521</v>
      </c>
      <c r="B1341" s="129" t="s">
        <v>1093</v>
      </c>
      <c r="C1341" s="431"/>
      <c r="D1341" s="431"/>
      <c r="E1341" s="431"/>
      <c r="F1341" s="431"/>
      <c r="G1341" s="431"/>
      <c r="H1341" s="431"/>
      <c r="I1341" s="433"/>
      <c r="J1341" s="435">
        <f t="shared" si="148"/>
        <v>0</v>
      </c>
      <c r="K1341" s="435">
        <f t="shared" si="149"/>
        <v>0</v>
      </c>
      <c r="L1341" s="930"/>
      <c r="M1341" s="931"/>
      <c r="N1341" s="931"/>
      <c r="O1341" s="932"/>
      <c r="Q1341" s="401" t="s">
        <v>756</v>
      </c>
      <c r="R1341" s="20"/>
      <c r="S1341" s="20"/>
      <c r="T1341" s="20"/>
      <c r="U1341" s="20"/>
      <c r="V1341" s="20"/>
      <c r="W1341" s="20"/>
      <c r="X1341" s="20"/>
      <c r="Y1341" s="20"/>
      <c r="Z1341" s="20"/>
      <c r="AA1341" s="10"/>
      <c r="AB1341" s="20"/>
      <c r="AC1341" s="20"/>
      <c r="AD1341" s="20"/>
      <c r="AE1341" s="20"/>
      <c r="AF1341" s="20"/>
      <c r="AG1341" s="20"/>
      <c r="AH1341" s="20"/>
      <c r="AI1341" s="20"/>
      <c r="AJ1341" s="21"/>
    </row>
    <row r="1342" spans="1:36" ht="16.5" customHeight="1" x14ac:dyDescent="0.2">
      <c r="A1342" s="259" t="s">
        <v>521</v>
      </c>
      <c r="B1342" s="129" t="s">
        <v>1481</v>
      </c>
      <c r="C1342" s="431"/>
      <c r="D1342" s="431"/>
      <c r="E1342" s="431"/>
      <c r="F1342" s="431"/>
      <c r="G1342" s="431"/>
      <c r="H1342" s="431"/>
      <c r="I1342" s="433"/>
      <c r="J1342" s="435">
        <f t="shared" si="148"/>
        <v>0</v>
      </c>
      <c r="K1342" s="435">
        <f t="shared" si="149"/>
        <v>0</v>
      </c>
      <c r="L1342" s="930"/>
      <c r="M1342" s="931"/>
      <c r="N1342" s="931"/>
      <c r="O1342" s="932"/>
      <c r="Q1342" s="401" t="s">
        <v>610</v>
      </c>
      <c r="R1342" s="20"/>
      <c r="S1342" s="20"/>
      <c r="T1342" s="20"/>
      <c r="U1342" s="20"/>
      <c r="V1342" s="20"/>
      <c r="W1342" s="20"/>
      <c r="X1342" s="20"/>
      <c r="Y1342" s="20"/>
      <c r="Z1342" s="20"/>
      <c r="AA1342" s="11"/>
      <c r="AB1342" s="10"/>
      <c r="AC1342" s="20"/>
      <c r="AD1342" s="20"/>
      <c r="AE1342" s="20"/>
      <c r="AF1342" s="20"/>
      <c r="AG1342" s="20"/>
      <c r="AH1342" s="20"/>
      <c r="AI1342" s="20"/>
      <c r="AJ1342" s="21"/>
    </row>
    <row r="1343" spans="1:36" ht="16.5" customHeight="1" x14ac:dyDescent="0.2">
      <c r="A1343" s="259" t="s">
        <v>521</v>
      </c>
      <c r="B1343" s="129" t="s">
        <v>1094</v>
      </c>
      <c r="C1343" s="431"/>
      <c r="D1343" s="431"/>
      <c r="E1343" s="431"/>
      <c r="F1343" s="431"/>
      <c r="G1343" s="431"/>
      <c r="H1343" s="431"/>
      <c r="I1343" s="433"/>
      <c r="J1343" s="435">
        <f t="shared" si="148"/>
        <v>0</v>
      </c>
      <c r="K1343" s="435">
        <f t="shared" si="149"/>
        <v>0</v>
      </c>
      <c r="L1343" s="930"/>
      <c r="M1343" s="931"/>
      <c r="N1343" s="931"/>
      <c r="O1343" s="932"/>
      <c r="Q1343" s="401" t="s">
        <v>1089</v>
      </c>
      <c r="R1343" s="20"/>
      <c r="S1343" s="20"/>
      <c r="T1343" s="20"/>
      <c r="U1343" s="20"/>
      <c r="V1343" s="20"/>
      <c r="W1343" s="20"/>
      <c r="X1343" s="20"/>
      <c r="Y1343" s="20"/>
      <c r="Z1343" s="20"/>
      <c r="AA1343" s="20"/>
      <c r="AB1343" s="20"/>
      <c r="AC1343" s="10"/>
      <c r="AD1343" s="20"/>
      <c r="AE1343" s="20"/>
      <c r="AF1343" s="20"/>
      <c r="AG1343" s="20"/>
      <c r="AH1343" s="20"/>
      <c r="AI1343" s="20"/>
      <c r="AJ1343" s="21"/>
    </row>
    <row r="1344" spans="1:36" ht="16.5" customHeight="1" x14ac:dyDescent="0.2">
      <c r="A1344" s="259" t="s">
        <v>521</v>
      </c>
      <c r="B1344" s="129" t="s">
        <v>345</v>
      </c>
      <c r="C1344" s="431"/>
      <c r="D1344" s="431"/>
      <c r="E1344" s="431"/>
      <c r="F1344" s="431"/>
      <c r="G1344" s="431"/>
      <c r="H1344" s="431"/>
      <c r="I1344" s="433"/>
      <c r="J1344" s="435">
        <f t="shared" si="148"/>
        <v>0</v>
      </c>
      <c r="K1344" s="435">
        <f t="shared" si="149"/>
        <v>0</v>
      </c>
      <c r="L1344" s="930"/>
      <c r="M1344" s="931"/>
      <c r="N1344" s="931"/>
      <c r="O1344" s="932"/>
      <c r="Q1344" s="401" t="s">
        <v>514</v>
      </c>
      <c r="R1344" s="20"/>
      <c r="S1344" s="20"/>
      <c r="T1344" s="20"/>
      <c r="U1344" s="20"/>
      <c r="V1344" s="20"/>
      <c r="W1344" s="20"/>
      <c r="X1344" s="20"/>
      <c r="Y1344" s="20"/>
      <c r="Z1344" s="20"/>
      <c r="AA1344" s="20"/>
      <c r="AB1344" s="20"/>
      <c r="AC1344" s="20"/>
      <c r="AD1344" s="10"/>
      <c r="AE1344" s="20"/>
      <c r="AF1344" s="20"/>
      <c r="AG1344" s="20"/>
      <c r="AH1344" s="20"/>
      <c r="AI1344" s="20"/>
      <c r="AJ1344" s="21"/>
    </row>
    <row r="1345" spans="1:36" ht="16.5" customHeight="1" x14ac:dyDescent="0.2">
      <c r="A1345" s="259" t="s">
        <v>521</v>
      </c>
      <c r="B1345" s="129" t="s">
        <v>1226</v>
      </c>
      <c r="C1345" s="431"/>
      <c r="D1345" s="431"/>
      <c r="E1345" s="431"/>
      <c r="F1345" s="431"/>
      <c r="G1345" s="431"/>
      <c r="H1345" s="431"/>
      <c r="I1345" s="433"/>
      <c r="J1345" s="435">
        <f t="shared" si="148"/>
        <v>0</v>
      </c>
      <c r="K1345" s="435">
        <f t="shared" si="149"/>
        <v>0</v>
      </c>
      <c r="L1345" s="930"/>
      <c r="M1345" s="931"/>
      <c r="N1345" s="931"/>
      <c r="O1345" s="932"/>
      <c r="Q1345" s="401" t="s">
        <v>644</v>
      </c>
      <c r="R1345" s="20"/>
      <c r="S1345" s="20"/>
      <c r="T1345" s="20"/>
      <c r="U1345" s="20"/>
      <c r="V1345" s="20"/>
      <c r="W1345" s="20"/>
      <c r="X1345" s="20"/>
      <c r="Y1345" s="20"/>
      <c r="Z1345" s="20"/>
      <c r="AA1345" s="20"/>
      <c r="AB1345" s="20"/>
      <c r="AC1345" s="20"/>
      <c r="AD1345" s="20"/>
      <c r="AE1345" s="10"/>
      <c r="AF1345" s="20"/>
      <c r="AG1345" s="20"/>
      <c r="AH1345" s="20"/>
      <c r="AI1345" s="20"/>
      <c r="AJ1345" s="21"/>
    </row>
    <row r="1346" spans="1:36" ht="16.5" customHeight="1" x14ac:dyDescent="0.2">
      <c r="A1346" s="259" t="s">
        <v>521</v>
      </c>
      <c r="B1346" s="129" t="s">
        <v>1023</v>
      </c>
      <c r="C1346" s="431"/>
      <c r="D1346" s="431"/>
      <c r="E1346" s="431"/>
      <c r="F1346" s="431"/>
      <c r="G1346" s="431"/>
      <c r="H1346" s="431"/>
      <c r="I1346" s="433"/>
      <c r="J1346" s="435">
        <f t="shared" si="148"/>
        <v>0</v>
      </c>
      <c r="K1346" s="435">
        <f t="shared" si="149"/>
        <v>0</v>
      </c>
      <c r="L1346" s="930"/>
      <c r="M1346" s="931"/>
      <c r="N1346" s="931"/>
      <c r="O1346" s="932"/>
      <c r="Q1346" s="401" t="s">
        <v>591</v>
      </c>
      <c r="R1346" s="20"/>
      <c r="S1346" s="20"/>
      <c r="T1346" s="20"/>
      <c r="U1346" s="20"/>
      <c r="V1346" s="20"/>
      <c r="W1346" s="20"/>
      <c r="X1346" s="20"/>
      <c r="Y1346" s="20"/>
      <c r="Z1346" s="20"/>
      <c r="AA1346" s="20"/>
      <c r="AB1346" s="20"/>
      <c r="AC1346" s="20"/>
      <c r="AD1346" s="20"/>
      <c r="AE1346" s="20"/>
      <c r="AF1346" s="10"/>
      <c r="AG1346" s="20"/>
      <c r="AH1346" s="20"/>
      <c r="AI1346" s="20"/>
      <c r="AJ1346" s="21"/>
    </row>
    <row r="1347" spans="1:36" ht="16.5" customHeight="1" x14ac:dyDescent="0.2">
      <c r="A1347" s="259" t="s">
        <v>521</v>
      </c>
      <c r="B1347" s="129" t="s">
        <v>99</v>
      </c>
      <c r="C1347" s="431"/>
      <c r="D1347" s="431"/>
      <c r="E1347" s="431"/>
      <c r="F1347" s="431"/>
      <c r="G1347" s="431"/>
      <c r="H1347" s="431"/>
      <c r="I1347" s="433"/>
      <c r="J1347" s="435">
        <f t="shared" si="148"/>
        <v>0</v>
      </c>
      <c r="K1347" s="435">
        <f t="shared" si="149"/>
        <v>0</v>
      </c>
      <c r="L1347" s="930"/>
      <c r="M1347" s="931"/>
      <c r="N1347" s="931"/>
      <c r="O1347" s="932"/>
      <c r="Q1347" s="401" t="s">
        <v>570</v>
      </c>
      <c r="R1347" s="20"/>
      <c r="S1347" s="20"/>
      <c r="T1347" s="20"/>
      <c r="U1347" s="20"/>
      <c r="V1347" s="20"/>
      <c r="W1347" s="20"/>
      <c r="X1347" s="20"/>
      <c r="Y1347" s="20"/>
      <c r="Z1347" s="20"/>
      <c r="AA1347" s="20"/>
      <c r="AB1347" s="20"/>
      <c r="AC1347" s="20"/>
      <c r="AD1347" s="20"/>
      <c r="AE1347" s="20"/>
      <c r="AF1347" s="11"/>
      <c r="AG1347" s="10"/>
      <c r="AH1347" s="20"/>
      <c r="AI1347" s="20"/>
      <c r="AJ1347" s="21"/>
    </row>
    <row r="1348" spans="1:36" ht="16.5" customHeight="1" x14ac:dyDescent="0.2">
      <c r="A1348" s="259" t="s">
        <v>521</v>
      </c>
      <c r="B1348" s="129" t="s">
        <v>1589</v>
      </c>
      <c r="C1348" s="431"/>
      <c r="D1348" s="431"/>
      <c r="E1348" s="431"/>
      <c r="F1348" s="431"/>
      <c r="G1348" s="431"/>
      <c r="H1348" s="431"/>
      <c r="I1348" s="433"/>
      <c r="J1348" s="435">
        <f t="shared" si="148"/>
        <v>0</v>
      </c>
      <c r="K1348" s="435">
        <f t="shared" si="149"/>
        <v>0</v>
      </c>
      <c r="L1348" s="930"/>
      <c r="M1348" s="931"/>
      <c r="N1348" s="931"/>
      <c r="O1348" s="932"/>
      <c r="Q1348" s="401" t="s">
        <v>1587</v>
      </c>
      <c r="R1348" s="20"/>
      <c r="S1348" s="20"/>
      <c r="T1348" s="20"/>
      <c r="U1348" s="20"/>
      <c r="V1348" s="20"/>
      <c r="W1348" s="20"/>
      <c r="X1348" s="20"/>
      <c r="Y1348" s="20"/>
      <c r="Z1348" s="20"/>
      <c r="AA1348" s="20"/>
      <c r="AB1348" s="20"/>
      <c r="AC1348" s="20"/>
      <c r="AD1348" s="20"/>
      <c r="AE1348" s="20"/>
      <c r="AF1348" s="20"/>
      <c r="AG1348" s="20"/>
      <c r="AH1348" s="10"/>
      <c r="AI1348" s="20"/>
      <c r="AJ1348" s="21"/>
    </row>
    <row r="1349" spans="1:36" ht="16.5" customHeight="1" x14ac:dyDescent="0.2">
      <c r="A1349" s="259" t="s">
        <v>521</v>
      </c>
      <c r="B1349" s="129" t="s">
        <v>107</v>
      </c>
      <c r="C1349" s="431"/>
      <c r="D1349" s="431"/>
      <c r="E1349" s="431"/>
      <c r="F1349" s="431"/>
      <c r="G1349" s="431"/>
      <c r="H1349" s="431"/>
      <c r="I1349" s="433"/>
      <c r="J1349" s="435">
        <f t="shared" si="148"/>
        <v>0</v>
      </c>
      <c r="K1349" s="435">
        <f t="shared" si="149"/>
        <v>0</v>
      </c>
      <c r="L1349" s="930"/>
      <c r="M1349" s="931"/>
      <c r="N1349" s="931"/>
      <c r="O1349" s="932"/>
      <c r="Q1349" s="401" t="s">
        <v>800</v>
      </c>
      <c r="R1349" s="20"/>
      <c r="S1349" s="20"/>
      <c r="T1349" s="20"/>
      <c r="U1349" s="20"/>
      <c r="V1349" s="20"/>
      <c r="W1349" s="20"/>
      <c r="X1349" s="20"/>
      <c r="Y1349" s="20"/>
      <c r="Z1349" s="20"/>
      <c r="AA1349" s="20"/>
      <c r="AB1349" s="20"/>
      <c r="AC1349" s="20"/>
      <c r="AD1349" s="20"/>
      <c r="AE1349" s="20"/>
      <c r="AF1349" s="20"/>
      <c r="AG1349" s="20"/>
      <c r="AH1349" s="11"/>
      <c r="AI1349" s="10"/>
      <c r="AJ1349" s="21"/>
    </row>
    <row r="1350" spans="1:36" ht="16.5" customHeight="1" thickBot="1" x14ac:dyDescent="0.25">
      <c r="A1350" s="462" t="s">
        <v>521</v>
      </c>
      <c r="B1350" s="130" t="s">
        <v>1793</v>
      </c>
      <c r="C1350" s="432"/>
      <c r="D1350" s="432"/>
      <c r="E1350" s="432"/>
      <c r="F1350" s="432"/>
      <c r="G1350" s="432"/>
      <c r="H1350" s="432"/>
      <c r="I1350" s="434"/>
      <c r="J1350" s="435">
        <f t="shared" si="148"/>
        <v>0</v>
      </c>
      <c r="K1350" s="435">
        <f t="shared" si="149"/>
        <v>0</v>
      </c>
      <c r="L1350" s="933"/>
      <c r="M1350" s="934"/>
      <c r="N1350" s="934"/>
      <c r="O1350" s="935"/>
      <c r="Q1350" s="402" t="s">
        <v>1554</v>
      </c>
      <c r="R1350" s="23"/>
      <c r="S1350" s="23"/>
      <c r="T1350" s="23"/>
      <c r="U1350" s="23"/>
      <c r="V1350" s="23"/>
      <c r="W1350" s="23"/>
      <c r="X1350" s="23"/>
      <c r="Y1350" s="23"/>
      <c r="Z1350" s="23"/>
      <c r="AA1350" s="23"/>
      <c r="AB1350" s="23"/>
      <c r="AC1350" s="23"/>
      <c r="AD1350" s="23"/>
      <c r="AE1350" s="23"/>
      <c r="AF1350" s="23"/>
      <c r="AG1350" s="23"/>
      <c r="AH1350" s="23"/>
      <c r="AI1350" s="23"/>
      <c r="AJ1350" s="15"/>
    </row>
    <row r="1351" spans="1:36" ht="16.5" customHeight="1" x14ac:dyDescent="0.2">
      <c r="C1351" s="435">
        <f>SUM(C1350)</f>
        <v>0</v>
      </c>
      <c r="D1351" s="435">
        <f t="shared" ref="D1351:I1351" si="150">SUM(D1350)</f>
        <v>0</v>
      </c>
      <c r="E1351" s="435">
        <f t="shared" si="150"/>
        <v>0</v>
      </c>
      <c r="F1351" s="435">
        <f t="shared" si="150"/>
        <v>0</v>
      </c>
      <c r="G1351" s="435">
        <f t="shared" si="150"/>
        <v>0</v>
      </c>
      <c r="H1351" s="435">
        <f t="shared" si="150"/>
        <v>0</v>
      </c>
      <c r="I1351" s="435">
        <f t="shared" si="150"/>
        <v>0</v>
      </c>
      <c r="J1351" s="435">
        <f>D1351+E1351+F1351</f>
        <v>0</v>
      </c>
      <c r="K1351" s="435">
        <f>D1351*2+E1351</f>
        <v>0</v>
      </c>
    </row>
    <row r="1352" spans="1:36" ht="16.5" customHeight="1" thickBot="1" x14ac:dyDescent="0.25"/>
    <row r="1353" spans="1:36" ht="16.5" customHeight="1" thickBot="1" x14ac:dyDescent="0.25">
      <c r="A1353" s="1193" t="s">
        <v>283</v>
      </c>
      <c r="B1353" s="1194"/>
      <c r="C1353" s="1194"/>
      <c r="D1353" s="1194"/>
      <c r="E1353" s="1194"/>
      <c r="F1353" s="1195"/>
      <c r="G1353" s="1190" t="s">
        <v>269</v>
      </c>
      <c r="H1353" s="1191"/>
      <c r="I1353" s="1192"/>
      <c r="L1353" s="986" t="s">
        <v>588</v>
      </c>
      <c r="M1353" s="987"/>
      <c r="N1353" s="987"/>
      <c r="O1353" s="988"/>
    </row>
    <row r="1354" spans="1:36" ht="16.5" customHeight="1" thickBot="1" x14ac:dyDescent="0.25">
      <c r="A1354" s="456" t="s">
        <v>496</v>
      </c>
      <c r="B1354" s="457" t="s">
        <v>497</v>
      </c>
      <c r="C1354" s="458" t="s">
        <v>498</v>
      </c>
      <c r="D1354" s="458" t="s">
        <v>499</v>
      </c>
      <c r="E1354" s="458" t="s">
        <v>500</v>
      </c>
      <c r="F1354" s="458" t="s">
        <v>501</v>
      </c>
      <c r="G1354" s="459" t="s">
        <v>502</v>
      </c>
      <c r="H1354" s="459" t="s">
        <v>503</v>
      </c>
      <c r="I1354" s="460" t="s">
        <v>504</v>
      </c>
      <c r="L1354" s="989"/>
      <c r="M1354" s="990"/>
      <c r="N1354" s="990"/>
      <c r="O1354" s="991"/>
      <c r="Q1354" s="24" t="s">
        <v>270</v>
      </c>
      <c r="R1354" s="399" t="s">
        <v>241</v>
      </c>
      <c r="S1354" s="399" t="s">
        <v>1484</v>
      </c>
      <c r="T1354" s="399" t="s">
        <v>564</v>
      </c>
      <c r="U1354" s="399" t="s">
        <v>511</v>
      </c>
      <c r="V1354" s="399" t="s">
        <v>610</v>
      </c>
      <c r="W1354" s="399" t="s">
        <v>911</v>
      </c>
      <c r="X1354" s="399" t="s">
        <v>130</v>
      </c>
      <c r="Y1354" s="400" t="s">
        <v>131</v>
      </c>
    </row>
    <row r="1355" spans="1:36" ht="16.5" customHeight="1" x14ac:dyDescent="0.2">
      <c r="A1355" s="461">
        <v>1</v>
      </c>
      <c r="B1355" s="126" t="s">
        <v>337</v>
      </c>
      <c r="C1355" s="430">
        <v>13</v>
      </c>
      <c r="D1355" s="430">
        <v>9</v>
      </c>
      <c r="E1355" s="430">
        <v>1</v>
      </c>
      <c r="F1355" s="430">
        <v>3</v>
      </c>
      <c r="G1355" s="430">
        <v>38</v>
      </c>
      <c r="H1355" s="430">
        <v>14</v>
      </c>
      <c r="I1355" s="128">
        <v>19</v>
      </c>
      <c r="J1355" s="435">
        <f t="shared" ref="J1355:J1375" si="151">D1355+E1355+F1355</f>
        <v>13</v>
      </c>
      <c r="K1355" s="435">
        <f t="shared" ref="K1355:K1375" si="152">D1355*2+E1355</f>
        <v>19</v>
      </c>
      <c r="L1355" s="927" t="s">
        <v>194</v>
      </c>
      <c r="M1355" s="928"/>
      <c r="N1355" s="928"/>
      <c r="O1355" s="929"/>
      <c r="Q1355" s="401" t="s">
        <v>241</v>
      </c>
      <c r="R1355" s="10"/>
      <c r="S1355" s="20" t="s">
        <v>1485</v>
      </c>
      <c r="T1355" s="20" t="s">
        <v>1490</v>
      </c>
      <c r="U1355" s="20" t="s">
        <v>1540</v>
      </c>
      <c r="V1355" s="20" t="s">
        <v>1488</v>
      </c>
      <c r="W1355" s="20" t="s">
        <v>1487</v>
      </c>
      <c r="X1355" s="20" t="s">
        <v>1539</v>
      </c>
      <c r="Y1355" s="21" t="s">
        <v>1487</v>
      </c>
    </row>
    <row r="1356" spans="1:36" ht="16.5" customHeight="1" x14ac:dyDescent="0.2">
      <c r="A1356" s="259">
        <v>2</v>
      </c>
      <c r="B1356" s="129" t="s">
        <v>1548</v>
      </c>
      <c r="C1356" s="431">
        <v>13</v>
      </c>
      <c r="D1356" s="431">
        <v>6</v>
      </c>
      <c r="E1356" s="431">
        <v>2</v>
      </c>
      <c r="F1356" s="431">
        <v>5</v>
      </c>
      <c r="G1356" s="431">
        <v>32</v>
      </c>
      <c r="H1356" s="431">
        <v>22</v>
      </c>
      <c r="I1356" s="433">
        <v>14</v>
      </c>
      <c r="J1356" s="435">
        <f t="shared" si="151"/>
        <v>13</v>
      </c>
      <c r="K1356" s="435">
        <f t="shared" si="152"/>
        <v>14</v>
      </c>
      <c r="L1356" s="930"/>
      <c r="M1356" s="931"/>
      <c r="N1356" s="931"/>
      <c r="O1356" s="932"/>
      <c r="Q1356" s="401" t="s">
        <v>1484</v>
      </c>
      <c r="R1356" s="20" t="s">
        <v>1602</v>
      </c>
      <c r="S1356" s="10"/>
      <c r="T1356" s="20"/>
      <c r="U1356" s="20"/>
      <c r="V1356" s="20" t="s">
        <v>532</v>
      </c>
      <c r="W1356" s="20"/>
      <c r="X1356" s="20"/>
      <c r="Y1356" s="21" t="s">
        <v>532</v>
      </c>
    </row>
    <row r="1357" spans="1:36" ht="16.5" customHeight="1" x14ac:dyDescent="0.2">
      <c r="A1357" s="259">
        <v>3</v>
      </c>
      <c r="B1357" s="129" t="s">
        <v>134</v>
      </c>
      <c r="C1357" s="431">
        <v>12</v>
      </c>
      <c r="D1357" s="431">
        <v>5</v>
      </c>
      <c r="E1357" s="431">
        <v>3</v>
      </c>
      <c r="F1357" s="431">
        <v>4</v>
      </c>
      <c r="G1357" s="431">
        <v>21</v>
      </c>
      <c r="H1357" s="431">
        <v>20</v>
      </c>
      <c r="I1357" s="433">
        <v>13</v>
      </c>
      <c r="J1357" s="435">
        <f t="shared" si="151"/>
        <v>12</v>
      </c>
      <c r="K1357" s="435">
        <f t="shared" si="152"/>
        <v>13</v>
      </c>
      <c r="L1357" s="930"/>
      <c r="M1357" s="931"/>
      <c r="N1357" s="931"/>
      <c r="O1357" s="932"/>
      <c r="Q1357" s="401" t="s">
        <v>564</v>
      </c>
      <c r="R1357" s="20" t="s">
        <v>1493</v>
      </c>
      <c r="S1357" s="20"/>
      <c r="T1357" s="10"/>
      <c r="U1357" s="20" t="s">
        <v>1654</v>
      </c>
      <c r="V1357" s="20" t="s">
        <v>532</v>
      </c>
      <c r="W1357" s="20"/>
      <c r="X1357" s="20"/>
      <c r="Y1357" s="21"/>
    </row>
    <row r="1358" spans="1:36" ht="16.5" customHeight="1" x14ac:dyDescent="0.2">
      <c r="A1358" s="259">
        <v>4</v>
      </c>
      <c r="B1358" s="129" t="s">
        <v>106</v>
      </c>
      <c r="C1358" s="431">
        <v>12</v>
      </c>
      <c r="D1358" s="431">
        <v>6</v>
      </c>
      <c r="E1358" s="431">
        <v>0</v>
      </c>
      <c r="F1358" s="431">
        <v>6</v>
      </c>
      <c r="G1358" s="431">
        <v>29</v>
      </c>
      <c r="H1358" s="431">
        <v>25</v>
      </c>
      <c r="I1358" s="433">
        <v>12</v>
      </c>
      <c r="J1358" s="435">
        <f t="shared" si="151"/>
        <v>12</v>
      </c>
      <c r="K1358" s="435">
        <f t="shared" si="152"/>
        <v>12</v>
      </c>
      <c r="L1358" s="930"/>
      <c r="M1358" s="931"/>
      <c r="N1358" s="931"/>
      <c r="O1358" s="932"/>
      <c r="Q1358" s="401" t="s">
        <v>511</v>
      </c>
      <c r="R1358" s="20" t="s">
        <v>1485</v>
      </c>
      <c r="S1358" s="20"/>
      <c r="T1358" s="20"/>
      <c r="U1358" s="10"/>
      <c r="V1358" s="20" t="s">
        <v>532</v>
      </c>
      <c r="W1358" s="20" t="s">
        <v>532</v>
      </c>
      <c r="X1358" s="20"/>
      <c r="Y1358" s="21"/>
    </row>
    <row r="1359" spans="1:36" ht="16.5" customHeight="1" x14ac:dyDescent="0.2">
      <c r="A1359" s="259" t="s">
        <v>631</v>
      </c>
      <c r="B1359" s="129" t="s">
        <v>1498</v>
      </c>
      <c r="C1359" s="431">
        <v>12</v>
      </c>
      <c r="D1359" s="431">
        <v>6</v>
      </c>
      <c r="E1359" s="431">
        <v>1</v>
      </c>
      <c r="F1359" s="431">
        <v>5</v>
      </c>
      <c r="G1359" s="431">
        <v>20</v>
      </c>
      <c r="H1359" s="431">
        <v>18</v>
      </c>
      <c r="I1359" s="433">
        <v>13</v>
      </c>
      <c r="J1359" s="435">
        <f t="shared" si="151"/>
        <v>12</v>
      </c>
      <c r="K1359" s="435">
        <f t="shared" si="152"/>
        <v>13</v>
      </c>
      <c r="L1359" s="930"/>
      <c r="M1359" s="931"/>
      <c r="N1359" s="931"/>
      <c r="O1359" s="932"/>
      <c r="Q1359" s="401" t="s">
        <v>610</v>
      </c>
      <c r="R1359" s="20" t="s">
        <v>844</v>
      </c>
      <c r="S1359" s="20" t="s">
        <v>23</v>
      </c>
      <c r="T1359" s="20"/>
      <c r="U1359" s="20"/>
      <c r="V1359" s="10"/>
      <c r="W1359" s="20"/>
      <c r="X1359" s="20"/>
      <c r="Y1359" s="21"/>
    </row>
    <row r="1360" spans="1:36" ht="16.5" customHeight="1" x14ac:dyDescent="0.2">
      <c r="A1360" s="259" t="s">
        <v>631</v>
      </c>
      <c r="B1360" s="129" t="s">
        <v>284</v>
      </c>
      <c r="C1360" s="431">
        <v>11</v>
      </c>
      <c r="D1360" s="431">
        <v>3</v>
      </c>
      <c r="E1360" s="431">
        <v>3</v>
      </c>
      <c r="F1360" s="431">
        <v>5</v>
      </c>
      <c r="G1360" s="431">
        <v>19</v>
      </c>
      <c r="H1360" s="431">
        <v>34</v>
      </c>
      <c r="I1360" s="433">
        <v>9</v>
      </c>
      <c r="J1360" s="435">
        <f t="shared" si="151"/>
        <v>11</v>
      </c>
      <c r="K1360" s="435">
        <f t="shared" si="152"/>
        <v>9</v>
      </c>
      <c r="L1360" s="930"/>
      <c r="M1360" s="931"/>
      <c r="N1360" s="931"/>
      <c r="O1360" s="932"/>
      <c r="Q1360" s="401" t="s">
        <v>911</v>
      </c>
      <c r="R1360" s="20" t="s">
        <v>285</v>
      </c>
      <c r="S1360" s="20"/>
      <c r="T1360" s="20"/>
      <c r="U1360" s="20" t="s">
        <v>532</v>
      </c>
      <c r="V1360" s="20"/>
      <c r="W1360" s="10"/>
      <c r="X1360" s="20"/>
      <c r="Y1360" s="21" t="s">
        <v>1601</v>
      </c>
    </row>
    <row r="1361" spans="1:25" ht="16.5" customHeight="1" x14ac:dyDescent="0.2">
      <c r="A1361" s="259">
        <v>7</v>
      </c>
      <c r="B1361" s="129" t="s">
        <v>133</v>
      </c>
      <c r="C1361" s="431">
        <v>8</v>
      </c>
      <c r="D1361" s="431">
        <v>2</v>
      </c>
      <c r="E1361" s="431">
        <v>2</v>
      </c>
      <c r="F1361" s="431">
        <v>4</v>
      </c>
      <c r="G1361" s="431">
        <v>12</v>
      </c>
      <c r="H1361" s="431">
        <v>21</v>
      </c>
      <c r="I1361" s="433">
        <v>6</v>
      </c>
      <c r="J1361" s="435">
        <f t="shared" si="151"/>
        <v>8</v>
      </c>
      <c r="K1361" s="435">
        <f t="shared" si="152"/>
        <v>6</v>
      </c>
      <c r="L1361" s="930"/>
      <c r="M1361" s="931"/>
      <c r="N1361" s="931"/>
      <c r="O1361" s="932"/>
      <c r="Q1361" s="401" t="s">
        <v>130</v>
      </c>
      <c r="R1361" s="20" t="s">
        <v>1490</v>
      </c>
      <c r="S1361" s="20"/>
      <c r="T1361" s="20" t="s">
        <v>1645</v>
      </c>
      <c r="U1361" s="20"/>
      <c r="V1361" s="20"/>
      <c r="W1361" s="20"/>
      <c r="X1361" s="10"/>
      <c r="Y1361" s="21"/>
    </row>
    <row r="1362" spans="1:25" ht="16.5" customHeight="1" thickBot="1" x14ac:dyDescent="0.25">
      <c r="A1362" s="462">
        <v>8</v>
      </c>
      <c r="B1362" s="130" t="s">
        <v>196</v>
      </c>
      <c r="C1362" s="432">
        <v>5</v>
      </c>
      <c r="D1362" s="432">
        <v>0</v>
      </c>
      <c r="E1362" s="432">
        <v>2</v>
      </c>
      <c r="F1362" s="432">
        <v>3</v>
      </c>
      <c r="G1362" s="432">
        <v>4</v>
      </c>
      <c r="H1362" s="432">
        <v>16</v>
      </c>
      <c r="I1362" s="434">
        <v>2</v>
      </c>
      <c r="J1362" s="435">
        <f t="shared" si="151"/>
        <v>5</v>
      </c>
      <c r="K1362" s="435">
        <f t="shared" si="152"/>
        <v>2</v>
      </c>
      <c r="L1362" s="933"/>
      <c r="M1362" s="934"/>
      <c r="N1362" s="934"/>
      <c r="O1362" s="935"/>
      <c r="Q1362" s="402" t="s">
        <v>131</v>
      </c>
      <c r="R1362" s="23" t="s">
        <v>1210</v>
      </c>
      <c r="S1362" s="23"/>
      <c r="T1362" s="23"/>
      <c r="U1362" s="23"/>
      <c r="V1362" s="23"/>
      <c r="W1362" s="23"/>
      <c r="X1362" s="23"/>
      <c r="Y1362" s="15"/>
    </row>
    <row r="1363" spans="1:25" ht="16.5" customHeight="1" x14ac:dyDescent="0.2">
      <c r="C1363" s="435">
        <v>84</v>
      </c>
      <c r="D1363" s="435">
        <v>35</v>
      </c>
      <c r="E1363" s="435">
        <v>14</v>
      </c>
      <c r="F1363" s="435">
        <v>35</v>
      </c>
      <c r="G1363" s="435">
        <v>172</v>
      </c>
      <c r="H1363" s="435">
        <v>169</v>
      </c>
      <c r="I1363" s="435">
        <v>84</v>
      </c>
      <c r="J1363" s="435">
        <f t="shared" si="151"/>
        <v>84</v>
      </c>
      <c r="K1363" s="435">
        <f t="shared" si="152"/>
        <v>84</v>
      </c>
    </row>
    <row r="1364" spans="1:25" ht="16.5" customHeight="1" thickBot="1" x14ac:dyDescent="0.25"/>
    <row r="1365" spans="1:25" ht="16.5" customHeight="1" thickBot="1" x14ac:dyDescent="0.25">
      <c r="A1365" s="1193" t="s">
        <v>286</v>
      </c>
      <c r="B1365" s="1194"/>
      <c r="C1365" s="1194"/>
      <c r="D1365" s="1194"/>
      <c r="E1365" s="1194"/>
      <c r="F1365" s="1195"/>
      <c r="G1365" s="1190" t="s">
        <v>269</v>
      </c>
      <c r="H1365" s="1191"/>
      <c r="I1365" s="1192"/>
      <c r="L1365" s="986" t="s">
        <v>588</v>
      </c>
      <c r="M1365" s="987"/>
      <c r="N1365" s="987"/>
      <c r="O1365" s="988"/>
    </row>
    <row r="1366" spans="1:25" ht="16.5" customHeight="1" thickBot="1" x14ac:dyDescent="0.25">
      <c r="A1366" s="456" t="s">
        <v>496</v>
      </c>
      <c r="B1366" s="457" t="s">
        <v>497</v>
      </c>
      <c r="C1366" s="458" t="s">
        <v>498</v>
      </c>
      <c r="D1366" s="458" t="s">
        <v>499</v>
      </c>
      <c r="E1366" s="458" t="s">
        <v>500</v>
      </c>
      <c r="F1366" s="458" t="s">
        <v>501</v>
      </c>
      <c r="G1366" s="459" t="s">
        <v>502</v>
      </c>
      <c r="H1366" s="459" t="s">
        <v>503</v>
      </c>
      <c r="I1366" s="460" t="s">
        <v>504</v>
      </c>
      <c r="L1366" s="989"/>
      <c r="M1366" s="990"/>
      <c r="N1366" s="990"/>
      <c r="O1366" s="991"/>
      <c r="Q1366" s="24" t="s">
        <v>270</v>
      </c>
      <c r="R1366" s="399" t="s">
        <v>1580</v>
      </c>
      <c r="S1366" s="399" t="s">
        <v>947</v>
      </c>
      <c r="T1366" s="399" t="s">
        <v>287</v>
      </c>
      <c r="U1366" s="399" t="s">
        <v>1784</v>
      </c>
      <c r="V1366" s="399" t="s">
        <v>288</v>
      </c>
      <c r="W1366" s="399" t="s">
        <v>289</v>
      </c>
      <c r="X1366" s="399" t="s">
        <v>611</v>
      </c>
      <c r="Y1366" s="400" t="s">
        <v>800</v>
      </c>
    </row>
    <row r="1367" spans="1:25" ht="16.5" customHeight="1" x14ac:dyDescent="0.2">
      <c r="A1367" s="461">
        <v>1</v>
      </c>
      <c r="B1367" s="126" t="s">
        <v>290</v>
      </c>
      <c r="C1367" s="430">
        <v>8</v>
      </c>
      <c r="D1367" s="430">
        <v>5</v>
      </c>
      <c r="E1367" s="430">
        <v>2</v>
      </c>
      <c r="F1367" s="430">
        <v>1</v>
      </c>
      <c r="G1367" s="430">
        <v>18</v>
      </c>
      <c r="H1367" s="430">
        <v>13</v>
      </c>
      <c r="I1367" s="128">
        <v>12</v>
      </c>
      <c r="J1367" s="435">
        <f t="shared" si="151"/>
        <v>8</v>
      </c>
      <c r="K1367" s="435">
        <f t="shared" si="152"/>
        <v>12</v>
      </c>
      <c r="L1367" s="927" t="s">
        <v>2525</v>
      </c>
      <c r="M1367" s="928"/>
      <c r="N1367" s="928"/>
      <c r="O1367" s="929"/>
      <c r="Q1367" s="401" t="s">
        <v>1580</v>
      </c>
      <c r="R1367" s="10"/>
      <c r="S1367" s="20"/>
      <c r="T1367" s="20"/>
      <c r="U1367" s="20"/>
      <c r="V1367" s="20"/>
      <c r="W1367" s="20"/>
      <c r="X1367" s="20"/>
      <c r="Y1367" s="21"/>
    </row>
    <row r="1368" spans="1:25" ht="16.5" customHeight="1" x14ac:dyDescent="0.2">
      <c r="A1368" s="259">
        <v>2</v>
      </c>
      <c r="B1368" s="129" t="s">
        <v>291</v>
      </c>
      <c r="C1368" s="431">
        <v>8</v>
      </c>
      <c r="D1368" s="431">
        <v>3</v>
      </c>
      <c r="E1368" s="431">
        <v>3</v>
      </c>
      <c r="F1368" s="431">
        <v>2</v>
      </c>
      <c r="G1368" s="431">
        <v>14</v>
      </c>
      <c r="H1368" s="431">
        <v>11</v>
      </c>
      <c r="I1368" s="433">
        <v>9</v>
      </c>
      <c r="J1368" s="435">
        <f t="shared" si="151"/>
        <v>8</v>
      </c>
      <c r="K1368" s="435">
        <f t="shared" si="152"/>
        <v>9</v>
      </c>
      <c r="L1368" s="930"/>
      <c r="M1368" s="931"/>
      <c r="N1368" s="931"/>
      <c r="O1368" s="932"/>
      <c r="Q1368" s="401" t="s">
        <v>947</v>
      </c>
      <c r="R1368" s="20"/>
      <c r="S1368" s="10"/>
      <c r="T1368" s="20"/>
      <c r="U1368" s="20"/>
      <c r="V1368" s="20"/>
      <c r="W1368" s="20"/>
      <c r="X1368" s="20"/>
      <c r="Y1368" s="21"/>
    </row>
    <row r="1369" spans="1:25" ht="16.5" customHeight="1" x14ac:dyDescent="0.2">
      <c r="A1369" s="259">
        <v>3</v>
      </c>
      <c r="B1369" s="129" t="s">
        <v>1583</v>
      </c>
      <c r="C1369" s="431">
        <v>7</v>
      </c>
      <c r="D1369" s="431">
        <v>4</v>
      </c>
      <c r="E1369" s="431">
        <v>0</v>
      </c>
      <c r="F1369" s="431">
        <v>3</v>
      </c>
      <c r="G1369" s="431">
        <v>14</v>
      </c>
      <c r="H1369" s="431">
        <v>21</v>
      </c>
      <c r="I1369" s="433">
        <v>8</v>
      </c>
      <c r="J1369" s="435">
        <f t="shared" si="151"/>
        <v>7</v>
      </c>
      <c r="K1369" s="435">
        <f t="shared" si="152"/>
        <v>8</v>
      </c>
      <c r="L1369" s="930"/>
      <c r="M1369" s="931"/>
      <c r="N1369" s="931"/>
      <c r="O1369" s="932"/>
      <c r="Q1369" s="401" t="s">
        <v>287</v>
      </c>
      <c r="R1369" s="20"/>
      <c r="S1369" s="11"/>
      <c r="T1369" s="10"/>
      <c r="U1369" s="20"/>
      <c r="V1369" s="20"/>
      <c r="W1369" s="20"/>
      <c r="X1369" s="20"/>
      <c r="Y1369" s="21"/>
    </row>
    <row r="1370" spans="1:25" ht="16.5" customHeight="1" x14ac:dyDescent="0.2">
      <c r="A1370" s="259">
        <v>4</v>
      </c>
      <c r="B1370" s="129" t="s">
        <v>952</v>
      </c>
      <c r="C1370" s="431">
        <v>7</v>
      </c>
      <c r="D1370" s="431">
        <v>3</v>
      </c>
      <c r="E1370" s="431">
        <v>1</v>
      </c>
      <c r="F1370" s="431">
        <v>3</v>
      </c>
      <c r="G1370" s="431">
        <v>15</v>
      </c>
      <c r="H1370" s="431">
        <v>17</v>
      </c>
      <c r="I1370" s="433">
        <v>7</v>
      </c>
      <c r="J1370" s="435">
        <f t="shared" si="151"/>
        <v>7</v>
      </c>
      <c r="K1370" s="435">
        <f t="shared" si="152"/>
        <v>7</v>
      </c>
      <c r="L1370" s="930"/>
      <c r="M1370" s="931"/>
      <c r="N1370" s="931"/>
      <c r="O1370" s="932"/>
      <c r="Q1370" s="401" t="s">
        <v>1784</v>
      </c>
      <c r="R1370" s="20"/>
      <c r="S1370" s="20"/>
      <c r="T1370" s="20"/>
      <c r="U1370" s="10"/>
      <c r="V1370" s="20"/>
      <c r="W1370" s="20"/>
      <c r="X1370" s="20"/>
      <c r="Y1370" s="21"/>
    </row>
    <row r="1371" spans="1:25" ht="16.5" customHeight="1" x14ac:dyDescent="0.2">
      <c r="A1371" s="259">
        <v>5</v>
      </c>
      <c r="B1371" s="129" t="s">
        <v>292</v>
      </c>
      <c r="C1371" s="431">
        <v>7</v>
      </c>
      <c r="D1371" s="431">
        <v>1</v>
      </c>
      <c r="E1371" s="431">
        <v>3</v>
      </c>
      <c r="F1371" s="431">
        <v>3</v>
      </c>
      <c r="G1371" s="431">
        <v>7</v>
      </c>
      <c r="H1371" s="431">
        <v>18</v>
      </c>
      <c r="I1371" s="433">
        <v>5</v>
      </c>
      <c r="J1371" s="435">
        <f t="shared" si="151"/>
        <v>7</v>
      </c>
      <c r="K1371" s="435">
        <f t="shared" si="152"/>
        <v>5</v>
      </c>
      <c r="L1371" s="930"/>
      <c r="M1371" s="931"/>
      <c r="N1371" s="931"/>
      <c r="O1371" s="932"/>
      <c r="Q1371" s="401" t="s">
        <v>288</v>
      </c>
      <c r="R1371" s="20"/>
      <c r="S1371" s="20"/>
      <c r="T1371" s="20"/>
      <c r="U1371" s="20"/>
      <c r="V1371" s="10"/>
      <c r="W1371" s="20"/>
      <c r="X1371" s="20"/>
      <c r="Y1371" s="21"/>
    </row>
    <row r="1372" spans="1:25" ht="16.5" customHeight="1" x14ac:dyDescent="0.2">
      <c r="A1372" s="259" t="s">
        <v>533</v>
      </c>
      <c r="B1372" s="129" t="s">
        <v>293</v>
      </c>
      <c r="C1372" s="431">
        <v>5</v>
      </c>
      <c r="D1372" s="431">
        <v>1</v>
      </c>
      <c r="E1372" s="431">
        <v>0</v>
      </c>
      <c r="F1372" s="431">
        <v>4</v>
      </c>
      <c r="G1372" s="431">
        <v>9</v>
      </c>
      <c r="H1372" s="431">
        <v>15</v>
      </c>
      <c r="I1372" s="433">
        <v>2</v>
      </c>
      <c r="J1372" s="435">
        <f t="shared" si="151"/>
        <v>5</v>
      </c>
      <c r="K1372" s="435">
        <f t="shared" si="152"/>
        <v>2</v>
      </c>
      <c r="L1372" s="930"/>
      <c r="M1372" s="931"/>
      <c r="N1372" s="931"/>
      <c r="O1372" s="932"/>
      <c r="Q1372" s="401" t="s">
        <v>289</v>
      </c>
      <c r="R1372" s="20"/>
      <c r="S1372" s="20"/>
      <c r="T1372" s="20"/>
      <c r="U1372" s="20"/>
      <c r="V1372" s="20"/>
      <c r="W1372" s="10"/>
      <c r="X1372" s="20"/>
      <c r="Y1372" s="21"/>
    </row>
    <row r="1373" spans="1:25" ht="16.5" customHeight="1" x14ac:dyDescent="0.2">
      <c r="A1373" s="259" t="s">
        <v>533</v>
      </c>
      <c r="B1373" s="129" t="s">
        <v>1095</v>
      </c>
      <c r="C1373" s="431">
        <v>2</v>
      </c>
      <c r="D1373" s="431">
        <v>0</v>
      </c>
      <c r="E1373" s="431">
        <v>2</v>
      </c>
      <c r="F1373" s="431">
        <v>0</v>
      </c>
      <c r="G1373" s="431">
        <v>3</v>
      </c>
      <c r="H1373" s="431">
        <v>5</v>
      </c>
      <c r="I1373" s="433">
        <v>2</v>
      </c>
      <c r="J1373" s="435">
        <f t="shared" si="151"/>
        <v>2</v>
      </c>
      <c r="K1373" s="435">
        <f t="shared" si="152"/>
        <v>2</v>
      </c>
      <c r="L1373" s="930"/>
      <c r="M1373" s="931"/>
      <c r="N1373" s="931"/>
      <c r="O1373" s="932"/>
      <c r="Q1373" s="401" t="s">
        <v>611</v>
      </c>
      <c r="R1373" s="20"/>
      <c r="S1373" s="20"/>
      <c r="T1373" s="20"/>
      <c r="U1373" s="20"/>
      <c r="V1373" s="20"/>
      <c r="W1373" s="20"/>
      <c r="X1373" s="10"/>
      <c r="Y1373" s="21"/>
    </row>
    <row r="1374" spans="1:25" ht="16.5" customHeight="1" thickBot="1" x14ac:dyDescent="0.25">
      <c r="A1374" s="462" t="s">
        <v>533</v>
      </c>
      <c r="B1374" s="130" t="s">
        <v>256</v>
      </c>
      <c r="C1374" s="432">
        <v>0</v>
      </c>
      <c r="D1374" s="432">
        <v>0</v>
      </c>
      <c r="E1374" s="432">
        <v>0</v>
      </c>
      <c r="F1374" s="432">
        <v>0</v>
      </c>
      <c r="G1374" s="432">
        <v>0</v>
      </c>
      <c r="H1374" s="432">
        <v>0</v>
      </c>
      <c r="I1374" s="434">
        <v>0</v>
      </c>
      <c r="J1374" s="435">
        <f t="shared" si="151"/>
        <v>0</v>
      </c>
      <c r="K1374" s="435">
        <f t="shared" si="152"/>
        <v>0</v>
      </c>
      <c r="L1374" s="933"/>
      <c r="M1374" s="934"/>
      <c r="N1374" s="934"/>
      <c r="O1374" s="935"/>
      <c r="Q1374" s="402" t="s">
        <v>800</v>
      </c>
      <c r="R1374" s="23"/>
      <c r="S1374" s="23"/>
      <c r="T1374" s="23"/>
      <c r="U1374" s="23"/>
      <c r="V1374" s="23"/>
      <c r="W1374" s="23"/>
      <c r="X1374" s="14"/>
      <c r="Y1374" s="15"/>
    </row>
    <row r="1375" spans="1:25" ht="16.5" customHeight="1" x14ac:dyDescent="0.2">
      <c r="C1375" s="435">
        <v>44</v>
      </c>
      <c r="D1375" s="435">
        <v>17</v>
      </c>
      <c r="E1375" s="435">
        <v>11</v>
      </c>
      <c r="F1375" s="435">
        <v>16</v>
      </c>
      <c r="G1375" s="435">
        <v>80</v>
      </c>
      <c r="H1375" s="435">
        <v>100</v>
      </c>
      <c r="I1375" s="435">
        <v>43</v>
      </c>
      <c r="J1375" s="435">
        <f t="shared" si="151"/>
        <v>44</v>
      </c>
      <c r="K1375" s="435">
        <f t="shared" si="152"/>
        <v>45</v>
      </c>
    </row>
    <row r="1376" spans="1:25" ht="16.5" customHeight="1" thickBot="1" x14ac:dyDescent="0.25"/>
    <row r="1377" spans="1:29" ht="16.5" customHeight="1" thickBot="1" x14ac:dyDescent="0.25">
      <c r="A1377" s="1199" t="s">
        <v>66</v>
      </c>
      <c r="B1377" s="1200"/>
      <c r="C1377" s="1200"/>
      <c r="D1377" s="1200"/>
      <c r="E1377" s="1200"/>
      <c r="F1377" s="1201"/>
      <c r="G1377" s="1196" t="s">
        <v>269</v>
      </c>
      <c r="H1377" s="1197"/>
      <c r="I1377" s="1198"/>
      <c r="L1377" s="945" t="s">
        <v>495</v>
      </c>
      <c r="M1377" s="946"/>
      <c r="N1377" s="946"/>
      <c r="O1377" s="947"/>
    </row>
    <row r="1378" spans="1:29" ht="16.5" customHeight="1" thickBot="1" x14ac:dyDescent="0.25">
      <c r="A1378" s="442" t="s">
        <v>496</v>
      </c>
      <c r="B1378" s="443" t="s">
        <v>497</v>
      </c>
      <c r="C1378" s="444" t="s">
        <v>498</v>
      </c>
      <c r="D1378" s="444" t="s">
        <v>499</v>
      </c>
      <c r="E1378" s="444" t="s">
        <v>500</v>
      </c>
      <c r="F1378" s="444" t="s">
        <v>501</v>
      </c>
      <c r="G1378" s="445" t="s">
        <v>502</v>
      </c>
      <c r="H1378" s="445" t="s">
        <v>503</v>
      </c>
      <c r="I1378" s="446" t="s">
        <v>504</v>
      </c>
      <c r="L1378" s="1063"/>
      <c r="M1378" s="1064"/>
      <c r="N1378" s="1064"/>
      <c r="O1378" s="1065"/>
      <c r="Q1378" s="24" t="s">
        <v>270</v>
      </c>
      <c r="R1378" s="655" t="s">
        <v>1502</v>
      </c>
      <c r="S1378" s="655" t="s">
        <v>541</v>
      </c>
      <c r="T1378" s="655" t="s">
        <v>564</v>
      </c>
      <c r="U1378" s="655" t="s">
        <v>744</v>
      </c>
      <c r="V1378" s="655" t="s">
        <v>847</v>
      </c>
      <c r="W1378" s="655" t="s">
        <v>634</v>
      </c>
      <c r="X1378" s="655" t="s">
        <v>500</v>
      </c>
      <c r="Y1378" s="655" t="s">
        <v>1028</v>
      </c>
      <c r="Z1378" s="655" t="s">
        <v>990</v>
      </c>
      <c r="AA1378" s="655" t="s">
        <v>735</v>
      </c>
      <c r="AB1378" s="655" t="s">
        <v>514</v>
      </c>
      <c r="AC1378" s="656" t="s">
        <v>653</v>
      </c>
    </row>
    <row r="1379" spans="1:29" ht="16.5" customHeight="1" x14ac:dyDescent="0.2">
      <c r="A1379" s="447">
        <v>1</v>
      </c>
      <c r="B1379" s="53" t="s">
        <v>390</v>
      </c>
      <c r="C1379" s="46"/>
      <c r="D1379" s="46"/>
      <c r="E1379" s="46"/>
      <c r="F1379" s="46"/>
      <c r="G1379" s="46"/>
      <c r="H1379" s="46"/>
      <c r="I1379" s="436"/>
      <c r="J1379" s="435">
        <f t="shared" ref="J1379:J1391" si="153">D1379+E1379+F1379</f>
        <v>0</v>
      </c>
      <c r="K1379" s="435">
        <f t="shared" ref="K1379:K1391" si="154">D1379*2+E1379</f>
        <v>0</v>
      </c>
      <c r="L1379" s="927" t="s">
        <v>294</v>
      </c>
      <c r="M1379" s="928"/>
      <c r="N1379" s="928"/>
      <c r="O1379" s="929"/>
      <c r="Q1379" s="657" t="s">
        <v>1502</v>
      </c>
      <c r="R1379" s="10"/>
      <c r="S1379" s="20"/>
      <c r="T1379" s="20"/>
      <c r="U1379" s="20"/>
      <c r="V1379" s="20"/>
      <c r="W1379" s="20"/>
      <c r="X1379" s="20"/>
      <c r="Y1379" s="20"/>
      <c r="Z1379" s="20"/>
      <c r="AA1379" s="20"/>
      <c r="AB1379" s="20"/>
      <c r="AC1379" s="21"/>
    </row>
    <row r="1380" spans="1:29" ht="16.5" customHeight="1" x14ac:dyDescent="0.2">
      <c r="A1380" s="277" t="s">
        <v>521</v>
      </c>
      <c r="B1380" s="54" t="s">
        <v>1509</v>
      </c>
      <c r="C1380" s="431"/>
      <c r="D1380" s="431"/>
      <c r="E1380" s="431"/>
      <c r="F1380" s="431"/>
      <c r="G1380" s="431"/>
      <c r="H1380" s="431"/>
      <c r="I1380" s="433"/>
      <c r="J1380" s="435">
        <f t="shared" si="153"/>
        <v>0</v>
      </c>
      <c r="K1380" s="435">
        <f t="shared" si="154"/>
        <v>0</v>
      </c>
      <c r="L1380" s="930"/>
      <c r="M1380" s="931"/>
      <c r="N1380" s="931"/>
      <c r="O1380" s="932"/>
      <c r="Q1380" s="657" t="s">
        <v>541</v>
      </c>
      <c r="R1380" s="20"/>
      <c r="S1380" s="10"/>
      <c r="T1380" s="20"/>
      <c r="U1380" s="20"/>
      <c r="V1380" s="20"/>
      <c r="W1380" s="20"/>
      <c r="X1380" s="20"/>
      <c r="Y1380" s="20"/>
      <c r="Z1380" s="20"/>
      <c r="AA1380" s="20"/>
      <c r="AB1380" s="20"/>
      <c r="AC1380" s="21"/>
    </row>
    <row r="1381" spans="1:29" ht="16.5" customHeight="1" x14ac:dyDescent="0.2">
      <c r="A1381" s="277" t="s">
        <v>521</v>
      </c>
      <c r="B1381" s="54" t="s">
        <v>1102</v>
      </c>
      <c r="C1381" s="431"/>
      <c r="D1381" s="431"/>
      <c r="E1381" s="431"/>
      <c r="F1381" s="431"/>
      <c r="G1381" s="431"/>
      <c r="H1381" s="431"/>
      <c r="I1381" s="433"/>
      <c r="J1381" s="435">
        <f t="shared" si="153"/>
        <v>0</v>
      </c>
      <c r="K1381" s="435">
        <f t="shared" si="154"/>
        <v>0</v>
      </c>
      <c r="L1381" s="930"/>
      <c r="M1381" s="931"/>
      <c r="N1381" s="931"/>
      <c r="O1381" s="932"/>
      <c r="Q1381" s="657" t="s">
        <v>564</v>
      </c>
      <c r="R1381" s="20"/>
      <c r="S1381" s="11"/>
      <c r="T1381" s="10"/>
      <c r="U1381" s="20"/>
      <c r="V1381" s="20"/>
      <c r="W1381" s="20"/>
      <c r="X1381" s="20"/>
      <c r="Y1381" s="20"/>
      <c r="Z1381" s="20"/>
      <c r="AA1381" s="20"/>
      <c r="AB1381" s="20"/>
      <c r="AC1381" s="21"/>
    </row>
    <row r="1382" spans="1:29" ht="16.5" customHeight="1" x14ac:dyDescent="0.2">
      <c r="A1382" s="277" t="s">
        <v>521</v>
      </c>
      <c r="B1382" s="54" t="s">
        <v>750</v>
      </c>
      <c r="C1382" s="431"/>
      <c r="D1382" s="431"/>
      <c r="E1382" s="431"/>
      <c r="F1382" s="431"/>
      <c r="G1382" s="431"/>
      <c r="H1382" s="431"/>
      <c r="I1382" s="433"/>
      <c r="J1382" s="435">
        <f t="shared" si="153"/>
        <v>0</v>
      </c>
      <c r="K1382" s="435">
        <f t="shared" si="154"/>
        <v>0</v>
      </c>
      <c r="L1382" s="930"/>
      <c r="M1382" s="931"/>
      <c r="N1382" s="931"/>
      <c r="O1382" s="932"/>
      <c r="Q1382" s="657" t="s">
        <v>744</v>
      </c>
      <c r="R1382" s="20"/>
      <c r="S1382" s="20"/>
      <c r="T1382" s="20"/>
      <c r="U1382" s="10"/>
      <c r="V1382" s="20"/>
      <c r="W1382" s="20"/>
      <c r="X1382" s="20"/>
      <c r="Y1382" s="20"/>
      <c r="Z1382" s="20"/>
      <c r="AA1382" s="20"/>
      <c r="AB1382" s="20"/>
      <c r="AC1382" s="21"/>
    </row>
    <row r="1383" spans="1:29" ht="16.5" customHeight="1" x14ac:dyDescent="0.2">
      <c r="A1383" s="277" t="s">
        <v>521</v>
      </c>
      <c r="B1383" s="54" t="s">
        <v>392</v>
      </c>
      <c r="C1383" s="431"/>
      <c r="D1383" s="431"/>
      <c r="E1383" s="431"/>
      <c r="F1383" s="431"/>
      <c r="G1383" s="431"/>
      <c r="H1383" s="431"/>
      <c r="I1383" s="433"/>
      <c r="J1383" s="435">
        <f t="shared" si="153"/>
        <v>0</v>
      </c>
      <c r="K1383" s="435">
        <f t="shared" si="154"/>
        <v>0</v>
      </c>
      <c r="L1383" s="930"/>
      <c r="M1383" s="931"/>
      <c r="N1383" s="931"/>
      <c r="O1383" s="932"/>
      <c r="Q1383" s="657" t="s">
        <v>847</v>
      </c>
      <c r="R1383" s="20"/>
      <c r="S1383" s="20"/>
      <c r="T1383" s="20"/>
      <c r="U1383" s="20"/>
      <c r="V1383" s="10"/>
      <c r="W1383" s="20"/>
      <c r="X1383" s="20"/>
      <c r="Y1383" s="20"/>
      <c r="Z1383" s="20"/>
      <c r="AA1383" s="20"/>
      <c r="AB1383" s="20"/>
      <c r="AC1383" s="21"/>
    </row>
    <row r="1384" spans="1:29" ht="16.5" customHeight="1" x14ac:dyDescent="0.2">
      <c r="A1384" s="277" t="s">
        <v>521</v>
      </c>
      <c r="B1384" s="54" t="s">
        <v>112</v>
      </c>
      <c r="C1384" s="431"/>
      <c r="D1384" s="431"/>
      <c r="E1384" s="431"/>
      <c r="F1384" s="431"/>
      <c r="G1384" s="431"/>
      <c r="H1384" s="431"/>
      <c r="I1384" s="433"/>
      <c r="J1384" s="435">
        <f t="shared" si="153"/>
        <v>0</v>
      </c>
      <c r="K1384" s="435">
        <f t="shared" si="154"/>
        <v>0</v>
      </c>
      <c r="L1384" s="930"/>
      <c r="M1384" s="931"/>
      <c r="N1384" s="931"/>
      <c r="O1384" s="932"/>
      <c r="Q1384" s="657" t="s">
        <v>634</v>
      </c>
      <c r="R1384" s="20"/>
      <c r="S1384" s="20"/>
      <c r="T1384" s="20"/>
      <c r="U1384" s="20"/>
      <c r="V1384" s="20"/>
      <c r="W1384" s="10"/>
      <c r="X1384" s="20"/>
      <c r="Y1384" s="20"/>
      <c r="Z1384" s="20"/>
      <c r="AA1384" s="20"/>
      <c r="AB1384" s="20"/>
      <c r="AC1384" s="21"/>
    </row>
    <row r="1385" spans="1:29" ht="16.5" customHeight="1" x14ac:dyDescent="0.2">
      <c r="A1385" s="277" t="s">
        <v>521</v>
      </c>
      <c r="B1385" s="54" t="s">
        <v>737</v>
      </c>
      <c r="C1385" s="431"/>
      <c r="D1385" s="431"/>
      <c r="E1385" s="431"/>
      <c r="F1385" s="431"/>
      <c r="G1385" s="431"/>
      <c r="H1385" s="431"/>
      <c r="I1385" s="433"/>
      <c r="J1385" s="435">
        <f t="shared" si="153"/>
        <v>0</v>
      </c>
      <c r="K1385" s="435">
        <f t="shared" si="154"/>
        <v>0</v>
      </c>
      <c r="L1385" s="930"/>
      <c r="M1385" s="931"/>
      <c r="N1385" s="931"/>
      <c r="O1385" s="932"/>
      <c r="Q1385" s="657" t="s">
        <v>500</v>
      </c>
      <c r="R1385" s="20"/>
      <c r="S1385" s="20"/>
      <c r="T1385" s="20"/>
      <c r="U1385" s="20"/>
      <c r="V1385" s="20"/>
      <c r="W1385" s="20"/>
      <c r="X1385" s="10"/>
      <c r="Y1385" s="20"/>
      <c r="Z1385" s="20"/>
      <c r="AA1385" s="20"/>
      <c r="AB1385" s="20"/>
      <c r="AC1385" s="21"/>
    </row>
    <row r="1386" spans="1:29" ht="16.5" customHeight="1" x14ac:dyDescent="0.2">
      <c r="A1386" s="277" t="s">
        <v>521</v>
      </c>
      <c r="B1386" s="54" t="s">
        <v>1036</v>
      </c>
      <c r="C1386" s="431"/>
      <c r="D1386" s="431"/>
      <c r="E1386" s="431"/>
      <c r="F1386" s="431"/>
      <c r="G1386" s="431"/>
      <c r="H1386" s="431"/>
      <c r="I1386" s="433"/>
      <c r="J1386" s="435">
        <f t="shared" si="153"/>
        <v>0</v>
      </c>
      <c r="K1386" s="435">
        <f t="shared" si="154"/>
        <v>0</v>
      </c>
      <c r="L1386" s="930"/>
      <c r="M1386" s="931"/>
      <c r="N1386" s="931"/>
      <c r="O1386" s="932"/>
      <c r="Q1386" s="657" t="s">
        <v>1028</v>
      </c>
      <c r="R1386" s="20"/>
      <c r="S1386" s="20"/>
      <c r="T1386" s="20"/>
      <c r="U1386" s="20"/>
      <c r="V1386" s="20"/>
      <c r="W1386" s="20"/>
      <c r="X1386" s="11"/>
      <c r="Y1386" s="10"/>
      <c r="Z1386" s="20"/>
      <c r="AA1386" s="20"/>
      <c r="AB1386" s="20"/>
      <c r="AC1386" s="21"/>
    </row>
    <row r="1387" spans="1:29" ht="16.5" customHeight="1" x14ac:dyDescent="0.2">
      <c r="A1387" s="277" t="s">
        <v>521</v>
      </c>
      <c r="B1387" s="54" t="s">
        <v>70</v>
      </c>
      <c r="C1387" s="431"/>
      <c r="D1387" s="431"/>
      <c r="E1387" s="431"/>
      <c r="F1387" s="431"/>
      <c r="G1387" s="431"/>
      <c r="H1387" s="431"/>
      <c r="I1387" s="433"/>
      <c r="J1387" s="435">
        <f t="shared" si="153"/>
        <v>0</v>
      </c>
      <c r="K1387" s="435">
        <f t="shared" si="154"/>
        <v>0</v>
      </c>
      <c r="L1387" s="930"/>
      <c r="M1387" s="931"/>
      <c r="N1387" s="931"/>
      <c r="O1387" s="932"/>
      <c r="Q1387" s="657" t="s">
        <v>990</v>
      </c>
      <c r="R1387" s="20"/>
      <c r="S1387" s="20"/>
      <c r="T1387" s="20"/>
      <c r="U1387" s="20"/>
      <c r="V1387" s="20"/>
      <c r="W1387" s="20"/>
      <c r="X1387" s="20"/>
      <c r="Y1387" s="20"/>
      <c r="Z1387" s="10"/>
      <c r="AA1387" s="20"/>
      <c r="AB1387" s="20"/>
      <c r="AC1387" s="21"/>
    </row>
    <row r="1388" spans="1:29" ht="16.5" customHeight="1" x14ac:dyDescent="0.2">
      <c r="A1388" s="277" t="s">
        <v>521</v>
      </c>
      <c r="B1388" s="54" t="s">
        <v>739</v>
      </c>
      <c r="C1388" s="431"/>
      <c r="D1388" s="431"/>
      <c r="E1388" s="431"/>
      <c r="F1388" s="431"/>
      <c r="G1388" s="431"/>
      <c r="H1388" s="431"/>
      <c r="I1388" s="433"/>
      <c r="J1388" s="435">
        <f t="shared" si="153"/>
        <v>0</v>
      </c>
      <c r="K1388" s="435">
        <f t="shared" si="154"/>
        <v>0</v>
      </c>
      <c r="L1388" s="930"/>
      <c r="M1388" s="931"/>
      <c r="N1388" s="931"/>
      <c r="O1388" s="932"/>
      <c r="Q1388" s="657" t="s">
        <v>735</v>
      </c>
      <c r="R1388" s="20"/>
      <c r="S1388" s="20"/>
      <c r="T1388" s="20"/>
      <c r="U1388" s="20"/>
      <c r="V1388" s="20"/>
      <c r="W1388" s="20"/>
      <c r="X1388" s="20"/>
      <c r="Y1388" s="20"/>
      <c r="Z1388" s="20"/>
      <c r="AA1388" s="10"/>
      <c r="AB1388" s="20"/>
      <c r="AC1388" s="21"/>
    </row>
    <row r="1389" spans="1:29" ht="16.5" customHeight="1" x14ac:dyDescent="0.2">
      <c r="A1389" s="277" t="s">
        <v>521</v>
      </c>
      <c r="B1389" s="54" t="s">
        <v>827</v>
      </c>
      <c r="C1389" s="431"/>
      <c r="D1389" s="431"/>
      <c r="E1389" s="431"/>
      <c r="F1389" s="431"/>
      <c r="G1389" s="431"/>
      <c r="H1389" s="431"/>
      <c r="I1389" s="433"/>
      <c r="J1389" s="435">
        <f t="shared" si="153"/>
        <v>0</v>
      </c>
      <c r="K1389" s="435">
        <f t="shared" si="154"/>
        <v>0</v>
      </c>
      <c r="L1389" s="930"/>
      <c r="M1389" s="931"/>
      <c r="N1389" s="931"/>
      <c r="O1389" s="932"/>
      <c r="Q1389" s="657" t="s">
        <v>514</v>
      </c>
      <c r="R1389" s="20"/>
      <c r="S1389" s="20"/>
      <c r="T1389" s="20"/>
      <c r="U1389" s="20"/>
      <c r="V1389" s="20"/>
      <c r="W1389" s="20"/>
      <c r="X1389" s="20"/>
      <c r="Y1389" s="20"/>
      <c r="Z1389" s="20"/>
      <c r="AA1389" s="20"/>
      <c r="AB1389" s="10"/>
      <c r="AC1389" s="21"/>
    </row>
    <row r="1390" spans="1:29" ht="16.5" customHeight="1" thickBot="1" x14ac:dyDescent="0.25">
      <c r="A1390" s="448" t="s">
        <v>521</v>
      </c>
      <c r="B1390" s="55" t="s">
        <v>748</v>
      </c>
      <c r="C1390" s="432"/>
      <c r="D1390" s="432"/>
      <c r="E1390" s="432"/>
      <c r="F1390" s="432"/>
      <c r="G1390" s="432"/>
      <c r="H1390" s="432"/>
      <c r="I1390" s="434"/>
      <c r="J1390" s="435">
        <f t="shared" si="153"/>
        <v>0</v>
      </c>
      <c r="K1390" s="435">
        <f t="shared" si="154"/>
        <v>0</v>
      </c>
      <c r="L1390" s="933"/>
      <c r="M1390" s="934"/>
      <c r="N1390" s="934"/>
      <c r="O1390" s="935"/>
      <c r="Q1390" s="658" t="s">
        <v>653</v>
      </c>
      <c r="R1390" s="23"/>
      <c r="S1390" s="23"/>
      <c r="T1390" s="23"/>
      <c r="U1390" s="23"/>
      <c r="V1390" s="23"/>
      <c r="W1390" s="23"/>
      <c r="X1390" s="23"/>
      <c r="Y1390" s="23"/>
      <c r="Z1390" s="23"/>
      <c r="AA1390" s="23"/>
      <c r="AB1390" s="14"/>
      <c r="AC1390" s="15"/>
    </row>
    <row r="1391" spans="1:29" ht="16.5" customHeight="1" x14ac:dyDescent="0.2">
      <c r="C1391" s="435">
        <v>0</v>
      </c>
      <c r="D1391" s="435">
        <v>0</v>
      </c>
      <c r="E1391" s="435">
        <v>0</v>
      </c>
      <c r="F1391" s="435">
        <v>0</v>
      </c>
      <c r="G1391" s="435">
        <v>0</v>
      </c>
      <c r="H1391" s="435">
        <v>0</v>
      </c>
      <c r="I1391" s="435">
        <v>0</v>
      </c>
      <c r="J1391" s="435">
        <f t="shared" si="153"/>
        <v>0</v>
      </c>
      <c r="K1391" s="435">
        <f t="shared" si="154"/>
        <v>0</v>
      </c>
    </row>
    <row r="1392" spans="1:29" ht="16.5" customHeight="1" thickBot="1" x14ac:dyDescent="0.25"/>
    <row r="1393" spans="1:27" ht="16.5" customHeight="1" thickBot="1" x14ac:dyDescent="0.25">
      <c r="A1393" s="1187" t="s">
        <v>810</v>
      </c>
      <c r="B1393" s="1188"/>
      <c r="C1393" s="1188"/>
      <c r="D1393" s="1188"/>
      <c r="E1393" s="1188"/>
      <c r="F1393" s="1189"/>
      <c r="G1393" s="1184" t="s">
        <v>269</v>
      </c>
      <c r="H1393" s="1185"/>
      <c r="I1393" s="1186"/>
      <c r="L1393" s="945" t="s">
        <v>495</v>
      </c>
      <c r="M1393" s="946"/>
      <c r="N1393" s="946"/>
      <c r="O1393" s="947"/>
    </row>
    <row r="1394" spans="1:27" ht="16.5" customHeight="1" thickBot="1" x14ac:dyDescent="0.25">
      <c r="A1394" s="479" t="s">
        <v>496</v>
      </c>
      <c r="B1394" s="480" t="s">
        <v>497</v>
      </c>
      <c r="C1394" s="481" t="s">
        <v>498</v>
      </c>
      <c r="D1394" s="481" t="s">
        <v>499</v>
      </c>
      <c r="E1394" s="481" t="s">
        <v>500</v>
      </c>
      <c r="F1394" s="481" t="s">
        <v>501</v>
      </c>
      <c r="G1394" s="482" t="s">
        <v>502</v>
      </c>
      <c r="H1394" s="482" t="s">
        <v>503</v>
      </c>
      <c r="I1394" s="483" t="s">
        <v>504</v>
      </c>
      <c r="L1394" s="1063"/>
      <c r="M1394" s="1064"/>
      <c r="N1394" s="1064"/>
      <c r="O1394" s="1065"/>
      <c r="Q1394" s="24" t="s">
        <v>270</v>
      </c>
      <c r="R1394" s="662" t="s">
        <v>1798</v>
      </c>
      <c r="S1394" s="662" t="s">
        <v>257</v>
      </c>
      <c r="T1394" s="662" t="s">
        <v>716</v>
      </c>
      <c r="U1394" s="662" t="s">
        <v>564</v>
      </c>
      <c r="V1394" s="662" t="s">
        <v>1504</v>
      </c>
      <c r="W1394" s="662" t="s">
        <v>1858</v>
      </c>
      <c r="X1394" s="662" t="s">
        <v>794</v>
      </c>
      <c r="Y1394" s="662" t="s">
        <v>544</v>
      </c>
      <c r="Z1394" s="662" t="s">
        <v>143</v>
      </c>
      <c r="AA1394" s="663" t="s">
        <v>813</v>
      </c>
    </row>
    <row r="1395" spans="1:27" ht="16.5" customHeight="1" x14ac:dyDescent="0.2">
      <c r="A1395" s="491" t="s">
        <v>521</v>
      </c>
      <c r="B1395" s="53" t="s">
        <v>1800</v>
      </c>
      <c r="C1395" s="46" t="s">
        <v>532</v>
      </c>
      <c r="D1395" s="46"/>
      <c r="E1395" s="46"/>
      <c r="F1395" s="46"/>
      <c r="G1395" s="46"/>
      <c r="H1395" s="46"/>
      <c r="I1395" s="436"/>
      <c r="J1395" s="435">
        <f t="shared" ref="J1395:J1405" si="155">D1395+E1395+F1395</f>
        <v>0</v>
      </c>
      <c r="K1395" s="435">
        <f t="shared" ref="K1395:K1405" si="156">D1395*2+E1395</f>
        <v>0</v>
      </c>
      <c r="L1395" s="927" t="s">
        <v>528</v>
      </c>
      <c r="M1395" s="928"/>
      <c r="N1395" s="928"/>
      <c r="O1395" s="929"/>
      <c r="Q1395" s="664" t="s">
        <v>1798</v>
      </c>
      <c r="R1395" s="10"/>
      <c r="S1395" s="20"/>
      <c r="T1395" s="20"/>
      <c r="U1395" s="20"/>
      <c r="V1395" s="20"/>
      <c r="W1395" s="20"/>
      <c r="X1395" s="20"/>
      <c r="Y1395" s="20"/>
      <c r="Z1395" s="20"/>
      <c r="AA1395" s="21"/>
    </row>
    <row r="1396" spans="1:27" ht="16.5" customHeight="1" x14ac:dyDescent="0.2">
      <c r="A1396" s="290" t="s">
        <v>521</v>
      </c>
      <c r="B1396" s="54" t="s">
        <v>258</v>
      </c>
      <c r="C1396" s="431"/>
      <c r="D1396" s="431"/>
      <c r="E1396" s="431"/>
      <c r="F1396" s="431"/>
      <c r="G1396" s="431"/>
      <c r="H1396" s="431"/>
      <c r="I1396" s="433"/>
      <c r="J1396" s="435">
        <f t="shared" si="155"/>
        <v>0</v>
      </c>
      <c r="K1396" s="435">
        <f t="shared" si="156"/>
        <v>0</v>
      </c>
      <c r="L1396" s="930"/>
      <c r="M1396" s="931"/>
      <c r="N1396" s="931"/>
      <c r="O1396" s="932"/>
      <c r="Q1396" s="664" t="s">
        <v>257</v>
      </c>
      <c r="R1396" s="20"/>
      <c r="S1396" s="10"/>
      <c r="T1396" s="20"/>
      <c r="U1396" s="20"/>
      <c r="V1396" s="20"/>
      <c r="W1396" s="20"/>
      <c r="X1396" s="20"/>
      <c r="Y1396" s="20"/>
      <c r="Z1396" s="20"/>
      <c r="AA1396" s="21"/>
    </row>
    <row r="1397" spans="1:27" ht="16.5" customHeight="1" x14ac:dyDescent="0.2">
      <c r="A1397" s="290" t="s">
        <v>521</v>
      </c>
      <c r="B1397" s="54" t="s">
        <v>1107</v>
      </c>
      <c r="C1397" s="431"/>
      <c r="D1397" s="431"/>
      <c r="E1397" s="431"/>
      <c r="F1397" s="431"/>
      <c r="G1397" s="431"/>
      <c r="H1397" s="431"/>
      <c r="I1397" s="433"/>
      <c r="J1397" s="435">
        <f t="shared" si="155"/>
        <v>0</v>
      </c>
      <c r="K1397" s="435">
        <f t="shared" si="156"/>
        <v>0</v>
      </c>
      <c r="L1397" s="930"/>
      <c r="M1397" s="931"/>
      <c r="N1397" s="931"/>
      <c r="O1397" s="932"/>
      <c r="Q1397" s="664" t="s">
        <v>716</v>
      </c>
      <c r="R1397" s="20"/>
      <c r="S1397" s="20"/>
      <c r="T1397" s="10"/>
      <c r="U1397" s="20"/>
      <c r="V1397" s="20"/>
      <c r="W1397" s="20"/>
      <c r="X1397" s="20"/>
      <c r="Y1397" s="20"/>
      <c r="Z1397" s="20"/>
      <c r="AA1397" s="21"/>
    </row>
    <row r="1398" spans="1:27" ht="16.5" customHeight="1" x14ac:dyDescent="0.2">
      <c r="A1398" s="290" t="s">
        <v>521</v>
      </c>
      <c r="B1398" s="54" t="s">
        <v>190</v>
      </c>
      <c r="C1398" s="431"/>
      <c r="D1398" s="431"/>
      <c r="E1398" s="431"/>
      <c r="F1398" s="431"/>
      <c r="G1398" s="431"/>
      <c r="H1398" s="431"/>
      <c r="I1398" s="433"/>
      <c r="J1398" s="435">
        <f t="shared" si="155"/>
        <v>0</v>
      </c>
      <c r="K1398" s="435">
        <f t="shared" si="156"/>
        <v>0</v>
      </c>
      <c r="L1398" s="930"/>
      <c r="M1398" s="931"/>
      <c r="N1398" s="931"/>
      <c r="O1398" s="932"/>
      <c r="Q1398" s="664" t="s">
        <v>564</v>
      </c>
      <c r="R1398" s="20"/>
      <c r="S1398" s="20"/>
      <c r="T1398" s="20"/>
      <c r="U1398" s="10"/>
      <c r="V1398" s="20"/>
      <c r="W1398" s="20"/>
      <c r="X1398" s="20"/>
      <c r="Y1398" s="20"/>
      <c r="Z1398" s="20"/>
      <c r="AA1398" s="21"/>
    </row>
    <row r="1399" spans="1:27" ht="16.5" customHeight="1" x14ac:dyDescent="0.2">
      <c r="A1399" s="290" t="s">
        <v>521</v>
      </c>
      <c r="B1399" s="54" t="s">
        <v>260</v>
      </c>
      <c r="C1399" s="431"/>
      <c r="D1399" s="431"/>
      <c r="E1399" s="431"/>
      <c r="F1399" s="431"/>
      <c r="G1399" s="431"/>
      <c r="H1399" s="431"/>
      <c r="I1399" s="433"/>
      <c r="J1399" s="435">
        <f t="shared" si="155"/>
        <v>0</v>
      </c>
      <c r="K1399" s="435">
        <f t="shared" si="156"/>
        <v>0</v>
      </c>
      <c r="L1399" s="930"/>
      <c r="M1399" s="931"/>
      <c r="N1399" s="931"/>
      <c r="O1399" s="932"/>
      <c r="Q1399" s="664" t="s">
        <v>1504</v>
      </c>
      <c r="R1399" s="20"/>
      <c r="S1399" s="20"/>
      <c r="T1399" s="20"/>
      <c r="U1399" s="20"/>
      <c r="V1399" s="10"/>
      <c r="W1399" s="20"/>
      <c r="X1399" s="20"/>
      <c r="Y1399" s="20"/>
      <c r="Z1399" s="20"/>
      <c r="AA1399" s="21"/>
    </row>
    <row r="1400" spans="1:27" ht="16.5" customHeight="1" x14ac:dyDescent="0.2">
      <c r="A1400" s="290" t="s">
        <v>521</v>
      </c>
      <c r="B1400" s="54" t="s">
        <v>1860</v>
      </c>
      <c r="C1400" s="431"/>
      <c r="D1400" s="431"/>
      <c r="E1400" s="431"/>
      <c r="F1400" s="431"/>
      <c r="G1400" s="431"/>
      <c r="H1400" s="431"/>
      <c r="I1400" s="433"/>
      <c r="J1400" s="435">
        <f t="shared" si="155"/>
        <v>0</v>
      </c>
      <c r="K1400" s="435">
        <f t="shared" si="156"/>
        <v>0</v>
      </c>
      <c r="L1400" s="930"/>
      <c r="M1400" s="931"/>
      <c r="N1400" s="931"/>
      <c r="O1400" s="932"/>
      <c r="Q1400" s="664" t="s">
        <v>1858</v>
      </c>
      <c r="R1400" s="20"/>
      <c r="S1400" s="20"/>
      <c r="T1400" s="20"/>
      <c r="U1400" s="20"/>
      <c r="V1400" s="11"/>
      <c r="W1400" s="10"/>
      <c r="X1400" s="20"/>
      <c r="Y1400" s="20"/>
      <c r="Z1400" s="20"/>
      <c r="AA1400" s="21"/>
    </row>
    <row r="1401" spans="1:27" ht="16.5" customHeight="1" x14ac:dyDescent="0.2">
      <c r="A1401" s="290" t="s">
        <v>521</v>
      </c>
      <c r="B1401" s="54" t="s">
        <v>1861</v>
      </c>
      <c r="C1401" s="431"/>
      <c r="D1401" s="431"/>
      <c r="E1401" s="431"/>
      <c r="F1401" s="431"/>
      <c r="G1401" s="431"/>
      <c r="H1401" s="431"/>
      <c r="I1401" s="433"/>
      <c r="J1401" s="435">
        <f t="shared" si="155"/>
        <v>0</v>
      </c>
      <c r="K1401" s="435">
        <f t="shared" si="156"/>
        <v>0</v>
      </c>
      <c r="L1401" s="930"/>
      <c r="M1401" s="931"/>
      <c r="N1401" s="931"/>
      <c r="O1401" s="932"/>
      <c r="Q1401" s="664" t="s">
        <v>794</v>
      </c>
      <c r="R1401" s="20"/>
      <c r="S1401" s="20"/>
      <c r="T1401" s="20"/>
      <c r="U1401" s="20"/>
      <c r="V1401" s="20"/>
      <c r="W1401" s="20"/>
      <c r="X1401" s="10"/>
      <c r="Y1401" s="20"/>
      <c r="Z1401" s="20"/>
      <c r="AA1401" s="21"/>
    </row>
    <row r="1402" spans="1:27" ht="16.5" customHeight="1" x14ac:dyDescent="0.2">
      <c r="A1402" s="290" t="s">
        <v>521</v>
      </c>
      <c r="B1402" s="54" t="s">
        <v>1877</v>
      </c>
      <c r="C1402" s="431"/>
      <c r="D1402" s="431"/>
      <c r="E1402" s="431"/>
      <c r="F1402" s="431"/>
      <c r="G1402" s="431"/>
      <c r="H1402" s="431"/>
      <c r="I1402" s="433"/>
      <c r="J1402" s="435">
        <f t="shared" si="155"/>
        <v>0</v>
      </c>
      <c r="K1402" s="435">
        <f t="shared" si="156"/>
        <v>0</v>
      </c>
      <c r="L1402" s="930"/>
      <c r="M1402" s="931"/>
      <c r="N1402" s="931"/>
      <c r="O1402" s="932"/>
      <c r="Q1402" s="664" t="s">
        <v>544</v>
      </c>
      <c r="R1402" s="20"/>
      <c r="S1402" s="20"/>
      <c r="T1402" s="20"/>
      <c r="U1402" s="20"/>
      <c r="V1402" s="20"/>
      <c r="W1402" s="20"/>
      <c r="X1402" s="20"/>
      <c r="Y1402" s="10"/>
      <c r="Z1402" s="20"/>
      <c r="AA1402" s="21"/>
    </row>
    <row r="1403" spans="1:27" ht="16.5" customHeight="1" x14ac:dyDescent="0.2">
      <c r="A1403" s="290" t="s">
        <v>521</v>
      </c>
      <c r="B1403" s="54" t="s">
        <v>150</v>
      </c>
      <c r="C1403" s="431"/>
      <c r="D1403" s="431"/>
      <c r="E1403" s="431"/>
      <c r="F1403" s="431"/>
      <c r="G1403" s="431"/>
      <c r="H1403" s="431"/>
      <c r="I1403" s="433"/>
      <c r="J1403" s="435">
        <f t="shared" si="155"/>
        <v>0</v>
      </c>
      <c r="K1403" s="435">
        <f t="shared" si="156"/>
        <v>0</v>
      </c>
      <c r="L1403" s="930"/>
      <c r="M1403" s="931"/>
      <c r="N1403" s="931"/>
      <c r="O1403" s="932"/>
      <c r="Q1403" s="664" t="s">
        <v>143</v>
      </c>
      <c r="R1403" s="20"/>
      <c r="S1403" s="20"/>
      <c r="T1403" s="20"/>
      <c r="U1403" s="20"/>
      <c r="V1403" s="20"/>
      <c r="W1403" s="20"/>
      <c r="X1403" s="20"/>
      <c r="Y1403" s="20"/>
      <c r="Z1403" s="10"/>
      <c r="AA1403" s="21"/>
    </row>
    <row r="1404" spans="1:27" ht="16.5" customHeight="1" thickBot="1" x14ac:dyDescent="0.25">
      <c r="A1404" s="485" t="s">
        <v>521</v>
      </c>
      <c r="B1404" s="55" t="s">
        <v>262</v>
      </c>
      <c r="C1404" s="432"/>
      <c r="D1404" s="432"/>
      <c r="E1404" s="432"/>
      <c r="F1404" s="432"/>
      <c r="G1404" s="432"/>
      <c r="H1404" s="432"/>
      <c r="I1404" s="434"/>
      <c r="J1404" s="435">
        <f t="shared" si="155"/>
        <v>0</v>
      </c>
      <c r="K1404" s="435">
        <f t="shared" si="156"/>
        <v>0</v>
      </c>
      <c r="L1404" s="933"/>
      <c r="M1404" s="934"/>
      <c r="N1404" s="934"/>
      <c r="O1404" s="935"/>
      <c r="Q1404" s="665" t="s">
        <v>813</v>
      </c>
      <c r="R1404" s="23"/>
      <c r="S1404" s="23"/>
      <c r="T1404" s="23"/>
      <c r="U1404" s="23"/>
      <c r="V1404" s="23"/>
      <c r="W1404" s="23"/>
      <c r="X1404" s="23"/>
      <c r="Y1404" s="23"/>
      <c r="Z1404" s="14"/>
      <c r="AA1404" s="15"/>
    </row>
    <row r="1405" spans="1:27" ht="16.5" customHeight="1" x14ac:dyDescent="0.2">
      <c r="C1405" s="435">
        <v>0</v>
      </c>
      <c r="D1405" s="435">
        <v>0</v>
      </c>
      <c r="E1405" s="435">
        <v>0</v>
      </c>
      <c r="F1405" s="435">
        <v>0</v>
      </c>
      <c r="G1405" s="435">
        <v>0</v>
      </c>
      <c r="H1405" s="435">
        <v>0</v>
      </c>
      <c r="I1405" s="435">
        <v>0</v>
      </c>
      <c r="J1405" s="435">
        <f t="shared" si="155"/>
        <v>0</v>
      </c>
      <c r="K1405" s="435">
        <f t="shared" si="156"/>
        <v>0</v>
      </c>
    </row>
  </sheetData>
  <sortState ref="A1005:B1012">
    <sortCondition ref="B1005:B1012"/>
  </sortState>
  <mergeCells count="340">
    <mergeCell ref="A1377:F1377"/>
    <mergeCell ref="G1377:I1377"/>
    <mergeCell ref="L1379:O1390"/>
    <mergeCell ref="G1393:I1393"/>
    <mergeCell ref="A1393:F1393"/>
    <mergeCell ref="L1395:O1404"/>
    <mergeCell ref="L1332:O1350"/>
    <mergeCell ref="G1353:I1353"/>
    <mergeCell ref="G1365:I1365"/>
    <mergeCell ref="A1353:F1353"/>
    <mergeCell ref="A1365:F1365"/>
    <mergeCell ref="L1355:O1362"/>
    <mergeCell ref="L1367:O1374"/>
    <mergeCell ref="L1353:O1354"/>
    <mergeCell ref="L1365:O1366"/>
    <mergeCell ref="L1377:O1378"/>
    <mergeCell ref="L1393:O1394"/>
    <mergeCell ref="G1280:I1280"/>
    <mergeCell ref="A1280:F1280"/>
    <mergeCell ref="L1282:O1301"/>
    <mergeCell ref="L1280:O1281"/>
    <mergeCell ref="G1304:I1304"/>
    <mergeCell ref="A1304:F1304"/>
    <mergeCell ref="L1306:O1327"/>
    <mergeCell ref="L1304:O1305"/>
    <mergeCell ref="G1330:I1330"/>
    <mergeCell ref="A1330:F1330"/>
    <mergeCell ref="L1330:O1331"/>
    <mergeCell ref="C1241:I1242"/>
    <mergeCell ref="G1244:I1244"/>
    <mergeCell ref="A1244:F1244"/>
    <mergeCell ref="L1246:O1261"/>
    <mergeCell ref="L1244:O1245"/>
    <mergeCell ref="L1266:O1271"/>
    <mergeCell ref="L1272:O1277"/>
    <mergeCell ref="G1264:I1264"/>
    <mergeCell ref="A1264:F1264"/>
    <mergeCell ref="A1241:B1242"/>
    <mergeCell ref="L1264:O1265"/>
    <mergeCell ref="G1200:I1200"/>
    <mergeCell ref="A1200:F1200"/>
    <mergeCell ref="L1202:O1215"/>
    <mergeCell ref="L1188:O1189"/>
    <mergeCell ref="L1141:O1142"/>
    <mergeCell ref="G1218:I1218"/>
    <mergeCell ref="A1218:F1218"/>
    <mergeCell ref="G1232:I1232"/>
    <mergeCell ref="A1232:F1232"/>
    <mergeCell ref="L1220:O1229"/>
    <mergeCell ref="L1232:O1233"/>
    <mergeCell ref="G1161:I1161"/>
    <mergeCell ref="A1161:F1161"/>
    <mergeCell ref="G1176:I1176"/>
    <mergeCell ref="A1176:F1176"/>
    <mergeCell ref="L1163:O1173"/>
    <mergeCell ref="L1178:O1185"/>
    <mergeCell ref="L1190:O1197"/>
    <mergeCell ref="G1188:I1188"/>
    <mergeCell ref="A1188:F1188"/>
    <mergeCell ref="L1161:O1162"/>
    <mergeCell ref="G1098:I1098"/>
    <mergeCell ref="A1098:F1098"/>
    <mergeCell ref="L1100:O1114"/>
    <mergeCell ref="L1119:O1138"/>
    <mergeCell ref="G1117:I1117"/>
    <mergeCell ref="A1117:F1117"/>
    <mergeCell ref="L1117:O1118"/>
    <mergeCell ref="C1073:I1074"/>
    <mergeCell ref="L1143:O1158"/>
    <mergeCell ref="G1141:I1141"/>
    <mergeCell ref="A1141:F1141"/>
    <mergeCell ref="L1076:O1077"/>
    <mergeCell ref="L1098:O1099"/>
    <mergeCell ref="G1039:I1039"/>
    <mergeCell ref="A1039:F1039"/>
    <mergeCell ref="G1061:I1061"/>
    <mergeCell ref="A1061:F1061"/>
    <mergeCell ref="L1063:O1070"/>
    <mergeCell ref="L1078:O1095"/>
    <mergeCell ref="G1076:I1076"/>
    <mergeCell ref="A1076:F1076"/>
    <mergeCell ref="G980:I980"/>
    <mergeCell ref="A980:F980"/>
    <mergeCell ref="G1002:I1002"/>
    <mergeCell ref="A1002:F1002"/>
    <mergeCell ref="L1004:O1012"/>
    <mergeCell ref="G1015:I1015"/>
    <mergeCell ref="A1015:F1015"/>
    <mergeCell ref="L1017:O1024"/>
    <mergeCell ref="L1029:O1036"/>
    <mergeCell ref="G1027:I1027"/>
    <mergeCell ref="A1027:F1027"/>
    <mergeCell ref="L980:O981"/>
    <mergeCell ref="L1027:O1028"/>
    <mergeCell ref="A1073:B1074"/>
    <mergeCell ref="L1039:O1040"/>
    <mergeCell ref="L1061:O1062"/>
    <mergeCell ref="C912:I913"/>
    <mergeCell ref="L917:O927"/>
    <mergeCell ref="G915:I915"/>
    <mergeCell ref="A915:F915"/>
    <mergeCell ref="L928:O933"/>
    <mergeCell ref="L938:O953"/>
    <mergeCell ref="G936:I936"/>
    <mergeCell ref="A936:F936"/>
    <mergeCell ref="G956:I956"/>
    <mergeCell ref="A956:F956"/>
    <mergeCell ref="L956:O957"/>
    <mergeCell ref="A912:B913"/>
    <mergeCell ref="L915:O916"/>
    <mergeCell ref="L936:O937"/>
    <mergeCell ref="G663:I663"/>
    <mergeCell ref="A663:F663"/>
    <mergeCell ref="L665:O676"/>
    <mergeCell ref="L555:O566"/>
    <mergeCell ref="L567:O570"/>
    <mergeCell ref="G573:I573"/>
    <mergeCell ref="A573:F573"/>
    <mergeCell ref="L575:O582"/>
    <mergeCell ref="L583:O593"/>
    <mergeCell ref="G596:I596"/>
    <mergeCell ref="A596:F596"/>
    <mergeCell ref="L598:O617"/>
    <mergeCell ref="G620:I620"/>
    <mergeCell ref="A620:F620"/>
    <mergeCell ref="L573:O574"/>
    <mergeCell ref="L620:O621"/>
    <mergeCell ref="L663:O664"/>
    <mergeCell ref="G374:I374"/>
    <mergeCell ref="G538:I538"/>
    <mergeCell ref="A538:F538"/>
    <mergeCell ref="C550:I551"/>
    <mergeCell ref="L459:O474"/>
    <mergeCell ref="G457:I457"/>
    <mergeCell ref="A457:F457"/>
    <mergeCell ref="G477:I477"/>
    <mergeCell ref="A477:F477"/>
    <mergeCell ref="L479:O498"/>
    <mergeCell ref="G501:I501"/>
    <mergeCell ref="A501:F501"/>
    <mergeCell ref="L503:O524"/>
    <mergeCell ref="A527:F527"/>
    <mergeCell ref="G527:I527"/>
    <mergeCell ref="L529:O535"/>
    <mergeCell ref="L527:O528"/>
    <mergeCell ref="L540:O547"/>
    <mergeCell ref="A388:B389"/>
    <mergeCell ref="A550:B551"/>
    <mergeCell ref="L457:O458"/>
    <mergeCell ref="L435:O436"/>
    <mergeCell ref="L210:O226"/>
    <mergeCell ref="L208:O209"/>
    <mergeCell ref="G232:I232"/>
    <mergeCell ref="A232:F232"/>
    <mergeCell ref="L234:O249"/>
    <mergeCell ref="L232:O233"/>
    <mergeCell ref="L198:O205"/>
    <mergeCell ref="A229:B230"/>
    <mergeCell ref="L254:O265"/>
    <mergeCell ref="L252:O253"/>
    <mergeCell ref="C229:I230"/>
    <mergeCell ref="L820:O821"/>
    <mergeCell ref="L822:O839"/>
    <mergeCell ref="G820:I820"/>
    <mergeCell ref="G842:I842"/>
    <mergeCell ref="A842:F842"/>
    <mergeCell ref="L842:O843"/>
    <mergeCell ref="C388:I389"/>
    <mergeCell ref="G391:I391"/>
    <mergeCell ref="A391:F391"/>
    <mergeCell ref="L391:O392"/>
    <mergeCell ref="L622:O631"/>
    <mergeCell ref="L632:O638"/>
    <mergeCell ref="L681:O698"/>
    <mergeCell ref="L703:O716"/>
    <mergeCell ref="L596:O597"/>
    <mergeCell ref="L641:O642"/>
    <mergeCell ref="L643:O660"/>
    <mergeCell ref="L477:O478"/>
    <mergeCell ref="L501:O502"/>
    <mergeCell ref="L538:O539"/>
    <mergeCell ref="L553:O554"/>
    <mergeCell ref="L437:O454"/>
    <mergeCell ref="G641:I641"/>
    <mergeCell ref="A641:F641"/>
    <mergeCell ref="L270:O285"/>
    <mergeCell ref="L268:O269"/>
    <mergeCell ref="A288:F288"/>
    <mergeCell ref="G288:I288"/>
    <mergeCell ref="L290:O297"/>
    <mergeCell ref="L288:O289"/>
    <mergeCell ref="G252:I252"/>
    <mergeCell ref="A252:F252"/>
    <mergeCell ref="A91:F91"/>
    <mergeCell ref="G107:I107"/>
    <mergeCell ref="A107:F107"/>
    <mergeCell ref="G185:I185"/>
    <mergeCell ref="G196:I196"/>
    <mergeCell ref="A196:F196"/>
    <mergeCell ref="A185:F185"/>
    <mergeCell ref="L91:O92"/>
    <mergeCell ref="L93:O104"/>
    <mergeCell ref="G91:I91"/>
    <mergeCell ref="L107:O108"/>
    <mergeCell ref="L109:O124"/>
    <mergeCell ref="G127:I127"/>
    <mergeCell ref="G147:I147"/>
    <mergeCell ref="A127:F127"/>
    <mergeCell ref="A147:F147"/>
    <mergeCell ref="L6:O20"/>
    <mergeCell ref="L4:O5"/>
    <mergeCell ref="I16:I17"/>
    <mergeCell ref="L23:O24"/>
    <mergeCell ref="L25:O40"/>
    <mergeCell ref="G23:I23"/>
    <mergeCell ref="A23:F23"/>
    <mergeCell ref="G43:I43"/>
    <mergeCell ref="A43:F43"/>
    <mergeCell ref="L43:O44"/>
    <mergeCell ref="L45:O52"/>
    <mergeCell ref="L55:O56"/>
    <mergeCell ref="G55:I55"/>
    <mergeCell ref="A55:F55"/>
    <mergeCell ref="G73:I73"/>
    <mergeCell ref="A73:F73"/>
    <mergeCell ref="C70:I71"/>
    <mergeCell ref="G208:I208"/>
    <mergeCell ref="A208:F208"/>
    <mergeCell ref="L73:O74"/>
    <mergeCell ref="L75:O88"/>
    <mergeCell ref="L57:O67"/>
    <mergeCell ref="L127:O128"/>
    <mergeCell ref="L147:O148"/>
    <mergeCell ref="L129:O144"/>
    <mergeCell ref="L160:O164"/>
    <mergeCell ref="L149:O159"/>
    <mergeCell ref="L169:O182"/>
    <mergeCell ref="A167:F167"/>
    <mergeCell ref="G167:I167"/>
    <mergeCell ref="L167:O168"/>
    <mergeCell ref="L187:O193"/>
    <mergeCell ref="L185:O186"/>
    <mergeCell ref="L196:O197"/>
    <mergeCell ref="A1:B2"/>
    <mergeCell ref="A70:B71"/>
    <mergeCell ref="G413:I413"/>
    <mergeCell ref="A413:F413"/>
    <mergeCell ref="G435:I435"/>
    <mergeCell ref="A435:F435"/>
    <mergeCell ref="G553:I553"/>
    <mergeCell ref="A553:F553"/>
    <mergeCell ref="A374:F374"/>
    <mergeCell ref="G300:I300"/>
    <mergeCell ref="A300:F300"/>
    <mergeCell ref="G317:I317"/>
    <mergeCell ref="A317:F317"/>
    <mergeCell ref="G334:I334"/>
    <mergeCell ref="A334:F334"/>
    <mergeCell ref="G344:I344"/>
    <mergeCell ref="A344:F344"/>
    <mergeCell ref="G354:I354"/>
    <mergeCell ref="A354:F354"/>
    <mergeCell ref="C1:I2"/>
    <mergeCell ref="G4:I4"/>
    <mergeCell ref="A4:F4"/>
    <mergeCell ref="G268:I268"/>
    <mergeCell ref="A268:F268"/>
    <mergeCell ref="L300:O301"/>
    <mergeCell ref="L317:O318"/>
    <mergeCell ref="L344:O345"/>
    <mergeCell ref="L354:O355"/>
    <mergeCell ref="L374:O375"/>
    <mergeCell ref="L356:O371"/>
    <mergeCell ref="L393:O410"/>
    <mergeCell ref="L415:O422"/>
    <mergeCell ref="L423:O432"/>
    <mergeCell ref="L376:O385"/>
    <mergeCell ref="L334:O335"/>
    <mergeCell ref="L302:O314"/>
    <mergeCell ref="L319:O331"/>
    <mergeCell ref="L336:O341"/>
    <mergeCell ref="L346:O351"/>
    <mergeCell ref="L413:O414"/>
    <mergeCell ref="L1002:O1003"/>
    <mergeCell ref="L1015:O1016"/>
    <mergeCell ref="L958:O977"/>
    <mergeCell ref="L982:O999"/>
    <mergeCell ref="L1041:O1058"/>
    <mergeCell ref="L882:O899"/>
    <mergeCell ref="L1234:O1238"/>
    <mergeCell ref="L1176:O1177"/>
    <mergeCell ref="L1200:O1201"/>
    <mergeCell ref="L1218:O1219"/>
    <mergeCell ref="L904:O909"/>
    <mergeCell ref="G679:I679"/>
    <mergeCell ref="A679:F679"/>
    <mergeCell ref="G701:I701"/>
    <mergeCell ref="G719:I719"/>
    <mergeCell ref="A701:F701"/>
    <mergeCell ref="A719:F719"/>
    <mergeCell ref="L721:O735"/>
    <mergeCell ref="G738:I738"/>
    <mergeCell ref="A738:F738"/>
    <mergeCell ref="L679:O680"/>
    <mergeCell ref="L701:O702"/>
    <mergeCell ref="L740:O746"/>
    <mergeCell ref="L738:O739"/>
    <mergeCell ref="L719:O720"/>
    <mergeCell ref="C749:I750"/>
    <mergeCell ref="L754:O763"/>
    <mergeCell ref="L764:O770"/>
    <mergeCell ref="G752:I752"/>
    <mergeCell ref="A752:F752"/>
    <mergeCell ref="G796:I796"/>
    <mergeCell ref="A796:F796"/>
    <mergeCell ref="A749:B750"/>
    <mergeCell ref="L798:O817"/>
    <mergeCell ref="L775:O784"/>
    <mergeCell ref="L785:O793"/>
    <mergeCell ref="G773:I773"/>
    <mergeCell ref="A773:F773"/>
    <mergeCell ref="L796:O797"/>
    <mergeCell ref="L752:O753"/>
    <mergeCell ref="L773:O774"/>
    <mergeCell ref="G902:I902"/>
    <mergeCell ref="A902:F902"/>
    <mergeCell ref="G856:I856"/>
    <mergeCell ref="A856:F856"/>
    <mergeCell ref="L858:O865"/>
    <mergeCell ref="G868:I868"/>
    <mergeCell ref="A868:F868"/>
    <mergeCell ref="G880:I880"/>
    <mergeCell ref="A880:F880"/>
    <mergeCell ref="L870:O877"/>
    <mergeCell ref="L868:O869"/>
    <mergeCell ref="L856:O857"/>
    <mergeCell ref="L880:O881"/>
    <mergeCell ref="L902:O903"/>
    <mergeCell ref="A820:F820"/>
    <mergeCell ref="L844:O853"/>
  </mergeCells>
  <phoneticPr fontId="0" type="noConversion"/>
  <pageMargins left="0.75" right="0.75" top="1" bottom="1" header="0.5" footer="0.5"/>
  <pageSetup paperSize="9"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BH1220"/>
  <sheetViews>
    <sheetView topLeftCell="A46" workbookViewId="0">
      <selection activeCell="L60" sqref="L60:O79"/>
    </sheetView>
  </sheetViews>
  <sheetFormatPr defaultColWidth="6.7109375" defaultRowHeight="15" customHeight="1" x14ac:dyDescent="0.2"/>
  <cols>
    <col min="1" max="1" width="6.7109375" style="435"/>
    <col min="2" max="2" width="25.85546875" style="84" customWidth="1"/>
    <col min="3" max="11" width="6.7109375" style="435"/>
    <col min="12" max="15" width="6.7109375" style="156"/>
    <col min="16" max="42" width="6.7109375" style="5"/>
    <col min="43" max="16384" width="6.7109375" style="1"/>
  </cols>
  <sheetData>
    <row r="1" spans="1:29" ht="15" customHeight="1" x14ac:dyDescent="0.2">
      <c r="A1" s="1131" t="s">
        <v>491</v>
      </c>
      <c r="B1" s="1132"/>
      <c r="C1" s="1020" t="s">
        <v>295</v>
      </c>
      <c r="D1" s="1021"/>
      <c r="E1" s="1021"/>
      <c r="F1" s="1021"/>
      <c r="G1" s="1021"/>
      <c r="H1" s="1021"/>
      <c r="I1" s="1022"/>
    </row>
    <row r="2" spans="1:29" ht="15" customHeight="1" thickBot="1" x14ac:dyDescent="0.25">
      <c r="A2" s="1133"/>
      <c r="B2" s="1134"/>
      <c r="C2" s="1023"/>
      <c r="D2" s="1024"/>
      <c r="E2" s="1024"/>
      <c r="F2" s="1024"/>
      <c r="G2" s="1024"/>
      <c r="H2" s="1024"/>
      <c r="I2" s="1025"/>
    </row>
    <row r="3" spans="1:29" ht="15" customHeight="1" thickBot="1" x14ac:dyDescent="0.25"/>
    <row r="4" spans="1:29" ht="15" customHeight="1" thickBot="1" x14ac:dyDescent="0.25">
      <c r="A4" s="1043" t="s">
        <v>198</v>
      </c>
      <c r="B4" s="1044"/>
      <c r="C4" s="1044"/>
      <c r="D4" s="1044"/>
      <c r="E4" s="1044"/>
      <c r="F4" s="1045"/>
      <c r="G4" s="1040" t="s">
        <v>295</v>
      </c>
      <c r="H4" s="1041"/>
      <c r="I4" s="1042"/>
      <c r="L4" s="945" t="s">
        <v>495</v>
      </c>
      <c r="M4" s="946"/>
      <c r="N4" s="946"/>
      <c r="O4" s="947"/>
    </row>
    <row r="5" spans="1:29" ht="15" customHeight="1" thickBot="1" x14ac:dyDescent="0.25">
      <c r="A5" s="373" t="s">
        <v>496</v>
      </c>
      <c r="B5" s="227" t="s">
        <v>497</v>
      </c>
      <c r="C5" s="374" t="s">
        <v>498</v>
      </c>
      <c r="D5" s="374" t="s">
        <v>499</v>
      </c>
      <c r="E5" s="374" t="s">
        <v>500</v>
      </c>
      <c r="F5" s="374" t="s">
        <v>501</v>
      </c>
      <c r="G5" s="375" t="s">
        <v>502</v>
      </c>
      <c r="H5" s="375" t="s">
        <v>503</v>
      </c>
      <c r="I5" s="376" t="s">
        <v>504</v>
      </c>
      <c r="L5" s="948"/>
      <c r="M5" s="949"/>
      <c r="N5" s="949"/>
      <c r="O5" s="950"/>
      <c r="Q5" s="24" t="s">
        <v>296</v>
      </c>
      <c r="R5" s="379" t="s">
        <v>1502</v>
      </c>
      <c r="S5" s="379" t="s">
        <v>902</v>
      </c>
      <c r="T5" s="379" t="s">
        <v>861</v>
      </c>
      <c r="U5" s="379" t="s">
        <v>500</v>
      </c>
      <c r="V5" s="379" t="s">
        <v>1028</v>
      </c>
      <c r="W5" s="379" t="s">
        <v>990</v>
      </c>
      <c r="X5" s="379" t="s">
        <v>756</v>
      </c>
      <c r="Y5" s="379" t="s">
        <v>610</v>
      </c>
      <c r="Z5" s="379" t="s">
        <v>1872</v>
      </c>
      <c r="AA5" s="379" t="s">
        <v>514</v>
      </c>
      <c r="AB5" s="379" t="s">
        <v>653</v>
      </c>
      <c r="AC5" s="380" t="s">
        <v>153</v>
      </c>
    </row>
    <row r="6" spans="1:29" ht="15" customHeight="1" x14ac:dyDescent="0.2">
      <c r="A6" s="441">
        <v>1</v>
      </c>
      <c r="B6" s="53" t="s">
        <v>737</v>
      </c>
      <c r="C6" s="46"/>
      <c r="D6" s="46"/>
      <c r="E6" s="46"/>
      <c r="F6" s="46"/>
      <c r="G6" s="46"/>
      <c r="H6" s="46"/>
      <c r="I6" s="436"/>
      <c r="J6" s="435">
        <f>D6+E6+F6</f>
        <v>0</v>
      </c>
      <c r="K6" s="435">
        <f>D6*2+E6</f>
        <v>0</v>
      </c>
      <c r="L6" s="1135" t="s">
        <v>528</v>
      </c>
      <c r="M6" s="1136"/>
      <c r="N6" s="1136"/>
      <c r="O6" s="1137"/>
      <c r="Q6" s="377" t="s">
        <v>1502</v>
      </c>
      <c r="R6" s="10"/>
      <c r="S6" s="20" t="s">
        <v>532</v>
      </c>
      <c r="T6" s="20"/>
      <c r="U6" s="20"/>
      <c r="V6" s="20"/>
      <c r="W6" s="20"/>
      <c r="X6" s="20"/>
      <c r="Y6" s="20"/>
      <c r="Z6" s="20"/>
      <c r="AA6" s="20"/>
      <c r="AB6" s="20"/>
      <c r="AC6" s="21"/>
    </row>
    <row r="7" spans="1:29" ht="15" customHeight="1" x14ac:dyDescent="0.2">
      <c r="A7" s="370">
        <v>2</v>
      </c>
      <c r="B7" s="54" t="s">
        <v>297</v>
      </c>
      <c r="C7" s="431"/>
      <c r="D7" s="431"/>
      <c r="E7" s="431"/>
      <c r="F7" s="431"/>
      <c r="G7" s="431"/>
      <c r="H7" s="431"/>
      <c r="I7" s="433"/>
      <c r="J7" s="435">
        <f t="shared" ref="J7:J69" si="0">D7+E7+F7</f>
        <v>0</v>
      </c>
      <c r="K7" s="435">
        <f t="shared" ref="K7:K69" si="1">D7*2+E7</f>
        <v>0</v>
      </c>
      <c r="L7" s="1138"/>
      <c r="M7" s="1139"/>
      <c r="N7" s="1139"/>
      <c r="O7" s="1140"/>
      <c r="Q7" s="377" t="s">
        <v>902</v>
      </c>
      <c r="R7" s="20" t="s">
        <v>532</v>
      </c>
      <c r="S7" s="10"/>
      <c r="T7" s="20"/>
      <c r="U7" s="20"/>
      <c r="V7" s="20"/>
      <c r="W7" s="20"/>
      <c r="X7" s="20"/>
      <c r="Y7" s="20"/>
      <c r="Z7" s="20"/>
      <c r="AA7" s="20"/>
      <c r="AB7" s="20"/>
      <c r="AC7" s="21"/>
    </row>
    <row r="8" spans="1:29" ht="15" customHeight="1" x14ac:dyDescent="0.2">
      <c r="A8" s="370" t="s">
        <v>521</v>
      </c>
      <c r="B8" s="54" t="s">
        <v>1395</v>
      </c>
      <c r="C8" s="431"/>
      <c r="D8" s="431"/>
      <c r="E8" s="431"/>
      <c r="F8" s="431"/>
      <c r="G8" s="431"/>
      <c r="H8" s="431"/>
      <c r="I8" s="433"/>
      <c r="J8" s="435">
        <f t="shared" si="0"/>
        <v>0</v>
      </c>
      <c r="K8" s="435">
        <f t="shared" si="1"/>
        <v>0</v>
      </c>
      <c r="L8" s="1138"/>
      <c r="M8" s="1139"/>
      <c r="N8" s="1139"/>
      <c r="O8" s="1140"/>
      <c r="Q8" s="377" t="s">
        <v>861</v>
      </c>
      <c r="R8" s="20"/>
      <c r="S8" s="20"/>
      <c r="T8" s="10"/>
      <c r="U8" s="20"/>
      <c r="V8" s="20" t="s">
        <v>532</v>
      </c>
      <c r="W8" s="20" t="s">
        <v>532</v>
      </c>
      <c r="X8" s="20"/>
      <c r="Y8" s="20"/>
      <c r="Z8" s="20"/>
      <c r="AA8" s="20"/>
      <c r="AB8" s="20"/>
      <c r="AC8" s="21"/>
    </row>
    <row r="9" spans="1:29" ht="15" customHeight="1" x14ac:dyDescent="0.2">
      <c r="A9" s="370" t="s">
        <v>521</v>
      </c>
      <c r="B9" s="54" t="s">
        <v>1555</v>
      </c>
      <c r="C9" s="431" t="s">
        <v>532</v>
      </c>
      <c r="D9" s="431"/>
      <c r="E9" s="431"/>
      <c r="F9" s="431"/>
      <c r="G9" s="431"/>
      <c r="H9" s="431"/>
      <c r="I9" s="433"/>
      <c r="J9" s="435">
        <f t="shared" si="0"/>
        <v>0</v>
      </c>
      <c r="K9" s="435">
        <f t="shared" si="1"/>
        <v>0</v>
      </c>
      <c r="L9" s="1138"/>
      <c r="M9" s="1139"/>
      <c r="N9" s="1139"/>
      <c r="O9" s="1140"/>
      <c r="Q9" s="377" t="s">
        <v>500</v>
      </c>
      <c r="R9" s="20"/>
      <c r="S9" s="20"/>
      <c r="T9" s="20" t="s">
        <v>532</v>
      </c>
      <c r="U9" s="10"/>
      <c r="V9" s="20"/>
      <c r="W9" s="20"/>
      <c r="X9" s="20"/>
      <c r="Y9" s="20"/>
      <c r="Z9" s="20"/>
      <c r="AA9" s="20" t="s">
        <v>532</v>
      </c>
      <c r="AB9" s="20"/>
      <c r="AC9" s="21"/>
    </row>
    <row r="10" spans="1:29" ht="15" customHeight="1" x14ac:dyDescent="0.2">
      <c r="A10" s="370" t="s">
        <v>521</v>
      </c>
      <c r="B10" s="54" t="s">
        <v>1036</v>
      </c>
      <c r="C10" s="431"/>
      <c r="D10" s="431"/>
      <c r="E10" s="431"/>
      <c r="F10" s="431"/>
      <c r="G10" s="431"/>
      <c r="H10" s="431"/>
      <c r="I10" s="433"/>
      <c r="J10" s="435">
        <f t="shared" si="0"/>
        <v>0</v>
      </c>
      <c r="K10" s="435">
        <f t="shared" si="1"/>
        <v>0</v>
      </c>
      <c r="L10" s="1138"/>
      <c r="M10" s="1139"/>
      <c r="N10" s="1139"/>
      <c r="O10" s="1140"/>
      <c r="Q10" s="377" t="s">
        <v>1028</v>
      </c>
      <c r="R10" s="20"/>
      <c r="S10" s="20"/>
      <c r="T10" s="20"/>
      <c r="U10" s="20"/>
      <c r="V10" s="10"/>
      <c r="W10" s="20"/>
      <c r="X10" s="20"/>
      <c r="Y10" s="20"/>
      <c r="Z10" s="20"/>
      <c r="AA10" s="20"/>
      <c r="AB10" s="20"/>
      <c r="AC10" s="21"/>
    </row>
    <row r="11" spans="1:29" ht="15" customHeight="1" x14ac:dyDescent="0.2">
      <c r="A11" s="370" t="s">
        <v>521</v>
      </c>
      <c r="B11" s="54" t="s">
        <v>70</v>
      </c>
      <c r="C11" s="431"/>
      <c r="D11" s="431"/>
      <c r="E11" s="431"/>
      <c r="F11" s="431"/>
      <c r="G11" s="431"/>
      <c r="H11" s="431"/>
      <c r="I11" s="433"/>
      <c r="J11" s="435">
        <f t="shared" si="0"/>
        <v>0</v>
      </c>
      <c r="K11" s="435">
        <f t="shared" si="1"/>
        <v>0</v>
      </c>
      <c r="L11" s="1138"/>
      <c r="M11" s="1139"/>
      <c r="N11" s="1139"/>
      <c r="O11" s="1140"/>
      <c r="Q11" s="377" t="s">
        <v>990</v>
      </c>
      <c r="R11" s="20"/>
      <c r="S11" s="20"/>
      <c r="T11" s="20" t="s">
        <v>532</v>
      </c>
      <c r="U11" s="20"/>
      <c r="V11" s="20"/>
      <c r="W11" s="10"/>
      <c r="X11" s="20"/>
      <c r="Y11" s="20" t="s">
        <v>532</v>
      </c>
      <c r="Z11" s="20"/>
      <c r="AA11" s="20"/>
      <c r="AB11" s="20" t="s">
        <v>532</v>
      </c>
      <c r="AC11" s="21"/>
    </row>
    <row r="12" spans="1:29" ht="15" customHeight="1" x14ac:dyDescent="0.2">
      <c r="A12" s="370" t="s">
        <v>521</v>
      </c>
      <c r="B12" s="54" t="s">
        <v>760</v>
      </c>
      <c r="C12" s="431"/>
      <c r="D12" s="431"/>
      <c r="E12" s="431"/>
      <c r="F12" s="431"/>
      <c r="G12" s="431"/>
      <c r="H12" s="431"/>
      <c r="I12" s="433"/>
      <c r="J12" s="435">
        <f t="shared" si="0"/>
        <v>0</v>
      </c>
      <c r="K12" s="435">
        <f t="shared" si="1"/>
        <v>0</v>
      </c>
      <c r="L12" s="1138"/>
      <c r="M12" s="1139"/>
      <c r="N12" s="1139"/>
      <c r="O12" s="1140"/>
      <c r="Q12" s="377" t="s">
        <v>756</v>
      </c>
      <c r="R12" s="20"/>
      <c r="S12" s="20"/>
      <c r="T12" s="20"/>
      <c r="U12" s="20"/>
      <c r="V12" s="20"/>
      <c r="W12" s="20"/>
      <c r="X12" s="10"/>
      <c r="Y12" s="20" t="s">
        <v>532</v>
      </c>
      <c r="Z12" s="20"/>
      <c r="AA12" s="20"/>
      <c r="AB12" s="20"/>
      <c r="AC12" s="21"/>
    </row>
    <row r="13" spans="1:29" ht="15" customHeight="1" x14ac:dyDescent="0.2">
      <c r="A13" s="370" t="s">
        <v>521</v>
      </c>
      <c r="B13" s="54" t="s">
        <v>761</v>
      </c>
      <c r="C13" s="431"/>
      <c r="D13" s="431"/>
      <c r="E13" s="431"/>
      <c r="F13" s="431"/>
      <c r="G13" s="431"/>
      <c r="H13" s="431"/>
      <c r="I13" s="433"/>
      <c r="J13" s="435">
        <f t="shared" si="0"/>
        <v>0</v>
      </c>
      <c r="K13" s="435">
        <f t="shared" si="1"/>
        <v>0</v>
      </c>
      <c r="L13" s="1138"/>
      <c r="M13" s="1139"/>
      <c r="N13" s="1139"/>
      <c r="O13" s="1140"/>
      <c r="Q13" s="377" t="s">
        <v>610</v>
      </c>
      <c r="R13" s="20"/>
      <c r="S13" s="20"/>
      <c r="T13" s="20"/>
      <c r="U13" s="20"/>
      <c r="V13" s="20"/>
      <c r="W13" s="20"/>
      <c r="X13" s="20" t="s">
        <v>532</v>
      </c>
      <c r="Y13" s="10"/>
      <c r="Z13" s="20"/>
      <c r="AA13" s="20"/>
      <c r="AB13" s="20"/>
      <c r="AC13" s="21"/>
    </row>
    <row r="14" spans="1:29" ht="15" customHeight="1" x14ac:dyDescent="0.2">
      <c r="A14" s="370" t="s">
        <v>521</v>
      </c>
      <c r="B14" s="54" t="s">
        <v>740</v>
      </c>
      <c r="C14" s="431"/>
      <c r="D14" s="431"/>
      <c r="E14" s="431"/>
      <c r="F14" s="431"/>
      <c r="G14" s="431"/>
      <c r="H14" s="431"/>
      <c r="I14" s="433"/>
      <c r="J14" s="435">
        <f t="shared" si="0"/>
        <v>0</v>
      </c>
      <c r="K14" s="435">
        <f t="shared" si="1"/>
        <v>0</v>
      </c>
      <c r="L14" s="1138"/>
      <c r="M14" s="1139"/>
      <c r="N14" s="1139"/>
      <c r="O14" s="1140"/>
      <c r="Q14" s="377" t="s">
        <v>1872</v>
      </c>
      <c r="R14" s="20"/>
      <c r="S14" s="20"/>
      <c r="T14" s="20"/>
      <c r="U14" s="20"/>
      <c r="V14" s="20"/>
      <c r="W14" s="20"/>
      <c r="X14" s="20"/>
      <c r="Y14" s="20"/>
      <c r="Z14" s="10"/>
      <c r="AA14" s="20"/>
      <c r="AB14" s="20" t="s">
        <v>532</v>
      </c>
      <c r="AC14" s="21" t="s">
        <v>532</v>
      </c>
    </row>
    <row r="15" spans="1:29" ht="15" customHeight="1" x14ac:dyDescent="0.2">
      <c r="A15" s="370" t="s">
        <v>521</v>
      </c>
      <c r="B15" s="54" t="s">
        <v>298</v>
      </c>
      <c r="C15" s="431"/>
      <c r="D15" s="431"/>
      <c r="E15" s="431"/>
      <c r="F15" s="431"/>
      <c r="G15" s="431"/>
      <c r="H15" s="431"/>
      <c r="I15" s="433"/>
      <c r="J15" s="435">
        <f t="shared" si="0"/>
        <v>0</v>
      </c>
      <c r="K15" s="435">
        <f t="shared" si="1"/>
        <v>0</v>
      </c>
      <c r="L15" s="1138"/>
      <c r="M15" s="1139"/>
      <c r="N15" s="1139"/>
      <c r="O15" s="1140"/>
      <c r="Q15" s="377" t="s">
        <v>514</v>
      </c>
      <c r="R15" s="20"/>
      <c r="S15" s="20"/>
      <c r="T15" s="20"/>
      <c r="U15" s="20"/>
      <c r="V15" s="20"/>
      <c r="W15" s="20"/>
      <c r="X15" s="20"/>
      <c r="Y15" s="20"/>
      <c r="Z15" s="20" t="s">
        <v>532</v>
      </c>
      <c r="AA15" s="10"/>
      <c r="AB15" s="20"/>
      <c r="AC15" s="21"/>
    </row>
    <row r="16" spans="1:29" ht="15" customHeight="1" x14ac:dyDescent="0.2">
      <c r="A16" s="370" t="s">
        <v>521</v>
      </c>
      <c r="B16" s="54" t="s">
        <v>1099</v>
      </c>
      <c r="C16" s="431"/>
      <c r="D16" s="431"/>
      <c r="E16" s="431"/>
      <c r="F16" s="431"/>
      <c r="G16" s="431"/>
      <c r="H16" s="431"/>
      <c r="I16" s="433"/>
      <c r="J16" s="435">
        <f t="shared" si="0"/>
        <v>0</v>
      </c>
      <c r="K16" s="435">
        <f t="shared" si="1"/>
        <v>0</v>
      </c>
      <c r="L16" s="1138"/>
      <c r="M16" s="1139"/>
      <c r="N16" s="1139"/>
      <c r="O16" s="1140"/>
      <c r="Q16" s="377" t="s">
        <v>653</v>
      </c>
      <c r="R16" s="20"/>
      <c r="S16" s="20"/>
      <c r="T16" s="20"/>
      <c r="U16" s="20"/>
      <c r="V16" s="20"/>
      <c r="W16" s="20"/>
      <c r="X16" s="20"/>
      <c r="Y16" s="20"/>
      <c r="Z16" s="20"/>
      <c r="AA16" s="20"/>
      <c r="AB16" s="10"/>
      <c r="AC16" s="21"/>
    </row>
    <row r="17" spans="1:29" ht="15" customHeight="1" thickBot="1" x14ac:dyDescent="0.25">
      <c r="A17" s="372" t="s">
        <v>521</v>
      </c>
      <c r="B17" s="55" t="s">
        <v>1809</v>
      </c>
      <c r="C17" s="432"/>
      <c r="D17" s="432"/>
      <c r="E17" s="432"/>
      <c r="F17" s="432"/>
      <c r="G17" s="432"/>
      <c r="H17" s="432"/>
      <c r="I17" s="434"/>
      <c r="J17" s="435">
        <f t="shared" si="0"/>
        <v>0</v>
      </c>
      <c r="K17" s="435">
        <f t="shared" si="1"/>
        <v>0</v>
      </c>
      <c r="L17" s="1141"/>
      <c r="M17" s="1142"/>
      <c r="N17" s="1142"/>
      <c r="O17" s="1143"/>
      <c r="Q17" s="378" t="s">
        <v>153</v>
      </c>
      <c r="R17" s="23"/>
      <c r="S17" s="23"/>
      <c r="T17" s="23"/>
      <c r="U17" s="23"/>
      <c r="V17" s="23"/>
      <c r="W17" s="23"/>
      <c r="X17" s="23"/>
      <c r="Y17" s="23"/>
      <c r="Z17" s="23" t="s">
        <v>532</v>
      </c>
      <c r="AA17" s="23"/>
      <c r="AB17" s="23"/>
      <c r="AC17" s="15"/>
    </row>
    <row r="18" spans="1:29" ht="15" customHeight="1" x14ac:dyDescent="0.2">
      <c r="C18" s="435">
        <f t="shared" ref="C18:I18" si="2">SUM(C4:C17)</f>
        <v>0</v>
      </c>
      <c r="D18" s="435">
        <f t="shared" si="2"/>
        <v>0</v>
      </c>
      <c r="E18" s="435">
        <f t="shared" si="2"/>
        <v>0</v>
      </c>
      <c r="F18" s="435">
        <f t="shared" si="2"/>
        <v>0</v>
      </c>
      <c r="G18" s="435">
        <f t="shared" si="2"/>
        <v>0</v>
      </c>
      <c r="H18" s="435">
        <f t="shared" si="2"/>
        <v>0</v>
      </c>
      <c r="I18" s="435">
        <f t="shared" si="2"/>
        <v>0</v>
      </c>
      <c r="J18" s="435">
        <f t="shared" si="0"/>
        <v>0</v>
      </c>
      <c r="K18" s="435">
        <f t="shared" si="1"/>
        <v>0</v>
      </c>
    </row>
    <row r="19" spans="1:29" ht="15" customHeight="1" thickBot="1" x14ac:dyDescent="0.25"/>
    <row r="20" spans="1:29" ht="15" customHeight="1" thickBot="1" x14ac:dyDescent="0.25">
      <c r="A20" s="1043" t="s">
        <v>207</v>
      </c>
      <c r="B20" s="1044"/>
      <c r="C20" s="1044"/>
      <c r="D20" s="1044"/>
      <c r="E20" s="1044"/>
      <c r="F20" s="1045"/>
      <c r="G20" s="1040" t="s">
        <v>295</v>
      </c>
      <c r="H20" s="1041"/>
      <c r="I20" s="1042"/>
      <c r="L20" s="945" t="s">
        <v>495</v>
      </c>
      <c r="M20" s="946"/>
      <c r="N20" s="946"/>
      <c r="O20" s="947"/>
    </row>
    <row r="21" spans="1:29" ht="15" customHeight="1" thickBot="1" x14ac:dyDescent="0.25">
      <c r="A21" s="373" t="s">
        <v>496</v>
      </c>
      <c r="B21" s="227" t="s">
        <v>497</v>
      </c>
      <c r="C21" s="374" t="s">
        <v>498</v>
      </c>
      <c r="D21" s="374" t="s">
        <v>499</v>
      </c>
      <c r="E21" s="374" t="s">
        <v>500</v>
      </c>
      <c r="F21" s="374" t="s">
        <v>501</v>
      </c>
      <c r="G21" s="375" t="s">
        <v>502</v>
      </c>
      <c r="H21" s="375" t="s">
        <v>503</v>
      </c>
      <c r="I21" s="376" t="s">
        <v>504</v>
      </c>
      <c r="L21" s="948"/>
      <c r="M21" s="949"/>
      <c r="N21" s="949"/>
      <c r="O21" s="950"/>
      <c r="Q21" s="24" t="s">
        <v>296</v>
      </c>
      <c r="R21" s="379" t="s">
        <v>541</v>
      </c>
      <c r="S21" s="379" t="s">
        <v>272</v>
      </c>
      <c r="T21" s="379" t="s">
        <v>564</v>
      </c>
      <c r="U21" s="379" t="s">
        <v>273</v>
      </c>
      <c r="V21" s="379" t="s">
        <v>229</v>
      </c>
      <c r="W21" s="379" t="s">
        <v>49</v>
      </c>
      <c r="X21" s="379" t="s">
        <v>299</v>
      </c>
      <c r="Y21" s="379" t="s">
        <v>299</v>
      </c>
      <c r="Z21" s="379" t="s">
        <v>1587</v>
      </c>
      <c r="AA21" s="380" t="s">
        <v>1306</v>
      </c>
    </row>
    <row r="22" spans="1:29" ht="15" customHeight="1" x14ac:dyDescent="0.2">
      <c r="A22" s="441">
        <v>1</v>
      </c>
      <c r="B22" s="126" t="s">
        <v>206</v>
      </c>
      <c r="C22" s="430"/>
      <c r="D22" s="430"/>
      <c r="E22" s="430"/>
      <c r="F22" s="430"/>
      <c r="G22" s="430"/>
      <c r="H22" s="430"/>
      <c r="I22" s="128"/>
      <c r="J22" s="435">
        <f t="shared" si="0"/>
        <v>0</v>
      </c>
      <c r="K22" s="435">
        <f t="shared" si="1"/>
        <v>0</v>
      </c>
      <c r="L22" s="1135" t="s">
        <v>528</v>
      </c>
      <c r="M22" s="1136"/>
      <c r="N22" s="1136"/>
      <c r="O22" s="1137"/>
      <c r="Q22" s="377" t="s">
        <v>541</v>
      </c>
      <c r="R22" s="10"/>
      <c r="S22" s="20"/>
      <c r="T22" s="20" t="s">
        <v>532</v>
      </c>
      <c r="U22" s="20" t="s">
        <v>532</v>
      </c>
      <c r="V22" s="20"/>
      <c r="W22" s="20"/>
      <c r="X22" s="20"/>
      <c r="Y22" s="20"/>
      <c r="Z22" s="20"/>
      <c r="AA22" s="21"/>
    </row>
    <row r="23" spans="1:29" ht="15" customHeight="1" x14ac:dyDescent="0.2">
      <c r="A23" s="370">
        <v>2</v>
      </c>
      <c r="B23" s="129" t="s">
        <v>300</v>
      </c>
      <c r="C23" s="431"/>
      <c r="D23" s="431"/>
      <c r="E23" s="431"/>
      <c r="F23" s="431"/>
      <c r="G23" s="431"/>
      <c r="H23" s="431"/>
      <c r="I23" s="433"/>
      <c r="J23" s="435">
        <f t="shared" si="0"/>
        <v>0</v>
      </c>
      <c r="K23" s="435">
        <f t="shared" si="1"/>
        <v>0</v>
      </c>
      <c r="L23" s="1138"/>
      <c r="M23" s="1139"/>
      <c r="N23" s="1139"/>
      <c r="O23" s="1140"/>
      <c r="Q23" s="377" t="s">
        <v>301</v>
      </c>
      <c r="R23" s="20" t="s">
        <v>532</v>
      </c>
      <c r="S23" s="10"/>
      <c r="T23" s="20"/>
      <c r="U23" s="20"/>
      <c r="V23" s="20"/>
      <c r="W23" s="20"/>
      <c r="X23" s="20"/>
      <c r="Y23" s="20" t="s">
        <v>532</v>
      </c>
      <c r="Z23" s="20"/>
      <c r="AA23" s="21"/>
    </row>
    <row r="24" spans="1:29" ht="15" customHeight="1" x14ac:dyDescent="0.2">
      <c r="A24" s="370" t="s">
        <v>521</v>
      </c>
      <c r="B24" s="129" t="s">
        <v>1596</v>
      </c>
      <c r="C24" s="431"/>
      <c r="D24" s="431"/>
      <c r="E24" s="431"/>
      <c r="F24" s="431"/>
      <c r="G24" s="431"/>
      <c r="H24" s="431"/>
      <c r="I24" s="433"/>
      <c r="J24" s="435">
        <f t="shared" si="0"/>
        <v>0</v>
      </c>
      <c r="K24" s="435">
        <f t="shared" si="1"/>
        <v>0</v>
      </c>
      <c r="L24" s="1138"/>
      <c r="M24" s="1139"/>
      <c r="N24" s="1139"/>
      <c r="O24" s="1140"/>
      <c r="Q24" s="377" t="s">
        <v>564</v>
      </c>
      <c r="R24" s="20"/>
      <c r="S24" s="20"/>
      <c r="T24" s="10"/>
      <c r="U24" s="20"/>
      <c r="V24" s="20"/>
      <c r="W24" s="20"/>
      <c r="X24" s="20"/>
      <c r="Y24" s="20"/>
      <c r="Z24" s="20"/>
      <c r="AA24" s="21"/>
    </row>
    <row r="25" spans="1:29" ht="15" customHeight="1" x14ac:dyDescent="0.2">
      <c r="A25" s="370" t="s">
        <v>521</v>
      </c>
      <c r="B25" s="129" t="s">
        <v>302</v>
      </c>
      <c r="C25" s="431"/>
      <c r="D25" s="431"/>
      <c r="E25" s="431"/>
      <c r="F25" s="431"/>
      <c r="G25" s="431"/>
      <c r="H25" s="431"/>
      <c r="I25" s="433"/>
      <c r="J25" s="435">
        <f t="shared" si="0"/>
        <v>0</v>
      </c>
      <c r="K25" s="435">
        <f t="shared" si="1"/>
        <v>0</v>
      </c>
      <c r="L25" s="1138"/>
      <c r="M25" s="1139"/>
      <c r="N25" s="1139"/>
      <c r="O25" s="1140"/>
      <c r="Q25" s="377" t="s">
        <v>273</v>
      </c>
      <c r="R25" s="20" t="s">
        <v>532</v>
      </c>
      <c r="S25" s="20"/>
      <c r="T25" s="20"/>
      <c r="U25" s="10"/>
      <c r="V25" s="20"/>
      <c r="W25" s="20" t="s">
        <v>532</v>
      </c>
      <c r="X25" s="20"/>
      <c r="Y25" s="20"/>
      <c r="Z25" s="20" t="s">
        <v>532</v>
      </c>
      <c r="AA25" s="21"/>
    </row>
    <row r="26" spans="1:29" ht="15" customHeight="1" x14ac:dyDescent="0.2">
      <c r="A26" s="370" t="s">
        <v>521</v>
      </c>
      <c r="B26" s="129" t="s">
        <v>303</v>
      </c>
      <c r="C26" s="431"/>
      <c r="D26" s="431"/>
      <c r="E26" s="431"/>
      <c r="F26" s="431"/>
      <c r="G26" s="431"/>
      <c r="H26" s="431"/>
      <c r="I26" s="433"/>
      <c r="J26" s="435">
        <f t="shared" si="0"/>
        <v>0</v>
      </c>
      <c r="K26" s="435">
        <f t="shared" si="1"/>
        <v>0</v>
      </c>
      <c r="L26" s="1138"/>
      <c r="M26" s="1139"/>
      <c r="N26" s="1139"/>
      <c r="O26" s="1140"/>
      <c r="Q26" s="377" t="s">
        <v>229</v>
      </c>
      <c r="R26" s="20"/>
      <c r="S26" s="20"/>
      <c r="T26" s="20"/>
      <c r="U26" s="20"/>
      <c r="V26" s="10"/>
      <c r="W26" s="20" t="s">
        <v>532</v>
      </c>
      <c r="X26" s="20"/>
      <c r="Y26" s="20"/>
      <c r="Z26" s="20"/>
      <c r="AA26" s="21"/>
    </row>
    <row r="27" spans="1:29" ht="15" customHeight="1" x14ac:dyDescent="0.2">
      <c r="A27" s="370" t="s">
        <v>521</v>
      </c>
      <c r="B27" s="129" t="s">
        <v>52</v>
      </c>
      <c r="C27" s="431"/>
      <c r="D27" s="431"/>
      <c r="E27" s="431"/>
      <c r="F27" s="431"/>
      <c r="G27" s="431"/>
      <c r="H27" s="431"/>
      <c r="I27" s="433"/>
      <c r="J27" s="435">
        <f t="shared" si="0"/>
        <v>0</v>
      </c>
      <c r="K27" s="435">
        <f t="shared" si="1"/>
        <v>0</v>
      </c>
      <c r="L27" s="1138"/>
      <c r="M27" s="1139"/>
      <c r="N27" s="1139"/>
      <c r="O27" s="1140"/>
      <c r="Q27" s="377" t="s">
        <v>49</v>
      </c>
      <c r="R27" s="20"/>
      <c r="S27" s="20"/>
      <c r="T27" s="20"/>
      <c r="U27" s="20"/>
      <c r="V27" s="20" t="s">
        <v>532</v>
      </c>
      <c r="W27" s="10"/>
      <c r="X27" s="20"/>
      <c r="Y27" s="20"/>
      <c r="Z27" s="20"/>
      <c r="AA27" s="21"/>
    </row>
    <row r="28" spans="1:29" ht="15" customHeight="1" x14ac:dyDescent="0.2">
      <c r="A28" s="370" t="s">
        <v>521</v>
      </c>
      <c r="B28" s="129" t="s">
        <v>150</v>
      </c>
      <c r="C28" s="431"/>
      <c r="D28" s="431"/>
      <c r="E28" s="431"/>
      <c r="F28" s="431"/>
      <c r="G28" s="431"/>
      <c r="H28" s="431"/>
      <c r="I28" s="433"/>
      <c r="J28" s="435">
        <f t="shared" si="0"/>
        <v>0</v>
      </c>
      <c r="K28" s="435">
        <f t="shared" si="1"/>
        <v>0</v>
      </c>
      <c r="L28" s="1138"/>
      <c r="M28" s="1139"/>
      <c r="N28" s="1139"/>
      <c r="O28" s="1140"/>
      <c r="Q28" s="377" t="s">
        <v>143</v>
      </c>
      <c r="R28" s="20"/>
      <c r="S28" s="20"/>
      <c r="T28" s="20"/>
      <c r="U28" s="20"/>
      <c r="V28" s="20"/>
      <c r="W28" s="20"/>
      <c r="X28" s="10"/>
      <c r="Y28" s="20"/>
      <c r="Z28" s="20" t="s">
        <v>532</v>
      </c>
      <c r="AA28" s="21" t="s">
        <v>532</v>
      </c>
    </row>
    <row r="29" spans="1:29" ht="15" customHeight="1" x14ac:dyDescent="0.2">
      <c r="A29" s="370" t="s">
        <v>521</v>
      </c>
      <c r="B29" s="129" t="s">
        <v>304</v>
      </c>
      <c r="C29" s="431"/>
      <c r="D29" s="431"/>
      <c r="E29" s="431"/>
      <c r="F29" s="431"/>
      <c r="G29" s="431"/>
      <c r="H29" s="431"/>
      <c r="I29" s="433"/>
      <c r="J29" s="435">
        <f t="shared" si="0"/>
        <v>0</v>
      </c>
      <c r="K29" s="435">
        <f t="shared" si="1"/>
        <v>0</v>
      </c>
      <c r="L29" s="1138"/>
      <c r="M29" s="1139"/>
      <c r="N29" s="1139"/>
      <c r="O29" s="1140"/>
      <c r="Q29" s="377" t="s">
        <v>299</v>
      </c>
      <c r="R29" s="20"/>
      <c r="S29" s="20"/>
      <c r="T29" s="20"/>
      <c r="U29" s="20"/>
      <c r="V29" s="20"/>
      <c r="W29" s="20"/>
      <c r="X29" s="20" t="s">
        <v>532</v>
      </c>
      <c r="Y29" s="10"/>
      <c r="Z29" s="20"/>
      <c r="AA29" s="21"/>
    </row>
    <row r="30" spans="1:29" ht="15" customHeight="1" x14ac:dyDescent="0.2">
      <c r="A30" s="370" t="s">
        <v>521</v>
      </c>
      <c r="B30" s="129" t="s">
        <v>1589</v>
      </c>
      <c r="C30" s="431"/>
      <c r="D30" s="431"/>
      <c r="E30" s="431"/>
      <c r="F30" s="431"/>
      <c r="G30" s="431"/>
      <c r="H30" s="431"/>
      <c r="I30" s="433"/>
      <c r="J30" s="435">
        <f t="shared" si="0"/>
        <v>0</v>
      </c>
      <c r="K30" s="435">
        <f t="shared" si="1"/>
        <v>0</v>
      </c>
      <c r="L30" s="1138"/>
      <c r="M30" s="1139"/>
      <c r="N30" s="1139"/>
      <c r="O30" s="1140"/>
      <c r="Q30" s="377" t="s">
        <v>1587</v>
      </c>
      <c r="R30" s="20"/>
      <c r="S30" s="20"/>
      <c r="T30" s="20"/>
      <c r="U30" s="20"/>
      <c r="V30" s="20"/>
      <c r="W30" s="20"/>
      <c r="X30" s="20"/>
      <c r="Y30" s="20"/>
      <c r="Z30" s="10"/>
      <c r="AA30" s="21"/>
    </row>
    <row r="31" spans="1:29" ht="15" customHeight="1" thickBot="1" x14ac:dyDescent="0.25">
      <c r="A31" s="372" t="s">
        <v>521</v>
      </c>
      <c r="B31" s="130" t="s">
        <v>1307</v>
      </c>
      <c r="C31" s="432"/>
      <c r="D31" s="432"/>
      <c r="E31" s="432"/>
      <c r="F31" s="432"/>
      <c r="G31" s="432"/>
      <c r="H31" s="432"/>
      <c r="I31" s="434"/>
      <c r="J31" s="435">
        <f t="shared" si="0"/>
        <v>0</v>
      </c>
      <c r="K31" s="435">
        <f t="shared" si="1"/>
        <v>0</v>
      </c>
      <c r="L31" s="1141"/>
      <c r="M31" s="1142"/>
      <c r="N31" s="1142"/>
      <c r="O31" s="1143"/>
      <c r="Q31" s="378" t="s">
        <v>1306</v>
      </c>
      <c r="R31" s="23"/>
      <c r="S31" s="23"/>
      <c r="T31" s="23"/>
      <c r="U31" s="23"/>
      <c r="V31" s="23"/>
      <c r="W31" s="23"/>
      <c r="X31" s="23" t="s">
        <v>532</v>
      </c>
      <c r="Y31" s="23"/>
      <c r="Z31" s="23"/>
      <c r="AA31" s="15"/>
    </row>
    <row r="32" spans="1:29" ht="15" customHeight="1" x14ac:dyDescent="0.2">
      <c r="C32" s="435">
        <f t="shared" ref="C32:I32" si="3">SUM(C20:C31)</f>
        <v>0</v>
      </c>
      <c r="D32" s="435">
        <f t="shared" si="3"/>
        <v>0</v>
      </c>
      <c r="E32" s="435">
        <f t="shared" si="3"/>
        <v>0</v>
      </c>
      <c r="F32" s="435">
        <f t="shared" si="3"/>
        <v>0</v>
      </c>
      <c r="G32" s="435">
        <f t="shared" si="3"/>
        <v>0</v>
      </c>
      <c r="H32" s="435">
        <f t="shared" si="3"/>
        <v>0</v>
      </c>
      <c r="I32" s="435">
        <f t="shared" si="3"/>
        <v>0</v>
      </c>
      <c r="J32" s="435">
        <f t="shared" si="0"/>
        <v>0</v>
      </c>
      <c r="K32" s="435">
        <f t="shared" si="1"/>
        <v>0</v>
      </c>
    </row>
    <row r="33" spans="1:37" ht="15" customHeight="1" thickBot="1" x14ac:dyDescent="0.25"/>
    <row r="34" spans="1:37" ht="15" customHeight="1" thickBot="1" x14ac:dyDescent="0.25">
      <c r="A34" s="1229" t="s">
        <v>305</v>
      </c>
      <c r="B34" s="1227"/>
      <c r="C34" s="1227"/>
      <c r="D34" s="1227"/>
      <c r="E34" s="1227"/>
      <c r="F34" s="1227"/>
      <c r="G34" s="1227" t="s">
        <v>295</v>
      </c>
      <c r="H34" s="1227"/>
      <c r="I34" s="1228"/>
      <c r="L34" s="952" t="s">
        <v>583</v>
      </c>
      <c r="M34" s="953"/>
      <c r="N34" s="953"/>
      <c r="O34" s="954"/>
    </row>
    <row r="35" spans="1:37" ht="15" customHeight="1" thickBot="1" x14ac:dyDescent="0.25">
      <c r="A35" s="497" t="s">
        <v>496</v>
      </c>
      <c r="B35" s="498" t="s">
        <v>497</v>
      </c>
      <c r="C35" s="499" t="s">
        <v>498</v>
      </c>
      <c r="D35" s="499" t="s">
        <v>499</v>
      </c>
      <c r="E35" s="499" t="s">
        <v>500</v>
      </c>
      <c r="F35" s="499" t="s">
        <v>501</v>
      </c>
      <c r="G35" s="499" t="s">
        <v>502</v>
      </c>
      <c r="H35" s="499" t="s">
        <v>503</v>
      </c>
      <c r="I35" s="500" t="s">
        <v>504</v>
      </c>
      <c r="L35" s="955"/>
      <c r="M35" s="956"/>
      <c r="N35" s="956"/>
      <c r="O35" s="957"/>
      <c r="Q35" s="24" t="s">
        <v>296</v>
      </c>
      <c r="R35" s="416" t="s">
        <v>541</v>
      </c>
      <c r="S35" s="416" t="s">
        <v>716</v>
      </c>
      <c r="T35" s="416" t="s">
        <v>1590</v>
      </c>
      <c r="U35" s="416" t="s">
        <v>506</v>
      </c>
      <c r="V35" s="416" t="s">
        <v>1866</v>
      </c>
      <c r="W35" s="416" t="s">
        <v>1404</v>
      </c>
      <c r="X35" s="416" t="s">
        <v>542</v>
      </c>
      <c r="Y35" s="416" t="s">
        <v>1772</v>
      </c>
      <c r="Z35" s="416" t="s">
        <v>322</v>
      </c>
      <c r="AA35" s="416" t="s">
        <v>306</v>
      </c>
      <c r="AB35" s="416" t="s">
        <v>702</v>
      </c>
      <c r="AC35" s="416" t="s">
        <v>769</v>
      </c>
      <c r="AD35" s="416" t="s">
        <v>61</v>
      </c>
      <c r="AE35" s="416" t="s">
        <v>307</v>
      </c>
      <c r="AF35" s="416" t="s">
        <v>308</v>
      </c>
      <c r="AG35" s="416" t="s">
        <v>672</v>
      </c>
      <c r="AH35" s="416" t="s">
        <v>177</v>
      </c>
      <c r="AI35" s="416" t="s">
        <v>63</v>
      </c>
      <c r="AJ35" s="416" t="s">
        <v>547</v>
      </c>
      <c r="AK35" s="417" t="s">
        <v>499</v>
      </c>
    </row>
    <row r="36" spans="1:37" ht="15" customHeight="1" x14ac:dyDescent="0.2">
      <c r="A36" s="501">
        <v>1</v>
      </c>
      <c r="B36" s="126" t="s">
        <v>706</v>
      </c>
      <c r="C36" s="430">
        <v>25</v>
      </c>
      <c r="D36" s="430">
        <v>15</v>
      </c>
      <c r="E36" s="430">
        <v>5</v>
      </c>
      <c r="F36" s="430">
        <v>5</v>
      </c>
      <c r="G36" s="430">
        <v>83</v>
      </c>
      <c r="H36" s="430">
        <v>36</v>
      </c>
      <c r="I36" s="128">
        <v>35</v>
      </c>
      <c r="J36" s="435">
        <f t="shared" si="0"/>
        <v>25</v>
      </c>
      <c r="K36" s="435">
        <f t="shared" si="1"/>
        <v>35</v>
      </c>
      <c r="L36" s="1135" t="s">
        <v>309</v>
      </c>
      <c r="M36" s="1136"/>
      <c r="N36" s="1136"/>
      <c r="O36" s="1137"/>
      <c r="Q36" s="418" t="s">
        <v>541</v>
      </c>
      <c r="R36" s="352"/>
      <c r="S36" s="20" t="s">
        <v>532</v>
      </c>
      <c r="T36" s="20"/>
      <c r="U36" s="20"/>
      <c r="V36" s="20"/>
      <c r="W36" s="20"/>
      <c r="X36" s="20"/>
      <c r="Y36" s="20"/>
      <c r="Z36" s="20"/>
      <c r="AA36" s="20"/>
      <c r="AB36" s="20"/>
      <c r="AC36" s="20"/>
      <c r="AD36" s="20"/>
      <c r="AE36" s="20"/>
      <c r="AF36" s="20"/>
      <c r="AG36" s="20"/>
      <c r="AH36" s="20"/>
      <c r="AI36" s="20"/>
      <c r="AJ36" s="20"/>
      <c r="AK36" s="21"/>
    </row>
    <row r="37" spans="1:37" ht="15" customHeight="1" x14ac:dyDescent="0.2">
      <c r="A37" s="502">
        <v>2</v>
      </c>
      <c r="B37" s="129" t="s">
        <v>705</v>
      </c>
      <c r="C37" s="431">
        <v>24</v>
      </c>
      <c r="D37" s="503">
        <v>16</v>
      </c>
      <c r="E37" s="431">
        <v>2</v>
      </c>
      <c r="F37" s="431">
        <v>6</v>
      </c>
      <c r="G37" s="431">
        <v>69</v>
      </c>
      <c r="H37" s="431">
        <v>48</v>
      </c>
      <c r="I37" s="433">
        <v>34</v>
      </c>
      <c r="J37" s="435">
        <f t="shared" si="0"/>
        <v>24</v>
      </c>
      <c r="K37" s="435">
        <f t="shared" si="1"/>
        <v>34</v>
      </c>
      <c r="L37" s="1138"/>
      <c r="M37" s="1139"/>
      <c r="N37" s="1139"/>
      <c r="O37" s="1140"/>
      <c r="Q37" s="418" t="s">
        <v>716</v>
      </c>
      <c r="R37" s="20" t="s">
        <v>532</v>
      </c>
      <c r="S37" s="352"/>
      <c r="T37" s="20"/>
      <c r="U37" s="20"/>
      <c r="V37" s="20"/>
      <c r="W37" s="20"/>
      <c r="X37" s="20"/>
      <c r="Y37" s="20"/>
      <c r="Z37" s="20"/>
      <c r="AA37" s="20"/>
      <c r="AB37" s="20"/>
      <c r="AC37" s="20"/>
      <c r="AD37" s="20"/>
      <c r="AE37" s="20"/>
      <c r="AF37" s="20"/>
      <c r="AG37" s="20"/>
      <c r="AH37" s="20"/>
      <c r="AI37" s="20"/>
      <c r="AJ37" s="20"/>
      <c r="AK37" s="21"/>
    </row>
    <row r="38" spans="1:37" ht="15" customHeight="1" x14ac:dyDescent="0.2">
      <c r="A38" s="502">
        <v>3</v>
      </c>
      <c r="B38" s="129" t="s">
        <v>1867</v>
      </c>
      <c r="C38" s="431">
        <v>26</v>
      </c>
      <c r="D38" s="431">
        <v>14</v>
      </c>
      <c r="E38" s="431">
        <v>6</v>
      </c>
      <c r="F38" s="431">
        <v>6</v>
      </c>
      <c r="G38" s="431">
        <v>56</v>
      </c>
      <c r="H38" s="431">
        <v>40</v>
      </c>
      <c r="I38" s="433">
        <v>34</v>
      </c>
      <c r="J38" s="435">
        <f t="shared" si="0"/>
        <v>26</v>
      </c>
      <c r="K38" s="435">
        <f t="shared" si="1"/>
        <v>34</v>
      </c>
      <c r="L38" s="1138"/>
      <c r="M38" s="1139"/>
      <c r="N38" s="1139"/>
      <c r="O38" s="1140"/>
      <c r="Q38" s="418" t="s">
        <v>1590</v>
      </c>
      <c r="R38" s="20"/>
      <c r="S38" s="20"/>
      <c r="T38" s="352"/>
      <c r="U38" s="20"/>
      <c r="V38" s="20" t="s">
        <v>532</v>
      </c>
      <c r="W38" s="20" t="s">
        <v>532</v>
      </c>
      <c r="X38" s="20"/>
      <c r="Y38" s="20"/>
      <c r="Z38" s="20"/>
      <c r="AA38" s="20"/>
      <c r="AB38" s="20"/>
      <c r="AC38" s="20"/>
      <c r="AD38" s="20"/>
      <c r="AE38" s="20"/>
      <c r="AF38" s="20"/>
      <c r="AG38" s="20"/>
      <c r="AH38" s="20"/>
      <c r="AI38" s="20"/>
      <c r="AJ38" s="20"/>
      <c r="AK38" s="21"/>
    </row>
    <row r="39" spans="1:37" ht="15" customHeight="1" x14ac:dyDescent="0.2">
      <c r="A39" s="502">
        <v>4</v>
      </c>
      <c r="B39" s="129" t="s">
        <v>164</v>
      </c>
      <c r="C39" s="431">
        <v>22</v>
      </c>
      <c r="D39" s="431">
        <v>16</v>
      </c>
      <c r="E39" s="431">
        <v>2</v>
      </c>
      <c r="F39" s="431">
        <v>4</v>
      </c>
      <c r="G39" s="431">
        <v>67</v>
      </c>
      <c r="H39" s="431">
        <v>30</v>
      </c>
      <c r="I39" s="433">
        <v>34</v>
      </c>
      <c r="J39" s="435">
        <f t="shared" si="0"/>
        <v>22</v>
      </c>
      <c r="K39" s="435">
        <f t="shared" si="1"/>
        <v>34</v>
      </c>
      <c r="L39" s="1138"/>
      <c r="M39" s="1139"/>
      <c r="N39" s="1139"/>
      <c r="O39" s="1140"/>
      <c r="Q39" s="418" t="s">
        <v>506</v>
      </c>
      <c r="R39" s="20"/>
      <c r="S39" s="20"/>
      <c r="T39" s="20" t="s">
        <v>532</v>
      </c>
      <c r="U39" s="352"/>
      <c r="V39" s="20"/>
      <c r="W39" s="20"/>
      <c r="X39" s="20"/>
      <c r="Y39" s="20"/>
      <c r="Z39" s="20"/>
      <c r="AA39" s="20" t="s">
        <v>532</v>
      </c>
      <c r="AB39" s="20"/>
      <c r="AC39" s="20"/>
      <c r="AD39" s="20"/>
      <c r="AE39" s="20"/>
      <c r="AF39" s="20"/>
      <c r="AG39" s="20"/>
      <c r="AH39" s="20"/>
      <c r="AI39" s="20"/>
      <c r="AJ39" s="20"/>
      <c r="AK39" s="21"/>
    </row>
    <row r="40" spans="1:37" ht="15" customHeight="1" x14ac:dyDescent="0.2">
      <c r="A40" s="502">
        <v>5</v>
      </c>
      <c r="B40" s="129" t="s">
        <v>534</v>
      </c>
      <c r="C40" s="431">
        <v>21</v>
      </c>
      <c r="D40" s="431">
        <v>15</v>
      </c>
      <c r="E40" s="431">
        <v>1</v>
      </c>
      <c r="F40" s="431">
        <v>5</v>
      </c>
      <c r="G40" s="431">
        <v>55</v>
      </c>
      <c r="H40" s="431">
        <v>35</v>
      </c>
      <c r="I40" s="433">
        <v>31</v>
      </c>
      <c r="J40" s="435">
        <f t="shared" si="0"/>
        <v>21</v>
      </c>
      <c r="K40" s="435">
        <f t="shared" si="1"/>
        <v>31</v>
      </c>
      <c r="L40" s="1138"/>
      <c r="M40" s="1139"/>
      <c r="N40" s="1139"/>
      <c r="O40" s="1140"/>
      <c r="Q40" s="418" t="s">
        <v>1866</v>
      </c>
      <c r="R40" s="20"/>
      <c r="S40" s="20"/>
      <c r="T40" s="20"/>
      <c r="U40" s="20"/>
      <c r="V40" s="352"/>
      <c r="W40" s="20"/>
      <c r="X40" s="20"/>
      <c r="Y40" s="20"/>
      <c r="Z40" s="20"/>
      <c r="AA40" s="20"/>
      <c r="AB40" s="20"/>
      <c r="AC40" s="20"/>
      <c r="AD40" s="20"/>
      <c r="AE40" s="20"/>
      <c r="AF40" s="20"/>
      <c r="AG40" s="20"/>
      <c r="AH40" s="20"/>
      <c r="AI40" s="20"/>
      <c r="AJ40" s="20"/>
      <c r="AK40" s="21"/>
    </row>
    <row r="41" spans="1:37" ht="15" customHeight="1" x14ac:dyDescent="0.2">
      <c r="A41" s="502">
        <v>6</v>
      </c>
      <c r="B41" s="129" t="s">
        <v>28</v>
      </c>
      <c r="C41" s="431">
        <v>24</v>
      </c>
      <c r="D41" s="431">
        <v>13</v>
      </c>
      <c r="E41" s="431">
        <v>3</v>
      </c>
      <c r="F41" s="431">
        <v>8</v>
      </c>
      <c r="G41" s="431">
        <v>59</v>
      </c>
      <c r="H41" s="431">
        <v>49</v>
      </c>
      <c r="I41" s="433">
        <v>29</v>
      </c>
      <c r="J41" s="435">
        <f t="shared" si="0"/>
        <v>24</v>
      </c>
      <c r="K41" s="435">
        <f t="shared" si="1"/>
        <v>29</v>
      </c>
      <c r="L41" s="1138"/>
      <c r="M41" s="1139"/>
      <c r="N41" s="1139"/>
      <c r="O41" s="1140"/>
      <c r="Q41" s="418" t="s">
        <v>1404</v>
      </c>
      <c r="R41" s="20"/>
      <c r="S41" s="20"/>
      <c r="T41" s="20" t="s">
        <v>532</v>
      </c>
      <c r="U41" s="20"/>
      <c r="V41" s="20"/>
      <c r="W41" s="352"/>
      <c r="X41" s="20"/>
      <c r="Y41" s="20" t="s">
        <v>532</v>
      </c>
      <c r="Z41" s="20"/>
      <c r="AA41" s="20"/>
      <c r="AB41" s="20" t="s">
        <v>532</v>
      </c>
      <c r="AC41" s="20"/>
      <c r="AD41" s="20"/>
      <c r="AE41" s="20"/>
      <c r="AF41" s="20"/>
      <c r="AG41" s="20"/>
      <c r="AH41" s="20"/>
      <c r="AI41" s="20"/>
      <c r="AJ41" s="20"/>
      <c r="AK41" s="21"/>
    </row>
    <row r="42" spans="1:37" ht="15" customHeight="1" x14ac:dyDescent="0.2">
      <c r="A42" s="502">
        <v>7</v>
      </c>
      <c r="B42" s="129" t="s">
        <v>310</v>
      </c>
      <c r="C42" s="431">
        <v>21</v>
      </c>
      <c r="D42" s="431">
        <v>13</v>
      </c>
      <c r="E42" s="431">
        <v>2</v>
      </c>
      <c r="F42" s="431">
        <v>6</v>
      </c>
      <c r="G42" s="431">
        <v>53</v>
      </c>
      <c r="H42" s="431">
        <v>34</v>
      </c>
      <c r="I42" s="433">
        <v>28</v>
      </c>
      <c r="J42" s="435">
        <f t="shared" si="0"/>
        <v>21</v>
      </c>
      <c r="K42" s="435">
        <f t="shared" si="1"/>
        <v>28</v>
      </c>
      <c r="L42" s="1138"/>
      <c r="M42" s="1139"/>
      <c r="N42" s="1139"/>
      <c r="O42" s="1140"/>
      <c r="Q42" s="418" t="s">
        <v>901</v>
      </c>
      <c r="R42" s="20"/>
      <c r="S42" s="20"/>
      <c r="T42" s="20"/>
      <c r="U42" s="20"/>
      <c r="V42" s="20"/>
      <c r="W42" s="20"/>
      <c r="X42" s="352"/>
      <c r="Y42" s="20" t="s">
        <v>532</v>
      </c>
      <c r="Z42" s="20"/>
      <c r="AA42" s="20"/>
      <c r="AB42" s="20"/>
      <c r="AC42" s="20"/>
      <c r="AD42" s="20"/>
      <c r="AE42" s="20"/>
      <c r="AF42" s="20"/>
      <c r="AG42" s="20"/>
      <c r="AH42" s="20"/>
      <c r="AI42" s="20"/>
      <c r="AJ42" s="20"/>
      <c r="AK42" s="21"/>
    </row>
    <row r="43" spans="1:37" ht="15" customHeight="1" x14ac:dyDescent="0.2">
      <c r="A43" s="502">
        <v>8</v>
      </c>
      <c r="B43" s="129" t="s">
        <v>311</v>
      </c>
      <c r="C43" s="431">
        <v>23</v>
      </c>
      <c r="D43" s="431">
        <v>11</v>
      </c>
      <c r="E43" s="431">
        <v>5</v>
      </c>
      <c r="F43" s="431">
        <v>7</v>
      </c>
      <c r="G43" s="431">
        <v>59</v>
      </c>
      <c r="H43" s="431">
        <v>39</v>
      </c>
      <c r="I43" s="433">
        <v>27</v>
      </c>
      <c r="J43" s="435">
        <f t="shared" si="0"/>
        <v>23</v>
      </c>
      <c r="K43" s="435">
        <f t="shared" si="1"/>
        <v>27</v>
      </c>
      <c r="L43" s="1138"/>
      <c r="M43" s="1139"/>
      <c r="N43" s="1139"/>
      <c r="O43" s="1140"/>
      <c r="Q43" s="418" t="s">
        <v>1772</v>
      </c>
      <c r="R43" s="20"/>
      <c r="S43" s="20"/>
      <c r="T43" s="20"/>
      <c r="U43" s="20"/>
      <c r="V43" s="20"/>
      <c r="W43" s="20"/>
      <c r="X43" s="20" t="s">
        <v>532</v>
      </c>
      <c r="Y43" s="352"/>
      <c r="Z43" s="20"/>
      <c r="AA43" s="20"/>
      <c r="AB43" s="20"/>
      <c r="AC43" s="20"/>
      <c r="AD43" s="20"/>
      <c r="AE43" s="20"/>
      <c r="AF43" s="20"/>
      <c r="AG43" s="20"/>
      <c r="AH43" s="20"/>
      <c r="AI43" s="20"/>
      <c r="AJ43" s="20"/>
      <c r="AK43" s="21"/>
    </row>
    <row r="44" spans="1:37" ht="15" customHeight="1" x14ac:dyDescent="0.2">
      <c r="A44" s="502">
        <v>9</v>
      </c>
      <c r="B44" s="129" t="s">
        <v>312</v>
      </c>
      <c r="C44" s="431">
        <v>22</v>
      </c>
      <c r="D44" s="431">
        <v>11</v>
      </c>
      <c r="E44" s="431">
        <v>3</v>
      </c>
      <c r="F44" s="431">
        <v>8</v>
      </c>
      <c r="G44" s="431">
        <v>49</v>
      </c>
      <c r="H44" s="431">
        <v>36</v>
      </c>
      <c r="I44" s="433">
        <v>25</v>
      </c>
      <c r="J44" s="435">
        <f t="shared" si="0"/>
        <v>22</v>
      </c>
      <c r="K44" s="435">
        <f t="shared" si="1"/>
        <v>25</v>
      </c>
      <c r="L44" s="1138"/>
      <c r="M44" s="1139"/>
      <c r="N44" s="1139"/>
      <c r="O44" s="1140"/>
      <c r="Q44" s="418" t="s">
        <v>322</v>
      </c>
      <c r="R44" s="20"/>
      <c r="S44" s="20"/>
      <c r="T44" s="20"/>
      <c r="U44" s="20"/>
      <c r="V44" s="20"/>
      <c r="W44" s="20"/>
      <c r="X44" s="20"/>
      <c r="Y44" s="20"/>
      <c r="Z44" s="352"/>
      <c r="AA44" s="20"/>
      <c r="AB44" s="20" t="s">
        <v>532</v>
      </c>
      <c r="AC44" s="20" t="s">
        <v>532</v>
      </c>
      <c r="AD44" s="20"/>
      <c r="AE44" s="20"/>
      <c r="AF44" s="20"/>
      <c r="AG44" s="20"/>
      <c r="AH44" s="20"/>
      <c r="AI44" s="20"/>
      <c r="AJ44" s="20"/>
      <c r="AK44" s="21"/>
    </row>
    <row r="45" spans="1:37" ht="15" customHeight="1" x14ac:dyDescent="0.2">
      <c r="A45" s="502">
        <v>10</v>
      </c>
      <c r="B45" s="129" t="s">
        <v>30</v>
      </c>
      <c r="C45" s="431">
        <v>23</v>
      </c>
      <c r="D45" s="431">
        <v>10</v>
      </c>
      <c r="E45" s="431">
        <v>6</v>
      </c>
      <c r="F45" s="431">
        <v>7</v>
      </c>
      <c r="G45" s="431">
        <v>53</v>
      </c>
      <c r="H45" s="431">
        <v>45</v>
      </c>
      <c r="I45" s="433">
        <v>26</v>
      </c>
      <c r="J45" s="435">
        <f t="shared" si="0"/>
        <v>23</v>
      </c>
      <c r="K45" s="435">
        <f t="shared" si="1"/>
        <v>26</v>
      </c>
      <c r="L45" s="1138"/>
      <c r="M45" s="1139"/>
      <c r="N45" s="1139"/>
      <c r="O45" s="1140"/>
      <c r="Q45" s="418" t="s">
        <v>514</v>
      </c>
      <c r="R45" s="20"/>
      <c r="S45" s="20"/>
      <c r="T45" s="20"/>
      <c r="U45" s="20"/>
      <c r="V45" s="20"/>
      <c r="W45" s="20"/>
      <c r="X45" s="20"/>
      <c r="Y45" s="20"/>
      <c r="Z45" s="20" t="s">
        <v>532</v>
      </c>
      <c r="AA45" s="352"/>
      <c r="AB45" s="20"/>
      <c r="AC45" s="20"/>
      <c r="AD45" s="20"/>
      <c r="AE45" s="20"/>
      <c r="AF45" s="20"/>
      <c r="AG45" s="20"/>
      <c r="AH45" s="20"/>
      <c r="AI45" s="20"/>
      <c r="AJ45" s="20"/>
      <c r="AK45" s="21"/>
    </row>
    <row r="46" spans="1:37" ht="15" customHeight="1" x14ac:dyDescent="0.2">
      <c r="A46" s="502">
        <v>11</v>
      </c>
      <c r="B46" s="129" t="s">
        <v>1855</v>
      </c>
      <c r="C46" s="431">
        <v>23</v>
      </c>
      <c r="D46" s="431">
        <v>10</v>
      </c>
      <c r="E46" s="431">
        <v>3</v>
      </c>
      <c r="F46" s="431">
        <v>10</v>
      </c>
      <c r="G46" s="431">
        <v>38</v>
      </c>
      <c r="H46" s="431">
        <v>45</v>
      </c>
      <c r="I46" s="433">
        <v>23</v>
      </c>
      <c r="J46" s="435">
        <f t="shared" si="0"/>
        <v>23</v>
      </c>
      <c r="K46" s="435">
        <f t="shared" si="1"/>
        <v>23</v>
      </c>
      <c r="L46" s="1138"/>
      <c r="M46" s="1139"/>
      <c r="N46" s="1139"/>
      <c r="O46" s="1140"/>
      <c r="Q46" s="418" t="s">
        <v>702</v>
      </c>
      <c r="R46" s="20"/>
      <c r="S46" s="20"/>
      <c r="T46" s="20"/>
      <c r="U46" s="20"/>
      <c r="V46" s="20"/>
      <c r="W46" s="20"/>
      <c r="X46" s="20"/>
      <c r="Y46" s="20"/>
      <c r="Z46" s="20"/>
      <c r="AA46" s="20"/>
      <c r="AB46" s="352"/>
      <c r="AC46" s="20" t="s">
        <v>532</v>
      </c>
      <c r="AD46" s="20"/>
      <c r="AE46" s="20"/>
      <c r="AF46" s="20"/>
      <c r="AG46" s="20"/>
      <c r="AH46" s="20"/>
      <c r="AI46" s="20"/>
      <c r="AJ46" s="20"/>
      <c r="AK46" s="21"/>
    </row>
    <row r="47" spans="1:37" ht="15" customHeight="1" x14ac:dyDescent="0.2">
      <c r="A47" s="502">
        <v>12</v>
      </c>
      <c r="B47" s="129" t="s">
        <v>36</v>
      </c>
      <c r="C47" s="431">
        <v>24</v>
      </c>
      <c r="D47" s="431">
        <v>9</v>
      </c>
      <c r="E47" s="431">
        <v>3</v>
      </c>
      <c r="F47" s="431">
        <v>12</v>
      </c>
      <c r="G47" s="431">
        <v>46</v>
      </c>
      <c r="H47" s="431">
        <v>57</v>
      </c>
      <c r="I47" s="433">
        <v>21</v>
      </c>
      <c r="J47" s="435">
        <f t="shared" si="0"/>
        <v>24</v>
      </c>
      <c r="K47" s="435">
        <f t="shared" si="1"/>
        <v>21</v>
      </c>
      <c r="L47" s="1138"/>
      <c r="M47" s="1139"/>
      <c r="N47" s="1139"/>
      <c r="O47" s="1140"/>
      <c r="Q47" s="418" t="s">
        <v>769</v>
      </c>
      <c r="R47" s="20"/>
      <c r="S47" s="20"/>
      <c r="T47" s="20"/>
      <c r="U47" s="20"/>
      <c r="V47" s="20"/>
      <c r="W47" s="20"/>
      <c r="X47" s="20"/>
      <c r="Y47" s="20"/>
      <c r="Z47" s="20" t="s">
        <v>532</v>
      </c>
      <c r="AA47" s="20"/>
      <c r="AB47" s="20" t="s">
        <v>532</v>
      </c>
      <c r="AC47" s="352"/>
      <c r="AD47" s="20"/>
      <c r="AE47" s="20"/>
      <c r="AF47" s="20"/>
      <c r="AG47" s="20"/>
      <c r="AH47" s="20"/>
      <c r="AI47" s="20" t="s">
        <v>532</v>
      </c>
      <c r="AJ47" s="20"/>
      <c r="AK47" s="21"/>
    </row>
    <row r="48" spans="1:37" ht="15" customHeight="1" x14ac:dyDescent="0.2">
      <c r="A48" s="502">
        <v>13</v>
      </c>
      <c r="B48" s="129" t="s">
        <v>1120</v>
      </c>
      <c r="C48" s="431">
        <v>24</v>
      </c>
      <c r="D48" s="431">
        <v>7</v>
      </c>
      <c r="E48" s="431">
        <v>5</v>
      </c>
      <c r="F48" s="431">
        <v>12</v>
      </c>
      <c r="G48" s="431">
        <v>41</v>
      </c>
      <c r="H48" s="431">
        <v>54</v>
      </c>
      <c r="I48" s="433">
        <v>19</v>
      </c>
      <c r="J48" s="435">
        <f t="shared" si="0"/>
        <v>24</v>
      </c>
      <c r="K48" s="435">
        <f t="shared" si="1"/>
        <v>19</v>
      </c>
      <c r="L48" s="1138"/>
      <c r="M48" s="1139"/>
      <c r="N48" s="1139"/>
      <c r="O48" s="1140"/>
      <c r="Q48" s="418" t="s">
        <v>1731</v>
      </c>
      <c r="R48" s="20"/>
      <c r="S48" s="20"/>
      <c r="T48" s="20"/>
      <c r="U48" s="20"/>
      <c r="V48" s="20"/>
      <c r="W48" s="20"/>
      <c r="X48" s="20"/>
      <c r="Y48" s="20"/>
      <c r="Z48" s="20"/>
      <c r="AA48" s="20"/>
      <c r="AB48" s="20"/>
      <c r="AC48" s="20"/>
      <c r="AD48" s="352"/>
      <c r="AE48" s="20"/>
      <c r="AF48" s="20" t="s">
        <v>532</v>
      </c>
      <c r="AG48" s="20" t="s">
        <v>532</v>
      </c>
      <c r="AH48" s="20"/>
      <c r="AI48" s="20"/>
      <c r="AJ48" s="20"/>
      <c r="AK48" s="21"/>
    </row>
    <row r="49" spans="1:37" ht="15" customHeight="1" x14ac:dyDescent="0.2">
      <c r="A49" s="502">
        <v>14</v>
      </c>
      <c r="B49" s="129" t="s">
        <v>174</v>
      </c>
      <c r="C49" s="431">
        <v>24</v>
      </c>
      <c r="D49" s="431">
        <v>7</v>
      </c>
      <c r="E49" s="431">
        <v>4</v>
      </c>
      <c r="F49" s="431">
        <v>13</v>
      </c>
      <c r="G49" s="431">
        <v>46</v>
      </c>
      <c r="H49" s="431">
        <v>46</v>
      </c>
      <c r="I49" s="433">
        <v>18</v>
      </c>
      <c r="J49" s="435">
        <f t="shared" si="0"/>
        <v>24</v>
      </c>
      <c r="K49" s="435">
        <f t="shared" si="1"/>
        <v>18</v>
      </c>
      <c r="L49" s="1138"/>
      <c r="M49" s="1139"/>
      <c r="N49" s="1139"/>
      <c r="O49" s="1140"/>
      <c r="Q49" s="418" t="s">
        <v>307</v>
      </c>
      <c r="R49" s="20"/>
      <c r="S49" s="20"/>
      <c r="T49" s="20"/>
      <c r="U49" s="20"/>
      <c r="V49" s="20"/>
      <c r="W49" s="20"/>
      <c r="X49" s="20"/>
      <c r="Y49" s="20"/>
      <c r="Z49" s="20"/>
      <c r="AA49" s="20"/>
      <c r="AB49" s="20"/>
      <c r="AC49" s="20"/>
      <c r="AD49" s="20" t="s">
        <v>532</v>
      </c>
      <c r="AE49" s="352"/>
      <c r="AF49" s="20"/>
      <c r="AG49" s="20"/>
      <c r="AH49" s="20"/>
      <c r="AI49" s="20"/>
      <c r="AJ49" s="20" t="s">
        <v>532</v>
      </c>
      <c r="AK49" s="21"/>
    </row>
    <row r="50" spans="1:37" ht="15" customHeight="1" x14ac:dyDescent="0.2">
      <c r="A50" s="502">
        <v>15</v>
      </c>
      <c r="B50" s="129" t="s">
        <v>128</v>
      </c>
      <c r="C50" s="431">
        <v>25</v>
      </c>
      <c r="D50" s="431">
        <v>6</v>
      </c>
      <c r="E50" s="431">
        <v>5</v>
      </c>
      <c r="F50" s="431">
        <v>14</v>
      </c>
      <c r="G50" s="431">
        <v>32</v>
      </c>
      <c r="H50" s="431">
        <v>68</v>
      </c>
      <c r="I50" s="433">
        <v>17</v>
      </c>
      <c r="J50" s="435">
        <f t="shared" si="0"/>
        <v>25</v>
      </c>
      <c r="K50" s="435">
        <f t="shared" si="1"/>
        <v>17</v>
      </c>
      <c r="L50" s="1138"/>
      <c r="M50" s="1139"/>
      <c r="N50" s="1139"/>
      <c r="O50" s="1140"/>
      <c r="Q50" s="418" t="s">
        <v>308</v>
      </c>
      <c r="R50" s="20"/>
      <c r="S50" s="20"/>
      <c r="T50" s="20"/>
      <c r="U50" s="20"/>
      <c r="V50" s="20"/>
      <c r="W50" s="20"/>
      <c r="X50" s="20"/>
      <c r="Y50" s="20"/>
      <c r="Z50" s="20"/>
      <c r="AA50" s="20"/>
      <c r="AB50" s="20"/>
      <c r="AC50" s="20"/>
      <c r="AD50" s="20"/>
      <c r="AE50" s="20"/>
      <c r="AF50" s="352"/>
      <c r="AG50" s="20" t="s">
        <v>532</v>
      </c>
      <c r="AH50" s="20"/>
      <c r="AI50" s="20"/>
      <c r="AJ50" s="20"/>
      <c r="AK50" s="21"/>
    </row>
    <row r="51" spans="1:37" ht="15" customHeight="1" x14ac:dyDescent="0.2">
      <c r="A51" s="502">
        <v>16</v>
      </c>
      <c r="B51" s="129" t="s">
        <v>551</v>
      </c>
      <c r="C51" s="431">
        <v>21</v>
      </c>
      <c r="D51" s="431">
        <v>6</v>
      </c>
      <c r="E51" s="431">
        <v>4</v>
      </c>
      <c r="F51" s="431">
        <v>11</v>
      </c>
      <c r="G51" s="431">
        <v>38</v>
      </c>
      <c r="H51" s="431">
        <v>57</v>
      </c>
      <c r="I51" s="433">
        <v>16</v>
      </c>
      <c r="J51" s="435">
        <f t="shared" si="0"/>
        <v>21</v>
      </c>
      <c r="K51" s="435">
        <f t="shared" si="1"/>
        <v>16</v>
      </c>
      <c r="L51" s="1138"/>
      <c r="M51" s="1139"/>
      <c r="N51" s="1139"/>
      <c r="O51" s="1140"/>
      <c r="Q51" s="418" t="s">
        <v>672</v>
      </c>
      <c r="R51" s="20"/>
      <c r="S51" s="20"/>
      <c r="T51" s="20"/>
      <c r="U51" s="20"/>
      <c r="V51" s="20"/>
      <c r="W51" s="20"/>
      <c r="X51" s="20"/>
      <c r="Y51" s="20"/>
      <c r="Z51" s="20"/>
      <c r="AA51" s="20"/>
      <c r="AB51" s="20"/>
      <c r="AC51" s="20"/>
      <c r="AD51" s="20" t="s">
        <v>532</v>
      </c>
      <c r="AE51" s="20"/>
      <c r="AF51" s="20" t="s">
        <v>532</v>
      </c>
      <c r="AG51" s="352"/>
      <c r="AH51" s="20"/>
      <c r="AI51" s="20"/>
      <c r="AJ51" s="20"/>
      <c r="AK51" s="21"/>
    </row>
    <row r="52" spans="1:37" ht="15" customHeight="1" x14ac:dyDescent="0.2">
      <c r="A52" s="502">
        <v>17</v>
      </c>
      <c r="B52" s="129" t="s">
        <v>991</v>
      </c>
      <c r="C52" s="431">
        <v>21</v>
      </c>
      <c r="D52" s="431">
        <v>6</v>
      </c>
      <c r="E52" s="431">
        <v>5</v>
      </c>
      <c r="F52" s="431">
        <v>10</v>
      </c>
      <c r="G52" s="431">
        <v>36</v>
      </c>
      <c r="H52" s="431">
        <v>56</v>
      </c>
      <c r="I52" s="433">
        <v>17</v>
      </c>
      <c r="J52" s="435">
        <f t="shared" si="0"/>
        <v>21</v>
      </c>
      <c r="K52" s="435">
        <f t="shared" si="1"/>
        <v>17</v>
      </c>
      <c r="L52" s="1138"/>
      <c r="M52" s="1139"/>
      <c r="N52" s="1139"/>
      <c r="O52" s="1140"/>
      <c r="Q52" s="418" t="s">
        <v>63</v>
      </c>
      <c r="R52" s="20"/>
      <c r="S52" s="20"/>
      <c r="T52" s="20"/>
      <c r="U52" s="20"/>
      <c r="V52" s="20"/>
      <c r="W52" s="20"/>
      <c r="X52" s="20"/>
      <c r="Y52" s="20"/>
      <c r="Z52" s="20"/>
      <c r="AA52" s="20"/>
      <c r="AB52" s="20"/>
      <c r="AC52" s="20"/>
      <c r="AD52" s="20"/>
      <c r="AE52" s="20"/>
      <c r="AF52" s="20"/>
      <c r="AG52" s="20"/>
      <c r="AH52" s="352"/>
      <c r="AI52" s="20"/>
      <c r="AJ52" s="20" t="s">
        <v>532</v>
      </c>
      <c r="AK52" s="21" t="s">
        <v>532</v>
      </c>
    </row>
    <row r="53" spans="1:37" ht="15" customHeight="1" thickBot="1" x14ac:dyDescent="0.25">
      <c r="A53" s="502">
        <v>18</v>
      </c>
      <c r="B53" s="129" t="s">
        <v>313</v>
      </c>
      <c r="C53" s="431">
        <v>23</v>
      </c>
      <c r="D53" s="431">
        <v>4</v>
      </c>
      <c r="E53" s="431">
        <v>4</v>
      </c>
      <c r="F53" s="431">
        <v>15</v>
      </c>
      <c r="G53" s="431">
        <v>39</v>
      </c>
      <c r="H53" s="431">
        <v>66</v>
      </c>
      <c r="I53" s="433">
        <v>12</v>
      </c>
      <c r="J53" s="435">
        <f t="shared" si="0"/>
        <v>23</v>
      </c>
      <c r="K53" s="435">
        <f t="shared" si="1"/>
        <v>12</v>
      </c>
      <c r="L53" s="1141"/>
      <c r="M53" s="1142"/>
      <c r="N53" s="1142"/>
      <c r="O53" s="1143"/>
      <c r="Q53" s="418" t="s">
        <v>177</v>
      </c>
      <c r="R53" s="20"/>
      <c r="S53" s="20"/>
      <c r="T53" s="20"/>
      <c r="U53" s="20"/>
      <c r="V53" s="20"/>
      <c r="W53" s="20"/>
      <c r="X53" s="20"/>
      <c r="Y53" s="20"/>
      <c r="Z53" s="20"/>
      <c r="AA53" s="20"/>
      <c r="AB53" s="20"/>
      <c r="AC53" s="20"/>
      <c r="AD53" s="20"/>
      <c r="AE53" s="20"/>
      <c r="AF53" s="20"/>
      <c r="AG53" s="20"/>
      <c r="AH53" s="20" t="s">
        <v>532</v>
      </c>
      <c r="AI53" s="352"/>
      <c r="AJ53" s="20"/>
      <c r="AK53" s="21"/>
    </row>
    <row r="54" spans="1:37" ht="15" customHeight="1" x14ac:dyDescent="0.2">
      <c r="A54" s="502">
        <v>19</v>
      </c>
      <c r="B54" s="129" t="s">
        <v>314</v>
      </c>
      <c r="C54" s="431">
        <v>21</v>
      </c>
      <c r="D54" s="431">
        <v>2</v>
      </c>
      <c r="E54" s="431">
        <v>3</v>
      </c>
      <c r="F54" s="431">
        <v>16</v>
      </c>
      <c r="G54" s="431">
        <v>29</v>
      </c>
      <c r="H54" s="431">
        <v>69</v>
      </c>
      <c r="I54" s="433">
        <v>7</v>
      </c>
      <c r="J54" s="435">
        <f t="shared" si="0"/>
        <v>21</v>
      </c>
      <c r="K54" s="435">
        <f t="shared" si="1"/>
        <v>7</v>
      </c>
      <c r="L54" s="1230" t="s">
        <v>315</v>
      </c>
      <c r="M54" s="1231"/>
      <c r="N54" s="1231"/>
      <c r="O54" s="1232"/>
      <c r="Q54" s="418" t="s">
        <v>547</v>
      </c>
      <c r="R54" s="20"/>
      <c r="S54" s="20"/>
      <c r="T54" s="20"/>
      <c r="U54" s="20"/>
      <c r="V54" s="20"/>
      <c r="W54" s="20"/>
      <c r="X54" s="20"/>
      <c r="Y54" s="20"/>
      <c r="Z54" s="20"/>
      <c r="AA54" s="20"/>
      <c r="AB54" s="20"/>
      <c r="AC54" s="20"/>
      <c r="AD54" s="20"/>
      <c r="AE54" s="20"/>
      <c r="AF54" s="20"/>
      <c r="AG54" s="20"/>
      <c r="AH54" s="20"/>
      <c r="AI54" s="20"/>
      <c r="AJ54" s="352"/>
      <c r="AK54" s="21"/>
    </row>
    <row r="55" spans="1:37" ht="15" customHeight="1" thickBot="1" x14ac:dyDescent="0.25">
      <c r="A55" s="504">
        <v>20</v>
      </c>
      <c r="B55" s="130" t="s">
        <v>1811</v>
      </c>
      <c r="C55" s="432">
        <v>21</v>
      </c>
      <c r="D55" s="432">
        <v>1</v>
      </c>
      <c r="E55" s="432">
        <v>3</v>
      </c>
      <c r="F55" s="432">
        <v>17</v>
      </c>
      <c r="G55" s="432">
        <v>18</v>
      </c>
      <c r="H55" s="432">
        <v>56</v>
      </c>
      <c r="I55" s="434">
        <v>5</v>
      </c>
      <c r="J55" s="435">
        <f t="shared" si="0"/>
        <v>21</v>
      </c>
      <c r="K55" s="435">
        <f t="shared" si="1"/>
        <v>5</v>
      </c>
      <c r="L55" s="1233"/>
      <c r="M55" s="1234"/>
      <c r="N55" s="1234"/>
      <c r="O55" s="1235"/>
      <c r="Q55" s="419" t="s">
        <v>499</v>
      </c>
      <c r="R55" s="23"/>
      <c r="S55" s="23"/>
      <c r="T55" s="23"/>
      <c r="U55" s="23"/>
      <c r="V55" s="23"/>
      <c r="W55" s="23"/>
      <c r="X55" s="23"/>
      <c r="Y55" s="23"/>
      <c r="Z55" s="23"/>
      <c r="AA55" s="23"/>
      <c r="AB55" s="23"/>
      <c r="AC55" s="23"/>
      <c r="AD55" s="23"/>
      <c r="AE55" s="23"/>
      <c r="AF55" s="23"/>
      <c r="AG55" s="23"/>
      <c r="AH55" s="23" t="s">
        <v>532</v>
      </c>
      <c r="AI55" s="23"/>
      <c r="AJ55" s="23"/>
      <c r="AK55" s="353"/>
    </row>
    <row r="56" spans="1:37" ht="15" customHeight="1" x14ac:dyDescent="0.2">
      <c r="C56" s="435">
        <f>SUM(C36:C55)</f>
        <v>458</v>
      </c>
      <c r="D56" s="435">
        <f t="shared" ref="D56:I56" si="4">SUM(D36:D55)</f>
        <v>192</v>
      </c>
      <c r="E56" s="435">
        <f t="shared" si="4"/>
        <v>74</v>
      </c>
      <c r="F56" s="435">
        <f t="shared" si="4"/>
        <v>192</v>
      </c>
      <c r="G56" s="435">
        <f t="shared" si="4"/>
        <v>966</v>
      </c>
      <c r="H56" s="435">
        <f t="shared" si="4"/>
        <v>966</v>
      </c>
      <c r="I56" s="435">
        <f t="shared" si="4"/>
        <v>458</v>
      </c>
      <c r="J56" s="435">
        <f t="shared" si="0"/>
        <v>458</v>
      </c>
      <c r="K56" s="435">
        <f t="shared" si="1"/>
        <v>458</v>
      </c>
    </row>
    <row r="57" spans="1:37" ht="15" customHeight="1" thickBot="1" x14ac:dyDescent="0.25"/>
    <row r="58" spans="1:37" ht="15" customHeight="1" thickBot="1" x14ac:dyDescent="0.25">
      <c r="A58" s="1229" t="s">
        <v>316</v>
      </c>
      <c r="B58" s="1227"/>
      <c r="C58" s="1227"/>
      <c r="D58" s="1227"/>
      <c r="E58" s="1227"/>
      <c r="F58" s="1251"/>
      <c r="G58" s="1248" t="s">
        <v>295</v>
      </c>
      <c r="H58" s="1249"/>
      <c r="I58" s="1250"/>
      <c r="L58" s="952" t="s">
        <v>538</v>
      </c>
      <c r="M58" s="953"/>
      <c r="N58" s="953"/>
      <c r="O58" s="954"/>
    </row>
    <row r="59" spans="1:37" ht="15" customHeight="1" thickBot="1" x14ac:dyDescent="0.25">
      <c r="A59" s="497" t="s">
        <v>496</v>
      </c>
      <c r="B59" s="498" t="s">
        <v>497</v>
      </c>
      <c r="C59" s="499" t="s">
        <v>498</v>
      </c>
      <c r="D59" s="499" t="s">
        <v>499</v>
      </c>
      <c r="E59" s="499" t="s">
        <v>500</v>
      </c>
      <c r="F59" s="499" t="s">
        <v>501</v>
      </c>
      <c r="G59" s="505" t="s">
        <v>502</v>
      </c>
      <c r="H59" s="505" t="s">
        <v>503</v>
      </c>
      <c r="I59" s="506" t="s">
        <v>504</v>
      </c>
      <c r="L59" s="955"/>
      <c r="M59" s="956"/>
      <c r="N59" s="956"/>
      <c r="O59" s="957"/>
      <c r="Q59" s="24" t="s">
        <v>296</v>
      </c>
      <c r="R59" s="416" t="s">
        <v>503</v>
      </c>
      <c r="S59" s="416" t="s">
        <v>541</v>
      </c>
      <c r="T59" s="416" t="s">
        <v>1388</v>
      </c>
      <c r="U59" s="416" t="s">
        <v>908</v>
      </c>
      <c r="V59" s="416" t="s">
        <v>1804</v>
      </c>
      <c r="W59" s="416" t="s">
        <v>1805</v>
      </c>
      <c r="X59" s="416" t="s">
        <v>700</v>
      </c>
      <c r="Y59" s="416" t="s">
        <v>44</v>
      </c>
      <c r="Z59" s="416" t="s">
        <v>317</v>
      </c>
      <c r="AA59" s="416" t="s">
        <v>566</v>
      </c>
      <c r="AB59" s="416" t="s">
        <v>544</v>
      </c>
      <c r="AC59" s="416" t="s">
        <v>1111</v>
      </c>
      <c r="AD59" s="416" t="s">
        <v>777</v>
      </c>
      <c r="AE59" s="416" t="s">
        <v>1684</v>
      </c>
      <c r="AF59" s="416" t="s">
        <v>1112</v>
      </c>
      <c r="AG59" s="416" t="s">
        <v>533</v>
      </c>
      <c r="AH59" s="416" t="s">
        <v>704</v>
      </c>
      <c r="AI59" s="416" t="s">
        <v>1313</v>
      </c>
      <c r="AJ59" s="416" t="s">
        <v>120</v>
      </c>
      <c r="AK59" s="417" t="s">
        <v>1214</v>
      </c>
    </row>
    <row r="60" spans="1:37" ht="15" customHeight="1" x14ac:dyDescent="0.2">
      <c r="A60" s="507">
        <v>1</v>
      </c>
      <c r="B60" s="126" t="s">
        <v>558</v>
      </c>
      <c r="C60" s="430">
        <v>38</v>
      </c>
      <c r="D60" s="430">
        <v>30</v>
      </c>
      <c r="E60" s="430">
        <v>3</v>
      </c>
      <c r="F60" s="430">
        <v>5</v>
      </c>
      <c r="G60" s="430">
        <v>150</v>
      </c>
      <c r="H60" s="430">
        <v>51</v>
      </c>
      <c r="I60" s="128">
        <v>63</v>
      </c>
      <c r="J60" s="435">
        <f t="shared" si="0"/>
        <v>38</v>
      </c>
      <c r="K60" s="435">
        <f t="shared" si="1"/>
        <v>63</v>
      </c>
      <c r="L60" s="1135" t="s">
        <v>532</v>
      </c>
      <c r="M60" s="1136"/>
      <c r="N60" s="1136"/>
      <c r="O60" s="1137"/>
      <c r="Q60" s="418" t="s">
        <v>503</v>
      </c>
      <c r="R60" s="352"/>
      <c r="S60" s="20" t="s">
        <v>532</v>
      </c>
      <c r="T60" s="20"/>
      <c r="U60" s="20"/>
      <c r="V60" s="20"/>
      <c r="W60" s="20"/>
      <c r="X60" s="20"/>
      <c r="Y60" s="20"/>
      <c r="Z60" s="20"/>
      <c r="AA60" s="20"/>
      <c r="AB60" s="20"/>
      <c r="AC60" s="20"/>
      <c r="AD60" s="20" t="s">
        <v>1600</v>
      </c>
      <c r="AE60" s="20"/>
      <c r="AF60" s="20"/>
      <c r="AG60" s="20" t="s">
        <v>1675</v>
      </c>
      <c r="AH60" s="20"/>
      <c r="AI60" s="20"/>
      <c r="AJ60" s="20"/>
      <c r="AK60" s="21"/>
    </row>
    <row r="61" spans="1:37" ht="15" customHeight="1" x14ac:dyDescent="0.2">
      <c r="A61" s="502">
        <v>2</v>
      </c>
      <c r="B61" s="129" t="s">
        <v>79</v>
      </c>
      <c r="C61" s="431">
        <v>38</v>
      </c>
      <c r="D61" s="431">
        <v>27</v>
      </c>
      <c r="E61" s="431">
        <v>5</v>
      </c>
      <c r="F61" s="431">
        <v>6</v>
      </c>
      <c r="G61" s="431">
        <v>117</v>
      </c>
      <c r="H61" s="431">
        <v>51</v>
      </c>
      <c r="I61" s="433">
        <v>59</v>
      </c>
      <c r="J61" s="435">
        <f t="shared" si="0"/>
        <v>38</v>
      </c>
      <c r="K61" s="435">
        <f t="shared" si="1"/>
        <v>59</v>
      </c>
      <c r="L61" s="1138"/>
      <c r="M61" s="1139"/>
      <c r="N61" s="1139"/>
      <c r="O61" s="1140"/>
      <c r="Q61" s="418" t="s">
        <v>541</v>
      </c>
      <c r="R61" s="20" t="s">
        <v>532</v>
      </c>
      <c r="S61" s="352"/>
      <c r="T61" s="20"/>
      <c r="U61" s="20"/>
      <c r="V61" s="20"/>
      <c r="W61" s="20"/>
      <c r="X61" s="20"/>
      <c r="Y61" s="20"/>
      <c r="Z61" s="20"/>
      <c r="AA61" s="20"/>
      <c r="AB61" s="20"/>
      <c r="AC61" s="20"/>
      <c r="AD61" s="20" t="s">
        <v>1597</v>
      </c>
      <c r="AE61" s="20"/>
      <c r="AF61" s="20"/>
      <c r="AG61" s="20" t="s">
        <v>1600</v>
      </c>
      <c r="AH61" s="20"/>
      <c r="AI61" s="20"/>
      <c r="AJ61" s="20"/>
      <c r="AK61" s="21"/>
    </row>
    <row r="62" spans="1:37" ht="15" customHeight="1" x14ac:dyDescent="0.2">
      <c r="A62" s="502">
        <v>3</v>
      </c>
      <c r="B62" s="129" t="s">
        <v>575</v>
      </c>
      <c r="C62" s="431">
        <v>38</v>
      </c>
      <c r="D62" s="431">
        <v>25</v>
      </c>
      <c r="E62" s="431">
        <v>6</v>
      </c>
      <c r="F62" s="431">
        <v>7</v>
      </c>
      <c r="G62" s="431">
        <v>109</v>
      </c>
      <c r="H62" s="431">
        <v>65</v>
      </c>
      <c r="I62" s="433">
        <v>56</v>
      </c>
      <c r="J62" s="435">
        <f t="shared" si="0"/>
        <v>38</v>
      </c>
      <c r="K62" s="435">
        <f t="shared" si="1"/>
        <v>56</v>
      </c>
      <c r="L62" s="1138"/>
      <c r="M62" s="1139"/>
      <c r="N62" s="1139"/>
      <c r="O62" s="1140"/>
      <c r="Q62" s="418" t="s">
        <v>1388</v>
      </c>
      <c r="R62" s="20"/>
      <c r="S62" s="20"/>
      <c r="T62" s="352"/>
      <c r="U62" s="20"/>
      <c r="V62" s="20" t="s">
        <v>532</v>
      </c>
      <c r="W62" s="20" t="s">
        <v>532</v>
      </c>
      <c r="X62" s="20"/>
      <c r="Y62" s="20"/>
      <c r="Z62" s="20"/>
      <c r="AA62" s="20"/>
      <c r="AB62" s="20"/>
      <c r="AC62" s="20"/>
      <c r="AD62" s="20" t="s">
        <v>1597</v>
      </c>
      <c r="AE62" s="20"/>
      <c r="AF62" s="20"/>
      <c r="AG62" s="20" t="s">
        <v>844</v>
      </c>
      <c r="AH62" s="20"/>
      <c r="AI62" s="20"/>
      <c r="AJ62" s="20"/>
      <c r="AK62" s="21"/>
    </row>
    <row r="63" spans="1:37" ht="15" customHeight="1" x14ac:dyDescent="0.2">
      <c r="A63" s="502">
        <v>4</v>
      </c>
      <c r="B63" s="129" t="s">
        <v>318</v>
      </c>
      <c r="C63" s="431">
        <v>38</v>
      </c>
      <c r="D63" s="431">
        <v>26</v>
      </c>
      <c r="E63" s="431">
        <v>3</v>
      </c>
      <c r="F63" s="431">
        <v>9</v>
      </c>
      <c r="G63" s="431">
        <v>116</v>
      </c>
      <c r="H63" s="431">
        <v>68</v>
      </c>
      <c r="I63" s="433">
        <v>55</v>
      </c>
      <c r="J63" s="435">
        <f t="shared" si="0"/>
        <v>38</v>
      </c>
      <c r="K63" s="435">
        <f t="shared" si="1"/>
        <v>55</v>
      </c>
      <c r="L63" s="1138"/>
      <c r="M63" s="1139"/>
      <c r="N63" s="1139"/>
      <c r="O63" s="1140"/>
      <c r="Q63" s="418" t="s">
        <v>908</v>
      </c>
      <c r="R63" s="20"/>
      <c r="S63" s="20"/>
      <c r="T63" s="20" t="s">
        <v>532</v>
      </c>
      <c r="U63" s="352"/>
      <c r="V63" s="20"/>
      <c r="W63" s="20"/>
      <c r="X63" s="20"/>
      <c r="Y63" s="20"/>
      <c r="Z63" s="20"/>
      <c r="AA63" s="20" t="s">
        <v>532</v>
      </c>
      <c r="AB63" s="20"/>
      <c r="AC63" s="20"/>
      <c r="AD63" s="20" t="s">
        <v>1547</v>
      </c>
      <c r="AE63" s="20"/>
      <c r="AF63" s="20"/>
      <c r="AG63" s="20" t="s">
        <v>1494</v>
      </c>
      <c r="AH63" s="20"/>
      <c r="AI63" s="20"/>
      <c r="AJ63" s="20"/>
      <c r="AK63" s="21"/>
    </row>
    <row r="64" spans="1:37" ht="15" customHeight="1" x14ac:dyDescent="0.2">
      <c r="A64" s="502">
        <v>5</v>
      </c>
      <c r="B64" s="129" t="s">
        <v>711</v>
      </c>
      <c r="C64" s="431">
        <v>38</v>
      </c>
      <c r="D64" s="431">
        <v>22</v>
      </c>
      <c r="E64" s="431">
        <v>6</v>
      </c>
      <c r="F64" s="431">
        <v>10</v>
      </c>
      <c r="G64" s="431">
        <v>100</v>
      </c>
      <c r="H64" s="431">
        <v>79</v>
      </c>
      <c r="I64" s="433">
        <v>50</v>
      </c>
      <c r="J64" s="435">
        <f t="shared" si="0"/>
        <v>38</v>
      </c>
      <c r="K64" s="435">
        <f t="shared" si="1"/>
        <v>50</v>
      </c>
      <c r="L64" s="1138"/>
      <c r="M64" s="1139"/>
      <c r="N64" s="1139"/>
      <c r="O64" s="1140"/>
      <c r="Q64" s="418" t="s">
        <v>1804</v>
      </c>
      <c r="R64" s="20"/>
      <c r="S64" s="20"/>
      <c r="T64" s="20"/>
      <c r="U64" s="20"/>
      <c r="V64" s="352"/>
      <c r="W64" s="20"/>
      <c r="X64" s="20"/>
      <c r="Y64" s="20"/>
      <c r="Z64" s="20"/>
      <c r="AA64" s="20"/>
      <c r="AB64" s="20"/>
      <c r="AC64" s="20"/>
      <c r="AD64" s="20" t="s">
        <v>1210</v>
      </c>
      <c r="AE64" s="20"/>
      <c r="AF64" s="20"/>
      <c r="AG64" s="20" t="s">
        <v>1207</v>
      </c>
      <c r="AH64" s="20"/>
      <c r="AI64" s="20"/>
      <c r="AJ64" s="20"/>
      <c r="AK64" s="21"/>
    </row>
    <row r="65" spans="1:37" ht="15" customHeight="1" x14ac:dyDescent="0.2">
      <c r="A65" s="502">
        <v>6</v>
      </c>
      <c r="B65" s="129" t="s">
        <v>1314</v>
      </c>
      <c r="C65" s="431">
        <v>38</v>
      </c>
      <c r="D65" s="431">
        <v>20</v>
      </c>
      <c r="E65" s="431">
        <v>5</v>
      </c>
      <c r="F65" s="431">
        <v>13</v>
      </c>
      <c r="G65" s="431">
        <v>83</v>
      </c>
      <c r="H65" s="431">
        <v>72</v>
      </c>
      <c r="I65" s="433">
        <v>45</v>
      </c>
      <c r="J65" s="435">
        <f t="shared" si="0"/>
        <v>38</v>
      </c>
      <c r="K65" s="435">
        <f t="shared" si="1"/>
        <v>45</v>
      </c>
      <c r="L65" s="1138"/>
      <c r="M65" s="1139"/>
      <c r="N65" s="1139"/>
      <c r="O65" s="1140"/>
      <c r="Q65" s="418" t="s">
        <v>1805</v>
      </c>
      <c r="R65" s="20"/>
      <c r="S65" s="20"/>
      <c r="T65" s="20" t="s">
        <v>532</v>
      </c>
      <c r="U65" s="20"/>
      <c r="V65" s="20"/>
      <c r="W65" s="352"/>
      <c r="X65" s="20"/>
      <c r="Y65" s="20" t="s">
        <v>532</v>
      </c>
      <c r="Z65" s="20"/>
      <c r="AA65" s="20"/>
      <c r="AB65" s="20" t="s">
        <v>532</v>
      </c>
      <c r="AC65" s="20"/>
      <c r="AD65" s="20" t="s">
        <v>1599</v>
      </c>
      <c r="AE65" s="20"/>
      <c r="AF65" s="20"/>
      <c r="AG65" s="20" t="s">
        <v>1539</v>
      </c>
      <c r="AH65" s="20"/>
      <c r="AI65" s="20"/>
      <c r="AJ65" s="20"/>
      <c r="AK65" s="21"/>
    </row>
    <row r="66" spans="1:37" ht="15" customHeight="1" x14ac:dyDescent="0.2">
      <c r="A66" s="502">
        <v>7</v>
      </c>
      <c r="B66" s="129" t="s">
        <v>1116</v>
      </c>
      <c r="C66" s="431">
        <v>38</v>
      </c>
      <c r="D66" s="431">
        <v>19</v>
      </c>
      <c r="E66" s="431">
        <v>6</v>
      </c>
      <c r="F66" s="431">
        <v>13</v>
      </c>
      <c r="G66" s="431">
        <v>83</v>
      </c>
      <c r="H66" s="431">
        <v>58</v>
      </c>
      <c r="I66" s="433">
        <v>44</v>
      </c>
      <c r="J66" s="435">
        <f t="shared" si="0"/>
        <v>38</v>
      </c>
      <c r="K66" s="435">
        <f t="shared" si="1"/>
        <v>44</v>
      </c>
      <c r="L66" s="1138"/>
      <c r="M66" s="1139"/>
      <c r="N66" s="1139"/>
      <c r="O66" s="1140"/>
      <c r="Q66" s="418" t="s">
        <v>700</v>
      </c>
      <c r="R66" s="20"/>
      <c r="S66" s="20"/>
      <c r="T66" s="20"/>
      <c r="U66" s="20"/>
      <c r="V66" s="20"/>
      <c r="W66" s="20"/>
      <c r="X66" s="352"/>
      <c r="Y66" s="20" t="s">
        <v>532</v>
      </c>
      <c r="Z66" s="20"/>
      <c r="AA66" s="20"/>
      <c r="AB66" s="20"/>
      <c r="AC66" s="20"/>
      <c r="AD66" s="20" t="s">
        <v>1493</v>
      </c>
      <c r="AE66" s="20"/>
      <c r="AF66" s="20"/>
      <c r="AG66" s="20" t="s">
        <v>1489</v>
      </c>
      <c r="AH66" s="20"/>
      <c r="AI66" s="20"/>
      <c r="AJ66" s="20"/>
      <c r="AK66" s="21"/>
    </row>
    <row r="67" spans="1:37" ht="15" customHeight="1" x14ac:dyDescent="0.2">
      <c r="A67" s="502">
        <v>8</v>
      </c>
      <c r="B67" s="129" t="s">
        <v>554</v>
      </c>
      <c r="C67" s="431">
        <v>38</v>
      </c>
      <c r="D67" s="431">
        <v>16</v>
      </c>
      <c r="E67" s="431">
        <v>9</v>
      </c>
      <c r="F67" s="431">
        <v>13</v>
      </c>
      <c r="G67" s="431">
        <v>82</v>
      </c>
      <c r="H67" s="431">
        <v>79</v>
      </c>
      <c r="I67" s="433">
        <v>41</v>
      </c>
      <c r="J67" s="435">
        <f t="shared" si="0"/>
        <v>38</v>
      </c>
      <c r="K67" s="435">
        <f t="shared" si="1"/>
        <v>41</v>
      </c>
      <c r="L67" s="1138"/>
      <c r="M67" s="1139"/>
      <c r="N67" s="1139"/>
      <c r="O67" s="1140"/>
      <c r="Q67" s="418" t="s">
        <v>44</v>
      </c>
      <c r="R67" s="20"/>
      <c r="S67" s="20"/>
      <c r="T67" s="20"/>
      <c r="U67" s="20"/>
      <c r="V67" s="20"/>
      <c r="W67" s="20"/>
      <c r="X67" s="20" t="s">
        <v>532</v>
      </c>
      <c r="Y67" s="352"/>
      <c r="Z67" s="20"/>
      <c r="AA67" s="20"/>
      <c r="AB67" s="20"/>
      <c r="AC67" s="20"/>
      <c r="AD67" s="20" t="s">
        <v>1207</v>
      </c>
      <c r="AE67" s="20"/>
      <c r="AF67" s="20"/>
      <c r="AG67" s="20" t="s">
        <v>1207</v>
      </c>
      <c r="AH67" s="20"/>
      <c r="AI67" s="20"/>
      <c r="AJ67" s="20"/>
      <c r="AK67" s="21"/>
    </row>
    <row r="68" spans="1:37" ht="15" customHeight="1" x14ac:dyDescent="0.2">
      <c r="A68" s="502">
        <v>9</v>
      </c>
      <c r="B68" s="129" t="s">
        <v>708</v>
      </c>
      <c r="C68" s="431">
        <v>38</v>
      </c>
      <c r="D68" s="431">
        <v>17</v>
      </c>
      <c r="E68" s="431">
        <v>5</v>
      </c>
      <c r="F68" s="431">
        <v>16</v>
      </c>
      <c r="G68" s="431">
        <v>78</v>
      </c>
      <c r="H68" s="431">
        <v>79</v>
      </c>
      <c r="I68" s="433">
        <v>39</v>
      </c>
      <c r="J68" s="435">
        <f t="shared" si="0"/>
        <v>38</v>
      </c>
      <c r="K68" s="435">
        <f t="shared" si="1"/>
        <v>39</v>
      </c>
      <c r="L68" s="1138"/>
      <c r="M68" s="1139"/>
      <c r="N68" s="1139"/>
      <c r="O68" s="1140"/>
      <c r="Q68" s="418" t="s">
        <v>317</v>
      </c>
      <c r="R68" s="20"/>
      <c r="S68" s="20"/>
      <c r="T68" s="20"/>
      <c r="U68" s="20"/>
      <c r="V68" s="20"/>
      <c r="W68" s="20"/>
      <c r="X68" s="20"/>
      <c r="Y68" s="20"/>
      <c r="Z68" s="352"/>
      <c r="AA68" s="20"/>
      <c r="AB68" s="20" t="s">
        <v>532</v>
      </c>
      <c r="AC68" s="20" t="s">
        <v>532</v>
      </c>
      <c r="AD68" s="20" t="s">
        <v>1210</v>
      </c>
      <c r="AE68" s="20"/>
      <c r="AF68" s="20"/>
      <c r="AG68" s="20" t="s">
        <v>1541</v>
      </c>
      <c r="AH68" s="20"/>
      <c r="AI68" s="20"/>
      <c r="AJ68" s="20"/>
      <c r="AK68" s="21"/>
    </row>
    <row r="69" spans="1:37" ht="15" customHeight="1" x14ac:dyDescent="0.2">
      <c r="A69" s="502">
        <v>10</v>
      </c>
      <c r="B69" s="129" t="s">
        <v>781</v>
      </c>
      <c r="C69" s="431">
        <v>38</v>
      </c>
      <c r="D69" s="431">
        <v>16</v>
      </c>
      <c r="E69" s="431">
        <v>6</v>
      </c>
      <c r="F69" s="431">
        <v>16</v>
      </c>
      <c r="G69" s="431">
        <v>77</v>
      </c>
      <c r="H69" s="431">
        <v>84</v>
      </c>
      <c r="I69" s="433">
        <v>38</v>
      </c>
      <c r="J69" s="435">
        <f t="shared" si="0"/>
        <v>38</v>
      </c>
      <c r="K69" s="435">
        <f t="shared" si="1"/>
        <v>38</v>
      </c>
      <c r="L69" s="1138"/>
      <c r="M69" s="1139"/>
      <c r="N69" s="1139"/>
      <c r="O69" s="1140"/>
      <c r="Q69" s="418" t="s">
        <v>566</v>
      </c>
      <c r="R69" s="20"/>
      <c r="S69" s="20"/>
      <c r="T69" s="20"/>
      <c r="U69" s="20"/>
      <c r="V69" s="20"/>
      <c r="W69" s="20"/>
      <c r="X69" s="20"/>
      <c r="Y69" s="20"/>
      <c r="Z69" s="20" t="s">
        <v>532</v>
      </c>
      <c r="AA69" s="352"/>
      <c r="AB69" s="20"/>
      <c r="AC69" s="20"/>
      <c r="AD69" s="20" t="s">
        <v>1644</v>
      </c>
      <c r="AE69" s="20"/>
      <c r="AF69" s="20"/>
      <c r="AG69" s="20" t="s">
        <v>1494</v>
      </c>
      <c r="AH69" s="20"/>
      <c r="AI69" s="20"/>
      <c r="AJ69" s="20"/>
      <c r="AK69" s="21"/>
    </row>
    <row r="70" spans="1:37" ht="15" customHeight="1" x14ac:dyDescent="0.2">
      <c r="A70" s="502">
        <v>11</v>
      </c>
      <c r="B70" s="129" t="s">
        <v>1733</v>
      </c>
      <c r="C70" s="431">
        <v>38</v>
      </c>
      <c r="D70" s="431">
        <v>16</v>
      </c>
      <c r="E70" s="431">
        <v>2</v>
      </c>
      <c r="F70" s="431">
        <v>20</v>
      </c>
      <c r="G70" s="431">
        <v>78</v>
      </c>
      <c r="H70" s="431">
        <v>82</v>
      </c>
      <c r="I70" s="433">
        <v>34</v>
      </c>
      <c r="J70" s="435">
        <f t="shared" ref="J70:J123" si="5">D70+E70+F70</f>
        <v>38</v>
      </c>
      <c r="K70" s="435">
        <f t="shared" ref="K70:K123" si="6">D70*2+E70</f>
        <v>34</v>
      </c>
      <c r="L70" s="1138"/>
      <c r="M70" s="1139"/>
      <c r="N70" s="1139"/>
      <c r="O70" s="1140"/>
      <c r="Q70" s="418" t="s">
        <v>544</v>
      </c>
      <c r="R70" s="20"/>
      <c r="S70" s="20"/>
      <c r="T70" s="20"/>
      <c r="U70" s="20"/>
      <c r="V70" s="20"/>
      <c r="W70" s="20"/>
      <c r="X70" s="20"/>
      <c r="Y70" s="20"/>
      <c r="Z70" s="20"/>
      <c r="AA70" s="20"/>
      <c r="AB70" s="352"/>
      <c r="AC70" s="20" t="s">
        <v>532</v>
      </c>
      <c r="AD70" s="20" t="s">
        <v>1493</v>
      </c>
      <c r="AE70" s="20"/>
      <c r="AF70" s="20"/>
      <c r="AG70" s="20" t="s">
        <v>1601</v>
      </c>
      <c r="AH70" s="20"/>
      <c r="AI70" s="20"/>
      <c r="AJ70" s="20"/>
      <c r="AK70" s="21"/>
    </row>
    <row r="71" spans="1:37" ht="15" customHeight="1" x14ac:dyDescent="0.2">
      <c r="A71" s="502">
        <v>12</v>
      </c>
      <c r="B71" s="129" t="s">
        <v>390</v>
      </c>
      <c r="C71" s="431">
        <v>38</v>
      </c>
      <c r="D71" s="431">
        <v>14</v>
      </c>
      <c r="E71" s="431">
        <v>6</v>
      </c>
      <c r="F71" s="431">
        <v>18</v>
      </c>
      <c r="G71" s="431">
        <v>72</v>
      </c>
      <c r="H71" s="431">
        <v>80</v>
      </c>
      <c r="I71" s="433">
        <v>34</v>
      </c>
      <c r="J71" s="435">
        <f t="shared" si="5"/>
        <v>38</v>
      </c>
      <c r="K71" s="435">
        <f t="shared" si="6"/>
        <v>34</v>
      </c>
      <c r="L71" s="1138"/>
      <c r="M71" s="1139"/>
      <c r="N71" s="1139"/>
      <c r="O71" s="1140"/>
      <c r="Q71" s="418" t="s">
        <v>1111</v>
      </c>
      <c r="R71" s="20"/>
      <c r="S71" s="20"/>
      <c r="T71" s="20"/>
      <c r="U71" s="20"/>
      <c r="V71" s="20"/>
      <c r="W71" s="20"/>
      <c r="X71" s="20"/>
      <c r="Y71" s="20"/>
      <c r="Z71" s="20" t="s">
        <v>532</v>
      </c>
      <c r="AA71" s="20"/>
      <c r="AB71" s="20" t="s">
        <v>532</v>
      </c>
      <c r="AC71" s="352"/>
      <c r="AD71" s="20" t="s">
        <v>1540</v>
      </c>
      <c r="AE71" s="20"/>
      <c r="AF71" s="20"/>
      <c r="AG71" s="20" t="s">
        <v>1543</v>
      </c>
      <c r="AH71" s="20"/>
      <c r="AI71" s="20"/>
      <c r="AJ71" s="20"/>
      <c r="AK71" s="21"/>
    </row>
    <row r="72" spans="1:37" ht="15" customHeight="1" x14ac:dyDescent="0.2">
      <c r="A72" s="502">
        <v>13</v>
      </c>
      <c r="B72" s="129" t="s">
        <v>1757</v>
      </c>
      <c r="C72" s="431">
        <v>38</v>
      </c>
      <c r="D72" s="431">
        <v>14</v>
      </c>
      <c r="E72" s="431">
        <v>5</v>
      </c>
      <c r="F72" s="431">
        <v>19</v>
      </c>
      <c r="G72" s="431">
        <v>68</v>
      </c>
      <c r="H72" s="431">
        <v>73</v>
      </c>
      <c r="I72" s="433">
        <v>33</v>
      </c>
      <c r="J72" s="435">
        <f t="shared" si="5"/>
        <v>38</v>
      </c>
      <c r="K72" s="435">
        <f t="shared" si="6"/>
        <v>33</v>
      </c>
      <c r="L72" s="1138"/>
      <c r="M72" s="1139"/>
      <c r="N72" s="1139"/>
      <c r="O72" s="1140"/>
      <c r="Q72" s="418" t="s">
        <v>777</v>
      </c>
      <c r="R72" s="20" t="s">
        <v>1496</v>
      </c>
      <c r="S72" s="20" t="s">
        <v>844</v>
      </c>
      <c r="T72" s="20" t="s">
        <v>1547</v>
      </c>
      <c r="U72" s="20" t="s">
        <v>1539</v>
      </c>
      <c r="V72" s="20" t="s">
        <v>1603</v>
      </c>
      <c r="W72" s="20" t="s">
        <v>1493</v>
      </c>
      <c r="X72" s="20" t="s">
        <v>1210</v>
      </c>
      <c r="Y72" s="20" t="s">
        <v>1600</v>
      </c>
      <c r="Z72" s="20" t="s">
        <v>1601</v>
      </c>
      <c r="AA72" s="20" t="s">
        <v>1602</v>
      </c>
      <c r="AB72" s="20" t="s">
        <v>1539</v>
      </c>
      <c r="AC72" s="20" t="s">
        <v>1600</v>
      </c>
      <c r="AD72" s="352"/>
      <c r="AE72" s="20" t="s">
        <v>1601</v>
      </c>
      <c r="AF72" s="20" t="s">
        <v>1487</v>
      </c>
      <c r="AG72" s="20" t="s">
        <v>1494</v>
      </c>
      <c r="AH72" s="20" t="s">
        <v>1210</v>
      </c>
      <c r="AI72" s="20" t="s">
        <v>1602</v>
      </c>
      <c r="AJ72" s="20" t="s">
        <v>1539</v>
      </c>
      <c r="AK72" s="21" t="s">
        <v>1546</v>
      </c>
    </row>
    <row r="73" spans="1:37" ht="15" customHeight="1" x14ac:dyDescent="0.2">
      <c r="A73" s="502">
        <v>14</v>
      </c>
      <c r="B73" s="129" t="s">
        <v>1598</v>
      </c>
      <c r="C73" s="431">
        <v>38</v>
      </c>
      <c r="D73" s="431">
        <v>11</v>
      </c>
      <c r="E73" s="431">
        <v>11</v>
      </c>
      <c r="F73" s="431">
        <v>16</v>
      </c>
      <c r="G73" s="431">
        <v>69</v>
      </c>
      <c r="H73" s="431">
        <v>83</v>
      </c>
      <c r="I73" s="433">
        <v>33</v>
      </c>
      <c r="J73" s="435">
        <f t="shared" si="5"/>
        <v>38</v>
      </c>
      <c r="K73" s="435">
        <f t="shared" si="6"/>
        <v>33</v>
      </c>
      <c r="L73" s="1138"/>
      <c r="M73" s="1139"/>
      <c r="N73" s="1139"/>
      <c r="O73" s="1140"/>
      <c r="Q73" s="418" t="s">
        <v>1684</v>
      </c>
      <c r="R73" s="20"/>
      <c r="S73" s="20"/>
      <c r="T73" s="20"/>
      <c r="U73" s="20"/>
      <c r="V73" s="20"/>
      <c r="W73" s="20"/>
      <c r="X73" s="20"/>
      <c r="Y73" s="20"/>
      <c r="Z73" s="20"/>
      <c r="AA73" s="20"/>
      <c r="AB73" s="20"/>
      <c r="AC73" s="20"/>
      <c r="AD73" s="20" t="s">
        <v>1642</v>
      </c>
      <c r="AE73" s="352"/>
      <c r="AF73" s="20"/>
      <c r="AG73" s="20" t="s">
        <v>1489</v>
      </c>
      <c r="AH73" s="20"/>
      <c r="AI73" s="20"/>
      <c r="AJ73" s="20"/>
      <c r="AK73" s="21"/>
    </row>
    <row r="74" spans="1:37" ht="15" customHeight="1" x14ac:dyDescent="0.2">
      <c r="A74" s="502">
        <v>15</v>
      </c>
      <c r="B74" s="129" t="s">
        <v>1735</v>
      </c>
      <c r="C74" s="431">
        <v>38</v>
      </c>
      <c r="D74" s="431">
        <v>13</v>
      </c>
      <c r="E74" s="431">
        <v>7</v>
      </c>
      <c r="F74" s="431">
        <v>18</v>
      </c>
      <c r="G74" s="431">
        <v>69</v>
      </c>
      <c r="H74" s="431">
        <v>81</v>
      </c>
      <c r="I74" s="433">
        <v>33</v>
      </c>
      <c r="J74" s="435">
        <f t="shared" si="5"/>
        <v>38</v>
      </c>
      <c r="K74" s="435">
        <f t="shared" si="6"/>
        <v>33</v>
      </c>
      <c r="L74" s="1138"/>
      <c r="M74" s="1139"/>
      <c r="N74" s="1139"/>
      <c r="O74" s="1140"/>
      <c r="Q74" s="418" t="s">
        <v>1112</v>
      </c>
      <c r="R74" s="20"/>
      <c r="S74" s="20"/>
      <c r="T74" s="20"/>
      <c r="U74" s="20"/>
      <c r="V74" s="20"/>
      <c r="W74" s="20"/>
      <c r="X74" s="20"/>
      <c r="Y74" s="20"/>
      <c r="Z74" s="20"/>
      <c r="AA74" s="20"/>
      <c r="AB74" s="20"/>
      <c r="AC74" s="20"/>
      <c r="AD74" s="20" t="s">
        <v>1644</v>
      </c>
      <c r="AE74" s="20"/>
      <c r="AF74" s="352"/>
      <c r="AG74" s="20" t="s">
        <v>1603</v>
      </c>
      <c r="AH74" s="20"/>
      <c r="AI74" s="20"/>
      <c r="AJ74" s="20"/>
      <c r="AK74" s="21"/>
    </row>
    <row r="75" spans="1:37" ht="15" customHeight="1" x14ac:dyDescent="0.2">
      <c r="A75" s="502">
        <v>16</v>
      </c>
      <c r="B75" s="129" t="s">
        <v>45</v>
      </c>
      <c r="C75" s="431">
        <v>38</v>
      </c>
      <c r="D75" s="431">
        <v>12</v>
      </c>
      <c r="E75" s="431">
        <v>7</v>
      </c>
      <c r="F75" s="431">
        <v>19</v>
      </c>
      <c r="G75" s="431">
        <v>62</v>
      </c>
      <c r="H75" s="431">
        <v>77</v>
      </c>
      <c r="I75" s="433">
        <v>31</v>
      </c>
      <c r="J75" s="435">
        <f t="shared" si="5"/>
        <v>38</v>
      </c>
      <c r="K75" s="435">
        <f t="shared" si="6"/>
        <v>31</v>
      </c>
      <c r="L75" s="1138"/>
      <c r="M75" s="1139"/>
      <c r="N75" s="1139"/>
      <c r="O75" s="1140"/>
      <c r="Q75" s="418" t="s">
        <v>533</v>
      </c>
      <c r="R75" s="20" t="s">
        <v>1210</v>
      </c>
      <c r="S75" s="20" t="s">
        <v>1207</v>
      </c>
      <c r="T75" s="20" t="s">
        <v>1493</v>
      </c>
      <c r="U75" s="20" t="s">
        <v>1210</v>
      </c>
      <c r="V75" s="20" t="s">
        <v>1540</v>
      </c>
      <c r="W75" s="20" t="s">
        <v>1597</v>
      </c>
      <c r="X75" s="20" t="s">
        <v>844</v>
      </c>
      <c r="Y75" s="20" t="s">
        <v>1207</v>
      </c>
      <c r="Z75" s="20" t="s">
        <v>1494</v>
      </c>
      <c r="AA75" s="20" t="s">
        <v>1210</v>
      </c>
      <c r="AB75" s="20" t="s">
        <v>1490</v>
      </c>
      <c r="AC75" s="20" t="s">
        <v>1597</v>
      </c>
      <c r="AD75" s="20" t="s">
        <v>1495</v>
      </c>
      <c r="AE75" s="20" t="s">
        <v>1601</v>
      </c>
      <c r="AF75" s="20" t="s">
        <v>1207</v>
      </c>
      <c r="AG75" s="352"/>
      <c r="AH75" s="20" t="s">
        <v>1641</v>
      </c>
      <c r="AI75" s="20" t="s">
        <v>1207</v>
      </c>
      <c r="AJ75" s="20" t="s">
        <v>1597</v>
      </c>
      <c r="AK75" s="21" t="s">
        <v>1602</v>
      </c>
    </row>
    <row r="76" spans="1:37" ht="15" customHeight="1" x14ac:dyDescent="0.2">
      <c r="A76" s="502">
        <v>17</v>
      </c>
      <c r="B76" s="129" t="s">
        <v>1736</v>
      </c>
      <c r="C76" s="431">
        <v>38</v>
      </c>
      <c r="D76" s="431">
        <v>11</v>
      </c>
      <c r="E76" s="431">
        <v>4</v>
      </c>
      <c r="F76" s="431">
        <v>23</v>
      </c>
      <c r="G76" s="431">
        <v>73</v>
      </c>
      <c r="H76" s="431">
        <v>112</v>
      </c>
      <c r="I76" s="433">
        <v>26</v>
      </c>
      <c r="J76" s="435">
        <f t="shared" si="5"/>
        <v>38</v>
      </c>
      <c r="K76" s="435">
        <f t="shared" si="6"/>
        <v>26</v>
      </c>
      <c r="L76" s="1138"/>
      <c r="M76" s="1139"/>
      <c r="N76" s="1139"/>
      <c r="O76" s="1140"/>
      <c r="Q76" s="418" t="s">
        <v>704</v>
      </c>
      <c r="R76" s="20"/>
      <c r="S76" s="20"/>
      <c r="T76" s="20"/>
      <c r="U76" s="20"/>
      <c r="V76" s="20"/>
      <c r="W76" s="20"/>
      <c r="X76" s="20"/>
      <c r="Y76" s="20"/>
      <c r="Z76" s="20"/>
      <c r="AA76" s="20"/>
      <c r="AB76" s="20"/>
      <c r="AC76" s="20"/>
      <c r="AD76" s="20" t="s">
        <v>1654</v>
      </c>
      <c r="AE76" s="20"/>
      <c r="AF76" s="20"/>
      <c r="AG76" s="20" t="s">
        <v>1494</v>
      </c>
      <c r="AH76" s="352"/>
      <c r="AI76" s="20"/>
      <c r="AJ76" s="20" t="s">
        <v>532</v>
      </c>
      <c r="AK76" s="21" t="s">
        <v>532</v>
      </c>
    </row>
    <row r="77" spans="1:37" ht="15" customHeight="1" x14ac:dyDescent="0.2">
      <c r="A77" s="502">
        <v>18</v>
      </c>
      <c r="B77" s="129" t="s">
        <v>1294</v>
      </c>
      <c r="C77" s="431">
        <v>38</v>
      </c>
      <c r="D77" s="431">
        <v>11</v>
      </c>
      <c r="E77" s="431">
        <v>4</v>
      </c>
      <c r="F77" s="431">
        <v>23</v>
      </c>
      <c r="G77" s="431">
        <v>59</v>
      </c>
      <c r="H77" s="431">
        <v>99</v>
      </c>
      <c r="I77" s="433">
        <v>26</v>
      </c>
      <c r="J77" s="435">
        <f t="shared" si="5"/>
        <v>38</v>
      </c>
      <c r="K77" s="435">
        <f t="shared" si="6"/>
        <v>26</v>
      </c>
      <c r="L77" s="1138"/>
      <c r="M77" s="1139"/>
      <c r="N77" s="1139"/>
      <c r="O77" s="1140"/>
      <c r="Q77" s="418" t="s">
        <v>1313</v>
      </c>
      <c r="R77" s="20"/>
      <c r="S77" s="20"/>
      <c r="T77" s="20"/>
      <c r="U77" s="20"/>
      <c r="V77" s="20"/>
      <c r="W77" s="20"/>
      <c r="X77" s="20"/>
      <c r="Y77" s="20"/>
      <c r="Z77" s="20"/>
      <c r="AA77" s="20"/>
      <c r="AB77" s="20"/>
      <c r="AC77" s="20"/>
      <c r="AD77" s="20" t="s">
        <v>1207</v>
      </c>
      <c r="AE77" s="20"/>
      <c r="AF77" s="20"/>
      <c r="AG77" s="20" t="s">
        <v>1494</v>
      </c>
      <c r="AH77" s="20" t="s">
        <v>532</v>
      </c>
      <c r="AI77" s="352"/>
      <c r="AJ77" s="20"/>
      <c r="AK77" s="21"/>
    </row>
    <row r="78" spans="1:37" ht="15" customHeight="1" x14ac:dyDescent="0.2">
      <c r="A78" s="502">
        <v>19</v>
      </c>
      <c r="B78" s="129" t="s">
        <v>1431</v>
      </c>
      <c r="C78" s="431">
        <v>38</v>
      </c>
      <c r="D78" s="431">
        <v>4</v>
      </c>
      <c r="E78" s="431">
        <v>6</v>
      </c>
      <c r="F78" s="431">
        <v>28</v>
      </c>
      <c r="G78" s="431">
        <v>53</v>
      </c>
      <c r="H78" s="431">
        <v>127</v>
      </c>
      <c r="I78" s="433">
        <v>14</v>
      </c>
      <c r="J78" s="435">
        <f t="shared" si="5"/>
        <v>38</v>
      </c>
      <c r="K78" s="435">
        <f t="shared" si="6"/>
        <v>14</v>
      </c>
      <c r="L78" s="1138"/>
      <c r="M78" s="1139"/>
      <c r="N78" s="1139"/>
      <c r="O78" s="1140"/>
      <c r="Q78" s="418" t="s">
        <v>120</v>
      </c>
      <c r="R78" s="20"/>
      <c r="S78" s="20"/>
      <c r="T78" s="20"/>
      <c r="U78" s="20"/>
      <c r="V78" s="20"/>
      <c r="W78" s="20"/>
      <c r="X78" s="20"/>
      <c r="Y78" s="20"/>
      <c r="Z78" s="20"/>
      <c r="AA78" s="20"/>
      <c r="AB78" s="20"/>
      <c r="AC78" s="20"/>
      <c r="AD78" s="20" t="s">
        <v>1539</v>
      </c>
      <c r="AE78" s="20"/>
      <c r="AF78" s="20"/>
      <c r="AG78" s="20" t="s">
        <v>1654</v>
      </c>
      <c r="AH78" s="20"/>
      <c r="AI78" s="20"/>
      <c r="AJ78" s="352"/>
      <c r="AK78" s="21"/>
    </row>
    <row r="79" spans="1:37" ht="15" customHeight="1" thickBot="1" x14ac:dyDescent="0.25">
      <c r="A79" s="504">
        <v>20</v>
      </c>
      <c r="B79" s="130" t="s">
        <v>319</v>
      </c>
      <c r="C79" s="432">
        <v>38</v>
      </c>
      <c r="D79" s="432">
        <v>2</v>
      </c>
      <c r="E79" s="432">
        <v>2</v>
      </c>
      <c r="F79" s="432">
        <v>34</v>
      </c>
      <c r="G79" s="432">
        <v>32</v>
      </c>
      <c r="H79" s="432">
        <v>130</v>
      </c>
      <c r="I79" s="434">
        <v>6</v>
      </c>
      <c r="J79" s="435">
        <f t="shared" si="5"/>
        <v>38</v>
      </c>
      <c r="K79" s="435">
        <f t="shared" si="6"/>
        <v>6</v>
      </c>
      <c r="L79" s="1141"/>
      <c r="M79" s="1142"/>
      <c r="N79" s="1142"/>
      <c r="O79" s="1143"/>
      <c r="Q79" s="419" t="s">
        <v>1214</v>
      </c>
      <c r="R79" s="23"/>
      <c r="S79" s="23"/>
      <c r="T79" s="23"/>
      <c r="U79" s="23"/>
      <c r="V79" s="23"/>
      <c r="W79" s="23"/>
      <c r="X79" s="23"/>
      <c r="Y79" s="23"/>
      <c r="Z79" s="23"/>
      <c r="AA79" s="23"/>
      <c r="AB79" s="23"/>
      <c r="AC79" s="23"/>
      <c r="AD79" s="23" t="s">
        <v>1489</v>
      </c>
      <c r="AE79" s="23"/>
      <c r="AF79" s="23"/>
      <c r="AG79" s="23" t="s">
        <v>1646</v>
      </c>
      <c r="AH79" s="23" t="s">
        <v>532</v>
      </c>
      <c r="AI79" s="23"/>
      <c r="AJ79" s="23"/>
      <c r="AK79" s="353"/>
    </row>
    <row r="80" spans="1:37" ht="15" customHeight="1" x14ac:dyDescent="0.2">
      <c r="C80" s="435">
        <f>SUM(C60:C79)</f>
        <v>760</v>
      </c>
      <c r="D80" s="435">
        <f>SUM(D60:D79)</f>
        <v>326</v>
      </c>
      <c r="E80" s="435">
        <f>SUM(E60:E79)</f>
        <v>108</v>
      </c>
      <c r="F80" s="435">
        <f>SUM(F60:F79)</f>
        <v>326</v>
      </c>
      <c r="G80" s="435">
        <f>SUM(H80)</f>
        <v>1907</v>
      </c>
      <c r="H80" s="435">
        <v>1907</v>
      </c>
      <c r="I80" s="435">
        <f>SUM(I60:I79)</f>
        <v>760</v>
      </c>
      <c r="J80" s="435">
        <f t="shared" si="5"/>
        <v>760</v>
      </c>
      <c r="K80" s="435">
        <f t="shared" si="6"/>
        <v>760</v>
      </c>
      <c r="Q80" s="5" t="s">
        <v>532</v>
      </c>
    </row>
    <row r="81" spans="1:30" ht="15" customHeight="1" thickBot="1" x14ac:dyDescent="0.25"/>
    <row r="82" spans="1:30" ht="15" customHeight="1" thickBot="1" x14ac:dyDescent="0.25">
      <c r="A82" s="1207" t="s">
        <v>493</v>
      </c>
      <c r="B82" s="1208"/>
      <c r="C82" s="1208"/>
      <c r="D82" s="1208"/>
      <c r="E82" s="1208"/>
      <c r="F82" s="1209"/>
      <c r="G82" s="1204" t="s">
        <v>295</v>
      </c>
      <c r="H82" s="1205"/>
      <c r="I82" s="1206"/>
      <c r="L82" s="945" t="s">
        <v>495</v>
      </c>
      <c r="M82" s="946"/>
      <c r="N82" s="946"/>
      <c r="O82" s="947"/>
    </row>
    <row r="83" spans="1:30" ht="15" customHeight="1" thickBot="1" x14ac:dyDescent="0.25">
      <c r="A83" s="449" t="s">
        <v>496</v>
      </c>
      <c r="B83" s="450" t="s">
        <v>497</v>
      </c>
      <c r="C83" s="451" t="s">
        <v>498</v>
      </c>
      <c r="D83" s="451" t="s">
        <v>499</v>
      </c>
      <c r="E83" s="451" t="s">
        <v>500</v>
      </c>
      <c r="F83" s="451" t="s">
        <v>501</v>
      </c>
      <c r="G83" s="452" t="s">
        <v>502</v>
      </c>
      <c r="H83" s="452" t="s">
        <v>503</v>
      </c>
      <c r="I83" s="453" t="s">
        <v>504</v>
      </c>
      <c r="L83" s="948"/>
      <c r="M83" s="949"/>
      <c r="N83" s="949"/>
      <c r="O83" s="950"/>
      <c r="Q83" s="24" t="s">
        <v>296</v>
      </c>
      <c r="R83" s="396" t="s">
        <v>320</v>
      </c>
      <c r="S83" s="396" t="s">
        <v>716</v>
      </c>
      <c r="T83" s="396" t="s">
        <v>901</v>
      </c>
      <c r="U83" s="396" t="s">
        <v>564</v>
      </c>
      <c r="V83" s="396" t="s">
        <v>1004</v>
      </c>
      <c r="W83" s="396" t="s">
        <v>500</v>
      </c>
      <c r="X83" s="396" t="s">
        <v>1530</v>
      </c>
      <c r="Y83" s="396" t="s">
        <v>584</v>
      </c>
      <c r="Z83" s="396" t="s">
        <v>1411</v>
      </c>
      <c r="AA83" s="396" t="s">
        <v>544</v>
      </c>
      <c r="AB83" s="396" t="s">
        <v>517</v>
      </c>
      <c r="AC83" s="396" t="s">
        <v>591</v>
      </c>
      <c r="AD83" s="397" t="s">
        <v>1587</v>
      </c>
    </row>
    <row r="84" spans="1:30" ht="15" customHeight="1" x14ac:dyDescent="0.2">
      <c r="A84" s="475">
        <v>1</v>
      </c>
      <c r="B84" s="53" t="s">
        <v>2498</v>
      </c>
      <c r="C84" s="46"/>
      <c r="D84" s="46"/>
      <c r="E84" s="46"/>
      <c r="F84" s="46"/>
      <c r="G84" s="46"/>
      <c r="H84" s="46"/>
      <c r="I84" s="436"/>
      <c r="J84" s="435">
        <f t="shared" si="5"/>
        <v>0</v>
      </c>
      <c r="K84" s="435">
        <f t="shared" si="6"/>
        <v>0</v>
      </c>
      <c r="L84" s="1135" t="s">
        <v>528</v>
      </c>
      <c r="M84" s="1136"/>
      <c r="N84" s="1136"/>
      <c r="O84" s="1137"/>
      <c r="Q84" s="339" t="s">
        <v>320</v>
      </c>
      <c r="R84" s="10"/>
      <c r="S84" s="20"/>
      <c r="T84" s="20" t="s">
        <v>532</v>
      </c>
      <c r="U84" s="20"/>
      <c r="V84" s="20"/>
      <c r="W84" s="20"/>
      <c r="X84" s="20"/>
      <c r="Y84" s="20"/>
      <c r="Z84" s="20"/>
      <c r="AA84" s="20"/>
      <c r="AB84" s="20"/>
      <c r="AC84" s="20"/>
      <c r="AD84" s="21"/>
    </row>
    <row r="85" spans="1:30" ht="15" customHeight="1" x14ac:dyDescent="0.2">
      <c r="A85" s="246" t="s">
        <v>521</v>
      </c>
      <c r="B85" s="54" t="s">
        <v>1882</v>
      </c>
      <c r="C85" s="431"/>
      <c r="D85" s="431"/>
      <c r="E85" s="431"/>
      <c r="F85" s="431"/>
      <c r="G85" s="431"/>
      <c r="H85" s="431"/>
      <c r="I85" s="433"/>
      <c r="J85" s="435">
        <f t="shared" si="5"/>
        <v>0</v>
      </c>
      <c r="K85" s="435">
        <f t="shared" si="6"/>
        <v>0</v>
      </c>
      <c r="L85" s="1138"/>
      <c r="M85" s="1139"/>
      <c r="N85" s="1139"/>
      <c r="O85" s="1140"/>
      <c r="Q85" s="339" t="s">
        <v>716</v>
      </c>
      <c r="R85" s="20" t="s">
        <v>532</v>
      </c>
      <c r="S85" s="10"/>
      <c r="T85" s="20"/>
      <c r="U85" s="20"/>
      <c r="V85" s="20"/>
      <c r="W85" s="20"/>
      <c r="X85" s="20"/>
      <c r="Y85" s="20"/>
      <c r="Z85" s="20"/>
      <c r="AA85" s="20"/>
      <c r="AB85" s="20"/>
      <c r="AC85" s="20"/>
      <c r="AD85" s="21"/>
    </row>
    <row r="86" spans="1:30" ht="15" customHeight="1" x14ac:dyDescent="0.2">
      <c r="A86" s="246" t="s">
        <v>521</v>
      </c>
      <c r="B86" s="54" t="s">
        <v>674</v>
      </c>
      <c r="C86" s="431"/>
      <c r="D86" s="431"/>
      <c r="E86" s="431"/>
      <c r="F86" s="431"/>
      <c r="G86" s="431"/>
      <c r="H86" s="431"/>
      <c r="I86" s="433"/>
      <c r="J86" s="435">
        <f t="shared" si="5"/>
        <v>0</v>
      </c>
      <c r="K86" s="435">
        <f t="shared" si="6"/>
        <v>0</v>
      </c>
      <c r="L86" s="1138"/>
      <c r="M86" s="1139"/>
      <c r="N86" s="1139"/>
      <c r="O86" s="1140"/>
      <c r="Q86" s="339" t="s">
        <v>901</v>
      </c>
      <c r="R86" s="20"/>
      <c r="S86" s="20"/>
      <c r="T86" s="10"/>
      <c r="U86" s="20"/>
      <c r="V86" s="20"/>
      <c r="W86" s="20"/>
      <c r="X86" s="20"/>
      <c r="Y86" s="20"/>
      <c r="Z86" s="20"/>
      <c r="AA86" s="20"/>
      <c r="AB86" s="20"/>
      <c r="AC86" s="20"/>
      <c r="AD86" s="21"/>
    </row>
    <row r="87" spans="1:30" ht="15" customHeight="1" x14ac:dyDescent="0.2">
      <c r="A87" s="246" t="s">
        <v>521</v>
      </c>
      <c r="B87" s="54" t="s">
        <v>89</v>
      </c>
      <c r="C87" s="431"/>
      <c r="D87" s="431"/>
      <c r="E87" s="431"/>
      <c r="F87" s="431"/>
      <c r="G87" s="431"/>
      <c r="H87" s="431"/>
      <c r="I87" s="433"/>
      <c r="J87" s="435">
        <f t="shared" si="5"/>
        <v>0</v>
      </c>
      <c r="K87" s="435">
        <f t="shared" si="6"/>
        <v>0</v>
      </c>
      <c r="L87" s="1138"/>
      <c r="M87" s="1139"/>
      <c r="N87" s="1139"/>
      <c r="O87" s="1140"/>
      <c r="Q87" s="339" t="s">
        <v>564</v>
      </c>
      <c r="R87" s="20"/>
      <c r="S87" s="20"/>
      <c r="T87" s="20"/>
      <c r="U87" s="10"/>
      <c r="V87" s="20"/>
      <c r="W87" s="20" t="s">
        <v>532</v>
      </c>
      <c r="X87" s="20" t="s">
        <v>532</v>
      </c>
      <c r="Y87" s="20"/>
      <c r="Z87" s="20"/>
      <c r="AA87" s="20"/>
      <c r="AB87" s="20"/>
      <c r="AC87" s="20"/>
      <c r="AD87" s="21"/>
    </row>
    <row r="88" spans="1:30" ht="15" customHeight="1" x14ac:dyDescent="0.2">
      <c r="A88" s="246" t="s">
        <v>521</v>
      </c>
      <c r="B88" s="54" t="s">
        <v>1002</v>
      </c>
      <c r="C88" s="431"/>
      <c r="D88" s="431"/>
      <c r="E88" s="431"/>
      <c r="F88" s="431"/>
      <c r="G88" s="431"/>
      <c r="H88" s="431"/>
      <c r="I88" s="433"/>
      <c r="J88" s="435">
        <f t="shared" si="5"/>
        <v>0</v>
      </c>
      <c r="K88" s="435">
        <f t="shared" si="6"/>
        <v>0</v>
      </c>
      <c r="L88" s="1138"/>
      <c r="M88" s="1139"/>
      <c r="N88" s="1139"/>
      <c r="O88" s="1140"/>
      <c r="Q88" s="339" t="s">
        <v>1004</v>
      </c>
      <c r="R88" s="20"/>
      <c r="S88" s="20"/>
      <c r="T88" s="20"/>
      <c r="U88" s="20" t="s">
        <v>532</v>
      </c>
      <c r="V88" s="10"/>
      <c r="W88" s="20"/>
      <c r="X88" s="20"/>
      <c r="Y88" s="20"/>
      <c r="Z88" s="20"/>
      <c r="AA88" s="20"/>
      <c r="AB88" s="20" t="s">
        <v>532</v>
      </c>
      <c r="AC88" s="20"/>
      <c r="AD88" s="21"/>
    </row>
    <row r="89" spans="1:30" ht="15" customHeight="1" x14ac:dyDescent="0.2">
      <c r="A89" s="246" t="s">
        <v>521</v>
      </c>
      <c r="B89" s="54" t="s">
        <v>1883</v>
      </c>
      <c r="C89" s="431"/>
      <c r="D89" s="431"/>
      <c r="E89" s="431"/>
      <c r="F89" s="431"/>
      <c r="G89" s="431"/>
      <c r="H89" s="431"/>
      <c r="I89" s="433"/>
      <c r="J89" s="435">
        <f t="shared" si="5"/>
        <v>0</v>
      </c>
      <c r="K89" s="435">
        <f t="shared" si="6"/>
        <v>0</v>
      </c>
      <c r="L89" s="1138"/>
      <c r="M89" s="1139"/>
      <c r="N89" s="1139"/>
      <c r="O89" s="1140"/>
      <c r="Q89" s="339" t="s">
        <v>500</v>
      </c>
      <c r="R89" s="20"/>
      <c r="S89" s="20"/>
      <c r="T89" s="20"/>
      <c r="U89" s="20"/>
      <c r="V89" s="20"/>
      <c r="W89" s="10"/>
      <c r="X89" s="20"/>
      <c r="Y89" s="20"/>
      <c r="Z89" s="20"/>
      <c r="AA89" s="20"/>
      <c r="AB89" s="20"/>
      <c r="AC89" s="20"/>
      <c r="AD89" s="21"/>
    </row>
    <row r="90" spans="1:30" ht="15" customHeight="1" x14ac:dyDescent="0.2">
      <c r="A90" s="246" t="s">
        <v>521</v>
      </c>
      <c r="B90" s="54" t="s">
        <v>1884</v>
      </c>
      <c r="C90" s="431"/>
      <c r="D90" s="431"/>
      <c r="E90" s="431"/>
      <c r="F90" s="431"/>
      <c r="G90" s="431"/>
      <c r="H90" s="431"/>
      <c r="I90" s="433"/>
      <c r="J90" s="435">
        <f t="shared" si="5"/>
        <v>0</v>
      </c>
      <c r="K90" s="435">
        <f t="shared" si="6"/>
        <v>0</v>
      </c>
      <c r="L90" s="1138"/>
      <c r="M90" s="1139"/>
      <c r="N90" s="1139"/>
      <c r="O90" s="1140"/>
      <c r="Q90" s="339" t="s">
        <v>1530</v>
      </c>
      <c r="R90" s="20"/>
      <c r="S90" s="20"/>
      <c r="T90" s="20"/>
      <c r="U90" s="20" t="s">
        <v>532</v>
      </c>
      <c r="V90" s="20"/>
      <c r="W90" s="20"/>
      <c r="X90" s="10"/>
      <c r="Y90" s="20"/>
      <c r="Z90" s="20" t="s">
        <v>532</v>
      </c>
      <c r="AA90" s="20"/>
      <c r="AB90" s="20"/>
      <c r="AC90" s="20" t="s">
        <v>532</v>
      </c>
      <c r="AD90" s="21"/>
    </row>
    <row r="91" spans="1:30" ht="15" customHeight="1" x14ac:dyDescent="0.2">
      <c r="A91" s="246" t="s">
        <v>521</v>
      </c>
      <c r="B91" s="54" t="s">
        <v>586</v>
      </c>
      <c r="C91" s="431"/>
      <c r="D91" s="431"/>
      <c r="E91" s="431"/>
      <c r="F91" s="431"/>
      <c r="G91" s="431"/>
      <c r="H91" s="431"/>
      <c r="I91" s="433"/>
      <c r="J91" s="435">
        <f t="shared" si="5"/>
        <v>0</v>
      </c>
      <c r="K91" s="435">
        <f t="shared" si="6"/>
        <v>0</v>
      </c>
      <c r="L91" s="1138"/>
      <c r="M91" s="1139"/>
      <c r="N91" s="1139"/>
      <c r="O91" s="1140"/>
      <c r="Q91" s="339" t="s">
        <v>584</v>
      </c>
      <c r="R91" s="20"/>
      <c r="S91" s="20"/>
      <c r="T91" s="20"/>
      <c r="U91" s="20"/>
      <c r="V91" s="20"/>
      <c r="W91" s="20"/>
      <c r="X91" s="20"/>
      <c r="Y91" s="10"/>
      <c r="Z91" s="20" t="s">
        <v>532</v>
      </c>
      <c r="AA91" s="20"/>
      <c r="AB91" s="20"/>
      <c r="AC91" s="20"/>
      <c r="AD91" s="21"/>
    </row>
    <row r="92" spans="1:30" ht="15" customHeight="1" x14ac:dyDescent="0.2">
      <c r="A92" s="246" t="s">
        <v>521</v>
      </c>
      <c r="B92" s="54" t="s">
        <v>251</v>
      </c>
      <c r="C92" s="431"/>
      <c r="D92" s="431"/>
      <c r="E92" s="431"/>
      <c r="F92" s="431"/>
      <c r="G92" s="431"/>
      <c r="H92" s="431"/>
      <c r="I92" s="433"/>
      <c r="J92" s="435">
        <f t="shared" si="5"/>
        <v>0</v>
      </c>
      <c r="K92" s="435">
        <f t="shared" si="6"/>
        <v>0</v>
      </c>
      <c r="L92" s="1138"/>
      <c r="M92" s="1139"/>
      <c r="N92" s="1139"/>
      <c r="O92" s="1140"/>
      <c r="Q92" s="339" t="s">
        <v>1411</v>
      </c>
      <c r="R92" s="20"/>
      <c r="S92" s="20"/>
      <c r="T92" s="20"/>
      <c r="U92" s="20"/>
      <c r="V92" s="20"/>
      <c r="W92" s="20"/>
      <c r="X92" s="20"/>
      <c r="Y92" s="20" t="s">
        <v>532</v>
      </c>
      <c r="Z92" s="10"/>
      <c r="AA92" s="20"/>
      <c r="AB92" s="20"/>
      <c r="AC92" s="20"/>
      <c r="AD92" s="21"/>
    </row>
    <row r="93" spans="1:30" ht="15" customHeight="1" x14ac:dyDescent="0.2">
      <c r="A93" s="246" t="s">
        <v>521</v>
      </c>
      <c r="B93" s="54" t="s">
        <v>280</v>
      </c>
      <c r="C93" s="431"/>
      <c r="D93" s="431"/>
      <c r="E93" s="431"/>
      <c r="F93" s="431"/>
      <c r="G93" s="431"/>
      <c r="H93" s="431"/>
      <c r="I93" s="433"/>
      <c r="J93" s="435">
        <f t="shared" si="5"/>
        <v>0</v>
      </c>
      <c r="K93" s="435">
        <f t="shared" si="6"/>
        <v>0</v>
      </c>
      <c r="L93" s="1138"/>
      <c r="M93" s="1139"/>
      <c r="N93" s="1139"/>
      <c r="O93" s="1140"/>
      <c r="Q93" s="339" t="s">
        <v>544</v>
      </c>
      <c r="R93" s="20"/>
      <c r="S93" s="20"/>
      <c r="T93" s="20"/>
      <c r="U93" s="20"/>
      <c r="V93" s="20"/>
      <c r="W93" s="20"/>
      <c r="X93" s="20"/>
      <c r="Y93" s="20"/>
      <c r="Z93" s="20"/>
      <c r="AA93" s="10"/>
      <c r="AB93" s="20"/>
      <c r="AC93" s="20" t="s">
        <v>532</v>
      </c>
      <c r="AD93" s="21" t="s">
        <v>532</v>
      </c>
    </row>
    <row r="94" spans="1:30" ht="15" customHeight="1" x14ac:dyDescent="0.2">
      <c r="A94" s="246" t="s">
        <v>521</v>
      </c>
      <c r="B94" s="54" t="s">
        <v>92</v>
      </c>
      <c r="C94" s="431"/>
      <c r="D94" s="431"/>
      <c r="E94" s="431"/>
      <c r="F94" s="431"/>
      <c r="G94" s="431"/>
      <c r="H94" s="431"/>
      <c r="I94" s="433"/>
      <c r="J94" s="435">
        <f t="shared" si="5"/>
        <v>0</v>
      </c>
      <c r="K94" s="435">
        <f t="shared" si="6"/>
        <v>0</v>
      </c>
      <c r="L94" s="1138"/>
      <c r="M94" s="1139"/>
      <c r="N94" s="1139"/>
      <c r="O94" s="1140"/>
      <c r="Q94" s="339" t="s">
        <v>517</v>
      </c>
      <c r="R94" s="20"/>
      <c r="S94" s="20"/>
      <c r="T94" s="20"/>
      <c r="U94" s="20"/>
      <c r="V94" s="20"/>
      <c r="W94" s="20"/>
      <c r="X94" s="20"/>
      <c r="Y94" s="20"/>
      <c r="Z94" s="20"/>
      <c r="AA94" s="20" t="s">
        <v>532</v>
      </c>
      <c r="AB94" s="10"/>
      <c r="AC94" s="20"/>
      <c r="AD94" s="21"/>
    </row>
    <row r="95" spans="1:30" ht="15" customHeight="1" x14ac:dyDescent="0.2">
      <c r="A95" s="246" t="s">
        <v>521</v>
      </c>
      <c r="B95" s="54" t="s">
        <v>854</v>
      </c>
      <c r="C95" s="431"/>
      <c r="D95" s="431"/>
      <c r="E95" s="431"/>
      <c r="F95" s="431"/>
      <c r="G95" s="431"/>
      <c r="H95" s="431"/>
      <c r="I95" s="433"/>
      <c r="J95" s="435">
        <f t="shared" si="5"/>
        <v>0</v>
      </c>
      <c r="K95" s="435">
        <f t="shared" si="6"/>
        <v>0</v>
      </c>
      <c r="L95" s="1138"/>
      <c r="M95" s="1139"/>
      <c r="N95" s="1139"/>
      <c r="O95" s="1140"/>
      <c r="Q95" s="339" t="s">
        <v>591</v>
      </c>
      <c r="R95" s="20"/>
      <c r="S95" s="20"/>
      <c r="T95" s="20"/>
      <c r="U95" s="20"/>
      <c r="V95" s="20"/>
      <c r="W95" s="20"/>
      <c r="X95" s="20"/>
      <c r="Y95" s="20"/>
      <c r="Z95" s="20"/>
      <c r="AA95" s="20"/>
      <c r="AB95" s="20"/>
      <c r="AC95" s="10"/>
      <c r="AD95" s="21"/>
    </row>
    <row r="96" spans="1:30" ht="15" customHeight="1" thickBot="1" x14ac:dyDescent="0.25">
      <c r="A96" s="455" t="s">
        <v>521</v>
      </c>
      <c r="B96" s="55" t="s">
        <v>250</v>
      </c>
      <c r="C96" s="432"/>
      <c r="D96" s="432"/>
      <c r="E96" s="432"/>
      <c r="F96" s="432"/>
      <c r="G96" s="432"/>
      <c r="H96" s="432"/>
      <c r="I96" s="434"/>
      <c r="J96" s="435">
        <f t="shared" si="5"/>
        <v>0</v>
      </c>
      <c r="K96" s="435">
        <f t="shared" si="6"/>
        <v>0</v>
      </c>
      <c r="L96" s="1141"/>
      <c r="M96" s="1142"/>
      <c r="N96" s="1142"/>
      <c r="O96" s="1143"/>
      <c r="Q96" s="398" t="s">
        <v>1587</v>
      </c>
      <c r="R96" s="23"/>
      <c r="S96" s="23"/>
      <c r="T96" s="23"/>
      <c r="U96" s="23"/>
      <c r="V96" s="23"/>
      <c r="W96" s="23"/>
      <c r="X96" s="23"/>
      <c r="Y96" s="23"/>
      <c r="Z96" s="23"/>
      <c r="AA96" s="23" t="s">
        <v>532</v>
      </c>
      <c r="AB96" s="23"/>
      <c r="AC96" s="23"/>
      <c r="AD96" s="15"/>
    </row>
    <row r="97" spans="1:35" ht="15" customHeight="1" x14ac:dyDescent="0.2">
      <c r="C97" s="435">
        <v>0</v>
      </c>
      <c r="D97" s="435">
        <v>0</v>
      </c>
      <c r="E97" s="435">
        <v>0</v>
      </c>
      <c r="F97" s="435">
        <v>0</v>
      </c>
      <c r="G97" s="435">
        <v>0</v>
      </c>
      <c r="H97" s="435">
        <v>0</v>
      </c>
      <c r="I97" s="435">
        <v>0</v>
      </c>
      <c r="J97" s="435">
        <f t="shared" si="5"/>
        <v>0</v>
      </c>
      <c r="K97" s="435">
        <f t="shared" si="6"/>
        <v>0</v>
      </c>
    </row>
    <row r="98" spans="1:35" ht="15" customHeight="1" thickBot="1" x14ac:dyDescent="0.25"/>
    <row r="99" spans="1:35" ht="15" customHeight="1" thickBot="1" x14ac:dyDescent="0.25">
      <c r="A99" s="1239" t="s">
        <v>1885</v>
      </c>
      <c r="B99" s="1240"/>
      <c r="C99" s="1240"/>
      <c r="D99" s="1240"/>
      <c r="E99" s="1240"/>
      <c r="F99" s="1241"/>
      <c r="G99" s="1236" t="s">
        <v>295</v>
      </c>
      <c r="H99" s="1237"/>
      <c r="I99" s="1238"/>
      <c r="L99" s="1242" t="s">
        <v>588</v>
      </c>
      <c r="M99" s="1243"/>
      <c r="N99" s="1243"/>
      <c r="O99" s="1244"/>
    </row>
    <row r="100" spans="1:35" ht="15" customHeight="1" thickBot="1" x14ac:dyDescent="0.25">
      <c r="A100" s="508" t="s">
        <v>496</v>
      </c>
      <c r="B100" s="509" t="s">
        <v>497</v>
      </c>
      <c r="C100" s="510" t="s">
        <v>498</v>
      </c>
      <c r="D100" s="510" t="s">
        <v>499</v>
      </c>
      <c r="E100" s="510" t="s">
        <v>500</v>
      </c>
      <c r="F100" s="510" t="s">
        <v>501</v>
      </c>
      <c r="G100" s="511" t="s">
        <v>502</v>
      </c>
      <c r="H100" s="511" t="s">
        <v>503</v>
      </c>
      <c r="I100" s="512" t="s">
        <v>504</v>
      </c>
      <c r="L100" s="1245"/>
      <c r="M100" s="1246"/>
      <c r="N100" s="1246"/>
      <c r="O100" s="1247"/>
      <c r="Q100" s="24" t="s">
        <v>296</v>
      </c>
      <c r="R100" s="420" t="s">
        <v>241</v>
      </c>
      <c r="S100" s="420" t="s">
        <v>1196</v>
      </c>
      <c r="T100" s="420" t="s">
        <v>563</v>
      </c>
      <c r="U100" s="420" t="s">
        <v>564</v>
      </c>
      <c r="V100" s="420" t="s">
        <v>1784</v>
      </c>
      <c r="W100" s="420" t="s">
        <v>500</v>
      </c>
      <c r="X100" s="420" t="s">
        <v>511</v>
      </c>
      <c r="Y100" s="420" t="s">
        <v>990</v>
      </c>
      <c r="Z100" s="420" t="s">
        <v>975</v>
      </c>
      <c r="AA100" s="420" t="s">
        <v>1088</v>
      </c>
      <c r="AB100" s="420" t="s">
        <v>242</v>
      </c>
      <c r="AC100" s="420" t="s">
        <v>1089</v>
      </c>
      <c r="AD100" s="420" t="s">
        <v>756</v>
      </c>
      <c r="AE100" s="420" t="s">
        <v>610</v>
      </c>
      <c r="AF100" s="420" t="s">
        <v>514</v>
      </c>
      <c r="AG100" s="420" t="s">
        <v>591</v>
      </c>
      <c r="AH100" s="420" t="s">
        <v>800</v>
      </c>
      <c r="AI100" s="421" t="s">
        <v>1554</v>
      </c>
    </row>
    <row r="101" spans="1:35" ht="15" customHeight="1" x14ac:dyDescent="0.2">
      <c r="A101" s="513">
        <v>1</v>
      </c>
      <c r="B101" s="53" t="s">
        <v>1094</v>
      </c>
      <c r="C101" s="46">
        <v>32</v>
      </c>
      <c r="D101" s="46">
        <v>19</v>
      </c>
      <c r="E101" s="46">
        <v>6</v>
      </c>
      <c r="F101" s="46">
        <v>7</v>
      </c>
      <c r="G101" s="46">
        <v>93</v>
      </c>
      <c r="H101" s="46">
        <v>54</v>
      </c>
      <c r="I101" s="436">
        <v>44</v>
      </c>
      <c r="J101" s="435">
        <f t="shared" si="5"/>
        <v>32</v>
      </c>
      <c r="K101" s="435">
        <f t="shared" si="6"/>
        <v>44</v>
      </c>
      <c r="L101" s="1135" t="s">
        <v>1886</v>
      </c>
      <c r="M101" s="1136"/>
      <c r="N101" s="1136"/>
      <c r="O101" s="1137"/>
      <c r="Q101" s="422" t="s">
        <v>241</v>
      </c>
      <c r="R101" s="352"/>
      <c r="S101" s="20" t="s">
        <v>1207</v>
      </c>
      <c r="T101" s="354" t="s">
        <v>1207</v>
      </c>
      <c r="U101" s="20" t="s">
        <v>1488</v>
      </c>
      <c r="V101" s="20" t="s">
        <v>1487</v>
      </c>
      <c r="W101" s="20" t="s">
        <v>1207</v>
      </c>
      <c r="X101" s="20" t="s">
        <v>1494</v>
      </c>
      <c r="Y101" s="20" t="s">
        <v>1207</v>
      </c>
      <c r="Z101" s="20" t="s">
        <v>1488</v>
      </c>
      <c r="AA101" s="20" t="s">
        <v>844</v>
      </c>
      <c r="AB101" s="20"/>
      <c r="AC101" s="20" t="s">
        <v>1539</v>
      </c>
      <c r="AD101" s="20"/>
      <c r="AE101" s="20"/>
      <c r="AF101" s="20"/>
      <c r="AG101" s="20" t="s">
        <v>1493</v>
      </c>
      <c r="AH101" s="20"/>
      <c r="AI101" s="21"/>
    </row>
    <row r="102" spans="1:35" ht="15" customHeight="1" x14ac:dyDescent="0.2">
      <c r="A102" s="514" t="s">
        <v>550</v>
      </c>
      <c r="B102" s="54" t="s">
        <v>1481</v>
      </c>
      <c r="C102" s="431">
        <v>32</v>
      </c>
      <c r="D102" s="431">
        <v>19</v>
      </c>
      <c r="E102" s="431">
        <v>5</v>
      </c>
      <c r="F102" s="431">
        <v>8</v>
      </c>
      <c r="G102" s="431">
        <v>75</v>
      </c>
      <c r="H102" s="431">
        <v>48</v>
      </c>
      <c r="I102" s="433">
        <v>43</v>
      </c>
      <c r="J102" s="435">
        <f t="shared" si="5"/>
        <v>32</v>
      </c>
      <c r="K102" s="435">
        <f t="shared" si="6"/>
        <v>43</v>
      </c>
      <c r="L102" s="1138"/>
      <c r="M102" s="1139"/>
      <c r="N102" s="1139"/>
      <c r="O102" s="1140"/>
      <c r="Q102" s="422" t="s">
        <v>1196</v>
      </c>
      <c r="R102" s="20" t="s">
        <v>1601</v>
      </c>
      <c r="S102" s="352"/>
      <c r="T102" s="354"/>
      <c r="U102" s="20"/>
      <c r="V102" s="20"/>
      <c r="W102" s="20" t="s">
        <v>1540</v>
      </c>
      <c r="X102" s="20"/>
      <c r="Y102" s="20" t="s">
        <v>1490</v>
      </c>
      <c r="Z102" s="20" t="s">
        <v>1540</v>
      </c>
      <c r="AA102" s="20" t="s">
        <v>1487</v>
      </c>
      <c r="AB102" s="20"/>
      <c r="AC102" s="20" t="s">
        <v>1600</v>
      </c>
      <c r="AD102" s="20"/>
      <c r="AE102" s="20" t="s">
        <v>844</v>
      </c>
      <c r="AF102" s="20"/>
      <c r="AG102" s="20" t="s">
        <v>1597</v>
      </c>
      <c r="AH102" s="20" t="s">
        <v>1493</v>
      </c>
      <c r="AI102" s="21" t="s">
        <v>1494</v>
      </c>
    </row>
    <row r="103" spans="1:35" ht="15" customHeight="1" x14ac:dyDescent="0.2">
      <c r="A103" s="514" t="s">
        <v>550</v>
      </c>
      <c r="B103" s="54" t="s">
        <v>1093</v>
      </c>
      <c r="C103" s="431">
        <v>32</v>
      </c>
      <c r="D103" s="431">
        <v>19</v>
      </c>
      <c r="E103" s="431">
        <v>5</v>
      </c>
      <c r="F103" s="431">
        <v>8</v>
      </c>
      <c r="G103" s="431">
        <v>99</v>
      </c>
      <c r="H103" s="431">
        <v>65</v>
      </c>
      <c r="I103" s="433">
        <v>43</v>
      </c>
      <c r="J103" s="435">
        <f t="shared" si="5"/>
        <v>32</v>
      </c>
      <c r="K103" s="435">
        <f t="shared" si="6"/>
        <v>43</v>
      </c>
      <c r="L103" s="1138"/>
      <c r="M103" s="1139"/>
      <c r="N103" s="1139"/>
      <c r="O103" s="1140"/>
      <c r="Q103" s="422" t="s">
        <v>563</v>
      </c>
      <c r="R103" s="354"/>
      <c r="S103" s="354"/>
      <c r="T103" s="352"/>
      <c r="U103" s="354"/>
      <c r="V103" s="354"/>
      <c r="W103" s="354" t="s">
        <v>1797</v>
      </c>
      <c r="X103" s="354" t="s">
        <v>1642</v>
      </c>
      <c r="Y103" s="354"/>
      <c r="Z103" s="354"/>
      <c r="AA103" s="354"/>
      <c r="AB103" s="354"/>
      <c r="AC103" s="354"/>
      <c r="AD103" s="354"/>
      <c r="AE103" s="354" t="s">
        <v>1797</v>
      </c>
      <c r="AF103" s="354"/>
      <c r="AG103" s="354" t="s">
        <v>1488</v>
      </c>
      <c r="AH103" s="354"/>
      <c r="AI103" s="356"/>
    </row>
    <row r="104" spans="1:35" ht="15" customHeight="1" x14ac:dyDescent="0.2">
      <c r="A104" s="514">
        <v>4</v>
      </c>
      <c r="B104" s="54" t="s">
        <v>1200</v>
      </c>
      <c r="C104" s="431">
        <v>32</v>
      </c>
      <c r="D104" s="431">
        <v>18</v>
      </c>
      <c r="E104" s="431">
        <v>6</v>
      </c>
      <c r="F104" s="431">
        <v>8</v>
      </c>
      <c r="G104" s="431">
        <v>67</v>
      </c>
      <c r="H104" s="431">
        <v>48</v>
      </c>
      <c r="I104" s="433">
        <v>42</v>
      </c>
      <c r="J104" s="435">
        <f t="shared" si="5"/>
        <v>32</v>
      </c>
      <c r="K104" s="435">
        <f t="shared" si="6"/>
        <v>42</v>
      </c>
      <c r="L104" s="1138"/>
      <c r="M104" s="1139"/>
      <c r="N104" s="1139"/>
      <c r="O104" s="1140"/>
      <c r="Q104" s="422" t="s">
        <v>564</v>
      </c>
      <c r="R104" s="20" t="s">
        <v>1603</v>
      </c>
      <c r="S104" s="20"/>
      <c r="T104" s="20" t="s">
        <v>1641</v>
      </c>
      <c r="U104" s="352"/>
      <c r="V104" s="20"/>
      <c r="W104" s="20" t="s">
        <v>1597</v>
      </c>
      <c r="X104" s="20"/>
      <c r="Y104" s="20" t="s">
        <v>844</v>
      </c>
      <c r="Z104" s="20"/>
      <c r="AA104" s="20" t="s">
        <v>1597</v>
      </c>
      <c r="AB104" s="20"/>
      <c r="AC104" s="20" t="s">
        <v>844</v>
      </c>
      <c r="AD104" s="20" t="s">
        <v>1489</v>
      </c>
      <c r="AE104" s="20" t="s">
        <v>1489</v>
      </c>
      <c r="AF104" s="20"/>
      <c r="AG104" s="20" t="s">
        <v>1493</v>
      </c>
      <c r="AH104" s="20"/>
      <c r="AI104" s="21"/>
    </row>
    <row r="105" spans="1:35" ht="15" customHeight="1" x14ac:dyDescent="0.2">
      <c r="A105" s="514">
        <v>5</v>
      </c>
      <c r="B105" s="54" t="s">
        <v>244</v>
      </c>
      <c r="C105" s="431">
        <v>32</v>
      </c>
      <c r="D105" s="431">
        <v>13</v>
      </c>
      <c r="E105" s="431">
        <v>10</v>
      </c>
      <c r="F105" s="431">
        <v>9</v>
      </c>
      <c r="G105" s="431">
        <v>56</v>
      </c>
      <c r="H105" s="431">
        <v>62</v>
      </c>
      <c r="I105" s="433">
        <v>36</v>
      </c>
      <c r="J105" s="435">
        <f t="shared" si="5"/>
        <v>32</v>
      </c>
      <c r="K105" s="435">
        <f t="shared" si="6"/>
        <v>36</v>
      </c>
      <c r="L105" s="1138"/>
      <c r="M105" s="1139"/>
      <c r="N105" s="1139"/>
      <c r="O105" s="1140"/>
      <c r="Q105" s="422" t="s">
        <v>1784</v>
      </c>
      <c r="R105" s="20"/>
      <c r="S105" s="20"/>
      <c r="T105" s="354" t="s">
        <v>1493</v>
      </c>
      <c r="U105" s="20" t="s">
        <v>1488</v>
      </c>
      <c r="V105" s="352"/>
      <c r="W105" s="20" t="s">
        <v>844</v>
      </c>
      <c r="X105" s="20" t="s">
        <v>1597</v>
      </c>
      <c r="Y105" s="20" t="s">
        <v>1490</v>
      </c>
      <c r="Z105" s="20"/>
      <c r="AA105" s="20" t="s">
        <v>1207</v>
      </c>
      <c r="AB105" s="20" t="s">
        <v>1600</v>
      </c>
      <c r="AC105" s="20"/>
      <c r="AD105" s="20"/>
      <c r="AE105" s="20"/>
      <c r="AF105" s="20" t="s">
        <v>1490</v>
      </c>
      <c r="AG105" s="20" t="s">
        <v>1540</v>
      </c>
      <c r="AH105" s="20"/>
      <c r="AI105" s="21"/>
    </row>
    <row r="106" spans="1:35" ht="15" customHeight="1" x14ac:dyDescent="0.2">
      <c r="A106" s="514">
        <v>6</v>
      </c>
      <c r="B106" s="54" t="s">
        <v>1090</v>
      </c>
      <c r="C106" s="431">
        <v>32</v>
      </c>
      <c r="D106" s="431">
        <v>15</v>
      </c>
      <c r="E106" s="431">
        <v>5</v>
      </c>
      <c r="F106" s="431">
        <v>12</v>
      </c>
      <c r="G106" s="431">
        <v>69</v>
      </c>
      <c r="H106" s="431">
        <v>52</v>
      </c>
      <c r="I106" s="433">
        <v>35</v>
      </c>
      <c r="J106" s="435">
        <f t="shared" si="5"/>
        <v>32</v>
      </c>
      <c r="K106" s="435">
        <f t="shared" si="6"/>
        <v>35</v>
      </c>
      <c r="L106" s="1138"/>
      <c r="M106" s="1139"/>
      <c r="N106" s="1139"/>
      <c r="O106" s="1140"/>
      <c r="Q106" s="422" t="s">
        <v>500</v>
      </c>
      <c r="R106" s="20"/>
      <c r="S106" s="20"/>
      <c r="T106" s="354"/>
      <c r="U106" s="20"/>
      <c r="V106" s="20"/>
      <c r="W106" s="352"/>
      <c r="X106" s="20"/>
      <c r="Y106" s="20" t="s">
        <v>1540</v>
      </c>
      <c r="Z106" s="20" t="s">
        <v>32</v>
      </c>
      <c r="AA106" s="20" t="s">
        <v>1642</v>
      </c>
      <c r="AB106" s="20" t="s">
        <v>1493</v>
      </c>
      <c r="AC106" s="20"/>
      <c r="AD106" s="20" t="s">
        <v>1540</v>
      </c>
      <c r="AE106" s="20" t="s">
        <v>1655</v>
      </c>
      <c r="AF106" s="20" t="s">
        <v>1601</v>
      </c>
      <c r="AG106" s="20"/>
      <c r="AH106" s="20" t="s">
        <v>1655</v>
      </c>
      <c r="AI106" s="21"/>
    </row>
    <row r="107" spans="1:35" ht="15" customHeight="1" x14ac:dyDescent="0.2">
      <c r="A107" s="514" t="s">
        <v>556</v>
      </c>
      <c r="B107" s="54" t="s">
        <v>1092</v>
      </c>
      <c r="C107" s="431">
        <v>32</v>
      </c>
      <c r="D107" s="431">
        <v>14</v>
      </c>
      <c r="E107" s="431">
        <v>5</v>
      </c>
      <c r="F107" s="431">
        <v>13</v>
      </c>
      <c r="G107" s="431">
        <v>77</v>
      </c>
      <c r="H107" s="431">
        <v>60</v>
      </c>
      <c r="I107" s="433">
        <v>33</v>
      </c>
      <c r="J107" s="435">
        <f t="shared" si="5"/>
        <v>32</v>
      </c>
      <c r="K107" s="435">
        <f t="shared" si="6"/>
        <v>33</v>
      </c>
      <c r="L107" s="1138"/>
      <c r="M107" s="1139"/>
      <c r="N107" s="1139"/>
      <c r="O107" s="1140"/>
      <c r="Q107" s="422" t="s">
        <v>511</v>
      </c>
      <c r="R107" s="20"/>
      <c r="S107" s="20" t="s">
        <v>1490</v>
      </c>
      <c r="T107" s="354"/>
      <c r="U107" s="20" t="s">
        <v>1597</v>
      </c>
      <c r="V107" s="20"/>
      <c r="W107" s="20"/>
      <c r="X107" s="352"/>
      <c r="Y107" s="20"/>
      <c r="Z107" s="20"/>
      <c r="AA107" s="20"/>
      <c r="AB107" s="20" t="s">
        <v>1490</v>
      </c>
      <c r="AC107" s="20" t="s">
        <v>1488</v>
      </c>
      <c r="AD107" s="20"/>
      <c r="AE107" s="20" t="s">
        <v>1490</v>
      </c>
      <c r="AF107" s="20" t="s">
        <v>1600</v>
      </c>
      <c r="AG107" s="20"/>
      <c r="AH107" s="20" t="s">
        <v>1495</v>
      </c>
      <c r="AI107" s="21"/>
    </row>
    <row r="108" spans="1:35" ht="15" customHeight="1" x14ac:dyDescent="0.2">
      <c r="A108" s="514" t="s">
        <v>556</v>
      </c>
      <c r="B108" s="54" t="s">
        <v>106</v>
      </c>
      <c r="C108" s="431">
        <v>32</v>
      </c>
      <c r="D108" s="431">
        <v>12</v>
      </c>
      <c r="E108" s="431">
        <v>9</v>
      </c>
      <c r="F108" s="431">
        <v>11</v>
      </c>
      <c r="G108" s="431">
        <v>69</v>
      </c>
      <c r="H108" s="431">
        <v>61</v>
      </c>
      <c r="I108" s="433">
        <v>33</v>
      </c>
      <c r="J108" s="435">
        <f t="shared" si="5"/>
        <v>32</v>
      </c>
      <c r="K108" s="435">
        <f t="shared" si="6"/>
        <v>33</v>
      </c>
      <c r="L108" s="1138"/>
      <c r="M108" s="1139"/>
      <c r="N108" s="1139"/>
      <c r="O108" s="1140"/>
      <c r="Q108" s="422" t="s">
        <v>990</v>
      </c>
      <c r="R108" s="20"/>
      <c r="S108" s="20" t="s">
        <v>844</v>
      </c>
      <c r="T108" s="354" t="s">
        <v>628</v>
      </c>
      <c r="U108" s="20" t="s">
        <v>844</v>
      </c>
      <c r="V108" s="20"/>
      <c r="W108" s="20"/>
      <c r="X108" s="20" t="s">
        <v>1603</v>
      </c>
      <c r="Y108" s="352"/>
      <c r="Z108" s="20" t="s">
        <v>1207</v>
      </c>
      <c r="AA108" s="20"/>
      <c r="AB108" s="20"/>
      <c r="AC108" s="20" t="s">
        <v>1642</v>
      </c>
      <c r="AD108" s="20" t="s">
        <v>844</v>
      </c>
      <c r="AE108" s="20" t="s">
        <v>1645</v>
      </c>
      <c r="AF108" s="20" t="s">
        <v>1602</v>
      </c>
      <c r="AG108" s="20" t="s">
        <v>1493</v>
      </c>
      <c r="AH108" s="20"/>
      <c r="AI108" s="21"/>
    </row>
    <row r="109" spans="1:35" ht="15" customHeight="1" x14ac:dyDescent="0.2">
      <c r="A109" s="514">
        <v>9</v>
      </c>
      <c r="B109" s="54" t="s">
        <v>1793</v>
      </c>
      <c r="C109" s="431">
        <v>32</v>
      </c>
      <c r="D109" s="431">
        <v>13</v>
      </c>
      <c r="E109" s="431">
        <v>6</v>
      </c>
      <c r="F109" s="431">
        <v>13</v>
      </c>
      <c r="G109" s="431">
        <v>58</v>
      </c>
      <c r="H109" s="431">
        <v>64</v>
      </c>
      <c r="I109" s="433">
        <v>32</v>
      </c>
      <c r="J109" s="435">
        <f t="shared" si="5"/>
        <v>32</v>
      </c>
      <c r="K109" s="435">
        <f t="shared" si="6"/>
        <v>32</v>
      </c>
      <c r="L109" s="1138"/>
      <c r="M109" s="1139"/>
      <c r="N109" s="1139"/>
      <c r="O109" s="1140"/>
      <c r="Q109" s="422" t="s">
        <v>975</v>
      </c>
      <c r="R109" s="20" t="s">
        <v>1887</v>
      </c>
      <c r="S109" s="20"/>
      <c r="T109" s="354"/>
      <c r="U109" s="20"/>
      <c r="V109" s="20"/>
      <c r="W109" s="20"/>
      <c r="X109" s="20"/>
      <c r="Y109" s="20"/>
      <c r="Z109" s="352"/>
      <c r="AA109" s="20" t="s">
        <v>1642</v>
      </c>
      <c r="AB109" s="20" t="s">
        <v>1599</v>
      </c>
      <c r="AC109" s="20" t="s">
        <v>1603</v>
      </c>
      <c r="AD109" s="20" t="s">
        <v>1602</v>
      </c>
      <c r="AE109" s="20" t="s">
        <v>1488</v>
      </c>
      <c r="AF109" s="20"/>
      <c r="AG109" s="20"/>
      <c r="AH109" s="20"/>
      <c r="AI109" s="21"/>
    </row>
    <row r="110" spans="1:35" ht="15" customHeight="1" x14ac:dyDescent="0.2">
      <c r="A110" s="514">
        <v>10</v>
      </c>
      <c r="B110" s="54" t="s">
        <v>245</v>
      </c>
      <c r="C110" s="431">
        <v>32</v>
      </c>
      <c r="D110" s="431">
        <v>13</v>
      </c>
      <c r="E110" s="431">
        <v>5</v>
      </c>
      <c r="F110" s="431">
        <v>14</v>
      </c>
      <c r="G110" s="431">
        <v>67</v>
      </c>
      <c r="H110" s="431">
        <v>61</v>
      </c>
      <c r="I110" s="433">
        <v>31</v>
      </c>
      <c r="J110" s="435">
        <f t="shared" si="5"/>
        <v>32</v>
      </c>
      <c r="K110" s="435">
        <f t="shared" si="6"/>
        <v>31</v>
      </c>
      <c r="L110" s="1138"/>
      <c r="M110" s="1139"/>
      <c r="N110" s="1139"/>
      <c r="O110" s="1140"/>
      <c r="Q110" s="422" t="s">
        <v>1088</v>
      </c>
      <c r="R110" s="20"/>
      <c r="S110" s="20"/>
      <c r="T110" s="354" t="s">
        <v>1644</v>
      </c>
      <c r="U110" s="20" t="s">
        <v>1494</v>
      </c>
      <c r="V110" s="20"/>
      <c r="W110" s="20" t="s">
        <v>1489</v>
      </c>
      <c r="X110" s="20" t="s">
        <v>1640</v>
      </c>
      <c r="Y110" s="20"/>
      <c r="Z110" s="20" t="s">
        <v>1603</v>
      </c>
      <c r="AA110" s="352"/>
      <c r="AB110" s="20" t="s">
        <v>1602</v>
      </c>
      <c r="AC110" s="20" t="s">
        <v>1493</v>
      </c>
      <c r="AD110" s="20"/>
      <c r="AE110" s="20"/>
      <c r="AF110" s="20"/>
      <c r="AG110" s="20" t="s">
        <v>1654</v>
      </c>
      <c r="AH110" s="20" t="s">
        <v>1546</v>
      </c>
      <c r="AI110" s="21" t="s">
        <v>628</v>
      </c>
    </row>
    <row r="111" spans="1:35" ht="15" customHeight="1" x14ac:dyDescent="0.2">
      <c r="A111" s="514">
        <v>11</v>
      </c>
      <c r="B111" s="54" t="s">
        <v>616</v>
      </c>
      <c r="C111" s="431">
        <v>32</v>
      </c>
      <c r="D111" s="431">
        <v>12</v>
      </c>
      <c r="E111" s="431">
        <v>7</v>
      </c>
      <c r="F111" s="431">
        <v>13</v>
      </c>
      <c r="G111" s="431">
        <v>87</v>
      </c>
      <c r="H111" s="431">
        <v>84</v>
      </c>
      <c r="I111" s="433">
        <v>31</v>
      </c>
      <c r="J111" s="435">
        <f t="shared" si="5"/>
        <v>32</v>
      </c>
      <c r="K111" s="435">
        <f t="shared" si="6"/>
        <v>31</v>
      </c>
      <c r="L111" s="1138"/>
      <c r="M111" s="1139"/>
      <c r="N111" s="1139"/>
      <c r="O111" s="1140"/>
      <c r="Q111" s="422" t="s">
        <v>242</v>
      </c>
      <c r="R111" s="20"/>
      <c r="S111" s="20" t="s">
        <v>1597</v>
      </c>
      <c r="T111" s="354" t="s">
        <v>1546</v>
      </c>
      <c r="U111" s="20"/>
      <c r="V111" s="20"/>
      <c r="W111" s="20" t="s">
        <v>1888</v>
      </c>
      <c r="X111" s="20"/>
      <c r="Y111" s="20" t="s">
        <v>1600</v>
      </c>
      <c r="Z111" s="20"/>
      <c r="AA111" s="20"/>
      <c r="AB111" s="352"/>
      <c r="AC111" s="20"/>
      <c r="AD111" s="20" t="s">
        <v>1602</v>
      </c>
      <c r="AE111" s="20"/>
      <c r="AF111" s="20" t="s">
        <v>1597</v>
      </c>
      <c r="AG111" s="20"/>
      <c r="AH111" s="20" t="s">
        <v>1540</v>
      </c>
      <c r="AI111" s="21" t="s">
        <v>1546</v>
      </c>
    </row>
    <row r="112" spans="1:35" ht="15" customHeight="1" x14ac:dyDescent="0.2">
      <c r="A112" s="514">
        <v>12</v>
      </c>
      <c r="B112" s="54" t="s">
        <v>1023</v>
      </c>
      <c r="C112" s="431">
        <v>32</v>
      </c>
      <c r="D112" s="431">
        <v>12</v>
      </c>
      <c r="E112" s="431">
        <v>6</v>
      </c>
      <c r="F112" s="431">
        <v>14</v>
      </c>
      <c r="G112" s="431">
        <v>72</v>
      </c>
      <c r="H112" s="431">
        <v>69</v>
      </c>
      <c r="I112" s="433">
        <v>30</v>
      </c>
      <c r="J112" s="435">
        <f t="shared" si="5"/>
        <v>32</v>
      </c>
      <c r="K112" s="435">
        <f t="shared" si="6"/>
        <v>30</v>
      </c>
      <c r="L112" s="1138"/>
      <c r="M112" s="1139"/>
      <c r="N112" s="1139"/>
      <c r="O112" s="1140"/>
      <c r="Q112" s="422" t="s">
        <v>1089</v>
      </c>
      <c r="R112" s="20" t="s">
        <v>1599</v>
      </c>
      <c r="S112" s="20"/>
      <c r="T112" s="354" t="s">
        <v>1640</v>
      </c>
      <c r="U112" s="20"/>
      <c r="V112" s="20" t="s">
        <v>1494</v>
      </c>
      <c r="W112" s="20"/>
      <c r="X112" s="20"/>
      <c r="Y112" s="20" t="s">
        <v>1656</v>
      </c>
      <c r="Z112" s="20" t="s">
        <v>1597</v>
      </c>
      <c r="AA112" s="20"/>
      <c r="AB112" s="20" t="s">
        <v>1889</v>
      </c>
      <c r="AC112" s="352"/>
      <c r="AD112" s="20" t="s">
        <v>1540</v>
      </c>
      <c r="AE112" s="20"/>
      <c r="AF112" s="20"/>
      <c r="AG112" s="20" t="s">
        <v>1493</v>
      </c>
      <c r="AH112" s="20"/>
      <c r="AI112" s="21" t="s">
        <v>1656</v>
      </c>
    </row>
    <row r="113" spans="1:35" ht="15" customHeight="1" x14ac:dyDescent="0.2">
      <c r="A113" s="514">
        <v>13</v>
      </c>
      <c r="B113" s="54" t="s">
        <v>282</v>
      </c>
      <c r="C113" s="431">
        <v>32</v>
      </c>
      <c r="D113" s="431">
        <v>11</v>
      </c>
      <c r="E113" s="431">
        <v>3</v>
      </c>
      <c r="F113" s="431">
        <v>18</v>
      </c>
      <c r="G113" s="431">
        <v>49</v>
      </c>
      <c r="H113" s="431">
        <v>71</v>
      </c>
      <c r="I113" s="433">
        <v>25</v>
      </c>
      <c r="J113" s="435">
        <f t="shared" si="5"/>
        <v>32</v>
      </c>
      <c r="K113" s="435">
        <f t="shared" si="6"/>
        <v>25</v>
      </c>
      <c r="L113" s="1138"/>
      <c r="M113" s="1139"/>
      <c r="N113" s="1139"/>
      <c r="O113" s="1140"/>
      <c r="Q113" s="422" t="s">
        <v>756</v>
      </c>
      <c r="R113" s="20"/>
      <c r="S113" s="20"/>
      <c r="T113" s="354" t="s">
        <v>1207</v>
      </c>
      <c r="U113" s="20" t="s">
        <v>1207</v>
      </c>
      <c r="V113" s="20"/>
      <c r="W113" s="20"/>
      <c r="X113" s="20"/>
      <c r="Y113" s="20"/>
      <c r="Z113" s="20" t="s">
        <v>844</v>
      </c>
      <c r="AA113" s="20"/>
      <c r="AB113" s="20"/>
      <c r="AC113" s="20"/>
      <c r="AD113" s="352"/>
      <c r="AE113" s="20"/>
      <c r="AF113" s="20" t="s">
        <v>1493</v>
      </c>
      <c r="AG113" s="20" t="s">
        <v>1207</v>
      </c>
      <c r="AH113" s="20" t="s">
        <v>1494</v>
      </c>
      <c r="AI113" s="21"/>
    </row>
    <row r="114" spans="1:35" ht="15" customHeight="1" x14ac:dyDescent="0.2">
      <c r="A114" s="514" t="s">
        <v>1843</v>
      </c>
      <c r="B114" s="54" t="s">
        <v>345</v>
      </c>
      <c r="C114" s="431">
        <v>32</v>
      </c>
      <c r="D114" s="431">
        <v>10</v>
      </c>
      <c r="E114" s="431">
        <v>4</v>
      </c>
      <c r="F114" s="431">
        <v>18</v>
      </c>
      <c r="G114" s="431">
        <v>57</v>
      </c>
      <c r="H114" s="431">
        <v>71</v>
      </c>
      <c r="I114" s="433">
        <v>24</v>
      </c>
      <c r="J114" s="435">
        <f t="shared" si="5"/>
        <v>32</v>
      </c>
      <c r="K114" s="435">
        <f t="shared" si="6"/>
        <v>24</v>
      </c>
      <c r="L114" s="1138"/>
      <c r="M114" s="1139"/>
      <c r="N114" s="1139"/>
      <c r="O114" s="1140"/>
      <c r="Q114" s="422" t="s">
        <v>610</v>
      </c>
      <c r="R114" s="20"/>
      <c r="S114" s="20" t="s">
        <v>1547</v>
      </c>
      <c r="T114" s="354"/>
      <c r="U114" s="20" t="s">
        <v>1600</v>
      </c>
      <c r="V114" s="20" t="s">
        <v>1207</v>
      </c>
      <c r="W114" s="20"/>
      <c r="X114" s="20"/>
      <c r="Y114" s="20" t="s">
        <v>1654</v>
      </c>
      <c r="Z114" s="20"/>
      <c r="AA114" s="20"/>
      <c r="AB114" s="20"/>
      <c r="AC114" s="20" t="s">
        <v>1597</v>
      </c>
      <c r="AD114" s="20" t="s">
        <v>1603</v>
      </c>
      <c r="AE114" s="352"/>
      <c r="AF114" s="20"/>
      <c r="AG114" s="20"/>
      <c r="AH114" s="20"/>
      <c r="AI114" s="21" t="s">
        <v>1597</v>
      </c>
    </row>
    <row r="115" spans="1:35" ht="15" customHeight="1" x14ac:dyDescent="0.2">
      <c r="A115" s="514" t="s">
        <v>1843</v>
      </c>
      <c r="B115" s="54" t="s">
        <v>284</v>
      </c>
      <c r="C115" s="431">
        <v>32</v>
      </c>
      <c r="D115" s="431">
        <v>10</v>
      </c>
      <c r="E115" s="431">
        <v>4</v>
      </c>
      <c r="F115" s="431">
        <v>18</v>
      </c>
      <c r="G115" s="431">
        <v>60</v>
      </c>
      <c r="H115" s="431">
        <v>89</v>
      </c>
      <c r="I115" s="433">
        <v>24</v>
      </c>
      <c r="J115" s="435">
        <f t="shared" si="5"/>
        <v>32</v>
      </c>
      <c r="K115" s="435">
        <f t="shared" si="6"/>
        <v>24</v>
      </c>
      <c r="L115" s="1138"/>
      <c r="M115" s="1139"/>
      <c r="N115" s="1139"/>
      <c r="O115" s="1140"/>
      <c r="Q115" s="422" t="s">
        <v>514</v>
      </c>
      <c r="R115" s="20" t="s">
        <v>1599</v>
      </c>
      <c r="S115" s="20" t="s">
        <v>1646</v>
      </c>
      <c r="T115" s="354" t="s">
        <v>1656</v>
      </c>
      <c r="U115" s="20" t="s">
        <v>1597</v>
      </c>
      <c r="V115" s="20" t="s">
        <v>1602</v>
      </c>
      <c r="W115" s="20"/>
      <c r="X115" s="20"/>
      <c r="Y115" s="20" t="s">
        <v>1494</v>
      </c>
      <c r="Z115" s="20" t="s">
        <v>1489</v>
      </c>
      <c r="AA115" s="20" t="s">
        <v>1539</v>
      </c>
      <c r="AB115" s="20" t="s">
        <v>1540</v>
      </c>
      <c r="AC115" s="20"/>
      <c r="AD115" s="20" t="s">
        <v>1493</v>
      </c>
      <c r="AE115" s="20"/>
      <c r="AF115" s="352"/>
      <c r="AG115" s="20"/>
      <c r="AH115" s="20" t="s">
        <v>1207</v>
      </c>
      <c r="AI115" s="21" t="s">
        <v>1495</v>
      </c>
    </row>
    <row r="116" spans="1:35" ht="15" customHeight="1" x14ac:dyDescent="0.2">
      <c r="A116" s="514">
        <v>16</v>
      </c>
      <c r="B116" s="54" t="s">
        <v>107</v>
      </c>
      <c r="C116" s="431">
        <v>32</v>
      </c>
      <c r="D116" s="431">
        <v>9</v>
      </c>
      <c r="E116" s="431">
        <v>2</v>
      </c>
      <c r="F116" s="431">
        <v>21</v>
      </c>
      <c r="G116" s="431">
        <v>58</v>
      </c>
      <c r="H116" s="431">
        <v>108</v>
      </c>
      <c r="I116" s="433">
        <v>20</v>
      </c>
      <c r="J116" s="435">
        <f t="shared" si="5"/>
        <v>32</v>
      </c>
      <c r="K116" s="435">
        <f t="shared" si="6"/>
        <v>20</v>
      </c>
      <c r="L116" s="1138"/>
      <c r="M116" s="1139"/>
      <c r="N116" s="1139"/>
      <c r="O116" s="1140"/>
      <c r="Q116" s="422" t="s">
        <v>591</v>
      </c>
      <c r="R116" s="20"/>
      <c r="S116" s="20"/>
      <c r="T116" s="354" t="s">
        <v>1487</v>
      </c>
      <c r="U116" s="20"/>
      <c r="V116" s="20"/>
      <c r="W116" s="20"/>
      <c r="X116" s="20" t="s">
        <v>1494</v>
      </c>
      <c r="Y116" s="20"/>
      <c r="Z116" s="20" t="s">
        <v>1645</v>
      </c>
      <c r="AA116" s="20"/>
      <c r="AB116" s="20" t="s">
        <v>1210</v>
      </c>
      <c r="AC116" s="20"/>
      <c r="AD116" s="20"/>
      <c r="AE116" s="20"/>
      <c r="AF116" s="20" t="s">
        <v>1493</v>
      </c>
      <c r="AG116" s="352"/>
      <c r="AH116" s="20" t="s">
        <v>1654</v>
      </c>
      <c r="AI116" s="21" t="s">
        <v>1539</v>
      </c>
    </row>
    <row r="117" spans="1:35" ht="15" customHeight="1" x14ac:dyDescent="0.2">
      <c r="A117" s="514">
        <v>17</v>
      </c>
      <c r="B117" s="54" t="s">
        <v>97</v>
      </c>
      <c r="C117" s="431">
        <v>32</v>
      </c>
      <c r="D117" s="431">
        <v>5</v>
      </c>
      <c r="E117" s="431">
        <v>8</v>
      </c>
      <c r="F117" s="431">
        <v>19</v>
      </c>
      <c r="G117" s="431">
        <v>44</v>
      </c>
      <c r="H117" s="431">
        <v>80</v>
      </c>
      <c r="I117" s="433">
        <v>18</v>
      </c>
      <c r="J117" s="435">
        <f t="shared" si="5"/>
        <v>32</v>
      </c>
      <c r="K117" s="435">
        <f t="shared" si="6"/>
        <v>18</v>
      </c>
      <c r="L117" s="1138"/>
      <c r="M117" s="1139"/>
      <c r="N117" s="1139"/>
      <c r="O117" s="1140"/>
      <c r="Q117" s="422" t="s">
        <v>800</v>
      </c>
      <c r="R117" s="20"/>
      <c r="S117" s="20" t="s">
        <v>1602</v>
      </c>
      <c r="T117" s="354"/>
      <c r="U117" s="20"/>
      <c r="V117" s="20" t="s">
        <v>1541</v>
      </c>
      <c r="W117" s="20" t="s">
        <v>1597</v>
      </c>
      <c r="X117" s="20" t="s">
        <v>532</v>
      </c>
      <c r="Y117" s="20"/>
      <c r="Z117" s="20" t="s">
        <v>1600</v>
      </c>
      <c r="AA117" s="20" t="s">
        <v>1543</v>
      </c>
      <c r="AB117" s="20"/>
      <c r="AC117" s="20"/>
      <c r="AD117" s="20" t="s">
        <v>1890</v>
      </c>
      <c r="AE117" s="20"/>
      <c r="AF117" s="20"/>
      <c r="AG117" s="20" t="s">
        <v>1600</v>
      </c>
      <c r="AH117" s="352"/>
      <c r="AI117" s="21"/>
    </row>
    <row r="118" spans="1:35" ht="15" customHeight="1" thickBot="1" x14ac:dyDescent="0.25">
      <c r="A118" s="515" t="s">
        <v>533</v>
      </c>
      <c r="B118" s="55" t="s">
        <v>949</v>
      </c>
      <c r="C118" s="432">
        <v>0</v>
      </c>
      <c r="D118" s="432">
        <v>0</v>
      </c>
      <c r="E118" s="432">
        <v>0</v>
      </c>
      <c r="F118" s="432">
        <v>0</v>
      </c>
      <c r="G118" s="432">
        <v>0</v>
      </c>
      <c r="H118" s="432">
        <v>0</v>
      </c>
      <c r="I118" s="434">
        <v>0</v>
      </c>
      <c r="J118" s="435">
        <f t="shared" si="5"/>
        <v>0</v>
      </c>
      <c r="K118" s="435">
        <f t="shared" si="6"/>
        <v>0</v>
      </c>
      <c r="L118" s="1141"/>
      <c r="M118" s="1142"/>
      <c r="N118" s="1142"/>
      <c r="O118" s="1143"/>
      <c r="Q118" s="423" t="s">
        <v>1554</v>
      </c>
      <c r="R118" s="23" t="s">
        <v>1207</v>
      </c>
      <c r="S118" s="23" t="s">
        <v>1207</v>
      </c>
      <c r="T118" s="355"/>
      <c r="U118" s="23" t="s">
        <v>1597</v>
      </c>
      <c r="V118" s="23" t="s">
        <v>1210</v>
      </c>
      <c r="W118" s="23" t="s">
        <v>628</v>
      </c>
      <c r="X118" s="23" t="s">
        <v>1795</v>
      </c>
      <c r="Y118" s="23" t="s">
        <v>1490</v>
      </c>
      <c r="Z118" s="23" t="s">
        <v>844</v>
      </c>
      <c r="AA118" s="23" t="s">
        <v>1602</v>
      </c>
      <c r="AB118" s="23"/>
      <c r="AC118" s="23"/>
      <c r="AD118" s="23" t="s">
        <v>1210</v>
      </c>
      <c r="AE118" s="23"/>
      <c r="AF118" s="23"/>
      <c r="AG118" s="23" t="s">
        <v>1210</v>
      </c>
      <c r="AH118" s="23"/>
      <c r="AI118" s="353"/>
    </row>
    <row r="119" spans="1:35" ht="15" customHeight="1" x14ac:dyDescent="0.2">
      <c r="C119" s="435">
        <v>544</v>
      </c>
      <c r="D119" s="435">
        <v>224</v>
      </c>
      <c r="E119" s="435">
        <v>96</v>
      </c>
      <c r="F119" s="435">
        <v>224</v>
      </c>
      <c r="G119" s="435">
        <v>1157</v>
      </c>
      <c r="H119" s="435">
        <v>1147</v>
      </c>
      <c r="I119" s="435">
        <v>544</v>
      </c>
      <c r="J119" s="435">
        <f t="shared" si="5"/>
        <v>544</v>
      </c>
      <c r="K119" s="435">
        <f t="shared" si="6"/>
        <v>544</v>
      </c>
      <c r="S119" s="5" t="s">
        <v>532</v>
      </c>
    </row>
    <row r="120" spans="1:35" ht="15" customHeight="1" thickBot="1" x14ac:dyDescent="0.25"/>
    <row r="121" spans="1:35" ht="15" customHeight="1" thickBot="1" x14ac:dyDescent="0.25">
      <c r="A121" s="1193" t="s">
        <v>286</v>
      </c>
      <c r="B121" s="1194"/>
      <c r="C121" s="1194"/>
      <c r="D121" s="1194"/>
      <c r="E121" s="1194"/>
      <c r="F121" s="1195"/>
      <c r="G121" s="1190" t="s">
        <v>295</v>
      </c>
      <c r="H121" s="1191"/>
      <c r="I121" s="1192"/>
      <c r="L121" s="952" t="s">
        <v>538</v>
      </c>
      <c r="M121" s="953"/>
      <c r="N121" s="953"/>
      <c r="O121" s="954"/>
    </row>
    <row r="122" spans="1:35" ht="15" customHeight="1" thickBot="1" x14ac:dyDescent="0.25">
      <c r="A122" s="456" t="s">
        <v>496</v>
      </c>
      <c r="B122" s="457" t="s">
        <v>497</v>
      </c>
      <c r="C122" s="458" t="s">
        <v>498</v>
      </c>
      <c r="D122" s="458" t="s">
        <v>499</v>
      </c>
      <c r="E122" s="458" t="s">
        <v>500</v>
      </c>
      <c r="F122" s="458" t="s">
        <v>501</v>
      </c>
      <c r="G122" s="459" t="s">
        <v>502</v>
      </c>
      <c r="H122" s="459" t="s">
        <v>503</v>
      </c>
      <c r="I122" s="460" t="s">
        <v>504</v>
      </c>
      <c r="L122" s="955"/>
      <c r="M122" s="956"/>
      <c r="N122" s="956"/>
      <c r="O122" s="957"/>
      <c r="Q122" s="24" t="s">
        <v>296</v>
      </c>
      <c r="R122" s="399" t="s">
        <v>1580</v>
      </c>
      <c r="S122" s="399" t="s">
        <v>241</v>
      </c>
      <c r="T122" s="399" t="s">
        <v>287</v>
      </c>
      <c r="U122" s="399" t="s">
        <v>1484</v>
      </c>
      <c r="V122" s="399" t="s">
        <v>1504</v>
      </c>
      <c r="W122" s="399" t="s">
        <v>511</v>
      </c>
      <c r="X122" s="399" t="s">
        <v>610</v>
      </c>
      <c r="Y122" s="399" t="s">
        <v>911</v>
      </c>
      <c r="Z122" s="400" t="s">
        <v>131</v>
      </c>
    </row>
    <row r="123" spans="1:35" ht="15" customHeight="1" x14ac:dyDescent="0.2">
      <c r="A123" s="461">
        <v>1</v>
      </c>
      <c r="B123" s="126" t="s">
        <v>196</v>
      </c>
      <c r="C123" s="430">
        <v>14</v>
      </c>
      <c r="D123" s="430">
        <v>12</v>
      </c>
      <c r="E123" s="430">
        <v>1</v>
      </c>
      <c r="F123" s="430">
        <v>1</v>
      </c>
      <c r="G123" s="430">
        <v>35</v>
      </c>
      <c r="H123" s="430">
        <v>9</v>
      </c>
      <c r="I123" s="128">
        <v>25</v>
      </c>
      <c r="J123" s="435">
        <f t="shared" si="5"/>
        <v>14</v>
      </c>
      <c r="K123" s="435">
        <f t="shared" si="6"/>
        <v>25</v>
      </c>
      <c r="L123" s="1135" t="s">
        <v>1891</v>
      </c>
      <c r="M123" s="1136"/>
      <c r="N123" s="1136"/>
      <c r="O123" s="1137"/>
      <c r="Q123" s="401" t="s">
        <v>1580</v>
      </c>
      <c r="R123" s="10"/>
      <c r="S123" s="20" t="s">
        <v>1210</v>
      </c>
      <c r="T123" s="20" t="s">
        <v>532</v>
      </c>
      <c r="U123" s="20"/>
      <c r="V123" s="20"/>
      <c r="W123" s="20" t="s">
        <v>532</v>
      </c>
      <c r="X123" s="20"/>
      <c r="Y123" s="20"/>
      <c r="Z123" s="21" t="s">
        <v>532</v>
      </c>
    </row>
    <row r="124" spans="1:35" ht="15" customHeight="1" x14ac:dyDescent="0.2">
      <c r="A124" s="259">
        <v>2</v>
      </c>
      <c r="B124" s="129" t="s">
        <v>1548</v>
      </c>
      <c r="C124" s="431">
        <v>15</v>
      </c>
      <c r="D124" s="431">
        <v>9</v>
      </c>
      <c r="E124" s="431">
        <v>2</v>
      </c>
      <c r="F124" s="431">
        <v>4</v>
      </c>
      <c r="G124" s="431">
        <v>48</v>
      </c>
      <c r="H124" s="431">
        <v>26</v>
      </c>
      <c r="I124" s="433">
        <v>20</v>
      </c>
      <c r="J124" s="435">
        <f t="shared" ref="J124:J132" si="7">D124+E124+F124</f>
        <v>15</v>
      </c>
      <c r="K124" s="435">
        <f t="shared" ref="K124:K132" si="8">D124*2+E124</f>
        <v>20</v>
      </c>
      <c r="L124" s="1138"/>
      <c r="M124" s="1139"/>
      <c r="N124" s="1139"/>
      <c r="O124" s="1140"/>
      <c r="Q124" s="401" t="s">
        <v>241</v>
      </c>
      <c r="R124" s="20" t="s">
        <v>1485</v>
      </c>
      <c r="S124" s="10"/>
      <c r="T124" s="20" t="s">
        <v>1488</v>
      </c>
      <c r="U124" s="20" t="s">
        <v>1210</v>
      </c>
      <c r="V124" s="20" t="s">
        <v>532</v>
      </c>
      <c r="W124" s="20" t="s">
        <v>104</v>
      </c>
      <c r="X124" s="20" t="s">
        <v>1207</v>
      </c>
      <c r="Y124" s="20" t="s">
        <v>1597</v>
      </c>
      <c r="Z124" s="21" t="s">
        <v>1643</v>
      </c>
    </row>
    <row r="125" spans="1:35" ht="15" customHeight="1" x14ac:dyDescent="0.2">
      <c r="A125" s="259">
        <v>3</v>
      </c>
      <c r="B125" s="129" t="s">
        <v>290</v>
      </c>
      <c r="C125" s="431">
        <v>12</v>
      </c>
      <c r="D125" s="431">
        <v>6</v>
      </c>
      <c r="E125" s="431">
        <v>2</v>
      </c>
      <c r="F125" s="431">
        <v>4</v>
      </c>
      <c r="G125" s="431">
        <v>16</v>
      </c>
      <c r="H125" s="431">
        <v>15</v>
      </c>
      <c r="I125" s="433">
        <v>14</v>
      </c>
      <c r="J125" s="435">
        <f t="shared" si="7"/>
        <v>12</v>
      </c>
      <c r="K125" s="435">
        <f t="shared" si="8"/>
        <v>14</v>
      </c>
      <c r="L125" s="1138"/>
      <c r="M125" s="1139"/>
      <c r="N125" s="1139"/>
      <c r="O125" s="1140"/>
      <c r="Q125" s="401" t="s">
        <v>287</v>
      </c>
      <c r="R125" s="20"/>
      <c r="S125" s="20" t="s">
        <v>1599</v>
      </c>
      <c r="T125" s="10"/>
      <c r="U125" s="20" t="s">
        <v>532</v>
      </c>
      <c r="V125" s="20" t="s">
        <v>532</v>
      </c>
      <c r="W125" s="20"/>
      <c r="X125" s="20"/>
      <c r="Y125" s="20"/>
      <c r="Z125" s="21"/>
    </row>
    <row r="126" spans="1:35" ht="15" customHeight="1" x14ac:dyDescent="0.2">
      <c r="A126" s="259">
        <v>4</v>
      </c>
      <c r="B126" s="129" t="s">
        <v>337</v>
      </c>
      <c r="C126" s="431">
        <v>12</v>
      </c>
      <c r="D126" s="431">
        <v>6</v>
      </c>
      <c r="E126" s="431">
        <v>1</v>
      </c>
      <c r="F126" s="431">
        <v>5</v>
      </c>
      <c r="G126" s="431">
        <v>28</v>
      </c>
      <c r="H126" s="431">
        <v>28</v>
      </c>
      <c r="I126" s="433">
        <v>13</v>
      </c>
      <c r="J126" s="435">
        <f t="shared" si="7"/>
        <v>12</v>
      </c>
      <c r="K126" s="435">
        <f t="shared" si="8"/>
        <v>13</v>
      </c>
      <c r="L126" s="1138"/>
      <c r="M126" s="1139"/>
      <c r="N126" s="1139"/>
      <c r="O126" s="1140"/>
      <c r="Q126" s="401" t="s">
        <v>1484</v>
      </c>
      <c r="R126" s="20" t="s">
        <v>1645</v>
      </c>
      <c r="S126" s="20" t="s">
        <v>1599</v>
      </c>
      <c r="T126" s="20"/>
      <c r="U126" s="10"/>
      <c r="V126" s="20" t="s">
        <v>1644</v>
      </c>
      <c r="W126" s="20" t="s">
        <v>532</v>
      </c>
      <c r="X126" s="20" t="s">
        <v>1642</v>
      </c>
      <c r="Y126" s="20"/>
      <c r="Z126" s="21" t="s">
        <v>1657</v>
      </c>
    </row>
    <row r="127" spans="1:35" ht="15" customHeight="1" x14ac:dyDescent="0.2">
      <c r="A127" s="259">
        <v>5</v>
      </c>
      <c r="B127" s="129" t="s">
        <v>291</v>
      </c>
      <c r="C127" s="431">
        <v>15</v>
      </c>
      <c r="D127" s="431">
        <v>5</v>
      </c>
      <c r="E127" s="431">
        <v>1</v>
      </c>
      <c r="F127" s="431">
        <v>9</v>
      </c>
      <c r="G127" s="431">
        <v>34</v>
      </c>
      <c r="H127" s="431">
        <v>45</v>
      </c>
      <c r="I127" s="433">
        <v>11</v>
      </c>
      <c r="J127" s="435">
        <f t="shared" si="7"/>
        <v>15</v>
      </c>
      <c r="K127" s="435">
        <f t="shared" si="8"/>
        <v>11</v>
      </c>
      <c r="L127" s="1138"/>
      <c r="M127" s="1139"/>
      <c r="N127" s="1139"/>
      <c r="O127" s="1140"/>
      <c r="Q127" s="401" t="s">
        <v>1504</v>
      </c>
      <c r="R127" s="20"/>
      <c r="S127" s="20" t="s">
        <v>532</v>
      </c>
      <c r="T127" s="20"/>
      <c r="U127" s="20"/>
      <c r="V127" s="10"/>
      <c r="W127" s="20" t="s">
        <v>532</v>
      </c>
      <c r="X127" s="20" t="s">
        <v>532</v>
      </c>
      <c r="Y127" s="20"/>
      <c r="Z127" s="21"/>
    </row>
    <row r="128" spans="1:35" ht="15" customHeight="1" x14ac:dyDescent="0.2">
      <c r="A128" s="259" t="s">
        <v>600</v>
      </c>
      <c r="B128" s="129" t="s">
        <v>1892</v>
      </c>
      <c r="C128" s="431">
        <v>11</v>
      </c>
      <c r="D128" s="431">
        <v>4</v>
      </c>
      <c r="E128" s="431">
        <v>1</v>
      </c>
      <c r="F128" s="431">
        <v>6</v>
      </c>
      <c r="G128" s="431">
        <v>26</v>
      </c>
      <c r="H128" s="431">
        <v>31</v>
      </c>
      <c r="I128" s="433">
        <v>9</v>
      </c>
      <c r="J128" s="435">
        <f t="shared" si="7"/>
        <v>11</v>
      </c>
      <c r="K128" s="435">
        <f t="shared" si="8"/>
        <v>9</v>
      </c>
      <c r="L128" s="1138"/>
      <c r="M128" s="1139"/>
      <c r="N128" s="1139"/>
      <c r="O128" s="1140"/>
      <c r="Q128" s="401" t="s">
        <v>511</v>
      </c>
      <c r="R128" s="20"/>
      <c r="S128" s="20" t="s">
        <v>1893</v>
      </c>
      <c r="T128" s="20"/>
      <c r="U128" s="20" t="s">
        <v>532</v>
      </c>
      <c r="V128" s="20"/>
      <c r="W128" s="10"/>
      <c r="X128" s="20" t="s">
        <v>532</v>
      </c>
      <c r="Y128" s="20" t="s">
        <v>1894</v>
      </c>
      <c r="Z128" s="21"/>
    </row>
    <row r="129" spans="1:32" ht="15" customHeight="1" x14ac:dyDescent="0.2">
      <c r="A129" s="259" t="s">
        <v>600</v>
      </c>
      <c r="B129" s="129" t="s">
        <v>1498</v>
      </c>
      <c r="C129" s="431">
        <v>13</v>
      </c>
      <c r="D129" s="431">
        <v>2</v>
      </c>
      <c r="E129" s="431">
        <v>5</v>
      </c>
      <c r="F129" s="431">
        <v>6</v>
      </c>
      <c r="G129" s="431">
        <v>16</v>
      </c>
      <c r="H129" s="431">
        <v>31</v>
      </c>
      <c r="I129" s="433">
        <v>9</v>
      </c>
      <c r="J129" s="435">
        <f t="shared" si="7"/>
        <v>13</v>
      </c>
      <c r="K129" s="435">
        <f t="shared" si="8"/>
        <v>9</v>
      </c>
      <c r="L129" s="1138"/>
      <c r="M129" s="1139"/>
      <c r="N129" s="1139"/>
      <c r="O129" s="1140"/>
      <c r="Q129" s="401" t="s">
        <v>610</v>
      </c>
      <c r="R129" s="20" t="s">
        <v>532</v>
      </c>
      <c r="S129" s="20" t="s">
        <v>1656</v>
      </c>
      <c r="T129" s="20"/>
      <c r="U129" s="20" t="s">
        <v>1488</v>
      </c>
      <c r="V129" s="20"/>
      <c r="W129" s="20" t="s">
        <v>532</v>
      </c>
      <c r="X129" s="10"/>
      <c r="Y129" s="20"/>
      <c r="Z129" s="21"/>
    </row>
    <row r="130" spans="1:32" ht="15" customHeight="1" x14ac:dyDescent="0.2">
      <c r="A130" s="259">
        <v>8</v>
      </c>
      <c r="B130" s="129" t="s">
        <v>133</v>
      </c>
      <c r="C130" s="431">
        <v>10</v>
      </c>
      <c r="D130" s="431">
        <v>2</v>
      </c>
      <c r="E130" s="431">
        <v>2</v>
      </c>
      <c r="F130" s="431">
        <v>6</v>
      </c>
      <c r="G130" s="431">
        <v>13</v>
      </c>
      <c r="H130" s="431">
        <v>23</v>
      </c>
      <c r="I130" s="433">
        <v>6</v>
      </c>
      <c r="J130" s="435">
        <f t="shared" si="7"/>
        <v>10</v>
      </c>
      <c r="K130" s="435">
        <f t="shared" si="8"/>
        <v>6</v>
      </c>
      <c r="L130" s="1138"/>
      <c r="M130" s="1139"/>
      <c r="N130" s="1139"/>
      <c r="O130" s="1140"/>
      <c r="Q130" s="401" t="s">
        <v>911</v>
      </c>
      <c r="R130" s="20" t="s">
        <v>1895</v>
      </c>
      <c r="S130" s="20" t="s">
        <v>1539</v>
      </c>
      <c r="T130" s="20"/>
      <c r="U130" s="20" t="s">
        <v>1657</v>
      </c>
      <c r="V130" s="20"/>
      <c r="W130" s="20"/>
      <c r="X130" s="20"/>
      <c r="Y130" s="10"/>
      <c r="Z130" s="21"/>
    </row>
    <row r="131" spans="1:32" ht="15" customHeight="1" thickBot="1" x14ac:dyDescent="0.25">
      <c r="A131" s="462">
        <v>9</v>
      </c>
      <c r="B131" s="130" t="s">
        <v>1583</v>
      </c>
      <c r="C131" s="432">
        <v>10</v>
      </c>
      <c r="D131" s="432">
        <v>2</v>
      </c>
      <c r="E131" s="432">
        <v>1</v>
      </c>
      <c r="F131" s="432">
        <v>7</v>
      </c>
      <c r="G131" s="432">
        <v>22</v>
      </c>
      <c r="H131" s="432">
        <v>30</v>
      </c>
      <c r="I131" s="434">
        <v>5</v>
      </c>
      <c r="J131" s="435">
        <f t="shared" si="7"/>
        <v>10</v>
      </c>
      <c r="K131" s="435">
        <f t="shared" si="8"/>
        <v>5</v>
      </c>
      <c r="L131" s="1141"/>
      <c r="M131" s="1142"/>
      <c r="N131" s="1142"/>
      <c r="O131" s="1143"/>
      <c r="Q131" s="402" t="s">
        <v>131</v>
      </c>
      <c r="R131" s="23"/>
      <c r="S131" s="23" t="s">
        <v>1490</v>
      </c>
      <c r="T131" s="23"/>
      <c r="U131" s="23"/>
      <c r="V131" s="23"/>
      <c r="W131" s="23"/>
      <c r="X131" s="23"/>
      <c r="Y131" s="23"/>
      <c r="Z131" s="15"/>
    </row>
    <row r="132" spans="1:32" ht="15" customHeight="1" x14ac:dyDescent="0.2">
      <c r="C132" s="435">
        <f>SUM(C123:C131)</f>
        <v>112</v>
      </c>
      <c r="D132" s="435">
        <f t="shared" ref="D132:I132" si="9">SUM(D123:D131)</f>
        <v>48</v>
      </c>
      <c r="E132" s="435">
        <f t="shared" si="9"/>
        <v>16</v>
      </c>
      <c r="F132" s="435">
        <f t="shared" si="9"/>
        <v>48</v>
      </c>
      <c r="G132" s="435">
        <f t="shared" si="9"/>
        <v>238</v>
      </c>
      <c r="H132" s="435">
        <f t="shared" si="9"/>
        <v>238</v>
      </c>
      <c r="I132" s="435">
        <f t="shared" si="9"/>
        <v>112</v>
      </c>
      <c r="J132" s="435">
        <f t="shared" si="7"/>
        <v>112</v>
      </c>
      <c r="K132" s="435">
        <f t="shared" si="8"/>
        <v>112</v>
      </c>
    </row>
    <row r="133" spans="1:32" ht="15" customHeight="1" thickBot="1" x14ac:dyDescent="0.25"/>
    <row r="134" spans="1:32" ht="15" customHeight="1" x14ac:dyDescent="0.2">
      <c r="A134" s="1131" t="s">
        <v>491</v>
      </c>
      <c r="B134" s="1132"/>
      <c r="C134" s="1020" t="s">
        <v>1896</v>
      </c>
      <c r="D134" s="1021"/>
      <c r="E134" s="1021"/>
      <c r="F134" s="1021"/>
      <c r="G134" s="1021"/>
      <c r="H134" s="1021"/>
      <c r="I134" s="1022"/>
    </row>
    <row r="135" spans="1:32" ht="15" customHeight="1" thickBot="1" x14ac:dyDescent="0.25">
      <c r="A135" s="1133"/>
      <c r="B135" s="1134"/>
      <c r="C135" s="1023"/>
      <c r="D135" s="1024"/>
      <c r="E135" s="1024"/>
      <c r="F135" s="1024"/>
      <c r="G135" s="1024"/>
      <c r="H135" s="1024"/>
      <c r="I135" s="1025"/>
    </row>
    <row r="136" spans="1:32" ht="15" customHeight="1" thickBot="1" x14ac:dyDescent="0.25"/>
    <row r="137" spans="1:32" ht="15" customHeight="1" thickBot="1" x14ac:dyDescent="0.25">
      <c r="A137" s="1043" t="s">
        <v>198</v>
      </c>
      <c r="B137" s="1044"/>
      <c r="C137" s="1044"/>
      <c r="D137" s="1044"/>
      <c r="E137" s="1044"/>
      <c r="F137" s="1045"/>
      <c r="G137" s="1040" t="s">
        <v>1896</v>
      </c>
      <c r="H137" s="1041"/>
      <c r="I137" s="1042"/>
      <c r="L137" s="945" t="s">
        <v>495</v>
      </c>
      <c r="M137" s="946"/>
      <c r="N137" s="946"/>
      <c r="O137" s="947"/>
    </row>
    <row r="138" spans="1:32" ht="15" customHeight="1" thickBot="1" x14ac:dyDescent="0.25">
      <c r="A138" s="373" t="s">
        <v>496</v>
      </c>
      <c r="B138" s="227" t="s">
        <v>497</v>
      </c>
      <c r="C138" s="374" t="s">
        <v>498</v>
      </c>
      <c r="D138" s="374" t="s">
        <v>499</v>
      </c>
      <c r="E138" s="374" t="s">
        <v>500</v>
      </c>
      <c r="F138" s="374" t="s">
        <v>501</v>
      </c>
      <c r="G138" s="375" t="s">
        <v>502</v>
      </c>
      <c r="H138" s="375" t="s">
        <v>503</v>
      </c>
      <c r="I138" s="376" t="s">
        <v>504</v>
      </c>
      <c r="L138" s="948"/>
      <c r="M138" s="949"/>
      <c r="N138" s="949"/>
      <c r="O138" s="950"/>
      <c r="Q138" s="24" t="s">
        <v>296</v>
      </c>
      <c r="R138" s="379" t="s">
        <v>1502</v>
      </c>
      <c r="S138" s="379" t="s">
        <v>902</v>
      </c>
      <c r="T138" s="379" t="s">
        <v>861</v>
      </c>
      <c r="U138" s="379" t="s">
        <v>847</v>
      </c>
      <c r="V138" s="379" t="s">
        <v>634</v>
      </c>
      <c r="W138" s="379" t="s">
        <v>500</v>
      </c>
      <c r="X138" s="379" t="s">
        <v>1028</v>
      </c>
      <c r="Y138" s="379" t="s">
        <v>990</v>
      </c>
      <c r="Z138" s="379" t="s">
        <v>756</v>
      </c>
      <c r="AA138" s="379" t="s">
        <v>610</v>
      </c>
      <c r="AB138" s="379" t="s">
        <v>1872</v>
      </c>
      <c r="AC138" s="379" t="s">
        <v>514</v>
      </c>
      <c r="AD138" s="379" t="s">
        <v>544</v>
      </c>
      <c r="AE138" s="379" t="s">
        <v>653</v>
      </c>
      <c r="AF138" s="380" t="s">
        <v>153</v>
      </c>
    </row>
    <row r="139" spans="1:32" ht="15" customHeight="1" x14ac:dyDescent="0.2">
      <c r="A139" s="441">
        <v>1</v>
      </c>
      <c r="B139" s="53" t="s">
        <v>297</v>
      </c>
      <c r="C139" s="46"/>
      <c r="D139" s="46"/>
      <c r="E139" s="46"/>
      <c r="F139" s="46"/>
      <c r="G139" s="46"/>
      <c r="H139" s="46"/>
      <c r="I139" s="436"/>
      <c r="J139" s="435">
        <f t="shared" ref="J139:J187" si="10">D139+E139+F139</f>
        <v>0</v>
      </c>
      <c r="K139" s="435">
        <f t="shared" ref="K139:K187" si="11">D139*2+E139</f>
        <v>0</v>
      </c>
      <c r="L139" s="1135" t="s">
        <v>528</v>
      </c>
      <c r="M139" s="1136"/>
      <c r="N139" s="1136"/>
      <c r="O139" s="1137"/>
      <c r="Q139" s="377" t="s">
        <v>1502</v>
      </c>
      <c r="R139" s="10"/>
      <c r="S139" s="20"/>
      <c r="T139" s="20" t="s">
        <v>532</v>
      </c>
      <c r="U139" s="20" t="s">
        <v>532</v>
      </c>
      <c r="V139" s="20"/>
      <c r="W139" s="20"/>
      <c r="X139" s="20"/>
      <c r="Y139" s="20"/>
      <c r="Z139" s="20"/>
      <c r="AA139" s="20"/>
      <c r="AB139" s="20"/>
      <c r="AC139" s="20"/>
      <c r="AD139" s="20"/>
      <c r="AE139" s="20"/>
      <c r="AF139" s="21"/>
    </row>
    <row r="140" spans="1:32" ht="15" customHeight="1" x14ac:dyDescent="0.2">
      <c r="A140" s="370">
        <v>2</v>
      </c>
      <c r="B140" s="54" t="s">
        <v>70</v>
      </c>
      <c r="C140" s="431"/>
      <c r="D140" s="431"/>
      <c r="E140" s="431"/>
      <c r="F140" s="431"/>
      <c r="G140" s="431"/>
      <c r="H140" s="431"/>
      <c r="I140" s="433"/>
      <c r="J140" s="435">
        <f t="shared" si="10"/>
        <v>0</v>
      </c>
      <c r="K140" s="435">
        <f t="shared" si="11"/>
        <v>0</v>
      </c>
      <c r="L140" s="1138"/>
      <c r="M140" s="1139"/>
      <c r="N140" s="1139"/>
      <c r="O140" s="1140"/>
      <c r="Q140" s="377" t="s">
        <v>902</v>
      </c>
      <c r="R140" s="20" t="s">
        <v>532</v>
      </c>
      <c r="S140" s="10"/>
      <c r="T140" s="20"/>
      <c r="U140" s="20"/>
      <c r="V140" s="20"/>
      <c r="W140" s="20"/>
      <c r="X140" s="20"/>
      <c r="Y140" s="20" t="s">
        <v>532</v>
      </c>
      <c r="Z140" s="20"/>
      <c r="AA140" s="20"/>
      <c r="AB140" s="20"/>
      <c r="AC140" s="20"/>
      <c r="AD140" s="20"/>
      <c r="AE140" s="20"/>
      <c r="AF140" s="21"/>
    </row>
    <row r="141" spans="1:32" ht="15" customHeight="1" x14ac:dyDescent="0.2">
      <c r="A141" s="370" t="s">
        <v>521</v>
      </c>
      <c r="B141" s="54" t="s">
        <v>1395</v>
      </c>
      <c r="C141" s="431"/>
      <c r="D141" s="431"/>
      <c r="E141" s="431"/>
      <c r="F141" s="431"/>
      <c r="G141" s="431"/>
      <c r="H141" s="431"/>
      <c r="I141" s="433"/>
      <c r="J141" s="435">
        <f t="shared" si="10"/>
        <v>0</v>
      </c>
      <c r="K141" s="435">
        <f t="shared" si="11"/>
        <v>0</v>
      </c>
      <c r="L141" s="1138"/>
      <c r="M141" s="1139"/>
      <c r="N141" s="1139"/>
      <c r="O141" s="1140"/>
      <c r="Q141" s="377" t="s">
        <v>861</v>
      </c>
      <c r="R141" s="20"/>
      <c r="S141" s="20"/>
      <c r="T141" s="10"/>
      <c r="U141" s="20"/>
      <c r="V141" s="20" t="s">
        <v>532</v>
      </c>
      <c r="W141" s="20"/>
      <c r="X141" s="20"/>
      <c r="Y141" s="20"/>
      <c r="Z141" s="20"/>
      <c r="AA141" s="20"/>
      <c r="AB141" s="20"/>
      <c r="AC141" s="20"/>
      <c r="AD141" s="20"/>
      <c r="AE141" s="20"/>
      <c r="AF141" s="21"/>
    </row>
    <row r="142" spans="1:32" ht="15" customHeight="1" x14ac:dyDescent="0.2">
      <c r="A142" s="370" t="s">
        <v>521</v>
      </c>
      <c r="B142" s="54" t="s">
        <v>1555</v>
      </c>
      <c r="C142" s="431" t="s">
        <v>532</v>
      </c>
      <c r="D142" s="431"/>
      <c r="E142" s="431"/>
      <c r="F142" s="431"/>
      <c r="G142" s="431"/>
      <c r="H142" s="431"/>
      <c r="I142" s="433"/>
      <c r="J142" s="435">
        <f t="shared" si="10"/>
        <v>0</v>
      </c>
      <c r="K142" s="435">
        <f t="shared" si="11"/>
        <v>0</v>
      </c>
      <c r="L142" s="1138"/>
      <c r="M142" s="1139"/>
      <c r="N142" s="1139"/>
      <c r="O142" s="1140"/>
      <c r="Q142" s="377" t="s">
        <v>847</v>
      </c>
      <c r="R142" s="20" t="s">
        <v>532</v>
      </c>
      <c r="S142" s="20"/>
      <c r="T142" s="20" t="s">
        <v>532</v>
      </c>
      <c r="U142" s="10"/>
      <c r="V142" s="20"/>
      <c r="W142" s="20"/>
      <c r="X142" s="20"/>
      <c r="Y142" s="20"/>
      <c r="Z142" s="20"/>
      <c r="AA142" s="20"/>
      <c r="AB142" s="20"/>
      <c r="AC142" s="20"/>
      <c r="AD142" s="20"/>
      <c r="AE142" s="20"/>
      <c r="AF142" s="21"/>
    </row>
    <row r="143" spans="1:32" ht="15" customHeight="1" x14ac:dyDescent="0.2">
      <c r="A143" s="370" t="s">
        <v>521</v>
      </c>
      <c r="B143" s="54" t="s">
        <v>392</v>
      </c>
      <c r="C143" s="431"/>
      <c r="D143" s="431"/>
      <c r="E143" s="431"/>
      <c r="F143" s="431"/>
      <c r="G143" s="431"/>
      <c r="H143" s="431"/>
      <c r="I143" s="433"/>
      <c r="J143" s="435">
        <f t="shared" si="10"/>
        <v>0</v>
      </c>
      <c r="K143" s="435">
        <f t="shared" si="11"/>
        <v>0</v>
      </c>
      <c r="L143" s="1138"/>
      <c r="M143" s="1139"/>
      <c r="N143" s="1139"/>
      <c r="O143" s="1140"/>
      <c r="Q143" s="377" t="s">
        <v>634</v>
      </c>
      <c r="R143" s="20"/>
      <c r="S143" s="20"/>
      <c r="T143" s="20"/>
      <c r="U143" s="20"/>
      <c r="V143" s="10"/>
      <c r="W143" s="20"/>
      <c r="X143" s="20"/>
      <c r="Y143" s="20"/>
      <c r="Z143" s="20"/>
      <c r="AA143" s="20"/>
      <c r="AB143" s="20"/>
      <c r="AC143" s="20"/>
      <c r="AD143" s="20"/>
      <c r="AE143" s="20"/>
      <c r="AF143" s="21"/>
    </row>
    <row r="144" spans="1:32" ht="15" customHeight="1" x14ac:dyDescent="0.2">
      <c r="A144" s="370" t="s">
        <v>521</v>
      </c>
      <c r="B144" s="54" t="s">
        <v>1897</v>
      </c>
      <c r="C144" s="431"/>
      <c r="D144" s="431"/>
      <c r="E144" s="431"/>
      <c r="F144" s="431"/>
      <c r="G144" s="431"/>
      <c r="H144" s="431"/>
      <c r="I144" s="433"/>
      <c r="J144" s="435">
        <f t="shared" si="10"/>
        <v>0</v>
      </c>
      <c r="K144" s="435">
        <f t="shared" si="11"/>
        <v>0</v>
      </c>
      <c r="L144" s="1138"/>
      <c r="M144" s="1139"/>
      <c r="N144" s="1139"/>
      <c r="O144" s="1140"/>
      <c r="Q144" s="377" t="s">
        <v>500</v>
      </c>
      <c r="R144" s="20"/>
      <c r="S144" s="20"/>
      <c r="T144" s="20"/>
      <c r="U144" s="20"/>
      <c r="V144" s="20"/>
      <c r="W144" s="10"/>
      <c r="X144" s="20"/>
      <c r="Y144" s="20" t="s">
        <v>532</v>
      </c>
      <c r="Z144" s="20" t="s">
        <v>532</v>
      </c>
      <c r="AA144" s="20"/>
      <c r="AB144" s="20"/>
      <c r="AC144" s="20"/>
      <c r="AD144" s="20"/>
      <c r="AE144" s="20"/>
      <c r="AF144" s="21"/>
    </row>
    <row r="145" spans="1:34" ht="15" customHeight="1" x14ac:dyDescent="0.2">
      <c r="A145" s="370" t="s">
        <v>521</v>
      </c>
      <c r="B145" s="54" t="s">
        <v>737</v>
      </c>
      <c r="C145" s="431"/>
      <c r="D145" s="431"/>
      <c r="E145" s="431"/>
      <c r="F145" s="431"/>
      <c r="G145" s="431"/>
      <c r="H145" s="431"/>
      <c r="I145" s="433"/>
      <c r="J145" s="435">
        <f t="shared" si="10"/>
        <v>0</v>
      </c>
      <c r="K145" s="435">
        <f t="shared" si="11"/>
        <v>0</v>
      </c>
      <c r="L145" s="1138"/>
      <c r="M145" s="1139"/>
      <c r="N145" s="1139"/>
      <c r="O145" s="1140"/>
      <c r="Q145" s="377" t="s">
        <v>1028</v>
      </c>
      <c r="R145" s="20"/>
      <c r="S145" s="20"/>
      <c r="T145" s="20"/>
      <c r="U145" s="20"/>
      <c r="V145" s="20"/>
      <c r="W145" s="20" t="s">
        <v>532</v>
      </c>
      <c r="X145" s="10"/>
      <c r="Y145" s="20"/>
      <c r="Z145" s="20"/>
      <c r="AA145" s="20"/>
      <c r="AB145" s="20"/>
      <c r="AC145" s="20"/>
      <c r="AD145" s="20" t="s">
        <v>532</v>
      </c>
      <c r="AE145" s="20"/>
      <c r="AF145" s="21"/>
    </row>
    <row r="146" spans="1:34" ht="15" customHeight="1" x14ac:dyDescent="0.2">
      <c r="A146" s="370" t="s">
        <v>521</v>
      </c>
      <c r="B146" s="54" t="s">
        <v>1036</v>
      </c>
      <c r="C146" s="431"/>
      <c r="D146" s="431"/>
      <c r="E146" s="431"/>
      <c r="F146" s="431"/>
      <c r="G146" s="431"/>
      <c r="H146" s="431"/>
      <c r="I146" s="433"/>
      <c r="J146" s="435">
        <f t="shared" si="10"/>
        <v>0</v>
      </c>
      <c r="K146" s="435">
        <f t="shared" si="11"/>
        <v>0</v>
      </c>
      <c r="L146" s="1138"/>
      <c r="M146" s="1139"/>
      <c r="N146" s="1139"/>
      <c r="O146" s="1140"/>
      <c r="Q146" s="377" t="s">
        <v>990</v>
      </c>
      <c r="R146" s="20"/>
      <c r="S146" s="20"/>
      <c r="T146" s="20"/>
      <c r="U146" s="20"/>
      <c r="V146" s="20"/>
      <c r="W146" s="20"/>
      <c r="X146" s="20"/>
      <c r="Y146" s="10"/>
      <c r="Z146" s="20"/>
      <c r="AA146" s="20"/>
      <c r="AB146" s="20"/>
      <c r="AC146" s="20"/>
      <c r="AD146" s="20"/>
      <c r="AE146" s="20"/>
      <c r="AF146" s="21"/>
    </row>
    <row r="147" spans="1:34" ht="15" customHeight="1" x14ac:dyDescent="0.2">
      <c r="A147" s="370" t="s">
        <v>521</v>
      </c>
      <c r="B147" s="54" t="s">
        <v>760</v>
      </c>
      <c r="C147" s="431"/>
      <c r="D147" s="431"/>
      <c r="E147" s="431"/>
      <c r="F147" s="431"/>
      <c r="G147" s="431"/>
      <c r="H147" s="431"/>
      <c r="I147" s="433"/>
      <c r="J147" s="435">
        <f t="shared" si="10"/>
        <v>0</v>
      </c>
      <c r="K147" s="435">
        <f t="shared" si="11"/>
        <v>0</v>
      </c>
      <c r="L147" s="1138"/>
      <c r="M147" s="1139"/>
      <c r="N147" s="1139"/>
      <c r="O147" s="1140"/>
      <c r="Q147" s="377" t="s">
        <v>756</v>
      </c>
      <c r="R147" s="20"/>
      <c r="S147" s="20"/>
      <c r="T147" s="20"/>
      <c r="U147" s="20"/>
      <c r="V147" s="20"/>
      <c r="W147" s="20" t="s">
        <v>532</v>
      </c>
      <c r="X147" s="20"/>
      <c r="Y147" s="20"/>
      <c r="Z147" s="10"/>
      <c r="AA147" s="20"/>
      <c r="AB147" s="20" t="s">
        <v>532</v>
      </c>
      <c r="AC147" s="20"/>
      <c r="AD147" s="20"/>
      <c r="AE147" s="20" t="s">
        <v>532</v>
      </c>
      <c r="AF147" s="21"/>
    </row>
    <row r="148" spans="1:34" ht="15" customHeight="1" x14ac:dyDescent="0.2">
      <c r="A148" s="370" t="s">
        <v>521</v>
      </c>
      <c r="B148" s="54" t="s">
        <v>761</v>
      </c>
      <c r="C148" s="431"/>
      <c r="D148" s="431"/>
      <c r="E148" s="431"/>
      <c r="F148" s="431"/>
      <c r="G148" s="431"/>
      <c r="H148" s="431"/>
      <c r="I148" s="433"/>
      <c r="J148" s="435">
        <f t="shared" si="10"/>
        <v>0</v>
      </c>
      <c r="K148" s="435">
        <f t="shared" si="11"/>
        <v>0</v>
      </c>
      <c r="L148" s="1138"/>
      <c r="M148" s="1139"/>
      <c r="N148" s="1139"/>
      <c r="O148" s="1140"/>
      <c r="Q148" s="377" t="s">
        <v>610</v>
      </c>
      <c r="R148" s="20"/>
      <c r="S148" s="20"/>
      <c r="T148" s="20"/>
      <c r="U148" s="20"/>
      <c r="V148" s="20"/>
      <c r="W148" s="20"/>
      <c r="X148" s="20"/>
      <c r="Y148" s="20"/>
      <c r="Z148" s="20"/>
      <c r="AA148" s="10"/>
      <c r="AB148" s="20" t="s">
        <v>532</v>
      </c>
      <c r="AC148" s="20"/>
      <c r="AD148" s="20"/>
      <c r="AE148" s="20"/>
      <c r="AF148" s="21"/>
    </row>
    <row r="149" spans="1:34" ht="15" customHeight="1" x14ac:dyDescent="0.2">
      <c r="A149" s="370" t="s">
        <v>521</v>
      </c>
      <c r="B149" s="54" t="s">
        <v>740</v>
      </c>
      <c r="C149" s="431"/>
      <c r="D149" s="431"/>
      <c r="E149" s="431"/>
      <c r="F149" s="431"/>
      <c r="G149" s="431"/>
      <c r="H149" s="431"/>
      <c r="I149" s="433"/>
      <c r="J149" s="435">
        <f t="shared" si="10"/>
        <v>0</v>
      </c>
      <c r="K149" s="435">
        <f t="shared" si="11"/>
        <v>0</v>
      </c>
      <c r="L149" s="1138"/>
      <c r="M149" s="1139"/>
      <c r="N149" s="1139"/>
      <c r="O149" s="1140"/>
      <c r="Q149" s="377" t="s">
        <v>1872</v>
      </c>
      <c r="R149" s="20"/>
      <c r="S149" s="20"/>
      <c r="T149" s="20"/>
      <c r="U149" s="20"/>
      <c r="V149" s="20"/>
      <c r="W149" s="20"/>
      <c r="X149" s="20"/>
      <c r="Y149" s="20"/>
      <c r="Z149" s="20"/>
      <c r="AA149" s="20" t="s">
        <v>532</v>
      </c>
      <c r="AB149" s="10"/>
      <c r="AC149" s="20"/>
      <c r="AD149" s="20"/>
      <c r="AE149" s="20"/>
      <c r="AF149" s="21"/>
    </row>
    <row r="150" spans="1:34" ht="15" customHeight="1" x14ac:dyDescent="0.2">
      <c r="A150" s="370" t="s">
        <v>521</v>
      </c>
      <c r="B150" s="54" t="s">
        <v>298</v>
      </c>
      <c r="C150" s="431"/>
      <c r="D150" s="431"/>
      <c r="E150" s="431"/>
      <c r="F150" s="431"/>
      <c r="G150" s="431"/>
      <c r="H150" s="431"/>
      <c r="I150" s="433"/>
      <c r="J150" s="435">
        <f t="shared" si="10"/>
        <v>0</v>
      </c>
      <c r="K150" s="435">
        <f t="shared" si="11"/>
        <v>0</v>
      </c>
      <c r="L150" s="1138"/>
      <c r="M150" s="1139"/>
      <c r="N150" s="1139"/>
      <c r="O150" s="1140"/>
      <c r="Q150" s="377" t="s">
        <v>514</v>
      </c>
      <c r="R150" s="20"/>
      <c r="S150" s="20"/>
      <c r="T150" s="20"/>
      <c r="U150" s="20"/>
      <c r="V150" s="20"/>
      <c r="W150" s="20"/>
      <c r="X150" s="20"/>
      <c r="Y150" s="20"/>
      <c r="Z150" s="20"/>
      <c r="AA150" s="20"/>
      <c r="AB150" s="20"/>
      <c r="AC150" s="10"/>
      <c r="AD150" s="20"/>
      <c r="AE150" s="20" t="s">
        <v>532</v>
      </c>
      <c r="AF150" s="21" t="s">
        <v>532</v>
      </c>
    </row>
    <row r="151" spans="1:34" ht="15" customHeight="1" x14ac:dyDescent="0.2">
      <c r="A151" s="370" t="s">
        <v>521</v>
      </c>
      <c r="B151" s="54" t="s">
        <v>559</v>
      </c>
      <c r="C151" s="431"/>
      <c r="D151" s="431"/>
      <c r="E151" s="431"/>
      <c r="F151" s="431"/>
      <c r="G151" s="431"/>
      <c r="H151" s="431"/>
      <c r="I151" s="433"/>
      <c r="J151" s="435">
        <f t="shared" si="10"/>
        <v>0</v>
      </c>
      <c r="K151" s="435">
        <f t="shared" si="11"/>
        <v>0</v>
      </c>
      <c r="L151" s="1138"/>
      <c r="M151" s="1139"/>
      <c r="N151" s="1139"/>
      <c r="O151" s="1140"/>
      <c r="Q151" s="377" t="s">
        <v>544</v>
      </c>
      <c r="R151" s="20"/>
      <c r="S151" s="20"/>
      <c r="T151" s="20"/>
      <c r="U151" s="20"/>
      <c r="V151" s="20"/>
      <c r="W151" s="20"/>
      <c r="X151" s="20"/>
      <c r="Y151" s="20"/>
      <c r="Z151" s="20"/>
      <c r="AA151" s="20"/>
      <c r="AB151" s="20"/>
      <c r="AC151" s="20" t="s">
        <v>532</v>
      </c>
      <c r="AD151" s="10"/>
      <c r="AE151" s="20"/>
      <c r="AF151" s="21"/>
    </row>
    <row r="152" spans="1:34" ht="15" customHeight="1" x14ac:dyDescent="0.2">
      <c r="A152" s="370" t="s">
        <v>521</v>
      </c>
      <c r="B152" s="54" t="s">
        <v>1099</v>
      </c>
      <c r="C152" s="431"/>
      <c r="D152" s="431"/>
      <c r="E152" s="431"/>
      <c r="F152" s="431"/>
      <c r="G152" s="431"/>
      <c r="H152" s="431"/>
      <c r="I152" s="433"/>
      <c r="J152" s="435">
        <f t="shared" si="10"/>
        <v>0</v>
      </c>
      <c r="K152" s="435">
        <f t="shared" si="11"/>
        <v>0</v>
      </c>
      <c r="L152" s="1138"/>
      <c r="M152" s="1139"/>
      <c r="N152" s="1139"/>
      <c r="O152" s="1140"/>
      <c r="Q152" s="377" t="s">
        <v>653</v>
      </c>
      <c r="R152" s="20"/>
      <c r="S152" s="20"/>
      <c r="T152" s="20"/>
      <c r="U152" s="20"/>
      <c r="V152" s="20"/>
      <c r="W152" s="20"/>
      <c r="X152" s="20"/>
      <c r="Y152" s="20"/>
      <c r="Z152" s="20"/>
      <c r="AA152" s="20"/>
      <c r="AB152" s="20"/>
      <c r="AC152" s="20"/>
      <c r="AD152" s="20"/>
      <c r="AE152" s="10"/>
      <c r="AF152" s="21"/>
    </row>
    <row r="153" spans="1:34" ht="15" customHeight="1" thickBot="1" x14ac:dyDescent="0.25">
      <c r="A153" s="372" t="s">
        <v>521</v>
      </c>
      <c r="B153" s="55" t="s">
        <v>1809</v>
      </c>
      <c r="C153" s="432"/>
      <c r="D153" s="432"/>
      <c r="E153" s="432"/>
      <c r="F153" s="432"/>
      <c r="G153" s="432"/>
      <c r="H153" s="432"/>
      <c r="I153" s="434"/>
      <c r="J153" s="435">
        <f t="shared" si="10"/>
        <v>0</v>
      </c>
      <c r="K153" s="435">
        <f t="shared" si="11"/>
        <v>0</v>
      </c>
      <c r="L153" s="1141"/>
      <c r="M153" s="1142"/>
      <c r="N153" s="1142"/>
      <c r="O153" s="1143"/>
      <c r="Q153" s="378" t="s">
        <v>153</v>
      </c>
      <c r="R153" s="23"/>
      <c r="S153" s="23"/>
      <c r="T153" s="23"/>
      <c r="U153" s="23"/>
      <c r="V153" s="23"/>
      <c r="W153" s="23"/>
      <c r="X153" s="23"/>
      <c r="Y153" s="23"/>
      <c r="Z153" s="23"/>
      <c r="AA153" s="23"/>
      <c r="AB153" s="23"/>
      <c r="AC153" s="23" t="s">
        <v>532</v>
      </c>
      <c r="AD153" s="23"/>
      <c r="AE153" s="23"/>
      <c r="AF153" s="15"/>
    </row>
    <row r="154" spans="1:34" ht="15" customHeight="1" x14ac:dyDescent="0.2">
      <c r="C154" s="435">
        <f t="shared" ref="C154:I154" si="12">SUM(C137:C153)</f>
        <v>0</v>
      </c>
      <c r="D154" s="435">
        <f t="shared" si="12"/>
        <v>0</v>
      </c>
      <c r="E154" s="435">
        <f t="shared" si="12"/>
        <v>0</v>
      </c>
      <c r="F154" s="435">
        <f t="shared" si="12"/>
        <v>0</v>
      </c>
      <c r="G154" s="435">
        <f t="shared" si="12"/>
        <v>0</v>
      </c>
      <c r="H154" s="435">
        <f t="shared" si="12"/>
        <v>0</v>
      </c>
      <c r="I154" s="435">
        <f t="shared" si="12"/>
        <v>0</v>
      </c>
      <c r="J154" s="435">
        <f t="shared" si="10"/>
        <v>0</v>
      </c>
      <c r="K154" s="435">
        <f t="shared" si="11"/>
        <v>0</v>
      </c>
    </row>
    <row r="155" spans="1:34" ht="15" customHeight="1" thickBot="1" x14ac:dyDescent="0.25"/>
    <row r="156" spans="1:34" ht="15" customHeight="1" thickBot="1" x14ac:dyDescent="0.25">
      <c r="A156" s="1043" t="s">
        <v>207</v>
      </c>
      <c r="B156" s="1044"/>
      <c r="C156" s="1044"/>
      <c r="D156" s="1044"/>
      <c r="E156" s="1044"/>
      <c r="F156" s="1045"/>
      <c r="G156" s="1040" t="s">
        <v>1896</v>
      </c>
      <c r="H156" s="1041"/>
      <c r="I156" s="1042"/>
      <c r="L156" s="945" t="s">
        <v>495</v>
      </c>
      <c r="M156" s="946"/>
      <c r="N156" s="946"/>
      <c r="O156" s="947"/>
    </row>
    <row r="157" spans="1:34" ht="15" customHeight="1" thickBot="1" x14ac:dyDescent="0.25">
      <c r="A157" s="373" t="s">
        <v>496</v>
      </c>
      <c r="B157" s="227" t="s">
        <v>497</v>
      </c>
      <c r="C157" s="374" t="s">
        <v>498</v>
      </c>
      <c r="D157" s="374" t="s">
        <v>499</v>
      </c>
      <c r="E157" s="374" t="s">
        <v>500</v>
      </c>
      <c r="F157" s="374" t="s">
        <v>501</v>
      </c>
      <c r="G157" s="375" t="s">
        <v>502</v>
      </c>
      <c r="H157" s="375" t="s">
        <v>503</v>
      </c>
      <c r="I157" s="376" t="s">
        <v>504</v>
      </c>
      <c r="L157" s="948"/>
      <c r="M157" s="949"/>
      <c r="N157" s="949"/>
      <c r="O157" s="950"/>
      <c r="Q157" s="24" t="s">
        <v>296</v>
      </c>
      <c r="R157" s="379" t="s">
        <v>541</v>
      </c>
      <c r="S157" s="379" t="s">
        <v>301</v>
      </c>
      <c r="T157" s="379" t="s">
        <v>716</v>
      </c>
      <c r="U157" s="379" t="s">
        <v>542</v>
      </c>
      <c r="V157" s="379" t="s">
        <v>564</v>
      </c>
      <c r="W157" s="379" t="s">
        <v>500</v>
      </c>
      <c r="X157" s="379" t="s">
        <v>634</v>
      </c>
      <c r="Y157" s="379" t="s">
        <v>273</v>
      </c>
      <c r="Z157" s="379" t="s">
        <v>862</v>
      </c>
      <c r="AA157" s="379" t="s">
        <v>1847</v>
      </c>
      <c r="AB157" s="379" t="s">
        <v>229</v>
      </c>
      <c r="AC157" s="379" t="s">
        <v>1898</v>
      </c>
      <c r="AD157" s="379" t="s">
        <v>1859</v>
      </c>
      <c r="AE157" s="379" t="s">
        <v>143</v>
      </c>
      <c r="AF157" s="379" t="s">
        <v>299</v>
      </c>
      <c r="AG157" s="379" t="s">
        <v>1587</v>
      </c>
      <c r="AH157" s="380" t="s">
        <v>1306</v>
      </c>
    </row>
    <row r="158" spans="1:34" ht="15" customHeight="1" x14ac:dyDescent="0.2">
      <c r="A158" s="441">
        <v>1</v>
      </c>
      <c r="B158" s="53" t="s">
        <v>206</v>
      </c>
      <c r="C158" s="46"/>
      <c r="D158" s="46"/>
      <c r="E158" s="46"/>
      <c r="F158" s="46"/>
      <c r="G158" s="46"/>
      <c r="H158" s="46"/>
      <c r="I158" s="436"/>
      <c r="J158" s="435">
        <f t="shared" si="10"/>
        <v>0</v>
      </c>
      <c r="K158" s="435">
        <f t="shared" si="11"/>
        <v>0</v>
      </c>
      <c r="L158" s="1135" t="s">
        <v>528</v>
      </c>
      <c r="M158" s="1136"/>
      <c r="N158" s="1136"/>
      <c r="O158" s="1137"/>
      <c r="Q158" s="377" t="s">
        <v>541</v>
      </c>
      <c r="R158" s="10"/>
      <c r="S158" s="20"/>
      <c r="T158" s="20"/>
      <c r="U158" s="20"/>
      <c r="V158" s="20"/>
      <c r="W158" s="20"/>
      <c r="X158" s="20"/>
      <c r="Y158" s="20"/>
      <c r="Z158" s="20"/>
      <c r="AA158" s="20"/>
      <c r="AB158" s="20"/>
      <c r="AC158" s="20"/>
      <c r="AD158" s="20"/>
      <c r="AE158" s="20"/>
      <c r="AF158" s="20"/>
      <c r="AG158" s="20"/>
      <c r="AH158" s="21"/>
    </row>
    <row r="159" spans="1:34" ht="15" customHeight="1" x14ac:dyDescent="0.2">
      <c r="A159" s="370">
        <v>2</v>
      </c>
      <c r="B159" s="54" t="s">
        <v>1589</v>
      </c>
      <c r="C159" s="431"/>
      <c r="D159" s="431"/>
      <c r="E159" s="431"/>
      <c r="F159" s="431"/>
      <c r="G159" s="431"/>
      <c r="H159" s="431"/>
      <c r="I159" s="433"/>
      <c r="J159" s="435">
        <f t="shared" si="10"/>
        <v>0</v>
      </c>
      <c r="K159" s="435">
        <f t="shared" si="11"/>
        <v>0</v>
      </c>
      <c r="L159" s="1138"/>
      <c r="M159" s="1139"/>
      <c r="N159" s="1139"/>
      <c r="O159" s="1140"/>
      <c r="Q159" s="377" t="s">
        <v>301</v>
      </c>
      <c r="R159" s="20" t="s">
        <v>532</v>
      </c>
      <c r="S159" s="10"/>
      <c r="T159" s="20"/>
      <c r="U159" s="20"/>
      <c r="V159" s="20"/>
      <c r="W159" s="20"/>
      <c r="X159" s="20"/>
      <c r="Y159" s="20"/>
      <c r="Z159" s="20"/>
      <c r="AA159" s="20"/>
      <c r="AB159" s="20"/>
      <c r="AC159" s="20"/>
      <c r="AD159" s="20"/>
      <c r="AE159" s="20"/>
      <c r="AF159" s="20"/>
      <c r="AG159" s="20"/>
      <c r="AH159" s="21"/>
    </row>
    <row r="160" spans="1:34" ht="15" customHeight="1" x14ac:dyDescent="0.2">
      <c r="A160" s="370" t="s">
        <v>521</v>
      </c>
      <c r="B160" s="54" t="s">
        <v>1596</v>
      </c>
      <c r="C160" s="431" t="s">
        <v>532</v>
      </c>
      <c r="D160" s="431"/>
      <c r="E160" s="431"/>
      <c r="F160" s="431"/>
      <c r="G160" s="431"/>
      <c r="H160" s="431"/>
      <c r="I160" s="433"/>
      <c r="J160" s="435">
        <f t="shared" si="10"/>
        <v>0</v>
      </c>
      <c r="K160" s="435">
        <f t="shared" si="11"/>
        <v>0</v>
      </c>
      <c r="L160" s="1138"/>
      <c r="M160" s="1139"/>
      <c r="N160" s="1139"/>
      <c r="O160" s="1140"/>
      <c r="Q160" s="377" t="s">
        <v>716</v>
      </c>
      <c r="R160" s="20"/>
      <c r="S160" s="20"/>
      <c r="T160" s="10"/>
      <c r="U160" s="20"/>
      <c r="V160" s="20" t="s">
        <v>532</v>
      </c>
      <c r="W160" s="20" t="s">
        <v>532</v>
      </c>
      <c r="X160" s="20"/>
      <c r="Y160" s="20"/>
      <c r="Z160" s="20"/>
      <c r="AA160" s="20"/>
      <c r="AB160" s="20"/>
      <c r="AC160" s="20"/>
      <c r="AD160" s="20"/>
      <c r="AE160" s="20"/>
      <c r="AF160" s="20"/>
      <c r="AG160" s="20"/>
      <c r="AH160" s="21"/>
    </row>
    <row r="161" spans="1:39" ht="15" customHeight="1" x14ac:dyDescent="0.2">
      <c r="A161" s="370" t="s">
        <v>521</v>
      </c>
      <c r="B161" s="54" t="s">
        <v>302</v>
      </c>
      <c r="C161" s="431"/>
      <c r="D161" s="431"/>
      <c r="E161" s="431"/>
      <c r="F161" s="431"/>
      <c r="G161" s="431"/>
      <c r="H161" s="431"/>
      <c r="I161" s="433"/>
      <c r="J161" s="435">
        <f t="shared" si="10"/>
        <v>0</v>
      </c>
      <c r="K161" s="435">
        <f t="shared" si="11"/>
        <v>0</v>
      </c>
      <c r="L161" s="1138"/>
      <c r="M161" s="1139"/>
      <c r="N161" s="1139"/>
      <c r="O161" s="1140"/>
      <c r="Q161" s="377" t="s">
        <v>542</v>
      </c>
      <c r="R161" s="20"/>
      <c r="S161" s="20"/>
      <c r="T161" s="20" t="s">
        <v>532</v>
      </c>
      <c r="U161" s="10"/>
      <c r="V161" s="20"/>
      <c r="W161" s="20"/>
      <c r="X161" s="20"/>
      <c r="Y161" s="20"/>
      <c r="Z161" s="20"/>
      <c r="AA161" s="20" t="s">
        <v>532</v>
      </c>
      <c r="AB161" s="20"/>
      <c r="AC161" s="20"/>
      <c r="AD161" s="20"/>
      <c r="AE161" s="20"/>
      <c r="AF161" s="20"/>
      <c r="AG161" s="20"/>
      <c r="AH161" s="21"/>
    </row>
    <row r="162" spans="1:39" ht="15" customHeight="1" x14ac:dyDescent="0.2">
      <c r="A162" s="370" t="s">
        <v>521</v>
      </c>
      <c r="B162" s="54" t="s">
        <v>1107</v>
      </c>
      <c r="C162" s="431"/>
      <c r="D162" s="431"/>
      <c r="E162" s="431"/>
      <c r="F162" s="431"/>
      <c r="G162" s="431"/>
      <c r="H162" s="431"/>
      <c r="I162" s="433"/>
      <c r="J162" s="435">
        <f t="shared" si="10"/>
        <v>0</v>
      </c>
      <c r="K162" s="435">
        <f t="shared" si="11"/>
        <v>0</v>
      </c>
      <c r="L162" s="1138"/>
      <c r="M162" s="1139"/>
      <c r="N162" s="1139"/>
      <c r="O162" s="1140"/>
      <c r="Q162" s="377" t="s">
        <v>564</v>
      </c>
      <c r="R162" s="20"/>
      <c r="S162" s="20"/>
      <c r="T162" s="20"/>
      <c r="U162" s="20"/>
      <c r="V162" s="10"/>
      <c r="W162" s="20"/>
      <c r="X162" s="20" t="s">
        <v>532</v>
      </c>
      <c r="Y162" s="20"/>
      <c r="Z162" s="20"/>
      <c r="AA162" s="20"/>
      <c r="AB162" s="20"/>
      <c r="AC162" s="20"/>
      <c r="AD162" s="20"/>
      <c r="AE162" s="20"/>
      <c r="AF162" s="20"/>
      <c r="AG162" s="20"/>
      <c r="AH162" s="21"/>
    </row>
    <row r="163" spans="1:39" ht="15" customHeight="1" x14ac:dyDescent="0.2">
      <c r="A163" s="370" t="s">
        <v>521</v>
      </c>
      <c r="B163" s="54" t="s">
        <v>555</v>
      </c>
      <c r="C163" s="431"/>
      <c r="D163" s="431"/>
      <c r="E163" s="431"/>
      <c r="F163" s="431"/>
      <c r="G163" s="431"/>
      <c r="H163" s="431"/>
      <c r="I163" s="433"/>
      <c r="J163" s="435">
        <f t="shared" si="10"/>
        <v>0</v>
      </c>
      <c r="K163" s="435">
        <f t="shared" si="11"/>
        <v>0</v>
      </c>
      <c r="L163" s="1138"/>
      <c r="M163" s="1139"/>
      <c r="N163" s="1139"/>
      <c r="O163" s="1140"/>
      <c r="Q163" s="377" t="s">
        <v>500</v>
      </c>
      <c r="R163" s="20"/>
      <c r="S163" s="20"/>
      <c r="T163" s="20" t="s">
        <v>532</v>
      </c>
      <c r="U163" s="20"/>
      <c r="V163" s="20" t="s">
        <v>532</v>
      </c>
      <c r="W163" s="10"/>
      <c r="X163" s="20"/>
      <c r="Y163" s="20"/>
      <c r="Z163" s="20"/>
      <c r="AA163" s="20"/>
      <c r="AB163" s="20"/>
      <c r="AC163" s="20"/>
      <c r="AD163" s="20"/>
      <c r="AE163" s="20"/>
      <c r="AF163" s="20"/>
      <c r="AG163" s="20"/>
      <c r="AH163" s="21"/>
    </row>
    <row r="164" spans="1:39" ht="15" customHeight="1" x14ac:dyDescent="0.2">
      <c r="A164" s="370" t="s">
        <v>521</v>
      </c>
      <c r="B164" s="54" t="s">
        <v>303</v>
      </c>
      <c r="C164" s="431"/>
      <c r="D164" s="431"/>
      <c r="E164" s="431"/>
      <c r="F164" s="431"/>
      <c r="G164" s="431"/>
      <c r="H164" s="431"/>
      <c r="I164" s="433"/>
      <c r="J164" s="435">
        <f t="shared" si="10"/>
        <v>0</v>
      </c>
      <c r="K164" s="435">
        <f t="shared" si="11"/>
        <v>0</v>
      </c>
      <c r="L164" s="1138"/>
      <c r="M164" s="1139"/>
      <c r="N164" s="1139"/>
      <c r="O164" s="1140"/>
      <c r="Q164" s="377" t="s">
        <v>634</v>
      </c>
      <c r="R164" s="20"/>
      <c r="S164" s="20"/>
      <c r="T164" s="20"/>
      <c r="U164" s="20"/>
      <c r="V164" s="20"/>
      <c r="W164" s="20"/>
      <c r="X164" s="10"/>
      <c r="Y164" s="20"/>
      <c r="Z164" s="20"/>
      <c r="AA164" s="20"/>
      <c r="AB164" s="20"/>
      <c r="AC164" s="20"/>
      <c r="AD164" s="20"/>
      <c r="AE164" s="20"/>
      <c r="AF164" s="20"/>
      <c r="AG164" s="20"/>
      <c r="AH164" s="21"/>
    </row>
    <row r="165" spans="1:39" ht="15" customHeight="1" x14ac:dyDescent="0.2">
      <c r="A165" s="370" t="s">
        <v>521</v>
      </c>
      <c r="B165" s="54" t="s">
        <v>617</v>
      </c>
      <c r="C165" s="431"/>
      <c r="D165" s="431"/>
      <c r="E165" s="431"/>
      <c r="F165" s="431"/>
      <c r="G165" s="431"/>
      <c r="H165" s="431"/>
      <c r="I165" s="433"/>
      <c r="J165" s="435">
        <f t="shared" si="10"/>
        <v>0</v>
      </c>
      <c r="K165" s="435">
        <f t="shared" si="11"/>
        <v>0</v>
      </c>
      <c r="L165" s="1138"/>
      <c r="M165" s="1139"/>
      <c r="N165" s="1139"/>
      <c r="O165" s="1140"/>
      <c r="Q165" s="377" t="s">
        <v>273</v>
      </c>
      <c r="R165" s="20"/>
      <c r="S165" s="20"/>
      <c r="T165" s="20"/>
      <c r="U165" s="20"/>
      <c r="V165" s="20"/>
      <c r="W165" s="20"/>
      <c r="X165" s="20"/>
      <c r="Y165" s="10"/>
      <c r="Z165" s="20"/>
      <c r="AA165" s="20" t="s">
        <v>532</v>
      </c>
      <c r="AB165" s="20" t="s">
        <v>532</v>
      </c>
      <c r="AC165" s="20"/>
      <c r="AD165" s="20"/>
      <c r="AE165" s="20"/>
      <c r="AF165" s="20"/>
      <c r="AG165" s="20"/>
      <c r="AH165" s="21"/>
    </row>
    <row r="166" spans="1:39" ht="15" customHeight="1" x14ac:dyDescent="0.2">
      <c r="A166" s="370" t="s">
        <v>521</v>
      </c>
      <c r="B166" s="54" t="s">
        <v>1899</v>
      </c>
      <c r="C166" s="431"/>
      <c r="D166" s="431"/>
      <c r="E166" s="431"/>
      <c r="F166" s="431"/>
      <c r="G166" s="431"/>
      <c r="H166" s="431"/>
      <c r="I166" s="433"/>
      <c r="J166" s="435">
        <f t="shared" si="10"/>
        <v>0</v>
      </c>
      <c r="K166" s="435">
        <f t="shared" si="11"/>
        <v>0</v>
      </c>
      <c r="L166" s="1138"/>
      <c r="M166" s="1139"/>
      <c r="N166" s="1139"/>
      <c r="O166" s="1140"/>
      <c r="Q166" s="377" t="s">
        <v>862</v>
      </c>
      <c r="R166" s="20"/>
      <c r="S166" s="20"/>
      <c r="T166" s="20"/>
      <c r="U166" s="20"/>
      <c r="V166" s="20"/>
      <c r="W166" s="20"/>
      <c r="X166" s="20"/>
      <c r="Y166" s="20" t="s">
        <v>532</v>
      </c>
      <c r="Z166" s="10"/>
      <c r="AA166" s="20"/>
      <c r="AB166" s="20"/>
      <c r="AC166" s="20"/>
      <c r="AD166" s="20"/>
      <c r="AE166" s="20"/>
      <c r="AF166" s="20" t="s">
        <v>532</v>
      </c>
      <c r="AG166" s="20"/>
      <c r="AH166" s="21"/>
    </row>
    <row r="167" spans="1:39" ht="15" customHeight="1" x14ac:dyDescent="0.2">
      <c r="A167" s="370" t="s">
        <v>521</v>
      </c>
      <c r="B167" s="54" t="s">
        <v>1606</v>
      </c>
      <c r="C167" s="431"/>
      <c r="D167" s="431"/>
      <c r="E167" s="431"/>
      <c r="F167" s="431"/>
      <c r="G167" s="431"/>
      <c r="H167" s="431"/>
      <c r="I167" s="433"/>
      <c r="J167" s="435">
        <f t="shared" si="10"/>
        <v>0</v>
      </c>
      <c r="K167" s="435">
        <f t="shared" si="11"/>
        <v>0</v>
      </c>
      <c r="L167" s="1138"/>
      <c r="M167" s="1139"/>
      <c r="N167" s="1139"/>
      <c r="O167" s="1140"/>
      <c r="Q167" s="377" t="s">
        <v>1847</v>
      </c>
      <c r="R167" s="20"/>
      <c r="S167" s="20"/>
      <c r="T167" s="20"/>
      <c r="U167" s="20"/>
      <c r="V167" s="20"/>
      <c r="W167" s="20"/>
      <c r="X167" s="20"/>
      <c r="Y167" s="20"/>
      <c r="Z167" s="20"/>
      <c r="AA167" s="10"/>
      <c r="AB167" s="20"/>
      <c r="AC167" s="20"/>
      <c r="AD167" s="20"/>
      <c r="AE167" s="20"/>
      <c r="AF167" s="20"/>
      <c r="AG167" s="20"/>
      <c r="AH167" s="21"/>
    </row>
    <row r="168" spans="1:39" ht="15" customHeight="1" x14ac:dyDescent="0.2">
      <c r="A168" s="370" t="s">
        <v>521</v>
      </c>
      <c r="B168" s="54" t="s">
        <v>185</v>
      </c>
      <c r="C168" s="431" t="s">
        <v>532</v>
      </c>
      <c r="D168" s="431"/>
      <c r="E168" s="431"/>
      <c r="F168" s="431"/>
      <c r="G168" s="431"/>
      <c r="H168" s="431"/>
      <c r="I168" s="433"/>
      <c r="J168" s="435">
        <f t="shared" si="10"/>
        <v>0</v>
      </c>
      <c r="K168" s="435">
        <f t="shared" si="11"/>
        <v>0</v>
      </c>
      <c r="L168" s="1138"/>
      <c r="M168" s="1139"/>
      <c r="N168" s="1139"/>
      <c r="O168" s="1140"/>
      <c r="Q168" s="377" t="s">
        <v>229</v>
      </c>
      <c r="R168" s="20"/>
      <c r="S168" s="20"/>
      <c r="T168" s="20"/>
      <c r="U168" s="20"/>
      <c r="V168" s="20"/>
      <c r="W168" s="20"/>
      <c r="X168" s="20"/>
      <c r="Y168" s="20" t="s">
        <v>532</v>
      </c>
      <c r="Z168" s="20"/>
      <c r="AA168" s="20"/>
      <c r="AB168" s="10"/>
      <c r="AC168" s="20"/>
      <c r="AD168" s="20" t="s">
        <v>532</v>
      </c>
      <c r="AE168" s="20"/>
      <c r="AF168" s="20"/>
      <c r="AG168" s="20" t="s">
        <v>532</v>
      </c>
      <c r="AH168" s="21"/>
    </row>
    <row r="169" spans="1:39" ht="15" customHeight="1" x14ac:dyDescent="0.2">
      <c r="A169" s="370" t="s">
        <v>521</v>
      </c>
      <c r="B169" s="54" t="s">
        <v>300</v>
      </c>
      <c r="C169" s="431"/>
      <c r="D169" s="431"/>
      <c r="E169" s="431"/>
      <c r="F169" s="431"/>
      <c r="G169" s="431"/>
      <c r="H169" s="431"/>
      <c r="I169" s="433"/>
      <c r="J169" s="435">
        <f t="shared" si="10"/>
        <v>0</v>
      </c>
      <c r="K169" s="435">
        <f t="shared" si="11"/>
        <v>0</v>
      </c>
      <c r="L169" s="1138"/>
      <c r="M169" s="1139"/>
      <c r="N169" s="1139"/>
      <c r="O169" s="1140"/>
      <c r="Q169" s="377" t="s">
        <v>49</v>
      </c>
      <c r="R169" s="20"/>
      <c r="S169" s="20"/>
      <c r="T169" s="20"/>
      <c r="U169" s="20"/>
      <c r="V169" s="20"/>
      <c r="W169" s="20"/>
      <c r="X169" s="20"/>
      <c r="Y169" s="20"/>
      <c r="Z169" s="20"/>
      <c r="AA169" s="20"/>
      <c r="AB169" s="20"/>
      <c r="AC169" s="10"/>
      <c r="AD169" s="20" t="s">
        <v>532</v>
      </c>
      <c r="AE169" s="20"/>
      <c r="AF169" s="20"/>
      <c r="AG169" s="20"/>
      <c r="AH169" s="21"/>
    </row>
    <row r="170" spans="1:39" ht="15" customHeight="1" x14ac:dyDescent="0.2">
      <c r="A170" s="370" t="s">
        <v>521</v>
      </c>
      <c r="B170" s="54" t="s">
        <v>52</v>
      </c>
      <c r="C170" s="431"/>
      <c r="D170" s="431"/>
      <c r="E170" s="431"/>
      <c r="F170" s="431"/>
      <c r="G170" s="431"/>
      <c r="H170" s="431"/>
      <c r="I170" s="433"/>
      <c r="J170" s="435">
        <f t="shared" si="10"/>
        <v>0</v>
      </c>
      <c r="K170" s="435">
        <f t="shared" si="11"/>
        <v>0</v>
      </c>
      <c r="L170" s="1138"/>
      <c r="M170" s="1139"/>
      <c r="N170" s="1139"/>
      <c r="O170" s="1140"/>
      <c r="Q170" s="377" t="s">
        <v>1859</v>
      </c>
      <c r="R170" s="20"/>
      <c r="S170" s="20"/>
      <c r="T170" s="20"/>
      <c r="U170" s="20"/>
      <c r="V170" s="20"/>
      <c r="W170" s="20"/>
      <c r="X170" s="20"/>
      <c r="Y170" s="20"/>
      <c r="Z170" s="20"/>
      <c r="AA170" s="20"/>
      <c r="AB170" s="20"/>
      <c r="AC170" s="20" t="s">
        <v>532</v>
      </c>
      <c r="AD170" s="10"/>
      <c r="AE170" s="20"/>
      <c r="AF170" s="20"/>
      <c r="AG170" s="20"/>
      <c r="AH170" s="21"/>
    </row>
    <row r="171" spans="1:39" ht="15" customHeight="1" x14ac:dyDescent="0.2">
      <c r="A171" s="370" t="s">
        <v>521</v>
      </c>
      <c r="B171" s="54" t="s">
        <v>1862</v>
      </c>
      <c r="C171" s="431"/>
      <c r="D171" s="431"/>
      <c r="E171" s="431"/>
      <c r="F171" s="431"/>
      <c r="G171" s="431"/>
      <c r="H171" s="431"/>
      <c r="I171" s="433"/>
      <c r="J171" s="435">
        <f t="shared" si="10"/>
        <v>0</v>
      </c>
      <c r="K171" s="435">
        <f t="shared" si="11"/>
        <v>0</v>
      </c>
      <c r="L171" s="1138"/>
      <c r="M171" s="1139"/>
      <c r="N171" s="1139"/>
      <c r="O171" s="1140"/>
      <c r="Q171" s="377" t="s">
        <v>143</v>
      </c>
      <c r="R171" s="20"/>
      <c r="S171" s="20"/>
      <c r="T171" s="20"/>
      <c r="U171" s="20"/>
      <c r="V171" s="20"/>
      <c r="W171" s="20"/>
      <c r="X171" s="20"/>
      <c r="Y171" s="20"/>
      <c r="Z171" s="20"/>
      <c r="AA171" s="20"/>
      <c r="AB171" s="20"/>
      <c r="AC171" s="20"/>
      <c r="AD171" s="20"/>
      <c r="AE171" s="10"/>
      <c r="AF171" s="20"/>
      <c r="AG171" s="20" t="s">
        <v>532</v>
      </c>
      <c r="AH171" s="21" t="s">
        <v>532</v>
      </c>
    </row>
    <row r="172" spans="1:39" ht="15" customHeight="1" x14ac:dyDescent="0.2">
      <c r="A172" s="370" t="s">
        <v>521</v>
      </c>
      <c r="B172" s="54" t="s">
        <v>150</v>
      </c>
      <c r="C172" s="431"/>
      <c r="D172" s="431"/>
      <c r="E172" s="431"/>
      <c r="F172" s="431"/>
      <c r="G172" s="431"/>
      <c r="H172" s="431"/>
      <c r="I172" s="433"/>
      <c r="J172" s="435">
        <f t="shared" si="10"/>
        <v>0</v>
      </c>
      <c r="K172" s="435">
        <f t="shared" si="11"/>
        <v>0</v>
      </c>
      <c r="L172" s="1138"/>
      <c r="M172" s="1139"/>
      <c r="N172" s="1139"/>
      <c r="O172" s="1140"/>
      <c r="Q172" s="377" t="s">
        <v>299</v>
      </c>
      <c r="R172" s="20"/>
      <c r="S172" s="20"/>
      <c r="T172" s="20"/>
      <c r="U172" s="20"/>
      <c r="V172" s="20"/>
      <c r="W172" s="20"/>
      <c r="X172" s="20"/>
      <c r="Y172" s="20"/>
      <c r="Z172" s="20"/>
      <c r="AA172" s="20"/>
      <c r="AB172" s="20"/>
      <c r="AC172" s="20"/>
      <c r="AD172" s="20"/>
      <c r="AE172" s="20" t="s">
        <v>532</v>
      </c>
      <c r="AF172" s="10"/>
      <c r="AG172" s="20"/>
      <c r="AH172" s="21"/>
    </row>
    <row r="173" spans="1:39" ht="15" customHeight="1" x14ac:dyDescent="0.2">
      <c r="A173" s="370" t="s">
        <v>521</v>
      </c>
      <c r="B173" s="54" t="s">
        <v>304</v>
      </c>
      <c r="C173" s="431"/>
      <c r="D173" s="431"/>
      <c r="E173" s="431"/>
      <c r="F173" s="431"/>
      <c r="G173" s="431"/>
      <c r="H173" s="431"/>
      <c r="I173" s="433"/>
      <c r="J173" s="435">
        <f t="shared" si="10"/>
        <v>0</v>
      </c>
      <c r="K173" s="435">
        <f t="shared" si="11"/>
        <v>0</v>
      </c>
      <c r="L173" s="1138"/>
      <c r="M173" s="1139"/>
      <c r="N173" s="1139"/>
      <c r="O173" s="1140"/>
      <c r="Q173" s="377" t="s">
        <v>1587</v>
      </c>
      <c r="R173" s="20"/>
      <c r="S173" s="20"/>
      <c r="T173" s="20"/>
      <c r="U173" s="20"/>
      <c r="V173" s="20"/>
      <c r="W173" s="20"/>
      <c r="X173" s="20"/>
      <c r="Y173" s="20"/>
      <c r="Z173" s="20"/>
      <c r="AA173" s="20"/>
      <c r="AB173" s="20"/>
      <c r="AC173" s="20"/>
      <c r="AD173" s="20"/>
      <c r="AE173" s="20"/>
      <c r="AF173" s="20"/>
      <c r="AG173" s="10"/>
      <c r="AH173" s="21"/>
    </row>
    <row r="174" spans="1:39" ht="15" customHeight="1" thickBot="1" x14ac:dyDescent="0.25">
      <c r="A174" s="372" t="s">
        <v>521</v>
      </c>
      <c r="B174" s="55" t="s">
        <v>1307</v>
      </c>
      <c r="C174" s="432"/>
      <c r="D174" s="432"/>
      <c r="E174" s="432"/>
      <c r="F174" s="432"/>
      <c r="G174" s="432"/>
      <c r="H174" s="432"/>
      <c r="I174" s="434"/>
      <c r="J174" s="435">
        <f t="shared" si="10"/>
        <v>0</v>
      </c>
      <c r="K174" s="435">
        <f t="shared" si="11"/>
        <v>0</v>
      </c>
      <c r="L174" s="1141"/>
      <c r="M174" s="1142"/>
      <c r="N174" s="1142"/>
      <c r="O174" s="1143"/>
      <c r="Q174" s="378" t="s">
        <v>1306</v>
      </c>
      <c r="R174" s="23"/>
      <c r="S174" s="23"/>
      <c r="T174" s="23"/>
      <c r="U174" s="23"/>
      <c r="V174" s="23"/>
      <c r="W174" s="23"/>
      <c r="X174" s="23"/>
      <c r="Y174" s="23"/>
      <c r="Z174" s="23"/>
      <c r="AA174" s="23"/>
      <c r="AB174" s="23"/>
      <c r="AC174" s="23"/>
      <c r="AD174" s="23"/>
      <c r="AE174" s="23" t="s">
        <v>532</v>
      </c>
      <c r="AF174" s="23"/>
      <c r="AG174" s="23"/>
      <c r="AH174" s="15"/>
      <c r="AL174" s="5" t="s">
        <v>532</v>
      </c>
      <c r="AM174" s="5" t="s">
        <v>532</v>
      </c>
    </row>
    <row r="175" spans="1:39" ht="15" customHeight="1" x14ac:dyDescent="0.2">
      <c r="C175" s="435">
        <f t="shared" ref="C175:I175" si="13">SUM(C156:C174)</f>
        <v>0</v>
      </c>
      <c r="D175" s="435">
        <f t="shared" si="13"/>
        <v>0</v>
      </c>
      <c r="E175" s="435">
        <f t="shared" si="13"/>
        <v>0</v>
      </c>
      <c r="F175" s="435">
        <f t="shared" si="13"/>
        <v>0</v>
      </c>
      <c r="G175" s="435">
        <f t="shared" si="13"/>
        <v>0</v>
      </c>
      <c r="H175" s="435">
        <f t="shared" si="13"/>
        <v>0</v>
      </c>
      <c r="I175" s="435">
        <f t="shared" si="13"/>
        <v>0</v>
      </c>
      <c r="J175" s="435">
        <f t="shared" si="10"/>
        <v>0</v>
      </c>
      <c r="K175" s="435">
        <f t="shared" si="11"/>
        <v>0</v>
      </c>
    </row>
    <row r="176" spans="1:39" ht="15" customHeight="1" thickBot="1" x14ac:dyDescent="0.25"/>
    <row r="177" spans="1:37" ht="15" customHeight="1" thickBot="1" x14ac:dyDescent="0.25">
      <c r="A177" s="1229" t="s">
        <v>305</v>
      </c>
      <c r="B177" s="1227"/>
      <c r="C177" s="1227"/>
      <c r="D177" s="1227"/>
      <c r="E177" s="1227"/>
      <c r="F177" s="1251"/>
      <c r="G177" s="1248" t="s">
        <v>1896</v>
      </c>
      <c r="H177" s="1249"/>
      <c r="I177" s="1250"/>
      <c r="L177" s="986" t="s">
        <v>588</v>
      </c>
      <c r="M177" s="987"/>
      <c r="N177" s="987"/>
      <c r="O177" s="988"/>
    </row>
    <row r="178" spans="1:37" ht="15" customHeight="1" thickBot="1" x14ac:dyDescent="0.25">
      <c r="A178" s="497" t="s">
        <v>496</v>
      </c>
      <c r="B178" s="498" t="s">
        <v>497</v>
      </c>
      <c r="C178" s="499" t="s">
        <v>498</v>
      </c>
      <c r="D178" s="499" t="s">
        <v>499</v>
      </c>
      <c r="E178" s="499" t="s">
        <v>500</v>
      </c>
      <c r="F178" s="499" t="s">
        <v>501</v>
      </c>
      <c r="G178" s="505" t="s">
        <v>502</v>
      </c>
      <c r="H178" s="505" t="s">
        <v>503</v>
      </c>
      <c r="I178" s="506" t="s">
        <v>504</v>
      </c>
      <c r="L178" s="989"/>
      <c r="M178" s="990"/>
      <c r="N178" s="990"/>
      <c r="O178" s="991"/>
      <c r="Q178" s="24" t="s">
        <v>296</v>
      </c>
      <c r="R178" s="416" t="s">
        <v>541</v>
      </c>
      <c r="S178" s="416" t="s">
        <v>716</v>
      </c>
      <c r="T178" s="416" t="s">
        <v>1590</v>
      </c>
      <c r="U178" s="416" t="s">
        <v>506</v>
      </c>
      <c r="V178" s="416" t="s">
        <v>1866</v>
      </c>
      <c r="W178" s="416" t="s">
        <v>1404</v>
      </c>
      <c r="X178" s="416" t="s">
        <v>901</v>
      </c>
      <c r="Y178" s="416" t="s">
        <v>1772</v>
      </c>
      <c r="Z178" s="416" t="s">
        <v>322</v>
      </c>
      <c r="AA178" s="416" t="s">
        <v>514</v>
      </c>
      <c r="AB178" s="416" t="s">
        <v>702</v>
      </c>
      <c r="AC178" s="416" t="s">
        <v>769</v>
      </c>
      <c r="AD178" s="416" t="s">
        <v>1731</v>
      </c>
      <c r="AE178" s="416" t="s">
        <v>307</v>
      </c>
      <c r="AF178" s="416" t="s">
        <v>308</v>
      </c>
      <c r="AG178" s="416" t="s">
        <v>672</v>
      </c>
      <c r="AH178" s="416" t="s">
        <v>177</v>
      </c>
      <c r="AI178" s="416" t="s">
        <v>63</v>
      </c>
      <c r="AJ178" s="416" t="s">
        <v>1306</v>
      </c>
      <c r="AK178" s="417" t="s">
        <v>499</v>
      </c>
    </row>
    <row r="179" spans="1:37" ht="15" customHeight="1" x14ac:dyDescent="0.2">
      <c r="A179" s="507">
        <v>1</v>
      </c>
      <c r="B179" s="53" t="s">
        <v>164</v>
      </c>
      <c r="C179" s="46"/>
      <c r="D179" s="46"/>
      <c r="E179" s="46"/>
      <c r="F179" s="46"/>
      <c r="G179" s="46"/>
      <c r="H179" s="46"/>
      <c r="I179" s="436"/>
      <c r="J179" s="435">
        <f t="shared" si="10"/>
        <v>0</v>
      </c>
      <c r="K179" s="435">
        <f t="shared" si="11"/>
        <v>0</v>
      </c>
      <c r="L179" s="1135" t="s">
        <v>1900</v>
      </c>
      <c r="M179" s="1136"/>
      <c r="N179" s="1136"/>
      <c r="O179" s="1137"/>
      <c r="Q179" s="418" t="s">
        <v>541</v>
      </c>
      <c r="R179" s="352"/>
      <c r="S179" s="20" t="s">
        <v>532</v>
      </c>
      <c r="T179" s="20"/>
      <c r="U179" s="20"/>
      <c r="V179" s="20"/>
      <c r="W179" s="20"/>
      <c r="X179" s="20"/>
      <c r="Y179" s="20"/>
      <c r="Z179" s="20"/>
      <c r="AA179" s="20"/>
      <c r="AB179" s="20"/>
      <c r="AC179" s="20"/>
      <c r="AD179" s="20"/>
      <c r="AE179" s="20"/>
      <c r="AF179" s="20"/>
      <c r="AG179" s="20"/>
      <c r="AH179" s="20"/>
      <c r="AI179" s="20"/>
      <c r="AJ179" s="20"/>
      <c r="AK179" s="21"/>
    </row>
    <row r="180" spans="1:37" ht="15" customHeight="1" x14ac:dyDescent="0.2">
      <c r="A180" s="502" t="s">
        <v>521</v>
      </c>
      <c r="B180" s="54" t="s">
        <v>313</v>
      </c>
      <c r="C180" s="431"/>
      <c r="D180" s="431"/>
      <c r="E180" s="431"/>
      <c r="F180" s="431"/>
      <c r="G180" s="431"/>
      <c r="H180" s="431"/>
      <c r="I180" s="433"/>
      <c r="J180" s="435">
        <f t="shared" si="10"/>
        <v>0</v>
      </c>
      <c r="K180" s="435">
        <f t="shared" si="11"/>
        <v>0</v>
      </c>
      <c r="L180" s="1138"/>
      <c r="M180" s="1139"/>
      <c r="N180" s="1139"/>
      <c r="O180" s="1140"/>
      <c r="Q180" s="418" t="s">
        <v>716</v>
      </c>
      <c r="R180" s="20" t="s">
        <v>532</v>
      </c>
      <c r="S180" s="352"/>
      <c r="T180" s="20"/>
      <c r="U180" s="20"/>
      <c r="V180" s="20"/>
      <c r="W180" s="20"/>
      <c r="X180" s="20"/>
      <c r="Y180" s="20"/>
      <c r="Z180" s="20"/>
      <c r="AA180" s="20"/>
      <c r="AB180" s="20"/>
      <c r="AC180" s="20"/>
      <c r="AD180" s="20"/>
      <c r="AE180" s="20"/>
      <c r="AF180" s="20"/>
      <c r="AG180" s="20"/>
      <c r="AH180" s="20"/>
      <c r="AI180" s="20"/>
      <c r="AJ180" s="20"/>
      <c r="AK180" s="21"/>
    </row>
    <row r="181" spans="1:37" ht="15" customHeight="1" x14ac:dyDescent="0.2">
      <c r="A181" s="502" t="s">
        <v>521</v>
      </c>
      <c r="B181" s="54" t="s">
        <v>991</v>
      </c>
      <c r="C181" s="431"/>
      <c r="D181" s="431"/>
      <c r="E181" s="431"/>
      <c r="F181" s="431"/>
      <c r="G181" s="431"/>
      <c r="H181" s="431"/>
      <c r="I181" s="433"/>
      <c r="J181" s="435">
        <f t="shared" si="10"/>
        <v>0</v>
      </c>
      <c r="K181" s="435">
        <f t="shared" si="11"/>
        <v>0</v>
      </c>
      <c r="L181" s="1138"/>
      <c r="M181" s="1139"/>
      <c r="N181" s="1139"/>
      <c r="O181" s="1140"/>
      <c r="Q181" s="418" t="s">
        <v>1590</v>
      </c>
      <c r="R181" s="20"/>
      <c r="S181" s="20"/>
      <c r="T181" s="352"/>
      <c r="U181" s="20"/>
      <c r="V181" s="20"/>
      <c r="W181" s="20"/>
      <c r="X181" s="20"/>
      <c r="Y181" s="20"/>
      <c r="Z181" s="20"/>
      <c r="AA181" s="20"/>
      <c r="AB181" s="20"/>
      <c r="AC181" s="20"/>
      <c r="AD181" s="20"/>
      <c r="AE181" s="20"/>
      <c r="AF181" s="20"/>
      <c r="AG181" s="20"/>
      <c r="AH181" s="20"/>
      <c r="AI181" s="20"/>
      <c r="AJ181" s="20"/>
      <c r="AK181" s="21"/>
    </row>
    <row r="182" spans="1:37" ht="15" customHeight="1" x14ac:dyDescent="0.2">
      <c r="A182" s="502" t="s">
        <v>521</v>
      </c>
      <c r="B182" s="54" t="s">
        <v>36</v>
      </c>
      <c r="C182" s="431"/>
      <c r="D182" s="431"/>
      <c r="E182" s="431"/>
      <c r="F182" s="431"/>
      <c r="G182" s="431"/>
      <c r="H182" s="431"/>
      <c r="I182" s="433"/>
      <c r="J182" s="435">
        <f t="shared" si="10"/>
        <v>0</v>
      </c>
      <c r="K182" s="435">
        <f t="shared" si="11"/>
        <v>0</v>
      </c>
      <c r="L182" s="1138"/>
      <c r="M182" s="1139"/>
      <c r="N182" s="1139"/>
      <c r="O182" s="1140"/>
      <c r="Q182" s="418" t="s">
        <v>506</v>
      </c>
      <c r="R182" s="20"/>
      <c r="S182" s="20"/>
      <c r="T182" s="20"/>
      <c r="U182" s="352"/>
      <c r="V182" s="20" t="s">
        <v>532</v>
      </c>
      <c r="W182" s="20"/>
      <c r="X182" s="20"/>
      <c r="Y182" s="20"/>
      <c r="Z182" s="20"/>
      <c r="AA182" s="20"/>
      <c r="AB182" s="20"/>
      <c r="AC182" s="20"/>
      <c r="AD182" s="20"/>
      <c r="AE182" s="20"/>
      <c r="AF182" s="20"/>
      <c r="AG182" s="20"/>
      <c r="AH182" s="20"/>
      <c r="AI182" s="20"/>
      <c r="AJ182" s="20"/>
      <c r="AK182" s="21"/>
    </row>
    <row r="183" spans="1:37" ht="15" customHeight="1" x14ac:dyDescent="0.2">
      <c r="A183" s="502" t="s">
        <v>521</v>
      </c>
      <c r="B183" s="54" t="s">
        <v>534</v>
      </c>
      <c r="C183" s="431"/>
      <c r="D183" s="431"/>
      <c r="E183" s="431"/>
      <c r="F183" s="431"/>
      <c r="G183" s="431"/>
      <c r="H183" s="431"/>
      <c r="I183" s="433"/>
      <c r="J183" s="435">
        <f t="shared" si="10"/>
        <v>0</v>
      </c>
      <c r="K183" s="435">
        <f t="shared" si="11"/>
        <v>0</v>
      </c>
      <c r="L183" s="1138"/>
      <c r="M183" s="1139"/>
      <c r="N183" s="1139"/>
      <c r="O183" s="1140"/>
      <c r="Q183" s="418" t="s">
        <v>1866</v>
      </c>
      <c r="R183" s="20"/>
      <c r="S183" s="20"/>
      <c r="T183" s="20"/>
      <c r="U183" s="20" t="s">
        <v>532</v>
      </c>
      <c r="V183" s="352"/>
      <c r="W183" s="20"/>
      <c r="X183" s="20"/>
      <c r="Y183" s="20"/>
      <c r="Z183" s="20"/>
      <c r="AA183" s="20"/>
      <c r="AB183" s="20"/>
      <c r="AC183" s="20"/>
      <c r="AD183" s="20"/>
      <c r="AE183" s="20"/>
      <c r="AF183" s="20"/>
      <c r="AG183" s="20"/>
      <c r="AH183" s="20"/>
      <c r="AI183" s="20"/>
      <c r="AJ183" s="20"/>
      <c r="AK183" s="21"/>
    </row>
    <row r="184" spans="1:37" ht="15" customHeight="1" x14ac:dyDescent="0.2">
      <c r="A184" s="502" t="s">
        <v>521</v>
      </c>
      <c r="B184" s="54" t="s">
        <v>1867</v>
      </c>
      <c r="C184" s="431"/>
      <c r="D184" s="431"/>
      <c r="E184" s="431"/>
      <c r="F184" s="431"/>
      <c r="G184" s="431"/>
      <c r="H184" s="431"/>
      <c r="I184" s="433"/>
      <c r="J184" s="435">
        <f t="shared" si="10"/>
        <v>0</v>
      </c>
      <c r="K184" s="435">
        <f t="shared" si="11"/>
        <v>0</v>
      </c>
      <c r="L184" s="1138"/>
      <c r="M184" s="1139"/>
      <c r="N184" s="1139"/>
      <c r="O184" s="1140"/>
      <c r="Q184" s="418" t="s">
        <v>1404</v>
      </c>
      <c r="R184" s="20"/>
      <c r="S184" s="20"/>
      <c r="T184" s="20"/>
      <c r="U184" s="20"/>
      <c r="V184" s="20"/>
      <c r="W184" s="352"/>
      <c r="X184" s="20"/>
      <c r="Y184" s="20" t="s">
        <v>532</v>
      </c>
      <c r="Z184" s="20" t="s">
        <v>532</v>
      </c>
      <c r="AA184" s="20"/>
      <c r="AB184" s="20"/>
      <c r="AC184" s="20"/>
      <c r="AD184" s="20"/>
      <c r="AE184" s="20"/>
      <c r="AF184" s="20"/>
      <c r="AG184" s="20"/>
      <c r="AH184" s="20"/>
      <c r="AI184" s="20"/>
      <c r="AJ184" s="20"/>
      <c r="AK184" s="21"/>
    </row>
    <row r="185" spans="1:37" ht="15" customHeight="1" x14ac:dyDescent="0.2">
      <c r="A185" s="502" t="s">
        <v>521</v>
      </c>
      <c r="B185" s="54" t="s">
        <v>314</v>
      </c>
      <c r="C185" s="431"/>
      <c r="D185" s="431"/>
      <c r="E185" s="431"/>
      <c r="F185" s="431"/>
      <c r="G185" s="431"/>
      <c r="H185" s="431"/>
      <c r="I185" s="433"/>
      <c r="J185" s="435">
        <f t="shared" si="10"/>
        <v>0</v>
      </c>
      <c r="K185" s="435">
        <f t="shared" si="11"/>
        <v>0</v>
      </c>
      <c r="L185" s="1138"/>
      <c r="M185" s="1139"/>
      <c r="N185" s="1139"/>
      <c r="O185" s="1140"/>
      <c r="Q185" s="418" t="s">
        <v>901</v>
      </c>
      <c r="R185" s="20"/>
      <c r="S185" s="20"/>
      <c r="T185" s="20"/>
      <c r="U185" s="20"/>
      <c r="V185" s="20"/>
      <c r="W185" s="20" t="s">
        <v>532</v>
      </c>
      <c r="X185" s="352"/>
      <c r="Y185" s="20"/>
      <c r="Z185" s="20"/>
      <c r="AA185" s="20"/>
      <c r="AB185" s="20"/>
      <c r="AC185" s="20"/>
      <c r="AD185" s="20" t="s">
        <v>532</v>
      </c>
      <c r="AE185" s="20"/>
      <c r="AF185" s="20"/>
      <c r="AG185" s="20"/>
      <c r="AH185" s="20"/>
      <c r="AI185" s="20"/>
      <c r="AJ185" s="20"/>
      <c r="AK185" s="21"/>
    </row>
    <row r="186" spans="1:37" ht="15" customHeight="1" x14ac:dyDescent="0.2">
      <c r="A186" s="502" t="s">
        <v>521</v>
      </c>
      <c r="B186" s="54" t="s">
        <v>30</v>
      </c>
      <c r="C186" s="431"/>
      <c r="D186" s="431"/>
      <c r="E186" s="431"/>
      <c r="F186" s="431"/>
      <c r="G186" s="431"/>
      <c r="H186" s="431"/>
      <c r="I186" s="433"/>
      <c r="J186" s="435">
        <f t="shared" si="10"/>
        <v>0</v>
      </c>
      <c r="K186" s="435">
        <f t="shared" si="11"/>
        <v>0</v>
      </c>
      <c r="L186" s="1138"/>
      <c r="M186" s="1139"/>
      <c r="N186" s="1139"/>
      <c r="O186" s="1140"/>
      <c r="Q186" s="418" t="s">
        <v>1772</v>
      </c>
      <c r="R186" s="20"/>
      <c r="S186" s="20"/>
      <c r="T186" s="20"/>
      <c r="U186" s="20"/>
      <c r="V186" s="20"/>
      <c r="W186" s="20"/>
      <c r="X186" s="20"/>
      <c r="Y186" s="352"/>
      <c r="Z186" s="20"/>
      <c r="AA186" s="20"/>
      <c r="AB186" s="20"/>
      <c r="AC186" s="20"/>
      <c r="AD186" s="20"/>
      <c r="AE186" s="20"/>
      <c r="AF186" s="20"/>
      <c r="AG186" s="20"/>
      <c r="AH186" s="20"/>
      <c r="AI186" s="20"/>
      <c r="AJ186" s="20"/>
      <c r="AK186" s="21"/>
    </row>
    <row r="187" spans="1:37" ht="15" customHeight="1" x14ac:dyDescent="0.2">
      <c r="A187" s="502" t="s">
        <v>521</v>
      </c>
      <c r="B187" s="54" t="s">
        <v>312</v>
      </c>
      <c r="C187" s="431"/>
      <c r="D187" s="431"/>
      <c r="E187" s="431"/>
      <c r="F187" s="431"/>
      <c r="G187" s="431"/>
      <c r="H187" s="431"/>
      <c r="I187" s="433"/>
      <c r="J187" s="435">
        <f t="shared" si="10"/>
        <v>0</v>
      </c>
      <c r="K187" s="435">
        <f t="shared" si="11"/>
        <v>0</v>
      </c>
      <c r="L187" s="1138"/>
      <c r="M187" s="1139"/>
      <c r="N187" s="1139"/>
      <c r="O187" s="1140"/>
      <c r="Q187" s="418" t="s">
        <v>513</v>
      </c>
      <c r="R187" s="20"/>
      <c r="S187" s="20"/>
      <c r="T187" s="20"/>
      <c r="U187" s="20"/>
      <c r="V187" s="20"/>
      <c r="W187" s="20" t="s">
        <v>532</v>
      </c>
      <c r="X187" s="20"/>
      <c r="Y187" s="20"/>
      <c r="Z187" s="352"/>
      <c r="AA187" s="20"/>
      <c r="AB187" s="20" t="s">
        <v>532</v>
      </c>
      <c r="AC187" s="20"/>
      <c r="AD187" s="20"/>
      <c r="AE187" s="20" t="s">
        <v>532</v>
      </c>
      <c r="AF187" s="20"/>
      <c r="AG187" s="20"/>
      <c r="AH187" s="20"/>
      <c r="AI187" s="20"/>
      <c r="AJ187" s="20"/>
      <c r="AK187" s="21"/>
    </row>
    <row r="188" spans="1:37" ht="15" customHeight="1" x14ac:dyDescent="0.2">
      <c r="A188" s="502" t="s">
        <v>521</v>
      </c>
      <c r="B188" s="54" t="s">
        <v>128</v>
      </c>
      <c r="C188" s="431"/>
      <c r="D188" s="431"/>
      <c r="E188" s="431"/>
      <c r="F188" s="431"/>
      <c r="G188" s="431"/>
      <c r="H188" s="431"/>
      <c r="I188" s="433"/>
      <c r="J188" s="435">
        <f t="shared" ref="J188:J250" si="14">D188+E188+F188</f>
        <v>0</v>
      </c>
      <c r="K188" s="435">
        <f t="shared" ref="K188:K250" si="15">D188*2+E188</f>
        <v>0</v>
      </c>
      <c r="L188" s="1138"/>
      <c r="M188" s="1139"/>
      <c r="N188" s="1139"/>
      <c r="O188" s="1140"/>
      <c r="Q188" s="418" t="s">
        <v>514</v>
      </c>
      <c r="R188" s="20"/>
      <c r="S188" s="20"/>
      <c r="T188" s="20"/>
      <c r="U188" s="20"/>
      <c r="V188" s="20"/>
      <c r="W188" s="20"/>
      <c r="X188" s="20"/>
      <c r="Y188" s="20"/>
      <c r="Z188" s="20"/>
      <c r="AA188" s="352"/>
      <c r="AB188" s="20" t="s">
        <v>532</v>
      </c>
      <c r="AC188" s="20"/>
      <c r="AD188" s="20"/>
      <c r="AE188" s="20"/>
      <c r="AF188" s="20"/>
      <c r="AG188" s="20"/>
      <c r="AH188" s="20"/>
      <c r="AI188" s="20"/>
      <c r="AJ188" s="20"/>
      <c r="AK188" s="21"/>
    </row>
    <row r="189" spans="1:37" ht="15" customHeight="1" x14ac:dyDescent="0.2">
      <c r="A189" s="502" t="s">
        <v>521</v>
      </c>
      <c r="B189" s="54" t="s">
        <v>28</v>
      </c>
      <c r="C189" s="431"/>
      <c r="D189" s="431"/>
      <c r="E189" s="431"/>
      <c r="F189" s="431"/>
      <c r="G189" s="431"/>
      <c r="H189" s="431"/>
      <c r="I189" s="433"/>
      <c r="J189" s="435">
        <f t="shared" si="14"/>
        <v>0</v>
      </c>
      <c r="K189" s="435">
        <f t="shared" si="15"/>
        <v>0</v>
      </c>
      <c r="L189" s="1138"/>
      <c r="M189" s="1139"/>
      <c r="N189" s="1139"/>
      <c r="O189" s="1140"/>
      <c r="Q189" s="418" t="s">
        <v>768</v>
      </c>
      <c r="R189" s="20"/>
      <c r="S189" s="20"/>
      <c r="T189" s="20"/>
      <c r="U189" s="20"/>
      <c r="V189" s="20"/>
      <c r="W189" s="20"/>
      <c r="X189" s="20"/>
      <c r="Y189" s="20"/>
      <c r="Z189" s="20"/>
      <c r="AA189" s="20" t="s">
        <v>532</v>
      </c>
      <c r="AB189" s="352"/>
      <c r="AC189" s="20"/>
      <c r="AD189" s="20"/>
      <c r="AE189" s="20"/>
      <c r="AF189" s="20"/>
      <c r="AG189" s="20"/>
      <c r="AH189" s="20"/>
      <c r="AI189" s="20"/>
      <c r="AJ189" s="20"/>
      <c r="AK189" s="21"/>
    </row>
    <row r="190" spans="1:37" ht="15" customHeight="1" x14ac:dyDescent="0.2">
      <c r="A190" s="502" t="s">
        <v>521</v>
      </c>
      <c r="B190" s="54" t="s">
        <v>706</v>
      </c>
      <c r="C190" s="431"/>
      <c r="D190" s="431"/>
      <c r="E190" s="431"/>
      <c r="F190" s="431"/>
      <c r="G190" s="431"/>
      <c r="H190" s="431"/>
      <c r="I190" s="433"/>
      <c r="J190" s="435">
        <f t="shared" si="14"/>
        <v>0</v>
      </c>
      <c r="K190" s="435">
        <f t="shared" si="15"/>
        <v>0</v>
      </c>
      <c r="L190" s="1138"/>
      <c r="M190" s="1139"/>
      <c r="N190" s="1139"/>
      <c r="O190" s="1140"/>
      <c r="Q190" s="418" t="s">
        <v>769</v>
      </c>
      <c r="R190" s="20"/>
      <c r="S190" s="20"/>
      <c r="T190" s="20"/>
      <c r="U190" s="20"/>
      <c r="V190" s="20"/>
      <c r="W190" s="20"/>
      <c r="X190" s="20"/>
      <c r="Y190" s="20"/>
      <c r="Z190" s="20"/>
      <c r="AA190" s="20"/>
      <c r="AB190" s="20"/>
      <c r="AC190" s="352"/>
      <c r="AD190" s="20"/>
      <c r="AE190" s="20" t="s">
        <v>532</v>
      </c>
      <c r="AF190" s="20" t="s">
        <v>532</v>
      </c>
      <c r="AG190" s="20"/>
      <c r="AH190" s="20"/>
      <c r="AI190" s="20"/>
      <c r="AJ190" s="20"/>
      <c r="AK190" s="21"/>
    </row>
    <row r="191" spans="1:37" ht="15" customHeight="1" x14ac:dyDescent="0.2">
      <c r="A191" s="502" t="s">
        <v>521</v>
      </c>
      <c r="B191" s="54" t="s">
        <v>1120</v>
      </c>
      <c r="C191" s="431"/>
      <c r="D191" s="431"/>
      <c r="E191" s="431"/>
      <c r="F191" s="431"/>
      <c r="G191" s="431"/>
      <c r="H191" s="431"/>
      <c r="I191" s="433"/>
      <c r="J191" s="435">
        <f t="shared" si="14"/>
        <v>0</v>
      </c>
      <c r="K191" s="435">
        <f t="shared" si="15"/>
        <v>0</v>
      </c>
      <c r="L191" s="1138"/>
      <c r="M191" s="1139"/>
      <c r="N191" s="1139"/>
      <c r="O191" s="1140"/>
      <c r="Q191" s="418" t="s">
        <v>1731</v>
      </c>
      <c r="R191" s="20"/>
      <c r="S191" s="20"/>
      <c r="T191" s="20"/>
      <c r="U191" s="20"/>
      <c r="V191" s="20"/>
      <c r="W191" s="20"/>
      <c r="X191" s="20"/>
      <c r="Y191" s="20"/>
      <c r="Z191" s="20"/>
      <c r="AA191" s="20"/>
      <c r="AB191" s="20"/>
      <c r="AC191" s="20" t="s">
        <v>532</v>
      </c>
      <c r="AD191" s="352"/>
      <c r="AE191" s="20"/>
      <c r="AF191" s="20"/>
      <c r="AG191" s="20"/>
      <c r="AH191" s="20"/>
      <c r="AI191" s="20"/>
      <c r="AJ191" s="20"/>
      <c r="AK191" s="21"/>
    </row>
    <row r="192" spans="1:37" ht="15" customHeight="1" x14ac:dyDescent="0.2">
      <c r="A192" s="502" t="s">
        <v>521</v>
      </c>
      <c r="B192" s="54" t="s">
        <v>174</v>
      </c>
      <c r="C192" s="431"/>
      <c r="D192" s="431"/>
      <c r="E192" s="431"/>
      <c r="F192" s="431"/>
      <c r="G192" s="431"/>
      <c r="H192" s="431"/>
      <c r="I192" s="433"/>
      <c r="J192" s="435">
        <f t="shared" si="14"/>
        <v>0</v>
      </c>
      <c r="K192" s="435">
        <f t="shared" si="15"/>
        <v>0</v>
      </c>
      <c r="L192" s="1138"/>
      <c r="M192" s="1139"/>
      <c r="N192" s="1139"/>
      <c r="O192" s="1140"/>
      <c r="Q192" s="418" t="s">
        <v>307</v>
      </c>
      <c r="R192" s="20"/>
      <c r="S192" s="20"/>
      <c r="T192" s="20"/>
      <c r="U192" s="20"/>
      <c r="V192" s="20"/>
      <c r="W192" s="20"/>
      <c r="X192" s="20"/>
      <c r="Y192" s="20"/>
      <c r="Z192" s="20"/>
      <c r="AA192" s="20"/>
      <c r="AB192" s="20"/>
      <c r="AC192" s="20"/>
      <c r="AD192" s="20"/>
      <c r="AE192" s="352"/>
      <c r="AF192" s="20" t="s">
        <v>532</v>
      </c>
      <c r="AG192" s="20"/>
      <c r="AH192" s="20"/>
      <c r="AI192" s="20"/>
      <c r="AJ192" s="20"/>
      <c r="AK192" s="21"/>
    </row>
    <row r="193" spans="1:37" ht="15" customHeight="1" x14ac:dyDescent="0.2">
      <c r="A193" s="502" t="s">
        <v>521</v>
      </c>
      <c r="B193" s="54" t="s">
        <v>1811</v>
      </c>
      <c r="C193" s="431"/>
      <c r="D193" s="431"/>
      <c r="E193" s="431"/>
      <c r="F193" s="431"/>
      <c r="G193" s="431"/>
      <c r="H193" s="431"/>
      <c r="I193" s="433"/>
      <c r="J193" s="435">
        <f t="shared" si="14"/>
        <v>0</v>
      </c>
      <c r="K193" s="435">
        <f t="shared" si="15"/>
        <v>0</v>
      </c>
      <c r="L193" s="1138"/>
      <c r="M193" s="1139"/>
      <c r="N193" s="1139"/>
      <c r="O193" s="1140"/>
      <c r="Q193" s="418" t="s">
        <v>308</v>
      </c>
      <c r="R193" s="20"/>
      <c r="S193" s="20"/>
      <c r="T193" s="20"/>
      <c r="U193" s="20"/>
      <c r="V193" s="20"/>
      <c r="W193" s="20"/>
      <c r="X193" s="20"/>
      <c r="Y193" s="20"/>
      <c r="Z193" s="20"/>
      <c r="AA193" s="20"/>
      <c r="AB193" s="20"/>
      <c r="AC193" s="20" t="s">
        <v>532</v>
      </c>
      <c r="AD193" s="20"/>
      <c r="AE193" s="20" t="s">
        <v>532</v>
      </c>
      <c r="AF193" s="352"/>
      <c r="AG193" s="20"/>
      <c r="AH193" s="20"/>
      <c r="AI193" s="20"/>
      <c r="AJ193" s="20"/>
      <c r="AK193" s="21"/>
    </row>
    <row r="194" spans="1:37" ht="15" customHeight="1" x14ac:dyDescent="0.2">
      <c r="A194" s="502" t="s">
        <v>521</v>
      </c>
      <c r="B194" s="54" t="s">
        <v>310</v>
      </c>
      <c r="C194" s="431"/>
      <c r="D194" s="431"/>
      <c r="E194" s="431"/>
      <c r="F194" s="431"/>
      <c r="G194" s="431"/>
      <c r="H194" s="431"/>
      <c r="I194" s="433"/>
      <c r="J194" s="435">
        <f t="shared" si="14"/>
        <v>0</v>
      </c>
      <c r="K194" s="435">
        <f t="shared" si="15"/>
        <v>0</v>
      </c>
      <c r="L194" s="1138"/>
      <c r="M194" s="1139"/>
      <c r="N194" s="1139"/>
      <c r="O194" s="1140"/>
      <c r="Q194" s="418" t="s">
        <v>672</v>
      </c>
      <c r="R194" s="20"/>
      <c r="S194" s="20"/>
      <c r="T194" s="20"/>
      <c r="U194" s="20"/>
      <c r="V194" s="20"/>
      <c r="W194" s="20"/>
      <c r="X194" s="20"/>
      <c r="Y194" s="20"/>
      <c r="Z194" s="20"/>
      <c r="AA194" s="20"/>
      <c r="AB194" s="20"/>
      <c r="AC194" s="20"/>
      <c r="AD194" s="20"/>
      <c r="AE194" s="20"/>
      <c r="AF194" s="20"/>
      <c r="AG194" s="352"/>
      <c r="AH194" s="20"/>
      <c r="AI194" s="20" t="s">
        <v>532</v>
      </c>
      <c r="AJ194" s="20" t="s">
        <v>532</v>
      </c>
      <c r="AK194" s="21"/>
    </row>
    <row r="195" spans="1:37" ht="15" customHeight="1" x14ac:dyDescent="0.2">
      <c r="A195" s="502" t="s">
        <v>521</v>
      </c>
      <c r="B195" s="54" t="s">
        <v>311</v>
      </c>
      <c r="C195" s="431"/>
      <c r="D195" s="431"/>
      <c r="E195" s="431"/>
      <c r="F195" s="431"/>
      <c r="G195" s="431"/>
      <c r="H195" s="431"/>
      <c r="I195" s="433"/>
      <c r="J195" s="435">
        <f t="shared" si="14"/>
        <v>0</v>
      </c>
      <c r="K195" s="435">
        <f t="shared" si="15"/>
        <v>0</v>
      </c>
      <c r="L195" s="1138"/>
      <c r="M195" s="1139"/>
      <c r="N195" s="1139"/>
      <c r="O195" s="1140"/>
      <c r="Q195" s="418" t="s">
        <v>177</v>
      </c>
      <c r="R195" s="20"/>
      <c r="S195" s="20"/>
      <c r="T195" s="20"/>
      <c r="U195" s="20"/>
      <c r="V195" s="20"/>
      <c r="W195" s="20"/>
      <c r="X195" s="20"/>
      <c r="Y195" s="20"/>
      <c r="Z195" s="20"/>
      <c r="AA195" s="20"/>
      <c r="AB195" s="20"/>
      <c r="AC195" s="20"/>
      <c r="AD195" s="20"/>
      <c r="AE195" s="20"/>
      <c r="AF195" s="20"/>
      <c r="AG195" s="20" t="s">
        <v>532</v>
      </c>
      <c r="AH195" s="352"/>
      <c r="AI195" s="20"/>
      <c r="AJ195" s="20"/>
      <c r="AK195" s="21"/>
    </row>
    <row r="196" spans="1:37" ht="15" customHeight="1" x14ac:dyDescent="0.2">
      <c r="A196" s="502" t="s">
        <v>521</v>
      </c>
      <c r="B196" s="54" t="s">
        <v>705</v>
      </c>
      <c r="C196" s="431"/>
      <c r="D196" s="431"/>
      <c r="E196" s="431"/>
      <c r="F196" s="431"/>
      <c r="G196" s="431"/>
      <c r="H196" s="431"/>
      <c r="I196" s="433"/>
      <c r="J196" s="435">
        <f t="shared" si="14"/>
        <v>0</v>
      </c>
      <c r="K196" s="435">
        <f t="shared" si="15"/>
        <v>0</v>
      </c>
      <c r="L196" s="1138"/>
      <c r="M196" s="1139"/>
      <c r="N196" s="1139"/>
      <c r="O196" s="1140"/>
      <c r="Q196" s="418" t="s">
        <v>63</v>
      </c>
      <c r="R196" s="20"/>
      <c r="S196" s="20"/>
      <c r="T196" s="20"/>
      <c r="U196" s="20"/>
      <c r="V196" s="20"/>
      <c r="W196" s="20"/>
      <c r="X196" s="20"/>
      <c r="Y196" s="20"/>
      <c r="Z196" s="20"/>
      <c r="AA196" s="20"/>
      <c r="AB196" s="20"/>
      <c r="AC196" s="20"/>
      <c r="AD196" s="20"/>
      <c r="AE196" s="20"/>
      <c r="AF196" s="20"/>
      <c r="AG196" s="20"/>
      <c r="AH196" s="20"/>
      <c r="AI196" s="352"/>
      <c r="AJ196" s="20" t="s">
        <v>532</v>
      </c>
      <c r="AK196" s="21"/>
    </row>
    <row r="197" spans="1:37" ht="15" customHeight="1" x14ac:dyDescent="0.2">
      <c r="A197" s="502" t="s">
        <v>521</v>
      </c>
      <c r="B197" s="54" t="s">
        <v>551</v>
      </c>
      <c r="C197" s="431"/>
      <c r="D197" s="431"/>
      <c r="E197" s="431"/>
      <c r="F197" s="431"/>
      <c r="G197" s="431"/>
      <c r="H197" s="431"/>
      <c r="I197" s="433"/>
      <c r="J197" s="435">
        <f t="shared" si="14"/>
        <v>0</v>
      </c>
      <c r="K197" s="435">
        <f t="shared" si="15"/>
        <v>0</v>
      </c>
      <c r="L197" s="1138"/>
      <c r="M197" s="1139"/>
      <c r="N197" s="1139"/>
      <c r="O197" s="1140"/>
      <c r="Q197" s="418" t="s">
        <v>547</v>
      </c>
      <c r="R197" s="20"/>
      <c r="S197" s="20"/>
      <c r="T197" s="20"/>
      <c r="U197" s="20"/>
      <c r="V197" s="20"/>
      <c r="W197" s="20"/>
      <c r="X197" s="20"/>
      <c r="Y197" s="20"/>
      <c r="Z197" s="20"/>
      <c r="AA197" s="20"/>
      <c r="AB197" s="20"/>
      <c r="AC197" s="20"/>
      <c r="AD197" s="20"/>
      <c r="AE197" s="20"/>
      <c r="AF197" s="20"/>
      <c r="AG197" s="20" t="s">
        <v>532</v>
      </c>
      <c r="AH197" s="20"/>
      <c r="AI197" s="20" t="s">
        <v>532</v>
      </c>
      <c r="AJ197" s="352"/>
      <c r="AK197" s="21"/>
    </row>
    <row r="198" spans="1:37" ht="15" customHeight="1" thickBot="1" x14ac:dyDescent="0.25">
      <c r="A198" s="504" t="s">
        <v>521</v>
      </c>
      <c r="B198" s="55" t="s">
        <v>1855</v>
      </c>
      <c r="C198" s="432"/>
      <c r="D198" s="432"/>
      <c r="E198" s="432"/>
      <c r="F198" s="432"/>
      <c r="G198" s="432"/>
      <c r="H198" s="432"/>
      <c r="I198" s="434"/>
      <c r="J198" s="435">
        <f t="shared" si="14"/>
        <v>0</v>
      </c>
      <c r="K198" s="435">
        <f t="shared" si="15"/>
        <v>0</v>
      </c>
      <c r="L198" s="1141"/>
      <c r="M198" s="1142"/>
      <c r="N198" s="1142"/>
      <c r="O198" s="1143"/>
      <c r="Q198" s="419" t="s">
        <v>499</v>
      </c>
      <c r="R198" s="23"/>
      <c r="S198" s="23"/>
      <c r="T198" s="23"/>
      <c r="U198" s="23"/>
      <c r="V198" s="23"/>
      <c r="W198" s="23"/>
      <c r="X198" s="23"/>
      <c r="Y198" s="23"/>
      <c r="Z198" s="23"/>
      <c r="AA198" s="23"/>
      <c r="AB198" s="23"/>
      <c r="AC198" s="23"/>
      <c r="AD198" s="23"/>
      <c r="AE198" s="23"/>
      <c r="AF198" s="23"/>
      <c r="AG198" s="23"/>
      <c r="AH198" s="23"/>
      <c r="AI198" s="23"/>
      <c r="AJ198" s="23"/>
      <c r="AK198" s="353"/>
    </row>
    <row r="199" spans="1:37" ht="15" customHeight="1" x14ac:dyDescent="0.2">
      <c r="C199" s="435">
        <f t="shared" ref="C199:I199" si="16">SUM(C179:C198)</f>
        <v>0</v>
      </c>
      <c r="D199" s="435">
        <f t="shared" si="16"/>
        <v>0</v>
      </c>
      <c r="E199" s="435">
        <f t="shared" si="16"/>
        <v>0</v>
      </c>
      <c r="F199" s="435">
        <f t="shared" si="16"/>
        <v>0</v>
      </c>
      <c r="G199" s="435">
        <f t="shared" si="16"/>
        <v>0</v>
      </c>
      <c r="H199" s="435">
        <f t="shared" si="16"/>
        <v>0</v>
      </c>
      <c r="I199" s="435">
        <f t="shared" si="16"/>
        <v>0</v>
      </c>
      <c r="J199" s="435">
        <f t="shared" si="14"/>
        <v>0</v>
      </c>
      <c r="K199" s="435">
        <f t="shared" si="15"/>
        <v>0</v>
      </c>
    </row>
    <row r="200" spans="1:37" ht="15" customHeight="1" thickBot="1" x14ac:dyDescent="0.25"/>
    <row r="201" spans="1:37" ht="15" customHeight="1" thickBot="1" x14ac:dyDescent="0.25">
      <c r="A201" s="1229" t="s">
        <v>316</v>
      </c>
      <c r="B201" s="1227"/>
      <c r="C201" s="1227"/>
      <c r="D201" s="1227"/>
      <c r="E201" s="1227"/>
      <c r="F201" s="1251"/>
      <c r="G201" s="1248" t="s">
        <v>1896</v>
      </c>
      <c r="H201" s="1249"/>
      <c r="I201" s="1250"/>
      <c r="L201" s="952" t="s">
        <v>538</v>
      </c>
      <c r="M201" s="953"/>
      <c r="N201" s="953"/>
      <c r="O201" s="954"/>
    </row>
    <row r="202" spans="1:37" ht="15" customHeight="1" thickBot="1" x14ac:dyDescent="0.25">
      <c r="A202" s="497" t="s">
        <v>496</v>
      </c>
      <c r="B202" s="498" t="s">
        <v>497</v>
      </c>
      <c r="C202" s="499" t="s">
        <v>498</v>
      </c>
      <c r="D202" s="499" t="s">
        <v>499</v>
      </c>
      <c r="E202" s="499" t="s">
        <v>500</v>
      </c>
      <c r="F202" s="499" t="s">
        <v>501</v>
      </c>
      <c r="G202" s="505" t="s">
        <v>502</v>
      </c>
      <c r="H202" s="505" t="s">
        <v>503</v>
      </c>
      <c r="I202" s="506" t="s">
        <v>504</v>
      </c>
      <c r="L202" s="955"/>
      <c r="M202" s="956"/>
      <c r="N202" s="956"/>
      <c r="O202" s="957"/>
      <c r="Q202" s="24" t="s">
        <v>1901</v>
      </c>
      <c r="R202" s="416" t="s">
        <v>503</v>
      </c>
      <c r="S202" s="416" t="s">
        <v>541</v>
      </c>
      <c r="T202" s="416" t="s">
        <v>1388</v>
      </c>
      <c r="U202" s="416" t="s">
        <v>908</v>
      </c>
      <c r="V202" s="416" t="s">
        <v>1804</v>
      </c>
      <c r="W202" s="416" t="s">
        <v>1805</v>
      </c>
      <c r="X202" s="416" t="s">
        <v>700</v>
      </c>
      <c r="Y202" s="416" t="s">
        <v>317</v>
      </c>
      <c r="Z202" s="416" t="s">
        <v>566</v>
      </c>
      <c r="AA202" s="416" t="s">
        <v>544</v>
      </c>
      <c r="AB202" s="416" t="s">
        <v>1111</v>
      </c>
      <c r="AC202" s="416" t="s">
        <v>777</v>
      </c>
      <c r="AD202" s="416" t="s">
        <v>1684</v>
      </c>
      <c r="AE202" s="416" t="s">
        <v>1112</v>
      </c>
      <c r="AF202" s="416" t="s">
        <v>533</v>
      </c>
      <c r="AG202" s="416" t="s">
        <v>1313</v>
      </c>
      <c r="AH202" s="416" t="s">
        <v>120</v>
      </c>
      <c r="AI202" s="417" t="s">
        <v>1214</v>
      </c>
    </row>
    <row r="203" spans="1:37" ht="15" customHeight="1" x14ac:dyDescent="0.2">
      <c r="A203" s="501">
        <v>1</v>
      </c>
      <c r="B203" s="53" t="s">
        <v>558</v>
      </c>
      <c r="C203" s="46">
        <v>34</v>
      </c>
      <c r="D203" s="46">
        <v>22</v>
      </c>
      <c r="E203" s="46">
        <v>8</v>
      </c>
      <c r="F203" s="46">
        <v>4</v>
      </c>
      <c r="G203" s="46">
        <v>92</v>
      </c>
      <c r="H203" s="46">
        <v>52</v>
      </c>
      <c r="I203" s="436">
        <v>52</v>
      </c>
      <c r="J203" s="435">
        <f t="shared" si="14"/>
        <v>34</v>
      </c>
      <c r="K203" s="435">
        <f t="shared" si="15"/>
        <v>52</v>
      </c>
      <c r="L203" s="1135" t="s">
        <v>1902</v>
      </c>
      <c r="M203" s="1136"/>
      <c r="N203" s="1136"/>
      <c r="O203" s="1137"/>
      <c r="Q203" s="418" t="s">
        <v>503</v>
      </c>
      <c r="R203" s="352"/>
      <c r="S203" s="20" t="s">
        <v>532</v>
      </c>
      <c r="T203" s="20"/>
      <c r="U203" s="20"/>
      <c r="V203" s="20"/>
      <c r="W203" s="20"/>
      <c r="X203" s="20"/>
      <c r="Y203" s="20"/>
      <c r="Z203" s="20"/>
      <c r="AA203" s="20"/>
      <c r="AB203" s="20"/>
      <c r="AC203" s="20" t="s">
        <v>1207</v>
      </c>
      <c r="AD203" s="20"/>
      <c r="AE203" s="20"/>
      <c r="AF203" s="20" t="s">
        <v>1654</v>
      </c>
      <c r="AG203" s="20"/>
      <c r="AH203" s="20"/>
      <c r="AI203" s="21"/>
    </row>
    <row r="204" spans="1:37" ht="15" customHeight="1" x14ac:dyDescent="0.2">
      <c r="A204" s="502">
        <v>2</v>
      </c>
      <c r="B204" s="54" t="s">
        <v>711</v>
      </c>
      <c r="C204" s="431">
        <v>34</v>
      </c>
      <c r="D204" s="431">
        <v>21</v>
      </c>
      <c r="E204" s="431">
        <v>7</v>
      </c>
      <c r="F204" s="431">
        <v>6</v>
      </c>
      <c r="G204" s="431">
        <v>90</v>
      </c>
      <c r="H204" s="431">
        <v>54</v>
      </c>
      <c r="I204" s="433">
        <v>49</v>
      </c>
      <c r="J204" s="435">
        <f t="shared" si="14"/>
        <v>34</v>
      </c>
      <c r="K204" s="435">
        <f t="shared" si="15"/>
        <v>49</v>
      </c>
      <c r="L204" s="1138"/>
      <c r="M204" s="1139"/>
      <c r="N204" s="1139"/>
      <c r="O204" s="1140"/>
      <c r="Q204" s="418" t="s">
        <v>541</v>
      </c>
      <c r="R204" s="20" t="s">
        <v>532</v>
      </c>
      <c r="S204" s="352"/>
      <c r="T204" s="20"/>
      <c r="U204" s="20"/>
      <c r="V204" s="20"/>
      <c r="W204" s="20"/>
      <c r="X204" s="20"/>
      <c r="Y204" s="20"/>
      <c r="Z204" s="20"/>
      <c r="AA204" s="20"/>
      <c r="AB204" s="20"/>
      <c r="AC204" s="20" t="s">
        <v>1489</v>
      </c>
      <c r="AD204" s="20"/>
      <c r="AE204" s="20"/>
      <c r="AF204" s="20" t="s">
        <v>1541</v>
      </c>
      <c r="AG204" s="20"/>
      <c r="AH204" s="20"/>
      <c r="AI204" s="21"/>
    </row>
    <row r="205" spans="1:37" ht="15" customHeight="1" x14ac:dyDescent="0.2">
      <c r="A205" s="502">
        <v>3</v>
      </c>
      <c r="B205" s="54" t="s">
        <v>1735</v>
      </c>
      <c r="C205" s="431">
        <v>34</v>
      </c>
      <c r="D205" s="431">
        <v>22</v>
      </c>
      <c r="E205" s="431">
        <v>3</v>
      </c>
      <c r="F205" s="431">
        <v>9</v>
      </c>
      <c r="G205" s="431">
        <v>100</v>
      </c>
      <c r="H205" s="431">
        <v>62</v>
      </c>
      <c r="I205" s="433">
        <v>47</v>
      </c>
      <c r="J205" s="435">
        <f t="shared" si="14"/>
        <v>34</v>
      </c>
      <c r="K205" s="435">
        <f t="shared" si="15"/>
        <v>47</v>
      </c>
      <c r="L205" s="1138"/>
      <c r="M205" s="1139"/>
      <c r="N205" s="1139"/>
      <c r="O205" s="1140"/>
      <c r="Q205" s="418" t="s">
        <v>1388</v>
      </c>
      <c r="R205" s="20"/>
      <c r="S205" s="20"/>
      <c r="T205" s="352"/>
      <c r="U205" s="20"/>
      <c r="V205" s="20"/>
      <c r="W205" s="20"/>
      <c r="X205" s="20"/>
      <c r="Y205" s="20"/>
      <c r="Z205" s="20"/>
      <c r="AA205" s="20"/>
      <c r="AB205" s="20"/>
      <c r="AC205" s="20" t="s">
        <v>1599</v>
      </c>
      <c r="AD205" s="20"/>
      <c r="AE205" s="20"/>
      <c r="AF205" s="20" t="s">
        <v>1603</v>
      </c>
      <c r="AG205" s="20"/>
      <c r="AH205" s="20"/>
      <c r="AI205" s="21"/>
    </row>
    <row r="206" spans="1:37" ht="15" customHeight="1" x14ac:dyDescent="0.2">
      <c r="A206" s="502">
        <v>4</v>
      </c>
      <c r="B206" s="54" t="s">
        <v>575</v>
      </c>
      <c r="C206" s="431">
        <v>34</v>
      </c>
      <c r="D206" s="431">
        <v>19</v>
      </c>
      <c r="E206" s="431">
        <v>6</v>
      </c>
      <c r="F206" s="431">
        <v>9</v>
      </c>
      <c r="G206" s="431">
        <v>84</v>
      </c>
      <c r="H206" s="431">
        <v>46</v>
      </c>
      <c r="I206" s="433">
        <v>44</v>
      </c>
      <c r="J206" s="435">
        <f t="shared" si="14"/>
        <v>34</v>
      </c>
      <c r="K206" s="435">
        <f t="shared" si="15"/>
        <v>44</v>
      </c>
      <c r="L206" s="1138"/>
      <c r="M206" s="1139"/>
      <c r="N206" s="1139"/>
      <c r="O206" s="1140"/>
      <c r="Q206" s="418" t="s">
        <v>908</v>
      </c>
      <c r="R206" s="20"/>
      <c r="S206" s="20"/>
      <c r="T206" s="20"/>
      <c r="U206" s="352"/>
      <c r="V206" s="20" t="s">
        <v>532</v>
      </c>
      <c r="W206" s="20"/>
      <c r="X206" s="20"/>
      <c r="Y206" s="20"/>
      <c r="Z206" s="20"/>
      <c r="AA206" s="20"/>
      <c r="AB206" s="20"/>
      <c r="AC206" s="20" t="s">
        <v>1600</v>
      </c>
      <c r="AD206" s="20"/>
      <c r="AE206" s="20"/>
      <c r="AF206" s="20" t="s">
        <v>1601</v>
      </c>
      <c r="AG206" s="20"/>
      <c r="AH206" s="20"/>
      <c r="AI206" s="21"/>
    </row>
    <row r="207" spans="1:37" ht="15" customHeight="1" x14ac:dyDescent="0.2">
      <c r="A207" s="502">
        <v>5</v>
      </c>
      <c r="B207" s="54" t="s">
        <v>1431</v>
      </c>
      <c r="C207" s="431">
        <v>34</v>
      </c>
      <c r="D207" s="431">
        <v>18</v>
      </c>
      <c r="E207" s="431">
        <v>6</v>
      </c>
      <c r="F207" s="431">
        <v>10</v>
      </c>
      <c r="G207" s="431">
        <v>105</v>
      </c>
      <c r="H207" s="431">
        <v>66</v>
      </c>
      <c r="I207" s="433">
        <v>42</v>
      </c>
      <c r="J207" s="435">
        <f t="shared" si="14"/>
        <v>34</v>
      </c>
      <c r="K207" s="435">
        <f t="shared" si="15"/>
        <v>42</v>
      </c>
      <c r="L207" s="1138"/>
      <c r="M207" s="1139"/>
      <c r="N207" s="1139"/>
      <c r="O207" s="1140"/>
      <c r="Q207" s="418" t="s">
        <v>1804</v>
      </c>
      <c r="R207" s="20"/>
      <c r="S207" s="20"/>
      <c r="T207" s="20"/>
      <c r="U207" s="20" t="s">
        <v>532</v>
      </c>
      <c r="V207" s="352"/>
      <c r="W207" s="20"/>
      <c r="X207" s="20"/>
      <c r="Y207" s="20"/>
      <c r="Z207" s="20"/>
      <c r="AA207" s="20"/>
      <c r="AB207" s="20"/>
      <c r="AC207" s="20" t="s">
        <v>1543</v>
      </c>
      <c r="AD207" s="20"/>
      <c r="AE207" s="20"/>
      <c r="AF207" s="20" t="s">
        <v>1646</v>
      </c>
      <c r="AG207" s="20"/>
      <c r="AH207" s="20"/>
      <c r="AI207" s="21"/>
    </row>
    <row r="208" spans="1:37" ht="15" customHeight="1" x14ac:dyDescent="0.2">
      <c r="A208" s="502">
        <v>6</v>
      </c>
      <c r="B208" s="54" t="s">
        <v>1827</v>
      </c>
      <c r="C208" s="431">
        <v>34</v>
      </c>
      <c r="D208" s="431">
        <v>19</v>
      </c>
      <c r="E208" s="431">
        <v>3</v>
      </c>
      <c r="F208" s="431">
        <v>12</v>
      </c>
      <c r="G208" s="431">
        <v>87</v>
      </c>
      <c r="H208" s="431">
        <v>61</v>
      </c>
      <c r="I208" s="433">
        <v>41</v>
      </c>
      <c r="J208" s="435">
        <f t="shared" si="14"/>
        <v>34</v>
      </c>
      <c r="K208" s="435">
        <f t="shared" si="15"/>
        <v>41</v>
      </c>
      <c r="L208" s="1138"/>
      <c r="M208" s="1139"/>
      <c r="N208" s="1139"/>
      <c r="O208" s="1140"/>
      <c r="Q208" s="418" t="s">
        <v>1805</v>
      </c>
      <c r="R208" s="20"/>
      <c r="S208" s="20"/>
      <c r="T208" s="20"/>
      <c r="U208" s="20"/>
      <c r="V208" s="20"/>
      <c r="W208" s="352"/>
      <c r="X208" s="20"/>
      <c r="Y208" s="20" t="s">
        <v>532</v>
      </c>
      <c r="Z208" s="20" t="s">
        <v>532</v>
      </c>
      <c r="AA208" s="20"/>
      <c r="AB208" s="20"/>
      <c r="AC208" s="20" t="s">
        <v>1490</v>
      </c>
      <c r="AD208" s="20"/>
      <c r="AE208" s="20"/>
      <c r="AF208" s="20" t="s">
        <v>1487</v>
      </c>
      <c r="AG208" s="20"/>
      <c r="AH208" s="20"/>
      <c r="AI208" s="21"/>
    </row>
    <row r="209" spans="1:40" ht="15" customHeight="1" x14ac:dyDescent="0.2">
      <c r="A209" s="502">
        <v>7</v>
      </c>
      <c r="B209" s="54" t="s">
        <v>79</v>
      </c>
      <c r="C209" s="431">
        <v>34</v>
      </c>
      <c r="D209" s="431">
        <v>18</v>
      </c>
      <c r="E209" s="431">
        <v>3</v>
      </c>
      <c r="F209" s="431">
        <v>13</v>
      </c>
      <c r="G209" s="431">
        <v>91</v>
      </c>
      <c r="H209" s="431">
        <v>61</v>
      </c>
      <c r="I209" s="433">
        <v>39</v>
      </c>
      <c r="J209" s="435">
        <f t="shared" si="14"/>
        <v>34</v>
      </c>
      <c r="K209" s="435">
        <f t="shared" si="15"/>
        <v>39</v>
      </c>
      <c r="L209" s="1138"/>
      <c r="M209" s="1139"/>
      <c r="N209" s="1139"/>
      <c r="O209" s="1140"/>
      <c r="Q209" s="418" t="s">
        <v>700</v>
      </c>
      <c r="R209" s="20"/>
      <c r="S209" s="20"/>
      <c r="T209" s="20"/>
      <c r="U209" s="20"/>
      <c r="V209" s="20"/>
      <c r="W209" s="20" t="s">
        <v>532</v>
      </c>
      <c r="X209" s="352"/>
      <c r="Y209" s="20"/>
      <c r="Z209" s="20"/>
      <c r="AA209" s="20"/>
      <c r="AB209" s="20"/>
      <c r="AC209" s="20" t="s">
        <v>1597</v>
      </c>
      <c r="AD209" s="20"/>
      <c r="AE209" s="20"/>
      <c r="AF209" s="20" t="s">
        <v>1490</v>
      </c>
      <c r="AG209" s="20"/>
      <c r="AH209" s="20"/>
      <c r="AI209" s="21"/>
    </row>
    <row r="210" spans="1:40" ht="15" customHeight="1" x14ac:dyDescent="0.2">
      <c r="A210" s="502">
        <v>8</v>
      </c>
      <c r="B210" s="54" t="s">
        <v>781</v>
      </c>
      <c r="C210" s="431">
        <v>34</v>
      </c>
      <c r="D210" s="431">
        <v>15</v>
      </c>
      <c r="E210" s="431">
        <v>8</v>
      </c>
      <c r="F210" s="431">
        <v>11</v>
      </c>
      <c r="G210" s="431">
        <v>53</v>
      </c>
      <c r="H210" s="431">
        <v>52</v>
      </c>
      <c r="I210" s="433" t="s">
        <v>1903</v>
      </c>
      <c r="J210" s="435">
        <f t="shared" si="14"/>
        <v>34</v>
      </c>
      <c r="K210" s="435">
        <f t="shared" si="15"/>
        <v>38</v>
      </c>
      <c r="L210" s="1138"/>
      <c r="M210" s="1139"/>
      <c r="N210" s="1139"/>
      <c r="O210" s="1140"/>
      <c r="Q210" s="418" t="s">
        <v>317</v>
      </c>
      <c r="R210" s="20"/>
      <c r="S210" s="20"/>
      <c r="T210" s="20"/>
      <c r="U210" s="20"/>
      <c r="V210" s="20"/>
      <c r="W210" s="20"/>
      <c r="X210" s="20"/>
      <c r="Y210" s="352"/>
      <c r="Z210" s="20"/>
      <c r="AA210" s="20"/>
      <c r="AB210" s="20"/>
      <c r="AC210" s="20" t="s">
        <v>1602</v>
      </c>
      <c r="AD210" s="20"/>
      <c r="AE210" s="20"/>
      <c r="AF210" s="20" t="s">
        <v>1904</v>
      </c>
      <c r="AG210" s="20"/>
      <c r="AH210" s="20"/>
      <c r="AI210" s="21"/>
    </row>
    <row r="211" spans="1:40" ht="15" customHeight="1" x14ac:dyDescent="0.2">
      <c r="A211" s="502">
        <v>9</v>
      </c>
      <c r="B211" s="54" t="s">
        <v>390</v>
      </c>
      <c r="C211" s="431">
        <v>34</v>
      </c>
      <c r="D211" s="431">
        <v>14</v>
      </c>
      <c r="E211" s="431">
        <v>9</v>
      </c>
      <c r="F211" s="431">
        <v>11</v>
      </c>
      <c r="G211" s="431">
        <v>63</v>
      </c>
      <c r="H211" s="431">
        <v>64</v>
      </c>
      <c r="I211" s="433">
        <v>37</v>
      </c>
      <c r="J211" s="435">
        <f t="shared" si="14"/>
        <v>34</v>
      </c>
      <c r="K211" s="435">
        <f t="shared" si="15"/>
        <v>37</v>
      </c>
      <c r="L211" s="1138"/>
      <c r="M211" s="1139"/>
      <c r="N211" s="1139"/>
      <c r="O211" s="1140"/>
      <c r="Q211" s="418" t="s">
        <v>566</v>
      </c>
      <c r="R211" s="20"/>
      <c r="S211" s="20"/>
      <c r="T211" s="20"/>
      <c r="U211" s="20"/>
      <c r="V211" s="20"/>
      <c r="W211" s="20" t="s">
        <v>532</v>
      </c>
      <c r="X211" s="20"/>
      <c r="Y211" s="20"/>
      <c r="Z211" s="352"/>
      <c r="AA211" s="20"/>
      <c r="AB211" s="20" t="s">
        <v>532</v>
      </c>
      <c r="AC211" s="20" t="s">
        <v>1601</v>
      </c>
      <c r="AD211" s="20"/>
      <c r="AE211" s="20"/>
      <c r="AF211" s="20" t="s">
        <v>1493</v>
      </c>
      <c r="AG211" s="20"/>
      <c r="AH211" s="20"/>
      <c r="AI211" s="21"/>
    </row>
    <row r="212" spans="1:40" ht="15" customHeight="1" x14ac:dyDescent="0.2">
      <c r="A212" s="502">
        <v>10</v>
      </c>
      <c r="B212" s="54" t="s">
        <v>1757</v>
      </c>
      <c r="C212" s="431">
        <v>34</v>
      </c>
      <c r="D212" s="431">
        <v>14</v>
      </c>
      <c r="E212" s="431">
        <v>5</v>
      </c>
      <c r="F212" s="431">
        <v>15</v>
      </c>
      <c r="G212" s="431">
        <v>72</v>
      </c>
      <c r="H212" s="431">
        <v>85</v>
      </c>
      <c r="I212" s="433">
        <v>33</v>
      </c>
      <c r="J212" s="435">
        <f t="shared" si="14"/>
        <v>34</v>
      </c>
      <c r="K212" s="435">
        <f t="shared" si="15"/>
        <v>33</v>
      </c>
      <c r="L212" s="1138"/>
      <c r="M212" s="1139"/>
      <c r="N212" s="1139"/>
      <c r="O212" s="1140"/>
      <c r="Q212" s="418" t="s">
        <v>544</v>
      </c>
      <c r="R212" s="20"/>
      <c r="S212" s="20"/>
      <c r="T212" s="20"/>
      <c r="U212" s="20"/>
      <c r="V212" s="20"/>
      <c r="W212" s="20"/>
      <c r="X212" s="20"/>
      <c r="Y212" s="20"/>
      <c r="Z212" s="20"/>
      <c r="AA212" s="352"/>
      <c r="AB212" s="20" t="s">
        <v>532</v>
      </c>
      <c r="AC212" s="20" t="s">
        <v>1540</v>
      </c>
      <c r="AD212" s="20"/>
      <c r="AE212" s="20"/>
      <c r="AF212" s="20" t="s">
        <v>1494</v>
      </c>
      <c r="AG212" s="20"/>
      <c r="AH212" s="20"/>
      <c r="AI212" s="21"/>
      <c r="AN212" s="5" t="s">
        <v>532</v>
      </c>
    </row>
    <row r="213" spans="1:40" ht="15" customHeight="1" x14ac:dyDescent="0.2">
      <c r="A213" s="502">
        <v>11</v>
      </c>
      <c r="B213" s="54" t="s">
        <v>1314</v>
      </c>
      <c r="C213" s="431">
        <v>34</v>
      </c>
      <c r="D213" s="431">
        <v>12</v>
      </c>
      <c r="E213" s="431">
        <v>8</v>
      </c>
      <c r="F213" s="431">
        <v>14</v>
      </c>
      <c r="G213" s="431">
        <v>55</v>
      </c>
      <c r="H213" s="431">
        <v>67</v>
      </c>
      <c r="I213" s="433">
        <v>32</v>
      </c>
      <c r="J213" s="435">
        <f t="shared" si="14"/>
        <v>34</v>
      </c>
      <c r="K213" s="435">
        <f t="shared" si="15"/>
        <v>32</v>
      </c>
      <c r="L213" s="1138"/>
      <c r="M213" s="1139"/>
      <c r="N213" s="1139"/>
      <c r="O213" s="1140"/>
      <c r="Q213" s="418" t="s">
        <v>1111</v>
      </c>
      <c r="R213" s="20"/>
      <c r="S213" s="20"/>
      <c r="T213" s="20"/>
      <c r="U213" s="20"/>
      <c r="V213" s="20"/>
      <c r="W213" s="20"/>
      <c r="X213" s="20"/>
      <c r="Y213" s="20"/>
      <c r="Z213" s="20"/>
      <c r="AA213" s="20" t="s">
        <v>532</v>
      </c>
      <c r="AB213" s="352"/>
      <c r="AC213" s="20" t="s">
        <v>1493</v>
      </c>
      <c r="AD213" s="20"/>
      <c r="AE213" s="20"/>
      <c r="AF213" s="20" t="s">
        <v>1493</v>
      </c>
      <c r="AG213" s="20"/>
      <c r="AH213" s="20"/>
      <c r="AI213" s="21"/>
    </row>
    <row r="214" spans="1:40" ht="15" customHeight="1" x14ac:dyDescent="0.2">
      <c r="A214" s="502">
        <v>12</v>
      </c>
      <c r="B214" s="54" t="s">
        <v>1598</v>
      </c>
      <c r="C214" s="431">
        <v>34</v>
      </c>
      <c r="D214" s="431">
        <v>15</v>
      </c>
      <c r="E214" s="431">
        <v>2</v>
      </c>
      <c r="F214" s="431">
        <v>17</v>
      </c>
      <c r="G214" s="431">
        <v>72</v>
      </c>
      <c r="H214" s="431">
        <v>92</v>
      </c>
      <c r="I214" s="433">
        <v>32</v>
      </c>
      <c r="J214" s="435">
        <f t="shared" si="14"/>
        <v>34</v>
      </c>
      <c r="K214" s="435">
        <f t="shared" si="15"/>
        <v>32</v>
      </c>
      <c r="L214" s="1138"/>
      <c r="M214" s="1139"/>
      <c r="N214" s="1139"/>
      <c r="O214" s="1140"/>
      <c r="Q214" s="418" t="s">
        <v>777</v>
      </c>
      <c r="R214" s="20" t="s">
        <v>1646</v>
      </c>
      <c r="S214" s="20" t="s">
        <v>1210</v>
      </c>
      <c r="T214" s="20" t="s">
        <v>1642</v>
      </c>
      <c r="U214" s="20" t="s">
        <v>844</v>
      </c>
      <c r="V214" s="20" t="s">
        <v>1490</v>
      </c>
      <c r="W214" s="20" t="s">
        <v>844</v>
      </c>
      <c r="X214" s="20" t="s">
        <v>1207</v>
      </c>
      <c r="Y214" s="20" t="s">
        <v>1657</v>
      </c>
      <c r="Z214" s="20" t="s">
        <v>1207</v>
      </c>
      <c r="AA214" s="20" t="s">
        <v>844</v>
      </c>
      <c r="AB214" s="20" t="s">
        <v>1487</v>
      </c>
      <c r="AC214" s="352"/>
      <c r="AD214" s="20" t="s">
        <v>1597</v>
      </c>
      <c r="AE214" s="20" t="s">
        <v>1490</v>
      </c>
      <c r="AF214" s="20" t="s">
        <v>1493</v>
      </c>
      <c r="AG214" s="20" t="s">
        <v>1656</v>
      </c>
      <c r="AH214" s="20" t="s">
        <v>1539</v>
      </c>
      <c r="AI214" s="21" t="s">
        <v>1210</v>
      </c>
    </row>
    <row r="215" spans="1:40" ht="15" customHeight="1" x14ac:dyDescent="0.2">
      <c r="A215" s="502">
        <v>13</v>
      </c>
      <c r="B215" s="54" t="s">
        <v>554</v>
      </c>
      <c r="C215" s="431">
        <v>34</v>
      </c>
      <c r="D215" s="431">
        <v>13</v>
      </c>
      <c r="E215" s="431">
        <v>6</v>
      </c>
      <c r="F215" s="431">
        <v>15</v>
      </c>
      <c r="G215" s="431">
        <v>68</v>
      </c>
      <c r="H215" s="431">
        <v>91</v>
      </c>
      <c r="I215" s="433">
        <v>32</v>
      </c>
      <c r="J215" s="435">
        <f t="shared" si="14"/>
        <v>34</v>
      </c>
      <c r="K215" s="435">
        <f t="shared" si="15"/>
        <v>32</v>
      </c>
      <c r="L215" s="1138"/>
      <c r="M215" s="1139"/>
      <c r="N215" s="1139"/>
      <c r="O215" s="1140"/>
      <c r="Q215" s="418" t="s">
        <v>1684</v>
      </c>
      <c r="R215" s="20"/>
      <c r="S215" s="20"/>
      <c r="T215" s="20"/>
      <c r="U215" s="20"/>
      <c r="V215" s="20"/>
      <c r="W215" s="20"/>
      <c r="X215" s="20"/>
      <c r="Y215" s="20"/>
      <c r="Z215" s="20"/>
      <c r="AA215" s="20"/>
      <c r="AB215" s="20"/>
      <c r="AC215" s="20" t="s">
        <v>1539</v>
      </c>
      <c r="AD215" s="352"/>
      <c r="AE215" s="20"/>
      <c r="AF215" s="20" t="s">
        <v>1599</v>
      </c>
      <c r="AG215" s="20"/>
      <c r="AH215" s="20"/>
      <c r="AI215" s="21"/>
    </row>
    <row r="216" spans="1:40" ht="15" customHeight="1" x14ac:dyDescent="0.2">
      <c r="A216" s="502">
        <v>14</v>
      </c>
      <c r="B216" s="54" t="s">
        <v>708</v>
      </c>
      <c r="C216" s="431">
        <v>34</v>
      </c>
      <c r="D216" s="431">
        <v>12</v>
      </c>
      <c r="E216" s="431">
        <v>4</v>
      </c>
      <c r="F216" s="431">
        <v>18</v>
      </c>
      <c r="G216" s="431">
        <v>74</v>
      </c>
      <c r="H216" s="431">
        <v>80</v>
      </c>
      <c r="I216" s="433">
        <v>28</v>
      </c>
      <c r="J216" s="435">
        <f t="shared" si="14"/>
        <v>34</v>
      </c>
      <c r="K216" s="435">
        <f t="shared" si="15"/>
        <v>28</v>
      </c>
      <c r="L216" s="1138"/>
      <c r="M216" s="1139"/>
      <c r="N216" s="1139"/>
      <c r="O216" s="1140"/>
      <c r="Q216" s="418" t="s">
        <v>1112</v>
      </c>
      <c r="R216" s="20"/>
      <c r="S216" s="20"/>
      <c r="T216" s="20"/>
      <c r="U216" s="20"/>
      <c r="V216" s="20"/>
      <c r="W216" s="20"/>
      <c r="X216" s="20"/>
      <c r="Y216" s="20"/>
      <c r="Z216" s="20"/>
      <c r="AA216" s="20"/>
      <c r="AB216" s="20"/>
      <c r="AC216" s="20" t="s">
        <v>1490</v>
      </c>
      <c r="AD216" s="20"/>
      <c r="AE216" s="352"/>
      <c r="AF216" s="20" t="s">
        <v>844</v>
      </c>
      <c r="AG216" s="20"/>
      <c r="AH216" s="20"/>
      <c r="AI216" s="21"/>
    </row>
    <row r="217" spans="1:40" ht="15" customHeight="1" x14ac:dyDescent="0.2">
      <c r="A217" s="502">
        <v>15</v>
      </c>
      <c r="B217" s="54" t="s">
        <v>1116</v>
      </c>
      <c r="C217" s="431">
        <v>34</v>
      </c>
      <c r="D217" s="431">
        <v>11</v>
      </c>
      <c r="E217" s="431">
        <v>5</v>
      </c>
      <c r="F217" s="431">
        <v>18</v>
      </c>
      <c r="G217" s="431">
        <v>68</v>
      </c>
      <c r="H217" s="431">
        <v>75</v>
      </c>
      <c r="I217" s="433" t="s">
        <v>1634</v>
      </c>
      <c r="J217" s="435">
        <f t="shared" si="14"/>
        <v>34</v>
      </c>
      <c r="K217" s="435">
        <f t="shared" si="15"/>
        <v>27</v>
      </c>
      <c r="L217" s="1138"/>
      <c r="M217" s="1139"/>
      <c r="N217" s="1139"/>
      <c r="O217" s="1140"/>
      <c r="Q217" s="418" t="s">
        <v>533</v>
      </c>
      <c r="R217" s="20" t="s">
        <v>1546</v>
      </c>
      <c r="S217" s="20"/>
      <c r="T217" s="20" t="s">
        <v>844</v>
      </c>
      <c r="U217" s="20" t="s">
        <v>1495</v>
      </c>
      <c r="V217" s="20" t="s">
        <v>1494</v>
      </c>
      <c r="W217" s="20" t="s">
        <v>1207</v>
      </c>
      <c r="X217" s="20" t="s">
        <v>1643</v>
      </c>
      <c r="Y217" s="20" t="s">
        <v>1493</v>
      </c>
      <c r="Z217" s="20" t="s">
        <v>1487</v>
      </c>
      <c r="AA217" s="20" t="s">
        <v>1881</v>
      </c>
      <c r="AB217" s="20"/>
      <c r="AC217" s="20" t="s">
        <v>1210</v>
      </c>
      <c r="AD217" s="20" t="s">
        <v>1905</v>
      </c>
      <c r="AE217" s="20" t="s">
        <v>1600</v>
      </c>
      <c r="AF217" s="352"/>
      <c r="AG217" s="20" t="s">
        <v>1603</v>
      </c>
      <c r="AH217" s="20" t="s">
        <v>32</v>
      </c>
      <c r="AI217" s="21" t="s">
        <v>1493</v>
      </c>
    </row>
    <row r="218" spans="1:40" ht="15" customHeight="1" x14ac:dyDescent="0.2">
      <c r="A218" s="502">
        <v>16</v>
      </c>
      <c r="B218" s="54" t="s">
        <v>1736</v>
      </c>
      <c r="C218" s="431">
        <v>34</v>
      </c>
      <c r="D218" s="431">
        <v>8</v>
      </c>
      <c r="E218" s="431">
        <v>4</v>
      </c>
      <c r="F218" s="431">
        <v>22</v>
      </c>
      <c r="G218" s="431">
        <v>50</v>
      </c>
      <c r="H218" s="431">
        <v>120</v>
      </c>
      <c r="I218" s="433">
        <v>20</v>
      </c>
      <c r="J218" s="435">
        <f t="shared" si="14"/>
        <v>34</v>
      </c>
      <c r="K218" s="435">
        <f t="shared" si="15"/>
        <v>20</v>
      </c>
      <c r="L218" s="1138"/>
      <c r="M218" s="1139"/>
      <c r="N218" s="1139"/>
      <c r="O218" s="1140"/>
      <c r="Q218" s="418" t="s">
        <v>1313</v>
      </c>
      <c r="R218" s="20"/>
      <c r="S218" s="20"/>
      <c r="T218" s="20"/>
      <c r="U218" s="20"/>
      <c r="V218" s="20"/>
      <c r="W218" s="20"/>
      <c r="X218" s="20"/>
      <c r="Y218" s="20"/>
      <c r="Z218" s="20"/>
      <c r="AA218" s="20"/>
      <c r="AB218" s="20"/>
      <c r="AC218" s="20" t="s">
        <v>1539</v>
      </c>
      <c r="AD218" s="20"/>
      <c r="AE218" s="20"/>
      <c r="AF218" s="20" t="s">
        <v>1207</v>
      </c>
      <c r="AG218" s="352"/>
      <c r="AH218" s="20" t="s">
        <v>532</v>
      </c>
      <c r="AI218" s="21"/>
    </row>
    <row r="219" spans="1:40" ht="15" customHeight="1" x14ac:dyDescent="0.2">
      <c r="A219" s="502">
        <v>17</v>
      </c>
      <c r="B219" s="54" t="s">
        <v>1294</v>
      </c>
      <c r="C219" s="431">
        <v>34</v>
      </c>
      <c r="D219" s="431">
        <v>5</v>
      </c>
      <c r="E219" s="431">
        <v>3</v>
      </c>
      <c r="F219" s="431">
        <v>26</v>
      </c>
      <c r="G219" s="431">
        <v>48</v>
      </c>
      <c r="H219" s="431">
        <v>106</v>
      </c>
      <c r="I219" s="433">
        <v>13</v>
      </c>
      <c r="J219" s="435">
        <f t="shared" si="14"/>
        <v>34</v>
      </c>
      <c r="K219" s="435">
        <f t="shared" si="15"/>
        <v>13</v>
      </c>
      <c r="L219" s="1138"/>
      <c r="M219" s="1139"/>
      <c r="N219" s="1139"/>
      <c r="O219" s="1140"/>
      <c r="Q219" s="418" t="s">
        <v>120</v>
      </c>
      <c r="R219" s="20"/>
      <c r="S219" s="20"/>
      <c r="T219" s="20"/>
      <c r="U219" s="20"/>
      <c r="V219" s="20"/>
      <c r="W219" s="20"/>
      <c r="X219" s="20"/>
      <c r="Y219" s="20"/>
      <c r="Z219" s="20"/>
      <c r="AA219" s="20"/>
      <c r="AB219" s="20"/>
      <c r="AC219" s="20" t="s">
        <v>1597</v>
      </c>
      <c r="AD219" s="20"/>
      <c r="AE219" s="20"/>
      <c r="AF219" s="20" t="s">
        <v>1645</v>
      </c>
      <c r="AG219" s="20" t="s">
        <v>532</v>
      </c>
      <c r="AH219" s="352"/>
      <c r="AI219" s="21"/>
    </row>
    <row r="220" spans="1:40" ht="15" customHeight="1" thickBot="1" x14ac:dyDescent="0.25">
      <c r="A220" s="504">
        <v>18</v>
      </c>
      <c r="B220" s="55" t="s">
        <v>319</v>
      </c>
      <c r="C220" s="432">
        <v>34</v>
      </c>
      <c r="D220" s="432">
        <v>2</v>
      </c>
      <c r="E220" s="432">
        <v>2</v>
      </c>
      <c r="F220" s="432">
        <v>30</v>
      </c>
      <c r="G220" s="432">
        <v>25</v>
      </c>
      <c r="H220" s="432">
        <v>63</v>
      </c>
      <c r="I220" s="434">
        <v>6</v>
      </c>
      <c r="J220" s="435">
        <f t="shared" si="14"/>
        <v>34</v>
      </c>
      <c r="K220" s="435">
        <f t="shared" si="15"/>
        <v>6</v>
      </c>
      <c r="L220" s="1141"/>
      <c r="M220" s="1142"/>
      <c r="N220" s="1142"/>
      <c r="O220" s="1143"/>
      <c r="Q220" s="419" t="s">
        <v>1214</v>
      </c>
      <c r="R220" s="23"/>
      <c r="S220" s="23"/>
      <c r="T220" s="23"/>
      <c r="U220" s="23"/>
      <c r="V220" s="23"/>
      <c r="W220" s="23"/>
      <c r="X220" s="23"/>
      <c r="Y220" s="23"/>
      <c r="Z220" s="23"/>
      <c r="AA220" s="23"/>
      <c r="AB220" s="23"/>
      <c r="AC220" s="23" t="s">
        <v>1904</v>
      </c>
      <c r="AD220" s="23"/>
      <c r="AE220" s="23"/>
      <c r="AF220" s="23" t="s">
        <v>1539</v>
      </c>
      <c r="AG220" s="23"/>
      <c r="AH220" s="23"/>
      <c r="AI220" s="353"/>
    </row>
    <row r="221" spans="1:40" ht="15" customHeight="1" x14ac:dyDescent="0.2">
      <c r="C221" s="435">
        <f t="shared" ref="C221:H221" si="17">SUM(C203:C220)</f>
        <v>612</v>
      </c>
      <c r="D221" s="435">
        <f t="shared" si="17"/>
        <v>260</v>
      </c>
      <c r="E221" s="435">
        <f t="shared" si="17"/>
        <v>92</v>
      </c>
      <c r="F221" s="435">
        <f t="shared" si="17"/>
        <v>260</v>
      </c>
      <c r="G221" s="435">
        <f t="shared" si="17"/>
        <v>1297</v>
      </c>
      <c r="H221" s="435">
        <f t="shared" si="17"/>
        <v>1297</v>
      </c>
      <c r="I221" s="435">
        <f>SUM(I203:I220)+38+27</f>
        <v>612</v>
      </c>
      <c r="J221" s="435">
        <f t="shared" si="14"/>
        <v>612</v>
      </c>
      <c r="K221" s="435">
        <f t="shared" si="15"/>
        <v>612</v>
      </c>
    </row>
    <row r="222" spans="1:40" ht="15" customHeight="1" thickBot="1" x14ac:dyDescent="0.25"/>
    <row r="223" spans="1:40" ht="15" customHeight="1" thickBot="1" x14ac:dyDescent="0.25">
      <c r="A223" s="1207" t="s">
        <v>493</v>
      </c>
      <c r="B223" s="1208"/>
      <c r="C223" s="1208"/>
      <c r="D223" s="1208"/>
      <c r="E223" s="1208"/>
      <c r="F223" s="1209"/>
      <c r="G223" s="1204" t="s">
        <v>1896</v>
      </c>
      <c r="H223" s="1205"/>
      <c r="I223" s="1206"/>
      <c r="L223" s="945" t="s">
        <v>495</v>
      </c>
      <c r="M223" s="946"/>
      <c r="N223" s="946"/>
      <c r="O223" s="947"/>
    </row>
    <row r="224" spans="1:40" ht="15" customHeight="1" thickBot="1" x14ac:dyDescent="0.25">
      <c r="A224" s="449" t="s">
        <v>496</v>
      </c>
      <c r="B224" s="450" t="s">
        <v>497</v>
      </c>
      <c r="C224" s="451" t="s">
        <v>498</v>
      </c>
      <c r="D224" s="451" t="s">
        <v>499</v>
      </c>
      <c r="E224" s="451" t="s">
        <v>500</v>
      </c>
      <c r="F224" s="451" t="s">
        <v>501</v>
      </c>
      <c r="G224" s="452" t="s">
        <v>502</v>
      </c>
      <c r="H224" s="452" t="s">
        <v>503</v>
      </c>
      <c r="I224" s="453" t="s">
        <v>504</v>
      </c>
      <c r="L224" s="948"/>
      <c r="M224" s="949"/>
      <c r="N224" s="949"/>
      <c r="O224" s="950"/>
      <c r="Q224" s="24" t="s">
        <v>1901</v>
      </c>
      <c r="R224" s="396" t="s">
        <v>320</v>
      </c>
      <c r="S224" s="396" t="s">
        <v>716</v>
      </c>
      <c r="T224" s="396" t="s">
        <v>901</v>
      </c>
      <c r="U224" s="396" t="s">
        <v>564</v>
      </c>
      <c r="V224" s="396" t="s">
        <v>1004</v>
      </c>
      <c r="W224" s="396" t="s">
        <v>500</v>
      </c>
      <c r="X224" s="396" t="s">
        <v>1906</v>
      </c>
      <c r="Y224" s="396" t="s">
        <v>60</v>
      </c>
      <c r="Z224" s="396" t="s">
        <v>584</v>
      </c>
      <c r="AA224" s="396" t="s">
        <v>544</v>
      </c>
      <c r="AB224" s="396" t="s">
        <v>1773</v>
      </c>
      <c r="AC224" s="396" t="s">
        <v>517</v>
      </c>
      <c r="AD224" s="396" t="s">
        <v>591</v>
      </c>
      <c r="AE224" s="397" t="s">
        <v>1587</v>
      </c>
    </row>
    <row r="225" spans="1:31" ht="15" customHeight="1" x14ac:dyDescent="0.2">
      <c r="A225" s="454">
        <v>1</v>
      </c>
      <c r="B225" s="53" t="s">
        <v>674</v>
      </c>
      <c r="C225" s="46"/>
      <c r="D225" s="46"/>
      <c r="E225" s="46"/>
      <c r="F225" s="46"/>
      <c r="G225" s="46"/>
      <c r="H225" s="46"/>
      <c r="I225" s="436"/>
      <c r="J225" s="435">
        <f t="shared" si="14"/>
        <v>0</v>
      </c>
      <c r="K225" s="435">
        <f t="shared" si="15"/>
        <v>0</v>
      </c>
      <c r="L225" s="1135" t="s">
        <v>2526</v>
      </c>
      <c r="M225" s="1136"/>
      <c r="N225" s="1136"/>
      <c r="O225" s="1137"/>
      <c r="Q225" s="339" t="s">
        <v>320</v>
      </c>
      <c r="R225" s="10"/>
      <c r="S225" s="20"/>
      <c r="T225" s="20"/>
      <c r="U225" s="20"/>
      <c r="V225" s="20"/>
      <c r="W225" s="20"/>
      <c r="X225" s="20"/>
      <c r="Y225" s="354"/>
      <c r="Z225" s="20"/>
      <c r="AA225" s="20"/>
      <c r="AB225" s="20"/>
      <c r="AC225" s="20"/>
      <c r="AD225" s="20"/>
      <c r="AE225" s="21"/>
    </row>
    <row r="226" spans="1:31" ht="15" customHeight="1" x14ac:dyDescent="0.2">
      <c r="A226" s="246">
        <v>2</v>
      </c>
      <c r="B226" s="54" t="s">
        <v>1002</v>
      </c>
      <c r="C226" s="431"/>
      <c r="D226" s="431"/>
      <c r="E226" s="431"/>
      <c r="F226" s="431"/>
      <c r="G226" s="431"/>
      <c r="H226" s="431"/>
      <c r="I226" s="433"/>
      <c r="J226" s="435">
        <f t="shared" si="14"/>
        <v>0</v>
      </c>
      <c r="K226" s="435">
        <f t="shared" si="15"/>
        <v>0</v>
      </c>
      <c r="L226" s="1138"/>
      <c r="M226" s="1139"/>
      <c r="N226" s="1139"/>
      <c r="O226" s="1140"/>
      <c r="Q226" s="339" t="s">
        <v>716</v>
      </c>
      <c r="R226" s="20" t="s">
        <v>532</v>
      </c>
      <c r="S226" s="10"/>
      <c r="T226" s="20"/>
      <c r="U226" s="20"/>
      <c r="V226" s="20"/>
      <c r="W226" s="20"/>
      <c r="X226" s="20"/>
      <c r="Y226" s="354"/>
      <c r="Z226" s="20"/>
      <c r="AA226" s="20"/>
      <c r="AB226" s="20"/>
      <c r="AC226" s="20"/>
      <c r="AD226" s="20"/>
      <c r="AE226" s="21"/>
    </row>
    <row r="227" spans="1:31" ht="15" customHeight="1" x14ac:dyDescent="0.2">
      <c r="A227" s="246" t="s">
        <v>521</v>
      </c>
      <c r="B227" s="54" t="s">
        <v>1882</v>
      </c>
      <c r="C227" s="431"/>
      <c r="D227" s="431"/>
      <c r="E227" s="431"/>
      <c r="F227" s="431"/>
      <c r="G227" s="431"/>
      <c r="H227" s="431"/>
      <c r="I227" s="433"/>
      <c r="J227" s="435">
        <f t="shared" si="14"/>
        <v>0</v>
      </c>
      <c r="K227" s="435">
        <f t="shared" si="15"/>
        <v>0</v>
      </c>
      <c r="L227" s="1138"/>
      <c r="M227" s="1139"/>
      <c r="N227" s="1139"/>
      <c r="O227" s="1140"/>
      <c r="Q227" s="339" t="s">
        <v>901</v>
      </c>
      <c r="R227" s="20"/>
      <c r="S227" s="20"/>
      <c r="T227" s="10"/>
      <c r="U227" s="20"/>
      <c r="V227" s="20" t="s">
        <v>532</v>
      </c>
      <c r="W227" s="20" t="s">
        <v>532</v>
      </c>
      <c r="X227" s="20"/>
      <c r="Y227" s="354"/>
      <c r="Z227" s="20"/>
      <c r="AA227" s="20"/>
      <c r="AB227" s="20"/>
      <c r="AC227" s="20"/>
      <c r="AD227" s="20"/>
      <c r="AE227" s="21"/>
    </row>
    <row r="228" spans="1:31" ht="15" customHeight="1" x14ac:dyDescent="0.2">
      <c r="A228" s="246" t="s">
        <v>521</v>
      </c>
      <c r="B228" s="54" t="s">
        <v>89</v>
      </c>
      <c r="C228" s="431"/>
      <c r="D228" s="431"/>
      <c r="E228" s="431"/>
      <c r="F228" s="431"/>
      <c r="G228" s="431"/>
      <c r="H228" s="431"/>
      <c r="I228" s="433"/>
      <c r="J228" s="435">
        <f t="shared" si="14"/>
        <v>0</v>
      </c>
      <c r="K228" s="435">
        <f t="shared" si="15"/>
        <v>0</v>
      </c>
      <c r="L228" s="1138"/>
      <c r="M228" s="1139"/>
      <c r="N228" s="1139"/>
      <c r="O228" s="1140"/>
      <c r="Q228" s="339" t="s">
        <v>564</v>
      </c>
      <c r="R228" s="20"/>
      <c r="S228" s="20"/>
      <c r="T228" s="20" t="s">
        <v>532</v>
      </c>
      <c r="U228" s="10"/>
      <c r="V228" s="20"/>
      <c r="W228" s="20"/>
      <c r="X228" s="20"/>
      <c r="Y228" s="354"/>
      <c r="Z228" s="20"/>
      <c r="AA228" s="20" t="s">
        <v>532</v>
      </c>
      <c r="AB228" s="20"/>
      <c r="AC228" s="20"/>
      <c r="AD228" s="20"/>
      <c r="AE228" s="21"/>
    </row>
    <row r="229" spans="1:31" ht="15" customHeight="1" x14ac:dyDescent="0.2">
      <c r="A229" s="246" t="s">
        <v>521</v>
      </c>
      <c r="B229" s="54" t="s">
        <v>2498</v>
      </c>
      <c r="C229" s="431"/>
      <c r="D229" s="431"/>
      <c r="E229" s="431"/>
      <c r="F229" s="431"/>
      <c r="G229" s="431"/>
      <c r="H229" s="431"/>
      <c r="I229" s="433"/>
      <c r="J229" s="435">
        <f t="shared" si="14"/>
        <v>0</v>
      </c>
      <c r="K229" s="435">
        <f t="shared" si="15"/>
        <v>0</v>
      </c>
      <c r="L229" s="1138"/>
      <c r="M229" s="1139"/>
      <c r="N229" s="1139"/>
      <c r="O229" s="1140"/>
      <c r="Q229" s="339" t="s">
        <v>1004</v>
      </c>
      <c r="R229" s="20"/>
      <c r="S229" s="20"/>
      <c r="T229" s="20"/>
      <c r="U229" s="20"/>
      <c r="V229" s="10"/>
      <c r="W229" s="20"/>
      <c r="X229" s="20" t="s">
        <v>532</v>
      </c>
      <c r="Y229" s="354"/>
      <c r="Z229" s="20"/>
      <c r="AA229" s="20"/>
      <c r="AB229" s="20"/>
      <c r="AC229" s="20"/>
      <c r="AD229" s="20"/>
      <c r="AE229" s="21"/>
    </row>
    <row r="230" spans="1:31" ht="15" customHeight="1" x14ac:dyDescent="0.2">
      <c r="A230" s="246" t="s">
        <v>521</v>
      </c>
      <c r="B230" s="54" t="s">
        <v>1883</v>
      </c>
      <c r="C230" s="431"/>
      <c r="D230" s="431"/>
      <c r="E230" s="431"/>
      <c r="F230" s="431"/>
      <c r="G230" s="431"/>
      <c r="H230" s="431"/>
      <c r="I230" s="433"/>
      <c r="J230" s="435">
        <f t="shared" si="14"/>
        <v>0</v>
      </c>
      <c r="K230" s="435">
        <f t="shared" si="15"/>
        <v>0</v>
      </c>
      <c r="L230" s="1138"/>
      <c r="M230" s="1139"/>
      <c r="N230" s="1139"/>
      <c r="O230" s="1140"/>
      <c r="Q230" s="339" t="s">
        <v>500</v>
      </c>
      <c r="R230" s="20"/>
      <c r="S230" s="20"/>
      <c r="T230" s="20" t="s">
        <v>532</v>
      </c>
      <c r="U230" s="20"/>
      <c r="V230" s="20" t="s">
        <v>532</v>
      </c>
      <c r="W230" s="10"/>
      <c r="X230" s="20"/>
      <c r="Y230" s="354"/>
      <c r="Z230" s="20"/>
      <c r="AA230" s="20"/>
      <c r="AB230" s="20"/>
      <c r="AC230" s="20"/>
      <c r="AD230" s="20"/>
      <c r="AE230" s="21"/>
    </row>
    <row r="231" spans="1:31" ht="15" customHeight="1" x14ac:dyDescent="0.2">
      <c r="A231" s="246" t="s">
        <v>521</v>
      </c>
      <c r="B231" s="54" t="s">
        <v>1907</v>
      </c>
      <c r="C231" s="431"/>
      <c r="D231" s="431"/>
      <c r="E231" s="431"/>
      <c r="F231" s="431"/>
      <c r="G231" s="431"/>
      <c r="H231" s="431"/>
      <c r="I231" s="433"/>
      <c r="J231" s="435">
        <f t="shared" si="14"/>
        <v>0</v>
      </c>
      <c r="K231" s="435">
        <f t="shared" si="15"/>
        <v>0</v>
      </c>
      <c r="L231" s="1138" t="s">
        <v>528</v>
      </c>
      <c r="M231" s="1139"/>
      <c r="N231" s="1139"/>
      <c r="O231" s="1140"/>
      <c r="Q231" s="339" t="s">
        <v>1906</v>
      </c>
      <c r="R231" s="20"/>
      <c r="S231" s="20"/>
      <c r="T231" s="20"/>
      <c r="U231" s="20"/>
      <c r="V231" s="20"/>
      <c r="W231" s="20"/>
      <c r="X231" s="10"/>
      <c r="Y231" s="354"/>
      <c r="Z231" s="20"/>
      <c r="AA231" s="20"/>
      <c r="AB231" s="20"/>
      <c r="AC231" s="20"/>
      <c r="AD231" s="20"/>
      <c r="AE231" s="21"/>
    </row>
    <row r="232" spans="1:31" ht="15" customHeight="1" x14ac:dyDescent="0.2">
      <c r="A232" s="246" t="s">
        <v>521</v>
      </c>
      <c r="B232" s="54" t="s">
        <v>586</v>
      </c>
      <c r="C232" s="431"/>
      <c r="D232" s="431"/>
      <c r="E232" s="431"/>
      <c r="F232" s="431"/>
      <c r="G232" s="431"/>
      <c r="H232" s="431"/>
      <c r="I232" s="433"/>
      <c r="J232" s="435">
        <f t="shared" si="14"/>
        <v>0</v>
      </c>
      <c r="K232" s="435">
        <f t="shared" si="15"/>
        <v>0</v>
      </c>
      <c r="L232" s="1138"/>
      <c r="M232" s="1139"/>
      <c r="N232" s="1139"/>
      <c r="O232" s="1140"/>
      <c r="Q232" s="339" t="s">
        <v>60</v>
      </c>
      <c r="R232" s="354"/>
      <c r="S232" s="354"/>
      <c r="T232" s="354"/>
      <c r="U232" s="354"/>
      <c r="V232" s="354"/>
      <c r="W232" s="354"/>
      <c r="X232" s="354"/>
      <c r="Y232" s="10"/>
      <c r="Z232" s="354"/>
      <c r="AA232" s="354" t="s">
        <v>532</v>
      </c>
      <c r="AB232" s="354"/>
      <c r="AC232" s="354"/>
      <c r="AD232" s="354"/>
      <c r="AE232" s="356"/>
    </row>
    <row r="233" spans="1:31" ht="15" customHeight="1" x14ac:dyDescent="0.2">
      <c r="A233" s="246" t="s">
        <v>521</v>
      </c>
      <c r="B233" s="54" t="s">
        <v>280</v>
      </c>
      <c r="C233" s="431"/>
      <c r="D233" s="431"/>
      <c r="E233" s="431"/>
      <c r="F233" s="431"/>
      <c r="G233" s="431"/>
      <c r="H233" s="431"/>
      <c r="I233" s="433"/>
      <c r="J233" s="435">
        <f t="shared" si="14"/>
        <v>0</v>
      </c>
      <c r="K233" s="435">
        <f t="shared" si="15"/>
        <v>0</v>
      </c>
      <c r="L233" s="1138"/>
      <c r="M233" s="1139"/>
      <c r="N233" s="1139"/>
      <c r="O233" s="1140"/>
      <c r="Q233" s="339" t="s">
        <v>584</v>
      </c>
      <c r="R233" s="20"/>
      <c r="S233" s="20"/>
      <c r="T233" s="20"/>
      <c r="U233" s="20"/>
      <c r="V233" s="20"/>
      <c r="W233" s="20"/>
      <c r="X233" s="20"/>
      <c r="Y233" s="354" t="s">
        <v>532</v>
      </c>
      <c r="Z233" s="10"/>
      <c r="AA233" s="20"/>
      <c r="AB233" s="20"/>
      <c r="AC233" s="20"/>
      <c r="AD233" s="20"/>
      <c r="AE233" s="21"/>
    </row>
    <row r="234" spans="1:31" ht="15" customHeight="1" x14ac:dyDescent="0.2">
      <c r="A234" s="246" t="s">
        <v>521</v>
      </c>
      <c r="B234" s="54" t="s">
        <v>856</v>
      </c>
      <c r="C234" s="431"/>
      <c r="D234" s="431"/>
      <c r="E234" s="431"/>
      <c r="F234" s="431"/>
      <c r="G234" s="431"/>
      <c r="H234" s="431"/>
      <c r="I234" s="433"/>
      <c r="J234" s="435">
        <f t="shared" si="14"/>
        <v>0</v>
      </c>
      <c r="K234" s="435">
        <f t="shared" si="15"/>
        <v>0</v>
      </c>
      <c r="L234" s="1138"/>
      <c r="M234" s="1139"/>
      <c r="N234" s="1139"/>
      <c r="O234" s="1140"/>
      <c r="Q234" s="339" t="s">
        <v>544</v>
      </c>
      <c r="R234" s="20"/>
      <c r="S234" s="20"/>
      <c r="T234" s="20"/>
      <c r="U234" s="20"/>
      <c r="V234" s="20"/>
      <c r="W234" s="20"/>
      <c r="X234" s="20"/>
      <c r="Y234" s="354"/>
      <c r="Z234" s="20"/>
      <c r="AA234" s="10"/>
      <c r="AB234" s="20"/>
      <c r="AC234" s="20"/>
      <c r="AD234" s="20"/>
      <c r="AE234" s="21"/>
    </row>
    <row r="235" spans="1:31" ht="15" customHeight="1" x14ac:dyDescent="0.2">
      <c r="A235" s="246" t="s">
        <v>521</v>
      </c>
      <c r="B235" s="54" t="s">
        <v>92</v>
      </c>
      <c r="C235" s="431"/>
      <c r="D235" s="431"/>
      <c r="E235" s="431"/>
      <c r="F235" s="431"/>
      <c r="G235" s="431"/>
      <c r="H235" s="431"/>
      <c r="I235" s="433"/>
      <c r="J235" s="435">
        <f t="shared" si="14"/>
        <v>0</v>
      </c>
      <c r="K235" s="435">
        <f t="shared" si="15"/>
        <v>0</v>
      </c>
      <c r="L235" s="1138"/>
      <c r="M235" s="1139"/>
      <c r="N235" s="1139"/>
      <c r="O235" s="1140"/>
      <c r="Q235" s="339" t="s">
        <v>1773</v>
      </c>
      <c r="R235" s="20"/>
      <c r="S235" s="20"/>
      <c r="T235" s="20"/>
      <c r="U235" s="20"/>
      <c r="V235" s="20"/>
      <c r="W235" s="20"/>
      <c r="X235" s="20"/>
      <c r="Y235" s="354"/>
      <c r="Z235" s="20"/>
      <c r="AA235" s="20"/>
      <c r="AB235" s="10"/>
      <c r="AC235" s="20"/>
      <c r="AD235" s="20"/>
      <c r="AE235" s="21"/>
    </row>
    <row r="236" spans="1:31" ht="15" customHeight="1" x14ac:dyDescent="0.2">
      <c r="A236" s="246" t="s">
        <v>521</v>
      </c>
      <c r="B236" s="54" t="s">
        <v>854</v>
      </c>
      <c r="C236" s="431"/>
      <c r="D236" s="431"/>
      <c r="E236" s="431"/>
      <c r="F236" s="431"/>
      <c r="G236" s="431"/>
      <c r="H236" s="431"/>
      <c r="I236" s="433"/>
      <c r="J236" s="435">
        <f t="shared" si="14"/>
        <v>0</v>
      </c>
      <c r="K236" s="435">
        <f t="shared" si="15"/>
        <v>0</v>
      </c>
      <c r="L236" s="1138"/>
      <c r="M236" s="1139"/>
      <c r="N236" s="1139"/>
      <c r="O236" s="1140"/>
      <c r="Q236" s="339" t="s">
        <v>517</v>
      </c>
      <c r="R236" s="20"/>
      <c r="S236" s="20"/>
      <c r="T236" s="20"/>
      <c r="U236" s="20"/>
      <c r="V236" s="20"/>
      <c r="W236" s="20"/>
      <c r="X236" s="20"/>
      <c r="Y236" s="354"/>
      <c r="Z236" s="20"/>
      <c r="AA236" s="20"/>
      <c r="AB236" s="20"/>
      <c r="AC236" s="10"/>
      <c r="AD236" s="20"/>
      <c r="AE236" s="21" t="s">
        <v>532</v>
      </c>
    </row>
    <row r="237" spans="1:31" ht="15" customHeight="1" x14ac:dyDescent="0.2">
      <c r="A237" s="246" t="s">
        <v>521</v>
      </c>
      <c r="B237" s="54" t="s">
        <v>250</v>
      </c>
      <c r="C237" s="431"/>
      <c r="D237" s="431"/>
      <c r="E237" s="431"/>
      <c r="F237" s="431"/>
      <c r="G237" s="431"/>
      <c r="H237" s="431"/>
      <c r="I237" s="433"/>
      <c r="J237" s="435">
        <f t="shared" si="14"/>
        <v>0</v>
      </c>
      <c r="K237" s="435">
        <f t="shared" si="15"/>
        <v>0</v>
      </c>
      <c r="L237" s="1138"/>
      <c r="M237" s="1139"/>
      <c r="N237" s="1139"/>
      <c r="O237" s="1140"/>
      <c r="Q237" s="339" t="s">
        <v>591</v>
      </c>
      <c r="R237" s="20"/>
      <c r="S237" s="20"/>
      <c r="T237" s="20"/>
      <c r="U237" s="20"/>
      <c r="V237" s="20"/>
      <c r="W237" s="20"/>
      <c r="X237" s="20"/>
      <c r="Y237" s="354"/>
      <c r="Z237" s="20"/>
      <c r="AA237" s="20"/>
      <c r="AB237" s="20"/>
      <c r="AC237" s="20" t="s">
        <v>532</v>
      </c>
      <c r="AD237" s="10"/>
      <c r="AE237" s="21"/>
    </row>
    <row r="238" spans="1:31" ht="15" customHeight="1" thickBot="1" x14ac:dyDescent="0.25">
      <c r="A238" s="455" t="s">
        <v>533</v>
      </c>
      <c r="B238" s="55" t="s">
        <v>1908</v>
      </c>
      <c r="C238" s="432"/>
      <c r="D238" s="432"/>
      <c r="E238" s="432"/>
      <c r="F238" s="432"/>
      <c r="G238" s="432"/>
      <c r="H238" s="432"/>
      <c r="I238" s="434"/>
      <c r="J238" s="435">
        <f t="shared" si="14"/>
        <v>0</v>
      </c>
      <c r="K238" s="435">
        <f t="shared" si="15"/>
        <v>0</v>
      </c>
      <c r="L238" s="1141"/>
      <c r="M238" s="1142"/>
      <c r="N238" s="1142"/>
      <c r="O238" s="1143"/>
      <c r="Q238" s="398" t="s">
        <v>1587</v>
      </c>
      <c r="R238" s="23"/>
      <c r="S238" s="23"/>
      <c r="T238" s="23"/>
      <c r="U238" s="23"/>
      <c r="V238" s="23"/>
      <c r="W238" s="23"/>
      <c r="X238" s="23"/>
      <c r="Y238" s="355"/>
      <c r="Z238" s="23"/>
      <c r="AA238" s="23"/>
      <c r="AB238" s="23"/>
      <c r="AC238" s="23"/>
      <c r="AD238" s="23"/>
      <c r="AE238" s="15"/>
    </row>
    <row r="239" spans="1:31" ht="15" customHeight="1" x14ac:dyDescent="0.2">
      <c r="C239" s="435">
        <v>0</v>
      </c>
      <c r="D239" s="435">
        <v>0</v>
      </c>
      <c r="E239" s="435">
        <v>0</v>
      </c>
      <c r="F239" s="435">
        <v>0</v>
      </c>
      <c r="G239" s="435">
        <v>0</v>
      </c>
      <c r="H239" s="435">
        <v>0</v>
      </c>
      <c r="I239" s="435">
        <v>0</v>
      </c>
      <c r="J239" s="435">
        <f t="shared" si="14"/>
        <v>0</v>
      </c>
      <c r="K239" s="435">
        <f t="shared" si="15"/>
        <v>0</v>
      </c>
    </row>
    <row r="240" spans="1:31" ht="15" customHeight="1" thickBot="1" x14ac:dyDescent="0.25"/>
    <row r="241" spans="1:35" ht="15" customHeight="1" thickBot="1" x14ac:dyDescent="0.25">
      <c r="A241" s="1239" t="s">
        <v>1885</v>
      </c>
      <c r="B241" s="1240"/>
      <c r="C241" s="1240"/>
      <c r="D241" s="1240"/>
      <c r="E241" s="1240"/>
      <c r="F241" s="1241"/>
      <c r="G241" s="1236" t="s">
        <v>1896</v>
      </c>
      <c r="H241" s="1237"/>
      <c r="I241" s="1238"/>
      <c r="L241" s="986" t="s">
        <v>588</v>
      </c>
      <c r="M241" s="987"/>
      <c r="N241" s="987"/>
      <c r="O241" s="988"/>
    </row>
    <row r="242" spans="1:35" ht="15" customHeight="1" thickBot="1" x14ac:dyDescent="0.25">
      <c r="A242" s="508" t="s">
        <v>496</v>
      </c>
      <c r="B242" s="509" t="s">
        <v>497</v>
      </c>
      <c r="C242" s="510" t="s">
        <v>498</v>
      </c>
      <c r="D242" s="510" t="s">
        <v>499</v>
      </c>
      <c r="E242" s="510" t="s">
        <v>500</v>
      </c>
      <c r="F242" s="510" t="s">
        <v>501</v>
      </c>
      <c r="G242" s="511" t="s">
        <v>502</v>
      </c>
      <c r="H242" s="511" t="s">
        <v>503</v>
      </c>
      <c r="I242" s="512" t="s">
        <v>504</v>
      </c>
      <c r="L242" s="989"/>
      <c r="M242" s="990"/>
      <c r="N242" s="990"/>
      <c r="O242" s="991"/>
      <c r="Q242" s="24" t="s">
        <v>1901</v>
      </c>
      <c r="R242" s="420" t="s">
        <v>241</v>
      </c>
      <c r="S242" s="420" t="s">
        <v>1196</v>
      </c>
      <c r="T242" s="420" t="s">
        <v>652</v>
      </c>
      <c r="U242" s="420" t="s">
        <v>564</v>
      </c>
      <c r="V242" s="420" t="s">
        <v>1784</v>
      </c>
      <c r="W242" s="420" t="s">
        <v>500</v>
      </c>
      <c r="X242" s="420" t="s">
        <v>511</v>
      </c>
      <c r="Y242" s="420" t="s">
        <v>990</v>
      </c>
      <c r="Z242" s="420" t="s">
        <v>975</v>
      </c>
      <c r="AA242" s="420" t="s">
        <v>1088</v>
      </c>
      <c r="AB242" s="420" t="s">
        <v>242</v>
      </c>
      <c r="AC242" s="420" t="s">
        <v>1089</v>
      </c>
      <c r="AD242" s="420" t="s">
        <v>756</v>
      </c>
      <c r="AE242" s="420" t="s">
        <v>610</v>
      </c>
      <c r="AF242" s="420" t="s">
        <v>514</v>
      </c>
      <c r="AG242" s="420" t="s">
        <v>591</v>
      </c>
      <c r="AH242" s="420" t="s">
        <v>800</v>
      </c>
      <c r="AI242" s="421" t="s">
        <v>1554</v>
      </c>
    </row>
    <row r="243" spans="1:35" ht="15" customHeight="1" x14ac:dyDescent="0.2">
      <c r="A243" s="516">
        <v>1</v>
      </c>
      <c r="B243" s="111" t="s">
        <v>1092</v>
      </c>
      <c r="C243" s="46">
        <v>30</v>
      </c>
      <c r="D243" s="46">
        <v>22</v>
      </c>
      <c r="E243" s="46">
        <v>1</v>
      </c>
      <c r="F243" s="46">
        <v>7</v>
      </c>
      <c r="G243" s="46"/>
      <c r="H243" s="46"/>
      <c r="I243" s="436">
        <v>45</v>
      </c>
      <c r="J243" s="435">
        <f t="shared" si="14"/>
        <v>30</v>
      </c>
      <c r="K243" s="435">
        <f t="shared" si="15"/>
        <v>45</v>
      </c>
      <c r="L243" s="1135" t="s">
        <v>1909</v>
      </c>
      <c r="M243" s="1136"/>
      <c r="N243" s="1136"/>
      <c r="O243" s="1137"/>
      <c r="Q243" s="422" t="s">
        <v>241</v>
      </c>
      <c r="R243" s="352"/>
      <c r="S243" s="20"/>
      <c r="T243" s="354" t="s">
        <v>1493</v>
      </c>
      <c r="U243" s="354"/>
      <c r="V243" s="20"/>
      <c r="W243" s="20" t="s">
        <v>1910</v>
      </c>
      <c r="X243" s="20"/>
      <c r="Y243" s="20"/>
      <c r="Z243" s="20"/>
      <c r="AA243" s="20"/>
      <c r="AB243" s="20" t="s">
        <v>1656</v>
      </c>
      <c r="AC243" s="20" t="s">
        <v>1600</v>
      </c>
      <c r="AD243" s="20"/>
      <c r="AE243" s="20" t="s">
        <v>1540</v>
      </c>
      <c r="AF243" s="20" t="s">
        <v>1490</v>
      </c>
      <c r="AG243" s="20" t="s">
        <v>1493</v>
      </c>
      <c r="AH243" s="20" t="s">
        <v>1487</v>
      </c>
      <c r="AI243" s="21"/>
    </row>
    <row r="244" spans="1:35" ht="15" customHeight="1" x14ac:dyDescent="0.2">
      <c r="A244" s="517">
        <v>2</v>
      </c>
      <c r="B244" s="89" t="s">
        <v>244</v>
      </c>
      <c r="C244" s="431">
        <v>30</v>
      </c>
      <c r="D244" s="431">
        <v>20</v>
      </c>
      <c r="E244" s="431">
        <v>3</v>
      </c>
      <c r="F244" s="431">
        <v>7</v>
      </c>
      <c r="G244" s="431"/>
      <c r="H244" s="431"/>
      <c r="I244" s="433">
        <v>43</v>
      </c>
      <c r="J244" s="435">
        <f t="shared" si="14"/>
        <v>30</v>
      </c>
      <c r="K244" s="435">
        <f t="shared" si="15"/>
        <v>43</v>
      </c>
      <c r="L244" s="1138"/>
      <c r="M244" s="1139"/>
      <c r="N244" s="1139"/>
      <c r="O244" s="1140"/>
      <c r="Q244" s="422" t="s">
        <v>1196</v>
      </c>
      <c r="R244" s="20"/>
      <c r="S244" s="352"/>
      <c r="T244" s="354"/>
      <c r="U244" s="354"/>
      <c r="V244" s="20"/>
      <c r="W244" s="20" t="s">
        <v>844</v>
      </c>
      <c r="X244" s="20" t="s">
        <v>1644</v>
      </c>
      <c r="Y244" s="20" t="s">
        <v>1881</v>
      </c>
      <c r="Z244" s="20" t="s">
        <v>1911</v>
      </c>
      <c r="AA244" s="20"/>
      <c r="AB244" s="20"/>
      <c r="AC244" s="20" t="s">
        <v>1491</v>
      </c>
      <c r="AD244" s="20"/>
      <c r="AE244" s="20"/>
      <c r="AF244" s="20" t="s">
        <v>628</v>
      </c>
      <c r="AG244" s="20"/>
      <c r="AH244" s="20" t="s">
        <v>1599</v>
      </c>
      <c r="AI244" s="21"/>
    </row>
    <row r="245" spans="1:35" ht="15" customHeight="1" x14ac:dyDescent="0.2">
      <c r="A245" s="517">
        <v>3</v>
      </c>
      <c r="B245" s="89" t="s">
        <v>1094</v>
      </c>
      <c r="C245" s="431">
        <v>30</v>
      </c>
      <c r="D245" s="431">
        <v>18</v>
      </c>
      <c r="E245" s="431">
        <v>3</v>
      </c>
      <c r="F245" s="431">
        <v>9</v>
      </c>
      <c r="G245" s="431"/>
      <c r="H245" s="431"/>
      <c r="I245" s="433">
        <v>39</v>
      </c>
      <c r="J245" s="435">
        <f t="shared" si="14"/>
        <v>30</v>
      </c>
      <c r="K245" s="435">
        <f t="shared" si="15"/>
        <v>39</v>
      </c>
      <c r="L245" s="1138"/>
      <c r="M245" s="1139"/>
      <c r="N245" s="1139"/>
      <c r="O245" s="1140"/>
      <c r="Q245" s="422" t="s">
        <v>652</v>
      </c>
      <c r="R245" s="354"/>
      <c r="S245" s="354"/>
      <c r="T245" s="352"/>
      <c r="U245" s="354" t="s">
        <v>1487</v>
      </c>
      <c r="V245" s="354"/>
      <c r="W245" s="354"/>
      <c r="X245" s="354"/>
      <c r="Y245" s="354" t="s">
        <v>1495</v>
      </c>
      <c r="Z245" s="354" t="s">
        <v>1600</v>
      </c>
      <c r="AA245" s="354" t="s">
        <v>1643</v>
      </c>
      <c r="AB245" s="354"/>
      <c r="AC245" s="354" t="s">
        <v>1602</v>
      </c>
      <c r="AD245" s="354"/>
      <c r="AE245" s="354"/>
      <c r="AF245" s="354" t="s">
        <v>1489</v>
      </c>
      <c r="AG245" s="354"/>
      <c r="AH245" s="354"/>
      <c r="AI245" s="356"/>
    </row>
    <row r="246" spans="1:35" ht="15" customHeight="1" x14ac:dyDescent="0.2">
      <c r="A246" s="517">
        <v>4</v>
      </c>
      <c r="B246" s="89" t="s">
        <v>1093</v>
      </c>
      <c r="C246" s="431">
        <v>30</v>
      </c>
      <c r="D246" s="431">
        <v>19</v>
      </c>
      <c r="E246" s="431">
        <v>0</v>
      </c>
      <c r="F246" s="431">
        <v>11</v>
      </c>
      <c r="G246" s="431"/>
      <c r="H246" s="431"/>
      <c r="I246" s="433">
        <v>38</v>
      </c>
      <c r="J246" s="435">
        <f t="shared" si="14"/>
        <v>30</v>
      </c>
      <c r="K246" s="435">
        <f t="shared" si="15"/>
        <v>38</v>
      </c>
      <c r="L246" s="1138"/>
      <c r="M246" s="1139"/>
      <c r="N246" s="1139"/>
      <c r="O246" s="1140"/>
      <c r="Q246" s="422" t="s">
        <v>564</v>
      </c>
      <c r="R246" s="354"/>
      <c r="S246" s="354" t="s">
        <v>1490</v>
      </c>
      <c r="T246" s="354"/>
      <c r="U246" s="352"/>
      <c r="V246" s="354"/>
      <c r="W246" s="354"/>
      <c r="X246" s="354" t="s">
        <v>1603</v>
      </c>
      <c r="Y246" s="354"/>
      <c r="Z246" s="354" t="s">
        <v>1487</v>
      </c>
      <c r="AA246" s="354" t="s">
        <v>1646</v>
      </c>
      <c r="AB246" s="354"/>
      <c r="AC246" s="354" t="s">
        <v>1547</v>
      </c>
      <c r="AD246" s="354"/>
      <c r="AE246" s="354"/>
      <c r="AF246" s="354"/>
      <c r="AG246" s="354"/>
      <c r="AH246" s="354"/>
      <c r="AI246" s="356"/>
    </row>
    <row r="247" spans="1:35" ht="15" customHeight="1" x14ac:dyDescent="0.2">
      <c r="A247" s="517">
        <v>5</v>
      </c>
      <c r="B247" s="89" t="s">
        <v>97</v>
      </c>
      <c r="C247" s="431">
        <v>30</v>
      </c>
      <c r="D247" s="431">
        <v>15</v>
      </c>
      <c r="E247" s="431">
        <v>2</v>
      </c>
      <c r="F247" s="431">
        <v>13</v>
      </c>
      <c r="G247" s="431"/>
      <c r="H247" s="431"/>
      <c r="I247" s="433">
        <v>32</v>
      </c>
      <c r="J247" s="435">
        <f t="shared" si="14"/>
        <v>30</v>
      </c>
      <c r="K247" s="435">
        <f t="shared" si="15"/>
        <v>32</v>
      </c>
      <c r="L247" s="1138"/>
      <c r="M247" s="1139"/>
      <c r="N247" s="1139"/>
      <c r="O247" s="1140"/>
      <c r="Q247" s="422" t="s">
        <v>1784</v>
      </c>
      <c r="R247" s="20"/>
      <c r="S247" s="20" t="s">
        <v>1487</v>
      </c>
      <c r="T247" s="354"/>
      <c r="U247" s="354"/>
      <c r="V247" s="352"/>
      <c r="W247" s="20" t="s">
        <v>1600</v>
      </c>
      <c r="X247" s="20" t="s">
        <v>532</v>
      </c>
      <c r="Y247" s="20"/>
      <c r="Z247" s="20" t="s">
        <v>1207</v>
      </c>
      <c r="AA247" s="20"/>
      <c r="AB247" s="20"/>
      <c r="AC247" s="20"/>
      <c r="AD247" s="20" t="s">
        <v>1490</v>
      </c>
      <c r="AE247" s="20" t="s">
        <v>1539</v>
      </c>
      <c r="AF247" s="20" t="s">
        <v>1207</v>
      </c>
      <c r="AG247" s="20" t="s">
        <v>1597</v>
      </c>
      <c r="AH247" s="20" t="s">
        <v>1494</v>
      </c>
      <c r="AI247" s="21"/>
    </row>
    <row r="248" spans="1:35" ht="15" customHeight="1" x14ac:dyDescent="0.2">
      <c r="A248" s="517" t="s">
        <v>600</v>
      </c>
      <c r="B248" s="89" t="s">
        <v>1481</v>
      </c>
      <c r="C248" s="431">
        <v>30</v>
      </c>
      <c r="D248" s="431">
        <v>14</v>
      </c>
      <c r="E248" s="431">
        <v>3</v>
      </c>
      <c r="F248" s="431">
        <v>13</v>
      </c>
      <c r="G248" s="431"/>
      <c r="H248" s="431"/>
      <c r="I248" s="433">
        <v>31</v>
      </c>
      <c r="J248" s="435">
        <f t="shared" si="14"/>
        <v>30</v>
      </c>
      <c r="K248" s="435">
        <f t="shared" si="15"/>
        <v>31</v>
      </c>
      <c r="L248" s="1138"/>
      <c r="M248" s="1139"/>
      <c r="N248" s="1139"/>
      <c r="O248" s="1140"/>
      <c r="Q248" s="422" t="s">
        <v>500</v>
      </c>
      <c r="R248" s="20"/>
      <c r="S248" s="20" t="s">
        <v>1490</v>
      </c>
      <c r="T248" s="354"/>
      <c r="U248" s="354"/>
      <c r="V248" s="20"/>
      <c r="W248" s="352"/>
      <c r="X248" s="20" t="s">
        <v>1210</v>
      </c>
      <c r="Y248" s="20" t="s">
        <v>1489</v>
      </c>
      <c r="Z248" s="20"/>
      <c r="AA248" s="20" t="s">
        <v>1494</v>
      </c>
      <c r="AB248" s="20"/>
      <c r="AC248" s="20"/>
      <c r="AD248" s="20"/>
      <c r="AE248" s="20" t="s">
        <v>1597</v>
      </c>
      <c r="AF248" s="20"/>
      <c r="AG248" s="20"/>
      <c r="AH248" s="20"/>
      <c r="AI248" s="21"/>
    </row>
    <row r="249" spans="1:35" ht="15" customHeight="1" x14ac:dyDescent="0.2">
      <c r="A249" s="517" t="s">
        <v>600</v>
      </c>
      <c r="B249" s="89" t="s">
        <v>1023</v>
      </c>
      <c r="C249" s="431">
        <v>30</v>
      </c>
      <c r="D249" s="431">
        <v>12</v>
      </c>
      <c r="E249" s="431">
        <v>7</v>
      </c>
      <c r="F249" s="431">
        <v>11</v>
      </c>
      <c r="G249" s="431"/>
      <c r="H249" s="431"/>
      <c r="I249" s="433">
        <v>31</v>
      </c>
      <c r="J249" s="435">
        <f t="shared" si="14"/>
        <v>30</v>
      </c>
      <c r="K249" s="435">
        <f t="shared" si="15"/>
        <v>31</v>
      </c>
      <c r="L249" s="1138"/>
      <c r="M249" s="1139"/>
      <c r="N249" s="1139"/>
      <c r="O249" s="1140"/>
      <c r="Q249" s="422" t="s">
        <v>511</v>
      </c>
      <c r="R249" s="20"/>
      <c r="S249" s="20" t="s">
        <v>1597</v>
      </c>
      <c r="T249" s="354"/>
      <c r="U249" s="354"/>
      <c r="V249" s="20" t="s">
        <v>1543</v>
      </c>
      <c r="W249" s="20" t="s">
        <v>1642</v>
      </c>
      <c r="X249" s="352"/>
      <c r="Y249" s="20" t="s">
        <v>1207</v>
      </c>
      <c r="Z249" s="20"/>
      <c r="AA249" s="20"/>
      <c r="AB249" s="20" t="s">
        <v>844</v>
      </c>
      <c r="AC249" s="20" t="s">
        <v>1490</v>
      </c>
      <c r="AD249" s="20"/>
      <c r="AE249" s="20"/>
      <c r="AF249" s="20"/>
      <c r="AG249" s="20"/>
      <c r="AH249" s="20"/>
      <c r="AI249" s="21" t="s">
        <v>1207</v>
      </c>
    </row>
    <row r="250" spans="1:35" ht="15" customHeight="1" x14ac:dyDescent="0.2">
      <c r="A250" s="517" t="s">
        <v>640</v>
      </c>
      <c r="B250" s="89" t="s">
        <v>1200</v>
      </c>
      <c r="C250" s="431">
        <v>30</v>
      </c>
      <c r="D250" s="431">
        <v>12</v>
      </c>
      <c r="E250" s="431">
        <v>6</v>
      </c>
      <c r="F250" s="431">
        <v>12</v>
      </c>
      <c r="G250" s="431"/>
      <c r="H250" s="431"/>
      <c r="I250" s="433">
        <v>30</v>
      </c>
      <c r="J250" s="435">
        <f t="shared" si="14"/>
        <v>30</v>
      </c>
      <c r="K250" s="435">
        <f t="shared" si="15"/>
        <v>30</v>
      </c>
      <c r="L250" s="1138"/>
      <c r="M250" s="1139"/>
      <c r="N250" s="1139"/>
      <c r="O250" s="1140"/>
      <c r="Q250" s="422" t="s">
        <v>990</v>
      </c>
      <c r="R250" s="20" t="s">
        <v>1495</v>
      </c>
      <c r="S250" s="20" t="s">
        <v>1539</v>
      </c>
      <c r="T250" s="354"/>
      <c r="U250" s="354" t="s">
        <v>1601</v>
      </c>
      <c r="V250" s="20" t="s">
        <v>1490</v>
      </c>
      <c r="W250" s="20" t="s">
        <v>1489</v>
      </c>
      <c r="X250" s="20" t="s">
        <v>1656</v>
      </c>
      <c r="Y250" s="352"/>
      <c r="Z250" s="20"/>
      <c r="AA250" s="20" t="s">
        <v>1642</v>
      </c>
      <c r="AB250" s="20"/>
      <c r="AC250" s="20"/>
      <c r="AD250" s="20" t="s">
        <v>1493</v>
      </c>
      <c r="AE250" s="20"/>
      <c r="AF250" s="20"/>
      <c r="AG250" s="20"/>
      <c r="AH250" s="20"/>
      <c r="AI250" s="21"/>
    </row>
    <row r="251" spans="1:35" ht="15" customHeight="1" x14ac:dyDescent="0.2">
      <c r="A251" s="517" t="s">
        <v>640</v>
      </c>
      <c r="B251" s="89" t="s">
        <v>1793</v>
      </c>
      <c r="C251" s="431">
        <v>30</v>
      </c>
      <c r="D251" s="431">
        <v>12</v>
      </c>
      <c r="E251" s="431">
        <v>6</v>
      </c>
      <c r="F251" s="431">
        <v>12</v>
      </c>
      <c r="G251" s="431"/>
      <c r="H251" s="431"/>
      <c r="I251" s="433">
        <v>30</v>
      </c>
      <c r="J251" s="435">
        <f t="shared" ref="J251:J303" si="18">D251+E251+F251</f>
        <v>30</v>
      </c>
      <c r="K251" s="435">
        <f t="shared" ref="K251:K303" si="19">D251*2+E251</f>
        <v>30</v>
      </c>
      <c r="L251" s="1138"/>
      <c r="M251" s="1139"/>
      <c r="N251" s="1139"/>
      <c r="O251" s="1140"/>
      <c r="Q251" s="422" t="s">
        <v>975</v>
      </c>
      <c r="R251" s="20" t="s">
        <v>1642</v>
      </c>
      <c r="S251" s="20" t="s">
        <v>1646</v>
      </c>
      <c r="T251" s="354"/>
      <c r="U251" s="354"/>
      <c r="V251" s="20"/>
      <c r="W251" s="20" t="s">
        <v>1597</v>
      </c>
      <c r="X251" s="20"/>
      <c r="Y251" s="20"/>
      <c r="Z251" s="352"/>
      <c r="AA251" s="20" t="s">
        <v>1210</v>
      </c>
      <c r="AB251" s="20" t="s">
        <v>844</v>
      </c>
      <c r="AC251" s="20"/>
      <c r="AD251" s="20"/>
      <c r="AE251" s="20" t="s">
        <v>1601</v>
      </c>
      <c r="AF251" s="20"/>
      <c r="AG251" s="20" t="s">
        <v>1488</v>
      </c>
      <c r="AH251" s="20"/>
      <c r="AI251" s="21"/>
    </row>
    <row r="252" spans="1:35" ht="15" customHeight="1" x14ac:dyDescent="0.2">
      <c r="A252" s="517" t="s">
        <v>662</v>
      </c>
      <c r="B252" s="89" t="s">
        <v>1090</v>
      </c>
      <c r="C252" s="431">
        <v>30</v>
      </c>
      <c r="D252" s="431">
        <v>12</v>
      </c>
      <c r="E252" s="431">
        <v>5</v>
      </c>
      <c r="F252" s="431">
        <v>13</v>
      </c>
      <c r="G252" s="431"/>
      <c r="H252" s="431"/>
      <c r="I252" s="433">
        <v>29</v>
      </c>
      <c r="J252" s="435">
        <f t="shared" si="18"/>
        <v>30</v>
      </c>
      <c r="K252" s="435">
        <f t="shared" si="19"/>
        <v>29</v>
      </c>
      <c r="L252" s="1138"/>
      <c r="M252" s="1139"/>
      <c r="N252" s="1139"/>
      <c r="O252" s="1140"/>
      <c r="Q252" s="422" t="s">
        <v>1088</v>
      </c>
      <c r="R252" s="20"/>
      <c r="S252" s="20" t="s">
        <v>1493</v>
      </c>
      <c r="T252" s="354"/>
      <c r="U252" s="354"/>
      <c r="V252" s="20"/>
      <c r="W252" s="20"/>
      <c r="X252" s="20"/>
      <c r="Y252" s="20" t="s">
        <v>1546</v>
      </c>
      <c r="Z252" s="20"/>
      <c r="AA252" s="352"/>
      <c r="AB252" s="20"/>
      <c r="AC252" s="20" t="s">
        <v>1546</v>
      </c>
      <c r="AD252" s="20"/>
      <c r="AE252" s="20"/>
      <c r="AF252" s="20"/>
      <c r="AG252" s="20" t="s">
        <v>1488</v>
      </c>
      <c r="AH252" s="20"/>
      <c r="AI252" s="21" t="s">
        <v>1599</v>
      </c>
    </row>
    <row r="253" spans="1:35" ht="15" customHeight="1" x14ac:dyDescent="0.2">
      <c r="A253" s="517" t="s">
        <v>662</v>
      </c>
      <c r="B253" s="89" t="s">
        <v>282</v>
      </c>
      <c r="C253" s="431">
        <v>30</v>
      </c>
      <c r="D253" s="431">
        <v>11</v>
      </c>
      <c r="E253" s="431">
        <v>7</v>
      </c>
      <c r="F253" s="431">
        <v>12</v>
      </c>
      <c r="G253" s="431"/>
      <c r="H253" s="431"/>
      <c r="I253" s="433">
        <v>29</v>
      </c>
      <c r="J253" s="435">
        <f t="shared" si="18"/>
        <v>30</v>
      </c>
      <c r="K253" s="435">
        <f t="shared" si="19"/>
        <v>29</v>
      </c>
      <c r="L253" s="1138"/>
      <c r="M253" s="1139"/>
      <c r="N253" s="1139"/>
      <c r="O253" s="1140"/>
      <c r="Q253" s="422" t="s">
        <v>242</v>
      </c>
      <c r="R253" s="20"/>
      <c r="S253" s="20"/>
      <c r="T253" s="354" t="s">
        <v>1795</v>
      </c>
      <c r="U253" s="354"/>
      <c r="V253" s="20"/>
      <c r="W253" s="20" t="s">
        <v>844</v>
      </c>
      <c r="X253" s="20" t="s">
        <v>1597</v>
      </c>
      <c r="Y253" s="20"/>
      <c r="Z253" s="20" t="s">
        <v>1539</v>
      </c>
      <c r="AA253" s="20" t="s">
        <v>1543</v>
      </c>
      <c r="AB253" s="352"/>
      <c r="AC253" s="20"/>
      <c r="AD253" s="20" t="s">
        <v>1642</v>
      </c>
      <c r="AE253" s="20"/>
      <c r="AF253" s="20" t="s">
        <v>1603</v>
      </c>
      <c r="AG253" s="20"/>
      <c r="AH253" s="20"/>
      <c r="AI253" s="21"/>
    </row>
    <row r="254" spans="1:35" ht="15" customHeight="1" x14ac:dyDescent="0.2">
      <c r="A254" s="517" t="s">
        <v>1310</v>
      </c>
      <c r="B254" s="89" t="s">
        <v>616</v>
      </c>
      <c r="C254" s="431">
        <v>30</v>
      </c>
      <c r="D254" s="431">
        <v>8</v>
      </c>
      <c r="E254" s="431">
        <v>8</v>
      </c>
      <c r="F254" s="431">
        <v>14</v>
      </c>
      <c r="G254" s="431"/>
      <c r="H254" s="431"/>
      <c r="I254" s="433">
        <v>24</v>
      </c>
      <c r="J254" s="435">
        <f t="shared" si="18"/>
        <v>30</v>
      </c>
      <c r="K254" s="435">
        <f t="shared" si="19"/>
        <v>24</v>
      </c>
      <c r="L254" s="1138"/>
      <c r="M254" s="1139"/>
      <c r="N254" s="1139"/>
      <c r="O254" s="1140"/>
      <c r="Q254" s="422" t="s">
        <v>1089</v>
      </c>
      <c r="R254" s="20"/>
      <c r="S254" s="20"/>
      <c r="T254" s="354" t="s">
        <v>1675</v>
      </c>
      <c r="U254" s="354"/>
      <c r="V254" s="20" t="s">
        <v>1494</v>
      </c>
      <c r="W254" s="20"/>
      <c r="X254" s="20"/>
      <c r="Y254" s="20" t="s">
        <v>1624</v>
      </c>
      <c r="Z254" s="20"/>
      <c r="AA254" s="20" t="s">
        <v>1487</v>
      </c>
      <c r="AB254" s="20"/>
      <c r="AC254" s="352"/>
      <c r="AD254" s="20"/>
      <c r="AE254" s="20"/>
      <c r="AF254" s="20" t="s">
        <v>23</v>
      </c>
      <c r="AG254" s="20"/>
      <c r="AH254" s="20" t="s">
        <v>1603</v>
      </c>
      <c r="AI254" s="21"/>
    </row>
    <row r="255" spans="1:35" ht="15" customHeight="1" x14ac:dyDescent="0.2">
      <c r="A255" s="517" t="s">
        <v>1310</v>
      </c>
      <c r="B255" s="89" t="s">
        <v>284</v>
      </c>
      <c r="C255" s="431">
        <v>30</v>
      </c>
      <c r="D255" s="431">
        <v>8</v>
      </c>
      <c r="E255" s="431">
        <v>8</v>
      </c>
      <c r="F255" s="431">
        <v>14</v>
      </c>
      <c r="G255" s="431"/>
      <c r="H255" s="431"/>
      <c r="I255" s="433">
        <v>24</v>
      </c>
      <c r="J255" s="435">
        <f t="shared" si="18"/>
        <v>30</v>
      </c>
      <c r="K255" s="435">
        <f t="shared" si="19"/>
        <v>24</v>
      </c>
      <c r="L255" s="1138"/>
      <c r="M255" s="1139"/>
      <c r="N255" s="1139"/>
      <c r="O255" s="1140"/>
      <c r="Q255" s="422" t="s">
        <v>756</v>
      </c>
      <c r="R255" s="20"/>
      <c r="S255" s="20"/>
      <c r="T255" s="354"/>
      <c r="U255" s="354"/>
      <c r="V255" s="20"/>
      <c r="W255" s="20"/>
      <c r="X255" s="20"/>
      <c r="Y255" s="20" t="s">
        <v>1597</v>
      </c>
      <c r="Z255" s="20"/>
      <c r="AA255" s="20"/>
      <c r="AB255" s="20"/>
      <c r="AC255" s="20" t="s">
        <v>844</v>
      </c>
      <c r="AD255" s="352"/>
      <c r="AE255" s="20"/>
      <c r="AF255" s="20" t="s">
        <v>1547</v>
      </c>
      <c r="AG255" s="20"/>
      <c r="AH255" s="20"/>
      <c r="AI255" s="21"/>
    </row>
    <row r="256" spans="1:35" ht="15" customHeight="1" x14ac:dyDescent="0.2">
      <c r="A256" s="517">
        <v>14</v>
      </c>
      <c r="B256" s="89" t="s">
        <v>345</v>
      </c>
      <c r="C256" s="431">
        <v>30</v>
      </c>
      <c r="D256" s="431">
        <v>8</v>
      </c>
      <c r="E256" s="431">
        <v>6</v>
      </c>
      <c r="F256" s="431">
        <v>16</v>
      </c>
      <c r="G256" s="431"/>
      <c r="H256" s="431"/>
      <c r="I256" s="433">
        <v>22</v>
      </c>
      <c r="J256" s="435">
        <f t="shared" si="18"/>
        <v>30</v>
      </c>
      <c r="K256" s="435">
        <f t="shared" si="19"/>
        <v>22</v>
      </c>
      <c r="L256" s="1138"/>
      <c r="M256" s="1139"/>
      <c r="N256" s="1139"/>
      <c r="O256" s="1140"/>
      <c r="Q256" s="422" t="s">
        <v>610</v>
      </c>
      <c r="R256" s="20"/>
      <c r="S256" s="20" t="s">
        <v>1494</v>
      </c>
      <c r="T256" s="354"/>
      <c r="U256" s="354" t="s">
        <v>1546</v>
      </c>
      <c r="V256" s="20"/>
      <c r="W256" s="20"/>
      <c r="X256" s="20"/>
      <c r="Y256" s="20"/>
      <c r="Z256" s="20"/>
      <c r="AA256" s="20"/>
      <c r="AB256" s="20" t="s">
        <v>1490</v>
      </c>
      <c r="AC256" s="20"/>
      <c r="AD256" s="20"/>
      <c r="AE256" s="352"/>
      <c r="AF256" s="20"/>
      <c r="AG256" s="20" t="s">
        <v>844</v>
      </c>
      <c r="AH256" s="20"/>
      <c r="AI256" s="21" t="s">
        <v>1493</v>
      </c>
    </row>
    <row r="257" spans="1:35" ht="15" customHeight="1" x14ac:dyDescent="0.2">
      <c r="A257" s="517">
        <v>15</v>
      </c>
      <c r="B257" s="89" t="s">
        <v>245</v>
      </c>
      <c r="C257" s="431">
        <v>30</v>
      </c>
      <c r="D257" s="431">
        <v>9</v>
      </c>
      <c r="E257" s="431">
        <v>3</v>
      </c>
      <c r="F257" s="431">
        <v>18</v>
      </c>
      <c r="G257" s="431"/>
      <c r="H257" s="431"/>
      <c r="I257" s="433">
        <v>21</v>
      </c>
      <c r="J257" s="435">
        <f t="shared" si="18"/>
        <v>30</v>
      </c>
      <c r="K257" s="435">
        <f t="shared" si="19"/>
        <v>21</v>
      </c>
      <c r="L257" s="1138"/>
      <c r="M257" s="1139"/>
      <c r="N257" s="1139"/>
      <c r="O257" s="1140"/>
      <c r="Q257" s="422" t="s">
        <v>514</v>
      </c>
      <c r="R257" s="20" t="s">
        <v>1493</v>
      </c>
      <c r="S257" s="20"/>
      <c r="T257" s="354"/>
      <c r="U257" s="354"/>
      <c r="V257" s="20"/>
      <c r="W257" s="20"/>
      <c r="X257" s="20"/>
      <c r="Y257" s="20"/>
      <c r="Z257" s="20"/>
      <c r="AA257" s="20" t="s">
        <v>1488</v>
      </c>
      <c r="AB257" s="20" t="s">
        <v>22</v>
      </c>
      <c r="AC257" s="20"/>
      <c r="AD257" s="20"/>
      <c r="AE257" s="20"/>
      <c r="AF257" s="352"/>
      <c r="AG257" s="20" t="s">
        <v>1912</v>
      </c>
      <c r="AH257" s="20"/>
      <c r="AI257" s="21" t="s">
        <v>1541</v>
      </c>
    </row>
    <row r="258" spans="1:35" ht="15" customHeight="1" x14ac:dyDescent="0.2">
      <c r="A258" s="517">
        <v>16</v>
      </c>
      <c r="B258" s="89" t="s">
        <v>107</v>
      </c>
      <c r="C258" s="431">
        <v>30</v>
      </c>
      <c r="D258" s="431">
        <v>5</v>
      </c>
      <c r="E258" s="431">
        <v>3</v>
      </c>
      <c r="F258" s="431">
        <v>22</v>
      </c>
      <c r="G258" s="431"/>
      <c r="H258" s="431"/>
      <c r="I258" s="433">
        <v>13</v>
      </c>
      <c r="J258" s="435">
        <f t="shared" si="18"/>
        <v>30</v>
      </c>
      <c r="K258" s="435">
        <f t="shared" si="19"/>
        <v>13</v>
      </c>
      <c r="L258" s="1138"/>
      <c r="M258" s="1139"/>
      <c r="N258" s="1139"/>
      <c r="O258" s="1140"/>
      <c r="Q258" s="422" t="s">
        <v>591</v>
      </c>
      <c r="R258" s="20" t="s">
        <v>1642</v>
      </c>
      <c r="S258" s="20"/>
      <c r="T258" s="354"/>
      <c r="U258" s="354"/>
      <c r="V258" s="20"/>
      <c r="W258" s="20"/>
      <c r="X258" s="20"/>
      <c r="Y258" s="20"/>
      <c r="Z258" s="20" t="s">
        <v>1210</v>
      </c>
      <c r="AA258" s="20" t="s">
        <v>1543</v>
      </c>
      <c r="AB258" s="20" t="s">
        <v>1546</v>
      </c>
      <c r="AC258" s="20"/>
      <c r="AD258" s="20" t="s">
        <v>1490</v>
      </c>
      <c r="AE258" s="20"/>
      <c r="AF258" s="20"/>
      <c r="AG258" s="352"/>
      <c r="AH258" s="20" t="s">
        <v>1546</v>
      </c>
      <c r="AI258" s="21"/>
    </row>
    <row r="259" spans="1:35" ht="15" customHeight="1" x14ac:dyDescent="0.2">
      <c r="A259" s="517" t="s">
        <v>533</v>
      </c>
      <c r="B259" s="89" t="s">
        <v>106</v>
      </c>
      <c r="C259" s="431">
        <v>0</v>
      </c>
      <c r="D259" s="431">
        <v>0</v>
      </c>
      <c r="E259" s="431">
        <v>0</v>
      </c>
      <c r="F259" s="431">
        <v>0</v>
      </c>
      <c r="G259" s="431">
        <v>0</v>
      </c>
      <c r="H259" s="431">
        <v>0</v>
      </c>
      <c r="I259" s="433">
        <v>0</v>
      </c>
      <c r="J259" s="435">
        <f t="shared" si="18"/>
        <v>0</v>
      </c>
      <c r="K259" s="435">
        <f t="shared" si="19"/>
        <v>0</v>
      </c>
      <c r="L259" s="1138"/>
      <c r="M259" s="1139"/>
      <c r="N259" s="1139"/>
      <c r="O259" s="1140"/>
      <c r="Q259" s="422" t="s">
        <v>800</v>
      </c>
      <c r="R259" s="20" t="s">
        <v>1646</v>
      </c>
      <c r="S259" s="20"/>
      <c r="T259" s="354" t="s">
        <v>844</v>
      </c>
      <c r="U259" s="354"/>
      <c r="V259" s="20"/>
      <c r="W259" s="20" t="s">
        <v>844</v>
      </c>
      <c r="X259" s="20" t="s">
        <v>1493</v>
      </c>
      <c r="Y259" s="20"/>
      <c r="Z259" s="20" t="s">
        <v>1646</v>
      </c>
      <c r="AA259" s="20" t="s">
        <v>1913</v>
      </c>
      <c r="AB259" s="20"/>
      <c r="AC259" s="20"/>
      <c r="AD259" s="20" t="s">
        <v>1602</v>
      </c>
      <c r="AE259" s="20"/>
      <c r="AF259" s="20"/>
      <c r="AG259" s="20" t="s">
        <v>1642</v>
      </c>
      <c r="AH259" s="352"/>
      <c r="AI259" s="21"/>
    </row>
    <row r="260" spans="1:35" ht="15" customHeight="1" thickBot="1" x14ac:dyDescent="0.25">
      <c r="A260" s="508" t="s">
        <v>533</v>
      </c>
      <c r="B260" s="97" t="s">
        <v>948</v>
      </c>
      <c r="C260" s="432">
        <v>0</v>
      </c>
      <c r="D260" s="432">
        <v>0</v>
      </c>
      <c r="E260" s="432">
        <v>0</v>
      </c>
      <c r="F260" s="432">
        <v>0</v>
      </c>
      <c r="G260" s="432">
        <v>0</v>
      </c>
      <c r="H260" s="432">
        <v>0</v>
      </c>
      <c r="I260" s="434">
        <v>0</v>
      </c>
      <c r="J260" s="435">
        <f t="shared" si="18"/>
        <v>0</v>
      </c>
      <c r="K260" s="435">
        <f t="shared" si="19"/>
        <v>0</v>
      </c>
      <c r="L260" s="1141"/>
      <c r="M260" s="1142"/>
      <c r="N260" s="1142"/>
      <c r="O260" s="1143"/>
      <c r="Q260" s="423" t="s">
        <v>1554</v>
      </c>
      <c r="R260" s="23"/>
      <c r="S260" s="23" t="s">
        <v>532</v>
      </c>
      <c r="T260" s="355"/>
      <c r="U260" s="355"/>
      <c r="V260" s="23" t="s">
        <v>1490</v>
      </c>
      <c r="W260" s="23" t="s">
        <v>1600</v>
      </c>
      <c r="X260" s="23" t="s">
        <v>1599</v>
      </c>
      <c r="Y260" s="23"/>
      <c r="Z260" s="23" t="s">
        <v>1539</v>
      </c>
      <c r="AA260" s="23"/>
      <c r="AB260" s="23"/>
      <c r="AC260" s="23"/>
      <c r="AD260" s="23"/>
      <c r="AE260" s="23" t="s">
        <v>1601</v>
      </c>
      <c r="AF260" s="23" t="s">
        <v>1547</v>
      </c>
      <c r="AG260" s="23" t="s">
        <v>1493</v>
      </c>
      <c r="AH260" s="23"/>
      <c r="AI260" s="353"/>
    </row>
    <row r="261" spans="1:35" ht="15" customHeight="1" x14ac:dyDescent="0.2">
      <c r="C261" s="435">
        <v>480</v>
      </c>
      <c r="D261" s="435">
        <v>205</v>
      </c>
      <c r="E261" s="435">
        <v>71</v>
      </c>
      <c r="F261" s="435">
        <v>204</v>
      </c>
      <c r="G261" s="435">
        <v>0</v>
      </c>
      <c r="H261" s="435">
        <v>0</v>
      </c>
      <c r="I261" s="435">
        <v>481</v>
      </c>
      <c r="J261" s="435">
        <f t="shared" si="18"/>
        <v>480</v>
      </c>
      <c r="K261" s="435">
        <f t="shared" si="19"/>
        <v>481</v>
      </c>
      <c r="Q261" s="5" t="s">
        <v>532</v>
      </c>
      <c r="S261" s="5" t="s">
        <v>532</v>
      </c>
      <c r="V261" s="5" t="s">
        <v>532</v>
      </c>
      <c r="W261" s="5" t="s">
        <v>532</v>
      </c>
    </row>
    <row r="262" spans="1:35" ht="15" customHeight="1" thickBot="1" x14ac:dyDescent="0.25"/>
    <row r="263" spans="1:35" ht="15" customHeight="1" thickBot="1" x14ac:dyDescent="0.25">
      <c r="A263" s="1193" t="s">
        <v>1914</v>
      </c>
      <c r="B263" s="1194"/>
      <c r="C263" s="1194"/>
      <c r="D263" s="1194"/>
      <c r="E263" s="1194"/>
      <c r="F263" s="1195"/>
      <c r="G263" s="1190" t="s">
        <v>1896</v>
      </c>
      <c r="H263" s="1191"/>
      <c r="I263" s="1192"/>
      <c r="L263" s="952" t="s">
        <v>538</v>
      </c>
      <c r="M263" s="953"/>
      <c r="N263" s="953"/>
      <c r="O263" s="954"/>
    </row>
    <row r="264" spans="1:35" ht="15" customHeight="1" thickBot="1" x14ac:dyDescent="0.25">
      <c r="A264" s="456" t="s">
        <v>496</v>
      </c>
      <c r="B264" s="457" t="s">
        <v>497</v>
      </c>
      <c r="C264" s="458" t="s">
        <v>498</v>
      </c>
      <c r="D264" s="458" t="s">
        <v>499</v>
      </c>
      <c r="E264" s="458" t="s">
        <v>500</v>
      </c>
      <c r="F264" s="458" t="s">
        <v>501</v>
      </c>
      <c r="G264" s="459" t="s">
        <v>502</v>
      </c>
      <c r="H264" s="459" t="s">
        <v>503</v>
      </c>
      <c r="I264" s="460" t="s">
        <v>504</v>
      </c>
      <c r="L264" s="1252"/>
      <c r="M264" s="1253"/>
      <c r="N264" s="1253"/>
      <c r="O264" s="1254"/>
      <c r="Q264" s="24" t="s">
        <v>1901</v>
      </c>
      <c r="R264" s="399" t="s">
        <v>1580</v>
      </c>
      <c r="S264" s="399" t="s">
        <v>947</v>
      </c>
      <c r="T264" s="399" t="s">
        <v>287</v>
      </c>
      <c r="U264" s="399" t="s">
        <v>1484</v>
      </c>
      <c r="V264" s="399" t="s">
        <v>1504</v>
      </c>
      <c r="W264" s="399" t="s">
        <v>511</v>
      </c>
      <c r="X264" s="399" t="s">
        <v>1915</v>
      </c>
      <c r="Y264" s="399" t="s">
        <v>610</v>
      </c>
      <c r="Z264" s="400" t="s">
        <v>911</v>
      </c>
    </row>
    <row r="265" spans="1:35" ht="15" customHeight="1" x14ac:dyDescent="0.2">
      <c r="A265" s="468">
        <v>1</v>
      </c>
      <c r="B265" s="126" t="s">
        <v>1548</v>
      </c>
      <c r="C265" s="430">
        <v>14</v>
      </c>
      <c r="D265" s="430">
        <v>11</v>
      </c>
      <c r="E265" s="430">
        <v>2</v>
      </c>
      <c r="F265" s="430">
        <v>1</v>
      </c>
      <c r="G265" s="430">
        <v>54</v>
      </c>
      <c r="H265" s="430">
        <v>19</v>
      </c>
      <c r="I265" s="128">
        <v>24</v>
      </c>
      <c r="J265" s="435">
        <f t="shared" si="18"/>
        <v>14</v>
      </c>
      <c r="K265" s="435">
        <f t="shared" si="19"/>
        <v>24</v>
      </c>
      <c r="L265" s="1135" t="s">
        <v>2527</v>
      </c>
      <c r="M265" s="1136"/>
      <c r="N265" s="1136"/>
      <c r="O265" s="1137"/>
      <c r="Q265" s="401" t="s">
        <v>1580</v>
      </c>
      <c r="R265" s="10"/>
      <c r="S265" s="354" t="s">
        <v>532</v>
      </c>
      <c r="T265" s="354"/>
      <c r="U265" s="354"/>
      <c r="V265" s="354"/>
      <c r="W265" s="354"/>
      <c r="X265" s="354"/>
      <c r="Y265" s="354"/>
      <c r="Z265" s="356" t="s">
        <v>532</v>
      </c>
    </row>
    <row r="266" spans="1:35" ht="15" customHeight="1" x14ac:dyDescent="0.2">
      <c r="A266" s="259">
        <v>2</v>
      </c>
      <c r="B266" s="129" t="s">
        <v>196</v>
      </c>
      <c r="C266" s="431">
        <v>14</v>
      </c>
      <c r="D266" s="431">
        <v>9</v>
      </c>
      <c r="E266" s="431">
        <v>2</v>
      </c>
      <c r="F266" s="431">
        <v>3</v>
      </c>
      <c r="G266" s="431">
        <v>44</v>
      </c>
      <c r="H266" s="431">
        <v>15</v>
      </c>
      <c r="I266" s="433">
        <v>20</v>
      </c>
      <c r="J266" s="435">
        <f t="shared" si="18"/>
        <v>14</v>
      </c>
      <c r="K266" s="435">
        <f t="shared" si="19"/>
        <v>20</v>
      </c>
      <c r="L266" s="1138"/>
      <c r="M266" s="1139"/>
      <c r="N266" s="1139"/>
      <c r="O266" s="1140"/>
      <c r="Q266" s="401" t="s">
        <v>947</v>
      </c>
      <c r="R266" s="354"/>
      <c r="S266" s="10"/>
      <c r="T266" s="20"/>
      <c r="U266" s="20"/>
      <c r="V266" s="20"/>
      <c r="W266" s="20"/>
      <c r="X266" s="20"/>
      <c r="Y266" s="20" t="s">
        <v>532</v>
      </c>
      <c r="Z266" s="21" t="s">
        <v>1739</v>
      </c>
    </row>
    <row r="267" spans="1:35" ht="15" customHeight="1" x14ac:dyDescent="0.2">
      <c r="A267" s="259">
        <v>3</v>
      </c>
      <c r="B267" s="129" t="s">
        <v>952</v>
      </c>
      <c r="C267" s="431">
        <v>14</v>
      </c>
      <c r="D267" s="431">
        <v>8</v>
      </c>
      <c r="E267" s="431">
        <v>4</v>
      </c>
      <c r="F267" s="431">
        <v>2</v>
      </c>
      <c r="G267" s="431">
        <v>41</v>
      </c>
      <c r="H267" s="431">
        <v>20</v>
      </c>
      <c r="I267" s="433">
        <v>20</v>
      </c>
      <c r="J267" s="435">
        <f t="shared" si="18"/>
        <v>14</v>
      </c>
      <c r="K267" s="435">
        <f t="shared" si="19"/>
        <v>20</v>
      </c>
      <c r="L267" s="1138"/>
      <c r="M267" s="1139"/>
      <c r="N267" s="1139"/>
      <c r="O267" s="1140"/>
      <c r="Q267" s="401" t="s">
        <v>287</v>
      </c>
      <c r="R267" s="354"/>
      <c r="S267" s="20"/>
      <c r="T267" s="10"/>
      <c r="U267" s="20"/>
      <c r="V267" s="20"/>
      <c r="W267" s="20"/>
      <c r="X267" s="20"/>
      <c r="Y267" s="20"/>
      <c r="Z267" s="21"/>
    </row>
    <row r="268" spans="1:35" ht="15" customHeight="1" x14ac:dyDescent="0.2">
      <c r="A268" s="259">
        <v>4</v>
      </c>
      <c r="B268" s="129" t="s">
        <v>337</v>
      </c>
      <c r="C268" s="431">
        <v>14</v>
      </c>
      <c r="D268" s="431">
        <v>7</v>
      </c>
      <c r="E268" s="431">
        <v>1</v>
      </c>
      <c r="F268" s="431">
        <v>6</v>
      </c>
      <c r="G268" s="431">
        <v>38</v>
      </c>
      <c r="H268" s="431">
        <v>31</v>
      </c>
      <c r="I268" s="433">
        <v>15</v>
      </c>
      <c r="J268" s="435">
        <f t="shared" si="18"/>
        <v>14</v>
      </c>
      <c r="K268" s="435">
        <f t="shared" si="19"/>
        <v>15</v>
      </c>
      <c r="L268" s="1138"/>
      <c r="M268" s="1139"/>
      <c r="N268" s="1139"/>
      <c r="O268" s="1140"/>
      <c r="Q268" s="401" t="s">
        <v>1484</v>
      </c>
      <c r="R268" s="354"/>
      <c r="S268" s="20" t="s">
        <v>532</v>
      </c>
      <c r="T268" s="20" t="s">
        <v>1645</v>
      </c>
      <c r="U268" s="10"/>
      <c r="V268" s="20" t="s">
        <v>1624</v>
      </c>
      <c r="W268" s="20" t="s">
        <v>532</v>
      </c>
      <c r="X268" s="20"/>
      <c r="Y268" s="20" t="s">
        <v>532</v>
      </c>
      <c r="Z268" s="21"/>
    </row>
    <row r="269" spans="1:35" ht="15" customHeight="1" x14ac:dyDescent="0.2">
      <c r="A269" s="259">
        <v>5</v>
      </c>
      <c r="B269" s="129" t="s">
        <v>1892</v>
      </c>
      <c r="C269" s="431">
        <v>14</v>
      </c>
      <c r="D269" s="431">
        <v>5</v>
      </c>
      <c r="E269" s="431">
        <v>3</v>
      </c>
      <c r="F269" s="431">
        <v>6</v>
      </c>
      <c r="G269" s="431">
        <v>27</v>
      </c>
      <c r="H269" s="431">
        <v>35</v>
      </c>
      <c r="I269" s="433">
        <v>13</v>
      </c>
      <c r="J269" s="435">
        <f t="shared" si="18"/>
        <v>14</v>
      </c>
      <c r="K269" s="435">
        <f t="shared" si="19"/>
        <v>13</v>
      </c>
      <c r="L269" s="1138"/>
      <c r="M269" s="1139"/>
      <c r="N269" s="1139"/>
      <c r="O269" s="1140"/>
      <c r="Q269" s="401" t="s">
        <v>1504</v>
      </c>
      <c r="R269" s="354"/>
      <c r="S269" s="20"/>
      <c r="T269" s="20"/>
      <c r="U269" s="20" t="s">
        <v>532</v>
      </c>
      <c r="V269" s="10"/>
      <c r="W269" s="20" t="s">
        <v>532</v>
      </c>
      <c r="X269" s="20" t="s">
        <v>1645</v>
      </c>
      <c r="Y269" s="20" t="s">
        <v>532</v>
      </c>
      <c r="Z269" s="21" t="s">
        <v>23</v>
      </c>
    </row>
    <row r="270" spans="1:35" ht="15" customHeight="1" x14ac:dyDescent="0.2">
      <c r="A270" s="259">
        <v>6</v>
      </c>
      <c r="B270" s="129" t="s">
        <v>290</v>
      </c>
      <c r="C270" s="431">
        <v>14</v>
      </c>
      <c r="D270" s="431">
        <v>4</v>
      </c>
      <c r="E270" s="431">
        <v>3</v>
      </c>
      <c r="F270" s="431">
        <v>7</v>
      </c>
      <c r="G270" s="431">
        <v>23</v>
      </c>
      <c r="H270" s="431">
        <v>35</v>
      </c>
      <c r="I270" s="433">
        <v>11</v>
      </c>
      <c r="J270" s="435">
        <f t="shared" si="18"/>
        <v>14</v>
      </c>
      <c r="K270" s="435">
        <f t="shared" si="19"/>
        <v>11</v>
      </c>
      <c r="L270" s="1138"/>
      <c r="M270" s="1139"/>
      <c r="N270" s="1139"/>
      <c r="O270" s="1140"/>
      <c r="Q270" s="401" t="s">
        <v>511</v>
      </c>
      <c r="R270" s="354"/>
      <c r="S270" s="20"/>
      <c r="T270" s="20"/>
      <c r="U270" s="20" t="s">
        <v>24</v>
      </c>
      <c r="V270" s="20"/>
      <c r="W270" s="10"/>
      <c r="X270" s="20"/>
      <c r="Y270" s="20"/>
      <c r="Z270" s="21"/>
    </row>
    <row r="271" spans="1:35" ht="15" customHeight="1" x14ac:dyDescent="0.2">
      <c r="A271" s="259">
        <v>7</v>
      </c>
      <c r="B271" s="129" t="s">
        <v>291</v>
      </c>
      <c r="C271" s="431">
        <v>14</v>
      </c>
      <c r="D271" s="431">
        <v>2</v>
      </c>
      <c r="E271" s="431">
        <v>3</v>
      </c>
      <c r="F271" s="431">
        <v>9</v>
      </c>
      <c r="G271" s="431">
        <v>22</v>
      </c>
      <c r="H271" s="431">
        <v>46</v>
      </c>
      <c r="I271" s="433">
        <v>7</v>
      </c>
      <c r="J271" s="435">
        <f t="shared" si="18"/>
        <v>14</v>
      </c>
      <c r="K271" s="435">
        <f t="shared" si="19"/>
        <v>7</v>
      </c>
      <c r="L271" s="1138"/>
      <c r="M271" s="1139"/>
      <c r="N271" s="1139"/>
      <c r="O271" s="1140"/>
      <c r="Q271" s="401" t="s">
        <v>1915</v>
      </c>
      <c r="R271" s="354"/>
      <c r="S271" s="20" t="s">
        <v>532</v>
      </c>
      <c r="T271" s="20"/>
      <c r="U271" s="20" t="s">
        <v>532</v>
      </c>
      <c r="V271" s="20"/>
      <c r="W271" s="20"/>
      <c r="X271" s="10"/>
      <c r="Y271" s="20" t="s">
        <v>532</v>
      </c>
      <c r="Z271" s="21"/>
    </row>
    <row r="272" spans="1:35" ht="15" customHeight="1" x14ac:dyDescent="0.2">
      <c r="A272" s="259">
        <v>8</v>
      </c>
      <c r="B272" s="129" t="s">
        <v>1916</v>
      </c>
      <c r="C272" s="431">
        <v>14</v>
      </c>
      <c r="D272" s="431">
        <v>0</v>
      </c>
      <c r="E272" s="431">
        <v>2</v>
      </c>
      <c r="F272" s="431">
        <v>12</v>
      </c>
      <c r="G272" s="431">
        <v>11</v>
      </c>
      <c r="H272" s="431">
        <v>59</v>
      </c>
      <c r="I272" s="433">
        <v>2</v>
      </c>
      <c r="J272" s="435">
        <f t="shared" si="18"/>
        <v>14</v>
      </c>
      <c r="K272" s="435">
        <f t="shared" si="19"/>
        <v>2</v>
      </c>
      <c r="L272" s="1138"/>
      <c r="M272" s="1139"/>
      <c r="N272" s="1139"/>
      <c r="O272" s="1140"/>
      <c r="Q272" s="401" t="s">
        <v>610</v>
      </c>
      <c r="R272" s="354" t="s">
        <v>532</v>
      </c>
      <c r="S272" s="20"/>
      <c r="T272" s="20" t="s">
        <v>532</v>
      </c>
      <c r="U272" s="20" t="s">
        <v>532</v>
      </c>
      <c r="V272" s="20"/>
      <c r="W272" s="20" t="s">
        <v>532</v>
      </c>
      <c r="X272" s="20"/>
      <c r="Y272" s="10"/>
      <c r="Z272" s="21" t="s">
        <v>1656</v>
      </c>
    </row>
    <row r="273" spans="1:26" ht="15" customHeight="1" thickBot="1" x14ac:dyDescent="0.25">
      <c r="A273" s="462" t="s">
        <v>533</v>
      </c>
      <c r="B273" s="130" t="s">
        <v>1583</v>
      </c>
      <c r="C273" s="432">
        <v>0</v>
      </c>
      <c r="D273" s="432">
        <v>0</v>
      </c>
      <c r="E273" s="432">
        <v>0</v>
      </c>
      <c r="F273" s="432">
        <v>0</v>
      </c>
      <c r="G273" s="432">
        <v>0</v>
      </c>
      <c r="H273" s="432">
        <v>0</v>
      </c>
      <c r="I273" s="434">
        <v>0</v>
      </c>
      <c r="J273" s="435">
        <f t="shared" si="18"/>
        <v>0</v>
      </c>
      <c r="K273" s="435">
        <f t="shared" si="19"/>
        <v>0</v>
      </c>
      <c r="L273" s="1141"/>
      <c r="M273" s="1142"/>
      <c r="N273" s="1142"/>
      <c r="O273" s="1143"/>
      <c r="Q273" s="402" t="s">
        <v>911</v>
      </c>
      <c r="R273" s="355"/>
      <c r="S273" s="23"/>
      <c r="T273" s="23"/>
      <c r="U273" s="23"/>
      <c r="V273" s="23"/>
      <c r="W273" s="23"/>
      <c r="X273" s="23" t="s">
        <v>1675</v>
      </c>
      <c r="Y273" s="23"/>
      <c r="Z273" s="15"/>
    </row>
    <row r="274" spans="1:26" ht="15" customHeight="1" x14ac:dyDescent="0.2">
      <c r="C274" s="435">
        <v>112</v>
      </c>
      <c r="D274" s="435">
        <v>46</v>
      </c>
      <c r="E274" s="435">
        <v>20</v>
      </c>
      <c r="F274" s="435">
        <v>46</v>
      </c>
      <c r="G274" s="435">
        <v>260</v>
      </c>
      <c r="H274" s="435">
        <v>260</v>
      </c>
      <c r="I274" s="435">
        <v>112</v>
      </c>
      <c r="J274" s="435">
        <f t="shared" si="18"/>
        <v>112</v>
      </c>
      <c r="K274" s="435">
        <f t="shared" si="19"/>
        <v>112</v>
      </c>
    </row>
    <row r="275" spans="1:26" ht="15" customHeight="1" thickBot="1" x14ac:dyDescent="0.25"/>
    <row r="276" spans="1:26" ht="15" customHeight="1" thickBot="1" x14ac:dyDescent="0.25">
      <c r="A276" s="958" t="s">
        <v>1215</v>
      </c>
      <c r="B276" s="959"/>
      <c r="C276" s="959"/>
      <c r="D276" s="959"/>
      <c r="E276" s="959"/>
      <c r="F276" s="960"/>
      <c r="G276" s="970" t="s">
        <v>1896</v>
      </c>
      <c r="H276" s="971"/>
      <c r="I276" s="972"/>
      <c r="L276" s="945" t="s">
        <v>495</v>
      </c>
      <c r="M276" s="946"/>
      <c r="N276" s="946"/>
      <c r="O276" s="947"/>
    </row>
    <row r="277" spans="1:26" ht="15" customHeight="1" thickBot="1" x14ac:dyDescent="0.25">
      <c r="A277" s="323" t="s">
        <v>496</v>
      </c>
      <c r="B277" s="324" t="s">
        <v>497</v>
      </c>
      <c r="C277" s="325" t="s">
        <v>498</v>
      </c>
      <c r="D277" s="325" t="s">
        <v>499</v>
      </c>
      <c r="E277" s="325" t="s">
        <v>500</v>
      </c>
      <c r="F277" s="325" t="s">
        <v>501</v>
      </c>
      <c r="G277" s="326" t="s">
        <v>502</v>
      </c>
      <c r="H277" s="326" t="s">
        <v>503</v>
      </c>
      <c r="I277" s="327" t="s">
        <v>504</v>
      </c>
      <c r="L277" s="948"/>
      <c r="M277" s="949"/>
      <c r="N277" s="949"/>
      <c r="O277" s="950"/>
      <c r="Q277" s="24" t="s">
        <v>1901</v>
      </c>
      <c r="R277" s="330" t="s">
        <v>564</v>
      </c>
      <c r="S277" s="330"/>
      <c r="T277" s="330"/>
      <c r="U277" s="330"/>
      <c r="V277" s="330"/>
      <c r="W277" s="331"/>
      <c r="X277" s="131"/>
    </row>
    <row r="278" spans="1:26" ht="15" customHeight="1" x14ac:dyDescent="0.2">
      <c r="A278" s="320" t="s">
        <v>521</v>
      </c>
      <c r="B278" s="53" t="s">
        <v>267</v>
      </c>
      <c r="C278" s="46"/>
      <c r="D278" s="46"/>
      <c r="E278" s="46"/>
      <c r="F278" s="46"/>
      <c r="G278" s="46"/>
      <c r="H278" s="46"/>
      <c r="I278" s="436"/>
      <c r="J278" s="435">
        <f t="shared" si="18"/>
        <v>0</v>
      </c>
      <c r="K278" s="435">
        <f t="shared" si="19"/>
        <v>0</v>
      </c>
      <c r="L278" s="1135" t="s">
        <v>528</v>
      </c>
      <c r="M278" s="1136"/>
      <c r="N278" s="1136"/>
      <c r="O278" s="1137"/>
      <c r="Q278" s="328" t="s">
        <v>564</v>
      </c>
      <c r="R278" s="10"/>
      <c r="S278" s="20"/>
      <c r="T278" s="20" t="s">
        <v>532</v>
      </c>
      <c r="U278" s="20" t="s">
        <v>532</v>
      </c>
      <c r="V278" s="20"/>
      <c r="W278" s="21"/>
      <c r="X278" s="131"/>
    </row>
    <row r="279" spans="1:26" ht="15" customHeight="1" x14ac:dyDescent="0.2">
      <c r="A279" s="321" t="s">
        <v>521</v>
      </c>
      <c r="B279" s="54"/>
      <c r="C279" s="431"/>
      <c r="D279" s="431"/>
      <c r="E279" s="431"/>
      <c r="F279" s="431"/>
      <c r="G279" s="431"/>
      <c r="H279" s="431"/>
      <c r="I279" s="433"/>
      <c r="J279" s="435">
        <f t="shared" si="18"/>
        <v>0</v>
      </c>
      <c r="K279" s="435">
        <f t="shared" si="19"/>
        <v>0</v>
      </c>
      <c r="L279" s="1138"/>
      <c r="M279" s="1139"/>
      <c r="N279" s="1139"/>
      <c r="O279" s="1140"/>
      <c r="Q279" s="328"/>
      <c r="R279" s="20" t="s">
        <v>532</v>
      </c>
      <c r="S279" s="10"/>
      <c r="T279" s="20"/>
      <c r="U279" s="20"/>
      <c r="V279" s="20"/>
      <c r="W279" s="21"/>
      <c r="X279" s="131"/>
    </row>
    <row r="280" spans="1:26" ht="15" customHeight="1" x14ac:dyDescent="0.2">
      <c r="A280" s="321" t="s">
        <v>521</v>
      </c>
      <c r="B280" s="54"/>
      <c r="C280" s="431"/>
      <c r="D280" s="431"/>
      <c r="E280" s="431"/>
      <c r="F280" s="431"/>
      <c r="G280" s="431"/>
      <c r="H280" s="431"/>
      <c r="I280" s="433"/>
      <c r="J280" s="435">
        <f t="shared" si="18"/>
        <v>0</v>
      </c>
      <c r="K280" s="435">
        <f t="shared" si="19"/>
        <v>0</v>
      </c>
      <c r="L280" s="1138"/>
      <c r="M280" s="1139"/>
      <c r="N280" s="1139"/>
      <c r="O280" s="1140"/>
      <c r="Q280" s="328"/>
      <c r="R280" s="20"/>
      <c r="S280" s="20"/>
      <c r="T280" s="10"/>
      <c r="U280" s="20"/>
      <c r="V280" s="20"/>
      <c r="W280" s="21"/>
      <c r="X280" s="131"/>
    </row>
    <row r="281" spans="1:26" ht="15" customHeight="1" x14ac:dyDescent="0.2">
      <c r="A281" s="321" t="s">
        <v>521</v>
      </c>
      <c r="B281" s="54"/>
      <c r="C281" s="431"/>
      <c r="D281" s="431"/>
      <c r="E281" s="431"/>
      <c r="F281" s="431"/>
      <c r="G281" s="431"/>
      <c r="H281" s="431"/>
      <c r="I281" s="433"/>
      <c r="J281" s="435">
        <f t="shared" si="18"/>
        <v>0</v>
      </c>
      <c r="K281" s="435">
        <f t="shared" si="19"/>
        <v>0</v>
      </c>
      <c r="L281" s="1138"/>
      <c r="M281" s="1139"/>
      <c r="N281" s="1139"/>
      <c r="O281" s="1140"/>
      <c r="Q281" s="328"/>
      <c r="R281" s="20" t="s">
        <v>532</v>
      </c>
      <c r="S281" s="20"/>
      <c r="T281" s="20"/>
      <c r="U281" s="10"/>
      <c r="V281" s="20"/>
      <c r="W281" s="21" t="s">
        <v>532</v>
      </c>
      <c r="X281" s="131"/>
    </row>
    <row r="282" spans="1:26" ht="15" customHeight="1" x14ac:dyDescent="0.2">
      <c r="A282" s="321" t="s">
        <v>521</v>
      </c>
      <c r="B282" s="54"/>
      <c r="C282" s="431"/>
      <c r="D282" s="431"/>
      <c r="E282" s="431"/>
      <c r="F282" s="431"/>
      <c r="G282" s="431"/>
      <c r="H282" s="431"/>
      <c r="I282" s="433"/>
      <c r="J282" s="435">
        <f t="shared" si="18"/>
        <v>0</v>
      </c>
      <c r="K282" s="435">
        <f t="shared" si="19"/>
        <v>0</v>
      </c>
      <c r="L282" s="1138"/>
      <c r="M282" s="1139"/>
      <c r="N282" s="1139"/>
      <c r="O282" s="1140"/>
      <c r="Q282" s="328"/>
      <c r="R282" s="20"/>
      <c r="S282" s="20"/>
      <c r="T282" s="20"/>
      <c r="U282" s="20"/>
      <c r="V282" s="10"/>
      <c r="W282" s="21"/>
      <c r="X282" s="131"/>
    </row>
    <row r="283" spans="1:26" ht="15" customHeight="1" thickBot="1" x14ac:dyDescent="0.25">
      <c r="A283" s="322" t="s">
        <v>521</v>
      </c>
      <c r="B283" s="55"/>
      <c r="C283" s="432"/>
      <c r="D283" s="432"/>
      <c r="E283" s="432"/>
      <c r="F283" s="432"/>
      <c r="G283" s="432"/>
      <c r="H283" s="432"/>
      <c r="I283" s="434"/>
      <c r="J283" s="435">
        <f t="shared" si="18"/>
        <v>0</v>
      </c>
      <c r="K283" s="435">
        <f t="shared" si="19"/>
        <v>0</v>
      </c>
      <c r="L283" s="1141"/>
      <c r="M283" s="1142"/>
      <c r="N283" s="1142"/>
      <c r="O283" s="1143"/>
      <c r="Q283" s="329"/>
      <c r="R283" s="23"/>
      <c r="S283" s="23"/>
      <c r="T283" s="23"/>
      <c r="U283" s="23"/>
      <c r="V283" s="23" t="s">
        <v>532</v>
      </c>
      <c r="W283" s="15"/>
      <c r="X283" s="131"/>
    </row>
    <row r="284" spans="1:26" ht="15" customHeight="1" x14ac:dyDescent="0.2">
      <c r="C284" s="435">
        <v>0</v>
      </c>
      <c r="D284" s="435">
        <v>0</v>
      </c>
      <c r="E284" s="435">
        <v>0</v>
      </c>
      <c r="F284" s="435">
        <v>0</v>
      </c>
      <c r="G284" s="435">
        <v>0</v>
      </c>
      <c r="H284" s="435">
        <v>0</v>
      </c>
      <c r="I284" s="435">
        <v>0</v>
      </c>
      <c r="J284" s="435">
        <f t="shared" si="18"/>
        <v>0</v>
      </c>
      <c r="K284" s="435">
        <f t="shared" si="19"/>
        <v>0</v>
      </c>
      <c r="L284" s="156" t="s">
        <v>532</v>
      </c>
    </row>
    <row r="285" spans="1:26" ht="15" customHeight="1" thickBot="1" x14ac:dyDescent="0.25"/>
    <row r="286" spans="1:26" ht="15" customHeight="1" x14ac:dyDescent="0.2">
      <c r="A286" s="1131" t="s">
        <v>491</v>
      </c>
      <c r="B286" s="1132"/>
      <c r="C286" s="1020" t="s">
        <v>1917</v>
      </c>
      <c r="D286" s="1021"/>
      <c r="E286" s="1021"/>
      <c r="F286" s="1021"/>
      <c r="G286" s="1021"/>
      <c r="H286" s="1021"/>
      <c r="I286" s="1022"/>
    </row>
    <row r="287" spans="1:26" ht="15" customHeight="1" thickBot="1" x14ac:dyDescent="0.25">
      <c r="A287" s="1133"/>
      <c r="B287" s="1134"/>
      <c r="C287" s="1023"/>
      <c r="D287" s="1024"/>
      <c r="E287" s="1024"/>
      <c r="F287" s="1024"/>
      <c r="G287" s="1024"/>
      <c r="H287" s="1024"/>
      <c r="I287" s="1025"/>
    </row>
    <row r="288" spans="1:26" ht="15" customHeight="1" thickBot="1" x14ac:dyDescent="0.25"/>
    <row r="289" spans="1:30" ht="15" customHeight="1" thickBot="1" x14ac:dyDescent="0.25">
      <c r="A289" s="1043" t="s">
        <v>198</v>
      </c>
      <c r="B289" s="1044"/>
      <c r="C289" s="1044"/>
      <c r="D289" s="1044"/>
      <c r="E289" s="1044"/>
      <c r="F289" s="1045"/>
      <c r="G289" s="1040" t="s">
        <v>1917</v>
      </c>
      <c r="H289" s="1041"/>
      <c r="I289" s="1042"/>
      <c r="L289" s="945" t="s">
        <v>495</v>
      </c>
      <c r="M289" s="946"/>
      <c r="N289" s="946"/>
      <c r="O289" s="947"/>
    </row>
    <row r="290" spans="1:30" ht="15" customHeight="1" thickBot="1" x14ac:dyDescent="0.25">
      <c r="A290" s="373" t="s">
        <v>496</v>
      </c>
      <c r="B290" s="227" t="s">
        <v>497</v>
      </c>
      <c r="C290" s="374" t="s">
        <v>498</v>
      </c>
      <c r="D290" s="374" t="s">
        <v>499</v>
      </c>
      <c r="E290" s="374" t="s">
        <v>500</v>
      </c>
      <c r="F290" s="374" t="s">
        <v>501</v>
      </c>
      <c r="G290" s="375" t="s">
        <v>502</v>
      </c>
      <c r="H290" s="375" t="s">
        <v>503</v>
      </c>
      <c r="I290" s="376" t="s">
        <v>504</v>
      </c>
      <c r="L290" s="948"/>
      <c r="M290" s="949"/>
      <c r="N290" s="949"/>
      <c r="O290" s="950"/>
      <c r="Q290" s="24" t="s">
        <v>1918</v>
      </c>
      <c r="R290" s="379" t="s">
        <v>1502</v>
      </c>
      <c r="S290" s="379" t="s">
        <v>861</v>
      </c>
      <c r="T290" s="379" t="s">
        <v>847</v>
      </c>
      <c r="U290" s="379" t="s">
        <v>634</v>
      </c>
      <c r="V290" s="379" t="s">
        <v>500</v>
      </c>
      <c r="W290" s="379" t="s">
        <v>1028</v>
      </c>
      <c r="X290" s="379" t="s">
        <v>990</v>
      </c>
      <c r="Y290" s="379" t="s">
        <v>756</v>
      </c>
      <c r="Z290" s="379" t="s">
        <v>610</v>
      </c>
      <c r="AA290" s="379" t="s">
        <v>1872</v>
      </c>
      <c r="AB290" s="379" t="s">
        <v>653</v>
      </c>
      <c r="AC290" s="379" t="s">
        <v>153</v>
      </c>
      <c r="AD290" s="380" t="s">
        <v>532</v>
      </c>
    </row>
    <row r="291" spans="1:30" ht="15" customHeight="1" x14ac:dyDescent="0.2">
      <c r="A291" s="441">
        <v>1</v>
      </c>
      <c r="B291" s="53" t="s">
        <v>1555</v>
      </c>
      <c r="C291" s="46"/>
      <c r="D291" s="46"/>
      <c r="E291" s="46"/>
      <c r="F291" s="46"/>
      <c r="G291" s="46"/>
      <c r="H291" s="46"/>
      <c r="I291" s="436"/>
      <c r="J291" s="435">
        <f t="shared" si="18"/>
        <v>0</v>
      </c>
      <c r="K291" s="435">
        <f t="shared" si="19"/>
        <v>0</v>
      </c>
      <c r="L291" s="1135" t="s">
        <v>1919</v>
      </c>
      <c r="M291" s="1136"/>
      <c r="N291" s="1136"/>
      <c r="O291" s="1137"/>
      <c r="Q291" s="377" t="s">
        <v>1502</v>
      </c>
      <c r="R291" s="10"/>
      <c r="S291" s="20"/>
      <c r="T291" s="20" t="s">
        <v>532</v>
      </c>
      <c r="U291" s="20" t="s">
        <v>532</v>
      </c>
      <c r="V291" s="20"/>
      <c r="W291" s="20"/>
      <c r="X291" s="20"/>
      <c r="Y291" s="20"/>
      <c r="Z291" s="20"/>
      <c r="AA291" s="20"/>
      <c r="AB291" s="20"/>
      <c r="AC291" s="20"/>
      <c r="AD291" s="21"/>
    </row>
    <row r="292" spans="1:30" ht="15" customHeight="1" x14ac:dyDescent="0.2">
      <c r="A292" s="370">
        <v>2</v>
      </c>
      <c r="B292" s="54" t="s">
        <v>70</v>
      </c>
      <c r="C292" s="431"/>
      <c r="D292" s="431"/>
      <c r="E292" s="431"/>
      <c r="F292" s="431"/>
      <c r="G292" s="431"/>
      <c r="H292" s="431"/>
      <c r="I292" s="433"/>
      <c r="J292" s="435">
        <f t="shared" si="18"/>
        <v>0</v>
      </c>
      <c r="K292" s="435">
        <f t="shared" si="19"/>
        <v>0</v>
      </c>
      <c r="L292" s="1138"/>
      <c r="M292" s="1139"/>
      <c r="N292" s="1139"/>
      <c r="O292" s="1140"/>
      <c r="Q292" s="377" t="s">
        <v>861</v>
      </c>
      <c r="R292" s="20" t="s">
        <v>532</v>
      </c>
      <c r="S292" s="10"/>
      <c r="T292" s="20"/>
      <c r="U292" s="20"/>
      <c r="V292" s="20"/>
      <c r="W292" s="20"/>
      <c r="X292" s="20"/>
      <c r="Y292" s="20" t="s">
        <v>532</v>
      </c>
      <c r="Z292" s="20"/>
      <c r="AA292" s="20"/>
      <c r="AB292" s="20"/>
      <c r="AC292" s="20"/>
      <c r="AD292" s="21"/>
    </row>
    <row r="293" spans="1:30" ht="15" customHeight="1" x14ac:dyDescent="0.2">
      <c r="A293" s="370" t="s">
        <v>521</v>
      </c>
      <c r="B293" s="54" t="s">
        <v>1509</v>
      </c>
      <c r="C293" s="431"/>
      <c r="D293" s="431"/>
      <c r="E293" s="431"/>
      <c r="F293" s="431"/>
      <c r="G293" s="431"/>
      <c r="H293" s="431"/>
      <c r="I293" s="433"/>
      <c r="J293" s="435">
        <f t="shared" si="18"/>
        <v>0</v>
      </c>
      <c r="K293" s="435">
        <f t="shared" si="19"/>
        <v>0</v>
      </c>
      <c r="L293" s="1138"/>
      <c r="M293" s="1139"/>
      <c r="N293" s="1139"/>
      <c r="O293" s="1140"/>
      <c r="Q293" s="377" t="s">
        <v>847</v>
      </c>
      <c r="R293" s="20"/>
      <c r="S293" s="20"/>
      <c r="T293" s="10"/>
      <c r="U293" s="20"/>
      <c r="V293" s="20"/>
      <c r="W293" s="20"/>
      <c r="X293" s="20"/>
      <c r="Y293" s="20"/>
      <c r="Z293" s="20"/>
      <c r="AA293" s="20"/>
      <c r="AB293" s="20"/>
      <c r="AC293" s="20"/>
      <c r="AD293" s="21"/>
    </row>
    <row r="294" spans="1:30" ht="15" customHeight="1" x14ac:dyDescent="0.2">
      <c r="A294" s="370" t="s">
        <v>521</v>
      </c>
      <c r="B294" s="54" t="s">
        <v>392</v>
      </c>
      <c r="C294" s="431" t="s">
        <v>532</v>
      </c>
      <c r="D294" s="431"/>
      <c r="E294" s="431"/>
      <c r="F294" s="431"/>
      <c r="G294" s="431"/>
      <c r="H294" s="431"/>
      <c r="I294" s="433"/>
      <c r="J294" s="435">
        <f t="shared" si="18"/>
        <v>0</v>
      </c>
      <c r="K294" s="435">
        <f t="shared" si="19"/>
        <v>0</v>
      </c>
      <c r="L294" s="1138"/>
      <c r="M294" s="1139"/>
      <c r="N294" s="1139"/>
      <c r="O294" s="1140"/>
      <c r="Q294" s="377" t="s">
        <v>634</v>
      </c>
      <c r="R294" s="20" t="s">
        <v>532</v>
      </c>
      <c r="S294" s="20"/>
      <c r="T294" s="20"/>
      <c r="U294" s="10"/>
      <c r="V294" s="20"/>
      <c r="W294" s="20" t="s">
        <v>532</v>
      </c>
      <c r="X294" s="20"/>
      <c r="Y294" s="20"/>
      <c r="Z294" s="20" t="s">
        <v>532</v>
      </c>
      <c r="AA294" s="20"/>
      <c r="AB294" s="20"/>
      <c r="AC294" s="20"/>
      <c r="AD294" s="21"/>
    </row>
    <row r="295" spans="1:30" ht="15" customHeight="1" x14ac:dyDescent="0.2">
      <c r="A295" s="370" t="s">
        <v>521</v>
      </c>
      <c r="B295" s="54" t="s">
        <v>1897</v>
      </c>
      <c r="C295" s="431"/>
      <c r="D295" s="431"/>
      <c r="E295" s="431"/>
      <c r="F295" s="431"/>
      <c r="G295" s="431"/>
      <c r="H295" s="431"/>
      <c r="I295" s="433"/>
      <c r="J295" s="435">
        <f t="shared" si="18"/>
        <v>0</v>
      </c>
      <c r="K295" s="435">
        <f t="shared" si="19"/>
        <v>0</v>
      </c>
      <c r="L295" s="1138"/>
      <c r="M295" s="1139"/>
      <c r="N295" s="1139"/>
      <c r="O295" s="1140"/>
      <c r="Q295" s="377" t="s">
        <v>500</v>
      </c>
      <c r="R295" s="20"/>
      <c r="S295" s="20"/>
      <c r="T295" s="20"/>
      <c r="U295" s="20"/>
      <c r="V295" s="10"/>
      <c r="W295" s="20"/>
      <c r="X295" s="20" t="s">
        <v>532</v>
      </c>
      <c r="Y295" s="20" t="s">
        <v>532</v>
      </c>
      <c r="Z295" s="20"/>
      <c r="AA295" s="20"/>
      <c r="AB295" s="20"/>
      <c r="AC295" s="20"/>
      <c r="AD295" s="21"/>
    </row>
    <row r="296" spans="1:30" ht="15" customHeight="1" x14ac:dyDescent="0.2">
      <c r="A296" s="370" t="s">
        <v>521</v>
      </c>
      <c r="B296" s="54" t="s">
        <v>737</v>
      </c>
      <c r="C296" s="431"/>
      <c r="D296" s="431"/>
      <c r="E296" s="431"/>
      <c r="F296" s="431"/>
      <c r="G296" s="431"/>
      <c r="H296" s="431"/>
      <c r="I296" s="433"/>
      <c r="J296" s="435">
        <f t="shared" si="18"/>
        <v>0</v>
      </c>
      <c r="K296" s="435">
        <f t="shared" si="19"/>
        <v>0</v>
      </c>
      <c r="L296" s="1138" t="s">
        <v>528</v>
      </c>
      <c r="M296" s="1139"/>
      <c r="N296" s="1139"/>
      <c r="O296" s="1140"/>
      <c r="Q296" s="377" t="s">
        <v>1028</v>
      </c>
      <c r="R296" s="20"/>
      <c r="S296" s="20"/>
      <c r="T296" s="20"/>
      <c r="U296" s="20"/>
      <c r="V296" s="20" t="s">
        <v>532</v>
      </c>
      <c r="W296" s="10"/>
      <c r="X296" s="20"/>
      <c r="Y296" s="20"/>
      <c r="Z296" s="20"/>
      <c r="AA296" s="20"/>
      <c r="AB296" s="20"/>
      <c r="AC296" s="20" t="s">
        <v>532</v>
      </c>
      <c r="AD296" s="21"/>
    </row>
    <row r="297" spans="1:30" ht="15" customHeight="1" x14ac:dyDescent="0.2">
      <c r="A297" s="370" t="s">
        <v>521</v>
      </c>
      <c r="B297" s="54" t="s">
        <v>1036</v>
      </c>
      <c r="C297" s="431"/>
      <c r="D297" s="431"/>
      <c r="E297" s="431"/>
      <c r="F297" s="431"/>
      <c r="G297" s="431"/>
      <c r="H297" s="431"/>
      <c r="I297" s="433"/>
      <c r="J297" s="435">
        <f t="shared" si="18"/>
        <v>0</v>
      </c>
      <c r="K297" s="435">
        <f t="shared" si="19"/>
        <v>0</v>
      </c>
      <c r="L297" s="1138"/>
      <c r="M297" s="1139"/>
      <c r="N297" s="1139"/>
      <c r="O297" s="1140"/>
      <c r="Q297" s="377" t="s">
        <v>990</v>
      </c>
      <c r="R297" s="20"/>
      <c r="S297" s="20"/>
      <c r="T297" s="20"/>
      <c r="U297" s="20"/>
      <c r="V297" s="20"/>
      <c r="W297" s="20"/>
      <c r="X297" s="10"/>
      <c r="Y297" s="20"/>
      <c r="Z297" s="20"/>
      <c r="AA297" s="20"/>
      <c r="AB297" s="20"/>
      <c r="AC297" s="20"/>
      <c r="AD297" s="21"/>
    </row>
    <row r="298" spans="1:30" ht="15" customHeight="1" x14ac:dyDescent="0.2">
      <c r="A298" s="370" t="s">
        <v>521</v>
      </c>
      <c r="B298" s="54" t="s">
        <v>760</v>
      </c>
      <c r="C298" s="431"/>
      <c r="D298" s="431"/>
      <c r="E298" s="431"/>
      <c r="F298" s="431"/>
      <c r="G298" s="431"/>
      <c r="H298" s="431"/>
      <c r="I298" s="433"/>
      <c r="J298" s="435">
        <f t="shared" si="18"/>
        <v>0</v>
      </c>
      <c r="K298" s="435">
        <f t="shared" si="19"/>
        <v>0</v>
      </c>
      <c r="L298" s="1138"/>
      <c r="M298" s="1139"/>
      <c r="N298" s="1139"/>
      <c r="O298" s="1140"/>
      <c r="Q298" s="377" t="s">
        <v>756</v>
      </c>
      <c r="R298" s="20"/>
      <c r="S298" s="20"/>
      <c r="T298" s="20"/>
      <c r="U298" s="20"/>
      <c r="V298" s="20" t="s">
        <v>532</v>
      </c>
      <c r="W298" s="20"/>
      <c r="X298" s="20"/>
      <c r="Y298" s="10"/>
      <c r="Z298" s="20"/>
      <c r="AA298" s="20" t="s">
        <v>532</v>
      </c>
      <c r="AB298" s="20"/>
      <c r="AC298" s="20"/>
      <c r="AD298" s="21" t="s">
        <v>532</v>
      </c>
    </row>
    <row r="299" spans="1:30" ht="15" customHeight="1" x14ac:dyDescent="0.2">
      <c r="A299" s="370" t="s">
        <v>521</v>
      </c>
      <c r="B299" s="54" t="s">
        <v>761</v>
      </c>
      <c r="C299" s="431"/>
      <c r="D299" s="431"/>
      <c r="E299" s="431"/>
      <c r="F299" s="431"/>
      <c r="G299" s="431"/>
      <c r="H299" s="431"/>
      <c r="I299" s="433"/>
      <c r="J299" s="435">
        <f t="shared" si="18"/>
        <v>0</v>
      </c>
      <c r="K299" s="435">
        <f t="shared" si="19"/>
        <v>0</v>
      </c>
      <c r="L299" s="1138"/>
      <c r="M299" s="1139"/>
      <c r="N299" s="1139"/>
      <c r="O299" s="1140"/>
      <c r="Q299" s="377" t="s">
        <v>610</v>
      </c>
      <c r="R299" s="20"/>
      <c r="S299" s="20"/>
      <c r="T299" s="20"/>
      <c r="U299" s="20"/>
      <c r="V299" s="20"/>
      <c r="W299" s="20"/>
      <c r="X299" s="20"/>
      <c r="Y299" s="20"/>
      <c r="Z299" s="10"/>
      <c r="AA299" s="20" t="s">
        <v>532</v>
      </c>
      <c r="AB299" s="20"/>
      <c r="AC299" s="20"/>
      <c r="AD299" s="21"/>
    </row>
    <row r="300" spans="1:30" ht="15" customHeight="1" x14ac:dyDescent="0.2">
      <c r="A300" s="370" t="s">
        <v>521</v>
      </c>
      <c r="B300" s="54" t="s">
        <v>298</v>
      </c>
      <c r="C300" s="431"/>
      <c r="D300" s="431"/>
      <c r="E300" s="431"/>
      <c r="F300" s="431"/>
      <c r="G300" s="431"/>
      <c r="H300" s="431"/>
      <c r="I300" s="433"/>
      <c r="J300" s="435">
        <f t="shared" si="18"/>
        <v>0</v>
      </c>
      <c r="K300" s="435">
        <f t="shared" si="19"/>
        <v>0</v>
      </c>
      <c r="L300" s="1138"/>
      <c r="M300" s="1139"/>
      <c r="N300" s="1139"/>
      <c r="O300" s="1140"/>
      <c r="Q300" s="377" t="s">
        <v>1872</v>
      </c>
      <c r="R300" s="20"/>
      <c r="S300" s="20"/>
      <c r="T300" s="20"/>
      <c r="U300" s="20"/>
      <c r="V300" s="20"/>
      <c r="W300" s="20"/>
      <c r="X300" s="20"/>
      <c r="Y300" s="20"/>
      <c r="Z300" s="20" t="s">
        <v>532</v>
      </c>
      <c r="AA300" s="10"/>
      <c r="AB300" s="20"/>
      <c r="AC300" s="20"/>
      <c r="AD300" s="21"/>
    </row>
    <row r="301" spans="1:30" ht="15" customHeight="1" x14ac:dyDescent="0.2">
      <c r="A301" s="370" t="s">
        <v>521</v>
      </c>
      <c r="B301" s="54" t="s">
        <v>1099</v>
      </c>
      <c r="C301" s="431"/>
      <c r="D301" s="431"/>
      <c r="E301" s="431"/>
      <c r="F301" s="431"/>
      <c r="G301" s="431"/>
      <c r="H301" s="431"/>
      <c r="I301" s="433"/>
      <c r="J301" s="435">
        <f t="shared" si="18"/>
        <v>0</v>
      </c>
      <c r="K301" s="435">
        <f t="shared" si="19"/>
        <v>0</v>
      </c>
      <c r="L301" s="1138"/>
      <c r="M301" s="1139"/>
      <c r="N301" s="1139"/>
      <c r="O301" s="1140"/>
      <c r="Q301" s="377" t="s">
        <v>653</v>
      </c>
      <c r="R301" s="20"/>
      <c r="S301" s="20"/>
      <c r="T301" s="20"/>
      <c r="U301" s="20"/>
      <c r="V301" s="20"/>
      <c r="W301" s="20"/>
      <c r="X301" s="20"/>
      <c r="Y301" s="20"/>
      <c r="Z301" s="20"/>
      <c r="AA301" s="20"/>
      <c r="AB301" s="10"/>
      <c r="AC301" s="20"/>
      <c r="AD301" s="21" t="s">
        <v>532</v>
      </c>
    </row>
    <row r="302" spans="1:30" ht="15" customHeight="1" x14ac:dyDescent="0.2">
      <c r="A302" s="370" t="s">
        <v>521</v>
      </c>
      <c r="B302" s="54" t="s">
        <v>1809</v>
      </c>
      <c r="C302" s="431"/>
      <c r="D302" s="431"/>
      <c r="E302" s="431"/>
      <c r="F302" s="431"/>
      <c r="G302" s="431"/>
      <c r="H302" s="431"/>
      <c r="I302" s="433"/>
      <c r="J302" s="435">
        <f t="shared" si="18"/>
        <v>0</v>
      </c>
      <c r="K302" s="435">
        <f t="shared" si="19"/>
        <v>0</v>
      </c>
      <c r="L302" s="1138"/>
      <c r="M302" s="1139"/>
      <c r="N302" s="1139"/>
      <c r="O302" s="1140"/>
      <c r="Q302" s="377" t="s">
        <v>153</v>
      </c>
      <c r="R302" s="20"/>
      <c r="S302" s="20"/>
      <c r="T302" s="20"/>
      <c r="U302" s="20"/>
      <c r="V302" s="20"/>
      <c r="W302" s="20"/>
      <c r="X302" s="20"/>
      <c r="Y302" s="20"/>
      <c r="Z302" s="20"/>
      <c r="AA302" s="20"/>
      <c r="AB302" s="20" t="s">
        <v>532</v>
      </c>
      <c r="AC302" s="10"/>
      <c r="AD302" s="21"/>
    </row>
    <row r="303" spans="1:30" ht="15" customHeight="1" thickBot="1" x14ac:dyDescent="0.25">
      <c r="A303" s="372" t="s">
        <v>521</v>
      </c>
      <c r="B303" s="55" t="s">
        <v>532</v>
      </c>
      <c r="C303" s="432"/>
      <c r="D303" s="432"/>
      <c r="E303" s="432"/>
      <c r="F303" s="432"/>
      <c r="G303" s="432"/>
      <c r="H303" s="432"/>
      <c r="I303" s="434"/>
      <c r="J303" s="435">
        <f t="shared" si="18"/>
        <v>0</v>
      </c>
      <c r="K303" s="435">
        <f t="shared" si="19"/>
        <v>0</v>
      </c>
      <c r="L303" s="1141"/>
      <c r="M303" s="1142"/>
      <c r="N303" s="1142"/>
      <c r="O303" s="1143"/>
      <c r="Q303" s="378" t="s">
        <v>532</v>
      </c>
      <c r="R303" s="23"/>
      <c r="S303" s="23"/>
      <c r="T303" s="23"/>
      <c r="U303" s="23"/>
      <c r="V303" s="23"/>
      <c r="W303" s="23"/>
      <c r="X303" s="23"/>
      <c r="Y303" s="23"/>
      <c r="Z303" s="23"/>
      <c r="AA303" s="23"/>
      <c r="AB303" s="23"/>
      <c r="AC303" s="23"/>
      <c r="AD303" s="15"/>
    </row>
    <row r="304" spans="1:30" ht="15" customHeight="1" x14ac:dyDescent="0.2">
      <c r="C304" s="435">
        <f t="shared" ref="C304:I304" si="20">SUM(C289:C303)</f>
        <v>0</v>
      </c>
      <c r="D304" s="435">
        <f t="shared" si="20"/>
        <v>0</v>
      </c>
      <c r="E304" s="435">
        <f t="shared" si="20"/>
        <v>0</v>
      </c>
      <c r="F304" s="435">
        <f t="shared" si="20"/>
        <v>0</v>
      </c>
      <c r="G304" s="435">
        <f t="shared" si="20"/>
        <v>0</v>
      </c>
      <c r="H304" s="435">
        <f t="shared" si="20"/>
        <v>0</v>
      </c>
      <c r="I304" s="435">
        <f t="shared" si="20"/>
        <v>0</v>
      </c>
      <c r="J304" s="435">
        <f t="shared" ref="J304:J368" si="21">D304+E304+F304</f>
        <v>0</v>
      </c>
      <c r="K304" s="435">
        <f t="shared" ref="K304:K368" si="22">D304*2+E304</f>
        <v>0</v>
      </c>
    </row>
    <row r="305" spans="1:33" ht="15" customHeight="1" thickBot="1" x14ac:dyDescent="0.25"/>
    <row r="306" spans="1:33" ht="15" customHeight="1" thickBot="1" x14ac:dyDescent="0.25">
      <c r="A306" s="1043" t="s">
        <v>207</v>
      </c>
      <c r="B306" s="1044"/>
      <c r="C306" s="1044"/>
      <c r="D306" s="1044"/>
      <c r="E306" s="1044"/>
      <c r="F306" s="1045"/>
      <c r="G306" s="1040" t="s">
        <v>1917</v>
      </c>
      <c r="H306" s="1041"/>
      <c r="I306" s="1042"/>
      <c r="L306" s="952" t="s">
        <v>538</v>
      </c>
      <c r="M306" s="953"/>
      <c r="N306" s="953"/>
      <c r="O306" s="954"/>
    </row>
    <row r="307" spans="1:33" ht="15" customHeight="1" thickBot="1" x14ac:dyDescent="0.25">
      <c r="A307" s="373" t="s">
        <v>496</v>
      </c>
      <c r="B307" s="227" t="s">
        <v>497</v>
      </c>
      <c r="C307" s="374" t="s">
        <v>498</v>
      </c>
      <c r="D307" s="374" t="s">
        <v>499</v>
      </c>
      <c r="E307" s="374" t="s">
        <v>500</v>
      </c>
      <c r="F307" s="374" t="s">
        <v>501</v>
      </c>
      <c r="G307" s="375" t="s">
        <v>502</v>
      </c>
      <c r="H307" s="375" t="s">
        <v>503</v>
      </c>
      <c r="I307" s="376" t="s">
        <v>504</v>
      </c>
      <c r="L307" s="1252"/>
      <c r="M307" s="1253"/>
      <c r="N307" s="1253"/>
      <c r="O307" s="1254"/>
      <c r="Q307" s="24" t="s">
        <v>1918</v>
      </c>
      <c r="R307" s="379" t="s">
        <v>541</v>
      </c>
      <c r="S307" s="379" t="s">
        <v>301</v>
      </c>
      <c r="T307" s="379" t="s">
        <v>716</v>
      </c>
      <c r="U307" s="379" t="s">
        <v>902</v>
      </c>
      <c r="V307" s="379" t="s">
        <v>564</v>
      </c>
      <c r="W307" s="379" t="s">
        <v>500</v>
      </c>
      <c r="X307" s="379" t="s">
        <v>862</v>
      </c>
      <c r="Y307" s="379" t="s">
        <v>1847</v>
      </c>
      <c r="Z307" s="379" t="s">
        <v>229</v>
      </c>
      <c r="AA307" s="379" t="s">
        <v>544</v>
      </c>
      <c r="AB307" s="379" t="s">
        <v>49</v>
      </c>
      <c r="AC307" s="379" t="s">
        <v>1112</v>
      </c>
      <c r="AD307" s="379" t="s">
        <v>299</v>
      </c>
      <c r="AE307" s="379" t="s">
        <v>143</v>
      </c>
      <c r="AF307" s="424" t="s">
        <v>1587</v>
      </c>
      <c r="AG307" s="380" t="s">
        <v>1306</v>
      </c>
    </row>
    <row r="308" spans="1:33" ht="15" customHeight="1" x14ac:dyDescent="0.2">
      <c r="A308" s="371">
        <v>1</v>
      </c>
      <c r="B308" s="53" t="s">
        <v>1920</v>
      </c>
      <c r="C308" s="46">
        <v>30</v>
      </c>
      <c r="D308" s="46">
        <v>24</v>
      </c>
      <c r="E308" s="46">
        <v>4</v>
      </c>
      <c r="F308" s="46">
        <v>2</v>
      </c>
      <c r="G308" s="46">
        <v>127</v>
      </c>
      <c r="H308" s="46">
        <v>29</v>
      </c>
      <c r="I308" s="436">
        <v>52</v>
      </c>
      <c r="J308" s="435">
        <f t="shared" si="21"/>
        <v>30</v>
      </c>
      <c r="K308" s="435">
        <f t="shared" si="22"/>
        <v>52</v>
      </c>
      <c r="L308" s="1135" t="s">
        <v>350</v>
      </c>
      <c r="M308" s="1136"/>
      <c r="N308" s="1136"/>
      <c r="O308" s="1137"/>
      <c r="Q308" s="377" t="s">
        <v>541</v>
      </c>
      <c r="R308" s="10"/>
      <c r="S308" s="20"/>
      <c r="T308" s="20" t="s">
        <v>532</v>
      </c>
      <c r="U308" s="20"/>
      <c r="V308" s="20"/>
      <c r="W308" s="20"/>
      <c r="X308" s="20"/>
      <c r="Y308" s="20"/>
      <c r="Z308" s="20"/>
      <c r="AA308" s="20"/>
      <c r="AB308" s="20"/>
      <c r="AC308" s="20"/>
      <c r="AD308" s="20"/>
      <c r="AE308" s="20"/>
      <c r="AF308" s="181"/>
      <c r="AG308" s="21"/>
    </row>
    <row r="309" spans="1:33" ht="15" customHeight="1" x14ac:dyDescent="0.2">
      <c r="A309" s="370">
        <v>2</v>
      </c>
      <c r="B309" s="54" t="s">
        <v>1589</v>
      </c>
      <c r="C309" s="431">
        <v>30</v>
      </c>
      <c r="D309" s="431">
        <v>25</v>
      </c>
      <c r="E309" s="431">
        <v>2</v>
      </c>
      <c r="F309" s="431">
        <v>3</v>
      </c>
      <c r="G309" s="431">
        <v>109</v>
      </c>
      <c r="H309" s="431">
        <v>35</v>
      </c>
      <c r="I309" s="433">
        <v>52</v>
      </c>
      <c r="J309" s="435">
        <f t="shared" si="21"/>
        <v>30</v>
      </c>
      <c r="K309" s="435">
        <f t="shared" si="22"/>
        <v>52</v>
      </c>
      <c r="L309" s="1138"/>
      <c r="M309" s="1139"/>
      <c r="N309" s="1139"/>
      <c r="O309" s="1140"/>
      <c r="Q309" s="377" t="s">
        <v>301</v>
      </c>
      <c r="R309" s="20" t="s">
        <v>532</v>
      </c>
      <c r="S309" s="10"/>
      <c r="T309" s="20"/>
      <c r="U309" s="20"/>
      <c r="V309" s="20"/>
      <c r="W309" s="20"/>
      <c r="X309" s="20"/>
      <c r="Y309" s="20"/>
      <c r="Z309" s="20"/>
      <c r="AA309" s="20"/>
      <c r="AB309" s="20"/>
      <c r="AC309" s="20"/>
      <c r="AD309" s="20"/>
      <c r="AE309" s="20"/>
      <c r="AF309" s="181"/>
      <c r="AG309" s="21"/>
    </row>
    <row r="310" spans="1:33" ht="15" customHeight="1" x14ac:dyDescent="0.2">
      <c r="A310" s="370">
        <v>3</v>
      </c>
      <c r="B310" s="54" t="s">
        <v>351</v>
      </c>
      <c r="C310" s="431">
        <v>30</v>
      </c>
      <c r="D310" s="431">
        <v>20</v>
      </c>
      <c r="E310" s="431">
        <v>2</v>
      </c>
      <c r="F310" s="431">
        <v>8</v>
      </c>
      <c r="G310" s="431">
        <v>80</v>
      </c>
      <c r="H310" s="431">
        <v>52</v>
      </c>
      <c r="I310" s="433">
        <v>42</v>
      </c>
      <c r="J310" s="435">
        <f t="shared" si="21"/>
        <v>30</v>
      </c>
      <c r="K310" s="435">
        <f t="shared" si="22"/>
        <v>42</v>
      </c>
      <c r="L310" s="1138"/>
      <c r="M310" s="1139"/>
      <c r="N310" s="1139"/>
      <c r="O310" s="1140"/>
      <c r="Q310" s="377" t="s">
        <v>716</v>
      </c>
      <c r="R310" s="20"/>
      <c r="S310" s="20"/>
      <c r="T310" s="10"/>
      <c r="U310" s="20"/>
      <c r="V310" s="20"/>
      <c r="W310" s="20"/>
      <c r="X310" s="20"/>
      <c r="Y310" s="20"/>
      <c r="Z310" s="20"/>
      <c r="AA310" s="20"/>
      <c r="AB310" s="20"/>
      <c r="AC310" s="20"/>
      <c r="AD310" s="20"/>
      <c r="AE310" s="20"/>
      <c r="AF310" s="181"/>
      <c r="AG310" s="21"/>
    </row>
    <row r="311" spans="1:33" ht="15" customHeight="1" x14ac:dyDescent="0.2">
      <c r="A311" s="370">
        <v>4</v>
      </c>
      <c r="B311" s="54" t="s">
        <v>617</v>
      </c>
      <c r="C311" s="431">
        <v>30</v>
      </c>
      <c r="D311" s="431">
        <v>17</v>
      </c>
      <c r="E311" s="431">
        <v>5</v>
      </c>
      <c r="F311" s="431">
        <v>8</v>
      </c>
      <c r="G311" s="431">
        <v>72</v>
      </c>
      <c r="H311" s="431">
        <v>40</v>
      </c>
      <c r="I311" s="433">
        <v>39</v>
      </c>
      <c r="J311" s="435">
        <f t="shared" si="21"/>
        <v>30</v>
      </c>
      <c r="K311" s="435">
        <f t="shared" si="22"/>
        <v>39</v>
      </c>
      <c r="L311" s="1138"/>
      <c r="M311" s="1139"/>
      <c r="N311" s="1139"/>
      <c r="O311" s="1140"/>
      <c r="Q311" s="377" t="s">
        <v>902</v>
      </c>
      <c r="R311" s="20"/>
      <c r="S311" s="20"/>
      <c r="T311" s="20"/>
      <c r="U311" s="10"/>
      <c r="V311" s="20"/>
      <c r="W311" s="20" t="s">
        <v>532</v>
      </c>
      <c r="X311" s="20" t="s">
        <v>532</v>
      </c>
      <c r="Y311" s="20"/>
      <c r="Z311" s="20"/>
      <c r="AA311" s="20"/>
      <c r="AB311" s="20"/>
      <c r="AC311" s="20"/>
      <c r="AD311" s="20"/>
      <c r="AE311" s="20"/>
      <c r="AF311" s="20"/>
      <c r="AG311" s="21"/>
    </row>
    <row r="312" spans="1:33" ht="15" customHeight="1" x14ac:dyDescent="0.2">
      <c r="A312" s="370">
        <v>5</v>
      </c>
      <c r="B312" s="54" t="s">
        <v>304</v>
      </c>
      <c r="C312" s="431">
        <v>30</v>
      </c>
      <c r="D312" s="431">
        <v>17</v>
      </c>
      <c r="E312" s="431">
        <v>5</v>
      </c>
      <c r="F312" s="431">
        <v>8</v>
      </c>
      <c r="G312" s="431">
        <v>63</v>
      </c>
      <c r="H312" s="431">
        <v>41</v>
      </c>
      <c r="I312" s="433">
        <v>39</v>
      </c>
      <c r="J312" s="435">
        <f t="shared" si="21"/>
        <v>30</v>
      </c>
      <c r="K312" s="435">
        <f t="shared" si="22"/>
        <v>39</v>
      </c>
      <c r="L312" s="1138"/>
      <c r="M312" s="1139"/>
      <c r="N312" s="1139"/>
      <c r="O312" s="1140"/>
      <c r="Q312" s="377" t="s">
        <v>564</v>
      </c>
      <c r="R312" s="20"/>
      <c r="S312" s="20"/>
      <c r="T312" s="20"/>
      <c r="U312" s="20" t="s">
        <v>532</v>
      </c>
      <c r="V312" s="10"/>
      <c r="W312" s="20"/>
      <c r="X312" s="20"/>
      <c r="Y312" s="20"/>
      <c r="Z312" s="20"/>
      <c r="AA312" s="20"/>
      <c r="AB312" s="20" t="s">
        <v>532</v>
      </c>
      <c r="AC312" s="20"/>
      <c r="AD312" s="20"/>
      <c r="AE312" s="20"/>
      <c r="AF312" s="20"/>
      <c r="AG312" s="21"/>
    </row>
    <row r="313" spans="1:33" ht="15" customHeight="1" x14ac:dyDescent="0.2">
      <c r="A313" s="370">
        <v>6</v>
      </c>
      <c r="B313" s="54" t="s">
        <v>303</v>
      </c>
      <c r="C313" s="431">
        <v>30</v>
      </c>
      <c r="D313" s="431">
        <v>16</v>
      </c>
      <c r="E313" s="431">
        <v>1</v>
      </c>
      <c r="F313" s="431">
        <v>13</v>
      </c>
      <c r="G313" s="431">
        <v>67</v>
      </c>
      <c r="H313" s="431">
        <v>71</v>
      </c>
      <c r="I313" s="433">
        <v>33</v>
      </c>
      <c r="J313" s="435">
        <f t="shared" si="21"/>
        <v>30</v>
      </c>
      <c r="K313" s="435">
        <f t="shared" si="22"/>
        <v>33</v>
      </c>
      <c r="L313" s="1138"/>
      <c r="M313" s="1139"/>
      <c r="N313" s="1139"/>
      <c r="O313" s="1140"/>
      <c r="Q313" s="377" t="s">
        <v>500</v>
      </c>
      <c r="R313" s="20"/>
      <c r="S313" s="20"/>
      <c r="T313" s="20"/>
      <c r="U313" s="20"/>
      <c r="V313" s="20"/>
      <c r="W313" s="10"/>
      <c r="X313" s="20"/>
      <c r="Y313" s="20"/>
      <c r="Z313" s="20"/>
      <c r="AA313" s="20"/>
      <c r="AB313" s="20"/>
      <c r="AC313" s="20"/>
      <c r="AD313" s="20"/>
      <c r="AE313" s="20"/>
      <c r="AF313" s="20"/>
      <c r="AG313" s="21"/>
    </row>
    <row r="314" spans="1:33" ht="15" customHeight="1" x14ac:dyDescent="0.2">
      <c r="A314" s="370">
        <v>7</v>
      </c>
      <c r="B314" s="54" t="s">
        <v>1307</v>
      </c>
      <c r="C314" s="431">
        <v>30</v>
      </c>
      <c r="D314" s="431">
        <v>13</v>
      </c>
      <c r="E314" s="431">
        <v>4</v>
      </c>
      <c r="F314" s="431">
        <v>13</v>
      </c>
      <c r="G314" s="431">
        <v>40</v>
      </c>
      <c r="H314" s="431">
        <v>48</v>
      </c>
      <c r="I314" s="433">
        <v>30</v>
      </c>
      <c r="J314" s="435">
        <f t="shared" si="21"/>
        <v>30</v>
      </c>
      <c r="K314" s="435">
        <f t="shared" si="22"/>
        <v>30</v>
      </c>
      <c r="L314" s="1138"/>
      <c r="M314" s="1139"/>
      <c r="N314" s="1139"/>
      <c r="O314" s="1140"/>
      <c r="Q314" s="377" t="s">
        <v>862</v>
      </c>
      <c r="R314" s="20"/>
      <c r="S314" s="20" t="s">
        <v>532</v>
      </c>
      <c r="T314" s="20"/>
      <c r="U314" s="20" t="s">
        <v>532</v>
      </c>
      <c r="V314" s="20"/>
      <c r="W314" s="20"/>
      <c r="X314" s="10"/>
      <c r="Y314" s="20"/>
      <c r="Z314" s="20" t="s">
        <v>532</v>
      </c>
      <c r="AA314" s="20"/>
      <c r="AB314" s="20"/>
      <c r="AC314" s="20" t="s">
        <v>532</v>
      </c>
      <c r="AD314" s="20"/>
      <c r="AE314" s="20"/>
      <c r="AF314" s="20"/>
      <c r="AG314" s="21"/>
    </row>
    <row r="315" spans="1:33" ht="15" customHeight="1" x14ac:dyDescent="0.2">
      <c r="A315" s="370">
        <v>8</v>
      </c>
      <c r="B315" s="54" t="s">
        <v>1606</v>
      </c>
      <c r="C315" s="431">
        <v>30</v>
      </c>
      <c r="D315" s="431">
        <v>14</v>
      </c>
      <c r="E315" s="431">
        <v>2</v>
      </c>
      <c r="F315" s="431">
        <v>14</v>
      </c>
      <c r="G315" s="431">
        <v>40</v>
      </c>
      <c r="H315" s="431">
        <v>59</v>
      </c>
      <c r="I315" s="433">
        <v>30</v>
      </c>
      <c r="J315" s="435">
        <f t="shared" si="21"/>
        <v>30</v>
      </c>
      <c r="K315" s="435">
        <f t="shared" si="22"/>
        <v>30</v>
      </c>
      <c r="L315" s="1138"/>
      <c r="M315" s="1139"/>
      <c r="N315" s="1139"/>
      <c r="O315" s="1140"/>
      <c r="Q315" s="377" t="s">
        <v>1847</v>
      </c>
      <c r="R315" s="20"/>
      <c r="S315" s="20"/>
      <c r="T315" s="20"/>
      <c r="U315" s="20"/>
      <c r="V315" s="20"/>
      <c r="W315" s="20"/>
      <c r="X315" s="20"/>
      <c r="Y315" s="10"/>
      <c r="Z315" s="20"/>
      <c r="AA315" s="20" t="s">
        <v>532</v>
      </c>
      <c r="AB315" s="20" t="s">
        <v>532</v>
      </c>
      <c r="AC315" s="20"/>
      <c r="AD315" s="20"/>
      <c r="AE315" s="20"/>
      <c r="AF315" s="20"/>
      <c r="AG315" s="21"/>
    </row>
    <row r="316" spans="1:33" ht="15" customHeight="1" x14ac:dyDescent="0.2">
      <c r="A316" s="370">
        <v>9</v>
      </c>
      <c r="B316" s="54" t="s">
        <v>1107</v>
      </c>
      <c r="C316" s="431">
        <v>30</v>
      </c>
      <c r="D316" s="431">
        <v>14</v>
      </c>
      <c r="E316" s="431">
        <v>2</v>
      </c>
      <c r="F316" s="431">
        <v>14</v>
      </c>
      <c r="G316" s="431">
        <v>49</v>
      </c>
      <c r="H316" s="431">
        <v>50</v>
      </c>
      <c r="I316" s="433">
        <v>30</v>
      </c>
      <c r="J316" s="435">
        <f t="shared" si="21"/>
        <v>30</v>
      </c>
      <c r="K316" s="435">
        <f t="shared" si="22"/>
        <v>30</v>
      </c>
      <c r="L316" s="1138"/>
      <c r="M316" s="1139"/>
      <c r="N316" s="1139"/>
      <c r="O316" s="1140"/>
      <c r="Q316" s="377" t="s">
        <v>229</v>
      </c>
      <c r="R316" s="20"/>
      <c r="S316" s="20"/>
      <c r="T316" s="20"/>
      <c r="U316" s="20"/>
      <c r="V316" s="20"/>
      <c r="W316" s="20"/>
      <c r="X316" s="20"/>
      <c r="Y316" s="20" t="s">
        <v>532</v>
      </c>
      <c r="Z316" s="10"/>
      <c r="AA316" s="20"/>
      <c r="AB316" s="20"/>
      <c r="AC316" s="20"/>
      <c r="AD316" s="20"/>
      <c r="AE316" s="20"/>
      <c r="AF316" s="20" t="s">
        <v>532</v>
      </c>
      <c r="AG316" s="21"/>
    </row>
    <row r="317" spans="1:33" ht="15" customHeight="1" x14ac:dyDescent="0.2">
      <c r="A317" s="370">
        <v>10</v>
      </c>
      <c r="B317" s="54" t="s">
        <v>1596</v>
      </c>
      <c r="C317" s="431">
        <v>30</v>
      </c>
      <c r="D317" s="431">
        <v>13</v>
      </c>
      <c r="E317" s="431">
        <v>2</v>
      </c>
      <c r="F317" s="431">
        <v>15</v>
      </c>
      <c r="G317" s="431">
        <v>54</v>
      </c>
      <c r="H317" s="431">
        <v>55</v>
      </c>
      <c r="I317" s="433">
        <v>28</v>
      </c>
      <c r="J317" s="435">
        <f t="shared" si="21"/>
        <v>30</v>
      </c>
      <c r="K317" s="435">
        <f t="shared" si="22"/>
        <v>28</v>
      </c>
      <c r="L317" s="1138"/>
      <c r="M317" s="1139"/>
      <c r="N317" s="1139"/>
      <c r="O317" s="1140"/>
      <c r="Q317" s="377" t="s">
        <v>544</v>
      </c>
      <c r="R317" s="20"/>
      <c r="S317" s="20"/>
      <c r="T317" s="20"/>
      <c r="U317" s="20"/>
      <c r="V317" s="20"/>
      <c r="W317" s="20"/>
      <c r="X317" s="20"/>
      <c r="Y317" s="20"/>
      <c r="Z317" s="20"/>
      <c r="AA317" s="10"/>
      <c r="AB317" s="20"/>
      <c r="AC317" s="20"/>
      <c r="AD317" s="20"/>
      <c r="AE317" s="20"/>
      <c r="AF317" s="20"/>
      <c r="AG317" s="21"/>
    </row>
    <row r="318" spans="1:33" ht="15" customHeight="1" x14ac:dyDescent="0.2">
      <c r="A318" s="370">
        <v>11</v>
      </c>
      <c r="B318" s="54" t="s">
        <v>150</v>
      </c>
      <c r="C318" s="431">
        <v>30</v>
      </c>
      <c r="D318" s="431">
        <v>10</v>
      </c>
      <c r="E318" s="431">
        <v>4</v>
      </c>
      <c r="F318" s="431">
        <v>16</v>
      </c>
      <c r="G318" s="431">
        <v>42</v>
      </c>
      <c r="H318" s="431">
        <v>52</v>
      </c>
      <c r="I318" s="433">
        <v>24</v>
      </c>
      <c r="J318" s="435">
        <f t="shared" si="21"/>
        <v>30</v>
      </c>
      <c r="K318" s="435">
        <f t="shared" si="22"/>
        <v>24</v>
      </c>
      <c r="L318" s="1138"/>
      <c r="M318" s="1139"/>
      <c r="N318" s="1139"/>
      <c r="O318" s="1140"/>
      <c r="Q318" s="377" t="s">
        <v>49</v>
      </c>
      <c r="R318" s="20"/>
      <c r="S318" s="20"/>
      <c r="T318" s="20"/>
      <c r="U318" s="20"/>
      <c r="V318" s="20"/>
      <c r="W318" s="20"/>
      <c r="X318" s="20"/>
      <c r="Y318" s="20" t="s">
        <v>532</v>
      </c>
      <c r="Z318" s="20"/>
      <c r="AA318" s="20"/>
      <c r="AB318" s="10"/>
      <c r="AC318" s="20"/>
      <c r="AD318" s="20" t="s">
        <v>532</v>
      </c>
      <c r="AE318" s="20"/>
      <c r="AF318" s="20"/>
      <c r="AG318" s="21" t="s">
        <v>532</v>
      </c>
    </row>
    <row r="319" spans="1:33" ht="15" customHeight="1" x14ac:dyDescent="0.2">
      <c r="A319" s="370">
        <v>12</v>
      </c>
      <c r="B319" s="54" t="s">
        <v>555</v>
      </c>
      <c r="C319" s="431">
        <v>30</v>
      </c>
      <c r="D319" s="431">
        <v>8</v>
      </c>
      <c r="E319" s="431">
        <v>7</v>
      </c>
      <c r="F319" s="431">
        <v>15</v>
      </c>
      <c r="G319" s="431">
        <v>29</v>
      </c>
      <c r="H319" s="431">
        <v>74</v>
      </c>
      <c r="I319" s="433">
        <v>23</v>
      </c>
      <c r="J319" s="435">
        <f t="shared" si="21"/>
        <v>30</v>
      </c>
      <c r="K319" s="435">
        <f t="shared" si="22"/>
        <v>23</v>
      </c>
      <c r="L319" s="1138"/>
      <c r="M319" s="1139"/>
      <c r="N319" s="1139"/>
      <c r="O319" s="1140"/>
      <c r="Q319" s="377" t="s">
        <v>1112</v>
      </c>
      <c r="R319" s="20"/>
      <c r="S319" s="20"/>
      <c r="T319" s="20"/>
      <c r="U319" s="20"/>
      <c r="V319" s="20"/>
      <c r="W319" s="20"/>
      <c r="X319" s="20"/>
      <c r="Y319" s="20"/>
      <c r="Z319" s="20"/>
      <c r="AA319" s="20"/>
      <c r="AB319" s="20"/>
      <c r="AC319" s="10"/>
      <c r="AD319" s="20" t="s">
        <v>532</v>
      </c>
      <c r="AE319" s="20"/>
      <c r="AF319" s="20"/>
      <c r="AG319" s="21"/>
    </row>
    <row r="320" spans="1:33" ht="15" customHeight="1" x14ac:dyDescent="0.2">
      <c r="A320" s="370">
        <v>13</v>
      </c>
      <c r="B320" s="54" t="s">
        <v>276</v>
      </c>
      <c r="C320" s="431">
        <v>30</v>
      </c>
      <c r="D320" s="431">
        <v>8</v>
      </c>
      <c r="E320" s="431">
        <v>3</v>
      </c>
      <c r="F320" s="431">
        <v>19</v>
      </c>
      <c r="G320" s="431">
        <v>27</v>
      </c>
      <c r="H320" s="431">
        <v>76</v>
      </c>
      <c r="I320" s="433">
        <v>19</v>
      </c>
      <c r="J320" s="435">
        <f t="shared" si="21"/>
        <v>30</v>
      </c>
      <c r="K320" s="435">
        <f t="shared" si="22"/>
        <v>19</v>
      </c>
      <c r="L320" s="1138"/>
      <c r="M320" s="1139"/>
      <c r="N320" s="1139"/>
      <c r="O320" s="1140"/>
      <c r="Q320" s="377" t="s">
        <v>299</v>
      </c>
      <c r="R320" s="20"/>
      <c r="S320" s="20"/>
      <c r="T320" s="20"/>
      <c r="U320" s="20"/>
      <c r="V320" s="20"/>
      <c r="W320" s="20"/>
      <c r="X320" s="20"/>
      <c r="Y320" s="20"/>
      <c r="Z320" s="20"/>
      <c r="AA320" s="20"/>
      <c r="AB320" s="20"/>
      <c r="AC320" s="20" t="s">
        <v>532</v>
      </c>
      <c r="AD320" s="10"/>
      <c r="AE320" s="20"/>
      <c r="AF320" s="20"/>
      <c r="AG320" s="21"/>
    </row>
    <row r="321" spans="1:37" ht="15" customHeight="1" x14ac:dyDescent="0.2">
      <c r="A321" s="370">
        <v>14</v>
      </c>
      <c r="B321" s="54" t="s">
        <v>1862</v>
      </c>
      <c r="C321" s="431">
        <v>30</v>
      </c>
      <c r="D321" s="431">
        <v>8</v>
      </c>
      <c r="E321" s="431">
        <v>3</v>
      </c>
      <c r="F321" s="431">
        <v>19</v>
      </c>
      <c r="G321" s="431">
        <v>31</v>
      </c>
      <c r="H321" s="431">
        <v>77</v>
      </c>
      <c r="I321" s="433">
        <v>19</v>
      </c>
      <c r="J321" s="435">
        <f t="shared" si="21"/>
        <v>30</v>
      </c>
      <c r="K321" s="435">
        <f t="shared" si="22"/>
        <v>19</v>
      </c>
      <c r="L321" s="1138"/>
      <c r="M321" s="1139"/>
      <c r="N321" s="1139"/>
      <c r="O321" s="1140"/>
      <c r="Q321" s="377" t="s">
        <v>143</v>
      </c>
      <c r="R321" s="20"/>
      <c r="S321" s="20"/>
      <c r="T321" s="20"/>
      <c r="U321" s="20"/>
      <c r="V321" s="20"/>
      <c r="W321" s="20"/>
      <c r="X321" s="20"/>
      <c r="Y321" s="20"/>
      <c r="Z321" s="20"/>
      <c r="AA321" s="20"/>
      <c r="AB321" s="20"/>
      <c r="AC321" s="20"/>
      <c r="AD321" s="20"/>
      <c r="AE321" s="10"/>
      <c r="AF321" s="20"/>
      <c r="AG321" s="21" t="s">
        <v>532</v>
      </c>
    </row>
    <row r="322" spans="1:37" ht="15" customHeight="1" x14ac:dyDescent="0.2">
      <c r="A322" s="370">
        <v>15</v>
      </c>
      <c r="B322" s="54" t="s">
        <v>52</v>
      </c>
      <c r="C322" s="431">
        <v>30</v>
      </c>
      <c r="D322" s="431">
        <v>6</v>
      </c>
      <c r="E322" s="431">
        <v>3</v>
      </c>
      <c r="F322" s="431">
        <v>21</v>
      </c>
      <c r="G322" s="431">
        <v>40</v>
      </c>
      <c r="H322" s="431">
        <v>107</v>
      </c>
      <c r="I322" s="433">
        <v>15</v>
      </c>
      <c r="J322" s="435">
        <f t="shared" si="21"/>
        <v>30</v>
      </c>
      <c r="K322" s="435">
        <f t="shared" si="22"/>
        <v>15</v>
      </c>
      <c r="L322" s="1138"/>
      <c r="M322" s="1139"/>
      <c r="N322" s="1139"/>
      <c r="O322" s="1140"/>
      <c r="Q322" s="377" t="s">
        <v>1587</v>
      </c>
      <c r="R322" s="20"/>
      <c r="S322" s="20"/>
      <c r="T322" s="20"/>
      <c r="U322" s="20"/>
      <c r="V322" s="20"/>
      <c r="W322" s="20"/>
      <c r="X322" s="20"/>
      <c r="Y322" s="20"/>
      <c r="Z322" s="20"/>
      <c r="AA322" s="20"/>
      <c r="AB322" s="20"/>
      <c r="AC322" s="20"/>
      <c r="AD322" s="20"/>
      <c r="AE322" s="20" t="s">
        <v>532</v>
      </c>
      <c r="AF322" s="10"/>
      <c r="AG322" s="21"/>
    </row>
    <row r="323" spans="1:37" ht="15" customHeight="1" thickBot="1" x14ac:dyDescent="0.25">
      <c r="A323" s="372">
        <v>16</v>
      </c>
      <c r="B323" s="55" t="s">
        <v>216</v>
      </c>
      <c r="C323" s="432">
        <v>30</v>
      </c>
      <c r="D323" s="432">
        <v>2</v>
      </c>
      <c r="E323" s="432">
        <v>1</v>
      </c>
      <c r="F323" s="432">
        <v>27</v>
      </c>
      <c r="G323" s="432">
        <v>12</v>
      </c>
      <c r="H323" s="432">
        <v>116</v>
      </c>
      <c r="I323" s="434">
        <v>5</v>
      </c>
      <c r="J323" s="435">
        <f t="shared" si="21"/>
        <v>30</v>
      </c>
      <c r="K323" s="435">
        <f t="shared" si="22"/>
        <v>5</v>
      </c>
      <c r="L323" s="1141"/>
      <c r="M323" s="1142"/>
      <c r="N323" s="1142"/>
      <c r="O323" s="1143"/>
      <c r="Q323" s="378" t="s">
        <v>1306</v>
      </c>
      <c r="R323" s="23"/>
      <c r="S323" s="23"/>
      <c r="T323" s="23"/>
      <c r="U323" s="23"/>
      <c r="V323" s="23"/>
      <c r="W323" s="23"/>
      <c r="X323" s="23"/>
      <c r="Y323" s="23"/>
      <c r="Z323" s="23"/>
      <c r="AA323" s="23"/>
      <c r="AB323" s="23"/>
      <c r="AC323" s="23"/>
      <c r="AD323" s="23"/>
      <c r="AE323" s="23"/>
      <c r="AF323" s="23"/>
      <c r="AG323" s="15"/>
    </row>
    <row r="324" spans="1:37" ht="15" customHeight="1" x14ac:dyDescent="0.2">
      <c r="C324" s="435">
        <f t="shared" ref="C324:I324" si="23">SUM(C308:C323)</f>
        <v>480</v>
      </c>
      <c r="D324" s="435">
        <f t="shared" si="23"/>
        <v>215</v>
      </c>
      <c r="E324" s="435">
        <f t="shared" si="23"/>
        <v>50</v>
      </c>
      <c r="F324" s="435">
        <f t="shared" si="23"/>
        <v>215</v>
      </c>
      <c r="G324" s="435">
        <f>SUM(G308:G323)</f>
        <v>882</v>
      </c>
      <c r="H324" s="435">
        <f>SUM(H308:H323)</f>
        <v>982</v>
      </c>
      <c r="I324" s="435">
        <f t="shared" si="23"/>
        <v>480</v>
      </c>
      <c r="J324" s="435">
        <f t="shared" si="21"/>
        <v>480</v>
      </c>
      <c r="K324" s="435">
        <f t="shared" si="22"/>
        <v>480</v>
      </c>
    </row>
    <row r="325" spans="1:37" ht="15" customHeight="1" thickBot="1" x14ac:dyDescent="0.25"/>
    <row r="326" spans="1:37" ht="15" customHeight="1" thickBot="1" x14ac:dyDescent="0.25">
      <c r="A326" s="1229" t="s">
        <v>305</v>
      </c>
      <c r="B326" s="1227"/>
      <c r="C326" s="1227"/>
      <c r="D326" s="1227"/>
      <c r="E326" s="1227"/>
      <c r="F326" s="1251"/>
      <c r="G326" s="1248" t="s">
        <v>1917</v>
      </c>
      <c r="H326" s="1249"/>
      <c r="I326" s="1250"/>
      <c r="J326" s="108"/>
      <c r="L326" s="952" t="s">
        <v>538</v>
      </c>
      <c r="M326" s="953"/>
      <c r="N326" s="953"/>
      <c r="O326" s="954"/>
    </row>
    <row r="327" spans="1:37" ht="15" customHeight="1" thickBot="1" x14ac:dyDescent="0.25">
      <c r="A327" s="497" t="s">
        <v>496</v>
      </c>
      <c r="B327" s="498" t="s">
        <v>497</v>
      </c>
      <c r="C327" s="499" t="s">
        <v>498</v>
      </c>
      <c r="D327" s="499" t="s">
        <v>499</v>
      </c>
      <c r="E327" s="499" t="s">
        <v>500</v>
      </c>
      <c r="F327" s="499" t="s">
        <v>501</v>
      </c>
      <c r="G327" s="505" t="s">
        <v>502</v>
      </c>
      <c r="H327" s="505" t="s">
        <v>503</v>
      </c>
      <c r="I327" s="506" t="s">
        <v>504</v>
      </c>
      <c r="J327" s="108"/>
      <c r="L327" s="1252"/>
      <c r="M327" s="1253"/>
      <c r="N327" s="1253"/>
      <c r="O327" s="1254"/>
      <c r="Q327" s="24" t="s">
        <v>1918</v>
      </c>
      <c r="R327" s="416" t="s">
        <v>541</v>
      </c>
      <c r="S327" s="416" t="s">
        <v>716</v>
      </c>
      <c r="T327" s="416" t="s">
        <v>1590</v>
      </c>
      <c r="U327" s="416" t="s">
        <v>506</v>
      </c>
      <c r="V327" s="416" t="s">
        <v>1866</v>
      </c>
      <c r="W327" s="416" t="s">
        <v>901</v>
      </c>
      <c r="X327" s="416" t="s">
        <v>1772</v>
      </c>
      <c r="Y327" s="416" t="s">
        <v>322</v>
      </c>
      <c r="Z327" s="416" t="s">
        <v>514</v>
      </c>
      <c r="AA327" s="416" t="s">
        <v>769</v>
      </c>
      <c r="AB327" s="416" t="s">
        <v>1730</v>
      </c>
      <c r="AC327" s="416" t="s">
        <v>1731</v>
      </c>
      <c r="AD327" s="416" t="s">
        <v>307</v>
      </c>
      <c r="AE327" s="416" t="s">
        <v>308</v>
      </c>
      <c r="AF327" s="416" t="s">
        <v>672</v>
      </c>
      <c r="AG327" s="416" t="s">
        <v>177</v>
      </c>
      <c r="AH327" s="416" t="s">
        <v>63</v>
      </c>
      <c r="AI327" s="416" t="s">
        <v>547</v>
      </c>
      <c r="AJ327" s="417" t="s">
        <v>499</v>
      </c>
    </row>
    <row r="328" spans="1:37" ht="15" customHeight="1" x14ac:dyDescent="0.2">
      <c r="A328" s="507">
        <v>1</v>
      </c>
      <c r="B328" s="126" t="s">
        <v>1867</v>
      </c>
      <c r="C328" s="430">
        <v>36</v>
      </c>
      <c r="D328" s="430">
        <v>26</v>
      </c>
      <c r="E328" s="430">
        <v>2</v>
      </c>
      <c r="F328" s="430">
        <v>8</v>
      </c>
      <c r="G328" s="430">
        <v>97</v>
      </c>
      <c r="H328" s="430">
        <v>57</v>
      </c>
      <c r="I328" s="128">
        <v>54</v>
      </c>
      <c r="J328" s="108">
        <f t="shared" si="21"/>
        <v>36</v>
      </c>
      <c r="K328" s="435">
        <f t="shared" si="22"/>
        <v>54</v>
      </c>
      <c r="L328" s="1135" t="s">
        <v>352</v>
      </c>
      <c r="M328" s="1136"/>
      <c r="N328" s="1136"/>
      <c r="O328" s="1137"/>
      <c r="Q328" s="418" t="s">
        <v>541</v>
      </c>
      <c r="R328" s="352"/>
      <c r="S328" s="20" t="s">
        <v>532</v>
      </c>
      <c r="T328" s="20"/>
      <c r="U328" s="20"/>
      <c r="V328" s="20"/>
      <c r="W328" s="20"/>
      <c r="X328" s="20"/>
      <c r="Y328" s="20"/>
      <c r="Z328" s="20"/>
      <c r="AA328" s="20"/>
      <c r="AB328" s="20"/>
      <c r="AC328" s="20"/>
      <c r="AD328" s="20"/>
      <c r="AE328" s="20"/>
      <c r="AF328" s="20"/>
      <c r="AG328" s="20"/>
      <c r="AH328" s="20"/>
      <c r="AI328" s="20"/>
      <c r="AJ328" s="21"/>
      <c r="AK328" s="425"/>
    </row>
    <row r="329" spans="1:37" ht="15" customHeight="1" x14ac:dyDescent="0.2">
      <c r="A329" s="502">
        <v>2</v>
      </c>
      <c r="B329" s="129" t="s">
        <v>28</v>
      </c>
      <c r="C329" s="431">
        <v>36</v>
      </c>
      <c r="D329" s="431">
        <v>22</v>
      </c>
      <c r="E329" s="431">
        <v>5</v>
      </c>
      <c r="F329" s="431">
        <v>9</v>
      </c>
      <c r="G329" s="431">
        <v>86</v>
      </c>
      <c r="H329" s="431">
        <v>62</v>
      </c>
      <c r="I329" s="433">
        <v>49</v>
      </c>
      <c r="J329" s="108">
        <f t="shared" si="21"/>
        <v>36</v>
      </c>
      <c r="K329" s="435">
        <f t="shared" si="22"/>
        <v>49</v>
      </c>
      <c r="L329" s="1138"/>
      <c r="M329" s="1139"/>
      <c r="N329" s="1139"/>
      <c r="O329" s="1140"/>
      <c r="Q329" s="418" t="s">
        <v>716</v>
      </c>
      <c r="R329" s="20" t="s">
        <v>532</v>
      </c>
      <c r="S329" s="352"/>
      <c r="T329" s="20"/>
      <c r="U329" s="20"/>
      <c r="V329" s="20"/>
      <c r="W329" s="20"/>
      <c r="X329" s="20"/>
      <c r="Y329" s="20"/>
      <c r="Z329" s="20"/>
      <c r="AA329" s="20"/>
      <c r="AB329" s="20"/>
      <c r="AC329" s="20"/>
      <c r="AD329" s="20"/>
      <c r="AE329" s="20"/>
      <c r="AF329" s="20"/>
      <c r="AG329" s="20"/>
      <c r="AH329" s="20"/>
      <c r="AI329" s="20"/>
      <c r="AJ329" s="21"/>
      <c r="AK329" s="425"/>
    </row>
    <row r="330" spans="1:37" ht="15" customHeight="1" x14ac:dyDescent="0.2">
      <c r="A330" s="502">
        <v>3</v>
      </c>
      <c r="B330" s="129" t="s">
        <v>353</v>
      </c>
      <c r="C330" s="431">
        <v>36</v>
      </c>
      <c r="D330" s="431">
        <v>21</v>
      </c>
      <c r="E330" s="431">
        <v>4</v>
      </c>
      <c r="F330" s="431">
        <v>11</v>
      </c>
      <c r="G330" s="431">
        <v>88</v>
      </c>
      <c r="H330" s="431">
        <v>68</v>
      </c>
      <c r="I330" s="433">
        <v>46</v>
      </c>
      <c r="J330" s="108">
        <f t="shared" si="21"/>
        <v>36</v>
      </c>
      <c r="K330" s="435">
        <f t="shared" si="22"/>
        <v>46</v>
      </c>
      <c r="L330" s="1138"/>
      <c r="M330" s="1139"/>
      <c r="N330" s="1139"/>
      <c r="O330" s="1140"/>
      <c r="Q330" s="418" t="s">
        <v>1590</v>
      </c>
      <c r="R330" s="20"/>
      <c r="S330" s="20"/>
      <c r="T330" s="352"/>
      <c r="U330" s="20"/>
      <c r="V330" s="20"/>
      <c r="W330" s="20"/>
      <c r="X330" s="20"/>
      <c r="Y330" s="20"/>
      <c r="Z330" s="20"/>
      <c r="AA330" s="20"/>
      <c r="AB330" s="20"/>
      <c r="AC330" s="20"/>
      <c r="AD330" s="20"/>
      <c r="AE330" s="20"/>
      <c r="AF330" s="20"/>
      <c r="AG330" s="20"/>
      <c r="AH330" s="20"/>
      <c r="AI330" s="20"/>
      <c r="AJ330" s="21"/>
      <c r="AK330" s="425"/>
    </row>
    <row r="331" spans="1:37" ht="15" customHeight="1" x14ac:dyDescent="0.2">
      <c r="A331" s="502">
        <v>4</v>
      </c>
      <c r="B331" s="129" t="s">
        <v>36</v>
      </c>
      <c r="C331" s="431">
        <v>36</v>
      </c>
      <c r="D331" s="431">
        <v>19</v>
      </c>
      <c r="E331" s="431">
        <v>8</v>
      </c>
      <c r="F331" s="431">
        <v>9</v>
      </c>
      <c r="G331" s="431">
        <v>86</v>
      </c>
      <c r="H331" s="431">
        <v>67</v>
      </c>
      <c r="I331" s="433">
        <v>46</v>
      </c>
      <c r="J331" s="108">
        <f t="shared" si="21"/>
        <v>36</v>
      </c>
      <c r="K331" s="435">
        <f t="shared" si="22"/>
        <v>46</v>
      </c>
      <c r="L331" s="1138"/>
      <c r="M331" s="1139"/>
      <c r="N331" s="1139"/>
      <c r="O331" s="1140"/>
      <c r="Q331" s="418" t="s">
        <v>506</v>
      </c>
      <c r="R331" s="20"/>
      <c r="S331" s="20"/>
      <c r="T331" s="20"/>
      <c r="U331" s="352"/>
      <c r="V331" s="20" t="s">
        <v>532</v>
      </c>
      <c r="W331" s="20"/>
      <c r="X331" s="20"/>
      <c r="Y331" s="20"/>
      <c r="Z331" s="20"/>
      <c r="AA331" s="20"/>
      <c r="AB331" s="20"/>
      <c r="AC331" s="20"/>
      <c r="AD331" s="20"/>
      <c r="AE331" s="20"/>
      <c r="AF331" s="20"/>
      <c r="AG331" s="20"/>
      <c r="AH331" s="20"/>
      <c r="AI331" s="20"/>
      <c r="AJ331" s="21"/>
      <c r="AK331" s="425"/>
    </row>
    <row r="332" spans="1:37" ht="15" customHeight="1" x14ac:dyDescent="0.2">
      <c r="A332" s="502">
        <v>5</v>
      </c>
      <c r="B332" s="129" t="s">
        <v>30</v>
      </c>
      <c r="C332" s="431">
        <v>36</v>
      </c>
      <c r="D332" s="431">
        <v>20</v>
      </c>
      <c r="E332" s="431">
        <v>5</v>
      </c>
      <c r="F332" s="431">
        <v>11</v>
      </c>
      <c r="G332" s="431">
        <v>75</v>
      </c>
      <c r="H332" s="431">
        <v>61</v>
      </c>
      <c r="I332" s="433">
        <v>45</v>
      </c>
      <c r="J332" s="108">
        <f t="shared" si="21"/>
        <v>36</v>
      </c>
      <c r="K332" s="435">
        <f t="shared" si="22"/>
        <v>45</v>
      </c>
      <c r="L332" s="1138"/>
      <c r="M332" s="1139"/>
      <c r="N332" s="1139"/>
      <c r="O332" s="1140"/>
      <c r="Q332" s="418" t="s">
        <v>1866</v>
      </c>
      <c r="R332" s="20"/>
      <c r="S332" s="20"/>
      <c r="T332" s="20"/>
      <c r="U332" s="20" t="s">
        <v>532</v>
      </c>
      <c r="V332" s="352"/>
      <c r="W332" s="20"/>
      <c r="X332" s="20"/>
      <c r="Y332" s="20"/>
      <c r="Z332" s="20"/>
      <c r="AA332" s="20"/>
      <c r="AB332" s="20"/>
      <c r="AC332" s="20"/>
      <c r="AD332" s="20"/>
      <c r="AE332" s="20"/>
      <c r="AF332" s="20"/>
      <c r="AG332" s="20"/>
      <c r="AH332" s="20" t="s">
        <v>532</v>
      </c>
      <c r="AI332" s="20"/>
      <c r="AJ332" s="21"/>
      <c r="AK332" s="425"/>
    </row>
    <row r="333" spans="1:37" ht="15" customHeight="1" x14ac:dyDescent="0.2">
      <c r="A333" s="502">
        <v>6</v>
      </c>
      <c r="B333" s="129" t="s">
        <v>705</v>
      </c>
      <c r="C333" s="431">
        <v>36</v>
      </c>
      <c r="D333" s="431">
        <v>21</v>
      </c>
      <c r="E333" s="431">
        <v>2</v>
      </c>
      <c r="F333" s="431">
        <v>13</v>
      </c>
      <c r="G333" s="431">
        <v>93</v>
      </c>
      <c r="H333" s="431">
        <v>74</v>
      </c>
      <c r="I333" s="433">
        <v>44</v>
      </c>
      <c r="J333" s="108">
        <f t="shared" si="21"/>
        <v>36</v>
      </c>
      <c r="K333" s="435">
        <f t="shared" si="22"/>
        <v>44</v>
      </c>
      <c r="L333" s="1138"/>
      <c r="M333" s="1139"/>
      <c r="N333" s="1139"/>
      <c r="O333" s="1140"/>
      <c r="Q333" s="418" t="s">
        <v>901</v>
      </c>
      <c r="R333" s="20"/>
      <c r="S333" s="20"/>
      <c r="T333" s="20"/>
      <c r="U333" s="20"/>
      <c r="V333" s="20"/>
      <c r="W333" s="352"/>
      <c r="X333" s="20"/>
      <c r="Y333" s="20" t="s">
        <v>532</v>
      </c>
      <c r="Z333" s="20" t="s">
        <v>532</v>
      </c>
      <c r="AA333" s="20"/>
      <c r="AB333" s="20"/>
      <c r="AC333" s="20"/>
      <c r="AD333" s="20"/>
      <c r="AE333" s="20"/>
      <c r="AF333" s="20"/>
      <c r="AG333" s="20"/>
      <c r="AH333" s="20"/>
      <c r="AI333" s="20"/>
      <c r="AJ333" s="21"/>
      <c r="AK333" s="425"/>
    </row>
    <row r="334" spans="1:37" ht="15" customHeight="1" x14ac:dyDescent="0.2">
      <c r="A334" s="502">
        <v>7</v>
      </c>
      <c r="B334" s="129" t="s">
        <v>1120</v>
      </c>
      <c r="C334" s="431">
        <v>36</v>
      </c>
      <c r="D334" s="431">
        <v>19</v>
      </c>
      <c r="E334" s="431">
        <v>5</v>
      </c>
      <c r="F334" s="431">
        <v>12</v>
      </c>
      <c r="G334" s="431">
        <v>56</v>
      </c>
      <c r="H334" s="431">
        <v>53</v>
      </c>
      <c r="I334" s="433">
        <v>43</v>
      </c>
      <c r="J334" s="108">
        <f t="shared" si="21"/>
        <v>36</v>
      </c>
      <c r="K334" s="435">
        <f t="shared" si="22"/>
        <v>43</v>
      </c>
      <c r="L334" s="1138"/>
      <c r="M334" s="1139"/>
      <c r="N334" s="1139"/>
      <c r="O334" s="1140"/>
      <c r="Q334" s="418" t="s">
        <v>1772</v>
      </c>
      <c r="R334" s="20"/>
      <c r="S334" s="20"/>
      <c r="T334" s="20"/>
      <c r="U334" s="20"/>
      <c r="V334" s="20"/>
      <c r="W334" s="20" t="s">
        <v>532</v>
      </c>
      <c r="X334" s="352"/>
      <c r="Y334" s="20"/>
      <c r="Z334" s="20"/>
      <c r="AA334" s="20"/>
      <c r="AB334" s="20"/>
      <c r="AC334" s="20"/>
      <c r="AD334" s="20" t="s">
        <v>532</v>
      </c>
      <c r="AE334" s="20"/>
      <c r="AF334" s="20"/>
      <c r="AG334" s="20"/>
      <c r="AH334" s="20"/>
      <c r="AI334" s="20"/>
      <c r="AJ334" s="21"/>
      <c r="AK334" s="425"/>
    </row>
    <row r="335" spans="1:37" ht="15" customHeight="1" x14ac:dyDescent="0.2">
      <c r="A335" s="502">
        <v>8</v>
      </c>
      <c r="B335" s="129" t="s">
        <v>311</v>
      </c>
      <c r="C335" s="431">
        <v>36</v>
      </c>
      <c r="D335" s="431">
        <v>17</v>
      </c>
      <c r="E335" s="431">
        <v>8</v>
      </c>
      <c r="F335" s="431">
        <v>11</v>
      </c>
      <c r="G335" s="431">
        <v>101</v>
      </c>
      <c r="H335" s="431">
        <v>74</v>
      </c>
      <c r="I335" s="433">
        <v>42</v>
      </c>
      <c r="J335" s="108">
        <f t="shared" si="21"/>
        <v>36</v>
      </c>
      <c r="K335" s="435">
        <f t="shared" si="22"/>
        <v>42</v>
      </c>
      <c r="L335" s="1138"/>
      <c r="M335" s="1139"/>
      <c r="N335" s="1139"/>
      <c r="O335" s="1140"/>
      <c r="Q335" s="418" t="s">
        <v>322</v>
      </c>
      <c r="R335" s="20"/>
      <c r="S335" s="20"/>
      <c r="T335" s="20"/>
      <c r="U335" s="20"/>
      <c r="V335" s="20"/>
      <c r="W335" s="20"/>
      <c r="X335" s="20"/>
      <c r="Y335" s="352"/>
      <c r="Z335" s="20"/>
      <c r="AA335" s="20"/>
      <c r="AB335" s="20"/>
      <c r="AC335" s="20"/>
      <c r="AD335" s="20"/>
      <c r="AE335" s="20"/>
      <c r="AF335" s="20"/>
      <c r="AG335" s="20"/>
      <c r="AH335" s="20"/>
      <c r="AI335" s="20"/>
      <c r="AJ335" s="21"/>
      <c r="AK335" s="425"/>
    </row>
    <row r="336" spans="1:37" ht="15" customHeight="1" x14ac:dyDescent="0.2">
      <c r="A336" s="502">
        <v>9</v>
      </c>
      <c r="B336" s="129" t="s">
        <v>174</v>
      </c>
      <c r="C336" s="431">
        <v>36</v>
      </c>
      <c r="D336" s="431">
        <v>17</v>
      </c>
      <c r="E336" s="431">
        <v>6</v>
      </c>
      <c r="F336" s="431">
        <v>13</v>
      </c>
      <c r="G336" s="431">
        <v>98</v>
      </c>
      <c r="H336" s="431">
        <v>77</v>
      </c>
      <c r="I336" s="433">
        <v>40</v>
      </c>
      <c r="J336" s="108">
        <f t="shared" si="21"/>
        <v>36</v>
      </c>
      <c r="K336" s="435">
        <f t="shared" si="22"/>
        <v>40</v>
      </c>
      <c r="L336" s="1138"/>
      <c r="M336" s="1139"/>
      <c r="N336" s="1139"/>
      <c r="O336" s="1140"/>
      <c r="Q336" s="418" t="s">
        <v>514</v>
      </c>
      <c r="R336" s="20"/>
      <c r="S336" s="20"/>
      <c r="T336" s="20"/>
      <c r="U336" s="20"/>
      <c r="V336" s="20"/>
      <c r="W336" s="20" t="s">
        <v>532</v>
      </c>
      <c r="X336" s="20"/>
      <c r="Y336" s="20"/>
      <c r="Z336" s="352"/>
      <c r="AA336" s="20"/>
      <c r="AB336" s="20" t="s">
        <v>532</v>
      </c>
      <c r="AC336" s="20"/>
      <c r="AD336" s="20"/>
      <c r="AE336" s="20" t="s">
        <v>532</v>
      </c>
      <c r="AF336" s="20"/>
      <c r="AG336" s="20"/>
      <c r="AH336" s="20"/>
      <c r="AI336" s="20"/>
      <c r="AJ336" s="21"/>
      <c r="AK336" s="425"/>
    </row>
    <row r="337" spans="1:37" ht="15" customHeight="1" x14ac:dyDescent="0.2">
      <c r="A337" s="502">
        <v>10</v>
      </c>
      <c r="B337" s="129" t="s">
        <v>312</v>
      </c>
      <c r="C337" s="431">
        <v>36</v>
      </c>
      <c r="D337" s="431">
        <v>16</v>
      </c>
      <c r="E337" s="431">
        <v>7</v>
      </c>
      <c r="F337" s="431">
        <v>13</v>
      </c>
      <c r="G337" s="431">
        <v>93</v>
      </c>
      <c r="H337" s="431">
        <v>84</v>
      </c>
      <c r="I337" s="433">
        <v>39</v>
      </c>
      <c r="J337" s="108">
        <f t="shared" si="21"/>
        <v>36</v>
      </c>
      <c r="K337" s="435">
        <f t="shared" si="22"/>
        <v>39</v>
      </c>
      <c r="L337" s="1138"/>
      <c r="M337" s="1139"/>
      <c r="N337" s="1139"/>
      <c r="O337" s="1140"/>
      <c r="Q337" s="418" t="s">
        <v>769</v>
      </c>
      <c r="R337" s="20"/>
      <c r="S337" s="20"/>
      <c r="T337" s="20"/>
      <c r="U337" s="20"/>
      <c r="V337" s="20"/>
      <c r="W337" s="20"/>
      <c r="X337" s="20"/>
      <c r="Y337" s="20"/>
      <c r="Z337" s="20"/>
      <c r="AA337" s="352"/>
      <c r="AB337" s="20" t="s">
        <v>532</v>
      </c>
      <c r="AC337" s="20"/>
      <c r="AD337" s="20"/>
      <c r="AE337" s="20"/>
      <c r="AF337" s="20"/>
      <c r="AG337" s="20"/>
      <c r="AH337" s="20"/>
      <c r="AI337" s="20"/>
      <c r="AJ337" s="21"/>
      <c r="AK337" s="425"/>
    </row>
    <row r="338" spans="1:37" ht="15" customHeight="1" x14ac:dyDescent="0.2">
      <c r="A338" s="502">
        <v>11</v>
      </c>
      <c r="B338" s="129" t="s">
        <v>310</v>
      </c>
      <c r="C338" s="431">
        <v>36</v>
      </c>
      <c r="D338" s="431">
        <v>18</v>
      </c>
      <c r="E338" s="431">
        <v>3</v>
      </c>
      <c r="F338" s="431">
        <v>15</v>
      </c>
      <c r="G338" s="431">
        <v>79</v>
      </c>
      <c r="H338" s="431">
        <v>76</v>
      </c>
      <c r="I338" s="433">
        <v>39</v>
      </c>
      <c r="J338" s="108">
        <f t="shared" si="21"/>
        <v>36</v>
      </c>
      <c r="K338" s="435">
        <f t="shared" si="22"/>
        <v>39</v>
      </c>
      <c r="L338" s="1138"/>
      <c r="M338" s="1139"/>
      <c r="N338" s="1139"/>
      <c r="O338" s="1140"/>
      <c r="Q338" s="418" t="s">
        <v>1730</v>
      </c>
      <c r="R338" s="20"/>
      <c r="S338" s="20"/>
      <c r="T338" s="20"/>
      <c r="U338" s="20"/>
      <c r="V338" s="20"/>
      <c r="W338" s="20"/>
      <c r="X338" s="20"/>
      <c r="Y338" s="20"/>
      <c r="Z338" s="20"/>
      <c r="AA338" s="20" t="s">
        <v>532</v>
      </c>
      <c r="AB338" s="352"/>
      <c r="AC338" s="20"/>
      <c r="AD338" s="20"/>
      <c r="AE338" s="20"/>
      <c r="AF338" s="20"/>
      <c r="AG338" s="20"/>
      <c r="AH338" s="20"/>
      <c r="AI338" s="20"/>
      <c r="AJ338" s="21"/>
      <c r="AK338" s="425"/>
    </row>
    <row r="339" spans="1:37" ht="15" customHeight="1" x14ac:dyDescent="0.2">
      <c r="A339" s="502">
        <v>12</v>
      </c>
      <c r="B339" s="129" t="s">
        <v>1733</v>
      </c>
      <c r="C339" s="431">
        <v>36</v>
      </c>
      <c r="D339" s="431">
        <v>13</v>
      </c>
      <c r="E339" s="431">
        <v>6</v>
      </c>
      <c r="F339" s="431">
        <v>17</v>
      </c>
      <c r="G339" s="431">
        <v>66</v>
      </c>
      <c r="H339" s="431">
        <v>80</v>
      </c>
      <c r="I339" s="433">
        <v>32</v>
      </c>
      <c r="J339" s="108">
        <f t="shared" si="21"/>
        <v>36</v>
      </c>
      <c r="K339" s="435">
        <f t="shared" si="22"/>
        <v>32</v>
      </c>
      <c r="L339" s="1138"/>
      <c r="M339" s="1139"/>
      <c r="N339" s="1139"/>
      <c r="O339" s="1140"/>
      <c r="Q339" s="418" t="s">
        <v>1731</v>
      </c>
      <c r="R339" s="20"/>
      <c r="S339" s="20"/>
      <c r="T339" s="20"/>
      <c r="U339" s="20"/>
      <c r="V339" s="20"/>
      <c r="W339" s="20"/>
      <c r="X339" s="20"/>
      <c r="Y339" s="20"/>
      <c r="Z339" s="20"/>
      <c r="AA339" s="20"/>
      <c r="AB339" s="20"/>
      <c r="AC339" s="352"/>
      <c r="AD339" s="20"/>
      <c r="AE339" s="20" t="s">
        <v>532</v>
      </c>
      <c r="AF339" s="20" t="s">
        <v>532</v>
      </c>
      <c r="AG339" s="20"/>
      <c r="AH339" s="20"/>
      <c r="AI339" s="20"/>
      <c r="AJ339" s="21"/>
      <c r="AK339" s="425"/>
    </row>
    <row r="340" spans="1:37" ht="15" customHeight="1" x14ac:dyDescent="0.2">
      <c r="A340" s="502">
        <v>13</v>
      </c>
      <c r="B340" s="129" t="s">
        <v>1811</v>
      </c>
      <c r="C340" s="431">
        <v>36</v>
      </c>
      <c r="D340" s="431">
        <v>13</v>
      </c>
      <c r="E340" s="431">
        <v>5</v>
      </c>
      <c r="F340" s="431">
        <v>18</v>
      </c>
      <c r="G340" s="431">
        <v>60</v>
      </c>
      <c r="H340" s="431">
        <v>101</v>
      </c>
      <c r="I340" s="433">
        <v>31</v>
      </c>
      <c r="J340" s="108">
        <f t="shared" si="21"/>
        <v>36</v>
      </c>
      <c r="K340" s="435">
        <f t="shared" si="22"/>
        <v>31</v>
      </c>
      <c r="L340" s="1138"/>
      <c r="M340" s="1139"/>
      <c r="N340" s="1139"/>
      <c r="O340" s="1140"/>
      <c r="Q340" s="418" t="s">
        <v>307</v>
      </c>
      <c r="R340" s="20"/>
      <c r="S340" s="20"/>
      <c r="T340" s="20"/>
      <c r="U340" s="20"/>
      <c r="V340" s="20"/>
      <c r="W340" s="20"/>
      <c r="X340" s="20"/>
      <c r="Y340" s="20"/>
      <c r="Z340" s="20"/>
      <c r="AA340" s="20"/>
      <c r="AB340" s="20"/>
      <c r="AC340" s="20" t="s">
        <v>532</v>
      </c>
      <c r="AD340" s="352"/>
      <c r="AE340" s="20"/>
      <c r="AF340" s="20"/>
      <c r="AG340" s="20"/>
      <c r="AH340" s="20"/>
      <c r="AI340" s="20"/>
      <c r="AJ340" s="21"/>
      <c r="AK340" s="425"/>
    </row>
    <row r="341" spans="1:37" ht="15" customHeight="1" x14ac:dyDescent="0.2">
      <c r="A341" s="502">
        <v>14</v>
      </c>
      <c r="B341" s="129" t="s">
        <v>1855</v>
      </c>
      <c r="C341" s="431">
        <v>36</v>
      </c>
      <c r="D341" s="431">
        <v>12</v>
      </c>
      <c r="E341" s="431">
        <v>6</v>
      </c>
      <c r="F341" s="431">
        <v>18</v>
      </c>
      <c r="G341" s="431">
        <v>68</v>
      </c>
      <c r="H341" s="431">
        <v>83</v>
      </c>
      <c r="I341" s="433">
        <v>30</v>
      </c>
      <c r="J341" s="108">
        <f t="shared" si="21"/>
        <v>36</v>
      </c>
      <c r="K341" s="435">
        <f t="shared" si="22"/>
        <v>30</v>
      </c>
      <c r="L341" s="1138"/>
      <c r="M341" s="1139"/>
      <c r="N341" s="1139"/>
      <c r="O341" s="1140"/>
      <c r="Q341" s="418" t="s">
        <v>308</v>
      </c>
      <c r="R341" s="20"/>
      <c r="S341" s="20"/>
      <c r="T341" s="20"/>
      <c r="U341" s="20"/>
      <c r="V341" s="20"/>
      <c r="W341" s="20"/>
      <c r="X341" s="20"/>
      <c r="Y341" s="20"/>
      <c r="Z341" s="20"/>
      <c r="AA341" s="20"/>
      <c r="AB341" s="20"/>
      <c r="AC341" s="20"/>
      <c r="AD341" s="20"/>
      <c r="AE341" s="352"/>
      <c r="AF341" s="20" t="s">
        <v>532</v>
      </c>
      <c r="AG341" s="20"/>
      <c r="AH341" s="20"/>
      <c r="AI341" s="20"/>
      <c r="AJ341" s="21"/>
      <c r="AK341" s="425"/>
    </row>
    <row r="342" spans="1:37" ht="15" customHeight="1" x14ac:dyDescent="0.2">
      <c r="A342" s="502">
        <v>15</v>
      </c>
      <c r="B342" s="129" t="s">
        <v>128</v>
      </c>
      <c r="C342" s="431">
        <v>36</v>
      </c>
      <c r="D342" s="431">
        <v>15</v>
      </c>
      <c r="E342" s="431">
        <v>0</v>
      </c>
      <c r="F342" s="431">
        <v>21</v>
      </c>
      <c r="G342" s="431">
        <v>65</v>
      </c>
      <c r="H342" s="431">
        <v>86</v>
      </c>
      <c r="I342" s="433">
        <v>30</v>
      </c>
      <c r="J342" s="108">
        <f t="shared" si="21"/>
        <v>36</v>
      </c>
      <c r="K342" s="435">
        <f t="shared" si="22"/>
        <v>30</v>
      </c>
      <c r="L342" s="1138"/>
      <c r="M342" s="1139"/>
      <c r="N342" s="1139"/>
      <c r="O342" s="1140"/>
      <c r="Q342" s="418" t="s">
        <v>672</v>
      </c>
      <c r="R342" s="20"/>
      <c r="S342" s="20"/>
      <c r="T342" s="20"/>
      <c r="U342" s="20"/>
      <c r="V342" s="20"/>
      <c r="W342" s="20"/>
      <c r="X342" s="20"/>
      <c r="Y342" s="20"/>
      <c r="Z342" s="20"/>
      <c r="AA342" s="20"/>
      <c r="AB342" s="20"/>
      <c r="AC342" s="20" t="s">
        <v>532</v>
      </c>
      <c r="AD342" s="20"/>
      <c r="AE342" s="20" t="s">
        <v>532</v>
      </c>
      <c r="AF342" s="352"/>
      <c r="AG342" s="20"/>
      <c r="AH342" s="20"/>
      <c r="AI342" s="20"/>
      <c r="AJ342" s="21"/>
      <c r="AK342" s="425"/>
    </row>
    <row r="343" spans="1:37" ht="15" customHeight="1" x14ac:dyDescent="0.2">
      <c r="A343" s="502">
        <v>16</v>
      </c>
      <c r="B343" s="129" t="s">
        <v>991</v>
      </c>
      <c r="C343" s="431">
        <v>36</v>
      </c>
      <c r="D343" s="431">
        <v>11</v>
      </c>
      <c r="E343" s="431">
        <v>5</v>
      </c>
      <c r="F343" s="431">
        <v>20</v>
      </c>
      <c r="G343" s="431">
        <v>60</v>
      </c>
      <c r="H343" s="431">
        <v>86</v>
      </c>
      <c r="I343" s="433">
        <v>27</v>
      </c>
      <c r="J343" s="108">
        <f t="shared" si="21"/>
        <v>36</v>
      </c>
      <c r="K343" s="435">
        <f t="shared" si="22"/>
        <v>27</v>
      </c>
      <c r="L343" s="1138"/>
      <c r="M343" s="1139"/>
      <c r="N343" s="1139"/>
      <c r="O343" s="1140"/>
      <c r="Q343" s="418" t="s">
        <v>177</v>
      </c>
      <c r="R343" s="20"/>
      <c r="S343" s="20"/>
      <c r="T343" s="20"/>
      <c r="U343" s="20"/>
      <c r="V343" s="20"/>
      <c r="W343" s="20"/>
      <c r="X343" s="20"/>
      <c r="Y343" s="20"/>
      <c r="Z343" s="20"/>
      <c r="AA343" s="20"/>
      <c r="AB343" s="20"/>
      <c r="AC343" s="20"/>
      <c r="AD343" s="20"/>
      <c r="AE343" s="20"/>
      <c r="AF343" s="20"/>
      <c r="AG343" s="352"/>
      <c r="AH343" s="20"/>
      <c r="AI343" s="20" t="s">
        <v>532</v>
      </c>
      <c r="AJ343" s="21" t="s">
        <v>532</v>
      </c>
      <c r="AK343" s="425"/>
    </row>
    <row r="344" spans="1:37" ht="15" customHeight="1" x14ac:dyDescent="0.2">
      <c r="A344" s="502">
        <v>17</v>
      </c>
      <c r="B344" s="129" t="s">
        <v>551</v>
      </c>
      <c r="C344" s="431">
        <v>36</v>
      </c>
      <c r="D344" s="431">
        <v>9</v>
      </c>
      <c r="E344" s="431">
        <v>5</v>
      </c>
      <c r="F344" s="431">
        <v>22</v>
      </c>
      <c r="G344" s="431">
        <v>68</v>
      </c>
      <c r="H344" s="431">
        <v>117</v>
      </c>
      <c r="I344" s="433">
        <v>23</v>
      </c>
      <c r="J344" s="108">
        <f t="shared" si="21"/>
        <v>36</v>
      </c>
      <c r="K344" s="435">
        <f t="shared" si="22"/>
        <v>23</v>
      </c>
      <c r="L344" s="1138"/>
      <c r="M344" s="1139"/>
      <c r="N344" s="1139"/>
      <c r="O344" s="1140"/>
      <c r="Q344" s="418" t="s">
        <v>63</v>
      </c>
      <c r="R344" s="20"/>
      <c r="S344" s="20"/>
      <c r="T344" s="20"/>
      <c r="U344" s="20"/>
      <c r="V344" s="20"/>
      <c r="W344" s="20"/>
      <c r="X344" s="20"/>
      <c r="Y344" s="20"/>
      <c r="Z344" s="20"/>
      <c r="AA344" s="20"/>
      <c r="AB344" s="20"/>
      <c r="AC344" s="20"/>
      <c r="AD344" s="20"/>
      <c r="AE344" s="20"/>
      <c r="AF344" s="20"/>
      <c r="AG344" s="20" t="s">
        <v>532</v>
      </c>
      <c r="AH344" s="352"/>
      <c r="AI344" s="20"/>
      <c r="AJ344" s="21"/>
      <c r="AK344" s="425"/>
    </row>
    <row r="345" spans="1:37" ht="15" customHeight="1" x14ac:dyDescent="0.2">
      <c r="A345" s="502">
        <v>18</v>
      </c>
      <c r="B345" s="129" t="s">
        <v>164</v>
      </c>
      <c r="C345" s="431">
        <v>36</v>
      </c>
      <c r="D345" s="431">
        <v>5</v>
      </c>
      <c r="E345" s="431">
        <v>5</v>
      </c>
      <c r="F345" s="431">
        <v>26</v>
      </c>
      <c r="G345" s="431">
        <v>33</v>
      </c>
      <c r="H345" s="431">
        <v>46</v>
      </c>
      <c r="I345" s="433">
        <v>15</v>
      </c>
      <c r="J345" s="108">
        <f t="shared" si="21"/>
        <v>36</v>
      </c>
      <c r="K345" s="435">
        <f t="shared" si="22"/>
        <v>15</v>
      </c>
      <c r="L345" s="1138"/>
      <c r="M345" s="1139"/>
      <c r="N345" s="1139"/>
      <c r="O345" s="1140"/>
      <c r="Q345" s="418" t="s">
        <v>547</v>
      </c>
      <c r="R345" s="20"/>
      <c r="S345" s="20"/>
      <c r="T345" s="20"/>
      <c r="U345" s="20"/>
      <c r="V345" s="20"/>
      <c r="W345" s="20"/>
      <c r="X345" s="20"/>
      <c r="Y345" s="20"/>
      <c r="Z345" s="20"/>
      <c r="AA345" s="20"/>
      <c r="AB345" s="20"/>
      <c r="AC345" s="20"/>
      <c r="AD345" s="20"/>
      <c r="AE345" s="20"/>
      <c r="AF345" s="20"/>
      <c r="AG345" s="20"/>
      <c r="AH345" s="20"/>
      <c r="AI345" s="352"/>
      <c r="AJ345" s="21" t="s">
        <v>532</v>
      </c>
      <c r="AK345" s="425"/>
    </row>
    <row r="346" spans="1:37" ht="15" customHeight="1" thickBot="1" x14ac:dyDescent="0.25">
      <c r="A346" s="504">
        <v>19</v>
      </c>
      <c r="B346" s="130" t="s">
        <v>313</v>
      </c>
      <c r="C346" s="432">
        <v>36</v>
      </c>
      <c r="D346" s="432">
        <v>2</v>
      </c>
      <c r="E346" s="432">
        <v>5</v>
      </c>
      <c r="F346" s="432">
        <v>29</v>
      </c>
      <c r="G346" s="432">
        <v>22</v>
      </c>
      <c r="H346" s="432">
        <v>42</v>
      </c>
      <c r="I346" s="434">
        <v>9</v>
      </c>
      <c r="J346" s="108">
        <f t="shared" si="21"/>
        <v>36</v>
      </c>
      <c r="K346" s="435">
        <f t="shared" si="22"/>
        <v>9</v>
      </c>
      <c r="L346" s="1141"/>
      <c r="M346" s="1142"/>
      <c r="N346" s="1142"/>
      <c r="O346" s="1143"/>
      <c r="Q346" s="419" t="s">
        <v>499</v>
      </c>
      <c r="R346" s="23"/>
      <c r="S346" s="23"/>
      <c r="T346" s="23"/>
      <c r="U346" s="23"/>
      <c r="V346" s="23"/>
      <c r="W346" s="23"/>
      <c r="X346" s="23"/>
      <c r="Y346" s="23"/>
      <c r="Z346" s="23"/>
      <c r="AA346" s="23"/>
      <c r="AB346" s="23"/>
      <c r="AC346" s="23"/>
      <c r="AD346" s="23"/>
      <c r="AE346" s="23"/>
      <c r="AF346" s="23"/>
      <c r="AG346" s="23" t="s">
        <v>532</v>
      </c>
      <c r="AH346" s="23"/>
      <c r="AI346" s="23" t="s">
        <v>532</v>
      </c>
      <c r="AJ346" s="353"/>
      <c r="AK346" s="425"/>
    </row>
    <row r="347" spans="1:37" ht="15" customHeight="1" x14ac:dyDescent="0.2">
      <c r="C347" s="435">
        <f t="shared" ref="C347:I347" si="24">SUM(C328:C346)</f>
        <v>684</v>
      </c>
      <c r="D347" s="435">
        <f t="shared" si="24"/>
        <v>296</v>
      </c>
      <c r="E347" s="435">
        <f t="shared" si="24"/>
        <v>92</v>
      </c>
      <c r="F347" s="435">
        <f t="shared" si="24"/>
        <v>296</v>
      </c>
      <c r="G347" s="435">
        <f t="shared" si="24"/>
        <v>1394</v>
      </c>
      <c r="H347" s="435">
        <f t="shared" si="24"/>
        <v>1394</v>
      </c>
      <c r="I347" s="435">
        <f t="shared" si="24"/>
        <v>684</v>
      </c>
      <c r="J347" s="435">
        <f t="shared" si="21"/>
        <v>684</v>
      </c>
      <c r="K347" s="435">
        <f t="shared" si="22"/>
        <v>684</v>
      </c>
      <c r="R347" s="425"/>
      <c r="S347" s="425"/>
      <c r="T347" s="425"/>
      <c r="U347" s="425"/>
      <c r="V347" s="425"/>
      <c r="W347" s="425"/>
      <c r="X347" s="425"/>
      <c r="Y347" s="425"/>
      <c r="Z347" s="425"/>
      <c r="AA347" s="425"/>
      <c r="AB347" s="425"/>
      <c r="AC347" s="425"/>
      <c r="AD347" s="425"/>
      <c r="AE347" s="425"/>
      <c r="AF347" s="425"/>
      <c r="AG347" s="425"/>
      <c r="AH347" s="425"/>
      <c r="AI347" s="425"/>
      <c r="AJ347" s="425"/>
      <c r="AK347" s="425"/>
    </row>
    <row r="348" spans="1:37" ht="15" customHeight="1" thickBot="1" x14ac:dyDescent="0.25"/>
    <row r="349" spans="1:37" ht="15" customHeight="1" thickBot="1" x14ac:dyDescent="0.25">
      <c r="A349" s="1229" t="s">
        <v>316</v>
      </c>
      <c r="B349" s="1227"/>
      <c r="C349" s="1227"/>
      <c r="D349" s="1227"/>
      <c r="E349" s="1227"/>
      <c r="F349" s="1251"/>
      <c r="G349" s="1248" t="s">
        <v>1917</v>
      </c>
      <c r="H349" s="1249"/>
      <c r="I349" s="1250"/>
      <c r="L349" s="952" t="s">
        <v>538</v>
      </c>
      <c r="M349" s="953"/>
      <c r="N349" s="953"/>
      <c r="O349" s="954"/>
    </row>
    <row r="350" spans="1:37" ht="15" customHeight="1" thickBot="1" x14ac:dyDescent="0.25">
      <c r="A350" s="497" t="s">
        <v>496</v>
      </c>
      <c r="B350" s="498" t="s">
        <v>497</v>
      </c>
      <c r="C350" s="499" t="s">
        <v>498</v>
      </c>
      <c r="D350" s="499" t="s">
        <v>499</v>
      </c>
      <c r="E350" s="499" t="s">
        <v>500</v>
      </c>
      <c r="F350" s="499" t="s">
        <v>501</v>
      </c>
      <c r="G350" s="505" t="s">
        <v>502</v>
      </c>
      <c r="H350" s="505" t="s">
        <v>503</v>
      </c>
      <c r="I350" s="506" t="s">
        <v>504</v>
      </c>
      <c r="L350" s="1252"/>
      <c r="M350" s="1253"/>
      <c r="N350" s="1253"/>
      <c r="O350" s="1254"/>
      <c r="Q350" s="24" t="s">
        <v>1918</v>
      </c>
      <c r="R350" s="416" t="s">
        <v>503</v>
      </c>
      <c r="S350" s="416" t="s">
        <v>541</v>
      </c>
      <c r="T350" s="416" t="s">
        <v>1388</v>
      </c>
      <c r="U350" s="416" t="s">
        <v>908</v>
      </c>
      <c r="V350" s="416" t="s">
        <v>1804</v>
      </c>
      <c r="W350" s="416" t="s">
        <v>1805</v>
      </c>
      <c r="X350" s="416" t="s">
        <v>700</v>
      </c>
      <c r="Y350" s="416" t="s">
        <v>566</v>
      </c>
      <c r="Z350" s="416" t="s">
        <v>544</v>
      </c>
      <c r="AA350" s="416" t="s">
        <v>1111</v>
      </c>
      <c r="AB350" s="416" t="s">
        <v>768</v>
      </c>
      <c r="AC350" s="416" t="s">
        <v>777</v>
      </c>
      <c r="AD350" s="416" t="s">
        <v>1684</v>
      </c>
      <c r="AE350" s="416" t="s">
        <v>1112</v>
      </c>
      <c r="AF350" s="416" t="s">
        <v>533</v>
      </c>
      <c r="AG350" s="416" t="s">
        <v>1313</v>
      </c>
      <c r="AH350" s="416" t="s">
        <v>120</v>
      </c>
      <c r="AI350" s="417" t="s">
        <v>1214</v>
      </c>
    </row>
    <row r="351" spans="1:37" ht="15" customHeight="1" x14ac:dyDescent="0.2">
      <c r="A351" s="507">
        <v>1</v>
      </c>
      <c r="B351" s="126" t="s">
        <v>79</v>
      </c>
      <c r="C351" s="430">
        <v>34</v>
      </c>
      <c r="D351" s="430">
        <v>23</v>
      </c>
      <c r="E351" s="430">
        <v>6</v>
      </c>
      <c r="F351" s="430">
        <v>5</v>
      </c>
      <c r="G351" s="430">
        <v>114</v>
      </c>
      <c r="H351" s="430">
        <v>40</v>
      </c>
      <c r="I351" s="128">
        <v>52</v>
      </c>
      <c r="J351" s="435">
        <f t="shared" si="21"/>
        <v>34</v>
      </c>
      <c r="K351" s="435">
        <f t="shared" si="22"/>
        <v>52</v>
      </c>
      <c r="L351" s="1230" t="s">
        <v>1651</v>
      </c>
      <c r="M351" s="1231"/>
      <c r="N351" s="1231"/>
      <c r="O351" s="1232"/>
      <c r="Q351" s="418" t="s">
        <v>503</v>
      </c>
      <c r="R351" s="352"/>
      <c r="S351" s="20" t="s">
        <v>532</v>
      </c>
      <c r="T351" s="20"/>
      <c r="U351" s="20"/>
      <c r="V351" s="20"/>
      <c r="W351" s="20"/>
      <c r="X351" s="20"/>
      <c r="Y351" s="20"/>
      <c r="Z351" s="20"/>
      <c r="AA351" s="20"/>
      <c r="AB351" s="20"/>
      <c r="AC351" s="20" t="s">
        <v>1207</v>
      </c>
      <c r="AD351" s="20"/>
      <c r="AE351" s="20"/>
      <c r="AF351" s="20" t="s">
        <v>1597</v>
      </c>
      <c r="AG351" s="20"/>
      <c r="AH351" s="20"/>
      <c r="AI351" s="21"/>
    </row>
    <row r="352" spans="1:37" ht="15" customHeight="1" thickBot="1" x14ac:dyDescent="0.25">
      <c r="A352" s="502">
        <v>2</v>
      </c>
      <c r="B352" s="129" t="s">
        <v>706</v>
      </c>
      <c r="C352" s="431">
        <v>34</v>
      </c>
      <c r="D352" s="431">
        <v>24</v>
      </c>
      <c r="E352" s="431">
        <v>4</v>
      </c>
      <c r="F352" s="431">
        <v>6</v>
      </c>
      <c r="G352" s="431">
        <v>83</v>
      </c>
      <c r="H352" s="431">
        <v>54</v>
      </c>
      <c r="I352" s="433">
        <v>52</v>
      </c>
      <c r="J352" s="435">
        <f t="shared" si="21"/>
        <v>34</v>
      </c>
      <c r="K352" s="435">
        <f t="shared" si="22"/>
        <v>52</v>
      </c>
      <c r="L352" s="1233"/>
      <c r="M352" s="1234"/>
      <c r="N352" s="1234"/>
      <c r="O352" s="1235"/>
      <c r="Q352" s="418" t="s">
        <v>541</v>
      </c>
      <c r="R352" s="20" t="s">
        <v>532</v>
      </c>
      <c r="S352" s="352"/>
      <c r="T352" s="20"/>
      <c r="U352" s="20"/>
      <c r="V352" s="20"/>
      <c r="W352" s="20"/>
      <c r="X352" s="20"/>
      <c r="Y352" s="20"/>
      <c r="Z352" s="20"/>
      <c r="AA352" s="20"/>
      <c r="AB352" s="20"/>
      <c r="AC352" s="20" t="s">
        <v>1795</v>
      </c>
      <c r="AD352" s="20"/>
      <c r="AE352" s="20"/>
      <c r="AF352" s="20" t="s">
        <v>1490</v>
      </c>
      <c r="AG352" s="20"/>
      <c r="AH352" s="20"/>
      <c r="AI352" s="21"/>
    </row>
    <row r="353" spans="1:35" ht="15" customHeight="1" x14ac:dyDescent="0.2">
      <c r="A353" s="502">
        <v>3</v>
      </c>
      <c r="B353" s="129" t="s">
        <v>1735</v>
      </c>
      <c r="C353" s="431">
        <v>34</v>
      </c>
      <c r="D353" s="431">
        <v>24</v>
      </c>
      <c r="E353" s="431">
        <v>3</v>
      </c>
      <c r="F353" s="431">
        <v>7</v>
      </c>
      <c r="G353" s="431">
        <v>97</v>
      </c>
      <c r="H353" s="431">
        <v>46</v>
      </c>
      <c r="I353" s="433">
        <v>51</v>
      </c>
      <c r="J353" s="435">
        <f t="shared" ref="J353" si="25">D353+E353+F353</f>
        <v>34</v>
      </c>
      <c r="K353" s="435">
        <f t="shared" ref="K353" si="26">D353*2+E353</f>
        <v>51</v>
      </c>
      <c r="L353" s="1138" t="s">
        <v>354</v>
      </c>
      <c r="M353" s="1139"/>
      <c r="N353" s="1139"/>
      <c r="O353" s="1140"/>
      <c r="Q353" s="418" t="s">
        <v>1388</v>
      </c>
      <c r="R353" s="20"/>
      <c r="S353" s="20"/>
      <c r="T353" s="352"/>
      <c r="U353" s="20"/>
      <c r="V353" s="20"/>
      <c r="W353" s="20"/>
      <c r="X353" s="20"/>
      <c r="Y353" s="20"/>
      <c r="Z353" s="20"/>
      <c r="AA353" s="20"/>
      <c r="AB353" s="20"/>
      <c r="AC353" s="20" t="s">
        <v>1602</v>
      </c>
      <c r="AD353" s="20"/>
      <c r="AE353" s="20"/>
      <c r="AF353" s="20" t="s">
        <v>23</v>
      </c>
      <c r="AG353" s="20"/>
      <c r="AH353" s="20"/>
      <c r="AI353" s="21"/>
    </row>
    <row r="354" spans="1:35" ht="15" customHeight="1" x14ac:dyDescent="0.2">
      <c r="A354" s="502">
        <v>4</v>
      </c>
      <c r="B354" s="129" t="s">
        <v>1827</v>
      </c>
      <c r="C354" s="431">
        <v>34</v>
      </c>
      <c r="D354" s="431">
        <v>22</v>
      </c>
      <c r="E354" s="431">
        <v>6</v>
      </c>
      <c r="F354" s="431">
        <v>6</v>
      </c>
      <c r="G354" s="431">
        <v>87</v>
      </c>
      <c r="H354" s="431">
        <v>55</v>
      </c>
      <c r="I354" s="433">
        <v>50</v>
      </c>
      <c r="J354" s="435">
        <f t="shared" si="21"/>
        <v>34</v>
      </c>
      <c r="K354" s="435">
        <f t="shared" si="22"/>
        <v>50</v>
      </c>
      <c r="L354" s="1138"/>
      <c r="M354" s="1139"/>
      <c r="N354" s="1139"/>
      <c r="O354" s="1140"/>
      <c r="Q354" s="418" t="s">
        <v>908</v>
      </c>
      <c r="R354" s="20"/>
      <c r="S354" s="20"/>
      <c r="T354" s="20"/>
      <c r="U354" s="352"/>
      <c r="V354" s="20" t="s">
        <v>532</v>
      </c>
      <c r="W354" s="20"/>
      <c r="X354" s="20"/>
      <c r="Y354" s="20"/>
      <c r="Z354" s="20"/>
      <c r="AA354" s="20"/>
      <c r="AB354" s="20"/>
      <c r="AC354" s="20" t="s">
        <v>1911</v>
      </c>
      <c r="AD354" s="20"/>
      <c r="AE354" s="20"/>
      <c r="AF354" s="20" t="s">
        <v>1207</v>
      </c>
      <c r="AG354" s="20"/>
      <c r="AH354" s="20"/>
      <c r="AI354" s="21"/>
    </row>
    <row r="355" spans="1:35" ht="15" customHeight="1" x14ac:dyDescent="0.2">
      <c r="A355" s="502">
        <v>5</v>
      </c>
      <c r="B355" s="129" t="s">
        <v>1431</v>
      </c>
      <c r="C355" s="431">
        <v>34</v>
      </c>
      <c r="D355" s="431">
        <v>22</v>
      </c>
      <c r="E355" s="431">
        <v>3</v>
      </c>
      <c r="F355" s="431">
        <v>9</v>
      </c>
      <c r="G355" s="431">
        <v>88</v>
      </c>
      <c r="H355" s="431">
        <v>49</v>
      </c>
      <c r="I355" s="433">
        <v>47</v>
      </c>
      <c r="J355" s="435">
        <f t="shared" si="21"/>
        <v>34</v>
      </c>
      <c r="K355" s="435">
        <f t="shared" si="22"/>
        <v>47</v>
      </c>
      <c r="L355" s="1138"/>
      <c r="M355" s="1139"/>
      <c r="N355" s="1139"/>
      <c r="O355" s="1140"/>
      <c r="Q355" s="418" t="s">
        <v>1804</v>
      </c>
      <c r="R355" s="20"/>
      <c r="S355" s="20"/>
      <c r="T355" s="20"/>
      <c r="U355" s="20" t="s">
        <v>532</v>
      </c>
      <c r="V355" s="352"/>
      <c r="W355" s="20"/>
      <c r="X355" s="20"/>
      <c r="Y355" s="20"/>
      <c r="Z355" s="20"/>
      <c r="AA355" s="20"/>
      <c r="AB355" s="20"/>
      <c r="AC355" s="20" t="s">
        <v>1603</v>
      </c>
      <c r="AD355" s="20"/>
      <c r="AE355" s="20"/>
      <c r="AF355" s="20" t="s">
        <v>1597</v>
      </c>
      <c r="AG355" s="20"/>
      <c r="AH355" s="20"/>
      <c r="AI355" s="21"/>
    </row>
    <row r="356" spans="1:35" ht="15" customHeight="1" x14ac:dyDescent="0.2">
      <c r="A356" s="502">
        <v>6</v>
      </c>
      <c r="B356" s="129" t="s">
        <v>708</v>
      </c>
      <c r="C356" s="431">
        <v>34</v>
      </c>
      <c r="D356" s="431">
        <v>19</v>
      </c>
      <c r="E356" s="431">
        <v>2</v>
      </c>
      <c r="F356" s="431">
        <v>13</v>
      </c>
      <c r="G356" s="431">
        <v>75</v>
      </c>
      <c r="H356" s="431">
        <v>67</v>
      </c>
      <c r="I356" s="433">
        <v>40</v>
      </c>
      <c r="J356" s="435">
        <f t="shared" si="21"/>
        <v>34</v>
      </c>
      <c r="K356" s="435">
        <f t="shared" si="22"/>
        <v>40</v>
      </c>
      <c r="L356" s="1138"/>
      <c r="M356" s="1139"/>
      <c r="N356" s="1139"/>
      <c r="O356" s="1140"/>
      <c r="Q356" s="418" t="s">
        <v>1805</v>
      </c>
      <c r="R356" s="20"/>
      <c r="S356" s="20"/>
      <c r="T356" s="20"/>
      <c r="U356" s="20"/>
      <c r="V356" s="20"/>
      <c r="W356" s="352"/>
      <c r="X356" s="20"/>
      <c r="Y356" s="20" t="s">
        <v>532</v>
      </c>
      <c r="Z356" s="20" t="s">
        <v>532</v>
      </c>
      <c r="AA356" s="20"/>
      <c r="AB356" s="20"/>
      <c r="AC356" s="20" t="s">
        <v>1603</v>
      </c>
      <c r="AD356" s="20"/>
      <c r="AE356" s="20"/>
      <c r="AF356" s="20" t="s">
        <v>628</v>
      </c>
      <c r="AG356" s="20"/>
      <c r="AH356" s="20"/>
      <c r="AI356" s="21"/>
    </row>
    <row r="357" spans="1:35" ht="15" customHeight="1" x14ac:dyDescent="0.2">
      <c r="A357" s="502">
        <v>7</v>
      </c>
      <c r="B357" s="129" t="s">
        <v>554</v>
      </c>
      <c r="C357" s="431">
        <v>34</v>
      </c>
      <c r="D357" s="431">
        <v>16</v>
      </c>
      <c r="E357" s="431">
        <v>7</v>
      </c>
      <c r="F357" s="431">
        <v>11</v>
      </c>
      <c r="G357" s="431">
        <v>74</v>
      </c>
      <c r="H357" s="431">
        <v>73</v>
      </c>
      <c r="I357" s="433">
        <v>39</v>
      </c>
      <c r="J357" s="435">
        <f t="shared" si="21"/>
        <v>34</v>
      </c>
      <c r="K357" s="435">
        <f t="shared" si="22"/>
        <v>39</v>
      </c>
      <c r="L357" s="1138"/>
      <c r="M357" s="1139"/>
      <c r="N357" s="1139"/>
      <c r="O357" s="1140"/>
      <c r="Q357" s="418" t="s">
        <v>700</v>
      </c>
      <c r="R357" s="20"/>
      <c r="S357" s="20"/>
      <c r="T357" s="20"/>
      <c r="U357" s="20"/>
      <c r="V357" s="20"/>
      <c r="W357" s="20" t="s">
        <v>532</v>
      </c>
      <c r="X357" s="352"/>
      <c r="Y357" s="20"/>
      <c r="Z357" s="20"/>
      <c r="AA357" s="20"/>
      <c r="AB357" s="20"/>
      <c r="AC357" s="20" t="s">
        <v>1489</v>
      </c>
      <c r="AD357" s="20"/>
      <c r="AE357" s="20"/>
      <c r="AF357" s="20" t="s">
        <v>1207</v>
      </c>
      <c r="AG357" s="20"/>
      <c r="AH357" s="20"/>
      <c r="AI357" s="21"/>
    </row>
    <row r="358" spans="1:35" ht="15" customHeight="1" x14ac:dyDescent="0.2">
      <c r="A358" s="502">
        <v>8</v>
      </c>
      <c r="B358" s="129" t="s">
        <v>575</v>
      </c>
      <c r="C358" s="431">
        <v>34</v>
      </c>
      <c r="D358" s="431">
        <v>16</v>
      </c>
      <c r="E358" s="431">
        <v>5</v>
      </c>
      <c r="F358" s="431">
        <v>13</v>
      </c>
      <c r="G358" s="431">
        <v>66</v>
      </c>
      <c r="H358" s="431">
        <v>73</v>
      </c>
      <c r="I358" s="433">
        <v>37</v>
      </c>
      <c r="J358" s="435">
        <f t="shared" si="21"/>
        <v>34</v>
      </c>
      <c r="K358" s="435">
        <f t="shared" si="22"/>
        <v>37</v>
      </c>
      <c r="L358" s="1138"/>
      <c r="M358" s="1139"/>
      <c r="N358" s="1139"/>
      <c r="O358" s="1140"/>
      <c r="Q358" s="418" t="s">
        <v>566</v>
      </c>
      <c r="R358" s="20"/>
      <c r="S358" s="20"/>
      <c r="T358" s="20"/>
      <c r="U358" s="20"/>
      <c r="V358" s="20"/>
      <c r="W358" s="20"/>
      <c r="X358" s="20"/>
      <c r="Y358" s="352"/>
      <c r="Z358" s="20"/>
      <c r="AA358" s="20"/>
      <c r="AB358" s="20"/>
      <c r="AC358" s="20" t="s">
        <v>1547</v>
      </c>
      <c r="AD358" s="20"/>
      <c r="AE358" s="20"/>
      <c r="AF358" s="20" t="s">
        <v>1493</v>
      </c>
      <c r="AG358" s="20"/>
      <c r="AH358" s="20"/>
      <c r="AI358" s="21"/>
    </row>
    <row r="359" spans="1:35" ht="15" customHeight="1" x14ac:dyDescent="0.2">
      <c r="A359" s="502">
        <v>9</v>
      </c>
      <c r="B359" s="129" t="s">
        <v>558</v>
      </c>
      <c r="C359" s="431">
        <v>34</v>
      </c>
      <c r="D359" s="431">
        <v>15</v>
      </c>
      <c r="E359" s="431">
        <v>5</v>
      </c>
      <c r="F359" s="431">
        <v>14</v>
      </c>
      <c r="G359" s="431">
        <v>69</v>
      </c>
      <c r="H359" s="431">
        <v>72</v>
      </c>
      <c r="I359" s="433">
        <v>35</v>
      </c>
      <c r="J359" s="435">
        <f t="shared" si="21"/>
        <v>34</v>
      </c>
      <c r="K359" s="435">
        <f t="shared" si="22"/>
        <v>35</v>
      </c>
      <c r="L359" s="1138"/>
      <c r="M359" s="1139"/>
      <c r="N359" s="1139"/>
      <c r="O359" s="1140"/>
      <c r="Q359" s="418" t="s">
        <v>544</v>
      </c>
      <c r="R359" s="20"/>
      <c r="S359" s="20"/>
      <c r="T359" s="20"/>
      <c r="U359" s="20"/>
      <c r="V359" s="20"/>
      <c r="W359" s="20" t="s">
        <v>532</v>
      </c>
      <c r="X359" s="20"/>
      <c r="Y359" s="20"/>
      <c r="Z359" s="352"/>
      <c r="AA359" s="20"/>
      <c r="AB359" s="20" t="s">
        <v>532</v>
      </c>
      <c r="AC359" s="20" t="s">
        <v>1600</v>
      </c>
      <c r="AD359" s="20"/>
      <c r="AE359" s="20"/>
      <c r="AF359" s="20" t="s">
        <v>1881</v>
      </c>
      <c r="AG359" s="20"/>
      <c r="AH359" s="20"/>
      <c r="AI359" s="21"/>
    </row>
    <row r="360" spans="1:35" ht="15" customHeight="1" x14ac:dyDescent="0.2">
      <c r="A360" s="502">
        <v>10</v>
      </c>
      <c r="B360" s="129" t="s">
        <v>711</v>
      </c>
      <c r="C360" s="431">
        <v>34</v>
      </c>
      <c r="D360" s="431">
        <v>14</v>
      </c>
      <c r="E360" s="431">
        <v>7</v>
      </c>
      <c r="F360" s="431">
        <v>13</v>
      </c>
      <c r="G360" s="431">
        <v>66</v>
      </c>
      <c r="H360" s="431">
        <v>71</v>
      </c>
      <c r="I360" s="433">
        <v>35</v>
      </c>
      <c r="J360" s="435">
        <f t="shared" si="21"/>
        <v>34</v>
      </c>
      <c r="K360" s="435">
        <f t="shared" si="22"/>
        <v>35</v>
      </c>
      <c r="L360" s="1138"/>
      <c r="M360" s="1139"/>
      <c r="N360" s="1139"/>
      <c r="O360" s="1140"/>
      <c r="Q360" s="418" t="s">
        <v>1111</v>
      </c>
      <c r="R360" s="20"/>
      <c r="S360" s="20"/>
      <c r="T360" s="20"/>
      <c r="U360" s="20"/>
      <c r="V360" s="20"/>
      <c r="W360" s="20"/>
      <c r="X360" s="20"/>
      <c r="Y360" s="20"/>
      <c r="Z360" s="20"/>
      <c r="AA360" s="352"/>
      <c r="AB360" s="20" t="s">
        <v>532</v>
      </c>
      <c r="AC360" s="20" t="s">
        <v>1597</v>
      </c>
      <c r="AD360" s="20"/>
      <c r="AE360" s="20"/>
      <c r="AF360" s="20" t="s">
        <v>1487</v>
      </c>
      <c r="AG360" s="20"/>
      <c r="AH360" s="20"/>
      <c r="AI360" s="21"/>
    </row>
    <row r="361" spans="1:35" ht="15" customHeight="1" x14ac:dyDescent="0.2">
      <c r="A361" s="502">
        <v>11</v>
      </c>
      <c r="B361" s="129" t="s">
        <v>1314</v>
      </c>
      <c r="C361" s="431">
        <v>34</v>
      </c>
      <c r="D361" s="431">
        <v>12</v>
      </c>
      <c r="E361" s="431">
        <v>6</v>
      </c>
      <c r="F361" s="431">
        <v>16</v>
      </c>
      <c r="G361" s="431">
        <v>71</v>
      </c>
      <c r="H361" s="431">
        <v>82</v>
      </c>
      <c r="I361" s="433">
        <v>30</v>
      </c>
      <c r="J361" s="435">
        <f t="shared" si="21"/>
        <v>34</v>
      </c>
      <c r="K361" s="435">
        <f t="shared" si="22"/>
        <v>30</v>
      </c>
      <c r="L361" s="1138"/>
      <c r="M361" s="1139"/>
      <c r="N361" s="1139"/>
      <c r="O361" s="1140"/>
      <c r="Q361" s="418" t="s">
        <v>768</v>
      </c>
      <c r="R361" s="20"/>
      <c r="S361" s="20"/>
      <c r="T361" s="20"/>
      <c r="U361" s="20"/>
      <c r="V361" s="20"/>
      <c r="W361" s="20"/>
      <c r="X361" s="20"/>
      <c r="Y361" s="20"/>
      <c r="Z361" s="20"/>
      <c r="AA361" s="20" t="s">
        <v>532</v>
      </c>
      <c r="AB361" s="352"/>
      <c r="AC361" s="20" t="s">
        <v>1547</v>
      </c>
      <c r="AD361" s="20"/>
      <c r="AE361" s="20"/>
      <c r="AF361" s="20" t="s">
        <v>1494</v>
      </c>
      <c r="AG361" s="20"/>
      <c r="AH361" s="20"/>
      <c r="AI361" s="21"/>
    </row>
    <row r="362" spans="1:35" ht="15" customHeight="1" x14ac:dyDescent="0.2">
      <c r="A362" s="502">
        <v>12</v>
      </c>
      <c r="B362" s="129" t="s">
        <v>1598</v>
      </c>
      <c r="C362" s="431">
        <v>34</v>
      </c>
      <c r="D362" s="431">
        <v>9</v>
      </c>
      <c r="E362" s="431">
        <v>9</v>
      </c>
      <c r="F362" s="431">
        <v>16</v>
      </c>
      <c r="G362" s="431">
        <v>57</v>
      </c>
      <c r="H362" s="431">
        <v>87</v>
      </c>
      <c r="I362" s="433">
        <v>27</v>
      </c>
      <c r="J362" s="435">
        <f t="shared" si="21"/>
        <v>34</v>
      </c>
      <c r="K362" s="435">
        <f t="shared" si="22"/>
        <v>27</v>
      </c>
      <c r="L362" s="1138"/>
      <c r="M362" s="1139"/>
      <c r="N362" s="1139"/>
      <c r="O362" s="1140"/>
      <c r="Q362" s="418" t="s">
        <v>777</v>
      </c>
      <c r="R362" s="20" t="s">
        <v>1210</v>
      </c>
      <c r="S362" s="20" t="s">
        <v>844</v>
      </c>
      <c r="T362" s="20" t="s">
        <v>1657</v>
      </c>
      <c r="U362" s="20" t="s">
        <v>1539</v>
      </c>
      <c r="V362" s="20" t="s">
        <v>1207</v>
      </c>
      <c r="W362" s="20" t="s">
        <v>1547</v>
      </c>
      <c r="X362" s="20" t="s">
        <v>1207</v>
      </c>
      <c r="Y362" s="20" t="s">
        <v>1210</v>
      </c>
      <c r="Z362" s="20" t="s">
        <v>1490</v>
      </c>
      <c r="AA362" s="20" t="s">
        <v>1546</v>
      </c>
      <c r="AB362" s="20" t="s">
        <v>1602</v>
      </c>
      <c r="AC362" s="352"/>
      <c r="AD362" s="20" t="s">
        <v>355</v>
      </c>
      <c r="AE362" s="20" t="s">
        <v>1657</v>
      </c>
      <c r="AF362" s="20" t="s">
        <v>1540</v>
      </c>
      <c r="AG362" s="20" t="s">
        <v>1642</v>
      </c>
      <c r="AH362" s="20" t="s">
        <v>1642</v>
      </c>
      <c r="AI362" s="21" t="s">
        <v>1493</v>
      </c>
    </row>
    <row r="363" spans="1:35" ht="15" customHeight="1" x14ac:dyDescent="0.2">
      <c r="A363" s="502">
        <v>13</v>
      </c>
      <c r="B363" s="129" t="s">
        <v>1757</v>
      </c>
      <c r="C363" s="431">
        <v>34</v>
      </c>
      <c r="D363" s="431">
        <v>11</v>
      </c>
      <c r="E363" s="431">
        <v>4</v>
      </c>
      <c r="F363" s="431">
        <v>19</v>
      </c>
      <c r="G363" s="431">
        <v>59</v>
      </c>
      <c r="H363" s="431">
        <v>81</v>
      </c>
      <c r="I363" s="433">
        <v>26</v>
      </c>
      <c r="J363" s="435">
        <f t="shared" si="21"/>
        <v>34</v>
      </c>
      <c r="K363" s="435">
        <f t="shared" si="22"/>
        <v>26</v>
      </c>
      <c r="L363" s="1138"/>
      <c r="M363" s="1139"/>
      <c r="N363" s="1139"/>
      <c r="O363" s="1140"/>
      <c r="Q363" s="418" t="s">
        <v>1684</v>
      </c>
      <c r="R363" s="20"/>
      <c r="S363" s="20"/>
      <c r="T363" s="20"/>
      <c r="U363" s="20"/>
      <c r="V363" s="20"/>
      <c r="W363" s="20"/>
      <c r="X363" s="20"/>
      <c r="Y363" s="20"/>
      <c r="Z363" s="20"/>
      <c r="AA363" s="20"/>
      <c r="AB363" s="20"/>
      <c r="AC363" s="20" t="s">
        <v>1493</v>
      </c>
      <c r="AD363" s="352"/>
      <c r="AE363" s="20"/>
      <c r="AF363" s="20" t="s">
        <v>844</v>
      </c>
      <c r="AG363" s="20"/>
      <c r="AH363" s="20"/>
      <c r="AI363" s="21"/>
    </row>
    <row r="364" spans="1:35" ht="15" customHeight="1" x14ac:dyDescent="0.2">
      <c r="A364" s="502">
        <v>14</v>
      </c>
      <c r="B364" s="129" t="s">
        <v>781</v>
      </c>
      <c r="C364" s="431">
        <v>34</v>
      </c>
      <c r="D364" s="431">
        <v>10</v>
      </c>
      <c r="E364" s="431">
        <v>5</v>
      </c>
      <c r="F364" s="431">
        <v>19</v>
      </c>
      <c r="G364" s="431">
        <v>61</v>
      </c>
      <c r="H364" s="431">
        <v>93</v>
      </c>
      <c r="I364" s="433">
        <v>25</v>
      </c>
      <c r="J364" s="435">
        <f t="shared" si="21"/>
        <v>34</v>
      </c>
      <c r="K364" s="435">
        <f t="shared" si="22"/>
        <v>25</v>
      </c>
      <c r="L364" s="1138"/>
      <c r="M364" s="1139"/>
      <c r="N364" s="1139"/>
      <c r="O364" s="1140"/>
      <c r="Q364" s="418" t="s">
        <v>1112</v>
      </c>
      <c r="R364" s="20"/>
      <c r="S364" s="20"/>
      <c r="T364" s="20"/>
      <c r="U364" s="20"/>
      <c r="V364" s="20"/>
      <c r="W364" s="20"/>
      <c r="X364" s="20"/>
      <c r="Y364" s="20"/>
      <c r="Z364" s="20"/>
      <c r="AA364" s="20"/>
      <c r="AB364" s="20"/>
      <c r="AC364" s="20" t="s">
        <v>844</v>
      </c>
      <c r="AD364" s="20"/>
      <c r="AE364" s="352"/>
      <c r="AF364" s="20" t="s">
        <v>1207</v>
      </c>
      <c r="AG364" s="20"/>
      <c r="AH364" s="20"/>
      <c r="AI364" s="21"/>
    </row>
    <row r="365" spans="1:35" ht="15" customHeight="1" x14ac:dyDescent="0.2">
      <c r="A365" s="502">
        <v>15</v>
      </c>
      <c r="B365" s="129" t="s">
        <v>1116</v>
      </c>
      <c r="C365" s="431">
        <v>34</v>
      </c>
      <c r="D365" s="431">
        <v>9</v>
      </c>
      <c r="E365" s="431">
        <v>5</v>
      </c>
      <c r="F365" s="431">
        <v>20</v>
      </c>
      <c r="G365" s="431">
        <v>37</v>
      </c>
      <c r="H365" s="431">
        <v>45</v>
      </c>
      <c r="I365" s="433">
        <v>23</v>
      </c>
      <c r="J365" s="435">
        <f t="shared" si="21"/>
        <v>34</v>
      </c>
      <c r="K365" s="435">
        <f t="shared" si="22"/>
        <v>23</v>
      </c>
      <c r="L365" s="1138"/>
      <c r="M365" s="1139"/>
      <c r="N365" s="1139"/>
      <c r="O365" s="1140"/>
      <c r="Q365" s="418" t="s">
        <v>533</v>
      </c>
      <c r="R365" s="20" t="s">
        <v>1602</v>
      </c>
      <c r="S365" s="20" t="s">
        <v>1797</v>
      </c>
      <c r="T365" s="20" t="s">
        <v>1603</v>
      </c>
      <c r="U365" s="20" t="s">
        <v>1543</v>
      </c>
      <c r="V365" s="20" t="s">
        <v>1657</v>
      </c>
      <c r="W365" s="20" t="s">
        <v>1207</v>
      </c>
      <c r="X365" s="20" t="s">
        <v>1601</v>
      </c>
      <c r="Y365" s="20" t="s">
        <v>844</v>
      </c>
      <c r="Z365" s="20" t="s">
        <v>844</v>
      </c>
      <c r="AA365" s="20" t="s">
        <v>1487</v>
      </c>
      <c r="AB365" s="20" t="s">
        <v>1646</v>
      </c>
      <c r="AC365" s="20" t="s">
        <v>1795</v>
      </c>
      <c r="AD365" s="20" t="s">
        <v>1597</v>
      </c>
      <c r="AE365" s="20" t="s">
        <v>1600</v>
      </c>
      <c r="AF365" s="352"/>
      <c r="AG365" s="20" t="s">
        <v>844</v>
      </c>
      <c r="AH365" s="20" t="s">
        <v>1597</v>
      </c>
      <c r="AI365" s="21" t="s">
        <v>1540</v>
      </c>
    </row>
    <row r="366" spans="1:35" ht="15" customHeight="1" x14ac:dyDescent="0.2">
      <c r="A366" s="502">
        <v>16</v>
      </c>
      <c r="B366" s="129" t="s">
        <v>1736</v>
      </c>
      <c r="C366" s="431">
        <v>34</v>
      </c>
      <c r="D366" s="431">
        <v>8</v>
      </c>
      <c r="E366" s="431">
        <v>4</v>
      </c>
      <c r="F366" s="431">
        <v>22</v>
      </c>
      <c r="G366" s="431">
        <v>40</v>
      </c>
      <c r="H366" s="431">
        <v>94</v>
      </c>
      <c r="I366" s="433">
        <v>20</v>
      </c>
      <c r="J366" s="435">
        <f t="shared" si="21"/>
        <v>34</v>
      </c>
      <c r="K366" s="435">
        <f t="shared" si="22"/>
        <v>20</v>
      </c>
      <c r="L366" s="1138"/>
      <c r="M366" s="1139"/>
      <c r="N366" s="1139"/>
      <c r="O366" s="1140"/>
      <c r="Q366" s="418" t="s">
        <v>1313</v>
      </c>
      <c r="R366" s="20"/>
      <c r="S366" s="20"/>
      <c r="T366" s="20"/>
      <c r="U366" s="20"/>
      <c r="V366" s="20"/>
      <c r="W366" s="20"/>
      <c r="X366" s="20"/>
      <c r="Y366" s="20"/>
      <c r="Z366" s="20"/>
      <c r="AA366" s="20"/>
      <c r="AB366" s="20"/>
      <c r="AC366" s="20" t="s">
        <v>1642</v>
      </c>
      <c r="AD366" s="20"/>
      <c r="AE366" s="20"/>
      <c r="AF366" s="20" t="s">
        <v>1644</v>
      </c>
      <c r="AG366" s="352"/>
      <c r="AH366" s="20"/>
      <c r="AI366" s="21"/>
    </row>
    <row r="367" spans="1:35" ht="15" customHeight="1" x14ac:dyDescent="0.2">
      <c r="A367" s="502">
        <v>17</v>
      </c>
      <c r="B367" s="129" t="s">
        <v>1294</v>
      </c>
      <c r="C367" s="431">
        <v>34</v>
      </c>
      <c r="D367" s="431">
        <v>5</v>
      </c>
      <c r="E367" s="431">
        <v>6</v>
      </c>
      <c r="F367" s="431">
        <v>23</v>
      </c>
      <c r="G367" s="431">
        <v>39</v>
      </c>
      <c r="H367" s="431">
        <v>84</v>
      </c>
      <c r="I367" s="433">
        <v>16</v>
      </c>
      <c r="J367" s="435">
        <f t="shared" si="21"/>
        <v>34</v>
      </c>
      <c r="K367" s="435">
        <f t="shared" si="22"/>
        <v>16</v>
      </c>
      <c r="L367" s="1138"/>
      <c r="M367" s="1139"/>
      <c r="N367" s="1139"/>
      <c r="O367" s="1140"/>
      <c r="Q367" s="418" t="s">
        <v>120</v>
      </c>
      <c r="R367" s="20"/>
      <c r="S367" s="20"/>
      <c r="T367" s="20"/>
      <c r="U367" s="20"/>
      <c r="V367" s="20"/>
      <c r="W367" s="20"/>
      <c r="X367" s="20"/>
      <c r="Y367" s="20"/>
      <c r="Z367" s="20"/>
      <c r="AA367" s="20"/>
      <c r="AB367" s="20"/>
      <c r="AC367" s="20" t="s">
        <v>1493</v>
      </c>
      <c r="AD367" s="20"/>
      <c r="AE367" s="20"/>
      <c r="AF367" s="20" t="s">
        <v>1795</v>
      </c>
      <c r="AG367" s="20"/>
      <c r="AH367" s="352"/>
      <c r="AI367" s="21" t="s">
        <v>532</v>
      </c>
    </row>
    <row r="368" spans="1:35" ht="15" customHeight="1" thickBot="1" x14ac:dyDescent="0.25">
      <c r="A368" s="504">
        <v>18</v>
      </c>
      <c r="B368" s="130" t="s">
        <v>390</v>
      </c>
      <c r="C368" s="432">
        <v>34</v>
      </c>
      <c r="D368" s="432">
        <v>3</v>
      </c>
      <c r="E368" s="432">
        <v>1</v>
      </c>
      <c r="F368" s="432">
        <v>30</v>
      </c>
      <c r="G368" s="432">
        <v>23</v>
      </c>
      <c r="H368" s="432">
        <v>40</v>
      </c>
      <c r="I368" s="434">
        <v>7</v>
      </c>
      <c r="J368" s="435">
        <f t="shared" si="21"/>
        <v>34</v>
      </c>
      <c r="K368" s="435">
        <f t="shared" si="22"/>
        <v>7</v>
      </c>
      <c r="L368" s="1141"/>
      <c r="M368" s="1142"/>
      <c r="N368" s="1142"/>
      <c r="O368" s="1143"/>
      <c r="Q368" s="419" t="s">
        <v>1214</v>
      </c>
      <c r="R368" s="23"/>
      <c r="S368" s="23"/>
      <c r="T368" s="23"/>
      <c r="U368" s="23"/>
      <c r="V368" s="23"/>
      <c r="W368" s="23"/>
      <c r="X368" s="23"/>
      <c r="Y368" s="23"/>
      <c r="Z368" s="23"/>
      <c r="AA368" s="23"/>
      <c r="AB368" s="23"/>
      <c r="AC368" s="23" t="s">
        <v>356</v>
      </c>
      <c r="AD368" s="23"/>
      <c r="AE368" s="23"/>
      <c r="AF368" s="23" t="s">
        <v>1207</v>
      </c>
      <c r="AG368" s="23"/>
      <c r="AH368" s="23" t="s">
        <v>532</v>
      </c>
      <c r="AI368" s="353"/>
    </row>
    <row r="369" spans="1:32" ht="15" customHeight="1" x14ac:dyDescent="0.2">
      <c r="C369" s="435">
        <f t="shared" ref="C369:I369" si="27">SUM(C351:C368)</f>
        <v>612</v>
      </c>
      <c r="D369" s="435">
        <f t="shared" si="27"/>
        <v>262</v>
      </c>
      <c r="E369" s="435">
        <f t="shared" si="27"/>
        <v>88</v>
      </c>
      <c r="F369" s="435">
        <f t="shared" si="27"/>
        <v>262</v>
      </c>
      <c r="G369" s="435">
        <f t="shared" si="27"/>
        <v>1206</v>
      </c>
      <c r="H369" s="435">
        <f t="shared" si="27"/>
        <v>1206</v>
      </c>
      <c r="I369" s="435">
        <f t="shared" si="27"/>
        <v>612</v>
      </c>
      <c r="J369" s="435">
        <f t="shared" ref="J369:J431" si="28">D369+E369+F369</f>
        <v>612</v>
      </c>
      <c r="K369" s="435">
        <f t="shared" ref="K369:K431" si="29">D369*2+E369</f>
        <v>612</v>
      </c>
    </row>
    <row r="370" spans="1:32" ht="15" customHeight="1" thickBot="1" x14ac:dyDescent="0.25"/>
    <row r="371" spans="1:32" ht="15" customHeight="1" thickBot="1" x14ac:dyDescent="0.25">
      <c r="A371" s="1207" t="s">
        <v>493</v>
      </c>
      <c r="B371" s="1208"/>
      <c r="C371" s="1208"/>
      <c r="D371" s="1208"/>
      <c r="E371" s="1208"/>
      <c r="F371" s="1209"/>
      <c r="G371" s="1204" t="s">
        <v>1917</v>
      </c>
      <c r="H371" s="1205"/>
      <c r="I371" s="1206"/>
      <c r="L371" s="945" t="s">
        <v>495</v>
      </c>
      <c r="M371" s="946"/>
      <c r="N371" s="946"/>
      <c r="O371" s="947"/>
    </row>
    <row r="372" spans="1:32" ht="15" customHeight="1" thickBot="1" x14ac:dyDescent="0.25">
      <c r="A372" s="449" t="s">
        <v>496</v>
      </c>
      <c r="B372" s="450" t="s">
        <v>497</v>
      </c>
      <c r="C372" s="451" t="s">
        <v>498</v>
      </c>
      <c r="D372" s="451" t="s">
        <v>499</v>
      </c>
      <c r="E372" s="451" t="s">
        <v>500</v>
      </c>
      <c r="F372" s="451" t="s">
        <v>501</v>
      </c>
      <c r="G372" s="452" t="s">
        <v>502</v>
      </c>
      <c r="H372" s="452" t="s">
        <v>503</v>
      </c>
      <c r="I372" s="453" t="s">
        <v>504</v>
      </c>
      <c r="L372" s="948"/>
      <c r="M372" s="949"/>
      <c r="N372" s="949"/>
      <c r="O372" s="950"/>
      <c r="Q372" s="24" t="s">
        <v>1918</v>
      </c>
      <c r="R372" s="396" t="s">
        <v>320</v>
      </c>
      <c r="S372" s="396" t="s">
        <v>716</v>
      </c>
      <c r="T372" s="396" t="s">
        <v>901</v>
      </c>
      <c r="U372" s="396" t="s">
        <v>564</v>
      </c>
      <c r="V372" s="396" t="s">
        <v>1004</v>
      </c>
      <c r="W372" s="396" t="s">
        <v>500</v>
      </c>
      <c r="X372" s="396" t="s">
        <v>60</v>
      </c>
      <c r="Y372" s="396" t="s">
        <v>584</v>
      </c>
      <c r="Z372" s="396" t="s">
        <v>544</v>
      </c>
      <c r="AA372" s="396" t="s">
        <v>1773</v>
      </c>
      <c r="AB372" s="396" t="s">
        <v>517</v>
      </c>
      <c r="AC372" s="396" t="s">
        <v>1775</v>
      </c>
      <c r="AD372" s="396" t="s">
        <v>299</v>
      </c>
      <c r="AE372" s="396" t="s">
        <v>672</v>
      </c>
      <c r="AF372" s="397" t="s">
        <v>1587</v>
      </c>
    </row>
    <row r="373" spans="1:32" ht="15" customHeight="1" x14ac:dyDescent="0.2">
      <c r="A373" s="475">
        <v>1</v>
      </c>
      <c r="B373" s="53" t="s">
        <v>2498</v>
      </c>
      <c r="C373" s="46"/>
      <c r="D373" s="46"/>
      <c r="E373" s="46"/>
      <c r="F373" s="46"/>
      <c r="G373" s="46"/>
      <c r="H373" s="46"/>
      <c r="I373" s="436"/>
      <c r="J373" s="435">
        <f t="shared" si="28"/>
        <v>0</v>
      </c>
      <c r="K373" s="435">
        <f t="shared" si="29"/>
        <v>0</v>
      </c>
      <c r="L373" s="1135" t="s">
        <v>357</v>
      </c>
      <c r="M373" s="1136"/>
      <c r="N373" s="1136"/>
      <c r="O373" s="1137"/>
      <c r="Q373" s="339" t="s">
        <v>320</v>
      </c>
      <c r="R373" s="10"/>
      <c r="S373" s="20"/>
      <c r="T373" s="20"/>
      <c r="U373" s="20"/>
      <c r="V373" s="20"/>
      <c r="W373" s="20"/>
      <c r="X373" s="20"/>
      <c r="Y373" s="20"/>
      <c r="Z373" s="20"/>
      <c r="AA373" s="20"/>
      <c r="AB373" s="20"/>
      <c r="AC373" s="20"/>
      <c r="AD373" s="20"/>
      <c r="AE373" s="181"/>
      <c r="AF373" s="21"/>
    </row>
    <row r="374" spans="1:32" ht="15" customHeight="1" x14ac:dyDescent="0.2">
      <c r="A374" s="246">
        <v>2</v>
      </c>
      <c r="B374" s="54" t="s">
        <v>682</v>
      </c>
      <c r="C374" s="431"/>
      <c r="D374" s="431"/>
      <c r="E374" s="431"/>
      <c r="F374" s="431"/>
      <c r="G374" s="431"/>
      <c r="H374" s="431"/>
      <c r="I374" s="433"/>
      <c r="J374" s="435">
        <f t="shared" si="28"/>
        <v>0</v>
      </c>
      <c r="K374" s="435">
        <f t="shared" si="29"/>
        <v>0</v>
      </c>
      <c r="L374" s="1138"/>
      <c r="M374" s="1139"/>
      <c r="N374" s="1139"/>
      <c r="O374" s="1140"/>
      <c r="Q374" s="339" t="s">
        <v>716</v>
      </c>
      <c r="R374" s="20"/>
      <c r="S374" s="10"/>
      <c r="T374" s="20"/>
      <c r="U374" s="20"/>
      <c r="V374" s="20"/>
      <c r="W374" s="20"/>
      <c r="X374" s="20"/>
      <c r="Y374" s="20"/>
      <c r="Z374" s="20"/>
      <c r="AA374" s="20"/>
      <c r="AB374" s="20"/>
      <c r="AC374" s="20"/>
      <c r="AD374" s="20"/>
      <c r="AE374" s="181"/>
      <c r="AF374" s="21"/>
    </row>
    <row r="375" spans="1:32" ht="15" customHeight="1" x14ac:dyDescent="0.2">
      <c r="A375" s="246" t="s">
        <v>521</v>
      </c>
      <c r="B375" s="54" t="s">
        <v>358</v>
      </c>
      <c r="C375" s="431"/>
      <c r="D375" s="431"/>
      <c r="E375" s="431"/>
      <c r="F375" s="431"/>
      <c r="G375" s="431"/>
      <c r="H375" s="431"/>
      <c r="I375" s="433"/>
      <c r="J375" s="435">
        <f t="shared" si="28"/>
        <v>0</v>
      </c>
      <c r="K375" s="435">
        <f t="shared" si="29"/>
        <v>0</v>
      </c>
      <c r="L375" s="1138"/>
      <c r="M375" s="1139"/>
      <c r="N375" s="1139"/>
      <c r="O375" s="1140"/>
      <c r="Q375" s="339" t="s">
        <v>901</v>
      </c>
      <c r="R375" s="20"/>
      <c r="S375" s="20"/>
      <c r="T375" s="10"/>
      <c r="U375" s="20"/>
      <c r="V375" s="20" t="s">
        <v>532</v>
      </c>
      <c r="W375" s="20" t="s">
        <v>532</v>
      </c>
      <c r="X375" s="20"/>
      <c r="Y375" s="20"/>
      <c r="Z375" s="20"/>
      <c r="AA375" s="20"/>
      <c r="AB375" s="20"/>
      <c r="AC375" s="20"/>
      <c r="AD375" s="20"/>
      <c r="AE375" s="20"/>
      <c r="AF375" s="21"/>
    </row>
    <row r="376" spans="1:32" ht="15" customHeight="1" x14ac:dyDescent="0.2">
      <c r="A376" s="246" t="s">
        <v>521</v>
      </c>
      <c r="B376" s="54" t="s">
        <v>674</v>
      </c>
      <c r="C376" s="431"/>
      <c r="D376" s="431"/>
      <c r="E376" s="431"/>
      <c r="F376" s="431"/>
      <c r="G376" s="431"/>
      <c r="H376" s="431"/>
      <c r="I376" s="433"/>
      <c r="J376" s="435">
        <f t="shared" si="28"/>
        <v>0</v>
      </c>
      <c r="K376" s="435">
        <f t="shared" si="29"/>
        <v>0</v>
      </c>
      <c r="L376" s="1138"/>
      <c r="M376" s="1139"/>
      <c r="N376" s="1139"/>
      <c r="O376" s="1140"/>
      <c r="Q376" s="339" t="s">
        <v>564</v>
      </c>
      <c r="R376" s="20"/>
      <c r="S376" s="20"/>
      <c r="T376" s="20" t="s">
        <v>532</v>
      </c>
      <c r="U376" s="10"/>
      <c r="V376" s="20"/>
      <c r="W376" s="20"/>
      <c r="X376" s="20"/>
      <c r="Y376" s="20"/>
      <c r="Z376" s="20"/>
      <c r="AA376" s="20" t="s">
        <v>532</v>
      </c>
      <c r="AB376" s="20"/>
      <c r="AC376" s="20"/>
      <c r="AD376" s="20"/>
      <c r="AE376" s="20"/>
      <c r="AF376" s="21"/>
    </row>
    <row r="377" spans="1:32" ht="15" customHeight="1" x14ac:dyDescent="0.2">
      <c r="A377" s="246" t="s">
        <v>521</v>
      </c>
      <c r="B377" s="54" t="s">
        <v>89</v>
      </c>
      <c r="C377" s="431"/>
      <c r="D377" s="431"/>
      <c r="E377" s="431"/>
      <c r="F377" s="431"/>
      <c r="G377" s="431"/>
      <c r="H377" s="431"/>
      <c r="I377" s="433"/>
      <c r="J377" s="435">
        <f t="shared" si="28"/>
        <v>0</v>
      </c>
      <c r="K377" s="435">
        <f t="shared" si="29"/>
        <v>0</v>
      </c>
      <c r="L377" s="1138"/>
      <c r="M377" s="1139"/>
      <c r="N377" s="1139"/>
      <c r="O377" s="1140"/>
      <c r="Q377" s="339" t="s">
        <v>1004</v>
      </c>
      <c r="R377" s="20"/>
      <c r="S377" s="20"/>
      <c r="T377" s="20"/>
      <c r="U377" s="20"/>
      <c r="V377" s="10"/>
      <c r="W377" s="20"/>
      <c r="X377" s="20"/>
      <c r="Y377" s="20"/>
      <c r="Z377" s="20"/>
      <c r="AA377" s="20"/>
      <c r="AB377" s="20"/>
      <c r="AC377" s="20"/>
      <c r="AD377" s="20"/>
      <c r="AE377" s="20"/>
      <c r="AF377" s="21"/>
    </row>
    <row r="378" spans="1:32" ht="15" customHeight="1" x14ac:dyDescent="0.2">
      <c r="A378" s="246" t="s">
        <v>521</v>
      </c>
      <c r="B378" s="54" t="s">
        <v>1002</v>
      </c>
      <c r="C378" s="431"/>
      <c r="D378" s="431"/>
      <c r="E378" s="431"/>
      <c r="F378" s="431"/>
      <c r="G378" s="431"/>
      <c r="H378" s="431"/>
      <c r="I378" s="433"/>
      <c r="J378" s="435">
        <f t="shared" si="28"/>
        <v>0</v>
      </c>
      <c r="K378" s="435">
        <f t="shared" si="29"/>
        <v>0</v>
      </c>
      <c r="L378" s="1138"/>
      <c r="M378" s="1139"/>
      <c r="N378" s="1139"/>
      <c r="O378" s="1140"/>
      <c r="Q378" s="339" t="s">
        <v>500</v>
      </c>
      <c r="R378" s="20" t="s">
        <v>532</v>
      </c>
      <c r="S378" s="20"/>
      <c r="T378" s="20" t="s">
        <v>532</v>
      </c>
      <c r="U378" s="20"/>
      <c r="V378" s="20"/>
      <c r="W378" s="10"/>
      <c r="X378" s="20"/>
      <c r="Y378" s="20" t="s">
        <v>532</v>
      </c>
      <c r="Z378" s="20"/>
      <c r="AA378" s="20"/>
      <c r="AB378" s="20" t="s">
        <v>532</v>
      </c>
      <c r="AC378" s="20"/>
      <c r="AD378" s="20"/>
      <c r="AE378" s="20"/>
      <c r="AF378" s="21"/>
    </row>
    <row r="379" spans="1:32" ht="15" customHeight="1" x14ac:dyDescent="0.2">
      <c r="A379" s="246" t="s">
        <v>521</v>
      </c>
      <c r="B379" s="54" t="s">
        <v>1883</v>
      </c>
      <c r="C379" s="431"/>
      <c r="D379" s="431"/>
      <c r="E379" s="431"/>
      <c r="F379" s="431"/>
      <c r="G379" s="431"/>
      <c r="H379" s="431"/>
      <c r="I379" s="433"/>
      <c r="J379" s="435">
        <f t="shared" si="28"/>
        <v>0</v>
      </c>
      <c r="K379" s="435">
        <f t="shared" si="29"/>
        <v>0</v>
      </c>
      <c r="L379" s="1138"/>
      <c r="M379" s="1139"/>
      <c r="N379" s="1139"/>
      <c r="O379" s="1140"/>
      <c r="Q379" s="339" t="s">
        <v>60</v>
      </c>
      <c r="R379" s="20"/>
      <c r="S379" s="20"/>
      <c r="T379" s="20"/>
      <c r="U379" s="20"/>
      <c r="V379" s="20"/>
      <c r="W379" s="20"/>
      <c r="X379" s="10"/>
      <c r="Y379" s="20"/>
      <c r="Z379" s="20" t="s">
        <v>532</v>
      </c>
      <c r="AA379" s="20" t="s">
        <v>532</v>
      </c>
      <c r="AB379" s="20"/>
      <c r="AC379" s="20"/>
      <c r="AD379" s="20"/>
      <c r="AE379" s="20"/>
      <c r="AF379" s="21"/>
    </row>
    <row r="380" spans="1:32" ht="15" customHeight="1" x14ac:dyDescent="0.2">
      <c r="A380" s="246" t="s">
        <v>521</v>
      </c>
      <c r="B380" s="54" t="s">
        <v>1908</v>
      </c>
      <c r="C380" s="431"/>
      <c r="D380" s="431"/>
      <c r="E380" s="431"/>
      <c r="F380" s="431"/>
      <c r="G380" s="431"/>
      <c r="H380" s="431"/>
      <c r="I380" s="433"/>
      <c r="J380" s="435">
        <f t="shared" si="28"/>
        <v>0</v>
      </c>
      <c r="K380" s="435">
        <f t="shared" si="29"/>
        <v>0</v>
      </c>
      <c r="L380" s="1138"/>
      <c r="M380" s="1139"/>
      <c r="N380" s="1139"/>
      <c r="O380" s="1140"/>
      <c r="Q380" s="339" t="s">
        <v>584</v>
      </c>
      <c r="R380" s="20"/>
      <c r="S380" s="20"/>
      <c r="T380" s="20"/>
      <c r="U380" s="20"/>
      <c r="V380" s="20"/>
      <c r="W380" s="20"/>
      <c r="X380" s="20" t="s">
        <v>532</v>
      </c>
      <c r="Y380" s="10"/>
      <c r="Z380" s="20"/>
      <c r="AA380" s="20"/>
      <c r="AB380" s="20"/>
      <c r="AC380" s="20"/>
      <c r="AD380" s="20"/>
      <c r="AE380" s="20" t="s">
        <v>532</v>
      </c>
      <c r="AF380" s="21"/>
    </row>
    <row r="381" spans="1:32" ht="15" customHeight="1" x14ac:dyDescent="0.2">
      <c r="A381" s="246" t="s">
        <v>521</v>
      </c>
      <c r="B381" s="54" t="s">
        <v>586</v>
      </c>
      <c r="C381" s="431"/>
      <c r="D381" s="431"/>
      <c r="E381" s="431"/>
      <c r="F381" s="431"/>
      <c r="G381" s="431"/>
      <c r="H381" s="431"/>
      <c r="I381" s="433"/>
      <c r="J381" s="435">
        <f t="shared" si="28"/>
        <v>0</v>
      </c>
      <c r="K381" s="435">
        <f t="shared" si="29"/>
        <v>0</v>
      </c>
      <c r="L381" s="1138" t="s">
        <v>528</v>
      </c>
      <c r="M381" s="1139"/>
      <c r="N381" s="1139"/>
      <c r="O381" s="1140"/>
      <c r="Q381" s="339" t="s">
        <v>544</v>
      </c>
      <c r="R381" s="20"/>
      <c r="S381" s="20"/>
      <c r="T381" s="20"/>
      <c r="U381" s="20"/>
      <c r="V381" s="20"/>
      <c r="W381" s="20"/>
      <c r="X381" s="20"/>
      <c r="Y381" s="20"/>
      <c r="Z381" s="10"/>
      <c r="AA381" s="20"/>
      <c r="AB381" s="20"/>
      <c r="AC381" s="20"/>
      <c r="AD381" s="20"/>
      <c r="AE381" s="20"/>
      <c r="AF381" s="21"/>
    </row>
    <row r="382" spans="1:32" ht="15" customHeight="1" x14ac:dyDescent="0.2">
      <c r="A382" s="246" t="s">
        <v>521</v>
      </c>
      <c r="B382" s="54" t="s">
        <v>280</v>
      </c>
      <c r="C382" s="431"/>
      <c r="D382" s="431"/>
      <c r="E382" s="431"/>
      <c r="F382" s="431"/>
      <c r="G382" s="431"/>
      <c r="H382" s="431"/>
      <c r="I382" s="433"/>
      <c r="J382" s="435">
        <f t="shared" si="28"/>
        <v>0</v>
      </c>
      <c r="K382" s="435">
        <f t="shared" si="29"/>
        <v>0</v>
      </c>
      <c r="L382" s="1138"/>
      <c r="M382" s="1139"/>
      <c r="N382" s="1139"/>
      <c r="O382" s="1140"/>
      <c r="Q382" s="339" t="s">
        <v>1773</v>
      </c>
      <c r="R382" s="20"/>
      <c r="S382" s="20"/>
      <c r="T382" s="20"/>
      <c r="U382" s="20"/>
      <c r="V382" s="20"/>
      <c r="W382" s="20"/>
      <c r="X382" s="20" t="s">
        <v>532</v>
      </c>
      <c r="Y382" s="20"/>
      <c r="Z382" s="20"/>
      <c r="AA382" s="10"/>
      <c r="AB382" s="20"/>
      <c r="AC382" s="20" t="s">
        <v>532</v>
      </c>
      <c r="AD382" s="20"/>
      <c r="AE382" s="20"/>
      <c r="AF382" s="21" t="s">
        <v>532</v>
      </c>
    </row>
    <row r="383" spans="1:32" ht="15" customHeight="1" x14ac:dyDescent="0.2">
      <c r="A383" s="246" t="s">
        <v>521</v>
      </c>
      <c r="B383" s="54" t="s">
        <v>856</v>
      </c>
      <c r="C383" s="431"/>
      <c r="D383" s="431"/>
      <c r="E383" s="431"/>
      <c r="F383" s="431"/>
      <c r="G383" s="431"/>
      <c r="H383" s="431"/>
      <c r="I383" s="433"/>
      <c r="J383" s="435">
        <f t="shared" si="28"/>
        <v>0</v>
      </c>
      <c r="K383" s="435">
        <f t="shared" si="29"/>
        <v>0</v>
      </c>
      <c r="L383" s="1138"/>
      <c r="M383" s="1139"/>
      <c r="N383" s="1139"/>
      <c r="O383" s="1140"/>
      <c r="Q383" s="339" t="s">
        <v>517</v>
      </c>
      <c r="R383" s="20"/>
      <c r="S383" s="20"/>
      <c r="T383" s="20"/>
      <c r="U383" s="20"/>
      <c r="V383" s="20"/>
      <c r="W383" s="20"/>
      <c r="X383" s="20"/>
      <c r="Y383" s="20"/>
      <c r="Z383" s="20"/>
      <c r="AA383" s="20"/>
      <c r="AB383" s="10"/>
      <c r="AC383" s="20" t="s">
        <v>532</v>
      </c>
      <c r="AD383" s="20"/>
      <c r="AE383" s="20"/>
      <c r="AF383" s="21"/>
    </row>
    <row r="384" spans="1:32" ht="15" customHeight="1" x14ac:dyDescent="0.2">
      <c r="A384" s="246" t="s">
        <v>521</v>
      </c>
      <c r="B384" s="54" t="s">
        <v>92</v>
      </c>
      <c r="C384" s="431"/>
      <c r="D384" s="431"/>
      <c r="E384" s="431"/>
      <c r="F384" s="431"/>
      <c r="G384" s="431"/>
      <c r="H384" s="431"/>
      <c r="I384" s="433"/>
      <c r="J384" s="435">
        <f t="shared" si="28"/>
        <v>0</v>
      </c>
      <c r="K384" s="435">
        <f t="shared" si="29"/>
        <v>0</v>
      </c>
      <c r="L384" s="1138"/>
      <c r="M384" s="1139"/>
      <c r="N384" s="1139"/>
      <c r="O384" s="1140"/>
      <c r="Q384" s="339" t="s">
        <v>1775</v>
      </c>
      <c r="R384" s="20"/>
      <c r="S384" s="20"/>
      <c r="T384" s="20"/>
      <c r="U384" s="20"/>
      <c r="V384" s="20"/>
      <c r="W384" s="20"/>
      <c r="X384" s="20"/>
      <c r="Y384" s="20"/>
      <c r="Z384" s="20"/>
      <c r="AA384" s="20"/>
      <c r="AB384" s="20" t="s">
        <v>532</v>
      </c>
      <c r="AC384" s="10"/>
      <c r="AD384" s="20"/>
      <c r="AE384" s="20"/>
      <c r="AF384" s="21"/>
    </row>
    <row r="385" spans="1:34" ht="15" customHeight="1" x14ac:dyDescent="0.2">
      <c r="A385" s="246" t="s">
        <v>521</v>
      </c>
      <c r="B385" s="54" t="s">
        <v>854</v>
      </c>
      <c r="C385" s="431"/>
      <c r="D385" s="431"/>
      <c r="E385" s="431"/>
      <c r="F385" s="431"/>
      <c r="G385" s="431"/>
      <c r="H385" s="431"/>
      <c r="I385" s="433"/>
      <c r="J385" s="435">
        <f t="shared" si="28"/>
        <v>0</v>
      </c>
      <c r="K385" s="435">
        <f t="shared" si="29"/>
        <v>0</v>
      </c>
      <c r="L385" s="1138"/>
      <c r="M385" s="1139"/>
      <c r="N385" s="1139"/>
      <c r="O385" s="1140"/>
      <c r="Q385" s="339" t="s">
        <v>299</v>
      </c>
      <c r="R385" s="20"/>
      <c r="S385" s="20"/>
      <c r="T385" s="20"/>
      <c r="U385" s="20"/>
      <c r="V385" s="20"/>
      <c r="W385" s="20"/>
      <c r="X385" s="20"/>
      <c r="Y385" s="20"/>
      <c r="Z385" s="20"/>
      <c r="AA385" s="20"/>
      <c r="AB385" s="20"/>
      <c r="AC385" s="20"/>
      <c r="AD385" s="10"/>
      <c r="AE385" s="20"/>
      <c r="AF385" s="21" t="s">
        <v>532</v>
      </c>
    </row>
    <row r="386" spans="1:34" ht="15" customHeight="1" x14ac:dyDescent="0.2">
      <c r="A386" s="246" t="s">
        <v>521</v>
      </c>
      <c r="B386" s="54" t="s">
        <v>304</v>
      </c>
      <c r="C386" s="431"/>
      <c r="D386" s="431"/>
      <c r="E386" s="431"/>
      <c r="F386" s="431"/>
      <c r="G386" s="431"/>
      <c r="H386" s="431"/>
      <c r="I386" s="433"/>
      <c r="J386" s="435">
        <f t="shared" si="28"/>
        <v>0</v>
      </c>
      <c r="K386" s="435">
        <f t="shared" si="29"/>
        <v>0</v>
      </c>
      <c r="L386" s="1138"/>
      <c r="M386" s="1139"/>
      <c r="N386" s="1139"/>
      <c r="O386" s="1140"/>
      <c r="Q386" s="339" t="s">
        <v>672</v>
      </c>
      <c r="R386" s="20"/>
      <c r="S386" s="20"/>
      <c r="T386" s="20"/>
      <c r="U386" s="20"/>
      <c r="V386" s="20"/>
      <c r="W386" s="20"/>
      <c r="X386" s="20"/>
      <c r="Y386" s="20"/>
      <c r="Z386" s="20"/>
      <c r="AA386" s="20"/>
      <c r="AB386" s="20"/>
      <c r="AC386" s="20"/>
      <c r="AD386" s="20" t="s">
        <v>532</v>
      </c>
      <c r="AE386" s="10"/>
      <c r="AF386" s="21"/>
    </row>
    <row r="387" spans="1:34" ht="15" customHeight="1" thickBot="1" x14ac:dyDescent="0.25">
      <c r="A387" s="455" t="s">
        <v>521</v>
      </c>
      <c r="B387" s="55" t="s">
        <v>250</v>
      </c>
      <c r="C387" s="432"/>
      <c r="D387" s="432"/>
      <c r="E387" s="432"/>
      <c r="F387" s="432"/>
      <c r="G387" s="432"/>
      <c r="H387" s="432"/>
      <c r="I387" s="434"/>
      <c r="J387" s="435">
        <f t="shared" si="28"/>
        <v>0</v>
      </c>
      <c r="K387" s="435">
        <f t="shared" si="29"/>
        <v>0</v>
      </c>
      <c r="L387" s="1141"/>
      <c r="M387" s="1142"/>
      <c r="N387" s="1142"/>
      <c r="O387" s="1143"/>
      <c r="Q387" s="398" t="s">
        <v>1587</v>
      </c>
      <c r="R387" s="23"/>
      <c r="S387" s="23"/>
      <c r="T387" s="23"/>
      <c r="U387" s="23"/>
      <c r="V387" s="23"/>
      <c r="W387" s="23"/>
      <c r="X387" s="23"/>
      <c r="Y387" s="23"/>
      <c r="Z387" s="23"/>
      <c r="AA387" s="23"/>
      <c r="AB387" s="23"/>
      <c r="AC387" s="23"/>
      <c r="AD387" s="23"/>
      <c r="AE387" s="23"/>
      <c r="AF387" s="15"/>
    </row>
    <row r="388" spans="1:34" ht="15" customHeight="1" x14ac:dyDescent="0.2">
      <c r="C388" s="435">
        <v>0</v>
      </c>
      <c r="D388" s="435">
        <v>0</v>
      </c>
      <c r="E388" s="435">
        <v>0</v>
      </c>
      <c r="F388" s="435">
        <v>0</v>
      </c>
      <c r="G388" s="435">
        <v>0</v>
      </c>
      <c r="H388" s="435">
        <v>0</v>
      </c>
      <c r="I388" s="435">
        <v>0</v>
      </c>
      <c r="J388" s="435">
        <f t="shared" si="28"/>
        <v>0</v>
      </c>
      <c r="K388" s="435">
        <f t="shared" si="29"/>
        <v>0</v>
      </c>
    </row>
    <row r="389" spans="1:34" ht="15" customHeight="1" thickBot="1" x14ac:dyDescent="0.25"/>
    <row r="390" spans="1:34" ht="15" customHeight="1" thickBot="1" x14ac:dyDescent="0.25">
      <c r="A390" s="1239" t="s">
        <v>1885</v>
      </c>
      <c r="B390" s="1240"/>
      <c r="C390" s="1240"/>
      <c r="D390" s="1240"/>
      <c r="E390" s="1240"/>
      <c r="F390" s="1241"/>
      <c r="G390" s="1236" t="s">
        <v>1917</v>
      </c>
      <c r="H390" s="1237"/>
      <c r="I390" s="1238"/>
      <c r="L390" s="986" t="s">
        <v>588</v>
      </c>
      <c r="M390" s="987"/>
      <c r="N390" s="987"/>
      <c r="O390" s="988"/>
    </row>
    <row r="391" spans="1:34" ht="15" customHeight="1" thickBot="1" x14ac:dyDescent="0.25">
      <c r="A391" s="508" t="s">
        <v>496</v>
      </c>
      <c r="B391" s="509" t="s">
        <v>497</v>
      </c>
      <c r="C391" s="510" t="s">
        <v>498</v>
      </c>
      <c r="D391" s="510" t="s">
        <v>499</v>
      </c>
      <c r="E391" s="510" t="s">
        <v>500</v>
      </c>
      <c r="F391" s="510" t="s">
        <v>501</v>
      </c>
      <c r="G391" s="511" t="s">
        <v>502</v>
      </c>
      <c r="H391" s="511" t="s">
        <v>503</v>
      </c>
      <c r="I391" s="512" t="s">
        <v>504</v>
      </c>
      <c r="L391" s="989"/>
      <c r="M391" s="990"/>
      <c r="N391" s="990"/>
      <c r="O391" s="991"/>
      <c r="Q391" s="24" t="s">
        <v>1918</v>
      </c>
      <c r="R391" s="420" t="s">
        <v>241</v>
      </c>
      <c r="S391" s="420" t="s">
        <v>1196</v>
      </c>
      <c r="T391" s="420" t="s">
        <v>1784</v>
      </c>
      <c r="U391" s="420" t="s">
        <v>500</v>
      </c>
      <c r="V391" s="420" t="s">
        <v>511</v>
      </c>
      <c r="W391" s="420" t="s">
        <v>990</v>
      </c>
      <c r="X391" s="420" t="s">
        <v>975</v>
      </c>
      <c r="Y391" s="420" t="s">
        <v>1088</v>
      </c>
      <c r="Z391" s="420" t="s">
        <v>242</v>
      </c>
      <c r="AA391" s="420" t="s">
        <v>1089</v>
      </c>
      <c r="AB391" s="420" t="s">
        <v>756</v>
      </c>
      <c r="AC391" s="420" t="s">
        <v>610</v>
      </c>
      <c r="AD391" s="420" t="s">
        <v>514</v>
      </c>
      <c r="AE391" s="420" t="s">
        <v>591</v>
      </c>
      <c r="AF391" s="420" t="s">
        <v>1587</v>
      </c>
      <c r="AG391" s="420" t="s">
        <v>800</v>
      </c>
      <c r="AH391" s="421" t="s">
        <v>1554</v>
      </c>
    </row>
    <row r="392" spans="1:34" ht="15" customHeight="1" x14ac:dyDescent="0.2">
      <c r="A392" s="518">
        <v>1</v>
      </c>
      <c r="B392" s="53" t="s">
        <v>1481</v>
      </c>
      <c r="C392" s="46">
        <v>26</v>
      </c>
      <c r="D392" s="46">
        <v>18</v>
      </c>
      <c r="E392" s="46">
        <v>3</v>
      </c>
      <c r="F392" s="46">
        <v>5</v>
      </c>
      <c r="G392" s="46">
        <v>73</v>
      </c>
      <c r="H392" s="46">
        <v>48</v>
      </c>
      <c r="I392" s="436">
        <v>39</v>
      </c>
      <c r="J392" s="435">
        <f t="shared" si="28"/>
        <v>26</v>
      </c>
      <c r="K392" s="435">
        <f t="shared" si="29"/>
        <v>39</v>
      </c>
      <c r="L392" s="1135" t="s">
        <v>359</v>
      </c>
      <c r="M392" s="1136"/>
      <c r="N392" s="1136"/>
      <c r="O392" s="1137"/>
      <c r="Q392" s="422" t="s">
        <v>241</v>
      </c>
      <c r="R392" s="352"/>
      <c r="S392" s="20"/>
      <c r="T392" s="20" t="s">
        <v>1600</v>
      </c>
      <c r="U392" s="20" t="s">
        <v>1490</v>
      </c>
      <c r="V392" s="20" t="s">
        <v>1487</v>
      </c>
      <c r="W392" s="20"/>
      <c r="X392" s="20"/>
      <c r="Y392" s="20"/>
      <c r="Z392" s="20"/>
      <c r="AA392" s="20" t="s">
        <v>1601</v>
      </c>
      <c r="AB392" s="20"/>
      <c r="AC392" s="20" t="s">
        <v>1488</v>
      </c>
      <c r="AD392" s="20"/>
      <c r="AE392" s="20" t="s">
        <v>1210</v>
      </c>
      <c r="AF392" s="20" t="s">
        <v>1207</v>
      </c>
      <c r="AG392" s="20"/>
      <c r="AH392" s="21"/>
    </row>
    <row r="393" spans="1:34" ht="15" customHeight="1" x14ac:dyDescent="0.2">
      <c r="A393" s="514">
        <v>2</v>
      </c>
      <c r="B393" s="54" t="s">
        <v>1793</v>
      </c>
      <c r="C393" s="431">
        <v>26</v>
      </c>
      <c r="D393" s="431">
        <v>17</v>
      </c>
      <c r="E393" s="431">
        <v>4</v>
      </c>
      <c r="F393" s="431">
        <v>5</v>
      </c>
      <c r="G393" s="431">
        <v>86</v>
      </c>
      <c r="H393" s="431">
        <v>44</v>
      </c>
      <c r="I393" s="433">
        <v>38</v>
      </c>
      <c r="J393" s="435">
        <f t="shared" si="28"/>
        <v>26</v>
      </c>
      <c r="K393" s="435">
        <f t="shared" si="29"/>
        <v>38</v>
      </c>
      <c r="L393" s="1138"/>
      <c r="M393" s="1139"/>
      <c r="N393" s="1139"/>
      <c r="O393" s="1140"/>
      <c r="Q393" s="422" t="s">
        <v>1196</v>
      </c>
      <c r="R393" s="20"/>
      <c r="S393" s="352"/>
      <c r="T393" s="20"/>
      <c r="U393" s="20" t="s">
        <v>1489</v>
      </c>
      <c r="V393" s="20" t="s">
        <v>1597</v>
      </c>
      <c r="W393" s="20" t="s">
        <v>1493</v>
      </c>
      <c r="X393" s="20" t="s">
        <v>1210</v>
      </c>
      <c r="Y393" s="20" t="s">
        <v>844</v>
      </c>
      <c r="Z393" s="20" t="s">
        <v>1597</v>
      </c>
      <c r="AA393" s="20"/>
      <c r="AB393" s="20" t="s">
        <v>1603</v>
      </c>
      <c r="AC393" s="20" t="s">
        <v>1210</v>
      </c>
      <c r="AD393" s="20"/>
      <c r="AE393" s="20" t="s">
        <v>1597</v>
      </c>
      <c r="AF393" s="20" t="s">
        <v>1207</v>
      </c>
      <c r="AG393" s="20"/>
      <c r="AH393" s="21"/>
    </row>
    <row r="394" spans="1:34" ht="15" customHeight="1" x14ac:dyDescent="0.2">
      <c r="A394" s="514">
        <v>3</v>
      </c>
      <c r="B394" s="54" t="s">
        <v>1092</v>
      </c>
      <c r="C394" s="431">
        <v>26</v>
      </c>
      <c r="D394" s="431">
        <v>17</v>
      </c>
      <c r="E394" s="431">
        <v>1</v>
      </c>
      <c r="F394" s="431">
        <v>8</v>
      </c>
      <c r="G394" s="431">
        <v>93</v>
      </c>
      <c r="H394" s="431">
        <v>45</v>
      </c>
      <c r="I394" s="433">
        <v>35</v>
      </c>
      <c r="J394" s="435">
        <f t="shared" si="28"/>
        <v>26</v>
      </c>
      <c r="K394" s="435">
        <f t="shared" si="29"/>
        <v>35</v>
      </c>
      <c r="L394" s="1138"/>
      <c r="M394" s="1139"/>
      <c r="N394" s="1139"/>
      <c r="O394" s="1140"/>
      <c r="Q394" s="422" t="s">
        <v>1784</v>
      </c>
      <c r="R394" s="20" t="s">
        <v>1601</v>
      </c>
      <c r="S394" s="20" t="s">
        <v>355</v>
      </c>
      <c r="T394" s="352"/>
      <c r="U394" s="20" t="s">
        <v>844</v>
      </c>
      <c r="V394" s="20" t="s">
        <v>1547</v>
      </c>
      <c r="W394" s="20" t="s">
        <v>1493</v>
      </c>
      <c r="X394" s="20"/>
      <c r="Y394" s="20"/>
      <c r="Z394" s="20" t="s">
        <v>1493</v>
      </c>
      <c r="AA394" s="20" t="s">
        <v>1600</v>
      </c>
      <c r="AB394" s="20"/>
      <c r="AC394" s="20"/>
      <c r="AD394" s="20" t="s">
        <v>1600</v>
      </c>
      <c r="AE394" s="20" t="s">
        <v>1207</v>
      </c>
      <c r="AF394" s="20" t="s">
        <v>1599</v>
      </c>
      <c r="AG394" s="20"/>
      <c r="AH394" s="21"/>
    </row>
    <row r="395" spans="1:34" ht="15" customHeight="1" x14ac:dyDescent="0.2">
      <c r="A395" s="514">
        <v>4</v>
      </c>
      <c r="B395" s="54" t="s">
        <v>1094</v>
      </c>
      <c r="C395" s="431">
        <v>26</v>
      </c>
      <c r="D395" s="431">
        <v>13</v>
      </c>
      <c r="E395" s="431">
        <v>3</v>
      </c>
      <c r="F395" s="431">
        <v>10</v>
      </c>
      <c r="G395" s="431">
        <v>55</v>
      </c>
      <c r="H395" s="431">
        <v>49</v>
      </c>
      <c r="I395" s="433">
        <v>29</v>
      </c>
      <c r="J395" s="435">
        <f t="shared" si="28"/>
        <v>26</v>
      </c>
      <c r="K395" s="435">
        <f t="shared" si="29"/>
        <v>29</v>
      </c>
      <c r="L395" s="1138"/>
      <c r="M395" s="1139"/>
      <c r="N395" s="1139"/>
      <c r="O395" s="1140"/>
      <c r="Q395" s="422" t="s">
        <v>500</v>
      </c>
      <c r="R395" s="20"/>
      <c r="S395" s="20" t="s">
        <v>1644</v>
      </c>
      <c r="T395" s="20"/>
      <c r="U395" s="352"/>
      <c r="V395" s="20" t="s">
        <v>1641</v>
      </c>
      <c r="W395" s="20"/>
      <c r="X395" s="20"/>
      <c r="Y395" s="20"/>
      <c r="Z395" s="20"/>
      <c r="AA395" s="20" t="s">
        <v>1207</v>
      </c>
      <c r="AB395" s="20" t="s">
        <v>23</v>
      </c>
      <c r="AC395" s="20" t="s">
        <v>1493</v>
      </c>
      <c r="AD395" s="20" t="s">
        <v>1653</v>
      </c>
      <c r="AE395" s="20"/>
      <c r="AF395" s="20" t="s">
        <v>360</v>
      </c>
      <c r="AG395" s="20"/>
      <c r="AH395" s="21"/>
    </row>
    <row r="396" spans="1:34" ht="15" customHeight="1" x14ac:dyDescent="0.2">
      <c r="A396" s="514">
        <v>5</v>
      </c>
      <c r="B396" s="54" t="s">
        <v>282</v>
      </c>
      <c r="C396" s="431">
        <v>26</v>
      </c>
      <c r="D396" s="431">
        <v>13</v>
      </c>
      <c r="E396" s="431">
        <v>1</v>
      </c>
      <c r="F396" s="431">
        <v>12</v>
      </c>
      <c r="G396" s="431">
        <v>53</v>
      </c>
      <c r="H396" s="431">
        <v>56</v>
      </c>
      <c r="I396" s="433">
        <v>27</v>
      </c>
      <c r="J396" s="435">
        <f t="shared" si="28"/>
        <v>26</v>
      </c>
      <c r="K396" s="435">
        <f t="shared" si="29"/>
        <v>27</v>
      </c>
      <c r="L396" s="1138"/>
      <c r="M396" s="1139"/>
      <c r="N396" s="1139"/>
      <c r="O396" s="1140"/>
      <c r="Q396" s="422" t="s">
        <v>511</v>
      </c>
      <c r="R396" s="20" t="s">
        <v>1603</v>
      </c>
      <c r="S396" s="20" t="s">
        <v>1597</v>
      </c>
      <c r="T396" s="20"/>
      <c r="U396" s="20"/>
      <c r="V396" s="352"/>
      <c r="W396" s="20" t="s">
        <v>1493</v>
      </c>
      <c r="X396" s="20"/>
      <c r="Y396" s="20" t="s">
        <v>532</v>
      </c>
      <c r="Z396" s="20" t="s">
        <v>1495</v>
      </c>
      <c r="AA396" s="20"/>
      <c r="AB396" s="20"/>
      <c r="AC396" s="20"/>
      <c r="AD396" s="20" t="s">
        <v>1895</v>
      </c>
      <c r="AE396" s="20" t="s">
        <v>1210</v>
      </c>
      <c r="AF396" s="20" t="s">
        <v>32</v>
      </c>
      <c r="AG396" s="20"/>
      <c r="AH396" s="21"/>
    </row>
    <row r="397" spans="1:34" ht="15" customHeight="1" x14ac:dyDescent="0.2">
      <c r="A397" s="514" t="s">
        <v>600</v>
      </c>
      <c r="B397" s="54" t="s">
        <v>616</v>
      </c>
      <c r="C397" s="431">
        <v>26</v>
      </c>
      <c r="D397" s="431">
        <v>11</v>
      </c>
      <c r="E397" s="431">
        <v>4</v>
      </c>
      <c r="F397" s="431">
        <v>11</v>
      </c>
      <c r="G397" s="431">
        <v>71</v>
      </c>
      <c r="H397" s="431">
        <v>48</v>
      </c>
      <c r="I397" s="433">
        <v>26</v>
      </c>
      <c r="J397" s="435">
        <f t="shared" si="28"/>
        <v>26</v>
      </c>
      <c r="K397" s="435">
        <f t="shared" si="29"/>
        <v>26</v>
      </c>
      <c r="L397" s="1138"/>
      <c r="M397" s="1139"/>
      <c r="N397" s="1139"/>
      <c r="O397" s="1140"/>
      <c r="Q397" s="422" t="s">
        <v>990</v>
      </c>
      <c r="R397" s="20" t="s">
        <v>1540</v>
      </c>
      <c r="S397" s="20"/>
      <c r="T397" s="20" t="s">
        <v>1494</v>
      </c>
      <c r="U397" s="20" t="s">
        <v>1493</v>
      </c>
      <c r="V397" s="20" t="s">
        <v>1601</v>
      </c>
      <c r="W397" s="352"/>
      <c r="X397" s="20"/>
      <c r="Y397" s="20"/>
      <c r="Z397" s="20"/>
      <c r="AA397" s="20"/>
      <c r="AB397" s="20"/>
      <c r="AC397" s="20" t="s">
        <v>1493</v>
      </c>
      <c r="AD397" s="20" t="s">
        <v>1603</v>
      </c>
      <c r="AE397" s="20" t="s">
        <v>1490</v>
      </c>
      <c r="AF397" s="20" t="s">
        <v>1653</v>
      </c>
      <c r="AG397" s="20"/>
      <c r="AH397" s="21"/>
    </row>
    <row r="398" spans="1:34" ht="15" customHeight="1" x14ac:dyDescent="0.2">
      <c r="A398" s="514" t="s">
        <v>600</v>
      </c>
      <c r="B398" s="54" t="s">
        <v>1023</v>
      </c>
      <c r="C398" s="431">
        <v>26</v>
      </c>
      <c r="D398" s="431">
        <v>12</v>
      </c>
      <c r="E398" s="431">
        <v>2</v>
      </c>
      <c r="F398" s="431">
        <v>12</v>
      </c>
      <c r="G398" s="431">
        <v>56</v>
      </c>
      <c r="H398" s="431">
        <v>55</v>
      </c>
      <c r="I398" s="433">
        <v>26</v>
      </c>
      <c r="J398" s="435">
        <f t="shared" si="28"/>
        <v>26</v>
      </c>
      <c r="K398" s="435">
        <f t="shared" si="29"/>
        <v>26</v>
      </c>
      <c r="L398" s="1138"/>
      <c r="M398" s="1139"/>
      <c r="N398" s="1139"/>
      <c r="O398" s="1140"/>
      <c r="Q398" s="422" t="s">
        <v>975</v>
      </c>
      <c r="R398" s="20"/>
      <c r="S398" s="20"/>
      <c r="T398" s="20"/>
      <c r="U398" s="20"/>
      <c r="V398" s="20"/>
      <c r="W398" s="20" t="s">
        <v>1646</v>
      </c>
      <c r="X398" s="352"/>
      <c r="Y398" s="20" t="s">
        <v>1646</v>
      </c>
      <c r="Z398" s="20"/>
      <c r="AA398" s="20"/>
      <c r="AB398" s="20"/>
      <c r="AC398" s="20"/>
      <c r="AD398" s="20"/>
      <c r="AE398" s="20" t="s">
        <v>1643</v>
      </c>
      <c r="AF398" s="20"/>
      <c r="AG398" s="20"/>
      <c r="AH398" s="21"/>
    </row>
    <row r="399" spans="1:34" ht="15" customHeight="1" x14ac:dyDescent="0.2">
      <c r="A399" s="514">
        <v>8</v>
      </c>
      <c r="B399" s="54" t="s">
        <v>345</v>
      </c>
      <c r="C399" s="431">
        <v>26</v>
      </c>
      <c r="D399" s="431">
        <v>11</v>
      </c>
      <c r="E399" s="431">
        <v>3</v>
      </c>
      <c r="F399" s="431">
        <v>12</v>
      </c>
      <c r="G399" s="431">
        <v>74</v>
      </c>
      <c r="H399" s="431">
        <v>75</v>
      </c>
      <c r="I399" s="433">
        <v>25</v>
      </c>
      <c r="J399" s="435">
        <f t="shared" si="28"/>
        <v>26</v>
      </c>
      <c r="K399" s="435">
        <f t="shared" si="29"/>
        <v>25</v>
      </c>
      <c r="L399" s="1138"/>
      <c r="M399" s="1139"/>
      <c r="N399" s="1139"/>
      <c r="O399" s="1140"/>
      <c r="Q399" s="422" t="s">
        <v>1088</v>
      </c>
      <c r="R399" s="20" t="s">
        <v>1546</v>
      </c>
      <c r="S399" s="20" t="s">
        <v>361</v>
      </c>
      <c r="T399" s="20" t="s">
        <v>1645</v>
      </c>
      <c r="U399" s="20" t="s">
        <v>1494</v>
      </c>
      <c r="V399" s="20" t="s">
        <v>362</v>
      </c>
      <c r="W399" s="20" t="s">
        <v>1546</v>
      </c>
      <c r="X399" s="20" t="s">
        <v>1624</v>
      </c>
      <c r="Y399" s="352"/>
      <c r="Z399" s="20"/>
      <c r="AA399" s="20" t="s">
        <v>1890</v>
      </c>
      <c r="AB399" s="20"/>
      <c r="AC399" s="20"/>
      <c r="AD399" s="20"/>
      <c r="AE399" s="20"/>
      <c r="AF399" s="20" t="s">
        <v>1641</v>
      </c>
      <c r="AG399" s="20"/>
      <c r="AH399" s="21" t="s">
        <v>1539</v>
      </c>
    </row>
    <row r="400" spans="1:34" ht="15" customHeight="1" x14ac:dyDescent="0.2">
      <c r="A400" s="514">
        <v>9</v>
      </c>
      <c r="B400" s="54" t="s">
        <v>1090</v>
      </c>
      <c r="C400" s="431">
        <v>26</v>
      </c>
      <c r="D400" s="431">
        <v>10</v>
      </c>
      <c r="E400" s="431">
        <v>4</v>
      </c>
      <c r="F400" s="431">
        <v>12</v>
      </c>
      <c r="G400" s="431">
        <v>50</v>
      </c>
      <c r="H400" s="431">
        <v>58</v>
      </c>
      <c r="I400" s="433">
        <v>24</v>
      </c>
      <c r="J400" s="435">
        <f t="shared" si="28"/>
        <v>26</v>
      </c>
      <c r="K400" s="435">
        <f t="shared" si="29"/>
        <v>24</v>
      </c>
      <c r="L400" s="1138"/>
      <c r="M400" s="1139"/>
      <c r="N400" s="1139"/>
      <c r="O400" s="1140"/>
      <c r="Q400" s="422" t="s">
        <v>242</v>
      </c>
      <c r="R400" s="20" t="s">
        <v>1597</v>
      </c>
      <c r="S400" s="20"/>
      <c r="T400" s="20"/>
      <c r="U400" s="20"/>
      <c r="V400" s="20"/>
      <c r="W400" s="20" t="s">
        <v>1210</v>
      </c>
      <c r="X400" s="20"/>
      <c r="Y400" s="20"/>
      <c r="Z400" s="352"/>
      <c r="AA400" s="20" t="s">
        <v>1603</v>
      </c>
      <c r="AB400" s="20" t="s">
        <v>1495</v>
      </c>
      <c r="AC400" s="20"/>
      <c r="AD400" s="20" t="s">
        <v>363</v>
      </c>
      <c r="AE400" s="20" t="s">
        <v>1210</v>
      </c>
      <c r="AF400" s="20" t="s">
        <v>1207</v>
      </c>
      <c r="AG400" s="20"/>
      <c r="AH400" s="21"/>
    </row>
    <row r="401" spans="1:34" ht="15" customHeight="1" x14ac:dyDescent="0.2">
      <c r="A401" s="514" t="s">
        <v>662</v>
      </c>
      <c r="B401" s="54" t="s">
        <v>1093</v>
      </c>
      <c r="C401" s="431">
        <v>26</v>
      </c>
      <c r="D401" s="431">
        <v>9</v>
      </c>
      <c r="E401" s="431">
        <v>5</v>
      </c>
      <c r="F401" s="431">
        <v>12</v>
      </c>
      <c r="G401" s="431">
        <v>57</v>
      </c>
      <c r="H401" s="431">
        <v>62</v>
      </c>
      <c r="I401" s="433">
        <v>23</v>
      </c>
      <c r="J401" s="435">
        <f t="shared" si="28"/>
        <v>26</v>
      </c>
      <c r="K401" s="435">
        <f t="shared" si="29"/>
        <v>23</v>
      </c>
      <c r="L401" s="1138"/>
      <c r="M401" s="1139"/>
      <c r="N401" s="1139"/>
      <c r="O401" s="1140"/>
      <c r="Q401" s="422" t="s">
        <v>1089</v>
      </c>
      <c r="R401" s="20" t="s">
        <v>1494</v>
      </c>
      <c r="S401" s="20" t="s">
        <v>1546</v>
      </c>
      <c r="T401" s="20"/>
      <c r="U401" s="20" t="s">
        <v>1210</v>
      </c>
      <c r="V401" s="20" t="s">
        <v>1487</v>
      </c>
      <c r="W401" s="20"/>
      <c r="X401" s="20"/>
      <c r="Y401" s="20" t="s">
        <v>1210</v>
      </c>
      <c r="Z401" s="20" t="s">
        <v>1540</v>
      </c>
      <c r="AA401" s="352"/>
      <c r="AB401" s="20" t="s">
        <v>1488</v>
      </c>
      <c r="AC401" s="20"/>
      <c r="AD401" s="20" t="s">
        <v>1597</v>
      </c>
      <c r="AE401" s="20"/>
      <c r="AF401" s="20" t="s">
        <v>844</v>
      </c>
      <c r="AG401" s="20"/>
      <c r="AH401" s="21" t="s">
        <v>355</v>
      </c>
    </row>
    <row r="402" spans="1:34" ht="15" customHeight="1" x14ac:dyDescent="0.2">
      <c r="A402" s="514" t="s">
        <v>662</v>
      </c>
      <c r="B402" s="54" t="s">
        <v>1200</v>
      </c>
      <c r="C402" s="431">
        <v>26</v>
      </c>
      <c r="D402" s="431">
        <v>8</v>
      </c>
      <c r="E402" s="431">
        <v>7</v>
      </c>
      <c r="F402" s="431">
        <v>11</v>
      </c>
      <c r="G402" s="431">
        <v>57</v>
      </c>
      <c r="H402" s="431">
        <v>69</v>
      </c>
      <c r="I402" s="433">
        <v>23</v>
      </c>
      <c r="J402" s="435">
        <f t="shared" si="28"/>
        <v>26</v>
      </c>
      <c r="K402" s="435">
        <f t="shared" si="29"/>
        <v>23</v>
      </c>
      <c r="L402" s="1138"/>
      <c r="M402" s="1139"/>
      <c r="N402" s="1139"/>
      <c r="O402" s="1140"/>
      <c r="Q402" s="422" t="s">
        <v>756</v>
      </c>
      <c r="R402" s="20"/>
      <c r="S402" s="20" t="s">
        <v>1493</v>
      </c>
      <c r="T402" s="20"/>
      <c r="U402" s="20" t="s">
        <v>844</v>
      </c>
      <c r="V402" s="20" t="s">
        <v>1489</v>
      </c>
      <c r="W402" s="20"/>
      <c r="X402" s="20"/>
      <c r="Y402" s="20"/>
      <c r="Z402" s="20" t="s">
        <v>1653</v>
      </c>
      <c r="AA402" s="20"/>
      <c r="AB402" s="352"/>
      <c r="AC402" s="20"/>
      <c r="AD402" s="20" t="s">
        <v>1653</v>
      </c>
      <c r="AE402" s="20" t="s">
        <v>361</v>
      </c>
      <c r="AF402" s="20"/>
      <c r="AG402" s="20" t="s">
        <v>1641</v>
      </c>
      <c r="AH402" s="21" t="s">
        <v>1494</v>
      </c>
    </row>
    <row r="403" spans="1:34" ht="15" customHeight="1" x14ac:dyDescent="0.2">
      <c r="A403" s="514">
        <v>12</v>
      </c>
      <c r="B403" s="54" t="s">
        <v>1589</v>
      </c>
      <c r="C403" s="431">
        <v>26</v>
      </c>
      <c r="D403" s="431">
        <v>7</v>
      </c>
      <c r="E403" s="431">
        <v>4</v>
      </c>
      <c r="F403" s="431">
        <v>15</v>
      </c>
      <c r="G403" s="431">
        <v>60</v>
      </c>
      <c r="H403" s="431">
        <v>65</v>
      </c>
      <c r="I403" s="433">
        <v>18</v>
      </c>
      <c r="J403" s="435">
        <f t="shared" si="28"/>
        <v>26</v>
      </c>
      <c r="K403" s="435">
        <f t="shared" si="29"/>
        <v>18</v>
      </c>
      <c r="L403" s="1138"/>
      <c r="M403" s="1139"/>
      <c r="N403" s="1139"/>
      <c r="O403" s="1140"/>
      <c r="Q403" s="422" t="s">
        <v>610</v>
      </c>
      <c r="R403" s="20" t="s">
        <v>1597</v>
      </c>
      <c r="S403" s="20"/>
      <c r="T403" s="20" t="s">
        <v>1600</v>
      </c>
      <c r="U403" s="20" t="s">
        <v>844</v>
      </c>
      <c r="V403" s="20" t="s">
        <v>1494</v>
      </c>
      <c r="W403" s="20" t="s">
        <v>1494</v>
      </c>
      <c r="X403" s="20" t="s">
        <v>32</v>
      </c>
      <c r="Y403" s="20" t="s">
        <v>1600</v>
      </c>
      <c r="Z403" s="20"/>
      <c r="AA403" s="20"/>
      <c r="AB403" s="20"/>
      <c r="AC403" s="352"/>
      <c r="AD403" s="20" t="s">
        <v>844</v>
      </c>
      <c r="AE403" s="20" t="s">
        <v>1602</v>
      </c>
      <c r="AF403" s="20" t="s">
        <v>1494</v>
      </c>
      <c r="AG403" s="20"/>
      <c r="AH403" s="21"/>
    </row>
    <row r="404" spans="1:34" ht="15" customHeight="1" x14ac:dyDescent="0.2">
      <c r="A404" s="514">
        <v>13</v>
      </c>
      <c r="B404" s="54" t="s">
        <v>284</v>
      </c>
      <c r="C404" s="431">
        <v>26</v>
      </c>
      <c r="D404" s="431">
        <v>7</v>
      </c>
      <c r="E404" s="431">
        <v>3</v>
      </c>
      <c r="F404" s="431">
        <v>16</v>
      </c>
      <c r="G404" s="431">
        <v>52</v>
      </c>
      <c r="H404" s="431">
        <v>86</v>
      </c>
      <c r="I404" s="433">
        <v>17</v>
      </c>
      <c r="J404" s="435">
        <f t="shared" si="28"/>
        <v>26</v>
      </c>
      <c r="K404" s="435">
        <f t="shared" si="29"/>
        <v>17</v>
      </c>
      <c r="L404" s="1138"/>
      <c r="M404" s="1139"/>
      <c r="N404" s="1139"/>
      <c r="O404" s="1140"/>
      <c r="Q404" s="422" t="s">
        <v>514</v>
      </c>
      <c r="R404" s="20" t="s">
        <v>844</v>
      </c>
      <c r="S404" s="20" t="s">
        <v>1603</v>
      </c>
      <c r="T404" s="20"/>
      <c r="U404" s="20" t="s">
        <v>1547</v>
      </c>
      <c r="V404" s="20" t="s">
        <v>628</v>
      </c>
      <c r="W404" s="20" t="s">
        <v>1546</v>
      </c>
      <c r="X404" s="20" t="s">
        <v>1487</v>
      </c>
      <c r="Y404" s="20" t="s">
        <v>1496</v>
      </c>
      <c r="Z404" s="20"/>
      <c r="AA404" s="20" t="s">
        <v>32</v>
      </c>
      <c r="AB404" s="20" t="s">
        <v>104</v>
      </c>
      <c r="AC404" s="20"/>
      <c r="AD404" s="352"/>
      <c r="AE404" s="20"/>
      <c r="AF404" s="20" t="s">
        <v>1797</v>
      </c>
      <c r="AG404" s="20" t="s">
        <v>361</v>
      </c>
      <c r="AH404" s="21"/>
    </row>
    <row r="405" spans="1:34" ht="15" customHeight="1" x14ac:dyDescent="0.2">
      <c r="A405" s="514">
        <v>14</v>
      </c>
      <c r="B405" s="54" t="s">
        <v>245</v>
      </c>
      <c r="C405" s="431">
        <v>26</v>
      </c>
      <c r="D405" s="431">
        <v>3</v>
      </c>
      <c r="E405" s="431">
        <v>4</v>
      </c>
      <c r="F405" s="431">
        <v>19</v>
      </c>
      <c r="G405" s="431">
        <v>31</v>
      </c>
      <c r="H405" s="431">
        <v>86</v>
      </c>
      <c r="I405" s="433">
        <v>10</v>
      </c>
      <c r="J405" s="435">
        <f t="shared" si="28"/>
        <v>26</v>
      </c>
      <c r="K405" s="435">
        <f t="shared" si="29"/>
        <v>10</v>
      </c>
      <c r="L405" s="1138"/>
      <c r="M405" s="1139"/>
      <c r="N405" s="1139"/>
      <c r="O405" s="1140"/>
      <c r="Q405" s="422" t="s">
        <v>591</v>
      </c>
      <c r="R405" s="20"/>
      <c r="S405" s="20" t="s">
        <v>1495</v>
      </c>
      <c r="T405" s="20" t="s">
        <v>1881</v>
      </c>
      <c r="U405" s="20" t="s">
        <v>1600</v>
      </c>
      <c r="V405" s="20"/>
      <c r="W405" s="20" t="s">
        <v>844</v>
      </c>
      <c r="X405" s="20" t="s">
        <v>1546</v>
      </c>
      <c r="Y405" s="20" t="s">
        <v>1603</v>
      </c>
      <c r="Z405" s="20" t="s">
        <v>1494</v>
      </c>
      <c r="AA405" s="20" t="s">
        <v>1644</v>
      </c>
      <c r="AB405" s="20"/>
      <c r="AC405" s="20"/>
      <c r="AD405" s="20" t="s">
        <v>364</v>
      </c>
      <c r="AE405" s="352"/>
      <c r="AF405" s="20"/>
      <c r="AG405" s="20"/>
      <c r="AH405" s="21" t="s">
        <v>1600</v>
      </c>
    </row>
    <row r="406" spans="1:34" ht="15" customHeight="1" x14ac:dyDescent="0.2">
      <c r="A406" s="514" t="s">
        <v>533</v>
      </c>
      <c r="B406" s="54" t="s">
        <v>244</v>
      </c>
      <c r="C406" s="431">
        <v>0</v>
      </c>
      <c r="D406" s="431">
        <v>0</v>
      </c>
      <c r="E406" s="431">
        <v>0</v>
      </c>
      <c r="F406" s="431">
        <v>0</v>
      </c>
      <c r="G406" s="431">
        <v>0</v>
      </c>
      <c r="H406" s="431">
        <v>0</v>
      </c>
      <c r="I406" s="433">
        <v>0</v>
      </c>
      <c r="J406" s="435">
        <f t="shared" si="28"/>
        <v>0</v>
      </c>
      <c r="K406" s="435">
        <f t="shared" si="29"/>
        <v>0</v>
      </c>
      <c r="L406" s="1138"/>
      <c r="M406" s="1139"/>
      <c r="N406" s="1139"/>
      <c r="O406" s="1140"/>
      <c r="Q406" s="422" t="s">
        <v>1587</v>
      </c>
      <c r="R406" s="20" t="s">
        <v>1539</v>
      </c>
      <c r="S406" s="20"/>
      <c r="T406" s="20" t="s">
        <v>1488</v>
      </c>
      <c r="U406" s="20" t="s">
        <v>1602</v>
      </c>
      <c r="V406" s="20" t="s">
        <v>1547</v>
      </c>
      <c r="W406" s="20"/>
      <c r="X406" s="20" t="s">
        <v>1487</v>
      </c>
      <c r="Y406" s="20"/>
      <c r="Z406" s="20" t="s">
        <v>1540</v>
      </c>
      <c r="AA406" s="20" t="s">
        <v>1654</v>
      </c>
      <c r="AB406" s="20" t="s">
        <v>1543</v>
      </c>
      <c r="AC406" s="20" t="s">
        <v>1602</v>
      </c>
      <c r="AD406" s="20" t="s">
        <v>1495</v>
      </c>
      <c r="AE406" s="20" t="s">
        <v>844</v>
      </c>
      <c r="AF406" s="352"/>
      <c r="AG406" s="20"/>
      <c r="AH406" s="21" t="s">
        <v>1489</v>
      </c>
    </row>
    <row r="407" spans="1:34" ht="15" customHeight="1" x14ac:dyDescent="0.2">
      <c r="A407" s="514" t="s">
        <v>533</v>
      </c>
      <c r="B407" s="54" t="s">
        <v>97</v>
      </c>
      <c r="C407" s="431">
        <v>0</v>
      </c>
      <c r="D407" s="431">
        <v>0</v>
      </c>
      <c r="E407" s="431">
        <v>0</v>
      </c>
      <c r="F407" s="431">
        <v>0</v>
      </c>
      <c r="G407" s="431">
        <v>0</v>
      </c>
      <c r="H407" s="431">
        <v>0</v>
      </c>
      <c r="I407" s="433">
        <v>0</v>
      </c>
      <c r="J407" s="435">
        <f t="shared" si="28"/>
        <v>0</v>
      </c>
      <c r="K407" s="435">
        <f t="shared" si="29"/>
        <v>0</v>
      </c>
      <c r="L407" s="1138"/>
      <c r="M407" s="1139"/>
      <c r="N407" s="1139"/>
      <c r="O407" s="1140"/>
      <c r="Q407" s="422" t="s">
        <v>800</v>
      </c>
      <c r="R407" s="20"/>
      <c r="S407" s="20" t="s">
        <v>1494</v>
      </c>
      <c r="T407" s="20"/>
      <c r="U407" s="20" t="s">
        <v>1496</v>
      </c>
      <c r="V407" s="20"/>
      <c r="W407" s="20"/>
      <c r="X407" s="20"/>
      <c r="Y407" s="20" t="s">
        <v>1488</v>
      </c>
      <c r="Z407" s="20"/>
      <c r="AA407" s="20"/>
      <c r="AB407" s="20"/>
      <c r="AC407" s="20"/>
      <c r="AD407" s="20"/>
      <c r="AE407" s="20"/>
      <c r="AF407" s="20"/>
      <c r="AG407" s="352"/>
      <c r="AH407" s="21" t="s">
        <v>1597</v>
      </c>
    </row>
    <row r="408" spans="1:34" ht="15" customHeight="1" thickBot="1" x14ac:dyDescent="0.25">
      <c r="A408" s="515" t="s">
        <v>533</v>
      </c>
      <c r="B408" s="55" t="s">
        <v>107</v>
      </c>
      <c r="C408" s="432">
        <v>0</v>
      </c>
      <c r="D408" s="432">
        <v>0</v>
      </c>
      <c r="E408" s="432">
        <v>0</v>
      </c>
      <c r="F408" s="432">
        <v>0</v>
      </c>
      <c r="G408" s="432">
        <v>0</v>
      </c>
      <c r="H408" s="432">
        <v>0</v>
      </c>
      <c r="I408" s="434">
        <v>0</v>
      </c>
      <c r="J408" s="435">
        <f t="shared" si="28"/>
        <v>0</v>
      </c>
      <c r="K408" s="435">
        <f t="shared" si="29"/>
        <v>0</v>
      </c>
      <c r="L408" s="1141"/>
      <c r="M408" s="1142"/>
      <c r="N408" s="1142"/>
      <c r="O408" s="1143"/>
      <c r="Q408" s="423" t="s">
        <v>1554</v>
      </c>
      <c r="R408" s="23"/>
      <c r="S408" s="23"/>
      <c r="T408" s="23" t="s">
        <v>1601</v>
      </c>
      <c r="U408" s="23" t="s">
        <v>1603</v>
      </c>
      <c r="V408" s="23"/>
      <c r="W408" s="23"/>
      <c r="X408" s="23" t="s">
        <v>361</v>
      </c>
      <c r="Y408" s="23" t="s">
        <v>1600</v>
      </c>
      <c r="Z408" s="23" t="s">
        <v>1911</v>
      </c>
      <c r="AA408" s="23" t="s">
        <v>1207</v>
      </c>
      <c r="AB408" s="23" t="s">
        <v>1602</v>
      </c>
      <c r="AC408" s="23" t="s">
        <v>1881</v>
      </c>
      <c r="AD408" s="23" t="s">
        <v>1546</v>
      </c>
      <c r="AE408" s="23" t="s">
        <v>1546</v>
      </c>
      <c r="AF408" s="23" t="s">
        <v>1656</v>
      </c>
      <c r="AG408" s="23" t="s">
        <v>23</v>
      </c>
      <c r="AH408" s="353"/>
    </row>
    <row r="409" spans="1:34" ht="15" customHeight="1" x14ac:dyDescent="0.2">
      <c r="C409" s="435">
        <v>364</v>
      </c>
      <c r="D409" s="435">
        <v>156</v>
      </c>
      <c r="E409" s="435">
        <v>48</v>
      </c>
      <c r="F409" s="435">
        <v>160</v>
      </c>
      <c r="G409" s="435">
        <v>868</v>
      </c>
      <c r="H409" s="435">
        <v>846</v>
      </c>
      <c r="I409" s="435">
        <v>360</v>
      </c>
      <c r="J409" s="435">
        <f t="shared" si="28"/>
        <v>364</v>
      </c>
      <c r="K409" s="435">
        <f t="shared" si="29"/>
        <v>360</v>
      </c>
      <c r="Q409" s="131"/>
      <c r="R409" s="131"/>
      <c r="S409" s="131"/>
      <c r="T409" s="131"/>
      <c r="U409" s="131"/>
      <c r="V409" s="131"/>
      <c r="W409" s="131"/>
      <c r="X409" s="131"/>
      <c r="Y409" s="131"/>
      <c r="Z409" s="131"/>
      <c r="AA409" s="131"/>
      <c r="AB409" s="131"/>
      <c r="AC409" s="131"/>
      <c r="AD409" s="131"/>
      <c r="AE409" s="131"/>
      <c r="AF409" s="131"/>
      <c r="AG409" s="131"/>
      <c r="AH409" s="131"/>
    </row>
    <row r="410" spans="1:34" ht="15" customHeight="1" thickBot="1" x14ac:dyDescent="0.25">
      <c r="Q410" s="131"/>
      <c r="R410" s="131"/>
      <c r="S410" s="131"/>
      <c r="T410" s="131"/>
      <c r="U410" s="131"/>
      <c r="V410" s="131"/>
      <c r="W410" s="131"/>
      <c r="X410" s="131"/>
      <c r="Y410" s="131"/>
      <c r="Z410" s="131"/>
      <c r="AA410" s="131"/>
      <c r="AB410" s="131"/>
      <c r="AC410" s="131"/>
      <c r="AD410" s="131"/>
      <c r="AE410" s="131"/>
      <c r="AF410" s="131"/>
      <c r="AG410" s="131"/>
      <c r="AH410" s="131"/>
    </row>
    <row r="411" spans="1:34" ht="15" customHeight="1" thickBot="1" x14ac:dyDescent="0.25">
      <c r="A411" s="1258" t="s">
        <v>1914</v>
      </c>
      <c r="B411" s="1259"/>
      <c r="C411" s="1259"/>
      <c r="D411" s="1259"/>
      <c r="E411" s="1259"/>
      <c r="F411" s="1259"/>
      <c r="G411" s="1255" t="s">
        <v>1917</v>
      </c>
      <c r="H411" s="1256"/>
      <c r="I411" s="1257"/>
      <c r="L411" s="952" t="s">
        <v>538</v>
      </c>
      <c r="M411" s="953"/>
      <c r="N411" s="953"/>
      <c r="O411" s="954"/>
      <c r="Q411" s="131"/>
      <c r="R411" s="131"/>
      <c r="S411" s="131"/>
      <c r="T411" s="131"/>
      <c r="U411" s="131"/>
      <c r="V411" s="131"/>
      <c r="W411" s="131"/>
      <c r="X411" s="131"/>
      <c r="Y411" s="131"/>
      <c r="Z411" s="131"/>
      <c r="AA411" s="131"/>
      <c r="AB411" s="131"/>
      <c r="AC411" s="131"/>
      <c r="AD411" s="131"/>
      <c r="AE411" s="131"/>
      <c r="AF411" s="131"/>
      <c r="AG411" s="131"/>
    </row>
    <row r="412" spans="1:34" ht="15" customHeight="1" thickBot="1" x14ac:dyDescent="0.25">
      <c r="A412" s="456" t="s">
        <v>496</v>
      </c>
      <c r="B412" s="457" t="s">
        <v>497</v>
      </c>
      <c r="C412" s="458" t="s">
        <v>498</v>
      </c>
      <c r="D412" s="458" t="s">
        <v>499</v>
      </c>
      <c r="E412" s="458" t="s">
        <v>500</v>
      </c>
      <c r="F412" s="458" t="s">
        <v>501</v>
      </c>
      <c r="G412" s="459" t="s">
        <v>502</v>
      </c>
      <c r="H412" s="459" t="s">
        <v>503</v>
      </c>
      <c r="I412" s="460" t="s">
        <v>504</v>
      </c>
      <c r="L412" s="1252"/>
      <c r="M412" s="1253"/>
      <c r="N412" s="1253"/>
      <c r="O412" s="1254"/>
      <c r="Q412" s="24" t="s">
        <v>1918</v>
      </c>
      <c r="R412" s="399" t="s">
        <v>1580</v>
      </c>
      <c r="S412" s="399" t="s">
        <v>241</v>
      </c>
      <c r="T412" s="399" t="s">
        <v>541</v>
      </c>
      <c r="U412" s="399" t="s">
        <v>1484</v>
      </c>
      <c r="V412" s="399" t="s">
        <v>564</v>
      </c>
      <c r="W412" s="399" t="s">
        <v>1504</v>
      </c>
      <c r="X412" s="399" t="s">
        <v>1915</v>
      </c>
      <c r="Y412" s="399" t="s">
        <v>610</v>
      </c>
      <c r="Z412" s="400" t="s">
        <v>911</v>
      </c>
      <c r="AA412" s="131"/>
      <c r="AB412" s="131"/>
      <c r="AC412" s="131"/>
      <c r="AD412" s="131"/>
      <c r="AE412" s="131"/>
      <c r="AF412" s="131"/>
      <c r="AG412" s="131"/>
    </row>
    <row r="413" spans="1:34" ht="15" customHeight="1" x14ac:dyDescent="0.2">
      <c r="A413" s="461">
        <v>1</v>
      </c>
      <c r="B413" s="53" t="s">
        <v>106</v>
      </c>
      <c r="C413" s="46">
        <v>12</v>
      </c>
      <c r="D413" s="46">
        <v>9</v>
      </c>
      <c r="E413" s="46">
        <v>1</v>
      </c>
      <c r="F413" s="46">
        <v>2</v>
      </c>
      <c r="G413" s="46">
        <v>35</v>
      </c>
      <c r="H413" s="46">
        <v>17</v>
      </c>
      <c r="I413" s="436">
        <v>19</v>
      </c>
      <c r="J413" s="435">
        <f t="shared" si="28"/>
        <v>12</v>
      </c>
      <c r="K413" s="435">
        <f t="shared" si="29"/>
        <v>19</v>
      </c>
      <c r="L413" s="1135" t="s">
        <v>365</v>
      </c>
      <c r="M413" s="1136"/>
      <c r="N413" s="1136"/>
      <c r="O413" s="1137"/>
      <c r="Q413" s="401" t="s">
        <v>1580</v>
      </c>
      <c r="R413" s="10"/>
      <c r="S413" s="354" t="s">
        <v>1485</v>
      </c>
      <c r="T413" s="354" t="s">
        <v>532</v>
      </c>
      <c r="U413" s="354" t="s">
        <v>532</v>
      </c>
      <c r="V413" s="354" t="s">
        <v>532</v>
      </c>
      <c r="W413" s="354"/>
      <c r="X413" s="354"/>
      <c r="Y413" s="354"/>
      <c r="Z413" s="356"/>
      <c r="AA413" s="131"/>
      <c r="AB413" s="131"/>
      <c r="AC413" s="131"/>
      <c r="AD413" s="131"/>
      <c r="AE413" s="131"/>
      <c r="AF413" s="131"/>
      <c r="AG413" s="131"/>
    </row>
    <row r="414" spans="1:34" ht="15" customHeight="1" x14ac:dyDescent="0.2">
      <c r="A414" s="259">
        <v>2</v>
      </c>
      <c r="B414" s="54" t="s">
        <v>1548</v>
      </c>
      <c r="C414" s="431">
        <v>12</v>
      </c>
      <c r="D414" s="431">
        <v>8</v>
      </c>
      <c r="E414" s="431">
        <v>2</v>
      </c>
      <c r="F414" s="431">
        <v>2</v>
      </c>
      <c r="G414" s="431">
        <v>33</v>
      </c>
      <c r="H414" s="431">
        <v>14</v>
      </c>
      <c r="I414" s="433">
        <v>18</v>
      </c>
      <c r="J414" s="435">
        <f t="shared" si="28"/>
        <v>12</v>
      </c>
      <c r="K414" s="435">
        <f t="shared" si="29"/>
        <v>18</v>
      </c>
      <c r="L414" s="1138"/>
      <c r="M414" s="1139"/>
      <c r="N414" s="1139"/>
      <c r="O414" s="1140"/>
      <c r="Q414" s="401" t="s">
        <v>241</v>
      </c>
      <c r="R414" s="354" t="s">
        <v>1485</v>
      </c>
      <c r="S414" s="10"/>
      <c r="T414" s="20" t="s">
        <v>1488</v>
      </c>
      <c r="U414" s="20" t="s">
        <v>1543</v>
      </c>
      <c r="V414" s="20" t="s">
        <v>1210</v>
      </c>
      <c r="W414" s="20" t="s">
        <v>1493</v>
      </c>
      <c r="X414" s="354" t="s">
        <v>1911</v>
      </c>
      <c r="Y414" s="20" t="s">
        <v>1207</v>
      </c>
      <c r="Z414" s="21" t="s">
        <v>1493</v>
      </c>
      <c r="AA414" s="131"/>
      <c r="AB414" s="131"/>
      <c r="AC414" s="131"/>
      <c r="AD414" s="131"/>
      <c r="AE414" s="131"/>
      <c r="AF414" s="131"/>
      <c r="AG414" s="131"/>
    </row>
    <row r="415" spans="1:34" ht="15" customHeight="1" x14ac:dyDescent="0.2">
      <c r="A415" s="259">
        <v>3</v>
      </c>
      <c r="B415" s="54" t="s">
        <v>952</v>
      </c>
      <c r="C415" s="431">
        <v>12</v>
      </c>
      <c r="D415" s="431">
        <v>8</v>
      </c>
      <c r="E415" s="431">
        <v>1</v>
      </c>
      <c r="F415" s="431">
        <v>3</v>
      </c>
      <c r="G415" s="431">
        <v>35</v>
      </c>
      <c r="H415" s="431">
        <v>24</v>
      </c>
      <c r="I415" s="433">
        <v>17</v>
      </c>
      <c r="J415" s="435">
        <f t="shared" si="28"/>
        <v>12</v>
      </c>
      <c r="K415" s="435">
        <f t="shared" si="29"/>
        <v>17</v>
      </c>
      <c r="L415" s="1138"/>
      <c r="M415" s="1139"/>
      <c r="N415" s="1139"/>
      <c r="O415" s="1140"/>
      <c r="Q415" s="401" t="s">
        <v>947</v>
      </c>
      <c r="R415" s="354"/>
      <c r="S415" s="20" t="s">
        <v>1603</v>
      </c>
      <c r="T415" s="10"/>
      <c r="U415" s="20" t="s">
        <v>532</v>
      </c>
      <c r="V415" s="20" t="s">
        <v>1547</v>
      </c>
      <c r="W415" s="20"/>
      <c r="X415" s="354"/>
      <c r="Y415" s="20"/>
      <c r="Z415" s="21"/>
      <c r="AA415" s="131"/>
      <c r="AB415" s="131"/>
      <c r="AC415" s="131"/>
      <c r="AD415" s="131"/>
      <c r="AE415" s="131"/>
      <c r="AF415" s="131"/>
      <c r="AG415" s="131"/>
    </row>
    <row r="416" spans="1:34" ht="15" customHeight="1" x14ac:dyDescent="0.2">
      <c r="A416" s="259">
        <v>4</v>
      </c>
      <c r="B416" s="54" t="s">
        <v>337</v>
      </c>
      <c r="C416" s="431">
        <v>12</v>
      </c>
      <c r="D416" s="431">
        <v>3</v>
      </c>
      <c r="E416" s="431">
        <v>4</v>
      </c>
      <c r="F416" s="431">
        <v>5</v>
      </c>
      <c r="G416" s="431">
        <v>26</v>
      </c>
      <c r="H416" s="431">
        <v>27</v>
      </c>
      <c r="I416" s="433">
        <v>10</v>
      </c>
      <c r="J416" s="435">
        <f t="shared" si="28"/>
        <v>12</v>
      </c>
      <c r="K416" s="435">
        <f t="shared" si="29"/>
        <v>10</v>
      </c>
      <c r="L416" s="1138"/>
      <c r="M416" s="1139"/>
      <c r="N416" s="1139"/>
      <c r="O416" s="1140"/>
      <c r="Q416" s="401" t="s">
        <v>1484</v>
      </c>
      <c r="R416" s="354"/>
      <c r="S416" s="20" t="s">
        <v>1643</v>
      </c>
      <c r="T416" s="20"/>
      <c r="U416" s="10"/>
      <c r="V416" s="20" t="s">
        <v>532</v>
      </c>
      <c r="W416" s="20" t="s">
        <v>532</v>
      </c>
      <c r="X416" s="354"/>
      <c r="Y416" s="20"/>
      <c r="Z416" s="21"/>
      <c r="AA416" s="131"/>
      <c r="AB416" s="131"/>
      <c r="AC416" s="131"/>
      <c r="AD416" s="131"/>
      <c r="AE416" s="131"/>
      <c r="AF416" s="131"/>
      <c r="AG416" s="131"/>
    </row>
    <row r="417" spans="1:33" ht="15" customHeight="1" x14ac:dyDescent="0.2">
      <c r="A417" s="259">
        <v>5</v>
      </c>
      <c r="B417" s="54" t="s">
        <v>1498</v>
      </c>
      <c r="C417" s="431">
        <v>12</v>
      </c>
      <c r="D417" s="431">
        <v>3</v>
      </c>
      <c r="E417" s="431">
        <v>2</v>
      </c>
      <c r="F417" s="431">
        <v>7</v>
      </c>
      <c r="G417" s="431">
        <v>18</v>
      </c>
      <c r="H417" s="431">
        <v>31</v>
      </c>
      <c r="I417" s="433">
        <v>8</v>
      </c>
      <c r="J417" s="435">
        <f t="shared" si="28"/>
        <v>12</v>
      </c>
      <c r="K417" s="435">
        <f t="shared" si="29"/>
        <v>8</v>
      </c>
      <c r="L417" s="1138"/>
      <c r="M417" s="1139"/>
      <c r="N417" s="1139"/>
      <c r="O417" s="1140"/>
      <c r="Q417" s="401" t="s">
        <v>564</v>
      </c>
      <c r="R417" s="354"/>
      <c r="S417" s="20" t="s">
        <v>1540</v>
      </c>
      <c r="T417" s="20" t="s">
        <v>1487</v>
      </c>
      <c r="U417" s="20" t="s">
        <v>1644</v>
      </c>
      <c r="V417" s="10"/>
      <c r="W417" s="20"/>
      <c r="X417" s="354"/>
      <c r="Y417" s="20" t="s">
        <v>1494</v>
      </c>
      <c r="Z417" s="21"/>
      <c r="AA417" s="131"/>
      <c r="AB417" s="131"/>
      <c r="AC417" s="131"/>
      <c r="AD417" s="131"/>
      <c r="AE417" s="131"/>
      <c r="AF417" s="131"/>
      <c r="AG417" s="131"/>
    </row>
    <row r="418" spans="1:33" ht="15" customHeight="1" x14ac:dyDescent="0.2">
      <c r="A418" s="259">
        <v>6</v>
      </c>
      <c r="B418" s="54" t="s">
        <v>1892</v>
      </c>
      <c r="C418" s="431">
        <v>12</v>
      </c>
      <c r="D418" s="431">
        <v>2</v>
      </c>
      <c r="E418" s="431">
        <v>3</v>
      </c>
      <c r="F418" s="431">
        <v>7</v>
      </c>
      <c r="G418" s="431">
        <v>17</v>
      </c>
      <c r="H418" s="431">
        <v>28</v>
      </c>
      <c r="I418" s="433">
        <v>7</v>
      </c>
      <c r="J418" s="435">
        <f t="shared" si="28"/>
        <v>12</v>
      </c>
      <c r="K418" s="435">
        <f t="shared" si="29"/>
        <v>7</v>
      </c>
      <c r="L418" s="1138"/>
      <c r="M418" s="1139"/>
      <c r="N418" s="1139"/>
      <c r="O418" s="1140"/>
      <c r="Q418" s="401" t="s">
        <v>1504</v>
      </c>
      <c r="R418" s="354"/>
      <c r="S418" s="20" t="s">
        <v>1493</v>
      </c>
      <c r="T418" s="20"/>
      <c r="U418" s="20" t="s">
        <v>532</v>
      </c>
      <c r="V418" s="20"/>
      <c r="W418" s="10"/>
      <c r="X418" s="354"/>
      <c r="Y418" s="20" t="s">
        <v>532</v>
      </c>
      <c r="Z418" s="21"/>
      <c r="AA418" s="131"/>
      <c r="AB418" s="131"/>
      <c r="AC418" s="131"/>
      <c r="AD418" s="131"/>
      <c r="AE418" s="131"/>
      <c r="AF418" s="131"/>
      <c r="AG418" s="131"/>
    </row>
    <row r="419" spans="1:33" ht="15" customHeight="1" x14ac:dyDescent="0.2">
      <c r="A419" s="259">
        <v>7</v>
      </c>
      <c r="B419" s="54" t="s">
        <v>196</v>
      </c>
      <c r="C419" s="431">
        <v>12</v>
      </c>
      <c r="D419" s="431">
        <v>1</v>
      </c>
      <c r="E419" s="431">
        <v>3</v>
      </c>
      <c r="F419" s="431">
        <v>8</v>
      </c>
      <c r="G419" s="431">
        <v>19</v>
      </c>
      <c r="H419" s="431">
        <v>42</v>
      </c>
      <c r="I419" s="433">
        <v>5</v>
      </c>
      <c r="J419" s="435">
        <f t="shared" si="28"/>
        <v>12</v>
      </c>
      <c r="K419" s="435">
        <f t="shared" si="29"/>
        <v>5</v>
      </c>
      <c r="L419" s="1138"/>
      <c r="M419" s="1139"/>
      <c r="N419" s="1139"/>
      <c r="O419" s="1140"/>
      <c r="Q419" s="401" t="s">
        <v>1915</v>
      </c>
      <c r="R419" s="354" t="s">
        <v>532</v>
      </c>
      <c r="S419" s="354" t="s">
        <v>1485</v>
      </c>
      <c r="T419" s="354"/>
      <c r="U419" s="354"/>
      <c r="V419" s="354"/>
      <c r="W419" s="354"/>
      <c r="X419" s="10"/>
      <c r="Y419" s="354"/>
      <c r="Z419" s="356"/>
      <c r="AA419" s="131"/>
      <c r="AB419" s="131"/>
      <c r="AC419" s="131"/>
      <c r="AD419" s="131"/>
      <c r="AE419" s="131"/>
      <c r="AF419" s="131"/>
      <c r="AG419" s="131"/>
    </row>
    <row r="420" spans="1:33" ht="15" customHeight="1" x14ac:dyDescent="0.2">
      <c r="A420" s="259" t="s">
        <v>533</v>
      </c>
      <c r="B420" s="54" t="s">
        <v>1916</v>
      </c>
      <c r="C420" s="431">
        <v>0</v>
      </c>
      <c r="D420" s="431">
        <v>0</v>
      </c>
      <c r="E420" s="431">
        <v>0</v>
      </c>
      <c r="F420" s="431">
        <v>0</v>
      </c>
      <c r="G420" s="431">
        <v>0</v>
      </c>
      <c r="H420" s="431">
        <v>0</v>
      </c>
      <c r="I420" s="433">
        <v>0</v>
      </c>
      <c r="J420" s="435">
        <f t="shared" si="28"/>
        <v>0</v>
      </c>
      <c r="K420" s="435">
        <f t="shared" si="29"/>
        <v>0</v>
      </c>
      <c r="L420" s="1138"/>
      <c r="M420" s="1139"/>
      <c r="N420" s="1139"/>
      <c r="O420" s="1140"/>
      <c r="Q420" s="401" t="s">
        <v>610</v>
      </c>
      <c r="R420" s="354" t="s">
        <v>1641</v>
      </c>
      <c r="S420" s="20" t="s">
        <v>628</v>
      </c>
      <c r="T420" s="20"/>
      <c r="U420" s="20" t="s">
        <v>1654</v>
      </c>
      <c r="V420" s="20"/>
      <c r="W420" s="20"/>
      <c r="X420" s="354" t="s">
        <v>366</v>
      </c>
      <c r="Y420" s="10"/>
      <c r="Z420" s="21" t="s">
        <v>1601</v>
      </c>
      <c r="AA420" s="131"/>
      <c r="AB420" s="131"/>
      <c r="AC420" s="131"/>
      <c r="AD420" s="131"/>
      <c r="AE420" s="131"/>
      <c r="AF420" s="131"/>
      <c r="AG420" s="131"/>
    </row>
    <row r="421" spans="1:33" ht="15" customHeight="1" thickBot="1" x14ac:dyDescent="0.25">
      <c r="A421" s="462" t="s">
        <v>533</v>
      </c>
      <c r="B421" s="55" t="s">
        <v>1583</v>
      </c>
      <c r="C421" s="432">
        <v>0</v>
      </c>
      <c r="D421" s="432">
        <v>0</v>
      </c>
      <c r="E421" s="432">
        <v>0</v>
      </c>
      <c r="F421" s="432">
        <v>0</v>
      </c>
      <c r="G421" s="432">
        <v>0</v>
      </c>
      <c r="H421" s="432">
        <v>0</v>
      </c>
      <c r="I421" s="434">
        <v>0</v>
      </c>
      <c r="J421" s="435">
        <f t="shared" si="28"/>
        <v>0</v>
      </c>
      <c r="K421" s="435">
        <f t="shared" si="29"/>
        <v>0</v>
      </c>
      <c r="L421" s="1141"/>
      <c r="M421" s="1142"/>
      <c r="N421" s="1142"/>
      <c r="O421" s="1143"/>
      <c r="Q421" s="402" t="s">
        <v>911</v>
      </c>
      <c r="R421" s="355"/>
      <c r="S421" s="23" t="s">
        <v>1597</v>
      </c>
      <c r="T421" s="23"/>
      <c r="U421" s="23"/>
      <c r="V421" s="23" t="s">
        <v>1210</v>
      </c>
      <c r="W421" s="23"/>
      <c r="X421" s="355"/>
      <c r="Y421" s="23"/>
      <c r="Z421" s="15"/>
      <c r="AA421" s="131"/>
      <c r="AB421" s="131"/>
      <c r="AC421" s="131"/>
      <c r="AD421" s="131"/>
      <c r="AE421" s="131"/>
      <c r="AF421" s="131"/>
      <c r="AG421" s="131"/>
    </row>
    <row r="422" spans="1:33" ht="15" customHeight="1" x14ac:dyDescent="0.2">
      <c r="C422" s="435">
        <v>84</v>
      </c>
      <c r="D422" s="435">
        <v>34</v>
      </c>
      <c r="E422" s="435">
        <v>16</v>
      </c>
      <c r="F422" s="435">
        <v>34</v>
      </c>
      <c r="G422" s="435">
        <v>183</v>
      </c>
      <c r="H422" s="435">
        <v>183</v>
      </c>
      <c r="I422" s="435">
        <v>84</v>
      </c>
      <c r="J422" s="435">
        <f t="shared" si="28"/>
        <v>84</v>
      </c>
      <c r="K422" s="435">
        <f t="shared" si="29"/>
        <v>84</v>
      </c>
    </row>
    <row r="423" spans="1:33" ht="15" customHeight="1" thickBot="1" x14ac:dyDescent="0.25"/>
    <row r="424" spans="1:33" ht="15" customHeight="1" x14ac:dyDescent="0.2">
      <c r="A424" s="1131" t="s">
        <v>491</v>
      </c>
      <c r="B424" s="1132"/>
      <c r="C424" s="1020" t="s">
        <v>367</v>
      </c>
      <c r="D424" s="1021"/>
      <c r="E424" s="1021"/>
      <c r="F424" s="1021"/>
      <c r="G424" s="1021"/>
      <c r="H424" s="1021"/>
      <c r="I424" s="1022"/>
    </row>
    <row r="425" spans="1:33" ht="15" customHeight="1" thickBot="1" x14ac:dyDescent="0.25">
      <c r="A425" s="1133"/>
      <c r="B425" s="1134"/>
      <c r="C425" s="1023"/>
      <c r="D425" s="1024"/>
      <c r="E425" s="1024"/>
      <c r="F425" s="1024"/>
      <c r="G425" s="1024"/>
      <c r="H425" s="1024"/>
      <c r="I425" s="1025"/>
    </row>
    <row r="426" spans="1:33" ht="15" customHeight="1" thickBot="1" x14ac:dyDescent="0.25"/>
    <row r="427" spans="1:33" ht="15" customHeight="1" thickBot="1" x14ac:dyDescent="0.25">
      <c r="A427" s="1043" t="s">
        <v>198</v>
      </c>
      <c r="B427" s="1044"/>
      <c r="C427" s="1044"/>
      <c r="D427" s="1044"/>
      <c r="E427" s="1044"/>
      <c r="F427" s="1045"/>
      <c r="G427" s="1040" t="s">
        <v>367</v>
      </c>
      <c r="H427" s="1041"/>
      <c r="I427" s="1042"/>
      <c r="L427" s="945" t="s">
        <v>495</v>
      </c>
      <c r="M427" s="946"/>
      <c r="N427" s="946"/>
      <c r="O427" s="947"/>
    </row>
    <row r="428" spans="1:33" ht="15" customHeight="1" thickBot="1" x14ac:dyDescent="0.25">
      <c r="A428" s="373" t="s">
        <v>496</v>
      </c>
      <c r="B428" s="227" t="s">
        <v>497</v>
      </c>
      <c r="C428" s="374" t="s">
        <v>498</v>
      </c>
      <c r="D428" s="374" t="s">
        <v>499</v>
      </c>
      <c r="E428" s="374" t="s">
        <v>500</v>
      </c>
      <c r="F428" s="374" t="s">
        <v>501</v>
      </c>
      <c r="G428" s="375" t="s">
        <v>502</v>
      </c>
      <c r="H428" s="375" t="s">
        <v>503</v>
      </c>
      <c r="I428" s="376" t="s">
        <v>504</v>
      </c>
      <c r="L428" s="948"/>
      <c r="M428" s="949"/>
      <c r="N428" s="949"/>
      <c r="O428" s="950"/>
      <c r="Q428" s="24" t="s">
        <v>368</v>
      </c>
      <c r="R428" s="379" t="s">
        <v>1502</v>
      </c>
      <c r="S428" s="379" t="s">
        <v>541</v>
      </c>
      <c r="T428" s="379" t="s">
        <v>564</v>
      </c>
      <c r="U428" s="379" t="s">
        <v>861</v>
      </c>
      <c r="V428" s="379" t="s">
        <v>590</v>
      </c>
      <c r="W428" s="379" t="s">
        <v>847</v>
      </c>
      <c r="X428" s="379" t="s">
        <v>634</v>
      </c>
      <c r="Y428" s="379" t="s">
        <v>500</v>
      </c>
      <c r="Z428" s="379" t="s">
        <v>1028</v>
      </c>
      <c r="AA428" s="379" t="s">
        <v>990</v>
      </c>
      <c r="AB428" s="379" t="s">
        <v>756</v>
      </c>
      <c r="AC428" s="379" t="s">
        <v>610</v>
      </c>
      <c r="AD428" s="379" t="s">
        <v>1872</v>
      </c>
      <c r="AE428" s="379" t="s">
        <v>653</v>
      </c>
      <c r="AF428" s="380" t="s">
        <v>153</v>
      </c>
    </row>
    <row r="429" spans="1:33" ht="15" customHeight="1" x14ac:dyDescent="0.2">
      <c r="A429" s="441">
        <v>1</v>
      </c>
      <c r="B429" s="53" t="s">
        <v>392</v>
      </c>
      <c r="C429" s="46"/>
      <c r="D429" s="46"/>
      <c r="E429" s="46"/>
      <c r="F429" s="46"/>
      <c r="G429" s="46"/>
      <c r="H429" s="46"/>
      <c r="I429" s="436"/>
      <c r="J429" s="435">
        <f t="shared" si="28"/>
        <v>0</v>
      </c>
      <c r="K429" s="435">
        <f t="shared" si="29"/>
        <v>0</v>
      </c>
      <c r="L429" s="1135" t="s">
        <v>369</v>
      </c>
      <c r="M429" s="1136"/>
      <c r="N429" s="1136"/>
      <c r="O429" s="1137"/>
      <c r="Q429" s="377" t="s">
        <v>1502</v>
      </c>
      <c r="R429" s="10"/>
      <c r="S429" s="20"/>
      <c r="T429" s="20"/>
      <c r="U429" s="20"/>
      <c r="V429" s="20"/>
      <c r="W429" s="20"/>
      <c r="X429" s="20"/>
      <c r="Y429" s="20"/>
      <c r="Z429" s="20"/>
      <c r="AA429" s="20"/>
      <c r="AB429" s="20"/>
      <c r="AC429" s="20"/>
      <c r="AD429" s="20"/>
      <c r="AE429" s="181"/>
      <c r="AF429" s="21"/>
    </row>
    <row r="430" spans="1:33" ht="15" customHeight="1" x14ac:dyDescent="0.2">
      <c r="A430" s="370">
        <v>2</v>
      </c>
      <c r="B430" s="54" t="s">
        <v>1555</v>
      </c>
      <c r="C430" s="431"/>
      <c r="D430" s="431"/>
      <c r="E430" s="431"/>
      <c r="F430" s="431"/>
      <c r="G430" s="431"/>
      <c r="H430" s="431"/>
      <c r="I430" s="433"/>
      <c r="J430" s="435">
        <f t="shared" si="28"/>
        <v>0</v>
      </c>
      <c r="K430" s="435">
        <f t="shared" si="29"/>
        <v>0</v>
      </c>
      <c r="L430" s="1138"/>
      <c r="M430" s="1139"/>
      <c r="N430" s="1139"/>
      <c r="O430" s="1140"/>
      <c r="Q430" s="377" t="s">
        <v>541</v>
      </c>
      <c r="R430" s="20"/>
      <c r="S430" s="10"/>
      <c r="T430" s="20"/>
      <c r="U430" s="20"/>
      <c r="V430" s="20"/>
      <c r="W430" s="20"/>
      <c r="X430" s="20"/>
      <c r="Y430" s="20"/>
      <c r="Z430" s="20"/>
      <c r="AA430" s="20"/>
      <c r="AB430" s="20"/>
      <c r="AC430" s="20"/>
      <c r="AD430" s="20"/>
      <c r="AE430" s="181"/>
      <c r="AF430" s="21"/>
    </row>
    <row r="431" spans="1:33" ht="15" customHeight="1" x14ac:dyDescent="0.2">
      <c r="A431" s="370" t="s">
        <v>521</v>
      </c>
      <c r="B431" s="54" t="s">
        <v>1509</v>
      </c>
      <c r="C431" s="431"/>
      <c r="D431" s="431"/>
      <c r="E431" s="431"/>
      <c r="F431" s="431"/>
      <c r="G431" s="431"/>
      <c r="H431" s="431"/>
      <c r="I431" s="433"/>
      <c r="J431" s="435">
        <f t="shared" si="28"/>
        <v>0</v>
      </c>
      <c r="K431" s="435">
        <f t="shared" si="29"/>
        <v>0</v>
      </c>
      <c r="L431" s="1138"/>
      <c r="M431" s="1139"/>
      <c r="N431" s="1139"/>
      <c r="O431" s="1140"/>
      <c r="Q431" s="377" t="s">
        <v>564</v>
      </c>
      <c r="R431" s="20"/>
      <c r="S431" s="20"/>
      <c r="T431" s="10"/>
      <c r="U431" s="20"/>
      <c r="V431" s="20" t="s">
        <v>532</v>
      </c>
      <c r="W431" s="20" t="s">
        <v>532</v>
      </c>
      <c r="X431" s="20"/>
      <c r="Y431" s="20"/>
      <c r="Z431" s="20"/>
      <c r="AA431" s="20"/>
      <c r="AB431" s="20"/>
      <c r="AC431" s="20"/>
      <c r="AD431" s="20"/>
      <c r="AE431" s="20"/>
      <c r="AF431" s="21"/>
    </row>
    <row r="432" spans="1:33" ht="15" customHeight="1" x14ac:dyDescent="0.2">
      <c r="A432" s="370" t="s">
        <v>521</v>
      </c>
      <c r="B432" s="54" t="s">
        <v>1596</v>
      </c>
      <c r="C432" s="431" t="s">
        <v>532</v>
      </c>
      <c r="D432" s="431"/>
      <c r="E432" s="431"/>
      <c r="F432" s="431"/>
      <c r="G432" s="431"/>
      <c r="H432" s="431"/>
      <c r="I432" s="433"/>
      <c r="J432" s="435">
        <f t="shared" ref="J432:J495" si="30">D432+E432+F432</f>
        <v>0</v>
      </c>
      <c r="K432" s="435">
        <f t="shared" ref="K432:K495" si="31">D432*2+E432</f>
        <v>0</v>
      </c>
      <c r="L432" s="1138"/>
      <c r="M432" s="1139"/>
      <c r="N432" s="1139"/>
      <c r="O432" s="1140"/>
      <c r="Q432" s="377" t="s">
        <v>861</v>
      </c>
      <c r="R432" s="20"/>
      <c r="S432" s="20"/>
      <c r="T432" s="20" t="s">
        <v>532</v>
      </c>
      <c r="U432" s="10"/>
      <c r="V432" s="20"/>
      <c r="W432" s="20"/>
      <c r="X432" s="20"/>
      <c r="Y432" s="20"/>
      <c r="Z432" s="20"/>
      <c r="AA432" s="20" t="s">
        <v>532</v>
      </c>
      <c r="AB432" s="20"/>
      <c r="AC432" s="20"/>
      <c r="AD432" s="20"/>
      <c r="AE432" s="20"/>
      <c r="AF432" s="21"/>
    </row>
    <row r="433" spans="1:32" ht="15" customHeight="1" x14ac:dyDescent="0.2">
      <c r="A433" s="370" t="s">
        <v>521</v>
      </c>
      <c r="B433" s="54" t="s">
        <v>390</v>
      </c>
      <c r="C433" s="431"/>
      <c r="D433" s="431"/>
      <c r="E433" s="431"/>
      <c r="F433" s="431"/>
      <c r="G433" s="431"/>
      <c r="H433" s="431"/>
      <c r="I433" s="433"/>
      <c r="J433" s="435">
        <f t="shared" si="30"/>
        <v>0</v>
      </c>
      <c r="K433" s="435">
        <f t="shared" si="31"/>
        <v>0</v>
      </c>
      <c r="L433" s="1138"/>
      <c r="M433" s="1139"/>
      <c r="N433" s="1139"/>
      <c r="O433" s="1140"/>
      <c r="Q433" s="377" t="s">
        <v>590</v>
      </c>
      <c r="R433" s="20"/>
      <c r="S433" s="20"/>
      <c r="T433" s="20"/>
      <c r="U433" s="20"/>
      <c r="V433" s="10"/>
      <c r="W433" s="20"/>
      <c r="X433" s="20"/>
      <c r="Y433" s="20"/>
      <c r="Z433" s="20"/>
      <c r="AA433" s="20"/>
      <c r="AB433" s="20"/>
      <c r="AC433" s="20"/>
      <c r="AD433" s="20"/>
      <c r="AE433" s="20"/>
      <c r="AF433" s="21"/>
    </row>
    <row r="434" spans="1:32" ht="15" customHeight="1" x14ac:dyDescent="0.2">
      <c r="A434" s="370" t="s">
        <v>521</v>
      </c>
      <c r="B434" s="54" t="s">
        <v>370</v>
      </c>
      <c r="C434" s="431"/>
      <c r="D434" s="431"/>
      <c r="E434" s="431"/>
      <c r="F434" s="431"/>
      <c r="G434" s="431"/>
      <c r="H434" s="431"/>
      <c r="I434" s="433"/>
      <c r="J434" s="435">
        <f t="shared" si="30"/>
        <v>0</v>
      </c>
      <c r="K434" s="435">
        <f t="shared" si="31"/>
        <v>0</v>
      </c>
      <c r="L434" s="1138" t="s">
        <v>528</v>
      </c>
      <c r="M434" s="1139"/>
      <c r="N434" s="1139"/>
      <c r="O434" s="1140"/>
      <c r="Q434" s="377" t="s">
        <v>847</v>
      </c>
      <c r="R434" s="20" t="s">
        <v>532</v>
      </c>
      <c r="S434" s="20"/>
      <c r="T434" s="20" t="s">
        <v>532</v>
      </c>
      <c r="U434" s="20"/>
      <c r="V434" s="20"/>
      <c r="W434" s="10"/>
      <c r="X434" s="20"/>
      <c r="Y434" s="20" t="s">
        <v>532</v>
      </c>
      <c r="Z434" s="20"/>
      <c r="AA434" s="20"/>
      <c r="AB434" s="20" t="s">
        <v>532</v>
      </c>
      <c r="AC434" s="20"/>
      <c r="AD434" s="20"/>
      <c r="AE434" s="20"/>
      <c r="AF434" s="21"/>
    </row>
    <row r="435" spans="1:32" ht="15" customHeight="1" x14ac:dyDescent="0.2">
      <c r="A435" s="370" t="s">
        <v>521</v>
      </c>
      <c r="B435" s="54" t="s">
        <v>1897</v>
      </c>
      <c r="C435" s="431"/>
      <c r="D435" s="431"/>
      <c r="E435" s="431"/>
      <c r="F435" s="431"/>
      <c r="G435" s="431"/>
      <c r="H435" s="431"/>
      <c r="I435" s="433"/>
      <c r="J435" s="435">
        <f t="shared" si="30"/>
        <v>0</v>
      </c>
      <c r="K435" s="435">
        <f t="shared" si="31"/>
        <v>0</v>
      </c>
      <c r="L435" s="1138"/>
      <c r="M435" s="1139"/>
      <c r="N435" s="1139"/>
      <c r="O435" s="1140"/>
      <c r="Q435" s="377" t="s">
        <v>634</v>
      </c>
      <c r="R435" s="20"/>
      <c r="S435" s="20"/>
      <c r="T435" s="20"/>
      <c r="U435" s="20"/>
      <c r="V435" s="20"/>
      <c r="W435" s="20"/>
      <c r="X435" s="10"/>
      <c r="Y435" s="20"/>
      <c r="Z435" s="20" t="s">
        <v>532</v>
      </c>
      <c r="AA435" s="20" t="s">
        <v>532</v>
      </c>
      <c r="AB435" s="20"/>
      <c r="AC435" s="20"/>
      <c r="AD435" s="20"/>
      <c r="AE435" s="20"/>
      <c r="AF435" s="21"/>
    </row>
    <row r="436" spans="1:32" ht="15" customHeight="1" x14ac:dyDescent="0.2">
      <c r="A436" s="370" t="s">
        <v>521</v>
      </c>
      <c r="B436" s="54" t="s">
        <v>737</v>
      </c>
      <c r="C436" s="431"/>
      <c r="D436" s="431"/>
      <c r="E436" s="431"/>
      <c r="F436" s="431"/>
      <c r="G436" s="431"/>
      <c r="H436" s="431"/>
      <c r="I436" s="433"/>
      <c r="J436" s="435">
        <f t="shared" si="30"/>
        <v>0</v>
      </c>
      <c r="K436" s="435">
        <f t="shared" si="31"/>
        <v>0</v>
      </c>
      <c r="L436" s="1138"/>
      <c r="M436" s="1139"/>
      <c r="N436" s="1139"/>
      <c r="O436" s="1140"/>
      <c r="Q436" s="377" t="s">
        <v>500</v>
      </c>
      <c r="R436" s="20"/>
      <c r="S436" s="20"/>
      <c r="T436" s="20"/>
      <c r="U436" s="20"/>
      <c r="V436" s="20"/>
      <c r="W436" s="20"/>
      <c r="X436" s="20" t="s">
        <v>532</v>
      </c>
      <c r="Y436" s="10"/>
      <c r="Z436" s="20"/>
      <c r="AA436" s="20"/>
      <c r="AB436" s="20"/>
      <c r="AC436" s="20"/>
      <c r="AD436" s="20"/>
      <c r="AE436" s="20" t="s">
        <v>532</v>
      </c>
      <c r="AF436" s="21"/>
    </row>
    <row r="437" spans="1:32" ht="15" customHeight="1" x14ac:dyDescent="0.2">
      <c r="A437" s="370" t="s">
        <v>521</v>
      </c>
      <c r="B437" s="54" t="s">
        <v>1036</v>
      </c>
      <c r="C437" s="431"/>
      <c r="D437" s="431"/>
      <c r="E437" s="431"/>
      <c r="F437" s="431"/>
      <c r="G437" s="431"/>
      <c r="H437" s="431"/>
      <c r="I437" s="433"/>
      <c r="J437" s="435">
        <f t="shared" si="30"/>
        <v>0</v>
      </c>
      <c r="K437" s="435">
        <f t="shared" si="31"/>
        <v>0</v>
      </c>
      <c r="L437" s="1138"/>
      <c r="M437" s="1139"/>
      <c r="N437" s="1139"/>
      <c r="O437" s="1140"/>
      <c r="Q437" s="377" t="s">
        <v>1028</v>
      </c>
      <c r="R437" s="20"/>
      <c r="S437" s="20"/>
      <c r="T437" s="20"/>
      <c r="U437" s="20"/>
      <c r="V437" s="20"/>
      <c r="W437" s="20"/>
      <c r="X437" s="20"/>
      <c r="Y437" s="20"/>
      <c r="Z437" s="10"/>
      <c r="AA437" s="20"/>
      <c r="AB437" s="20"/>
      <c r="AC437" s="20"/>
      <c r="AD437" s="20"/>
      <c r="AE437" s="20"/>
      <c r="AF437" s="21"/>
    </row>
    <row r="438" spans="1:32" ht="15" customHeight="1" x14ac:dyDescent="0.2">
      <c r="A438" s="370" t="s">
        <v>521</v>
      </c>
      <c r="B438" s="54" t="s">
        <v>70</v>
      </c>
      <c r="C438" s="431"/>
      <c r="D438" s="431"/>
      <c r="E438" s="431"/>
      <c r="F438" s="431"/>
      <c r="G438" s="431"/>
      <c r="H438" s="431"/>
      <c r="I438" s="433"/>
      <c r="J438" s="435">
        <f t="shared" si="30"/>
        <v>0</v>
      </c>
      <c r="K438" s="435">
        <f t="shared" si="31"/>
        <v>0</v>
      </c>
      <c r="L438" s="1138"/>
      <c r="M438" s="1139"/>
      <c r="N438" s="1139"/>
      <c r="O438" s="1140"/>
      <c r="Q438" s="377" t="s">
        <v>990</v>
      </c>
      <c r="R438" s="20"/>
      <c r="S438" s="20"/>
      <c r="T438" s="20"/>
      <c r="U438" s="20"/>
      <c r="V438" s="20"/>
      <c r="W438" s="20"/>
      <c r="X438" s="20" t="s">
        <v>532</v>
      </c>
      <c r="Y438" s="20"/>
      <c r="Z438" s="20"/>
      <c r="AA438" s="10"/>
      <c r="AB438" s="20"/>
      <c r="AC438" s="20" t="s">
        <v>532</v>
      </c>
      <c r="AD438" s="20"/>
      <c r="AE438" s="20"/>
      <c r="AF438" s="21" t="s">
        <v>532</v>
      </c>
    </row>
    <row r="439" spans="1:32" ht="15" customHeight="1" x14ac:dyDescent="0.2">
      <c r="A439" s="370" t="s">
        <v>521</v>
      </c>
      <c r="B439" s="54" t="s">
        <v>760</v>
      </c>
      <c r="C439" s="431"/>
      <c r="D439" s="431"/>
      <c r="E439" s="431"/>
      <c r="F439" s="431"/>
      <c r="G439" s="431"/>
      <c r="H439" s="431"/>
      <c r="I439" s="433"/>
      <c r="J439" s="435">
        <f t="shared" si="30"/>
        <v>0</v>
      </c>
      <c r="K439" s="435">
        <f t="shared" si="31"/>
        <v>0</v>
      </c>
      <c r="L439" s="1138"/>
      <c r="M439" s="1139"/>
      <c r="N439" s="1139"/>
      <c r="O439" s="1140"/>
      <c r="Q439" s="377" t="s">
        <v>756</v>
      </c>
      <c r="R439" s="20"/>
      <c r="S439" s="20"/>
      <c r="T439" s="20"/>
      <c r="U439" s="20"/>
      <c r="V439" s="20"/>
      <c r="W439" s="20"/>
      <c r="X439" s="20"/>
      <c r="Y439" s="20"/>
      <c r="Z439" s="20"/>
      <c r="AA439" s="20"/>
      <c r="AB439" s="10"/>
      <c r="AC439" s="20" t="s">
        <v>532</v>
      </c>
      <c r="AD439" s="20"/>
      <c r="AE439" s="20"/>
      <c r="AF439" s="21"/>
    </row>
    <row r="440" spans="1:32" ht="15" customHeight="1" x14ac:dyDescent="0.2">
      <c r="A440" s="370" t="s">
        <v>521</v>
      </c>
      <c r="B440" s="54" t="s">
        <v>761</v>
      </c>
      <c r="C440" s="431"/>
      <c r="D440" s="431"/>
      <c r="E440" s="431"/>
      <c r="F440" s="431"/>
      <c r="G440" s="431"/>
      <c r="H440" s="431"/>
      <c r="I440" s="433"/>
      <c r="J440" s="435">
        <f t="shared" si="30"/>
        <v>0</v>
      </c>
      <c r="K440" s="435">
        <f t="shared" si="31"/>
        <v>0</v>
      </c>
      <c r="L440" s="1138"/>
      <c r="M440" s="1139"/>
      <c r="N440" s="1139"/>
      <c r="O440" s="1140"/>
      <c r="Q440" s="377" t="s">
        <v>610</v>
      </c>
      <c r="R440" s="20"/>
      <c r="S440" s="20"/>
      <c r="T440" s="20"/>
      <c r="U440" s="20"/>
      <c r="V440" s="20"/>
      <c r="W440" s="20"/>
      <c r="X440" s="20"/>
      <c r="Y440" s="20"/>
      <c r="Z440" s="20"/>
      <c r="AA440" s="20"/>
      <c r="AB440" s="20" t="s">
        <v>532</v>
      </c>
      <c r="AC440" s="10"/>
      <c r="AD440" s="20"/>
      <c r="AE440" s="20"/>
      <c r="AF440" s="21"/>
    </row>
    <row r="441" spans="1:32" ht="15" customHeight="1" x14ac:dyDescent="0.2">
      <c r="A441" s="370" t="s">
        <v>521</v>
      </c>
      <c r="B441" s="54" t="s">
        <v>298</v>
      </c>
      <c r="C441" s="431"/>
      <c r="D441" s="431"/>
      <c r="E441" s="431"/>
      <c r="F441" s="431"/>
      <c r="G441" s="431"/>
      <c r="H441" s="431"/>
      <c r="I441" s="433"/>
      <c r="J441" s="435">
        <f t="shared" si="30"/>
        <v>0</v>
      </c>
      <c r="K441" s="435">
        <f t="shared" si="31"/>
        <v>0</v>
      </c>
      <c r="L441" s="1138"/>
      <c r="M441" s="1139"/>
      <c r="N441" s="1139"/>
      <c r="O441" s="1140"/>
      <c r="Q441" s="377" t="s">
        <v>1872</v>
      </c>
      <c r="R441" s="20"/>
      <c r="S441" s="20"/>
      <c r="T441" s="20"/>
      <c r="U441" s="20"/>
      <c r="V441" s="20"/>
      <c r="W441" s="20"/>
      <c r="X441" s="20"/>
      <c r="Y441" s="20"/>
      <c r="Z441" s="20"/>
      <c r="AA441" s="20"/>
      <c r="AB441" s="20"/>
      <c r="AC441" s="20"/>
      <c r="AD441" s="10"/>
      <c r="AE441" s="20"/>
      <c r="AF441" s="21" t="s">
        <v>532</v>
      </c>
    </row>
    <row r="442" spans="1:32" ht="15" customHeight="1" x14ac:dyDescent="0.2">
      <c r="A442" s="370" t="s">
        <v>521</v>
      </c>
      <c r="B442" s="54" t="s">
        <v>1099</v>
      </c>
      <c r="C442" s="431"/>
      <c r="D442" s="431"/>
      <c r="E442" s="431"/>
      <c r="F442" s="431"/>
      <c r="G442" s="431"/>
      <c r="H442" s="431"/>
      <c r="I442" s="433"/>
      <c r="J442" s="435">
        <f t="shared" si="30"/>
        <v>0</v>
      </c>
      <c r="K442" s="435">
        <f t="shared" si="31"/>
        <v>0</v>
      </c>
      <c r="L442" s="1138"/>
      <c r="M442" s="1139"/>
      <c r="N442" s="1139"/>
      <c r="O442" s="1140"/>
      <c r="Q442" s="377" t="s">
        <v>653</v>
      </c>
      <c r="R442" s="20"/>
      <c r="S442" s="20"/>
      <c r="T442" s="20"/>
      <c r="U442" s="20"/>
      <c r="V442" s="20"/>
      <c r="W442" s="20"/>
      <c r="X442" s="20"/>
      <c r="Y442" s="20"/>
      <c r="Z442" s="20"/>
      <c r="AA442" s="20"/>
      <c r="AB442" s="20"/>
      <c r="AC442" s="20"/>
      <c r="AD442" s="20" t="s">
        <v>532</v>
      </c>
      <c r="AE442" s="10"/>
      <c r="AF442" s="21"/>
    </row>
    <row r="443" spans="1:32" ht="15" customHeight="1" thickBot="1" x14ac:dyDescent="0.25">
      <c r="A443" s="372" t="s">
        <v>521</v>
      </c>
      <c r="B443" s="55" t="s">
        <v>1809</v>
      </c>
      <c r="C443" s="432"/>
      <c r="D443" s="432"/>
      <c r="E443" s="432"/>
      <c r="F443" s="432"/>
      <c r="G443" s="432"/>
      <c r="H443" s="432"/>
      <c r="I443" s="434"/>
      <c r="J443" s="435">
        <f t="shared" si="30"/>
        <v>0</v>
      </c>
      <c r="K443" s="435">
        <f t="shared" si="31"/>
        <v>0</v>
      </c>
      <c r="L443" s="1141"/>
      <c r="M443" s="1142"/>
      <c r="N443" s="1142"/>
      <c r="O443" s="1143"/>
      <c r="Q443" s="378" t="s">
        <v>153</v>
      </c>
      <c r="R443" s="23"/>
      <c r="S443" s="23"/>
      <c r="T443" s="23"/>
      <c r="U443" s="23"/>
      <c r="V443" s="23"/>
      <c r="W443" s="23"/>
      <c r="X443" s="23"/>
      <c r="Y443" s="23"/>
      <c r="Z443" s="23"/>
      <c r="AA443" s="23"/>
      <c r="AB443" s="23"/>
      <c r="AC443" s="23"/>
      <c r="AD443" s="23"/>
      <c r="AE443" s="23"/>
      <c r="AF443" s="15"/>
    </row>
    <row r="444" spans="1:32" ht="15" customHeight="1" x14ac:dyDescent="0.2">
      <c r="C444" s="435">
        <f t="shared" ref="C444:I444" si="32">SUM(C427:C443)</f>
        <v>0</v>
      </c>
      <c r="D444" s="435">
        <f t="shared" si="32"/>
        <v>0</v>
      </c>
      <c r="E444" s="435">
        <f t="shared" si="32"/>
        <v>0</v>
      </c>
      <c r="F444" s="435">
        <f t="shared" si="32"/>
        <v>0</v>
      </c>
      <c r="G444" s="435">
        <f t="shared" si="32"/>
        <v>0</v>
      </c>
      <c r="H444" s="435">
        <f t="shared" si="32"/>
        <v>0</v>
      </c>
      <c r="I444" s="435">
        <f t="shared" si="32"/>
        <v>0</v>
      </c>
      <c r="J444" s="435">
        <f t="shared" si="30"/>
        <v>0</v>
      </c>
      <c r="K444" s="435">
        <f t="shared" si="31"/>
        <v>0</v>
      </c>
    </row>
    <row r="445" spans="1:32" ht="15" customHeight="1" thickBot="1" x14ac:dyDescent="0.25"/>
    <row r="446" spans="1:32" ht="15" customHeight="1" thickBot="1" x14ac:dyDescent="0.25">
      <c r="A446" s="1043" t="s">
        <v>207</v>
      </c>
      <c r="B446" s="1044"/>
      <c r="C446" s="1044"/>
      <c r="D446" s="1044"/>
      <c r="E446" s="1044"/>
      <c r="F446" s="1045"/>
      <c r="G446" s="1040" t="s">
        <v>367</v>
      </c>
      <c r="H446" s="1041"/>
      <c r="I446" s="1042"/>
      <c r="L446" s="945" t="s">
        <v>495</v>
      </c>
      <c r="M446" s="946"/>
      <c r="N446" s="946"/>
      <c r="O446" s="947"/>
    </row>
    <row r="447" spans="1:32" ht="15" customHeight="1" thickBot="1" x14ac:dyDescent="0.25">
      <c r="A447" s="373" t="s">
        <v>496</v>
      </c>
      <c r="B447" s="227" t="s">
        <v>497</v>
      </c>
      <c r="C447" s="374" t="s">
        <v>498</v>
      </c>
      <c r="D447" s="374" t="s">
        <v>499</v>
      </c>
      <c r="E447" s="374" t="s">
        <v>500</v>
      </c>
      <c r="F447" s="374" t="s">
        <v>501</v>
      </c>
      <c r="G447" s="375" t="s">
        <v>502</v>
      </c>
      <c r="H447" s="375" t="s">
        <v>503</v>
      </c>
      <c r="I447" s="376" t="s">
        <v>504</v>
      </c>
      <c r="L447" s="948"/>
      <c r="M447" s="949"/>
      <c r="N447" s="949"/>
      <c r="O447" s="950"/>
      <c r="Q447" s="24" t="s">
        <v>368</v>
      </c>
      <c r="R447" s="379" t="s">
        <v>633</v>
      </c>
      <c r="S447" s="379" t="s">
        <v>541</v>
      </c>
      <c r="T447" s="379" t="s">
        <v>716</v>
      </c>
      <c r="U447" s="379" t="s">
        <v>902</v>
      </c>
      <c r="V447" s="379" t="s">
        <v>908</v>
      </c>
      <c r="W447" s="379" t="s">
        <v>1389</v>
      </c>
      <c r="X447" s="379" t="s">
        <v>500</v>
      </c>
      <c r="Y447" s="379" t="s">
        <v>2530</v>
      </c>
      <c r="Z447" s="379" t="s">
        <v>1847</v>
      </c>
      <c r="AA447" s="379" t="s">
        <v>229</v>
      </c>
      <c r="AB447" s="379" t="s">
        <v>544</v>
      </c>
      <c r="AC447" s="379" t="s">
        <v>49</v>
      </c>
      <c r="AD447" s="379" t="s">
        <v>1112</v>
      </c>
      <c r="AE447" s="380" t="s">
        <v>143</v>
      </c>
    </row>
    <row r="448" spans="1:32" ht="15" customHeight="1" x14ac:dyDescent="0.2">
      <c r="A448" s="441">
        <v>1</v>
      </c>
      <c r="B448" s="53" t="s">
        <v>1921</v>
      </c>
      <c r="C448" s="46"/>
      <c r="D448" s="46"/>
      <c r="E448" s="46"/>
      <c r="F448" s="46"/>
      <c r="G448" s="46"/>
      <c r="H448" s="46"/>
      <c r="I448" s="436"/>
      <c r="J448" s="435">
        <f t="shared" si="30"/>
        <v>0</v>
      </c>
      <c r="K448" s="435">
        <f t="shared" si="31"/>
        <v>0</v>
      </c>
      <c r="L448" s="1135" t="s">
        <v>528</v>
      </c>
      <c r="M448" s="1136"/>
      <c r="N448" s="1136"/>
      <c r="O448" s="1137"/>
      <c r="Q448" s="377" t="s">
        <v>633</v>
      </c>
      <c r="R448" s="10"/>
      <c r="S448" s="20"/>
      <c r="T448" s="20"/>
      <c r="U448" s="20"/>
      <c r="V448" s="20"/>
      <c r="W448" s="20"/>
      <c r="X448" s="20"/>
      <c r="Y448" s="20"/>
      <c r="Z448" s="20"/>
      <c r="AA448" s="20"/>
      <c r="AB448" s="20"/>
      <c r="AC448" s="20"/>
      <c r="AD448" s="181"/>
      <c r="AE448" s="21"/>
    </row>
    <row r="449" spans="1:31" ht="15" customHeight="1" x14ac:dyDescent="0.2">
      <c r="A449" s="370">
        <v>2</v>
      </c>
      <c r="B449" s="54" t="s">
        <v>1116</v>
      </c>
      <c r="C449" s="431"/>
      <c r="D449" s="431"/>
      <c r="E449" s="431"/>
      <c r="F449" s="431"/>
      <c r="G449" s="431"/>
      <c r="H449" s="431"/>
      <c r="I449" s="433"/>
      <c r="J449" s="435">
        <f t="shared" si="30"/>
        <v>0</v>
      </c>
      <c r="K449" s="435">
        <f t="shared" si="31"/>
        <v>0</v>
      </c>
      <c r="L449" s="1138"/>
      <c r="M449" s="1139"/>
      <c r="N449" s="1139"/>
      <c r="O449" s="1140"/>
      <c r="Q449" s="377" t="s">
        <v>541</v>
      </c>
      <c r="R449" s="20"/>
      <c r="S449" s="10"/>
      <c r="T449" s="20"/>
      <c r="U449" s="20" t="s">
        <v>532</v>
      </c>
      <c r="V449" s="20" t="s">
        <v>532</v>
      </c>
      <c r="W449" s="20"/>
      <c r="X449" s="20"/>
      <c r="Y449" s="20"/>
      <c r="Z449" s="20"/>
      <c r="AA449" s="20"/>
      <c r="AB449" s="20"/>
      <c r="AC449" s="20"/>
      <c r="AD449" s="20"/>
      <c r="AE449" s="21"/>
    </row>
    <row r="450" spans="1:31" ht="15" customHeight="1" x14ac:dyDescent="0.2">
      <c r="A450" s="370" t="s">
        <v>521</v>
      </c>
      <c r="B450" s="54" t="s">
        <v>371</v>
      </c>
      <c r="C450" s="431" t="s">
        <v>532</v>
      </c>
      <c r="D450" s="431"/>
      <c r="E450" s="431"/>
      <c r="F450" s="431"/>
      <c r="G450" s="431"/>
      <c r="H450" s="431"/>
      <c r="I450" s="433"/>
      <c r="J450" s="435">
        <f t="shared" si="30"/>
        <v>0</v>
      </c>
      <c r="K450" s="435">
        <f t="shared" si="31"/>
        <v>0</v>
      </c>
      <c r="L450" s="1138"/>
      <c r="M450" s="1139"/>
      <c r="N450" s="1139"/>
      <c r="O450" s="1140"/>
      <c r="Q450" s="377" t="s">
        <v>716</v>
      </c>
      <c r="R450" s="20"/>
      <c r="S450" s="20" t="s">
        <v>532</v>
      </c>
      <c r="T450" s="10"/>
      <c r="U450" s="20"/>
      <c r="V450" s="20"/>
      <c r="W450" s="20"/>
      <c r="X450" s="20"/>
      <c r="Y450" s="20"/>
      <c r="Z450" s="20" t="s">
        <v>532</v>
      </c>
      <c r="AA450" s="20"/>
      <c r="AB450" s="20"/>
      <c r="AC450" s="20"/>
      <c r="AD450" s="20"/>
      <c r="AE450" s="21"/>
    </row>
    <row r="451" spans="1:31" ht="15" customHeight="1" x14ac:dyDescent="0.2">
      <c r="A451" s="370" t="s">
        <v>521</v>
      </c>
      <c r="B451" s="54" t="s">
        <v>164</v>
      </c>
      <c r="C451" s="431"/>
      <c r="D451" s="431"/>
      <c r="E451" s="431"/>
      <c r="F451" s="431"/>
      <c r="G451" s="431"/>
      <c r="H451" s="431"/>
      <c r="I451" s="433"/>
      <c r="J451" s="435">
        <f t="shared" si="30"/>
        <v>0</v>
      </c>
      <c r="K451" s="435">
        <f t="shared" si="31"/>
        <v>0</v>
      </c>
      <c r="L451" s="1138"/>
      <c r="M451" s="1139"/>
      <c r="N451" s="1139"/>
      <c r="O451" s="1140"/>
      <c r="Q451" s="377" t="s">
        <v>902</v>
      </c>
      <c r="R451" s="20"/>
      <c r="S451" s="20"/>
      <c r="T451" s="20"/>
      <c r="U451" s="10"/>
      <c r="V451" s="20"/>
      <c r="W451" s="20"/>
      <c r="X451" s="20"/>
      <c r="Y451" s="20"/>
      <c r="Z451" s="20"/>
      <c r="AA451" s="20"/>
      <c r="AB451" s="20"/>
      <c r="AC451" s="20"/>
      <c r="AD451" s="20"/>
      <c r="AE451" s="21"/>
    </row>
    <row r="452" spans="1:31" ht="15" customHeight="1" x14ac:dyDescent="0.2">
      <c r="A452" s="370" t="s">
        <v>521</v>
      </c>
      <c r="B452" s="54" t="s">
        <v>1107</v>
      </c>
      <c r="C452" s="431"/>
      <c r="D452" s="431"/>
      <c r="E452" s="431"/>
      <c r="F452" s="431"/>
      <c r="G452" s="431"/>
      <c r="H452" s="431"/>
      <c r="I452" s="433"/>
      <c r="J452" s="435">
        <f t="shared" si="30"/>
        <v>0</v>
      </c>
      <c r="K452" s="435">
        <f t="shared" si="31"/>
        <v>0</v>
      </c>
      <c r="L452" s="1138"/>
      <c r="M452" s="1139"/>
      <c r="N452" s="1139"/>
      <c r="O452" s="1140"/>
      <c r="Q452" s="377" t="s">
        <v>908</v>
      </c>
      <c r="R452" s="20"/>
      <c r="S452" s="20" t="s">
        <v>532</v>
      </c>
      <c r="T452" s="20"/>
      <c r="U452" s="20"/>
      <c r="V452" s="10"/>
      <c r="W452" s="20"/>
      <c r="X452" s="20" t="s">
        <v>532</v>
      </c>
      <c r="Y452" s="20"/>
      <c r="Z452" s="20"/>
      <c r="AA452" s="20" t="s">
        <v>532</v>
      </c>
      <c r="AB452" s="20"/>
      <c r="AC452" s="20"/>
      <c r="AD452" s="20"/>
      <c r="AE452" s="21"/>
    </row>
    <row r="453" spans="1:31" ht="15" customHeight="1" x14ac:dyDescent="0.2">
      <c r="A453" s="370" t="s">
        <v>521</v>
      </c>
      <c r="B453" s="54" t="s">
        <v>1395</v>
      </c>
      <c r="C453" s="431"/>
      <c r="D453" s="431"/>
      <c r="E453" s="431"/>
      <c r="F453" s="431"/>
      <c r="G453" s="431"/>
      <c r="H453" s="431"/>
      <c r="I453" s="433"/>
      <c r="J453" s="435">
        <f t="shared" si="30"/>
        <v>0</v>
      </c>
      <c r="K453" s="435">
        <f t="shared" si="31"/>
        <v>0</v>
      </c>
      <c r="L453" s="1138"/>
      <c r="M453" s="1139"/>
      <c r="N453" s="1139"/>
      <c r="O453" s="1140"/>
      <c r="Q453" s="377" t="s">
        <v>1389</v>
      </c>
      <c r="R453" s="20"/>
      <c r="S453" s="20"/>
      <c r="T453" s="20"/>
      <c r="U453" s="20"/>
      <c r="V453" s="20"/>
      <c r="W453" s="10"/>
      <c r="X453" s="20"/>
      <c r="Y453" s="20" t="s">
        <v>532</v>
      </c>
      <c r="Z453" s="20" t="s">
        <v>532</v>
      </c>
      <c r="AA453" s="20"/>
      <c r="AB453" s="20"/>
      <c r="AC453" s="20"/>
      <c r="AD453" s="20"/>
      <c r="AE453" s="21"/>
    </row>
    <row r="454" spans="1:31" ht="15" customHeight="1" x14ac:dyDescent="0.2">
      <c r="A454" s="370" t="s">
        <v>521</v>
      </c>
      <c r="B454" s="54" t="s">
        <v>372</v>
      </c>
      <c r="C454" s="431"/>
      <c r="D454" s="431"/>
      <c r="E454" s="431"/>
      <c r="F454" s="431"/>
      <c r="G454" s="431"/>
      <c r="H454" s="431"/>
      <c r="I454" s="433"/>
      <c r="J454" s="435">
        <f t="shared" si="30"/>
        <v>0</v>
      </c>
      <c r="K454" s="435">
        <f t="shared" si="31"/>
        <v>0</v>
      </c>
      <c r="L454" s="1138"/>
      <c r="M454" s="1139"/>
      <c r="N454" s="1139"/>
      <c r="O454" s="1140"/>
      <c r="Q454" s="377" t="s">
        <v>500</v>
      </c>
      <c r="R454" s="20"/>
      <c r="S454" s="20"/>
      <c r="T454" s="20"/>
      <c r="U454" s="20"/>
      <c r="V454" s="20"/>
      <c r="W454" s="20" t="s">
        <v>532</v>
      </c>
      <c r="X454" s="10"/>
      <c r="Y454" s="20"/>
      <c r="Z454" s="20"/>
      <c r="AA454" s="20"/>
      <c r="AB454" s="20"/>
      <c r="AC454" s="20"/>
      <c r="AD454" s="20" t="s">
        <v>532</v>
      </c>
      <c r="AE454" s="21"/>
    </row>
    <row r="455" spans="1:31" ht="15" customHeight="1" x14ac:dyDescent="0.2">
      <c r="A455" s="370" t="s">
        <v>521</v>
      </c>
      <c r="B455" s="54" t="s">
        <v>303</v>
      </c>
      <c r="C455" s="431"/>
      <c r="D455" s="431"/>
      <c r="E455" s="431"/>
      <c r="F455" s="431"/>
      <c r="G455" s="431"/>
      <c r="H455" s="431"/>
      <c r="I455" s="433"/>
      <c r="J455" s="435">
        <f t="shared" si="30"/>
        <v>0</v>
      </c>
      <c r="K455" s="435">
        <f t="shared" si="31"/>
        <v>0</v>
      </c>
      <c r="L455" s="1138"/>
      <c r="M455" s="1139"/>
      <c r="N455" s="1139"/>
      <c r="O455" s="1140"/>
      <c r="Q455" s="377" t="s">
        <v>2530</v>
      </c>
      <c r="R455" s="20"/>
      <c r="S455" s="20"/>
      <c r="T455" s="20"/>
      <c r="U455" s="20"/>
      <c r="V455" s="20"/>
      <c r="W455" s="20"/>
      <c r="X455" s="20"/>
      <c r="Y455" s="10"/>
      <c r="Z455" s="20"/>
      <c r="AA455" s="20"/>
      <c r="AB455" s="20"/>
      <c r="AC455" s="20"/>
      <c r="AD455" s="20"/>
      <c r="AE455" s="21"/>
    </row>
    <row r="456" spans="1:31" ht="15" customHeight="1" x14ac:dyDescent="0.2">
      <c r="A456" s="370" t="s">
        <v>521</v>
      </c>
      <c r="B456" s="54" t="s">
        <v>617</v>
      </c>
      <c r="C456" s="431"/>
      <c r="D456" s="431"/>
      <c r="E456" s="431"/>
      <c r="F456" s="431"/>
      <c r="G456" s="431"/>
      <c r="H456" s="431"/>
      <c r="I456" s="433"/>
      <c r="J456" s="435">
        <f t="shared" si="30"/>
        <v>0</v>
      </c>
      <c r="K456" s="435">
        <f t="shared" si="31"/>
        <v>0</v>
      </c>
      <c r="L456" s="1138"/>
      <c r="M456" s="1139"/>
      <c r="N456" s="1139"/>
      <c r="O456" s="1140"/>
      <c r="Q456" s="377" t="s">
        <v>1847</v>
      </c>
      <c r="R456" s="20"/>
      <c r="S456" s="20"/>
      <c r="T456" s="20"/>
      <c r="U456" s="20"/>
      <c r="V456" s="20"/>
      <c r="W456" s="20" t="s">
        <v>532</v>
      </c>
      <c r="X456" s="20"/>
      <c r="Y456" s="20"/>
      <c r="Z456" s="10"/>
      <c r="AA456" s="20"/>
      <c r="AB456" s="20" t="s">
        <v>532</v>
      </c>
      <c r="AC456" s="20"/>
      <c r="AD456" s="20"/>
      <c r="AE456" s="21" t="s">
        <v>532</v>
      </c>
    </row>
    <row r="457" spans="1:31" ht="15" customHeight="1" x14ac:dyDescent="0.2">
      <c r="A457" s="370" t="s">
        <v>521</v>
      </c>
      <c r="B457" s="54" t="s">
        <v>185</v>
      </c>
      <c r="C457" s="431"/>
      <c r="D457" s="431"/>
      <c r="E457" s="431"/>
      <c r="F457" s="431"/>
      <c r="G457" s="431" t="s">
        <v>532</v>
      </c>
      <c r="H457" s="431"/>
      <c r="I457" s="433"/>
      <c r="J457" s="435">
        <f t="shared" si="30"/>
        <v>0</v>
      </c>
      <c r="K457" s="435">
        <f t="shared" si="31"/>
        <v>0</v>
      </c>
      <c r="L457" s="1138"/>
      <c r="M457" s="1139"/>
      <c r="N457" s="1139"/>
      <c r="O457" s="1140"/>
      <c r="Q457" s="377" t="s">
        <v>229</v>
      </c>
      <c r="R457" s="20"/>
      <c r="S457" s="20"/>
      <c r="T457" s="20"/>
      <c r="U457" s="20"/>
      <c r="V457" s="20"/>
      <c r="W457" s="20"/>
      <c r="X457" s="20"/>
      <c r="Y457" s="20"/>
      <c r="Z457" s="20"/>
      <c r="AA457" s="10"/>
      <c r="AB457" s="20" t="s">
        <v>532</v>
      </c>
      <c r="AC457" s="20"/>
      <c r="AD457" s="20"/>
      <c r="AE457" s="21"/>
    </row>
    <row r="458" spans="1:31" ht="15" customHeight="1" x14ac:dyDescent="0.2">
      <c r="A458" s="370" t="s">
        <v>521</v>
      </c>
      <c r="B458" s="54" t="s">
        <v>206</v>
      </c>
      <c r="C458" s="431" t="s">
        <v>532</v>
      </c>
      <c r="D458" s="431"/>
      <c r="E458" s="431"/>
      <c r="F458" s="431"/>
      <c r="G458" s="431"/>
      <c r="H458" s="431"/>
      <c r="I458" s="433"/>
      <c r="J458" s="435">
        <f t="shared" si="30"/>
        <v>0</v>
      </c>
      <c r="K458" s="435">
        <f t="shared" si="31"/>
        <v>0</v>
      </c>
      <c r="L458" s="1138"/>
      <c r="M458" s="1139"/>
      <c r="N458" s="1139"/>
      <c r="O458" s="1140"/>
      <c r="Q458" s="377" t="s">
        <v>544</v>
      </c>
      <c r="R458" s="20"/>
      <c r="S458" s="20"/>
      <c r="T458" s="20"/>
      <c r="U458" s="20"/>
      <c r="V458" s="20"/>
      <c r="W458" s="20"/>
      <c r="X458" s="20"/>
      <c r="Y458" s="20"/>
      <c r="Z458" s="20"/>
      <c r="AA458" s="20" t="s">
        <v>532</v>
      </c>
      <c r="AB458" s="10"/>
      <c r="AC458" s="20"/>
      <c r="AD458" s="20"/>
      <c r="AE458" s="21"/>
    </row>
    <row r="459" spans="1:31" ht="15" customHeight="1" x14ac:dyDescent="0.2">
      <c r="A459" s="370" t="s">
        <v>521</v>
      </c>
      <c r="B459" s="54" t="s">
        <v>559</v>
      </c>
      <c r="C459" s="431"/>
      <c r="D459" s="431"/>
      <c r="E459" s="431"/>
      <c r="F459" s="431"/>
      <c r="G459" s="431"/>
      <c r="H459" s="431"/>
      <c r="I459" s="433"/>
      <c r="J459" s="435">
        <f t="shared" si="30"/>
        <v>0</v>
      </c>
      <c r="K459" s="435">
        <f t="shared" si="31"/>
        <v>0</v>
      </c>
      <c r="L459" s="1138"/>
      <c r="M459" s="1139"/>
      <c r="N459" s="1139"/>
      <c r="O459" s="1140"/>
      <c r="Q459" s="377" t="s">
        <v>49</v>
      </c>
      <c r="R459" s="20"/>
      <c r="S459" s="20"/>
      <c r="T459" s="20"/>
      <c r="U459" s="20"/>
      <c r="V459" s="20"/>
      <c r="W459" s="20"/>
      <c r="X459" s="20"/>
      <c r="Y459" s="20"/>
      <c r="Z459" s="20"/>
      <c r="AA459" s="20"/>
      <c r="AB459" s="20"/>
      <c r="AC459" s="10"/>
      <c r="AD459" s="20"/>
      <c r="AE459" s="21" t="s">
        <v>532</v>
      </c>
    </row>
    <row r="460" spans="1:31" ht="15" customHeight="1" x14ac:dyDescent="0.2">
      <c r="A460" s="370" t="s">
        <v>521</v>
      </c>
      <c r="B460" s="54" t="s">
        <v>52</v>
      </c>
      <c r="C460" s="431"/>
      <c r="D460" s="431"/>
      <c r="E460" s="431"/>
      <c r="F460" s="431"/>
      <c r="G460" s="431"/>
      <c r="H460" s="431"/>
      <c r="I460" s="433"/>
      <c r="J460" s="435">
        <f t="shared" si="30"/>
        <v>0</v>
      </c>
      <c r="K460" s="435">
        <f t="shared" si="31"/>
        <v>0</v>
      </c>
      <c r="L460" s="1138"/>
      <c r="M460" s="1139"/>
      <c r="N460" s="1139"/>
      <c r="O460" s="1140"/>
      <c r="Q460" s="377" t="s">
        <v>1112</v>
      </c>
      <c r="R460" s="20"/>
      <c r="S460" s="20"/>
      <c r="T460" s="20"/>
      <c r="U460" s="20"/>
      <c r="V460" s="20"/>
      <c r="W460" s="20"/>
      <c r="X460" s="20"/>
      <c r="Y460" s="20"/>
      <c r="Z460" s="20"/>
      <c r="AA460" s="20"/>
      <c r="AB460" s="20"/>
      <c r="AC460" s="20" t="s">
        <v>532</v>
      </c>
      <c r="AD460" s="10"/>
      <c r="AE460" s="21"/>
    </row>
    <row r="461" spans="1:31" ht="15" customHeight="1" thickBot="1" x14ac:dyDescent="0.25">
      <c r="A461" s="372" t="s">
        <v>521</v>
      </c>
      <c r="B461" s="55" t="s">
        <v>150</v>
      </c>
      <c r="C461" s="432"/>
      <c r="D461" s="432"/>
      <c r="E461" s="432"/>
      <c r="F461" s="432"/>
      <c r="G461" s="432"/>
      <c r="H461" s="432"/>
      <c r="I461" s="434"/>
      <c r="J461" s="435">
        <f t="shared" si="30"/>
        <v>0</v>
      </c>
      <c r="K461" s="435">
        <f t="shared" si="31"/>
        <v>0</v>
      </c>
      <c r="L461" s="1141"/>
      <c r="M461" s="1142"/>
      <c r="N461" s="1142"/>
      <c r="O461" s="1143"/>
      <c r="Q461" s="378" t="s">
        <v>143</v>
      </c>
      <c r="R461" s="23"/>
      <c r="S461" s="23"/>
      <c r="T461" s="23"/>
      <c r="U461" s="23"/>
      <c r="V461" s="23"/>
      <c r="W461" s="23"/>
      <c r="X461" s="23"/>
      <c r="Y461" s="23"/>
      <c r="Z461" s="23"/>
      <c r="AA461" s="23"/>
      <c r="AB461" s="23"/>
      <c r="AC461" s="23"/>
      <c r="AD461" s="23"/>
      <c r="AE461" s="15"/>
    </row>
    <row r="462" spans="1:31" ht="15" customHeight="1" x14ac:dyDescent="0.2">
      <c r="C462" s="435">
        <f t="shared" ref="C462:I462" si="33">SUM(C446:C461)</f>
        <v>0</v>
      </c>
      <c r="D462" s="435">
        <f t="shared" si="33"/>
        <v>0</v>
      </c>
      <c r="E462" s="435">
        <f t="shared" si="33"/>
        <v>0</v>
      </c>
      <c r="F462" s="435">
        <f t="shared" si="33"/>
        <v>0</v>
      </c>
      <c r="G462" s="435">
        <f t="shared" si="33"/>
        <v>0</v>
      </c>
      <c r="H462" s="435">
        <f t="shared" si="33"/>
        <v>0</v>
      </c>
      <c r="I462" s="435">
        <f t="shared" si="33"/>
        <v>0</v>
      </c>
      <c r="J462" s="435">
        <f t="shared" si="30"/>
        <v>0</v>
      </c>
      <c r="K462" s="435">
        <f t="shared" si="31"/>
        <v>0</v>
      </c>
    </row>
    <row r="463" spans="1:31" ht="15" customHeight="1" thickBot="1" x14ac:dyDescent="0.25"/>
    <row r="464" spans="1:31" ht="15" customHeight="1" thickBot="1" x14ac:dyDescent="0.25">
      <c r="A464" s="1229" t="s">
        <v>305</v>
      </c>
      <c r="B464" s="1227"/>
      <c r="C464" s="1227"/>
      <c r="D464" s="1227"/>
      <c r="E464" s="1227"/>
      <c r="F464" s="1251"/>
      <c r="G464" s="1248" t="s">
        <v>367</v>
      </c>
      <c r="H464" s="1249"/>
      <c r="I464" s="1250"/>
      <c r="L464" s="945" t="s">
        <v>495</v>
      </c>
      <c r="M464" s="946"/>
      <c r="N464" s="946"/>
      <c r="O464" s="947"/>
    </row>
    <row r="465" spans="1:34" ht="15" customHeight="1" thickBot="1" x14ac:dyDescent="0.25">
      <c r="A465" s="497" t="s">
        <v>496</v>
      </c>
      <c r="B465" s="498" t="s">
        <v>497</v>
      </c>
      <c r="C465" s="499" t="s">
        <v>498</v>
      </c>
      <c r="D465" s="499" t="s">
        <v>499</v>
      </c>
      <c r="E465" s="499" t="s">
        <v>500</v>
      </c>
      <c r="F465" s="499" t="s">
        <v>501</v>
      </c>
      <c r="G465" s="505" t="s">
        <v>502</v>
      </c>
      <c r="H465" s="505" t="s">
        <v>503</v>
      </c>
      <c r="I465" s="506" t="s">
        <v>504</v>
      </c>
      <c r="L465" s="948"/>
      <c r="M465" s="949"/>
      <c r="N465" s="949"/>
      <c r="O465" s="950"/>
      <c r="Q465" s="24" t="s">
        <v>368</v>
      </c>
      <c r="R465" s="416" t="s">
        <v>716</v>
      </c>
      <c r="S465" s="416" t="s">
        <v>1590</v>
      </c>
      <c r="T465" s="416" t="s">
        <v>506</v>
      </c>
      <c r="U465" s="416" t="s">
        <v>1866</v>
      </c>
      <c r="V465" s="416" t="s">
        <v>901</v>
      </c>
      <c r="W465" s="416" t="s">
        <v>1772</v>
      </c>
      <c r="X465" s="416" t="s">
        <v>322</v>
      </c>
      <c r="Y465" s="416" t="s">
        <v>514</v>
      </c>
      <c r="Z465" s="416" t="s">
        <v>769</v>
      </c>
      <c r="AA465" s="416" t="s">
        <v>1730</v>
      </c>
      <c r="AB465" s="416" t="s">
        <v>1731</v>
      </c>
      <c r="AC465" s="416" t="s">
        <v>307</v>
      </c>
      <c r="AD465" s="416" t="s">
        <v>308</v>
      </c>
      <c r="AE465" s="416" t="s">
        <v>177</v>
      </c>
      <c r="AF465" s="416" t="s">
        <v>63</v>
      </c>
      <c r="AG465" s="416" t="s">
        <v>1306</v>
      </c>
      <c r="AH465" s="417" t="s">
        <v>499</v>
      </c>
    </row>
    <row r="466" spans="1:34" ht="15" customHeight="1" x14ac:dyDescent="0.2">
      <c r="A466" s="507">
        <v>1</v>
      </c>
      <c r="B466" s="126" t="s">
        <v>1867</v>
      </c>
      <c r="C466" s="430"/>
      <c r="D466" s="430"/>
      <c r="E466" s="430"/>
      <c r="F466" s="430"/>
      <c r="G466" s="430"/>
      <c r="H466" s="430"/>
      <c r="I466" s="128"/>
      <c r="J466" s="435">
        <f t="shared" si="30"/>
        <v>0</v>
      </c>
      <c r="K466" s="435">
        <f t="shared" si="31"/>
        <v>0</v>
      </c>
      <c r="L466" s="1135" t="s">
        <v>2528</v>
      </c>
      <c r="M466" s="1136"/>
      <c r="N466" s="1136"/>
      <c r="O466" s="1137"/>
      <c r="Q466" s="418" t="s">
        <v>716</v>
      </c>
      <c r="R466" s="352"/>
      <c r="S466" s="20" t="s">
        <v>532</v>
      </c>
      <c r="T466" s="20"/>
      <c r="U466" s="20"/>
      <c r="V466" s="20"/>
      <c r="W466" s="20"/>
      <c r="X466" s="20"/>
      <c r="Y466" s="354"/>
      <c r="Z466" s="20"/>
      <c r="AA466" s="20"/>
      <c r="AB466" s="20"/>
      <c r="AC466" s="20"/>
      <c r="AD466" s="354"/>
      <c r="AE466" s="20"/>
      <c r="AF466" s="20"/>
      <c r="AG466" s="20"/>
      <c r="AH466" s="21"/>
    </row>
    <row r="467" spans="1:34" ht="15" customHeight="1" x14ac:dyDescent="0.2">
      <c r="A467" s="502" t="s">
        <v>521</v>
      </c>
      <c r="B467" s="129" t="s">
        <v>991</v>
      </c>
      <c r="C467" s="431"/>
      <c r="D467" s="431"/>
      <c r="E467" s="431"/>
      <c r="F467" s="431"/>
      <c r="G467" s="431"/>
      <c r="H467" s="431"/>
      <c r="I467" s="433"/>
      <c r="J467" s="435">
        <f t="shared" si="30"/>
        <v>0</v>
      </c>
      <c r="K467" s="435">
        <f t="shared" si="31"/>
        <v>0</v>
      </c>
      <c r="L467" s="1138"/>
      <c r="M467" s="1139"/>
      <c r="N467" s="1139"/>
      <c r="O467" s="1140"/>
      <c r="Q467" s="418" t="s">
        <v>1590</v>
      </c>
      <c r="R467" s="20" t="s">
        <v>532</v>
      </c>
      <c r="S467" s="352"/>
      <c r="T467" s="20"/>
      <c r="U467" s="20"/>
      <c r="V467" s="20"/>
      <c r="W467" s="20"/>
      <c r="X467" s="20"/>
      <c r="Y467" s="354"/>
      <c r="Z467" s="20"/>
      <c r="AA467" s="20"/>
      <c r="AB467" s="20"/>
      <c r="AC467" s="20"/>
      <c r="AD467" s="354"/>
      <c r="AE467" s="20"/>
      <c r="AF467" s="20"/>
      <c r="AG467" s="20"/>
      <c r="AH467" s="21"/>
    </row>
    <row r="468" spans="1:34" ht="15" customHeight="1" x14ac:dyDescent="0.2">
      <c r="A468" s="502" t="s">
        <v>521</v>
      </c>
      <c r="B468" s="129" t="s">
        <v>36</v>
      </c>
      <c r="C468" s="431"/>
      <c r="D468" s="431"/>
      <c r="E468" s="431"/>
      <c r="F468" s="431"/>
      <c r="G468" s="431"/>
      <c r="H468" s="431"/>
      <c r="I468" s="433"/>
      <c r="J468" s="435">
        <f t="shared" si="30"/>
        <v>0</v>
      </c>
      <c r="K468" s="435">
        <f t="shared" si="31"/>
        <v>0</v>
      </c>
      <c r="L468" s="1138"/>
      <c r="M468" s="1139"/>
      <c r="N468" s="1139"/>
      <c r="O468" s="1140"/>
      <c r="Q468" s="418" t="s">
        <v>506</v>
      </c>
      <c r="R468" s="20"/>
      <c r="S468" s="20"/>
      <c r="T468" s="352"/>
      <c r="U468" s="20"/>
      <c r="V468" s="20"/>
      <c r="W468" s="20"/>
      <c r="X468" s="20"/>
      <c r="Y468" s="354"/>
      <c r="Z468" s="20"/>
      <c r="AA468" s="20"/>
      <c r="AB468" s="20"/>
      <c r="AC468" s="20"/>
      <c r="AD468" s="354"/>
      <c r="AE468" s="20"/>
      <c r="AF468" s="20"/>
      <c r="AG468" s="20"/>
      <c r="AH468" s="21"/>
    </row>
    <row r="469" spans="1:34" ht="15" customHeight="1" x14ac:dyDescent="0.2">
      <c r="A469" s="502" t="s">
        <v>521</v>
      </c>
      <c r="B469" s="129" t="s">
        <v>534</v>
      </c>
      <c r="C469" s="431"/>
      <c r="D469" s="431"/>
      <c r="E469" s="431"/>
      <c r="F469" s="431"/>
      <c r="G469" s="431"/>
      <c r="H469" s="431"/>
      <c r="I469" s="433"/>
      <c r="J469" s="435">
        <f t="shared" si="30"/>
        <v>0</v>
      </c>
      <c r="K469" s="435">
        <f t="shared" si="31"/>
        <v>0</v>
      </c>
      <c r="L469" s="1138"/>
      <c r="M469" s="1139"/>
      <c r="N469" s="1139"/>
      <c r="O469" s="1140"/>
      <c r="Q469" s="418" t="s">
        <v>1866</v>
      </c>
      <c r="R469" s="20"/>
      <c r="S469" s="20"/>
      <c r="T469" s="20"/>
      <c r="U469" s="352"/>
      <c r="V469" s="20" t="s">
        <v>532</v>
      </c>
      <c r="W469" s="20"/>
      <c r="X469" s="20"/>
      <c r="Y469" s="354"/>
      <c r="Z469" s="20"/>
      <c r="AA469" s="20"/>
      <c r="AB469" s="20"/>
      <c r="AC469" s="20"/>
      <c r="AD469" s="354"/>
      <c r="AE469" s="20"/>
      <c r="AF469" s="20"/>
      <c r="AG469" s="181"/>
      <c r="AH469" s="21"/>
    </row>
    <row r="470" spans="1:34" ht="15" customHeight="1" x14ac:dyDescent="0.2">
      <c r="A470" s="502" t="s">
        <v>521</v>
      </c>
      <c r="B470" s="129" t="s">
        <v>30</v>
      </c>
      <c r="C470" s="431"/>
      <c r="D470" s="431"/>
      <c r="E470" s="431"/>
      <c r="F470" s="431"/>
      <c r="G470" s="431"/>
      <c r="H470" s="431"/>
      <c r="I470" s="433"/>
      <c r="J470" s="435">
        <f t="shared" si="30"/>
        <v>0</v>
      </c>
      <c r="K470" s="435">
        <f t="shared" si="31"/>
        <v>0</v>
      </c>
      <c r="L470" s="1138"/>
      <c r="M470" s="1139"/>
      <c r="N470" s="1139"/>
      <c r="O470" s="1140"/>
      <c r="Q470" s="418" t="s">
        <v>901</v>
      </c>
      <c r="R470" s="20"/>
      <c r="S470" s="20"/>
      <c r="T470" s="20"/>
      <c r="U470" s="20" t="s">
        <v>532</v>
      </c>
      <c r="V470" s="352"/>
      <c r="W470" s="20"/>
      <c r="X470" s="20"/>
      <c r="Y470" s="354" t="s">
        <v>532</v>
      </c>
      <c r="Z470" s="20"/>
      <c r="AA470" s="20"/>
      <c r="AB470" s="20"/>
      <c r="AC470" s="20"/>
      <c r="AD470" s="354"/>
      <c r="AE470" s="20"/>
      <c r="AF470" s="20"/>
      <c r="AG470" s="20"/>
      <c r="AH470" s="21"/>
    </row>
    <row r="471" spans="1:34" ht="15" customHeight="1" x14ac:dyDescent="0.2">
      <c r="A471" s="502" t="s">
        <v>521</v>
      </c>
      <c r="B471" s="129" t="s">
        <v>312</v>
      </c>
      <c r="C471" s="431"/>
      <c r="D471" s="431"/>
      <c r="E471" s="431"/>
      <c r="F471" s="431"/>
      <c r="G471" s="431"/>
      <c r="H471" s="431"/>
      <c r="I471" s="433"/>
      <c r="J471" s="435">
        <f t="shared" si="30"/>
        <v>0</v>
      </c>
      <c r="K471" s="435">
        <f t="shared" si="31"/>
        <v>0</v>
      </c>
      <c r="L471" s="1138"/>
      <c r="M471" s="1139"/>
      <c r="N471" s="1139"/>
      <c r="O471" s="1140"/>
      <c r="Q471" s="418" t="s">
        <v>1772</v>
      </c>
      <c r="R471" s="20"/>
      <c r="S471" s="20"/>
      <c r="T471" s="20"/>
      <c r="U471" s="20"/>
      <c r="V471" s="20"/>
      <c r="W471" s="352"/>
      <c r="X471" s="20"/>
      <c r="Y471" s="354"/>
      <c r="Z471" s="20"/>
      <c r="AA471" s="20"/>
      <c r="AB471" s="20"/>
      <c r="AC471" s="20" t="s">
        <v>532</v>
      </c>
      <c r="AD471" s="354"/>
      <c r="AE471" s="20"/>
      <c r="AF471" s="20"/>
      <c r="AG471" s="20"/>
      <c r="AH471" s="21"/>
    </row>
    <row r="472" spans="1:34" ht="15" customHeight="1" x14ac:dyDescent="0.2">
      <c r="A472" s="502" t="s">
        <v>521</v>
      </c>
      <c r="B472" s="129" t="s">
        <v>128</v>
      </c>
      <c r="C472" s="431"/>
      <c r="D472" s="431"/>
      <c r="E472" s="431"/>
      <c r="F472" s="431"/>
      <c r="G472" s="431"/>
      <c r="H472" s="431"/>
      <c r="I472" s="433"/>
      <c r="J472" s="435">
        <f t="shared" si="30"/>
        <v>0</v>
      </c>
      <c r="K472" s="435">
        <f t="shared" si="31"/>
        <v>0</v>
      </c>
      <c r="L472" s="1138"/>
      <c r="M472" s="1139"/>
      <c r="N472" s="1139"/>
      <c r="O472" s="1140"/>
      <c r="Q472" s="418" t="s">
        <v>322</v>
      </c>
      <c r="R472" s="20"/>
      <c r="S472" s="20"/>
      <c r="T472" s="20"/>
      <c r="U472" s="20"/>
      <c r="V472" s="20"/>
      <c r="W472" s="20" t="s">
        <v>532</v>
      </c>
      <c r="X472" s="352"/>
      <c r="Y472" s="354"/>
      <c r="Z472" s="20"/>
      <c r="AA472" s="20"/>
      <c r="AB472" s="20"/>
      <c r="AC472" s="20"/>
      <c r="AD472" s="354"/>
      <c r="AE472" s="20"/>
      <c r="AF472" s="20"/>
      <c r="AG472" s="20"/>
      <c r="AH472" s="21"/>
    </row>
    <row r="473" spans="1:34" ht="15" customHeight="1" x14ac:dyDescent="0.2">
      <c r="A473" s="502" t="s">
        <v>521</v>
      </c>
      <c r="B473" s="129" t="s">
        <v>1120</v>
      </c>
      <c r="C473" s="431"/>
      <c r="D473" s="431"/>
      <c r="E473" s="431"/>
      <c r="F473" s="431"/>
      <c r="G473" s="431"/>
      <c r="H473" s="431"/>
      <c r="I473" s="433"/>
      <c r="J473" s="435">
        <f t="shared" si="30"/>
        <v>0</v>
      </c>
      <c r="K473" s="435">
        <f t="shared" si="31"/>
        <v>0</v>
      </c>
      <c r="L473" s="1138"/>
      <c r="M473" s="1139"/>
      <c r="N473" s="1139"/>
      <c r="O473" s="1140"/>
      <c r="Q473" s="418" t="s">
        <v>514</v>
      </c>
      <c r="R473" s="354"/>
      <c r="S473" s="354"/>
      <c r="T473" s="354"/>
      <c r="U473" s="354"/>
      <c r="V473" s="354" t="s">
        <v>532</v>
      </c>
      <c r="W473" s="354"/>
      <c r="X473" s="354"/>
      <c r="Y473" s="352"/>
      <c r="Z473" s="354"/>
      <c r="AA473" s="354" t="s">
        <v>532</v>
      </c>
      <c r="AB473" s="354"/>
      <c r="AC473" s="354"/>
      <c r="AD473" s="354" t="s">
        <v>532</v>
      </c>
      <c r="AE473" s="354"/>
      <c r="AF473" s="354"/>
      <c r="AG473" s="354"/>
      <c r="AH473" s="356"/>
    </row>
    <row r="474" spans="1:34" ht="15" customHeight="1" x14ac:dyDescent="0.2">
      <c r="A474" s="502" t="s">
        <v>521</v>
      </c>
      <c r="B474" s="129" t="s">
        <v>1733</v>
      </c>
      <c r="C474" s="431"/>
      <c r="D474" s="431"/>
      <c r="E474" s="431"/>
      <c r="F474" s="431"/>
      <c r="G474" s="431"/>
      <c r="H474" s="431"/>
      <c r="I474" s="433"/>
      <c r="J474" s="435">
        <f t="shared" si="30"/>
        <v>0</v>
      </c>
      <c r="K474" s="435">
        <f t="shared" si="31"/>
        <v>0</v>
      </c>
      <c r="L474" s="1138"/>
      <c r="M474" s="1139"/>
      <c r="N474" s="1139"/>
      <c r="O474" s="1140"/>
      <c r="Q474" s="418" t="s">
        <v>769</v>
      </c>
      <c r="R474" s="20"/>
      <c r="S474" s="20"/>
      <c r="T474" s="20"/>
      <c r="U474" s="20"/>
      <c r="V474" s="20"/>
      <c r="W474" s="20"/>
      <c r="X474" s="20"/>
      <c r="Y474" s="354"/>
      <c r="Z474" s="352"/>
      <c r="AA474" s="20" t="s">
        <v>532</v>
      </c>
      <c r="AB474" s="20"/>
      <c r="AC474" s="20"/>
      <c r="AD474" s="354"/>
      <c r="AE474" s="20"/>
      <c r="AF474" s="20"/>
      <c r="AG474" s="20"/>
      <c r="AH474" s="21"/>
    </row>
    <row r="475" spans="1:34" ht="15" customHeight="1" x14ac:dyDescent="0.2">
      <c r="A475" s="502" t="s">
        <v>521</v>
      </c>
      <c r="B475" s="129" t="s">
        <v>174</v>
      </c>
      <c r="C475" s="431"/>
      <c r="D475" s="431"/>
      <c r="E475" s="431"/>
      <c r="F475" s="431"/>
      <c r="G475" s="431"/>
      <c r="H475" s="431"/>
      <c r="I475" s="433"/>
      <c r="J475" s="435">
        <f t="shared" si="30"/>
        <v>0</v>
      </c>
      <c r="K475" s="435">
        <f t="shared" si="31"/>
        <v>0</v>
      </c>
      <c r="L475" s="1138"/>
      <c r="M475" s="1139"/>
      <c r="N475" s="1139"/>
      <c r="O475" s="1140"/>
      <c r="Q475" s="418" t="s">
        <v>1730</v>
      </c>
      <c r="R475" s="20"/>
      <c r="S475" s="20"/>
      <c r="T475" s="20"/>
      <c r="U475" s="20"/>
      <c r="V475" s="20"/>
      <c r="W475" s="20"/>
      <c r="X475" s="20"/>
      <c r="Y475" s="354"/>
      <c r="Z475" s="20" t="s">
        <v>532</v>
      </c>
      <c r="AA475" s="352"/>
      <c r="AB475" s="20"/>
      <c r="AC475" s="20"/>
      <c r="AD475" s="354"/>
      <c r="AE475" s="20"/>
      <c r="AF475" s="20"/>
      <c r="AG475" s="20" t="s">
        <v>532</v>
      </c>
      <c r="AH475" s="21"/>
    </row>
    <row r="476" spans="1:34" ht="15" customHeight="1" x14ac:dyDescent="0.2">
      <c r="A476" s="502" t="s">
        <v>521</v>
      </c>
      <c r="B476" s="129" t="s">
        <v>1811</v>
      </c>
      <c r="C476" s="431"/>
      <c r="D476" s="431"/>
      <c r="E476" s="431"/>
      <c r="F476" s="431"/>
      <c r="G476" s="431"/>
      <c r="H476" s="431"/>
      <c r="I476" s="433"/>
      <c r="J476" s="435">
        <f t="shared" si="30"/>
        <v>0</v>
      </c>
      <c r="K476" s="435">
        <f t="shared" si="31"/>
        <v>0</v>
      </c>
      <c r="L476" s="1138" t="s">
        <v>528</v>
      </c>
      <c r="M476" s="1139"/>
      <c r="N476" s="1139"/>
      <c r="O476" s="1140"/>
      <c r="Q476" s="418" t="s">
        <v>1731</v>
      </c>
      <c r="R476" s="20"/>
      <c r="S476" s="20"/>
      <c r="T476" s="20"/>
      <c r="U476" s="20"/>
      <c r="V476" s="20"/>
      <c r="W476" s="20"/>
      <c r="X476" s="20"/>
      <c r="Y476" s="354"/>
      <c r="Z476" s="20"/>
      <c r="AA476" s="20"/>
      <c r="AB476" s="352"/>
      <c r="AC476" s="20"/>
      <c r="AD476" s="354"/>
      <c r="AE476" s="20"/>
      <c r="AF476" s="20"/>
      <c r="AG476" s="20"/>
      <c r="AH476" s="21"/>
    </row>
    <row r="477" spans="1:34" ht="15" customHeight="1" x14ac:dyDescent="0.2">
      <c r="A477" s="502" t="s">
        <v>521</v>
      </c>
      <c r="B477" s="129" t="s">
        <v>311</v>
      </c>
      <c r="C477" s="431"/>
      <c r="D477" s="431"/>
      <c r="E477" s="431"/>
      <c r="F477" s="431"/>
      <c r="G477" s="431"/>
      <c r="H477" s="431"/>
      <c r="I477" s="433"/>
      <c r="J477" s="435">
        <f t="shared" si="30"/>
        <v>0</v>
      </c>
      <c r="K477" s="435">
        <f t="shared" si="31"/>
        <v>0</v>
      </c>
      <c r="L477" s="1138"/>
      <c r="M477" s="1139"/>
      <c r="N477" s="1139"/>
      <c r="O477" s="1140"/>
      <c r="Q477" s="418" t="s">
        <v>307</v>
      </c>
      <c r="R477" s="20"/>
      <c r="S477" s="20"/>
      <c r="T477" s="20"/>
      <c r="U477" s="20"/>
      <c r="V477" s="20"/>
      <c r="W477" s="20"/>
      <c r="X477" s="20"/>
      <c r="Y477" s="354"/>
      <c r="Z477" s="20"/>
      <c r="AA477" s="20"/>
      <c r="AB477" s="20" t="s">
        <v>532</v>
      </c>
      <c r="AC477" s="352"/>
      <c r="AD477" s="354"/>
      <c r="AE477" s="20" t="s">
        <v>532</v>
      </c>
      <c r="AF477" s="20"/>
      <c r="AG477" s="20"/>
      <c r="AH477" s="21" t="s">
        <v>532</v>
      </c>
    </row>
    <row r="478" spans="1:34" ht="15" customHeight="1" x14ac:dyDescent="0.2">
      <c r="A478" s="502" t="s">
        <v>521</v>
      </c>
      <c r="B478" s="129" t="s">
        <v>705</v>
      </c>
      <c r="C478" s="431"/>
      <c r="D478" s="431"/>
      <c r="E478" s="431"/>
      <c r="F478" s="431"/>
      <c r="G478" s="431"/>
      <c r="H478" s="431"/>
      <c r="I478" s="433"/>
      <c r="J478" s="435">
        <f t="shared" si="30"/>
        <v>0</v>
      </c>
      <c r="K478" s="435">
        <f t="shared" si="31"/>
        <v>0</v>
      </c>
      <c r="L478" s="1138"/>
      <c r="M478" s="1139"/>
      <c r="N478" s="1139"/>
      <c r="O478" s="1140"/>
      <c r="Q478" s="418" t="s">
        <v>308</v>
      </c>
      <c r="R478" s="354"/>
      <c r="S478" s="354"/>
      <c r="T478" s="354"/>
      <c r="U478" s="354"/>
      <c r="V478" s="354"/>
      <c r="W478" s="354"/>
      <c r="X478" s="354"/>
      <c r="Y478" s="354"/>
      <c r="Z478" s="354"/>
      <c r="AA478" s="354"/>
      <c r="AB478" s="354"/>
      <c r="AC478" s="354"/>
      <c r="AD478" s="352"/>
      <c r="AE478" s="354" t="s">
        <v>532</v>
      </c>
      <c r="AF478" s="354"/>
      <c r="AG478" s="354"/>
      <c r="AH478" s="356"/>
    </row>
    <row r="479" spans="1:34" ht="15" customHeight="1" x14ac:dyDescent="0.2">
      <c r="A479" s="502" t="s">
        <v>521</v>
      </c>
      <c r="B479" s="129" t="s">
        <v>551</v>
      </c>
      <c r="C479" s="431"/>
      <c r="D479" s="431"/>
      <c r="E479" s="431"/>
      <c r="F479" s="431"/>
      <c r="G479" s="431"/>
      <c r="H479" s="431"/>
      <c r="I479" s="433"/>
      <c r="J479" s="435">
        <f t="shared" si="30"/>
        <v>0</v>
      </c>
      <c r="K479" s="435">
        <f t="shared" si="31"/>
        <v>0</v>
      </c>
      <c r="L479" s="1138"/>
      <c r="M479" s="1139"/>
      <c r="N479" s="1139"/>
      <c r="O479" s="1140"/>
      <c r="Q479" s="418" t="s">
        <v>177</v>
      </c>
      <c r="R479" s="20"/>
      <c r="S479" s="20"/>
      <c r="T479" s="20"/>
      <c r="U479" s="20"/>
      <c r="V479" s="20"/>
      <c r="W479" s="20"/>
      <c r="X479" s="20"/>
      <c r="Y479" s="354"/>
      <c r="Z479" s="20"/>
      <c r="AA479" s="20"/>
      <c r="AB479" s="20"/>
      <c r="AC479" s="20"/>
      <c r="AD479" s="354" t="s">
        <v>532</v>
      </c>
      <c r="AE479" s="352"/>
      <c r="AF479" s="20" t="s">
        <v>532</v>
      </c>
      <c r="AG479" s="20"/>
      <c r="AH479" s="21"/>
    </row>
    <row r="480" spans="1:34" ht="15" customHeight="1" x14ac:dyDescent="0.2">
      <c r="A480" s="502" t="s">
        <v>521</v>
      </c>
      <c r="B480" s="129" t="s">
        <v>1855</v>
      </c>
      <c r="C480" s="431"/>
      <c r="D480" s="431"/>
      <c r="E480" s="431"/>
      <c r="F480" s="431"/>
      <c r="G480" s="431"/>
      <c r="H480" s="431"/>
      <c r="I480" s="433"/>
      <c r="J480" s="435">
        <f t="shared" si="30"/>
        <v>0</v>
      </c>
      <c r="K480" s="435">
        <f t="shared" si="31"/>
        <v>0</v>
      </c>
      <c r="L480" s="1138"/>
      <c r="M480" s="1139"/>
      <c r="N480" s="1139"/>
      <c r="O480" s="1140"/>
      <c r="Q480" s="418" t="s">
        <v>63</v>
      </c>
      <c r="R480" s="20"/>
      <c r="S480" s="20"/>
      <c r="T480" s="20"/>
      <c r="U480" s="20"/>
      <c r="V480" s="20"/>
      <c r="W480" s="20"/>
      <c r="X480" s="20"/>
      <c r="Y480" s="354"/>
      <c r="Z480" s="20"/>
      <c r="AA480" s="20"/>
      <c r="AB480" s="20"/>
      <c r="AC480" s="20"/>
      <c r="AD480" s="354"/>
      <c r="AE480" s="20" t="s">
        <v>532</v>
      </c>
      <c r="AF480" s="352"/>
      <c r="AG480" s="20"/>
      <c r="AH480" s="21"/>
    </row>
    <row r="481" spans="1:34" ht="15" customHeight="1" x14ac:dyDescent="0.2">
      <c r="A481" s="502" t="s">
        <v>533</v>
      </c>
      <c r="B481" s="129" t="s">
        <v>529</v>
      </c>
      <c r="C481" s="431"/>
      <c r="D481" s="431"/>
      <c r="E481" s="431"/>
      <c r="F481" s="431"/>
      <c r="G481" s="431"/>
      <c r="H481" s="431"/>
      <c r="I481" s="433"/>
      <c r="J481" s="435">
        <f t="shared" si="30"/>
        <v>0</v>
      </c>
      <c r="K481" s="435">
        <f t="shared" si="31"/>
        <v>0</v>
      </c>
      <c r="L481" s="1138"/>
      <c r="M481" s="1139"/>
      <c r="N481" s="1139"/>
      <c r="O481" s="1140"/>
      <c r="Q481" s="418" t="s">
        <v>1306</v>
      </c>
      <c r="R481" s="20"/>
      <c r="S481" s="20"/>
      <c r="T481" s="20"/>
      <c r="U481" s="20"/>
      <c r="V481" s="20"/>
      <c r="W481" s="20"/>
      <c r="X481" s="20"/>
      <c r="Y481" s="354"/>
      <c r="Z481" s="20"/>
      <c r="AA481" s="20"/>
      <c r="AB481" s="20"/>
      <c r="AC481" s="20"/>
      <c r="AD481" s="354"/>
      <c r="AE481" s="20"/>
      <c r="AF481" s="20"/>
      <c r="AG481" s="352"/>
      <c r="AH481" s="21"/>
    </row>
    <row r="482" spans="1:34" ht="15" customHeight="1" thickBot="1" x14ac:dyDescent="0.25">
      <c r="A482" s="504" t="s">
        <v>533</v>
      </c>
      <c r="B482" s="130" t="s">
        <v>215</v>
      </c>
      <c r="C482" s="432"/>
      <c r="D482" s="432"/>
      <c r="E482" s="432"/>
      <c r="F482" s="432"/>
      <c r="G482" s="432"/>
      <c r="H482" s="432"/>
      <c r="I482" s="434"/>
      <c r="J482" s="435">
        <f t="shared" si="30"/>
        <v>0</v>
      </c>
      <c r="K482" s="435">
        <f t="shared" si="31"/>
        <v>0</v>
      </c>
      <c r="L482" s="1141"/>
      <c r="M482" s="1142"/>
      <c r="N482" s="1142"/>
      <c r="O482" s="1143"/>
      <c r="Q482" s="419" t="s">
        <v>499</v>
      </c>
      <c r="R482" s="23"/>
      <c r="S482" s="23"/>
      <c r="T482" s="23"/>
      <c r="U482" s="23"/>
      <c r="V482" s="23"/>
      <c r="W482" s="23"/>
      <c r="X482" s="23"/>
      <c r="Y482" s="355"/>
      <c r="Z482" s="23"/>
      <c r="AA482" s="23"/>
      <c r="AB482" s="23"/>
      <c r="AC482" s="23"/>
      <c r="AD482" s="355"/>
      <c r="AE482" s="23"/>
      <c r="AF482" s="23"/>
      <c r="AG482" s="23" t="s">
        <v>532</v>
      </c>
      <c r="AH482" s="353"/>
    </row>
    <row r="483" spans="1:34" ht="15" customHeight="1" x14ac:dyDescent="0.2">
      <c r="C483" s="435">
        <f t="shared" ref="C483:I483" si="34">SUM(C482)</f>
        <v>0</v>
      </c>
      <c r="D483" s="435">
        <f t="shared" si="34"/>
        <v>0</v>
      </c>
      <c r="E483" s="435">
        <f t="shared" si="34"/>
        <v>0</v>
      </c>
      <c r="F483" s="435">
        <f t="shared" si="34"/>
        <v>0</v>
      </c>
      <c r="G483" s="435">
        <f t="shared" si="34"/>
        <v>0</v>
      </c>
      <c r="H483" s="435">
        <f t="shared" si="34"/>
        <v>0</v>
      </c>
      <c r="I483" s="435">
        <f t="shared" si="34"/>
        <v>0</v>
      </c>
      <c r="J483" s="435">
        <f t="shared" si="30"/>
        <v>0</v>
      </c>
      <c r="K483" s="435">
        <f t="shared" si="31"/>
        <v>0</v>
      </c>
    </row>
    <row r="484" spans="1:34" ht="15" customHeight="1" thickBot="1" x14ac:dyDescent="0.25"/>
    <row r="485" spans="1:34" ht="15" customHeight="1" thickBot="1" x14ac:dyDescent="0.25">
      <c r="A485" s="1229" t="s">
        <v>316</v>
      </c>
      <c r="B485" s="1227"/>
      <c r="C485" s="1227"/>
      <c r="D485" s="1227"/>
      <c r="E485" s="1227"/>
      <c r="F485" s="1251"/>
      <c r="G485" s="1248" t="s">
        <v>367</v>
      </c>
      <c r="H485" s="1249"/>
      <c r="I485" s="1250"/>
      <c r="L485" s="952" t="s">
        <v>538</v>
      </c>
      <c r="M485" s="953"/>
      <c r="N485" s="953"/>
      <c r="O485" s="954"/>
    </row>
    <row r="486" spans="1:34" ht="15" customHeight="1" thickBot="1" x14ac:dyDescent="0.25">
      <c r="A486" s="497" t="s">
        <v>496</v>
      </c>
      <c r="B486" s="498" t="s">
        <v>497</v>
      </c>
      <c r="C486" s="499" t="s">
        <v>498</v>
      </c>
      <c r="D486" s="499" t="s">
        <v>499</v>
      </c>
      <c r="E486" s="499" t="s">
        <v>500</v>
      </c>
      <c r="F486" s="499" t="s">
        <v>501</v>
      </c>
      <c r="G486" s="505" t="s">
        <v>502</v>
      </c>
      <c r="H486" s="505" t="s">
        <v>503</v>
      </c>
      <c r="I486" s="506" t="s">
        <v>504</v>
      </c>
      <c r="L486" s="1252"/>
      <c r="M486" s="1253"/>
      <c r="N486" s="1253"/>
      <c r="O486" s="1254"/>
      <c r="Q486" s="24" t="s">
        <v>368</v>
      </c>
      <c r="R486" s="416" t="s">
        <v>373</v>
      </c>
      <c r="S486" s="416" t="s">
        <v>374</v>
      </c>
      <c r="T486" s="416" t="s">
        <v>541</v>
      </c>
      <c r="U486" s="416" t="s">
        <v>564</v>
      </c>
      <c r="V486" s="416" t="s">
        <v>847</v>
      </c>
      <c r="W486" s="416" t="s">
        <v>700</v>
      </c>
      <c r="X486" s="416" t="s">
        <v>566</v>
      </c>
      <c r="Y486" s="416" t="s">
        <v>544</v>
      </c>
      <c r="Z486" s="416" t="s">
        <v>1111</v>
      </c>
      <c r="AA486" s="416" t="s">
        <v>768</v>
      </c>
      <c r="AB486" s="416" t="s">
        <v>777</v>
      </c>
      <c r="AC486" s="416" t="s">
        <v>1684</v>
      </c>
      <c r="AD486" s="416" t="s">
        <v>533</v>
      </c>
      <c r="AE486" s="416" t="s">
        <v>1313</v>
      </c>
      <c r="AF486" s="416" t="s">
        <v>120</v>
      </c>
      <c r="AG486" s="417" t="s">
        <v>1214</v>
      </c>
    </row>
    <row r="487" spans="1:34" ht="15" customHeight="1" x14ac:dyDescent="0.2">
      <c r="A487" s="507">
        <v>1</v>
      </c>
      <c r="B487" s="53" t="s">
        <v>1735</v>
      </c>
      <c r="C487" s="46">
        <v>30</v>
      </c>
      <c r="D487" s="46">
        <v>24</v>
      </c>
      <c r="E487" s="46">
        <v>2</v>
      </c>
      <c r="F487" s="46">
        <v>4</v>
      </c>
      <c r="G487" s="46">
        <v>103</v>
      </c>
      <c r="H487" s="46">
        <v>38</v>
      </c>
      <c r="I487" s="436">
        <v>50</v>
      </c>
      <c r="J487" s="435">
        <f t="shared" si="30"/>
        <v>30</v>
      </c>
      <c r="K487" s="435">
        <f t="shared" si="31"/>
        <v>50</v>
      </c>
      <c r="L487" s="1135" t="s">
        <v>532</v>
      </c>
      <c r="M487" s="1136"/>
      <c r="N487" s="1136"/>
      <c r="O487" s="1137"/>
      <c r="Q487" s="418" t="s">
        <v>373</v>
      </c>
      <c r="R487" s="352"/>
      <c r="S487" s="20" t="s">
        <v>532</v>
      </c>
      <c r="T487" s="20"/>
      <c r="U487" s="20"/>
      <c r="V487" s="20"/>
      <c r="W487" s="20"/>
      <c r="X487" s="20"/>
      <c r="Y487" s="20"/>
      <c r="Z487" s="20"/>
      <c r="AA487" s="20"/>
      <c r="AB487" s="20" t="s">
        <v>532</v>
      </c>
      <c r="AC487" s="20"/>
      <c r="AD487" s="20" t="s">
        <v>1894</v>
      </c>
      <c r="AE487" s="20"/>
      <c r="AF487" s="20"/>
      <c r="AG487" s="21"/>
    </row>
    <row r="488" spans="1:34" ht="15" customHeight="1" x14ac:dyDescent="0.2">
      <c r="A488" s="502">
        <v>2</v>
      </c>
      <c r="B488" s="54" t="s">
        <v>1431</v>
      </c>
      <c r="C488" s="431">
        <v>30</v>
      </c>
      <c r="D488" s="431">
        <v>23</v>
      </c>
      <c r="E488" s="431">
        <v>1</v>
      </c>
      <c r="F488" s="431">
        <v>6</v>
      </c>
      <c r="G488" s="431">
        <v>90</v>
      </c>
      <c r="H488" s="431">
        <v>45</v>
      </c>
      <c r="I488" s="433">
        <v>47</v>
      </c>
      <c r="J488" s="435">
        <f t="shared" si="30"/>
        <v>30</v>
      </c>
      <c r="K488" s="435">
        <f t="shared" si="31"/>
        <v>47</v>
      </c>
      <c r="L488" s="1138"/>
      <c r="M488" s="1139"/>
      <c r="N488" s="1139"/>
      <c r="O488" s="1140"/>
      <c r="Q488" s="418" t="s">
        <v>374</v>
      </c>
      <c r="R488" s="20" t="s">
        <v>532</v>
      </c>
      <c r="S488" s="352"/>
      <c r="T488" s="20"/>
      <c r="U488" s="20"/>
      <c r="V488" s="20"/>
      <c r="W488" s="20"/>
      <c r="X488" s="20"/>
      <c r="Y488" s="20"/>
      <c r="Z488" s="20"/>
      <c r="AA488" s="20"/>
      <c r="AB488" s="20" t="s">
        <v>1603</v>
      </c>
      <c r="AC488" s="20"/>
      <c r="AD488" s="20" t="s">
        <v>1490</v>
      </c>
      <c r="AE488" s="20"/>
      <c r="AF488" s="20"/>
      <c r="AG488" s="21"/>
    </row>
    <row r="489" spans="1:34" ht="15" customHeight="1" x14ac:dyDescent="0.2">
      <c r="A489" s="502">
        <v>3</v>
      </c>
      <c r="B489" s="54" t="s">
        <v>1598</v>
      </c>
      <c r="C489" s="431">
        <v>30</v>
      </c>
      <c r="D489" s="431">
        <v>16</v>
      </c>
      <c r="E489" s="431">
        <v>6</v>
      </c>
      <c r="F489" s="431">
        <v>8</v>
      </c>
      <c r="G489" s="431">
        <v>83</v>
      </c>
      <c r="H489" s="431">
        <v>63</v>
      </c>
      <c r="I489" s="433">
        <v>38</v>
      </c>
      <c r="J489" s="435">
        <f t="shared" si="30"/>
        <v>30</v>
      </c>
      <c r="K489" s="435">
        <f t="shared" si="31"/>
        <v>38</v>
      </c>
      <c r="L489" s="1138"/>
      <c r="M489" s="1139"/>
      <c r="N489" s="1139"/>
      <c r="O489" s="1140"/>
      <c r="Q489" s="418" t="s">
        <v>541</v>
      </c>
      <c r="R489" s="20"/>
      <c r="S489" s="20"/>
      <c r="T489" s="352"/>
      <c r="U489" s="20"/>
      <c r="V489" s="20"/>
      <c r="W489" s="20"/>
      <c r="X489" s="20"/>
      <c r="Y489" s="20"/>
      <c r="Z489" s="20"/>
      <c r="AA489" s="20"/>
      <c r="AB489" s="20" t="s">
        <v>844</v>
      </c>
      <c r="AC489" s="20"/>
      <c r="AD489" s="20" t="s">
        <v>1656</v>
      </c>
      <c r="AE489" s="20"/>
      <c r="AF489" s="20"/>
      <c r="AG489" s="21"/>
    </row>
    <row r="490" spans="1:34" ht="15" customHeight="1" x14ac:dyDescent="0.2">
      <c r="A490" s="502">
        <v>4</v>
      </c>
      <c r="B490" s="54" t="s">
        <v>121</v>
      </c>
      <c r="C490" s="431">
        <v>30</v>
      </c>
      <c r="D490" s="431">
        <v>16</v>
      </c>
      <c r="E490" s="431">
        <v>6</v>
      </c>
      <c r="F490" s="431">
        <v>8</v>
      </c>
      <c r="G490" s="431">
        <v>71</v>
      </c>
      <c r="H490" s="431">
        <v>55</v>
      </c>
      <c r="I490" s="433">
        <v>38</v>
      </c>
      <c r="J490" s="435">
        <f t="shared" si="30"/>
        <v>30</v>
      </c>
      <c r="K490" s="435">
        <f t="shared" si="31"/>
        <v>38</v>
      </c>
      <c r="L490" s="1138"/>
      <c r="M490" s="1139"/>
      <c r="N490" s="1139"/>
      <c r="O490" s="1140"/>
      <c r="Q490" s="418" t="s">
        <v>564</v>
      </c>
      <c r="R490" s="20"/>
      <c r="S490" s="20"/>
      <c r="T490" s="20"/>
      <c r="U490" s="352"/>
      <c r="V490" s="20" t="s">
        <v>532</v>
      </c>
      <c r="W490" s="20"/>
      <c r="X490" s="20"/>
      <c r="Y490" s="20"/>
      <c r="Z490" s="20"/>
      <c r="AA490" s="20"/>
      <c r="AB490" s="20" t="s">
        <v>23</v>
      </c>
      <c r="AC490" s="20"/>
      <c r="AD490" s="20" t="s">
        <v>1597</v>
      </c>
      <c r="AE490" s="20"/>
      <c r="AF490" s="20"/>
      <c r="AG490" s="21"/>
    </row>
    <row r="491" spans="1:34" ht="15" customHeight="1" x14ac:dyDescent="0.2">
      <c r="A491" s="502">
        <v>5</v>
      </c>
      <c r="B491" s="54" t="s">
        <v>554</v>
      </c>
      <c r="C491" s="431">
        <v>30</v>
      </c>
      <c r="D491" s="431">
        <v>17</v>
      </c>
      <c r="E491" s="431">
        <v>2</v>
      </c>
      <c r="F491" s="431">
        <v>11</v>
      </c>
      <c r="G491" s="431">
        <v>69</v>
      </c>
      <c r="H491" s="431">
        <v>45</v>
      </c>
      <c r="I491" s="433">
        <v>36</v>
      </c>
      <c r="J491" s="435">
        <f t="shared" si="30"/>
        <v>30</v>
      </c>
      <c r="K491" s="435">
        <f t="shared" si="31"/>
        <v>36</v>
      </c>
      <c r="L491" s="1138"/>
      <c r="M491" s="1139"/>
      <c r="N491" s="1139"/>
      <c r="O491" s="1140"/>
      <c r="Q491" s="418" t="s">
        <v>847</v>
      </c>
      <c r="R491" s="20"/>
      <c r="S491" s="20"/>
      <c r="T491" s="20"/>
      <c r="U491" s="20" t="s">
        <v>532</v>
      </c>
      <c r="V491" s="352"/>
      <c r="W491" s="20"/>
      <c r="X491" s="20"/>
      <c r="Y491" s="20"/>
      <c r="Z491" s="20"/>
      <c r="AA491" s="20"/>
      <c r="AB491" s="20" t="s">
        <v>1599</v>
      </c>
      <c r="AC491" s="20"/>
      <c r="AD491" s="20" t="s">
        <v>375</v>
      </c>
      <c r="AE491" s="20"/>
      <c r="AF491" s="20"/>
      <c r="AG491" s="21"/>
    </row>
    <row r="492" spans="1:34" ht="15" customHeight="1" x14ac:dyDescent="0.2">
      <c r="A492" s="502">
        <v>6</v>
      </c>
      <c r="B492" s="54" t="s">
        <v>33</v>
      </c>
      <c r="C492" s="431">
        <v>30</v>
      </c>
      <c r="D492" s="431">
        <v>14</v>
      </c>
      <c r="E492" s="431">
        <v>5</v>
      </c>
      <c r="F492" s="431">
        <v>11</v>
      </c>
      <c r="G492" s="431">
        <v>66</v>
      </c>
      <c r="H492" s="431">
        <v>57</v>
      </c>
      <c r="I492" s="433">
        <v>33</v>
      </c>
      <c r="J492" s="435">
        <f t="shared" si="30"/>
        <v>30</v>
      </c>
      <c r="K492" s="435">
        <f t="shared" si="31"/>
        <v>33</v>
      </c>
      <c r="L492" s="1138"/>
      <c r="M492" s="1139"/>
      <c r="N492" s="1139"/>
      <c r="O492" s="1140"/>
      <c r="Q492" s="418" t="s">
        <v>700</v>
      </c>
      <c r="R492" s="20"/>
      <c r="S492" s="20"/>
      <c r="T492" s="20"/>
      <c r="U492" s="20"/>
      <c r="V492" s="20"/>
      <c r="W492" s="352"/>
      <c r="X492" s="20"/>
      <c r="Y492" s="20" t="s">
        <v>532</v>
      </c>
      <c r="Z492" s="20" t="s">
        <v>532</v>
      </c>
      <c r="AA492" s="20"/>
      <c r="AB492" s="20" t="s">
        <v>1539</v>
      </c>
      <c r="AC492" s="20"/>
      <c r="AD492" s="20" t="s">
        <v>1599</v>
      </c>
      <c r="AE492" s="20"/>
      <c r="AF492" s="20"/>
      <c r="AG492" s="21"/>
    </row>
    <row r="493" spans="1:34" ht="15" customHeight="1" x14ac:dyDescent="0.2">
      <c r="A493" s="502">
        <v>7</v>
      </c>
      <c r="B493" s="54" t="s">
        <v>711</v>
      </c>
      <c r="C493" s="431">
        <v>30</v>
      </c>
      <c r="D493" s="431">
        <v>12</v>
      </c>
      <c r="E493" s="431">
        <v>9</v>
      </c>
      <c r="F493" s="431">
        <v>9</v>
      </c>
      <c r="G493" s="431">
        <v>61</v>
      </c>
      <c r="H493" s="431">
        <v>59</v>
      </c>
      <c r="I493" s="433">
        <v>33</v>
      </c>
      <c r="J493" s="435">
        <f t="shared" si="30"/>
        <v>30</v>
      </c>
      <c r="K493" s="435">
        <f t="shared" si="31"/>
        <v>33</v>
      </c>
      <c r="L493" s="1138"/>
      <c r="M493" s="1139"/>
      <c r="N493" s="1139"/>
      <c r="O493" s="1140"/>
      <c r="Q493" s="418" t="s">
        <v>566</v>
      </c>
      <c r="R493" s="20"/>
      <c r="S493" s="20"/>
      <c r="T493" s="20"/>
      <c r="U493" s="20"/>
      <c r="V493" s="20"/>
      <c r="W493" s="20" t="s">
        <v>532</v>
      </c>
      <c r="X493" s="352"/>
      <c r="Y493" s="20"/>
      <c r="Z493" s="20"/>
      <c r="AA493" s="20"/>
      <c r="AB493" s="20" t="s">
        <v>1540</v>
      </c>
      <c r="AC493" s="20"/>
      <c r="AD493" s="20" t="s">
        <v>1207</v>
      </c>
      <c r="AE493" s="20"/>
      <c r="AF493" s="20"/>
      <c r="AG493" s="21"/>
    </row>
    <row r="494" spans="1:34" ht="15" customHeight="1" x14ac:dyDescent="0.2">
      <c r="A494" s="502">
        <v>8</v>
      </c>
      <c r="B494" s="54" t="s">
        <v>79</v>
      </c>
      <c r="C494" s="431">
        <v>30</v>
      </c>
      <c r="D494" s="431">
        <v>11</v>
      </c>
      <c r="E494" s="431">
        <v>9</v>
      </c>
      <c r="F494" s="431">
        <v>10</v>
      </c>
      <c r="G494" s="431">
        <v>74</v>
      </c>
      <c r="H494" s="431">
        <v>57</v>
      </c>
      <c r="I494" s="433">
        <v>31</v>
      </c>
      <c r="J494" s="435">
        <f t="shared" si="30"/>
        <v>30</v>
      </c>
      <c r="K494" s="435">
        <f t="shared" si="31"/>
        <v>31</v>
      </c>
      <c r="L494" s="1138"/>
      <c r="M494" s="1139"/>
      <c r="N494" s="1139"/>
      <c r="O494" s="1140"/>
      <c r="Q494" s="418" t="s">
        <v>544</v>
      </c>
      <c r="R494" s="20"/>
      <c r="S494" s="20"/>
      <c r="T494" s="20"/>
      <c r="U494" s="20"/>
      <c r="V494" s="20"/>
      <c r="W494" s="20"/>
      <c r="X494" s="20"/>
      <c r="Y494" s="352"/>
      <c r="Z494" s="20"/>
      <c r="AA494" s="20"/>
      <c r="AB494" s="20" t="s">
        <v>1210</v>
      </c>
      <c r="AC494" s="20"/>
      <c r="AD494" s="20" t="s">
        <v>1495</v>
      </c>
      <c r="AE494" s="20"/>
      <c r="AF494" s="20"/>
      <c r="AG494" s="21"/>
    </row>
    <row r="495" spans="1:34" ht="15" customHeight="1" x14ac:dyDescent="0.2">
      <c r="A495" s="502">
        <v>9</v>
      </c>
      <c r="B495" s="54" t="s">
        <v>706</v>
      </c>
      <c r="C495" s="431">
        <v>30</v>
      </c>
      <c r="D495" s="431">
        <v>11</v>
      </c>
      <c r="E495" s="431">
        <v>5</v>
      </c>
      <c r="F495" s="431">
        <v>14</v>
      </c>
      <c r="G495" s="431">
        <v>53</v>
      </c>
      <c r="H495" s="431">
        <v>70</v>
      </c>
      <c r="I495" s="433">
        <v>27</v>
      </c>
      <c r="J495" s="435">
        <f t="shared" si="30"/>
        <v>30</v>
      </c>
      <c r="K495" s="435">
        <f t="shared" si="31"/>
        <v>27</v>
      </c>
      <c r="L495" s="1138"/>
      <c r="M495" s="1139"/>
      <c r="N495" s="1139"/>
      <c r="O495" s="1140"/>
      <c r="Q495" s="418" t="s">
        <v>1111</v>
      </c>
      <c r="R495" s="20"/>
      <c r="S495" s="20"/>
      <c r="T495" s="20"/>
      <c r="U495" s="20"/>
      <c r="V495" s="20"/>
      <c r="W495" s="20" t="s">
        <v>532</v>
      </c>
      <c r="X495" s="20"/>
      <c r="Y495" s="20"/>
      <c r="Z495" s="352"/>
      <c r="AA495" s="20"/>
      <c r="AB495" s="20" t="s">
        <v>1905</v>
      </c>
      <c r="AC495" s="20"/>
      <c r="AD495" s="20" t="s">
        <v>1495</v>
      </c>
      <c r="AE495" s="20"/>
      <c r="AF495" s="20"/>
      <c r="AG495" s="21"/>
    </row>
    <row r="496" spans="1:34" ht="15" customHeight="1" x14ac:dyDescent="0.2">
      <c r="A496" s="502">
        <v>10</v>
      </c>
      <c r="B496" s="54" t="s">
        <v>708</v>
      </c>
      <c r="C496" s="431">
        <v>30</v>
      </c>
      <c r="D496" s="431">
        <v>10</v>
      </c>
      <c r="E496" s="431">
        <v>5</v>
      </c>
      <c r="F496" s="431">
        <v>15</v>
      </c>
      <c r="G496" s="431">
        <v>60</v>
      </c>
      <c r="H496" s="431">
        <v>71</v>
      </c>
      <c r="I496" s="433">
        <v>25</v>
      </c>
      <c r="J496" s="435">
        <f t="shared" ref="J496:J556" si="35">D496+E496+F496</f>
        <v>30</v>
      </c>
      <c r="K496" s="435">
        <f t="shared" ref="K496:K556" si="36">D496*2+E496</f>
        <v>25</v>
      </c>
      <c r="L496" s="1138"/>
      <c r="M496" s="1139"/>
      <c r="N496" s="1139"/>
      <c r="O496" s="1140"/>
      <c r="Q496" s="418" t="s">
        <v>768</v>
      </c>
      <c r="R496" s="20"/>
      <c r="S496" s="20"/>
      <c r="T496" s="20"/>
      <c r="U496" s="20"/>
      <c r="V496" s="20"/>
      <c r="W496" s="20"/>
      <c r="X496" s="20"/>
      <c r="Y496" s="20"/>
      <c r="Z496" s="20"/>
      <c r="AA496" s="352"/>
      <c r="AB496" s="20" t="s">
        <v>1207</v>
      </c>
      <c r="AC496" s="20"/>
      <c r="AD496" s="20" t="s">
        <v>1487</v>
      </c>
      <c r="AE496" s="20"/>
      <c r="AF496" s="20"/>
      <c r="AG496" s="21"/>
    </row>
    <row r="497" spans="1:35" ht="15" customHeight="1" x14ac:dyDescent="0.2">
      <c r="A497" s="502">
        <v>11</v>
      </c>
      <c r="B497" s="54" t="s">
        <v>558</v>
      </c>
      <c r="C497" s="431">
        <v>30</v>
      </c>
      <c r="D497" s="431">
        <v>10</v>
      </c>
      <c r="E497" s="431">
        <v>4</v>
      </c>
      <c r="F497" s="431">
        <v>16</v>
      </c>
      <c r="G497" s="431">
        <v>60</v>
      </c>
      <c r="H497" s="431">
        <v>73</v>
      </c>
      <c r="I497" s="433">
        <v>24</v>
      </c>
      <c r="J497" s="435">
        <f t="shared" si="35"/>
        <v>30</v>
      </c>
      <c r="K497" s="435">
        <f t="shared" si="36"/>
        <v>24</v>
      </c>
      <c r="L497" s="1138"/>
      <c r="M497" s="1139"/>
      <c r="N497" s="1139"/>
      <c r="O497" s="1140"/>
      <c r="Q497" s="418" t="s">
        <v>777</v>
      </c>
      <c r="R497" s="20" t="s">
        <v>1493</v>
      </c>
      <c r="S497" s="20" t="s">
        <v>1539</v>
      </c>
      <c r="T497" s="20" t="s">
        <v>844</v>
      </c>
      <c r="U497" s="20" t="s">
        <v>1642</v>
      </c>
      <c r="V497" s="20" t="s">
        <v>1487</v>
      </c>
      <c r="W497" s="20" t="s">
        <v>1597</v>
      </c>
      <c r="X497" s="20" t="s">
        <v>1207</v>
      </c>
      <c r="Y497" s="20" t="s">
        <v>1495</v>
      </c>
      <c r="Z497" s="20" t="s">
        <v>104</v>
      </c>
      <c r="AA497" s="20" t="s">
        <v>1210</v>
      </c>
      <c r="AB497" s="352"/>
      <c r="AC497" s="20" t="s">
        <v>844</v>
      </c>
      <c r="AD497" s="20" t="s">
        <v>355</v>
      </c>
      <c r="AE497" s="20" t="s">
        <v>844</v>
      </c>
      <c r="AF497" s="20" t="s">
        <v>1210</v>
      </c>
      <c r="AG497" s="21" t="s">
        <v>1599</v>
      </c>
    </row>
    <row r="498" spans="1:35" ht="15" customHeight="1" x14ac:dyDescent="0.2">
      <c r="A498" s="502">
        <v>12</v>
      </c>
      <c r="B498" s="54" t="s">
        <v>1736</v>
      </c>
      <c r="C498" s="431">
        <v>30</v>
      </c>
      <c r="D498" s="431">
        <v>8</v>
      </c>
      <c r="E498" s="431">
        <v>7</v>
      </c>
      <c r="F498" s="431">
        <v>15</v>
      </c>
      <c r="G498" s="431">
        <v>56</v>
      </c>
      <c r="H498" s="431">
        <v>79</v>
      </c>
      <c r="I498" s="433">
        <v>23</v>
      </c>
      <c r="J498" s="435">
        <f t="shared" si="35"/>
        <v>30</v>
      </c>
      <c r="K498" s="435">
        <f t="shared" si="36"/>
        <v>23</v>
      </c>
      <c r="L498" s="1138"/>
      <c r="M498" s="1139"/>
      <c r="N498" s="1139"/>
      <c r="O498" s="1140"/>
      <c r="Q498" s="418" t="s">
        <v>1684</v>
      </c>
      <c r="R498" s="20"/>
      <c r="S498" s="20"/>
      <c r="T498" s="20"/>
      <c r="U498" s="20"/>
      <c r="V498" s="20"/>
      <c r="W498" s="20"/>
      <c r="X498" s="20"/>
      <c r="Y498" s="20"/>
      <c r="Z498" s="20"/>
      <c r="AA498" s="20"/>
      <c r="AB498" s="20" t="s">
        <v>1487</v>
      </c>
      <c r="AC498" s="352"/>
      <c r="AD498" s="20" t="s">
        <v>1600</v>
      </c>
      <c r="AE498" s="20"/>
      <c r="AF498" s="20"/>
      <c r="AG498" s="21"/>
    </row>
    <row r="499" spans="1:35" ht="15" customHeight="1" x14ac:dyDescent="0.2">
      <c r="A499" s="502">
        <v>13</v>
      </c>
      <c r="B499" s="54" t="s">
        <v>781</v>
      </c>
      <c r="C499" s="431">
        <v>30</v>
      </c>
      <c r="D499" s="431">
        <v>8</v>
      </c>
      <c r="E499" s="431">
        <v>7</v>
      </c>
      <c r="F499" s="431">
        <v>15</v>
      </c>
      <c r="G499" s="431">
        <v>48</v>
      </c>
      <c r="H499" s="431">
        <v>73</v>
      </c>
      <c r="I499" s="433">
        <v>23</v>
      </c>
      <c r="J499" s="435">
        <f t="shared" si="35"/>
        <v>30</v>
      </c>
      <c r="K499" s="435">
        <f t="shared" si="36"/>
        <v>23</v>
      </c>
      <c r="L499" s="1138"/>
      <c r="M499" s="1139"/>
      <c r="N499" s="1139"/>
      <c r="O499" s="1140"/>
      <c r="Q499" s="418" t="s">
        <v>533</v>
      </c>
      <c r="R499" s="20" t="s">
        <v>1655</v>
      </c>
      <c r="S499" s="20" t="s">
        <v>1490</v>
      </c>
      <c r="T499" s="20" t="s">
        <v>1546</v>
      </c>
      <c r="U499" s="20" t="s">
        <v>1207</v>
      </c>
      <c r="V499" s="20" t="s">
        <v>1795</v>
      </c>
      <c r="W499" s="20" t="s">
        <v>1546</v>
      </c>
      <c r="X499" s="20" t="s">
        <v>1795</v>
      </c>
      <c r="Y499" s="20" t="s">
        <v>1493</v>
      </c>
      <c r="Z499" s="20" t="s">
        <v>1490</v>
      </c>
      <c r="AA499" s="20" t="s">
        <v>1597</v>
      </c>
      <c r="AB499" s="20" t="s">
        <v>1600</v>
      </c>
      <c r="AC499" s="20" t="s">
        <v>376</v>
      </c>
      <c r="AD499" s="352"/>
      <c r="AE499" s="20" t="s">
        <v>1601</v>
      </c>
      <c r="AF499" s="20" t="s">
        <v>844</v>
      </c>
      <c r="AG499" s="21" t="s">
        <v>1643</v>
      </c>
    </row>
    <row r="500" spans="1:35" ht="15" customHeight="1" x14ac:dyDescent="0.2">
      <c r="A500" s="502">
        <v>14</v>
      </c>
      <c r="B500" s="54" t="s">
        <v>1732</v>
      </c>
      <c r="C500" s="431">
        <v>30</v>
      </c>
      <c r="D500" s="431">
        <v>8</v>
      </c>
      <c r="E500" s="431">
        <v>4</v>
      </c>
      <c r="F500" s="431">
        <v>18</v>
      </c>
      <c r="G500" s="431">
        <v>52</v>
      </c>
      <c r="H500" s="431">
        <v>82</v>
      </c>
      <c r="I500" s="433">
        <v>20</v>
      </c>
      <c r="J500" s="435">
        <f t="shared" si="35"/>
        <v>30</v>
      </c>
      <c r="K500" s="435">
        <f t="shared" si="36"/>
        <v>20</v>
      </c>
      <c r="L500" s="1138"/>
      <c r="M500" s="1139"/>
      <c r="N500" s="1139"/>
      <c r="O500" s="1140"/>
      <c r="Q500" s="418" t="s">
        <v>1313</v>
      </c>
      <c r="R500" s="20"/>
      <c r="S500" s="20"/>
      <c r="T500" s="20"/>
      <c r="U500" s="20"/>
      <c r="V500" s="20"/>
      <c r="W500" s="20"/>
      <c r="X500" s="20"/>
      <c r="Y500" s="20"/>
      <c r="Z500" s="20"/>
      <c r="AA500" s="20"/>
      <c r="AB500" s="20" t="s">
        <v>104</v>
      </c>
      <c r="AC500" s="20"/>
      <c r="AD500" s="20" t="s">
        <v>1597</v>
      </c>
      <c r="AE500" s="352"/>
      <c r="AF500" s="20"/>
      <c r="AG500" s="21"/>
    </row>
    <row r="501" spans="1:35" ht="15" customHeight="1" x14ac:dyDescent="0.2">
      <c r="A501" s="502">
        <v>15</v>
      </c>
      <c r="B501" s="54" t="s">
        <v>1757</v>
      </c>
      <c r="C501" s="431">
        <v>30</v>
      </c>
      <c r="D501" s="431">
        <v>6</v>
      </c>
      <c r="E501" s="431">
        <v>4</v>
      </c>
      <c r="F501" s="431">
        <v>20</v>
      </c>
      <c r="G501" s="431">
        <v>45</v>
      </c>
      <c r="H501" s="431">
        <v>82</v>
      </c>
      <c r="I501" s="433">
        <v>16</v>
      </c>
      <c r="J501" s="435">
        <f t="shared" si="35"/>
        <v>30</v>
      </c>
      <c r="K501" s="435">
        <f t="shared" si="36"/>
        <v>16</v>
      </c>
      <c r="L501" s="1138"/>
      <c r="M501" s="1139"/>
      <c r="N501" s="1139"/>
      <c r="O501" s="1140"/>
      <c r="Q501" s="418" t="s">
        <v>120</v>
      </c>
      <c r="R501" s="20"/>
      <c r="S501" s="20"/>
      <c r="T501" s="20"/>
      <c r="U501" s="20"/>
      <c r="V501" s="20"/>
      <c r="W501" s="20"/>
      <c r="X501" s="20"/>
      <c r="Y501" s="20"/>
      <c r="Z501" s="20"/>
      <c r="AA501" s="20"/>
      <c r="AB501" s="20" t="s">
        <v>1546</v>
      </c>
      <c r="AC501" s="20"/>
      <c r="AD501" s="20" t="s">
        <v>1540</v>
      </c>
      <c r="AE501" s="20"/>
      <c r="AF501" s="352"/>
      <c r="AG501" s="21"/>
    </row>
    <row r="502" spans="1:35" ht="15" customHeight="1" thickBot="1" x14ac:dyDescent="0.25">
      <c r="A502" s="504">
        <v>16</v>
      </c>
      <c r="B502" s="55" t="s">
        <v>816</v>
      </c>
      <c r="C502" s="432">
        <v>30</v>
      </c>
      <c r="D502" s="432">
        <v>6</v>
      </c>
      <c r="E502" s="432">
        <v>4</v>
      </c>
      <c r="F502" s="432">
        <v>20</v>
      </c>
      <c r="G502" s="432">
        <v>49</v>
      </c>
      <c r="H502" s="432">
        <v>91</v>
      </c>
      <c r="I502" s="434">
        <v>16</v>
      </c>
      <c r="J502" s="435">
        <f t="shared" si="35"/>
        <v>30</v>
      </c>
      <c r="K502" s="435">
        <f t="shared" si="36"/>
        <v>16</v>
      </c>
      <c r="L502" s="1141"/>
      <c r="M502" s="1142"/>
      <c r="N502" s="1142"/>
      <c r="O502" s="1143"/>
      <c r="Q502" s="419" t="s">
        <v>1214</v>
      </c>
      <c r="R502" s="23"/>
      <c r="S502" s="23"/>
      <c r="T502" s="23"/>
      <c r="U502" s="23"/>
      <c r="V502" s="23"/>
      <c r="W502" s="23"/>
      <c r="X502" s="23"/>
      <c r="Y502" s="23"/>
      <c r="Z502" s="23"/>
      <c r="AA502" s="23"/>
      <c r="AB502" s="23" t="s">
        <v>1645</v>
      </c>
      <c r="AC502" s="23"/>
      <c r="AD502" s="23" t="s">
        <v>1641</v>
      </c>
      <c r="AE502" s="23"/>
      <c r="AF502" s="23"/>
      <c r="AG502" s="353"/>
    </row>
    <row r="503" spans="1:35" ht="15" customHeight="1" x14ac:dyDescent="0.2">
      <c r="C503" s="435">
        <f t="shared" ref="C503:I503" si="37">SUM(C487:C502)</f>
        <v>480</v>
      </c>
      <c r="D503" s="435">
        <f t="shared" si="37"/>
        <v>200</v>
      </c>
      <c r="E503" s="435">
        <f t="shared" si="37"/>
        <v>80</v>
      </c>
      <c r="F503" s="435">
        <f t="shared" si="37"/>
        <v>200</v>
      </c>
      <c r="G503" s="435">
        <f t="shared" si="37"/>
        <v>1040</v>
      </c>
      <c r="H503" s="435">
        <f t="shared" si="37"/>
        <v>1040</v>
      </c>
      <c r="I503" s="435">
        <f t="shared" si="37"/>
        <v>480</v>
      </c>
      <c r="J503" s="435">
        <f t="shared" si="35"/>
        <v>480</v>
      </c>
      <c r="K503" s="435">
        <f t="shared" si="36"/>
        <v>480</v>
      </c>
    </row>
    <row r="504" spans="1:35" ht="15" customHeight="1" thickBot="1" x14ac:dyDescent="0.25"/>
    <row r="505" spans="1:35" ht="15" customHeight="1" thickBot="1" x14ac:dyDescent="0.25">
      <c r="A505" s="1207" t="s">
        <v>493</v>
      </c>
      <c r="B505" s="1208"/>
      <c r="C505" s="1208"/>
      <c r="D505" s="1208"/>
      <c r="E505" s="1208"/>
      <c r="F505" s="1209"/>
      <c r="G505" s="1204" t="s">
        <v>367</v>
      </c>
      <c r="H505" s="1205"/>
      <c r="I505" s="1206"/>
      <c r="L505" s="945" t="s">
        <v>495</v>
      </c>
      <c r="M505" s="946"/>
      <c r="N505" s="946"/>
      <c r="O505" s="947"/>
    </row>
    <row r="506" spans="1:35" ht="15" customHeight="1" thickBot="1" x14ac:dyDescent="0.25">
      <c r="A506" s="449" t="s">
        <v>496</v>
      </c>
      <c r="B506" s="450" t="s">
        <v>497</v>
      </c>
      <c r="C506" s="451" t="s">
        <v>498</v>
      </c>
      <c r="D506" s="451" t="s">
        <v>499</v>
      </c>
      <c r="E506" s="451" t="s">
        <v>500</v>
      </c>
      <c r="F506" s="451" t="s">
        <v>501</v>
      </c>
      <c r="G506" s="452" t="s">
        <v>502</v>
      </c>
      <c r="H506" s="452" t="s">
        <v>503</v>
      </c>
      <c r="I506" s="453" t="s">
        <v>504</v>
      </c>
      <c r="L506" s="948"/>
      <c r="M506" s="949"/>
      <c r="N506" s="949"/>
      <c r="O506" s="950"/>
      <c r="Q506" s="24" t="s">
        <v>368</v>
      </c>
      <c r="R506" s="396" t="s">
        <v>716</v>
      </c>
      <c r="S506" s="396" t="s">
        <v>901</v>
      </c>
      <c r="T506" s="396" t="s">
        <v>564</v>
      </c>
      <c r="U506" s="396" t="s">
        <v>1004</v>
      </c>
      <c r="V506" s="396" t="s">
        <v>500</v>
      </c>
      <c r="W506" s="396" t="s">
        <v>1631</v>
      </c>
      <c r="X506" s="396" t="s">
        <v>60</v>
      </c>
      <c r="Y506" s="396" t="s">
        <v>514</v>
      </c>
      <c r="Z506" s="396" t="s">
        <v>584</v>
      </c>
      <c r="AA506" s="396" t="s">
        <v>501</v>
      </c>
      <c r="AB506" s="396" t="s">
        <v>544</v>
      </c>
      <c r="AC506" s="396" t="s">
        <v>1773</v>
      </c>
      <c r="AD506" s="396" t="s">
        <v>1775</v>
      </c>
      <c r="AE506" s="396" t="s">
        <v>1111</v>
      </c>
      <c r="AF506" s="396" t="s">
        <v>1924</v>
      </c>
      <c r="AG506" s="396" t="s">
        <v>299</v>
      </c>
      <c r="AH506" s="396" t="s">
        <v>672</v>
      </c>
      <c r="AI506" s="397" t="s">
        <v>1587</v>
      </c>
    </row>
    <row r="507" spans="1:35" ht="15" customHeight="1" x14ac:dyDescent="0.2">
      <c r="A507" s="475">
        <v>1</v>
      </c>
      <c r="B507" s="126" t="s">
        <v>682</v>
      </c>
      <c r="C507" s="430"/>
      <c r="D507" s="430"/>
      <c r="E507" s="430"/>
      <c r="F507" s="430"/>
      <c r="G507" s="430"/>
      <c r="H507" s="430"/>
      <c r="I507" s="128"/>
      <c r="J507" s="435">
        <f t="shared" si="35"/>
        <v>0</v>
      </c>
      <c r="K507" s="435">
        <f t="shared" si="36"/>
        <v>0</v>
      </c>
      <c r="L507" s="1135" t="s">
        <v>1922</v>
      </c>
      <c r="M507" s="1136"/>
      <c r="N507" s="1136"/>
      <c r="O507" s="1137"/>
      <c r="P507" s="5" t="s">
        <v>532</v>
      </c>
      <c r="Q507" s="339" t="s">
        <v>716</v>
      </c>
      <c r="R507" s="10"/>
      <c r="S507" s="20"/>
      <c r="T507" s="20"/>
      <c r="U507" s="20"/>
      <c r="V507" s="20"/>
      <c r="W507" s="20"/>
      <c r="X507" s="20"/>
      <c r="Y507" s="20"/>
      <c r="Z507" s="20"/>
      <c r="AA507" s="20"/>
      <c r="AB507" s="20"/>
      <c r="AC507" s="20"/>
      <c r="AD507" s="20"/>
      <c r="AE507" s="20"/>
      <c r="AF507" s="20"/>
      <c r="AG507" s="20"/>
      <c r="AH507" s="20"/>
      <c r="AI507" s="21"/>
    </row>
    <row r="508" spans="1:35" ht="15" customHeight="1" x14ac:dyDescent="0.2">
      <c r="A508" s="246">
        <v>2</v>
      </c>
      <c r="B508" s="129" t="s">
        <v>529</v>
      </c>
      <c r="C508" s="431"/>
      <c r="D508" s="431"/>
      <c r="E508" s="431"/>
      <c r="F508" s="431"/>
      <c r="G508" s="431"/>
      <c r="H508" s="431"/>
      <c r="I508" s="433"/>
      <c r="J508" s="435">
        <f t="shared" si="35"/>
        <v>0</v>
      </c>
      <c r="K508" s="435">
        <f t="shared" si="36"/>
        <v>0</v>
      </c>
      <c r="L508" s="1138"/>
      <c r="M508" s="1139"/>
      <c r="N508" s="1139"/>
      <c r="O508" s="1140"/>
      <c r="Q508" s="339" t="s">
        <v>901</v>
      </c>
      <c r="R508" s="20"/>
      <c r="S508" s="10"/>
      <c r="T508" s="20"/>
      <c r="U508" s="20"/>
      <c r="V508" s="20"/>
      <c r="W508" s="20"/>
      <c r="X508" s="20"/>
      <c r="Y508" s="20"/>
      <c r="Z508" s="20"/>
      <c r="AA508" s="20"/>
      <c r="AB508" s="20"/>
      <c r="AC508" s="20"/>
      <c r="AD508" s="20"/>
      <c r="AE508" s="20"/>
      <c r="AF508" s="20"/>
      <c r="AG508" s="20"/>
      <c r="AH508" s="20"/>
      <c r="AI508" s="21"/>
    </row>
    <row r="509" spans="1:35" ht="15" customHeight="1" x14ac:dyDescent="0.2">
      <c r="A509" s="246" t="s">
        <v>521</v>
      </c>
      <c r="B509" s="129" t="s">
        <v>674</v>
      </c>
      <c r="C509" s="431"/>
      <c r="D509" s="431"/>
      <c r="E509" s="431"/>
      <c r="F509" s="431"/>
      <c r="G509" s="431"/>
      <c r="H509" s="431"/>
      <c r="I509" s="433"/>
      <c r="J509" s="435">
        <f t="shared" si="35"/>
        <v>0</v>
      </c>
      <c r="K509" s="435">
        <f t="shared" si="36"/>
        <v>0</v>
      </c>
      <c r="L509" s="1138"/>
      <c r="M509" s="1139"/>
      <c r="N509" s="1139"/>
      <c r="O509" s="1140"/>
      <c r="Q509" s="339" t="s">
        <v>564</v>
      </c>
      <c r="R509" s="20"/>
      <c r="S509" s="20"/>
      <c r="T509" s="10"/>
      <c r="U509" s="20"/>
      <c r="V509" s="20"/>
      <c r="W509" s="20"/>
      <c r="X509" s="20"/>
      <c r="Y509" s="20"/>
      <c r="Z509" s="20"/>
      <c r="AA509" s="20"/>
      <c r="AB509" s="20"/>
      <c r="AC509" s="20"/>
      <c r="AD509" s="20"/>
      <c r="AE509" s="20"/>
      <c r="AF509" s="20"/>
      <c r="AG509" s="20"/>
      <c r="AH509" s="20"/>
      <c r="AI509" s="21"/>
    </row>
    <row r="510" spans="1:35" ht="15" customHeight="1" x14ac:dyDescent="0.2">
      <c r="A510" s="246" t="s">
        <v>521</v>
      </c>
      <c r="B510" s="129" t="s">
        <v>89</v>
      </c>
      <c r="C510" s="431"/>
      <c r="D510" s="431"/>
      <c r="E510" s="431"/>
      <c r="F510" s="431"/>
      <c r="G510" s="431"/>
      <c r="H510" s="431"/>
      <c r="I510" s="433"/>
      <c r="J510" s="435">
        <f t="shared" si="35"/>
        <v>0</v>
      </c>
      <c r="K510" s="435">
        <f t="shared" si="36"/>
        <v>0</v>
      </c>
      <c r="L510" s="1138"/>
      <c r="M510" s="1139"/>
      <c r="N510" s="1139"/>
      <c r="O510" s="1140"/>
      <c r="Q510" s="339" t="s">
        <v>1004</v>
      </c>
      <c r="R510" s="20"/>
      <c r="S510" s="20"/>
      <c r="T510" s="20" t="s">
        <v>532</v>
      </c>
      <c r="U510" s="10"/>
      <c r="V510" s="20"/>
      <c r="W510" s="20"/>
      <c r="X510" s="20"/>
      <c r="Y510" s="20"/>
      <c r="Z510" s="20"/>
      <c r="AA510" s="20"/>
      <c r="AB510" s="20"/>
      <c r="AC510" s="20"/>
      <c r="AD510" s="20"/>
      <c r="AE510" s="20"/>
      <c r="AF510" s="20"/>
      <c r="AG510" s="20"/>
      <c r="AH510" s="181"/>
      <c r="AI510" s="21"/>
    </row>
    <row r="511" spans="1:35" ht="15" customHeight="1" x14ac:dyDescent="0.2">
      <c r="A511" s="246" t="s">
        <v>521</v>
      </c>
      <c r="B511" s="129" t="s">
        <v>2498</v>
      </c>
      <c r="C511" s="431"/>
      <c r="D511" s="431"/>
      <c r="E511" s="431"/>
      <c r="F511" s="431"/>
      <c r="G511" s="431"/>
      <c r="H511" s="431"/>
      <c r="I511" s="433"/>
      <c r="J511" s="435">
        <f t="shared" si="35"/>
        <v>0</v>
      </c>
      <c r="K511" s="435">
        <f t="shared" si="36"/>
        <v>0</v>
      </c>
      <c r="L511" s="1138"/>
      <c r="M511" s="1139"/>
      <c r="N511" s="1139"/>
      <c r="O511" s="1140"/>
      <c r="Q511" s="339" t="s">
        <v>500</v>
      </c>
      <c r="R511" s="20"/>
      <c r="S511" s="20"/>
      <c r="T511" s="20"/>
      <c r="U511" s="20"/>
      <c r="V511" s="10"/>
      <c r="W511" s="20"/>
      <c r="X511" s="20"/>
      <c r="Y511" s="20"/>
      <c r="Z511" s="20"/>
      <c r="AA511" s="20"/>
      <c r="AB511" s="20"/>
      <c r="AC511" s="20"/>
      <c r="AD511" s="20"/>
      <c r="AE511" s="20"/>
      <c r="AF511" s="20"/>
      <c r="AG511" s="20"/>
      <c r="AH511" s="181"/>
      <c r="AI511" s="21"/>
    </row>
    <row r="512" spans="1:35" ht="15" customHeight="1" x14ac:dyDescent="0.2">
      <c r="A512" s="246" t="s">
        <v>521</v>
      </c>
      <c r="B512" s="129" t="s">
        <v>1002</v>
      </c>
      <c r="C512" s="431"/>
      <c r="D512" s="431"/>
      <c r="E512" s="431"/>
      <c r="F512" s="431"/>
      <c r="G512" s="431"/>
      <c r="H512" s="431"/>
      <c r="I512" s="433"/>
      <c r="J512" s="435">
        <f t="shared" si="35"/>
        <v>0</v>
      </c>
      <c r="K512" s="435">
        <f t="shared" si="36"/>
        <v>0</v>
      </c>
      <c r="L512" s="1138"/>
      <c r="M512" s="1139"/>
      <c r="N512" s="1139"/>
      <c r="O512" s="1140"/>
      <c r="Q512" s="339" t="s">
        <v>1028</v>
      </c>
      <c r="R512" s="20"/>
      <c r="S512" s="20"/>
      <c r="T512" s="20"/>
      <c r="U512" s="20"/>
      <c r="V512" s="20"/>
      <c r="W512" s="10"/>
      <c r="X512" s="20"/>
      <c r="Y512" s="20" t="s">
        <v>532</v>
      </c>
      <c r="Z512" s="20" t="s">
        <v>532</v>
      </c>
      <c r="AA512" s="20"/>
      <c r="AB512" s="20"/>
      <c r="AC512" s="20"/>
      <c r="AD512" s="20"/>
      <c r="AE512" s="20"/>
      <c r="AF512" s="20"/>
      <c r="AG512" s="20"/>
      <c r="AH512" s="20"/>
      <c r="AI512" s="21"/>
    </row>
    <row r="513" spans="1:35" ht="15" customHeight="1" x14ac:dyDescent="0.2">
      <c r="A513" s="246" t="s">
        <v>521</v>
      </c>
      <c r="B513" s="129" t="s">
        <v>1883</v>
      </c>
      <c r="C513" s="431"/>
      <c r="D513" s="431"/>
      <c r="E513" s="431"/>
      <c r="F513" s="431"/>
      <c r="G513" s="431"/>
      <c r="H513" s="431"/>
      <c r="I513" s="433"/>
      <c r="J513" s="435">
        <f t="shared" si="35"/>
        <v>0</v>
      </c>
      <c r="K513" s="435">
        <f t="shared" si="36"/>
        <v>0</v>
      </c>
      <c r="L513" s="1138"/>
      <c r="M513" s="1139"/>
      <c r="N513" s="1139"/>
      <c r="O513" s="1140"/>
      <c r="Q513" s="339" t="s">
        <v>60</v>
      </c>
      <c r="R513" s="20"/>
      <c r="S513" s="20"/>
      <c r="T513" s="20"/>
      <c r="U513" s="20"/>
      <c r="V513" s="20"/>
      <c r="W513" s="20" t="s">
        <v>532</v>
      </c>
      <c r="X513" s="10"/>
      <c r="Y513" s="20"/>
      <c r="Z513" s="20"/>
      <c r="AA513" s="20"/>
      <c r="AB513" s="20"/>
      <c r="AC513" s="20"/>
      <c r="AD513" s="20" t="s">
        <v>532</v>
      </c>
      <c r="AE513" s="20"/>
      <c r="AF513" s="20"/>
      <c r="AG513" s="20"/>
      <c r="AH513" s="20"/>
      <c r="AI513" s="21" t="s">
        <v>532</v>
      </c>
    </row>
    <row r="514" spans="1:35" ht="15" customHeight="1" x14ac:dyDescent="0.2">
      <c r="A514" s="246" t="s">
        <v>521</v>
      </c>
      <c r="B514" s="129" t="s">
        <v>1635</v>
      </c>
      <c r="C514" s="431"/>
      <c r="D514" s="431"/>
      <c r="E514" s="431"/>
      <c r="F514" s="431"/>
      <c r="G514" s="431"/>
      <c r="H514" s="431"/>
      <c r="I514" s="433"/>
      <c r="J514" s="435">
        <f t="shared" si="35"/>
        <v>0</v>
      </c>
      <c r="K514" s="435">
        <f t="shared" si="36"/>
        <v>0</v>
      </c>
      <c r="L514" s="1138"/>
      <c r="M514" s="1139"/>
      <c r="N514" s="1139"/>
      <c r="O514" s="1140"/>
      <c r="Q514" s="339" t="s">
        <v>514</v>
      </c>
      <c r="R514" s="20"/>
      <c r="S514" s="20"/>
      <c r="T514" s="20"/>
      <c r="U514" s="20"/>
      <c r="V514" s="20"/>
      <c r="W514" s="20"/>
      <c r="X514" s="20"/>
      <c r="Y514" s="10"/>
      <c r="Z514" s="20"/>
      <c r="AA514" s="20"/>
      <c r="AB514" s="20"/>
      <c r="AC514" s="20"/>
      <c r="AD514" s="20"/>
      <c r="AE514" s="20"/>
      <c r="AF514" s="20"/>
      <c r="AG514" s="20"/>
      <c r="AH514" s="20"/>
      <c r="AI514" s="21"/>
    </row>
    <row r="515" spans="1:35" ht="15" customHeight="1" x14ac:dyDescent="0.2">
      <c r="A515" s="246" t="s">
        <v>521</v>
      </c>
      <c r="B515" s="129" t="s">
        <v>1908</v>
      </c>
      <c r="C515" s="431"/>
      <c r="D515" s="431"/>
      <c r="E515" s="431"/>
      <c r="F515" s="431"/>
      <c r="G515" s="431"/>
      <c r="H515" s="431"/>
      <c r="I515" s="433"/>
      <c r="J515" s="435">
        <f t="shared" si="35"/>
        <v>0</v>
      </c>
      <c r="K515" s="435">
        <f t="shared" si="36"/>
        <v>0</v>
      </c>
      <c r="L515" s="1138"/>
      <c r="M515" s="1139"/>
      <c r="N515" s="1139"/>
      <c r="O515" s="1140"/>
      <c r="Q515" s="339" t="s">
        <v>584</v>
      </c>
      <c r="R515" s="20"/>
      <c r="S515" s="20"/>
      <c r="T515" s="20"/>
      <c r="U515" s="20" t="s">
        <v>532</v>
      </c>
      <c r="V515" s="20"/>
      <c r="W515" s="20" t="s">
        <v>532</v>
      </c>
      <c r="X515" s="20"/>
      <c r="Y515" s="20"/>
      <c r="Z515" s="10"/>
      <c r="AA515" s="20"/>
      <c r="AB515" s="20" t="s">
        <v>532</v>
      </c>
      <c r="AC515" s="20"/>
      <c r="AD515" s="20"/>
      <c r="AE515" s="20" t="s">
        <v>532</v>
      </c>
      <c r="AF515" s="20"/>
      <c r="AG515" s="20"/>
      <c r="AH515" s="20"/>
      <c r="AI515" s="21"/>
    </row>
    <row r="516" spans="1:35" ht="15" customHeight="1" x14ac:dyDescent="0.2">
      <c r="A516" s="246" t="s">
        <v>521</v>
      </c>
      <c r="B516" s="129" t="s">
        <v>586</v>
      </c>
      <c r="C516" s="431"/>
      <c r="D516" s="431"/>
      <c r="E516" s="431"/>
      <c r="F516" s="431"/>
      <c r="G516" s="431"/>
      <c r="H516" s="431"/>
      <c r="I516" s="433"/>
      <c r="J516" s="435">
        <f t="shared" si="35"/>
        <v>0</v>
      </c>
      <c r="K516" s="435">
        <f t="shared" si="36"/>
        <v>0</v>
      </c>
      <c r="L516" s="1138"/>
      <c r="M516" s="1139"/>
      <c r="N516" s="1139"/>
      <c r="O516" s="1140"/>
      <c r="Q516" s="339" t="s">
        <v>501</v>
      </c>
      <c r="R516" s="20"/>
      <c r="S516" s="20"/>
      <c r="T516" s="20"/>
      <c r="U516" s="20"/>
      <c r="V516" s="20"/>
      <c r="W516" s="20"/>
      <c r="X516" s="20"/>
      <c r="Y516" s="20"/>
      <c r="Z516" s="20"/>
      <c r="AA516" s="10"/>
      <c r="AB516" s="20"/>
      <c r="AC516" s="20" t="s">
        <v>532</v>
      </c>
      <c r="AD516" s="20" t="s">
        <v>532</v>
      </c>
      <c r="AE516" s="20"/>
      <c r="AF516" s="20"/>
      <c r="AG516" s="20"/>
      <c r="AH516" s="20"/>
      <c r="AI516" s="21"/>
    </row>
    <row r="517" spans="1:35" ht="15" customHeight="1" x14ac:dyDescent="0.2">
      <c r="A517" s="246" t="s">
        <v>521</v>
      </c>
      <c r="B517" s="129" t="s">
        <v>1923</v>
      </c>
      <c r="C517" s="431"/>
      <c r="D517" s="431"/>
      <c r="E517" s="431"/>
      <c r="F517" s="431"/>
      <c r="G517" s="431"/>
      <c r="H517" s="431"/>
      <c r="I517" s="433"/>
      <c r="J517" s="435">
        <f t="shared" si="35"/>
        <v>0</v>
      </c>
      <c r="K517" s="435">
        <f t="shared" si="36"/>
        <v>0</v>
      </c>
      <c r="L517" s="1138" t="s">
        <v>528</v>
      </c>
      <c r="M517" s="1139"/>
      <c r="N517" s="1139"/>
      <c r="O517" s="1140"/>
      <c r="Q517" s="339" t="s">
        <v>544</v>
      </c>
      <c r="R517" s="20"/>
      <c r="S517" s="20"/>
      <c r="T517" s="20"/>
      <c r="U517" s="20"/>
      <c r="V517" s="20"/>
      <c r="W517" s="20"/>
      <c r="X517" s="20"/>
      <c r="Y517" s="20"/>
      <c r="Z517" s="20"/>
      <c r="AA517" s="20" t="s">
        <v>532</v>
      </c>
      <c r="AB517" s="10"/>
      <c r="AC517" s="20"/>
      <c r="AD517" s="20"/>
      <c r="AE517" s="20"/>
      <c r="AF517" s="20"/>
      <c r="AG517" s="20"/>
      <c r="AH517" s="20" t="s">
        <v>532</v>
      </c>
      <c r="AI517" s="21"/>
    </row>
    <row r="518" spans="1:35" ht="15" customHeight="1" x14ac:dyDescent="0.2">
      <c r="A518" s="246" t="s">
        <v>521</v>
      </c>
      <c r="B518" s="129" t="s">
        <v>280</v>
      </c>
      <c r="C518" s="431"/>
      <c r="D518" s="431"/>
      <c r="E518" s="431"/>
      <c r="F518" s="431"/>
      <c r="G518" s="431"/>
      <c r="H518" s="431"/>
      <c r="I518" s="433"/>
      <c r="J518" s="435">
        <f t="shared" si="35"/>
        <v>0</v>
      </c>
      <c r="K518" s="435">
        <f t="shared" si="36"/>
        <v>0</v>
      </c>
      <c r="L518" s="1138"/>
      <c r="M518" s="1139"/>
      <c r="N518" s="1139"/>
      <c r="O518" s="1140"/>
      <c r="Q518" s="339" t="s">
        <v>1773</v>
      </c>
      <c r="R518" s="20"/>
      <c r="S518" s="20"/>
      <c r="T518" s="20"/>
      <c r="U518" s="20"/>
      <c r="V518" s="20"/>
      <c r="W518" s="20"/>
      <c r="X518" s="20"/>
      <c r="Y518" s="20"/>
      <c r="Z518" s="20"/>
      <c r="AA518" s="20"/>
      <c r="AB518" s="20"/>
      <c r="AC518" s="10"/>
      <c r="AD518" s="20"/>
      <c r="AE518" s="20"/>
      <c r="AF518" s="20"/>
      <c r="AG518" s="20"/>
      <c r="AH518" s="20"/>
      <c r="AI518" s="21"/>
    </row>
    <row r="519" spans="1:35" ht="15" customHeight="1" x14ac:dyDescent="0.2">
      <c r="A519" s="246" t="s">
        <v>521</v>
      </c>
      <c r="B519" s="129" t="s">
        <v>856</v>
      </c>
      <c r="C519" s="431"/>
      <c r="D519" s="431"/>
      <c r="E519" s="431"/>
      <c r="F519" s="431"/>
      <c r="G519" s="431"/>
      <c r="H519" s="431"/>
      <c r="I519" s="433"/>
      <c r="J519" s="435">
        <f t="shared" si="35"/>
        <v>0</v>
      </c>
      <c r="K519" s="435">
        <f t="shared" si="36"/>
        <v>0</v>
      </c>
      <c r="L519" s="1138"/>
      <c r="M519" s="1139"/>
      <c r="N519" s="1139"/>
      <c r="O519" s="1140"/>
      <c r="Q519" s="339" t="s">
        <v>1775</v>
      </c>
      <c r="R519" s="20"/>
      <c r="S519" s="20"/>
      <c r="T519" s="20"/>
      <c r="U519" s="20"/>
      <c r="V519" s="20"/>
      <c r="W519" s="20"/>
      <c r="X519" s="20"/>
      <c r="Y519" s="20"/>
      <c r="Z519" s="20"/>
      <c r="AA519" s="20" t="s">
        <v>532</v>
      </c>
      <c r="AB519" s="20"/>
      <c r="AC519" s="20"/>
      <c r="AD519" s="10"/>
      <c r="AE519" s="20"/>
      <c r="AF519" s="20" t="s">
        <v>532</v>
      </c>
      <c r="AG519" s="20"/>
      <c r="AH519" s="20"/>
      <c r="AI519" s="21" t="s">
        <v>532</v>
      </c>
    </row>
    <row r="520" spans="1:35" ht="15" customHeight="1" x14ac:dyDescent="0.2">
      <c r="A520" s="246" t="s">
        <v>521</v>
      </c>
      <c r="B520" s="129" t="s">
        <v>854</v>
      </c>
      <c r="C520" s="431"/>
      <c r="D520" s="431"/>
      <c r="E520" s="431"/>
      <c r="F520" s="431"/>
      <c r="G520" s="431"/>
      <c r="H520" s="431"/>
      <c r="I520" s="433"/>
      <c r="J520" s="435">
        <f t="shared" si="35"/>
        <v>0</v>
      </c>
      <c r="K520" s="435">
        <f t="shared" si="36"/>
        <v>0</v>
      </c>
      <c r="L520" s="1138"/>
      <c r="M520" s="1139"/>
      <c r="N520" s="1139"/>
      <c r="O520" s="1140"/>
      <c r="Q520" s="339" t="s">
        <v>1111</v>
      </c>
      <c r="R520" s="20"/>
      <c r="S520" s="20"/>
      <c r="T520" s="20"/>
      <c r="U520" s="20"/>
      <c r="V520" s="20"/>
      <c r="W520" s="20"/>
      <c r="X520" s="20"/>
      <c r="Y520" s="20"/>
      <c r="Z520" s="20"/>
      <c r="AA520" s="20"/>
      <c r="AB520" s="20"/>
      <c r="AC520" s="20"/>
      <c r="AD520" s="20"/>
      <c r="AE520" s="10"/>
      <c r="AF520" s="20" t="s">
        <v>532</v>
      </c>
      <c r="AG520" s="20"/>
      <c r="AH520" s="20"/>
      <c r="AI520" s="21"/>
    </row>
    <row r="521" spans="1:35" ht="15" customHeight="1" x14ac:dyDescent="0.2">
      <c r="A521" s="246" t="s">
        <v>521</v>
      </c>
      <c r="B521" s="129" t="s">
        <v>326</v>
      </c>
      <c r="C521" s="431"/>
      <c r="D521" s="431"/>
      <c r="E521" s="431"/>
      <c r="F521" s="431"/>
      <c r="G521" s="431"/>
      <c r="H521" s="431"/>
      <c r="I521" s="433"/>
      <c r="J521" s="435">
        <f t="shared" si="35"/>
        <v>0</v>
      </c>
      <c r="K521" s="435">
        <f t="shared" si="36"/>
        <v>0</v>
      </c>
      <c r="L521" s="1138"/>
      <c r="M521" s="1139"/>
      <c r="N521" s="1139"/>
      <c r="O521" s="1140"/>
      <c r="Q521" s="339" t="s">
        <v>1924</v>
      </c>
      <c r="R521" s="20"/>
      <c r="S521" s="20"/>
      <c r="T521" s="20"/>
      <c r="U521" s="20"/>
      <c r="V521" s="20"/>
      <c r="W521" s="20"/>
      <c r="X521" s="20"/>
      <c r="Y521" s="20"/>
      <c r="Z521" s="20"/>
      <c r="AA521" s="20"/>
      <c r="AB521" s="20"/>
      <c r="AC521" s="20"/>
      <c r="AD521" s="20"/>
      <c r="AE521" s="20" t="s">
        <v>532</v>
      </c>
      <c r="AF521" s="10"/>
      <c r="AG521" s="20"/>
      <c r="AH521" s="20"/>
      <c r="AI521" s="21"/>
    </row>
    <row r="522" spans="1:35" ht="15" customHeight="1" x14ac:dyDescent="0.2">
      <c r="A522" s="246" t="s">
        <v>521</v>
      </c>
      <c r="B522" s="129" t="s">
        <v>1925</v>
      </c>
      <c r="C522" s="431"/>
      <c r="D522" s="431"/>
      <c r="E522" s="431"/>
      <c r="F522" s="431"/>
      <c r="G522" s="431"/>
      <c r="H522" s="431"/>
      <c r="I522" s="433"/>
      <c r="J522" s="435">
        <f t="shared" si="35"/>
        <v>0</v>
      </c>
      <c r="K522" s="435">
        <f t="shared" si="36"/>
        <v>0</v>
      </c>
      <c r="L522" s="1138"/>
      <c r="M522" s="1139"/>
      <c r="N522" s="1139"/>
      <c r="O522" s="1140"/>
      <c r="Q522" s="339" t="s">
        <v>299</v>
      </c>
      <c r="R522" s="20"/>
      <c r="S522" s="20"/>
      <c r="T522" s="20"/>
      <c r="U522" s="20"/>
      <c r="V522" s="20"/>
      <c r="W522" s="20"/>
      <c r="X522" s="20"/>
      <c r="Y522" s="20"/>
      <c r="Z522" s="20"/>
      <c r="AA522" s="20"/>
      <c r="AB522" s="20"/>
      <c r="AC522" s="20"/>
      <c r="AD522" s="20"/>
      <c r="AE522" s="20"/>
      <c r="AF522" s="20"/>
      <c r="AG522" s="10"/>
      <c r="AH522" s="20"/>
      <c r="AI522" s="21" t="s">
        <v>532</v>
      </c>
    </row>
    <row r="523" spans="1:35" ht="15" customHeight="1" x14ac:dyDescent="0.2">
      <c r="A523" s="246" t="s">
        <v>521</v>
      </c>
      <c r="B523" s="129" t="s">
        <v>304</v>
      </c>
      <c r="C523" s="431"/>
      <c r="D523" s="431"/>
      <c r="E523" s="431"/>
      <c r="F523" s="431"/>
      <c r="G523" s="431"/>
      <c r="H523" s="431"/>
      <c r="I523" s="433"/>
      <c r="J523" s="435">
        <f t="shared" si="35"/>
        <v>0</v>
      </c>
      <c r="K523" s="435">
        <f t="shared" si="36"/>
        <v>0</v>
      </c>
      <c r="L523" s="1138"/>
      <c r="M523" s="1139"/>
      <c r="N523" s="1139"/>
      <c r="O523" s="1140"/>
      <c r="Q523" s="339" t="s">
        <v>672</v>
      </c>
      <c r="R523" s="20"/>
      <c r="S523" s="20"/>
      <c r="T523" s="20"/>
      <c r="U523" s="20"/>
      <c r="V523" s="20"/>
      <c r="W523" s="20"/>
      <c r="X523" s="20"/>
      <c r="Y523" s="20"/>
      <c r="Z523" s="20"/>
      <c r="AA523" s="20"/>
      <c r="AB523" s="20"/>
      <c r="AC523" s="20"/>
      <c r="AD523" s="20"/>
      <c r="AE523" s="20"/>
      <c r="AF523" s="20"/>
      <c r="AG523" s="20" t="s">
        <v>532</v>
      </c>
      <c r="AH523" s="10"/>
      <c r="AI523" s="21"/>
    </row>
    <row r="524" spans="1:35" ht="15" customHeight="1" thickBot="1" x14ac:dyDescent="0.25">
      <c r="A524" s="455" t="s">
        <v>521</v>
      </c>
      <c r="B524" s="130" t="s">
        <v>250</v>
      </c>
      <c r="C524" s="432"/>
      <c r="D524" s="432"/>
      <c r="E524" s="432"/>
      <c r="F524" s="432"/>
      <c r="G524" s="432"/>
      <c r="H524" s="432"/>
      <c r="I524" s="434"/>
      <c r="J524" s="435">
        <f t="shared" si="35"/>
        <v>0</v>
      </c>
      <c r="K524" s="435">
        <f t="shared" si="36"/>
        <v>0</v>
      </c>
      <c r="L524" s="1141"/>
      <c r="M524" s="1142"/>
      <c r="N524" s="1142"/>
      <c r="O524" s="1143"/>
      <c r="Q524" s="398" t="s">
        <v>1587</v>
      </c>
      <c r="R524" s="23"/>
      <c r="S524" s="23"/>
      <c r="T524" s="23"/>
      <c r="U524" s="23"/>
      <c r="V524" s="23"/>
      <c r="W524" s="23"/>
      <c r="X524" s="23"/>
      <c r="Y524" s="23"/>
      <c r="Z524" s="23"/>
      <c r="AA524" s="23"/>
      <c r="AB524" s="23"/>
      <c r="AC524" s="23"/>
      <c r="AD524" s="23"/>
      <c r="AE524" s="23"/>
      <c r="AF524" s="23"/>
      <c r="AG524" s="23"/>
      <c r="AH524" s="23"/>
      <c r="AI524" s="15"/>
    </row>
    <row r="525" spans="1:35" ht="15" customHeight="1" x14ac:dyDescent="0.2">
      <c r="C525" s="435">
        <v>0</v>
      </c>
      <c r="D525" s="435">
        <v>0</v>
      </c>
      <c r="E525" s="435">
        <v>0</v>
      </c>
      <c r="F525" s="435">
        <v>0</v>
      </c>
      <c r="G525" s="435">
        <v>0</v>
      </c>
      <c r="H525" s="435">
        <v>0</v>
      </c>
      <c r="I525" s="435">
        <v>0</v>
      </c>
      <c r="J525" s="435">
        <f t="shared" si="35"/>
        <v>0</v>
      </c>
      <c r="K525" s="435">
        <f t="shared" si="36"/>
        <v>0</v>
      </c>
    </row>
    <row r="526" spans="1:35" ht="15" customHeight="1" thickBot="1" x14ac:dyDescent="0.25"/>
    <row r="527" spans="1:35" ht="15" customHeight="1" thickBot="1" x14ac:dyDescent="0.25">
      <c r="A527" s="1239" t="s">
        <v>1885</v>
      </c>
      <c r="B527" s="1240"/>
      <c r="C527" s="1240"/>
      <c r="D527" s="1240"/>
      <c r="E527" s="1240"/>
      <c r="F527" s="1241"/>
      <c r="G527" s="1236" t="s">
        <v>367</v>
      </c>
      <c r="H527" s="1237"/>
      <c r="I527" s="1238"/>
      <c r="L527" s="986" t="s">
        <v>588</v>
      </c>
      <c r="M527" s="987"/>
      <c r="N527" s="987"/>
      <c r="O527" s="988"/>
    </row>
    <row r="528" spans="1:35" ht="15" customHeight="1" thickBot="1" x14ac:dyDescent="0.25">
      <c r="A528" s="508" t="s">
        <v>496</v>
      </c>
      <c r="B528" s="509" t="s">
        <v>497</v>
      </c>
      <c r="C528" s="510" t="s">
        <v>498</v>
      </c>
      <c r="D528" s="510" t="s">
        <v>499</v>
      </c>
      <c r="E528" s="510" t="s">
        <v>500</v>
      </c>
      <c r="F528" s="510" t="s">
        <v>501</v>
      </c>
      <c r="G528" s="511" t="s">
        <v>502</v>
      </c>
      <c r="H528" s="511" t="s">
        <v>503</v>
      </c>
      <c r="I528" s="512" t="s">
        <v>504</v>
      </c>
      <c r="L528" s="989"/>
      <c r="M528" s="990"/>
      <c r="N528" s="990"/>
      <c r="O528" s="991"/>
      <c r="Q528" s="24" t="s">
        <v>368</v>
      </c>
      <c r="R528" s="420" t="s">
        <v>1196</v>
      </c>
      <c r="S528" s="420" t="s">
        <v>1784</v>
      </c>
      <c r="T528" s="420" t="s">
        <v>500</v>
      </c>
      <c r="U528" s="420" t="s">
        <v>990</v>
      </c>
      <c r="V528" s="420" t="s">
        <v>1088</v>
      </c>
      <c r="W528" s="420" t="s">
        <v>242</v>
      </c>
      <c r="X528" s="420" t="s">
        <v>1089</v>
      </c>
      <c r="Y528" s="420" t="s">
        <v>756</v>
      </c>
      <c r="Z528" s="420" t="s">
        <v>610</v>
      </c>
      <c r="AA528" s="420" t="s">
        <v>514</v>
      </c>
      <c r="AB528" s="420" t="s">
        <v>591</v>
      </c>
      <c r="AC528" s="420" t="s">
        <v>1587</v>
      </c>
      <c r="AD528" s="420" t="s">
        <v>800</v>
      </c>
      <c r="AE528" s="421" t="s">
        <v>1554</v>
      </c>
    </row>
    <row r="529" spans="1:31" ht="15" customHeight="1" x14ac:dyDescent="0.2">
      <c r="A529" s="518">
        <v>1</v>
      </c>
      <c r="B529" s="53" t="s">
        <v>1094</v>
      </c>
      <c r="C529" s="46">
        <v>20</v>
      </c>
      <c r="D529" s="46">
        <v>11</v>
      </c>
      <c r="E529" s="46">
        <v>6</v>
      </c>
      <c r="F529" s="46">
        <v>3</v>
      </c>
      <c r="G529" s="46">
        <v>50</v>
      </c>
      <c r="H529" s="46">
        <v>27</v>
      </c>
      <c r="I529" s="436">
        <v>28</v>
      </c>
      <c r="J529" s="435">
        <f t="shared" si="35"/>
        <v>20</v>
      </c>
      <c r="K529" s="435">
        <f t="shared" si="36"/>
        <v>28</v>
      </c>
      <c r="L529" s="1135" t="s">
        <v>2529</v>
      </c>
      <c r="M529" s="1136"/>
      <c r="N529" s="1136"/>
      <c r="O529" s="1137"/>
      <c r="Q529" s="422" t="s">
        <v>1926</v>
      </c>
      <c r="R529" s="352"/>
      <c r="S529" s="20" t="s">
        <v>844</v>
      </c>
      <c r="T529" s="20" t="s">
        <v>1927</v>
      </c>
      <c r="U529" s="20"/>
      <c r="V529" s="20"/>
      <c r="W529" s="20"/>
      <c r="X529" s="20"/>
      <c r="Y529" s="20"/>
      <c r="Z529" s="20" t="s">
        <v>1602</v>
      </c>
      <c r="AA529" s="20" t="s">
        <v>844</v>
      </c>
      <c r="AB529" s="20"/>
      <c r="AC529" s="20"/>
      <c r="AD529" s="20"/>
      <c r="AE529" s="21"/>
    </row>
    <row r="530" spans="1:31" ht="15" customHeight="1" x14ac:dyDescent="0.2">
      <c r="A530" s="514">
        <v>2</v>
      </c>
      <c r="B530" s="54" t="s">
        <v>1092</v>
      </c>
      <c r="C530" s="431">
        <v>20</v>
      </c>
      <c r="D530" s="431">
        <v>13</v>
      </c>
      <c r="E530" s="431">
        <v>2</v>
      </c>
      <c r="F530" s="431">
        <v>5</v>
      </c>
      <c r="G530" s="431">
        <v>44</v>
      </c>
      <c r="H530" s="431">
        <v>27</v>
      </c>
      <c r="I530" s="433">
        <v>28</v>
      </c>
      <c r="J530" s="435">
        <f t="shared" si="35"/>
        <v>20</v>
      </c>
      <c r="K530" s="435">
        <f t="shared" si="36"/>
        <v>28</v>
      </c>
      <c r="L530" s="1138"/>
      <c r="M530" s="1139"/>
      <c r="N530" s="1139"/>
      <c r="O530" s="1140"/>
      <c r="Q530" s="422" t="s">
        <v>1784</v>
      </c>
      <c r="R530" s="20"/>
      <c r="S530" s="352"/>
      <c r="T530" s="20"/>
      <c r="U530" s="20"/>
      <c r="V530" s="20"/>
      <c r="W530" s="20" t="s">
        <v>1656</v>
      </c>
      <c r="X530" s="20"/>
      <c r="Y530" s="20" t="s">
        <v>1927</v>
      </c>
      <c r="Z530" s="20" t="s">
        <v>1207</v>
      </c>
      <c r="AA530" s="20" t="s">
        <v>1210</v>
      </c>
      <c r="AB530" s="20"/>
      <c r="AC530" s="20"/>
      <c r="AD530" s="20"/>
      <c r="AE530" s="21"/>
    </row>
    <row r="531" spans="1:31" ht="15" customHeight="1" x14ac:dyDescent="0.2">
      <c r="A531" s="514">
        <v>3</v>
      </c>
      <c r="B531" s="54" t="s">
        <v>1793</v>
      </c>
      <c r="C531" s="431">
        <v>20</v>
      </c>
      <c r="D531" s="431">
        <v>11</v>
      </c>
      <c r="E531" s="431">
        <v>4</v>
      </c>
      <c r="F531" s="431">
        <v>5</v>
      </c>
      <c r="G531" s="431">
        <v>52</v>
      </c>
      <c r="H531" s="431">
        <v>44</v>
      </c>
      <c r="I531" s="433">
        <v>26</v>
      </c>
      <c r="J531" s="435">
        <f t="shared" si="35"/>
        <v>20</v>
      </c>
      <c r="K531" s="435">
        <f t="shared" si="36"/>
        <v>26</v>
      </c>
      <c r="L531" s="1138"/>
      <c r="M531" s="1139"/>
      <c r="N531" s="1139"/>
      <c r="O531" s="1140"/>
      <c r="Q531" s="422" t="s">
        <v>500</v>
      </c>
      <c r="R531" s="20"/>
      <c r="S531" s="20"/>
      <c r="T531" s="352"/>
      <c r="U531" s="20" t="s">
        <v>1640</v>
      </c>
      <c r="V531" s="20"/>
      <c r="W531" s="20" t="s">
        <v>1601</v>
      </c>
      <c r="X531" s="20"/>
      <c r="Y531" s="20"/>
      <c r="Z531" s="20"/>
      <c r="AA531" s="20"/>
      <c r="AB531" s="20"/>
      <c r="AC531" s="20"/>
      <c r="AD531" s="20"/>
      <c r="AE531" s="21" t="s">
        <v>1210</v>
      </c>
    </row>
    <row r="532" spans="1:31" ht="15" customHeight="1" x14ac:dyDescent="0.2">
      <c r="A532" s="514">
        <v>4</v>
      </c>
      <c r="B532" s="54" t="s">
        <v>616</v>
      </c>
      <c r="C532" s="431">
        <v>20</v>
      </c>
      <c r="D532" s="431">
        <v>11</v>
      </c>
      <c r="E532" s="431">
        <v>3</v>
      </c>
      <c r="F532" s="431">
        <v>6</v>
      </c>
      <c r="G532" s="431">
        <v>50</v>
      </c>
      <c r="H532" s="431">
        <v>41</v>
      </c>
      <c r="I532" s="433">
        <v>25</v>
      </c>
      <c r="J532" s="435">
        <f t="shared" si="35"/>
        <v>20</v>
      </c>
      <c r="K532" s="435">
        <f t="shared" si="36"/>
        <v>25</v>
      </c>
      <c r="L532" s="1138"/>
      <c r="M532" s="1139"/>
      <c r="N532" s="1139"/>
      <c r="O532" s="1140"/>
      <c r="Q532" s="422" t="s">
        <v>990</v>
      </c>
      <c r="R532" s="20" t="s">
        <v>1602</v>
      </c>
      <c r="S532" s="20" t="s">
        <v>1599</v>
      </c>
      <c r="T532" s="20" t="s">
        <v>1495</v>
      </c>
      <c r="U532" s="352"/>
      <c r="V532" s="20" t="s">
        <v>1646</v>
      </c>
      <c r="W532" s="20" t="s">
        <v>532</v>
      </c>
      <c r="X532" s="20"/>
      <c r="Y532" s="20"/>
      <c r="Z532" s="20"/>
      <c r="AA532" s="20"/>
      <c r="AB532" s="20"/>
      <c r="AC532" s="20"/>
      <c r="AD532" s="20" t="s">
        <v>1600</v>
      </c>
      <c r="AE532" s="21" t="s">
        <v>844</v>
      </c>
    </row>
    <row r="533" spans="1:31" ht="15" customHeight="1" x14ac:dyDescent="0.2">
      <c r="A533" s="514">
        <v>5</v>
      </c>
      <c r="B533" s="54" t="s">
        <v>1589</v>
      </c>
      <c r="C533" s="431">
        <v>20</v>
      </c>
      <c r="D533" s="431">
        <v>8</v>
      </c>
      <c r="E533" s="431">
        <v>7</v>
      </c>
      <c r="F533" s="431">
        <v>5</v>
      </c>
      <c r="G533" s="431">
        <v>36</v>
      </c>
      <c r="H533" s="431">
        <v>30</v>
      </c>
      <c r="I533" s="433">
        <v>23</v>
      </c>
      <c r="J533" s="435">
        <f t="shared" si="35"/>
        <v>20</v>
      </c>
      <c r="K533" s="435">
        <f t="shared" si="36"/>
        <v>23</v>
      </c>
      <c r="L533" s="1138"/>
      <c r="M533" s="1139"/>
      <c r="N533" s="1139"/>
      <c r="O533" s="1140"/>
      <c r="Q533" s="422" t="s">
        <v>1088</v>
      </c>
      <c r="R533" s="20"/>
      <c r="S533" s="20"/>
      <c r="T533" s="20" t="s">
        <v>1546</v>
      </c>
      <c r="U533" s="20" t="s">
        <v>1546</v>
      </c>
      <c r="V533" s="352"/>
      <c r="W533" s="20" t="s">
        <v>844</v>
      </c>
      <c r="X533" s="20"/>
      <c r="Y533" s="20" t="s">
        <v>1493</v>
      </c>
      <c r="Z533" s="20"/>
      <c r="AA533" s="20"/>
      <c r="AB533" s="20"/>
      <c r="AC533" s="20"/>
      <c r="AD533" s="20"/>
      <c r="AE533" s="21"/>
    </row>
    <row r="534" spans="1:31" ht="15" customHeight="1" x14ac:dyDescent="0.2">
      <c r="A534" s="514">
        <v>6</v>
      </c>
      <c r="B534" s="54" t="s">
        <v>1200</v>
      </c>
      <c r="C534" s="431">
        <v>20</v>
      </c>
      <c r="D534" s="431">
        <v>9</v>
      </c>
      <c r="E534" s="431">
        <v>3</v>
      </c>
      <c r="F534" s="431">
        <v>8</v>
      </c>
      <c r="G534" s="431">
        <v>44</v>
      </c>
      <c r="H534" s="431">
        <v>35</v>
      </c>
      <c r="I534" s="433">
        <v>21</v>
      </c>
      <c r="J534" s="435">
        <f t="shared" si="35"/>
        <v>20</v>
      </c>
      <c r="K534" s="435">
        <f t="shared" si="36"/>
        <v>21</v>
      </c>
      <c r="L534" s="1138"/>
      <c r="M534" s="1139"/>
      <c r="N534" s="1139"/>
      <c r="O534" s="1140"/>
      <c r="Q534" s="422" t="s">
        <v>242</v>
      </c>
      <c r="R534" s="20"/>
      <c r="S534" s="20"/>
      <c r="T534" s="20"/>
      <c r="U534" s="20"/>
      <c r="V534" s="20"/>
      <c r="W534" s="352"/>
      <c r="X534" s="20"/>
      <c r="Y534" s="20"/>
      <c r="Z534" s="20"/>
      <c r="AA534" s="20"/>
      <c r="AB534" s="20"/>
      <c r="AC534" s="20"/>
      <c r="AD534" s="20"/>
      <c r="AE534" s="21" t="s">
        <v>1603</v>
      </c>
    </row>
    <row r="535" spans="1:31" ht="15" customHeight="1" x14ac:dyDescent="0.2">
      <c r="A535" s="514">
        <v>7</v>
      </c>
      <c r="B535" s="54" t="s">
        <v>1090</v>
      </c>
      <c r="C535" s="431">
        <v>20</v>
      </c>
      <c r="D535" s="431">
        <v>6</v>
      </c>
      <c r="E535" s="431">
        <v>3</v>
      </c>
      <c r="F535" s="431">
        <v>11</v>
      </c>
      <c r="G535" s="431">
        <v>38</v>
      </c>
      <c r="H535" s="431">
        <v>40</v>
      </c>
      <c r="I535" s="433">
        <v>15</v>
      </c>
      <c r="J535" s="435">
        <f t="shared" si="35"/>
        <v>20</v>
      </c>
      <c r="K535" s="435">
        <f t="shared" si="36"/>
        <v>15</v>
      </c>
      <c r="L535" s="1138"/>
      <c r="M535" s="1139"/>
      <c r="N535" s="1139"/>
      <c r="O535" s="1140"/>
      <c r="Q535" s="422" t="s">
        <v>1089</v>
      </c>
      <c r="R535" s="20" t="s">
        <v>1643</v>
      </c>
      <c r="S535" s="20"/>
      <c r="T535" s="20"/>
      <c r="U535" s="20" t="s">
        <v>1210</v>
      </c>
      <c r="V535" s="20"/>
      <c r="W535" s="20"/>
      <c r="X535" s="352"/>
      <c r="Y535" s="20" t="s">
        <v>1210</v>
      </c>
      <c r="Z535" s="20" t="s">
        <v>1642</v>
      </c>
      <c r="AA535" s="20" t="s">
        <v>1928</v>
      </c>
      <c r="AB535" s="20"/>
      <c r="AC535" s="20" t="s">
        <v>1599</v>
      </c>
      <c r="AD535" s="20"/>
      <c r="AE535" s="21" t="s">
        <v>1642</v>
      </c>
    </row>
    <row r="536" spans="1:31" ht="15" customHeight="1" x14ac:dyDescent="0.2">
      <c r="A536" s="514">
        <v>8</v>
      </c>
      <c r="B536" s="54" t="s">
        <v>345</v>
      </c>
      <c r="C536" s="431">
        <v>20</v>
      </c>
      <c r="D536" s="431">
        <v>5</v>
      </c>
      <c r="E536" s="431">
        <v>5</v>
      </c>
      <c r="F536" s="431">
        <v>10</v>
      </c>
      <c r="G536" s="431">
        <v>40</v>
      </c>
      <c r="H536" s="431">
        <v>53</v>
      </c>
      <c r="I536" s="433">
        <v>15</v>
      </c>
      <c r="J536" s="435">
        <f t="shared" si="35"/>
        <v>20</v>
      </c>
      <c r="K536" s="435">
        <f t="shared" si="36"/>
        <v>15</v>
      </c>
      <c r="L536" s="1138"/>
      <c r="M536" s="1139"/>
      <c r="N536" s="1139"/>
      <c r="O536" s="1140"/>
      <c r="Q536" s="422" t="s">
        <v>756</v>
      </c>
      <c r="R536" s="20"/>
      <c r="S536" s="20"/>
      <c r="T536" s="20"/>
      <c r="U536" s="20"/>
      <c r="V536" s="20"/>
      <c r="W536" s="20"/>
      <c r="X536" s="20"/>
      <c r="Y536" s="352"/>
      <c r="Z536" s="20"/>
      <c r="AA536" s="20"/>
      <c r="AB536" s="20"/>
      <c r="AC536" s="20" t="s">
        <v>1489</v>
      </c>
      <c r="AD536" s="20" t="s">
        <v>1929</v>
      </c>
      <c r="AE536" s="21"/>
    </row>
    <row r="537" spans="1:31" ht="15" customHeight="1" x14ac:dyDescent="0.2">
      <c r="A537" s="514">
        <v>9</v>
      </c>
      <c r="B537" s="54" t="s">
        <v>1093</v>
      </c>
      <c r="C537" s="431">
        <v>20</v>
      </c>
      <c r="D537" s="431">
        <v>5</v>
      </c>
      <c r="E537" s="431">
        <v>3</v>
      </c>
      <c r="F537" s="431">
        <v>12</v>
      </c>
      <c r="G537" s="431">
        <v>37</v>
      </c>
      <c r="H537" s="431">
        <v>51</v>
      </c>
      <c r="I537" s="433">
        <v>13</v>
      </c>
      <c r="J537" s="435">
        <f t="shared" si="35"/>
        <v>20</v>
      </c>
      <c r="K537" s="435">
        <f t="shared" si="36"/>
        <v>13</v>
      </c>
      <c r="L537" s="1138"/>
      <c r="M537" s="1139"/>
      <c r="N537" s="1139"/>
      <c r="O537" s="1140"/>
      <c r="Q537" s="422" t="s">
        <v>610</v>
      </c>
      <c r="R537" s="20" t="s">
        <v>1546</v>
      </c>
      <c r="S537" s="20"/>
      <c r="T537" s="20"/>
      <c r="U537" s="20"/>
      <c r="V537" s="20"/>
      <c r="W537" s="20" t="s">
        <v>1547</v>
      </c>
      <c r="X537" s="20" t="s">
        <v>1493</v>
      </c>
      <c r="Y537" s="20"/>
      <c r="Z537" s="352"/>
      <c r="AA537" s="20"/>
      <c r="AB537" s="20"/>
      <c r="AC537" s="20" t="s">
        <v>1597</v>
      </c>
      <c r="AD537" s="20"/>
      <c r="AE537" s="21" t="s">
        <v>1546</v>
      </c>
    </row>
    <row r="538" spans="1:31" ht="15" customHeight="1" x14ac:dyDescent="0.2">
      <c r="A538" s="514">
        <v>10</v>
      </c>
      <c r="B538" s="54" t="s">
        <v>1481</v>
      </c>
      <c r="C538" s="431">
        <v>20</v>
      </c>
      <c r="D538" s="431">
        <v>4</v>
      </c>
      <c r="E538" s="431">
        <v>5</v>
      </c>
      <c r="F538" s="431">
        <v>11</v>
      </c>
      <c r="G538" s="431">
        <v>38</v>
      </c>
      <c r="H538" s="431">
        <v>57</v>
      </c>
      <c r="I538" s="433">
        <v>13</v>
      </c>
      <c r="J538" s="435">
        <f t="shared" si="35"/>
        <v>20</v>
      </c>
      <c r="K538" s="435">
        <f t="shared" si="36"/>
        <v>13</v>
      </c>
      <c r="L538" s="1138"/>
      <c r="M538" s="1139"/>
      <c r="N538" s="1139"/>
      <c r="O538" s="1140"/>
      <c r="Q538" s="422" t="s">
        <v>514</v>
      </c>
      <c r="R538" s="20" t="s">
        <v>1597</v>
      </c>
      <c r="S538" s="20"/>
      <c r="T538" s="20"/>
      <c r="U538" s="20" t="s">
        <v>1930</v>
      </c>
      <c r="V538" s="20"/>
      <c r="W538" s="20"/>
      <c r="X538" s="20"/>
      <c r="Y538" s="20" t="s">
        <v>1600</v>
      </c>
      <c r="Z538" s="20"/>
      <c r="AA538" s="352"/>
      <c r="AB538" s="20" t="s">
        <v>1547</v>
      </c>
      <c r="AC538" s="20"/>
      <c r="AD538" s="20" t="s">
        <v>1644</v>
      </c>
      <c r="AE538" s="21" t="s">
        <v>628</v>
      </c>
    </row>
    <row r="539" spans="1:31" ht="15" customHeight="1" x14ac:dyDescent="0.2">
      <c r="A539" s="514">
        <v>11</v>
      </c>
      <c r="B539" s="54" t="s">
        <v>245</v>
      </c>
      <c r="C539" s="431">
        <v>20</v>
      </c>
      <c r="D539" s="431">
        <v>5</v>
      </c>
      <c r="E539" s="431">
        <v>3</v>
      </c>
      <c r="F539" s="431">
        <v>12</v>
      </c>
      <c r="G539" s="431">
        <v>35</v>
      </c>
      <c r="H539" s="431">
        <v>67</v>
      </c>
      <c r="I539" s="433">
        <v>13</v>
      </c>
      <c r="J539" s="435">
        <f t="shared" si="35"/>
        <v>20</v>
      </c>
      <c r="K539" s="435">
        <f t="shared" si="36"/>
        <v>13</v>
      </c>
      <c r="L539" s="1138"/>
      <c r="M539" s="1139"/>
      <c r="N539" s="1139"/>
      <c r="O539" s="1140"/>
      <c r="Q539" s="422" t="s">
        <v>591</v>
      </c>
      <c r="R539" s="20"/>
      <c r="S539" s="20"/>
      <c r="T539" s="20"/>
      <c r="U539" s="20"/>
      <c r="V539" s="20" t="s">
        <v>1927</v>
      </c>
      <c r="W539" s="20"/>
      <c r="X539" s="20"/>
      <c r="Y539" s="20"/>
      <c r="Z539" s="20"/>
      <c r="AA539" s="20"/>
      <c r="AB539" s="352"/>
      <c r="AC539" s="20" t="s">
        <v>1207</v>
      </c>
      <c r="AD539" s="20"/>
      <c r="AE539" s="21"/>
    </row>
    <row r="540" spans="1:31" ht="15" customHeight="1" x14ac:dyDescent="0.2">
      <c r="A540" s="514" t="s">
        <v>533</v>
      </c>
      <c r="B540" s="54" t="s">
        <v>282</v>
      </c>
      <c r="C540" s="431">
        <v>0</v>
      </c>
      <c r="D540" s="431">
        <v>0</v>
      </c>
      <c r="E540" s="431">
        <v>0</v>
      </c>
      <c r="F540" s="431">
        <v>0</v>
      </c>
      <c r="G540" s="431">
        <v>0</v>
      </c>
      <c r="H540" s="431">
        <v>0</v>
      </c>
      <c r="I540" s="433">
        <v>0</v>
      </c>
      <c r="J540" s="435">
        <f t="shared" si="35"/>
        <v>0</v>
      </c>
      <c r="K540" s="435">
        <f t="shared" si="36"/>
        <v>0</v>
      </c>
      <c r="L540" s="1138"/>
      <c r="M540" s="1139"/>
      <c r="N540" s="1139"/>
      <c r="O540" s="1140"/>
      <c r="Q540" s="422" t="s">
        <v>1587</v>
      </c>
      <c r="R540" s="20"/>
      <c r="S540" s="20"/>
      <c r="T540" s="20"/>
      <c r="U540" s="20"/>
      <c r="V540" s="20"/>
      <c r="W540" s="20" t="s">
        <v>844</v>
      </c>
      <c r="X540" s="20" t="s">
        <v>1488</v>
      </c>
      <c r="Y540" s="20"/>
      <c r="Z540" s="20"/>
      <c r="AA540" s="20"/>
      <c r="AB540" s="20"/>
      <c r="AC540" s="352"/>
      <c r="AD540" s="20"/>
      <c r="AE540" s="21" t="s">
        <v>628</v>
      </c>
    </row>
    <row r="541" spans="1:31" ht="15" customHeight="1" x14ac:dyDescent="0.2">
      <c r="A541" s="514" t="s">
        <v>533</v>
      </c>
      <c r="B541" s="54" t="s">
        <v>1023</v>
      </c>
      <c r="C541" s="431">
        <v>0</v>
      </c>
      <c r="D541" s="431">
        <v>0</v>
      </c>
      <c r="E541" s="431">
        <v>0</v>
      </c>
      <c r="F541" s="431">
        <v>0</v>
      </c>
      <c r="G541" s="431">
        <v>0</v>
      </c>
      <c r="H541" s="431">
        <v>0</v>
      </c>
      <c r="I541" s="433">
        <v>0</v>
      </c>
      <c r="J541" s="435">
        <f t="shared" si="35"/>
        <v>0</v>
      </c>
      <c r="K541" s="435">
        <f t="shared" si="36"/>
        <v>0</v>
      </c>
      <c r="L541" s="1138"/>
      <c r="M541" s="1139"/>
      <c r="N541" s="1139"/>
      <c r="O541" s="1140"/>
      <c r="Q541" s="422" t="s">
        <v>800</v>
      </c>
      <c r="R541" s="20"/>
      <c r="S541" s="20"/>
      <c r="T541" s="20" t="s">
        <v>1539</v>
      </c>
      <c r="U541" s="20"/>
      <c r="V541" s="20"/>
      <c r="W541" s="20"/>
      <c r="X541" s="20" t="s">
        <v>1646</v>
      </c>
      <c r="Y541" s="20"/>
      <c r="Z541" s="20"/>
      <c r="AA541" s="20" t="s">
        <v>20</v>
      </c>
      <c r="AB541" s="20" t="s">
        <v>1490</v>
      </c>
      <c r="AC541" s="20" t="s">
        <v>1600</v>
      </c>
      <c r="AD541" s="352"/>
      <c r="AE541" s="21"/>
    </row>
    <row r="542" spans="1:31" ht="15" customHeight="1" thickBot="1" x14ac:dyDescent="0.25">
      <c r="A542" s="515" t="s">
        <v>533</v>
      </c>
      <c r="B542" s="55" t="s">
        <v>107</v>
      </c>
      <c r="C542" s="432">
        <v>0</v>
      </c>
      <c r="D542" s="432">
        <v>0</v>
      </c>
      <c r="E542" s="432">
        <v>0</v>
      </c>
      <c r="F542" s="432">
        <v>0</v>
      </c>
      <c r="G542" s="432">
        <v>0</v>
      </c>
      <c r="H542" s="432">
        <v>0</v>
      </c>
      <c r="I542" s="434">
        <v>0</v>
      </c>
      <c r="J542" s="435">
        <f t="shared" si="35"/>
        <v>0</v>
      </c>
      <c r="K542" s="435">
        <f t="shared" si="36"/>
        <v>0</v>
      </c>
      <c r="L542" s="1141"/>
      <c r="M542" s="1142"/>
      <c r="N542" s="1142"/>
      <c r="O542" s="1143"/>
      <c r="Q542" s="423" t="s">
        <v>1554</v>
      </c>
      <c r="R542" s="23"/>
      <c r="S542" s="23" t="s">
        <v>1540</v>
      </c>
      <c r="T542" s="23"/>
      <c r="U542" s="23"/>
      <c r="V542" s="23"/>
      <c r="W542" s="23" t="s">
        <v>1644</v>
      </c>
      <c r="X542" s="23"/>
      <c r="Y542" s="23" t="s">
        <v>1494</v>
      </c>
      <c r="Z542" s="23"/>
      <c r="AA542" s="23"/>
      <c r="AB542" s="23" t="s">
        <v>628</v>
      </c>
      <c r="AC542" s="23"/>
      <c r="AD542" s="23"/>
      <c r="AE542" s="352"/>
    </row>
    <row r="543" spans="1:31" ht="15" customHeight="1" x14ac:dyDescent="0.2">
      <c r="C543" s="435">
        <v>220</v>
      </c>
      <c r="D543" s="435">
        <v>88</v>
      </c>
      <c r="E543" s="435">
        <v>44</v>
      </c>
      <c r="F543" s="435">
        <v>88</v>
      </c>
      <c r="G543" s="435">
        <v>464</v>
      </c>
      <c r="H543" s="435">
        <v>472</v>
      </c>
      <c r="I543" s="435">
        <v>220</v>
      </c>
      <c r="J543" s="435">
        <f t="shared" si="35"/>
        <v>220</v>
      </c>
      <c r="K543" s="435">
        <f t="shared" si="36"/>
        <v>220</v>
      </c>
    </row>
    <row r="544" spans="1:31" ht="15" customHeight="1" thickBot="1" x14ac:dyDescent="0.25"/>
    <row r="545" spans="1:29" ht="15" customHeight="1" thickBot="1" x14ac:dyDescent="0.25">
      <c r="A545" s="1193" t="s">
        <v>1914</v>
      </c>
      <c r="B545" s="1194"/>
      <c r="C545" s="1194"/>
      <c r="D545" s="1194"/>
      <c r="E545" s="1194"/>
      <c r="F545" s="1195"/>
      <c r="G545" s="1190" t="s">
        <v>367</v>
      </c>
      <c r="H545" s="1191"/>
      <c r="I545" s="1192"/>
      <c r="L545" s="986" t="s">
        <v>588</v>
      </c>
      <c r="M545" s="987"/>
      <c r="N545" s="987"/>
      <c r="O545" s="988"/>
    </row>
    <row r="546" spans="1:29" ht="15" customHeight="1" thickBot="1" x14ac:dyDescent="0.25">
      <c r="A546" s="456" t="s">
        <v>496</v>
      </c>
      <c r="B546" s="457" t="s">
        <v>497</v>
      </c>
      <c r="C546" s="458" t="s">
        <v>498</v>
      </c>
      <c r="D546" s="458" t="s">
        <v>499</v>
      </c>
      <c r="E546" s="458" t="s">
        <v>500</v>
      </c>
      <c r="F546" s="458" t="s">
        <v>501</v>
      </c>
      <c r="G546" s="459" t="s">
        <v>502</v>
      </c>
      <c r="H546" s="459" t="s">
        <v>503</v>
      </c>
      <c r="I546" s="460" t="s">
        <v>504</v>
      </c>
      <c r="L546" s="989"/>
      <c r="M546" s="990"/>
      <c r="N546" s="990"/>
      <c r="O546" s="991"/>
      <c r="Q546" s="24" t="s">
        <v>368</v>
      </c>
      <c r="R546" s="399" t="s">
        <v>241</v>
      </c>
      <c r="S546" s="399" t="s">
        <v>947</v>
      </c>
      <c r="T546" s="399" t="s">
        <v>1484</v>
      </c>
      <c r="U546" s="399" t="s">
        <v>564</v>
      </c>
      <c r="V546" s="399" t="s">
        <v>1504</v>
      </c>
      <c r="W546" s="399" t="s">
        <v>59</v>
      </c>
      <c r="X546" s="399" t="s">
        <v>862</v>
      </c>
      <c r="Y546" s="399" t="s">
        <v>610</v>
      </c>
      <c r="Z546" s="400" t="s">
        <v>911</v>
      </c>
    </row>
    <row r="547" spans="1:29" ht="15" customHeight="1" x14ac:dyDescent="0.2">
      <c r="A547" s="461">
        <v>1</v>
      </c>
      <c r="B547" s="126" t="s">
        <v>1931</v>
      </c>
      <c r="C547" s="430">
        <v>14</v>
      </c>
      <c r="D547" s="430">
        <v>11</v>
      </c>
      <c r="E547" s="430">
        <v>2</v>
      </c>
      <c r="F547" s="430">
        <v>1</v>
      </c>
      <c r="G547" s="430">
        <v>54</v>
      </c>
      <c r="H547" s="430">
        <v>16</v>
      </c>
      <c r="I547" s="128">
        <v>24</v>
      </c>
      <c r="J547" s="435">
        <f t="shared" si="35"/>
        <v>14</v>
      </c>
      <c r="K547" s="435">
        <f t="shared" si="36"/>
        <v>24</v>
      </c>
      <c r="L547" s="1135" t="s">
        <v>2531</v>
      </c>
      <c r="M547" s="1136"/>
      <c r="N547" s="1136"/>
      <c r="O547" s="1137"/>
      <c r="Q547" s="401" t="s">
        <v>241</v>
      </c>
      <c r="R547" s="10"/>
      <c r="S547" s="354" t="s">
        <v>532</v>
      </c>
      <c r="T547" s="20" t="s">
        <v>1207</v>
      </c>
      <c r="U547" s="20" t="s">
        <v>1597</v>
      </c>
      <c r="V547" s="20" t="s">
        <v>532</v>
      </c>
      <c r="W547" s="20" t="s">
        <v>1540</v>
      </c>
      <c r="X547" s="20" t="s">
        <v>1539</v>
      </c>
      <c r="Y547" s="20" t="s">
        <v>1494</v>
      </c>
      <c r="Z547" s="21" t="s">
        <v>1890</v>
      </c>
    </row>
    <row r="548" spans="1:29" ht="15" customHeight="1" x14ac:dyDescent="0.2">
      <c r="A548" s="259">
        <v>2</v>
      </c>
      <c r="B548" s="129" t="s">
        <v>1796</v>
      </c>
      <c r="C548" s="431">
        <v>13</v>
      </c>
      <c r="D548" s="431">
        <v>9</v>
      </c>
      <c r="E548" s="431">
        <v>3</v>
      </c>
      <c r="F548" s="431">
        <v>1</v>
      </c>
      <c r="G548" s="431">
        <v>36</v>
      </c>
      <c r="H548" s="431">
        <v>17</v>
      </c>
      <c r="I548" s="433">
        <v>21</v>
      </c>
      <c r="J548" s="435">
        <f t="shared" si="35"/>
        <v>13</v>
      </c>
      <c r="K548" s="435">
        <f t="shared" si="36"/>
        <v>21</v>
      </c>
      <c r="L548" s="1138"/>
      <c r="M548" s="1139"/>
      <c r="N548" s="1139"/>
      <c r="O548" s="1140"/>
      <c r="Q548" s="401" t="s">
        <v>947</v>
      </c>
      <c r="R548" s="354"/>
      <c r="S548" s="10"/>
      <c r="T548" s="354"/>
      <c r="U548" s="354"/>
      <c r="V548" s="354" t="s">
        <v>532</v>
      </c>
      <c r="W548" s="354" t="s">
        <v>532</v>
      </c>
      <c r="X548" s="354"/>
      <c r="Y548" s="354" t="s">
        <v>532</v>
      </c>
      <c r="Z548" s="356"/>
    </row>
    <row r="549" spans="1:29" ht="15" customHeight="1" x14ac:dyDescent="0.2">
      <c r="A549" s="259">
        <v>3</v>
      </c>
      <c r="B549" s="129" t="s">
        <v>1498</v>
      </c>
      <c r="C549" s="431">
        <v>13</v>
      </c>
      <c r="D549" s="431">
        <v>6</v>
      </c>
      <c r="E549" s="431">
        <v>3</v>
      </c>
      <c r="F549" s="431">
        <v>4</v>
      </c>
      <c r="G549" s="431">
        <v>34</v>
      </c>
      <c r="H549" s="431">
        <v>26</v>
      </c>
      <c r="I549" s="433">
        <v>15</v>
      </c>
      <c r="J549" s="435">
        <f t="shared" si="35"/>
        <v>13</v>
      </c>
      <c r="K549" s="435">
        <f t="shared" si="36"/>
        <v>15</v>
      </c>
      <c r="L549" s="1138"/>
      <c r="M549" s="1139"/>
      <c r="N549" s="1139"/>
      <c r="O549" s="1140"/>
      <c r="Q549" s="401" t="s">
        <v>1484</v>
      </c>
      <c r="R549" s="20" t="s">
        <v>1489</v>
      </c>
      <c r="S549" s="354"/>
      <c r="T549" s="10"/>
      <c r="U549" s="20" t="s">
        <v>532</v>
      </c>
      <c r="V549" s="20" t="s">
        <v>532</v>
      </c>
      <c r="W549" s="20" t="s">
        <v>1673</v>
      </c>
      <c r="X549" s="20"/>
      <c r="Y549" s="20" t="s">
        <v>532</v>
      </c>
      <c r="Z549" s="21"/>
    </row>
    <row r="550" spans="1:29" ht="15" customHeight="1" x14ac:dyDescent="0.2">
      <c r="A550" s="259">
        <v>4</v>
      </c>
      <c r="B550" s="129" t="s">
        <v>196</v>
      </c>
      <c r="C550" s="431">
        <v>13</v>
      </c>
      <c r="D550" s="431">
        <v>4</v>
      </c>
      <c r="E550" s="431">
        <v>4</v>
      </c>
      <c r="F550" s="431">
        <v>5</v>
      </c>
      <c r="G550" s="431">
        <v>17</v>
      </c>
      <c r="H550" s="431">
        <v>28</v>
      </c>
      <c r="I550" s="433">
        <v>12</v>
      </c>
      <c r="J550" s="435">
        <f t="shared" si="35"/>
        <v>13</v>
      </c>
      <c r="K550" s="435">
        <f t="shared" si="36"/>
        <v>12</v>
      </c>
      <c r="L550" s="1138"/>
      <c r="M550" s="1139"/>
      <c r="N550" s="1139"/>
      <c r="O550" s="1140"/>
      <c r="Q550" s="401" t="s">
        <v>564</v>
      </c>
      <c r="R550" s="20" t="s">
        <v>1539</v>
      </c>
      <c r="S550" s="354" t="s">
        <v>1911</v>
      </c>
      <c r="T550" s="20"/>
      <c r="U550" s="10"/>
      <c r="V550" s="20" t="s">
        <v>532</v>
      </c>
      <c r="W550" s="20" t="s">
        <v>1904</v>
      </c>
      <c r="X550" s="20"/>
      <c r="Y550" s="20"/>
      <c r="Z550" s="21"/>
      <c r="AC550" s="5" t="s">
        <v>427</v>
      </c>
    </row>
    <row r="551" spans="1:29" ht="15" customHeight="1" x14ac:dyDescent="0.2">
      <c r="A551" s="259">
        <v>5</v>
      </c>
      <c r="B551" s="129" t="s">
        <v>106</v>
      </c>
      <c r="C551" s="431">
        <v>12</v>
      </c>
      <c r="D551" s="431">
        <v>3</v>
      </c>
      <c r="E551" s="431">
        <v>4</v>
      </c>
      <c r="F551" s="431">
        <v>5</v>
      </c>
      <c r="G551" s="431">
        <v>18</v>
      </c>
      <c r="H551" s="431">
        <v>16</v>
      </c>
      <c r="I551" s="433">
        <v>10</v>
      </c>
      <c r="J551" s="435">
        <f t="shared" si="35"/>
        <v>12</v>
      </c>
      <c r="K551" s="435">
        <f t="shared" si="36"/>
        <v>10</v>
      </c>
      <c r="L551" s="1138"/>
      <c r="M551" s="1139"/>
      <c r="N551" s="1139"/>
      <c r="O551" s="1140"/>
      <c r="Q551" s="401" t="s">
        <v>1504</v>
      </c>
      <c r="R551" s="20" t="s">
        <v>532</v>
      </c>
      <c r="S551" s="354"/>
      <c r="T551" s="20"/>
      <c r="U551" s="20"/>
      <c r="V551" s="10"/>
      <c r="W551" s="20"/>
      <c r="X551" s="20"/>
      <c r="Y551" s="20"/>
      <c r="Z551" s="21"/>
    </row>
    <row r="552" spans="1:29" ht="15" customHeight="1" x14ac:dyDescent="0.2">
      <c r="A552" s="259">
        <v>6</v>
      </c>
      <c r="B552" s="129" t="s">
        <v>1548</v>
      </c>
      <c r="C552" s="431">
        <v>11</v>
      </c>
      <c r="D552" s="431">
        <v>2</v>
      </c>
      <c r="E552" s="431">
        <v>3</v>
      </c>
      <c r="F552" s="431">
        <v>6</v>
      </c>
      <c r="G552" s="431">
        <v>11</v>
      </c>
      <c r="H552" s="431">
        <v>32</v>
      </c>
      <c r="I552" s="433">
        <v>7</v>
      </c>
      <c r="J552" s="435">
        <f t="shared" si="35"/>
        <v>11</v>
      </c>
      <c r="K552" s="435">
        <f t="shared" si="36"/>
        <v>7</v>
      </c>
      <c r="L552" s="1138"/>
      <c r="M552" s="1139"/>
      <c r="N552" s="1139"/>
      <c r="O552" s="1140"/>
      <c r="Q552" s="401" t="s">
        <v>59</v>
      </c>
      <c r="R552" s="20" t="s">
        <v>1601</v>
      </c>
      <c r="S552" s="354"/>
      <c r="T552" s="20"/>
      <c r="U552" s="20" t="s">
        <v>532</v>
      </c>
      <c r="V552" s="20"/>
      <c r="W552" s="10"/>
      <c r="X552" s="20"/>
      <c r="Y552" s="20" t="s">
        <v>1645</v>
      </c>
      <c r="Z552" s="21"/>
    </row>
    <row r="553" spans="1:29" ht="15" customHeight="1" x14ac:dyDescent="0.2">
      <c r="A553" s="259">
        <v>7</v>
      </c>
      <c r="B553" s="129" t="s">
        <v>1892</v>
      </c>
      <c r="C553" s="431">
        <v>12</v>
      </c>
      <c r="D553" s="431">
        <v>3</v>
      </c>
      <c r="E553" s="431">
        <v>0</v>
      </c>
      <c r="F553" s="431">
        <v>9</v>
      </c>
      <c r="G553" s="431">
        <v>14</v>
      </c>
      <c r="H553" s="431">
        <v>22</v>
      </c>
      <c r="I553" s="433">
        <v>6</v>
      </c>
      <c r="J553" s="435">
        <f t="shared" si="35"/>
        <v>12</v>
      </c>
      <c r="K553" s="435">
        <f t="shared" si="36"/>
        <v>6</v>
      </c>
      <c r="L553" s="1138"/>
      <c r="M553" s="1139"/>
      <c r="N553" s="1139"/>
      <c r="O553" s="1140"/>
      <c r="Q553" s="401" t="s">
        <v>700</v>
      </c>
      <c r="R553" s="20" t="s">
        <v>1600</v>
      </c>
      <c r="S553" s="354"/>
      <c r="T553" s="20" t="s">
        <v>1624</v>
      </c>
      <c r="U553" s="20" t="s">
        <v>1657</v>
      </c>
      <c r="V553" s="20"/>
      <c r="W553" s="20"/>
      <c r="X553" s="10"/>
      <c r="Y553" s="20"/>
      <c r="Z553" s="21"/>
    </row>
    <row r="554" spans="1:29" ht="15" customHeight="1" x14ac:dyDescent="0.2">
      <c r="A554" s="259">
        <v>8</v>
      </c>
      <c r="B554" s="129" t="s">
        <v>337</v>
      </c>
      <c r="C554" s="431">
        <v>12</v>
      </c>
      <c r="D554" s="431">
        <v>1</v>
      </c>
      <c r="E554" s="431">
        <v>3</v>
      </c>
      <c r="F554" s="431">
        <v>8</v>
      </c>
      <c r="G554" s="431">
        <v>15</v>
      </c>
      <c r="H554" s="431">
        <v>33</v>
      </c>
      <c r="I554" s="433">
        <v>5</v>
      </c>
      <c r="J554" s="435">
        <f t="shared" si="35"/>
        <v>12</v>
      </c>
      <c r="K554" s="435">
        <f t="shared" si="36"/>
        <v>5</v>
      </c>
      <c r="L554" s="1138"/>
      <c r="M554" s="1139"/>
      <c r="N554" s="1139"/>
      <c r="O554" s="1140"/>
      <c r="Q554" s="401" t="s">
        <v>610</v>
      </c>
      <c r="R554" s="20" t="s">
        <v>1932</v>
      </c>
      <c r="S554" s="354"/>
      <c r="T554" s="20"/>
      <c r="U554" s="20"/>
      <c r="V554" s="20"/>
      <c r="W554" s="20"/>
      <c r="X554" s="20"/>
      <c r="Y554" s="10"/>
      <c r="Z554" s="21"/>
    </row>
    <row r="555" spans="1:29" ht="15" customHeight="1" thickBot="1" x14ac:dyDescent="0.25">
      <c r="A555" s="462" t="s">
        <v>533</v>
      </c>
      <c r="B555" s="130" t="s">
        <v>952</v>
      </c>
      <c r="C555" s="432">
        <v>0</v>
      </c>
      <c r="D555" s="432">
        <v>0</v>
      </c>
      <c r="E555" s="432">
        <v>0</v>
      </c>
      <c r="F555" s="432">
        <v>0</v>
      </c>
      <c r="G555" s="432">
        <v>0</v>
      </c>
      <c r="H555" s="432">
        <v>0</v>
      </c>
      <c r="I555" s="434">
        <v>0</v>
      </c>
      <c r="J555" s="435">
        <f t="shared" si="35"/>
        <v>0</v>
      </c>
      <c r="K555" s="435">
        <f t="shared" si="36"/>
        <v>0</v>
      </c>
      <c r="L555" s="1141"/>
      <c r="M555" s="1142"/>
      <c r="N555" s="1142"/>
      <c r="O555" s="1143"/>
      <c r="Q555" s="402" t="s">
        <v>911</v>
      </c>
      <c r="R555" s="23" t="s">
        <v>1485</v>
      </c>
      <c r="S555" s="355"/>
      <c r="T555" s="23"/>
      <c r="U555" s="23"/>
      <c r="V555" s="23"/>
      <c r="W555" s="23"/>
      <c r="X555" s="23"/>
      <c r="Y555" s="23"/>
      <c r="Z555" s="10"/>
    </row>
    <row r="556" spans="1:29" ht="15" customHeight="1" x14ac:dyDescent="0.2">
      <c r="C556" s="435">
        <v>100</v>
      </c>
      <c r="D556" s="435">
        <v>39</v>
      </c>
      <c r="E556" s="435">
        <v>22</v>
      </c>
      <c r="F556" s="435">
        <v>39</v>
      </c>
      <c r="G556" s="435">
        <v>199</v>
      </c>
      <c r="H556" s="435">
        <v>190</v>
      </c>
      <c r="I556" s="435">
        <v>100</v>
      </c>
      <c r="J556" s="435">
        <f t="shared" si="35"/>
        <v>100</v>
      </c>
      <c r="K556" s="435">
        <f t="shared" si="36"/>
        <v>100</v>
      </c>
    </row>
    <row r="557" spans="1:29" ht="15" customHeight="1" thickBot="1" x14ac:dyDescent="0.25"/>
    <row r="558" spans="1:29" ht="15" customHeight="1" thickBot="1" x14ac:dyDescent="0.25">
      <c r="A558" s="1263" t="s">
        <v>459</v>
      </c>
      <c r="B558" s="1264"/>
      <c r="C558" s="1264"/>
      <c r="D558" s="1264"/>
      <c r="E558" s="1264"/>
      <c r="F558" s="1265"/>
      <c r="G558" s="1260" t="s">
        <v>367</v>
      </c>
      <c r="H558" s="1261"/>
      <c r="I558" s="1262"/>
      <c r="L558" s="945" t="s">
        <v>495</v>
      </c>
      <c r="M558" s="946"/>
      <c r="N558" s="946"/>
      <c r="O558" s="947"/>
    </row>
    <row r="559" spans="1:29" ht="15" customHeight="1" thickBot="1" x14ac:dyDescent="0.25">
      <c r="A559" s="519" t="s">
        <v>496</v>
      </c>
      <c r="B559" s="520" t="s">
        <v>497</v>
      </c>
      <c r="C559" s="521" t="s">
        <v>498</v>
      </c>
      <c r="D559" s="521" t="s">
        <v>499</v>
      </c>
      <c r="E559" s="521" t="s">
        <v>500</v>
      </c>
      <c r="F559" s="521" t="s">
        <v>501</v>
      </c>
      <c r="G559" s="522" t="s">
        <v>502</v>
      </c>
      <c r="H559" s="522" t="s">
        <v>503</v>
      </c>
      <c r="I559" s="523" t="s">
        <v>504</v>
      </c>
      <c r="L559" s="948"/>
      <c r="M559" s="949"/>
      <c r="N559" s="949"/>
      <c r="O559" s="950"/>
      <c r="Q559" s="24" t="s">
        <v>368</v>
      </c>
      <c r="R559" s="426">
        <v>1</v>
      </c>
      <c r="S559" s="426">
        <v>2</v>
      </c>
      <c r="T559" s="426">
        <v>3</v>
      </c>
      <c r="U559" s="426">
        <v>4</v>
      </c>
      <c r="V559" s="427">
        <v>5</v>
      </c>
    </row>
    <row r="560" spans="1:29" ht="15" customHeight="1" x14ac:dyDescent="0.2">
      <c r="A560" s="524" t="s">
        <v>521</v>
      </c>
      <c r="B560" s="126" t="s">
        <v>1933</v>
      </c>
      <c r="C560" s="430"/>
      <c r="D560" s="430"/>
      <c r="E560" s="430"/>
      <c r="F560" s="430"/>
      <c r="G560" s="430"/>
      <c r="H560" s="430"/>
      <c r="I560" s="128"/>
      <c r="J560" s="435">
        <f t="shared" ref="J560:J623" si="38">D560+E560+F560</f>
        <v>0</v>
      </c>
      <c r="K560" s="435">
        <f t="shared" ref="K560:K623" si="39">D560*2+E560</f>
        <v>0</v>
      </c>
      <c r="L560" s="1135" t="s">
        <v>528</v>
      </c>
      <c r="M560" s="1136"/>
      <c r="N560" s="1136"/>
      <c r="O560" s="1137"/>
      <c r="Q560" s="428">
        <v>1</v>
      </c>
      <c r="R560" s="10"/>
      <c r="S560" s="20"/>
      <c r="T560" s="20"/>
      <c r="U560" s="20"/>
      <c r="V560" s="21"/>
    </row>
    <row r="561" spans="1:32" ht="15" customHeight="1" x14ac:dyDescent="0.2">
      <c r="A561" s="525" t="s">
        <v>521</v>
      </c>
      <c r="B561" s="129" t="s">
        <v>1934</v>
      </c>
      <c r="C561" s="431"/>
      <c r="D561" s="431"/>
      <c r="E561" s="431"/>
      <c r="F561" s="431"/>
      <c r="G561" s="431"/>
      <c r="H561" s="431"/>
      <c r="I561" s="433"/>
      <c r="J561" s="435">
        <f t="shared" si="38"/>
        <v>0</v>
      </c>
      <c r="K561" s="435">
        <f t="shared" si="39"/>
        <v>0</v>
      </c>
      <c r="L561" s="1138"/>
      <c r="M561" s="1139"/>
      <c r="N561" s="1139"/>
      <c r="O561" s="1140"/>
      <c r="Q561" s="428">
        <v>2</v>
      </c>
      <c r="R561" s="20"/>
      <c r="S561" s="10"/>
      <c r="T561" s="20"/>
      <c r="U561" s="20"/>
      <c r="V561" s="21"/>
    </row>
    <row r="562" spans="1:32" ht="15" customHeight="1" x14ac:dyDescent="0.2">
      <c r="A562" s="525" t="s">
        <v>521</v>
      </c>
      <c r="B562" s="129" t="s">
        <v>1935</v>
      </c>
      <c r="C562" s="431"/>
      <c r="D562" s="431"/>
      <c r="E562" s="431"/>
      <c r="F562" s="431"/>
      <c r="G562" s="431"/>
      <c r="H562" s="431"/>
      <c r="I562" s="433"/>
      <c r="J562" s="435">
        <f t="shared" si="38"/>
        <v>0</v>
      </c>
      <c r="K562" s="435">
        <f t="shared" si="39"/>
        <v>0</v>
      </c>
      <c r="L562" s="1138"/>
      <c r="M562" s="1139"/>
      <c r="N562" s="1139"/>
      <c r="O562" s="1140"/>
      <c r="Q562" s="428">
        <v>3</v>
      </c>
      <c r="R562" s="20"/>
      <c r="S562" s="20"/>
      <c r="T562" s="10"/>
      <c r="U562" s="20"/>
      <c r="V562" s="21"/>
    </row>
    <row r="563" spans="1:32" ht="15" customHeight="1" x14ac:dyDescent="0.2">
      <c r="A563" s="525" t="s">
        <v>521</v>
      </c>
      <c r="B563" s="129" t="s">
        <v>1936</v>
      </c>
      <c r="C563" s="431"/>
      <c r="D563" s="431"/>
      <c r="E563" s="431"/>
      <c r="F563" s="431"/>
      <c r="G563" s="431"/>
      <c r="H563" s="431"/>
      <c r="I563" s="433"/>
      <c r="J563" s="435">
        <f t="shared" si="38"/>
        <v>0</v>
      </c>
      <c r="K563" s="435">
        <f t="shared" si="39"/>
        <v>0</v>
      </c>
      <c r="L563" s="1138"/>
      <c r="M563" s="1139"/>
      <c r="N563" s="1139"/>
      <c r="O563" s="1140"/>
      <c r="Q563" s="428">
        <v>4</v>
      </c>
      <c r="R563" s="20"/>
      <c r="S563" s="20"/>
      <c r="T563" s="20"/>
      <c r="U563" s="10"/>
      <c r="V563" s="21"/>
      <c r="AC563" s="5" t="s">
        <v>427</v>
      </c>
    </row>
    <row r="564" spans="1:32" ht="15" customHeight="1" thickBot="1" x14ac:dyDescent="0.25">
      <c r="A564" s="526" t="s">
        <v>521</v>
      </c>
      <c r="B564" s="130" t="s">
        <v>1937</v>
      </c>
      <c r="C564" s="432"/>
      <c r="D564" s="432"/>
      <c r="E564" s="432"/>
      <c r="F564" s="432"/>
      <c r="G564" s="432"/>
      <c r="H564" s="432"/>
      <c r="I564" s="434"/>
      <c r="J564" s="435">
        <f t="shared" si="38"/>
        <v>0</v>
      </c>
      <c r="K564" s="435">
        <f t="shared" si="39"/>
        <v>0</v>
      </c>
      <c r="L564" s="1141"/>
      <c r="M564" s="1142"/>
      <c r="N564" s="1142"/>
      <c r="O564" s="1143"/>
      <c r="Q564" s="429">
        <v>5</v>
      </c>
      <c r="R564" s="23"/>
      <c r="S564" s="23"/>
      <c r="T564" s="23"/>
      <c r="U564" s="23"/>
      <c r="V564" s="10"/>
    </row>
    <row r="565" spans="1:32" ht="15" customHeight="1" x14ac:dyDescent="0.2">
      <c r="C565" s="435">
        <f t="shared" ref="C565:I565" si="40">SUM(C560:C564)</f>
        <v>0</v>
      </c>
      <c r="D565" s="435">
        <f t="shared" si="40"/>
        <v>0</v>
      </c>
      <c r="E565" s="435">
        <f t="shared" si="40"/>
        <v>0</v>
      </c>
      <c r="F565" s="435">
        <f t="shared" si="40"/>
        <v>0</v>
      </c>
      <c r="G565" s="435">
        <f t="shared" si="40"/>
        <v>0</v>
      </c>
      <c r="H565" s="435">
        <f t="shared" si="40"/>
        <v>0</v>
      </c>
      <c r="I565" s="435">
        <f t="shared" si="40"/>
        <v>0</v>
      </c>
      <c r="J565" s="435">
        <f t="shared" si="38"/>
        <v>0</v>
      </c>
      <c r="K565" s="435">
        <f t="shared" si="39"/>
        <v>0</v>
      </c>
    </row>
    <row r="566" spans="1:32" ht="15" customHeight="1" thickBot="1" x14ac:dyDescent="0.25"/>
    <row r="567" spans="1:32" ht="15" customHeight="1" x14ac:dyDescent="0.2">
      <c r="A567" s="1131" t="s">
        <v>491</v>
      </c>
      <c r="B567" s="1132"/>
      <c r="C567" s="1020" t="s">
        <v>1938</v>
      </c>
      <c r="D567" s="1021"/>
      <c r="E567" s="1021"/>
      <c r="F567" s="1021"/>
      <c r="G567" s="1021"/>
      <c r="H567" s="1021"/>
      <c r="I567" s="1022"/>
    </row>
    <row r="568" spans="1:32" ht="15" customHeight="1" thickBot="1" x14ac:dyDescent="0.25">
      <c r="A568" s="1133"/>
      <c r="B568" s="1134"/>
      <c r="C568" s="1023"/>
      <c r="D568" s="1024"/>
      <c r="E568" s="1024"/>
      <c r="F568" s="1024"/>
      <c r="G568" s="1024"/>
      <c r="H568" s="1024"/>
      <c r="I568" s="1025"/>
    </row>
    <row r="569" spans="1:32" ht="15" customHeight="1" thickBot="1" x14ac:dyDescent="0.25"/>
    <row r="570" spans="1:32" ht="15" customHeight="1" thickBot="1" x14ac:dyDescent="0.25">
      <c r="A570" s="1043" t="s">
        <v>198</v>
      </c>
      <c r="B570" s="1044"/>
      <c r="C570" s="1044"/>
      <c r="D570" s="1044"/>
      <c r="E570" s="1044"/>
      <c r="F570" s="1045"/>
      <c r="G570" s="1040" t="s">
        <v>1938</v>
      </c>
      <c r="H570" s="1041"/>
      <c r="I570" s="1042"/>
      <c r="L570" s="945" t="s">
        <v>495</v>
      </c>
      <c r="M570" s="946"/>
      <c r="N570" s="946"/>
      <c r="O570" s="947"/>
    </row>
    <row r="571" spans="1:32" ht="15" customHeight="1" thickBot="1" x14ac:dyDescent="0.25">
      <c r="A571" s="373" t="s">
        <v>496</v>
      </c>
      <c r="B571" s="227" t="s">
        <v>497</v>
      </c>
      <c r="C571" s="374" t="s">
        <v>498</v>
      </c>
      <c r="D571" s="374" t="s">
        <v>499</v>
      </c>
      <c r="E571" s="374" t="s">
        <v>500</v>
      </c>
      <c r="F571" s="374" t="s">
        <v>501</v>
      </c>
      <c r="G571" s="375" t="s">
        <v>502</v>
      </c>
      <c r="H571" s="375" t="s">
        <v>503</v>
      </c>
      <c r="I571" s="376" t="s">
        <v>504</v>
      </c>
      <c r="L571" s="948"/>
      <c r="M571" s="949"/>
      <c r="N571" s="949"/>
      <c r="O571" s="950"/>
      <c r="Q571" s="24" t="s">
        <v>1939</v>
      </c>
      <c r="R571" s="379" t="s">
        <v>1502</v>
      </c>
      <c r="S571" s="379" t="s">
        <v>541</v>
      </c>
      <c r="T571" s="379" t="s">
        <v>1388</v>
      </c>
      <c r="U571" s="379" t="s">
        <v>908</v>
      </c>
      <c r="V571" s="379" t="s">
        <v>861</v>
      </c>
      <c r="W571" s="379" t="s">
        <v>902</v>
      </c>
      <c r="X571" s="379" t="s">
        <v>847</v>
      </c>
      <c r="Y571" s="379" t="s">
        <v>634</v>
      </c>
      <c r="Z571" s="379" t="s">
        <v>500</v>
      </c>
      <c r="AA571" s="379" t="s">
        <v>1028</v>
      </c>
      <c r="AB571" s="379" t="s">
        <v>990</v>
      </c>
      <c r="AC571" s="379" t="s">
        <v>756</v>
      </c>
      <c r="AD571" s="379" t="s">
        <v>610</v>
      </c>
      <c r="AE571" s="379" t="s">
        <v>653</v>
      </c>
      <c r="AF571" s="380" t="s">
        <v>153</v>
      </c>
    </row>
    <row r="572" spans="1:32" ht="15" customHeight="1" x14ac:dyDescent="0.2">
      <c r="A572" s="441">
        <v>1</v>
      </c>
      <c r="B572" s="53" t="s">
        <v>1512</v>
      </c>
      <c r="C572" s="46"/>
      <c r="D572" s="46"/>
      <c r="E572" s="46"/>
      <c r="F572" s="46"/>
      <c r="G572" s="46"/>
      <c r="H572" s="46"/>
      <c r="I572" s="436"/>
      <c r="J572" s="435">
        <f t="shared" si="38"/>
        <v>0</v>
      </c>
      <c r="K572" s="435">
        <f t="shared" si="39"/>
        <v>0</v>
      </c>
      <c r="L572" s="1135" t="s">
        <v>528</v>
      </c>
      <c r="M572" s="1136"/>
      <c r="N572" s="1136"/>
      <c r="O572" s="1137"/>
      <c r="Q572" s="377" t="s">
        <v>1502</v>
      </c>
      <c r="R572" s="10"/>
      <c r="S572" s="20"/>
      <c r="T572" s="20"/>
      <c r="U572" s="20"/>
      <c r="V572" s="20"/>
      <c r="W572" s="20"/>
      <c r="X572" s="20"/>
      <c r="Y572" s="20"/>
      <c r="Z572" s="20"/>
      <c r="AA572" s="20"/>
      <c r="AB572" s="20"/>
      <c r="AC572" s="20"/>
      <c r="AD572" s="20"/>
      <c r="AE572" s="20"/>
      <c r="AF572" s="21"/>
    </row>
    <row r="573" spans="1:32" ht="15" customHeight="1" x14ac:dyDescent="0.2">
      <c r="A573" s="370">
        <v>2</v>
      </c>
      <c r="B573" s="54" t="s">
        <v>390</v>
      </c>
      <c r="C573" s="431"/>
      <c r="D573" s="431"/>
      <c r="E573" s="431"/>
      <c r="F573" s="431"/>
      <c r="G573" s="431"/>
      <c r="H573" s="431"/>
      <c r="I573" s="433"/>
      <c r="J573" s="435">
        <f t="shared" si="38"/>
        <v>0</v>
      </c>
      <c r="K573" s="435">
        <f t="shared" si="39"/>
        <v>0</v>
      </c>
      <c r="L573" s="1138"/>
      <c r="M573" s="1139"/>
      <c r="N573" s="1139"/>
      <c r="O573" s="1140"/>
      <c r="Q573" s="377" t="s">
        <v>541</v>
      </c>
      <c r="R573" s="20"/>
      <c r="S573" s="10"/>
      <c r="T573" s="20"/>
      <c r="U573" s="20"/>
      <c r="V573" s="20"/>
      <c r="W573" s="20"/>
      <c r="X573" s="20"/>
      <c r="Y573" s="20"/>
      <c r="Z573" s="20"/>
      <c r="AA573" s="20"/>
      <c r="AB573" s="20"/>
      <c r="AC573" s="20"/>
      <c r="AD573" s="20"/>
      <c r="AE573" s="181"/>
      <c r="AF573" s="21"/>
    </row>
    <row r="574" spans="1:32" ht="15" customHeight="1" x14ac:dyDescent="0.2">
      <c r="A574" s="370" t="s">
        <v>521</v>
      </c>
      <c r="B574" s="54" t="s">
        <v>1509</v>
      </c>
      <c r="C574" s="431"/>
      <c r="D574" s="431"/>
      <c r="E574" s="431"/>
      <c r="F574" s="431"/>
      <c r="G574" s="431"/>
      <c r="H574" s="431"/>
      <c r="I574" s="433"/>
      <c r="J574" s="435">
        <f t="shared" si="38"/>
        <v>0</v>
      </c>
      <c r="K574" s="435">
        <f t="shared" si="39"/>
        <v>0</v>
      </c>
      <c r="L574" s="1138"/>
      <c r="M574" s="1139"/>
      <c r="N574" s="1139"/>
      <c r="O574" s="1140"/>
      <c r="Q574" s="377" t="s">
        <v>1388</v>
      </c>
      <c r="R574" s="20"/>
      <c r="S574" s="20"/>
      <c r="T574" s="10"/>
      <c r="U574" s="20"/>
      <c r="V574" s="20" t="s">
        <v>532</v>
      </c>
      <c r="W574" s="20" t="s">
        <v>532</v>
      </c>
      <c r="X574" s="20"/>
      <c r="Y574" s="20"/>
      <c r="Z574" s="20"/>
      <c r="AA574" s="20"/>
      <c r="AB574" s="20"/>
      <c r="AC574" s="20"/>
      <c r="AD574" s="20"/>
      <c r="AE574" s="20"/>
      <c r="AF574" s="21"/>
    </row>
    <row r="575" spans="1:32" ht="15" customHeight="1" x14ac:dyDescent="0.2">
      <c r="A575" s="370" t="s">
        <v>521</v>
      </c>
      <c r="B575" s="54" t="s">
        <v>1596</v>
      </c>
      <c r="C575" s="431"/>
      <c r="D575" s="431"/>
      <c r="E575" s="431"/>
      <c r="F575" s="431"/>
      <c r="G575" s="431"/>
      <c r="H575" s="431"/>
      <c r="I575" s="433"/>
      <c r="J575" s="435">
        <f t="shared" si="38"/>
        <v>0</v>
      </c>
      <c r="K575" s="435">
        <f t="shared" si="39"/>
        <v>0</v>
      </c>
      <c r="L575" s="1138"/>
      <c r="M575" s="1139"/>
      <c r="N575" s="1139"/>
      <c r="O575" s="1140"/>
      <c r="Q575" s="377" t="s">
        <v>908</v>
      </c>
      <c r="R575" s="20"/>
      <c r="S575" s="20"/>
      <c r="T575" s="20" t="s">
        <v>532</v>
      </c>
      <c r="U575" s="10"/>
      <c r="V575" s="20"/>
      <c r="W575" s="20"/>
      <c r="X575" s="20"/>
      <c r="Y575" s="20"/>
      <c r="Z575" s="20"/>
      <c r="AA575" s="20" t="s">
        <v>532</v>
      </c>
      <c r="AB575" s="20"/>
      <c r="AC575" s="20"/>
      <c r="AD575" s="20"/>
      <c r="AE575" s="20"/>
      <c r="AF575" s="21" t="s">
        <v>532</v>
      </c>
    </row>
    <row r="576" spans="1:32" ht="15" customHeight="1" x14ac:dyDescent="0.2">
      <c r="A576" s="370" t="s">
        <v>521</v>
      </c>
      <c r="B576" s="54" t="s">
        <v>1555</v>
      </c>
      <c r="C576" s="431"/>
      <c r="D576" s="431"/>
      <c r="E576" s="431"/>
      <c r="F576" s="431"/>
      <c r="G576" s="431"/>
      <c r="H576" s="431"/>
      <c r="I576" s="433"/>
      <c r="J576" s="435">
        <f t="shared" si="38"/>
        <v>0</v>
      </c>
      <c r="K576" s="435">
        <f t="shared" si="39"/>
        <v>0</v>
      </c>
      <c r="L576" s="1138"/>
      <c r="M576" s="1139"/>
      <c r="N576" s="1139"/>
      <c r="O576" s="1140"/>
      <c r="Q576" s="377" t="s">
        <v>861</v>
      </c>
      <c r="R576" s="20"/>
      <c r="S576" s="20"/>
      <c r="T576" s="20"/>
      <c r="U576" s="20"/>
      <c r="V576" s="10"/>
      <c r="W576" s="20"/>
      <c r="X576" s="20"/>
      <c r="Y576" s="20"/>
      <c r="Z576" s="20"/>
      <c r="AA576" s="20"/>
      <c r="AB576" s="20"/>
      <c r="AC576" s="20"/>
      <c r="AD576" s="20"/>
      <c r="AE576" s="20"/>
      <c r="AF576" s="21"/>
    </row>
    <row r="577" spans="1:32" ht="15" customHeight="1" x14ac:dyDescent="0.2">
      <c r="A577" s="370" t="s">
        <v>521</v>
      </c>
      <c r="B577" s="54" t="s">
        <v>370</v>
      </c>
      <c r="C577" s="431"/>
      <c r="D577" s="431"/>
      <c r="E577" s="431"/>
      <c r="F577" s="431"/>
      <c r="G577" s="431"/>
      <c r="H577" s="431"/>
      <c r="I577" s="433"/>
      <c r="J577" s="435">
        <f t="shared" si="38"/>
        <v>0</v>
      </c>
      <c r="K577" s="435">
        <f t="shared" si="39"/>
        <v>0</v>
      </c>
      <c r="L577" s="1138"/>
      <c r="M577" s="1139"/>
      <c r="N577" s="1139"/>
      <c r="O577" s="1140"/>
      <c r="Q577" s="377" t="s">
        <v>902</v>
      </c>
      <c r="R577" s="20"/>
      <c r="S577" s="20"/>
      <c r="T577" s="20" t="s">
        <v>532</v>
      </c>
      <c r="U577" s="20"/>
      <c r="V577" s="20"/>
      <c r="W577" s="10"/>
      <c r="X577" s="20"/>
      <c r="Y577" s="20" t="s">
        <v>532</v>
      </c>
      <c r="Z577" s="20"/>
      <c r="AA577" s="20"/>
      <c r="AB577" s="20" t="s">
        <v>532</v>
      </c>
      <c r="AC577" s="20"/>
      <c r="AD577" s="20"/>
      <c r="AE577" s="20"/>
      <c r="AF577" s="21"/>
    </row>
    <row r="578" spans="1:32" ht="15" customHeight="1" x14ac:dyDescent="0.2">
      <c r="A578" s="370" t="s">
        <v>521</v>
      </c>
      <c r="B578" s="54" t="s">
        <v>392</v>
      </c>
      <c r="C578" s="431"/>
      <c r="D578" s="431"/>
      <c r="E578" s="431"/>
      <c r="F578" s="431"/>
      <c r="G578" s="431"/>
      <c r="H578" s="431"/>
      <c r="I578" s="433"/>
      <c r="J578" s="435">
        <f t="shared" si="38"/>
        <v>0</v>
      </c>
      <c r="K578" s="435">
        <f t="shared" si="39"/>
        <v>0</v>
      </c>
      <c r="L578" s="1138"/>
      <c r="M578" s="1139"/>
      <c r="N578" s="1139"/>
      <c r="O578" s="1140"/>
      <c r="Q578" s="377" t="s">
        <v>847</v>
      </c>
      <c r="R578" s="20"/>
      <c r="S578" s="20"/>
      <c r="T578" s="20"/>
      <c r="U578" s="20"/>
      <c r="V578" s="20"/>
      <c r="W578" s="20"/>
      <c r="X578" s="10"/>
      <c r="Y578" s="20"/>
      <c r="Z578" s="20" t="s">
        <v>532</v>
      </c>
      <c r="AA578" s="20" t="s">
        <v>532</v>
      </c>
      <c r="AB578" s="20"/>
      <c r="AC578" s="20"/>
      <c r="AD578" s="20"/>
      <c r="AE578" s="20"/>
      <c r="AF578" s="21"/>
    </row>
    <row r="579" spans="1:32" ht="15" customHeight="1" x14ac:dyDescent="0.2">
      <c r="A579" s="370" t="s">
        <v>521</v>
      </c>
      <c r="B579" s="54" t="s">
        <v>1897</v>
      </c>
      <c r="C579" s="431"/>
      <c r="D579" s="431"/>
      <c r="E579" s="431"/>
      <c r="F579" s="431"/>
      <c r="G579" s="431"/>
      <c r="H579" s="431"/>
      <c r="I579" s="433"/>
      <c r="J579" s="435">
        <f t="shared" si="38"/>
        <v>0</v>
      </c>
      <c r="K579" s="435">
        <f t="shared" si="39"/>
        <v>0</v>
      </c>
      <c r="L579" s="1138"/>
      <c r="M579" s="1139"/>
      <c r="N579" s="1139"/>
      <c r="O579" s="1140"/>
      <c r="Q579" s="377" t="s">
        <v>634</v>
      </c>
      <c r="R579" s="20"/>
      <c r="S579" s="20"/>
      <c r="T579" s="20"/>
      <c r="U579" s="20"/>
      <c r="V579" s="20"/>
      <c r="W579" s="20"/>
      <c r="X579" s="20" t="s">
        <v>532</v>
      </c>
      <c r="Y579" s="10"/>
      <c r="Z579" s="20"/>
      <c r="AA579" s="20"/>
      <c r="AB579" s="20"/>
      <c r="AC579" s="20"/>
      <c r="AD579" s="20"/>
      <c r="AE579" s="20" t="s">
        <v>532</v>
      </c>
      <c r="AF579" s="21"/>
    </row>
    <row r="580" spans="1:32" ht="15" customHeight="1" x14ac:dyDescent="0.2">
      <c r="A580" s="370" t="s">
        <v>521</v>
      </c>
      <c r="B580" s="54" t="s">
        <v>737</v>
      </c>
      <c r="C580" s="431"/>
      <c r="D580" s="431"/>
      <c r="E580" s="431"/>
      <c r="F580" s="431"/>
      <c r="G580" s="431"/>
      <c r="H580" s="431"/>
      <c r="I580" s="433"/>
      <c r="J580" s="435">
        <f t="shared" si="38"/>
        <v>0</v>
      </c>
      <c r="K580" s="435">
        <f t="shared" si="39"/>
        <v>0</v>
      </c>
      <c r="L580" s="1138"/>
      <c r="M580" s="1139"/>
      <c r="N580" s="1139"/>
      <c r="O580" s="1140"/>
      <c r="Q580" s="377" t="s">
        <v>500</v>
      </c>
      <c r="R580" s="20"/>
      <c r="S580" s="20"/>
      <c r="T580" s="20"/>
      <c r="U580" s="20"/>
      <c r="V580" s="20"/>
      <c r="W580" s="20"/>
      <c r="X580" s="20"/>
      <c r="Y580" s="20"/>
      <c r="Z580" s="10"/>
      <c r="AA580" s="20"/>
      <c r="AB580" s="20"/>
      <c r="AC580" s="20"/>
      <c r="AD580" s="20"/>
      <c r="AE580" s="20"/>
      <c r="AF580" s="21"/>
    </row>
    <row r="581" spans="1:32" ht="15" customHeight="1" x14ac:dyDescent="0.2">
      <c r="A581" s="370" t="s">
        <v>521</v>
      </c>
      <c r="B581" s="54" t="s">
        <v>1036</v>
      </c>
      <c r="C581" s="431"/>
      <c r="D581" s="431"/>
      <c r="E581" s="431"/>
      <c r="F581" s="431"/>
      <c r="G581" s="431"/>
      <c r="H581" s="431"/>
      <c r="I581" s="433"/>
      <c r="J581" s="435">
        <f t="shared" si="38"/>
        <v>0</v>
      </c>
      <c r="K581" s="435">
        <f t="shared" si="39"/>
        <v>0</v>
      </c>
      <c r="L581" s="1138"/>
      <c r="M581" s="1139"/>
      <c r="N581" s="1139"/>
      <c r="O581" s="1140"/>
      <c r="Q581" s="377" t="s">
        <v>1028</v>
      </c>
      <c r="R581" s="20"/>
      <c r="S581" s="20"/>
      <c r="T581" s="20"/>
      <c r="U581" s="20"/>
      <c r="V581" s="20"/>
      <c r="W581" s="20"/>
      <c r="X581" s="20" t="s">
        <v>532</v>
      </c>
      <c r="Y581" s="20"/>
      <c r="Z581" s="20"/>
      <c r="AA581" s="10"/>
      <c r="AB581" s="20"/>
      <c r="AC581" s="20" t="s">
        <v>532</v>
      </c>
      <c r="AD581" s="20"/>
      <c r="AE581" s="20"/>
      <c r="AF581" s="21" t="s">
        <v>532</v>
      </c>
    </row>
    <row r="582" spans="1:32" ht="15" customHeight="1" x14ac:dyDescent="0.2">
      <c r="A582" s="370" t="s">
        <v>521</v>
      </c>
      <c r="B582" s="54" t="s">
        <v>70</v>
      </c>
      <c r="C582" s="431"/>
      <c r="D582" s="431"/>
      <c r="E582" s="431"/>
      <c r="F582" s="431"/>
      <c r="G582" s="431"/>
      <c r="H582" s="431"/>
      <c r="I582" s="433"/>
      <c r="J582" s="435">
        <f t="shared" si="38"/>
        <v>0</v>
      </c>
      <c r="K582" s="435">
        <f t="shared" si="39"/>
        <v>0</v>
      </c>
      <c r="L582" s="1138"/>
      <c r="M582" s="1139"/>
      <c r="N582" s="1139"/>
      <c r="O582" s="1140"/>
      <c r="Q582" s="377" t="s">
        <v>990</v>
      </c>
      <c r="R582" s="20"/>
      <c r="S582" s="20"/>
      <c r="T582" s="20"/>
      <c r="U582" s="20"/>
      <c r="V582" s="20"/>
      <c r="W582" s="20"/>
      <c r="X582" s="20"/>
      <c r="Y582" s="20"/>
      <c r="Z582" s="20"/>
      <c r="AA582" s="20"/>
      <c r="AB582" s="10"/>
      <c r="AC582" s="20" t="s">
        <v>532</v>
      </c>
      <c r="AD582" s="20"/>
      <c r="AE582" s="20"/>
      <c r="AF582" s="21"/>
    </row>
    <row r="583" spans="1:32" ht="15" customHeight="1" x14ac:dyDescent="0.2">
      <c r="A583" s="370" t="s">
        <v>521</v>
      </c>
      <c r="B583" s="54" t="s">
        <v>760</v>
      </c>
      <c r="C583" s="431"/>
      <c r="D583" s="431"/>
      <c r="E583" s="431"/>
      <c r="F583" s="431"/>
      <c r="G583" s="431"/>
      <c r="H583" s="431"/>
      <c r="I583" s="433"/>
      <c r="J583" s="435">
        <f t="shared" si="38"/>
        <v>0</v>
      </c>
      <c r="K583" s="435">
        <f t="shared" si="39"/>
        <v>0</v>
      </c>
      <c r="L583" s="1138"/>
      <c r="M583" s="1139"/>
      <c r="N583" s="1139"/>
      <c r="O583" s="1140"/>
      <c r="Q583" s="377" t="s">
        <v>756</v>
      </c>
      <c r="R583" s="20"/>
      <c r="S583" s="20"/>
      <c r="T583" s="20"/>
      <c r="U583" s="20"/>
      <c r="V583" s="20"/>
      <c r="W583" s="20"/>
      <c r="X583" s="20"/>
      <c r="Y583" s="20"/>
      <c r="Z583" s="20"/>
      <c r="AA583" s="20"/>
      <c r="AB583" s="20" t="s">
        <v>532</v>
      </c>
      <c r="AC583" s="10"/>
      <c r="AD583" s="20"/>
      <c r="AE583" s="20"/>
      <c r="AF583" s="21"/>
    </row>
    <row r="584" spans="1:32" ht="15" customHeight="1" x14ac:dyDescent="0.2">
      <c r="A584" s="370" t="s">
        <v>521</v>
      </c>
      <c r="B584" s="54" t="s">
        <v>761</v>
      </c>
      <c r="C584" s="431"/>
      <c r="D584" s="431"/>
      <c r="E584" s="431"/>
      <c r="F584" s="431"/>
      <c r="G584" s="431"/>
      <c r="H584" s="431"/>
      <c r="I584" s="433"/>
      <c r="J584" s="435">
        <f t="shared" si="38"/>
        <v>0</v>
      </c>
      <c r="K584" s="435">
        <f t="shared" si="39"/>
        <v>0</v>
      </c>
      <c r="L584" s="1138"/>
      <c r="M584" s="1139"/>
      <c r="N584" s="1139"/>
      <c r="O584" s="1140"/>
      <c r="Q584" s="377" t="s">
        <v>610</v>
      </c>
      <c r="R584" s="20"/>
      <c r="S584" s="20"/>
      <c r="T584" s="20"/>
      <c r="U584" s="20"/>
      <c r="V584" s="20"/>
      <c r="W584" s="20"/>
      <c r="X584" s="20"/>
      <c r="Y584" s="20"/>
      <c r="Z584" s="20"/>
      <c r="AA584" s="20"/>
      <c r="AB584" s="20"/>
      <c r="AC584" s="20"/>
      <c r="AD584" s="10"/>
      <c r="AE584" s="20"/>
      <c r="AF584" s="21" t="s">
        <v>532</v>
      </c>
    </row>
    <row r="585" spans="1:32" ht="15" customHeight="1" x14ac:dyDescent="0.2">
      <c r="A585" s="370" t="s">
        <v>521</v>
      </c>
      <c r="B585" s="54" t="s">
        <v>1099</v>
      </c>
      <c r="C585" s="431"/>
      <c r="D585" s="431"/>
      <c r="E585" s="431"/>
      <c r="F585" s="431"/>
      <c r="G585" s="431"/>
      <c r="H585" s="431"/>
      <c r="I585" s="433"/>
      <c r="J585" s="435">
        <f t="shared" si="38"/>
        <v>0</v>
      </c>
      <c r="K585" s="435">
        <f t="shared" si="39"/>
        <v>0</v>
      </c>
      <c r="L585" s="1138"/>
      <c r="M585" s="1139"/>
      <c r="N585" s="1139"/>
      <c r="O585" s="1140"/>
      <c r="Q585" s="377" t="s">
        <v>653</v>
      </c>
      <c r="R585" s="20"/>
      <c r="S585" s="20"/>
      <c r="T585" s="20"/>
      <c r="U585" s="20"/>
      <c r="V585" s="20"/>
      <c r="W585" s="20"/>
      <c r="X585" s="20"/>
      <c r="Y585" s="20"/>
      <c r="Z585" s="20"/>
      <c r="AA585" s="20"/>
      <c r="AB585" s="20"/>
      <c r="AC585" s="20"/>
      <c r="AD585" s="20" t="s">
        <v>532</v>
      </c>
      <c r="AE585" s="10"/>
      <c r="AF585" s="21"/>
    </row>
    <row r="586" spans="1:32" ht="15" customHeight="1" thickBot="1" x14ac:dyDescent="0.25">
      <c r="A586" s="372" t="s">
        <v>521</v>
      </c>
      <c r="B586" s="55" t="s">
        <v>1809</v>
      </c>
      <c r="C586" s="432"/>
      <c r="D586" s="432"/>
      <c r="E586" s="432"/>
      <c r="F586" s="432"/>
      <c r="G586" s="432"/>
      <c r="H586" s="432"/>
      <c r="I586" s="434"/>
      <c r="J586" s="435">
        <f t="shared" si="38"/>
        <v>0</v>
      </c>
      <c r="K586" s="435">
        <f t="shared" si="39"/>
        <v>0</v>
      </c>
      <c r="L586" s="1141"/>
      <c r="M586" s="1142"/>
      <c r="N586" s="1142"/>
      <c r="O586" s="1143"/>
      <c r="Q586" s="378" t="s">
        <v>153</v>
      </c>
      <c r="R586" s="23"/>
      <c r="S586" s="23"/>
      <c r="T586" s="23"/>
      <c r="U586" s="23"/>
      <c r="V586" s="23"/>
      <c r="W586" s="23"/>
      <c r="X586" s="23"/>
      <c r="Y586" s="23"/>
      <c r="Z586" s="23"/>
      <c r="AA586" s="23"/>
      <c r="AB586" s="23"/>
      <c r="AC586" s="23"/>
      <c r="AD586" s="23"/>
      <c r="AE586" s="23"/>
      <c r="AF586" s="15"/>
    </row>
    <row r="587" spans="1:32" ht="15" customHeight="1" x14ac:dyDescent="0.2">
      <c r="C587" s="435">
        <f t="shared" ref="C587:I587" si="41">SUM(C570:C586)</f>
        <v>0</v>
      </c>
      <c r="D587" s="435">
        <f t="shared" si="41"/>
        <v>0</v>
      </c>
      <c r="E587" s="435">
        <f t="shared" si="41"/>
        <v>0</v>
      </c>
      <c r="F587" s="435">
        <f t="shared" si="41"/>
        <v>0</v>
      </c>
      <c r="G587" s="435">
        <f t="shared" si="41"/>
        <v>0</v>
      </c>
      <c r="H587" s="435">
        <f t="shared" si="41"/>
        <v>0</v>
      </c>
      <c r="I587" s="435">
        <f t="shared" si="41"/>
        <v>0</v>
      </c>
      <c r="J587" s="435">
        <f t="shared" si="38"/>
        <v>0</v>
      </c>
      <c r="K587" s="435">
        <f t="shared" si="39"/>
        <v>0</v>
      </c>
    </row>
    <row r="588" spans="1:32" ht="15" customHeight="1" thickBot="1" x14ac:dyDescent="0.25"/>
    <row r="589" spans="1:32" ht="15" customHeight="1" thickBot="1" x14ac:dyDescent="0.25">
      <c r="A589" s="1043" t="s">
        <v>207</v>
      </c>
      <c r="B589" s="1044"/>
      <c r="C589" s="1044"/>
      <c r="D589" s="1044"/>
      <c r="E589" s="1044"/>
      <c r="F589" s="1045"/>
      <c r="G589" s="1040" t="s">
        <v>1938</v>
      </c>
      <c r="H589" s="1041"/>
      <c r="I589" s="1042"/>
      <c r="L589" s="945" t="s">
        <v>495</v>
      </c>
      <c r="M589" s="946"/>
      <c r="N589" s="946"/>
      <c r="O589" s="947"/>
    </row>
    <row r="590" spans="1:32" ht="15" customHeight="1" thickBot="1" x14ac:dyDescent="0.25">
      <c r="A590" s="373" t="s">
        <v>496</v>
      </c>
      <c r="B590" s="227" t="s">
        <v>497</v>
      </c>
      <c r="C590" s="374" t="s">
        <v>498</v>
      </c>
      <c r="D590" s="374" t="s">
        <v>499</v>
      </c>
      <c r="E590" s="374" t="s">
        <v>500</v>
      </c>
      <c r="F590" s="374" t="s">
        <v>501</v>
      </c>
      <c r="G590" s="375" t="s">
        <v>502</v>
      </c>
      <c r="H590" s="375" t="s">
        <v>503</v>
      </c>
      <c r="I590" s="376" t="s">
        <v>504</v>
      </c>
      <c r="L590" s="948"/>
      <c r="M590" s="949"/>
      <c r="N590" s="949"/>
      <c r="O590" s="950"/>
      <c r="Q590" s="24" t="s">
        <v>1939</v>
      </c>
      <c r="R590" s="379" t="s">
        <v>541</v>
      </c>
      <c r="S590" s="379" t="s">
        <v>716</v>
      </c>
      <c r="T590" s="379" t="s">
        <v>902</v>
      </c>
      <c r="U590" s="379" t="s">
        <v>1388</v>
      </c>
      <c r="V590" s="379" t="s">
        <v>908</v>
      </c>
      <c r="W590" s="379" t="s">
        <v>1389</v>
      </c>
      <c r="X590" s="379" t="s">
        <v>500</v>
      </c>
      <c r="Y590" s="379" t="s">
        <v>847</v>
      </c>
      <c r="Z590" s="379" t="s">
        <v>229</v>
      </c>
      <c r="AA590" s="379" t="s">
        <v>544</v>
      </c>
      <c r="AB590" s="379" t="s">
        <v>49</v>
      </c>
      <c r="AC590" s="379" t="s">
        <v>1859</v>
      </c>
      <c r="AD590" s="379" t="s">
        <v>1112</v>
      </c>
      <c r="AE590" s="379" t="s">
        <v>143</v>
      </c>
      <c r="AF590" s="380" t="s">
        <v>1940</v>
      </c>
    </row>
    <row r="591" spans="1:32" ht="15" customHeight="1" x14ac:dyDescent="0.2">
      <c r="A591" s="527">
        <v>1</v>
      </c>
      <c r="B591" s="111" t="s">
        <v>150</v>
      </c>
      <c r="C591" s="46"/>
      <c r="D591" s="46"/>
      <c r="E591" s="46"/>
      <c r="F591" s="46"/>
      <c r="G591" s="46"/>
      <c r="H591" s="46"/>
      <c r="I591" s="436"/>
      <c r="J591" s="435">
        <f t="shared" si="38"/>
        <v>0</v>
      </c>
      <c r="K591" s="435">
        <f t="shared" si="39"/>
        <v>0</v>
      </c>
      <c r="L591" s="1135" t="s">
        <v>528</v>
      </c>
      <c r="M591" s="1136"/>
      <c r="N591" s="1136"/>
      <c r="O591" s="1137"/>
      <c r="Q591" s="377" t="s">
        <v>541</v>
      </c>
      <c r="R591" s="10"/>
      <c r="S591" s="20"/>
      <c r="T591" s="20"/>
      <c r="U591" s="20"/>
      <c r="V591" s="20"/>
      <c r="W591" s="20"/>
      <c r="X591" s="20"/>
      <c r="Y591" s="20"/>
      <c r="Z591" s="20"/>
      <c r="AA591" s="20"/>
      <c r="AB591" s="20"/>
      <c r="AC591" s="20"/>
      <c r="AD591" s="20"/>
      <c r="AE591" s="20"/>
      <c r="AF591" s="21"/>
    </row>
    <row r="592" spans="1:32" ht="15" customHeight="1" x14ac:dyDescent="0.2">
      <c r="A592" s="492">
        <v>2</v>
      </c>
      <c r="B592" s="89" t="s">
        <v>1107</v>
      </c>
      <c r="C592" s="431"/>
      <c r="D592" s="431"/>
      <c r="E592" s="431"/>
      <c r="F592" s="431"/>
      <c r="G592" s="431"/>
      <c r="H592" s="431"/>
      <c r="I592" s="433"/>
      <c r="J592" s="435">
        <f t="shared" si="38"/>
        <v>0</v>
      </c>
      <c r="K592" s="435">
        <f t="shared" si="39"/>
        <v>0</v>
      </c>
      <c r="L592" s="1138"/>
      <c r="M592" s="1139"/>
      <c r="N592" s="1139"/>
      <c r="O592" s="1140"/>
      <c r="Q592" s="377" t="s">
        <v>716</v>
      </c>
      <c r="R592" s="20"/>
      <c r="S592" s="10"/>
      <c r="T592" s="20"/>
      <c r="U592" s="20"/>
      <c r="V592" s="20"/>
      <c r="W592" s="20"/>
      <c r="X592" s="20"/>
      <c r="Y592" s="20"/>
      <c r="Z592" s="20"/>
      <c r="AA592" s="20"/>
      <c r="AB592" s="20"/>
      <c r="AC592" s="20"/>
      <c r="AD592" s="20"/>
      <c r="AE592" s="181"/>
      <c r="AF592" s="21"/>
    </row>
    <row r="593" spans="1:32" ht="15" customHeight="1" x14ac:dyDescent="0.2">
      <c r="A593" s="492" t="s">
        <v>521</v>
      </c>
      <c r="B593" s="89" t="s">
        <v>164</v>
      </c>
      <c r="C593" s="431" t="s">
        <v>532</v>
      </c>
      <c r="D593" s="431"/>
      <c r="E593" s="431"/>
      <c r="F593" s="431"/>
      <c r="G593" s="431"/>
      <c r="H593" s="431"/>
      <c r="I593" s="433"/>
      <c r="J593" s="435">
        <f t="shared" si="38"/>
        <v>0</v>
      </c>
      <c r="K593" s="435">
        <f t="shared" si="39"/>
        <v>0</v>
      </c>
      <c r="L593" s="1138"/>
      <c r="M593" s="1139"/>
      <c r="N593" s="1139"/>
      <c r="O593" s="1140"/>
      <c r="Q593" s="377" t="s">
        <v>902</v>
      </c>
      <c r="R593" s="20"/>
      <c r="S593" s="20"/>
      <c r="T593" s="10"/>
      <c r="U593" s="20"/>
      <c r="V593" s="20" t="s">
        <v>532</v>
      </c>
      <c r="W593" s="20" t="s">
        <v>532</v>
      </c>
      <c r="X593" s="20"/>
      <c r="Y593" s="20"/>
      <c r="Z593" s="20"/>
      <c r="AA593" s="20"/>
      <c r="AB593" s="20"/>
      <c r="AC593" s="20"/>
      <c r="AD593" s="20"/>
      <c r="AE593" s="20"/>
      <c r="AF593" s="21"/>
    </row>
    <row r="594" spans="1:32" ht="15" customHeight="1" x14ac:dyDescent="0.2">
      <c r="A594" s="492" t="s">
        <v>521</v>
      </c>
      <c r="B594" s="89" t="s">
        <v>1395</v>
      </c>
      <c r="C594" s="431"/>
      <c r="D594" s="431"/>
      <c r="E594" s="431"/>
      <c r="F594" s="431"/>
      <c r="G594" s="431"/>
      <c r="H594" s="431"/>
      <c r="I594" s="433"/>
      <c r="J594" s="435">
        <f t="shared" si="38"/>
        <v>0</v>
      </c>
      <c r="K594" s="435">
        <f t="shared" si="39"/>
        <v>0</v>
      </c>
      <c r="L594" s="1138"/>
      <c r="M594" s="1139"/>
      <c r="N594" s="1139"/>
      <c r="O594" s="1140"/>
      <c r="Q594" s="377" t="s">
        <v>1388</v>
      </c>
      <c r="R594" s="20"/>
      <c r="S594" s="20"/>
      <c r="T594" s="20" t="s">
        <v>532</v>
      </c>
      <c r="U594" s="10"/>
      <c r="V594" s="20"/>
      <c r="W594" s="20"/>
      <c r="X594" s="20"/>
      <c r="Y594" s="20"/>
      <c r="Z594" s="20"/>
      <c r="AA594" s="20" t="s">
        <v>532</v>
      </c>
      <c r="AB594" s="20"/>
      <c r="AC594" s="20"/>
      <c r="AD594" s="20"/>
      <c r="AE594" s="20"/>
      <c r="AF594" s="21" t="s">
        <v>532</v>
      </c>
    </row>
    <row r="595" spans="1:32" ht="15" customHeight="1" x14ac:dyDescent="0.2">
      <c r="A595" s="492" t="s">
        <v>521</v>
      </c>
      <c r="B595" s="89" t="s">
        <v>1941</v>
      </c>
      <c r="C595" s="431"/>
      <c r="D595" s="431"/>
      <c r="E595" s="431"/>
      <c r="F595" s="431"/>
      <c r="G595" s="431"/>
      <c r="H595" s="431"/>
      <c r="I595" s="433"/>
      <c r="J595" s="435">
        <f t="shared" si="38"/>
        <v>0</v>
      </c>
      <c r="K595" s="435">
        <f t="shared" si="39"/>
        <v>0</v>
      </c>
      <c r="L595" s="1138"/>
      <c r="M595" s="1139"/>
      <c r="N595" s="1139"/>
      <c r="O595" s="1140"/>
      <c r="Q595" s="377" t="s">
        <v>908</v>
      </c>
      <c r="R595" s="20"/>
      <c r="S595" s="20"/>
      <c r="T595" s="20"/>
      <c r="U595" s="20"/>
      <c r="V595" s="10"/>
      <c r="W595" s="20"/>
      <c r="X595" s="20"/>
      <c r="Y595" s="20"/>
      <c r="Z595" s="20"/>
      <c r="AA595" s="20"/>
      <c r="AB595" s="20"/>
      <c r="AC595" s="20"/>
      <c r="AD595" s="20"/>
      <c r="AE595" s="20"/>
      <c r="AF595" s="21"/>
    </row>
    <row r="596" spans="1:32" ht="15" customHeight="1" x14ac:dyDescent="0.2">
      <c r="A596" s="492" t="s">
        <v>521</v>
      </c>
      <c r="B596" s="89" t="s">
        <v>372</v>
      </c>
      <c r="C596" s="431"/>
      <c r="D596" s="431"/>
      <c r="E596" s="431"/>
      <c r="F596" s="431"/>
      <c r="G596" s="431"/>
      <c r="H596" s="431"/>
      <c r="I596" s="433"/>
      <c r="J596" s="435">
        <f t="shared" si="38"/>
        <v>0</v>
      </c>
      <c r="K596" s="435">
        <f t="shared" si="39"/>
        <v>0</v>
      </c>
      <c r="L596" s="1138"/>
      <c r="M596" s="1139"/>
      <c r="N596" s="1139"/>
      <c r="O596" s="1140"/>
      <c r="Q596" s="377" t="s">
        <v>1389</v>
      </c>
      <c r="R596" s="20"/>
      <c r="S596" s="20"/>
      <c r="T596" s="20" t="s">
        <v>532</v>
      </c>
      <c r="U596" s="20"/>
      <c r="V596" s="20"/>
      <c r="W596" s="10"/>
      <c r="X596" s="20"/>
      <c r="Y596" s="20" t="s">
        <v>532</v>
      </c>
      <c r="Z596" s="20"/>
      <c r="AA596" s="20"/>
      <c r="AB596" s="20" t="s">
        <v>532</v>
      </c>
      <c r="AC596" s="20"/>
      <c r="AD596" s="20"/>
      <c r="AE596" s="20"/>
      <c r="AF596" s="21"/>
    </row>
    <row r="597" spans="1:32" ht="15" customHeight="1" x14ac:dyDescent="0.2">
      <c r="A597" s="492" t="s">
        <v>521</v>
      </c>
      <c r="B597" s="89" t="s">
        <v>303</v>
      </c>
      <c r="C597" s="431"/>
      <c r="D597" s="431"/>
      <c r="E597" s="431"/>
      <c r="F597" s="431"/>
      <c r="G597" s="431"/>
      <c r="H597" s="431"/>
      <c r="I597" s="433"/>
      <c r="J597" s="435">
        <f t="shared" si="38"/>
        <v>0</v>
      </c>
      <c r="K597" s="435">
        <f t="shared" si="39"/>
        <v>0</v>
      </c>
      <c r="L597" s="1138"/>
      <c r="M597" s="1139"/>
      <c r="N597" s="1139"/>
      <c r="O597" s="1140"/>
      <c r="Q597" s="377" t="s">
        <v>500</v>
      </c>
      <c r="R597" s="20"/>
      <c r="S597" s="20"/>
      <c r="T597" s="20"/>
      <c r="U597" s="20"/>
      <c r="V597" s="20"/>
      <c r="W597" s="20"/>
      <c r="X597" s="10"/>
      <c r="Y597" s="20"/>
      <c r="Z597" s="20" t="s">
        <v>532</v>
      </c>
      <c r="AA597" s="20" t="s">
        <v>532</v>
      </c>
      <c r="AB597" s="20"/>
      <c r="AC597" s="20"/>
      <c r="AD597" s="20"/>
      <c r="AE597" s="20"/>
      <c r="AF597" s="21"/>
    </row>
    <row r="598" spans="1:32" ht="15" customHeight="1" x14ac:dyDescent="0.2">
      <c r="A598" s="492" t="s">
        <v>521</v>
      </c>
      <c r="B598" s="89" t="s">
        <v>617</v>
      </c>
      <c r="C598" s="431"/>
      <c r="D598" s="431"/>
      <c r="E598" s="431"/>
      <c r="F598" s="431"/>
      <c r="G598" s="431"/>
      <c r="H598" s="431"/>
      <c r="I598" s="433"/>
      <c r="J598" s="435">
        <f t="shared" si="38"/>
        <v>0</v>
      </c>
      <c r="K598" s="435">
        <f t="shared" si="39"/>
        <v>0</v>
      </c>
      <c r="L598" s="1138"/>
      <c r="M598" s="1139"/>
      <c r="N598" s="1139"/>
      <c r="O598" s="1140"/>
      <c r="Q598" s="377" t="s">
        <v>847</v>
      </c>
      <c r="R598" s="20"/>
      <c r="S598" s="20"/>
      <c r="T598" s="20"/>
      <c r="U598" s="20"/>
      <c r="V598" s="20"/>
      <c r="W598" s="20"/>
      <c r="X598" s="20" t="s">
        <v>532</v>
      </c>
      <c r="Y598" s="10"/>
      <c r="Z598" s="20"/>
      <c r="AA598" s="20"/>
      <c r="AB598" s="20"/>
      <c r="AC598" s="20"/>
      <c r="AD598" s="20"/>
      <c r="AE598" s="20" t="s">
        <v>532</v>
      </c>
      <c r="AF598" s="21"/>
    </row>
    <row r="599" spans="1:32" ht="15" customHeight="1" x14ac:dyDescent="0.2">
      <c r="A599" s="492" t="s">
        <v>521</v>
      </c>
      <c r="B599" s="89" t="s">
        <v>1294</v>
      </c>
      <c r="C599" s="431"/>
      <c r="D599" s="431"/>
      <c r="E599" s="431"/>
      <c r="F599" s="431"/>
      <c r="G599" s="431"/>
      <c r="H599" s="431"/>
      <c r="I599" s="433"/>
      <c r="J599" s="435">
        <f t="shared" si="38"/>
        <v>0</v>
      </c>
      <c r="K599" s="435">
        <f t="shared" si="39"/>
        <v>0</v>
      </c>
      <c r="L599" s="1138"/>
      <c r="M599" s="1139"/>
      <c r="N599" s="1139"/>
      <c r="O599" s="1140"/>
      <c r="Q599" s="377" t="s">
        <v>229</v>
      </c>
      <c r="R599" s="20"/>
      <c r="S599" s="20"/>
      <c r="T599" s="20"/>
      <c r="U599" s="20"/>
      <c r="V599" s="20"/>
      <c r="W599" s="20"/>
      <c r="X599" s="20"/>
      <c r="Y599" s="20"/>
      <c r="Z599" s="10"/>
      <c r="AA599" s="20"/>
      <c r="AB599" s="20"/>
      <c r="AC599" s="20"/>
      <c r="AD599" s="20"/>
      <c r="AE599" s="20"/>
      <c r="AF599" s="21"/>
    </row>
    <row r="600" spans="1:32" ht="15" customHeight="1" x14ac:dyDescent="0.2">
      <c r="A600" s="492" t="s">
        <v>521</v>
      </c>
      <c r="B600" s="89" t="s">
        <v>206</v>
      </c>
      <c r="C600" s="431"/>
      <c r="D600" s="431"/>
      <c r="E600" s="431"/>
      <c r="F600" s="431"/>
      <c r="G600" s="431"/>
      <c r="H600" s="431"/>
      <c r="I600" s="433"/>
      <c r="J600" s="435">
        <f t="shared" si="38"/>
        <v>0</v>
      </c>
      <c r="K600" s="435">
        <f t="shared" si="39"/>
        <v>0</v>
      </c>
      <c r="L600" s="1138"/>
      <c r="M600" s="1139"/>
      <c r="N600" s="1139"/>
      <c r="O600" s="1140"/>
      <c r="Q600" s="377" t="s">
        <v>544</v>
      </c>
      <c r="R600" s="20"/>
      <c r="S600" s="20"/>
      <c r="T600" s="20"/>
      <c r="U600" s="20"/>
      <c r="V600" s="20"/>
      <c r="W600" s="20"/>
      <c r="X600" s="20" t="s">
        <v>532</v>
      </c>
      <c r="Y600" s="20"/>
      <c r="Z600" s="20"/>
      <c r="AA600" s="10"/>
      <c r="AB600" s="20"/>
      <c r="AC600" s="20" t="s">
        <v>532</v>
      </c>
      <c r="AD600" s="20"/>
      <c r="AE600" s="20"/>
      <c r="AF600" s="21" t="s">
        <v>532</v>
      </c>
    </row>
    <row r="601" spans="1:32" ht="15" customHeight="1" x14ac:dyDescent="0.2">
      <c r="A601" s="492" t="s">
        <v>521</v>
      </c>
      <c r="B601" s="89" t="s">
        <v>559</v>
      </c>
      <c r="C601" s="431" t="s">
        <v>532</v>
      </c>
      <c r="D601" s="431"/>
      <c r="E601" s="431"/>
      <c r="F601" s="431"/>
      <c r="G601" s="431"/>
      <c r="H601" s="431"/>
      <c r="I601" s="433"/>
      <c r="J601" s="435">
        <f t="shared" si="38"/>
        <v>0</v>
      </c>
      <c r="K601" s="435">
        <f t="shared" si="39"/>
        <v>0</v>
      </c>
      <c r="L601" s="1138"/>
      <c r="M601" s="1139"/>
      <c r="N601" s="1139"/>
      <c r="O601" s="1140"/>
      <c r="Q601" s="377" t="s">
        <v>49</v>
      </c>
      <c r="R601" s="20"/>
      <c r="S601" s="20"/>
      <c r="T601" s="20"/>
      <c r="U601" s="20"/>
      <c r="V601" s="20"/>
      <c r="W601" s="20"/>
      <c r="X601" s="20"/>
      <c r="Y601" s="20"/>
      <c r="Z601" s="20"/>
      <c r="AA601" s="20"/>
      <c r="AB601" s="10"/>
      <c r="AC601" s="20" t="s">
        <v>532</v>
      </c>
      <c r="AD601" s="20"/>
      <c r="AE601" s="20"/>
      <c r="AF601" s="21"/>
    </row>
    <row r="602" spans="1:32" ht="15" customHeight="1" x14ac:dyDescent="0.2">
      <c r="A602" s="492" t="s">
        <v>521</v>
      </c>
      <c r="B602" s="89" t="s">
        <v>52</v>
      </c>
      <c r="C602" s="431"/>
      <c r="D602" s="431"/>
      <c r="E602" s="431"/>
      <c r="F602" s="431"/>
      <c r="G602" s="431"/>
      <c r="H602" s="431"/>
      <c r="I602" s="433"/>
      <c r="J602" s="435">
        <f t="shared" si="38"/>
        <v>0</v>
      </c>
      <c r="K602" s="435">
        <f t="shared" si="39"/>
        <v>0</v>
      </c>
      <c r="L602" s="1138"/>
      <c r="M602" s="1139"/>
      <c r="N602" s="1139"/>
      <c r="O602" s="1140"/>
      <c r="Q602" s="377" t="s">
        <v>1859</v>
      </c>
      <c r="R602" s="20"/>
      <c r="S602" s="20"/>
      <c r="T602" s="20"/>
      <c r="U602" s="20"/>
      <c r="V602" s="20"/>
      <c r="W602" s="20"/>
      <c r="X602" s="20"/>
      <c r="Y602" s="20"/>
      <c r="Z602" s="20"/>
      <c r="AA602" s="20"/>
      <c r="AB602" s="20" t="s">
        <v>532</v>
      </c>
      <c r="AC602" s="10"/>
      <c r="AD602" s="20"/>
      <c r="AE602" s="20"/>
      <c r="AF602" s="21"/>
    </row>
    <row r="603" spans="1:32" ht="15" customHeight="1" x14ac:dyDescent="0.2">
      <c r="A603" s="492" t="s">
        <v>521</v>
      </c>
      <c r="B603" s="89" t="s">
        <v>1862</v>
      </c>
      <c r="C603" s="431"/>
      <c r="D603" s="431"/>
      <c r="E603" s="431"/>
      <c r="F603" s="431"/>
      <c r="G603" s="431"/>
      <c r="H603" s="431"/>
      <c r="I603" s="433"/>
      <c r="J603" s="435">
        <f t="shared" si="38"/>
        <v>0</v>
      </c>
      <c r="K603" s="435">
        <f t="shared" si="39"/>
        <v>0</v>
      </c>
      <c r="L603" s="1138"/>
      <c r="M603" s="1139"/>
      <c r="N603" s="1139"/>
      <c r="O603" s="1140"/>
      <c r="Q603" s="377" t="s">
        <v>1112</v>
      </c>
      <c r="R603" s="20"/>
      <c r="S603" s="20"/>
      <c r="T603" s="20"/>
      <c r="U603" s="20"/>
      <c r="V603" s="20"/>
      <c r="W603" s="20"/>
      <c r="X603" s="20"/>
      <c r="Y603" s="20"/>
      <c r="Z603" s="20"/>
      <c r="AA603" s="20"/>
      <c r="AB603" s="20"/>
      <c r="AC603" s="20"/>
      <c r="AD603" s="10"/>
      <c r="AE603" s="20"/>
      <c r="AF603" s="21" t="s">
        <v>532</v>
      </c>
    </row>
    <row r="604" spans="1:32" ht="15" customHeight="1" x14ac:dyDescent="0.2">
      <c r="A604" s="492" t="s">
        <v>521</v>
      </c>
      <c r="B604" s="89" t="s">
        <v>1116</v>
      </c>
      <c r="C604" s="431"/>
      <c r="D604" s="431"/>
      <c r="E604" s="431"/>
      <c r="F604" s="431"/>
      <c r="G604" s="431"/>
      <c r="H604" s="431"/>
      <c r="I604" s="433"/>
      <c r="J604" s="435">
        <f t="shared" si="38"/>
        <v>0</v>
      </c>
      <c r="K604" s="435">
        <f t="shared" si="39"/>
        <v>0</v>
      </c>
      <c r="L604" s="1138"/>
      <c r="M604" s="1139"/>
      <c r="N604" s="1139"/>
      <c r="O604" s="1140"/>
      <c r="Q604" s="377" t="s">
        <v>143</v>
      </c>
      <c r="R604" s="20"/>
      <c r="S604" s="20"/>
      <c r="T604" s="20"/>
      <c r="U604" s="20"/>
      <c r="V604" s="20"/>
      <c r="W604" s="20"/>
      <c r="X604" s="20"/>
      <c r="Y604" s="20"/>
      <c r="Z604" s="20"/>
      <c r="AA604" s="20"/>
      <c r="AB604" s="20"/>
      <c r="AC604" s="20"/>
      <c r="AD604" s="20" t="s">
        <v>532</v>
      </c>
      <c r="AE604" s="10"/>
      <c r="AF604" s="21"/>
    </row>
    <row r="605" spans="1:32" ht="15" customHeight="1" thickBot="1" x14ac:dyDescent="0.25">
      <c r="A605" s="373" t="s">
        <v>521</v>
      </c>
      <c r="B605" s="97" t="s">
        <v>1942</v>
      </c>
      <c r="C605" s="432"/>
      <c r="D605" s="432"/>
      <c r="E605" s="432"/>
      <c r="F605" s="432"/>
      <c r="G605" s="432"/>
      <c r="H605" s="432"/>
      <c r="I605" s="434"/>
      <c r="J605" s="435">
        <f t="shared" si="38"/>
        <v>0</v>
      </c>
      <c r="K605" s="435">
        <f t="shared" si="39"/>
        <v>0</v>
      </c>
      <c r="L605" s="1141"/>
      <c r="M605" s="1142"/>
      <c r="N605" s="1142"/>
      <c r="O605" s="1143"/>
      <c r="Q605" s="378" t="s">
        <v>1940</v>
      </c>
      <c r="R605" s="23"/>
      <c r="S605" s="23"/>
      <c r="T605" s="23"/>
      <c r="U605" s="23"/>
      <c r="V605" s="23"/>
      <c r="W605" s="23"/>
      <c r="X605" s="23"/>
      <c r="Y605" s="23"/>
      <c r="Z605" s="23"/>
      <c r="AA605" s="23"/>
      <c r="AB605" s="23"/>
      <c r="AC605" s="23"/>
      <c r="AD605" s="23"/>
      <c r="AE605" s="23"/>
      <c r="AF605" s="15"/>
    </row>
    <row r="606" spans="1:32" ht="15" customHeight="1" x14ac:dyDescent="0.2">
      <c r="C606" s="435">
        <f t="shared" ref="C606:I606" si="42">SUM(C589:C605)</f>
        <v>0</v>
      </c>
      <c r="D606" s="435">
        <f t="shared" si="42"/>
        <v>0</v>
      </c>
      <c r="E606" s="435">
        <f t="shared" si="42"/>
        <v>0</v>
      </c>
      <c r="F606" s="435">
        <f t="shared" si="42"/>
        <v>0</v>
      </c>
      <c r="G606" s="435">
        <f t="shared" si="42"/>
        <v>0</v>
      </c>
      <c r="H606" s="435">
        <f t="shared" si="42"/>
        <v>0</v>
      </c>
      <c r="I606" s="435">
        <f t="shared" si="42"/>
        <v>0</v>
      </c>
      <c r="J606" s="435">
        <f t="shared" si="38"/>
        <v>0</v>
      </c>
      <c r="K606" s="435">
        <f t="shared" si="39"/>
        <v>0</v>
      </c>
    </row>
    <row r="607" spans="1:32" ht="15" customHeight="1" thickBot="1" x14ac:dyDescent="0.25"/>
    <row r="608" spans="1:32" ht="15" customHeight="1" thickBot="1" x14ac:dyDescent="0.25">
      <c r="A608" s="1043" t="s">
        <v>1943</v>
      </c>
      <c r="B608" s="1044"/>
      <c r="C608" s="1044"/>
      <c r="D608" s="1044"/>
      <c r="E608" s="1044"/>
      <c r="F608" s="1045"/>
      <c r="G608" s="1040" t="s">
        <v>1938</v>
      </c>
      <c r="H608" s="1041"/>
      <c r="I608" s="1042"/>
      <c r="L608" s="945" t="s">
        <v>495</v>
      </c>
      <c r="M608" s="946"/>
      <c r="N608" s="946"/>
      <c r="O608" s="947"/>
    </row>
    <row r="609" spans="1:30" ht="15" customHeight="1" thickBot="1" x14ac:dyDescent="0.25">
      <c r="A609" s="373" t="s">
        <v>496</v>
      </c>
      <c r="B609" s="227" t="s">
        <v>497</v>
      </c>
      <c r="C609" s="374" t="s">
        <v>498</v>
      </c>
      <c r="D609" s="374" t="s">
        <v>499</v>
      </c>
      <c r="E609" s="374" t="s">
        <v>500</v>
      </c>
      <c r="F609" s="374" t="s">
        <v>501</v>
      </c>
      <c r="G609" s="375" t="s">
        <v>502</v>
      </c>
      <c r="H609" s="375" t="s">
        <v>503</v>
      </c>
      <c r="I609" s="376" t="s">
        <v>504</v>
      </c>
      <c r="L609" s="948"/>
      <c r="M609" s="949"/>
      <c r="N609" s="949"/>
      <c r="O609" s="950"/>
      <c r="Q609" s="24" t="s">
        <v>1939</v>
      </c>
      <c r="R609" s="379" t="s">
        <v>716</v>
      </c>
      <c r="S609" s="379" t="s">
        <v>1590</v>
      </c>
      <c r="T609" s="379" t="s">
        <v>506</v>
      </c>
      <c r="U609" s="379" t="s">
        <v>1866</v>
      </c>
      <c r="V609" s="379" t="s">
        <v>901</v>
      </c>
      <c r="W609" s="379" t="s">
        <v>1772</v>
      </c>
      <c r="X609" s="379" t="s">
        <v>322</v>
      </c>
      <c r="Y609" s="379" t="s">
        <v>1730</v>
      </c>
      <c r="Z609" s="379" t="s">
        <v>1731</v>
      </c>
      <c r="AA609" s="379" t="s">
        <v>1688</v>
      </c>
      <c r="AB609" s="379" t="s">
        <v>177</v>
      </c>
      <c r="AC609" s="379" t="s">
        <v>63</v>
      </c>
      <c r="AD609" s="380" t="s">
        <v>547</v>
      </c>
    </row>
    <row r="610" spans="1:30" ht="15" customHeight="1" x14ac:dyDescent="0.2">
      <c r="A610" s="371">
        <v>1</v>
      </c>
      <c r="B610" s="53" t="s">
        <v>1733</v>
      </c>
      <c r="C610" s="46"/>
      <c r="D610" s="46"/>
      <c r="E610" s="46"/>
      <c r="F610" s="46"/>
      <c r="G610" s="46"/>
      <c r="H610" s="46"/>
      <c r="I610" s="438"/>
      <c r="J610" s="435">
        <f t="shared" si="38"/>
        <v>0</v>
      </c>
      <c r="K610" s="435">
        <f t="shared" si="39"/>
        <v>0</v>
      </c>
      <c r="L610" s="1135" t="s">
        <v>1944</v>
      </c>
      <c r="M610" s="1136"/>
      <c r="N610" s="1136"/>
      <c r="O610" s="1137"/>
      <c r="Q610" s="377" t="s">
        <v>716</v>
      </c>
      <c r="R610" s="10"/>
      <c r="S610" s="20"/>
      <c r="T610" s="20" t="s">
        <v>532</v>
      </c>
      <c r="U610" s="20" t="s">
        <v>532</v>
      </c>
      <c r="V610" s="20"/>
      <c r="W610" s="20"/>
      <c r="X610" s="20"/>
      <c r="Y610" s="20"/>
      <c r="Z610" s="20"/>
      <c r="AA610" s="20"/>
      <c r="AB610" s="20"/>
      <c r="AC610" s="20"/>
      <c r="AD610" s="21"/>
    </row>
    <row r="611" spans="1:30" ht="15" customHeight="1" x14ac:dyDescent="0.2">
      <c r="A611" s="370">
        <v>2</v>
      </c>
      <c r="B611" s="54" t="s">
        <v>534</v>
      </c>
      <c r="C611" s="431"/>
      <c r="D611" s="431"/>
      <c r="E611" s="431"/>
      <c r="F611" s="431"/>
      <c r="G611" s="431"/>
      <c r="H611" s="431"/>
      <c r="I611" s="433"/>
      <c r="J611" s="435">
        <f t="shared" si="38"/>
        <v>0</v>
      </c>
      <c r="K611" s="435">
        <f t="shared" si="39"/>
        <v>0</v>
      </c>
      <c r="L611" s="1138"/>
      <c r="M611" s="1139"/>
      <c r="N611" s="1139"/>
      <c r="O611" s="1140"/>
      <c r="Q611" s="377" t="s">
        <v>1590</v>
      </c>
      <c r="R611" s="20" t="s">
        <v>532</v>
      </c>
      <c r="S611" s="10"/>
      <c r="T611" s="20"/>
      <c r="U611" s="20"/>
      <c r="V611" s="20"/>
      <c r="W611" s="20"/>
      <c r="X611" s="20"/>
      <c r="Y611" s="20" t="s">
        <v>532</v>
      </c>
      <c r="Z611" s="20"/>
      <c r="AA611" s="20"/>
      <c r="AB611" s="20"/>
      <c r="AC611" s="20"/>
      <c r="AD611" s="21" t="s">
        <v>532</v>
      </c>
    </row>
    <row r="612" spans="1:30" ht="15" customHeight="1" x14ac:dyDescent="0.2">
      <c r="A612" s="370">
        <v>3</v>
      </c>
      <c r="B612" s="54" t="s">
        <v>991</v>
      </c>
      <c r="C612" s="431"/>
      <c r="D612" s="431"/>
      <c r="E612" s="431"/>
      <c r="F612" s="431"/>
      <c r="G612" s="431"/>
      <c r="H612" s="431"/>
      <c r="I612" s="433"/>
      <c r="J612" s="435">
        <f t="shared" si="38"/>
        <v>0</v>
      </c>
      <c r="K612" s="435">
        <f t="shared" si="39"/>
        <v>0</v>
      </c>
      <c r="L612" s="1138"/>
      <c r="M612" s="1139"/>
      <c r="N612" s="1139"/>
      <c r="O612" s="1140"/>
      <c r="Q612" s="377" t="s">
        <v>506</v>
      </c>
      <c r="R612" s="20"/>
      <c r="S612" s="20"/>
      <c r="T612" s="10"/>
      <c r="U612" s="20"/>
      <c r="V612" s="20"/>
      <c r="W612" s="20"/>
      <c r="X612" s="20"/>
      <c r="Y612" s="20"/>
      <c r="Z612" s="20"/>
      <c r="AA612" s="20"/>
      <c r="AB612" s="20"/>
      <c r="AC612" s="20"/>
      <c r="AD612" s="21"/>
    </row>
    <row r="613" spans="1:30" ht="15" customHeight="1" x14ac:dyDescent="0.2">
      <c r="A613" s="370">
        <v>4</v>
      </c>
      <c r="B613" s="54" t="s">
        <v>36</v>
      </c>
      <c r="C613" s="431"/>
      <c r="D613" s="431"/>
      <c r="E613" s="431"/>
      <c r="F613" s="431"/>
      <c r="G613" s="431"/>
      <c r="H613" s="431"/>
      <c r="I613" s="433"/>
      <c r="J613" s="435">
        <f t="shared" si="38"/>
        <v>0</v>
      </c>
      <c r="K613" s="435">
        <f t="shared" si="39"/>
        <v>0</v>
      </c>
      <c r="L613" s="1138"/>
      <c r="M613" s="1139"/>
      <c r="N613" s="1139"/>
      <c r="O613" s="1140"/>
      <c r="Q613" s="377" t="s">
        <v>1866</v>
      </c>
      <c r="R613" s="20" t="s">
        <v>532</v>
      </c>
      <c r="S613" s="20"/>
      <c r="T613" s="20"/>
      <c r="U613" s="10"/>
      <c r="V613" s="20"/>
      <c r="W613" s="20" t="s">
        <v>532</v>
      </c>
      <c r="X613" s="20"/>
      <c r="Y613" s="20"/>
      <c r="Z613" s="20" t="s">
        <v>532</v>
      </c>
      <c r="AA613" s="20"/>
      <c r="AB613" s="20"/>
      <c r="AC613" s="20"/>
      <c r="AD613" s="21"/>
    </row>
    <row r="614" spans="1:30" ht="15" customHeight="1" x14ac:dyDescent="0.2">
      <c r="A614" s="370">
        <v>5</v>
      </c>
      <c r="B614" s="54" t="s">
        <v>1867</v>
      </c>
      <c r="C614" s="431"/>
      <c r="D614" s="431"/>
      <c r="E614" s="431"/>
      <c r="F614" s="431"/>
      <c r="G614" s="431"/>
      <c r="H614" s="431"/>
      <c r="I614" s="433"/>
      <c r="J614" s="435">
        <f t="shared" si="38"/>
        <v>0</v>
      </c>
      <c r="K614" s="435">
        <f t="shared" si="39"/>
        <v>0</v>
      </c>
      <c r="L614" s="1138"/>
      <c r="M614" s="1139"/>
      <c r="N614" s="1139"/>
      <c r="O614" s="1140"/>
      <c r="Q614" s="377" t="s">
        <v>901</v>
      </c>
      <c r="R614" s="20"/>
      <c r="S614" s="20"/>
      <c r="T614" s="20"/>
      <c r="U614" s="20"/>
      <c r="V614" s="10"/>
      <c r="W614" s="20"/>
      <c r="X614" s="20" t="s">
        <v>532</v>
      </c>
      <c r="Y614" s="20" t="s">
        <v>532</v>
      </c>
      <c r="Z614" s="20"/>
      <c r="AA614" s="20"/>
      <c r="AB614" s="20"/>
      <c r="AC614" s="20"/>
      <c r="AD614" s="21"/>
    </row>
    <row r="615" spans="1:30" ht="15" customHeight="1" x14ac:dyDescent="0.2">
      <c r="A615" s="370">
        <v>6</v>
      </c>
      <c r="B615" s="54" t="s">
        <v>906</v>
      </c>
      <c r="C615" s="431"/>
      <c r="D615" s="431"/>
      <c r="E615" s="431"/>
      <c r="F615" s="431"/>
      <c r="G615" s="431"/>
      <c r="H615" s="431"/>
      <c r="I615" s="433"/>
      <c r="J615" s="435">
        <f t="shared" si="38"/>
        <v>0</v>
      </c>
      <c r="K615" s="435">
        <f t="shared" si="39"/>
        <v>0</v>
      </c>
      <c r="L615" s="1138"/>
      <c r="M615" s="1139"/>
      <c r="N615" s="1139"/>
      <c r="O615" s="1140"/>
      <c r="Q615" s="377" t="s">
        <v>1772</v>
      </c>
      <c r="R615" s="20"/>
      <c r="S615" s="20"/>
      <c r="T615" s="20"/>
      <c r="U615" s="20"/>
      <c r="V615" s="20" t="s">
        <v>532</v>
      </c>
      <c r="W615" s="10"/>
      <c r="X615" s="20"/>
      <c r="Y615" s="20"/>
      <c r="Z615" s="20"/>
      <c r="AA615" s="20"/>
      <c r="AB615" s="20"/>
      <c r="AC615" s="20" t="s">
        <v>532</v>
      </c>
      <c r="AD615" s="21"/>
    </row>
    <row r="616" spans="1:30" ht="15" customHeight="1" x14ac:dyDescent="0.2">
      <c r="A616" s="370">
        <v>7</v>
      </c>
      <c r="B616" s="54" t="s">
        <v>91</v>
      </c>
      <c r="C616" s="431"/>
      <c r="D616" s="431"/>
      <c r="E616" s="431"/>
      <c r="F616" s="431"/>
      <c r="G616" s="431"/>
      <c r="H616" s="431"/>
      <c r="I616" s="433"/>
      <c r="J616" s="435">
        <f t="shared" si="38"/>
        <v>0</v>
      </c>
      <c r="K616" s="435">
        <f t="shared" si="39"/>
        <v>0</v>
      </c>
      <c r="L616" s="1138"/>
      <c r="M616" s="1139"/>
      <c r="N616" s="1139"/>
      <c r="O616" s="1140"/>
      <c r="Q616" s="377" t="s">
        <v>322</v>
      </c>
      <c r="R616" s="20"/>
      <c r="S616" s="20"/>
      <c r="T616" s="20"/>
      <c r="U616" s="20"/>
      <c r="V616" s="20"/>
      <c r="W616" s="20"/>
      <c r="X616" s="10"/>
      <c r="Y616" s="20"/>
      <c r="Z616" s="20"/>
      <c r="AA616" s="20"/>
      <c r="AB616" s="20"/>
      <c r="AC616" s="20"/>
      <c r="AD616" s="21"/>
    </row>
    <row r="617" spans="1:30" ht="15" customHeight="1" x14ac:dyDescent="0.2">
      <c r="A617" s="370">
        <v>8</v>
      </c>
      <c r="B617" s="54" t="s">
        <v>128</v>
      </c>
      <c r="C617" s="431"/>
      <c r="D617" s="431"/>
      <c r="E617" s="431"/>
      <c r="F617" s="431"/>
      <c r="G617" s="431"/>
      <c r="H617" s="431"/>
      <c r="I617" s="433"/>
      <c r="J617" s="435">
        <f t="shared" si="38"/>
        <v>0</v>
      </c>
      <c r="K617" s="435">
        <f t="shared" si="39"/>
        <v>0</v>
      </c>
      <c r="L617" s="1138" t="s">
        <v>528</v>
      </c>
      <c r="M617" s="1139"/>
      <c r="N617" s="1139"/>
      <c r="O617" s="1140"/>
      <c r="Q617" s="377" t="s">
        <v>1730</v>
      </c>
      <c r="R617" s="20"/>
      <c r="S617" s="20"/>
      <c r="T617" s="20"/>
      <c r="U617" s="20"/>
      <c r="V617" s="20" t="s">
        <v>532</v>
      </c>
      <c r="W617" s="20"/>
      <c r="X617" s="20"/>
      <c r="Y617" s="10"/>
      <c r="Z617" s="20"/>
      <c r="AA617" s="20" t="s">
        <v>532</v>
      </c>
      <c r="AB617" s="20"/>
      <c r="AC617" s="20"/>
      <c r="AD617" s="21" t="s">
        <v>532</v>
      </c>
    </row>
    <row r="618" spans="1:30" ht="15" customHeight="1" x14ac:dyDescent="0.2">
      <c r="A618" s="370">
        <v>9</v>
      </c>
      <c r="B618" s="54" t="s">
        <v>174</v>
      </c>
      <c r="C618" s="431"/>
      <c r="D618" s="431"/>
      <c r="E618" s="431"/>
      <c r="F618" s="431"/>
      <c r="G618" s="431"/>
      <c r="H618" s="431"/>
      <c r="I618" s="433"/>
      <c r="J618" s="435">
        <f t="shared" si="38"/>
        <v>0</v>
      </c>
      <c r="K618" s="435">
        <f t="shared" si="39"/>
        <v>0</v>
      </c>
      <c r="L618" s="1138"/>
      <c r="M618" s="1139"/>
      <c r="N618" s="1139"/>
      <c r="O618" s="1140"/>
      <c r="Q618" s="377" t="s">
        <v>1731</v>
      </c>
      <c r="R618" s="20"/>
      <c r="S618" s="20"/>
      <c r="T618" s="20"/>
      <c r="U618" s="20"/>
      <c r="V618" s="20"/>
      <c r="W618" s="20"/>
      <c r="X618" s="20"/>
      <c r="Y618" s="20"/>
      <c r="Z618" s="10"/>
      <c r="AA618" s="20" t="s">
        <v>532</v>
      </c>
      <c r="AB618" s="20"/>
      <c r="AC618" s="20"/>
      <c r="AD618" s="21"/>
    </row>
    <row r="619" spans="1:30" ht="15" customHeight="1" x14ac:dyDescent="0.2">
      <c r="A619" s="370">
        <v>10</v>
      </c>
      <c r="B619" s="54" t="s">
        <v>215</v>
      </c>
      <c r="C619" s="431"/>
      <c r="D619" s="431"/>
      <c r="E619" s="431"/>
      <c r="F619" s="431"/>
      <c r="G619" s="431"/>
      <c r="H619" s="431"/>
      <c r="I619" s="433"/>
      <c r="J619" s="435">
        <f t="shared" si="38"/>
        <v>0</v>
      </c>
      <c r="K619" s="435">
        <f t="shared" si="39"/>
        <v>0</v>
      </c>
      <c r="L619" s="1138"/>
      <c r="M619" s="1139"/>
      <c r="N619" s="1139"/>
      <c r="O619" s="1140"/>
      <c r="Q619" s="377" t="s">
        <v>1688</v>
      </c>
      <c r="R619" s="20"/>
      <c r="S619" s="20"/>
      <c r="T619" s="20"/>
      <c r="U619" s="20"/>
      <c r="V619" s="20"/>
      <c r="W619" s="20"/>
      <c r="X619" s="20"/>
      <c r="Y619" s="20"/>
      <c r="Z619" s="20" t="s">
        <v>532</v>
      </c>
      <c r="AA619" s="10"/>
      <c r="AB619" s="20"/>
      <c r="AC619" s="20"/>
      <c r="AD619" s="21"/>
    </row>
    <row r="620" spans="1:30" ht="15" customHeight="1" x14ac:dyDescent="0.2">
      <c r="A620" s="370">
        <v>11</v>
      </c>
      <c r="B620" s="54" t="s">
        <v>178</v>
      </c>
      <c r="C620" s="431"/>
      <c r="D620" s="431"/>
      <c r="E620" s="431"/>
      <c r="F620" s="431"/>
      <c r="G620" s="431"/>
      <c r="H620" s="431"/>
      <c r="I620" s="433"/>
      <c r="J620" s="435">
        <f t="shared" si="38"/>
        <v>0</v>
      </c>
      <c r="K620" s="435">
        <f t="shared" si="39"/>
        <v>0</v>
      </c>
      <c r="L620" s="1138"/>
      <c r="M620" s="1139"/>
      <c r="N620" s="1139"/>
      <c r="O620" s="1140"/>
      <c r="Q620" s="377" t="s">
        <v>177</v>
      </c>
      <c r="R620" s="20"/>
      <c r="S620" s="20"/>
      <c r="T620" s="20"/>
      <c r="U620" s="20"/>
      <c r="V620" s="20"/>
      <c r="W620" s="20"/>
      <c r="X620" s="20"/>
      <c r="Y620" s="20"/>
      <c r="Z620" s="20"/>
      <c r="AA620" s="20"/>
      <c r="AB620" s="10"/>
      <c r="AC620" s="20"/>
      <c r="AD620" s="21" t="s">
        <v>532</v>
      </c>
    </row>
    <row r="621" spans="1:30" ht="15" customHeight="1" x14ac:dyDescent="0.2">
      <c r="A621" s="370">
        <v>12</v>
      </c>
      <c r="B621" s="54" t="s">
        <v>705</v>
      </c>
      <c r="C621" s="431"/>
      <c r="D621" s="431"/>
      <c r="E621" s="431"/>
      <c r="F621" s="431"/>
      <c r="G621" s="431"/>
      <c r="H621" s="431"/>
      <c r="I621" s="433"/>
      <c r="J621" s="435">
        <f t="shared" si="38"/>
        <v>0</v>
      </c>
      <c r="K621" s="435">
        <f t="shared" si="39"/>
        <v>0</v>
      </c>
      <c r="L621" s="1138"/>
      <c r="M621" s="1139"/>
      <c r="N621" s="1139"/>
      <c r="O621" s="1140"/>
      <c r="Q621" s="377" t="s">
        <v>63</v>
      </c>
      <c r="R621" s="20"/>
      <c r="S621" s="20"/>
      <c r="T621" s="20"/>
      <c r="U621" s="20"/>
      <c r="V621" s="20"/>
      <c r="W621" s="20"/>
      <c r="X621" s="20"/>
      <c r="Y621" s="20"/>
      <c r="Z621" s="20"/>
      <c r="AA621" s="20"/>
      <c r="AB621" s="20" t="s">
        <v>532</v>
      </c>
      <c r="AC621" s="10"/>
      <c r="AD621" s="21"/>
    </row>
    <row r="622" spans="1:30" ht="15" customHeight="1" thickBot="1" x14ac:dyDescent="0.25">
      <c r="A622" s="372">
        <v>13</v>
      </c>
      <c r="B622" s="55" t="s">
        <v>551</v>
      </c>
      <c r="C622" s="432"/>
      <c r="D622" s="432"/>
      <c r="E622" s="432"/>
      <c r="F622" s="432"/>
      <c r="G622" s="432"/>
      <c r="H622" s="432"/>
      <c r="I622" s="434"/>
      <c r="J622" s="435">
        <f t="shared" si="38"/>
        <v>0</v>
      </c>
      <c r="K622" s="435">
        <f t="shared" si="39"/>
        <v>0</v>
      </c>
      <c r="L622" s="1141"/>
      <c r="M622" s="1142"/>
      <c r="N622" s="1142"/>
      <c r="O622" s="1143"/>
      <c r="Q622" s="378" t="s">
        <v>547</v>
      </c>
      <c r="R622" s="23"/>
      <c r="S622" s="23"/>
      <c r="T622" s="23"/>
      <c r="U622" s="23"/>
      <c r="V622" s="23"/>
      <c r="W622" s="23"/>
      <c r="X622" s="23"/>
      <c r="Y622" s="23"/>
      <c r="Z622" s="23"/>
      <c r="AA622" s="23"/>
      <c r="AB622" s="23"/>
      <c r="AC622" s="23"/>
      <c r="AD622" s="15"/>
    </row>
    <row r="623" spans="1:30" ht="15" customHeight="1" x14ac:dyDescent="0.2">
      <c r="C623" s="435">
        <f t="shared" ref="C623:H623" si="43">SUM(C610:C622)</f>
        <v>0</v>
      </c>
      <c r="D623" s="435">
        <f t="shared" si="43"/>
        <v>0</v>
      </c>
      <c r="E623" s="435">
        <f t="shared" si="43"/>
        <v>0</v>
      </c>
      <c r="F623" s="435">
        <f t="shared" si="43"/>
        <v>0</v>
      </c>
      <c r="G623" s="435">
        <f t="shared" si="43"/>
        <v>0</v>
      </c>
      <c r="H623" s="435">
        <f t="shared" si="43"/>
        <v>0</v>
      </c>
      <c r="I623" s="435">
        <f>SUM(I610:I622)</f>
        <v>0</v>
      </c>
      <c r="J623" s="435">
        <f t="shared" si="38"/>
        <v>0</v>
      </c>
      <c r="K623" s="435">
        <f t="shared" si="39"/>
        <v>0</v>
      </c>
    </row>
    <row r="624" spans="1:30" ht="15" customHeight="1" thickBot="1" x14ac:dyDescent="0.25"/>
    <row r="625" spans="1:33" ht="15" customHeight="1" thickBot="1" x14ac:dyDescent="0.25">
      <c r="A625" s="1043" t="s">
        <v>1945</v>
      </c>
      <c r="B625" s="1044"/>
      <c r="C625" s="1044"/>
      <c r="D625" s="1044"/>
      <c r="E625" s="1044"/>
      <c r="F625" s="1045"/>
      <c r="G625" s="1040" t="s">
        <v>1938</v>
      </c>
      <c r="H625" s="1041"/>
      <c r="I625" s="1042"/>
      <c r="L625" s="952" t="s">
        <v>538</v>
      </c>
      <c r="M625" s="953"/>
      <c r="N625" s="953"/>
      <c r="O625" s="954"/>
    </row>
    <row r="626" spans="1:33" ht="15" customHeight="1" thickBot="1" x14ac:dyDescent="0.25">
      <c r="A626" s="373" t="s">
        <v>496</v>
      </c>
      <c r="B626" s="227" t="s">
        <v>497</v>
      </c>
      <c r="C626" s="374" t="s">
        <v>498</v>
      </c>
      <c r="D626" s="374" t="s">
        <v>499</v>
      </c>
      <c r="E626" s="374" t="s">
        <v>500</v>
      </c>
      <c r="F626" s="374" t="s">
        <v>501</v>
      </c>
      <c r="G626" s="375" t="s">
        <v>502</v>
      </c>
      <c r="H626" s="375" t="s">
        <v>503</v>
      </c>
      <c r="I626" s="376" t="s">
        <v>504</v>
      </c>
      <c r="L626" s="1252"/>
      <c r="M626" s="1253"/>
      <c r="N626" s="1253"/>
      <c r="O626" s="1254"/>
      <c r="Q626" s="24" t="s">
        <v>1939</v>
      </c>
      <c r="R626" s="379" t="s">
        <v>373</v>
      </c>
      <c r="S626" s="379" t="s">
        <v>374</v>
      </c>
      <c r="T626" s="379" t="s">
        <v>541</v>
      </c>
      <c r="U626" s="379" t="s">
        <v>564</v>
      </c>
      <c r="V626" s="379" t="s">
        <v>847</v>
      </c>
      <c r="W626" s="379" t="s">
        <v>700</v>
      </c>
      <c r="X626" s="379" t="s">
        <v>566</v>
      </c>
      <c r="Y626" s="379" t="s">
        <v>544</v>
      </c>
      <c r="Z626" s="379" t="s">
        <v>1111</v>
      </c>
      <c r="AA626" s="379" t="s">
        <v>768</v>
      </c>
      <c r="AB626" s="379" t="s">
        <v>777</v>
      </c>
      <c r="AC626" s="379" t="s">
        <v>1684</v>
      </c>
      <c r="AD626" s="379" t="s">
        <v>533</v>
      </c>
      <c r="AE626" s="379" t="s">
        <v>1313</v>
      </c>
      <c r="AF626" s="379" t="s">
        <v>120</v>
      </c>
      <c r="AG626" s="380" t="s">
        <v>1214</v>
      </c>
    </row>
    <row r="627" spans="1:33" ht="15" customHeight="1" x14ac:dyDescent="0.2">
      <c r="A627" s="441">
        <v>1</v>
      </c>
      <c r="B627" s="53" t="s">
        <v>42</v>
      </c>
      <c r="C627" s="46">
        <v>30</v>
      </c>
      <c r="D627" s="46">
        <v>19</v>
      </c>
      <c r="E627" s="46">
        <v>4</v>
      </c>
      <c r="F627" s="46">
        <v>7</v>
      </c>
      <c r="G627" s="46">
        <v>88</v>
      </c>
      <c r="H627" s="46">
        <v>56</v>
      </c>
      <c r="I627" s="436">
        <v>42</v>
      </c>
      <c r="J627" s="435">
        <f t="shared" ref="J627:J687" si="44">D627+E627+F627</f>
        <v>30</v>
      </c>
      <c r="K627" s="435">
        <f t="shared" ref="K627:K687" si="45">D627*2+E627</f>
        <v>42</v>
      </c>
      <c r="L627" s="1135" t="s">
        <v>1946</v>
      </c>
      <c r="M627" s="1136"/>
      <c r="N627" s="1136"/>
      <c r="O627" s="1137"/>
      <c r="Q627" s="377" t="s">
        <v>373</v>
      </c>
      <c r="R627" s="10"/>
      <c r="S627" s="20"/>
      <c r="T627" s="20" t="s">
        <v>532</v>
      </c>
      <c r="U627" s="20" t="s">
        <v>532</v>
      </c>
      <c r="V627" s="20"/>
      <c r="W627" s="20"/>
      <c r="X627" s="20"/>
      <c r="Y627" s="20"/>
      <c r="Z627" s="20"/>
      <c r="AA627" s="20"/>
      <c r="AB627" s="20" t="s">
        <v>1603</v>
      </c>
      <c r="AC627" s="20"/>
      <c r="AD627" s="20" t="s">
        <v>1488</v>
      </c>
      <c r="AE627" s="20"/>
      <c r="AF627" s="20"/>
      <c r="AG627" s="21"/>
    </row>
    <row r="628" spans="1:33" ht="15" customHeight="1" x14ac:dyDescent="0.2">
      <c r="A628" s="370">
        <v>2</v>
      </c>
      <c r="B628" s="54" t="s">
        <v>711</v>
      </c>
      <c r="C628" s="431">
        <v>30</v>
      </c>
      <c r="D628" s="431">
        <v>18</v>
      </c>
      <c r="E628" s="431">
        <v>3</v>
      </c>
      <c r="F628" s="431">
        <v>9</v>
      </c>
      <c r="G628" s="431">
        <v>83</v>
      </c>
      <c r="H628" s="431">
        <v>60</v>
      </c>
      <c r="I628" s="433">
        <v>39</v>
      </c>
      <c r="J628" s="435">
        <f t="shared" si="44"/>
        <v>30</v>
      </c>
      <c r="K628" s="435">
        <f t="shared" si="45"/>
        <v>39</v>
      </c>
      <c r="L628" s="1138"/>
      <c r="M628" s="1139"/>
      <c r="N628" s="1139"/>
      <c r="O628" s="1140"/>
      <c r="Q628" s="377" t="s">
        <v>374</v>
      </c>
      <c r="R628" s="20" t="s">
        <v>532</v>
      </c>
      <c r="S628" s="10"/>
      <c r="T628" s="20"/>
      <c r="U628" s="20"/>
      <c r="V628" s="20"/>
      <c r="W628" s="20"/>
      <c r="X628" s="20"/>
      <c r="Y628" s="20" t="s">
        <v>532</v>
      </c>
      <c r="Z628" s="20"/>
      <c r="AA628" s="20"/>
      <c r="AB628" s="20" t="s">
        <v>1540</v>
      </c>
      <c r="AC628" s="20"/>
      <c r="AD628" s="20" t="s">
        <v>1600</v>
      </c>
      <c r="AE628" s="20"/>
      <c r="AF628" s="20"/>
      <c r="AG628" s="21"/>
    </row>
    <row r="629" spans="1:33" ht="15" customHeight="1" x14ac:dyDescent="0.2">
      <c r="A629" s="370">
        <v>3</v>
      </c>
      <c r="B629" s="54" t="s">
        <v>558</v>
      </c>
      <c r="C629" s="431">
        <v>30</v>
      </c>
      <c r="D629" s="431">
        <v>17</v>
      </c>
      <c r="E629" s="431">
        <v>4</v>
      </c>
      <c r="F629" s="431">
        <v>9</v>
      </c>
      <c r="G629" s="431">
        <v>74</v>
      </c>
      <c r="H629" s="431">
        <v>55</v>
      </c>
      <c r="I629" s="433">
        <v>38</v>
      </c>
      <c r="J629" s="435">
        <f t="shared" si="44"/>
        <v>30</v>
      </c>
      <c r="K629" s="435">
        <f t="shared" si="45"/>
        <v>38</v>
      </c>
      <c r="L629" s="1138"/>
      <c r="M629" s="1139"/>
      <c r="N629" s="1139"/>
      <c r="O629" s="1140"/>
      <c r="Q629" s="377" t="s">
        <v>541</v>
      </c>
      <c r="R629" s="20"/>
      <c r="S629" s="20"/>
      <c r="T629" s="10"/>
      <c r="U629" s="20"/>
      <c r="V629" s="20"/>
      <c r="W629" s="20"/>
      <c r="X629" s="20"/>
      <c r="Y629" s="20"/>
      <c r="Z629" s="20"/>
      <c r="AA629" s="20"/>
      <c r="AB629" s="20" t="s">
        <v>1494</v>
      </c>
      <c r="AC629" s="20"/>
      <c r="AD629" s="20" t="s">
        <v>844</v>
      </c>
      <c r="AE629" s="20"/>
      <c r="AF629" s="20"/>
      <c r="AG629" s="21"/>
    </row>
    <row r="630" spans="1:33" ht="15" customHeight="1" x14ac:dyDescent="0.2">
      <c r="A630" s="370">
        <v>4</v>
      </c>
      <c r="B630" s="54" t="s">
        <v>1827</v>
      </c>
      <c r="C630" s="431">
        <v>30</v>
      </c>
      <c r="D630" s="431">
        <v>17</v>
      </c>
      <c r="E630" s="431">
        <v>3</v>
      </c>
      <c r="F630" s="431">
        <v>10</v>
      </c>
      <c r="G630" s="431">
        <v>77</v>
      </c>
      <c r="H630" s="431">
        <v>58</v>
      </c>
      <c r="I630" s="433">
        <v>37</v>
      </c>
      <c r="J630" s="435">
        <f t="shared" si="44"/>
        <v>30</v>
      </c>
      <c r="K630" s="435">
        <f t="shared" si="45"/>
        <v>37</v>
      </c>
      <c r="L630" s="1138"/>
      <c r="M630" s="1139"/>
      <c r="N630" s="1139"/>
      <c r="O630" s="1140"/>
      <c r="Q630" s="377" t="s">
        <v>564</v>
      </c>
      <c r="R630" s="20" t="s">
        <v>532</v>
      </c>
      <c r="S630" s="20"/>
      <c r="T630" s="20"/>
      <c r="U630" s="10"/>
      <c r="V630" s="20"/>
      <c r="W630" s="20" t="s">
        <v>532</v>
      </c>
      <c r="X630" s="20"/>
      <c r="Y630" s="20"/>
      <c r="Z630" s="20" t="s">
        <v>532</v>
      </c>
      <c r="AA630" s="20"/>
      <c r="AB630" s="20" t="s">
        <v>1207</v>
      </c>
      <c r="AC630" s="20"/>
      <c r="AD630" s="20" t="s">
        <v>1601</v>
      </c>
      <c r="AE630" s="20"/>
      <c r="AF630" s="20"/>
      <c r="AG630" s="21"/>
    </row>
    <row r="631" spans="1:33" ht="15" customHeight="1" x14ac:dyDescent="0.2">
      <c r="A631" s="370">
        <v>5</v>
      </c>
      <c r="B631" s="54" t="s">
        <v>575</v>
      </c>
      <c r="C631" s="431">
        <v>30</v>
      </c>
      <c r="D631" s="431">
        <v>16</v>
      </c>
      <c r="E631" s="431">
        <v>5</v>
      </c>
      <c r="F631" s="431">
        <v>9</v>
      </c>
      <c r="G631" s="431">
        <v>74</v>
      </c>
      <c r="H631" s="431">
        <v>61</v>
      </c>
      <c r="I631" s="433">
        <v>37</v>
      </c>
      <c r="J631" s="435">
        <f t="shared" si="44"/>
        <v>30</v>
      </c>
      <c r="K631" s="435">
        <f t="shared" si="45"/>
        <v>37</v>
      </c>
      <c r="L631" s="1138"/>
      <c r="M631" s="1139"/>
      <c r="N631" s="1139"/>
      <c r="O631" s="1140"/>
      <c r="Q631" s="377" t="s">
        <v>847</v>
      </c>
      <c r="R631" s="20"/>
      <c r="S631" s="20"/>
      <c r="T631" s="20"/>
      <c r="U631" s="20"/>
      <c r="V631" s="10"/>
      <c r="W631" s="20"/>
      <c r="X631" s="20" t="s">
        <v>532</v>
      </c>
      <c r="Y631" s="20" t="s">
        <v>532</v>
      </c>
      <c r="Z631" s="20"/>
      <c r="AA631" s="20"/>
      <c r="AB631" s="20" t="s">
        <v>1207</v>
      </c>
      <c r="AC631" s="20"/>
      <c r="AD631" s="20" t="s">
        <v>1543</v>
      </c>
      <c r="AE631" s="20"/>
      <c r="AF631" s="20"/>
      <c r="AG631" s="21"/>
    </row>
    <row r="632" spans="1:33" ht="15" customHeight="1" x14ac:dyDescent="0.2">
      <c r="A632" s="370">
        <v>6</v>
      </c>
      <c r="B632" s="54" t="s">
        <v>554</v>
      </c>
      <c r="C632" s="431">
        <v>30</v>
      </c>
      <c r="D632" s="431">
        <v>15</v>
      </c>
      <c r="E632" s="431">
        <v>6</v>
      </c>
      <c r="F632" s="431">
        <v>9</v>
      </c>
      <c r="G632" s="431">
        <v>92</v>
      </c>
      <c r="H632" s="431">
        <v>63</v>
      </c>
      <c r="I632" s="433">
        <v>36</v>
      </c>
      <c r="J632" s="435">
        <f t="shared" si="44"/>
        <v>30</v>
      </c>
      <c r="K632" s="435">
        <f t="shared" si="45"/>
        <v>36</v>
      </c>
      <c r="L632" s="1138"/>
      <c r="M632" s="1139"/>
      <c r="N632" s="1139"/>
      <c r="O632" s="1140"/>
      <c r="Q632" s="377" t="s">
        <v>700</v>
      </c>
      <c r="R632" s="20"/>
      <c r="S632" s="20"/>
      <c r="T632" s="20"/>
      <c r="U632" s="20"/>
      <c r="V632" s="20" t="s">
        <v>532</v>
      </c>
      <c r="W632" s="10"/>
      <c r="X632" s="20"/>
      <c r="Y632" s="20"/>
      <c r="Z632" s="20"/>
      <c r="AA632" s="20"/>
      <c r="AB632" s="20" t="s">
        <v>1210</v>
      </c>
      <c r="AC632" s="20"/>
      <c r="AD632" s="20" t="s">
        <v>1494</v>
      </c>
      <c r="AE632" s="20"/>
      <c r="AF632" s="20"/>
      <c r="AG632" s="21"/>
    </row>
    <row r="633" spans="1:33" ht="15" customHeight="1" x14ac:dyDescent="0.2">
      <c r="A633" s="370">
        <v>7</v>
      </c>
      <c r="B633" s="54" t="s">
        <v>79</v>
      </c>
      <c r="C633" s="431">
        <v>30</v>
      </c>
      <c r="D633" s="431">
        <v>11</v>
      </c>
      <c r="E633" s="431">
        <v>11</v>
      </c>
      <c r="F633" s="431">
        <v>8</v>
      </c>
      <c r="G633" s="431">
        <v>45</v>
      </c>
      <c r="H633" s="431">
        <v>45</v>
      </c>
      <c r="I633" s="433">
        <v>33</v>
      </c>
      <c r="J633" s="435">
        <f t="shared" si="44"/>
        <v>30</v>
      </c>
      <c r="K633" s="435">
        <f t="shared" si="45"/>
        <v>33</v>
      </c>
      <c r="L633" s="1138"/>
      <c r="M633" s="1139"/>
      <c r="N633" s="1139"/>
      <c r="O633" s="1140"/>
      <c r="Q633" s="377" t="s">
        <v>566</v>
      </c>
      <c r="R633" s="20"/>
      <c r="S633" s="20"/>
      <c r="T633" s="20"/>
      <c r="U633" s="20"/>
      <c r="V633" s="20"/>
      <c r="W633" s="20"/>
      <c r="X633" s="10"/>
      <c r="Y633" s="20"/>
      <c r="Z633" s="20"/>
      <c r="AA633" s="20"/>
      <c r="AB633" s="20" t="s">
        <v>1603</v>
      </c>
      <c r="AC633" s="20"/>
      <c r="AD633" s="20" t="s">
        <v>844</v>
      </c>
      <c r="AE633" s="20"/>
      <c r="AF633" s="20"/>
      <c r="AG633" s="21"/>
    </row>
    <row r="634" spans="1:33" ht="15" customHeight="1" x14ac:dyDescent="0.2">
      <c r="A634" s="370">
        <v>8</v>
      </c>
      <c r="B634" s="54" t="s">
        <v>781</v>
      </c>
      <c r="C634" s="431">
        <v>30</v>
      </c>
      <c r="D634" s="431">
        <v>12</v>
      </c>
      <c r="E634" s="431">
        <v>6</v>
      </c>
      <c r="F634" s="431">
        <v>12</v>
      </c>
      <c r="G634" s="431">
        <v>67</v>
      </c>
      <c r="H634" s="431">
        <v>87</v>
      </c>
      <c r="I634" s="433">
        <v>30</v>
      </c>
      <c r="J634" s="435">
        <f t="shared" si="44"/>
        <v>30</v>
      </c>
      <c r="K634" s="435">
        <f t="shared" si="45"/>
        <v>30</v>
      </c>
      <c r="L634" s="1138"/>
      <c r="M634" s="1139"/>
      <c r="N634" s="1139"/>
      <c r="O634" s="1140"/>
      <c r="Q634" s="377" t="s">
        <v>544</v>
      </c>
      <c r="R634" s="20"/>
      <c r="S634" s="20"/>
      <c r="T634" s="20"/>
      <c r="U634" s="20"/>
      <c r="V634" s="20" t="s">
        <v>532</v>
      </c>
      <c r="W634" s="20"/>
      <c r="X634" s="20"/>
      <c r="Y634" s="10"/>
      <c r="Z634" s="20"/>
      <c r="AA634" s="20" t="s">
        <v>532</v>
      </c>
      <c r="AB634" s="20" t="s">
        <v>1597</v>
      </c>
      <c r="AC634" s="20"/>
      <c r="AD634" s="20" t="s">
        <v>1546</v>
      </c>
      <c r="AE634" s="20"/>
      <c r="AF634" s="20"/>
      <c r="AG634" s="21"/>
    </row>
    <row r="635" spans="1:33" ht="15" customHeight="1" x14ac:dyDescent="0.2">
      <c r="A635" s="370">
        <v>9</v>
      </c>
      <c r="B635" s="54" t="s">
        <v>1314</v>
      </c>
      <c r="C635" s="431">
        <v>30</v>
      </c>
      <c r="D635" s="431">
        <v>11</v>
      </c>
      <c r="E635" s="431">
        <v>7</v>
      </c>
      <c r="F635" s="431">
        <v>12</v>
      </c>
      <c r="G635" s="431">
        <v>59</v>
      </c>
      <c r="H635" s="431">
        <v>59</v>
      </c>
      <c r="I635" s="433">
        <v>29</v>
      </c>
      <c r="J635" s="435">
        <f t="shared" si="44"/>
        <v>30</v>
      </c>
      <c r="K635" s="435">
        <f t="shared" si="45"/>
        <v>29</v>
      </c>
      <c r="L635" s="1138"/>
      <c r="M635" s="1139"/>
      <c r="N635" s="1139"/>
      <c r="O635" s="1140"/>
      <c r="Q635" s="377" t="s">
        <v>1111</v>
      </c>
      <c r="R635" s="20"/>
      <c r="S635" s="20"/>
      <c r="T635" s="20"/>
      <c r="U635" s="20"/>
      <c r="V635" s="20"/>
      <c r="W635" s="20"/>
      <c r="X635" s="20"/>
      <c r="Y635" s="20"/>
      <c r="Z635" s="10"/>
      <c r="AA635" s="20" t="s">
        <v>532</v>
      </c>
      <c r="AB635" s="20" t="s">
        <v>1543</v>
      </c>
      <c r="AC635" s="20"/>
      <c r="AD635" s="20" t="s">
        <v>1207</v>
      </c>
      <c r="AE635" s="20"/>
      <c r="AF635" s="20"/>
      <c r="AG635" s="21"/>
    </row>
    <row r="636" spans="1:33" ht="15" customHeight="1" x14ac:dyDescent="0.2">
      <c r="A636" s="370">
        <v>10</v>
      </c>
      <c r="B636" s="54" t="s">
        <v>1431</v>
      </c>
      <c r="C636" s="431">
        <v>30</v>
      </c>
      <c r="D636" s="431">
        <v>13</v>
      </c>
      <c r="E636" s="431">
        <v>1</v>
      </c>
      <c r="F636" s="431">
        <v>16</v>
      </c>
      <c r="G636" s="431">
        <v>64</v>
      </c>
      <c r="H636" s="431">
        <v>83</v>
      </c>
      <c r="I636" s="433">
        <v>27</v>
      </c>
      <c r="J636" s="435">
        <f t="shared" si="44"/>
        <v>30</v>
      </c>
      <c r="K636" s="435">
        <f t="shared" si="45"/>
        <v>27</v>
      </c>
      <c r="L636" s="1138"/>
      <c r="M636" s="1139"/>
      <c r="N636" s="1139"/>
      <c r="O636" s="1140"/>
      <c r="Q636" s="377" t="s">
        <v>768</v>
      </c>
      <c r="R636" s="20"/>
      <c r="S636" s="20"/>
      <c r="T636" s="20"/>
      <c r="U636" s="20"/>
      <c r="V636" s="20"/>
      <c r="W636" s="20"/>
      <c r="X636" s="20"/>
      <c r="Y636" s="20"/>
      <c r="Z636" s="20" t="s">
        <v>532</v>
      </c>
      <c r="AA636" s="10"/>
      <c r="AB636" s="20" t="s">
        <v>1597</v>
      </c>
      <c r="AC636" s="20"/>
      <c r="AD636" s="20" t="s">
        <v>1795</v>
      </c>
      <c r="AE636" s="20"/>
      <c r="AF636" s="20"/>
      <c r="AG636" s="21"/>
    </row>
    <row r="637" spans="1:33" ht="15" customHeight="1" x14ac:dyDescent="0.2">
      <c r="A637" s="370">
        <v>11</v>
      </c>
      <c r="B637" s="54" t="s">
        <v>816</v>
      </c>
      <c r="C637" s="431">
        <v>30</v>
      </c>
      <c r="D637" s="431">
        <v>10</v>
      </c>
      <c r="E637" s="431">
        <v>5</v>
      </c>
      <c r="F637" s="431">
        <v>15</v>
      </c>
      <c r="G637" s="431">
        <v>59</v>
      </c>
      <c r="H637" s="431">
        <v>79</v>
      </c>
      <c r="I637" s="433">
        <v>25</v>
      </c>
      <c r="J637" s="435">
        <f t="shared" si="44"/>
        <v>30</v>
      </c>
      <c r="K637" s="435">
        <f t="shared" si="45"/>
        <v>25</v>
      </c>
      <c r="L637" s="1138"/>
      <c r="M637" s="1139"/>
      <c r="N637" s="1139"/>
      <c r="O637" s="1140"/>
      <c r="Q637" s="377" t="s">
        <v>777</v>
      </c>
      <c r="R637" s="20" t="s">
        <v>104</v>
      </c>
      <c r="S637" s="20" t="s">
        <v>1643</v>
      </c>
      <c r="T637" s="20" t="s">
        <v>1600</v>
      </c>
      <c r="U637" s="20" t="s">
        <v>1207</v>
      </c>
      <c r="V637" s="20" t="s">
        <v>1494</v>
      </c>
      <c r="W637" s="20" t="s">
        <v>1603</v>
      </c>
      <c r="X637" s="20" t="s">
        <v>1602</v>
      </c>
      <c r="Y637" s="20" t="s">
        <v>1540</v>
      </c>
      <c r="Z637" s="20" t="s">
        <v>1601</v>
      </c>
      <c r="AA637" s="20" t="s">
        <v>844</v>
      </c>
      <c r="AB637" s="10"/>
      <c r="AC637" s="20" t="s">
        <v>1601</v>
      </c>
      <c r="AD637" s="20" t="s">
        <v>1540</v>
      </c>
      <c r="AE637" s="20" t="s">
        <v>844</v>
      </c>
      <c r="AF637" s="20" t="s">
        <v>1642</v>
      </c>
      <c r="AG637" s="21" t="s">
        <v>1490</v>
      </c>
    </row>
    <row r="638" spans="1:33" ht="15" customHeight="1" x14ac:dyDescent="0.2">
      <c r="A638" s="370">
        <v>12</v>
      </c>
      <c r="B638" s="54" t="s">
        <v>1598</v>
      </c>
      <c r="C638" s="431">
        <v>30</v>
      </c>
      <c r="D638" s="431">
        <v>10</v>
      </c>
      <c r="E638" s="431">
        <v>4</v>
      </c>
      <c r="F638" s="431">
        <v>16</v>
      </c>
      <c r="G638" s="431">
        <v>62</v>
      </c>
      <c r="H638" s="431">
        <v>64</v>
      </c>
      <c r="I638" s="433">
        <v>24</v>
      </c>
      <c r="J638" s="435">
        <f t="shared" si="44"/>
        <v>30</v>
      </c>
      <c r="K638" s="435">
        <f t="shared" si="45"/>
        <v>24</v>
      </c>
      <c r="L638" s="1138"/>
      <c r="M638" s="1139"/>
      <c r="N638" s="1139"/>
      <c r="O638" s="1140"/>
      <c r="Q638" s="377" t="s">
        <v>1684</v>
      </c>
      <c r="R638" s="20"/>
      <c r="S638" s="20"/>
      <c r="T638" s="20"/>
      <c r="U638" s="20"/>
      <c r="V638" s="20"/>
      <c r="W638" s="20"/>
      <c r="X638" s="20"/>
      <c r="Y638" s="20"/>
      <c r="Z638" s="20"/>
      <c r="AA638" s="20"/>
      <c r="AB638" s="20" t="s">
        <v>1493</v>
      </c>
      <c r="AC638" s="10"/>
      <c r="AD638" s="20" t="s">
        <v>1600</v>
      </c>
      <c r="AE638" s="20"/>
      <c r="AF638" s="20"/>
      <c r="AG638" s="21"/>
    </row>
    <row r="639" spans="1:33" ht="15" customHeight="1" x14ac:dyDescent="0.2">
      <c r="A639" s="370">
        <v>13</v>
      </c>
      <c r="B639" s="54" t="s">
        <v>39</v>
      </c>
      <c r="C639" s="431">
        <v>30</v>
      </c>
      <c r="D639" s="431">
        <v>8</v>
      </c>
      <c r="E639" s="431">
        <v>8</v>
      </c>
      <c r="F639" s="431">
        <v>14</v>
      </c>
      <c r="G639" s="431">
        <v>48</v>
      </c>
      <c r="H639" s="431">
        <v>66</v>
      </c>
      <c r="I639" s="433">
        <v>24</v>
      </c>
      <c r="J639" s="435">
        <f t="shared" si="44"/>
        <v>30</v>
      </c>
      <c r="K639" s="435">
        <f t="shared" si="45"/>
        <v>24</v>
      </c>
      <c r="L639" s="1138"/>
      <c r="M639" s="1139"/>
      <c r="N639" s="1139"/>
      <c r="O639" s="1140"/>
      <c r="Q639" s="377" t="s">
        <v>533</v>
      </c>
      <c r="R639" s="20" t="s">
        <v>1540</v>
      </c>
      <c r="S639" s="20" t="s">
        <v>1642</v>
      </c>
      <c r="T639" s="20" t="s">
        <v>1489</v>
      </c>
      <c r="U639" s="20" t="s">
        <v>1599</v>
      </c>
      <c r="V639" s="20" t="s">
        <v>1600</v>
      </c>
      <c r="W639" s="20" t="s">
        <v>355</v>
      </c>
      <c r="X639" s="20" t="s">
        <v>1487</v>
      </c>
      <c r="Y639" s="20" t="s">
        <v>1494</v>
      </c>
      <c r="Z639" s="20" t="s">
        <v>1601</v>
      </c>
      <c r="AA639" s="20" t="s">
        <v>1642</v>
      </c>
      <c r="AB639" s="20" t="s">
        <v>1603</v>
      </c>
      <c r="AC639" s="20" t="s">
        <v>1539</v>
      </c>
      <c r="AD639" s="10"/>
      <c r="AE639" s="20" t="s">
        <v>1207</v>
      </c>
      <c r="AF639" s="20" t="s">
        <v>1547</v>
      </c>
      <c r="AG639" s="21" t="s">
        <v>1493</v>
      </c>
    </row>
    <row r="640" spans="1:33" ht="15" customHeight="1" x14ac:dyDescent="0.2">
      <c r="A640" s="370">
        <v>14</v>
      </c>
      <c r="B640" s="54" t="s">
        <v>708</v>
      </c>
      <c r="C640" s="431">
        <v>30</v>
      </c>
      <c r="D640" s="431">
        <v>7</v>
      </c>
      <c r="E640" s="431">
        <v>7</v>
      </c>
      <c r="F640" s="431">
        <v>16</v>
      </c>
      <c r="G640" s="431">
        <v>82</v>
      </c>
      <c r="H640" s="431">
        <v>74</v>
      </c>
      <c r="I640" s="433">
        <v>21</v>
      </c>
      <c r="J640" s="435">
        <f t="shared" si="44"/>
        <v>30</v>
      </c>
      <c r="K640" s="435">
        <f t="shared" si="45"/>
        <v>21</v>
      </c>
      <c r="L640" s="1138"/>
      <c r="M640" s="1139"/>
      <c r="N640" s="1139"/>
      <c r="O640" s="1140"/>
      <c r="Q640" s="377" t="s">
        <v>1313</v>
      </c>
      <c r="R640" s="20"/>
      <c r="S640" s="20"/>
      <c r="T640" s="20"/>
      <c r="U640" s="20"/>
      <c r="V640" s="20"/>
      <c r="W640" s="20"/>
      <c r="X640" s="20"/>
      <c r="Y640" s="20"/>
      <c r="Z640" s="20"/>
      <c r="AA640" s="20"/>
      <c r="AB640" s="20" t="s">
        <v>1494</v>
      </c>
      <c r="AC640" s="20"/>
      <c r="AD640" s="20" t="s">
        <v>1490</v>
      </c>
      <c r="AE640" s="10"/>
      <c r="AF640" s="20"/>
      <c r="AG640" s="21" t="s">
        <v>532</v>
      </c>
    </row>
    <row r="641" spans="1:33" ht="15" customHeight="1" x14ac:dyDescent="0.2">
      <c r="A641" s="370">
        <v>15</v>
      </c>
      <c r="B641" s="54" t="s">
        <v>706</v>
      </c>
      <c r="C641" s="431">
        <v>30</v>
      </c>
      <c r="D641" s="431">
        <v>6</v>
      </c>
      <c r="E641" s="431">
        <v>8</v>
      </c>
      <c r="F641" s="431">
        <v>16</v>
      </c>
      <c r="G641" s="431">
        <v>48</v>
      </c>
      <c r="H641" s="431">
        <v>78</v>
      </c>
      <c r="I641" s="433">
        <v>20</v>
      </c>
      <c r="J641" s="435">
        <f t="shared" si="44"/>
        <v>30</v>
      </c>
      <c r="K641" s="435">
        <f t="shared" si="45"/>
        <v>20</v>
      </c>
      <c r="L641" s="1138"/>
      <c r="M641" s="1139"/>
      <c r="N641" s="1139"/>
      <c r="O641" s="1140"/>
      <c r="Q641" s="377" t="s">
        <v>120</v>
      </c>
      <c r="R641" s="20"/>
      <c r="S641" s="20"/>
      <c r="T641" s="20"/>
      <c r="U641" s="20"/>
      <c r="V641" s="20"/>
      <c r="W641" s="20"/>
      <c r="X641" s="20"/>
      <c r="Y641" s="20"/>
      <c r="Z641" s="20"/>
      <c r="AA641" s="20"/>
      <c r="AB641" s="20" t="s">
        <v>1641</v>
      </c>
      <c r="AC641" s="20"/>
      <c r="AD641" s="20" t="s">
        <v>1493</v>
      </c>
      <c r="AE641" s="20" t="s">
        <v>532</v>
      </c>
      <c r="AF641" s="10"/>
      <c r="AG641" s="21"/>
    </row>
    <row r="642" spans="1:33" ht="15" customHeight="1" thickBot="1" x14ac:dyDescent="0.25">
      <c r="A642" s="372">
        <v>16</v>
      </c>
      <c r="B642" s="55" t="s">
        <v>1226</v>
      </c>
      <c r="C642" s="432">
        <v>30</v>
      </c>
      <c r="D642" s="432">
        <v>6</v>
      </c>
      <c r="E642" s="432">
        <v>6</v>
      </c>
      <c r="F642" s="432">
        <v>18</v>
      </c>
      <c r="G642" s="432">
        <v>47</v>
      </c>
      <c r="H642" s="432">
        <v>81</v>
      </c>
      <c r="I642" s="434" t="s">
        <v>412</v>
      </c>
      <c r="J642" s="435">
        <f t="shared" si="44"/>
        <v>30</v>
      </c>
      <c r="K642" s="435">
        <f t="shared" si="45"/>
        <v>18</v>
      </c>
      <c r="L642" s="1141"/>
      <c r="M642" s="1142"/>
      <c r="N642" s="1142"/>
      <c r="O642" s="1143"/>
      <c r="Q642" s="378" t="s">
        <v>1214</v>
      </c>
      <c r="R642" s="23"/>
      <c r="S642" s="23"/>
      <c r="T642" s="23"/>
      <c r="U642" s="23"/>
      <c r="V642" s="23"/>
      <c r="W642" s="23"/>
      <c r="X642" s="23"/>
      <c r="Y642" s="23"/>
      <c r="Z642" s="23"/>
      <c r="AA642" s="23"/>
      <c r="AB642" s="23" t="s">
        <v>32</v>
      </c>
      <c r="AC642" s="23"/>
      <c r="AD642" s="23" t="s">
        <v>1600</v>
      </c>
      <c r="AE642" s="23"/>
      <c r="AF642" s="23"/>
      <c r="AG642" s="15"/>
    </row>
    <row r="643" spans="1:33" ht="15" customHeight="1" x14ac:dyDescent="0.2">
      <c r="C643" s="435">
        <f t="shared" ref="C643:H643" si="46">SUM(C627:C642)</f>
        <v>480</v>
      </c>
      <c r="D643" s="435">
        <f t="shared" si="46"/>
        <v>196</v>
      </c>
      <c r="E643" s="435">
        <f t="shared" si="46"/>
        <v>88</v>
      </c>
      <c r="F643" s="435">
        <f t="shared" si="46"/>
        <v>196</v>
      </c>
      <c r="G643" s="435">
        <f t="shared" si="46"/>
        <v>1069</v>
      </c>
      <c r="H643" s="435">
        <f t="shared" si="46"/>
        <v>1069</v>
      </c>
      <c r="I643" s="435">
        <f>SUM(I627:I642)+18</f>
        <v>480</v>
      </c>
      <c r="J643" s="435">
        <f t="shared" si="44"/>
        <v>480</v>
      </c>
      <c r="K643" s="435">
        <f t="shared" si="45"/>
        <v>480</v>
      </c>
      <c r="P643" s="5" t="s">
        <v>532</v>
      </c>
    </row>
    <row r="644" spans="1:33" ht="15" customHeight="1" thickBot="1" x14ac:dyDescent="0.25"/>
    <row r="645" spans="1:33" ht="15" customHeight="1" thickBot="1" x14ac:dyDescent="0.25">
      <c r="A645" s="1043" t="s">
        <v>55</v>
      </c>
      <c r="B645" s="1044"/>
      <c r="C645" s="1044"/>
      <c r="D645" s="1044"/>
      <c r="E645" s="1044"/>
      <c r="F645" s="1045"/>
      <c r="G645" s="1040" t="s">
        <v>1938</v>
      </c>
      <c r="H645" s="1041"/>
      <c r="I645" s="1042"/>
      <c r="L645" s="952" t="s">
        <v>583</v>
      </c>
      <c r="M645" s="953"/>
      <c r="N645" s="953"/>
      <c r="O645" s="954"/>
    </row>
    <row r="646" spans="1:33" ht="15" customHeight="1" thickBot="1" x14ac:dyDescent="0.25">
      <c r="A646" s="373" t="s">
        <v>496</v>
      </c>
      <c r="B646" s="227" t="s">
        <v>497</v>
      </c>
      <c r="C646" s="374" t="s">
        <v>498</v>
      </c>
      <c r="D646" s="374" t="s">
        <v>499</v>
      </c>
      <c r="E646" s="374" t="s">
        <v>500</v>
      </c>
      <c r="F646" s="374" t="s">
        <v>501</v>
      </c>
      <c r="G646" s="375" t="s">
        <v>502</v>
      </c>
      <c r="H646" s="375" t="s">
        <v>503</v>
      </c>
      <c r="I646" s="376" t="s">
        <v>504</v>
      </c>
      <c r="L646" s="1252"/>
      <c r="M646" s="1253"/>
      <c r="N646" s="1253"/>
      <c r="O646" s="1254"/>
      <c r="Q646" s="24" t="s">
        <v>1939</v>
      </c>
      <c r="R646" s="379" t="s">
        <v>716</v>
      </c>
      <c r="S646" s="379" t="s">
        <v>1866</v>
      </c>
      <c r="T646" s="379" t="s">
        <v>901</v>
      </c>
      <c r="U646" s="379" t="s">
        <v>768</v>
      </c>
      <c r="V646" s="379" t="s">
        <v>769</v>
      </c>
      <c r="W646" s="379" t="s">
        <v>1730</v>
      </c>
      <c r="X646" s="379" t="s">
        <v>1731</v>
      </c>
      <c r="Y646" s="379" t="s">
        <v>63</v>
      </c>
      <c r="Z646" s="380" t="s">
        <v>547</v>
      </c>
    </row>
    <row r="647" spans="1:33" ht="15" customHeight="1" x14ac:dyDescent="0.2">
      <c r="A647" s="371">
        <v>1</v>
      </c>
      <c r="B647" s="53" t="s">
        <v>551</v>
      </c>
      <c r="C647" s="46">
        <v>12</v>
      </c>
      <c r="D647" s="46">
        <v>9</v>
      </c>
      <c r="E647" s="46">
        <v>1</v>
      </c>
      <c r="F647" s="46">
        <v>2</v>
      </c>
      <c r="G647" s="46">
        <v>32</v>
      </c>
      <c r="H647" s="46">
        <v>9</v>
      </c>
      <c r="I647" s="436">
        <v>19</v>
      </c>
      <c r="J647" s="435">
        <f t="shared" si="44"/>
        <v>12</v>
      </c>
      <c r="K647" s="435">
        <f t="shared" si="45"/>
        <v>19</v>
      </c>
      <c r="L647" s="1135" t="s">
        <v>1947</v>
      </c>
      <c r="M647" s="1136"/>
      <c r="N647" s="1136"/>
      <c r="O647" s="1137"/>
      <c r="Q647" s="377" t="s">
        <v>716</v>
      </c>
      <c r="R647" s="10"/>
      <c r="S647" s="20"/>
      <c r="T647" s="20" t="s">
        <v>532</v>
      </c>
      <c r="U647" s="20" t="s">
        <v>532</v>
      </c>
      <c r="V647" s="20"/>
      <c r="W647" s="20"/>
      <c r="X647" s="20"/>
      <c r="Y647" s="20"/>
      <c r="Z647" s="21"/>
    </row>
    <row r="648" spans="1:33" ht="15" customHeight="1" x14ac:dyDescent="0.2">
      <c r="A648" s="370">
        <v>2</v>
      </c>
      <c r="B648" s="54" t="s">
        <v>706</v>
      </c>
      <c r="C648" s="431">
        <v>11</v>
      </c>
      <c r="D648" s="431">
        <v>6</v>
      </c>
      <c r="E648" s="431">
        <v>1</v>
      </c>
      <c r="F648" s="431">
        <v>4</v>
      </c>
      <c r="G648" s="431">
        <v>31</v>
      </c>
      <c r="H648" s="431">
        <v>28</v>
      </c>
      <c r="I648" s="433">
        <v>13</v>
      </c>
      <c r="J648" s="435">
        <f t="shared" si="44"/>
        <v>11</v>
      </c>
      <c r="K648" s="435">
        <f t="shared" si="45"/>
        <v>13</v>
      </c>
      <c r="L648" s="1138"/>
      <c r="M648" s="1139"/>
      <c r="N648" s="1139"/>
      <c r="O648" s="1140"/>
      <c r="Q648" s="377" t="s">
        <v>1866</v>
      </c>
      <c r="R648" s="20" t="s">
        <v>532</v>
      </c>
      <c r="S648" s="10"/>
      <c r="T648" s="20"/>
      <c r="U648" s="20"/>
      <c r="V648" s="20"/>
      <c r="W648" s="20"/>
      <c r="X648" s="20"/>
      <c r="Y648" s="20" t="s">
        <v>532</v>
      </c>
      <c r="Z648" s="21"/>
    </row>
    <row r="649" spans="1:33" ht="15" customHeight="1" x14ac:dyDescent="0.2">
      <c r="A649" s="370">
        <v>3</v>
      </c>
      <c r="B649" s="54" t="s">
        <v>906</v>
      </c>
      <c r="C649" s="431">
        <v>11</v>
      </c>
      <c r="D649" s="431">
        <v>5</v>
      </c>
      <c r="E649" s="431">
        <v>1</v>
      </c>
      <c r="F649" s="431">
        <v>5</v>
      </c>
      <c r="G649" s="431">
        <v>30</v>
      </c>
      <c r="H649" s="431">
        <v>32</v>
      </c>
      <c r="I649" s="433">
        <v>11</v>
      </c>
      <c r="J649" s="435">
        <f t="shared" si="44"/>
        <v>11</v>
      </c>
      <c r="K649" s="435">
        <f t="shared" si="45"/>
        <v>11</v>
      </c>
      <c r="L649" s="1138"/>
      <c r="M649" s="1139"/>
      <c r="N649" s="1139"/>
      <c r="O649" s="1140"/>
      <c r="Q649" s="377" t="s">
        <v>901</v>
      </c>
      <c r="R649" s="20"/>
      <c r="S649" s="20"/>
      <c r="T649" s="10"/>
      <c r="U649" s="20"/>
      <c r="V649" s="20"/>
      <c r="W649" s="20"/>
      <c r="X649" s="20"/>
      <c r="Y649" s="20"/>
      <c r="Z649" s="21"/>
    </row>
    <row r="650" spans="1:33" ht="15" customHeight="1" x14ac:dyDescent="0.2">
      <c r="A650" s="370">
        <v>4</v>
      </c>
      <c r="B650" s="54" t="s">
        <v>991</v>
      </c>
      <c r="C650" s="431">
        <v>11</v>
      </c>
      <c r="D650" s="431">
        <v>5</v>
      </c>
      <c r="E650" s="431">
        <v>1</v>
      </c>
      <c r="F650" s="431">
        <v>5</v>
      </c>
      <c r="G650" s="431">
        <v>22</v>
      </c>
      <c r="H650" s="431">
        <v>25</v>
      </c>
      <c r="I650" s="433">
        <v>11</v>
      </c>
      <c r="J650" s="435">
        <f t="shared" si="44"/>
        <v>11</v>
      </c>
      <c r="K650" s="435">
        <f t="shared" si="45"/>
        <v>11</v>
      </c>
      <c r="L650" s="1138"/>
      <c r="M650" s="1139"/>
      <c r="N650" s="1139"/>
      <c r="O650" s="1140"/>
      <c r="Q650" s="377" t="s">
        <v>768</v>
      </c>
      <c r="R650" s="20" t="s">
        <v>532</v>
      </c>
      <c r="S650" s="20"/>
      <c r="T650" s="20"/>
      <c r="U650" s="10"/>
      <c r="V650" s="20"/>
      <c r="W650" s="20" t="s">
        <v>532</v>
      </c>
      <c r="X650" s="20"/>
      <c r="Y650" s="20"/>
      <c r="Z650" s="21" t="s">
        <v>532</v>
      </c>
      <c r="AC650" s="5" t="s">
        <v>427</v>
      </c>
    </row>
    <row r="651" spans="1:33" ht="15" customHeight="1" x14ac:dyDescent="0.2">
      <c r="A651" s="370">
        <v>5</v>
      </c>
      <c r="B651" s="54" t="s">
        <v>1867</v>
      </c>
      <c r="C651" s="431">
        <v>7</v>
      </c>
      <c r="D651" s="431">
        <v>4</v>
      </c>
      <c r="E651" s="431">
        <v>1</v>
      </c>
      <c r="F651" s="431">
        <v>2</v>
      </c>
      <c r="G651" s="431">
        <v>14</v>
      </c>
      <c r="H651" s="431">
        <v>9</v>
      </c>
      <c r="I651" s="433">
        <v>9</v>
      </c>
      <c r="J651" s="435">
        <f t="shared" si="44"/>
        <v>7</v>
      </c>
      <c r="K651" s="435">
        <f t="shared" si="45"/>
        <v>9</v>
      </c>
      <c r="L651" s="1138"/>
      <c r="M651" s="1139"/>
      <c r="N651" s="1139"/>
      <c r="O651" s="1140"/>
      <c r="Q651" s="377" t="s">
        <v>769</v>
      </c>
      <c r="R651" s="20"/>
      <c r="S651" s="20"/>
      <c r="T651" s="20"/>
      <c r="U651" s="20"/>
      <c r="V651" s="10"/>
      <c r="W651" s="20"/>
      <c r="X651" s="20" t="s">
        <v>532</v>
      </c>
      <c r="Y651" s="20" t="s">
        <v>532</v>
      </c>
      <c r="Z651" s="21"/>
    </row>
    <row r="652" spans="1:33" ht="15" customHeight="1" x14ac:dyDescent="0.2">
      <c r="A652" s="370">
        <v>6</v>
      </c>
      <c r="B652" s="54" t="s">
        <v>174</v>
      </c>
      <c r="C652" s="431">
        <v>10</v>
      </c>
      <c r="D652" s="431">
        <v>4</v>
      </c>
      <c r="E652" s="431">
        <v>0</v>
      </c>
      <c r="F652" s="431">
        <v>6</v>
      </c>
      <c r="G652" s="431">
        <v>19</v>
      </c>
      <c r="H652" s="431">
        <v>30</v>
      </c>
      <c r="I652" s="433">
        <v>8</v>
      </c>
      <c r="J652" s="435">
        <f t="shared" si="44"/>
        <v>10</v>
      </c>
      <c r="K652" s="435">
        <f t="shared" si="45"/>
        <v>8</v>
      </c>
      <c r="L652" s="1138"/>
      <c r="M652" s="1139"/>
      <c r="N652" s="1139"/>
      <c r="O652" s="1140"/>
      <c r="Q652" s="377" t="s">
        <v>1730</v>
      </c>
      <c r="R652" s="20"/>
      <c r="S652" s="20"/>
      <c r="T652" s="20"/>
      <c r="U652" s="20"/>
      <c r="V652" s="20" t="s">
        <v>532</v>
      </c>
      <c r="W652" s="10"/>
      <c r="X652" s="20"/>
      <c r="Y652" s="20"/>
      <c r="Z652" s="21"/>
    </row>
    <row r="653" spans="1:33" ht="15" customHeight="1" x14ac:dyDescent="0.2">
      <c r="A653" s="370">
        <v>7</v>
      </c>
      <c r="B653" s="54" t="s">
        <v>767</v>
      </c>
      <c r="C653" s="431">
        <v>10</v>
      </c>
      <c r="D653" s="431">
        <v>3</v>
      </c>
      <c r="E653" s="431">
        <v>1</v>
      </c>
      <c r="F653" s="431">
        <v>6</v>
      </c>
      <c r="G653" s="431">
        <v>22</v>
      </c>
      <c r="H653" s="431">
        <v>27</v>
      </c>
      <c r="I653" s="433">
        <v>7</v>
      </c>
      <c r="J653" s="435">
        <f t="shared" si="44"/>
        <v>10</v>
      </c>
      <c r="K653" s="435">
        <f t="shared" si="45"/>
        <v>7</v>
      </c>
      <c r="L653" s="1138"/>
      <c r="M653" s="1139"/>
      <c r="N653" s="1139"/>
      <c r="O653" s="1140"/>
      <c r="Q653" s="377" t="s">
        <v>1731</v>
      </c>
      <c r="R653" s="20"/>
      <c r="S653" s="20"/>
      <c r="T653" s="20"/>
      <c r="U653" s="20"/>
      <c r="V653" s="20"/>
      <c r="W653" s="20"/>
      <c r="X653" s="10"/>
      <c r="Y653" s="20"/>
      <c r="Z653" s="21"/>
    </row>
    <row r="654" spans="1:33" ht="15" customHeight="1" x14ac:dyDescent="0.2">
      <c r="A654" s="370">
        <v>8</v>
      </c>
      <c r="B654" s="54" t="s">
        <v>1733</v>
      </c>
      <c r="C654" s="431">
        <v>6</v>
      </c>
      <c r="D654" s="431">
        <v>1</v>
      </c>
      <c r="E654" s="431">
        <v>2</v>
      </c>
      <c r="F654" s="431">
        <v>3</v>
      </c>
      <c r="G654" s="431">
        <v>6</v>
      </c>
      <c r="H654" s="431">
        <v>12</v>
      </c>
      <c r="I654" s="433">
        <v>4</v>
      </c>
      <c r="J654" s="435">
        <f t="shared" si="44"/>
        <v>6</v>
      </c>
      <c r="K654" s="435">
        <f t="shared" si="45"/>
        <v>4</v>
      </c>
      <c r="L654" s="1138"/>
      <c r="M654" s="1139"/>
      <c r="N654" s="1139"/>
      <c r="O654" s="1140"/>
      <c r="Q654" s="377" t="s">
        <v>63</v>
      </c>
      <c r="R654" s="20"/>
      <c r="S654" s="20"/>
      <c r="T654" s="20"/>
      <c r="U654" s="20"/>
      <c r="V654" s="20" t="s">
        <v>532</v>
      </c>
      <c r="W654" s="20"/>
      <c r="X654" s="20"/>
      <c r="Y654" s="10"/>
      <c r="Z654" s="21"/>
    </row>
    <row r="655" spans="1:33" ht="15" customHeight="1" thickBot="1" x14ac:dyDescent="0.25">
      <c r="A655" s="372">
        <v>9</v>
      </c>
      <c r="B655" s="55" t="s">
        <v>705</v>
      </c>
      <c r="C655" s="432">
        <v>8</v>
      </c>
      <c r="D655" s="432">
        <v>1</v>
      </c>
      <c r="E655" s="432">
        <v>2</v>
      </c>
      <c r="F655" s="432">
        <v>5</v>
      </c>
      <c r="G655" s="432">
        <v>19</v>
      </c>
      <c r="H655" s="432">
        <v>23</v>
      </c>
      <c r="I655" s="434">
        <v>4</v>
      </c>
      <c r="J655" s="435">
        <f t="shared" si="44"/>
        <v>8</v>
      </c>
      <c r="K655" s="435">
        <f t="shared" si="45"/>
        <v>4</v>
      </c>
      <c r="L655" s="1141"/>
      <c r="M655" s="1142"/>
      <c r="N655" s="1142"/>
      <c r="O655" s="1143"/>
      <c r="Q655" s="378" t="s">
        <v>547</v>
      </c>
      <c r="R655" s="23"/>
      <c r="S655" s="23"/>
      <c r="T655" s="23"/>
      <c r="U655" s="23"/>
      <c r="V655" s="23"/>
      <c r="W655" s="23"/>
      <c r="X655" s="23"/>
      <c r="Y655" s="23"/>
      <c r="Z655" s="15"/>
    </row>
    <row r="656" spans="1:33" ht="15" customHeight="1" x14ac:dyDescent="0.2">
      <c r="C656" s="435">
        <f t="shared" ref="C656:I656" si="47">SUM(C647:C655)</f>
        <v>86</v>
      </c>
      <c r="D656" s="435">
        <f t="shared" si="47"/>
        <v>38</v>
      </c>
      <c r="E656" s="435">
        <f t="shared" si="47"/>
        <v>10</v>
      </c>
      <c r="F656" s="435">
        <f t="shared" si="47"/>
        <v>38</v>
      </c>
      <c r="G656" s="435">
        <f t="shared" si="47"/>
        <v>195</v>
      </c>
      <c r="H656" s="435">
        <f t="shared" si="47"/>
        <v>195</v>
      </c>
      <c r="I656" s="435">
        <f t="shared" si="47"/>
        <v>86</v>
      </c>
      <c r="J656" s="435">
        <f t="shared" si="44"/>
        <v>86</v>
      </c>
      <c r="K656" s="435">
        <f t="shared" si="45"/>
        <v>86</v>
      </c>
    </row>
    <row r="657" spans="1:35" ht="15" customHeight="1" thickBot="1" x14ac:dyDescent="0.25"/>
    <row r="658" spans="1:35" ht="15" customHeight="1" thickBot="1" x14ac:dyDescent="0.25">
      <c r="A658" s="1043" t="s">
        <v>1948</v>
      </c>
      <c r="B658" s="1044"/>
      <c r="C658" s="1044"/>
      <c r="D658" s="1044"/>
      <c r="E658" s="1044"/>
      <c r="F658" s="1045"/>
      <c r="G658" s="1040" t="s">
        <v>1938</v>
      </c>
      <c r="H658" s="1041"/>
      <c r="I658" s="1042"/>
      <c r="L658" s="952" t="s">
        <v>583</v>
      </c>
      <c r="M658" s="953"/>
      <c r="N658" s="953"/>
      <c r="O658" s="954"/>
    </row>
    <row r="659" spans="1:35" ht="15" customHeight="1" thickBot="1" x14ac:dyDescent="0.25">
      <c r="A659" s="373" t="s">
        <v>496</v>
      </c>
      <c r="B659" s="227" t="s">
        <v>497</v>
      </c>
      <c r="C659" s="374" t="s">
        <v>498</v>
      </c>
      <c r="D659" s="374" t="s">
        <v>499</v>
      </c>
      <c r="E659" s="374" t="s">
        <v>500</v>
      </c>
      <c r="F659" s="374" t="s">
        <v>501</v>
      </c>
      <c r="G659" s="375" t="s">
        <v>502</v>
      </c>
      <c r="H659" s="375" t="s">
        <v>503</v>
      </c>
      <c r="I659" s="376" t="s">
        <v>504</v>
      </c>
      <c r="L659" s="1252"/>
      <c r="M659" s="1253"/>
      <c r="N659" s="1253"/>
      <c r="O659" s="1254"/>
      <c r="Q659" s="24" t="s">
        <v>1939</v>
      </c>
      <c r="R659" s="379" t="s">
        <v>503</v>
      </c>
      <c r="S659" s="379" t="s">
        <v>564</v>
      </c>
      <c r="T659" s="379" t="s">
        <v>700</v>
      </c>
      <c r="U659" s="379" t="s">
        <v>544</v>
      </c>
      <c r="V659" s="379" t="s">
        <v>702</v>
      </c>
      <c r="W659" s="380" t="s">
        <v>120</v>
      </c>
    </row>
    <row r="660" spans="1:35" ht="15" customHeight="1" x14ac:dyDescent="0.2">
      <c r="A660" s="441">
        <v>1</v>
      </c>
      <c r="B660" s="53" t="s">
        <v>708</v>
      </c>
      <c r="C660" s="46">
        <v>8</v>
      </c>
      <c r="D660" s="46">
        <v>6</v>
      </c>
      <c r="E660" s="46">
        <v>0</v>
      </c>
      <c r="F660" s="46">
        <v>2</v>
      </c>
      <c r="G660" s="46">
        <v>23</v>
      </c>
      <c r="H660" s="46">
        <v>11</v>
      </c>
      <c r="I660" s="436">
        <v>12</v>
      </c>
      <c r="J660" s="435">
        <f t="shared" si="44"/>
        <v>8</v>
      </c>
      <c r="K660" s="435">
        <f t="shared" si="45"/>
        <v>12</v>
      </c>
      <c r="L660" s="1135" t="s">
        <v>1947</v>
      </c>
      <c r="M660" s="1136"/>
      <c r="N660" s="1136"/>
      <c r="O660" s="1137"/>
      <c r="Q660" s="377" t="s">
        <v>503</v>
      </c>
      <c r="R660" s="10"/>
      <c r="S660" s="20"/>
      <c r="T660" s="20" t="s">
        <v>532</v>
      </c>
      <c r="U660" s="20"/>
      <c r="V660" s="20"/>
      <c r="W660" s="21" t="s">
        <v>532</v>
      </c>
    </row>
    <row r="661" spans="1:35" ht="15" customHeight="1" x14ac:dyDescent="0.2">
      <c r="A661" s="370">
        <v>2</v>
      </c>
      <c r="B661" s="54" t="s">
        <v>79</v>
      </c>
      <c r="C661" s="431">
        <v>8</v>
      </c>
      <c r="D661" s="431">
        <v>5</v>
      </c>
      <c r="E661" s="431">
        <v>0</v>
      </c>
      <c r="F661" s="431">
        <v>3</v>
      </c>
      <c r="G661" s="431">
        <v>18</v>
      </c>
      <c r="H661" s="431">
        <v>11</v>
      </c>
      <c r="I661" s="433">
        <v>10</v>
      </c>
      <c r="J661" s="435">
        <f t="shared" si="44"/>
        <v>8</v>
      </c>
      <c r="K661" s="435">
        <f t="shared" si="45"/>
        <v>10</v>
      </c>
      <c r="L661" s="1138"/>
      <c r="M661" s="1139"/>
      <c r="N661" s="1139"/>
      <c r="O661" s="1140"/>
      <c r="Q661" s="377" t="s">
        <v>564</v>
      </c>
      <c r="R661" s="20"/>
      <c r="S661" s="10"/>
      <c r="T661" s="20"/>
      <c r="U661" s="20" t="s">
        <v>532</v>
      </c>
      <c r="V661" s="20" t="s">
        <v>532</v>
      </c>
      <c r="W661" s="21"/>
    </row>
    <row r="662" spans="1:35" ht="15" customHeight="1" x14ac:dyDescent="0.2">
      <c r="A662" s="370">
        <v>3</v>
      </c>
      <c r="B662" s="54" t="s">
        <v>781</v>
      </c>
      <c r="C662" s="431">
        <v>9</v>
      </c>
      <c r="D662" s="431">
        <v>4</v>
      </c>
      <c r="E662" s="431">
        <v>2</v>
      </c>
      <c r="F662" s="431">
        <v>3</v>
      </c>
      <c r="G662" s="431">
        <v>16</v>
      </c>
      <c r="H662" s="431">
        <v>14</v>
      </c>
      <c r="I662" s="433">
        <v>10</v>
      </c>
      <c r="J662" s="435">
        <f t="shared" si="44"/>
        <v>9</v>
      </c>
      <c r="K662" s="435">
        <f t="shared" si="45"/>
        <v>10</v>
      </c>
      <c r="L662" s="1138"/>
      <c r="M662" s="1139"/>
      <c r="N662" s="1139"/>
      <c r="O662" s="1140"/>
      <c r="Q662" s="377" t="s">
        <v>700</v>
      </c>
      <c r="R662" s="20"/>
      <c r="S662" s="20" t="s">
        <v>532</v>
      </c>
      <c r="T662" s="10"/>
      <c r="U662" s="20"/>
      <c r="V662" s="20"/>
      <c r="W662" s="21"/>
    </row>
    <row r="663" spans="1:35" ht="15" customHeight="1" x14ac:dyDescent="0.2">
      <c r="A663" s="370">
        <v>4</v>
      </c>
      <c r="B663" s="54" t="s">
        <v>711</v>
      </c>
      <c r="C663" s="431">
        <v>6</v>
      </c>
      <c r="D663" s="431">
        <v>2</v>
      </c>
      <c r="E663" s="431">
        <v>1</v>
      </c>
      <c r="F663" s="431">
        <v>3</v>
      </c>
      <c r="G663" s="431">
        <v>13</v>
      </c>
      <c r="H663" s="431">
        <v>17</v>
      </c>
      <c r="I663" s="433">
        <v>5</v>
      </c>
      <c r="J663" s="435">
        <f t="shared" si="44"/>
        <v>6</v>
      </c>
      <c r="K663" s="435">
        <f t="shared" si="45"/>
        <v>5</v>
      </c>
      <c r="L663" s="1138"/>
      <c r="M663" s="1139"/>
      <c r="N663" s="1139"/>
      <c r="O663" s="1140"/>
      <c r="Q663" s="377" t="s">
        <v>544</v>
      </c>
      <c r="R663" s="20"/>
      <c r="S663" s="20"/>
      <c r="T663" s="20"/>
      <c r="U663" s="10"/>
      <c r="V663" s="20"/>
      <c r="W663" s="21"/>
      <c r="AC663" s="5" t="s">
        <v>427</v>
      </c>
    </row>
    <row r="664" spans="1:35" ht="15" customHeight="1" x14ac:dyDescent="0.2">
      <c r="A664" s="370">
        <v>5</v>
      </c>
      <c r="B664" s="54" t="s">
        <v>558</v>
      </c>
      <c r="C664" s="431">
        <v>6</v>
      </c>
      <c r="D664" s="431">
        <v>1</v>
      </c>
      <c r="E664" s="431">
        <v>1</v>
      </c>
      <c r="F664" s="431">
        <v>4</v>
      </c>
      <c r="G664" s="431">
        <v>5</v>
      </c>
      <c r="H664" s="431">
        <v>18</v>
      </c>
      <c r="I664" s="433">
        <v>3</v>
      </c>
      <c r="J664" s="435">
        <f t="shared" si="44"/>
        <v>6</v>
      </c>
      <c r="K664" s="435">
        <f t="shared" si="45"/>
        <v>3</v>
      </c>
      <c r="L664" s="1138"/>
      <c r="M664" s="1139"/>
      <c r="N664" s="1139"/>
      <c r="O664" s="1140"/>
      <c r="Q664" s="377" t="s">
        <v>702</v>
      </c>
      <c r="R664" s="20"/>
      <c r="S664" s="20" t="s">
        <v>532</v>
      </c>
      <c r="T664" s="20"/>
      <c r="U664" s="20"/>
      <c r="V664" s="10"/>
      <c r="W664" s="21"/>
    </row>
    <row r="665" spans="1:35" ht="15" customHeight="1" thickBot="1" x14ac:dyDescent="0.25">
      <c r="A665" s="372">
        <v>6</v>
      </c>
      <c r="B665" s="55" t="s">
        <v>1827</v>
      </c>
      <c r="C665" s="432">
        <v>5</v>
      </c>
      <c r="D665" s="432">
        <v>1</v>
      </c>
      <c r="E665" s="432">
        <v>0</v>
      </c>
      <c r="F665" s="432">
        <v>4</v>
      </c>
      <c r="G665" s="432">
        <v>11</v>
      </c>
      <c r="H665" s="432">
        <v>15</v>
      </c>
      <c r="I665" s="434">
        <v>2</v>
      </c>
      <c r="J665" s="435">
        <f t="shared" si="44"/>
        <v>5</v>
      </c>
      <c r="K665" s="435">
        <f t="shared" si="45"/>
        <v>2</v>
      </c>
      <c r="L665" s="1141"/>
      <c r="M665" s="1142"/>
      <c r="N665" s="1142"/>
      <c r="O665" s="1143"/>
      <c r="Q665" s="378" t="s">
        <v>120</v>
      </c>
      <c r="R665" s="23"/>
      <c r="S665" s="23"/>
      <c r="T665" s="23"/>
      <c r="U665" s="23"/>
      <c r="V665" s="23"/>
      <c r="W665" s="15"/>
    </row>
    <row r="666" spans="1:35" ht="15" customHeight="1" x14ac:dyDescent="0.2">
      <c r="C666" s="435">
        <f>SUM(C660:C665)</f>
        <v>42</v>
      </c>
      <c r="D666" s="435">
        <f t="shared" ref="D666:I666" si="48">SUM(D660:D665)</f>
        <v>19</v>
      </c>
      <c r="E666" s="435">
        <f t="shared" si="48"/>
        <v>4</v>
      </c>
      <c r="F666" s="435">
        <f t="shared" si="48"/>
        <v>19</v>
      </c>
      <c r="G666" s="435">
        <f t="shared" si="48"/>
        <v>86</v>
      </c>
      <c r="H666" s="435">
        <f t="shared" si="48"/>
        <v>86</v>
      </c>
      <c r="I666" s="435">
        <f t="shared" si="48"/>
        <v>42</v>
      </c>
      <c r="J666" s="435">
        <f t="shared" si="44"/>
        <v>42</v>
      </c>
      <c r="K666" s="435">
        <f t="shared" si="45"/>
        <v>42</v>
      </c>
    </row>
    <row r="667" spans="1:35" ht="15" customHeight="1" thickBot="1" x14ac:dyDescent="0.25"/>
    <row r="668" spans="1:35" ht="15" customHeight="1" thickBot="1" x14ac:dyDescent="0.25">
      <c r="A668" s="1207" t="s">
        <v>493</v>
      </c>
      <c r="B668" s="1208"/>
      <c r="C668" s="1208"/>
      <c r="D668" s="1208"/>
      <c r="E668" s="1208"/>
      <c r="F668" s="1208"/>
      <c r="G668" s="1209" t="s">
        <v>1938</v>
      </c>
      <c r="H668" s="1226"/>
      <c r="I668" s="1284"/>
      <c r="J668" s="476"/>
      <c r="L668" s="986" t="s">
        <v>588</v>
      </c>
      <c r="M668" s="987"/>
      <c r="N668" s="987"/>
      <c r="O668" s="988"/>
    </row>
    <row r="669" spans="1:35" ht="15" customHeight="1" thickBot="1" x14ac:dyDescent="0.25">
      <c r="A669" s="449" t="s">
        <v>496</v>
      </c>
      <c r="B669" s="450" t="s">
        <v>497</v>
      </c>
      <c r="C669" s="451" t="s">
        <v>498</v>
      </c>
      <c r="D669" s="451" t="s">
        <v>499</v>
      </c>
      <c r="E669" s="451" t="s">
        <v>500</v>
      </c>
      <c r="F669" s="451" t="s">
        <v>501</v>
      </c>
      <c r="G669" s="451" t="s">
        <v>502</v>
      </c>
      <c r="H669" s="451" t="s">
        <v>503</v>
      </c>
      <c r="I669" s="528" t="s">
        <v>504</v>
      </c>
      <c r="J669" s="476"/>
      <c r="L669" s="989"/>
      <c r="M669" s="990"/>
      <c r="N669" s="990"/>
      <c r="O669" s="991"/>
      <c r="Q669" s="24" t="s">
        <v>1939</v>
      </c>
      <c r="R669" s="396" t="s">
        <v>716</v>
      </c>
      <c r="S669" s="396" t="s">
        <v>901</v>
      </c>
      <c r="T669" s="396" t="s">
        <v>861</v>
      </c>
      <c r="U669" s="396" t="s">
        <v>902</v>
      </c>
      <c r="V669" s="396" t="s">
        <v>1004</v>
      </c>
      <c r="W669" s="396" t="s">
        <v>500</v>
      </c>
      <c r="X669" s="396" t="s">
        <v>1631</v>
      </c>
      <c r="Y669" s="396" t="s">
        <v>60</v>
      </c>
      <c r="Z669" s="396" t="s">
        <v>514</v>
      </c>
      <c r="AA669" s="396" t="s">
        <v>501</v>
      </c>
      <c r="AB669" s="396" t="s">
        <v>544</v>
      </c>
      <c r="AC669" s="396" t="s">
        <v>591</v>
      </c>
      <c r="AD669" s="396" t="s">
        <v>1111</v>
      </c>
      <c r="AE669" s="396" t="s">
        <v>1924</v>
      </c>
      <c r="AF669" s="396" t="s">
        <v>299</v>
      </c>
      <c r="AG669" s="396" t="s">
        <v>672</v>
      </c>
      <c r="AH669" s="396" t="s">
        <v>1587</v>
      </c>
      <c r="AI669" s="397" t="s">
        <v>499</v>
      </c>
    </row>
    <row r="670" spans="1:35" ht="15" customHeight="1" x14ac:dyDescent="0.2">
      <c r="A670" s="475">
        <v>1</v>
      </c>
      <c r="B670" s="53" t="s">
        <v>529</v>
      </c>
      <c r="C670" s="46">
        <v>34</v>
      </c>
      <c r="D670" s="46">
        <v>23</v>
      </c>
      <c r="E670" s="46">
        <v>3</v>
      </c>
      <c r="F670" s="46">
        <v>8</v>
      </c>
      <c r="G670" s="46">
        <v>72</v>
      </c>
      <c r="H670" s="46">
        <v>51</v>
      </c>
      <c r="I670" s="436">
        <v>49</v>
      </c>
      <c r="J670" s="108">
        <f t="shared" si="44"/>
        <v>34</v>
      </c>
      <c r="K670" s="435">
        <f t="shared" si="45"/>
        <v>49</v>
      </c>
      <c r="L670" s="1135" t="s">
        <v>1949</v>
      </c>
      <c r="M670" s="1136"/>
      <c r="N670" s="1136"/>
      <c r="O670" s="1137"/>
      <c r="Q670" s="339" t="s">
        <v>716</v>
      </c>
      <c r="R670" s="10"/>
      <c r="S670" s="20"/>
      <c r="T670" s="20" t="s">
        <v>532</v>
      </c>
      <c r="U670" s="20" t="s">
        <v>532</v>
      </c>
      <c r="V670" s="20"/>
      <c r="W670" s="20"/>
      <c r="X670" s="20"/>
      <c r="Y670" s="20"/>
      <c r="Z670" s="20"/>
      <c r="AA670" s="20"/>
      <c r="AB670" s="20"/>
      <c r="AC670" s="20"/>
      <c r="AD670" s="20"/>
      <c r="AE670" s="20"/>
      <c r="AF670" s="20"/>
      <c r="AG670" s="20"/>
      <c r="AH670" s="20"/>
      <c r="AI670" s="21"/>
    </row>
    <row r="671" spans="1:35" ht="15" customHeight="1" x14ac:dyDescent="0.2">
      <c r="A671" s="246">
        <v>2</v>
      </c>
      <c r="B671" s="54" t="s">
        <v>1635</v>
      </c>
      <c r="C671" s="431">
        <v>34</v>
      </c>
      <c r="D671" s="431">
        <v>20</v>
      </c>
      <c r="E671" s="431">
        <v>4</v>
      </c>
      <c r="F671" s="431">
        <v>10</v>
      </c>
      <c r="G671" s="431">
        <v>82</v>
      </c>
      <c r="H671" s="431">
        <v>49</v>
      </c>
      <c r="I671" s="433">
        <v>44</v>
      </c>
      <c r="J671" s="108">
        <f t="shared" si="44"/>
        <v>34</v>
      </c>
      <c r="K671" s="435">
        <f t="shared" si="45"/>
        <v>44</v>
      </c>
      <c r="L671" s="1138"/>
      <c r="M671" s="1139"/>
      <c r="N671" s="1139"/>
      <c r="O671" s="1140"/>
      <c r="Q671" s="339" t="s">
        <v>901</v>
      </c>
      <c r="R671" s="20" t="s">
        <v>532</v>
      </c>
      <c r="S671" s="10"/>
      <c r="T671" s="20"/>
      <c r="U671" s="20"/>
      <c r="V671" s="20"/>
      <c r="W671" s="20"/>
      <c r="X671" s="20"/>
      <c r="Y671" s="20" t="s">
        <v>532</v>
      </c>
      <c r="Z671" s="20"/>
      <c r="AA671" s="20"/>
      <c r="AB671" s="20"/>
      <c r="AC671" s="20"/>
      <c r="AD671" s="20"/>
      <c r="AE671" s="20"/>
      <c r="AF671" s="20"/>
      <c r="AG671" s="20"/>
      <c r="AH671" s="20"/>
      <c r="AI671" s="21"/>
    </row>
    <row r="672" spans="1:35" ht="15" customHeight="1" x14ac:dyDescent="0.2">
      <c r="A672" s="246">
        <v>3</v>
      </c>
      <c r="B672" s="54" t="s">
        <v>89</v>
      </c>
      <c r="C672" s="431">
        <v>34</v>
      </c>
      <c r="D672" s="431">
        <v>20</v>
      </c>
      <c r="E672" s="431">
        <v>3</v>
      </c>
      <c r="F672" s="431">
        <v>11</v>
      </c>
      <c r="G672" s="431">
        <v>65</v>
      </c>
      <c r="H672" s="431">
        <v>67</v>
      </c>
      <c r="I672" s="433">
        <v>43</v>
      </c>
      <c r="J672" s="108">
        <f t="shared" si="44"/>
        <v>34</v>
      </c>
      <c r="K672" s="435">
        <f t="shared" si="45"/>
        <v>43</v>
      </c>
      <c r="L672" s="1138"/>
      <c r="M672" s="1139"/>
      <c r="N672" s="1139"/>
      <c r="O672" s="1140"/>
      <c r="Q672" s="339" t="s">
        <v>861</v>
      </c>
      <c r="R672" s="20"/>
      <c r="S672" s="20"/>
      <c r="T672" s="10"/>
      <c r="U672" s="20"/>
      <c r="V672" s="20"/>
      <c r="W672" s="20"/>
      <c r="X672" s="20"/>
      <c r="Y672" s="20"/>
      <c r="Z672" s="20"/>
      <c r="AA672" s="20"/>
      <c r="AB672" s="20"/>
      <c r="AC672" s="20"/>
      <c r="AD672" s="20"/>
      <c r="AE672" s="20"/>
      <c r="AF672" s="20"/>
      <c r="AG672" s="20"/>
      <c r="AH672" s="20"/>
      <c r="AI672" s="21"/>
    </row>
    <row r="673" spans="1:35" ht="15" customHeight="1" x14ac:dyDescent="0.2">
      <c r="A673" s="246">
        <v>4</v>
      </c>
      <c r="B673" s="54" t="s">
        <v>326</v>
      </c>
      <c r="C673" s="431">
        <v>34</v>
      </c>
      <c r="D673" s="431">
        <v>19</v>
      </c>
      <c r="E673" s="431">
        <v>4</v>
      </c>
      <c r="F673" s="431">
        <v>11</v>
      </c>
      <c r="G673" s="431">
        <v>88</v>
      </c>
      <c r="H673" s="431">
        <v>61</v>
      </c>
      <c r="I673" s="433">
        <v>42</v>
      </c>
      <c r="J673" s="108">
        <f t="shared" si="44"/>
        <v>34</v>
      </c>
      <c r="K673" s="435">
        <f t="shared" si="45"/>
        <v>42</v>
      </c>
      <c r="L673" s="1138"/>
      <c r="M673" s="1139"/>
      <c r="N673" s="1139"/>
      <c r="O673" s="1140"/>
      <c r="Q673" s="339" t="s">
        <v>902</v>
      </c>
      <c r="R673" s="20" t="s">
        <v>532</v>
      </c>
      <c r="S673" s="20"/>
      <c r="T673" s="20"/>
      <c r="U673" s="10"/>
      <c r="V673" s="20"/>
      <c r="W673" s="20" t="s">
        <v>532</v>
      </c>
      <c r="X673" s="20"/>
      <c r="Y673" s="20"/>
      <c r="Z673" s="20"/>
      <c r="AA673" s="20"/>
      <c r="AB673" s="20"/>
      <c r="AC673" s="20"/>
      <c r="AD673" s="20"/>
      <c r="AE673" s="20"/>
      <c r="AF673" s="20"/>
      <c r="AG673" s="20"/>
      <c r="AH673" s="20"/>
      <c r="AI673" s="21"/>
    </row>
    <row r="674" spans="1:35" ht="15" customHeight="1" x14ac:dyDescent="0.2">
      <c r="A674" s="246">
        <v>5</v>
      </c>
      <c r="B674" s="54" t="s">
        <v>280</v>
      </c>
      <c r="C674" s="431">
        <v>34</v>
      </c>
      <c r="D674" s="431">
        <v>18</v>
      </c>
      <c r="E674" s="431">
        <v>6</v>
      </c>
      <c r="F674" s="431">
        <v>10</v>
      </c>
      <c r="G674" s="431">
        <v>83</v>
      </c>
      <c r="H674" s="431">
        <v>57</v>
      </c>
      <c r="I674" s="433">
        <v>42</v>
      </c>
      <c r="J674" s="108">
        <f t="shared" si="44"/>
        <v>34</v>
      </c>
      <c r="K674" s="435">
        <f t="shared" si="45"/>
        <v>42</v>
      </c>
      <c r="L674" s="1138"/>
      <c r="M674" s="1139"/>
      <c r="N674" s="1139"/>
      <c r="O674" s="1140"/>
      <c r="Q674" s="339" t="s">
        <v>1004</v>
      </c>
      <c r="R674" s="20"/>
      <c r="S674" s="20"/>
      <c r="T674" s="20"/>
      <c r="U674" s="20"/>
      <c r="V674" s="10"/>
      <c r="W674" s="20"/>
      <c r="X674" s="20" t="s">
        <v>532</v>
      </c>
      <c r="Y674" s="20" t="s">
        <v>532</v>
      </c>
      <c r="Z674" s="20"/>
      <c r="AA674" s="20"/>
      <c r="AB674" s="20"/>
      <c r="AC674" s="20"/>
      <c r="AD674" s="20"/>
      <c r="AE674" s="20"/>
      <c r="AF674" s="20"/>
      <c r="AG674" s="20"/>
      <c r="AH674" s="20"/>
      <c r="AI674" s="21"/>
    </row>
    <row r="675" spans="1:35" ht="15" customHeight="1" x14ac:dyDescent="0.2">
      <c r="A675" s="246">
        <v>6</v>
      </c>
      <c r="B675" s="54" t="s">
        <v>304</v>
      </c>
      <c r="C675" s="431">
        <v>34</v>
      </c>
      <c r="D675" s="431">
        <v>14</v>
      </c>
      <c r="E675" s="431">
        <v>9</v>
      </c>
      <c r="F675" s="431">
        <v>11</v>
      </c>
      <c r="G675" s="431">
        <v>77</v>
      </c>
      <c r="H675" s="431">
        <v>63</v>
      </c>
      <c r="I675" s="433">
        <v>37</v>
      </c>
      <c r="J675" s="108">
        <f t="shared" si="44"/>
        <v>34</v>
      </c>
      <c r="K675" s="435">
        <f t="shared" si="45"/>
        <v>37</v>
      </c>
      <c r="L675" s="1138"/>
      <c r="M675" s="1139"/>
      <c r="N675" s="1139"/>
      <c r="O675" s="1140"/>
      <c r="Q675" s="339" t="s">
        <v>500</v>
      </c>
      <c r="R675" s="20"/>
      <c r="S675" s="20"/>
      <c r="T675" s="20"/>
      <c r="U675" s="20"/>
      <c r="V675" s="20" t="s">
        <v>532</v>
      </c>
      <c r="W675" s="10"/>
      <c r="X675" s="20"/>
      <c r="Y675" s="20"/>
      <c r="Z675" s="20"/>
      <c r="AA675" s="20"/>
      <c r="AB675" s="20"/>
      <c r="AC675" s="20"/>
      <c r="AD675" s="20"/>
      <c r="AE675" s="20"/>
      <c r="AF675" s="20"/>
      <c r="AG675" s="20"/>
      <c r="AH675" s="20"/>
      <c r="AI675" s="21"/>
    </row>
    <row r="676" spans="1:35" ht="15" customHeight="1" x14ac:dyDescent="0.2">
      <c r="A676" s="246">
        <v>7</v>
      </c>
      <c r="B676" s="54" t="s">
        <v>1855</v>
      </c>
      <c r="C676" s="431">
        <v>34</v>
      </c>
      <c r="D676" s="431">
        <v>16</v>
      </c>
      <c r="E676" s="431">
        <v>5</v>
      </c>
      <c r="F676" s="431">
        <v>13</v>
      </c>
      <c r="G676" s="431">
        <v>87</v>
      </c>
      <c r="H676" s="431">
        <v>53</v>
      </c>
      <c r="I676" s="433">
        <v>37</v>
      </c>
      <c r="J676" s="108">
        <f t="shared" si="44"/>
        <v>34</v>
      </c>
      <c r="K676" s="435">
        <f t="shared" si="45"/>
        <v>37</v>
      </c>
      <c r="L676" s="1138"/>
      <c r="M676" s="1139"/>
      <c r="N676" s="1139"/>
      <c r="O676" s="1140"/>
      <c r="Q676" s="339" t="s">
        <v>1631</v>
      </c>
      <c r="R676" s="20"/>
      <c r="S676" s="20"/>
      <c r="T676" s="20"/>
      <c r="U676" s="20"/>
      <c r="V676" s="20"/>
      <c r="W676" s="20"/>
      <c r="X676" s="10"/>
      <c r="Y676" s="20"/>
      <c r="Z676" s="20"/>
      <c r="AA676" s="20"/>
      <c r="AB676" s="20"/>
      <c r="AC676" s="20"/>
      <c r="AD676" s="20"/>
      <c r="AE676" s="20"/>
      <c r="AF676" s="20"/>
      <c r="AG676" s="20"/>
      <c r="AH676" s="20"/>
      <c r="AI676" s="21"/>
    </row>
    <row r="677" spans="1:35" ht="15" customHeight="1" x14ac:dyDescent="0.2">
      <c r="A677" s="246">
        <v>8</v>
      </c>
      <c r="B677" s="54" t="s">
        <v>1002</v>
      </c>
      <c r="C677" s="431">
        <v>34</v>
      </c>
      <c r="D677" s="431">
        <v>15</v>
      </c>
      <c r="E677" s="431">
        <v>6</v>
      </c>
      <c r="F677" s="431">
        <v>13</v>
      </c>
      <c r="G677" s="431">
        <v>83</v>
      </c>
      <c r="H677" s="431">
        <v>75</v>
      </c>
      <c r="I677" s="433">
        <v>36</v>
      </c>
      <c r="J677" s="108">
        <f t="shared" si="44"/>
        <v>34</v>
      </c>
      <c r="K677" s="435">
        <f t="shared" si="45"/>
        <v>36</v>
      </c>
      <c r="L677" s="1138"/>
      <c r="M677" s="1139"/>
      <c r="N677" s="1139"/>
      <c r="O677" s="1140"/>
      <c r="Q677" s="339" t="s">
        <v>60</v>
      </c>
      <c r="R677" s="20"/>
      <c r="S677" s="20"/>
      <c r="T677" s="20"/>
      <c r="U677" s="20"/>
      <c r="V677" s="20" t="s">
        <v>532</v>
      </c>
      <c r="W677" s="20"/>
      <c r="X677" s="20"/>
      <c r="Y677" s="10"/>
      <c r="Z677" s="20"/>
      <c r="AA677" s="20"/>
      <c r="AB677" s="20"/>
      <c r="AC677" s="20"/>
      <c r="AD677" s="20"/>
      <c r="AE677" s="20"/>
      <c r="AF677" s="20"/>
      <c r="AG677" s="20"/>
      <c r="AH677" s="20"/>
      <c r="AI677" s="21"/>
    </row>
    <row r="678" spans="1:35" ht="15" customHeight="1" x14ac:dyDescent="0.2">
      <c r="A678" s="246">
        <v>9</v>
      </c>
      <c r="B678" s="54" t="s">
        <v>1883</v>
      </c>
      <c r="C678" s="431">
        <v>34</v>
      </c>
      <c r="D678" s="431">
        <v>14</v>
      </c>
      <c r="E678" s="431">
        <v>7</v>
      </c>
      <c r="F678" s="431">
        <v>13</v>
      </c>
      <c r="G678" s="431">
        <v>74</v>
      </c>
      <c r="H678" s="431">
        <v>62</v>
      </c>
      <c r="I678" s="433">
        <v>35</v>
      </c>
      <c r="J678" s="108">
        <f t="shared" si="44"/>
        <v>34</v>
      </c>
      <c r="K678" s="435">
        <f t="shared" si="45"/>
        <v>35</v>
      </c>
      <c r="L678" s="1138"/>
      <c r="M678" s="1139"/>
      <c r="N678" s="1139"/>
      <c r="O678" s="1140"/>
      <c r="Q678" s="339" t="s">
        <v>514</v>
      </c>
      <c r="R678" s="20"/>
      <c r="S678" s="20"/>
      <c r="T678" s="20"/>
      <c r="U678" s="20"/>
      <c r="V678" s="20"/>
      <c r="W678" s="20"/>
      <c r="X678" s="20"/>
      <c r="Y678" s="20"/>
      <c r="Z678" s="10"/>
      <c r="AA678" s="20"/>
      <c r="AB678" s="20"/>
      <c r="AC678" s="20"/>
      <c r="AD678" s="20"/>
      <c r="AE678" s="20"/>
      <c r="AF678" s="20"/>
      <c r="AG678" s="20"/>
      <c r="AH678" s="20"/>
      <c r="AI678" s="21"/>
    </row>
    <row r="679" spans="1:35" ht="15" customHeight="1" x14ac:dyDescent="0.2">
      <c r="A679" s="246">
        <v>10</v>
      </c>
      <c r="B679" s="54" t="s">
        <v>674</v>
      </c>
      <c r="C679" s="431">
        <v>34</v>
      </c>
      <c r="D679" s="431">
        <v>13</v>
      </c>
      <c r="E679" s="431">
        <v>9</v>
      </c>
      <c r="F679" s="431">
        <v>12</v>
      </c>
      <c r="G679" s="431">
        <v>89</v>
      </c>
      <c r="H679" s="431">
        <v>92</v>
      </c>
      <c r="I679" s="433">
        <v>35</v>
      </c>
      <c r="J679" s="108">
        <f t="shared" si="44"/>
        <v>34</v>
      </c>
      <c r="K679" s="435">
        <f t="shared" si="45"/>
        <v>35</v>
      </c>
      <c r="L679" s="1138"/>
      <c r="M679" s="1139"/>
      <c r="N679" s="1139"/>
      <c r="O679" s="1140"/>
      <c r="Q679" s="339" t="s">
        <v>501</v>
      </c>
      <c r="R679" s="20"/>
      <c r="S679" s="20"/>
      <c r="T679" s="20"/>
      <c r="U679" s="20"/>
      <c r="V679" s="20"/>
      <c r="W679" s="20"/>
      <c r="X679" s="20"/>
      <c r="Y679" s="20"/>
      <c r="Z679" s="20"/>
      <c r="AA679" s="10"/>
      <c r="AB679" s="20"/>
      <c r="AC679" s="20" t="s">
        <v>532</v>
      </c>
      <c r="AD679" s="20" t="s">
        <v>532</v>
      </c>
      <c r="AE679" s="20"/>
      <c r="AF679" s="20"/>
      <c r="AG679" s="20"/>
      <c r="AH679" s="20"/>
      <c r="AI679" s="21"/>
    </row>
    <row r="680" spans="1:35" ht="15" customHeight="1" x14ac:dyDescent="0.2">
      <c r="A680" s="246">
        <v>11</v>
      </c>
      <c r="B680" s="54" t="s">
        <v>854</v>
      </c>
      <c r="C680" s="431">
        <v>34</v>
      </c>
      <c r="D680" s="431">
        <v>12</v>
      </c>
      <c r="E680" s="431">
        <v>9</v>
      </c>
      <c r="F680" s="431">
        <v>13</v>
      </c>
      <c r="G680" s="431">
        <v>69</v>
      </c>
      <c r="H680" s="431">
        <v>75</v>
      </c>
      <c r="I680" s="433">
        <v>33</v>
      </c>
      <c r="J680" s="108">
        <f t="shared" si="44"/>
        <v>34</v>
      </c>
      <c r="K680" s="435">
        <f t="shared" si="45"/>
        <v>33</v>
      </c>
      <c r="L680" s="1138"/>
      <c r="M680" s="1139"/>
      <c r="N680" s="1139"/>
      <c r="O680" s="1140"/>
      <c r="Q680" s="339" t="s">
        <v>544</v>
      </c>
      <c r="R680" s="20"/>
      <c r="S680" s="20"/>
      <c r="T680" s="20"/>
      <c r="U680" s="20"/>
      <c r="V680" s="20"/>
      <c r="W680" s="20"/>
      <c r="X680" s="20"/>
      <c r="Y680" s="20"/>
      <c r="Z680" s="20"/>
      <c r="AA680" s="20" t="s">
        <v>532</v>
      </c>
      <c r="AB680" s="10"/>
      <c r="AC680" s="20"/>
      <c r="AD680" s="20"/>
      <c r="AE680" s="20"/>
      <c r="AF680" s="20"/>
      <c r="AG680" s="20"/>
      <c r="AH680" s="20" t="s">
        <v>532</v>
      </c>
      <c r="AI680" s="21"/>
    </row>
    <row r="681" spans="1:35" ht="15" customHeight="1" x14ac:dyDescent="0.2">
      <c r="A681" s="246">
        <v>12</v>
      </c>
      <c r="B681" s="54" t="s">
        <v>1534</v>
      </c>
      <c r="C681" s="431">
        <v>34</v>
      </c>
      <c r="D681" s="431">
        <v>12</v>
      </c>
      <c r="E681" s="431">
        <v>5</v>
      </c>
      <c r="F681" s="431">
        <v>17</v>
      </c>
      <c r="G681" s="431">
        <v>64</v>
      </c>
      <c r="H681" s="431">
        <v>62</v>
      </c>
      <c r="I681" s="433">
        <v>29</v>
      </c>
      <c r="J681" s="108">
        <f t="shared" si="44"/>
        <v>34</v>
      </c>
      <c r="K681" s="435">
        <f t="shared" si="45"/>
        <v>29</v>
      </c>
      <c r="L681" s="1138"/>
      <c r="M681" s="1139"/>
      <c r="N681" s="1139"/>
      <c r="O681" s="1140"/>
      <c r="Q681" s="339" t="s">
        <v>591</v>
      </c>
      <c r="R681" s="20"/>
      <c r="S681" s="20"/>
      <c r="T681" s="20"/>
      <c r="U681" s="20"/>
      <c r="V681" s="20"/>
      <c r="W681" s="20"/>
      <c r="X681" s="20"/>
      <c r="Y681" s="20"/>
      <c r="Z681" s="20"/>
      <c r="AA681" s="20"/>
      <c r="AB681" s="20"/>
      <c r="AC681" s="10"/>
      <c r="AD681" s="20"/>
      <c r="AE681" s="20"/>
      <c r="AF681" s="20"/>
      <c r="AG681" s="20"/>
      <c r="AH681" s="20"/>
      <c r="AI681" s="21"/>
    </row>
    <row r="682" spans="1:35" ht="15" customHeight="1" x14ac:dyDescent="0.2">
      <c r="A682" s="246">
        <v>13</v>
      </c>
      <c r="B682" s="54" t="s">
        <v>1923</v>
      </c>
      <c r="C682" s="431">
        <v>34</v>
      </c>
      <c r="D682" s="431">
        <v>12</v>
      </c>
      <c r="E682" s="431">
        <v>4</v>
      </c>
      <c r="F682" s="431">
        <v>18</v>
      </c>
      <c r="G682" s="431">
        <v>56</v>
      </c>
      <c r="H682" s="431">
        <v>74</v>
      </c>
      <c r="I682" s="433">
        <v>28</v>
      </c>
      <c r="J682" s="108">
        <f t="shared" si="44"/>
        <v>34</v>
      </c>
      <c r="K682" s="435">
        <f t="shared" si="45"/>
        <v>28</v>
      </c>
      <c r="L682" s="1138"/>
      <c r="M682" s="1139"/>
      <c r="N682" s="1139"/>
      <c r="O682" s="1140"/>
      <c r="Q682" s="339" t="s">
        <v>1111</v>
      </c>
      <c r="R682" s="20"/>
      <c r="S682" s="20"/>
      <c r="T682" s="20"/>
      <c r="U682" s="20"/>
      <c r="V682" s="20"/>
      <c r="W682" s="20"/>
      <c r="X682" s="20"/>
      <c r="Y682" s="20"/>
      <c r="Z682" s="20"/>
      <c r="AA682" s="20" t="s">
        <v>532</v>
      </c>
      <c r="AB682" s="20"/>
      <c r="AC682" s="20"/>
      <c r="AD682" s="10"/>
      <c r="AE682" s="20"/>
      <c r="AF682" s="20" t="s">
        <v>532</v>
      </c>
      <c r="AG682" s="20"/>
      <c r="AH682" s="20"/>
      <c r="AI682" s="21"/>
    </row>
    <row r="683" spans="1:35" ht="15" customHeight="1" x14ac:dyDescent="0.2">
      <c r="A683" s="246">
        <v>14</v>
      </c>
      <c r="B683" s="54" t="s">
        <v>1925</v>
      </c>
      <c r="C683" s="431">
        <v>34</v>
      </c>
      <c r="D683" s="431">
        <v>10</v>
      </c>
      <c r="E683" s="431">
        <v>6</v>
      </c>
      <c r="F683" s="431">
        <v>18</v>
      </c>
      <c r="G683" s="431">
        <v>59</v>
      </c>
      <c r="H683" s="431">
        <v>79</v>
      </c>
      <c r="I683" s="433">
        <v>26</v>
      </c>
      <c r="J683" s="108">
        <f t="shared" si="44"/>
        <v>34</v>
      </c>
      <c r="K683" s="435">
        <f t="shared" si="45"/>
        <v>26</v>
      </c>
      <c r="L683" s="1138"/>
      <c r="M683" s="1139"/>
      <c r="N683" s="1139"/>
      <c r="O683" s="1140"/>
      <c r="Q683" s="339" t="s">
        <v>1924</v>
      </c>
      <c r="R683" s="20"/>
      <c r="S683" s="20"/>
      <c r="T683" s="20"/>
      <c r="U683" s="20"/>
      <c r="V683" s="20"/>
      <c r="W683" s="20"/>
      <c r="X683" s="20"/>
      <c r="Y683" s="20"/>
      <c r="Z683" s="20"/>
      <c r="AA683" s="20"/>
      <c r="AB683" s="20"/>
      <c r="AC683" s="20"/>
      <c r="AD683" s="20"/>
      <c r="AE683" s="10"/>
      <c r="AF683" s="20"/>
      <c r="AG683" s="20" t="s">
        <v>532</v>
      </c>
      <c r="AH683" s="20" t="s">
        <v>532</v>
      </c>
      <c r="AI683" s="21"/>
    </row>
    <row r="684" spans="1:35" ht="15" customHeight="1" x14ac:dyDescent="0.2">
      <c r="A684" s="246">
        <v>15</v>
      </c>
      <c r="B684" s="54" t="s">
        <v>1950</v>
      </c>
      <c r="C684" s="431">
        <v>34</v>
      </c>
      <c r="D684" s="431">
        <v>11</v>
      </c>
      <c r="E684" s="431">
        <v>3</v>
      </c>
      <c r="F684" s="431">
        <v>20</v>
      </c>
      <c r="G684" s="431">
        <v>67</v>
      </c>
      <c r="H684" s="431">
        <v>90</v>
      </c>
      <c r="I684" s="433">
        <v>25</v>
      </c>
      <c r="J684" s="108">
        <f t="shared" si="44"/>
        <v>34</v>
      </c>
      <c r="K684" s="435">
        <f t="shared" si="45"/>
        <v>25</v>
      </c>
      <c r="L684" s="1138"/>
      <c r="M684" s="1139"/>
      <c r="N684" s="1139"/>
      <c r="O684" s="1140"/>
      <c r="Q684" s="339" t="s">
        <v>299</v>
      </c>
      <c r="R684" s="20"/>
      <c r="S684" s="20"/>
      <c r="T684" s="20"/>
      <c r="U684" s="20"/>
      <c r="V684" s="20"/>
      <c r="W684" s="20"/>
      <c r="X684" s="20"/>
      <c r="Y684" s="20"/>
      <c r="Z684" s="20"/>
      <c r="AA684" s="20"/>
      <c r="AB684" s="20"/>
      <c r="AC684" s="20"/>
      <c r="AD684" s="20"/>
      <c r="AE684" s="20" t="s">
        <v>532</v>
      </c>
      <c r="AF684" s="10"/>
      <c r="AG684" s="20"/>
      <c r="AH684" s="20"/>
      <c r="AI684" s="21"/>
    </row>
    <row r="685" spans="1:35" ht="15" customHeight="1" x14ac:dyDescent="0.2">
      <c r="A685" s="246">
        <v>16</v>
      </c>
      <c r="B685" s="54" t="s">
        <v>250</v>
      </c>
      <c r="C685" s="431">
        <v>34</v>
      </c>
      <c r="D685" s="431">
        <v>9</v>
      </c>
      <c r="E685" s="431">
        <v>6</v>
      </c>
      <c r="F685" s="431">
        <v>19</v>
      </c>
      <c r="G685" s="431">
        <v>54</v>
      </c>
      <c r="H685" s="431">
        <v>94</v>
      </c>
      <c r="I685" s="433">
        <v>24</v>
      </c>
      <c r="J685" s="108">
        <f t="shared" si="44"/>
        <v>34</v>
      </c>
      <c r="K685" s="435">
        <f t="shared" si="45"/>
        <v>24</v>
      </c>
      <c r="L685" s="1138"/>
      <c r="M685" s="1139"/>
      <c r="N685" s="1139"/>
      <c r="O685" s="1140"/>
      <c r="Q685" s="339" t="s">
        <v>672</v>
      </c>
      <c r="R685" s="20"/>
      <c r="S685" s="20"/>
      <c r="T685" s="20"/>
      <c r="U685" s="20"/>
      <c r="V685" s="20"/>
      <c r="W685" s="20"/>
      <c r="X685" s="20"/>
      <c r="Y685" s="20"/>
      <c r="Z685" s="20"/>
      <c r="AA685" s="20"/>
      <c r="AB685" s="20"/>
      <c r="AC685" s="20"/>
      <c r="AD685" s="20"/>
      <c r="AE685" s="20"/>
      <c r="AF685" s="20"/>
      <c r="AG685" s="10"/>
      <c r="AH685" s="20"/>
      <c r="AI685" s="21"/>
    </row>
    <row r="686" spans="1:35" ht="15" customHeight="1" x14ac:dyDescent="0.2">
      <c r="A686" s="246">
        <v>17</v>
      </c>
      <c r="B686" s="54" t="s">
        <v>682</v>
      </c>
      <c r="C686" s="431">
        <v>34</v>
      </c>
      <c r="D686" s="431">
        <v>8</v>
      </c>
      <c r="E686" s="431">
        <v>7</v>
      </c>
      <c r="F686" s="431">
        <v>19</v>
      </c>
      <c r="G686" s="431">
        <v>63</v>
      </c>
      <c r="H686" s="431">
        <v>82</v>
      </c>
      <c r="I686" s="433">
        <v>23</v>
      </c>
      <c r="J686" s="108">
        <f t="shared" si="44"/>
        <v>34</v>
      </c>
      <c r="K686" s="435">
        <f t="shared" si="45"/>
        <v>23</v>
      </c>
      <c r="L686" s="1138"/>
      <c r="M686" s="1139"/>
      <c r="N686" s="1139"/>
      <c r="O686" s="1140"/>
      <c r="Q686" s="339" t="s">
        <v>1587</v>
      </c>
      <c r="R686" s="20"/>
      <c r="S686" s="20"/>
      <c r="T686" s="20"/>
      <c r="U686" s="20"/>
      <c r="V686" s="20"/>
      <c r="W686" s="20"/>
      <c r="X686" s="20"/>
      <c r="Y686" s="20"/>
      <c r="Z686" s="20"/>
      <c r="AA686" s="20"/>
      <c r="AB686" s="20"/>
      <c r="AC686" s="20"/>
      <c r="AD686" s="20"/>
      <c r="AE686" s="20" t="s">
        <v>532</v>
      </c>
      <c r="AF686" s="20"/>
      <c r="AG686" s="20"/>
      <c r="AH686" s="10"/>
      <c r="AI686" s="21"/>
    </row>
    <row r="687" spans="1:35" ht="15" customHeight="1" thickBot="1" x14ac:dyDescent="0.25">
      <c r="A687" s="455">
        <v>18</v>
      </c>
      <c r="B687" s="55" t="s">
        <v>1908</v>
      </c>
      <c r="C687" s="432">
        <v>34</v>
      </c>
      <c r="D687" s="432">
        <v>9</v>
      </c>
      <c r="E687" s="432">
        <v>5</v>
      </c>
      <c r="F687" s="432">
        <v>20</v>
      </c>
      <c r="G687" s="432">
        <v>45</v>
      </c>
      <c r="H687" s="432">
        <v>76</v>
      </c>
      <c r="I687" s="434">
        <v>23</v>
      </c>
      <c r="J687" s="108">
        <f t="shared" si="44"/>
        <v>34</v>
      </c>
      <c r="K687" s="435">
        <f t="shared" si="45"/>
        <v>23</v>
      </c>
      <c r="L687" s="1141"/>
      <c r="M687" s="1142"/>
      <c r="N687" s="1142"/>
      <c r="O687" s="1143"/>
      <c r="Q687" s="398" t="s">
        <v>499</v>
      </c>
      <c r="R687" s="23"/>
      <c r="S687" s="23"/>
      <c r="T687" s="23"/>
      <c r="U687" s="23"/>
      <c r="V687" s="23"/>
      <c r="W687" s="23"/>
      <c r="X687" s="23"/>
      <c r="Y687" s="23"/>
      <c r="Z687" s="23" t="s">
        <v>532</v>
      </c>
      <c r="AA687" s="23"/>
      <c r="AB687" s="23" t="s">
        <v>532</v>
      </c>
      <c r="AC687" s="23" t="s">
        <v>532</v>
      </c>
      <c r="AD687" s="23"/>
      <c r="AE687" s="23"/>
      <c r="AF687" s="23"/>
      <c r="AG687" s="23"/>
      <c r="AH687" s="23"/>
      <c r="AI687" s="15"/>
    </row>
    <row r="688" spans="1:35" ht="15" customHeight="1" x14ac:dyDescent="0.2">
      <c r="C688" s="435">
        <v>612</v>
      </c>
      <c r="D688" s="435">
        <v>255</v>
      </c>
      <c r="E688" s="435">
        <v>101</v>
      </c>
      <c r="F688" s="435">
        <v>256</v>
      </c>
      <c r="G688" s="435">
        <f>SUM(G670:G687)</f>
        <v>1277</v>
      </c>
      <c r="H688" s="435">
        <f>SUM(H670:H687)</f>
        <v>1262</v>
      </c>
      <c r="I688" s="435">
        <v>611</v>
      </c>
      <c r="J688" s="435">
        <f t="shared" ref="J688:J767" si="49">D688+E688+F688</f>
        <v>612</v>
      </c>
      <c r="K688" s="435">
        <f t="shared" ref="K688:K767" si="50">D688*2+E688</f>
        <v>611</v>
      </c>
    </row>
    <row r="689" spans="1:29" ht="15" customHeight="1" thickBot="1" x14ac:dyDescent="0.25"/>
    <row r="690" spans="1:29" ht="15" customHeight="1" thickBot="1" x14ac:dyDescent="0.25">
      <c r="A690" s="1193" t="s">
        <v>820</v>
      </c>
      <c r="B690" s="1194"/>
      <c r="C690" s="1194"/>
      <c r="D690" s="1194"/>
      <c r="E690" s="1194"/>
      <c r="F690" s="1195"/>
      <c r="G690" s="1190" t="s">
        <v>1951</v>
      </c>
      <c r="H690" s="1191"/>
      <c r="I690" s="1192"/>
      <c r="L690" s="945" t="s">
        <v>495</v>
      </c>
      <c r="M690" s="946"/>
      <c r="N690" s="946"/>
      <c r="O690" s="947"/>
    </row>
    <row r="691" spans="1:29" ht="15" customHeight="1" thickBot="1" x14ac:dyDescent="0.25">
      <c r="A691" s="456" t="s">
        <v>496</v>
      </c>
      <c r="B691" s="457" t="s">
        <v>497</v>
      </c>
      <c r="C691" s="458" t="s">
        <v>498</v>
      </c>
      <c r="D691" s="458" t="s">
        <v>499</v>
      </c>
      <c r="E691" s="458" t="s">
        <v>500</v>
      </c>
      <c r="F691" s="458" t="s">
        <v>501</v>
      </c>
      <c r="G691" s="459" t="s">
        <v>502</v>
      </c>
      <c r="H691" s="459" t="s">
        <v>503</v>
      </c>
      <c r="I691" s="460" t="s">
        <v>504</v>
      </c>
      <c r="L691" s="948"/>
      <c r="M691" s="949"/>
      <c r="N691" s="949"/>
      <c r="O691" s="950"/>
      <c r="Q691" s="24" t="s">
        <v>1939</v>
      </c>
      <c r="R691" s="399" t="s">
        <v>1196</v>
      </c>
      <c r="S691" s="399" t="s">
        <v>1784</v>
      </c>
      <c r="T691" s="399" t="s">
        <v>607</v>
      </c>
      <c r="U691" s="399" t="s">
        <v>608</v>
      </c>
      <c r="V691" s="399" t="s">
        <v>1088</v>
      </c>
      <c r="W691" s="399" t="s">
        <v>242</v>
      </c>
      <c r="X691" s="399" t="s">
        <v>1089</v>
      </c>
      <c r="Y691" s="399" t="s">
        <v>756</v>
      </c>
      <c r="Z691" s="399" t="s">
        <v>610</v>
      </c>
      <c r="AA691" s="399" t="s">
        <v>514</v>
      </c>
      <c r="AB691" s="399" t="s">
        <v>1587</v>
      </c>
      <c r="AC691" s="400" t="s">
        <v>1554</v>
      </c>
    </row>
    <row r="692" spans="1:29" ht="15" customHeight="1" x14ac:dyDescent="0.2">
      <c r="A692" s="461" t="s">
        <v>521</v>
      </c>
      <c r="B692" s="53" t="s">
        <v>1200</v>
      </c>
      <c r="C692" s="46"/>
      <c r="D692" s="46"/>
      <c r="E692" s="46"/>
      <c r="F692" s="46"/>
      <c r="G692" s="46"/>
      <c r="H692" s="46"/>
      <c r="I692" s="436"/>
      <c r="J692" s="435">
        <f>D692+E692+F692</f>
        <v>0</v>
      </c>
      <c r="K692" s="435">
        <f>D692*2+E692</f>
        <v>0</v>
      </c>
      <c r="L692" s="1135" t="s">
        <v>532</v>
      </c>
      <c r="M692" s="1136"/>
      <c r="N692" s="1136"/>
      <c r="O692" s="1137"/>
      <c r="Q692" s="401" t="s">
        <v>1196</v>
      </c>
      <c r="R692" s="10"/>
      <c r="S692" s="20"/>
      <c r="T692" s="20"/>
      <c r="U692" s="20"/>
      <c r="V692" s="20"/>
      <c r="W692" s="20"/>
      <c r="X692" s="20"/>
      <c r="Y692" s="20"/>
      <c r="Z692" s="20"/>
      <c r="AA692" s="20"/>
      <c r="AB692" s="20"/>
      <c r="AC692" s="21"/>
    </row>
    <row r="693" spans="1:29" ht="15" customHeight="1" x14ac:dyDescent="0.2">
      <c r="A693" s="259" t="s">
        <v>521</v>
      </c>
      <c r="B693" s="54" t="s">
        <v>1090</v>
      </c>
      <c r="C693" s="431"/>
      <c r="D693" s="431"/>
      <c r="E693" s="431"/>
      <c r="F693" s="431"/>
      <c r="G693" s="431"/>
      <c r="H693" s="431"/>
      <c r="I693" s="433"/>
      <c r="J693" s="435">
        <f>D693+E693+F693</f>
        <v>0</v>
      </c>
      <c r="K693" s="435">
        <f>D693*2+E693</f>
        <v>0</v>
      </c>
      <c r="L693" s="1138"/>
      <c r="M693" s="1139"/>
      <c r="N693" s="1139"/>
      <c r="O693" s="1140"/>
      <c r="Q693" s="401" t="s">
        <v>1784</v>
      </c>
      <c r="R693" s="20"/>
      <c r="S693" s="10"/>
      <c r="T693" s="20"/>
      <c r="U693" s="20"/>
      <c r="V693" s="20"/>
      <c r="W693" s="20"/>
      <c r="X693" s="20"/>
      <c r="Y693" s="20"/>
      <c r="Z693" s="20"/>
      <c r="AA693" s="20"/>
      <c r="AB693" s="20"/>
      <c r="AC693" s="21"/>
    </row>
    <row r="694" spans="1:29" ht="15" customHeight="1" x14ac:dyDescent="0.2">
      <c r="A694" s="259" t="s">
        <v>521</v>
      </c>
      <c r="B694" s="54" t="s">
        <v>616</v>
      </c>
      <c r="C694" s="431"/>
      <c r="D694" s="431"/>
      <c r="E694" s="431"/>
      <c r="F694" s="431"/>
      <c r="G694" s="431"/>
      <c r="H694" s="431"/>
      <c r="I694" s="433"/>
      <c r="J694" s="435">
        <f>D694+E694+F694</f>
        <v>0</v>
      </c>
      <c r="K694" s="435">
        <f>D694*2+E694</f>
        <v>0</v>
      </c>
      <c r="L694" s="1138"/>
      <c r="M694" s="1139"/>
      <c r="N694" s="1139"/>
      <c r="O694" s="1140"/>
      <c r="Q694" s="401" t="s">
        <v>607</v>
      </c>
      <c r="R694" s="20"/>
      <c r="S694" s="20"/>
      <c r="T694" s="10"/>
      <c r="U694" s="20"/>
      <c r="V694" s="20"/>
      <c r="W694" s="20"/>
      <c r="X694" s="20"/>
      <c r="Y694" s="20"/>
      <c r="Z694" s="20"/>
      <c r="AA694" s="20"/>
      <c r="AB694" s="20"/>
      <c r="AC694" s="21"/>
    </row>
    <row r="695" spans="1:29" ht="15" customHeight="1" x14ac:dyDescent="0.2">
      <c r="A695" s="259" t="s">
        <v>521</v>
      </c>
      <c r="B695" s="54" t="s">
        <v>617</v>
      </c>
      <c r="C695" s="431"/>
      <c r="D695" s="431"/>
      <c r="E695" s="431"/>
      <c r="F695" s="431"/>
      <c r="G695" s="431"/>
      <c r="H695" s="431"/>
      <c r="I695" s="433"/>
      <c r="J695" s="435">
        <f>D695+E695+F695</f>
        <v>0</v>
      </c>
      <c r="K695" s="435">
        <f>D695*2+E695</f>
        <v>0</v>
      </c>
      <c r="L695" s="1138"/>
      <c r="M695" s="1139"/>
      <c r="N695" s="1139"/>
      <c r="O695" s="1140"/>
      <c r="Q695" s="401" t="s">
        <v>608</v>
      </c>
      <c r="R695" s="20"/>
      <c r="S695" s="20"/>
      <c r="T695" s="20"/>
      <c r="U695" s="10"/>
      <c r="V695" s="20"/>
      <c r="W695" s="20" t="s">
        <v>532</v>
      </c>
      <c r="X695" s="20" t="s">
        <v>532</v>
      </c>
      <c r="Y695" s="20"/>
      <c r="Z695" s="20"/>
      <c r="AA695" s="20"/>
      <c r="AB695" s="20"/>
      <c r="AC695" s="21"/>
    </row>
    <row r="696" spans="1:29" ht="15" customHeight="1" x14ac:dyDescent="0.2">
      <c r="A696" s="259" t="s">
        <v>521</v>
      </c>
      <c r="B696" s="54" t="s">
        <v>1092</v>
      </c>
      <c r="C696" s="431"/>
      <c r="D696" s="431"/>
      <c r="E696" s="431"/>
      <c r="F696" s="431"/>
      <c r="G696" s="431"/>
      <c r="H696" s="431"/>
      <c r="I696" s="433"/>
      <c r="J696" s="435">
        <f t="shared" ref="J696:J701" si="51">D696+E696+F696</f>
        <v>0</v>
      </c>
      <c r="K696" s="435">
        <f t="shared" ref="K696:K701" si="52">D696*2+E696</f>
        <v>0</v>
      </c>
      <c r="L696" s="1138"/>
      <c r="M696" s="1139"/>
      <c r="N696" s="1139"/>
      <c r="O696" s="1140"/>
      <c r="Q696" s="401" t="s">
        <v>1088</v>
      </c>
      <c r="R696" s="20"/>
      <c r="S696" s="20"/>
      <c r="T696" s="20"/>
      <c r="U696" s="20" t="s">
        <v>532</v>
      </c>
      <c r="V696" s="10"/>
      <c r="W696" s="20"/>
      <c r="X696" s="20"/>
      <c r="Y696" s="20"/>
      <c r="Z696" s="20"/>
      <c r="AA696" s="20"/>
      <c r="AB696" s="20" t="s">
        <v>532</v>
      </c>
      <c r="AC696" s="21"/>
    </row>
    <row r="697" spans="1:29" ht="15" customHeight="1" x14ac:dyDescent="0.2">
      <c r="A697" s="259" t="s">
        <v>521</v>
      </c>
      <c r="B697" s="54" t="s">
        <v>245</v>
      </c>
      <c r="C697" s="431"/>
      <c r="D697" s="431"/>
      <c r="E697" s="431"/>
      <c r="F697" s="431"/>
      <c r="G697" s="431"/>
      <c r="H697" s="431"/>
      <c r="I697" s="433"/>
      <c r="J697" s="435">
        <f t="shared" si="51"/>
        <v>0</v>
      </c>
      <c r="K697" s="435">
        <f t="shared" si="52"/>
        <v>0</v>
      </c>
      <c r="L697" s="1138"/>
      <c r="M697" s="1139"/>
      <c r="N697" s="1139"/>
      <c r="O697" s="1140"/>
      <c r="Q697" s="401" t="s">
        <v>242</v>
      </c>
      <c r="R697" s="20"/>
      <c r="S697" s="20"/>
      <c r="T697" s="20"/>
      <c r="U697" s="20"/>
      <c r="V697" s="20"/>
      <c r="W697" s="10"/>
      <c r="X697" s="20"/>
      <c r="Y697" s="20"/>
      <c r="Z697" s="20"/>
      <c r="AA697" s="20"/>
      <c r="AB697" s="20"/>
      <c r="AC697" s="21"/>
    </row>
    <row r="698" spans="1:29" ht="15" customHeight="1" x14ac:dyDescent="0.2">
      <c r="A698" s="259" t="s">
        <v>521</v>
      </c>
      <c r="B698" s="54" t="s">
        <v>1093</v>
      </c>
      <c r="C698" s="431"/>
      <c r="D698" s="431"/>
      <c r="E698" s="431"/>
      <c r="F698" s="431"/>
      <c r="G698" s="431"/>
      <c r="H698" s="431"/>
      <c r="I698" s="433"/>
      <c r="J698" s="435">
        <f t="shared" si="51"/>
        <v>0</v>
      </c>
      <c r="K698" s="435">
        <f t="shared" si="52"/>
        <v>0</v>
      </c>
      <c r="L698" s="1138"/>
      <c r="M698" s="1139"/>
      <c r="N698" s="1139"/>
      <c r="O698" s="1140"/>
      <c r="Q698" s="401" t="s">
        <v>1089</v>
      </c>
      <c r="R698" s="20"/>
      <c r="S698" s="20"/>
      <c r="T698" s="20"/>
      <c r="U698" s="20" t="s">
        <v>532</v>
      </c>
      <c r="V698" s="20"/>
      <c r="W698" s="20"/>
      <c r="X698" s="10"/>
      <c r="Y698" s="20"/>
      <c r="Z698" s="20" t="s">
        <v>532</v>
      </c>
      <c r="AA698" s="20"/>
      <c r="AB698" s="20"/>
      <c r="AC698" s="21"/>
    </row>
    <row r="699" spans="1:29" ht="15" customHeight="1" x14ac:dyDescent="0.2">
      <c r="A699" s="259" t="s">
        <v>521</v>
      </c>
      <c r="B699" s="54" t="s">
        <v>1481</v>
      </c>
      <c r="C699" s="431"/>
      <c r="D699" s="431"/>
      <c r="E699" s="431"/>
      <c r="F699" s="431"/>
      <c r="G699" s="431"/>
      <c r="H699" s="431"/>
      <c r="I699" s="433"/>
      <c r="J699" s="435">
        <f t="shared" si="51"/>
        <v>0</v>
      </c>
      <c r="K699" s="435">
        <f t="shared" si="52"/>
        <v>0</v>
      </c>
      <c r="L699" s="1138"/>
      <c r="M699" s="1139"/>
      <c r="N699" s="1139"/>
      <c r="O699" s="1140"/>
      <c r="Q699" s="401" t="s">
        <v>756</v>
      </c>
      <c r="R699" s="20"/>
      <c r="S699" s="20"/>
      <c r="T699" s="20"/>
      <c r="U699" s="20"/>
      <c r="V699" s="20"/>
      <c r="W699" s="20"/>
      <c r="X699" s="20"/>
      <c r="Y699" s="10"/>
      <c r="Z699" s="20"/>
      <c r="AA699" s="20" t="s">
        <v>532</v>
      </c>
      <c r="AB699" s="20" t="s">
        <v>532</v>
      </c>
      <c r="AC699" s="21"/>
    </row>
    <row r="700" spans="1:29" ht="15" customHeight="1" x14ac:dyDescent="0.2">
      <c r="A700" s="259" t="s">
        <v>521</v>
      </c>
      <c r="B700" s="54" t="s">
        <v>1094</v>
      </c>
      <c r="C700" s="431"/>
      <c r="D700" s="431"/>
      <c r="E700" s="431"/>
      <c r="F700" s="431"/>
      <c r="G700" s="431"/>
      <c r="H700" s="431"/>
      <c r="I700" s="433"/>
      <c r="J700" s="435">
        <f t="shared" si="51"/>
        <v>0</v>
      </c>
      <c r="K700" s="435">
        <f t="shared" si="52"/>
        <v>0</v>
      </c>
      <c r="L700" s="1138"/>
      <c r="M700" s="1139"/>
      <c r="N700" s="1139"/>
      <c r="O700" s="1140"/>
      <c r="Q700" s="401" t="s">
        <v>610</v>
      </c>
      <c r="R700" s="20"/>
      <c r="S700" s="20"/>
      <c r="T700" s="20"/>
      <c r="U700" s="20"/>
      <c r="V700" s="20"/>
      <c r="W700" s="20"/>
      <c r="X700" s="20"/>
      <c r="Y700" s="20" t="s">
        <v>532</v>
      </c>
      <c r="Z700" s="10"/>
      <c r="AA700" s="20"/>
      <c r="AB700" s="20"/>
      <c r="AC700" s="21"/>
    </row>
    <row r="701" spans="1:29" ht="15" customHeight="1" x14ac:dyDescent="0.2">
      <c r="A701" s="259" t="s">
        <v>521</v>
      </c>
      <c r="B701" s="54" t="s">
        <v>345</v>
      </c>
      <c r="C701" s="431"/>
      <c r="D701" s="431"/>
      <c r="E701" s="431"/>
      <c r="F701" s="431"/>
      <c r="G701" s="431"/>
      <c r="H701" s="431"/>
      <c r="I701" s="433"/>
      <c r="J701" s="435">
        <f t="shared" si="51"/>
        <v>0</v>
      </c>
      <c r="K701" s="435">
        <f t="shared" si="52"/>
        <v>0</v>
      </c>
      <c r="L701" s="1138"/>
      <c r="M701" s="1139"/>
      <c r="N701" s="1139"/>
      <c r="O701" s="1140"/>
      <c r="Q701" s="401" t="s">
        <v>514</v>
      </c>
      <c r="R701" s="20"/>
      <c r="S701" s="20"/>
      <c r="T701" s="20"/>
      <c r="U701" s="20"/>
      <c r="V701" s="20"/>
      <c r="W701" s="20"/>
      <c r="X701" s="20"/>
      <c r="Y701" s="20"/>
      <c r="Z701" s="20"/>
      <c r="AA701" s="10"/>
      <c r="AB701" s="20"/>
      <c r="AC701" s="21"/>
    </row>
    <row r="702" spans="1:29" ht="15" customHeight="1" x14ac:dyDescent="0.2">
      <c r="A702" s="259" t="s">
        <v>521</v>
      </c>
      <c r="B702" s="54" t="s">
        <v>1589</v>
      </c>
      <c r="C702" s="431"/>
      <c r="D702" s="431"/>
      <c r="E702" s="431"/>
      <c r="F702" s="431"/>
      <c r="G702" s="431"/>
      <c r="H702" s="431"/>
      <c r="I702" s="433"/>
      <c r="J702" s="435">
        <f>D702+E702+F702</f>
        <v>0</v>
      </c>
      <c r="K702" s="435">
        <f>D702*2+E702</f>
        <v>0</v>
      </c>
      <c r="L702" s="1138"/>
      <c r="M702" s="1139"/>
      <c r="N702" s="1139"/>
      <c r="O702" s="1140"/>
      <c r="Q702" s="401" t="s">
        <v>1587</v>
      </c>
      <c r="R702" s="20"/>
      <c r="S702" s="20"/>
      <c r="T702" s="20"/>
      <c r="U702" s="20"/>
      <c r="V702" s="20"/>
      <c r="W702" s="20"/>
      <c r="X702" s="20"/>
      <c r="Y702" s="20" t="s">
        <v>532</v>
      </c>
      <c r="Z702" s="20"/>
      <c r="AA702" s="20"/>
      <c r="AB702" s="10"/>
      <c r="AC702" s="21"/>
    </row>
    <row r="703" spans="1:29" ht="15" customHeight="1" thickBot="1" x14ac:dyDescent="0.25">
      <c r="A703" s="462" t="s">
        <v>521</v>
      </c>
      <c r="B703" s="55" t="s">
        <v>1793</v>
      </c>
      <c r="C703" s="432"/>
      <c r="D703" s="432"/>
      <c r="E703" s="432"/>
      <c r="F703" s="432"/>
      <c r="G703" s="432"/>
      <c r="H703" s="432"/>
      <c r="I703" s="434"/>
      <c r="J703" s="435">
        <f>D703+E703+F703</f>
        <v>0</v>
      </c>
      <c r="K703" s="435">
        <f>D703*2+E703</f>
        <v>0</v>
      </c>
      <c r="L703" s="1141"/>
      <c r="M703" s="1142"/>
      <c r="N703" s="1142"/>
      <c r="O703" s="1143"/>
      <c r="Q703" s="402" t="s">
        <v>1554</v>
      </c>
      <c r="R703" s="23"/>
      <c r="S703" s="23"/>
      <c r="T703" s="23" t="s">
        <v>532</v>
      </c>
      <c r="U703" s="23"/>
      <c r="V703" s="23" t="s">
        <v>532</v>
      </c>
      <c r="W703" s="23" t="s">
        <v>532</v>
      </c>
      <c r="X703" s="23"/>
      <c r="Y703" s="23"/>
      <c r="Z703" s="23"/>
      <c r="AA703" s="23"/>
      <c r="AB703" s="23"/>
      <c r="AC703" s="15"/>
    </row>
    <row r="704" spans="1:29" ht="15" customHeight="1" x14ac:dyDescent="0.2">
      <c r="C704" s="435">
        <v>0</v>
      </c>
      <c r="D704" s="435">
        <v>0</v>
      </c>
      <c r="E704" s="435">
        <v>0</v>
      </c>
      <c r="F704" s="435">
        <v>0</v>
      </c>
      <c r="G704" s="435">
        <v>0</v>
      </c>
      <c r="H704" s="435">
        <v>0</v>
      </c>
      <c r="I704" s="435">
        <v>0</v>
      </c>
      <c r="J704" s="435">
        <f>D704+E704+F704</f>
        <v>0</v>
      </c>
      <c r="K704" s="435">
        <f>D704*2+E704</f>
        <v>0</v>
      </c>
    </row>
    <row r="705" spans="1:32" ht="15" customHeight="1" thickBot="1" x14ac:dyDescent="0.25"/>
    <row r="706" spans="1:32" ht="15" customHeight="1" thickBot="1" x14ac:dyDescent="0.25">
      <c r="A706" s="1193" t="s">
        <v>129</v>
      </c>
      <c r="B706" s="1194"/>
      <c r="C706" s="1194"/>
      <c r="D706" s="1194"/>
      <c r="E706" s="1194"/>
      <c r="F706" s="1195"/>
      <c r="G706" s="1190" t="s">
        <v>1938</v>
      </c>
      <c r="H706" s="1191"/>
      <c r="I706" s="1192"/>
      <c r="L706" s="986" t="s">
        <v>588</v>
      </c>
      <c r="M706" s="987"/>
      <c r="N706" s="987"/>
      <c r="O706" s="988"/>
    </row>
    <row r="707" spans="1:32" ht="15" customHeight="1" thickBot="1" x14ac:dyDescent="0.25">
      <c r="A707" s="456" t="s">
        <v>496</v>
      </c>
      <c r="B707" s="457" t="s">
        <v>497</v>
      </c>
      <c r="C707" s="458" t="s">
        <v>498</v>
      </c>
      <c r="D707" s="458" t="s">
        <v>499</v>
      </c>
      <c r="E707" s="458" t="s">
        <v>500</v>
      </c>
      <c r="F707" s="458" t="s">
        <v>501</v>
      </c>
      <c r="G707" s="459" t="s">
        <v>502</v>
      </c>
      <c r="H707" s="459" t="s">
        <v>503</v>
      </c>
      <c r="I707" s="460" t="s">
        <v>504</v>
      </c>
      <c r="L707" s="989"/>
      <c r="M707" s="990"/>
      <c r="N707" s="990"/>
      <c r="O707" s="991"/>
      <c r="Q707" s="24" t="s">
        <v>1939</v>
      </c>
      <c r="R707" s="399" t="s">
        <v>241</v>
      </c>
      <c r="S707" s="399" t="s">
        <v>1484</v>
      </c>
      <c r="T707" s="399" t="s">
        <v>564</v>
      </c>
      <c r="U707" s="399" t="s">
        <v>59</v>
      </c>
      <c r="V707" s="399" t="s">
        <v>610</v>
      </c>
      <c r="W707" s="400" t="s">
        <v>911</v>
      </c>
    </row>
    <row r="708" spans="1:32" ht="15" customHeight="1" x14ac:dyDescent="0.2">
      <c r="A708" s="468">
        <v>1</v>
      </c>
      <c r="B708" s="53" t="s">
        <v>1931</v>
      </c>
      <c r="C708" s="46">
        <v>10</v>
      </c>
      <c r="D708" s="46">
        <v>7</v>
      </c>
      <c r="E708" s="46">
        <v>3</v>
      </c>
      <c r="F708" s="46">
        <v>0</v>
      </c>
      <c r="G708" s="46">
        <v>35</v>
      </c>
      <c r="H708" s="46">
        <v>6</v>
      </c>
      <c r="I708" s="436">
        <v>17</v>
      </c>
      <c r="J708" s="435">
        <f t="shared" si="49"/>
        <v>10</v>
      </c>
      <c r="K708" s="435">
        <f t="shared" si="50"/>
        <v>17</v>
      </c>
      <c r="L708" s="1135" t="s">
        <v>1952</v>
      </c>
      <c r="M708" s="1136"/>
      <c r="N708" s="1136"/>
      <c r="O708" s="1137"/>
      <c r="Q708" s="401" t="s">
        <v>241</v>
      </c>
      <c r="R708" s="10"/>
      <c r="S708" s="20" t="s">
        <v>1207</v>
      </c>
      <c r="T708" s="20" t="s">
        <v>1597</v>
      </c>
      <c r="U708" s="20" t="s">
        <v>1642</v>
      </c>
      <c r="V708" s="20" t="s">
        <v>1597</v>
      </c>
      <c r="W708" s="21" t="s">
        <v>1540</v>
      </c>
    </row>
    <row r="709" spans="1:32" ht="15" customHeight="1" x14ac:dyDescent="0.2">
      <c r="A709" s="259">
        <v>3</v>
      </c>
      <c r="B709" s="54" t="s">
        <v>106</v>
      </c>
      <c r="C709" s="431">
        <v>10</v>
      </c>
      <c r="D709" s="431">
        <v>5</v>
      </c>
      <c r="E709" s="431">
        <v>3</v>
      </c>
      <c r="F709" s="431">
        <v>2</v>
      </c>
      <c r="G709" s="431">
        <v>18</v>
      </c>
      <c r="H709" s="431">
        <v>16</v>
      </c>
      <c r="I709" s="433">
        <v>13</v>
      </c>
      <c r="J709" s="435">
        <f t="shared" si="49"/>
        <v>10</v>
      </c>
      <c r="K709" s="435">
        <f t="shared" si="50"/>
        <v>13</v>
      </c>
      <c r="L709" s="1138"/>
      <c r="M709" s="1139"/>
      <c r="N709" s="1139"/>
      <c r="O709" s="1140"/>
      <c r="Q709" s="401" t="s">
        <v>1484</v>
      </c>
      <c r="R709" s="20" t="s">
        <v>844</v>
      </c>
      <c r="S709" s="10"/>
      <c r="T709" s="20" t="s">
        <v>532</v>
      </c>
      <c r="U709" s="20" t="s">
        <v>1491</v>
      </c>
      <c r="V709" s="20" t="s">
        <v>532</v>
      </c>
      <c r="W709" s="21"/>
    </row>
    <row r="710" spans="1:32" ht="15" customHeight="1" x14ac:dyDescent="0.2">
      <c r="A710" s="259">
        <v>4</v>
      </c>
      <c r="B710" s="54" t="s">
        <v>1498</v>
      </c>
      <c r="C710" s="431">
        <v>10</v>
      </c>
      <c r="D710" s="431">
        <v>2</v>
      </c>
      <c r="E710" s="431">
        <v>3</v>
      </c>
      <c r="F710" s="431">
        <v>5</v>
      </c>
      <c r="G710" s="431">
        <v>17</v>
      </c>
      <c r="H710" s="431">
        <v>21</v>
      </c>
      <c r="I710" s="433">
        <v>7</v>
      </c>
      <c r="J710" s="435">
        <f t="shared" si="49"/>
        <v>10</v>
      </c>
      <c r="K710" s="435">
        <f t="shared" si="50"/>
        <v>7</v>
      </c>
      <c r="L710" s="1138"/>
      <c r="M710" s="1139"/>
      <c r="N710" s="1139"/>
      <c r="O710" s="1140"/>
      <c r="Q710" s="401" t="s">
        <v>564</v>
      </c>
      <c r="R710" s="20" t="s">
        <v>1491</v>
      </c>
      <c r="S710" s="20"/>
      <c r="T710" s="10"/>
      <c r="U710" s="20" t="s">
        <v>532</v>
      </c>
      <c r="V710" s="20" t="s">
        <v>532</v>
      </c>
      <c r="W710" s="21"/>
    </row>
    <row r="711" spans="1:32" ht="15" customHeight="1" x14ac:dyDescent="0.2">
      <c r="A711" s="259">
        <v>5</v>
      </c>
      <c r="B711" s="54" t="s">
        <v>196</v>
      </c>
      <c r="C711" s="431">
        <v>7</v>
      </c>
      <c r="D711" s="431">
        <v>3</v>
      </c>
      <c r="E711" s="431">
        <v>0</v>
      </c>
      <c r="F711" s="431">
        <v>4</v>
      </c>
      <c r="G711" s="431">
        <v>10</v>
      </c>
      <c r="H711" s="431">
        <v>19</v>
      </c>
      <c r="I711" s="433">
        <v>6</v>
      </c>
      <c r="J711" s="435">
        <f t="shared" si="49"/>
        <v>7</v>
      </c>
      <c r="K711" s="435">
        <f t="shared" si="50"/>
        <v>6</v>
      </c>
      <c r="L711" s="1138"/>
      <c r="M711" s="1139"/>
      <c r="N711" s="1139"/>
      <c r="O711" s="1140"/>
      <c r="Q711" s="401" t="s">
        <v>59</v>
      </c>
      <c r="R711" s="20" t="s">
        <v>628</v>
      </c>
      <c r="S711" s="20"/>
      <c r="T711" s="20" t="s">
        <v>1645</v>
      </c>
      <c r="U711" s="10"/>
      <c r="V711" s="20" t="s">
        <v>23</v>
      </c>
      <c r="W711" s="21"/>
    </row>
    <row r="712" spans="1:32" ht="15" customHeight="1" x14ac:dyDescent="0.2">
      <c r="A712" s="259">
        <v>6</v>
      </c>
      <c r="B712" s="54" t="s">
        <v>1548</v>
      </c>
      <c r="C712" s="431">
        <v>6</v>
      </c>
      <c r="D712" s="431">
        <v>1</v>
      </c>
      <c r="E712" s="431">
        <v>3</v>
      </c>
      <c r="F712" s="431">
        <v>2</v>
      </c>
      <c r="G712" s="431">
        <v>6</v>
      </c>
      <c r="H712" s="431">
        <v>18</v>
      </c>
      <c r="I712" s="433">
        <v>5</v>
      </c>
      <c r="J712" s="435">
        <f t="shared" si="49"/>
        <v>6</v>
      </c>
      <c r="K712" s="435">
        <f t="shared" si="50"/>
        <v>5</v>
      </c>
      <c r="L712" s="1138"/>
      <c r="M712" s="1139"/>
      <c r="N712" s="1139"/>
      <c r="O712" s="1140"/>
      <c r="Q712" s="401" t="s">
        <v>610</v>
      </c>
      <c r="R712" s="20" t="s">
        <v>1487</v>
      </c>
      <c r="S712" s="20"/>
      <c r="T712" s="20"/>
      <c r="U712" s="20"/>
      <c r="V712" s="10"/>
      <c r="W712" s="21"/>
    </row>
    <row r="713" spans="1:32" ht="15" customHeight="1" thickBot="1" x14ac:dyDescent="0.25">
      <c r="A713" s="462">
        <v>7</v>
      </c>
      <c r="B713" s="55" t="s">
        <v>337</v>
      </c>
      <c r="C713" s="432">
        <v>8</v>
      </c>
      <c r="D713" s="432">
        <v>1</v>
      </c>
      <c r="E713" s="432">
        <v>1</v>
      </c>
      <c r="F713" s="432">
        <v>6</v>
      </c>
      <c r="G713" s="432">
        <v>7</v>
      </c>
      <c r="H713" s="432">
        <v>15</v>
      </c>
      <c r="I713" s="434">
        <v>3</v>
      </c>
      <c r="J713" s="435">
        <f t="shared" si="49"/>
        <v>8</v>
      </c>
      <c r="K713" s="435">
        <f t="shared" si="50"/>
        <v>3</v>
      </c>
      <c r="L713" s="1141"/>
      <c r="M713" s="1142"/>
      <c r="N713" s="1142"/>
      <c r="O713" s="1143"/>
      <c r="Q713" s="402" t="s">
        <v>911</v>
      </c>
      <c r="R713" s="23" t="s">
        <v>1487</v>
      </c>
      <c r="S713" s="23"/>
      <c r="T713" s="23"/>
      <c r="U713" s="23" t="s">
        <v>1673</v>
      </c>
      <c r="V713" s="23"/>
      <c r="W713" s="15"/>
    </row>
    <row r="714" spans="1:32" ht="15" customHeight="1" x14ac:dyDescent="0.2">
      <c r="C714" s="435">
        <f>SUM(C708:C713)</f>
        <v>51</v>
      </c>
      <c r="D714" s="435">
        <f t="shared" ref="D714:I714" si="53">SUM(D708:D713)</f>
        <v>19</v>
      </c>
      <c r="E714" s="435">
        <f t="shared" si="53"/>
        <v>13</v>
      </c>
      <c r="F714" s="435">
        <f t="shared" si="53"/>
        <v>19</v>
      </c>
      <c r="G714" s="435">
        <f t="shared" si="53"/>
        <v>93</v>
      </c>
      <c r="H714" s="435">
        <f t="shared" si="53"/>
        <v>95</v>
      </c>
      <c r="I714" s="435">
        <f t="shared" si="53"/>
        <v>51</v>
      </c>
      <c r="J714" s="435">
        <f t="shared" si="49"/>
        <v>51</v>
      </c>
      <c r="K714" s="435">
        <f t="shared" si="50"/>
        <v>51</v>
      </c>
    </row>
    <row r="715" spans="1:32" ht="15" customHeight="1" thickBot="1" x14ac:dyDescent="0.25"/>
    <row r="716" spans="1:32" ht="15" customHeight="1" x14ac:dyDescent="0.2">
      <c r="A716" s="1131" t="s">
        <v>491</v>
      </c>
      <c r="B716" s="1132"/>
      <c r="C716" s="1020" t="s">
        <v>1953</v>
      </c>
      <c r="D716" s="1021"/>
      <c r="E716" s="1021"/>
      <c r="F716" s="1021"/>
      <c r="G716" s="1021"/>
      <c r="H716" s="1021"/>
      <c r="I716" s="1022"/>
    </row>
    <row r="717" spans="1:32" ht="15" customHeight="1" thickBot="1" x14ac:dyDescent="0.25">
      <c r="A717" s="1133"/>
      <c r="B717" s="1134"/>
      <c r="C717" s="1023"/>
      <c r="D717" s="1024"/>
      <c r="E717" s="1024"/>
      <c r="F717" s="1024"/>
      <c r="G717" s="1024"/>
      <c r="H717" s="1024"/>
      <c r="I717" s="1025"/>
    </row>
    <row r="718" spans="1:32" ht="15" customHeight="1" thickBot="1" x14ac:dyDescent="0.25"/>
    <row r="719" spans="1:32" ht="15" customHeight="1" thickBot="1" x14ac:dyDescent="0.25">
      <c r="A719" s="1043" t="s">
        <v>198</v>
      </c>
      <c r="B719" s="1044"/>
      <c r="C719" s="1044"/>
      <c r="D719" s="1044"/>
      <c r="E719" s="1044"/>
      <c r="F719" s="1045"/>
      <c r="G719" s="1040" t="s">
        <v>1953</v>
      </c>
      <c r="H719" s="1041"/>
      <c r="I719" s="1042"/>
      <c r="L719" s="945" t="s">
        <v>495</v>
      </c>
      <c r="M719" s="946"/>
      <c r="N719" s="946"/>
      <c r="O719" s="947"/>
    </row>
    <row r="720" spans="1:32" ht="15" customHeight="1" thickBot="1" x14ac:dyDescent="0.25">
      <c r="A720" s="373" t="s">
        <v>496</v>
      </c>
      <c r="B720" s="227" t="s">
        <v>497</v>
      </c>
      <c r="C720" s="374" t="s">
        <v>498</v>
      </c>
      <c r="D720" s="374" t="s">
        <v>499</v>
      </c>
      <c r="E720" s="374" t="s">
        <v>500</v>
      </c>
      <c r="F720" s="374" t="s">
        <v>501</v>
      </c>
      <c r="G720" s="375" t="s">
        <v>502</v>
      </c>
      <c r="H720" s="375" t="s">
        <v>503</v>
      </c>
      <c r="I720" s="376" t="s">
        <v>504</v>
      </c>
      <c r="L720" s="948"/>
      <c r="M720" s="949"/>
      <c r="N720" s="949"/>
      <c r="O720" s="950"/>
      <c r="Q720" s="24" t="s">
        <v>1954</v>
      </c>
      <c r="R720" s="379" t="s">
        <v>1502</v>
      </c>
      <c r="S720" s="379" t="s">
        <v>541</v>
      </c>
      <c r="T720" s="379" t="s">
        <v>1388</v>
      </c>
      <c r="U720" s="379" t="s">
        <v>908</v>
      </c>
      <c r="V720" s="379" t="s">
        <v>861</v>
      </c>
      <c r="W720" s="379" t="s">
        <v>590</v>
      </c>
      <c r="X720" s="379" t="s">
        <v>847</v>
      </c>
      <c r="Y720" s="379" t="s">
        <v>634</v>
      </c>
      <c r="Z720" s="379" t="s">
        <v>500</v>
      </c>
      <c r="AA720" s="379" t="s">
        <v>1028</v>
      </c>
      <c r="AB720" s="379" t="s">
        <v>990</v>
      </c>
      <c r="AC720" s="379" t="s">
        <v>756</v>
      </c>
      <c r="AD720" s="379" t="s">
        <v>610</v>
      </c>
      <c r="AE720" s="379" t="s">
        <v>653</v>
      </c>
      <c r="AF720" s="380" t="s">
        <v>153</v>
      </c>
    </row>
    <row r="721" spans="1:32" ht="15" customHeight="1" x14ac:dyDescent="0.2">
      <c r="A721" s="441">
        <v>1</v>
      </c>
      <c r="B721" s="53" t="s">
        <v>390</v>
      </c>
      <c r="C721" s="46"/>
      <c r="D721" s="46"/>
      <c r="E721" s="46"/>
      <c r="F721" s="46"/>
      <c r="G721" s="46"/>
      <c r="H721" s="46"/>
      <c r="I721" s="436"/>
      <c r="J721" s="435">
        <f t="shared" si="49"/>
        <v>0</v>
      </c>
      <c r="K721" s="435">
        <f t="shared" si="50"/>
        <v>0</v>
      </c>
      <c r="L721" s="1135" t="s">
        <v>528</v>
      </c>
      <c r="M721" s="1136"/>
      <c r="N721" s="1136"/>
      <c r="O721" s="1137"/>
      <c r="Q721" s="377" t="s">
        <v>1502</v>
      </c>
      <c r="R721" s="10"/>
      <c r="S721" s="20"/>
      <c r="T721" s="20"/>
      <c r="U721" s="20"/>
      <c r="V721" s="20"/>
      <c r="W721" s="20"/>
      <c r="X721" s="20"/>
      <c r="Y721" s="20"/>
      <c r="Z721" s="20"/>
      <c r="AA721" s="20"/>
      <c r="AB721" s="20"/>
      <c r="AC721" s="20"/>
      <c r="AD721" s="20"/>
      <c r="AE721" s="20"/>
      <c r="AF721" s="21"/>
    </row>
    <row r="722" spans="1:32" ht="15" customHeight="1" x14ac:dyDescent="0.2">
      <c r="A722" s="370">
        <v>2</v>
      </c>
      <c r="B722" s="54" t="s">
        <v>1512</v>
      </c>
      <c r="C722" s="431"/>
      <c r="D722" s="431"/>
      <c r="E722" s="431"/>
      <c r="F722" s="431"/>
      <c r="G722" s="431"/>
      <c r="H722" s="431"/>
      <c r="I722" s="433"/>
      <c r="J722" s="435">
        <f t="shared" si="49"/>
        <v>0</v>
      </c>
      <c r="K722" s="435">
        <f t="shared" si="50"/>
        <v>0</v>
      </c>
      <c r="L722" s="1138"/>
      <c r="M722" s="1139"/>
      <c r="N722" s="1139"/>
      <c r="O722" s="1140"/>
      <c r="Q722" s="377" t="s">
        <v>541</v>
      </c>
      <c r="R722" s="20"/>
      <c r="S722" s="10"/>
      <c r="T722" s="20"/>
      <c r="U722" s="20"/>
      <c r="V722" s="20"/>
      <c r="W722" s="20"/>
      <c r="X722" s="20"/>
      <c r="Y722" s="20"/>
      <c r="Z722" s="20"/>
      <c r="AA722" s="20"/>
      <c r="AB722" s="20"/>
      <c r="AC722" s="20"/>
      <c r="AD722" s="20"/>
      <c r="AE722" s="20"/>
      <c r="AF722" s="21"/>
    </row>
    <row r="723" spans="1:32" ht="15" customHeight="1" x14ac:dyDescent="0.2">
      <c r="A723" s="370" t="s">
        <v>521</v>
      </c>
      <c r="B723" s="54" t="s">
        <v>297</v>
      </c>
      <c r="C723" s="431"/>
      <c r="D723" s="431"/>
      <c r="E723" s="431"/>
      <c r="F723" s="431"/>
      <c r="G723" s="431"/>
      <c r="H723" s="431"/>
      <c r="I723" s="433"/>
      <c r="J723" s="435">
        <f t="shared" si="49"/>
        <v>0</v>
      </c>
      <c r="K723" s="435">
        <f t="shared" si="50"/>
        <v>0</v>
      </c>
      <c r="L723" s="1138"/>
      <c r="M723" s="1139"/>
      <c r="N723" s="1139"/>
      <c r="O723" s="1140"/>
      <c r="Q723" s="377" t="s">
        <v>1388</v>
      </c>
      <c r="R723" s="20"/>
      <c r="S723" s="20"/>
      <c r="T723" s="10"/>
      <c r="U723" s="20"/>
      <c r="V723" s="20"/>
      <c r="W723" s="20"/>
      <c r="X723" s="20"/>
      <c r="Y723" s="20"/>
      <c r="Z723" s="20"/>
      <c r="AA723" s="20"/>
      <c r="AB723" s="20"/>
      <c r="AC723" s="20"/>
      <c r="AD723" s="20"/>
      <c r="AE723" s="20"/>
      <c r="AF723" s="21"/>
    </row>
    <row r="724" spans="1:32" ht="15" customHeight="1" x14ac:dyDescent="0.2">
      <c r="A724" s="370" t="s">
        <v>521</v>
      </c>
      <c r="B724" s="54" t="s">
        <v>1596</v>
      </c>
      <c r="C724" s="431" t="s">
        <v>532</v>
      </c>
      <c r="D724" s="431"/>
      <c r="E724" s="431"/>
      <c r="F724" s="431"/>
      <c r="G724" s="431"/>
      <c r="H724" s="431"/>
      <c r="I724" s="433"/>
      <c r="J724" s="435">
        <f t="shared" si="49"/>
        <v>0</v>
      </c>
      <c r="K724" s="435">
        <f t="shared" si="50"/>
        <v>0</v>
      </c>
      <c r="L724" s="1138"/>
      <c r="M724" s="1139"/>
      <c r="N724" s="1139"/>
      <c r="O724" s="1140"/>
      <c r="Q724" s="377" t="s">
        <v>908</v>
      </c>
      <c r="R724" s="20"/>
      <c r="S724" s="20"/>
      <c r="T724" s="20"/>
      <c r="U724" s="10"/>
      <c r="V724" s="20"/>
      <c r="W724" s="20" t="s">
        <v>532</v>
      </c>
      <c r="X724" s="20" t="s">
        <v>532</v>
      </c>
      <c r="Y724" s="20"/>
      <c r="Z724" s="20"/>
      <c r="AA724" s="20"/>
      <c r="AB724" s="20"/>
      <c r="AC724" s="20"/>
      <c r="AD724" s="20"/>
      <c r="AE724" s="20"/>
      <c r="AF724" s="21"/>
    </row>
    <row r="725" spans="1:32" ht="15" customHeight="1" x14ac:dyDescent="0.2">
      <c r="A725" s="370" t="s">
        <v>521</v>
      </c>
      <c r="B725" s="54" t="s">
        <v>1555</v>
      </c>
      <c r="C725" s="431"/>
      <c r="D725" s="431"/>
      <c r="E725" s="431"/>
      <c r="F725" s="431"/>
      <c r="G725" s="431"/>
      <c r="H725" s="431"/>
      <c r="I725" s="433"/>
      <c r="J725" s="435">
        <f t="shared" si="49"/>
        <v>0</v>
      </c>
      <c r="K725" s="435">
        <f t="shared" si="50"/>
        <v>0</v>
      </c>
      <c r="L725" s="1138"/>
      <c r="M725" s="1139"/>
      <c r="N725" s="1139"/>
      <c r="O725" s="1140"/>
      <c r="Q725" s="377" t="s">
        <v>861</v>
      </c>
      <c r="R725" s="20"/>
      <c r="S725" s="20"/>
      <c r="T725" s="20"/>
      <c r="U725" s="20" t="s">
        <v>532</v>
      </c>
      <c r="V725" s="10"/>
      <c r="W725" s="20"/>
      <c r="X725" s="20"/>
      <c r="Y725" s="20"/>
      <c r="Z725" s="20"/>
      <c r="AA725" s="20"/>
      <c r="AB725" s="20" t="s">
        <v>532</v>
      </c>
      <c r="AC725" s="20"/>
      <c r="AD725" s="20"/>
      <c r="AE725" s="20"/>
      <c r="AF725" s="21"/>
    </row>
    <row r="726" spans="1:32" ht="15" customHeight="1" x14ac:dyDescent="0.2">
      <c r="A726" s="370" t="s">
        <v>521</v>
      </c>
      <c r="B726" s="54" t="s">
        <v>370</v>
      </c>
      <c r="C726" s="431"/>
      <c r="D726" s="431"/>
      <c r="E726" s="431"/>
      <c r="F726" s="431"/>
      <c r="G726" s="431"/>
      <c r="H726" s="431"/>
      <c r="I726" s="433"/>
      <c r="J726" s="435">
        <f t="shared" si="49"/>
        <v>0</v>
      </c>
      <c r="K726" s="435">
        <f t="shared" si="50"/>
        <v>0</v>
      </c>
      <c r="L726" s="1138"/>
      <c r="M726" s="1139"/>
      <c r="N726" s="1139"/>
      <c r="O726" s="1140"/>
      <c r="Q726" s="377" t="s">
        <v>590</v>
      </c>
      <c r="R726" s="20"/>
      <c r="S726" s="20"/>
      <c r="T726" s="20"/>
      <c r="U726" s="20"/>
      <c r="V726" s="20"/>
      <c r="W726" s="10"/>
      <c r="X726" s="20"/>
      <c r="Y726" s="20"/>
      <c r="Z726" s="20"/>
      <c r="AA726" s="20"/>
      <c r="AB726" s="20"/>
      <c r="AC726" s="20"/>
      <c r="AD726" s="20"/>
      <c r="AE726" s="20"/>
      <c r="AF726" s="21"/>
    </row>
    <row r="727" spans="1:32" ht="15" customHeight="1" x14ac:dyDescent="0.2">
      <c r="A727" s="370" t="s">
        <v>521</v>
      </c>
      <c r="B727" s="54" t="s">
        <v>392</v>
      </c>
      <c r="C727" s="431"/>
      <c r="D727" s="431"/>
      <c r="E727" s="431"/>
      <c r="F727" s="431"/>
      <c r="G727" s="431"/>
      <c r="H727" s="431"/>
      <c r="I727" s="433"/>
      <c r="J727" s="435">
        <f t="shared" si="49"/>
        <v>0</v>
      </c>
      <c r="K727" s="435">
        <f t="shared" si="50"/>
        <v>0</v>
      </c>
      <c r="L727" s="1138"/>
      <c r="M727" s="1139"/>
      <c r="N727" s="1139"/>
      <c r="O727" s="1140"/>
      <c r="Q727" s="377" t="s">
        <v>847</v>
      </c>
      <c r="R727" s="20"/>
      <c r="S727" s="20"/>
      <c r="T727" s="20"/>
      <c r="U727" s="20" t="s">
        <v>532</v>
      </c>
      <c r="V727" s="20"/>
      <c r="W727" s="20"/>
      <c r="X727" s="10"/>
      <c r="Y727" s="20"/>
      <c r="Z727" s="20" t="s">
        <v>532</v>
      </c>
      <c r="AA727" s="20"/>
      <c r="AB727" s="20"/>
      <c r="AC727" s="20"/>
      <c r="AD727" s="20"/>
      <c r="AE727" s="20"/>
      <c r="AF727" s="21"/>
    </row>
    <row r="728" spans="1:32" ht="15" customHeight="1" x14ac:dyDescent="0.2">
      <c r="A728" s="370" t="s">
        <v>521</v>
      </c>
      <c r="B728" s="54" t="s">
        <v>1897</v>
      </c>
      <c r="C728" s="431"/>
      <c r="D728" s="431"/>
      <c r="E728" s="431"/>
      <c r="F728" s="431"/>
      <c r="G728" s="431"/>
      <c r="H728" s="431"/>
      <c r="I728" s="433"/>
      <c r="J728" s="435">
        <f t="shared" si="49"/>
        <v>0</v>
      </c>
      <c r="K728" s="435">
        <f t="shared" si="50"/>
        <v>0</v>
      </c>
      <c r="L728" s="1138"/>
      <c r="M728" s="1139"/>
      <c r="N728" s="1139"/>
      <c r="O728" s="1140"/>
      <c r="Q728" s="377" t="s">
        <v>634</v>
      </c>
      <c r="R728" s="20"/>
      <c r="S728" s="20"/>
      <c r="T728" s="20"/>
      <c r="U728" s="20"/>
      <c r="V728" s="20"/>
      <c r="W728" s="20"/>
      <c r="X728" s="20"/>
      <c r="Y728" s="10"/>
      <c r="Z728" s="20"/>
      <c r="AA728" s="20" t="s">
        <v>532</v>
      </c>
      <c r="AB728" s="20" t="s">
        <v>532</v>
      </c>
      <c r="AC728" s="20"/>
      <c r="AD728" s="20"/>
      <c r="AE728" s="20"/>
      <c r="AF728" s="21"/>
    </row>
    <row r="729" spans="1:32" ht="15" customHeight="1" x14ac:dyDescent="0.2">
      <c r="A729" s="370" t="s">
        <v>521</v>
      </c>
      <c r="B729" s="54" t="s">
        <v>737</v>
      </c>
      <c r="C729" s="431"/>
      <c r="D729" s="431"/>
      <c r="E729" s="431"/>
      <c r="F729" s="431"/>
      <c r="G729" s="431"/>
      <c r="H729" s="431"/>
      <c r="I729" s="433"/>
      <c r="J729" s="435">
        <f t="shared" si="49"/>
        <v>0</v>
      </c>
      <c r="K729" s="435">
        <f t="shared" si="50"/>
        <v>0</v>
      </c>
      <c r="L729" s="1138"/>
      <c r="M729" s="1139"/>
      <c r="N729" s="1139"/>
      <c r="O729" s="1140"/>
      <c r="Q729" s="377" t="s">
        <v>500</v>
      </c>
      <c r="R729" s="20"/>
      <c r="S729" s="20"/>
      <c r="T729" s="20"/>
      <c r="U729" s="20"/>
      <c r="V729" s="20"/>
      <c r="W729" s="20"/>
      <c r="X729" s="20"/>
      <c r="Y729" s="20" t="s">
        <v>532</v>
      </c>
      <c r="Z729" s="10"/>
      <c r="AA729" s="20"/>
      <c r="AB729" s="20"/>
      <c r="AC729" s="20"/>
      <c r="AD729" s="20"/>
      <c r="AE729" s="20"/>
      <c r="AF729" s="21"/>
    </row>
    <row r="730" spans="1:32" ht="15" customHeight="1" x14ac:dyDescent="0.2">
      <c r="A730" s="370" t="s">
        <v>521</v>
      </c>
      <c r="B730" s="54" t="s">
        <v>1036</v>
      </c>
      <c r="C730" s="431"/>
      <c r="D730" s="431"/>
      <c r="E730" s="431"/>
      <c r="F730" s="431"/>
      <c r="G730" s="431"/>
      <c r="H730" s="431"/>
      <c r="I730" s="433"/>
      <c r="J730" s="435">
        <f t="shared" si="49"/>
        <v>0</v>
      </c>
      <c r="K730" s="435">
        <f t="shared" si="50"/>
        <v>0</v>
      </c>
      <c r="L730" s="1138"/>
      <c r="M730" s="1139"/>
      <c r="N730" s="1139"/>
      <c r="O730" s="1140"/>
      <c r="Q730" s="377" t="s">
        <v>1028</v>
      </c>
      <c r="R730" s="20"/>
      <c r="S730" s="20"/>
      <c r="T730" s="20"/>
      <c r="U730" s="20"/>
      <c r="V730" s="20"/>
      <c r="W730" s="20"/>
      <c r="X730" s="20"/>
      <c r="Y730" s="20"/>
      <c r="Z730" s="20"/>
      <c r="AA730" s="10"/>
      <c r="AB730" s="20"/>
      <c r="AC730" s="20"/>
      <c r="AD730" s="20"/>
      <c r="AE730" s="20"/>
      <c r="AF730" s="21"/>
    </row>
    <row r="731" spans="1:32" ht="15" customHeight="1" x14ac:dyDescent="0.2">
      <c r="A731" s="370" t="s">
        <v>521</v>
      </c>
      <c r="B731" s="54" t="s">
        <v>70</v>
      </c>
      <c r="C731" s="431"/>
      <c r="D731" s="431"/>
      <c r="E731" s="431"/>
      <c r="F731" s="431"/>
      <c r="G731" s="431"/>
      <c r="H731" s="431"/>
      <c r="I731" s="433"/>
      <c r="J731" s="435">
        <f t="shared" si="49"/>
        <v>0</v>
      </c>
      <c r="K731" s="435">
        <f t="shared" si="50"/>
        <v>0</v>
      </c>
      <c r="L731" s="1138"/>
      <c r="M731" s="1139"/>
      <c r="N731" s="1139"/>
      <c r="O731" s="1140"/>
      <c r="Q731" s="377" t="s">
        <v>990</v>
      </c>
      <c r="R731" s="20"/>
      <c r="S731" s="20"/>
      <c r="T731" s="20"/>
      <c r="U731" s="20"/>
      <c r="V731" s="20"/>
      <c r="W731" s="20"/>
      <c r="X731" s="20"/>
      <c r="Y731" s="20" t="s">
        <v>532</v>
      </c>
      <c r="Z731" s="20"/>
      <c r="AA731" s="20"/>
      <c r="AB731" s="10"/>
      <c r="AC731" s="20"/>
      <c r="AD731" s="20"/>
      <c r="AE731" s="20"/>
      <c r="AF731" s="21"/>
    </row>
    <row r="732" spans="1:32" ht="15" customHeight="1" x14ac:dyDescent="0.2">
      <c r="A732" s="370" t="s">
        <v>521</v>
      </c>
      <c r="B732" s="54" t="s">
        <v>760</v>
      </c>
      <c r="C732" s="431"/>
      <c r="D732" s="431"/>
      <c r="E732" s="431"/>
      <c r="F732" s="431"/>
      <c r="G732" s="431"/>
      <c r="H732" s="431"/>
      <c r="I732" s="433"/>
      <c r="J732" s="435">
        <f t="shared" si="49"/>
        <v>0</v>
      </c>
      <c r="K732" s="435">
        <f t="shared" si="50"/>
        <v>0</v>
      </c>
      <c r="L732" s="1138"/>
      <c r="M732" s="1139"/>
      <c r="N732" s="1139"/>
      <c r="O732" s="1140"/>
      <c r="Q732" s="377" t="s">
        <v>756</v>
      </c>
      <c r="R732" s="20"/>
      <c r="S732" s="20"/>
      <c r="T732" s="20"/>
      <c r="U732" s="20"/>
      <c r="V732" s="20"/>
      <c r="W732" s="20"/>
      <c r="X732" s="20"/>
      <c r="Y732" s="20"/>
      <c r="Z732" s="20"/>
      <c r="AA732" s="20"/>
      <c r="AB732" s="20"/>
      <c r="AC732" s="10"/>
      <c r="AD732" s="20"/>
      <c r="AE732" s="20"/>
      <c r="AF732" s="21"/>
    </row>
    <row r="733" spans="1:32" ht="15" customHeight="1" x14ac:dyDescent="0.2">
      <c r="A733" s="370" t="s">
        <v>521</v>
      </c>
      <c r="B733" s="54" t="s">
        <v>761</v>
      </c>
      <c r="C733" s="431"/>
      <c r="D733" s="431"/>
      <c r="E733" s="431"/>
      <c r="F733" s="431"/>
      <c r="G733" s="431"/>
      <c r="H733" s="431"/>
      <c r="I733" s="433"/>
      <c r="J733" s="435">
        <f t="shared" si="49"/>
        <v>0</v>
      </c>
      <c r="K733" s="435">
        <f t="shared" si="50"/>
        <v>0</v>
      </c>
      <c r="L733" s="1138"/>
      <c r="M733" s="1139"/>
      <c r="N733" s="1139"/>
      <c r="O733" s="1140"/>
      <c r="Q733" s="377" t="s">
        <v>610</v>
      </c>
      <c r="R733" s="20"/>
      <c r="S733" s="20"/>
      <c r="T733" s="20"/>
      <c r="U733" s="20"/>
      <c r="V733" s="20"/>
      <c r="W733" s="20"/>
      <c r="X733" s="20"/>
      <c r="Y733" s="20"/>
      <c r="Z733" s="20"/>
      <c r="AA733" s="20"/>
      <c r="AB733" s="20"/>
      <c r="AC733" s="20"/>
      <c r="AD733" s="10"/>
      <c r="AE733" s="20"/>
      <c r="AF733" s="21"/>
    </row>
    <row r="734" spans="1:32" ht="15" customHeight="1" x14ac:dyDescent="0.2">
      <c r="A734" s="370" t="s">
        <v>521</v>
      </c>
      <c r="B734" s="54" t="s">
        <v>1099</v>
      </c>
      <c r="C734" s="431"/>
      <c r="D734" s="431"/>
      <c r="E734" s="431"/>
      <c r="F734" s="431"/>
      <c r="G734" s="431"/>
      <c r="H734" s="431"/>
      <c r="I734" s="433"/>
      <c r="J734" s="435">
        <f t="shared" si="49"/>
        <v>0</v>
      </c>
      <c r="K734" s="435">
        <f t="shared" si="50"/>
        <v>0</v>
      </c>
      <c r="L734" s="1138"/>
      <c r="M734" s="1139"/>
      <c r="N734" s="1139"/>
      <c r="O734" s="1140"/>
      <c r="Q734" s="377" t="s">
        <v>653</v>
      </c>
      <c r="R734" s="20"/>
      <c r="S734" s="20"/>
      <c r="T734" s="20"/>
      <c r="U734" s="20"/>
      <c r="V734" s="20"/>
      <c r="W734" s="20"/>
      <c r="X734" s="20"/>
      <c r="Y734" s="20"/>
      <c r="Z734" s="20"/>
      <c r="AA734" s="20"/>
      <c r="AB734" s="20"/>
      <c r="AC734" s="20"/>
      <c r="AD734" s="20"/>
      <c r="AE734" s="10"/>
      <c r="AF734" s="21"/>
    </row>
    <row r="735" spans="1:32" ht="15" customHeight="1" thickBot="1" x14ac:dyDescent="0.25">
      <c r="A735" s="372" t="s">
        <v>521</v>
      </c>
      <c r="B735" s="55" t="s">
        <v>1809</v>
      </c>
      <c r="C735" s="432"/>
      <c r="D735" s="432"/>
      <c r="E735" s="432"/>
      <c r="F735" s="432"/>
      <c r="G735" s="432"/>
      <c r="H735" s="432"/>
      <c r="I735" s="434"/>
      <c r="J735" s="435">
        <f t="shared" si="49"/>
        <v>0</v>
      </c>
      <c r="K735" s="435">
        <f t="shared" si="50"/>
        <v>0</v>
      </c>
      <c r="L735" s="1141"/>
      <c r="M735" s="1142"/>
      <c r="N735" s="1142"/>
      <c r="O735" s="1143"/>
      <c r="Q735" s="378" t="s">
        <v>153</v>
      </c>
      <c r="R735" s="23"/>
      <c r="S735" s="23"/>
      <c r="T735" s="23"/>
      <c r="U735" s="23"/>
      <c r="V735" s="23"/>
      <c r="W735" s="23"/>
      <c r="X735" s="23"/>
      <c r="Y735" s="23"/>
      <c r="Z735" s="23"/>
      <c r="AA735" s="23"/>
      <c r="AB735" s="23"/>
      <c r="AC735" s="23"/>
      <c r="AD735" s="23"/>
      <c r="AE735" s="23"/>
      <c r="AF735" s="15"/>
    </row>
    <row r="736" spans="1:32" ht="15" customHeight="1" x14ac:dyDescent="0.2">
      <c r="C736" s="435">
        <f t="shared" ref="C736:I736" si="54">SUM(C719:C735)</f>
        <v>0</v>
      </c>
      <c r="D736" s="435">
        <f t="shared" si="54"/>
        <v>0</v>
      </c>
      <c r="E736" s="435">
        <f t="shared" si="54"/>
        <v>0</v>
      </c>
      <c r="F736" s="435">
        <f t="shared" si="54"/>
        <v>0</v>
      </c>
      <c r="G736" s="435">
        <f t="shared" si="54"/>
        <v>0</v>
      </c>
      <c r="H736" s="435">
        <f t="shared" si="54"/>
        <v>0</v>
      </c>
      <c r="I736" s="435">
        <f t="shared" si="54"/>
        <v>0</v>
      </c>
      <c r="J736" s="435">
        <f t="shared" si="49"/>
        <v>0</v>
      </c>
      <c r="K736" s="435">
        <f t="shared" si="50"/>
        <v>0</v>
      </c>
    </row>
    <row r="737" spans="1:32" ht="15" customHeight="1" thickBot="1" x14ac:dyDescent="0.25"/>
    <row r="738" spans="1:32" ht="15" customHeight="1" thickBot="1" x14ac:dyDescent="0.25">
      <c r="A738" s="1043" t="s">
        <v>207</v>
      </c>
      <c r="B738" s="1044"/>
      <c r="C738" s="1044"/>
      <c r="D738" s="1044"/>
      <c r="E738" s="1044"/>
      <c r="F738" s="1045"/>
      <c r="G738" s="1040" t="s">
        <v>1953</v>
      </c>
      <c r="H738" s="1041"/>
      <c r="I738" s="1042"/>
      <c r="L738" s="945" t="s">
        <v>495</v>
      </c>
      <c r="M738" s="946"/>
      <c r="N738" s="946"/>
      <c r="O738" s="947"/>
    </row>
    <row r="739" spans="1:32" ht="15" customHeight="1" thickBot="1" x14ac:dyDescent="0.25">
      <c r="A739" s="373" t="s">
        <v>496</v>
      </c>
      <c r="B739" s="227" t="s">
        <v>497</v>
      </c>
      <c r="C739" s="374" t="s">
        <v>498</v>
      </c>
      <c r="D739" s="374" t="s">
        <v>499</v>
      </c>
      <c r="E739" s="374" t="s">
        <v>500</v>
      </c>
      <c r="F739" s="374" t="s">
        <v>501</v>
      </c>
      <c r="G739" s="375" t="s">
        <v>502</v>
      </c>
      <c r="H739" s="375" t="s">
        <v>503</v>
      </c>
      <c r="I739" s="376" t="s">
        <v>504</v>
      </c>
      <c r="L739" s="948"/>
      <c r="M739" s="949"/>
      <c r="N739" s="949"/>
      <c r="O739" s="950"/>
      <c r="Q739" s="24" t="s">
        <v>1954</v>
      </c>
      <c r="R739" s="379" t="s">
        <v>541</v>
      </c>
      <c r="S739" s="379" t="s">
        <v>716</v>
      </c>
      <c r="T739" s="379" t="s">
        <v>902</v>
      </c>
      <c r="U739" s="379" t="s">
        <v>908</v>
      </c>
      <c r="V739" s="379" t="s">
        <v>1389</v>
      </c>
      <c r="W739" s="379" t="s">
        <v>1804</v>
      </c>
      <c r="X739" s="379" t="s">
        <v>1805</v>
      </c>
      <c r="Y739" s="379" t="s">
        <v>229</v>
      </c>
      <c r="Z739" s="379" t="s">
        <v>544</v>
      </c>
      <c r="AA739" s="379" t="s">
        <v>1859</v>
      </c>
      <c r="AB739" s="379" t="s">
        <v>1112</v>
      </c>
      <c r="AC739" s="379" t="s">
        <v>143</v>
      </c>
      <c r="AD739" s="379" t="s">
        <v>299</v>
      </c>
      <c r="AE739" s="379" t="s">
        <v>1957</v>
      </c>
      <c r="AF739" s="380" t="s">
        <v>1940</v>
      </c>
    </row>
    <row r="740" spans="1:32" ht="15" customHeight="1" x14ac:dyDescent="0.2">
      <c r="A740" s="371">
        <v>1</v>
      </c>
      <c r="B740" s="53" t="s">
        <v>206</v>
      </c>
      <c r="C740" s="46"/>
      <c r="D740" s="46"/>
      <c r="E740" s="46"/>
      <c r="F740" s="46"/>
      <c r="G740" s="46"/>
      <c r="H740" s="46"/>
      <c r="I740" s="436"/>
      <c r="J740" s="435">
        <f t="shared" si="49"/>
        <v>0</v>
      </c>
      <c r="K740" s="435">
        <f t="shared" si="50"/>
        <v>0</v>
      </c>
      <c r="L740" s="1135" t="s">
        <v>528</v>
      </c>
      <c r="M740" s="1136"/>
      <c r="N740" s="1136"/>
      <c r="O740" s="1137"/>
      <c r="Q740" s="377" t="s">
        <v>541</v>
      </c>
      <c r="R740" s="10"/>
      <c r="S740" s="20"/>
      <c r="T740" s="20"/>
      <c r="U740" s="20"/>
      <c r="V740" s="20"/>
      <c r="W740" s="20"/>
      <c r="X740" s="20"/>
      <c r="Y740" s="20"/>
      <c r="Z740" s="20"/>
      <c r="AA740" s="20"/>
      <c r="AB740" s="20"/>
      <c r="AC740" s="20"/>
      <c r="AD740" s="20"/>
      <c r="AE740" s="20"/>
      <c r="AF740" s="21"/>
    </row>
    <row r="741" spans="1:32" ht="15" customHeight="1" x14ac:dyDescent="0.2">
      <c r="A741" s="370">
        <v>2</v>
      </c>
      <c r="B741" s="54" t="s">
        <v>1862</v>
      </c>
      <c r="C741" s="431"/>
      <c r="D741" s="431"/>
      <c r="E741" s="431"/>
      <c r="F741" s="431"/>
      <c r="G741" s="431"/>
      <c r="H741" s="431"/>
      <c r="I741" s="433"/>
      <c r="J741" s="435">
        <f t="shared" si="49"/>
        <v>0</v>
      </c>
      <c r="K741" s="435">
        <f t="shared" si="50"/>
        <v>0</v>
      </c>
      <c r="L741" s="1138"/>
      <c r="M741" s="1139"/>
      <c r="N741" s="1139"/>
      <c r="O741" s="1140"/>
      <c r="Q741" s="377" t="s">
        <v>716</v>
      </c>
      <c r="R741" s="20"/>
      <c r="S741" s="10"/>
      <c r="T741" s="20"/>
      <c r="U741" s="20"/>
      <c r="V741" s="20"/>
      <c r="W741" s="20"/>
      <c r="X741" s="20"/>
      <c r="Y741" s="20"/>
      <c r="Z741" s="20"/>
      <c r="AA741" s="20"/>
      <c r="AB741" s="20"/>
      <c r="AC741" s="20"/>
      <c r="AD741" s="20"/>
      <c r="AE741" s="20"/>
      <c r="AF741" s="21"/>
    </row>
    <row r="742" spans="1:32" ht="15" customHeight="1" x14ac:dyDescent="0.2">
      <c r="A742" s="370" t="s">
        <v>521</v>
      </c>
      <c r="B742" s="54" t="s">
        <v>164</v>
      </c>
      <c r="C742" s="431" t="s">
        <v>532</v>
      </c>
      <c r="D742" s="431"/>
      <c r="E742" s="431"/>
      <c r="F742" s="431"/>
      <c r="G742" s="431"/>
      <c r="H742" s="431"/>
      <c r="I742" s="433"/>
      <c r="J742" s="435">
        <f t="shared" si="49"/>
        <v>0</v>
      </c>
      <c r="K742" s="435">
        <f t="shared" si="50"/>
        <v>0</v>
      </c>
      <c r="L742" s="1138"/>
      <c r="M742" s="1139"/>
      <c r="N742" s="1139"/>
      <c r="O742" s="1140"/>
      <c r="Q742" s="377" t="s">
        <v>902</v>
      </c>
      <c r="R742" s="20"/>
      <c r="S742" s="20"/>
      <c r="T742" s="10"/>
      <c r="U742" s="20"/>
      <c r="V742" s="20"/>
      <c r="W742" s="20"/>
      <c r="X742" s="20"/>
      <c r="Y742" s="20"/>
      <c r="Z742" s="20"/>
      <c r="AA742" s="20"/>
      <c r="AB742" s="20"/>
      <c r="AC742" s="20"/>
      <c r="AD742" s="20"/>
      <c r="AE742" s="20"/>
      <c r="AF742" s="21"/>
    </row>
    <row r="743" spans="1:32" ht="15" customHeight="1" x14ac:dyDescent="0.2">
      <c r="A743" s="370" t="s">
        <v>521</v>
      </c>
      <c r="B743" s="54" t="s">
        <v>1107</v>
      </c>
      <c r="C743" s="431"/>
      <c r="D743" s="431"/>
      <c r="E743" s="431"/>
      <c r="F743" s="431"/>
      <c r="G743" s="431"/>
      <c r="H743" s="431"/>
      <c r="I743" s="433"/>
      <c r="J743" s="435">
        <f t="shared" si="49"/>
        <v>0</v>
      </c>
      <c r="K743" s="435">
        <f t="shared" si="50"/>
        <v>0</v>
      </c>
      <c r="L743" s="1138"/>
      <c r="M743" s="1139"/>
      <c r="N743" s="1139"/>
      <c r="O743" s="1140"/>
      <c r="Q743" s="377" t="s">
        <v>908</v>
      </c>
      <c r="R743" s="20"/>
      <c r="S743" s="20"/>
      <c r="T743" s="20"/>
      <c r="U743" s="10"/>
      <c r="V743" s="20"/>
      <c r="W743" s="20" t="s">
        <v>532</v>
      </c>
      <c r="X743" s="20" t="s">
        <v>532</v>
      </c>
      <c r="Y743" s="20"/>
      <c r="Z743" s="20"/>
      <c r="AA743" s="20"/>
      <c r="AB743" s="20"/>
      <c r="AC743" s="20"/>
      <c r="AD743" s="20"/>
      <c r="AE743" s="20"/>
      <c r="AF743" s="21"/>
    </row>
    <row r="744" spans="1:32" ht="15" customHeight="1" x14ac:dyDescent="0.2">
      <c r="A744" s="370" t="s">
        <v>521</v>
      </c>
      <c r="B744" s="54" t="s">
        <v>1395</v>
      </c>
      <c r="C744" s="431"/>
      <c r="D744" s="431"/>
      <c r="E744" s="431"/>
      <c r="F744" s="431"/>
      <c r="G744" s="431"/>
      <c r="H744" s="431"/>
      <c r="I744" s="433"/>
      <c r="J744" s="435">
        <f t="shared" si="49"/>
        <v>0</v>
      </c>
      <c r="K744" s="435">
        <f t="shared" si="50"/>
        <v>0</v>
      </c>
      <c r="L744" s="1138"/>
      <c r="M744" s="1139"/>
      <c r="N744" s="1139"/>
      <c r="O744" s="1140"/>
      <c r="Q744" s="377" t="s">
        <v>1389</v>
      </c>
      <c r="R744" s="20"/>
      <c r="S744" s="20"/>
      <c r="T744" s="20"/>
      <c r="U744" s="20" t="s">
        <v>532</v>
      </c>
      <c r="V744" s="10"/>
      <c r="W744" s="20"/>
      <c r="X744" s="20"/>
      <c r="Y744" s="20"/>
      <c r="Z744" s="20"/>
      <c r="AA744" s="20"/>
      <c r="AB744" s="20" t="s">
        <v>532</v>
      </c>
      <c r="AC744" s="20"/>
      <c r="AD744" s="20"/>
      <c r="AE744" s="20"/>
      <c r="AF744" s="21"/>
    </row>
    <row r="745" spans="1:32" ht="15" customHeight="1" x14ac:dyDescent="0.2">
      <c r="A745" s="370" t="s">
        <v>521</v>
      </c>
      <c r="B745" s="54" t="s">
        <v>372</v>
      </c>
      <c r="C745" s="431"/>
      <c r="D745" s="431"/>
      <c r="E745" s="431"/>
      <c r="F745" s="431"/>
      <c r="G745" s="431"/>
      <c r="H745" s="431"/>
      <c r="I745" s="433"/>
      <c r="J745" s="435">
        <f t="shared" si="49"/>
        <v>0</v>
      </c>
      <c r="K745" s="435">
        <f t="shared" si="50"/>
        <v>0</v>
      </c>
      <c r="L745" s="1138"/>
      <c r="M745" s="1139"/>
      <c r="N745" s="1139"/>
      <c r="O745" s="1140"/>
      <c r="Q745" s="377" t="s">
        <v>1804</v>
      </c>
      <c r="R745" s="20"/>
      <c r="S745" s="20"/>
      <c r="T745" s="20"/>
      <c r="U745" s="20"/>
      <c r="V745" s="20"/>
      <c r="W745" s="10"/>
      <c r="X745" s="20"/>
      <c r="Y745" s="20"/>
      <c r="Z745" s="20"/>
      <c r="AA745" s="20"/>
      <c r="AB745" s="20"/>
      <c r="AC745" s="20"/>
      <c r="AD745" s="20"/>
      <c r="AE745" s="20"/>
      <c r="AF745" s="21"/>
    </row>
    <row r="746" spans="1:32" ht="15" customHeight="1" x14ac:dyDescent="0.2">
      <c r="A746" s="370" t="s">
        <v>521</v>
      </c>
      <c r="B746" s="54" t="s">
        <v>303</v>
      </c>
      <c r="C746" s="431"/>
      <c r="D746" s="431"/>
      <c r="E746" s="431"/>
      <c r="F746" s="431"/>
      <c r="G746" s="431"/>
      <c r="H746" s="431"/>
      <c r="I746" s="433"/>
      <c r="J746" s="435">
        <f t="shared" si="49"/>
        <v>0</v>
      </c>
      <c r="K746" s="435">
        <f t="shared" si="50"/>
        <v>0</v>
      </c>
      <c r="L746" s="1138"/>
      <c r="M746" s="1139"/>
      <c r="N746" s="1139"/>
      <c r="O746" s="1140"/>
      <c r="Q746" s="377" t="s">
        <v>1805</v>
      </c>
      <c r="R746" s="20"/>
      <c r="S746" s="20"/>
      <c r="T746" s="20"/>
      <c r="U746" s="20" t="s">
        <v>532</v>
      </c>
      <c r="V746" s="20"/>
      <c r="W746" s="20"/>
      <c r="X746" s="10"/>
      <c r="Y746" s="20"/>
      <c r="Z746" s="20" t="s">
        <v>532</v>
      </c>
      <c r="AA746" s="20"/>
      <c r="AB746" s="20"/>
      <c r="AC746" s="20"/>
      <c r="AD746" s="20"/>
      <c r="AE746" s="20"/>
      <c r="AF746" s="21"/>
    </row>
    <row r="747" spans="1:32" ht="15" customHeight="1" x14ac:dyDescent="0.2">
      <c r="A747" s="370" t="s">
        <v>521</v>
      </c>
      <c r="B747" s="54" t="s">
        <v>1294</v>
      </c>
      <c r="C747" s="431"/>
      <c r="D747" s="431"/>
      <c r="E747" s="431"/>
      <c r="F747" s="431"/>
      <c r="G747" s="431"/>
      <c r="H747" s="431"/>
      <c r="I747" s="433"/>
      <c r="J747" s="435">
        <f t="shared" si="49"/>
        <v>0</v>
      </c>
      <c r="K747" s="435">
        <f t="shared" si="50"/>
        <v>0</v>
      </c>
      <c r="L747" s="1138"/>
      <c r="M747" s="1139"/>
      <c r="N747" s="1139"/>
      <c r="O747" s="1140"/>
      <c r="Q747" s="377" t="s">
        <v>229</v>
      </c>
      <c r="R747" s="20"/>
      <c r="S747" s="20"/>
      <c r="T747" s="20"/>
      <c r="U747" s="20"/>
      <c r="V747" s="20"/>
      <c r="W747" s="20"/>
      <c r="X747" s="20"/>
      <c r="Y747" s="10"/>
      <c r="Z747" s="20"/>
      <c r="AA747" s="20" t="s">
        <v>532</v>
      </c>
      <c r="AB747" s="20" t="s">
        <v>532</v>
      </c>
      <c r="AC747" s="20"/>
      <c r="AD747" s="20"/>
      <c r="AE747" s="20"/>
      <c r="AF747" s="21"/>
    </row>
    <row r="748" spans="1:32" ht="15" customHeight="1" x14ac:dyDescent="0.2">
      <c r="A748" s="370" t="s">
        <v>521</v>
      </c>
      <c r="B748" s="54" t="s">
        <v>1955</v>
      </c>
      <c r="C748" s="431"/>
      <c r="D748" s="431"/>
      <c r="E748" s="431"/>
      <c r="F748" s="431"/>
      <c r="G748" s="431"/>
      <c r="H748" s="431"/>
      <c r="I748" s="433"/>
      <c r="J748" s="435">
        <f t="shared" si="49"/>
        <v>0</v>
      </c>
      <c r="K748" s="435">
        <f t="shared" si="50"/>
        <v>0</v>
      </c>
      <c r="L748" s="1138"/>
      <c r="M748" s="1139"/>
      <c r="N748" s="1139"/>
      <c r="O748" s="1140"/>
      <c r="Q748" s="377" t="s">
        <v>544</v>
      </c>
      <c r="R748" s="20"/>
      <c r="S748" s="20"/>
      <c r="T748" s="20"/>
      <c r="U748" s="20"/>
      <c r="V748" s="20"/>
      <c r="W748" s="20"/>
      <c r="X748" s="20"/>
      <c r="Y748" s="20" t="s">
        <v>532</v>
      </c>
      <c r="Z748" s="10"/>
      <c r="AA748" s="20"/>
      <c r="AB748" s="20"/>
      <c r="AC748" s="20"/>
      <c r="AD748" s="20"/>
      <c r="AE748" s="20"/>
      <c r="AF748" s="21"/>
    </row>
    <row r="749" spans="1:32" ht="15" customHeight="1" x14ac:dyDescent="0.2">
      <c r="A749" s="370" t="s">
        <v>521</v>
      </c>
      <c r="B749" s="54" t="s">
        <v>559</v>
      </c>
      <c r="C749" s="431"/>
      <c r="D749" s="431"/>
      <c r="E749" s="431"/>
      <c r="F749" s="431"/>
      <c r="G749" s="431"/>
      <c r="H749" s="431"/>
      <c r="I749" s="433"/>
      <c r="J749" s="435">
        <f t="shared" si="49"/>
        <v>0</v>
      </c>
      <c r="K749" s="435">
        <f t="shared" si="50"/>
        <v>0</v>
      </c>
      <c r="L749" s="1138"/>
      <c r="M749" s="1139"/>
      <c r="N749" s="1139"/>
      <c r="O749" s="1140"/>
      <c r="Q749" s="377" t="s">
        <v>1859</v>
      </c>
      <c r="R749" s="20"/>
      <c r="S749" s="20"/>
      <c r="T749" s="20"/>
      <c r="U749" s="20"/>
      <c r="V749" s="20"/>
      <c r="W749" s="20"/>
      <c r="X749" s="20"/>
      <c r="Y749" s="20"/>
      <c r="Z749" s="20"/>
      <c r="AA749" s="10"/>
      <c r="AB749" s="20"/>
      <c r="AC749" s="20"/>
      <c r="AD749" s="20"/>
      <c r="AE749" s="20"/>
      <c r="AF749" s="21"/>
    </row>
    <row r="750" spans="1:32" ht="15" customHeight="1" x14ac:dyDescent="0.2">
      <c r="A750" s="370" t="s">
        <v>521</v>
      </c>
      <c r="B750" s="54" t="s">
        <v>1116</v>
      </c>
      <c r="C750" s="431" t="s">
        <v>532</v>
      </c>
      <c r="D750" s="431"/>
      <c r="E750" s="431"/>
      <c r="F750" s="431"/>
      <c r="G750" s="431"/>
      <c r="H750" s="431"/>
      <c r="I750" s="433"/>
      <c r="J750" s="435">
        <f t="shared" si="49"/>
        <v>0</v>
      </c>
      <c r="K750" s="435">
        <f t="shared" si="50"/>
        <v>0</v>
      </c>
      <c r="L750" s="1138"/>
      <c r="M750" s="1139"/>
      <c r="N750" s="1139"/>
      <c r="O750" s="1140"/>
      <c r="Q750" s="377" t="s">
        <v>1112</v>
      </c>
      <c r="R750" s="20"/>
      <c r="S750" s="20"/>
      <c r="T750" s="20"/>
      <c r="U750" s="20"/>
      <c r="V750" s="20"/>
      <c r="W750" s="20"/>
      <c r="X750" s="20"/>
      <c r="Y750" s="20" t="s">
        <v>532</v>
      </c>
      <c r="Z750" s="20"/>
      <c r="AA750" s="20"/>
      <c r="AB750" s="10"/>
      <c r="AC750" s="20"/>
      <c r="AD750" s="20"/>
      <c r="AE750" s="20"/>
      <c r="AF750" s="21"/>
    </row>
    <row r="751" spans="1:32" ht="15" customHeight="1" x14ac:dyDescent="0.2">
      <c r="A751" s="370" t="s">
        <v>521</v>
      </c>
      <c r="B751" s="54" t="s">
        <v>150</v>
      </c>
      <c r="C751" s="431"/>
      <c r="D751" s="431"/>
      <c r="E751" s="431"/>
      <c r="F751" s="431"/>
      <c r="G751" s="431"/>
      <c r="H751" s="431"/>
      <c r="I751" s="433"/>
      <c r="J751" s="435">
        <f t="shared" si="49"/>
        <v>0</v>
      </c>
      <c r="K751" s="435">
        <f t="shared" si="50"/>
        <v>0</v>
      </c>
      <c r="L751" s="1138"/>
      <c r="M751" s="1139"/>
      <c r="N751" s="1139"/>
      <c r="O751" s="1140"/>
      <c r="Q751" s="377" t="s">
        <v>143</v>
      </c>
      <c r="R751" s="20"/>
      <c r="S751" s="20"/>
      <c r="T751" s="20"/>
      <c r="U751" s="20"/>
      <c r="V751" s="20"/>
      <c r="W751" s="20"/>
      <c r="X751" s="20"/>
      <c r="Y751" s="20"/>
      <c r="Z751" s="20"/>
      <c r="AA751" s="20"/>
      <c r="AB751" s="20"/>
      <c r="AC751" s="10"/>
      <c r="AD751" s="20"/>
      <c r="AE751" s="20"/>
      <c r="AF751" s="21"/>
    </row>
    <row r="752" spans="1:32" ht="15" customHeight="1" x14ac:dyDescent="0.2">
      <c r="A752" s="370" t="s">
        <v>521</v>
      </c>
      <c r="B752" s="54" t="s">
        <v>304</v>
      </c>
      <c r="C752" s="431"/>
      <c r="D752" s="431"/>
      <c r="E752" s="431"/>
      <c r="F752" s="431"/>
      <c r="G752" s="431"/>
      <c r="H752" s="431"/>
      <c r="I752" s="433"/>
      <c r="J752" s="435">
        <f t="shared" si="49"/>
        <v>0</v>
      </c>
      <c r="K752" s="435">
        <f t="shared" si="50"/>
        <v>0</v>
      </c>
      <c r="L752" s="1138"/>
      <c r="M752" s="1139"/>
      <c r="N752" s="1139"/>
      <c r="O752" s="1140"/>
      <c r="Q752" s="377" t="s">
        <v>299</v>
      </c>
      <c r="R752" s="20"/>
      <c r="S752" s="20"/>
      <c r="T752" s="20"/>
      <c r="U752" s="20"/>
      <c r="V752" s="20"/>
      <c r="W752" s="20"/>
      <c r="X752" s="20"/>
      <c r="Y752" s="20"/>
      <c r="Z752" s="20"/>
      <c r="AA752" s="20"/>
      <c r="AB752" s="20"/>
      <c r="AC752" s="20"/>
      <c r="AD752" s="10"/>
      <c r="AE752" s="20"/>
      <c r="AF752" s="21"/>
    </row>
    <row r="753" spans="1:32" ht="15" customHeight="1" x14ac:dyDescent="0.2">
      <c r="A753" s="370" t="s">
        <v>521</v>
      </c>
      <c r="B753" s="54" t="s">
        <v>1956</v>
      </c>
      <c r="C753" s="431"/>
      <c r="D753" s="431"/>
      <c r="E753" s="431"/>
      <c r="F753" s="431"/>
      <c r="G753" s="431"/>
      <c r="H753" s="431"/>
      <c r="I753" s="433"/>
      <c r="J753" s="435">
        <f t="shared" si="49"/>
        <v>0</v>
      </c>
      <c r="K753" s="435">
        <f t="shared" si="50"/>
        <v>0</v>
      </c>
      <c r="L753" s="1138"/>
      <c r="M753" s="1139"/>
      <c r="N753" s="1139"/>
      <c r="O753" s="1140"/>
      <c r="Q753" s="377" t="s">
        <v>1957</v>
      </c>
      <c r="R753" s="20"/>
      <c r="S753" s="20"/>
      <c r="T753" s="20"/>
      <c r="U753" s="20"/>
      <c r="V753" s="20"/>
      <c r="W753" s="20"/>
      <c r="X753" s="20"/>
      <c r="Y753" s="20"/>
      <c r="Z753" s="20"/>
      <c r="AA753" s="20"/>
      <c r="AB753" s="20"/>
      <c r="AC753" s="20"/>
      <c r="AD753" s="20"/>
      <c r="AE753" s="10"/>
      <c r="AF753" s="21"/>
    </row>
    <row r="754" spans="1:32" ht="15" customHeight="1" thickBot="1" x14ac:dyDescent="0.25">
      <c r="A754" s="372" t="s">
        <v>521</v>
      </c>
      <c r="B754" s="55" t="s">
        <v>1942</v>
      </c>
      <c r="C754" s="432"/>
      <c r="D754" s="432"/>
      <c r="E754" s="432"/>
      <c r="F754" s="432"/>
      <c r="G754" s="432"/>
      <c r="H754" s="432"/>
      <c r="I754" s="434"/>
      <c r="J754" s="435">
        <f t="shared" si="49"/>
        <v>0</v>
      </c>
      <c r="K754" s="435">
        <f t="shared" si="50"/>
        <v>0</v>
      </c>
      <c r="L754" s="1141"/>
      <c r="M754" s="1142"/>
      <c r="N754" s="1142"/>
      <c r="O754" s="1143"/>
      <c r="Q754" s="378" t="s">
        <v>1940</v>
      </c>
      <c r="R754" s="23"/>
      <c r="S754" s="23"/>
      <c r="T754" s="23"/>
      <c r="U754" s="23"/>
      <c r="V754" s="23"/>
      <c r="W754" s="23"/>
      <c r="X754" s="23"/>
      <c r="Y754" s="23"/>
      <c r="Z754" s="23"/>
      <c r="AA754" s="23"/>
      <c r="AB754" s="23"/>
      <c r="AC754" s="23"/>
      <c r="AD754" s="23"/>
      <c r="AE754" s="23"/>
      <c r="AF754" s="15"/>
    </row>
    <row r="755" spans="1:32" ht="15" customHeight="1" x14ac:dyDescent="0.2">
      <c r="C755" s="435">
        <f t="shared" ref="C755:I755" si="55">SUM(C738:C754)</f>
        <v>0</v>
      </c>
      <c r="D755" s="435">
        <f t="shared" si="55"/>
        <v>0</v>
      </c>
      <c r="E755" s="435">
        <f t="shared" si="55"/>
        <v>0</v>
      </c>
      <c r="F755" s="435">
        <f t="shared" si="55"/>
        <v>0</v>
      </c>
      <c r="G755" s="435">
        <f t="shared" si="55"/>
        <v>0</v>
      </c>
      <c r="H755" s="435">
        <f t="shared" si="55"/>
        <v>0</v>
      </c>
      <c r="I755" s="435">
        <f t="shared" si="55"/>
        <v>0</v>
      </c>
      <c r="J755" s="435">
        <f t="shared" si="49"/>
        <v>0</v>
      </c>
      <c r="K755" s="435">
        <f t="shared" si="50"/>
        <v>0</v>
      </c>
    </row>
    <row r="756" spans="1:32" ht="15" customHeight="1" thickBot="1" x14ac:dyDescent="0.25"/>
    <row r="757" spans="1:32" ht="15" customHeight="1" thickBot="1" x14ac:dyDescent="0.25">
      <c r="A757" s="1043" t="s">
        <v>488</v>
      </c>
      <c r="B757" s="1044"/>
      <c r="C757" s="1044"/>
      <c r="D757" s="1044"/>
      <c r="E757" s="1044"/>
      <c r="F757" s="1045"/>
      <c r="G757" s="1040" t="s">
        <v>1953</v>
      </c>
      <c r="H757" s="1041"/>
      <c r="I757" s="1042"/>
      <c r="L757" s="945" t="s">
        <v>495</v>
      </c>
      <c r="M757" s="946"/>
      <c r="N757" s="946"/>
      <c r="O757" s="947"/>
    </row>
    <row r="758" spans="1:32" ht="15" customHeight="1" thickBot="1" x14ac:dyDescent="0.25">
      <c r="A758" s="373" t="s">
        <v>496</v>
      </c>
      <c r="B758" s="227" t="s">
        <v>497</v>
      </c>
      <c r="C758" s="374" t="s">
        <v>498</v>
      </c>
      <c r="D758" s="374" t="s">
        <v>499</v>
      </c>
      <c r="E758" s="374" t="s">
        <v>500</v>
      </c>
      <c r="F758" s="374" t="s">
        <v>501</v>
      </c>
      <c r="G758" s="375" t="s">
        <v>502</v>
      </c>
      <c r="H758" s="375" t="s">
        <v>503</v>
      </c>
      <c r="I758" s="376" t="s">
        <v>504</v>
      </c>
      <c r="L758" s="1063"/>
      <c r="M758" s="1064"/>
      <c r="N758" s="1064"/>
      <c r="O758" s="1065"/>
      <c r="Q758" s="24" t="s">
        <v>1954</v>
      </c>
      <c r="R758" s="379" t="s">
        <v>716</v>
      </c>
      <c r="S758" s="379" t="s">
        <v>1590</v>
      </c>
      <c r="T758" s="379" t="s">
        <v>506</v>
      </c>
      <c r="U758" s="379" t="s">
        <v>1866</v>
      </c>
      <c r="V758" s="379" t="s">
        <v>901</v>
      </c>
      <c r="W758" s="379" t="s">
        <v>1772</v>
      </c>
      <c r="X758" s="379" t="s">
        <v>702</v>
      </c>
      <c r="Y758" s="379" t="s">
        <v>1730</v>
      </c>
      <c r="Z758" s="379" t="s">
        <v>1731</v>
      </c>
      <c r="AA758" s="379" t="s">
        <v>1688</v>
      </c>
      <c r="AB758" s="379" t="s">
        <v>177</v>
      </c>
      <c r="AC758" s="379" t="s">
        <v>63</v>
      </c>
      <c r="AD758" s="380" t="s">
        <v>547</v>
      </c>
    </row>
    <row r="759" spans="1:32" ht="15" customHeight="1" x14ac:dyDescent="0.2">
      <c r="A759" s="441">
        <v>1</v>
      </c>
      <c r="B759" s="53" t="s">
        <v>705</v>
      </c>
      <c r="C759" s="46"/>
      <c r="D759" s="46"/>
      <c r="E759" s="46"/>
      <c r="F759" s="46"/>
      <c r="G759" s="46"/>
      <c r="H759" s="46"/>
      <c r="I759" s="436"/>
      <c r="J759" s="435">
        <f t="shared" si="49"/>
        <v>0</v>
      </c>
      <c r="K759" s="435">
        <f t="shared" si="50"/>
        <v>0</v>
      </c>
      <c r="L759" s="1135" t="s">
        <v>1958</v>
      </c>
      <c r="M759" s="1136"/>
      <c r="N759" s="1136"/>
      <c r="O759" s="1137"/>
      <c r="Q759" s="377" t="s">
        <v>716</v>
      </c>
      <c r="R759" s="10"/>
      <c r="S759" s="20"/>
      <c r="T759" s="20"/>
      <c r="U759" s="20"/>
      <c r="V759" s="20"/>
      <c r="W759" s="20"/>
      <c r="X759" s="20"/>
      <c r="Y759" s="20"/>
      <c r="Z759" s="20"/>
      <c r="AA759" s="20"/>
      <c r="AB759" s="20"/>
      <c r="AC759" s="20"/>
      <c r="AD759" s="21"/>
    </row>
    <row r="760" spans="1:32" ht="15" customHeight="1" x14ac:dyDescent="0.2">
      <c r="A760" s="370">
        <v>2</v>
      </c>
      <c r="B760" s="54" t="s">
        <v>1867</v>
      </c>
      <c r="C760" s="431"/>
      <c r="D760" s="431"/>
      <c r="E760" s="431"/>
      <c r="F760" s="431"/>
      <c r="G760" s="431"/>
      <c r="H760" s="431"/>
      <c r="I760" s="433"/>
      <c r="J760" s="435">
        <f t="shared" si="49"/>
        <v>0</v>
      </c>
      <c r="K760" s="435">
        <f t="shared" si="50"/>
        <v>0</v>
      </c>
      <c r="L760" s="1138"/>
      <c r="M760" s="1139"/>
      <c r="N760" s="1139"/>
      <c r="O760" s="1140"/>
      <c r="Q760" s="377" t="s">
        <v>1590</v>
      </c>
      <c r="R760" s="20"/>
      <c r="S760" s="10"/>
      <c r="T760" s="20"/>
      <c r="U760" s="20" t="s">
        <v>532</v>
      </c>
      <c r="V760" s="20" t="s">
        <v>532</v>
      </c>
      <c r="W760" s="20"/>
      <c r="X760" s="20"/>
      <c r="Y760" s="20"/>
      <c r="Z760" s="20"/>
      <c r="AA760" s="20"/>
      <c r="AB760" s="20"/>
      <c r="AC760" s="20"/>
      <c r="AD760" s="21"/>
    </row>
    <row r="761" spans="1:32" ht="15" customHeight="1" x14ac:dyDescent="0.2">
      <c r="A761" s="370">
        <v>3</v>
      </c>
      <c r="B761" s="54" t="s">
        <v>991</v>
      </c>
      <c r="C761" s="431"/>
      <c r="D761" s="431"/>
      <c r="E761" s="431"/>
      <c r="F761" s="431"/>
      <c r="G761" s="431"/>
      <c r="H761" s="431"/>
      <c r="I761" s="433"/>
      <c r="J761" s="435">
        <f t="shared" si="49"/>
        <v>0</v>
      </c>
      <c r="K761" s="435">
        <f t="shared" si="50"/>
        <v>0</v>
      </c>
      <c r="L761" s="1138"/>
      <c r="M761" s="1139"/>
      <c r="N761" s="1139"/>
      <c r="O761" s="1140"/>
      <c r="Q761" s="377" t="s">
        <v>506</v>
      </c>
      <c r="R761" s="20"/>
      <c r="S761" s="20" t="s">
        <v>532</v>
      </c>
      <c r="T761" s="10"/>
      <c r="U761" s="20"/>
      <c r="V761" s="20"/>
      <c r="W761" s="20"/>
      <c r="X761" s="20"/>
      <c r="Y761" s="20"/>
      <c r="Z761" s="20" t="s">
        <v>532</v>
      </c>
      <c r="AA761" s="20"/>
      <c r="AB761" s="20"/>
      <c r="AC761" s="20"/>
      <c r="AD761" s="21"/>
    </row>
    <row r="762" spans="1:32" ht="15" customHeight="1" x14ac:dyDescent="0.2">
      <c r="A762" s="370">
        <v>4</v>
      </c>
      <c r="B762" s="54" t="s">
        <v>36</v>
      </c>
      <c r="C762" s="431"/>
      <c r="D762" s="431"/>
      <c r="E762" s="431"/>
      <c r="F762" s="431"/>
      <c r="G762" s="431"/>
      <c r="H762" s="431"/>
      <c r="I762" s="433"/>
      <c r="J762" s="435">
        <f t="shared" si="49"/>
        <v>0</v>
      </c>
      <c r="K762" s="435">
        <f t="shared" si="50"/>
        <v>0</v>
      </c>
      <c r="L762" s="1138"/>
      <c r="M762" s="1139"/>
      <c r="N762" s="1139"/>
      <c r="O762" s="1140"/>
      <c r="Q762" s="377" t="s">
        <v>1866</v>
      </c>
      <c r="R762" s="20"/>
      <c r="S762" s="20"/>
      <c r="T762" s="20"/>
      <c r="U762" s="10"/>
      <c r="V762" s="20"/>
      <c r="W762" s="20"/>
      <c r="X762" s="20"/>
      <c r="Y762" s="20"/>
      <c r="Z762" s="20"/>
      <c r="AA762" s="20"/>
      <c r="AB762" s="20"/>
      <c r="AC762" s="20"/>
      <c r="AD762" s="21"/>
    </row>
    <row r="763" spans="1:32" ht="15" customHeight="1" x14ac:dyDescent="0.2">
      <c r="A763" s="370">
        <v>5</v>
      </c>
      <c r="B763" s="54" t="s">
        <v>534</v>
      </c>
      <c r="C763" s="431"/>
      <c r="D763" s="431"/>
      <c r="E763" s="431"/>
      <c r="F763" s="431"/>
      <c r="G763" s="431"/>
      <c r="H763" s="431"/>
      <c r="I763" s="433"/>
      <c r="J763" s="435">
        <f t="shared" si="49"/>
        <v>0</v>
      </c>
      <c r="K763" s="435">
        <f t="shared" si="50"/>
        <v>0</v>
      </c>
      <c r="L763" s="1138"/>
      <c r="M763" s="1139"/>
      <c r="N763" s="1139"/>
      <c r="O763" s="1140"/>
      <c r="Q763" s="377" t="s">
        <v>901</v>
      </c>
      <c r="R763" s="20"/>
      <c r="S763" s="20" t="s">
        <v>532</v>
      </c>
      <c r="T763" s="20"/>
      <c r="U763" s="20"/>
      <c r="V763" s="10"/>
      <c r="W763" s="20"/>
      <c r="X763" s="20" t="s">
        <v>532</v>
      </c>
      <c r="Y763" s="20"/>
      <c r="Z763" s="20"/>
      <c r="AA763" s="20"/>
      <c r="AB763" s="20"/>
      <c r="AC763" s="20"/>
      <c r="AD763" s="21"/>
    </row>
    <row r="764" spans="1:32" ht="15" customHeight="1" x14ac:dyDescent="0.2">
      <c r="A764" s="370">
        <v>6</v>
      </c>
      <c r="B764" s="54" t="s">
        <v>906</v>
      </c>
      <c r="C764" s="431"/>
      <c r="D764" s="431"/>
      <c r="E764" s="431"/>
      <c r="F764" s="431"/>
      <c r="G764" s="431"/>
      <c r="H764" s="431"/>
      <c r="I764" s="433"/>
      <c r="J764" s="435">
        <f t="shared" si="49"/>
        <v>0</v>
      </c>
      <c r="K764" s="435">
        <f t="shared" si="50"/>
        <v>0</v>
      </c>
      <c r="L764" s="1138" t="s">
        <v>528</v>
      </c>
      <c r="M764" s="1139"/>
      <c r="N764" s="1139"/>
      <c r="O764" s="1140"/>
      <c r="Q764" s="377" t="s">
        <v>1772</v>
      </c>
      <c r="R764" s="20"/>
      <c r="S764" s="20"/>
      <c r="T764" s="20"/>
      <c r="U764" s="20"/>
      <c r="V764" s="20"/>
      <c r="W764" s="10"/>
      <c r="X764" s="20"/>
      <c r="Y764" s="20" t="s">
        <v>532</v>
      </c>
      <c r="Z764" s="20" t="s">
        <v>532</v>
      </c>
      <c r="AA764" s="20"/>
      <c r="AB764" s="20"/>
      <c r="AC764" s="20"/>
      <c r="AD764" s="21"/>
    </row>
    <row r="765" spans="1:32" ht="15" customHeight="1" x14ac:dyDescent="0.2">
      <c r="A765" s="370">
        <v>7</v>
      </c>
      <c r="B765" s="54" t="s">
        <v>91</v>
      </c>
      <c r="C765" s="431"/>
      <c r="D765" s="431"/>
      <c r="E765" s="431"/>
      <c r="F765" s="431"/>
      <c r="G765" s="431"/>
      <c r="H765" s="431"/>
      <c r="I765" s="433"/>
      <c r="J765" s="435">
        <f t="shared" si="49"/>
        <v>0</v>
      </c>
      <c r="K765" s="435">
        <f t="shared" si="50"/>
        <v>0</v>
      </c>
      <c r="L765" s="1138"/>
      <c r="M765" s="1139"/>
      <c r="N765" s="1139"/>
      <c r="O765" s="1140"/>
      <c r="Q765" s="377" t="s">
        <v>768</v>
      </c>
      <c r="R765" s="20"/>
      <c r="S765" s="20"/>
      <c r="T765" s="20"/>
      <c r="U765" s="20"/>
      <c r="V765" s="20"/>
      <c r="W765" s="20" t="s">
        <v>532</v>
      </c>
      <c r="X765" s="10"/>
      <c r="Y765" s="20"/>
      <c r="Z765" s="20"/>
      <c r="AA765" s="20"/>
      <c r="AB765" s="20"/>
      <c r="AC765" s="20"/>
      <c r="AD765" s="21"/>
    </row>
    <row r="766" spans="1:32" ht="15" customHeight="1" x14ac:dyDescent="0.2">
      <c r="A766" s="370">
        <v>8</v>
      </c>
      <c r="B766" s="54" t="s">
        <v>706</v>
      </c>
      <c r="C766" s="431"/>
      <c r="D766" s="431"/>
      <c r="E766" s="431"/>
      <c r="F766" s="431"/>
      <c r="G766" s="431"/>
      <c r="H766" s="431"/>
      <c r="I766" s="433"/>
      <c r="J766" s="435">
        <f t="shared" si="49"/>
        <v>0</v>
      </c>
      <c r="K766" s="435">
        <f t="shared" si="50"/>
        <v>0</v>
      </c>
      <c r="L766" s="1138"/>
      <c r="M766" s="1139"/>
      <c r="N766" s="1139"/>
      <c r="O766" s="1140"/>
      <c r="Q766" s="377" t="s">
        <v>1730</v>
      </c>
      <c r="R766" s="20"/>
      <c r="S766" s="20"/>
      <c r="T766" s="20"/>
      <c r="U766" s="20"/>
      <c r="V766" s="20"/>
      <c r="W766" s="20"/>
      <c r="X766" s="20"/>
      <c r="Y766" s="10"/>
      <c r="Z766" s="20"/>
      <c r="AA766" s="20"/>
      <c r="AB766" s="20"/>
      <c r="AC766" s="20"/>
      <c r="AD766" s="21"/>
    </row>
    <row r="767" spans="1:32" ht="15" customHeight="1" x14ac:dyDescent="0.2">
      <c r="A767" s="370">
        <v>9</v>
      </c>
      <c r="B767" s="54" t="s">
        <v>1733</v>
      </c>
      <c r="C767" s="431"/>
      <c r="D767" s="431"/>
      <c r="E767" s="431"/>
      <c r="F767" s="431"/>
      <c r="G767" s="431"/>
      <c r="H767" s="431"/>
      <c r="I767" s="433"/>
      <c r="J767" s="435">
        <f t="shared" si="49"/>
        <v>0</v>
      </c>
      <c r="K767" s="435">
        <f t="shared" si="50"/>
        <v>0</v>
      </c>
      <c r="L767" s="1138"/>
      <c r="M767" s="1139"/>
      <c r="N767" s="1139"/>
      <c r="O767" s="1140"/>
      <c r="Q767" s="377" t="s">
        <v>1731</v>
      </c>
      <c r="R767" s="20"/>
      <c r="S767" s="20"/>
      <c r="T767" s="20"/>
      <c r="U767" s="20"/>
      <c r="V767" s="20"/>
      <c r="W767" s="20" t="s">
        <v>532</v>
      </c>
      <c r="X767" s="20"/>
      <c r="Y767" s="20"/>
      <c r="Z767" s="10"/>
      <c r="AA767" s="20"/>
      <c r="AB767" s="20"/>
      <c r="AC767" s="20"/>
      <c r="AD767" s="21"/>
    </row>
    <row r="768" spans="1:32" ht="15" customHeight="1" x14ac:dyDescent="0.2">
      <c r="A768" s="370">
        <v>10</v>
      </c>
      <c r="B768" s="54" t="s">
        <v>174</v>
      </c>
      <c r="C768" s="431"/>
      <c r="D768" s="431"/>
      <c r="E768" s="431"/>
      <c r="F768" s="431"/>
      <c r="G768" s="431"/>
      <c r="H768" s="431"/>
      <c r="I768" s="433"/>
      <c r="J768" s="435">
        <f t="shared" ref="J768:J853" si="56">D768+E768+F768</f>
        <v>0</v>
      </c>
      <c r="K768" s="435">
        <f t="shared" ref="K768:K853" si="57">D768*2+E768</f>
        <v>0</v>
      </c>
      <c r="L768" s="1138"/>
      <c r="M768" s="1139"/>
      <c r="N768" s="1139"/>
      <c r="O768" s="1140"/>
      <c r="Q768" s="377" t="s">
        <v>1688</v>
      </c>
      <c r="R768" s="20"/>
      <c r="S768" s="20"/>
      <c r="T768" s="20"/>
      <c r="U768" s="20"/>
      <c r="V768" s="20"/>
      <c r="W768" s="20"/>
      <c r="X768" s="20"/>
      <c r="Y768" s="20"/>
      <c r="Z768" s="20"/>
      <c r="AA768" s="10"/>
      <c r="AB768" s="20"/>
      <c r="AC768" s="20"/>
      <c r="AD768" s="21"/>
    </row>
    <row r="769" spans="1:33" ht="15" customHeight="1" x14ac:dyDescent="0.2">
      <c r="A769" s="370">
        <v>11</v>
      </c>
      <c r="B769" s="54" t="s">
        <v>215</v>
      </c>
      <c r="C769" s="431"/>
      <c r="D769" s="431"/>
      <c r="E769" s="431"/>
      <c r="F769" s="431"/>
      <c r="G769" s="431"/>
      <c r="H769" s="431"/>
      <c r="I769" s="433"/>
      <c r="J769" s="435">
        <f t="shared" si="56"/>
        <v>0</v>
      </c>
      <c r="K769" s="435">
        <f t="shared" si="57"/>
        <v>0</v>
      </c>
      <c r="L769" s="1138"/>
      <c r="M769" s="1139"/>
      <c r="N769" s="1139"/>
      <c r="O769" s="1140"/>
      <c r="Q769" s="377" t="s">
        <v>177</v>
      </c>
      <c r="R769" s="20"/>
      <c r="S769" s="20"/>
      <c r="T769" s="20"/>
      <c r="U769" s="20"/>
      <c r="V769" s="20"/>
      <c r="W769" s="20"/>
      <c r="X769" s="20"/>
      <c r="Y769" s="20"/>
      <c r="Z769" s="20"/>
      <c r="AA769" s="20"/>
      <c r="AB769" s="10"/>
      <c r="AC769" s="20"/>
      <c r="AD769" s="21"/>
    </row>
    <row r="770" spans="1:33" ht="15" customHeight="1" x14ac:dyDescent="0.2">
      <c r="A770" s="370">
        <v>12</v>
      </c>
      <c r="B770" s="54" t="s">
        <v>178</v>
      </c>
      <c r="C770" s="431"/>
      <c r="D770" s="431"/>
      <c r="E770" s="431"/>
      <c r="F770" s="431"/>
      <c r="G770" s="431"/>
      <c r="H770" s="431"/>
      <c r="I770" s="433"/>
      <c r="J770" s="435">
        <f t="shared" si="56"/>
        <v>0</v>
      </c>
      <c r="K770" s="435">
        <f t="shared" si="57"/>
        <v>0</v>
      </c>
      <c r="L770" s="1138"/>
      <c r="M770" s="1139"/>
      <c r="N770" s="1139"/>
      <c r="O770" s="1140"/>
      <c r="Q770" s="377" t="s">
        <v>63</v>
      </c>
      <c r="R770" s="20"/>
      <c r="S770" s="20"/>
      <c r="T770" s="20"/>
      <c r="U770" s="20"/>
      <c r="V770" s="20"/>
      <c r="W770" s="20"/>
      <c r="X770" s="20"/>
      <c r="Y770" s="20"/>
      <c r="Z770" s="20"/>
      <c r="AA770" s="20"/>
      <c r="AB770" s="20"/>
      <c r="AC770" s="10"/>
      <c r="AD770" s="21"/>
    </row>
    <row r="771" spans="1:33" ht="15" customHeight="1" thickBot="1" x14ac:dyDescent="0.25">
      <c r="A771" s="372">
        <v>13</v>
      </c>
      <c r="B771" s="55" t="s">
        <v>551</v>
      </c>
      <c r="C771" s="432"/>
      <c r="D771" s="432"/>
      <c r="E771" s="432"/>
      <c r="F771" s="432"/>
      <c r="G771" s="432"/>
      <c r="H771" s="432"/>
      <c r="I771" s="434"/>
      <c r="J771" s="435">
        <f t="shared" si="56"/>
        <v>0</v>
      </c>
      <c r="K771" s="435">
        <f t="shared" si="57"/>
        <v>0</v>
      </c>
      <c r="L771" s="1141"/>
      <c r="M771" s="1142"/>
      <c r="N771" s="1142"/>
      <c r="O771" s="1143"/>
      <c r="Q771" s="378" t="s">
        <v>547</v>
      </c>
      <c r="R771" s="23"/>
      <c r="S771" s="23"/>
      <c r="T771" s="23"/>
      <c r="U771" s="23"/>
      <c r="V771" s="23"/>
      <c r="W771" s="23"/>
      <c r="X771" s="23"/>
      <c r="Y771" s="23"/>
      <c r="Z771" s="23"/>
      <c r="AA771" s="23"/>
      <c r="AB771" s="23"/>
      <c r="AC771" s="23"/>
      <c r="AD771" s="15"/>
    </row>
    <row r="772" spans="1:33" ht="15" customHeight="1" x14ac:dyDescent="0.2">
      <c r="C772" s="435">
        <f t="shared" ref="C772:H772" si="58">SUM(C759:C771)</f>
        <v>0</v>
      </c>
      <c r="D772" s="435">
        <f t="shared" si="58"/>
        <v>0</v>
      </c>
      <c r="E772" s="435">
        <f t="shared" si="58"/>
        <v>0</v>
      </c>
      <c r="F772" s="435">
        <f t="shared" si="58"/>
        <v>0</v>
      </c>
      <c r="G772" s="435">
        <f t="shared" si="58"/>
        <v>0</v>
      </c>
      <c r="H772" s="435">
        <f t="shared" si="58"/>
        <v>0</v>
      </c>
      <c r="I772" s="435">
        <f>SUM(I759:I771)</f>
        <v>0</v>
      </c>
      <c r="J772" s="435">
        <f t="shared" si="56"/>
        <v>0</v>
      </c>
      <c r="K772" s="435">
        <f t="shared" si="57"/>
        <v>0</v>
      </c>
    </row>
    <row r="773" spans="1:33" ht="15" customHeight="1" thickBot="1" x14ac:dyDescent="0.25"/>
    <row r="774" spans="1:33" ht="15" customHeight="1" thickBot="1" x14ac:dyDescent="0.25">
      <c r="A774" s="1043" t="s">
        <v>1945</v>
      </c>
      <c r="B774" s="1044"/>
      <c r="C774" s="1044"/>
      <c r="D774" s="1044"/>
      <c r="E774" s="1044"/>
      <c r="F774" s="1045"/>
      <c r="G774" s="1040" t="s">
        <v>1953</v>
      </c>
      <c r="H774" s="1041"/>
      <c r="I774" s="1042"/>
      <c r="L774" s="952" t="s">
        <v>538</v>
      </c>
      <c r="M774" s="953"/>
      <c r="N774" s="953"/>
      <c r="O774" s="954"/>
    </row>
    <row r="775" spans="1:33" ht="15" customHeight="1" thickBot="1" x14ac:dyDescent="0.25">
      <c r="A775" s="373" t="s">
        <v>496</v>
      </c>
      <c r="B775" s="227" t="s">
        <v>497</v>
      </c>
      <c r="C775" s="374" t="s">
        <v>498</v>
      </c>
      <c r="D775" s="374" t="s">
        <v>499</v>
      </c>
      <c r="E775" s="374" t="s">
        <v>500</v>
      </c>
      <c r="F775" s="374" t="s">
        <v>501</v>
      </c>
      <c r="G775" s="375" t="s">
        <v>502</v>
      </c>
      <c r="H775" s="375" t="s">
        <v>503</v>
      </c>
      <c r="I775" s="376" t="s">
        <v>504</v>
      </c>
      <c r="L775" s="1252"/>
      <c r="M775" s="1253"/>
      <c r="N775" s="1253"/>
      <c r="O775" s="1254"/>
      <c r="Q775" s="24" t="s">
        <v>1954</v>
      </c>
      <c r="R775" s="379" t="s">
        <v>373</v>
      </c>
      <c r="S775" s="379" t="s">
        <v>374</v>
      </c>
      <c r="T775" s="379" t="s">
        <v>541</v>
      </c>
      <c r="U775" s="379" t="s">
        <v>564</v>
      </c>
      <c r="V775" s="379" t="s">
        <v>847</v>
      </c>
      <c r="W775" s="379" t="s">
        <v>700</v>
      </c>
      <c r="X775" s="379" t="s">
        <v>566</v>
      </c>
      <c r="Y775" s="379" t="s">
        <v>1959</v>
      </c>
      <c r="Z775" s="379" t="s">
        <v>1960</v>
      </c>
      <c r="AA775" s="379" t="s">
        <v>1111</v>
      </c>
      <c r="AB775" s="379" t="s">
        <v>777</v>
      </c>
      <c r="AC775" s="379" t="s">
        <v>1684</v>
      </c>
      <c r="AD775" s="379" t="s">
        <v>533</v>
      </c>
      <c r="AE775" s="379" t="s">
        <v>1313</v>
      </c>
      <c r="AF775" s="379" t="s">
        <v>120</v>
      </c>
      <c r="AG775" s="380" t="s">
        <v>1214</v>
      </c>
    </row>
    <row r="776" spans="1:33" ht="15" customHeight="1" x14ac:dyDescent="0.2">
      <c r="A776" s="441">
        <v>1</v>
      </c>
      <c r="B776" s="53" t="s">
        <v>781</v>
      </c>
      <c r="C776" s="46">
        <v>30</v>
      </c>
      <c r="D776" s="46">
        <v>20</v>
      </c>
      <c r="E776" s="46">
        <v>3</v>
      </c>
      <c r="F776" s="46">
        <v>7</v>
      </c>
      <c r="G776" s="46">
        <v>71</v>
      </c>
      <c r="H776" s="46">
        <v>46</v>
      </c>
      <c r="I776" s="436">
        <v>43</v>
      </c>
      <c r="J776" s="435">
        <f t="shared" si="56"/>
        <v>30</v>
      </c>
      <c r="K776" s="435">
        <f t="shared" si="57"/>
        <v>43</v>
      </c>
      <c r="L776" s="1135" t="s">
        <v>430</v>
      </c>
      <c r="M776" s="1136"/>
      <c r="N776" s="1136"/>
      <c r="O776" s="1137"/>
      <c r="Q776" s="377" t="s">
        <v>373</v>
      </c>
      <c r="R776" s="10"/>
      <c r="S776" s="20"/>
      <c r="T776" s="20"/>
      <c r="U776" s="20"/>
      <c r="V776" s="20"/>
      <c r="W776" s="20"/>
      <c r="X776" s="20"/>
      <c r="Y776" s="20"/>
      <c r="Z776" s="20"/>
      <c r="AA776" s="20"/>
      <c r="AB776" s="20" t="s">
        <v>1210</v>
      </c>
      <c r="AC776" s="20"/>
      <c r="AD776" s="20" t="s">
        <v>1539</v>
      </c>
      <c r="AE776" s="20"/>
      <c r="AF776" s="20"/>
      <c r="AG776" s="21"/>
    </row>
    <row r="777" spans="1:33" ht="15" customHeight="1" x14ac:dyDescent="0.2">
      <c r="A777" s="370">
        <v>2</v>
      </c>
      <c r="B777" s="54" t="s">
        <v>1598</v>
      </c>
      <c r="C777" s="431">
        <v>30</v>
      </c>
      <c r="D777" s="431">
        <v>19</v>
      </c>
      <c r="E777" s="431">
        <v>5</v>
      </c>
      <c r="F777" s="431">
        <v>6</v>
      </c>
      <c r="G777" s="431">
        <v>85</v>
      </c>
      <c r="H777" s="431">
        <v>51</v>
      </c>
      <c r="I777" s="433" t="s">
        <v>1434</v>
      </c>
      <c r="J777" s="435">
        <f t="shared" si="56"/>
        <v>30</v>
      </c>
      <c r="K777" s="435">
        <f t="shared" si="57"/>
        <v>43</v>
      </c>
      <c r="L777" s="1138"/>
      <c r="M777" s="1139"/>
      <c r="N777" s="1139"/>
      <c r="O777" s="1140"/>
      <c r="Q777" s="377" t="s">
        <v>374</v>
      </c>
      <c r="R777" s="20"/>
      <c r="S777" s="10"/>
      <c r="T777" s="20"/>
      <c r="U777" s="20" t="s">
        <v>532</v>
      </c>
      <c r="V777" s="20" t="s">
        <v>532</v>
      </c>
      <c r="W777" s="20"/>
      <c r="X777" s="20"/>
      <c r="Y777" s="20"/>
      <c r="Z777" s="20"/>
      <c r="AA777" s="20"/>
      <c r="AB777" s="20" t="s">
        <v>1210</v>
      </c>
      <c r="AC777" s="20"/>
      <c r="AD777" s="20" t="s">
        <v>1546</v>
      </c>
      <c r="AE777" s="20"/>
      <c r="AF777" s="20"/>
      <c r="AG777" s="21"/>
    </row>
    <row r="778" spans="1:33" ht="15" customHeight="1" x14ac:dyDescent="0.2">
      <c r="A778" s="370">
        <v>3</v>
      </c>
      <c r="B778" s="54" t="s">
        <v>558</v>
      </c>
      <c r="C778" s="431">
        <v>30</v>
      </c>
      <c r="D778" s="431">
        <v>14</v>
      </c>
      <c r="E778" s="431">
        <v>8</v>
      </c>
      <c r="F778" s="431">
        <v>8</v>
      </c>
      <c r="G778" s="431">
        <v>77</v>
      </c>
      <c r="H778" s="431">
        <v>45</v>
      </c>
      <c r="I778" s="433">
        <v>36</v>
      </c>
      <c r="J778" s="435">
        <f t="shared" si="56"/>
        <v>30</v>
      </c>
      <c r="K778" s="435">
        <f t="shared" si="57"/>
        <v>36</v>
      </c>
      <c r="L778" s="1138"/>
      <c r="M778" s="1139"/>
      <c r="N778" s="1139"/>
      <c r="O778" s="1140"/>
      <c r="Q778" s="377" t="s">
        <v>541</v>
      </c>
      <c r="R778" s="20"/>
      <c r="S778" s="20" t="s">
        <v>532</v>
      </c>
      <c r="T778" s="10"/>
      <c r="U778" s="20"/>
      <c r="V778" s="20"/>
      <c r="W778" s="20"/>
      <c r="X778" s="20"/>
      <c r="Y778" s="20"/>
      <c r="Z778" s="20" t="s">
        <v>532</v>
      </c>
      <c r="AA778" s="20"/>
      <c r="AB778" s="20" t="s">
        <v>1603</v>
      </c>
      <c r="AC778" s="20"/>
      <c r="AD778" s="20" t="s">
        <v>355</v>
      </c>
      <c r="AE778" s="20"/>
      <c r="AF778" s="20"/>
      <c r="AG778" s="21"/>
    </row>
    <row r="779" spans="1:33" ht="15" customHeight="1" x14ac:dyDescent="0.2">
      <c r="A779" s="370">
        <v>4</v>
      </c>
      <c r="B779" s="54" t="s">
        <v>554</v>
      </c>
      <c r="C779" s="431">
        <v>30</v>
      </c>
      <c r="D779" s="431">
        <v>14</v>
      </c>
      <c r="E779" s="431">
        <v>7</v>
      </c>
      <c r="F779" s="431">
        <v>9</v>
      </c>
      <c r="G779" s="431">
        <v>68</v>
      </c>
      <c r="H779" s="431">
        <v>48</v>
      </c>
      <c r="I779" s="433">
        <v>35</v>
      </c>
      <c r="J779" s="435">
        <f t="shared" si="56"/>
        <v>30</v>
      </c>
      <c r="K779" s="435">
        <f t="shared" si="57"/>
        <v>35</v>
      </c>
      <c r="L779" s="1138"/>
      <c r="M779" s="1139"/>
      <c r="N779" s="1139"/>
      <c r="O779" s="1140"/>
      <c r="Q779" s="377" t="s">
        <v>564</v>
      </c>
      <c r="R779" s="20"/>
      <c r="S779" s="20"/>
      <c r="T779" s="20"/>
      <c r="U779" s="10"/>
      <c r="V779" s="20"/>
      <c r="W779" s="20"/>
      <c r="X779" s="20"/>
      <c r="Y779" s="20"/>
      <c r="Z779" s="20"/>
      <c r="AA779" s="20"/>
      <c r="AB779" s="20" t="s">
        <v>1646</v>
      </c>
      <c r="AC779" s="20"/>
      <c r="AD779" s="20" t="s">
        <v>1597</v>
      </c>
      <c r="AE779" s="20"/>
      <c r="AF779" s="20"/>
      <c r="AG779" s="21"/>
    </row>
    <row r="780" spans="1:33" ht="15" customHeight="1" x14ac:dyDescent="0.2">
      <c r="A780" s="370">
        <v>5</v>
      </c>
      <c r="B780" s="54" t="s">
        <v>42</v>
      </c>
      <c r="C780" s="431">
        <v>30</v>
      </c>
      <c r="D780" s="431">
        <v>16</v>
      </c>
      <c r="E780" s="431">
        <v>2</v>
      </c>
      <c r="F780" s="431">
        <v>12</v>
      </c>
      <c r="G780" s="431">
        <v>75</v>
      </c>
      <c r="H780" s="431">
        <v>63</v>
      </c>
      <c r="I780" s="433">
        <v>34</v>
      </c>
      <c r="J780" s="435">
        <f t="shared" si="56"/>
        <v>30</v>
      </c>
      <c r="K780" s="435">
        <f t="shared" si="57"/>
        <v>34</v>
      </c>
      <c r="L780" s="1138"/>
      <c r="M780" s="1139"/>
      <c r="N780" s="1139"/>
      <c r="O780" s="1140"/>
      <c r="Q780" s="377" t="s">
        <v>847</v>
      </c>
      <c r="R780" s="20"/>
      <c r="S780" s="20" t="s">
        <v>532</v>
      </c>
      <c r="T780" s="20"/>
      <c r="U780" s="20"/>
      <c r="V780" s="10"/>
      <c r="W780" s="20"/>
      <c r="X780" s="20" t="s">
        <v>532</v>
      </c>
      <c r="Y780" s="20"/>
      <c r="Z780" s="20"/>
      <c r="AA780" s="20"/>
      <c r="AB780" s="20" t="s">
        <v>355</v>
      </c>
      <c r="AC780" s="20"/>
      <c r="AD780" s="20" t="s">
        <v>376</v>
      </c>
      <c r="AE780" s="20"/>
      <c r="AF780" s="20"/>
      <c r="AG780" s="21"/>
    </row>
    <row r="781" spans="1:33" ht="15" customHeight="1" x14ac:dyDescent="0.2">
      <c r="A781" s="370">
        <v>6</v>
      </c>
      <c r="B781" s="54" t="s">
        <v>575</v>
      </c>
      <c r="C781" s="431">
        <v>30</v>
      </c>
      <c r="D781" s="431">
        <v>13</v>
      </c>
      <c r="E781" s="431">
        <v>7</v>
      </c>
      <c r="F781" s="431">
        <v>10</v>
      </c>
      <c r="G781" s="431">
        <v>50</v>
      </c>
      <c r="H781" s="431">
        <v>53</v>
      </c>
      <c r="I781" s="433">
        <v>33</v>
      </c>
      <c r="J781" s="435">
        <f t="shared" si="56"/>
        <v>30</v>
      </c>
      <c r="K781" s="435">
        <f t="shared" si="57"/>
        <v>33</v>
      </c>
      <c r="L781" s="1138"/>
      <c r="M781" s="1139"/>
      <c r="N781" s="1139"/>
      <c r="O781" s="1140"/>
      <c r="Q781" s="377" t="s">
        <v>700</v>
      </c>
      <c r="R781" s="20"/>
      <c r="S781" s="20"/>
      <c r="T781" s="20"/>
      <c r="U781" s="20"/>
      <c r="V781" s="20"/>
      <c r="W781" s="10"/>
      <c r="X781" s="20"/>
      <c r="Y781" s="20" t="s">
        <v>532</v>
      </c>
      <c r="Z781" s="20" t="s">
        <v>532</v>
      </c>
      <c r="AA781" s="20"/>
      <c r="AB781" s="20" t="s">
        <v>1642</v>
      </c>
      <c r="AC781" s="20"/>
      <c r="AD781" s="20" t="s">
        <v>1597</v>
      </c>
      <c r="AE781" s="20"/>
      <c r="AF781" s="20"/>
      <c r="AG781" s="21"/>
    </row>
    <row r="782" spans="1:33" ht="15" customHeight="1" x14ac:dyDescent="0.2">
      <c r="A782" s="370">
        <v>7</v>
      </c>
      <c r="B782" s="54" t="s">
        <v>1431</v>
      </c>
      <c r="C782" s="431">
        <v>30</v>
      </c>
      <c r="D782" s="431">
        <v>14</v>
      </c>
      <c r="E782" s="431">
        <v>4</v>
      </c>
      <c r="F782" s="431">
        <v>12</v>
      </c>
      <c r="G782" s="431">
        <v>76</v>
      </c>
      <c r="H782" s="431">
        <v>67</v>
      </c>
      <c r="I782" s="433">
        <v>32</v>
      </c>
      <c r="J782" s="435">
        <f t="shared" si="56"/>
        <v>30</v>
      </c>
      <c r="K782" s="435">
        <f t="shared" si="57"/>
        <v>32</v>
      </c>
      <c r="L782" s="1138"/>
      <c r="M782" s="1139"/>
      <c r="N782" s="1139"/>
      <c r="O782" s="1140"/>
      <c r="Q782" s="377" t="s">
        <v>566</v>
      </c>
      <c r="R782" s="20"/>
      <c r="S782" s="20"/>
      <c r="T782" s="20"/>
      <c r="U782" s="20"/>
      <c r="V782" s="20"/>
      <c r="W782" s="20" t="s">
        <v>532</v>
      </c>
      <c r="X782" s="10"/>
      <c r="Y782" s="20"/>
      <c r="Z782" s="20"/>
      <c r="AA782" s="20"/>
      <c r="AB782" s="20" t="s">
        <v>1207</v>
      </c>
      <c r="AC782" s="20"/>
      <c r="AD782" s="20" t="s">
        <v>1602</v>
      </c>
      <c r="AE782" s="20"/>
      <c r="AF782" s="20"/>
      <c r="AG782" s="21"/>
    </row>
    <row r="783" spans="1:33" ht="15" customHeight="1" x14ac:dyDescent="0.2">
      <c r="A783" s="370">
        <v>8</v>
      </c>
      <c r="B783" s="54" t="s">
        <v>431</v>
      </c>
      <c r="C783" s="431">
        <v>30</v>
      </c>
      <c r="D783" s="431">
        <v>13</v>
      </c>
      <c r="E783" s="431">
        <v>6</v>
      </c>
      <c r="F783" s="431">
        <v>11</v>
      </c>
      <c r="G783" s="431">
        <v>55</v>
      </c>
      <c r="H783" s="431">
        <v>46</v>
      </c>
      <c r="I783" s="433">
        <v>32</v>
      </c>
      <c r="J783" s="435">
        <f t="shared" si="56"/>
        <v>30</v>
      </c>
      <c r="K783" s="435">
        <f t="shared" si="57"/>
        <v>32</v>
      </c>
      <c r="L783" s="1138"/>
      <c r="M783" s="1139"/>
      <c r="N783" s="1139"/>
      <c r="O783" s="1140"/>
      <c r="Q783" s="377" t="s">
        <v>1959</v>
      </c>
      <c r="R783" s="20"/>
      <c r="S783" s="20"/>
      <c r="T783" s="20"/>
      <c r="U783" s="20"/>
      <c r="V783" s="20"/>
      <c r="W783" s="20"/>
      <c r="X783" s="20"/>
      <c r="Y783" s="10"/>
      <c r="Z783" s="20"/>
      <c r="AA783" s="20"/>
      <c r="AB783" s="20" t="s">
        <v>363</v>
      </c>
      <c r="AC783" s="20"/>
      <c r="AD783" s="20" t="s">
        <v>1489</v>
      </c>
      <c r="AE783" s="20"/>
      <c r="AF783" s="20"/>
      <c r="AG783" s="21"/>
    </row>
    <row r="784" spans="1:33" ht="15" customHeight="1" x14ac:dyDescent="0.2">
      <c r="A784" s="370">
        <v>9</v>
      </c>
      <c r="B784" s="54" t="s">
        <v>79</v>
      </c>
      <c r="C784" s="431">
        <v>30</v>
      </c>
      <c r="D784" s="431">
        <v>14</v>
      </c>
      <c r="E784" s="431">
        <v>4</v>
      </c>
      <c r="F784" s="431">
        <v>12</v>
      </c>
      <c r="G784" s="431">
        <v>62</v>
      </c>
      <c r="H784" s="431">
        <v>54</v>
      </c>
      <c r="I784" s="433">
        <v>32</v>
      </c>
      <c r="J784" s="435">
        <f t="shared" si="56"/>
        <v>30</v>
      </c>
      <c r="K784" s="435">
        <f t="shared" si="57"/>
        <v>32</v>
      </c>
      <c r="L784" s="1138"/>
      <c r="M784" s="1139"/>
      <c r="N784" s="1139"/>
      <c r="O784" s="1140"/>
      <c r="Q784" s="377" t="s">
        <v>1960</v>
      </c>
      <c r="R784" s="20"/>
      <c r="S784" s="20"/>
      <c r="T784" s="20"/>
      <c r="U784" s="20"/>
      <c r="V784" s="20"/>
      <c r="W784" s="20" t="s">
        <v>532</v>
      </c>
      <c r="X784" s="20"/>
      <c r="Y784" s="20"/>
      <c r="Z784" s="10"/>
      <c r="AA784" s="20"/>
      <c r="AB784" s="20" t="s">
        <v>1489</v>
      </c>
      <c r="AC784" s="20"/>
      <c r="AD784" s="20" t="s">
        <v>1539</v>
      </c>
      <c r="AE784" s="20"/>
      <c r="AF784" s="20"/>
      <c r="AG784" s="21"/>
    </row>
    <row r="785" spans="1:37" ht="15" customHeight="1" x14ac:dyDescent="0.2">
      <c r="A785" s="370">
        <v>10</v>
      </c>
      <c r="B785" s="54" t="s">
        <v>708</v>
      </c>
      <c r="C785" s="431">
        <v>30</v>
      </c>
      <c r="D785" s="431">
        <v>12</v>
      </c>
      <c r="E785" s="431">
        <v>8</v>
      </c>
      <c r="F785" s="431">
        <v>10</v>
      </c>
      <c r="G785" s="431">
        <v>69</v>
      </c>
      <c r="H785" s="431">
        <v>66</v>
      </c>
      <c r="I785" s="433">
        <v>32</v>
      </c>
      <c r="J785" s="435">
        <f t="shared" si="56"/>
        <v>30</v>
      </c>
      <c r="K785" s="435">
        <f t="shared" si="57"/>
        <v>32</v>
      </c>
      <c r="L785" s="1138"/>
      <c r="M785" s="1139"/>
      <c r="N785" s="1139"/>
      <c r="O785" s="1140"/>
      <c r="Q785" s="377" t="s">
        <v>1111</v>
      </c>
      <c r="R785" s="20"/>
      <c r="S785" s="20"/>
      <c r="T785" s="20"/>
      <c r="U785" s="20"/>
      <c r="V785" s="20"/>
      <c r="W785" s="20"/>
      <c r="X785" s="20"/>
      <c r="Y785" s="20"/>
      <c r="Z785" s="20"/>
      <c r="AA785" s="10"/>
      <c r="AB785" s="20" t="s">
        <v>1488</v>
      </c>
      <c r="AC785" s="20"/>
      <c r="AD785" s="20" t="s">
        <v>1646</v>
      </c>
      <c r="AE785" s="20"/>
      <c r="AF785" s="20"/>
      <c r="AG785" s="21"/>
    </row>
    <row r="786" spans="1:37" ht="15" customHeight="1" x14ac:dyDescent="0.2">
      <c r="A786" s="370">
        <v>11</v>
      </c>
      <c r="B786" s="54" t="s">
        <v>711</v>
      </c>
      <c r="C786" s="431">
        <v>30</v>
      </c>
      <c r="D786" s="431">
        <v>10</v>
      </c>
      <c r="E786" s="431">
        <v>8</v>
      </c>
      <c r="F786" s="431">
        <v>12</v>
      </c>
      <c r="G786" s="431">
        <v>64</v>
      </c>
      <c r="H786" s="431">
        <v>62</v>
      </c>
      <c r="I786" s="433">
        <v>28</v>
      </c>
      <c r="J786" s="435">
        <f t="shared" si="56"/>
        <v>30</v>
      </c>
      <c r="K786" s="435">
        <f t="shared" si="57"/>
        <v>28</v>
      </c>
      <c r="L786" s="1138"/>
      <c r="M786" s="1139"/>
      <c r="N786" s="1139"/>
      <c r="O786" s="1140"/>
      <c r="Q786" s="377" t="s">
        <v>777</v>
      </c>
      <c r="R786" s="20" t="s">
        <v>844</v>
      </c>
      <c r="S786" s="20" t="s">
        <v>1642</v>
      </c>
      <c r="T786" s="20" t="s">
        <v>1487</v>
      </c>
      <c r="U786" s="20" t="s">
        <v>844</v>
      </c>
      <c r="V786" s="20" t="s">
        <v>1495</v>
      </c>
      <c r="W786" s="20" t="s">
        <v>1490</v>
      </c>
      <c r="X786" s="20" t="s">
        <v>1487</v>
      </c>
      <c r="Y786" s="20" t="s">
        <v>1210</v>
      </c>
      <c r="Z786" s="20" t="s">
        <v>1487</v>
      </c>
      <c r="AA786" s="20" t="s">
        <v>1494</v>
      </c>
      <c r="AB786" s="10"/>
      <c r="AC786" s="20" t="s">
        <v>1493</v>
      </c>
      <c r="AD786" s="20" t="s">
        <v>1547</v>
      </c>
      <c r="AE786" s="20" t="s">
        <v>844</v>
      </c>
      <c r="AF786" s="20" t="s">
        <v>1600</v>
      </c>
      <c r="AG786" s="21" t="s">
        <v>1493</v>
      </c>
    </row>
    <row r="787" spans="1:37" ht="15" customHeight="1" x14ac:dyDescent="0.2">
      <c r="A787" s="370">
        <v>12</v>
      </c>
      <c r="B787" s="54" t="s">
        <v>1314</v>
      </c>
      <c r="C787" s="431">
        <v>30</v>
      </c>
      <c r="D787" s="431">
        <v>12</v>
      </c>
      <c r="E787" s="431">
        <v>3</v>
      </c>
      <c r="F787" s="431">
        <v>15</v>
      </c>
      <c r="G787" s="431">
        <v>53</v>
      </c>
      <c r="H787" s="431">
        <v>62</v>
      </c>
      <c r="I787" s="433">
        <v>27</v>
      </c>
      <c r="J787" s="435">
        <f t="shared" si="56"/>
        <v>30</v>
      </c>
      <c r="K787" s="435">
        <f t="shared" si="57"/>
        <v>27</v>
      </c>
      <c r="L787" s="1138"/>
      <c r="M787" s="1139"/>
      <c r="N787" s="1139"/>
      <c r="O787" s="1140"/>
      <c r="Q787" s="377" t="s">
        <v>1684</v>
      </c>
      <c r="R787" s="20"/>
      <c r="S787" s="20"/>
      <c r="T787" s="20"/>
      <c r="U787" s="20"/>
      <c r="V787" s="20"/>
      <c r="W787" s="20"/>
      <c r="X787" s="20"/>
      <c r="Y787" s="20"/>
      <c r="Z787" s="20"/>
      <c r="AA787" s="20"/>
      <c r="AB787" s="20" t="s">
        <v>1493</v>
      </c>
      <c r="AC787" s="10"/>
      <c r="AD787" s="20" t="s">
        <v>1599</v>
      </c>
      <c r="AE787" s="20"/>
      <c r="AF787" s="20"/>
      <c r="AG787" s="21"/>
    </row>
    <row r="788" spans="1:37" ht="15" customHeight="1" x14ac:dyDescent="0.2">
      <c r="A788" s="370">
        <v>13</v>
      </c>
      <c r="B788" s="54" t="s">
        <v>816</v>
      </c>
      <c r="C788" s="431">
        <v>30</v>
      </c>
      <c r="D788" s="431">
        <v>11</v>
      </c>
      <c r="E788" s="431">
        <v>2</v>
      </c>
      <c r="F788" s="431">
        <v>17</v>
      </c>
      <c r="G788" s="431">
        <v>47</v>
      </c>
      <c r="H788" s="431">
        <v>72</v>
      </c>
      <c r="I788" s="433">
        <v>24</v>
      </c>
      <c r="J788" s="435">
        <f t="shared" si="56"/>
        <v>30</v>
      </c>
      <c r="K788" s="435">
        <f t="shared" si="57"/>
        <v>24</v>
      </c>
      <c r="L788" s="1138"/>
      <c r="M788" s="1139"/>
      <c r="N788" s="1139"/>
      <c r="O788" s="1140"/>
      <c r="Q788" s="377" t="s">
        <v>533</v>
      </c>
      <c r="R788" s="20" t="s">
        <v>1540</v>
      </c>
      <c r="S788" s="20" t="s">
        <v>844</v>
      </c>
      <c r="T788" s="20" t="s">
        <v>1207</v>
      </c>
      <c r="U788" s="20" t="s">
        <v>1602</v>
      </c>
      <c r="V788" s="20" t="s">
        <v>1656</v>
      </c>
      <c r="W788" s="20" t="s">
        <v>1487</v>
      </c>
      <c r="X788" s="20" t="s">
        <v>1540</v>
      </c>
      <c r="Y788" s="20" t="s">
        <v>1494</v>
      </c>
      <c r="Z788" s="20" t="s">
        <v>1546</v>
      </c>
      <c r="AA788" s="20" t="s">
        <v>1930</v>
      </c>
      <c r="AB788" s="20" t="s">
        <v>1547</v>
      </c>
      <c r="AC788" s="20" t="s">
        <v>1642</v>
      </c>
      <c r="AD788" s="10"/>
      <c r="AE788" s="20" t="s">
        <v>1645</v>
      </c>
      <c r="AF788" s="20" t="s">
        <v>844</v>
      </c>
      <c r="AG788" s="21" t="s">
        <v>844</v>
      </c>
    </row>
    <row r="789" spans="1:37" ht="15" customHeight="1" x14ac:dyDescent="0.2">
      <c r="A789" s="370">
        <v>14</v>
      </c>
      <c r="B789" s="54" t="s">
        <v>39</v>
      </c>
      <c r="C789" s="431">
        <v>30</v>
      </c>
      <c r="D789" s="431">
        <v>6</v>
      </c>
      <c r="E789" s="431">
        <v>7</v>
      </c>
      <c r="F789" s="431">
        <v>17</v>
      </c>
      <c r="G789" s="431">
        <v>60</v>
      </c>
      <c r="H789" s="431">
        <v>85</v>
      </c>
      <c r="I789" s="433">
        <v>19</v>
      </c>
      <c r="J789" s="435">
        <f t="shared" si="56"/>
        <v>30</v>
      </c>
      <c r="K789" s="435">
        <f t="shared" si="57"/>
        <v>19</v>
      </c>
      <c r="L789" s="1138"/>
      <c r="M789" s="1139"/>
      <c r="N789" s="1139"/>
      <c r="O789" s="1140"/>
      <c r="Q789" s="377" t="s">
        <v>1313</v>
      </c>
      <c r="R789" s="20"/>
      <c r="S789" s="20"/>
      <c r="T789" s="20"/>
      <c r="U789" s="20"/>
      <c r="V789" s="20"/>
      <c r="W789" s="20"/>
      <c r="X789" s="20"/>
      <c r="Y789" s="20"/>
      <c r="Z789" s="20"/>
      <c r="AA789" s="20"/>
      <c r="AB789" s="20" t="s">
        <v>1646</v>
      </c>
      <c r="AC789" s="20"/>
      <c r="AD789" s="20" t="s">
        <v>1210</v>
      </c>
      <c r="AE789" s="10"/>
      <c r="AF789" s="20"/>
      <c r="AG789" s="21"/>
    </row>
    <row r="790" spans="1:37" ht="15" customHeight="1" x14ac:dyDescent="0.2">
      <c r="A790" s="370">
        <v>15</v>
      </c>
      <c r="B790" s="54" t="s">
        <v>1827</v>
      </c>
      <c r="C790" s="431">
        <v>30</v>
      </c>
      <c r="D790" s="431">
        <v>6</v>
      </c>
      <c r="E790" s="431">
        <v>6</v>
      </c>
      <c r="F790" s="431">
        <v>18</v>
      </c>
      <c r="G790" s="431">
        <v>45</v>
      </c>
      <c r="H790" s="431">
        <v>82</v>
      </c>
      <c r="I790" s="433">
        <v>18</v>
      </c>
      <c r="J790" s="435">
        <f t="shared" si="56"/>
        <v>30</v>
      </c>
      <c r="K790" s="435">
        <f t="shared" si="57"/>
        <v>18</v>
      </c>
      <c r="L790" s="1138"/>
      <c r="M790" s="1139"/>
      <c r="N790" s="1139"/>
      <c r="O790" s="1140"/>
      <c r="Q790" s="377" t="s">
        <v>120</v>
      </c>
      <c r="R790" s="20"/>
      <c r="S790" s="20"/>
      <c r="T790" s="20"/>
      <c r="U790" s="20"/>
      <c r="V790" s="20"/>
      <c r="W790" s="20"/>
      <c r="X790" s="20"/>
      <c r="Y790" s="20"/>
      <c r="Z790" s="20"/>
      <c r="AA790" s="20"/>
      <c r="AB790" s="20" t="s">
        <v>1600</v>
      </c>
      <c r="AC790" s="20"/>
      <c r="AD790" s="20" t="s">
        <v>1644</v>
      </c>
      <c r="AE790" s="20"/>
      <c r="AF790" s="10"/>
      <c r="AG790" s="21"/>
    </row>
    <row r="791" spans="1:37" ht="15" customHeight="1" thickBot="1" x14ac:dyDescent="0.25">
      <c r="A791" s="372">
        <v>16</v>
      </c>
      <c r="B791" s="55" t="s">
        <v>1226</v>
      </c>
      <c r="C791" s="432">
        <v>30</v>
      </c>
      <c r="D791" s="432">
        <v>4</v>
      </c>
      <c r="E791" s="432">
        <v>4</v>
      </c>
      <c r="F791" s="432">
        <v>22</v>
      </c>
      <c r="G791" s="432">
        <v>31</v>
      </c>
      <c r="H791" s="432">
        <v>86</v>
      </c>
      <c r="I791" s="434">
        <v>12</v>
      </c>
      <c r="J791" s="435">
        <f t="shared" si="56"/>
        <v>30</v>
      </c>
      <c r="K791" s="435">
        <f t="shared" si="57"/>
        <v>12</v>
      </c>
      <c r="L791" s="1141"/>
      <c r="M791" s="1142"/>
      <c r="N791" s="1142"/>
      <c r="O791" s="1143"/>
      <c r="Q791" s="378" t="s">
        <v>1214</v>
      </c>
      <c r="R791" s="23"/>
      <c r="S791" s="23"/>
      <c r="T791" s="23"/>
      <c r="U791" s="23"/>
      <c r="V791" s="23"/>
      <c r="W791" s="23"/>
      <c r="X791" s="23"/>
      <c r="Y791" s="23"/>
      <c r="Z791" s="23"/>
      <c r="AA791" s="23"/>
      <c r="AB791" s="23" t="s">
        <v>1599</v>
      </c>
      <c r="AC791" s="23"/>
      <c r="AD791" s="23" t="s">
        <v>1493</v>
      </c>
      <c r="AE791" s="23"/>
      <c r="AF791" s="23"/>
      <c r="AG791" s="15"/>
    </row>
    <row r="792" spans="1:37" ht="15" customHeight="1" x14ac:dyDescent="0.2">
      <c r="C792" s="435">
        <f t="shared" ref="C792:H792" si="59">SUM(C776:C791)</f>
        <v>480</v>
      </c>
      <c r="D792" s="435">
        <f t="shared" si="59"/>
        <v>198</v>
      </c>
      <c r="E792" s="435">
        <f t="shared" si="59"/>
        <v>84</v>
      </c>
      <c r="F792" s="435">
        <f t="shared" si="59"/>
        <v>198</v>
      </c>
      <c r="G792" s="435">
        <f t="shared" si="59"/>
        <v>988</v>
      </c>
      <c r="H792" s="435">
        <f t="shared" si="59"/>
        <v>988</v>
      </c>
      <c r="I792" s="435">
        <f>SUM(I776:I791)+18</f>
        <v>455</v>
      </c>
      <c r="J792" s="435">
        <f t="shared" si="56"/>
        <v>480</v>
      </c>
      <c r="K792" s="435">
        <f t="shared" si="57"/>
        <v>480</v>
      </c>
    </row>
    <row r="793" spans="1:37" ht="15" customHeight="1" thickBot="1" x14ac:dyDescent="0.25"/>
    <row r="794" spans="1:37" ht="15" customHeight="1" thickBot="1" x14ac:dyDescent="0.25">
      <c r="A794" s="1207" t="s">
        <v>493</v>
      </c>
      <c r="B794" s="1208"/>
      <c r="C794" s="1208"/>
      <c r="D794" s="1208"/>
      <c r="E794" s="1208"/>
      <c r="F794" s="1209"/>
      <c r="G794" s="1204" t="s">
        <v>1953</v>
      </c>
      <c r="H794" s="1205"/>
      <c r="I794" s="1206"/>
      <c r="L794" s="945" t="s">
        <v>495</v>
      </c>
      <c r="M794" s="946"/>
      <c r="N794" s="946"/>
      <c r="O794" s="947"/>
    </row>
    <row r="795" spans="1:37" ht="15" customHeight="1" thickBot="1" x14ac:dyDescent="0.25">
      <c r="A795" s="449" t="s">
        <v>496</v>
      </c>
      <c r="B795" s="450" t="s">
        <v>497</v>
      </c>
      <c r="C795" s="451" t="s">
        <v>498</v>
      </c>
      <c r="D795" s="451" t="s">
        <v>499</v>
      </c>
      <c r="E795" s="451" t="s">
        <v>500</v>
      </c>
      <c r="F795" s="451" t="s">
        <v>501</v>
      </c>
      <c r="G795" s="452" t="s">
        <v>502</v>
      </c>
      <c r="H795" s="452" t="s">
        <v>503</v>
      </c>
      <c r="I795" s="453" t="s">
        <v>504</v>
      </c>
      <c r="L795" s="948"/>
      <c r="M795" s="949"/>
      <c r="N795" s="949"/>
      <c r="O795" s="950"/>
      <c r="Q795" s="24" t="s">
        <v>1954</v>
      </c>
      <c r="R795" s="396" t="s">
        <v>716</v>
      </c>
      <c r="S795" s="396" t="s">
        <v>901</v>
      </c>
      <c r="T795" s="396" t="s">
        <v>564</v>
      </c>
      <c r="U795" s="396" t="s">
        <v>902</v>
      </c>
      <c r="V795" s="396" t="s">
        <v>1004</v>
      </c>
      <c r="W795" s="396" t="s">
        <v>500</v>
      </c>
      <c r="X795" s="396" t="s">
        <v>1631</v>
      </c>
      <c r="Y795" s="396" t="s">
        <v>990</v>
      </c>
      <c r="Z795" s="396" t="s">
        <v>60</v>
      </c>
      <c r="AA795" s="396" t="s">
        <v>513</v>
      </c>
      <c r="AB795" s="396" t="s">
        <v>322</v>
      </c>
      <c r="AC795" s="396" t="s">
        <v>514</v>
      </c>
      <c r="AD795" s="396" t="s">
        <v>501</v>
      </c>
      <c r="AE795" s="396" t="s">
        <v>544</v>
      </c>
      <c r="AF795" s="396" t="s">
        <v>1111</v>
      </c>
      <c r="AG795" s="396" t="s">
        <v>1924</v>
      </c>
      <c r="AH795" s="396" t="s">
        <v>299</v>
      </c>
      <c r="AI795" s="396" t="s">
        <v>672</v>
      </c>
      <c r="AJ795" s="396" t="s">
        <v>1587</v>
      </c>
      <c r="AK795" s="397" t="s">
        <v>499</v>
      </c>
    </row>
    <row r="796" spans="1:37" ht="15" customHeight="1" x14ac:dyDescent="0.2">
      <c r="A796" s="454">
        <v>1</v>
      </c>
      <c r="B796" s="53" t="s">
        <v>1002</v>
      </c>
      <c r="C796" s="46"/>
      <c r="D796" s="46"/>
      <c r="E796" s="46"/>
      <c r="F796" s="46"/>
      <c r="G796" s="46"/>
      <c r="H796" s="46"/>
      <c r="I796" s="436" t="s">
        <v>532</v>
      </c>
      <c r="J796" s="435">
        <f t="shared" si="56"/>
        <v>0</v>
      </c>
      <c r="K796" s="435">
        <f t="shared" si="57"/>
        <v>0</v>
      </c>
      <c r="L796" s="1135" t="s">
        <v>432</v>
      </c>
      <c r="M796" s="1136"/>
      <c r="N796" s="1136"/>
      <c r="O796" s="1137"/>
      <c r="Q796" s="339" t="s">
        <v>716</v>
      </c>
      <c r="R796" s="10"/>
      <c r="S796" s="20"/>
      <c r="T796" s="20"/>
      <c r="U796" s="20"/>
      <c r="V796" s="20"/>
      <c r="W796" s="20"/>
      <c r="X796" s="20"/>
      <c r="Y796" s="20"/>
      <c r="Z796" s="20"/>
      <c r="AA796" s="20"/>
      <c r="AB796" s="20"/>
      <c r="AC796" s="20"/>
      <c r="AD796" s="20"/>
      <c r="AE796" s="20"/>
      <c r="AF796" s="20"/>
      <c r="AG796" s="20"/>
      <c r="AH796" s="20"/>
      <c r="AI796" s="20"/>
      <c r="AJ796" s="20"/>
      <c r="AK796" s="21"/>
    </row>
    <row r="797" spans="1:37" ht="15" customHeight="1" x14ac:dyDescent="0.2">
      <c r="A797" s="246">
        <v>2</v>
      </c>
      <c r="B797" s="54" t="s">
        <v>529</v>
      </c>
      <c r="C797" s="431"/>
      <c r="D797" s="431"/>
      <c r="E797" s="431"/>
      <c r="F797" s="431"/>
      <c r="G797" s="431"/>
      <c r="H797" s="431"/>
      <c r="I797" s="433"/>
      <c r="J797" s="435">
        <f t="shared" si="56"/>
        <v>0</v>
      </c>
      <c r="K797" s="435">
        <f t="shared" si="57"/>
        <v>0</v>
      </c>
      <c r="L797" s="1138"/>
      <c r="M797" s="1139"/>
      <c r="N797" s="1139"/>
      <c r="O797" s="1140"/>
      <c r="Q797" s="339" t="s">
        <v>901</v>
      </c>
      <c r="R797" s="20"/>
      <c r="S797" s="10"/>
      <c r="T797" s="20"/>
      <c r="U797" s="20" t="s">
        <v>532</v>
      </c>
      <c r="V797" s="20" t="s">
        <v>532</v>
      </c>
      <c r="W797" s="20"/>
      <c r="X797" s="20"/>
      <c r="Y797" s="20"/>
      <c r="Z797" s="20"/>
      <c r="AA797" s="20"/>
      <c r="AB797" s="20"/>
      <c r="AC797" s="20"/>
      <c r="AD797" s="20"/>
      <c r="AE797" s="20"/>
      <c r="AF797" s="20"/>
      <c r="AG797" s="20"/>
      <c r="AH797" s="20"/>
      <c r="AI797" s="20"/>
      <c r="AJ797" s="20"/>
      <c r="AK797" s="21"/>
    </row>
    <row r="798" spans="1:37" ht="15" customHeight="1" x14ac:dyDescent="0.2">
      <c r="A798" s="246" t="s">
        <v>521</v>
      </c>
      <c r="B798" s="54" t="s">
        <v>674</v>
      </c>
      <c r="C798" s="431"/>
      <c r="D798" s="431"/>
      <c r="E798" s="431"/>
      <c r="F798" s="431"/>
      <c r="G798" s="431"/>
      <c r="H798" s="431"/>
      <c r="I798" s="433"/>
      <c r="J798" s="435">
        <f t="shared" si="56"/>
        <v>0</v>
      </c>
      <c r="K798" s="435">
        <f t="shared" si="57"/>
        <v>0</v>
      </c>
      <c r="L798" s="1138"/>
      <c r="M798" s="1139"/>
      <c r="N798" s="1139"/>
      <c r="O798" s="1140"/>
      <c r="Q798" s="339" t="s">
        <v>564</v>
      </c>
      <c r="R798" s="20"/>
      <c r="S798" s="20" t="s">
        <v>532</v>
      </c>
      <c r="T798" s="10"/>
      <c r="U798" s="20"/>
      <c r="V798" s="20"/>
      <c r="W798" s="20"/>
      <c r="X798" s="20"/>
      <c r="Y798" s="20"/>
      <c r="Z798" s="20" t="s">
        <v>532</v>
      </c>
      <c r="AA798" s="20"/>
      <c r="AB798" s="20"/>
      <c r="AC798" s="20"/>
      <c r="AD798" s="20"/>
      <c r="AE798" s="20"/>
      <c r="AF798" s="20"/>
      <c r="AG798" s="20"/>
      <c r="AH798" s="20"/>
      <c r="AI798" s="20"/>
      <c r="AJ798" s="20"/>
      <c r="AK798" s="21"/>
    </row>
    <row r="799" spans="1:37" ht="15" customHeight="1" x14ac:dyDescent="0.2">
      <c r="A799" s="246" t="s">
        <v>521</v>
      </c>
      <c r="B799" s="54" t="s">
        <v>89</v>
      </c>
      <c r="C799" s="431"/>
      <c r="D799" s="431"/>
      <c r="E799" s="431"/>
      <c r="F799" s="431"/>
      <c r="G799" s="431"/>
      <c r="H799" s="431"/>
      <c r="I799" s="433"/>
      <c r="J799" s="435">
        <f t="shared" si="56"/>
        <v>0</v>
      </c>
      <c r="K799" s="435">
        <f t="shared" si="57"/>
        <v>0</v>
      </c>
      <c r="L799" s="1138"/>
      <c r="M799" s="1139"/>
      <c r="N799" s="1139"/>
      <c r="O799" s="1140"/>
      <c r="Q799" s="339" t="s">
        <v>902</v>
      </c>
      <c r="R799" s="20"/>
      <c r="S799" s="20"/>
      <c r="T799" s="20"/>
      <c r="U799" s="10"/>
      <c r="V799" s="20"/>
      <c r="W799" s="20"/>
      <c r="X799" s="20"/>
      <c r="Y799" s="20"/>
      <c r="Z799" s="20"/>
      <c r="AA799" s="20"/>
      <c r="AB799" s="20"/>
      <c r="AC799" s="20"/>
      <c r="AD799" s="20"/>
      <c r="AE799" s="20"/>
      <c r="AF799" s="20"/>
      <c r="AG799" s="20"/>
      <c r="AH799" s="20"/>
      <c r="AI799" s="20"/>
      <c r="AJ799" s="20"/>
      <c r="AK799" s="21"/>
    </row>
    <row r="800" spans="1:37" ht="15" customHeight="1" x14ac:dyDescent="0.2">
      <c r="A800" s="246" t="s">
        <v>521</v>
      </c>
      <c r="B800" s="54" t="s">
        <v>2498</v>
      </c>
      <c r="C800" s="431"/>
      <c r="D800" s="431"/>
      <c r="E800" s="431"/>
      <c r="F800" s="431"/>
      <c r="G800" s="431"/>
      <c r="H800" s="431"/>
      <c r="I800" s="433"/>
      <c r="J800" s="435">
        <f t="shared" si="56"/>
        <v>0</v>
      </c>
      <c r="K800" s="435">
        <f t="shared" si="57"/>
        <v>0</v>
      </c>
      <c r="L800" s="1138"/>
      <c r="M800" s="1139"/>
      <c r="N800" s="1139"/>
      <c r="O800" s="1140"/>
      <c r="Q800" s="339" t="s">
        <v>1004</v>
      </c>
      <c r="R800" s="20"/>
      <c r="S800" s="20" t="s">
        <v>532</v>
      </c>
      <c r="T800" s="20"/>
      <c r="U800" s="20"/>
      <c r="V800" s="10"/>
      <c r="W800" s="20"/>
      <c r="X800" s="20" t="s">
        <v>532</v>
      </c>
      <c r="Y800" s="20"/>
      <c r="Z800" s="20"/>
      <c r="AA800" s="20"/>
      <c r="AB800" s="20"/>
      <c r="AC800" s="20"/>
      <c r="AD800" s="20"/>
      <c r="AE800" s="20"/>
      <c r="AF800" s="20"/>
      <c r="AG800" s="20"/>
      <c r="AH800" s="20"/>
      <c r="AI800" s="20"/>
      <c r="AJ800" s="20"/>
      <c r="AK800" s="21"/>
    </row>
    <row r="801" spans="1:37" ht="15" customHeight="1" x14ac:dyDescent="0.2">
      <c r="A801" s="246" t="s">
        <v>521</v>
      </c>
      <c r="B801" s="54" t="s">
        <v>433</v>
      </c>
      <c r="C801" s="431"/>
      <c r="D801" s="431"/>
      <c r="E801" s="431"/>
      <c r="F801" s="431"/>
      <c r="G801" s="431"/>
      <c r="H801" s="431"/>
      <c r="I801" s="433"/>
      <c r="J801" s="435">
        <f t="shared" si="56"/>
        <v>0</v>
      </c>
      <c r="K801" s="435">
        <f t="shared" si="57"/>
        <v>0</v>
      </c>
      <c r="L801" s="1138"/>
      <c r="M801" s="1139"/>
      <c r="N801" s="1139"/>
      <c r="O801" s="1140"/>
      <c r="Q801" s="339" t="s">
        <v>500</v>
      </c>
      <c r="R801" s="20"/>
      <c r="S801" s="20"/>
      <c r="T801" s="20"/>
      <c r="U801" s="20"/>
      <c r="V801" s="20"/>
      <c r="W801" s="10"/>
      <c r="X801" s="20"/>
      <c r="Y801" s="20" t="s">
        <v>532</v>
      </c>
      <c r="Z801" s="20" t="s">
        <v>532</v>
      </c>
      <c r="AA801" s="20"/>
      <c r="AB801" s="20"/>
      <c r="AC801" s="20"/>
      <c r="AD801" s="20"/>
      <c r="AE801" s="20"/>
      <c r="AF801" s="20"/>
      <c r="AG801" s="20"/>
      <c r="AH801" s="20"/>
      <c r="AI801" s="20"/>
      <c r="AJ801" s="20"/>
      <c r="AK801" s="21"/>
    </row>
    <row r="802" spans="1:37" ht="15" customHeight="1" x14ac:dyDescent="0.2">
      <c r="A802" s="246" t="s">
        <v>521</v>
      </c>
      <c r="B802" s="54" t="s">
        <v>1883</v>
      </c>
      <c r="C802" s="431"/>
      <c r="D802" s="431"/>
      <c r="E802" s="431"/>
      <c r="F802" s="431"/>
      <c r="G802" s="431"/>
      <c r="H802" s="431"/>
      <c r="I802" s="433"/>
      <c r="J802" s="435">
        <f t="shared" si="56"/>
        <v>0</v>
      </c>
      <c r="K802" s="435">
        <f t="shared" si="57"/>
        <v>0</v>
      </c>
      <c r="L802" s="1138"/>
      <c r="M802" s="1139"/>
      <c r="N802" s="1139"/>
      <c r="O802" s="1140"/>
      <c r="Q802" s="339" t="s">
        <v>1631</v>
      </c>
      <c r="R802" s="20"/>
      <c r="S802" s="20"/>
      <c r="T802" s="20"/>
      <c r="U802" s="20"/>
      <c r="V802" s="20"/>
      <c r="W802" s="20" t="s">
        <v>532</v>
      </c>
      <c r="X802" s="10"/>
      <c r="Y802" s="20"/>
      <c r="Z802" s="20"/>
      <c r="AA802" s="20"/>
      <c r="AB802" s="20"/>
      <c r="AC802" s="20"/>
      <c r="AD802" s="20"/>
      <c r="AE802" s="20"/>
      <c r="AF802" s="20"/>
      <c r="AG802" s="20"/>
      <c r="AH802" s="20"/>
      <c r="AI802" s="20"/>
      <c r="AJ802" s="20"/>
      <c r="AK802" s="21"/>
    </row>
    <row r="803" spans="1:37" ht="15" customHeight="1" x14ac:dyDescent="0.2">
      <c r="A803" s="246" t="s">
        <v>521</v>
      </c>
      <c r="B803" s="54" t="s">
        <v>1635</v>
      </c>
      <c r="C803" s="431"/>
      <c r="D803" s="431"/>
      <c r="E803" s="431"/>
      <c r="F803" s="431"/>
      <c r="G803" s="431"/>
      <c r="H803" s="431"/>
      <c r="I803" s="433"/>
      <c r="J803" s="435">
        <f t="shared" si="56"/>
        <v>0</v>
      </c>
      <c r="K803" s="435">
        <f t="shared" si="57"/>
        <v>0</v>
      </c>
      <c r="L803" s="1138"/>
      <c r="M803" s="1139"/>
      <c r="N803" s="1139"/>
      <c r="O803" s="1140"/>
      <c r="Q803" s="339" t="s">
        <v>990</v>
      </c>
      <c r="R803" s="20"/>
      <c r="S803" s="20"/>
      <c r="T803" s="20"/>
      <c r="U803" s="20"/>
      <c r="V803" s="20"/>
      <c r="W803" s="20"/>
      <c r="X803" s="20"/>
      <c r="Y803" s="10"/>
      <c r="Z803" s="20"/>
      <c r="AA803" s="20"/>
      <c r="AB803" s="20"/>
      <c r="AC803" s="20"/>
      <c r="AD803" s="20"/>
      <c r="AE803" s="20"/>
      <c r="AF803" s="20"/>
      <c r="AG803" s="20"/>
      <c r="AH803" s="20"/>
      <c r="AI803" s="20"/>
      <c r="AJ803" s="20"/>
      <c r="AK803" s="21"/>
    </row>
    <row r="804" spans="1:37" ht="15" customHeight="1" x14ac:dyDescent="0.2">
      <c r="A804" s="246" t="s">
        <v>521</v>
      </c>
      <c r="B804" s="54" t="s">
        <v>434</v>
      </c>
      <c r="C804" s="431"/>
      <c r="D804" s="431"/>
      <c r="E804" s="431"/>
      <c r="F804" s="431"/>
      <c r="G804" s="431"/>
      <c r="H804" s="431"/>
      <c r="I804" s="433"/>
      <c r="J804" s="435">
        <f t="shared" si="56"/>
        <v>0</v>
      </c>
      <c r="K804" s="435">
        <f t="shared" si="57"/>
        <v>0</v>
      </c>
      <c r="L804" s="1138" t="s">
        <v>528</v>
      </c>
      <c r="M804" s="1139"/>
      <c r="N804" s="1139"/>
      <c r="O804" s="1140"/>
      <c r="Q804" s="339" t="s">
        <v>60</v>
      </c>
      <c r="R804" s="20"/>
      <c r="S804" s="20"/>
      <c r="T804" s="20"/>
      <c r="U804" s="20"/>
      <c r="V804" s="20"/>
      <c r="W804" s="20" t="s">
        <v>532</v>
      </c>
      <c r="X804" s="20"/>
      <c r="Y804" s="20"/>
      <c r="Z804" s="10"/>
      <c r="AA804" s="20"/>
      <c r="AB804" s="20"/>
      <c r="AC804" s="20"/>
      <c r="AD804" s="20"/>
      <c r="AE804" s="20"/>
      <c r="AF804" s="20"/>
      <c r="AG804" s="20"/>
      <c r="AH804" s="20"/>
      <c r="AI804" s="20"/>
      <c r="AJ804" s="20"/>
      <c r="AK804" s="21"/>
    </row>
    <row r="805" spans="1:37" ht="15" customHeight="1" x14ac:dyDescent="0.2">
      <c r="A805" s="246" t="s">
        <v>521</v>
      </c>
      <c r="B805" s="54" t="s">
        <v>1908</v>
      </c>
      <c r="C805" s="431"/>
      <c r="D805" s="431"/>
      <c r="E805" s="431"/>
      <c r="F805" s="431"/>
      <c r="G805" s="431"/>
      <c r="H805" s="431"/>
      <c r="I805" s="433"/>
      <c r="J805" s="435">
        <f t="shared" si="56"/>
        <v>0</v>
      </c>
      <c r="K805" s="435">
        <f t="shared" si="57"/>
        <v>0</v>
      </c>
      <c r="L805" s="1138"/>
      <c r="M805" s="1139"/>
      <c r="N805" s="1139"/>
      <c r="O805" s="1140"/>
      <c r="Q805" s="339" t="s">
        <v>513</v>
      </c>
      <c r="R805" s="20"/>
      <c r="S805" s="20"/>
      <c r="T805" s="20"/>
      <c r="U805" s="20"/>
      <c r="V805" s="20"/>
      <c r="W805" s="20"/>
      <c r="X805" s="20"/>
      <c r="Y805" s="20"/>
      <c r="Z805" s="20"/>
      <c r="AA805" s="10"/>
      <c r="AB805" s="20"/>
      <c r="AC805" s="20"/>
      <c r="AD805" s="20"/>
      <c r="AE805" s="20"/>
      <c r="AF805" s="20"/>
      <c r="AG805" s="20"/>
      <c r="AH805" s="20"/>
      <c r="AI805" s="20"/>
      <c r="AJ805" s="20"/>
      <c r="AK805" s="21"/>
    </row>
    <row r="806" spans="1:37" ht="15" customHeight="1" x14ac:dyDescent="0.2">
      <c r="A806" s="246" t="s">
        <v>521</v>
      </c>
      <c r="B806" s="54" t="s">
        <v>435</v>
      </c>
      <c r="C806" s="431"/>
      <c r="D806" s="431"/>
      <c r="E806" s="431"/>
      <c r="F806" s="431"/>
      <c r="G806" s="431"/>
      <c r="H806" s="431"/>
      <c r="I806" s="433"/>
      <c r="J806" s="435">
        <f t="shared" si="56"/>
        <v>0</v>
      </c>
      <c r="K806" s="435">
        <f t="shared" si="57"/>
        <v>0</v>
      </c>
      <c r="L806" s="1138"/>
      <c r="M806" s="1139"/>
      <c r="N806" s="1139"/>
      <c r="O806" s="1140"/>
      <c r="Q806" s="339" t="s">
        <v>322</v>
      </c>
      <c r="R806" s="20"/>
      <c r="S806" s="20"/>
      <c r="T806" s="20"/>
      <c r="U806" s="20"/>
      <c r="V806" s="20"/>
      <c r="W806" s="20"/>
      <c r="X806" s="20"/>
      <c r="Y806" s="20"/>
      <c r="Z806" s="20"/>
      <c r="AA806" s="20"/>
      <c r="AB806" s="10"/>
      <c r="AC806" s="20"/>
      <c r="AD806" s="20" t="s">
        <v>532</v>
      </c>
      <c r="AE806" s="20"/>
      <c r="AF806" s="20"/>
      <c r="AG806" s="20"/>
      <c r="AH806" s="20"/>
      <c r="AI806" s="20"/>
      <c r="AJ806" s="20"/>
      <c r="AK806" s="21"/>
    </row>
    <row r="807" spans="1:37" ht="15" customHeight="1" x14ac:dyDescent="0.2">
      <c r="A807" s="246" t="s">
        <v>521</v>
      </c>
      <c r="B807" s="54" t="s">
        <v>128</v>
      </c>
      <c r="C807" s="431"/>
      <c r="D807" s="431"/>
      <c r="E807" s="431"/>
      <c r="F807" s="431"/>
      <c r="G807" s="431"/>
      <c r="H807" s="431"/>
      <c r="I807" s="433"/>
      <c r="J807" s="435">
        <f t="shared" si="56"/>
        <v>0</v>
      </c>
      <c r="K807" s="435">
        <f t="shared" si="57"/>
        <v>0</v>
      </c>
      <c r="L807" s="1138"/>
      <c r="M807" s="1139"/>
      <c r="N807" s="1139"/>
      <c r="O807" s="1140"/>
      <c r="Q807" s="339" t="s">
        <v>514</v>
      </c>
      <c r="R807" s="20"/>
      <c r="S807" s="20"/>
      <c r="T807" s="20"/>
      <c r="U807" s="20"/>
      <c r="V807" s="20"/>
      <c r="W807" s="20"/>
      <c r="X807" s="20"/>
      <c r="Y807" s="20"/>
      <c r="Z807" s="20"/>
      <c r="AA807" s="20"/>
      <c r="AB807" s="20"/>
      <c r="AC807" s="10"/>
      <c r="AD807" s="20"/>
      <c r="AE807" s="20" t="s">
        <v>532</v>
      </c>
      <c r="AF807" s="20" t="s">
        <v>532</v>
      </c>
      <c r="AG807" s="20"/>
      <c r="AH807" s="20"/>
      <c r="AI807" s="20"/>
      <c r="AJ807" s="20"/>
      <c r="AK807" s="21"/>
    </row>
    <row r="808" spans="1:37" ht="15" customHeight="1" x14ac:dyDescent="0.2">
      <c r="A808" s="246" t="s">
        <v>521</v>
      </c>
      <c r="B808" s="54" t="s">
        <v>1923</v>
      </c>
      <c r="C808" s="431"/>
      <c r="D808" s="431"/>
      <c r="E808" s="431"/>
      <c r="F808" s="431"/>
      <c r="G808" s="431"/>
      <c r="H808" s="431"/>
      <c r="I808" s="433"/>
      <c r="J808" s="435">
        <f t="shared" si="56"/>
        <v>0</v>
      </c>
      <c r="K808" s="435">
        <f t="shared" si="57"/>
        <v>0</v>
      </c>
      <c r="L808" s="1138"/>
      <c r="M808" s="1139"/>
      <c r="N808" s="1139"/>
      <c r="O808" s="1140"/>
      <c r="Q808" s="339" t="s">
        <v>501</v>
      </c>
      <c r="R808" s="20"/>
      <c r="S808" s="20"/>
      <c r="T808" s="20"/>
      <c r="U808" s="20"/>
      <c r="V808" s="20"/>
      <c r="W808" s="20"/>
      <c r="X808" s="20"/>
      <c r="Y808" s="20"/>
      <c r="Z808" s="20"/>
      <c r="AA808" s="20"/>
      <c r="AB808" s="20"/>
      <c r="AC808" s="20" t="s">
        <v>532</v>
      </c>
      <c r="AD808" s="10"/>
      <c r="AE808" s="20"/>
      <c r="AF808" s="20"/>
      <c r="AG808" s="20"/>
      <c r="AH808" s="20"/>
      <c r="AI808" s="20"/>
      <c r="AJ808" s="20"/>
      <c r="AK808" s="21"/>
    </row>
    <row r="809" spans="1:37" ht="15" customHeight="1" x14ac:dyDescent="0.2">
      <c r="A809" s="246" t="s">
        <v>521</v>
      </c>
      <c r="B809" s="54" t="s">
        <v>280</v>
      </c>
      <c r="C809" s="431"/>
      <c r="D809" s="431"/>
      <c r="E809" s="431"/>
      <c r="F809" s="431"/>
      <c r="G809" s="431"/>
      <c r="H809" s="431"/>
      <c r="I809" s="433"/>
      <c r="J809" s="435">
        <f t="shared" si="56"/>
        <v>0</v>
      </c>
      <c r="K809" s="435">
        <f t="shared" si="57"/>
        <v>0</v>
      </c>
      <c r="L809" s="1138"/>
      <c r="M809" s="1139"/>
      <c r="N809" s="1139"/>
      <c r="O809" s="1140"/>
      <c r="Q809" s="339" t="s">
        <v>544</v>
      </c>
      <c r="R809" s="20"/>
      <c r="S809" s="20"/>
      <c r="T809" s="20"/>
      <c r="U809" s="20"/>
      <c r="V809" s="20"/>
      <c r="W809" s="20"/>
      <c r="X809" s="20"/>
      <c r="Y809" s="20"/>
      <c r="Z809" s="20"/>
      <c r="AA809" s="20"/>
      <c r="AB809" s="20"/>
      <c r="AC809" s="20"/>
      <c r="AD809" s="20"/>
      <c r="AE809" s="10"/>
      <c r="AF809" s="20"/>
      <c r="AG809" s="20"/>
      <c r="AH809" s="20"/>
      <c r="AI809" s="20"/>
      <c r="AJ809" s="20"/>
      <c r="AK809" s="21"/>
    </row>
    <row r="810" spans="1:37" ht="15" customHeight="1" x14ac:dyDescent="0.2">
      <c r="A810" s="246" t="s">
        <v>521</v>
      </c>
      <c r="B810" s="54" t="s">
        <v>326</v>
      </c>
      <c r="C810" s="431"/>
      <c r="D810" s="431"/>
      <c r="E810" s="431"/>
      <c r="F810" s="431"/>
      <c r="G810" s="431"/>
      <c r="H810" s="431"/>
      <c r="I810" s="433"/>
      <c r="J810" s="435">
        <f t="shared" si="56"/>
        <v>0</v>
      </c>
      <c r="K810" s="435">
        <f t="shared" si="57"/>
        <v>0</v>
      </c>
      <c r="L810" s="1138"/>
      <c r="M810" s="1139"/>
      <c r="N810" s="1139"/>
      <c r="O810" s="1140"/>
      <c r="Q810" s="339" t="s">
        <v>1111</v>
      </c>
      <c r="R810" s="20"/>
      <c r="S810" s="20"/>
      <c r="T810" s="20"/>
      <c r="U810" s="20"/>
      <c r="V810" s="20"/>
      <c r="W810" s="20"/>
      <c r="X810" s="20"/>
      <c r="Y810" s="20"/>
      <c r="Z810" s="20"/>
      <c r="AA810" s="20"/>
      <c r="AB810" s="20"/>
      <c r="AC810" s="20" t="s">
        <v>532</v>
      </c>
      <c r="AD810" s="20"/>
      <c r="AE810" s="20"/>
      <c r="AF810" s="10"/>
      <c r="AG810" s="20"/>
      <c r="AH810" s="20"/>
      <c r="AI810" s="20"/>
      <c r="AJ810" s="20"/>
      <c r="AK810" s="21"/>
    </row>
    <row r="811" spans="1:37" ht="15" customHeight="1" x14ac:dyDescent="0.2">
      <c r="A811" s="246" t="s">
        <v>521</v>
      </c>
      <c r="B811" s="54" t="s">
        <v>1925</v>
      </c>
      <c r="C811" s="431"/>
      <c r="D811" s="431"/>
      <c r="E811" s="431"/>
      <c r="F811" s="431"/>
      <c r="G811" s="431"/>
      <c r="H811" s="431"/>
      <c r="I811" s="433"/>
      <c r="J811" s="435">
        <f t="shared" si="56"/>
        <v>0</v>
      </c>
      <c r="K811" s="435">
        <f t="shared" si="57"/>
        <v>0</v>
      </c>
      <c r="L811" s="1138"/>
      <c r="M811" s="1139"/>
      <c r="N811" s="1139"/>
      <c r="O811" s="1140"/>
      <c r="Q811" s="339" t="s">
        <v>1924</v>
      </c>
      <c r="R811" s="20"/>
      <c r="S811" s="20"/>
      <c r="T811" s="20"/>
      <c r="U811" s="20"/>
      <c r="V811" s="20"/>
      <c r="W811" s="20"/>
      <c r="X811" s="20"/>
      <c r="Y811" s="20"/>
      <c r="Z811" s="20"/>
      <c r="AA811" s="20"/>
      <c r="AB811" s="20"/>
      <c r="AC811" s="20"/>
      <c r="AD811" s="20"/>
      <c r="AE811" s="20"/>
      <c r="AF811" s="20"/>
      <c r="AG811" s="10"/>
      <c r="AH811" s="20"/>
      <c r="AI811" s="20"/>
      <c r="AJ811" s="20"/>
      <c r="AK811" s="21"/>
    </row>
    <row r="812" spans="1:37" ht="15" customHeight="1" x14ac:dyDescent="0.2">
      <c r="A812" s="246" t="s">
        <v>521</v>
      </c>
      <c r="B812" s="54" t="s">
        <v>304</v>
      </c>
      <c r="C812" s="431"/>
      <c r="D812" s="431"/>
      <c r="E812" s="431"/>
      <c r="F812" s="431"/>
      <c r="G812" s="431"/>
      <c r="H812" s="431"/>
      <c r="I812" s="433"/>
      <c r="J812" s="435">
        <f t="shared" si="56"/>
        <v>0</v>
      </c>
      <c r="K812" s="435">
        <f t="shared" si="57"/>
        <v>0</v>
      </c>
      <c r="L812" s="1138"/>
      <c r="M812" s="1139"/>
      <c r="N812" s="1139"/>
      <c r="O812" s="1140"/>
      <c r="Q812" s="339" t="s">
        <v>299</v>
      </c>
      <c r="R812" s="20"/>
      <c r="S812" s="20"/>
      <c r="T812" s="20"/>
      <c r="U812" s="20"/>
      <c r="V812" s="20"/>
      <c r="W812" s="20"/>
      <c r="X812" s="20"/>
      <c r="Y812" s="20"/>
      <c r="Z812" s="20"/>
      <c r="AA812" s="20"/>
      <c r="AB812" s="20"/>
      <c r="AC812" s="20"/>
      <c r="AD812" s="20"/>
      <c r="AE812" s="20"/>
      <c r="AF812" s="20"/>
      <c r="AG812" s="20"/>
      <c r="AH812" s="10"/>
      <c r="AI812" s="20"/>
      <c r="AJ812" s="20"/>
      <c r="AK812" s="21"/>
    </row>
    <row r="813" spans="1:37" ht="15" customHeight="1" x14ac:dyDescent="0.2">
      <c r="A813" s="246" t="s">
        <v>521</v>
      </c>
      <c r="B813" s="54" t="s">
        <v>682</v>
      </c>
      <c r="C813" s="431"/>
      <c r="D813" s="431"/>
      <c r="E813" s="431"/>
      <c r="F813" s="431"/>
      <c r="G813" s="431"/>
      <c r="H813" s="431"/>
      <c r="I813" s="433"/>
      <c r="J813" s="435">
        <f t="shared" si="56"/>
        <v>0</v>
      </c>
      <c r="K813" s="435">
        <f t="shared" si="57"/>
        <v>0</v>
      </c>
      <c r="L813" s="1138"/>
      <c r="M813" s="1139"/>
      <c r="N813" s="1139"/>
      <c r="O813" s="1140"/>
      <c r="Q813" s="339" t="s">
        <v>672</v>
      </c>
      <c r="R813" s="20"/>
      <c r="S813" s="20"/>
      <c r="T813" s="20"/>
      <c r="U813" s="20"/>
      <c r="V813" s="20"/>
      <c r="W813" s="20"/>
      <c r="X813" s="20"/>
      <c r="Y813" s="20"/>
      <c r="Z813" s="20" t="s">
        <v>532</v>
      </c>
      <c r="AA813" s="20"/>
      <c r="AB813" s="20"/>
      <c r="AC813" s="20"/>
      <c r="AD813" s="20"/>
      <c r="AE813" s="20"/>
      <c r="AF813" s="20"/>
      <c r="AG813" s="20"/>
      <c r="AH813" s="20"/>
      <c r="AI813" s="10"/>
      <c r="AJ813" s="20"/>
      <c r="AK813" s="21"/>
    </row>
    <row r="814" spans="1:37" ht="15" customHeight="1" x14ac:dyDescent="0.2">
      <c r="A814" s="246" t="s">
        <v>521</v>
      </c>
      <c r="B814" s="54" t="s">
        <v>250</v>
      </c>
      <c r="C814" s="431"/>
      <c r="D814" s="431"/>
      <c r="E814" s="431"/>
      <c r="F814" s="431"/>
      <c r="G814" s="431"/>
      <c r="H814" s="431"/>
      <c r="I814" s="433"/>
      <c r="J814" s="435">
        <f t="shared" si="56"/>
        <v>0</v>
      </c>
      <c r="K814" s="435">
        <f t="shared" si="57"/>
        <v>0</v>
      </c>
      <c r="L814" s="1138"/>
      <c r="M814" s="1139"/>
      <c r="N814" s="1139"/>
      <c r="O814" s="1140"/>
      <c r="Q814" s="339" t="s">
        <v>1587</v>
      </c>
      <c r="R814" s="20"/>
      <c r="S814" s="20"/>
      <c r="T814" s="20"/>
      <c r="U814" s="20"/>
      <c r="V814" s="20"/>
      <c r="W814" s="20"/>
      <c r="X814" s="20"/>
      <c r="Y814" s="20"/>
      <c r="Z814" s="20"/>
      <c r="AA814" s="20"/>
      <c r="AB814" s="20"/>
      <c r="AC814" s="20"/>
      <c r="AD814" s="20"/>
      <c r="AE814" s="20"/>
      <c r="AF814" s="20"/>
      <c r="AG814" s="20"/>
      <c r="AH814" s="20"/>
      <c r="AI814" s="20"/>
      <c r="AJ814" s="10"/>
      <c r="AK814" s="21"/>
    </row>
    <row r="815" spans="1:37" ht="15" customHeight="1" thickBot="1" x14ac:dyDescent="0.25">
      <c r="A815" s="455" t="s">
        <v>521</v>
      </c>
      <c r="B815" s="55" t="s">
        <v>1855</v>
      </c>
      <c r="C815" s="432"/>
      <c r="D815" s="432"/>
      <c r="E815" s="432"/>
      <c r="F815" s="432"/>
      <c r="G815" s="432"/>
      <c r="H815" s="432"/>
      <c r="I815" s="434"/>
      <c r="J815" s="435">
        <f t="shared" si="56"/>
        <v>0</v>
      </c>
      <c r="K815" s="435">
        <f t="shared" si="57"/>
        <v>0</v>
      </c>
      <c r="L815" s="1141"/>
      <c r="M815" s="1142"/>
      <c r="N815" s="1142"/>
      <c r="O815" s="1143"/>
      <c r="Q815" s="398" t="s">
        <v>499</v>
      </c>
      <c r="R815" s="23"/>
      <c r="S815" s="23"/>
      <c r="T815" s="23"/>
      <c r="U815" s="23"/>
      <c r="V815" s="23"/>
      <c r="W815" s="23"/>
      <c r="X815" s="23"/>
      <c r="Y815" s="23"/>
      <c r="Z815" s="23" t="s">
        <v>532</v>
      </c>
      <c r="AA815" s="23"/>
      <c r="AB815" s="23" t="s">
        <v>532</v>
      </c>
      <c r="AC815" s="23"/>
      <c r="AD815" s="23"/>
      <c r="AE815" s="23"/>
      <c r="AF815" s="23"/>
      <c r="AG815" s="23"/>
      <c r="AH815" s="23"/>
      <c r="AI815" s="23"/>
      <c r="AJ815" s="23"/>
      <c r="AK815" s="15"/>
    </row>
    <row r="816" spans="1:37" ht="15" customHeight="1" x14ac:dyDescent="0.2">
      <c r="C816" s="435">
        <v>0</v>
      </c>
      <c r="D816" s="435">
        <v>0</v>
      </c>
      <c r="E816" s="435">
        <v>0</v>
      </c>
      <c r="F816" s="435">
        <v>0</v>
      </c>
      <c r="G816" s="435">
        <v>0</v>
      </c>
      <c r="H816" s="435">
        <v>0</v>
      </c>
      <c r="I816" s="435">
        <v>0</v>
      </c>
      <c r="J816" s="435">
        <f t="shared" si="56"/>
        <v>0</v>
      </c>
      <c r="K816" s="435">
        <f t="shared" si="57"/>
        <v>0</v>
      </c>
    </row>
    <row r="817" spans="1:35" ht="15" customHeight="1" thickBot="1" x14ac:dyDescent="0.25"/>
    <row r="818" spans="1:35" ht="15" customHeight="1" thickBot="1" x14ac:dyDescent="0.25">
      <c r="A818" s="1193" t="s">
        <v>820</v>
      </c>
      <c r="B818" s="1194"/>
      <c r="C818" s="1194"/>
      <c r="D818" s="1194"/>
      <c r="E818" s="1194"/>
      <c r="F818" s="1195"/>
      <c r="G818" s="1190" t="s">
        <v>1951</v>
      </c>
      <c r="H818" s="1191"/>
      <c r="I818" s="1192"/>
      <c r="L818" s="945" t="s">
        <v>495</v>
      </c>
      <c r="M818" s="946"/>
      <c r="N818" s="946"/>
      <c r="O818" s="947"/>
    </row>
    <row r="819" spans="1:35" ht="15" customHeight="1" thickBot="1" x14ac:dyDescent="0.25">
      <c r="A819" s="456" t="s">
        <v>496</v>
      </c>
      <c r="B819" s="457" t="s">
        <v>497</v>
      </c>
      <c r="C819" s="458" t="s">
        <v>498</v>
      </c>
      <c r="D819" s="458" t="s">
        <v>499</v>
      </c>
      <c r="E819" s="458" t="s">
        <v>500</v>
      </c>
      <c r="F819" s="458" t="s">
        <v>501</v>
      </c>
      <c r="G819" s="459" t="s">
        <v>502</v>
      </c>
      <c r="H819" s="459" t="s">
        <v>503</v>
      </c>
      <c r="I819" s="460" t="s">
        <v>504</v>
      </c>
      <c r="L819" s="948"/>
      <c r="M819" s="949"/>
      <c r="N819" s="949"/>
      <c r="O819" s="950"/>
      <c r="Q819" s="24" t="s">
        <v>1954</v>
      </c>
      <c r="R819" s="399" t="s">
        <v>1196</v>
      </c>
      <c r="S819" s="399" t="s">
        <v>241</v>
      </c>
      <c r="T819" s="399" t="s">
        <v>1484</v>
      </c>
      <c r="U819" s="399" t="s">
        <v>564</v>
      </c>
      <c r="V819" s="399" t="s">
        <v>1784</v>
      </c>
      <c r="W819" s="399" t="s">
        <v>607</v>
      </c>
      <c r="X819" s="399" t="s">
        <v>608</v>
      </c>
      <c r="Y819" s="399" t="s">
        <v>59</v>
      </c>
      <c r="Z819" s="399" t="s">
        <v>1088</v>
      </c>
      <c r="AA819" s="399" t="s">
        <v>242</v>
      </c>
      <c r="AB819" s="399" t="s">
        <v>436</v>
      </c>
      <c r="AC819" s="399" t="s">
        <v>1089</v>
      </c>
      <c r="AD819" s="399" t="s">
        <v>756</v>
      </c>
      <c r="AE819" s="399" t="s">
        <v>437</v>
      </c>
      <c r="AF819" s="399" t="s">
        <v>514</v>
      </c>
      <c r="AG819" s="399" t="s">
        <v>911</v>
      </c>
      <c r="AH819" s="399" t="s">
        <v>1587</v>
      </c>
      <c r="AI819" s="400" t="s">
        <v>1554</v>
      </c>
    </row>
    <row r="820" spans="1:35" ht="15" customHeight="1" x14ac:dyDescent="0.2">
      <c r="A820" s="468" t="s">
        <v>521</v>
      </c>
      <c r="B820" s="53" t="s">
        <v>1200</v>
      </c>
      <c r="C820" s="46"/>
      <c r="D820" s="46"/>
      <c r="E820" s="46"/>
      <c r="F820" s="46"/>
      <c r="G820" s="46"/>
      <c r="H820" s="46"/>
      <c r="I820" s="436"/>
      <c r="J820" s="435">
        <f t="shared" ref="J820:J838" si="60">D820+E820+F820</f>
        <v>0</v>
      </c>
      <c r="K820" s="435">
        <f t="shared" ref="K820:K838" si="61">D820*2+E820</f>
        <v>0</v>
      </c>
      <c r="L820" s="1135" t="s">
        <v>528</v>
      </c>
      <c r="M820" s="1136"/>
      <c r="N820" s="1136"/>
      <c r="O820" s="1137"/>
      <c r="Q820" s="401" t="s">
        <v>1196</v>
      </c>
      <c r="R820" s="10"/>
      <c r="S820" s="20"/>
      <c r="T820" s="20"/>
      <c r="U820" s="20"/>
      <c r="V820" s="20"/>
      <c r="W820" s="20"/>
      <c r="X820" s="20" t="s">
        <v>532</v>
      </c>
      <c r="Y820" s="20"/>
      <c r="Z820" s="20"/>
      <c r="AA820" s="20"/>
      <c r="AB820" s="20"/>
      <c r="AC820" s="20"/>
      <c r="AD820" s="20"/>
      <c r="AE820" s="20"/>
      <c r="AF820" s="20"/>
      <c r="AG820" s="20"/>
      <c r="AH820" s="20"/>
      <c r="AI820" s="21"/>
    </row>
    <row r="821" spans="1:35" ht="15" customHeight="1" x14ac:dyDescent="0.2">
      <c r="A821" s="259" t="s">
        <v>521</v>
      </c>
      <c r="B821" s="54" t="s">
        <v>1498</v>
      </c>
      <c r="C821" s="431"/>
      <c r="D821" s="431"/>
      <c r="E821" s="431"/>
      <c r="F821" s="431"/>
      <c r="G821" s="431"/>
      <c r="H821" s="431"/>
      <c r="I821" s="433"/>
      <c r="J821" s="435">
        <f t="shared" si="60"/>
        <v>0</v>
      </c>
      <c r="K821" s="435">
        <f t="shared" si="61"/>
        <v>0</v>
      </c>
      <c r="L821" s="1138"/>
      <c r="M821" s="1139"/>
      <c r="N821" s="1139"/>
      <c r="O821" s="1140"/>
      <c r="Q821" s="401" t="s">
        <v>241</v>
      </c>
      <c r="R821" s="20"/>
      <c r="S821" s="10"/>
      <c r="T821" s="20"/>
      <c r="U821" s="20"/>
      <c r="V821" s="20"/>
      <c r="W821" s="20"/>
      <c r="X821" s="20"/>
      <c r="Y821" s="20"/>
      <c r="Z821" s="20"/>
      <c r="AA821" s="20"/>
      <c r="AB821" s="20"/>
      <c r="AC821" s="20"/>
      <c r="AD821" s="20"/>
      <c r="AE821" s="20"/>
      <c r="AF821" s="20"/>
      <c r="AG821" s="20"/>
      <c r="AH821" s="20"/>
      <c r="AI821" s="21"/>
    </row>
    <row r="822" spans="1:35" ht="15" customHeight="1" x14ac:dyDescent="0.2">
      <c r="A822" s="259" t="s">
        <v>521</v>
      </c>
      <c r="B822" s="54" t="s">
        <v>196</v>
      </c>
      <c r="C822" s="431"/>
      <c r="D822" s="431"/>
      <c r="E822" s="431"/>
      <c r="F822" s="431"/>
      <c r="G822" s="431"/>
      <c r="H822" s="431"/>
      <c r="I822" s="433"/>
      <c r="J822" s="435">
        <f t="shared" si="60"/>
        <v>0</v>
      </c>
      <c r="K822" s="435">
        <f t="shared" si="61"/>
        <v>0</v>
      </c>
      <c r="L822" s="1138"/>
      <c r="M822" s="1139"/>
      <c r="N822" s="1139"/>
      <c r="O822" s="1140"/>
      <c r="Q822" s="401" t="s">
        <v>1484</v>
      </c>
      <c r="R822" s="20"/>
      <c r="S822" s="20"/>
      <c r="T822" s="10"/>
      <c r="U822" s="20"/>
      <c r="V822" s="20" t="s">
        <v>532</v>
      </c>
      <c r="W822" s="20"/>
      <c r="X822" s="20"/>
      <c r="Y822" s="20"/>
      <c r="Z822" s="20"/>
      <c r="AA822" s="20"/>
      <c r="AB822" s="20"/>
      <c r="AC822" s="20"/>
      <c r="AD822" s="20"/>
      <c r="AE822" s="20"/>
      <c r="AF822" s="20"/>
      <c r="AG822" s="20"/>
      <c r="AH822" s="20"/>
      <c r="AI822" s="21"/>
    </row>
    <row r="823" spans="1:35" ht="15" customHeight="1" x14ac:dyDescent="0.2">
      <c r="A823" s="259" t="s">
        <v>521</v>
      </c>
      <c r="B823" s="54" t="s">
        <v>106</v>
      </c>
      <c r="C823" s="431"/>
      <c r="D823" s="431"/>
      <c r="E823" s="431"/>
      <c r="F823" s="431"/>
      <c r="G823" s="431"/>
      <c r="H823" s="431"/>
      <c r="I823" s="433"/>
      <c r="J823" s="435">
        <f t="shared" si="60"/>
        <v>0</v>
      </c>
      <c r="K823" s="435">
        <f t="shared" si="61"/>
        <v>0</v>
      </c>
      <c r="L823" s="1138"/>
      <c r="M823" s="1139"/>
      <c r="N823" s="1139"/>
      <c r="O823" s="1140"/>
      <c r="Q823" s="401" t="s">
        <v>564</v>
      </c>
      <c r="R823" s="20"/>
      <c r="S823" s="20"/>
      <c r="T823" s="20"/>
      <c r="U823" s="10"/>
      <c r="V823" s="20"/>
      <c r="W823" s="20" t="s">
        <v>532</v>
      </c>
      <c r="X823" s="20" t="s">
        <v>532</v>
      </c>
      <c r="Y823" s="20"/>
      <c r="Z823" s="20"/>
      <c r="AA823" s="20"/>
      <c r="AB823" s="20"/>
      <c r="AC823" s="20"/>
      <c r="AD823" s="20"/>
      <c r="AE823" s="20"/>
      <c r="AF823" s="20"/>
      <c r="AG823" s="20"/>
      <c r="AH823" s="20"/>
      <c r="AI823" s="21"/>
    </row>
    <row r="824" spans="1:35" ht="15" customHeight="1" x14ac:dyDescent="0.2">
      <c r="A824" s="259" t="s">
        <v>521</v>
      </c>
      <c r="B824" s="54" t="s">
        <v>1090</v>
      </c>
      <c r="C824" s="431"/>
      <c r="D824" s="431"/>
      <c r="E824" s="431"/>
      <c r="F824" s="431"/>
      <c r="G824" s="431"/>
      <c r="H824" s="431"/>
      <c r="I824" s="433"/>
      <c r="J824" s="435">
        <f t="shared" si="60"/>
        <v>0</v>
      </c>
      <c r="K824" s="435">
        <f t="shared" si="61"/>
        <v>0</v>
      </c>
      <c r="L824" s="1138"/>
      <c r="M824" s="1139"/>
      <c r="N824" s="1139"/>
      <c r="O824" s="1140"/>
      <c r="Q824" s="401" t="s">
        <v>1784</v>
      </c>
      <c r="R824" s="20"/>
      <c r="S824" s="20"/>
      <c r="T824" s="20"/>
      <c r="U824" s="20" t="s">
        <v>532</v>
      </c>
      <c r="V824" s="10"/>
      <c r="W824" s="20"/>
      <c r="X824" s="20"/>
      <c r="Y824" s="20"/>
      <c r="Z824" s="20"/>
      <c r="AA824" s="20"/>
      <c r="AB824" s="20"/>
      <c r="AC824" s="20"/>
      <c r="AD824" s="20"/>
      <c r="AE824" s="20"/>
      <c r="AF824" s="20"/>
      <c r="AG824" s="20"/>
      <c r="AH824" s="20"/>
      <c r="AI824" s="21"/>
    </row>
    <row r="825" spans="1:35" ht="15" customHeight="1" x14ac:dyDescent="0.2">
      <c r="A825" s="259" t="s">
        <v>521</v>
      </c>
      <c r="B825" s="54" t="s">
        <v>616</v>
      </c>
      <c r="C825" s="431"/>
      <c r="D825" s="431"/>
      <c r="E825" s="431"/>
      <c r="F825" s="431"/>
      <c r="G825" s="431"/>
      <c r="H825" s="431"/>
      <c r="I825" s="433"/>
      <c r="J825" s="435">
        <f t="shared" si="60"/>
        <v>0</v>
      </c>
      <c r="K825" s="435">
        <f t="shared" si="61"/>
        <v>0</v>
      </c>
      <c r="L825" s="1138"/>
      <c r="M825" s="1139"/>
      <c r="N825" s="1139"/>
      <c r="O825" s="1140"/>
      <c r="Q825" s="401" t="s">
        <v>607</v>
      </c>
      <c r="R825" s="20"/>
      <c r="S825" s="20"/>
      <c r="T825" s="20"/>
      <c r="U825" s="20"/>
      <c r="V825" s="20"/>
      <c r="W825" s="10"/>
      <c r="X825" s="20"/>
      <c r="Y825" s="20"/>
      <c r="Z825" s="20"/>
      <c r="AA825" s="20"/>
      <c r="AB825" s="20"/>
      <c r="AC825" s="20"/>
      <c r="AD825" s="20"/>
      <c r="AE825" s="20"/>
      <c r="AF825" s="20"/>
      <c r="AG825" s="20"/>
      <c r="AH825" s="20"/>
      <c r="AI825" s="21"/>
    </row>
    <row r="826" spans="1:35" ht="15" customHeight="1" x14ac:dyDescent="0.2">
      <c r="A826" s="259" t="s">
        <v>521</v>
      </c>
      <c r="B826" s="54" t="s">
        <v>617</v>
      </c>
      <c r="C826" s="431"/>
      <c r="D826" s="431"/>
      <c r="E826" s="431"/>
      <c r="F826" s="431"/>
      <c r="G826" s="431"/>
      <c r="H826" s="431"/>
      <c r="I826" s="433"/>
      <c r="J826" s="435">
        <f>D826+E826+F826</f>
        <v>0</v>
      </c>
      <c r="K826" s="435">
        <f>D826*2+E826</f>
        <v>0</v>
      </c>
      <c r="L826" s="1138"/>
      <c r="M826" s="1139"/>
      <c r="N826" s="1139"/>
      <c r="O826" s="1140"/>
      <c r="Q826" s="401" t="s">
        <v>608</v>
      </c>
      <c r="R826" s="20"/>
      <c r="S826" s="20"/>
      <c r="T826" s="20"/>
      <c r="U826" s="20" t="s">
        <v>532</v>
      </c>
      <c r="V826" s="20"/>
      <c r="W826" s="20"/>
      <c r="X826" s="10"/>
      <c r="Y826" s="20"/>
      <c r="Z826" s="20"/>
      <c r="AA826" s="20"/>
      <c r="AB826" s="20"/>
      <c r="AC826" s="20"/>
      <c r="AD826" s="20"/>
      <c r="AE826" s="20"/>
      <c r="AF826" s="20"/>
      <c r="AG826" s="20"/>
      <c r="AH826" s="20"/>
      <c r="AI826" s="21"/>
    </row>
    <row r="827" spans="1:35" ht="15" customHeight="1" x14ac:dyDescent="0.2">
      <c r="A827" s="259" t="s">
        <v>521</v>
      </c>
      <c r="B827" s="54" t="s">
        <v>1931</v>
      </c>
      <c r="C827" s="431"/>
      <c r="D827" s="431"/>
      <c r="E827" s="431"/>
      <c r="F827" s="431"/>
      <c r="G827" s="431"/>
      <c r="H827" s="431"/>
      <c r="I827" s="433"/>
      <c r="J827" s="435">
        <f t="shared" si="60"/>
        <v>0</v>
      </c>
      <c r="K827" s="435">
        <f t="shared" si="61"/>
        <v>0</v>
      </c>
      <c r="L827" s="1138"/>
      <c r="M827" s="1139"/>
      <c r="N827" s="1139"/>
      <c r="O827" s="1140"/>
      <c r="Q827" s="401" t="s">
        <v>59</v>
      </c>
      <c r="R827" s="20"/>
      <c r="S827" s="20"/>
      <c r="T827" s="20"/>
      <c r="U827" s="20"/>
      <c r="V827" s="20"/>
      <c r="W827" s="20"/>
      <c r="X827" s="20"/>
      <c r="Y827" s="10"/>
      <c r="Z827" s="20"/>
      <c r="AA827" s="20"/>
      <c r="AB827" s="20"/>
      <c r="AC827" s="20"/>
      <c r="AD827" s="20"/>
      <c r="AE827" s="20"/>
      <c r="AF827" s="20"/>
      <c r="AG827" s="20"/>
      <c r="AH827" s="20"/>
      <c r="AI827" s="21"/>
    </row>
    <row r="828" spans="1:35" ht="15" customHeight="1" x14ac:dyDescent="0.2">
      <c r="A828" s="259" t="s">
        <v>521</v>
      </c>
      <c r="B828" s="54" t="s">
        <v>1092</v>
      </c>
      <c r="C828" s="431"/>
      <c r="D828" s="431"/>
      <c r="E828" s="431"/>
      <c r="F828" s="431"/>
      <c r="G828" s="431"/>
      <c r="H828" s="431"/>
      <c r="I828" s="433"/>
      <c r="J828" s="435">
        <f t="shared" ref="J828:J834" si="62">D828+E828+F828</f>
        <v>0</v>
      </c>
      <c r="K828" s="435">
        <f t="shared" ref="K828:K834" si="63">D828*2+E828</f>
        <v>0</v>
      </c>
      <c r="L828" s="1138"/>
      <c r="M828" s="1139"/>
      <c r="N828" s="1139"/>
      <c r="O828" s="1140"/>
      <c r="Q828" s="401" t="s">
        <v>1088</v>
      </c>
      <c r="R828" s="20"/>
      <c r="S828" s="20"/>
      <c r="T828" s="20"/>
      <c r="U828" s="20"/>
      <c r="V828" s="20"/>
      <c r="W828" s="20"/>
      <c r="X828" s="20"/>
      <c r="Y828" s="20"/>
      <c r="Z828" s="10"/>
      <c r="AA828" s="20"/>
      <c r="AB828" s="20" t="s">
        <v>532</v>
      </c>
      <c r="AC828" s="20"/>
      <c r="AD828" s="20"/>
      <c r="AE828" s="20"/>
      <c r="AF828" s="20"/>
      <c r="AG828" s="20"/>
      <c r="AH828" s="20"/>
      <c r="AI828" s="21"/>
    </row>
    <row r="829" spans="1:35" ht="15" customHeight="1" x14ac:dyDescent="0.2">
      <c r="A829" s="259" t="s">
        <v>521</v>
      </c>
      <c r="B829" s="54" t="s">
        <v>245</v>
      </c>
      <c r="C829" s="431"/>
      <c r="D829" s="431"/>
      <c r="E829" s="431"/>
      <c r="F829" s="431"/>
      <c r="G829" s="431"/>
      <c r="H829" s="431"/>
      <c r="I829" s="433"/>
      <c r="J829" s="435">
        <f t="shared" si="62"/>
        <v>0</v>
      </c>
      <c r="K829" s="435">
        <f t="shared" si="63"/>
        <v>0</v>
      </c>
      <c r="L829" s="1138"/>
      <c r="M829" s="1139"/>
      <c r="N829" s="1139"/>
      <c r="O829" s="1140"/>
      <c r="Q829" s="401" t="s">
        <v>242</v>
      </c>
      <c r="R829" s="20"/>
      <c r="S829" s="20"/>
      <c r="T829" s="20"/>
      <c r="U829" s="20"/>
      <c r="V829" s="20"/>
      <c r="W829" s="20"/>
      <c r="X829" s="20"/>
      <c r="Y829" s="20"/>
      <c r="Z829" s="20"/>
      <c r="AA829" s="10"/>
      <c r="AB829" s="20"/>
      <c r="AC829" s="20" t="s">
        <v>532</v>
      </c>
      <c r="AD829" s="20" t="s">
        <v>532</v>
      </c>
      <c r="AE829" s="20"/>
      <c r="AF829" s="20"/>
      <c r="AG829" s="20"/>
      <c r="AH829" s="20"/>
      <c r="AI829" s="21"/>
    </row>
    <row r="830" spans="1:35" ht="15" customHeight="1" x14ac:dyDescent="0.2">
      <c r="A830" s="259" t="s">
        <v>521</v>
      </c>
      <c r="B830" s="54" t="s">
        <v>1548</v>
      </c>
      <c r="C830" s="431"/>
      <c r="D830" s="431"/>
      <c r="E830" s="431"/>
      <c r="F830" s="431"/>
      <c r="G830" s="431"/>
      <c r="H830" s="431"/>
      <c r="I830" s="433"/>
      <c r="J830" s="435">
        <f t="shared" si="62"/>
        <v>0</v>
      </c>
      <c r="K830" s="435">
        <f t="shared" si="63"/>
        <v>0</v>
      </c>
      <c r="L830" s="1138"/>
      <c r="M830" s="1139"/>
      <c r="N830" s="1139"/>
      <c r="O830" s="1140"/>
      <c r="Q830" s="401" t="s">
        <v>436</v>
      </c>
      <c r="R830" s="20"/>
      <c r="S830" s="20"/>
      <c r="T830" s="20"/>
      <c r="U830" s="20"/>
      <c r="V830" s="20"/>
      <c r="W830" s="20"/>
      <c r="X830" s="20"/>
      <c r="Y830" s="20"/>
      <c r="Z830" s="20"/>
      <c r="AA830" s="20" t="s">
        <v>532</v>
      </c>
      <c r="AB830" s="10"/>
      <c r="AC830" s="20"/>
      <c r="AD830" s="20"/>
      <c r="AE830" s="20"/>
      <c r="AF830" s="20"/>
      <c r="AG830" s="20"/>
      <c r="AH830" s="20"/>
      <c r="AI830" s="21"/>
    </row>
    <row r="831" spans="1:35" ht="15" customHeight="1" x14ac:dyDescent="0.2">
      <c r="A831" s="259" t="s">
        <v>521</v>
      </c>
      <c r="B831" s="54" t="s">
        <v>1093</v>
      </c>
      <c r="C831" s="431"/>
      <c r="D831" s="431"/>
      <c r="E831" s="431"/>
      <c r="F831" s="431"/>
      <c r="G831" s="431"/>
      <c r="H831" s="431"/>
      <c r="I831" s="433"/>
      <c r="J831" s="435">
        <f t="shared" si="62"/>
        <v>0</v>
      </c>
      <c r="K831" s="435">
        <f t="shared" si="63"/>
        <v>0</v>
      </c>
      <c r="L831" s="1138"/>
      <c r="M831" s="1139"/>
      <c r="N831" s="1139"/>
      <c r="O831" s="1140"/>
      <c r="Q831" s="401" t="s">
        <v>1089</v>
      </c>
      <c r="R831" s="20"/>
      <c r="S831" s="20"/>
      <c r="T831" s="20"/>
      <c r="U831" s="20"/>
      <c r="V831" s="20"/>
      <c r="W831" s="20"/>
      <c r="X831" s="20"/>
      <c r="Y831" s="20"/>
      <c r="Z831" s="20"/>
      <c r="AA831" s="20"/>
      <c r="AB831" s="20"/>
      <c r="AC831" s="10"/>
      <c r="AD831" s="20"/>
      <c r="AE831" s="20"/>
      <c r="AF831" s="20"/>
      <c r="AG831" s="20"/>
      <c r="AH831" s="20"/>
      <c r="AI831" s="21"/>
    </row>
    <row r="832" spans="1:35" ht="15" customHeight="1" x14ac:dyDescent="0.2">
      <c r="A832" s="259" t="s">
        <v>521</v>
      </c>
      <c r="B832" s="54" t="s">
        <v>1481</v>
      </c>
      <c r="C832" s="431"/>
      <c r="D832" s="431"/>
      <c r="E832" s="431"/>
      <c r="F832" s="431"/>
      <c r="G832" s="431"/>
      <c r="H832" s="431"/>
      <c r="I832" s="433"/>
      <c r="J832" s="435">
        <f t="shared" si="62"/>
        <v>0</v>
      </c>
      <c r="K832" s="435">
        <f t="shared" si="63"/>
        <v>0</v>
      </c>
      <c r="L832" s="1138"/>
      <c r="M832" s="1139"/>
      <c r="N832" s="1139"/>
      <c r="O832" s="1140"/>
      <c r="Q832" s="401" t="s">
        <v>756</v>
      </c>
      <c r="R832" s="20"/>
      <c r="S832" s="20"/>
      <c r="T832" s="20"/>
      <c r="U832" s="20"/>
      <c r="V832" s="20"/>
      <c r="W832" s="20"/>
      <c r="X832" s="20"/>
      <c r="Y832" s="20"/>
      <c r="Z832" s="20"/>
      <c r="AA832" s="20" t="s">
        <v>532</v>
      </c>
      <c r="AB832" s="20"/>
      <c r="AC832" s="20"/>
      <c r="AD832" s="10"/>
      <c r="AE832" s="20"/>
      <c r="AF832" s="20"/>
      <c r="AG832" s="20"/>
      <c r="AH832" s="20"/>
      <c r="AI832" s="21"/>
    </row>
    <row r="833" spans="1:35" ht="15" customHeight="1" x14ac:dyDescent="0.2">
      <c r="A833" s="259" t="s">
        <v>521</v>
      </c>
      <c r="B833" s="54" t="s">
        <v>1094</v>
      </c>
      <c r="C833" s="431"/>
      <c r="D833" s="431"/>
      <c r="E833" s="431"/>
      <c r="F833" s="431"/>
      <c r="G833" s="431"/>
      <c r="H833" s="431"/>
      <c r="I833" s="433"/>
      <c r="J833" s="435">
        <f t="shared" si="62"/>
        <v>0</v>
      </c>
      <c r="K833" s="435">
        <f t="shared" si="63"/>
        <v>0</v>
      </c>
      <c r="L833" s="1138"/>
      <c r="M833" s="1139"/>
      <c r="N833" s="1139"/>
      <c r="O833" s="1140"/>
      <c r="Q833" s="401" t="s">
        <v>437</v>
      </c>
      <c r="R833" s="20"/>
      <c r="S833" s="20"/>
      <c r="T833" s="20"/>
      <c r="U833" s="20"/>
      <c r="V833" s="20"/>
      <c r="W833" s="20"/>
      <c r="X833" s="20"/>
      <c r="Y833" s="20"/>
      <c r="Z833" s="20"/>
      <c r="AA833" s="20"/>
      <c r="AB833" s="20"/>
      <c r="AC833" s="20"/>
      <c r="AD833" s="20"/>
      <c r="AE833" s="10"/>
      <c r="AF833" s="20"/>
      <c r="AG833" s="20"/>
      <c r="AH833" s="20"/>
      <c r="AI833" s="21"/>
    </row>
    <row r="834" spans="1:35" ht="15" customHeight="1" x14ac:dyDescent="0.2">
      <c r="A834" s="259" t="s">
        <v>521</v>
      </c>
      <c r="B834" s="54" t="s">
        <v>345</v>
      </c>
      <c r="C834" s="431"/>
      <c r="D834" s="431"/>
      <c r="E834" s="431"/>
      <c r="F834" s="431"/>
      <c r="G834" s="431"/>
      <c r="H834" s="431"/>
      <c r="I834" s="433"/>
      <c r="J834" s="435">
        <f t="shared" si="62"/>
        <v>0</v>
      </c>
      <c r="K834" s="435">
        <f t="shared" si="63"/>
        <v>0</v>
      </c>
      <c r="L834" s="1138"/>
      <c r="M834" s="1139"/>
      <c r="N834" s="1139"/>
      <c r="O834" s="1140"/>
      <c r="Q834" s="401" t="s">
        <v>514</v>
      </c>
      <c r="R834" s="20"/>
      <c r="S834" s="20"/>
      <c r="T834" s="20"/>
      <c r="U834" s="20"/>
      <c r="V834" s="20"/>
      <c r="W834" s="20"/>
      <c r="X834" s="20"/>
      <c r="Y834" s="20"/>
      <c r="Z834" s="20"/>
      <c r="AA834" s="20"/>
      <c r="AB834" s="20"/>
      <c r="AC834" s="20"/>
      <c r="AD834" s="20"/>
      <c r="AE834" s="20"/>
      <c r="AF834" s="10"/>
      <c r="AG834" s="20"/>
      <c r="AH834" s="20"/>
      <c r="AI834" s="21"/>
    </row>
    <row r="835" spans="1:35" ht="15" customHeight="1" x14ac:dyDescent="0.2">
      <c r="A835" s="259" t="s">
        <v>521</v>
      </c>
      <c r="B835" s="54" t="s">
        <v>337</v>
      </c>
      <c r="C835" s="431"/>
      <c r="D835" s="431"/>
      <c r="E835" s="431"/>
      <c r="F835" s="431"/>
      <c r="G835" s="431"/>
      <c r="H835" s="431"/>
      <c r="I835" s="433"/>
      <c r="J835" s="435">
        <f t="shared" si="60"/>
        <v>0</v>
      </c>
      <c r="K835" s="435">
        <f t="shared" si="61"/>
        <v>0</v>
      </c>
      <c r="L835" s="1138"/>
      <c r="M835" s="1139"/>
      <c r="N835" s="1139"/>
      <c r="O835" s="1140"/>
      <c r="Q835" s="401" t="s">
        <v>911</v>
      </c>
      <c r="R835" s="20"/>
      <c r="S835" s="20"/>
      <c r="T835" s="20"/>
      <c r="U835" s="20"/>
      <c r="V835" s="20"/>
      <c r="W835" s="20"/>
      <c r="X835" s="20" t="s">
        <v>532</v>
      </c>
      <c r="Y835" s="20"/>
      <c r="Z835" s="20"/>
      <c r="AA835" s="20"/>
      <c r="AB835" s="20"/>
      <c r="AC835" s="20"/>
      <c r="AD835" s="20"/>
      <c r="AE835" s="20"/>
      <c r="AF835" s="20"/>
      <c r="AG835" s="10"/>
      <c r="AH835" s="20"/>
      <c r="AI835" s="21"/>
    </row>
    <row r="836" spans="1:35" ht="15" customHeight="1" x14ac:dyDescent="0.2">
      <c r="A836" s="259" t="s">
        <v>521</v>
      </c>
      <c r="B836" s="54" t="s">
        <v>1589</v>
      </c>
      <c r="C836" s="431"/>
      <c r="D836" s="431"/>
      <c r="E836" s="431"/>
      <c r="F836" s="431"/>
      <c r="G836" s="431"/>
      <c r="H836" s="431"/>
      <c r="I836" s="433"/>
      <c r="J836" s="435">
        <f t="shared" si="60"/>
        <v>0</v>
      </c>
      <c r="K836" s="435">
        <f t="shared" si="61"/>
        <v>0</v>
      </c>
      <c r="L836" s="1138"/>
      <c r="M836" s="1139"/>
      <c r="N836" s="1139"/>
      <c r="O836" s="1140"/>
      <c r="Q836" s="401" t="s">
        <v>1587</v>
      </c>
      <c r="R836" s="20"/>
      <c r="S836" s="20"/>
      <c r="T836" s="20"/>
      <c r="U836" s="20"/>
      <c r="V836" s="20"/>
      <c r="W836" s="20"/>
      <c r="X836" s="20"/>
      <c r="Y836" s="20"/>
      <c r="Z836" s="20"/>
      <c r="AA836" s="20"/>
      <c r="AB836" s="20"/>
      <c r="AC836" s="20"/>
      <c r="AD836" s="20"/>
      <c r="AE836" s="20"/>
      <c r="AF836" s="20"/>
      <c r="AG836" s="20"/>
      <c r="AH836" s="10"/>
      <c r="AI836" s="21"/>
    </row>
    <row r="837" spans="1:35" ht="15" customHeight="1" thickBot="1" x14ac:dyDescent="0.25">
      <c r="A837" s="462" t="s">
        <v>521</v>
      </c>
      <c r="B837" s="55" t="s">
        <v>1793</v>
      </c>
      <c r="C837" s="432"/>
      <c r="D837" s="432"/>
      <c r="E837" s="432"/>
      <c r="F837" s="432"/>
      <c r="G837" s="432"/>
      <c r="H837" s="432"/>
      <c r="I837" s="434"/>
      <c r="J837" s="435">
        <f t="shared" si="60"/>
        <v>0</v>
      </c>
      <c r="K837" s="435">
        <f t="shared" si="61"/>
        <v>0</v>
      </c>
      <c r="L837" s="1141"/>
      <c r="M837" s="1142"/>
      <c r="N837" s="1142"/>
      <c r="O837" s="1143"/>
      <c r="Q837" s="402" t="s">
        <v>1554</v>
      </c>
      <c r="R837" s="23"/>
      <c r="S837" s="23"/>
      <c r="T837" s="23"/>
      <c r="U837" s="23"/>
      <c r="V837" s="23"/>
      <c r="W837" s="23"/>
      <c r="X837" s="23" t="s">
        <v>532</v>
      </c>
      <c r="Y837" s="23"/>
      <c r="Z837" s="23" t="s">
        <v>532</v>
      </c>
      <c r="AA837" s="23"/>
      <c r="AB837" s="23"/>
      <c r="AC837" s="23"/>
      <c r="AD837" s="23"/>
      <c r="AE837" s="23"/>
      <c r="AF837" s="23"/>
      <c r="AG837" s="23"/>
      <c r="AH837" s="23"/>
      <c r="AI837" s="15"/>
    </row>
    <row r="838" spans="1:35" ht="15" customHeight="1" x14ac:dyDescent="0.2">
      <c r="C838" s="435">
        <v>0</v>
      </c>
      <c r="D838" s="435">
        <v>0</v>
      </c>
      <c r="E838" s="435">
        <v>0</v>
      </c>
      <c r="F838" s="435">
        <v>0</v>
      </c>
      <c r="G838" s="435">
        <v>0</v>
      </c>
      <c r="H838" s="435">
        <v>0</v>
      </c>
      <c r="I838" s="435">
        <v>0</v>
      </c>
      <c r="J838" s="435">
        <f t="shared" si="60"/>
        <v>0</v>
      </c>
      <c r="K838" s="435">
        <f t="shared" si="61"/>
        <v>0</v>
      </c>
    </row>
    <row r="839" spans="1:35" ht="15" customHeight="1" thickBot="1" x14ac:dyDescent="0.25"/>
    <row r="840" spans="1:35" ht="15" customHeight="1" x14ac:dyDescent="0.2">
      <c r="A840" s="1131" t="s">
        <v>491</v>
      </c>
      <c r="B840" s="1132"/>
      <c r="C840" s="1020" t="s">
        <v>438</v>
      </c>
      <c r="D840" s="1021"/>
      <c r="E840" s="1021"/>
      <c r="F840" s="1021"/>
      <c r="G840" s="1021"/>
      <c r="H840" s="1021"/>
      <c r="I840" s="1022"/>
    </row>
    <row r="841" spans="1:35" ht="15" customHeight="1" thickBot="1" x14ac:dyDescent="0.25">
      <c r="A841" s="1133"/>
      <c r="B841" s="1134"/>
      <c r="C841" s="1023"/>
      <c r="D841" s="1024"/>
      <c r="E841" s="1024"/>
      <c r="F841" s="1024"/>
      <c r="G841" s="1024"/>
      <c r="H841" s="1024"/>
      <c r="I841" s="1025"/>
    </row>
    <row r="842" spans="1:35" ht="15" customHeight="1" thickBot="1" x14ac:dyDescent="0.25"/>
    <row r="843" spans="1:35" ht="15" customHeight="1" thickBot="1" x14ac:dyDescent="0.25">
      <c r="A843" s="1043" t="s">
        <v>198</v>
      </c>
      <c r="B843" s="1044"/>
      <c r="C843" s="1044"/>
      <c r="D843" s="1044"/>
      <c r="E843" s="1044"/>
      <c r="F843" s="1045"/>
      <c r="G843" s="1040" t="s">
        <v>438</v>
      </c>
      <c r="H843" s="1041"/>
      <c r="I843" s="1042"/>
      <c r="L843" s="945" t="s">
        <v>495</v>
      </c>
      <c r="M843" s="946"/>
      <c r="N843" s="946"/>
      <c r="O843" s="947"/>
    </row>
    <row r="844" spans="1:35" ht="15" customHeight="1" thickBot="1" x14ac:dyDescent="0.25">
      <c r="A844" s="373" t="s">
        <v>496</v>
      </c>
      <c r="B844" s="227" t="s">
        <v>497</v>
      </c>
      <c r="C844" s="374" t="s">
        <v>498</v>
      </c>
      <c r="D844" s="374" t="s">
        <v>499</v>
      </c>
      <c r="E844" s="374" t="s">
        <v>500</v>
      </c>
      <c r="F844" s="374" t="s">
        <v>501</v>
      </c>
      <c r="G844" s="375" t="s">
        <v>502</v>
      </c>
      <c r="H844" s="375" t="s">
        <v>503</v>
      </c>
      <c r="I844" s="376" t="s">
        <v>504</v>
      </c>
      <c r="L844" s="948"/>
      <c r="M844" s="949"/>
      <c r="N844" s="949"/>
      <c r="O844" s="950"/>
      <c r="Q844" s="24" t="s">
        <v>439</v>
      </c>
      <c r="R844" s="379" t="s">
        <v>1502</v>
      </c>
      <c r="S844" s="379" t="s">
        <v>541</v>
      </c>
      <c r="T844" s="379" t="s">
        <v>1388</v>
      </c>
      <c r="U844" s="379" t="s">
        <v>908</v>
      </c>
      <c r="V844" s="379" t="s">
        <v>861</v>
      </c>
      <c r="W844" s="379" t="s">
        <v>590</v>
      </c>
      <c r="X844" s="379" t="s">
        <v>847</v>
      </c>
      <c r="Y844" s="379" t="s">
        <v>634</v>
      </c>
      <c r="Z844" s="379" t="s">
        <v>500</v>
      </c>
      <c r="AA844" s="379" t="s">
        <v>1028</v>
      </c>
      <c r="AB844" s="379" t="s">
        <v>990</v>
      </c>
      <c r="AC844" s="379" t="s">
        <v>756</v>
      </c>
      <c r="AD844" s="379" t="s">
        <v>610</v>
      </c>
      <c r="AE844" s="379" t="s">
        <v>653</v>
      </c>
      <c r="AF844" s="380" t="s">
        <v>153</v>
      </c>
    </row>
    <row r="845" spans="1:35" ht="15" customHeight="1" x14ac:dyDescent="0.2">
      <c r="A845" s="441">
        <v>1</v>
      </c>
      <c r="B845" s="53" t="s">
        <v>1555</v>
      </c>
      <c r="C845" s="46"/>
      <c r="D845" s="46"/>
      <c r="E845" s="46"/>
      <c r="F845" s="46"/>
      <c r="G845" s="46"/>
      <c r="H845" s="46"/>
      <c r="I845" s="436"/>
      <c r="J845" s="435">
        <f t="shared" si="56"/>
        <v>0</v>
      </c>
      <c r="K845" s="435">
        <f t="shared" si="57"/>
        <v>0</v>
      </c>
      <c r="L845" s="1135" t="s">
        <v>440</v>
      </c>
      <c r="M845" s="1136"/>
      <c r="N845" s="1136"/>
      <c r="O845" s="1137"/>
      <c r="Q845" s="377" t="s">
        <v>1502</v>
      </c>
      <c r="R845" s="10"/>
      <c r="S845" s="20"/>
      <c r="T845" s="20" t="s">
        <v>532</v>
      </c>
      <c r="U845" s="20" t="s">
        <v>532</v>
      </c>
      <c r="V845" s="20"/>
      <c r="W845" s="20"/>
      <c r="X845" s="20"/>
      <c r="Y845" s="20"/>
      <c r="Z845" s="20"/>
      <c r="AA845" s="20"/>
      <c r="AB845" s="20"/>
      <c r="AC845" s="20"/>
      <c r="AD845" s="20"/>
      <c r="AE845" s="20"/>
      <c r="AF845" s="21"/>
    </row>
    <row r="846" spans="1:35" ht="15" customHeight="1" x14ac:dyDescent="0.2">
      <c r="A846" s="370">
        <v>2</v>
      </c>
      <c r="B846" s="54" t="s">
        <v>1512</v>
      </c>
      <c r="C846" s="431"/>
      <c r="D846" s="431"/>
      <c r="E846" s="431"/>
      <c r="F846" s="431"/>
      <c r="G846" s="431"/>
      <c r="H846" s="431"/>
      <c r="I846" s="433"/>
      <c r="J846" s="435">
        <f t="shared" si="56"/>
        <v>0</v>
      </c>
      <c r="K846" s="435">
        <f t="shared" si="57"/>
        <v>0</v>
      </c>
      <c r="L846" s="1138"/>
      <c r="M846" s="1139"/>
      <c r="N846" s="1139"/>
      <c r="O846" s="1140"/>
      <c r="Q846" s="377" t="s">
        <v>541</v>
      </c>
      <c r="R846" s="20" t="s">
        <v>532</v>
      </c>
      <c r="S846" s="10"/>
      <c r="T846" s="20"/>
      <c r="U846" s="20"/>
      <c r="V846" s="20"/>
      <c r="W846" s="20"/>
      <c r="X846" s="20"/>
      <c r="Y846" s="20"/>
      <c r="Z846" s="20"/>
      <c r="AA846" s="20"/>
      <c r="AB846" s="20"/>
      <c r="AC846" s="20"/>
      <c r="AD846" s="20"/>
      <c r="AE846" s="20"/>
      <c r="AF846" s="21"/>
    </row>
    <row r="847" spans="1:35" ht="15" customHeight="1" x14ac:dyDescent="0.2">
      <c r="A847" s="370" t="s">
        <v>521</v>
      </c>
      <c r="B847" s="54" t="s">
        <v>1509</v>
      </c>
      <c r="C847" s="431"/>
      <c r="D847" s="431"/>
      <c r="E847" s="431"/>
      <c r="F847" s="431"/>
      <c r="G847" s="431"/>
      <c r="H847" s="431"/>
      <c r="I847" s="433"/>
      <c r="J847" s="435">
        <f t="shared" si="56"/>
        <v>0</v>
      </c>
      <c r="K847" s="435">
        <f t="shared" si="57"/>
        <v>0</v>
      </c>
      <c r="L847" s="1138"/>
      <c r="M847" s="1139"/>
      <c r="N847" s="1139"/>
      <c r="O847" s="1140"/>
      <c r="Q847" s="377" t="s">
        <v>1388</v>
      </c>
      <c r="R847" s="20"/>
      <c r="S847" s="20"/>
      <c r="T847" s="10"/>
      <c r="U847" s="20"/>
      <c r="V847" s="20"/>
      <c r="W847" s="20"/>
      <c r="X847" s="20"/>
      <c r="Y847" s="20"/>
      <c r="Z847" s="20"/>
      <c r="AA847" s="20"/>
      <c r="AB847" s="20"/>
      <c r="AC847" s="20"/>
      <c r="AD847" s="20"/>
      <c r="AE847" s="20"/>
      <c r="AF847" s="21"/>
    </row>
    <row r="848" spans="1:35" ht="15" customHeight="1" x14ac:dyDescent="0.2">
      <c r="A848" s="370" t="s">
        <v>521</v>
      </c>
      <c r="B848" s="54" t="s">
        <v>1596</v>
      </c>
      <c r="C848" s="431" t="s">
        <v>532</v>
      </c>
      <c r="D848" s="431"/>
      <c r="E848" s="431"/>
      <c r="F848" s="431"/>
      <c r="G848" s="431"/>
      <c r="H848" s="431"/>
      <c r="I848" s="433"/>
      <c r="J848" s="435">
        <f t="shared" si="56"/>
        <v>0</v>
      </c>
      <c r="K848" s="435">
        <f t="shared" si="57"/>
        <v>0</v>
      </c>
      <c r="L848" s="1138"/>
      <c r="M848" s="1139"/>
      <c r="N848" s="1139"/>
      <c r="O848" s="1140"/>
      <c r="Q848" s="377" t="s">
        <v>908</v>
      </c>
      <c r="R848" s="20" t="s">
        <v>532</v>
      </c>
      <c r="S848" s="20"/>
      <c r="T848" s="20"/>
      <c r="U848" s="10"/>
      <c r="V848" s="20"/>
      <c r="W848" s="20"/>
      <c r="X848" s="20"/>
      <c r="Y848" s="20"/>
      <c r="Z848" s="20"/>
      <c r="AA848" s="20"/>
      <c r="AB848" s="20"/>
      <c r="AC848" s="20"/>
      <c r="AD848" s="20"/>
      <c r="AE848" s="20"/>
      <c r="AF848" s="21"/>
    </row>
    <row r="849" spans="1:32" ht="15" customHeight="1" x14ac:dyDescent="0.2">
      <c r="A849" s="370" t="s">
        <v>521</v>
      </c>
      <c r="B849" s="54" t="s">
        <v>390</v>
      </c>
      <c r="C849" s="431"/>
      <c r="D849" s="431"/>
      <c r="E849" s="431"/>
      <c r="F849" s="431"/>
      <c r="G849" s="431"/>
      <c r="H849" s="431"/>
      <c r="I849" s="433"/>
      <c r="J849" s="435">
        <f t="shared" si="56"/>
        <v>0</v>
      </c>
      <c r="K849" s="435">
        <f t="shared" si="57"/>
        <v>0</v>
      </c>
      <c r="L849" s="1138"/>
      <c r="M849" s="1139"/>
      <c r="N849" s="1139"/>
      <c r="O849" s="1140"/>
      <c r="Q849" s="377" t="s">
        <v>861</v>
      </c>
      <c r="R849" s="20"/>
      <c r="S849" s="20"/>
      <c r="T849" s="20"/>
      <c r="U849" s="20"/>
      <c r="V849" s="10"/>
      <c r="W849" s="20"/>
      <c r="X849" s="20"/>
      <c r="Y849" s="20"/>
      <c r="Z849" s="20"/>
      <c r="AA849" s="20"/>
      <c r="AB849" s="20"/>
      <c r="AC849" s="20"/>
      <c r="AD849" s="20"/>
      <c r="AE849" s="20"/>
      <c r="AF849" s="21"/>
    </row>
    <row r="850" spans="1:32" ht="15" customHeight="1" x14ac:dyDescent="0.2">
      <c r="A850" s="370" t="s">
        <v>521</v>
      </c>
      <c r="B850" s="54" t="s">
        <v>370</v>
      </c>
      <c r="C850" s="431"/>
      <c r="D850" s="431"/>
      <c r="E850" s="431"/>
      <c r="F850" s="431"/>
      <c r="G850" s="431"/>
      <c r="H850" s="431"/>
      <c r="I850" s="433"/>
      <c r="J850" s="435">
        <f t="shared" si="56"/>
        <v>0</v>
      </c>
      <c r="K850" s="435">
        <f t="shared" si="57"/>
        <v>0</v>
      </c>
      <c r="L850" s="1138"/>
      <c r="M850" s="1139"/>
      <c r="N850" s="1139"/>
      <c r="O850" s="1140"/>
      <c r="Q850" s="377" t="s">
        <v>590</v>
      </c>
      <c r="R850" s="20"/>
      <c r="S850" s="20"/>
      <c r="T850" s="20"/>
      <c r="U850" s="20"/>
      <c r="V850" s="20"/>
      <c r="W850" s="10"/>
      <c r="X850" s="20"/>
      <c r="Y850" s="20" t="s">
        <v>532</v>
      </c>
      <c r="Z850" s="20"/>
      <c r="AA850" s="20"/>
      <c r="AB850" s="20"/>
      <c r="AC850" s="20"/>
      <c r="AD850" s="20"/>
      <c r="AE850" s="20"/>
      <c r="AF850" s="21"/>
    </row>
    <row r="851" spans="1:32" ht="15" customHeight="1" x14ac:dyDescent="0.2">
      <c r="A851" s="370" t="s">
        <v>521</v>
      </c>
      <c r="B851" s="54" t="s">
        <v>392</v>
      </c>
      <c r="C851" s="431"/>
      <c r="D851" s="431"/>
      <c r="E851" s="431"/>
      <c r="F851" s="431"/>
      <c r="G851" s="431"/>
      <c r="H851" s="431"/>
      <c r="I851" s="433"/>
      <c r="J851" s="435">
        <f t="shared" si="56"/>
        <v>0</v>
      </c>
      <c r="K851" s="435">
        <f t="shared" si="57"/>
        <v>0</v>
      </c>
      <c r="L851" s="1138" t="s">
        <v>528</v>
      </c>
      <c r="M851" s="1139"/>
      <c r="N851" s="1139"/>
      <c r="O851" s="1140"/>
      <c r="Q851" s="377" t="s">
        <v>847</v>
      </c>
      <c r="R851" s="20"/>
      <c r="S851" s="20"/>
      <c r="T851" s="20"/>
      <c r="U851" s="20"/>
      <c r="V851" s="20"/>
      <c r="W851" s="20"/>
      <c r="X851" s="10"/>
      <c r="Y851" s="20"/>
      <c r="Z851" s="20" t="s">
        <v>532</v>
      </c>
      <c r="AA851" s="20" t="s">
        <v>532</v>
      </c>
      <c r="AB851" s="20"/>
      <c r="AC851" s="20"/>
      <c r="AD851" s="20"/>
      <c r="AE851" s="20"/>
      <c r="AF851" s="21"/>
    </row>
    <row r="852" spans="1:32" ht="15" customHeight="1" x14ac:dyDescent="0.2">
      <c r="A852" s="370" t="s">
        <v>521</v>
      </c>
      <c r="B852" s="54" t="s">
        <v>1897</v>
      </c>
      <c r="C852" s="431"/>
      <c r="D852" s="431"/>
      <c r="E852" s="431"/>
      <c r="F852" s="431"/>
      <c r="G852" s="431"/>
      <c r="H852" s="431"/>
      <c r="I852" s="433"/>
      <c r="J852" s="435">
        <f t="shared" si="56"/>
        <v>0</v>
      </c>
      <c r="K852" s="435">
        <f t="shared" si="57"/>
        <v>0</v>
      </c>
      <c r="L852" s="1138"/>
      <c r="M852" s="1139"/>
      <c r="N852" s="1139"/>
      <c r="O852" s="1140"/>
      <c r="Q852" s="377" t="s">
        <v>634</v>
      </c>
      <c r="R852" s="20"/>
      <c r="S852" s="20"/>
      <c r="T852" s="20"/>
      <c r="U852" s="20"/>
      <c r="V852" s="20"/>
      <c r="W852" s="20"/>
      <c r="X852" s="20" t="s">
        <v>532</v>
      </c>
      <c r="Y852" s="10"/>
      <c r="Z852" s="20"/>
      <c r="AA852" s="20"/>
      <c r="AB852" s="20"/>
      <c r="AC852" s="20"/>
      <c r="AD852" s="20"/>
      <c r="AE852" s="20"/>
      <c r="AF852" s="21"/>
    </row>
    <row r="853" spans="1:32" ht="15" customHeight="1" x14ac:dyDescent="0.2">
      <c r="A853" s="370" t="s">
        <v>521</v>
      </c>
      <c r="B853" s="54" t="s">
        <v>737</v>
      </c>
      <c r="C853" s="431"/>
      <c r="D853" s="431"/>
      <c r="E853" s="431"/>
      <c r="F853" s="431"/>
      <c r="G853" s="431"/>
      <c r="H853" s="431"/>
      <c r="I853" s="433"/>
      <c r="J853" s="435">
        <f t="shared" si="56"/>
        <v>0</v>
      </c>
      <c r="K853" s="435">
        <f t="shared" si="57"/>
        <v>0</v>
      </c>
      <c r="L853" s="1138"/>
      <c r="M853" s="1139"/>
      <c r="N853" s="1139"/>
      <c r="O853" s="1140"/>
      <c r="Q853" s="377" t="s">
        <v>500</v>
      </c>
      <c r="R853" s="20"/>
      <c r="S853" s="20"/>
      <c r="T853" s="20"/>
      <c r="U853" s="20"/>
      <c r="V853" s="20"/>
      <c r="W853" s="20"/>
      <c r="X853" s="20"/>
      <c r="Y853" s="20"/>
      <c r="Z853" s="10"/>
      <c r="AA853" s="20"/>
      <c r="AB853" s="20"/>
      <c r="AC853" s="20"/>
      <c r="AD853" s="20"/>
      <c r="AE853" s="20"/>
      <c r="AF853" s="21"/>
    </row>
    <row r="854" spans="1:32" ht="15" customHeight="1" x14ac:dyDescent="0.2">
      <c r="A854" s="370" t="s">
        <v>521</v>
      </c>
      <c r="B854" s="54" t="s">
        <v>1036</v>
      </c>
      <c r="C854" s="431"/>
      <c r="D854" s="431"/>
      <c r="E854" s="431"/>
      <c r="F854" s="431"/>
      <c r="G854" s="431"/>
      <c r="H854" s="431"/>
      <c r="I854" s="433"/>
      <c r="J854" s="435">
        <f t="shared" ref="J854:J915" si="64">D854+E854+F854</f>
        <v>0</v>
      </c>
      <c r="K854" s="435">
        <f t="shared" ref="K854:K915" si="65">D854*2+E854</f>
        <v>0</v>
      </c>
      <c r="L854" s="1138"/>
      <c r="M854" s="1139"/>
      <c r="N854" s="1139"/>
      <c r="O854" s="1140"/>
      <c r="Q854" s="377" t="s">
        <v>1028</v>
      </c>
      <c r="R854" s="20"/>
      <c r="S854" s="20"/>
      <c r="T854" s="20"/>
      <c r="U854" s="20"/>
      <c r="V854" s="20"/>
      <c r="W854" s="20"/>
      <c r="X854" s="20" t="s">
        <v>532</v>
      </c>
      <c r="Y854" s="20"/>
      <c r="Z854" s="20"/>
      <c r="AA854" s="10"/>
      <c r="AB854" s="20"/>
      <c r="AC854" s="20"/>
      <c r="AD854" s="20"/>
      <c r="AE854" s="20"/>
      <c r="AF854" s="21"/>
    </row>
    <row r="855" spans="1:32" ht="15" customHeight="1" x14ac:dyDescent="0.2">
      <c r="A855" s="370" t="s">
        <v>521</v>
      </c>
      <c r="B855" s="54" t="s">
        <v>70</v>
      </c>
      <c r="C855" s="431"/>
      <c r="D855" s="431"/>
      <c r="E855" s="431"/>
      <c r="F855" s="431"/>
      <c r="G855" s="431"/>
      <c r="H855" s="431"/>
      <c r="I855" s="433"/>
      <c r="J855" s="435">
        <f t="shared" si="64"/>
        <v>0</v>
      </c>
      <c r="K855" s="435">
        <f t="shared" si="65"/>
        <v>0</v>
      </c>
      <c r="L855" s="1138"/>
      <c r="M855" s="1139"/>
      <c r="N855" s="1139"/>
      <c r="O855" s="1140"/>
      <c r="Q855" s="377" t="s">
        <v>990</v>
      </c>
      <c r="R855" s="20"/>
      <c r="S855" s="20"/>
      <c r="T855" s="20"/>
      <c r="U855" s="20"/>
      <c r="V855" s="20"/>
      <c r="W855" s="20"/>
      <c r="X855" s="20"/>
      <c r="Y855" s="20"/>
      <c r="Z855" s="20"/>
      <c r="AA855" s="20"/>
      <c r="AB855" s="10"/>
      <c r="AC855" s="20"/>
      <c r="AD855" s="20"/>
      <c r="AE855" s="20"/>
      <c r="AF855" s="21"/>
    </row>
    <row r="856" spans="1:32" ht="15" customHeight="1" x14ac:dyDescent="0.2">
      <c r="A856" s="370" t="s">
        <v>521</v>
      </c>
      <c r="B856" s="54" t="s">
        <v>760</v>
      </c>
      <c r="C856" s="431"/>
      <c r="D856" s="431"/>
      <c r="E856" s="431"/>
      <c r="F856" s="431"/>
      <c r="G856" s="431"/>
      <c r="H856" s="431"/>
      <c r="I856" s="433"/>
      <c r="J856" s="435">
        <f t="shared" si="64"/>
        <v>0</v>
      </c>
      <c r="K856" s="435">
        <f t="shared" si="65"/>
        <v>0</v>
      </c>
      <c r="L856" s="1138"/>
      <c r="M856" s="1139"/>
      <c r="N856" s="1139"/>
      <c r="O856" s="1140"/>
      <c r="Q856" s="377" t="s">
        <v>756</v>
      </c>
      <c r="R856" s="20"/>
      <c r="S856" s="20"/>
      <c r="T856" s="20"/>
      <c r="U856" s="20"/>
      <c r="V856" s="20"/>
      <c r="W856" s="20"/>
      <c r="X856" s="20"/>
      <c r="Y856" s="20"/>
      <c r="Z856" s="20"/>
      <c r="AA856" s="20"/>
      <c r="AB856" s="20"/>
      <c r="AC856" s="10"/>
      <c r="AD856" s="20"/>
      <c r="AE856" s="20"/>
      <c r="AF856" s="21"/>
    </row>
    <row r="857" spans="1:32" ht="15" customHeight="1" x14ac:dyDescent="0.2">
      <c r="A857" s="370" t="s">
        <v>521</v>
      </c>
      <c r="B857" s="54" t="s">
        <v>761</v>
      </c>
      <c r="C857" s="431"/>
      <c r="D857" s="431"/>
      <c r="E857" s="431"/>
      <c r="F857" s="431"/>
      <c r="G857" s="431"/>
      <c r="H857" s="431"/>
      <c r="I857" s="433"/>
      <c r="J857" s="435">
        <f t="shared" si="64"/>
        <v>0</v>
      </c>
      <c r="K857" s="435">
        <f t="shared" si="65"/>
        <v>0</v>
      </c>
      <c r="L857" s="1138"/>
      <c r="M857" s="1139"/>
      <c r="N857" s="1139"/>
      <c r="O857" s="1140"/>
      <c r="Q857" s="377" t="s">
        <v>610</v>
      </c>
      <c r="R857" s="20"/>
      <c r="S857" s="20"/>
      <c r="T857" s="20"/>
      <c r="U857" s="20" t="s">
        <v>532</v>
      </c>
      <c r="V857" s="20"/>
      <c r="W857" s="20"/>
      <c r="X857" s="20"/>
      <c r="Y857" s="20"/>
      <c r="Z857" s="20"/>
      <c r="AA857" s="20"/>
      <c r="AB857" s="20"/>
      <c r="AC857" s="20"/>
      <c r="AD857" s="10"/>
      <c r="AE857" s="20"/>
      <c r="AF857" s="21"/>
    </row>
    <row r="858" spans="1:32" ht="15" customHeight="1" x14ac:dyDescent="0.2">
      <c r="A858" s="370" t="s">
        <v>521</v>
      </c>
      <c r="B858" s="54" t="s">
        <v>1099</v>
      </c>
      <c r="C858" s="431"/>
      <c r="D858" s="431"/>
      <c r="E858" s="431"/>
      <c r="F858" s="431"/>
      <c r="G858" s="431"/>
      <c r="H858" s="431"/>
      <c r="I858" s="433"/>
      <c r="J858" s="435">
        <f t="shared" si="64"/>
        <v>0</v>
      </c>
      <c r="K858" s="435">
        <f t="shared" si="65"/>
        <v>0</v>
      </c>
      <c r="L858" s="1138"/>
      <c r="M858" s="1139"/>
      <c r="N858" s="1139"/>
      <c r="O858" s="1140"/>
      <c r="Q858" s="377" t="s">
        <v>653</v>
      </c>
      <c r="R858" s="20"/>
      <c r="S858" s="20"/>
      <c r="T858" s="20"/>
      <c r="U858" s="20"/>
      <c r="V858" s="20"/>
      <c r="W858" s="20"/>
      <c r="X858" s="20"/>
      <c r="Y858" s="20"/>
      <c r="Z858" s="20"/>
      <c r="AA858" s="20"/>
      <c r="AB858" s="20"/>
      <c r="AC858" s="20"/>
      <c r="AD858" s="20"/>
      <c r="AE858" s="10"/>
      <c r="AF858" s="21"/>
    </row>
    <row r="859" spans="1:32" ht="15" customHeight="1" thickBot="1" x14ac:dyDescent="0.25">
      <c r="A859" s="372" t="s">
        <v>521</v>
      </c>
      <c r="B859" s="55" t="s">
        <v>1809</v>
      </c>
      <c r="C859" s="432"/>
      <c r="D859" s="432"/>
      <c r="E859" s="432"/>
      <c r="F859" s="432"/>
      <c r="G859" s="432"/>
      <c r="H859" s="432"/>
      <c r="I859" s="434"/>
      <c r="J859" s="435">
        <f t="shared" si="64"/>
        <v>0</v>
      </c>
      <c r="K859" s="435">
        <f t="shared" si="65"/>
        <v>0</v>
      </c>
      <c r="L859" s="1141"/>
      <c r="M859" s="1142"/>
      <c r="N859" s="1142"/>
      <c r="O859" s="1143"/>
      <c r="Q859" s="378" t="s">
        <v>153</v>
      </c>
      <c r="R859" s="23"/>
      <c r="S859" s="23"/>
      <c r="T859" s="23"/>
      <c r="U859" s="23" t="s">
        <v>532</v>
      </c>
      <c r="V859" s="23"/>
      <c r="W859" s="23" t="s">
        <v>532</v>
      </c>
      <c r="X859" s="23"/>
      <c r="Y859" s="23"/>
      <c r="Z859" s="23"/>
      <c r="AA859" s="23"/>
      <c r="AB859" s="23"/>
      <c r="AC859" s="23"/>
      <c r="AD859" s="23"/>
      <c r="AE859" s="23"/>
      <c r="AF859" s="15"/>
    </row>
    <row r="860" spans="1:32" ht="15" customHeight="1" x14ac:dyDescent="0.2">
      <c r="C860" s="435">
        <f t="shared" ref="C860:I860" si="66">SUM(C843:C859)</f>
        <v>0</v>
      </c>
      <c r="D860" s="435">
        <f t="shared" si="66"/>
        <v>0</v>
      </c>
      <c r="E860" s="435">
        <f t="shared" si="66"/>
        <v>0</v>
      </c>
      <c r="F860" s="435">
        <f t="shared" si="66"/>
        <v>0</v>
      </c>
      <c r="G860" s="435">
        <f t="shared" si="66"/>
        <v>0</v>
      </c>
      <c r="H860" s="435">
        <f t="shared" si="66"/>
        <v>0</v>
      </c>
      <c r="I860" s="435">
        <f t="shared" si="66"/>
        <v>0</v>
      </c>
      <c r="J860" s="435">
        <f t="shared" si="64"/>
        <v>0</v>
      </c>
      <c r="K860" s="435">
        <f t="shared" si="65"/>
        <v>0</v>
      </c>
    </row>
    <row r="861" spans="1:32" ht="15" customHeight="1" thickBot="1" x14ac:dyDescent="0.25"/>
    <row r="862" spans="1:32" ht="15" customHeight="1" thickBot="1" x14ac:dyDescent="0.25">
      <c r="A862" s="1043" t="s">
        <v>207</v>
      </c>
      <c r="B862" s="1044"/>
      <c r="C862" s="1044"/>
      <c r="D862" s="1044"/>
      <c r="E862" s="1044"/>
      <c r="F862" s="1045"/>
      <c r="G862" s="1040" t="s">
        <v>438</v>
      </c>
      <c r="H862" s="1041"/>
      <c r="I862" s="1042"/>
      <c r="L862" s="945" t="s">
        <v>495</v>
      </c>
      <c r="M862" s="946"/>
      <c r="N862" s="946"/>
      <c r="O862" s="947"/>
    </row>
    <row r="863" spans="1:32" ht="15" customHeight="1" thickBot="1" x14ac:dyDescent="0.25">
      <c r="A863" s="373" t="s">
        <v>496</v>
      </c>
      <c r="B863" s="227" t="s">
        <v>497</v>
      </c>
      <c r="C863" s="374" t="s">
        <v>498</v>
      </c>
      <c r="D863" s="374" t="s">
        <v>499</v>
      </c>
      <c r="E863" s="374" t="s">
        <v>500</v>
      </c>
      <c r="F863" s="374" t="s">
        <v>501</v>
      </c>
      <c r="G863" s="375" t="s">
        <v>502</v>
      </c>
      <c r="H863" s="375" t="s">
        <v>503</v>
      </c>
      <c r="I863" s="376" t="s">
        <v>504</v>
      </c>
      <c r="L863" s="948"/>
      <c r="M863" s="949"/>
      <c r="N863" s="949"/>
      <c r="O863" s="950"/>
      <c r="Q863" s="24" t="s">
        <v>439</v>
      </c>
      <c r="R863" s="379" t="s">
        <v>541</v>
      </c>
      <c r="S863" s="379" t="s">
        <v>716</v>
      </c>
      <c r="T863" s="379" t="s">
        <v>902</v>
      </c>
      <c r="U863" s="379" t="s">
        <v>908</v>
      </c>
      <c r="V863" s="379" t="s">
        <v>1389</v>
      </c>
      <c r="W863" s="379" t="s">
        <v>441</v>
      </c>
      <c r="X863" s="379" t="s">
        <v>442</v>
      </c>
      <c r="Y863" s="379" t="s">
        <v>443</v>
      </c>
      <c r="Z863" s="379" t="s">
        <v>229</v>
      </c>
      <c r="AA863" s="379" t="s">
        <v>544</v>
      </c>
      <c r="AB863" s="379" t="s">
        <v>1859</v>
      </c>
      <c r="AC863" s="379" t="s">
        <v>1112</v>
      </c>
      <c r="AD863" s="379" t="s">
        <v>143</v>
      </c>
      <c r="AE863" s="379" t="s">
        <v>1957</v>
      </c>
      <c r="AF863" s="380" t="s">
        <v>1940</v>
      </c>
    </row>
    <row r="864" spans="1:32" ht="15" customHeight="1" x14ac:dyDescent="0.2">
      <c r="A864" s="441">
        <v>1</v>
      </c>
      <c r="B864" s="53" t="s">
        <v>559</v>
      </c>
      <c r="C864" s="46"/>
      <c r="D864" s="46"/>
      <c r="E864" s="46"/>
      <c r="F864" s="46"/>
      <c r="G864" s="46"/>
      <c r="H864" s="46"/>
      <c r="I864" s="436"/>
      <c r="J864" s="435">
        <f t="shared" si="64"/>
        <v>0</v>
      </c>
      <c r="K864" s="435">
        <f t="shared" si="65"/>
        <v>0</v>
      </c>
      <c r="L864" s="1135" t="s">
        <v>528</v>
      </c>
      <c r="M864" s="1136"/>
      <c r="N864" s="1136"/>
      <c r="O864" s="1137"/>
      <c r="Q864" s="377" t="s">
        <v>541</v>
      </c>
      <c r="R864" s="10"/>
      <c r="S864" s="20"/>
      <c r="T864" s="20" t="s">
        <v>532</v>
      </c>
      <c r="U864" s="20" t="s">
        <v>532</v>
      </c>
      <c r="V864" s="20"/>
      <c r="W864" s="20"/>
      <c r="X864" s="20"/>
      <c r="Y864" s="20"/>
      <c r="Z864" s="20"/>
      <c r="AA864" s="20"/>
      <c r="AB864" s="20"/>
      <c r="AC864" s="20"/>
      <c r="AD864" s="20"/>
      <c r="AE864" s="20"/>
      <c r="AF864" s="21"/>
    </row>
    <row r="865" spans="1:32" ht="15" customHeight="1" x14ac:dyDescent="0.2">
      <c r="A865" s="370">
        <v>2</v>
      </c>
      <c r="B865" s="54" t="s">
        <v>150</v>
      </c>
      <c r="C865" s="431"/>
      <c r="D865" s="431"/>
      <c r="E865" s="431"/>
      <c r="F865" s="431"/>
      <c r="G865" s="431"/>
      <c r="H865" s="431"/>
      <c r="I865" s="433"/>
      <c r="J865" s="435">
        <f t="shared" si="64"/>
        <v>0</v>
      </c>
      <c r="K865" s="435">
        <f t="shared" si="65"/>
        <v>0</v>
      </c>
      <c r="L865" s="1138"/>
      <c r="M865" s="1139"/>
      <c r="N865" s="1139"/>
      <c r="O865" s="1140"/>
      <c r="Q865" s="377" t="s">
        <v>716</v>
      </c>
      <c r="R865" s="20" t="s">
        <v>532</v>
      </c>
      <c r="S865" s="10"/>
      <c r="T865" s="20"/>
      <c r="U865" s="20"/>
      <c r="V865" s="20"/>
      <c r="W865" s="20"/>
      <c r="X865" s="20"/>
      <c r="Y865" s="20"/>
      <c r="Z865" s="20"/>
      <c r="AA865" s="20"/>
      <c r="AB865" s="20"/>
      <c r="AC865" s="20"/>
      <c r="AD865" s="20"/>
      <c r="AE865" s="20"/>
      <c r="AF865" s="21"/>
    </row>
    <row r="866" spans="1:32" ht="15" customHeight="1" x14ac:dyDescent="0.2">
      <c r="A866" s="370" t="s">
        <v>521</v>
      </c>
      <c r="B866" s="54" t="s">
        <v>164</v>
      </c>
      <c r="C866" s="431"/>
      <c r="D866" s="431"/>
      <c r="E866" s="431"/>
      <c r="F866" s="431"/>
      <c r="G866" s="431"/>
      <c r="H866" s="431"/>
      <c r="I866" s="433"/>
      <c r="J866" s="435">
        <f t="shared" si="64"/>
        <v>0</v>
      </c>
      <c r="K866" s="435">
        <f t="shared" si="65"/>
        <v>0</v>
      </c>
      <c r="L866" s="1138"/>
      <c r="M866" s="1139"/>
      <c r="N866" s="1139"/>
      <c r="O866" s="1140"/>
      <c r="Q866" s="377" t="s">
        <v>902</v>
      </c>
      <c r="R866" s="20"/>
      <c r="S866" s="20"/>
      <c r="T866" s="10"/>
      <c r="U866" s="20"/>
      <c r="V866" s="20"/>
      <c r="W866" s="20"/>
      <c r="X866" s="20"/>
      <c r="Y866" s="20"/>
      <c r="Z866" s="20"/>
      <c r="AA866" s="20"/>
      <c r="AB866" s="20"/>
      <c r="AC866" s="20"/>
      <c r="AD866" s="20"/>
      <c r="AE866" s="20"/>
      <c r="AF866" s="21"/>
    </row>
    <row r="867" spans="1:32" ht="15" customHeight="1" x14ac:dyDescent="0.2">
      <c r="A867" s="370" t="s">
        <v>521</v>
      </c>
      <c r="B867" s="54" t="s">
        <v>1107</v>
      </c>
      <c r="C867" s="431"/>
      <c r="D867" s="431"/>
      <c r="E867" s="431"/>
      <c r="F867" s="431"/>
      <c r="G867" s="431"/>
      <c r="H867" s="431"/>
      <c r="I867" s="433"/>
      <c r="J867" s="435">
        <f t="shared" si="64"/>
        <v>0</v>
      </c>
      <c r="K867" s="435">
        <f t="shared" si="65"/>
        <v>0</v>
      </c>
      <c r="L867" s="1138"/>
      <c r="M867" s="1139"/>
      <c r="N867" s="1139"/>
      <c r="O867" s="1140"/>
      <c r="Q867" s="377" t="s">
        <v>908</v>
      </c>
      <c r="R867" s="20" t="s">
        <v>532</v>
      </c>
      <c r="S867" s="20"/>
      <c r="T867" s="20"/>
      <c r="U867" s="10"/>
      <c r="V867" s="20"/>
      <c r="W867" s="20"/>
      <c r="X867" s="20"/>
      <c r="Y867" s="20"/>
      <c r="Z867" s="20"/>
      <c r="AA867" s="20"/>
      <c r="AB867" s="20"/>
      <c r="AC867" s="20"/>
      <c r="AD867" s="20"/>
      <c r="AE867" s="20"/>
      <c r="AF867" s="21"/>
    </row>
    <row r="868" spans="1:32" ht="15" customHeight="1" x14ac:dyDescent="0.2">
      <c r="A868" s="370" t="s">
        <v>521</v>
      </c>
      <c r="B868" s="54" t="s">
        <v>1395</v>
      </c>
      <c r="C868" s="431"/>
      <c r="D868" s="431"/>
      <c r="E868" s="431"/>
      <c r="F868" s="431"/>
      <c r="G868" s="431"/>
      <c r="H868" s="431"/>
      <c r="I868" s="433"/>
      <c r="J868" s="435">
        <f t="shared" si="64"/>
        <v>0</v>
      </c>
      <c r="K868" s="435">
        <f t="shared" si="65"/>
        <v>0</v>
      </c>
      <c r="L868" s="1138"/>
      <c r="M868" s="1139"/>
      <c r="N868" s="1139"/>
      <c r="O868" s="1140"/>
      <c r="Q868" s="377" t="s">
        <v>1389</v>
      </c>
      <c r="R868" s="20"/>
      <c r="S868" s="20"/>
      <c r="T868" s="20"/>
      <c r="U868" s="20"/>
      <c r="V868" s="10"/>
      <c r="W868" s="20"/>
      <c r="X868" s="20"/>
      <c r="Y868" s="20"/>
      <c r="Z868" s="20"/>
      <c r="AA868" s="20"/>
      <c r="AB868" s="20"/>
      <c r="AC868" s="20"/>
      <c r="AD868" s="20"/>
      <c r="AE868" s="20"/>
      <c r="AF868" s="21"/>
    </row>
    <row r="869" spans="1:32" ht="15" customHeight="1" x14ac:dyDescent="0.2">
      <c r="A869" s="370" t="s">
        <v>521</v>
      </c>
      <c r="B869" s="54" t="s">
        <v>303</v>
      </c>
      <c r="C869" s="431"/>
      <c r="D869" s="431"/>
      <c r="E869" s="431"/>
      <c r="F869" s="431"/>
      <c r="G869" s="431"/>
      <c r="H869" s="431"/>
      <c r="I869" s="433"/>
      <c r="J869" s="435">
        <f t="shared" si="64"/>
        <v>0</v>
      </c>
      <c r="K869" s="435">
        <f t="shared" si="65"/>
        <v>0</v>
      </c>
      <c r="L869" s="1138"/>
      <c r="M869" s="1139"/>
      <c r="N869" s="1139"/>
      <c r="O869" s="1140"/>
      <c r="Q869" s="377" t="s">
        <v>441</v>
      </c>
      <c r="R869" s="20"/>
      <c r="S869" s="20"/>
      <c r="T869" s="20"/>
      <c r="U869" s="20"/>
      <c r="V869" s="20"/>
      <c r="W869" s="10"/>
      <c r="X869" s="20"/>
      <c r="Y869" s="20" t="s">
        <v>532</v>
      </c>
      <c r="Z869" s="20"/>
      <c r="AA869" s="20"/>
      <c r="AB869" s="20"/>
      <c r="AC869" s="20"/>
      <c r="AD869" s="20"/>
      <c r="AE869" s="20"/>
      <c r="AF869" s="21"/>
    </row>
    <row r="870" spans="1:32" ht="15" customHeight="1" x14ac:dyDescent="0.2">
      <c r="A870" s="370" t="s">
        <v>521</v>
      </c>
      <c r="B870" s="54" t="s">
        <v>444</v>
      </c>
      <c r="C870" s="431"/>
      <c r="D870" s="431"/>
      <c r="E870" s="431"/>
      <c r="F870" s="431"/>
      <c r="G870" s="431"/>
      <c r="H870" s="431"/>
      <c r="I870" s="433"/>
      <c r="J870" s="435">
        <f t="shared" si="64"/>
        <v>0</v>
      </c>
      <c r="K870" s="435">
        <f t="shared" si="65"/>
        <v>0</v>
      </c>
      <c r="L870" s="1138"/>
      <c r="M870" s="1139"/>
      <c r="N870" s="1139"/>
      <c r="O870" s="1140"/>
      <c r="Q870" s="377" t="s">
        <v>442</v>
      </c>
      <c r="R870" s="20"/>
      <c r="S870" s="20"/>
      <c r="T870" s="20"/>
      <c r="U870" s="20"/>
      <c r="V870" s="20"/>
      <c r="W870" s="20"/>
      <c r="X870" s="10"/>
      <c r="Y870" s="20"/>
      <c r="Z870" s="20" t="s">
        <v>532</v>
      </c>
      <c r="AA870" s="20" t="s">
        <v>532</v>
      </c>
      <c r="AB870" s="20"/>
      <c r="AC870" s="20"/>
      <c r="AD870" s="20"/>
      <c r="AE870" s="20"/>
      <c r="AF870" s="21"/>
    </row>
    <row r="871" spans="1:32" ht="15" customHeight="1" x14ac:dyDescent="0.2">
      <c r="A871" s="370" t="s">
        <v>521</v>
      </c>
      <c r="B871" s="54" t="s">
        <v>1294</v>
      </c>
      <c r="C871" s="431"/>
      <c r="D871" s="431"/>
      <c r="E871" s="431"/>
      <c r="F871" s="431"/>
      <c r="G871" s="431"/>
      <c r="H871" s="431"/>
      <c r="I871" s="433"/>
      <c r="J871" s="435">
        <f t="shared" si="64"/>
        <v>0</v>
      </c>
      <c r="K871" s="435">
        <f t="shared" si="65"/>
        <v>0</v>
      </c>
      <c r="L871" s="1138"/>
      <c r="M871" s="1139"/>
      <c r="N871" s="1139"/>
      <c r="O871" s="1140"/>
      <c r="Q871" s="377" t="s">
        <v>445</v>
      </c>
      <c r="R871" s="20"/>
      <c r="S871" s="20"/>
      <c r="T871" s="20"/>
      <c r="U871" s="20"/>
      <c r="V871" s="20"/>
      <c r="W871" s="20"/>
      <c r="X871" s="20" t="s">
        <v>532</v>
      </c>
      <c r="Y871" s="10"/>
      <c r="Z871" s="20"/>
      <c r="AA871" s="20"/>
      <c r="AB871" s="20"/>
      <c r="AC871" s="20"/>
      <c r="AD871" s="20"/>
      <c r="AE871" s="20"/>
      <c r="AF871" s="21"/>
    </row>
    <row r="872" spans="1:32" ht="15" customHeight="1" x14ac:dyDescent="0.2">
      <c r="A872" s="370" t="s">
        <v>521</v>
      </c>
      <c r="B872" s="54" t="s">
        <v>1955</v>
      </c>
      <c r="C872" s="431"/>
      <c r="D872" s="431"/>
      <c r="E872" s="431"/>
      <c r="F872" s="431"/>
      <c r="G872" s="431"/>
      <c r="H872" s="431"/>
      <c r="I872" s="433"/>
      <c r="J872" s="435">
        <f t="shared" si="64"/>
        <v>0</v>
      </c>
      <c r="K872" s="435">
        <f t="shared" si="65"/>
        <v>0</v>
      </c>
      <c r="L872" s="1138"/>
      <c r="M872" s="1139"/>
      <c r="N872" s="1139"/>
      <c r="O872" s="1140"/>
      <c r="Q872" s="377" t="s">
        <v>229</v>
      </c>
      <c r="R872" s="20"/>
      <c r="S872" s="20"/>
      <c r="T872" s="20"/>
      <c r="U872" s="20"/>
      <c r="V872" s="20"/>
      <c r="W872" s="20"/>
      <c r="X872" s="20"/>
      <c r="Y872" s="20"/>
      <c r="Z872" s="10"/>
      <c r="AA872" s="20"/>
      <c r="AB872" s="20"/>
      <c r="AC872" s="20"/>
      <c r="AD872" s="20"/>
      <c r="AE872" s="20"/>
      <c r="AF872" s="21"/>
    </row>
    <row r="873" spans="1:32" ht="15" customHeight="1" x14ac:dyDescent="0.2">
      <c r="A873" s="370" t="s">
        <v>521</v>
      </c>
      <c r="B873" s="54" t="s">
        <v>446</v>
      </c>
      <c r="C873" s="431"/>
      <c r="D873" s="431"/>
      <c r="E873" s="431"/>
      <c r="F873" s="431"/>
      <c r="G873" s="431"/>
      <c r="H873" s="431"/>
      <c r="I873" s="433"/>
      <c r="J873" s="435">
        <f t="shared" si="64"/>
        <v>0</v>
      </c>
      <c r="K873" s="435">
        <f t="shared" si="65"/>
        <v>0</v>
      </c>
      <c r="L873" s="1138"/>
      <c r="M873" s="1139"/>
      <c r="N873" s="1139"/>
      <c r="O873" s="1140"/>
      <c r="Q873" s="377" t="s">
        <v>544</v>
      </c>
      <c r="R873" s="20"/>
      <c r="S873" s="20"/>
      <c r="T873" s="20"/>
      <c r="U873" s="20"/>
      <c r="V873" s="20"/>
      <c r="W873" s="20"/>
      <c r="X873" s="20" t="s">
        <v>532</v>
      </c>
      <c r="Y873" s="20"/>
      <c r="Z873" s="20"/>
      <c r="AA873" s="10"/>
      <c r="AB873" s="20"/>
      <c r="AC873" s="20"/>
      <c r="AD873" s="20"/>
      <c r="AE873" s="20"/>
      <c r="AF873" s="21"/>
    </row>
    <row r="874" spans="1:32" ht="15" customHeight="1" x14ac:dyDescent="0.2">
      <c r="A874" s="370" t="s">
        <v>521</v>
      </c>
      <c r="B874" s="54" t="s">
        <v>206</v>
      </c>
      <c r="C874" s="431"/>
      <c r="D874" s="431"/>
      <c r="E874" s="431"/>
      <c r="F874" s="431"/>
      <c r="G874" s="431"/>
      <c r="H874" s="431"/>
      <c r="I874" s="433"/>
      <c r="J874" s="435">
        <f t="shared" si="64"/>
        <v>0</v>
      </c>
      <c r="K874" s="435">
        <f t="shared" si="65"/>
        <v>0</v>
      </c>
      <c r="L874" s="1138"/>
      <c r="M874" s="1139"/>
      <c r="N874" s="1139"/>
      <c r="O874" s="1140"/>
      <c r="Q874" s="377" t="s">
        <v>1859</v>
      </c>
      <c r="R874" s="20"/>
      <c r="S874" s="20"/>
      <c r="T874" s="20"/>
      <c r="U874" s="20"/>
      <c r="V874" s="20"/>
      <c r="W874" s="20"/>
      <c r="X874" s="20"/>
      <c r="Y874" s="20"/>
      <c r="Z874" s="20"/>
      <c r="AA874" s="20"/>
      <c r="AB874" s="10"/>
      <c r="AC874" s="20"/>
      <c r="AD874" s="20"/>
      <c r="AE874" s="20"/>
      <c r="AF874" s="21"/>
    </row>
    <row r="875" spans="1:32" ht="15" customHeight="1" x14ac:dyDescent="0.2">
      <c r="A875" s="370" t="s">
        <v>521</v>
      </c>
      <c r="B875" s="54" t="s">
        <v>1862</v>
      </c>
      <c r="C875" s="431"/>
      <c r="D875" s="431"/>
      <c r="E875" s="431"/>
      <c r="F875" s="431"/>
      <c r="G875" s="431"/>
      <c r="H875" s="431"/>
      <c r="I875" s="433"/>
      <c r="J875" s="435">
        <f t="shared" si="64"/>
        <v>0</v>
      </c>
      <c r="K875" s="435">
        <f t="shared" si="65"/>
        <v>0</v>
      </c>
      <c r="L875" s="1138"/>
      <c r="M875" s="1139"/>
      <c r="N875" s="1139"/>
      <c r="O875" s="1140"/>
      <c r="Q875" s="377" t="s">
        <v>1112</v>
      </c>
      <c r="R875" s="20"/>
      <c r="S875" s="20"/>
      <c r="T875" s="20"/>
      <c r="U875" s="20"/>
      <c r="V875" s="20"/>
      <c r="W875" s="20"/>
      <c r="X875" s="20"/>
      <c r="Y875" s="20"/>
      <c r="Z875" s="20"/>
      <c r="AA875" s="20"/>
      <c r="AB875" s="20"/>
      <c r="AC875" s="10"/>
      <c r="AD875" s="20"/>
      <c r="AE875" s="20"/>
      <c r="AF875" s="21"/>
    </row>
    <row r="876" spans="1:32" ht="15" customHeight="1" x14ac:dyDescent="0.2">
      <c r="A876" s="370" t="s">
        <v>521</v>
      </c>
      <c r="B876" s="54" t="s">
        <v>1116</v>
      </c>
      <c r="C876" s="431"/>
      <c r="D876" s="431"/>
      <c r="E876" s="431"/>
      <c r="F876" s="431"/>
      <c r="G876" s="431"/>
      <c r="H876" s="431"/>
      <c r="I876" s="433"/>
      <c r="J876" s="435">
        <f t="shared" si="64"/>
        <v>0</v>
      </c>
      <c r="K876" s="435">
        <f t="shared" si="65"/>
        <v>0</v>
      </c>
      <c r="L876" s="1138"/>
      <c r="M876" s="1139"/>
      <c r="N876" s="1139"/>
      <c r="O876" s="1140"/>
      <c r="Q876" s="377" t="s">
        <v>143</v>
      </c>
      <c r="R876" s="20"/>
      <c r="S876" s="20"/>
      <c r="T876" s="20"/>
      <c r="U876" s="20" t="s">
        <v>532</v>
      </c>
      <c r="V876" s="20"/>
      <c r="W876" s="20"/>
      <c r="X876" s="20"/>
      <c r="Y876" s="20"/>
      <c r="Z876" s="20"/>
      <c r="AA876" s="20"/>
      <c r="AB876" s="20"/>
      <c r="AC876" s="20"/>
      <c r="AD876" s="10"/>
      <c r="AE876" s="20"/>
      <c r="AF876" s="21"/>
    </row>
    <row r="877" spans="1:32" ht="15" customHeight="1" x14ac:dyDescent="0.2">
      <c r="A877" s="370" t="s">
        <v>521</v>
      </c>
      <c r="B877" s="54" t="s">
        <v>1956</v>
      </c>
      <c r="C877" s="431"/>
      <c r="D877" s="431"/>
      <c r="E877" s="431"/>
      <c r="F877" s="431"/>
      <c r="G877" s="431"/>
      <c r="H877" s="431"/>
      <c r="I877" s="433"/>
      <c r="J877" s="435">
        <f t="shared" si="64"/>
        <v>0</v>
      </c>
      <c r="K877" s="435">
        <f t="shared" si="65"/>
        <v>0</v>
      </c>
      <c r="L877" s="1138"/>
      <c r="M877" s="1139"/>
      <c r="N877" s="1139"/>
      <c r="O877" s="1140"/>
      <c r="Q877" s="377" t="s">
        <v>1957</v>
      </c>
      <c r="R877" s="20"/>
      <c r="S877" s="20"/>
      <c r="T877" s="20"/>
      <c r="U877" s="20"/>
      <c r="V877" s="20"/>
      <c r="W877" s="20"/>
      <c r="X877" s="20"/>
      <c r="Y877" s="20"/>
      <c r="Z877" s="20"/>
      <c r="AA877" s="20"/>
      <c r="AB877" s="20"/>
      <c r="AC877" s="20"/>
      <c r="AD877" s="20"/>
      <c r="AE877" s="10"/>
      <c r="AF877" s="21"/>
    </row>
    <row r="878" spans="1:32" ht="15" customHeight="1" thickBot="1" x14ac:dyDescent="0.25">
      <c r="A878" s="372" t="s">
        <v>521</v>
      </c>
      <c r="B878" s="55" t="s">
        <v>1942</v>
      </c>
      <c r="C878" s="432"/>
      <c r="D878" s="432"/>
      <c r="E878" s="432"/>
      <c r="F878" s="432"/>
      <c r="G878" s="432"/>
      <c r="H878" s="432"/>
      <c r="I878" s="434"/>
      <c r="J878" s="435">
        <f t="shared" si="64"/>
        <v>0</v>
      </c>
      <c r="K878" s="435">
        <f t="shared" si="65"/>
        <v>0</v>
      </c>
      <c r="L878" s="1141"/>
      <c r="M878" s="1142"/>
      <c r="N878" s="1142"/>
      <c r="O878" s="1143"/>
      <c r="Q878" s="378" t="s">
        <v>1940</v>
      </c>
      <c r="R878" s="23"/>
      <c r="S878" s="23"/>
      <c r="T878" s="23"/>
      <c r="U878" s="23" t="s">
        <v>532</v>
      </c>
      <c r="V878" s="23"/>
      <c r="W878" s="23" t="s">
        <v>532</v>
      </c>
      <c r="X878" s="23"/>
      <c r="Y878" s="23"/>
      <c r="Z878" s="23"/>
      <c r="AA878" s="23"/>
      <c r="AB878" s="23"/>
      <c r="AC878" s="23"/>
      <c r="AD878" s="23"/>
      <c r="AE878" s="23"/>
      <c r="AF878" s="15"/>
    </row>
    <row r="879" spans="1:32" ht="15" customHeight="1" x14ac:dyDescent="0.2">
      <c r="C879" s="435">
        <f t="shared" ref="C879:I879" si="67">SUM(C862:C878)</f>
        <v>0</v>
      </c>
      <c r="D879" s="435">
        <f t="shared" si="67"/>
        <v>0</v>
      </c>
      <c r="E879" s="435">
        <f t="shared" si="67"/>
        <v>0</v>
      </c>
      <c r="F879" s="435">
        <f t="shared" si="67"/>
        <v>0</v>
      </c>
      <c r="G879" s="435">
        <f t="shared" si="67"/>
        <v>0</v>
      </c>
      <c r="H879" s="435">
        <f t="shared" si="67"/>
        <v>0</v>
      </c>
      <c r="I879" s="435">
        <f t="shared" si="67"/>
        <v>0</v>
      </c>
      <c r="J879" s="435">
        <f t="shared" si="64"/>
        <v>0</v>
      </c>
      <c r="K879" s="435">
        <f t="shared" si="65"/>
        <v>0</v>
      </c>
    </row>
    <row r="880" spans="1:32" ht="15" customHeight="1" thickBot="1" x14ac:dyDescent="0.25">
      <c r="S880" s="5" t="s">
        <v>532</v>
      </c>
    </row>
    <row r="881" spans="1:31" ht="15" customHeight="1" thickBot="1" x14ac:dyDescent="0.25">
      <c r="A881" s="1043" t="s">
        <v>1943</v>
      </c>
      <c r="B881" s="1044"/>
      <c r="C881" s="1044"/>
      <c r="D881" s="1044"/>
      <c r="E881" s="1044"/>
      <c r="F881" s="1045"/>
      <c r="G881" s="1040" t="s">
        <v>438</v>
      </c>
      <c r="H881" s="1041"/>
      <c r="I881" s="1042"/>
      <c r="L881" s="986" t="s">
        <v>588</v>
      </c>
      <c r="M881" s="987"/>
      <c r="N881" s="987"/>
      <c r="O881" s="988"/>
    </row>
    <row r="882" spans="1:31" ht="15" customHeight="1" thickBot="1" x14ac:dyDescent="0.25">
      <c r="A882" s="373" t="s">
        <v>496</v>
      </c>
      <c r="B882" s="227" t="s">
        <v>497</v>
      </c>
      <c r="C882" s="374" t="s">
        <v>498</v>
      </c>
      <c r="D882" s="374" t="s">
        <v>499</v>
      </c>
      <c r="E882" s="374" t="s">
        <v>500</v>
      </c>
      <c r="F882" s="374" t="s">
        <v>501</v>
      </c>
      <c r="G882" s="375" t="s">
        <v>502</v>
      </c>
      <c r="H882" s="375" t="s">
        <v>503</v>
      </c>
      <c r="I882" s="376" t="s">
        <v>504</v>
      </c>
      <c r="L882" s="989"/>
      <c r="M882" s="990"/>
      <c r="N882" s="990"/>
      <c r="O882" s="991"/>
      <c r="Q882" s="24" t="s">
        <v>439</v>
      </c>
      <c r="R882" s="379" t="s">
        <v>716</v>
      </c>
      <c r="S882" s="379" t="s">
        <v>1590</v>
      </c>
      <c r="T882" s="379" t="s">
        <v>506</v>
      </c>
      <c r="U882" s="379" t="s">
        <v>1866</v>
      </c>
      <c r="V882" s="379" t="s">
        <v>901</v>
      </c>
      <c r="W882" s="379" t="s">
        <v>768</v>
      </c>
      <c r="X882" s="379" t="s">
        <v>777</v>
      </c>
      <c r="Y882" s="379" t="s">
        <v>769</v>
      </c>
      <c r="Z882" s="379" t="s">
        <v>1730</v>
      </c>
      <c r="AA882" s="379" t="s">
        <v>1731</v>
      </c>
      <c r="AB882" s="379" t="s">
        <v>1688</v>
      </c>
      <c r="AC882" s="379" t="s">
        <v>63</v>
      </c>
      <c r="AD882" s="379" t="s">
        <v>120</v>
      </c>
      <c r="AE882" s="380" t="s">
        <v>547</v>
      </c>
    </row>
    <row r="883" spans="1:31" ht="15" customHeight="1" x14ac:dyDescent="0.2">
      <c r="A883" s="441">
        <v>1</v>
      </c>
      <c r="B883" s="53" t="s">
        <v>767</v>
      </c>
      <c r="C883" s="46">
        <v>26</v>
      </c>
      <c r="D883" s="46">
        <v>16</v>
      </c>
      <c r="E883" s="46">
        <v>7</v>
      </c>
      <c r="F883" s="46">
        <v>3</v>
      </c>
      <c r="G883" s="46">
        <v>77</v>
      </c>
      <c r="H883" s="46">
        <v>36</v>
      </c>
      <c r="I883" s="436">
        <v>39</v>
      </c>
      <c r="J883" s="435">
        <f t="shared" si="64"/>
        <v>26</v>
      </c>
      <c r="K883" s="435">
        <f t="shared" si="65"/>
        <v>39</v>
      </c>
      <c r="L883" s="1135" t="s">
        <v>447</v>
      </c>
      <c r="M883" s="1136"/>
      <c r="N883" s="1136"/>
      <c r="O883" s="1137"/>
      <c r="Q883" s="377" t="s">
        <v>716</v>
      </c>
      <c r="R883" s="10"/>
      <c r="S883" s="20"/>
      <c r="T883" s="20" t="s">
        <v>532</v>
      </c>
      <c r="U883" s="20" t="s">
        <v>532</v>
      </c>
      <c r="V883" s="20"/>
      <c r="W883" s="20"/>
      <c r="X883" s="20" t="s">
        <v>1646</v>
      </c>
      <c r="Y883" s="20"/>
      <c r="Z883" s="20"/>
      <c r="AA883" s="20"/>
      <c r="AB883" s="20"/>
      <c r="AC883" s="20"/>
      <c r="AD883" s="20"/>
      <c r="AE883" s="21"/>
    </row>
    <row r="884" spans="1:31" ht="15" customHeight="1" x14ac:dyDescent="0.2">
      <c r="A884" s="370">
        <v>2</v>
      </c>
      <c r="B884" s="54" t="s">
        <v>781</v>
      </c>
      <c r="C884" s="431">
        <v>26</v>
      </c>
      <c r="D884" s="431">
        <v>15</v>
      </c>
      <c r="E884" s="431">
        <v>7</v>
      </c>
      <c r="F884" s="431">
        <v>4</v>
      </c>
      <c r="G884" s="431">
        <v>63</v>
      </c>
      <c r="H884" s="431">
        <v>34</v>
      </c>
      <c r="I884" s="433">
        <v>37</v>
      </c>
      <c r="J884" s="435">
        <f t="shared" si="64"/>
        <v>26</v>
      </c>
      <c r="K884" s="435">
        <f t="shared" si="65"/>
        <v>37</v>
      </c>
      <c r="L884" s="1138"/>
      <c r="M884" s="1139"/>
      <c r="N884" s="1139"/>
      <c r="O884" s="1140"/>
      <c r="Q884" s="377" t="s">
        <v>1590</v>
      </c>
      <c r="R884" s="20" t="s">
        <v>532</v>
      </c>
      <c r="S884" s="10"/>
      <c r="T884" s="20"/>
      <c r="U884" s="20"/>
      <c r="V884" s="20"/>
      <c r="W884" s="20"/>
      <c r="X884" s="20" t="s">
        <v>1207</v>
      </c>
      <c r="Y884" s="20"/>
      <c r="Z884" s="20"/>
      <c r="AA884" s="20"/>
      <c r="AB884" s="20"/>
      <c r="AC884" s="20"/>
      <c r="AD884" s="20"/>
      <c r="AE884" s="21"/>
    </row>
    <row r="885" spans="1:31" ht="15" customHeight="1" x14ac:dyDescent="0.2">
      <c r="A885" s="370">
        <v>3</v>
      </c>
      <c r="B885" s="54" t="s">
        <v>706</v>
      </c>
      <c r="C885" s="431">
        <v>26</v>
      </c>
      <c r="D885" s="431">
        <v>13</v>
      </c>
      <c r="E885" s="431">
        <v>8</v>
      </c>
      <c r="F885" s="431">
        <v>5</v>
      </c>
      <c r="G885" s="431">
        <v>60</v>
      </c>
      <c r="H885" s="431">
        <v>55</v>
      </c>
      <c r="I885" s="433">
        <v>34</v>
      </c>
      <c r="J885" s="435">
        <f t="shared" si="64"/>
        <v>26</v>
      </c>
      <c r="K885" s="435">
        <f t="shared" si="65"/>
        <v>34</v>
      </c>
      <c r="L885" s="1138"/>
      <c r="M885" s="1139"/>
      <c r="N885" s="1139"/>
      <c r="O885" s="1140"/>
      <c r="Q885" s="377" t="s">
        <v>506</v>
      </c>
      <c r="R885" s="20"/>
      <c r="S885" s="20"/>
      <c r="T885" s="10"/>
      <c r="U885" s="20"/>
      <c r="V885" s="20"/>
      <c r="W885" s="20"/>
      <c r="X885" s="20" t="s">
        <v>1210</v>
      </c>
      <c r="Y885" s="20"/>
      <c r="Z885" s="20"/>
      <c r="AA885" s="20"/>
      <c r="AB885" s="20"/>
      <c r="AC885" s="20"/>
      <c r="AD885" s="20"/>
      <c r="AE885" s="21"/>
    </row>
    <row r="886" spans="1:31" ht="15" customHeight="1" x14ac:dyDescent="0.2">
      <c r="A886" s="370">
        <v>4</v>
      </c>
      <c r="B886" s="54" t="s">
        <v>1867</v>
      </c>
      <c r="C886" s="431">
        <v>26</v>
      </c>
      <c r="D886" s="431">
        <v>14</v>
      </c>
      <c r="E886" s="431">
        <v>4</v>
      </c>
      <c r="F886" s="431">
        <v>8</v>
      </c>
      <c r="G886" s="431">
        <v>72</v>
      </c>
      <c r="H886" s="431">
        <v>50</v>
      </c>
      <c r="I886" s="433">
        <v>32</v>
      </c>
      <c r="J886" s="435">
        <f t="shared" si="64"/>
        <v>26</v>
      </c>
      <c r="K886" s="435">
        <f t="shared" si="65"/>
        <v>32</v>
      </c>
      <c r="L886" s="1138"/>
      <c r="M886" s="1139"/>
      <c r="N886" s="1139"/>
      <c r="O886" s="1140"/>
      <c r="Q886" s="377" t="s">
        <v>1866</v>
      </c>
      <c r="R886" s="20" t="s">
        <v>532</v>
      </c>
      <c r="S886" s="20"/>
      <c r="T886" s="20"/>
      <c r="U886" s="10"/>
      <c r="V886" s="20"/>
      <c r="W886" s="20"/>
      <c r="X886" s="20" t="s">
        <v>1646</v>
      </c>
      <c r="Y886" s="20"/>
      <c r="Z886" s="20"/>
      <c r="AA886" s="20"/>
      <c r="AB886" s="20"/>
      <c r="AC886" s="20"/>
      <c r="AD886" s="20"/>
      <c r="AE886" s="21"/>
    </row>
    <row r="887" spans="1:31" ht="15" customHeight="1" x14ac:dyDescent="0.2">
      <c r="A887" s="370">
        <v>5</v>
      </c>
      <c r="B887" s="54" t="s">
        <v>705</v>
      </c>
      <c r="C887" s="431">
        <v>26</v>
      </c>
      <c r="D887" s="431">
        <v>13</v>
      </c>
      <c r="E887" s="431">
        <v>6</v>
      </c>
      <c r="F887" s="431">
        <v>7</v>
      </c>
      <c r="G887" s="431">
        <v>51</v>
      </c>
      <c r="H887" s="431">
        <v>40</v>
      </c>
      <c r="I887" s="433">
        <v>32</v>
      </c>
      <c r="J887" s="435">
        <f t="shared" si="64"/>
        <v>26</v>
      </c>
      <c r="K887" s="435">
        <f t="shared" si="65"/>
        <v>32</v>
      </c>
      <c r="L887" s="1138"/>
      <c r="M887" s="1139"/>
      <c r="N887" s="1139"/>
      <c r="O887" s="1140"/>
      <c r="Q887" s="377" t="s">
        <v>901</v>
      </c>
      <c r="R887" s="20"/>
      <c r="S887" s="20"/>
      <c r="T887" s="20"/>
      <c r="U887" s="20"/>
      <c r="V887" s="10"/>
      <c r="W887" s="20"/>
      <c r="X887" s="20" t="s">
        <v>1597</v>
      </c>
      <c r="Y887" s="20"/>
      <c r="Z887" s="20"/>
      <c r="AA887" s="20"/>
      <c r="AB887" s="20"/>
      <c r="AC887" s="20"/>
      <c r="AD887" s="20"/>
      <c r="AE887" s="21"/>
    </row>
    <row r="888" spans="1:31" ht="15" customHeight="1" x14ac:dyDescent="0.2">
      <c r="A888" s="370">
        <v>6</v>
      </c>
      <c r="B888" s="54" t="s">
        <v>906</v>
      </c>
      <c r="C888" s="431">
        <v>26</v>
      </c>
      <c r="D888" s="431">
        <v>11</v>
      </c>
      <c r="E888" s="431">
        <v>6</v>
      </c>
      <c r="F888" s="431">
        <v>9</v>
      </c>
      <c r="G888" s="431">
        <v>64</v>
      </c>
      <c r="H888" s="431">
        <v>51</v>
      </c>
      <c r="I888" s="433">
        <v>28</v>
      </c>
      <c r="J888" s="435">
        <f t="shared" si="64"/>
        <v>26</v>
      </c>
      <c r="K888" s="435">
        <f t="shared" si="65"/>
        <v>28</v>
      </c>
      <c r="L888" s="1138"/>
      <c r="M888" s="1139"/>
      <c r="N888" s="1139"/>
      <c r="O888" s="1140"/>
      <c r="Q888" s="377" t="s">
        <v>768</v>
      </c>
      <c r="R888" s="20"/>
      <c r="S888" s="20"/>
      <c r="T888" s="20"/>
      <c r="U888" s="20"/>
      <c r="V888" s="20"/>
      <c r="W888" s="10"/>
      <c r="X888" s="20" t="s">
        <v>1207</v>
      </c>
      <c r="Y888" s="20"/>
      <c r="Z888" s="20"/>
      <c r="AA888" s="20"/>
      <c r="AB888" s="20"/>
      <c r="AC888" s="20"/>
      <c r="AD888" s="20"/>
      <c r="AE888" s="21"/>
    </row>
    <row r="889" spans="1:31" ht="15" customHeight="1" x14ac:dyDescent="0.2">
      <c r="A889" s="370">
        <v>7</v>
      </c>
      <c r="B889" s="54" t="s">
        <v>534</v>
      </c>
      <c r="C889" s="431">
        <v>26</v>
      </c>
      <c r="D889" s="431">
        <v>11</v>
      </c>
      <c r="E889" s="431">
        <v>5</v>
      </c>
      <c r="F889" s="431">
        <v>10</v>
      </c>
      <c r="G889" s="431">
        <v>52</v>
      </c>
      <c r="H889" s="431">
        <v>44</v>
      </c>
      <c r="I889" s="433">
        <v>27</v>
      </c>
      <c r="J889" s="435">
        <f t="shared" si="64"/>
        <v>26</v>
      </c>
      <c r="K889" s="435">
        <f t="shared" si="65"/>
        <v>27</v>
      </c>
      <c r="L889" s="1138"/>
      <c r="M889" s="1139"/>
      <c r="N889" s="1139"/>
      <c r="O889" s="1140"/>
      <c r="Q889" s="377" t="s">
        <v>777</v>
      </c>
      <c r="R889" s="20" t="s">
        <v>1488</v>
      </c>
      <c r="S889" s="20" t="s">
        <v>1547</v>
      </c>
      <c r="T889" s="20" t="s">
        <v>1207</v>
      </c>
      <c r="U889" s="20" t="s">
        <v>1540</v>
      </c>
      <c r="V889" s="20" t="s">
        <v>1642</v>
      </c>
      <c r="W889" s="20" t="s">
        <v>1494</v>
      </c>
      <c r="X889" s="10"/>
      <c r="Y889" s="20" t="s">
        <v>1488</v>
      </c>
      <c r="Z889" s="20" t="s">
        <v>1490</v>
      </c>
      <c r="AA889" s="20" t="s">
        <v>1493</v>
      </c>
      <c r="AB889" s="20" t="s">
        <v>1546</v>
      </c>
      <c r="AC889" s="20" t="s">
        <v>1597</v>
      </c>
      <c r="AD889" s="20" t="s">
        <v>1601</v>
      </c>
      <c r="AE889" s="21" t="s">
        <v>1493</v>
      </c>
    </row>
    <row r="890" spans="1:31" ht="15" customHeight="1" x14ac:dyDescent="0.2">
      <c r="A890" s="370">
        <v>8</v>
      </c>
      <c r="B890" s="54" t="s">
        <v>1827</v>
      </c>
      <c r="C890" s="431">
        <v>26</v>
      </c>
      <c r="D890" s="431">
        <v>10</v>
      </c>
      <c r="E890" s="431">
        <v>5</v>
      </c>
      <c r="F890" s="431">
        <v>11</v>
      </c>
      <c r="G890" s="431">
        <v>67</v>
      </c>
      <c r="H890" s="431">
        <v>56</v>
      </c>
      <c r="I890" s="433">
        <v>25</v>
      </c>
      <c r="J890" s="435">
        <f t="shared" si="64"/>
        <v>26</v>
      </c>
      <c r="K890" s="435">
        <f t="shared" si="65"/>
        <v>25</v>
      </c>
      <c r="L890" s="1138"/>
      <c r="M890" s="1139"/>
      <c r="N890" s="1139"/>
      <c r="O890" s="1140"/>
      <c r="Q890" s="377" t="s">
        <v>769</v>
      </c>
      <c r="R890" s="20"/>
      <c r="S890" s="20"/>
      <c r="T890" s="20"/>
      <c r="U890" s="20"/>
      <c r="V890" s="20"/>
      <c r="W890" s="20"/>
      <c r="X890" s="20" t="s">
        <v>1597</v>
      </c>
      <c r="Y890" s="10"/>
      <c r="Z890" s="20"/>
      <c r="AA890" s="20"/>
      <c r="AB890" s="20"/>
      <c r="AC890" s="20"/>
      <c r="AD890" s="20"/>
      <c r="AE890" s="21"/>
    </row>
    <row r="891" spans="1:31" ht="15" customHeight="1" x14ac:dyDescent="0.2">
      <c r="A891" s="370">
        <v>9</v>
      </c>
      <c r="B891" s="54" t="s">
        <v>1733</v>
      </c>
      <c r="C891" s="431">
        <v>26</v>
      </c>
      <c r="D891" s="431">
        <v>9</v>
      </c>
      <c r="E891" s="431">
        <v>7</v>
      </c>
      <c r="F891" s="431">
        <v>10</v>
      </c>
      <c r="G891" s="431">
        <v>57</v>
      </c>
      <c r="H891" s="431">
        <v>67</v>
      </c>
      <c r="I891" s="433">
        <v>25</v>
      </c>
      <c r="J891" s="435">
        <f t="shared" si="64"/>
        <v>26</v>
      </c>
      <c r="K891" s="435">
        <f t="shared" si="65"/>
        <v>25</v>
      </c>
      <c r="L891" s="1138"/>
      <c r="M891" s="1139"/>
      <c r="N891" s="1139"/>
      <c r="O891" s="1140"/>
      <c r="Q891" s="377" t="s">
        <v>1730</v>
      </c>
      <c r="R891" s="20"/>
      <c r="S891" s="20"/>
      <c r="T891" s="20"/>
      <c r="U891" s="20"/>
      <c r="V891" s="20"/>
      <c r="W891" s="20"/>
      <c r="X891" s="20" t="s">
        <v>844</v>
      </c>
      <c r="Y891" s="20"/>
      <c r="Z891" s="10"/>
      <c r="AA891" s="20"/>
      <c r="AB891" s="20"/>
      <c r="AC891" s="20"/>
      <c r="AD891" s="20"/>
      <c r="AE891" s="21"/>
    </row>
    <row r="892" spans="1:31" ht="15" customHeight="1" x14ac:dyDescent="0.2">
      <c r="A892" s="370">
        <v>10</v>
      </c>
      <c r="B892" s="54" t="s">
        <v>36</v>
      </c>
      <c r="C892" s="431">
        <v>26</v>
      </c>
      <c r="D892" s="431">
        <v>7</v>
      </c>
      <c r="E892" s="431">
        <v>7</v>
      </c>
      <c r="F892" s="431">
        <v>12</v>
      </c>
      <c r="G892" s="431">
        <v>63</v>
      </c>
      <c r="H892" s="431">
        <v>75</v>
      </c>
      <c r="I892" s="433">
        <v>21</v>
      </c>
      <c r="J892" s="435">
        <f t="shared" si="64"/>
        <v>26</v>
      </c>
      <c r="K892" s="435">
        <f t="shared" si="65"/>
        <v>21</v>
      </c>
      <c r="L892" s="1138"/>
      <c r="M892" s="1139"/>
      <c r="N892" s="1139"/>
      <c r="O892" s="1140"/>
      <c r="Q892" s="377" t="s">
        <v>1731</v>
      </c>
      <c r="R892" s="20"/>
      <c r="S892" s="20"/>
      <c r="T892" s="20"/>
      <c r="U892" s="20"/>
      <c r="V892" s="20"/>
      <c r="W892" s="20"/>
      <c r="X892" s="20" t="s">
        <v>1210</v>
      </c>
      <c r="Y892" s="20"/>
      <c r="Z892" s="20"/>
      <c r="AA892" s="10"/>
      <c r="AB892" s="20"/>
      <c r="AC892" s="20"/>
      <c r="AD892" s="20"/>
      <c r="AE892" s="21"/>
    </row>
    <row r="893" spans="1:31" ht="15" customHeight="1" x14ac:dyDescent="0.2">
      <c r="A893" s="370">
        <v>11</v>
      </c>
      <c r="B893" s="54" t="s">
        <v>174</v>
      </c>
      <c r="C893" s="431">
        <v>26</v>
      </c>
      <c r="D893" s="431">
        <v>7</v>
      </c>
      <c r="E893" s="431">
        <v>5</v>
      </c>
      <c r="F893" s="431">
        <v>14</v>
      </c>
      <c r="G893" s="431">
        <v>50</v>
      </c>
      <c r="H893" s="431">
        <v>71</v>
      </c>
      <c r="I893" s="433">
        <v>19</v>
      </c>
      <c r="J893" s="435">
        <f t="shared" si="64"/>
        <v>26</v>
      </c>
      <c r="K893" s="435">
        <f t="shared" si="65"/>
        <v>19</v>
      </c>
      <c r="L893" s="1138"/>
      <c r="M893" s="1139"/>
      <c r="N893" s="1139"/>
      <c r="O893" s="1140"/>
      <c r="Q893" s="377" t="s">
        <v>1688</v>
      </c>
      <c r="R893" s="20"/>
      <c r="S893" s="20"/>
      <c r="T893" s="20"/>
      <c r="U893" s="20"/>
      <c r="V893" s="20"/>
      <c r="W893" s="20"/>
      <c r="X893" s="20" t="s">
        <v>1210</v>
      </c>
      <c r="Y893" s="20"/>
      <c r="Z893" s="20"/>
      <c r="AA893" s="20"/>
      <c r="AB893" s="10"/>
      <c r="AC893" s="20"/>
      <c r="AD893" s="20"/>
      <c r="AE893" s="21"/>
    </row>
    <row r="894" spans="1:31" ht="15" customHeight="1" x14ac:dyDescent="0.2">
      <c r="A894" s="370">
        <v>12</v>
      </c>
      <c r="B894" s="54" t="s">
        <v>551</v>
      </c>
      <c r="C894" s="431">
        <v>26</v>
      </c>
      <c r="D894" s="431">
        <v>7</v>
      </c>
      <c r="E894" s="431">
        <v>4</v>
      </c>
      <c r="F894" s="431">
        <v>15</v>
      </c>
      <c r="G894" s="431">
        <v>41</v>
      </c>
      <c r="H894" s="431">
        <v>62</v>
      </c>
      <c r="I894" s="433">
        <v>18</v>
      </c>
      <c r="J894" s="435">
        <f t="shared" si="64"/>
        <v>26</v>
      </c>
      <c r="K894" s="435">
        <f t="shared" si="65"/>
        <v>18</v>
      </c>
      <c r="L894" s="1138"/>
      <c r="M894" s="1139"/>
      <c r="N894" s="1139"/>
      <c r="O894" s="1140"/>
      <c r="Q894" s="377" t="s">
        <v>704</v>
      </c>
      <c r="R894" s="20"/>
      <c r="S894" s="20"/>
      <c r="T894" s="20"/>
      <c r="U894" s="20"/>
      <c r="V894" s="20"/>
      <c r="W894" s="20"/>
      <c r="X894" s="20" t="s">
        <v>1207</v>
      </c>
      <c r="Y894" s="20"/>
      <c r="Z894" s="20"/>
      <c r="AA894" s="20"/>
      <c r="AB894" s="20"/>
      <c r="AC894" s="10"/>
      <c r="AD894" s="20"/>
      <c r="AE894" s="21"/>
    </row>
    <row r="895" spans="1:31" ht="15" customHeight="1" x14ac:dyDescent="0.2">
      <c r="A895" s="370">
        <v>13</v>
      </c>
      <c r="B895" s="54" t="s">
        <v>215</v>
      </c>
      <c r="C895" s="431">
        <v>26</v>
      </c>
      <c r="D895" s="431">
        <v>6</v>
      </c>
      <c r="E895" s="431">
        <v>2</v>
      </c>
      <c r="F895" s="431">
        <v>18</v>
      </c>
      <c r="G895" s="431">
        <v>42</v>
      </c>
      <c r="H895" s="431">
        <v>80</v>
      </c>
      <c r="I895" s="433">
        <v>14</v>
      </c>
      <c r="J895" s="435">
        <f t="shared" si="64"/>
        <v>26</v>
      </c>
      <c r="K895" s="435">
        <f t="shared" si="65"/>
        <v>14</v>
      </c>
      <c r="L895" s="1138"/>
      <c r="M895" s="1139"/>
      <c r="N895" s="1139"/>
      <c r="O895" s="1140"/>
      <c r="Q895" s="377" t="s">
        <v>120</v>
      </c>
      <c r="R895" s="20"/>
      <c r="S895" s="20"/>
      <c r="T895" s="20"/>
      <c r="U895" s="20"/>
      <c r="V895" s="20"/>
      <c r="W895" s="20"/>
      <c r="X895" s="20" t="s">
        <v>1642</v>
      </c>
      <c r="Y895" s="20"/>
      <c r="Z895" s="20"/>
      <c r="AA895" s="20"/>
      <c r="AB895" s="20"/>
      <c r="AC895" s="20"/>
      <c r="AD895" s="10"/>
      <c r="AE895" s="21"/>
    </row>
    <row r="896" spans="1:31" ht="15" customHeight="1" thickBot="1" x14ac:dyDescent="0.25">
      <c r="A896" s="372">
        <v>14</v>
      </c>
      <c r="B896" s="55" t="s">
        <v>991</v>
      </c>
      <c r="C896" s="432">
        <v>26</v>
      </c>
      <c r="D896" s="432">
        <v>4</v>
      </c>
      <c r="E896" s="432">
        <v>5</v>
      </c>
      <c r="F896" s="432">
        <v>17</v>
      </c>
      <c r="G896" s="432">
        <v>34</v>
      </c>
      <c r="H896" s="432">
        <v>78</v>
      </c>
      <c r="I896" s="434">
        <v>13</v>
      </c>
      <c r="J896" s="435">
        <f t="shared" si="64"/>
        <v>26</v>
      </c>
      <c r="K896" s="435">
        <f t="shared" si="65"/>
        <v>13</v>
      </c>
      <c r="L896" s="1141"/>
      <c r="M896" s="1142"/>
      <c r="N896" s="1142"/>
      <c r="O896" s="1143"/>
      <c r="Q896" s="378" t="s">
        <v>547</v>
      </c>
      <c r="R896" s="23"/>
      <c r="S896" s="23"/>
      <c r="T896" s="23"/>
      <c r="U896" s="23"/>
      <c r="V896" s="23"/>
      <c r="W896" s="23"/>
      <c r="X896" s="23" t="s">
        <v>1795</v>
      </c>
      <c r="Y896" s="23"/>
      <c r="Z896" s="23"/>
      <c r="AA896" s="23"/>
      <c r="AB896" s="23"/>
      <c r="AC896" s="23"/>
      <c r="AD896" s="23"/>
      <c r="AE896" s="15"/>
    </row>
    <row r="897" spans="1:34" ht="15" customHeight="1" x14ac:dyDescent="0.2">
      <c r="C897" s="435">
        <f t="shared" ref="C897:I897" si="68">SUM(C883:C896)</f>
        <v>364</v>
      </c>
      <c r="D897" s="435">
        <f t="shared" si="68"/>
        <v>143</v>
      </c>
      <c r="E897" s="435">
        <f t="shared" si="68"/>
        <v>78</v>
      </c>
      <c r="F897" s="435">
        <f t="shared" si="68"/>
        <v>143</v>
      </c>
      <c r="G897" s="435">
        <f t="shared" si="68"/>
        <v>793</v>
      </c>
      <c r="H897" s="435">
        <f t="shared" si="68"/>
        <v>799</v>
      </c>
      <c r="I897" s="435">
        <f t="shared" si="68"/>
        <v>364</v>
      </c>
      <c r="J897" s="435">
        <f t="shared" si="64"/>
        <v>364</v>
      </c>
      <c r="K897" s="435">
        <f t="shared" si="65"/>
        <v>364</v>
      </c>
    </row>
    <row r="898" spans="1:34" ht="15" customHeight="1" thickBot="1" x14ac:dyDescent="0.25"/>
    <row r="899" spans="1:34" ht="15" customHeight="1" thickBot="1" x14ac:dyDescent="0.25">
      <c r="A899" s="1043" t="s">
        <v>1945</v>
      </c>
      <c r="B899" s="1044"/>
      <c r="C899" s="1044"/>
      <c r="D899" s="1044"/>
      <c r="E899" s="1044"/>
      <c r="F899" s="1045"/>
      <c r="G899" s="1040" t="s">
        <v>438</v>
      </c>
      <c r="H899" s="1041"/>
      <c r="I899" s="1042"/>
      <c r="L899" s="952" t="s">
        <v>538</v>
      </c>
      <c r="M899" s="953"/>
      <c r="N899" s="953"/>
      <c r="O899" s="954"/>
    </row>
    <row r="900" spans="1:34" ht="15" customHeight="1" thickBot="1" x14ac:dyDescent="0.25">
      <c r="A900" s="373" t="s">
        <v>496</v>
      </c>
      <c r="B900" s="227" t="s">
        <v>497</v>
      </c>
      <c r="C900" s="374" t="s">
        <v>498</v>
      </c>
      <c r="D900" s="374" t="s">
        <v>499</v>
      </c>
      <c r="E900" s="374" t="s">
        <v>500</v>
      </c>
      <c r="F900" s="374" t="s">
        <v>501</v>
      </c>
      <c r="G900" s="375" t="s">
        <v>502</v>
      </c>
      <c r="H900" s="375" t="s">
        <v>503</v>
      </c>
      <c r="I900" s="376" t="s">
        <v>504</v>
      </c>
      <c r="L900" s="1252"/>
      <c r="M900" s="1253"/>
      <c r="N900" s="1253"/>
      <c r="O900" s="1254"/>
      <c r="Q900" s="24" t="s">
        <v>439</v>
      </c>
      <c r="R900" s="379" t="s">
        <v>373</v>
      </c>
      <c r="S900" s="379" t="s">
        <v>374</v>
      </c>
      <c r="T900" s="379" t="s">
        <v>541</v>
      </c>
      <c r="U900" s="379" t="s">
        <v>564</v>
      </c>
      <c r="V900" s="379" t="s">
        <v>847</v>
      </c>
      <c r="W900" s="379" t="s">
        <v>700</v>
      </c>
      <c r="X900" s="379" t="s">
        <v>566</v>
      </c>
      <c r="Y900" s="379" t="s">
        <v>1959</v>
      </c>
      <c r="Z900" s="379" t="s">
        <v>1960</v>
      </c>
      <c r="AA900" s="379" t="s">
        <v>1111</v>
      </c>
      <c r="AB900" s="379" t="s">
        <v>702</v>
      </c>
      <c r="AC900" s="379" t="s">
        <v>533</v>
      </c>
      <c r="AD900" s="379" t="s">
        <v>1313</v>
      </c>
      <c r="AE900" s="380" t="s">
        <v>1214</v>
      </c>
    </row>
    <row r="901" spans="1:34" ht="15" customHeight="1" x14ac:dyDescent="0.2">
      <c r="A901" s="371">
        <v>1</v>
      </c>
      <c r="B901" s="53" t="s">
        <v>42</v>
      </c>
      <c r="C901" s="46">
        <v>26</v>
      </c>
      <c r="D901" s="46">
        <v>17</v>
      </c>
      <c r="E901" s="46">
        <v>2</v>
      </c>
      <c r="F901" s="46">
        <v>7</v>
      </c>
      <c r="G901" s="46">
        <v>63</v>
      </c>
      <c r="H901" s="46">
        <v>30</v>
      </c>
      <c r="I901" s="436">
        <v>36</v>
      </c>
      <c r="J901" s="435">
        <f t="shared" si="64"/>
        <v>26</v>
      </c>
      <c r="K901" s="435">
        <f t="shared" si="65"/>
        <v>36</v>
      </c>
      <c r="L901" s="1278" t="s">
        <v>1651</v>
      </c>
      <c r="M901" s="1279"/>
      <c r="N901" s="1279"/>
      <c r="O901" s="1280"/>
      <c r="Q901" s="377" t="s">
        <v>373</v>
      </c>
      <c r="R901" s="10"/>
      <c r="S901" s="20"/>
      <c r="T901" s="20" t="s">
        <v>532</v>
      </c>
      <c r="U901" s="20" t="s">
        <v>532</v>
      </c>
      <c r="V901" s="20"/>
      <c r="W901" s="20"/>
      <c r="X901" s="20"/>
      <c r="Y901" s="20"/>
      <c r="Z901" s="20"/>
      <c r="AA901" s="20"/>
      <c r="AB901" s="20"/>
      <c r="AC901" s="20" t="s">
        <v>1487</v>
      </c>
      <c r="AD901" s="20"/>
      <c r="AE901" s="21"/>
    </row>
    <row r="902" spans="1:34" ht="15" customHeight="1" thickBot="1" x14ac:dyDescent="0.25">
      <c r="A902" s="370">
        <v>2</v>
      </c>
      <c r="B902" s="54" t="s">
        <v>711</v>
      </c>
      <c r="C902" s="431">
        <v>26</v>
      </c>
      <c r="D902" s="431">
        <v>15</v>
      </c>
      <c r="E902" s="431">
        <v>6</v>
      </c>
      <c r="F902" s="431">
        <v>5</v>
      </c>
      <c r="G902" s="431">
        <v>66</v>
      </c>
      <c r="H902" s="431">
        <v>42</v>
      </c>
      <c r="I902" s="433">
        <v>36</v>
      </c>
      <c r="J902" s="435">
        <f t="shared" si="64"/>
        <v>26</v>
      </c>
      <c r="K902" s="435">
        <f t="shared" si="65"/>
        <v>36</v>
      </c>
      <c r="L902" s="1281"/>
      <c r="M902" s="1282"/>
      <c r="N902" s="1282"/>
      <c r="O902" s="1283"/>
      <c r="Q902" s="377" t="s">
        <v>374</v>
      </c>
      <c r="R902" s="20" t="s">
        <v>532</v>
      </c>
      <c r="S902" s="10"/>
      <c r="T902" s="20"/>
      <c r="U902" s="20"/>
      <c r="V902" s="20"/>
      <c r="W902" s="20"/>
      <c r="X902" s="20"/>
      <c r="Y902" s="20"/>
      <c r="Z902" s="20"/>
      <c r="AA902" s="20"/>
      <c r="AB902" s="20"/>
      <c r="AC902" s="20" t="s">
        <v>1602</v>
      </c>
      <c r="AD902" s="20"/>
      <c r="AE902" s="21"/>
    </row>
    <row r="903" spans="1:34" ht="15" customHeight="1" x14ac:dyDescent="0.2">
      <c r="A903" s="370">
        <v>3</v>
      </c>
      <c r="B903" s="54" t="s">
        <v>554</v>
      </c>
      <c r="C903" s="431">
        <v>26</v>
      </c>
      <c r="D903" s="431">
        <v>14</v>
      </c>
      <c r="E903" s="431">
        <v>6</v>
      </c>
      <c r="F903" s="431">
        <v>6</v>
      </c>
      <c r="G903" s="431">
        <v>50</v>
      </c>
      <c r="H903" s="431">
        <v>32</v>
      </c>
      <c r="I903" s="433">
        <v>34</v>
      </c>
      <c r="J903" s="435">
        <f t="shared" si="64"/>
        <v>26</v>
      </c>
      <c r="K903" s="435">
        <f t="shared" si="65"/>
        <v>34</v>
      </c>
      <c r="L903" s="1135" t="s">
        <v>448</v>
      </c>
      <c r="M903" s="1136"/>
      <c r="N903" s="1136"/>
      <c r="O903" s="1137"/>
      <c r="Q903" s="377" t="s">
        <v>541</v>
      </c>
      <c r="R903" s="20"/>
      <c r="S903" s="20"/>
      <c r="T903" s="10"/>
      <c r="U903" s="20"/>
      <c r="V903" s="20"/>
      <c r="W903" s="20"/>
      <c r="X903" s="20"/>
      <c r="Y903" s="20"/>
      <c r="Z903" s="20"/>
      <c r="AA903" s="20"/>
      <c r="AB903" s="20"/>
      <c r="AC903" s="20" t="s">
        <v>1487</v>
      </c>
      <c r="AD903" s="20"/>
      <c r="AE903" s="21"/>
    </row>
    <row r="904" spans="1:34" ht="15" customHeight="1" x14ac:dyDescent="0.2">
      <c r="A904" s="370">
        <v>4</v>
      </c>
      <c r="B904" s="54" t="s">
        <v>816</v>
      </c>
      <c r="C904" s="431">
        <v>26</v>
      </c>
      <c r="D904" s="431">
        <v>13</v>
      </c>
      <c r="E904" s="431">
        <v>6</v>
      </c>
      <c r="F904" s="431">
        <v>7</v>
      </c>
      <c r="G904" s="431">
        <v>67</v>
      </c>
      <c r="H904" s="431">
        <v>53</v>
      </c>
      <c r="I904" s="433">
        <v>32</v>
      </c>
      <c r="J904" s="435">
        <f t="shared" si="64"/>
        <v>26</v>
      </c>
      <c r="K904" s="435">
        <f t="shared" si="65"/>
        <v>32</v>
      </c>
      <c r="L904" s="1138"/>
      <c r="M904" s="1139"/>
      <c r="N904" s="1139"/>
      <c r="O904" s="1140"/>
      <c r="Q904" s="377" t="s">
        <v>564</v>
      </c>
      <c r="R904" s="20" t="s">
        <v>532</v>
      </c>
      <c r="S904" s="20"/>
      <c r="T904" s="20"/>
      <c r="U904" s="10"/>
      <c r="V904" s="20"/>
      <c r="W904" s="20"/>
      <c r="X904" s="20"/>
      <c r="Y904" s="20"/>
      <c r="Z904" s="20"/>
      <c r="AA904" s="20"/>
      <c r="AB904" s="20"/>
      <c r="AC904" s="20" t="s">
        <v>1642</v>
      </c>
      <c r="AD904" s="20"/>
      <c r="AE904" s="21"/>
    </row>
    <row r="905" spans="1:34" ht="15" customHeight="1" x14ac:dyDescent="0.2">
      <c r="A905" s="370">
        <v>5</v>
      </c>
      <c r="B905" s="54" t="s">
        <v>575</v>
      </c>
      <c r="C905" s="431">
        <v>26</v>
      </c>
      <c r="D905" s="431">
        <v>14</v>
      </c>
      <c r="E905" s="431">
        <v>4</v>
      </c>
      <c r="F905" s="431">
        <v>8</v>
      </c>
      <c r="G905" s="431">
        <v>56</v>
      </c>
      <c r="H905" s="431">
        <v>50</v>
      </c>
      <c r="I905" s="433">
        <v>32</v>
      </c>
      <c r="J905" s="435">
        <f t="shared" si="64"/>
        <v>26</v>
      </c>
      <c r="K905" s="435">
        <f t="shared" si="65"/>
        <v>32</v>
      </c>
      <c r="L905" s="1138"/>
      <c r="M905" s="1139"/>
      <c r="N905" s="1139"/>
      <c r="O905" s="1140"/>
      <c r="Q905" s="377" t="s">
        <v>847</v>
      </c>
      <c r="R905" s="20"/>
      <c r="S905" s="20"/>
      <c r="T905" s="20"/>
      <c r="U905" s="20"/>
      <c r="V905" s="10"/>
      <c r="W905" s="20"/>
      <c r="X905" s="20"/>
      <c r="Y905" s="20"/>
      <c r="Z905" s="20"/>
      <c r="AA905" s="20"/>
      <c r="AB905" s="20"/>
      <c r="AC905" s="20" t="s">
        <v>1490</v>
      </c>
      <c r="AD905" s="20"/>
      <c r="AE905" s="21"/>
      <c r="AH905" s="5" t="s">
        <v>532</v>
      </c>
    </row>
    <row r="906" spans="1:34" ht="15" customHeight="1" x14ac:dyDescent="0.2">
      <c r="A906" s="370">
        <v>6</v>
      </c>
      <c r="B906" s="54" t="s">
        <v>1732</v>
      </c>
      <c r="C906" s="431">
        <v>26</v>
      </c>
      <c r="D906" s="431">
        <v>10</v>
      </c>
      <c r="E906" s="431">
        <v>6</v>
      </c>
      <c r="F906" s="431">
        <v>10</v>
      </c>
      <c r="G906" s="431">
        <v>47</v>
      </c>
      <c r="H906" s="431">
        <v>52</v>
      </c>
      <c r="I906" s="433">
        <v>26</v>
      </c>
      <c r="J906" s="435">
        <f t="shared" si="64"/>
        <v>26</v>
      </c>
      <c r="K906" s="435">
        <f t="shared" si="65"/>
        <v>26</v>
      </c>
      <c r="L906" s="1138"/>
      <c r="M906" s="1139"/>
      <c r="N906" s="1139"/>
      <c r="O906" s="1140"/>
      <c r="Q906" s="377" t="s">
        <v>700</v>
      </c>
      <c r="R906" s="20"/>
      <c r="S906" s="20"/>
      <c r="T906" s="20"/>
      <c r="U906" s="20"/>
      <c r="V906" s="20"/>
      <c r="W906" s="10"/>
      <c r="X906" s="20"/>
      <c r="Y906" s="20" t="s">
        <v>532</v>
      </c>
      <c r="Z906" s="20"/>
      <c r="AA906" s="20"/>
      <c r="AB906" s="20"/>
      <c r="AC906" s="20" t="s">
        <v>1490</v>
      </c>
      <c r="AD906" s="20"/>
      <c r="AE906" s="21"/>
    </row>
    <row r="907" spans="1:34" ht="15" customHeight="1" x14ac:dyDescent="0.2">
      <c r="A907" s="370">
        <v>7</v>
      </c>
      <c r="B907" s="54" t="s">
        <v>79</v>
      </c>
      <c r="C907" s="431">
        <v>26</v>
      </c>
      <c r="D907" s="431">
        <v>10</v>
      </c>
      <c r="E907" s="431">
        <v>5</v>
      </c>
      <c r="F907" s="431">
        <v>11</v>
      </c>
      <c r="G907" s="431">
        <v>57</v>
      </c>
      <c r="H907" s="431">
        <v>52</v>
      </c>
      <c r="I907" s="433">
        <v>25</v>
      </c>
      <c r="J907" s="435">
        <f t="shared" si="64"/>
        <v>26</v>
      </c>
      <c r="K907" s="435">
        <f t="shared" si="65"/>
        <v>25</v>
      </c>
      <c r="L907" s="1138"/>
      <c r="M907" s="1139"/>
      <c r="N907" s="1139"/>
      <c r="O907" s="1140"/>
      <c r="Q907" s="377" t="s">
        <v>566</v>
      </c>
      <c r="R907" s="20"/>
      <c r="S907" s="20"/>
      <c r="T907" s="20"/>
      <c r="U907" s="20"/>
      <c r="V907" s="20"/>
      <c r="W907" s="20"/>
      <c r="X907" s="10"/>
      <c r="Y907" s="20"/>
      <c r="Z907" s="20" t="s">
        <v>532</v>
      </c>
      <c r="AA907" s="20" t="s">
        <v>532</v>
      </c>
      <c r="AB907" s="20"/>
      <c r="AC907" s="20" t="s">
        <v>1493</v>
      </c>
      <c r="AD907" s="20"/>
      <c r="AE907" s="21"/>
    </row>
    <row r="908" spans="1:34" ht="15" customHeight="1" x14ac:dyDescent="0.2">
      <c r="A908" s="370">
        <v>8</v>
      </c>
      <c r="B908" s="54" t="s">
        <v>558</v>
      </c>
      <c r="C908" s="431">
        <v>26</v>
      </c>
      <c r="D908" s="431">
        <v>9</v>
      </c>
      <c r="E908" s="431">
        <v>7</v>
      </c>
      <c r="F908" s="431">
        <v>10</v>
      </c>
      <c r="G908" s="431">
        <v>45</v>
      </c>
      <c r="H908" s="431">
        <v>43</v>
      </c>
      <c r="I908" s="433">
        <v>25</v>
      </c>
      <c r="J908" s="435">
        <f t="shared" si="64"/>
        <v>26</v>
      </c>
      <c r="K908" s="435">
        <f t="shared" si="65"/>
        <v>25</v>
      </c>
      <c r="L908" s="1138"/>
      <c r="M908" s="1139"/>
      <c r="N908" s="1139"/>
      <c r="O908" s="1140"/>
      <c r="Q908" s="377" t="s">
        <v>1959</v>
      </c>
      <c r="R908" s="20"/>
      <c r="S908" s="20"/>
      <c r="T908" s="20"/>
      <c r="U908" s="20"/>
      <c r="V908" s="20"/>
      <c r="W908" s="20"/>
      <c r="X908" s="20" t="s">
        <v>532</v>
      </c>
      <c r="Y908" s="10"/>
      <c r="Z908" s="20"/>
      <c r="AA908" s="20"/>
      <c r="AB908" s="20"/>
      <c r="AC908" s="20" t="s">
        <v>1597</v>
      </c>
      <c r="AD908" s="20"/>
      <c r="AE908" s="21"/>
    </row>
    <row r="909" spans="1:34" ht="15" customHeight="1" x14ac:dyDescent="0.2">
      <c r="A909" s="370">
        <v>9</v>
      </c>
      <c r="B909" s="54" t="s">
        <v>431</v>
      </c>
      <c r="C909" s="431">
        <v>26</v>
      </c>
      <c r="D909" s="431">
        <v>9</v>
      </c>
      <c r="E909" s="431">
        <v>6</v>
      </c>
      <c r="F909" s="431">
        <v>11</v>
      </c>
      <c r="G909" s="431">
        <v>60</v>
      </c>
      <c r="H909" s="431">
        <v>58</v>
      </c>
      <c r="I909" s="433">
        <v>24</v>
      </c>
      <c r="J909" s="435">
        <f t="shared" si="64"/>
        <v>26</v>
      </c>
      <c r="K909" s="435">
        <f t="shared" si="65"/>
        <v>24</v>
      </c>
      <c r="L909" s="1138"/>
      <c r="M909" s="1139"/>
      <c r="N909" s="1139"/>
      <c r="O909" s="1140"/>
      <c r="Q909" s="377" t="s">
        <v>1960</v>
      </c>
      <c r="R909" s="20"/>
      <c r="S909" s="20"/>
      <c r="T909" s="20"/>
      <c r="U909" s="20"/>
      <c r="V909" s="20"/>
      <c r="W909" s="20"/>
      <c r="X909" s="20"/>
      <c r="Y909" s="20"/>
      <c r="Z909" s="10"/>
      <c r="AA909" s="20"/>
      <c r="AB909" s="20"/>
      <c r="AC909" s="20" t="s">
        <v>1600</v>
      </c>
      <c r="AD909" s="20"/>
      <c r="AE909" s="21"/>
    </row>
    <row r="910" spans="1:34" ht="15" customHeight="1" x14ac:dyDescent="0.2">
      <c r="A910" s="370">
        <v>10</v>
      </c>
      <c r="B910" s="54" t="s">
        <v>1431</v>
      </c>
      <c r="C910" s="431">
        <v>26</v>
      </c>
      <c r="D910" s="431">
        <v>8</v>
      </c>
      <c r="E910" s="431">
        <v>5</v>
      </c>
      <c r="F910" s="431">
        <v>13</v>
      </c>
      <c r="G910" s="431">
        <v>55</v>
      </c>
      <c r="H910" s="431">
        <v>63</v>
      </c>
      <c r="I910" s="433">
        <v>21</v>
      </c>
      <c r="J910" s="435">
        <f t="shared" si="64"/>
        <v>26</v>
      </c>
      <c r="K910" s="435">
        <f t="shared" si="65"/>
        <v>21</v>
      </c>
      <c r="L910" s="1138"/>
      <c r="M910" s="1139"/>
      <c r="N910" s="1139"/>
      <c r="O910" s="1140"/>
      <c r="Q910" s="377" t="s">
        <v>1111</v>
      </c>
      <c r="R910" s="20"/>
      <c r="S910" s="20"/>
      <c r="T910" s="20"/>
      <c r="U910" s="20"/>
      <c r="V910" s="20"/>
      <c r="W910" s="20"/>
      <c r="X910" s="20" t="s">
        <v>532</v>
      </c>
      <c r="Y910" s="20"/>
      <c r="Z910" s="20"/>
      <c r="AA910" s="10"/>
      <c r="AB910" s="20"/>
      <c r="AC910" s="20" t="s">
        <v>1493</v>
      </c>
      <c r="AD910" s="20"/>
      <c r="AE910" s="21"/>
    </row>
    <row r="911" spans="1:34" ht="15" customHeight="1" x14ac:dyDescent="0.2">
      <c r="A911" s="370">
        <v>11</v>
      </c>
      <c r="B911" s="54" t="s">
        <v>39</v>
      </c>
      <c r="C911" s="431">
        <v>26</v>
      </c>
      <c r="D911" s="431">
        <v>8</v>
      </c>
      <c r="E911" s="431">
        <v>7</v>
      </c>
      <c r="F911" s="431">
        <v>11</v>
      </c>
      <c r="G911" s="431">
        <v>48</v>
      </c>
      <c r="H911" s="431">
        <v>58</v>
      </c>
      <c r="I911" s="433" t="s">
        <v>1292</v>
      </c>
      <c r="J911" s="435">
        <f t="shared" si="64"/>
        <v>26</v>
      </c>
      <c r="K911" s="435">
        <f t="shared" si="65"/>
        <v>23</v>
      </c>
      <c r="L911" s="1138"/>
      <c r="M911" s="1139"/>
      <c r="N911" s="1139"/>
      <c r="O911" s="1140"/>
      <c r="Q911" s="377" t="s">
        <v>702</v>
      </c>
      <c r="R911" s="20"/>
      <c r="S911" s="20"/>
      <c r="T911" s="20"/>
      <c r="U911" s="20"/>
      <c r="V911" s="20"/>
      <c r="W911" s="20"/>
      <c r="X911" s="20"/>
      <c r="Y911" s="20"/>
      <c r="Z911" s="20"/>
      <c r="AA911" s="20"/>
      <c r="AB911" s="10"/>
      <c r="AC911" s="20" t="s">
        <v>1603</v>
      </c>
      <c r="AD911" s="20"/>
      <c r="AE911" s="21"/>
    </row>
    <row r="912" spans="1:34" ht="15" customHeight="1" x14ac:dyDescent="0.2">
      <c r="A912" s="370">
        <v>12</v>
      </c>
      <c r="B912" s="54" t="s">
        <v>1226</v>
      </c>
      <c r="C912" s="431">
        <v>26</v>
      </c>
      <c r="D912" s="431">
        <v>9</v>
      </c>
      <c r="E912" s="431">
        <v>3</v>
      </c>
      <c r="F912" s="431">
        <v>14</v>
      </c>
      <c r="G912" s="431">
        <v>38</v>
      </c>
      <c r="H912" s="431">
        <v>58</v>
      </c>
      <c r="I912" s="433" t="s">
        <v>1119</v>
      </c>
      <c r="J912" s="435">
        <f t="shared" si="64"/>
        <v>26</v>
      </c>
      <c r="K912" s="435">
        <f t="shared" si="65"/>
        <v>21</v>
      </c>
      <c r="L912" s="1138"/>
      <c r="M912" s="1139"/>
      <c r="N912" s="1139"/>
      <c r="O912" s="1140"/>
      <c r="Q912" s="377" t="s">
        <v>533</v>
      </c>
      <c r="R912" s="20" t="s">
        <v>1597</v>
      </c>
      <c r="S912" s="20" t="s">
        <v>1540</v>
      </c>
      <c r="T912" s="20" t="s">
        <v>1600</v>
      </c>
      <c r="U912" s="20" t="s">
        <v>1543</v>
      </c>
      <c r="V912" s="20" t="s">
        <v>1207</v>
      </c>
      <c r="W912" s="20" t="s">
        <v>355</v>
      </c>
      <c r="X912" s="20" t="s">
        <v>1488</v>
      </c>
      <c r="Y912" s="20" t="s">
        <v>1603</v>
      </c>
      <c r="Z912" s="20" t="s">
        <v>1539</v>
      </c>
      <c r="AA912" s="20" t="s">
        <v>1489</v>
      </c>
      <c r="AB912" s="20" t="s">
        <v>1642</v>
      </c>
      <c r="AC912" s="10"/>
      <c r="AD912" s="20" t="s">
        <v>1642</v>
      </c>
      <c r="AE912" s="21" t="s">
        <v>1894</v>
      </c>
    </row>
    <row r="913" spans="1:37" ht="15" customHeight="1" x14ac:dyDescent="0.2">
      <c r="A913" s="370">
        <v>13</v>
      </c>
      <c r="B913" s="54" t="s">
        <v>1598</v>
      </c>
      <c r="C913" s="431">
        <v>26</v>
      </c>
      <c r="D913" s="431">
        <v>6</v>
      </c>
      <c r="E913" s="431">
        <v>4</v>
      </c>
      <c r="F913" s="431">
        <v>16</v>
      </c>
      <c r="G913" s="431">
        <v>42</v>
      </c>
      <c r="H913" s="431">
        <v>64</v>
      </c>
      <c r="I913" s="433">
        <v>16</v>
      </c>
      <c r="J913" s="435">
        <f t="shared" si="64"/>
        <v>26</v>
      </c>
      <c r="K913" s="435">
        <f t="shared" si="65"/>
        <v>16</v>
      </c>
      <c r="L913" s="1138"/>
      <c r="M913" s="1139"/>
      <c r="N913" s="1139"/>
      <c r="O913" s="1140"/>
      <c r="Q913" s="377" t="s">
        <v>1313</v>
      </c>
      <c r="R913" s="20"/>
      <c r="S913" s="20"/>
      <c r="T913" s="20"/>
      <c r="U913" s="20"/>
      <c r="V913" s="20"/>
      <c r="W913" s="20"/>
      <c r="X913" s="20"/>
      <c r="Y913" s="20"/>
      <c r="Z913" s="20"/>
      <c r="AA913" s="20"/>
      <c r="AB913" s="20"/>
      <c r="AC913" s="20" t="s">
        <v>1210</v>
      </c>
      <c r="AD913" s="10"/>
      <c r="AE913" s="21"/>
    </row>
    <row r="914" spans="1:37" ht="15" customHeight="1" thickBot="1" x14ac:dyDescent="0.25">
      <c r="A914" s="372">
        <v>14</v>
      </c>
      <c r="B914" s="55" t="s">
        <v>708</v>
      </c>
      <c r="C914" s="432">
        <v>26</v>
      </c>
      <c r="D914" s="432">
        <v>3</v>
      </c>
      <c r="E914" s="432">
        <v>7</v>
      </c>
      <c r="F914" s="432">
        <v>16</v>
      </c>
      <c r="G914" s="432">
        <v>44</v>
      </c>
      <c r="H914" s="432">
        <v>83</v>
      </c>
      <c r="I914" s="434">
        <v>13</v>
      </c>
      <c r="J914" s="435">
        <f t="shared" si="64"/>
        <v>26</v>
      </c>
      <c r="K914" s="435">
        <f t="shared" si="65"/>
        <v>13</v>
      </c>
      <c r="L914" s="1141"/>
      <c r="M914" s="1142"/>
      <c r="N914" s="1142"/>
      <c r="O914" s="1143"/>
      <c r="Q914" s="378" t="s">
        <v>1214</v>
      </c>
      <c r="R914" s="23"/>
      <c r="S914" s="23"/>
      <c r="T914" s="23"/>
      <c r="U914" s="23"/>
      <c r="V914" s="23"/>
      <c r="W914" s="23"/>
      <c r="X914" s="23"/>
      <c r="Y914" s="23"/>
      <c r="Z914" s="23"/>
      <c r="AA914" s="23"/>
      <c r="AB914" s="23"/>
      <c r="AC914" s="23" t="s">
        <v>1540</v>
      </c>
      <c r="AD914" s="23"/>
      <c r="AE914" s="15"/>
    </row>
    <row r="915" spans="1:37" ht="15" customHeight="1" x14ac:dyDescent="0.2">
      <c r="C915" s="435">
        <f t="shared" ref="C915:H915" si="69">SUM(C901:C914)</f>
        <v>364</v>
      </c>
      <c r="D915" s="435">
        <f t="shared" si="69"/>
        <v>145</v>
      </c>
      <c r="E915" s="435">
        <f t="shared" si="69"/>
        <v>74</v>
      </c>
      <c r="F915" s="435">
        <f t="shared" si="69"/>
        <v>145</v>
      </c>
      <c r="G915" s="435">
        <f t="shared" si="69"/>
        <v>738</v>
      </c>
      <c r="H915" s="435">
        <f t="shared" si="69"/>
        <v>738</v>
      </c>
      <c r="I915" s="435">
        <f>SUM(I901:I914)+44</f>
        <v>364</v>
      </c>
      <c r="J915" s="435">
        <f t="shared" si="64"/>
        <v>364</v>
      </c>
      <c r="K915" s="435">
        <f t="shared" si="65"/>
        <v>364</v>
      </c>
    </row>
    <row r="916" spans="1:37" ht="15" customHeight="1" thickBot="1" x14ac:dyDescent="0.25"/>
    <row r="917" spans="1:37" ht="15" customHeight="1" thickBot="1" x14ac:dyDescent="0.25">
      <c r="A917" s="1207" t="s">
        <v>493</v>
      </c>
      <c r="B917" s="1208"/>
      <c r="C917" s="1208"/>
      <c r="D917" s="1208"/>
      <c r="E917" s="1208"/>
      <c r="F917" s="1209"/>
      <c r="G917" s="1204" t="s">
        <v>438</v>
      </c>
      <c r="H917" s="1205"/>
      <c r="I917" s="1206"/>
      <c r="L917" s="986" t="s">
        <v>588</v>
      </c>
      <c r="M917" s="987"/>
      <c r="N917" s="987"/>
      <c r="O917" s="988"/>
    </row>
    <row r="918" spans="1:37" ht="15" customHeight="1" thickBot="1" x14ac:dyDescent="0.25">
      <c r="A918" s="449" t="s">
        <v>496</v>
      </c>
      <c r="B918" s="450" t="s">
        <v>497</v>
      </c>
      <c r="C918" s="451" t="s">
        <v>498</v>
      </c>
      <c r="D918" s="451" t="s">
        <v>499</v>
      </c>
      <c r="E918" s="451" t="s">
        <v>500</v>
      </c>
      <c r="F918" s="451" t="s">
        <v>501</v>
      </c>
      <c r="G918" s="452" t="s">
        <v>502</v>
      </c>
      <c r="H918" s="452" t="s">
        <v>503</v>
      </c>
      <c r="I918" s="453" t="s">
        <v>504</v>
      </c>
      <c r="L918" s="989"/>
      <c r="M918" s="990"/>
      <c r="N918" s="990"/>
      <c r="O918" s="991"/>
      <c r="Q918" s="24" t="s">
        <v>439</v>
      </c>
      <c r="R918" s="396" t="s">
        <v>716</v>
      </c>
      <c r="S918" s="396" t="s">
        <v>901</v>
      </c>
      <c r="T918" s="396" t="s">
        <v>564</v>
      </c>
      <c r="U918" s="396" t="s">
        <v>1845</v>
      </c>
      <c r="V918" s="396" t="s">
        <v>1846</v>
      </c>
      <c r="W918" s="396" t="s">
        <v>1004</v>
      </c>
      <c r="X918" s="396" t="s">
        <v>500</v>
      </c>
      <c r="Y918" s="396" t="s">
        <v>1631</v>
      </c>
      <c r="Z918" s="396" t="s">
        <v>990</v>
      </c>
      <c r="AA918" s="396" t="s">
        <v>60</v>
      </c>
      <c r="AB918" s="396" t="s">
        <v>322</v>
      </c>
      <c r="AC918" s="396" t="s">
        <v>514</v>
      </c>
      <c r="AD918" s="396" t="s">
        <v>501</v>
      </c>
      <c r="AE918" s="396" t="s">
        <v>544</v>
      </c>
      <c r="AF918" s="396" t="s">
        <v>1111</v>
      </c>
      <c r="AG918" s="396" t="s">
        <v>1924</v>
      </c>
      <c r="AH918" s="396" t="s">
        <v>299</v>
      </c>
      <c r="AI918" s="396" t="s">
        <v>672</v>
      </c>
      <c r="AJ918" s="396" t="s">
        <v>1587</v>
      </c>
      <c r="AK918" s="397" t="s">
        <v>499</v>
      </c>
    </row>
    <row r="919" spans="1:37" ht="15" customHeight="1" x14ac:dyDescent="0.2">
      <c r="A919" s="475">
        <v>1</v>
      </c>
      <c r="B919" s="53" t="s">
        <v>304</v>
      </c>
      <c r="C919" s="46">
        <v>38</v>
      </c>
      <c r="D919" s="46">
        <v>27</v>
      </c>
      <c r="E919" s="46">
        <v>3</v>
      </c>
      <c r="F919" s="46">
        <v>8</v>
      </c>
      <c r="G919" s="46">
        <v>103</v>
      </c>
      <c r="H919" s="46">
        <v>40</v>
      </c>
      <c r="I919" s="436">
        <v>57</v>
      </c>
      <c r="J919" s="435">
        <f t="shared" ref="J919:J1001" si="70">D919+E919+F919</f>
        <v>38</v>
      </c>
      <c r="K919" s="435">
        <f t="shared" ref="K919:K1001" si="71">D919*2+E919</f>
        <v>57</v>
      </c>
      <c r="L919" s="1135" t="s">
        <v>1961</v>
      </c>
      <c r="M919" s="1136"/>
      <c r="N919" s="1136"/>
      <c r="O919" s="1137"/>
      <c r="Q919" s="339" t="s">
        <v>716</v>
      </c>
      <c r="R919" s="10"/>
      <c r="S919" s="20"/>
      <c r="T919" s="20" t="s">
        <v>532</v>
      </c>
      <c r="U919" s="20" t="s">
        <v>532</v>
      </c>
      <c r="V919" s="20"/>
      <c r="W919" s="20"/>
      <c r="X919" s="20"/>
      <c r="Y919" s="20"/>
      <c r="Z919" s="20"/>
      <c r="AA919" s="20"/>
      <c r="AB919" s="20"/>
      <c r="AC919" s="20"/>
      <c r="AD919" s="20"/>
      <c r="AE919" s="20"/>
      <c r="AF919" s="20"/>
      <c r="AG919" s="20"/>
      <c r="AH919" s="20"/>
      <c r="AI919" s="20"/>
      <c r="AJ919" s="20"/>
      <c r="AK919" s="21"/>
    </row>
    <row r="920" spans="1:37" ht="15" customHeight="1" x14ac:dyDescent="0.2">
      <c r="A920" s="246">
        <v>2</v>
      </c>
      <c r="B920" s="54" t="s">
        <v>1855</v>
      </c>
      <c r="C920" s="431">
        <v>38</v>
      </c>
      <c r="D920" s="431">
        <v>25</v>
      </c>
      <c r="E920" s="431">
        <v>6</v>
      </c>
      <c r="F920" s="431">
        <v>7</v>
      </c>
      <c r="G920" s="431">
        <v>112</v>
      </c>
      <c r="H920" s="431">
        <v>57</v>
      </c>
      <c r="I920" s="433">
        <v>56</v>
      </c>
      <c r="J920" s="435">
        <f t="shared" si="70"/>
        <v>38</v>
      </c>
      <c r="K920" s="435">
        <f t="shared" si="71"/>
        <v>56</v>
      </c>
      <c r="L920" s="1138"/>
      <c r="M920" s="1139"/>
      <c r="N920" s="1139"/>
      <c r="O920" s="1140"/>
      <c r="Q920" s="339" t="s">
        <v>901</v>
      </c>
      <c r="R920" s="20" t="s">
        <v>532</v>
      </c>
      <c r="S920" s="10"/>
      <c r="T920" s="20"/>
      <c r="U920" s="20"/>
      <c r="V920" s="20"/>
      <c r="W920" s="20"/>
      <c r="X920" s="20"/>
      <c r="Y920" s="20"/>
      <c r="Z920" s="20"/>
      <c r="AA920" s="20"/>
      <c r="AB920" s="20"/>
      <c r="AC920" s="20"/>
      <c r="AD920" s="20"/>
      <c r="AE920" s="20"/>
      <c r="AF920" s="20"/>
      <c r="AG920" s="20"/>
      <c r="AH920" s="20"/>
      <c r="AI920" s="20"/>
      <c r="AJ920" s="20"/>
      <c r="AK920" s="21"/>
    </row>
    <row r="921" spans="1:37" ht="15" customHeight="1" x14ac:dyDescent="0.2">
      <c r="A921" s="246">
        <v>3</v>
      </c>
      <c r="B921" s="54" t="s">
        <v>529</v>
      </c>
      <c r="C921" s="431">
        <v>38</v>
      </c>
      <c r="D921" s="431">
        <v>23</v>
      </c>
      <c r="E921" s="431">
        <v>9</v>
      </c>
      <c r="F921" s="431">
        <v>6</v>
      </c>
      <c r="G921" s="431">
        <v>114</v>
      </c>
      <c r="H921" s="431">
        <v>63</v>
      </c>
      <c r="I921" s="433">
        <v>55</v>
      </c>
      <c r="J921" s="435">
        <f t="shared" si="70"/>
        <v>38</v>
      </c>
      <c r="K921" s="435">
        <f t="shared" si="71"/>
        <v>55</v>
      </c>
      <c r="L921" s="1138"/>
      <c r="M921" s="1139"/>
      <c r="N921" s="1139"/>
      <c r="O921" s="1140"/>
      <c r="Q921" s="339" t="s">
        <v>564</v>
      </c>
      <c r="R921" s="20"/>
      <c r="S921" s="20"/>
      <c r="T921" s="10"/>
      <c r="U921" s="20"/>
      <c r="V921" s="20"/>
      <c r="W921" s="20"/>
      <c r="X921" s="20"/>
      <c r="Y921" s="20"/>
      <c r="Z921" s="20"/>
      <c r="AA921" s="20"/>
      <c r="AB921" s="20"/>
      <c r="AC921" s="20"/>
      <c r="AD921" s="20"/>
      <c r="AE921" s="20"/>
      <c r="AF921" s="20"/>
      <c r="AG921" s="20"/>
      <c r="AH921" s="20"/>
      <c r="AI921" s="20"/>
      <c r="AJ921" s="20"/>
      <c r="AK921" s="21"/>
    </row>
    <row r="922" spans="1:37" ht="15" customHeight="1" x14ac:dyDescent="0.2">
      <c r="A922" s="246">
        <v>4</v>
      </c>
      <c r="B922" s="54" t="s">
        <v>433</v>
      </c>
      <c r="C922" s="431">
        <v>38</v>
      </c>
      <c r="D922" s="431">
        <v>21</v>
      </c>
      <c r="E922" s="431">
        <v>7</v>
      </c>
      <c r="F922" s="431">
        <v>10</v>
      </c>
      <c r="G922" s="431">
        <v>102</v>
      </c>
      <c r="H922" s="431">
        <v>60</v>
      </c>
      <c r="I922" s="433">
        <v>49</v>
      </c>
      <c r="J922" s="435">
        <f t="shared" si="70"/>
        <v>38</v>
      </c>
      <c r="K922" s="435">
        <f t="shared" si="71"/>
        <v>49</v>
      </c>
      <c r="L922" s="1138"/>
      <c r="M922" s="1139"/>
      <c r="N922" s="1139"/>
      <c r="O922" s="1140"/>
      <c r="Q922" s="339" t="s">
        <v>1845</v>
      </c>
      <c r="R922" s="20" t="s">
        <v>532</v>
      </c>
      <c r="S922" s="20"/>
      <c r="T922" s="20"/>
      <c r="U922" s="10"/>
      <c r="V922" s="20"/>
      <c r="W922" s="20"/>
      <c r="X922" s="20"/>
      <c r="Y922" s="20"/>
      <c r="Z922" s="20"/>
      <c r="AA922" s="20"/>
      <c r="AB922" s="20"/>
      <c r="AC922" s="20"/>
      <c r="AD922" s="20"/>
      <c r="AE922" s="20"/>
      <c r="AF922" s="20"/>
      <c r="AG922" s="20"/>
      <c r="AH922" s="20"/>
      <c r="AI922" s="20"/>
      <c r="AJ922" s="20"/>
      <c r="AK922" s="21"/>
    </row>
    <row r="923" spans="1:37" ht="15" customHeight="1" x14ac:dyDescent="0.2">
      <c r="A923" s="246">
        <v>5</v>
      </c>
      <c r="B923" s="54" t="s">
        <v>128</v>
      </c>
      <c r="C923" s="431">
        <v>38</v>
      </c>
      <c r="D923" s="431">
        <v>20</v>
      </c>
      <c r="E923" s="431">
        <v>9</v>
      </c>
      <c r="F923" s="431">
        <v>9</v>
      </c>
      <c r="G923" s="431">
        <v>141</v>
      </c>
      <c r="H923" s="431">
        <v>84</v>
      </c>
      <c r="I923" s="433">
        <v>49</v>
      </c>
      <c r="J923" s="435">
        <f t="shared" si="70"/>
        <v>38</v>
      </c>
      <c r="K923" s="435">
        <f t="shared" si="71"/>
        <v>49</v>
      </c>
      <c r="L923" s="1138"/>
      <c r="M923" s="1139"/>
      <c r="N923" s="1139"/>
      <c r="O923" s="1140"/>
      <c r="Q923" s="339" t="s">
        <v>1846</v>
      </c>
      <c r="R923" s="20"/>
      <c r="S923" s="20"/>
      <c r="T923" s="20"/>
      <c r="U923" s="20"/>
      <c r="V923" s="10"/>
      <c r="W923" s="20"/>
      <c r="X923" s="20"/>
      <c r="Y923" s="20"/>
      <c r="Z923" s="20"/>
      <c r="AA923" s="20"/>
      <c r="AB923" s="20"/>
      <c r="AC923" s="20"/>
      <c r="AD923" s="20"/>
      <c r="AE923" s="20"/>
      <c r="AF923" s="20"/>
      <c r="AG923" s="20"/>
      <c r="AH923" s="20"/>
      <c r="AI923" s="20"/>
      <c r="AJ923" s="20"/>
      <c r="AK923" s="21"/>
    </row>
    <row r="924" spans="1:37" ht="15" customHeight="1" x14ac:dyDescent="0.2">
      <c r="A924" s="246">
        <v>6</v>
      </c>
      <c r="B924" s="54" t="s">
        <v>1002</v>
      </c>
      <c r="C924" s="431">
        <v>38</v>
      </c>
      <c r="D924" s="431">
        <v>21</v>
      </c>
      <c r="E924" s="431">
        <v>5</v>
      </c>
      <c r="F924" s="431">
        <v>12</v>
      </c>
      <c r="G924" s="431">
        <v>96</v>
      </c>
      <c r="H924" s="431">
        <v>50</v>
      </c>
      <c r="I924" s="433">
        <v>47</v>
      </c>
      <c r="J924" s="435">
        <f t="shared" si="70"/>
        <v>38</v>
      </c>
      <c r="K924" s="435">
        <f t="shared" si="71"/>
        <v>47</v>
      </c>
      <c r="L924" s="1138"/>
      <c r="M924" s="1139"/>
      <c r="N924" s="1139"/>
      <c r="O924" s="1140"/>
      <c r="Q924" s="339" t="s">
        <v>1004</v>
      </c>
      <c r="R924" s="20"/>
      <c r="S924" s="20"/>
      <c r="T924" s="20"/>
      <c r="U924" s="20"/>
      <c r="V924" s="20"/>
      <c r="W924" s="10"/>
      <c r="X924" s="20"/>
      <c r="Y924" s="20" t="s">
        <v>532</v>
      </c>
      <c r="Z924" s="20"/>
      <c r="AA924" s="20"/>
      <c r="AB924" s="20"/>
      <c r="AC924" s="20"/>
      <c r="AD924" s="20"/>
      <c r="AE924" s="20"/>
      <c r="AF924" s="20"/>
      <c r="AG924" s="20"/>
      <c r="AH924" s="20"/>
      <c r="AI924" s="20"/>
      <c r="AJ924" s="20"/>
      <c r="AK924" s="21"/>
    </row>
    <row r="925" spans="1:37" ht="15" customHeight="1" x14ac:dyDescent="0.2">
      <c r="A925" s="246">
        <v>7</v>
      </c>
      <c r="B925" s="54" t="s">
        <v>250</v>
      </c>
      <c r="C925" s="431">
        <v>38</v>
      </c>
      <c r="D925" s="431">
        <v>19</v>
      </c>
      <c r="E925" s="431">
        <v>6</v>
      </c>
      <c r="F925" s="431">
        <v>13</v>
      </c>
      <c r="G925" s="431">
        <v>57</v>
      </c>
      <c r="H925" s="431">
        <v>40</v>
      </c>
      <c r="I925" s="433">
        <v>44</v>
      </c>
      <c r="J925" s="435">
        <f t="shared" si="70"/>
        <v>38</v>
      </c>
      <c r="K925" s="435">
        <f t="shared" si="71"/>
        <v>44</v>
      </c>
      <c r="L925" s="1138"/>
      <c r="M925" s="1139"/>
      <c r="N925" s="1139"/>
      <c r="O925" s="1140"/>
      <c r="Q925" s="339" t="s">
        <v>1303</v>
      </c>
      <c r="R925" s="20"/>
      <c r="S925" s="20"/>
      <c r="T925" s="20"/>
      <c r="U925" s="20"/>
      <c r="V925" s="20"/>
      <c r="W925" s="20"/>
      <c r="X925" s="10"/>
      <c r="Y925" s="20"/>
      <c r="Z925" s="20" t="s">
        <v>532</v>
      </c>
      <c r="AA925" s="20" t="s">
        <v>532</v>
      </c>
      <c r="AB925" s="20"/>
      <c r="AC925" s="20"/>
      <c r="AD925" s="20"/>
      <c r="AE925" s="20"/>
      <c r="AF925" s="20"/>
      <c r="AG925" s="20"/>
      <c r="AH925" s="20"/>
      <c r="AI925" s="20"/>
      <c r="AJ925" s="20"/>
      <c r="AK925" s="21"/>
    </row>
    <row r="926" spans="1:37" ht="15" customHeight="1" x14ac:dyDescent="0.2">
      <c r="A926" s="246">
        <v>8</v>
      </c>
      <c r="B926" s="54" t="s">
        <v>1635</v>
      </c>
      <c r="C926" s="431">
        <v>38</v>
      </c>
      <c r="D926" s="431">
        <v>17</v>
      </c>
      <c r="E926" s="431">
        <v>8</v>
      </c>
      <c r="F926" s="431">
        <v>13</v>
      </c>
      <c r="G926" s="431">
        <v>80</v>
      </c>
      <c r="H926" s="431">
        <v>47</v>
      </c>
      <c r="I926" s="433">
        <v>42</v>
      </c>
      <c r="J926" s="435">
        <f t="shared" si="70"/>
        <v>38</v>
      </c>
      <c r="K926" s="435">
        <f t="shared" si="71"/>
        <v>42</v>
      </c>
      <c r="L926" s="1138"/>
      <c r="M926" s="1139"/>
      <c r="N926" s="1139"/>
      <c r="O926" s="1140"/>
      <c r="Q926" s="339" t="s">
        <v>1631</v>
      </c>
      <c r="R926" s="20"/>
      <c r="S926" s="20"/>
      <c r="T926" s="20"/>
      <c r="U926" s="20"/>
      <c r="V926" s="20"/>
      <c r="W926" s="20"/>
      <c r="X926" s="20" t="s">
        <v>532</v>
      </c>
      <c r="Y926" s="10"/>
      <c r="Z926" s="20"/>
      <c r="AA926" s="20"/>
      <c r="AB926" s="20"/>
      <c r="AC926" s="20"/>
      <c r="AD926" s="20"/>
      <c r="AE926" s="20"/>
      <c r="AF926" s="20"/>
      <c r="AG926" s="20"/>
      <c r="AH926" s="20"/>
      <c r="AI926" s="20"/>
      <c r="AJ926" s="20"/>
      <c r="AK926" s="21"/>
    </row>
    <row r="927" spans="1:37" ht="15" customHeight="1" x14ac:dyDescent="0.2">
      <c r="A927" s="246">
        <v>9</v>
      </c>
      <c r="B927" s="54" t="s">
        <v>89</v>
      </c>
      <c r="C927" s="431">
        <v>38</v>
      </c>
      <c r="D927" s="431">
        <v>17</v>
      </c>
      <c r="E927" s="431">
        <v>7</v>
      </c>
      <c r="F927" s="431">
        <v>14</v>
      </c>
      <c r="G927" s="431">
        <v>90</v>
      </c>
      <c r="H927" s="431">
        <v>66</v>
      </c>
      <c r="I927" s="433">
        <v>41</v>
      </c>
      <c r="J927" s="435">
        <f t="shared" si="70"/>
        <v>38</v>
      </c>
      <c r="K927" s="435">
        <f t="shared" si="71"/>
        <v>41</v>
      </c>
      <c r="L927" s="1138"/>
      <c r="M927" s="1139"/>
      <c r="N927" s="1139"/>
      <c r="O927" s="1140"/>
      <c r="Q927" s="339" t="s">
        <v>990</v>
      </c>
      <c r="R927" s="20"/>
      <c r="S927" s="20"/>
      <c r="T927" s="20"/>
      <c r="U927" s="20"/>
      <c r="V927" s="20"/>
      <c r="W927" s="20"/>
      <c r="X927" s="20"/>
      <c r="Y927" s="20"/>
      <c r="Z927" s="10"/>
      <c r="AA927" s="20"/>
      <c r="AB927" s="20"/>
      <c r="AC927" s="20"/>
      <c r="AD927" s="20"/>
      <c r="AE927" s="20"/>
      <c r="AF927" s="20"/>
      <c r="AG927" s="20"/>
      <c r="AH927" s="20"/>
      <c r="AI927" s="20"/>
      <c r="AJ927" s="20"/>
      <c r="AK927" s="21"/>
    </row>
    <row r="928" spans="1:37" ht="15" customHeight="1" x14ac:dyDescent="0.2">
      <c r="A928" s="246">
        <v>10</v>
      </c>
      <c r="B928" s="54" t="s">
        <v>1534</v>
      </c>
      <c r="C928" s="431">
        <v>38</v>
      </c>
      <c r="D928" s="431">
        <v>17</v>
      </c>
      <c r="E928" s="431">
        <v>7</v>
      </c>
      <c r="F928" s="431">
        <v>14</v>
      </c>
      <c r="G928" s="431">
        <v>103</v>
      </c>
      <c r="H928" s="431">
        <v>85</v>
      </c>
      <c r="I928" s="433">
        <v>41</v>
      </c>
      <c r="J928" s="435">
        <f t="shared" si="70"/>
        <v>38</v>
      </c>
      <c r="K928" s="435">
        <f t="shared" si="71"/>
        <v>41</v>
      </c>
      <c r="L928" s="1138"/>
      <c r="M928" s="1139"/>
      <c r="N928" s="1139"/>
      <c r="O928" s="1140"/>
      <c r="Q928" s="339" t="s">
        <v>60</v>
      </c>
      <c r="R928" s="20"/>
      <c r="S928" s="20"/>
      <c r="T928" s="20"/>
      <c r="U928" s="20"/>
      <c r="V928" s="20"/>
      <c r="W928" s="20"/>
      <c r="X928" s="20" t="s">
        <v>532</v>
      </c>
      <c r="Y928" s="20"/>
      <c r="Z928" s="20"/>
      <c r="AA928" s="10"/>
      <c r="AB928" s="20"/>
      <c r="AC928" s="20"/>
      <c r="AD928" s="20"/>
      <c r="AE928" s="20"/>
      <c r="AF928" s="20"/>
      <c r="AG928" s="20"/>
      <c r="AH928" s="20"/>
      <c r="AI928" s="20"/>
      <c r="AJ928" s="20"/>
      <c r="AK928" s="21"/>
    </row>
    <row r="929" spans="1:37" ht="15" customHeight="1" x14ac:dyDescent="0.2">
      <c r="A929" s="246">
        <v>11</v>
      </c>
      <c r="B929" s="54" t="s">
        <v>1883</v>
      </c>
      <c r="C929" s="431">
        <v>38</v>
      </c>
      <c r="D929" s="431">
        <v>16</v>
      </c>
      <c r="E929" s="431">
        <v>2</v>
      </c>
      <c r="F929" s="431">
        <v>20</v>
      </c>
      <c r="G929" s="431">
        <v>79</v>
      </c>
      <c r="H929" s="431">
        <v>67</v>
      </c>
      <c r="I929" s="433">
        <v>34</v>
      </c>
      <c r="J929" s="435">
        <f t="shared" si="70"/>
        <v>38</v>
      </c>
      <c r="K929" s="435">
        <f t="shared" si="71"/>
        <v>34</v>
      </c>
      <c r="L929" s="1138"/>
      <c r="M929" s="1139"/>
      <c r="N929" s="1139"/>
      <c r="O929" s="1140"/>
      <c r="Q929" s="339" t="s">
        <v>322</v>
      </c>
      <c r="R929" s="20"/>
      <c r="S929" s="20"/>
      <c r="T929" s="20"/>
      <c r="U929" s="20"/>
      <c r="V929" s="20"/>
      <c r="W929" s="20"/>
      <c r="X929" s="20"/>
      <c r="Y929" s="20"/>
      <c r="Z929" s="20"/>
      <c r="AA929" s="20"/>
      <c r="AB929" s="10"/>
      <c r="AC929" s="20"/>
      <c r="AD929" s="20"/>
      <c r="AE929" s="20"/>
      <c r="AF929" s="20"/>
      <c r="AG929" s="20"/>
      <c r="AH929" s="20"/>
      <c r="AI929" s="20"/>
      <c r="AJ929" s="20"/>
      <c r="AK929" s="21"/>
    </row>
    <row r="930" spans="1:37" ht="15" customHeight="1" x14ac:dyDescent="0.2">
      <c r="A930" s="246">
        <v>12</v>
      </c>
      <c r="B930" s="54" t="s">
        <v>1962</v>
      </c>
      <c r="C930" s="431">
        <v>38</v>
      </c>
      <c r="D930" s="431">
        <v>13</v>
      </c>
      <c r="E930" s="431">
        <v>5</v>
      </c>
      <c r="F930" s="431">
        <v>20</v>
      </c>
      <c r="G930" s="431">
        <v>60</v>
      </c>
      <c r="H930" s="431">
        <v>72</v>
      </c>
      <c r="I930" s="433">
        <v>31</v>
      </c>
      <c r="J930" s="435">
        <f t="shared" si="70"/>
        <v>38</v>
      </c>
      <c r="K930" s="435">
        <f t="shared" si="71"/>
        <v>31</v>
      </c>
      <c r="L930" s="1138"/>
      <c r="M930" s="1139"/>
      <c r="N930" s="1139"/>
      <c r="O930" s="1140"/>
      <c r="Q930" s="339" t="s">
        <v>514</v>
      </c>
      <c r="R930" s="20"/>
      <c r="S930" s="20"/>
      <c r="T930" s="20"/>
      <c r="U930" s="20"/>
      <c r="V930" s="20"/>
      <c r="W930" s="20"/>
      <c r="X930" s="20"/>
      <c r="Y930" s="20"/>
      <c r="Z930" s="20"/>
      <c r="AA930" s="20"/>
      <c r="AB930" s="20"/>
      <c r="AC930" s="10"/>
      <c r="AD930" s="20"/>
      <c r="AE930" s="20"/>
      <c r="AF930" s="20"/>
      <c r="AG930" s="20"/>
      <c r="AH930" s="20"/>
      <c r="AI930" s="20"/>
      <c r="AJ930" s="20"/>
      <c r="AK930" s="21"/>
    </row>
    <row r="931" spans="1:37" ht="15" customHeight="1" x14ac:dyDescent="0.2">
      <c r="A931" s="246">
        <v>13</v>
      </c>
      <c r="B931" s="54" t="s">
        <v>674</v>
      </c>
      <c r="C931" s="431">
        <v>38</v>
      </c>
      <c r="D931" s="431">
        <v>12</v>
      </c>
      <c r="E931" s="431">
        <v>7</v>
      </c>
      <c r="F931" s="431">
        <v>19</v>
      </c>
      <c r="G931" s="431">
        <v>70</v>
      </c>
      <c r="H931" s="431">
        <v>92</v>
      </c>
      <c r="I931" s="433">
        <v>31</v>
      </c>
      <c r="J931" s="435">
        <f t="shared" si="70"/>
        <v>38</v>
      </c>
      <c r="K931" s="435">
        <f t="shared" si="71"/>
        <v>31</v>
      </c>
      <c r="L931" s="1138"/>
      <c r="M931" s="1139"/>
      <c r="N931" s="1139"/>
      <c r="O931" s="1140"/>
      <c r="Q931" s="339" t="s">
        <v>501</v>
      </c>
      <c r="R931" s="20"/>
      <c r="S931" s="20"/>
      <c r="T931" s="20"/>
      <c r="U931" s="20" t="s">
        <v>532</v>
      </c>
      <c r="V931" s="20"/>
      <c r="W931" s="20"/>
      <c r="X931" s="20"/>
      <c r="Y931" s="20"/>
      <c r="Z931" s="20"/>
      <c r="AA931" s="20"/>
      <c r="AB931" s="20"/>
      <c r="AC931" s="20"/>
      <c r="AD931" s="10"/>
      <c r="AE931" s="20"/>
      <c r="AF931" s="20"/>
      <c r="AG931" s="20"/>
      <c r="AH931" s="20"/>
      <c r="AI931" s="20"/>
      <c r="AJ931" s="20"/>
      <c r="AK931" s="21"/>
    </row>
    <row r="932" spans="1:37" ht="15" customHeight="1" x14ac:dyDescent="0.2">
      <c r="A932" s="246">
        <v>14</v>
      </c>
      <c r="B932" s="54" t="s">
        <v>326</v>
      </c>
      <c r="C932" s="431">
        <v>38</v>
      </c>
      <c r="D932" s="431">
        <v>12</v>
      </c>
      <c r="E932" s="431">
        <v>7</v>
      </c>
      <c r="F932" s="431">
        <v>19</v>
      </c>
      <c r="G932" s="431">
        <v>69</v>
      </c>
      <c r="H932" s="431">
        <v>84</v>
      </c>
      <c r="I932" s="433">
        <v>31</v>
      </c>
      <c r="J932" s="435">
        <f t="shared" si="70"/>
        <v>38</v>
      </c>
      <c r="K932" s="435">
        <f t="shared" si="71"/>
        <v>31</v>
      </c>
      <c r="L932" s="1138"/>
      <c r="M932" s="1139"/>
      <c r="N932" s="1139"/>
      <c r="O932" s="1140"/>
      <c r="Q932" s="339" t="s">
        <v>544</v>
      </c>
      <c r="R932" s="20"/>
      <c r="S932" s="20"/>
      <c r="T932" s="20"/>
      <c r="U932" s="20"/>
      <c r="V932" s="20"/>
      <c r="W932" s="20"/>
      <c r="X932" s="20"/>
      <c r="Y932" s="20"/>
      <c r="Z932" s="20"/>
      <c r="AA932" s="20"/>
      <c r="AB932" s="20"/>
      <c r="AC932" s="20"/>
      <c r="AD932" s="20"/>
      <c r="AE932" s="10"/>
      <c r="AF932" s="20"/>
      <c r="AG932" s="20"/>
      <c r="AH932" s="20"/>
      <c r="AI932" s="20"/>
      <c r="AJ932" s="20"/>
      <c r="AK932" s="21"/>
    </row>
    <row r="933" spans="1:37" ht="15" customHeight="1" x14ac:dyDescent="0.2">
      <c r="A933" s="246">
        <v>15</v>
      </c>
      <c r="B933" s="54" t="s">
        <v>1925</v>
      </c>
      <c r="C933" s="431">
        <v>38</v>
      </c>
      <c r="D933" s="431">
        <v>12</v>
      </c>
      <c r="E933" s="431">
        <v>5</v>
      </c>
      <c r="F933" s="431">
        <v>21</v>
      </c>
      <c r="G933" s="431">
        <v>50</v>
      </c>
      <c r="H933" s="431">
        <v>111</v>
      </c>
      <c r="I933" s="433">
        <v>29</v>
      </c>
      <c r="J933" s="435">
        <f t="shared" si="70"/>
        <v>38</v>
      </c>
      <c r="K933" s="435">
        <f t="shared" si="71"/>
        <v>29</v>
      </c>
      <c r="L933" s="1138"/>
      <c r="M933" s="1139"/>
      <c r="N933" s="1139"/>
      <c r="O933" s="1140"/>
      <c r="Q933" s="339" t="s">
        <v>1111</v>
      </c>
      <c r="R933" s="20"/>
      <c r="S933" s="20"/>
      <c r="T933" s="20"/>
      <c r="U933" s="20"/>
      <c r="V933" s="20"/>
      <c r="W933" s="20"/>
      <c r="X933" s="20"/>
      <c r="Y933" s="20"/>
      <c r="Z933" s="20"/>
      <c r="AA933" s="20"/>
      <c r="AB933" s="20"/>
      <c r="AC933" s="20"/>
      <c r="AD933" s="20"/>
      <c r="AE933" s="20"/>
      <c r="AF933" s="10"/>
      <c r="AG933" s="20"/>
      <c r="AH933" s="20"/>
      <c r="AI933" s="20"/>
      <c r="AJ933" s="20"/>
      <c r="AK933" s="21"/>
    </row>
    <row r="934" spans="1:37" ht="15" customHeight="1" x14ac:dyDescent="0.2">
      <c r="A934" s="246">
        <v>16</v>
      </c>
      <c r="B934" s="54" t="s">
        <v>1923</v>
      </c>
      <c r="C934" s="431">
        <v>38</v>
      </c>
      <c r="D934" s="431">
        <v>13</v>
      </c>
      <c r="E934" s="431">
        <v>3</v>
      </c>
      <c r="F934" s="431">
        <v>22</v>
      </c>
      <c r="G934" s="431">
        <v>95</v>
      </c>
      <c r="H934" s="431">
        <v>108</v>
      </c>
      <c r="I934" s="433">
        <v>29</v>
      </c>
      <c r="J934" s="435">
        <f t="shared" si="70"/>
        <v>38</v>
      </c>
      <c r="K934" s="435">
        <f t="shared" si="71"/>
        <v>29</v>
      </c>
      <c r="L934" s="1138"/>
      <c r="M934" s="1139"/>
      <c r="N934" s="1139"/>
      <c r="O934" s="1140"/>
      <c r="Q934" s="339" t="s">
        <v>1924</v>
      </c>
      <c r="R934" s="20"/>
      <c r="S934" s="20"/>
      <c r="T934" s="20"/>
      <c r="U934" s="20"/>
      <c r="V934" s="20"/>
      <c r="W934" s="20"/>
      <c r="X934" s="20"/>
      <c r="Y934" s="20"/>
      <c r="Z934" s="20"/>
      <c r="AA934" s="20"/>
      <c r="AB934" s="20"/>
      <c r="AC934" s="20"/>
      <c r="AD934" s="20"/>
      <c r="AE934" s="20"/>
      <c r="AF934" s="20"/>
      <c r="AG934" s="10"/>
      <c r="AH934" s="20"/>
      <c r="AI934" s="20"/>
      <c r="AJ934" s="20"/>
      <c r="AK934" s="21"/>
    </row>
    <row r="935" spans="1:37" ht="15" customHeight="1" x14ac:dyDescent="0.2">
      <c r="A935" s="246">
        <v>17</v>
      </c>
      <c r="B935" s="54" t="s">
        <v>1908</v>
      </c>
      <c r="C935" s="431">
        <v>38</v>
      </c>
      <c r="D935" s="431">
        <v>11</v>
      </c>
      <c r="E935" s="431">
        <v>5</v>
      </c>
      <c r="F935" s="431">
        <v>22</v>
      </c>
      <c r="G935" s="431">
        <v>83</v>
      </c>
      <c r="H935" s="431">
        <v>114</v>
      </c>
      <c r="I935" s="433">
        <v>27</v>
      </c>
      <c r="J935" s="435">
        <f t="shared" si="70"/>
        <v>38</v>
      </c>
      <c r="K935" s="435">
        <f t="shared" si="71"/>
        <v>27</v>
      </c>
      <c r="L935" s="1138"/>
      <c r="M935" s="1139"/>
      <c r="N935" s="1139"/>
      <c r="O935" s="1140"/>
      <c r="Q935" s="339" t="s">
        <v>299</v>
      </c>
      <c r="R935" s="20"/>
      <c r="S935" s="20"/>
      <c r="T935" s="20"/>
      <c r="U935" s="20"/>
      <c r="V935" s="20"/>
      <c r="W935" s="20"/>
      <c r="X935" s="20"/>
      <c r="Y935" s="20"/>
      <c r="Z935" s="20"/>
      <c r="AA935" s="20"/>
      <c r="AB935" s="20"/>
      <c r="AC935" s="20"/>
      <c r="AD935" s="20"/>
      <c r="AE935" s="20"/>
      <c r="AF935" s="20"/>
      <c r="AG935" s="20"/>
      <c r="AH935" s="10"/>
      <c r="AI935" s="20"/>
      <c r="AJ935" s="20"/>
      <c r="AK935" s="21"/>
    </row>
    <row r="936" spans="1:37" ht="15" customHeight="1" x14ac:dyDescent="0.2">
      <c r="A936" s="246">
        <v>18</v>
      </c>
      <c r="B936" s="54" t="s">
        <v>682</v>
      </c>
      <c r="C936" s="431">
        <v>38</v>
      </c>
      <c r="D936" s="431">
        <v>11</v>
      </c>
      <c r="E936" s="431">
        <v>3</v>
      </c>
      <c r="F936" s="431">
        <v>24</v>
      </c>
      <c r="G936" s="431">
        <v>63</v>
      </c>
      <c r="H936" s="431">
        <v>44</v>
      </c>
      <c r="I936" s="433">
        <v>25</v>
      </c>
      <c r="J936" s="435">
        <f t="shared" si="70"/>
        <v>38</v>
      </c>
      <c r="K936" s="435">
        <f t="shared" si="71"/>
        <v>25</v>
      </c>
      <c r="L936" s="1138"/>
      <c r="M936" s="1139"/>
      <c r="N936" s="1139"/>
      <c r="O936" s="1140"/>
      <c r="Q936" s="339" t="s">
        <v>672</v>
      </c>
      <c r="R936" s="20"/>
      <c r="S936" s="20"/>
      <c r="T936" s="20"/>
      <c r="U936" s="20"/>
      <c r="V936" s="20"/>
      <c r="W936" s="20"/>
      <c r="X936" s="20"/>
      <c r="Y936" s="20"/>
      <c r="Z936" s="20"/>
      <c r="AA936" s="20"/>
      <c r="AB936" s="20"/>
      <c r="AC936" s="20"/>
      <c r="AD936" s="20"/>
      <c r="AE936" s="20"/>
      <c r="AF936" s="20"/>
      <c r="AG936" s="20"/>
      <c r="AH936" s="20"/>
      <c r="AI936" s="10"/>
      <c r="AJ936" s="20"/>
      <c r="AK936" s="21" t="s">
        <v>532</v>
      </c>
    </row>
    <row r="937" spans="1:37" ht="15" customHeight="1" x14ac:dyDescent="0.2">
      <c r="A937" s="246">
        <v>19</v>
      </c>
      <c r="B937" s="54" t="s">
        <v>434</v>
      </c>
      <c r="C937" s="431">
        <v>38</v>
      </c>
      <c r="D937" s="431">
        <v>9</v>
      </c>
      <c r="E937" s="431">
        <v>4</v>
      </c>
      <c r="F937" s="431">
        <v>25</v>
      </c>
      <c r="G937" s="431">
        <v>54</v>
      </c>
      <c r="H937" s="431">
        <v>104</v>
      </c>
      <c r="I937" s="433">
        <v>22</v>
      </c>
      <c r="J937" s="435">
        <f t="shared" si="70"/>
        <v>38</v>
      </c>
      <c r="K937" s="435">
        <f t="shared" si="71"/>
        <v>22</v>
      </c>
      <c r="L937" s="1138"/>
      <c r="M937" s="1139"/>
      <c r="N937" s="1139"/>
      <c r="O937" s="1140"/>
      <c r="Q937" s="339" t="s">
        <v>1587</v>
      </c>
      <c r="R937" s="20"/>
      <c r="S937" s="20"/>
      <c r="T937" s="20"/>
      <c r="U937" s="20"/>
      <c r="V937" s="20"/>
      <c r="W937" s="20"/>
      <c r="X937" s="20"/>
      <c r="Y937" s="20"/>
      <c r="Z937" s="20"/>
      <c r="AA937" s="20"/>
      <c r="AB937" s="20"/>
      <c r="AC937" s="20"/>
      <c r="AD937" s="20"/>
      <c r="AE937" s="20"/>
      <c r="AF937" s="20"/>
      <c r="AG937" s="20"/>
      <c r="AH937" s="20"/>
      <c r="AI937" s="20"/>
      <c r="AJ937" s="10"/>
      <c r="AK937" s="21"/>
    </row>
    <row r="938" spans="1:37" ht="15" customHeight="1" thickBot="1" x14ac:dyDescent="0.25">
      <c r="A938" s="455">
        <v>20</v>
      </c>
      <c r="B938" s="55" t="s">
        <v>280</v>
      </c>
      <c r="C938" s="432">
        <v>38</v>
      </c>
      <c r="D938" s="432">
        <v>7</v>
      </c>
      <c r="E938" s="432">
        <v>6</v>
      </c>
      <c r="F938" s="432">
        <v>25</v>
      </c>
      <c r="G938" s="432">
        <v>61</v>
      </c>
      <c r="H938" s="432">
        <v>97</v>
      </c>
      <c r="I938" s="434">
        <v>20</v>
      </c>
      <c r="J938" s="435">
        <f t="shared" si="70"/>
        <v>38</v>
      </c>
      <c r="K938" s="435">
        <f t="shared" si="71"/>
        <v>20</v>
      </c>
      <c r="L938" s="1141"/>
      <c r="M938" s="1142"/>
      <c r="N938" s="1142"/>
      <c r="O938" s="1143"/>
      <c r="Q938" s="398" t="s">
        <v>499</v>
      </c>
      <c r="R938" s="23"/>
      <c r="S938" s="23"/>
      <c r="T938" s="23"/>
      <c r="U938" s="23"/>
      <c r="V938" s="23"/>
      <c r="W938" s="23"/>
      <c r="X938" s="23"/>
      <c r="Y938" s="23"/>
      <c r="Z938" s="23" t="s">
        <v>532</v>
      </c>
      <c r="AA938" s="23"/>
      <c r="AB938" s="23" t="s">
        <v>532</v>
      </c>
      <c r="AC938" s="23"/>
      <c r="AD938" s="23"/>
      <c r="AE938" s="23"/>
      <c r="AF938" s="23"/>
      <c r="AG938" s="23"/>
      <c r="AH938" s="23"/>
      <c r="AI938" s="23"/>
      <c r="AJ938" s="23" t="s">
        <v>532</v>
      </c>
      <c r="AK938" s="15"/>
    </row>
    <row r="939" spans="1:37" ht="15" customHeight="1" x14ac:dyDescent="0.2">
      <c r="C939" s="435">
        <f>SUM(C919:C938)</f>
        <v>760</v>
      </c>
      <c r="D939" s="435">
        <f>SUM(D919:D938)</f>
        <v>323</v>
      </c>
      <c r="E939" s="435">
        <f>SUM(E919:E938)</f>
        <v>114</v>
      </c>
      <c r="F939" s="435">
        <f>SUM(F919:F938)</f>
        <v>323</v>
      </c>
      <c r="G939" s="435">
        <v>1682</v>
      </c>
      <c r="H939" s="435">
        <v>1485</v>
      </c>
      <c r="I939" s="435">
        <f>SUM(I919:I938)</f>
        <v>760</v>
      </c>
      <c r="J939" s="435">
        <f t="shared" si="70"/>
        <v>760</v>
      </c>
      <c r="K939" s="435">
        <f t="shared" si="71"/>
        <v>760</v>
      </c>
    </row>
    <row r="940" spans="1:37" ht="15" customHeight="1" thickBot="1" x14ac:dyDescent="0.25"/>
    <row r="941" spans="1:37" ht="15" customHeight="1" thickBot="1" x14ac:dyDescent="0.25">
      <c r="A941" s="1193" t="s">
        <v>820</v>
      </c>
      <c r="B941" s="1194"/>
      <c r="C941" s="1194"/>
      <c r="D941" s="1194"/>
      <c r="E941" s="1194"/>
      <c r="F941" s="1195"/>
      <c r="G941" s="1190" t="s">
        <v>438</v>
      </c>
      <c r="H941" s="1191"/>
      <c r="I941" s="1192"/>
      <c r="L941" s="945" t="s">
        <v>495</v>
      </c>
      <c r="M941" s="946"/>
      <c r="N941" s="946"/>
      <c r="O941" s="947"/>
    </row>
    <row r="942" spans="1:37" ht="15" customHeight="1" thickBot="1" x14ac:dyDescent="0.25">
      <c r="A942" s="456" t="s">
        <v>496</v>
      </c>
      <c r="B942" s="457" t="s">
        <v>497</v>
      </c>
      <c r="C942" s="458" t="s">
        <v>498</v>
      </c>
      <c r="D942" s="458" t="s">
        <v>499</v>
      </c>
      <c r="E942" s="458" t="s">
        <v>500</v>
      </c>
      <c r="F942" s="458" t="s">
        <v>501</v>
      </c>
      <c r="G942" s="459" t="s">
        <v>502</v>
      </c>
      <c r="H942" s="459" t="s">
        <v>503</v>
      </c>
      <c r="I942" s="460" t="s">
        <v>504</v>
      </c>
      <c r="L942" s="948"/>
      <c r="M942" s="949"/>
      <c r="N942" s="949"/>
      <c r="O942" s="950"/>
      <c r="Q942" s="24" t="s">
        <v>439</v>
      </c>
      <c r="R942" s="399" t="s">
        <v>1196</v>
      </c>
      <c r="S942" s="399" t="s">
        <v>241</v>
      </c>
      <c r="T942" s="399" t="s">
        <v>1484</v>
      </c>
      <c r="U942" s="399" t="s">
        <v>564</v>
      </c>
      <c r="V942" s="399" t="s">
        <v>1784</v>
      </c>
      <c r="W942" s="399" t="s">
        <v>607</v>
      </c>
      <c r="X942" s="399" t="s">
        <v>608</v>
      </c>
      <c r="Y942" s="399" t="s">
        <v>59</v>
      </c>
      <c r="Z942" s="399" t="s">
        <v>1088</v>
      </c>
      <c r="AA942" s="399" t="s">
        <v>242</v>
      </c>
      <c r="AB942" s="399" t="s">
        <v>436</v>
      </c>
      <c r="AC942" s="399" t="s">
        <v>1089</v>
      </c>
      <c r="AD942" s="399" t="s">
        <v>756</v>
      </c>
      <c r="AE942" s="399" t="s">
        <v>437</v>
      </c>
      <c r="AF942" s="399" t="s">
        <v>514</v>
      </c>
      <c r="AG942" s="399" t="s">
        <v>911</v>
      </c>
      <c r="AH942" s="399" t="s">
        <v>1587</v>
      </c>
      <c r="AI942" s="400" t="s">
        <v>1554</v>
      </c>
    </row>
    <row r="943" spans="1:37" ht="15" customHeight="1" x14ac:dyDescent="0.2">
      <c r="A943" s="468" t="s">
        <v>521</v>
      </c>
      <c r="B943" s="126" t="s">
        <v>1200</v>
      </c>
      <c r="C943" s="430"/>
      <c r="D943" s="430"/>
      <c r="E943" s="430"/>
      <c r="F943" s="430"/>
      <c r="G943" s="430"/>
      <c r="H943" s="430"/>
      <c r="I943" s="128"/>
      <c r="J943" s="435">
        <f t="shared" ref="J943:J961" si="72">D943+E943+F943</f>
        <v>0</v>
      </c>
      <c r="K943" s="435">
        <f t="shared" ref="K943:K961" si="73">D943*2+E943</f>
        <v>0</v>
      </c>
      <c r="L943" s="1135" t="s">
        <v>528</v>
      </c>
      <c r="M943" s="1136"/>
      <c r="N943" s="1136"/>
      <c r="O943" s="1137"/>
      <c r="Q943" s="401" t="s">
        <v>1196</v>
      </c>
      <c r="R943" s="10"/>
      <c r="S943" s="20"/>
      <c r="T943" s="20"/>
      <c r="U943" s="20"/>
      <c r="V943" s="20"/>
      <c r="W943" s="20"/>
      <c r="X943" s="20"/>
      <c r="Y943" s="20"/>
      <c r="Z943" s="20"/>
      <c r="AA943" s="20"/>
      <c r="AB943" s="20"/>
      <c r="AC943" s="20"/>
      <c r="AD943" s="20"/>
      <c r="AE943" s="20"/>
      <c r="AF943" s="20"/>
      <c r="AG943" s="20"/>
      <c r="AH943" s="20"/>
      <c r="AI943" s="21"/>
    </row>
    <row r="944" spans="1:37" ht="15" customHeight="1" x14ac:dyDescent="0.2">
      <c r="A944" s="259" t="s">
        <v>521</v>
      </c>
      <c r="B944" s="129" t="s">
        <v>1498</v>
      </c>
      <c r="C944" s="431"/>
      <c r="D944" s="431"/>
      <c r="E944" s="431"/>
      <c r="F944" s="431"/>
      <c r="G944" s="431"/>
      <c r="H944" s="431"/>
      <c r="I944" s="433"/>
      <c r="J944" s="435">
        <f t="shared" si="72"/>
        <v>0</v>
      </c>
      <c r="K944" s="435">
        <f t="shared" si="73"/>
        <v>0</v>
      </c>
      <c r="L944" s="1138"/>
      <c r="M944" s="1139"/>
      <c r="N944" s="1139"/>
      <c r="O944" s="1140"/>
      <c r="Q944" s="401" t="s">
        <v>241</v>
      </c>
      <c r="R944" s="20"/>
      <c r="S944" s="10"/>
      <c r="T944" s="20"/>
      <c r="U944" s="20"/>
      <c r="V944" s="20"/>
      <c r="W944" s="20"/>
      <c r="X944" s="20"/>
      <c r="Y944" s="20"/>
      <c r="Z944" s="20"/>
      <c r="AA944" s="20"/>
      <c r="AB944" s="20"/>
      <c r="AC944" s="20"/>
      <c r="AD944" s="20"/>
      <c r="AE944" s="20"/>
      <c r="AF944" s="20"/>
      <c r="AG944" s="20"/>
      <c r="AH944" s="20"/>
      <c r="AI944" s="21"/>
    </row>
    <row r="945" spans="1:35" ht="15" customHeight="1" x14ac:dyDescent="0.2">
      <c r="A945" s="259" t="s">
        <v>521</v>
      </c>
      <c r="B945" s="129" t="s">
        <v>196</v>
      </c>
      <c r="C945" s="431"/>
      <c r="D945" s="431"/>
      <c r="E945" s="431"/>
      <c r="F945" s="431"/>
      <c r="G945" s="431"/>
      <c r="H945" s="431"/>
      <c r="I945" s="433"/>
      <c r="J945" s="435">
        <f t="shared" si="72"/>
        <v>0</v>
      </c>
      <c r="K945" s="435">
        <f t="shared" si="73"/>
        <v>0</v>
      </c>
      <c r="L945" s="1138"/>
      <c r="M945" s="1139"/>
      <c r="N945" s="1139"/>
      <c r="O945" s="1140"/>
      <c r="Q945" s="401" t="s">
        <v>1484</v>
      </c>
      <c r="R945" s="20"/>
      <c r="S945" s="20"/>
      <c r="T945" s="10"/>
      <c r="U945" s="20"/>
      <c r="V945" s="20"/>
      <c r="W945" s="20"/>
      <c r="X945" s="20"/>
      <c r="Y945" s="20"/>
      <c r="Z945" s="20"/>
      <c r="AA945" s="20"/>
      <c r="AB945" s="20"/>
      <c r="AC945" s="20"/>
      <c r="AD945" s="20"/>
      <c r="AE945" s="20"/>
      <c r="AF945" s="20"/>
      <c r="AG945" s="20"/>
      <c r="AH945" s="20"/>
      <c r="AI945" s="21"/>
    </row>
    <row r="946" spans="1:35" ht="15" customHeight="1" x14ac:dyDescent="0.2">
      <c r="A946" s="259" t="s">
        <v>521</v>
      </c>
      <c r="B946" s="129" t="s">
        <v>106</v>
      </c>
      <c r="C946" s="431"/>
      <c r="D946" s="431"/>
      <c r="E946" s="431"/>
      <c r="F946" s="431"/>
      <c r="G946" s="431"/>
      <c r="H946" s="431"/>
      <c r="I946" s="433"/>
      <c r="J946" s="435">
        <f t="shared" si="72"/>
        <v>0</v>
      </c>
      <c r="K946" s="435">
        <f t="shared" si="73"/>
        <v>0</v>
      </c>
      <c r="L946" s="1138"/>
      <c r="M946" s="1139"/>
      <c r="N946" s="1139"/>
      <c r="O946" s="1140"/>
      <c r="Q946" s="401" t="s">
        <v>564</v>
      </c>
      <c r="R946" s="20"/>
      <c r="S946" s="20"/>
      <c r="T946" s="20"/>
      <c r="U946" s="10"/>
      <c r="V946" s="20"/>
      <c r="W946" s="20" t="s">
        <v>532</v>
      </c>
      <c r="X946" s="20"/>
      <c r="Y946" s="20"/>
      <c r="Z946" s="20"/>
      <c r="AA946" s="20"/>
      <c r="AB946" s="20"/>
      <c r="AC946" s="20"/>
      <c r="AD946" s="20"/>
      <c r="AE946" s="20"/>
      <c r="AF946" s="20"/>
      <c r="AG946" s="20"/>
      <c r="AH946" s="20"/>
      <c r="AI946" s="21"/>
    </row>
    <row r="947" spans="1:35" ht="15" customHeight="1" x14ac:dyDescent="0.2">
      <c r="A947" s="259" t="s">
        <v>521</v>
      </c>
      <c r="B947" s="129" t="s">
        <v>1090</v>
      </c>
      <c r="C947" s="431"/>
      <c r="D947" s="431"/>
      <c r="E947" s="431"/>
      <c r="F947" s="431"/>
      <c r="G947" s="431"/>
      <c r="H947" s="431"/>
      <c r="I947" s="433"/>
      <c r="J947" s="435">
        <f t="shared" si="72"/>
        <v>0</v>
      </c>
      <c r="K947" s="435">
        <f t="shared" si="73"/>
        <v>0</v>
      </c>
      <c r="L947" s="1138"/>
      <c r="M947" s="1139"/>
      <c r="N947" s="1139"/>
      <c r="O947" s="1140"/>
      <c r="Q947" s="401" t="s">
        <v>1784</v>
      </c>
      <c r="R947" s="20"/>
      <c r="S947" s="20"/>
      <c r="T947" s="20"/>
      <c r="U947" s="20"/>
      <c r="V947" s="10"/>
      <c r="W947" s="20"/>
      <c r="X947" s="20" t="s">
        <v>532</v>
      </c>
      <c r="Y947" s="20" t="s">
        <v>532</v>
      </c>
      <c r="Z947" s="20"/>
      <c r="AA947" s="20"/>
      <c r="AB947" s="20"/>
      <c r="AC947" s="20"/>
      <c r="AD947" s="20"/>
      <c r="AE947" s="20"/>
      <c r="AF947" s="20"/>
      <c r="AG947" s="20"/>
      <c r="AH947" s="20"/>
      <c r="AI947" s="21"/>
    </row>
    <row r="948" spans="1:35" ht="15" customHeight="1" x14ac:dyDescent="0.2">
      <c r="A948" s="259" t="s">
        <v>521</v>
      </c>
      <c r="B948" s="129" t="s">
        <v>616</v>
      </c>
      <c r="C948" s="431"/>
      <c r="D948" s="431"/>
      <c r="E948" s="431"/>
      <c r="F948" s="431"/>
      <c r="G948" s="431"/>
      <c r="H948" s="431"/>
      <c r="I948" s="433"/>
      <c r="J948" s="435">
        <f t="shared" si="72"/>
        <v>0</v>
      </c>
      <c r="K948" s="435">
        <f t="shared" si="73"/>
        <v>0</v>
      </c>
      <c r="L948" s="1138"/>
      <c r="M948" s="1139"/>
      <c r="N948" s="1139"/>
      <c r="O948" s="1140"/>
      <c r="Q948" s="401" t="s">
        <v>607</v>
      </c>
      <c r="R948" s="20"/>
      <c r="S948" s="20"/>
      <c r="T948" s="20"/>
      <c r="U948" s="20"/>
      <c r="V948" s="20" t="s">
        <v>532</v>
      </c>
      <c r="W948" s="10"/>
      <c r="X948" s="20"/>
      <c r="Y948" s="20"/>
      <c r="Z948" s="20"/>
      <c r="AA948" s="20"/>
      <c r="AB948" s="20"/>
      <c r="AC948" s="20"/>
      <c r="AD948" s="20"/>
      <c r="AE948" s="20"/>
      <c r="AF948" s="20"/>
      <c r="AG948" s="20"/>
      <c r="AH948" s="20"/>
      <c r="AI948" s="21"/>
    </row>
    <row r="949" spans="1:35" ht="15" customHeight="1" x14ac:dyDescent="0.2">
      <c r="A949" s="259" t="s">
        <v>521</v>
      </c>
      <c r="B949" s="129" t="s">
        <v>617</v>
      </c>
      <c r="C949" s="431"/>
      <c r="D949" s="431"/>
      <c r="E949" s="431"/>
      <c r="F949" s="431"/>
      <c r="G949" s="431"/>
      <c r="H949" s="431"/>
      <c r="I949" s="433"/>
      <c r="J949" s="435">
        <f t="shared" si="72"/>
        <v>0</v>
      </c>
      <c r="K949" s="435">
        <f t="shared" si="73"/>
        <v>0</v>
      </c>
      <c r="L949" s="1138"/>
      <c r="M949" s="1139"/>
      <c r="N949" s="1139"/>
      <c r="O949" s="1140"/>
      <c r="Q949" s="401" t="s">
        <v>608</v>
      </c>
      <c r="R949" s="20"/>
      <c r="S949" s="20"/>
      <c r="T949" s="20"/>
      <c r="U949" s="20"/>
      <c r="V949" s="20"/>
      <c r="W949" s="20"/>
      <c r="X949" s="10"/>
      <c r="Y949" s="20"/>
      <c r="Z949" s="20"/>
      <c r="AA949" s="20"/>
      <c r="AB949" s="20"/>
      <c r="AC949" s="20"/>
      <c r="AD949" s="20"/>
      <c r="AE949" s="20"/>
      <c r="AF949" s="20"/>
      <c r="AG949" s="20"/>
      <c r="AH949" s="20"/>
      <c r="AI949" s="21"/>
    </row>
    <row r="950" spans="1:35" ht="15" customHeight="1" x14ac:dyDescent="0.2">
      <c r="A950" s="259" t="s">
        <v>521</v>
      </c>
      <c r="B950" s="129" t="s">
        <v>1931</v>
      </c>
      <c r="C950" s="431"/>
      <c r="D950" s="431"/>
      <c r="E950" s="431"/>
      <c r="F950" s="431"/>
      <c r="G950" s="431"/>
      <c r="H950" s="431"/>
      <c r="I950" s="433"/>
      <c r="J950" s="435">
        <f t="shared" si="72"/>
        <v>0</v>
      </c>
      <c r="K950" s="435">
        <f t="shared" si="73"/>
        <v>0</v>
      </c>
      <c r="L950" s="1138"/>
      <c r="M950" s="1139"/>
      <c r="N950" s="1139"/>
      <c r="O950" s="1140"/>
      <c r="Q950" s="401" t="s">
        <v>59</v>
      </c>
      <c r="R950" s="20"/>
      <c r="S950" s="20"/>
      <c r="T950" s="20"/>
      <c r="U950" s="20"/>
      <c r="V950" s="20" t="s">
        <v>532</v>
      </c>
      <c r="W950" s="20"/>
      <c r="X950" s="20"/>
      <c r="Y950" s="10"/>
      <c r="Z950" s="20"/>
      <c r="AA950" s="20"/>
      <c r="AB950" s="20"/>
      <c r="AC950" s="20"/>
      <c r="AD950" s="20"/>
      <c r="AE950" s="20"/>
      <c r="AF950" s="20"/>
      <c r="AG950" s="20"/>
      <c r="AH950" s="20"/>
      <c r="AI950" s="21"/>
    </row>
    <row r="951" spans="1:35" ht="15" customHeight="1" x14ac:dyDescent="0.2">
      <c r="A951" s="259" t="s">
        <v>521</v>
      </c>
      <c r="B951" s="129" t="s">
        <v>1092</v>
      </c>
      <c r="C951" s="431"/>
      <c r="D951" s="431"/>
      <c r="E951" s="431"/>
      <c r="F951" s="431"/>
      <c r="G951" s="431"/>
      <c r="H951" s="431"/>
      <c r="I951" s="433"/>
      <c r="J951" s="435">
        <f t="shared" si="72"/>
        <v>0</v>
      </c>
      <c r="K951" s="435">
        <f t="shared" si="73"/>
        <v>0</v>
      </c>
      <c r="L951" s="1138"/>
      <c r="M951" s="1139"/>
      <c r="N951" s="1139"/>
      <c r="O951" s="1140"/>
      <c r="Q951" s="401" t="s">
        <v>1088</v>
      </c>
      <c r="R951" s="20"/>
      <c r="S951" s="20"/>
      <c r="T951" s="20"/>
      <c r="U951" s="20"/>
      <c r="V951" s="20"/>
      <c r="W951" s="20"/>
      <c r="X951" s="20"/>
      <c r="Y951" s="20"/>
      <c r="Z951" s="10"/>
      <c r="AA951" s="20"/>
      <c r="AB951" s="20"/>
      <c r="AC951" s="20"/>
      <c r="AD951" s="20"/>
      <c r="AE951" s="20"/>
      <c r="AF951" s="20"/>
      <c r="AG951" s="20"/>
      <c r="AH951" s="20"/>
      <c r="AI951" s="21"/>
    </row>
    <row r="952" spans="1:35" ht="15" customHeight="1" x14ac:dyDescent="0.2">
      <c r="A952" s="259" t="s">
        <v>521</v>
      </c>
      <c r="B952" s="129" t="s">
        <v>245</v>
      </c>
      <c r="C952" s="431"/>
      <c r="D952" s="431"/>
      <c r="E952" s="431"/>
      <c r="F952" s="431"/>
      <c r="G952" s="431"/>
      <c r="H952" s="431"/>
      <c r="I952" s="433"/>
      <c r="J952" s="435">
        <f t="shared" si="72"/>
        <v>0</v>
      </c>
      <c r="K952" s="435">
        <f t="shared" si="73"/>
        <v>0</v>
      </c>
      <c r="L952" s="1138"/>
      <c r="M952" s="1139"/>
      <c r="N952" s="1139"/>
      <c r="O952" s="1140"/>
      <c r="Q952" s="401" t="s">
        <v>242</v>
      </c>
      <c r="R952" s="20"/>
      <c r="S952" s="20"/>
      <c r="T952" s="20"/>
      <c r="U952" s="20"/>
      <c r="V952" s="20"/>
      <c r="W952" s="20"/>
      <c r="X952" s="20"/>
      <c r="Y952" s="20"/>
      <c r="Z952" s="20"/>
      <c r="AA952" s="10"/>
      <c r="AB952" s="20"/>
      <c r="AC952" s="20"/>
      <c r="AD952" s="20"/>
      <c r="AE952" s="20"/>
      <c r="AF952" s="20"/>
      <c r="AG952" s="20"/>
      <c r="AH952" s="20"/>
      <c r="AI952" s="21"/>
    </row>
    <row r="953" spans="1:35" ht="15" customHeight="1" x14ac:dyDescent="0.2">
      <c r="A953" s="259" t="s">
        <v>521</v>
      </c>
      <c r="B953" s="129" t="s">
        <v>1548</v>
      </c>
      <c r="C953" s="431"/>
      <c r="D953" s="431"/>
      <c r="E953" s="431"/>
      <c r="F953" s="431"/>
      <c r="G953" s="431"/>
      <c r="H953" s="431"/>
      <c r="I953" s="433"/>
      <c r="J953" s="435">
        <f t="shared" si="72"/>
        <v>0</v>
      </c>
      <c r="K953" s="435">
        <f t="shared" si="73"/>
        <v>0</v>
      </c>
      <c r="L953" s="1138"/>
      <c r="M953" s="1139"/>
      <c r="N953" s="1139"/>
      <c r="O953" s="1140"/>
      <c r="Q953" s="401" t="s">
        <v>436</v>
      </c>
      <c r="R953" s="20"/>
      <c r="S953" s="20" t="s">
        <v>532</v>
      </c>
      <c r="T953" s="20"/>
      <c r="U953" s="20"/>
      <c r="V953" s="20"/>
      <c r="W953" s="20"/>
      <c r="X953" s="20"/>
      <c r="Y953" s="20"/>
      <c r="Z953" s="20"/>
      <c r="AA953" s="20"/>
      <c r="AB953" s="10"/>
      <c r="AC953" s="20"/>
      <c r="AD953" s="20"/>
      <c r="AE953" s="20"/>
      <c r="AF953" s="20"/>
      <c r="AG953" s="20"/>
      <c r="AH953" s="20"/>
      <c r="AI953" s="21"/>
    </row>
    <row r="954" spans="1:35" ht="15" customHeight="1" x14ac:dyDescent="0.2">
      <c r="A954" s="259" t="s">
        <v>521</v>
      </c>
      <c r="B954" s="129" t="s">
        <v>1093</v>
      </c>
      <c r="C954" s="431"/>
      <c r="D954" s="431"/>
      <c r="E954" s="431"/>
      <c r="F954" s="431"/>
      <c r="G954" s="431"/>
      <c r="H954" s="431"/>
      <c r="I954" s="433"/>
      <c r="J954" s="435">
        <f t="shared" si="72"/>
        <v>0</v>
      </c>
      <c r="K954" s="435">
        <f t="shared" si="73"/>
        <v>0</v>
      </c>
      <c r="L954" s="1138"/>
      <c r="M954" s="1139"/>
      <c r="N954" s="1139"/>
      <c r="O954" s="1140"/>
      <c r="Q954" s="401" t="s">
        <v>1089</v>
      </c>
      <c r="R954" s="20"/>
      <c r="S954" s="20"/>
      <c r="T954" s="20"/>
      <c r="U954" s="20"/>
      <c r="V954" s="20"/>
      <c r="W954" s="20"/>
      <c r="X954" s="20"/>
      <c r="Y954" s="20"/>
      <c r="Z954" s="20"/>
      <c r="AA954" s="20"/>
      <c r="AB954" s="20"/>
      <c r="AC954" s="10"/>
      <c r="AD954" s="20"/>
      <c r="AE954" s="20"/>
      <c r="AF954" s="20"/>
      <c r="AG954" s="20"/>
      <c r="AH954" s="20"/>
      <c r="AI954" s="21"/>
    </row>
    <row r="955" spans="1:35" ht="15" customHeight="1" x14ac:dyDescent="0.2">
      <c r="A955" s="259" t="s">
        <v>521</v>
      </c>
      <c r="B955" s="129" t="s">
        <v>1481</v>
      </c>
      <c r="C955" s="431"/>
      <c r="D955" s="431"/>
      <c r="E955" s="431"/>
      <c r="F955" s="431"/>
      <c r="G955" s="431"/>
      <c r="H955" s="431"/>
      <c r="I955" s="433"/>
      <c r="J955" s="435">
        <f t="shared" si="72"/>
        <v>0</v>
      </c>
      <c r="K955" s="435">
        <f t="shared" si="73"/>
        <v>0</v>
      </c>
      <c r="L955" s="1138"/>
      <c r="M955" s="1139"/>
      <c r="N955" s="1139"/>
      <c r="O955" s="1140"/>
      <c r="Q955" s="401" t="s">
        <v>756</v>
      </c>
      <c r="R955" s="20"/>
      <c r="S955" s="20"/>
      <c r="T955" s="20"/>
      <c r="U955" s="20"/>
      <c r="V955" s="20"/>
      <c r="W955" s="20"/>
      <c r="X955" s="20"/>
      <c r="Y955" s="20"/>
      <c r="Z955" s="20"/>
      <c r="AA955" s="20"/>
      <c r="AB955" s="20"/>
      <c r="AC955" s="20"/>
      <c r="AD955" s="10"/>
      <c r="AE955" s="20"/>
      <c r="AF955" s="20"/>
      <c r="AG955" s="20"/>
      <c r="AH955" s="20"/>
      <c r="AI955" s="21"/>
    </row>
    <row r="956" spans="1:35" ht="15" customHeight="1" x14ac:dyDescent="0.2">
      <c r="A956" s="259" t="s">
        <v>521</v>
      </c>
      <c r="B956" s="129" t="s">
        <v>1094</v>
      </c>
      <c r="C956" s="431"/>
      <c r="D956" s="431"/>
      <c r="E956" s="431"/>
      <c r="F956" s="431"/>
      <c r="G956" s="431"/>
      <c r="H956" s="431"/>
      <c r="I956" s="433"/>
      <c r="J956" s="435">
        <f t="shared" si="72"/>
        <v>0</v>
      </c>
      <c r="K956" s="435">
        <f t="shared" si="73"/>
        <v>0</v>
      </c>
      <c r="L956" s="1138"/>
      <c r="M956" s="1139"/>
      <c r="N956" s="1139"/>
      <c r="O956" s="1140"/>
      <c r="Q956" s="401" t="s">
        <v>437</v>
      </c>
      <c r="R956" s="20"/>
      <c r="S956" s="20"/>
      <c r="T956" s="20"/>
      <c r="U956" s="20"/>
      <c r="V956" s="20"/>
      <c r="W956" s="20"/>
      <c r="X956" s="20"/>
      <c r="Y956" s="20"/>
      <c r="Z956" s="20"/>
      <c r="AA956" s="20"/>
      <c r="AB956" s="20"/>
      <c r="AC956" s="20"/>
      <c r="AD956" s="20"/>
      <c r="AE956" s="10"/>
      <c r="AF956" s="20"/>
      <c r="AG956" s="20"/>
      <c r="AH956" s="20"/>
      <c r="AI956" s="21"/>
    </row>
    <row r="957" spans="1:35" ht="15" customHeight="1" x14ac:dyDescent="0.2">
      <c r="A957" s="259" t="s">
        <v>521</v>
      </c>
      <c r="B957" s="129" t="s">
        <v>345</v>
      </c>
      <c r="C957" s="431"/>
      <c r="D957" s="431"/>
      <c r="E957" s="431"/>
      <c r="F957" s="431"/>
      <c r="G957" s="431"/>
      <c r="H957" s="431"/>
      <c r="I957" s="433"/>
      <c r="J957" s="435">
        <f t="shared" si="72"/>
        <v>0</v>
      </c>
      <c r="K957" s="435">
        <f t="shared" si="73"/>
        <v>0</v>
      </c>
      <c r="L957" s="1138"/>
      <c r="M957" s="1139"/>
      <c r="N957" s="1139"/>
      <c r="O957" s="1140"/>
      <c r="Q957" s="401" t="s">
        <v>514</v>
      </c>
      <c r="R957" s="20"/>
      <c r="S957" s="20"/>
      <c r="T957" s="20"/>
      <c r="U957" s="20"/>
      <c r="V957" s="20"/>
      <c r="W957" s="20"/>
      <c r="X957" s="20"/>
      <c r="Y957" s="20"/>
      <c r="Z957" s="20"/>
      <c r="AA957" s="20"/>
      <c r="AB957" s="20"/>
      <c r="AC957" s="20"/>
      <c r="AD957" s="20"/>
      <c r="AE957" s="20"/>
      <c r="AF957" s="10"/>
      <c r="AG957" s="20"/>
      <c r="AH957" s="20"/>
      <c r="AI957" s="21"/>
    </row>
    <row r="958" spans="1:35" ht="15" customHeight="1" x14ac:dyDescent="0.2">
      <c r="A958" s="259" t="s">
        <v>521</v>
      </c>
      <c r="B958" s="129" t="s">
        <v>337</v>
      </c>
      <c r="C958" s="431"/>
      <c r="D958" s="431"/>
      <c r="E958" s="431"/>
      <c r="F958" s="431"/>
      <c r="G958" s="431"/>
      <c r="H958" s="431"/>
      <c r="I958" s="433"/>
      <c r="J958" s="435">
        <f t="shared" si="72"/>
        <v>0</v>
      </c>
      <c r="K958" s="435">
        <f t="shared" si="73"/>
        <v>0</v>
      </c>
      <c r="L958" s="1138"/>
      <c r="M958" s="1139"/>
      <c r="N958" s="1139"/>
      <c r="O958" s="1140"/>
      <c r="Q958" s="401" t="s">
        <v>911</v>
      </c>
      <c r="R958" s="20"/>
      <c r="S958" s="20"/>
      <c r="T958" s="20"/>
      <c r="U958" s="20"/>
      <c r="V958" s="20"/>
      <c r="W958" s="20"/>
      <c r="X958" s="20"/>
      <c r="Y958" s="20"/>
      <c r="Z958" s="20"/>
      <c r="AA958" s="20"/>
      <c r="AB958" s="20"/>
      <c r="AC958" s="20"/>
      <c r="AD958" s="20"/>
      <c r="AE958" s="20"/>
      <c r="AF958" s="20"/>
      <c r="AG958" s="10"/>
      <c r="AH958" s="20"/>
      <c r="AI958" s="21" t="s">
        <v>532</v>
      </c>
    </row>
    <row r="959" spans="1:35" ht="15" customHeight="1" x14ac:dyDescent="0.2">
      <c r="A959" s="259" t="s">
        <v>521</v>
      </c>
      <c r="B959" s="129" t="s">
        <v>1589</v>
      </c>
      <c r="C959" s="431"/>
      <c r="D959" s="431"/>
      <c r="E959" s="431"/>
      <c r="F959" s="431"/>
      <c r="G959" s="431"/>
      <c r="H959" s="431"/>
      <c r="I959" s="433"/>
      <c r="J959" s="435">
        <f t="shared" si="72"/>
        <v>0</v>
      </c>
      <c r="K959" s="435">
        <f t="shared" si="73"/>
        <v>0</v>
      </c>
      <c r="L959" s="1138"/>
      <c r="M959" s="1139"/>
      <c r="N959" s="1139"/>
      <c r="O959" s="1140"/>
      <c r="Q959" s="401" t="s">
        <v>1587</v>
      </c>
      <c r="R959" s="20"/>
      <c r="S959" s="20"/>
      <c r="T959" s="20"/>
      <c r="U959" s="20"/>
      <c r="V959" s="20"/>
      <c r="W959" s="20"/>
      <c r="X959" s="20"/>
      <c r="Y959" s="20"/>
      <c r="Z959" s="20"/>
      <c r="AA959" s="20"/>
      <c r="AB959" s="20"/>
      <c r="AC959" s="20"/>
      <c r="AD959" s="20"/>
      <c r="AE959" s="20"/>
      <c r="AF959" s="20"/>
      <c r="AG959" s="20"/>
      <c r="AH959" s="10"/>
      <c r="AI959" s="21"/>
    </row>
    <row r="960" spans="1:35" ht="15" customHeight="1" thickBot="1" x14ac:dyDescent="0.25">
      <c r="A960" s="462" t="s">
        <v>521</v>
      </c>
      <c r="B960" s="130" t="s">
        <v>1793</v>
      </c>
      <c r="C960" s="432"/>
      <c r="D960" s="432"/>
      <c r="E960" s="432"/>
      <c r="F960" s="432"/>
      <c r="G960" s="432"/>
      <c r="H960" s="432"/>
      <c r="I960" s="434"/>
      <c r="J960" s="435">
        <f t="shared" si="72"/>
        <v>0</v>
      </c>
      <c r="K960" s="435">
        <f t="shared" si="73"/>
        <v>0</v>
      </c>
      <c r="L960" s="1141"/>
      <c r="M960" s="1142"/>
      <c r="N960" s="1142"/>
      <c r="O960" s="1143"/>
      <c r="Q960" s="402" t="s">
        <v>1554</v>
      </c>
      <c r="R960" s="23"/>
      <c r="S960" s="23"/>
      <c r="T960" s="23"/>
      <c r="U960" s="23"/>
      <c r="V960" s="23"/>
      <c r="W960" s="23"/>
      <c r="X960" s="23" t="s">
        <v>532</v>
      </c>
      <c r="Y960" s="23"/>
      <c r="Z960" s="23" t="s">
        <v>532</v>
      </c>
      <c r="AA960" s="23"/>
      <c r="AB960" s="23"/>
      <c r="AC960" s="23"/>
      <c r="AD960" s="23"/>
      <c r="AE960" s="23"/>
      <c r="AF960" s="23"/>
      <c r="AG960" s="23"/>
      <c r="AH960" s="23" t="s">
        <v>532</v>
      </c>
      <c r="AI960" s="15"/>
    </row>
    <row r="961" spans="1:32" ht="15" customHeight="1" x14ac:dyDescent="0.2">
      <c r="C961" s="435">
        <v>0</v>
      </c>
      <c r="D961" s="435">
        <v>0</v>
      </c>
      <c r="E961" s="435">
        <v>0</v>
      </c>
      <c r="F961" s="435">
        <v>0</v>
      </c>
      <c r="G961" s="435">
        <v>0</v>
      </c>
      <c r="H961" s="435">
        <v>0</v>
      </c>
      <c r="I961" s="435">
        <v>0</v>
      </c>
      <c r="J961" s="435">
        <f t="shared" si="72"/>
        <v>0</v>
      </c>
      <c r="K961" s="435">
        <f t="shared" si="73"/>
        <v>0</v>
      </c>
    </row>
    <row r="962" spans="1:32" ht="15" customHeight="1" thickBot="1" x14ac:dyDescent="0.25"/>
    <row r="963" spans="1:32" ht="15" customHeight="1" x14ac:dyDescent="0.2">
      <c r="A963" s="1131" t="s">
        <v>491</v>
      </c>
      <c r="B963" s="1132"/>
      <c r="C963" s="1020" t="s">
        <v>1963</v>
      </c>
      <c r="D963" s="1021"/>
      <c r="E963" s="1021"/>
      <c r="F963" s="1021"/>
      <c r="G963" s="1021"/>
      <c r="H963" s="1021"/>
      <c r="I963" s="1022"/>
    </row>
    <row r="964" spans="1:32" ht="15" customHeight="1" thickBot="1" x14ac:dyDescent="0.25">
      <c r="A964" s="1133"/>
      <c r="B964" s="1134"/>
      <c r="C964" s="1023"/>
      <c r="D964" s="1024"/>
      <c r="E964" s="1024"/>
      <c r="F964" s="1024"/>
      <c r="G964" s="1024"/>
      <c r="H964" s="1024"/>
      <c r="I964" s="1025"/>
    </row>
    <row r="965" spans="1:32" ht="15" customHeight="1" thickBot="1" x14ac:dyDescent="0.25"/>
    <row r="966" spans="1:32" ht="15" customHeight="1" thickBot="1" x14ac:dyDescent="0.25">
      <c r="A966" s="1043" t="s">
        <v>1964</v>
      </c>
      <c r="B966" s="1044"/>
      <c r="C966" s="1044"/>
      <c r="D966" s="1044"/>
      <c r="E966" s="1044"/>
      <c r="F966" s="1045"/>
      <c r="G966" s="1040" t="s">
        <v>1963</v>
      </c>
      <c r="H966" s="1041"/>
      <c r="I966" s="1042"/>
      <c r="L966" s="945" t="s">
        <v>495</v>
      </c>
      <c r="M966" s="946"/>
      <c r="N966" s="946"/>
      <c r="O966" s="947"/>
    </row>
    <row r="967" spans="1:32" ht="15" customHeight="1" thickBot="1" x14ac:dyDescent="0.25">
      <c r="A967" s="373" t="s">
        <v>496</v>
      </c>
      <c r="B967" s="227" t="s">
        <v>497</v>
      </c>
      <c r="C967" s="374" t="s">
        <v>498</v>
      </c>
      <c r="D967" s="374" t="s">
        <v>499</v>
      </c>
      <c r="E967" s="374" t="s">
        <v>500</v>
      </c>
      <c r="F967" s="374" t="s">
        <v>501</v>
      </c>
      <c r="G967" s="375" t="s">
        <v>502</v>
      </c>
      <c r="H967" s="375" t="s">
        <v>503</v>
      </c>
      <c r="I967" s="376" t="s">
        <v>504</v>
      </c>
      <c r="L967" s="948"/>
      <c r="M967" s="949"/>
      <c r="N967" s="949"/>
      <c r="O967" s="950"/>
      <c r="Q967" s="24" t="s">
        <v>1965</v>
      </c>
      <c r="R967" s="379" t="s">
        <v>1502</v>
      </c>
      <c r="S967" s="379" t="s">
        <v>541</v>
      </c>
      <c r="T967" s="379" t="s">
        <v>1388</v>
      </c>
      <c r="U967" s="379" t="s">
        <v>861</v>
      </c>
      <c r="V967" s="379" t="s">
        <v>590</v>
      </c>
      <c r="W967" s="379" t="s">
        <v>634</v>
      </c>
      <c r="X967" s="379" t="s">
        <v>500</v>
      </c>
      <c r="Y967" s="379" t="s">
        <v>1028</v>
      </c>
      <c r="Z967" s="379" t="s">
        <v>1966</v>
      </c>
      <c r="AA967" s="379" t="s">
        <v>1967</v>
      </c>
      <c r="AB967" s="379" t="s">
        <v>756</v>
      </c>
      <c r="AC967" s="379" t="s">
        <v>610</v>
      </c>
      <c r="AD967" s="379" t="s">
        <v>653</v>
      </c>
      <c r="AE967" s="380" t="s">
        <v>153</v>
      </c>
    </row>
    <row r="968" spans="1:32" ht="15" customHeight="1" x14ac:dyDescent="0.2">
      <c r="A968" s="441">
        <v>1</v>
      </c>
      <c r="B968" s="126" t="s">
        <v>1809</v>
      </c>
      <c r="C968" s="430"/>
      <c r="D968" s="430"/>
      <c r="E968" s="430"/>
      <c r="F968" s="430"/>
      <c r="G968" s="430"/>
      <c r="H968" s="430"/>
      <c r="I968" s="128"/>
      <c r="J968" s="435">
        <f t="shared" si="70"/>
        <v>0</v>
      </c>
      <c r="K968" s="435">
        <f t="shared" si="71"/>
        <v>0</v>
      </c>
      <c r="L968" s="1135" t="s">
        <v>1968</v>
      </c>
      <c r="M968" s="1136"/>
      <c r="N968" s="1136"/>
      <c r="O968" s="1137"/>
      <c r="P968" s="437"/>
      <c r="Q968" s="377" t="s">
        <v>1502</v>
      </c>
      <c r="R968" s="10"/>
      <c r="S968" s="20"/>
      <c r="T968" s="20" t="s">
        <v>532</v>
      </c>
      <c r="U968" s="20"/>
      <c r="V968" s="20"/>
      <c r="W968" s="20"/>
      <c r="X968" s="20"/>
      <c r="Y968" s="20"/>
      <c r="Z968" s="20"/>
      <c r="AA968" s="20"/>
      <c r="AB968" s="20"/>
      <c r="AC968" s="20"/>
      <c r="AD968" s="20"/>
      <c r="AE968" s="21"/>
    </row>
    <row r="969" spans="1:32" ht="15" customHeight="1" x14ac:dyDescent="0.2">
      <c r="A969" s="370">
        <v>2</v>
      </c>
      <c r="B969" s="129" t="s">
        <v>390</v>
      </c>
      <c r="C969" s="431"/>
      <c r="D969" s="431"/>
      <c r="E969" s="431"/>
      <c r="F969" s="431"/>
      <c r="G969" s="431"/>
      <c r="H969" s="431"/>
      <c r="I969" s="433"/>
      <c r="J969" s="435">
        <f t="shared" si="70"/>
        <v>0</v>
      </c>
      <c r="K969" s="435">
        <f t="shared" si="71"/>
        <v>0</v>
      </c>
      <c r="L969" s="1138"/>
      <c r="M969" s="1139"/>
      <c r="N969" s="1139"/>
      <c r="O969" s="1140"/>
      <c r="P969" s="437"/>
      <c r="Q969" s="377" t="s">
        <v>861</v>
      </c>
      <c r="R969" s="20"/>
      <c r="S969" s="10"/>
      <c r="T969" s="20"/>
      <c r="U969" s="20" t="s">
        <v>532</v>
      </c>
      <c r="V969" s="20"/>
      <c r="W969" s="20"/>
      <c r="X969" s="20"/>
      <c r="Y969" s="20"/>
      <c r="Z969" s="20"/>
      <c r="AA969" s="20"/>
      <c r="AB969" s="20"/>
      <c r="AC969" s="20"/>
      <c r="AD969" s="20"/>
      <c r="AE969" s="21"/>
    </row>
    <row r="970" spans="1:32" ht="15" customHeight="1" x14ac:dyDescent="0.2">
      <c r="A970" s="370" t="s">
        <v>521</v>
      </c>
      <c r="B970" s="129" t="s">
        <v>1509</v>
      </c>
      <c r="C970" s="431"/>
      <c r="D970" s="431"/>
      <c r="E970" s="431"/>
      <c r="F970" s="431"/>
      <c r="G970" s="431"/>
      <c r="H970" s="431"/>
      <c r="I970" s="433"/>
      <c r="J970" s="435">
        <f t="shared" si="70"/>
        <v>0</v>
      </c>
      <c r="K970" s="435">
        <f t="shared" si="71"/>
        <v>0</v>
      </c>
      <c r="L970" s="1138"/>
      <c r="M970" s="1139"/>
      <c r="N970" s="1139"/>
      <c r="O970" s="1140"/>
      <c r="P970" s="437"/>
      <c r="Q970" s="377" t="s">
        <v>590</v>
      </c>
      <c r="R970" s="20"/>
      <c r="S970" s="20" t="s">
        <v>532</v>
      </c>
      <c r="T970" s="10"/>
      <c r="U970" s="20"/>
      <c r="V970" s="20"/>
      <c r="W970" s="20"/>
      <c r="X970" s="20"/>
      <c r="Y970" s="20"/>
      <c r="Z970" s="20"/>
      <c r="AA970" s="20"/>
      <c r="AB970" s="20"/>
      <c r="AC970" s="20"/>
      <c r="AD970" s="20"/>
      <c r="AE970" s="21"/>
    </row>
    <row r="971" spans="1:32" ht="15" customHeight="1" x14ac:dyDescent="0.2">
      <c r="A971" s="370" t="s">
        <v>521</v>
      </c>
      <c r="B971" s="129" t="s">
        <v>1512</v>
      </c>
      <c r="C971" s="431"/>
      <c r="D971" s="431"/>
      <c r="E971" s="431"/>
      <c r="F971" s="431"/>
      <c r="G971" s="431"/>
      <c r="H971" s="431"/>
      <c r="I971" s="433"/>
      <c r="J971" s="435">
        <f t="shared" si="70"/>
        <v>0</v>
      </c>
      <c r="K971" s="435">
        <f t="shared" si="71"/>
        <v>0</v>
      </c>
      <c r="L971" s="1138"/>
      <c r="M971" s="1139"/>
      <c r="N971" s="1139"/>
      <c r="O971" s="1140"/>
      <c r="P971" s="437"/>
      <c r="Q971" s="377" t="s">
        <v>1388</v>
      </c>
      <c r="R971" s="20"/>
      <c r="S971" s="20" t="s">
        <v>532</v>
      </c>
      <c r="T971" s="20"/>
      <c r="U971" s="10"/>
      <c r="V971" s="20"/>
      <c r="W971" s="20"/>
      <c r="X971" s="20"/>
      <c r="Y971" s="20"/>
      <c r="Z971" s="20"/>
      <c r="AA971" s="20"/>
      <c r="AB971" s="20"/>
      <c r="AC971" s="20"/>
      <c r="AD971" s="20"/>
      <c r="AE971" s="21"/>
      <c r="AF971" s="1"/>
    </row>
    <row r="972" spans="1:32" ht="15" customHeight="1" x14ac:dyDescent="0.2">
      <c r="A972" s="370" t="s">
        <v>521</v>
      </c>
      <c r="B972" s="129" t="s">
        <v>1555</v>
      </c>
      <c r="C972" s="431"/>
      <c r="D972" s="431"/>
      <c r="E972" s="431"/>
      <c r="F972" s="431"/>
      <c r="G972" s="431"/>
      <c r="H972" s="431"/>
      <c r="I972" s="433"/>
      <c r="J972" s="435">
        <f t="shared" si="70"/>
        <v>0</v>
      </c>
      <c r="K972" s="435">
        <f t="shared" si="71"/>
        <v>0</v>
      </c>
      <c r="L972" s="1138"/>
      <c r="M972" s="1139"/>
      <c r="N972" s="1139"/>
      <c r="O972" s="1140"/>
      <c r="P972" s="437"/>
      <c r="Q972" s="377" t="s">
        <v>908</v>
      </c>
      <c r="R972" s="20"/>
      <c r="S972" s="20"/>
      <c r="T972" s="20"/>
      <c r="U972" s="20"/>
      <c r="V972" s="10"/>
      <c r="W972" s="20"/>
      <c r="X972" s="20"/>
      <c r="Y972" s="20"/>
      <c r="Z972" s="20"/>
      <c r="AA972" s="20"/>
      <c r="AB972" s="20"/>
      <c r="AC972" s="20"/>
      <c r="AD972" s="20"/>
      <c r="AE972" s="21"/>
      <c r="AF972" s="1"/>
    </row>
    <row r="973" spans="1:32" ht="15" customHeight="1" x14ac:dyDescent="0.2">
      <c r="A973" s="370" t="s">
        <v>521</v>
      </c>
      <c r="B973" s="129" t="s">
        <v>370</v>
      </c>
      <c r="C973" s="431"/>
      <c r="D973" s="431"/>
      <c r="E973" s="431"/>
      <c r="F973" s="431"/>
      <c r="G973" s="431"/>
      <c r="H973" s="431"/>
      <c r="I973" s="433"/>
      <c r="J973" s="435">
        <f t="shared" si="70"/>
        <v>0</v>
      </c>
      <c r="K973" s="435">
        <f t="shared" si="71"/>
        <v>0</v>
      </c>
      <c r="L973" s="1138"/>
      <c r="M973" s="1139"/>
      <c r="N973" s="1139"/>
      <c r="O973" s="1140"/>
      <c r="P973" s="437"/>
      <c r="Q973" s="377" t="s">
        <v>500</v>
      </c>
      <c r="R973" s="20"/>
      <c r="S973" s="20"/>
      <c r="T973" s="20"/>
      <c r="U973" s="20"/>
      <c r="V973" s="20"/>
      <c r="W973" s="10"/>
      <c r="X973" s="20"/>
      <c r="Y973" s="20"/>
      <c r="Z973" s="20"/>
      <c r="AA973" s="20"/>
      <c r="AB973" s="20"/>
      <c r="AC973" s="20"/>
      <c r="AD973" s="20"/>
      <c r="AE973" s="21"/>
      <c r="AF973" s="1"/>
    </row>
    <row r="974" spans="1:32" ht="15" customHeight="1" x14ac:dyDescent="0.2">
      <c r="A974" s="370" t="s">
        <v>521</v>
      </c>
      <c r="B974" s="129" t="s">
        <v>1897</v>
      </c>
      <c r="C974" s="431"/>
      <c r="D974" s="431"/>
      <c r="E974" s="431"/>
      <c r="F974" s="431"/>
      <c r="G974" s="431"/>
      <c r="H974" s="431"/>
      <c r="I974" s="433"/>
      <c r="J974" s="435">
        <f t="shared" si="70"/>
        <v>0</v>
      </c>
      <c r="K974" s="435">
        <f t="shared" si="71"/>
        <v>0</v>
      </c>
      <c r="L974" s="1138"/>
      <c r="M974" s="1139"/>
      <c r="N974" s="1139"/>
      <c r="O974" s="1140"/>
      <c r="P974" s="437"/>
      <c r="Q974" s="377" t="s">
        <v>634</v>
      </c>
      <c r="R974" s="20"/>
      <c r="S974" s="20"/>
      <c r="T974" s="20"/>
      <c r="U974" s="20"/>
      <c r="V974" s="20"/>
      <c r="W974" s="20"/>
      <c r="X974" s="10"/>
      <c r="Y974" s="20"/>
      <c r="Z974" s="20"/>
      <c r="AA974" s="20"/>
      <c r="AB974" s="20"/>
      <c r="AC974" s="20"/>
      <c r="AD974" s="20"/>
      <c r="AE974" s="21"/>
      <c r="AF974" s="1"/>
    </row>
    <row r="975" spans="1:32" ht="15" customHeight="1" x14ac:dyDescent="0.2">
      <c r="A975" s="370" t="s">
        <v>521</v>
      </c>
      <c r="B975" s="129" t="s">
        <v>737</v>
      </c>
      <c r="C975" s="431"/>
      <c r="D975" s="431"/>
      <c r="E975" s="431"/>
      <c r="F975" s="431"/>
      <c r="G975" s="431"/>
      <c r="H975" s="431"/>
      <c r="I975" s="433"/>
      <c r="J975" s="435">
        <f t="shared" si="70"/>
        <v>0</v>
      </c>
      <c r="K975" s="435">
        <f t="shared" si="71"/>
        <v>0</v>
      </c>
      <c r="L975" s="1138" t="s">
        <v>528</v>
      </c>
      <c r="M975" s="1139"/>
      <c r="N975" s="1139"/>
      <c r="O975" s="1140"/>
      <c r="P975" s="437"/>
      <c r="Q975" s="377" t="s">
        <v>1028</v>
      </c>
      <c r="R975" s="20"/>
      <c r="S975" s="20"/>
      <c r="T975" s="20"/>
      <c r="U975" s="20"/>
      <c r="V975" s="20"/>
      <c r="W975" s="20"/>
      <c r="X975" s="20"/>
      <c r="Y975" s="10"/>
      <c r="Z975" s="20"/>
      <c r="AA975" s="20"/>
      <c r="AB975" s="20"/>
      <c r="AC975" s="20"/>
      <c r="AD975" s="20"/>
      <c r="AE975" s="21"/>
      <c r="AF975" s="1"/>
    </row>
    <row r="976" spans="1:32" ht="15" customHeight="1" x14ac:dyDescent="0.2">
      <c r="A976" s="370" t="s">
        <v>521</v>
      </c>
      <c r="B976" s="129" t="s">
        <v>1036</v>
      </c>
      <c r="C976" s="431"/>
      <c r="D976" s="431"/>
      <c r="E976" s="431"/>
      <c r="F976" s="431"/>
      <c r="G976" s="431"/>
      <c r="H976" s="431"/>
      <c r="I976" s="433"/>
      <c r="J976" s="435">
        <f t="shared" si="70"/>
        <v>0</v>
      </c>
      <c r="K976" s="435">
        <f t="shared" si="71"/>
        <v>0</v>
      </c>
      <c r="L976" s="1138"/>
      <c r="M976" s="1139"/>
      <c r="N976" s="1139"/>
      <c r="O976" s="1140"/>
      <c r="P976" s="437"/>
      <c r="Q976" s="377" t="s">
        <v>1966</v>
      </c>
      <c r="R976" s="20"/>
      <c r="S976" s="20"/>
      <c r="T976" s="20"/>
      <c r="U976" s="20"/>
      <c r="V976" s="20"/>
      <c r="W976" s="20"/>
      <c r="X976" s="20"/>
      <c r="Y976" s="20"/>
      <c r="Z976" s="10"/>
      <c r="AA976" s="20"/>
      <c r="AB976" s="20"/>
      <c r="AC976" s="20"/>
      <c r="AD976" s="20"/>
      <c r="AE976" s="21"/>
      <c r="AF976" s="1"/>
    </row>
    <row r="977" spans="1:35" ht="15" customHeight="1" x14ac:dyDescent="0.2">
      <c r="A977" s="370" t="s">
        <v>521</v>
      </c>
      <c r="B977" s="129" t="s">
        <v>70</v>
      </c>
      <c r="C977" s="431"/>
      <c r="D977" s="431"/>
      <c r="E977" s="431"/>
      <c r="F977" s="431"/>
      <c r="G977" s="431"/>
      <c r="H977" s="431"/>
      <c r="I977" s="433"/>
      <c r="J977" s="435">
        <f t="shared" si="70"/>
        <v>0</v>
      </c>
      <c r="K977" s="435">
        <f t="shared" si="71"/>
        <v>0</v>
      </c>
      <c r="L977" s="1138"/>
      <c r="M977" s="1139"/>
      <c r="N977" s="1139"/>
      <c r="O977" s="1140"/>
      <c r="P977" s="437"/>
      <c r="Q977" s="377" t="s">
        <v>1967</v>
      </c>
      <c r="R977" s="20"/>
      <c r="S977" s="20"/>
      <c r="T977" s="20"/>
      <c r="U977" s="20"/>
      <c r="V977" s="20"/>
      <c r="W977" s="20"/>
      <c r="X977" s="20"/>
      <c r="Y977" s="20"/>
      <c r="Z977" s="20"/>
      <c r="AA977" s="10"/>
      <c r="AB977" s="20"/>
      <c r="AC977" s="20"/>
      <c r="AD977" s="20"/>
      <c r="AE977" s="21"/>
      <c r="AF977" s="1"/>
    </row>
    <row r="978" spans="1:35" ht="15" customHeight="1" x14ac:dyDescent="0.2">
      <c r="A978" s="370" t="s">
        <v>521</v>
      </c>
      <c r="B978" s="129" t="s">
        <v>434</v>
      </c>
      <c r="C978" s="431"/>
      <c r="D978" s="431"/>
      <c r="E978" s="431"/>
      <c r="F978" s="431"/>
      <c r="G978" s="431"/>
      <c r="H978" s="431"/>
      <c r="I978" s="433"/>
      <c r="J978" s="435">
        <f t="shared" si="70"/>
        <v>0</v>
      </c>
      <c r="K978" s="435">
        <f t="shared" si="71"/>
        <v>0</v>
      </c>
      <c r="L978" s="1138"/>
      <c r="M978" s="1139"/>
      <c r="N978" s="1139"/>
      <c r="O978" s="1140"/>
      <c r="P978" s="437"/>
      <c r="Q978" s="377" t="s">
        <v>756</v>
      </c>
      <c r="R978" s="20"/>
      <c r="S978" s="20"/>
      <c r="T978" s="20"/>
      <c r="U978" s="20"/>
      <c r="V978" s="20"/>
      <c r="W978" s="20"/>
      <c r="X978" s="20"/>
      <c r="Y978" s="20"/>
      <c r="Z978" s="20"/>
      <c r="AA978" s="20"/>
      <c r="AB978" s="10"/>
      <c r="AC978" s="20"/>
      <c r="AD978" s="20"/>
      <c r="AE978" s="21"/>
      <c r="AF978" s="1"/>
    </row>
    <row r="979" spans="1:35" ht="15" customHeight="1" x14ac:dyDescent="0.2">
      <c r="A979" s="370" t="s">
        <v>521</v>
      </c>
      <c r="B979" s="129" t="s">
        <v>760</v>
      </c>
      <c r="C979" s="431"/>
      <c r="D979" s="431"/>
      <c r="E979" s="431"/>
      <c r="F979" s="431"/>
      <c r="G979" s="431"/>
      <c r="H979" s="431"/>
      <c r="I979" s="433"/>
      <c r="J979" s="435">
        <f t="shared" si="70"/>
        <v>0</v>
      </c>
      <c r="K979" s="435">
        <f t="shared" si="71"/>
        <v>0</v>
      </c>
      <c r="L979" s="1138"/>
      <c r="M979" s="1139"/>
      <c r="N979" s="1139"/>
      <c r="O979" s="1140"/>
      <c r="P979" s="437"/>
      <c r="Q979" s="377" t="s">
        <v>610</v>
      </c>
      <c r="R979" s="20"/>
      <c r="S979" s="20"/>
      <c r="T979" s="20"/>
      <c r="U979" s="20"/>
      <c r="V979" s="20"/>
      <c r="W979" s="20"/>
      <c r="X979" s="20"/>
      <c r="Y979" s="20"/>
      <c r="Z979" s="20"/>
      <c r="AA979" s="20"/>
      <c r="AB979" s="20"/>
      <c r="AC979" s="10"/>
      <c r="AD979" s="20"/>
      <c r="AE979" s="21" t="s">
        <v>532</v>
      </c>
      <c r="AF979" s="1"/>
    </row>
    <row r="980" spans="1:35" ht="15" customHeight="1" x14ac:dyDescent="0.2">
      <c r="A980" s="370" t="s">
        <v>521</v>
      </c>
      <c r="B980" s="129" t="s">
        <v>761</v>
      </c>
      <c r="C980" s="431"/>
      <c r="D980" s="431"/>
      <c r="E980" s="431"/>
      <c r="F980" s="431"/>
      <c r="G980" s="431"/>
      <c r="H980" s="431"/>
      <c r="I980" s="433"/>
      <c r="J980" s="435">
        <f t="shared" si="70"/>
        <v>0</v>
      </c>
      <c r="K980" s="435">
        <f t="shared" si="71"/>
        <v>0</v>
      </c>
      <c r="L980" s="1138"/>
      <c r="M980" s="1139"/>
      <c r="N980" s="1139"/>
      <c r="O980" s="1140"/>
      <c r="P980" s="437"/>
      <c r="Q980" s="377" t="s">
        <v>653</v>
      </c>
      <c r="R980" s="20"/>
      <c r="S980" s="20"/>
      <c r="T980" s="20"/>
      <c r="U980" s="20"/>
      <c r="V980" s="20"/>
      <c r="W980" s="20"/>
      <c r="X980" s="20"/>
      <c r="Y980" s="20"/>
      <c r="Z980" s="20"/>
      <c r="AA980" s="20"/>
      <c r="AB980" s="20"/>
      <c r="AC980" s="20"/>
      <c r="AD980" s="10"/>
      <c r="AE980" s="21"/>
      <c r="AF980" s="1"/>
    </row>
    <row r="981" spans="1:35" ht="15" customHeight="1" thickBot="1" x14ac:dyDescent="0.25">
      <c r="A981" s="372" t="s">
        <v>521</v>
      </c>
      <c r="B981" s="130" t="s">
        <v>1099</v>
      </c>
      <c r="C981" s="432"/>
      <c r="D981" s="432"/>
      <c r="E981" s="432"/>
      <c r="F981" s="432"/>
      <c r="G981" s="432"/>
      <c r="H981" s="432"/>
      <c r="I981" s="434"/>
      <c r="J981" s="435">
        <f t="shared" si="70"/>
        <v>0</v>
      </c>
      <c r="K981" s="435">
        <f t="shared" si="71"/>
        <v>0</v>
      </c>
      <c r="L981" s="1141"/>
      <c r="M981" s="1142"/>
      <c r="N981" s="1142"/>
      <c r="O981" s="1143"/>
      <c r="P981" s="437"/>
      <c r="Q981" s="378" t="s">
        <v>153</v>
      </c>
      <c r="R981" s="23"/>
      <c r="S981" s="23"/>
      <c r="T981" s="23"/>
      <c r="U981" s="23"/>
      <c r="V981" s="23" t="s">
        <v>532</v>
      </c>
      <c r="W981" s="23"/>
      <c r="X981" s="23"/>
      <c r="Y981" s="23"/>
      <c r="Z981" s="23"/>
      <c r="AA981" s="23"/>
      <c r="AB981" s="23"/>
      <c r="AC981" s="23"/>
      <c r="AD981" s="23" t="s">
        <v>532</v>
      </c>
      <c r="AE981" s="15"/>
      <c r="AF981" s="1"/>
    </row>
    <row r="982" spans="1:35" ht="15" customHeight="1" x14ac:dyDescent="0.2">
      <c r="C982" s="435">
        <f t="shared" ref="C982:I982" si="74">SUM(C968:C981)</f>
        <v>0</v>
      </c>
      <c r="D982" s="435">
        <f t="shared" si="74"/>
        <v>0</v>
      </c>
      <c r="E982" s="435">
        <f t="shared" si="74"/>
        <v>0</v>
      </c>
      <c r="F982" s="435">
        <f t="shared" si="74"/>
        <v>0</v>
      </c>
      <c r="G982" s="435">
        <f t="shared" si="74"/>
        <v>0</v>
      </c>
      <c r="H982" s="435">
        <f t="shared" si="74"/>
        <v>0</v>
      </c>
      <c r="I982" s="435">
        <f t="shared" si="74"/>
        <v>0</v>
      </c>
      <c r="J982" s="435">
        <f t="shared" si="70"/>
        <v>0</v>
      </c>
      <c r="K982" s="435">
        <f t="shared" si="71"/>
        <v>0</v>
      </c>
    </row>
    <row r="983" spans="1:35" ht="15" customHeight="1" thickBot="1" x14ac:dyDescent="0.25"/>
    <row r="984" spans="1:35" ht="15" customHeight="1" thickBot="1" x14ac:dyDescent="0.25">
      <c r="A984" s="1043" t="s">
        <v>207</v>
      </c>
      <c r="B984" s="1044"/>
      <c r="C984" s="1044"/>
      <c r="D984" s="1044"/>
      <c r="E984" s="1044"/>
      <c r="F984" s="1045"/>
      <c r="G984" s="1040" t="s">
        <v>1963</v>
      </c>
      <c r="H984" s="1041"/>
      <c r="I984" s="1042"/>
      <c r="L984" s="945" t="s">
        <v>495</v>
      </c>
      <c r="M984" s="946"/>
      <c r="N984" s="946"/>
      <c r="O984" s="947"/>
    </row>
    <row r="985" spans="1:35" ht="15" customHeight="1" thickBot="1" x14ac:dyDescent="0.25">
      <c r="A985" s="373" t="s">
        <v>496</v>
      </c>
      <c r="B985" s="227" t="s">
        <v>497</v>
      </c>
      <c r="C985" s="374" t="s">
        <v>498</v>
      </c>
      <c r="D985" s="374" t="s">
        <v>499</v>
      </c>
      <c r="E985" s="374" t="s">
        <v>500</v>
      </c>
      <c r="F985" s="374" t="s">
        <v>501</v>
      </c>
      <c r="G985" s="375" t="s">
        <v>502</v>
      </c>
      <c r="H985" s="375" t="s">
        <v>503</v>
      </c>
      <c r="I985" s="376" t="s">
        <v>504</v>
      </c>
      <c r="L985" s="948"/>
      <c r="M985" s="949"/>
      <c r="N985" s="949"/>
      <c r="O985" s="950"/>
      <c r="Q985" s="24" t="s">
        <v>1965</v>
      </c>
      <c r="R985" s="379" t="s">
        <v>541</v>
      </c>
      <c r="S985" s="379" t="s">
        <v>716</v>
      </c>
      <c r="T985" s="379" t="s">
        <v>902</v>
      </c>
      <c r="U985" s="379" t="s">
        <v>564</v>
      </c>
      <c r="V985" s="379" t="s">
        <v>441</v>
      </c>
      <c r="W985" s="379" t="s">
        <v>442</v>
      </c>
      <c r="X985" s="379" t="s">
        <v>733</v>
      </c>
      <c r="Y985" s="379" t="s">
        <v>445</v>
      </c>
      <c r="Z985" s="379" t="s">
        <v>141</v>
      </c>
      <c r="AA985" s="379" t="s">
        <v>229</v>
      </c>
      <c r="AB985" s="379" t="s">
        <v>544</v>
      </c>
      <c r="AC985" s="379" t="s">
        <v>1111</v>
      </c>
      <c r="AD985" s="379" t="s">
        <v>1859</v>
      </c>
      <c r="AE985" s="379" t="s">
        <v>1112</v>
      </c>
      <c r="AF985" s="379" t="s">
        <v>143</v>
      </c>
      <c r="AG985" s="379" t="s">
        <v>177</v>
      </c>
      <c r="AH985" s="379" t="s">
        <v>1957</v>
      </c>
      <c r="AI985" s="380" t="s">
        <v>1969</v>
      </c>
    </row>
    <row r="986" spans="1:35" ht="15" customHeight="1" x14ac:dyDescent="0.2">
      <c r="A986" s="441">
        <v>1</v>
      </c>
      <c r="B986" s="53" t="s">
        <v>1107</v>
      </c>
      <c r="C986" s="46"/>
      <c r="D986" s="46"/>
      <c r="E986" s="46"/>
      <c r="F986" s="46"/>
      <c r="G986" s="46"/>
      <c r="H986" s="46"/>
      <c r="I986" s="436"/>
      <c r="J986" s="435">
        <f t="shared" si="70"/>
        <v>0</v>
      </c>
      <c r="K986" s="435">
        <f t="shared" si="71"/>
        <v>0</v>
      </c>
      <c r="L986" s="1135" t="s">
        <v>2548</v>
      </c>
      <c r="M986" s="1136"/>
      <c r="N986" s="1136"/>
      <c r="O986" s="1137"/>
      <c r="Q986" s="377" t="s">
        <v>116</v>
      </c>
      <c r="R986" s="10"/>
      <c r="S986" s="20"/>
      <c r="T986" s="20"/>
      <c r="U986" s="20"/>
      <c r="V986" s="20"/>
      <c r="W986" s="20"/>
      <c r="X986" s="20"/>
      <c r="Y986" s="20"/>
      <c r="Z986" s="20"/>
      <c r="AA986" s="20"/>
      <c r="AB986" s="20"/>
      <c r="AC986" s="20"/>
      <c r="AD986" s="20"/>
      <c r="AE986" s="20"/>
      <c r="AF986" s="20"/>
      <c r="AG986" s="20"/>
      <c r="AH986" s="20"/>
      <c r="AI986" s="21"/>
    </row>
    <row r="987" spans="1:35" ht="15" customHeight="1" x14ac:dyDescent="0.2">
      <c r="A987" s="370">
        <v>2</v>
      </c>
      <c r="B987" s="54" t="s">
        <v>1970</v>
      </c>
      <c r="C987" s="431"/>
      <c r="D987" s="431"/>
      <c r="E987" s="431"/>
      <c r="F987" s="431"/>
      <c r="G987" s="431"/>
      <c r="H987" s="431"/>
      <c r="I987" s="433"/>
      <c r="J987" s="435">
        <f t="shared" si="70"/>
        <v>0</v>
      </c>
      <c r="K987" s="435">
        <f t="shared" si="71"/>
        <v>0</v>
      </c>
      <c r="L987" s="1138"/>
      <c r="M987" s="1139"/>
      <c r="N987" s="1139"/>
      <c r="O987" s="1140"/>
      <c r="Q987" s="377" t="s">
        <v>117</v>
      </c>
      <c r="R987" s="20"/>
      <c r="S987" s="10"/>
      <c r="T987" s="20"/>
      <c r="U987" s="20"/>
      <c r="V987" s="20"/>
      <c r="W987" s="20"/>
      <c r="X987" s="20"/>
      <c r="Y987" s="20"/>
      <c r="Z987" s="20"/>
      <c r="AA987" s="20"/>
      <c r="AB987" s="20"/>
      <c r="AC987" s="20"/>
      <c r="AD987" s="20"/>
      <c r="AE987" s="20"/>
      <c r="AF987" s="20"/>
      <c r="AG987" s="20"/>
      <c r="AH987" s="20"/>
      <c r="AI987" s="21"/>
    </row>
    <row r="988" spans="1:35" ht="15" customHeight="1" x14ac:dyDescent="0.2">
      <c r="A988" s="370" t="s">
        <v>521</v>
      </c>
      <c r="B988" s="54" t="s">
        <v>164</v>
      </c>
      <c r="C988" s="431"/>
      <c r="D988" s="431"/>
      <c r="E988" s="431"/>
      <c r="F988" s="431"/>
      <c r="G988" s="431"/>
      <c r="H988" s="431"/>
      <c r="I988" s="433"/>
      <c r="J988" s="435">
        <f t="shared" si="70"/>
        <v>0</v>
      </c>
      <c r="K988" s="435">
        <f t="shared" si="71"/>
        <v>0</v>
      </c>
      <c r="L988" s="1138"/>
      <c r="M988" s="1139"/>
      <c r="N988" s="1139"/>
      <c r="O988" s="1140"/>
      <c r="Q988" s="377" t="s">
        <v>716</v>
      </c>
      <c r="R988" s="20"/>
      <c r="S988" s="20"/>
      <c r="T988" s="10"/>
      <c r="U988" s="20"/>
      <c r="V988" s="20"/>
      <c r="W988" s="20"/>
      <c r="X988" s="20"/>
      <c r="Y988" s="20"/>
      <c r="Z988" s="20"/>
      <c r="AA988" s="20"/>
      <c r="AB988" s="20"/>
      <c r="AC988" s="20"/>
      <c r="AD988" s="20"/>
      <c r="AE988" s="20"/>
      <c r="AF988" s="20"/>
      <c r="AG988" s="20"/>
      <c r="AH988" s="20"/>
      <c r="AI988" s="21"/>
    </row>
    <row r="989" spans="1:35" ht="15" customHeight="1" x14ac:dyDescent="0.2">
      <c r="A989" s="370" t="s">
        <v>521</v>
      </c>
      <c r="B989" s="54" t="s">
        <v>1596</v>
      </c>
      <c r="C989" s="431"/>
      <c r="D989" s="431"/>
      <c r="E989" s="431"/>
      <c r="F989" s="431"/>
      <c r="G989" s="431"/>
      <c r="H989" s="431"/>
      <c r="I989" s="433"/>
      <c r="J989" s="435">
        <f t="shared" si="70"/>
        <v>0</v>
      </c>
      <c r="K989" s="435">
        <f t="shared" si="71"/>
        <v>0</v>
      </c>
      <c r="L989" s="1138"/>
      <c r="M989" s="1139"/>
      <c r="N989" s="1139"/>
      <c r="O989" s="1140"/>
      <c r="Q989" s="377" t="s">
        <v>902</v>
      </c>
      <c r="R989" s="20"/>
      <c r="S989" s="20"/>
      <c r="T989" s="20"/>
      <c r="U989" s="10"/>
      <c r="V989" s="20"/>
      <c r="W989" s="20"/>
      <c r="X989" s="20"/>
      <c r="Y989" s="20"/>
      <c r="Z989" s="20"/>
      <c r="AA989" s="20"/>
      <c r="AB989" s="20"/>
      <c r="AC989" s="20"/>
      <c r="AD989" s="20"/>
      <c r="AE989" s="20"/>
      <c r="AF989" s="20"/>
      <c r="AG989" s="20"/>
      <c r="AH989" s="20"/>
      <c r="AI989" s="21"/>
    </row>
    <row r="990" spans="1:35" ht="15" customHeight="1" x14ac:dyDescent="0.2">
      <c r="A990" s="370" t="s">
        <v>521</v>
      </c>
      <c r="B990" s="54" t="s">
        <v>1395</v>
      </c>
      <c r="C990" s="431"/>
      <c r="D990" s="431"/>
      <c r="E990" s="431"/>
      <c r="F990" s="431"/>
      <c r="G990" s="431"/>
      <c r="H990" s="431"/>
      <c r="I990" s="433"/>
      <c r="J990" s="435">
        <f t="shared" si="70"/>
        <v>0</v>
      </c>
      <c r="K990" s="435">
        <f t="shared" si="71"/>
        <v>0</v>
      </c>
      <c r="L990" s="1138"/>
      <c r="M990" s="1139"/>
      <c r="N990" s="1139"/>
      <c r="O990" s="1140"/>
      <c r="Q990" s="377" t="s">
        <v>564</v>
      </c>
      <c r="R990" s="20"/>
      <c r="S990" s="20"/>
      <c r="T990" s="20"/>
      <c r="U990" s="20"/>
      <c r="V990" s="10"/>
      <c r="W990" s="20"/>
      <c r="X990" s="20"/>
      <c r="Y990" s="20"/>
      <c r="Z990" s="20"/>
      <c r="AA990" s="20"/>
      <c r="AB990" s="20"/>
      <c r="AC990" s="20"/>
      <c r="AD990" s="20"/>
      <c r="AE990" s="20"/>
      <c r="AF990" s="20"/>
      <c r="AG990" s="20"/>
      <c r="AH990" s="20"/>
      <c r="AI990" s="21"/>
    </row>
    <row r="991" spans="1:35" ht="15" customHeight="1" x14ac:dyDescent="0.2">
      <c r="A991" s="370" t="s">
        <v>521</v>
      </c>
      <c r="B991" s="54" t="s">
        <v>303</v>
      </c>
      <c r="C991" s="431"/>
      <c r="D991" s="431"/>
      <c r="E991" s="431"/>
      <c r="F991" s="431"/>
      <c r="G991" s="431"/>
      <c r="H991" s="431"/>
      <c r="I991" s="433"/>
      <c r="J991" s="435">
        <f t="shared" si="70"/>
        <v>0</v>
      </c>
      <c r="K991" s="435">
        <f t="shared" si="71"/>
        <v>0</v>
      </c>
      <c r="L991" s="1138"/>
      <c r="M991" s="1139"/>
      <c r="N991" s="1139"/>
      <c r="O991" s="1140"/>
      <c r="Q991" s="377" t="s">
        <v>441</v>
      </c>
      <c r="R991" s="20"/>
      <c r="S991" s="20"/>
      <c r="T991" s="20"/>
      <c r="U991" s="20"/>
      <c r="V991" s="20"/>
      <c r="W991" s="10"/>
      <c r="X991" s="20"/>
      <c r="Y991" s="20"/>
      <c r="Z991" s="20"/>
      <c r="AA991" s="20"/>
      <c r="AB991" s="20"/>
      <c r="AC991" s="20"/>
      <c r="AD991" s="20"/>
      <c r="AE991" s="20"/>
      <c r="AF991" s="20"/>
      <c r="AG991" s="20"/>
      <c r="AH991" s="20"/>
      <c r="AI991" s="21"/>
    </row>
    <row r="992" spans="1:35" ht="15" customHeight="1" x14ac:dyDescent="0.2">
      <c r="A992" s="370" t="s">
        <v>521</v>
      </c>
      <c r="B992" s="54" t="s">
        <v>444</v>
      </c>
      <c r="C992" s="431"/>
      <c r="D992" s="431"/>
      <c r="E992" s="431"/>
      <c r="F992" s="431"/>
      <c r="G992" s="431"/>
      <c r="H992" s="431"/>
      <c r="I992" s="433"/>
      <c r="J992" s="435">
        <f t="shared" si="70"/>
        <v>0</v>
      </c>
      <c r="K992" s="435">
        <f t="shared" si="71"/>
        <v>0</v>
      </c>
      <c r="L992" s="1138"/>
      <c r="M992" s="1139"/>
      <c r="N992" s="1139"/>
      <c r="O992" s="1140"/>
      <c r="Q992" s="377" t="s">
        <v>442</v>
      </c>
      <c r="R992" s="20"/>
      <c r="S992" s="20"/>
      <c r="T992" s="20"/>
      <c r="U992" s="20"/>
      <c r="V992" s="20"/>
      <c r="W992" s="20"/>
      <c r="X992" s="10"/>
      <c r="Y992" s="20"/>
      <c r="Z992" s="20"/>
      <c r="AA992" s="20"/>
      <c r="AB992" s="20"/>
      <c r="AC992" s="20"/>
      <c r="AD992" s="20"/>
      <c r="AE992" s="20"/>
      <c r="AF992" s="20"/>
      <c r="AG992" s="20"/>
      <c r="AH992" s="20"/>
      <c r="AI992" s="21"/>
    </row>
    <row r="993" spans="1:43" ht="15" customHeight="1" x14ac:dyDescent="0.2">
      <c r="A993" s="370" t="s">
        <v>521</v>
      </c>
      <c r="B993" s="54" t="s">
        <v>1294</v>
      </c>
      <c r="C993" s="503"/>
      <c r="D993" s="431"/>
      <c r="E993" s="431"/>
      <c r="F993" s="431"/>
      <c r="G993" s="431"/>
      <c r="H993" s="431"/>
      <c r="I993" s="433"/>
      <c r="J993" s="435">
        <f t="shared" si="70"/>
        <v>0</v>
      </c>
      <c r="K993" s="435">
        <f t="shared" si="71"/>
        <v>0</v>
      </c>
      <c r="L993" s="1138"/>
      <c r="M993" s="1139"/>
      <c r="N993" s="1139"/>
      <c r="O993" s="1140"/>
      <c r="Q993" s="377" t="s">
        <v>733</v>
      </c>
      <c r="R993" s="20"/>
      <c r="S993" s="20"/>
      <c r="T993" s="20"/>
      <c r="U993" s="20"/>
      <c r="V993" s="20"/>
      <c r="W993" s="20"/>
      <c r="X993" s="20"/>
      <c r="Y993" s="10"/>
      <c r="Z993" s="20"/>
      <c r="AA993" s="20"/>
      <c r="AB993" s="20"/>
      <c r="AC993" s="20"/>
      <c r="AD993" s="20"/>
      <c r="AE993" s="20"/>
      <c r="AF993" s="20"/>
      <c r="AG993" s="20"/>
      <c r="AH993" s="20"/>
      <c r="AI993" s="21"/>
    </row>
    <row r="994" spans="1:43" ht="15" customHeight="1" x14ac:dyDescent="0.2">
      <c r="A994" s="370" t="s">
        <v>521</v>
      </c>
      <c r="B994" s="54" t="s">
        <v>1955</v>
      </c>
      <c r="C994" s="431"/>
      <c r="D994" s="431"/>
      <c r="E994" s="431"/>
      <c r="F994" s="431"/>
      <c r="G994" s="431"/>
      <c r="H994" s="431"/>
      <c r="I994" s="433"/>
      <c r="J994" s="435">
        <f t="shared" si="70"/>
        <v>0</v>
      </c>
      <c r="K994" s="435">
        <f t="shared" si="71"/>
        <v>0</v>
      </c>
      <c r="L994" s="1138"/>
      <c r="M994" s="1139"/>
      <c r="N994" s="1139"/>
      <c r="O994" s="1140"/>
      <c r="Q994" s="377" t="s">
        <v>141</v>
      </c>
      <c r="R994" s="20"/>
      <c r="S994" s="20"/>
      <c r="T994" s="20"/>
      <c r="U994" s="20"/>
      <c r="V994" s="20"/>
      <c r="W994" s="20"/>
      <c r="X994" s="20"/>
      <c r="Y994" s="20"/>
      <c r="Z994" s="10"/>
      <c r="AA994" s="20"/>
      <c r="AB994" s="20"/>
      <c r="AC994" s="20"/>
      <c r="AD994" s="20"/>
      <c r="AE994" s="20"/>
      <c r="AF994" s="20"/>
      <c r="AG994" s="20"/>
      <c r="AH994" s="20"/>
      <c r="AI994" s="21"/>
    </row>
    <row r="995" spans="1:43" ht="15" customHeight="1" x14ac:dyDescent="0.2">
      <c r="A995" s="370" t="s">
        <v>521</v>
      </c>
      <c r="B995" s="54" t="s">
        <v>148</v>
      </c>
      <c r="C995" s="431"/>
      <c r="D995" s="431"/>
      <c r="E995" s="431"/>
      <c r="F995" s="431"/>
      <c r="G995" s="431"/>
      <c r="H995" s="431"/>
      <c r="I995" s="433"/>
      <c r="J995" s="435">
        <f t="shared" si="70"/>
        <v>0</v>
      </c>
      <c r="K995" s="435">
        <f t="shared" si="71"/>
        <v>0</v>
      </c>
      <c r="L995" s="1138"/>
      <c r="M995" s="1139"/>
      <c r="N995" s="1139"/>
      <c r="O995" s="1140"/>
      <c r="Q995" s="377" t="s">
        <v>229</v>
      </c>
      <c r="R995" s="20"/>
      <c r="S995" s="20"/>
      <c r="T995" s="20"/>
      <c r="U995" s="20"/>
      <c r="V995" s="20"/>
      <c r="W995" s="20"/>
      <c r="X995" s="20"/>
      <c r="Y995" s="20"/>
      <c r="Z995" s="20"/>
      <c r="AA995" s="10"/>
      <c r="AB995" s="20"/>
      <c r="AC995" s="20"/>
      <c r="AD995" s="20"/>
      <c r="AE995" s="20"/>
      <c r="AF995" s="20"/>
      <c r="AG995" s="20"/>
      <c r="AH995" s="20"/>
      <c r="AI995" s="21"/>
    </row>
    <row r="996" spans="1:43" ht="15" customHeight="1" x14ac:dyDescent="0.2">
      <c r="A996" s="370" t="s">
        <v>521</v>
      </c>
      <c r="B996" s="54" t="s">
        <v>206</v>
      </c>
      <c r="C996" s="431"/>
      <c r="D996" s="431"/>
      <c r="E996" s="431"/>
      <c r="F996" s="431"/>
      <c r="G996" s="431"/>
      <c r="H996" s="431"/>
      <c r="I996" s="433"/>
      <c r="J996" s="435">
        <f t="shared" si="70"/>
        <v>0</v>
      </c>
      <c r="K996" s="435">
        <f t="shared" si="71"/>
        <v>0</v>
      </c>
      <c r="L996" s="1138"/>
      <c r="M996" s="1139"/>
      <c r="N996" s="1139"/>
      <c r="O996" s="1140"/>
      <c r="Q996" s="377" t="s">
        <v>544</v>
      </c>
      <c r="R996" s="20"/>
      <c r="S996" s="20"/>
      <c r="T996" s="20"/>
      <c r="U996" s="20"/>
      <c r="V996" s="20"/>
      <c r="W996" s="20"/>
      <c r="X996" s="20"/>
      <c r="Y996" s="20"/>
      <c r="Z996" s="20"/>
      <c r="AA996" s="20"/>
      <c r="AB996" s="10"/>
      <c r="AC996" s="20"/>
      <c r="AD996" s="20"/>
      <c r="AE996" s="20"/>
      <c r="AF996" s="20"/>
      <c r="AG996" s="20"/>
      <c r="AH996" s="20"/>
      <c r="AI996" s="21"/>
    </row>
    <row r="997" spans="1:43" ht="15" customHeight="1" x14ac:dyDescent="0.2">
      <c r="A997" s="370" t="s">
        <v>521</v>
      </c>
      <c r="B997" s="54" t="s">
        <v>559</v>
      </c>
      <c r="C997" s="431"/>
      <c r="D997" s="431"/>
      <c r="E997" s="431"/>
      <c r="F997" s="431"/>
      <c r="G997" s="431"/>
      <c r="H997" s="431"/>
      <c r="I997" s="433"/>
      <c r="J997" s="435">
        <f t="shared" si="70"/>
        <v>0</v>
      </c>
      <c r="K997" s="435">
        <f t="shared" si="71"/>
        <v>0</v>
      </c>
      <c r="L997" s="1138"/>
      <c r="M997" s="1139"/>
      <c r="N997" s="1139"/>
      <c r="O997" s="1140"/>
      <c r="Q997" s="377" t="s">
        <v>1111</v>
      </c>
      <c r="R997" s="20"/>
      <c r="S997" s="20"/>
      <c r="T997" s="20"/>
      <c r="U997" s="20"/>
      <c r="V997" s="20"/>
      <c r="W997" s="20"/>
      <c r="X997" s="20"/>
      <c r="Y997" s="20"/>
      <c r="Z997" s="20"/>
      <c r="AA997" s="20"/>
      <c r="AB997" s="20"/>
      <c r="AC997" s="10"/>
      <c r="AD997" s="20"/>
      <c r="AE997" s="20"/>
      <c r="AF997" s="20"/>
      <c r="AG997" s="20"/>
      <c r="AH997" s="20"/>
      <c r="AI997" s="21"/>
    </row>
    <row r="998" spans="1:43" ht="15" customHeight="1" x14ac:dyDescent="0.2">
      <c r="A998" s="370" t="s">
        <v>521</v>
      </c>
      <c r="B998" s="54" t="s">
        <v>1226</v>
      </c>
      <c r="C998" s="431"/>
      <c r="D998" s="431"/>
      <c r="E998" s="431"/>
      <c r="F998" s="431"/>
      <c r="G998" s="431"/>
      <c r="H998" s="431"/>
      <c r="I998" s="433"/>
      <c r="J998" s="435">
        <f t="shared" si="70"/>
        <v>0</v>
      </c>
      <c r="K998" s="435">
        <f t="shared" si="71"/>
        <v>0</v>
      </c>
      <c r="L998" s="1138"/>
      <c r="M998" s="1139"/>
      <c r="N998" s="1139"/>
      <c r="O998" s="1140"/>
      <c r="Q998" s="377" t="s">
        <v>1859</v>
      </c>
      <c r="R998" s="20"/>
      <c r="S998" s="20"/>
      <c r="T998" s="20"/>
      <c r="U998" s="20"/>
      <c r="V998" s="20"/>
      <c r="W998" s="20"/>
      <c r="X998" s="20"/>
      <c r="Y998" s="20"/>
      <c r="Z998" s="20"/>
      <c r="AA998" s="20"/>
      <c r="AB998" s="20"/>
      <c r="AC998" s="20"/>
      <c r="AD998" s="10"/>
      <c r="AE998" s="20"/>
      <c r="AF998" s="20"/>
      <c r="AG998" s="20"/>
      <c r="AH998" s="20"/>
      <c r="AI998" s="21"/>
    </row>
    <row r="999" spans="1:43" ht="15" customHeight="1" x14ac:dyDescent="0.2">
      <c r="A999" s="370" t="s">
        <v>521</v>
      </c>
      <c r="B999" s="54" t="s">
        <v>1862</v>
      </c>
      <c r="C999" s="431"/>
      <c r="D999" s="431"/>
      <c r="E999" s="431"/>
      <c r="F999" s="431"/>
      <c r="G999" s="431"/>
      <c r="H999" s="431"/>
      <c r="I999" s="433"/>
      <c r="J999" s="435">
        <f t="shared" si="70"/>
        <v>0</v>
      </c>
      <c r="K999" s="435">
        <f t="shared" si="71"/>
        <v>0</v>
      </c>
      <c r="L999" s="1138"/>
      <c r="M999" s="1139"/>
      <c r="N999" s="1139"/>
      <c r="O999" s="1140"/>
      <c r="Q999" s="377" t="s">
        <v>2136</v>
      </c>
      <c r="R999" s="20"/>
      <c r="S999" s="20"/>
      <c r="T999" s="20"/>
      <c r="U999" s="20"/>
      <c r="V999" s="20"/>
      <c r="W999" s="20"/>
      <c r="X999" s="20"/>
      <c r="Y999" s="20"/>
      <c r="Z999" s="20"/>
      <c r="AA999" s="20"/>
      <c r="AB999" s="20"/>
      <c r="AC999" s="20"/>
      <c r="AD999" s="20"/>
      <c r="AE999" s="10"/>
      <c r="AF999" s="20"/>
      <c r="AG999" s="20"/>
      <c r="AH999" s="20"/>
      <c r="AI999" s="21"/>
    </row>
    <row r="1000" spans="1:43" ht="15" customHeight="1" x14ac:dyDescent="0.2">
      <c r="A1000" s="370" t="s">
        <v>521</v>
      </c>
      <c r="B1000" s="54" t="s">
        <v>1116</v>
      </c>
      <c r="C1000" s="431"/>
      <c r="D1000" s="431"/>
      <c r="E1000" s="431"/>
      <c r="F1000" s="431"/>
      <c r="G1000" s="431"/>
      <c r="H1000" s="431"/>
      <c r="I1000" s="433"/>
      <c r="J1000" s="435">
        <f t="shared" si="70"/>
        <v>0</v>
      </c>
      <c r="K1000" s="435">
        <f t="shared" si="71"/>
        <v>0</v>
      </c>
      <c r="L1000" s="1138"/>
      <c r="M1000" s="1139"/>
      <c r="N1000" s="1139"/>
      <c r="O1000" s="1140"/>
      <c r="Q1000" s="377" t="s">
        <v>143</v>
      </c>
      <c r="R1000" s="20"/>
      <c r="S1000" s="20"/>
      <c r="T1000" s="20"/>
      <c r="U1000" s="20"/>
      <c r="V1000" s="20"/>
      <c r="W1000" s="20"/>
      <c r="X1000" s="20"/>
      <c r="Y1000" s="20"/>
      <c r="Z1000" s="20"/>
      <c r="AA1000" s="20"/>
      <c r="AB1000" s="20"/>
      <c r="AC1000" s="20"/>
      <c r="AD1000" s="20"/>
      <c r="AE1000" s="20"/>
      <c r="AF1000" s="10"/>
      <c r="AG1000" s="20"/>
      <c r="AH1000" s="20"/>
      <c r="AI1000" s="21"/>
    </row>
    <row r="1001" spans="1:43" ht="15" customHeight="1" x14ac:dyDescent="0.2">
      <c r="A1001" s="370" t="s">
        <v>521</v>
      </c>
      <c r="B1001" s="54" t="s">
        <v>150</v>
      </c>
      <c r="C1001" s="431"/>
      <c r="D1001" s="431"/>
      <c r="E1001" s="431"/>
      <c r="F1001" s="431"/>
      <c r="G1001" s="431"/>
      <c r="H1001" s="431"/>
      <c r="I1001" s="433"/>
      <c r="J1001" s="435">
        <f t="shared" si="70"/>
        <v>0</v>
      </c>
      <c r="K1001" s="435">
        <f t="shared" si="71"/>
        <v>0</v>
      </c>
      <c r="L1001" s="1138"/>
      <c r="M1001" s="1139"/>
      <c r="N1001" s="1139"/>
      <c r="O1001" s="1140"/>
      <c r="Q1001" s="377" t="s">
        <v>177</v>
      </c>
      <c r="R1001" s="20"/>
      <c r="S1001" s="20"/>
      <c r="T1001" s="20"/>
      <c r="U1001" s="20"/>
      <c r="V1001" s="20"/>
      <c r="W1001" s="20"/>
      <c r="X1001" s="20"/>
      <c r="Y1001" s="20"/>
      <c r="Z1001" s="20"/>
      <c r="AA1001" s="20"/>
      <c r="AB1001" s="20"/>
      <c r="AC1001" s="20"/>
      <c r="AD1001" s="20"/>
      <c r="AE1001" s="20"/>
      <c r="AF1001" s="20"/>
      <c r="AG1001" s="10"/>
      <c r="AH1001" s="20"/>
      <c r="AI1001" s="21"/>
    </row>
    <row r="1002" spans="1:43" ht="15" customHeight="1" x14ac:dyDescent="0.2">
      <c r="A1002" s="370" t="s">
        <v>521</v>
      </c>
      <c r="B1002" s="54" t="s">
        <v>178</v>
      </c>
      <c r="C1002" s="431"/>
      <c r="D1002" s="431"/>
      <c r="E1002" s="431"/>
      <c r="F1002" s="431"/>
      <c r="G1002" s="431"/>
      <c r="H1002" s="431"/>
      <c r="I1002" s="433"/>
      <c r="J1002" s="435">
        <f t="shared" ref="J1002:J1087" si="75">D1002+E1002+F1002</f>
        <v>0</v>
      </c>
      <c r="K1002" s="435">
        <f t="shared" ref="K1002:K1087" si="76">D1002*2+E1002</f>
        <v>0</v>
      </c>
      <c r="L1002" s="1138"/>
      <c r="M1002" s="1139"/>
      <c r="N1002" s="1139"/>
      <c r="O1002" s="1140"/>
      <c r="Q1002" s="377" t="s">
        <v>1957</v>
      </c>
      <c r="R1002" s="20"/>
      <c r="S1002" s="20"/>
      <c r="T1002" s="20"/>
      <c r="U1002" s="20"/>
      <c r="V1002" s="20"/>
      <c r="W1002" s="20"/>
      <c r="X1002" s="20"/>
      <c r="Y1002" s="20"/>
      <c r="Z1002" s="20"/>
      <c r="AA1002" s="20"/>
      <c r="AB1002" s="20"/>
      <c r="AC1002" s="20"/>
      <c r="AD1002" s="20"/>
      <c r="AE1002" s="20"/>
      <c r="AF1002" s="20"/>
      <c r="AG1002" s="20"/>
      <c r="AH1002" s="10"/>
      <c r="AI1002" s="21"/>
    </row>
    <row r="1003" spans="1:43" ht="15" customHeight="1" thickBot="1" x14ac:dyDescent="0.25">
      <c r="A1003" s="372" t="s">
        <v>521</v>
      </c>
      <c r="B1003" s="55" t="s">
        <v>1972</v>
      </c>
      <c r="C1003" s="432"/>
      <c r="D1003" s="432"/>
      <c r="E1003" s="432"/>
      <c r="F1003" s="432"/>
      <c r="G1003" s="432"/>
      <c r="H1003" s="432"/>
      <c r="I1003" s="434"/>
      <c r="J1003" s="435">
        <f t="shared" si="75"/>
        <v>0</v>
      </c>
      <c r="K1003" s="435">
        <f t="shared" si="76"/>
        <v>0</v>
      </c>
      <c r="L1003" s="1141"/>
      <c r="M1003" s="1142"/>
      <c r="N1003" s="1142"/>
      <c r="O1003" s="1143"/>
      <c r="Q1003" s="378" t="s">
        <v>1969</v>
      </c>
      <c r="R1003" s="23"/>
      <c r="S1003" s="23"/>
      <c r="T1003" s="23"/>
      <c r="U1003" s="23"/>
      <c r="V1003" s="23"/>
      <c r="W1003" s="23"/>
      <c r="X1003" s="23"/>
      <c r="Y1003" s="23"/>
      <c r="Z1003" s="23"/>
      <c r="AA1003" s="23"/>
      <c r="AB1003" s="23"/>
      <c r="AC1003" s="23"/>
      <c r="AD1003" s="23"/>
      <c r="AE1003" s="23"/>
      <c r="AF1003" s="23"/>
      <c r="AG1003" s="23"/>
      <c r="AH1003" s="23"/>
      <c r="AI1003" s="15"/>
    </row>
    <row r="1004" spans="1:43" ht="15" customHeight="1" x14ac:dyDescent="0.2">
      <c r="C1004" s="435">
        <f t="shared" ref="C1004:I1004" si="77">SUM(C986:C1003)</f>
        <v>0</v>
      </c>
      <c r="D1004" s="435">
        <f t="shared" si="77"/>
        <v>0</v>
      </c>
      <c r="E1004" s="435">
        <f t="shared" si="77"/>
        <v>0</v>
      </c>
      <c r="F1004" s="435">
        <f t="shared" si="77"/>
        <v>0</v>
      </c>
      <c r="G1004" s="435">
        <f t="shared" si="77"/>
        <v>0</v>
      </c>
      <c r="H1004" s="435">
        <f t="shared" si="77"/>
        <v>0</v>
      </c>
      <c r="I1004" s="435">
        <f t="shared" si="77"/>
        <v>0</v>
      </c>
      <c r="J1004" s="435">
        <f t="shared" si="75"/>
        <v>0</v>
      </c>
      <c r="K1004" s="435">
        <f t="shared" si="76"/>
        <v>0</v>
      </c>
    </row>
    <row r="1005" spans="1:43" ht="15" customHeight="1" thickBot="1" x14ac:dyDescent="0.25"/>
    <row r="1006" spans="1:43" ht="15" customHeight="1" thickBot="1" x14ac:dyDescent="0.25">
      <c r="A1006" s="1043" t="s">
        <v>488</v>
      </c>
      <c r="B1006" s="1044"/>
      <c r="C1006" s="1044"/>
      <c r="D1006" s="1044"/>
      <c r="E1006" s="1044"/>
      <c r="F1006" s="1045"/>
      <c r="G1006" s="1040" t="s">
        <v>1963</v>
      </c>
      <c r="H1006" s="1041"/>
      <c r="I1006" s="1042"/>
      <c r="L1006" s="952" t="s">
        <v>538</v>
      </c>
      <c r="M1006" s="953"/>
      <c r="N1006" s="953"/>
      <c r="O1006" s="954"/>
    </row>
    <row r="1007" spans="1:43" ht="15" customHeight="1" thickBot="1" x14ac:dyDescent="0.25">
      <c r="A1007" s="373" t="s">
        <v>496</v>
      </c>
      <c r="B1007" s="227" t="s">
        <v>497</v>
      </c>
      <c r="C1007" s="374" t="s">
        <v>498</v>
      </c>
      <c r="D1007" s="374" t="s">
        <v>499</v>
      </c>
      <c r="E1007" s="374" t="s">
        <v>500</v>
      </c>
      <c r="F1007" s="374" t="s">
        <v>501</v>
      </c>
      <c r="G1007" s="375" t="s">
        <v>502</v>
      </c>
      <c r="H1007" s="375" t="s">
        <v>503</v>
      </c>
      <c r="I1007" s="376" t="s">
        <v>504</v>
      </c>
      <c r="L1007" s="1252"/>
      <c r="M1007" s="1253"/>
      <c r="N1007" s="1253"/>
      <c r="O1007" s="1254"/>
      <c r="Q1007" s="24" t="s">
        <v>1965</v>
      </c>
      <c r="R1007" s="379" t="s">
        <v>373</v>
      </c>
      <c r="S1007" s="379" t="s">
        <v>374</v>
      </c>
      <c r="T1007" s="379" t="s">
        <v>716</v>
      </c>
      <c r="U1007" s="379" t="s">
        <v>541</v>
      </c>
      <c r="V1007" s="379" t="s">
        <v>1590</v>
      </c>
      <c r="W1007" s="379" t="s">
        <v>506</v>
      </c>
      <c r="X1007" s="379" t="s">
        <v>1866</v>
      </c>
      <c r="Y1007" s="379" t="s">
        <v>901</v>
      </c>
      <c r="Z1007" s="379" t="s">
        <v>564</v>
      </c>
      <c r="AA1007" s="379" t="s">
        <v>847</v>
      </c>
      <c r="AB1007" s="379" t="s">
        <v>700</v>
      </c>
      <c r="AC1007" s="379" t="s">
        <v>566</v>
      </c>
      <c r="AD1007" s="379" t="s">
        <v>1959</v>
      </c>
      <c r="AE1007" s="379" t="s">
        <v>1960</v>
      </c>
      <c r="AF1007" s="379" t="s">
        <v>768</v>
      </c>
      <c r="AG1007" s="379" t="s">
        <v>777</v>
      </c>
      <c r="AH1007" s="379" t="s">
        <v>1684</v>
      </c>
      <c r="AI1007" s="379" t="s">
        <v>533</v>
      </c>
      <c r="AJ1007" s="379" t="s">
        <v>769</v>
      </c>
      <c r="AK1007" s="379" t="s">
        <v>1730</v>
      </c>
      <c r="AL1007" s="379" t="s">
        <v>1731</v>
      </c>
      <c r="AM1007" s="379" t="s">
        <v>704</v>
      </c>
      <c r="AN1007" s="379" t="s">
        <v>1313</v>
      </c>
      <c r="AO1007" s="379" t="s">
        <v>120</v>
      </c>
      <c r="AP1007" s="379" t="s">
        <v>547</v>
      </c>
      <c r="AQ1007" s="357" t="s">
        <v>1214</v>
      </c>
    </row>
    <row r="1008" spans="1:43" ht="15" customHeight="1" x14ac:dyDescent="0.2">
      <c r="A1008" s="441">
        <v>1</v>
      </c>
      <c r="B1008" s="126" t="s">
        <v>79</v>
      </c>
      <c r="C1008" s="430">
        <v>50</v>
      </c>
      <c r="D1008" s="430">
        <v>33</v>
      </c>
      <c r="E1008" s="430">
        <v>8</v>
      </c>
      <c r="F1008" s="430">
        <v>9</v>
      </c>
      <c r="G1008" s="430">
        <v>142</v>
      </c>
      <c r="H1008" s="430">
        <v>78</v>
      </c>
      <c r="I1008" s="128">
        <v>74</v>
      </c>
      <c r="J1008" s="435">
        <f t="shared" si="75"/>
        <v>50</v>
      </c>
      <c r="K1008" s="435">
        <f t="shared" si="76"/>
        <v>74</v>
      </c>
      <c r="L1008" s="1135" t="s">
        <v>1973</v>
      </c>
      <c r="M1008" s="1136"/>
      <c r="N1008" s="1136"/>
      <c r="O1008" s="1137"/>
      <c r="Q1008" s="377" t="s">
        <v>373</v>
      </c>
      <c r="R1008" s="10"/>
      <c r="S1008" s="20"/>
      <c r="T1008" s="20"/>
      <c r="U1008" s="20"/>
      <c r="V1008" s="20"/>
      <c r="W1008" s="20"/>
      <c r="X1008" s="20"/>
      <c r="Y1008" s="20"/>
      <c r="Z1008" s="20"/>
      <c r="AA1008" s="20"/>
      <c r="AB1008" s="20"/>
      <c r="AC1008" s="20"/>
      <c r="AD1008" s="20"/>
      <c r="AE1008" s="20"/>
      <c r="AF1008" s="20"/>
      <c r="AG1008" s="20" t="s">
        <v>1597</v>
      </c>
      <c r="AH1008" s="20"/>
      <c r="AI1008" s="20" t="s">
        <v>1495</v>
      </c>
      <c r="AJ1008" s="20"/>
      <c r="AK1008" s="20"/>
      <c r="AL1008" s="20"/>
      <c r="AM1008" s="20"/>
      <c r="AN1008" s="20"/>
      <c r="AO1008" s="20"/>
      <c r="AP1008" s="20"/>
      <c r="AQ1008" s="162"/>
    </row>
    <row r="1009" spans="1:43" ht="15" customHeight="1" x14ac:dyDescent="0.2">
      <c r="A1009" s="370">
        <v>2</v>
      </c>
      <c r="B1009" s="129" t="s">
        <v>1598</v>
      </c>
      <c r="C1009" s="431">
        <v>50</v>
      </c>
      <c r="D1009" s="431">
        <v>26</v>
      </c>
      <c r="E1009" s="431">
        <v>14</v>
      </c>
      <c r="F1009" s="431">
        <v>10</v>
      </c>
      <c r="G1009" s="431">
        <v>138</v>
      </c>
      <c r="H1009" s="431">
        <v>87</v>
      </c>
      <c r="I1009" s="433">
        <v>66</v>
      </c>
      <c r="J1009" s="435">
        <f t="shared" si="75"/>
        <v>50</v>
      </c>
      <c r="K1009" s="435">
        <f t="shared" si="76"/>
        <v>66</v>
      </c>
      <c r="L1009" s="1138"/>
      <c r="M1009" s="1139"/>
      <c r="N1009" s="1139"/>
      <c r="O1009" s="1140"/>
      <c r="Q1009" s="377" t="s">
        <v>374</v>
      </c>
      <c r="R1009" s="20"/>
      <c r="S1009" s="10"/>
      <c r="T1009" s="20"/>
      <c r="U1009" s="20"/>
      <c r="V1009" s="20"/>
      <c r="W1009" s="20"/>
      <c r="X1009" s="20"/>
      <c r="Y1009" s="20"/>
      <c r="Z1009" s="20"/>
      <c r="AA1009" s="20"/>
      <c r="AB1009" s="20"/>
      <c r="AC1009" s="20"/>
      <c r="AD1009" s="20" t="s">
        <v>532</v>
      </c>
      <c r="AE1009" s="20"/>
      <c r="AF1009" s="20"/>
      <c r="AG1009" s="20" t="s">
        <v>1646</v>
      </c>
      <c r="AH1009" s="20"/>
      <c r="AI1009" s="20" t="s">
        <v>1597</v>
      </c>
      <c r="AJ1009" s="20"/>
      <c r="AK1009" s="20"/>
      <c r="AL1009" s="20"/>
      <c r="AM1009" s="20"/>
      <c r="AN1009" s="20"/>
      <c r="AO1009" s="20"/>
      <c r="AP1009" s="20"/>
      <c r="AQ1009" s="162"/>
    </row>
    <row r="1010" spans="1:43" ht="15" customHeight="1" x14ac:dyDescent="0.2">
      <c r="A1010" s="370">
        <v>3</v>
      </c>
      <c r="B1010" s="129" t="s">
        <v>42</v>
      </c>
      <c r="C1010" s="431">
        <v>50</v>
      </c>
      <c r="D1010" s="431">
        <v>25</v>
      </c>
      <c r="E1010" s="431">
        <v>13</v>
      </c>
      <c r="F1010" s="431">
        <v>12</v>
      </c>
      <c r="G1010" s="431">
        <v>117</v>
      </c>
      <c r="H1010" s="431">
        <v>86</v>
      </c>
      <c r="I1010" s="433">
        <v>63</v>
      </c>
      <c r="J1010" s="435">
        <f t="shared" si="75"/>
        <v>50</v>
      </c>
      <c r="K1010" s="435">
        <f t="shared" si="76"/>
        <v>63</v>
      </c>
      <c r="L1010" s="1138"/>
      <c r="M1010" s="1139"/>
      <c r="N1010" s="1139"/>
      <c r="O1010" s="1140"/>
      <c r="Q1010" s="377" t="s">
        <v>716</v>
      </c>
      <c r="R1010" s="20"/>
      <c r="S1010" s="20"/>
      <c r="T1010" s="10"/>
      <c r="U1010" s="20"/>
      <c r="V1010" s="20"/>
      <c r="W1010" s="20"/>
      <c r="X1010" s="20"/>
      <c r="Y1010" s="20"/>
      <c r="Z1010" s="20"/>
      <c r="AA1010" s="20"/>
      <c r="AB1010" s="20"/>
      <c r="AC1010" s="20"/>
      <c r="AD1010" s="20"/>
      <c r="AE1010" s="20"/>
      <c r="AF1010" s="20"/>
      <c r="AG1010" s="20" t="s">
        <v>1643</v>
      </c>
      <c r="AH1010" s="20"/>
      <c r="AI1010" s="20" t="s">
        <v>1597</v>
      </c>
      <c r="AJ1010" s="20"/>
      <c r="AK1010" s="20"/>
      <c r="AL1010" s="20"/>
      <c r="AM1010" s="20"/>
      <c r="AN1010" s="20"/>
      <c r="AO1010" s="20"/>
      <c r="AP1010" s="20"/>
      <c r="AQ1010" s="162"/>
    </row>
    <row r="1011" spans="1:43" ht="15" customHeight="1" x14ac:dyDescent="0.2">
      <c r="A1011" s="370">
        <v>4</v>
      </c>
      <c r="B1011" s="129" t="s">
        <v>1733</v>
      </c>
      <c r="C1011" s="431">
        <v>50</v>
      </c>
      <c r="D1011" s="431">
        <v>22</v>
      </c>
      <c r="E1011" s="431">
        <v>17</v>
      </c>
      <c r="F1011" s="431">
        <v>11</v>
      </c>
      <c r="G1011" s="431">
        <v>116</v>
      </c>
      <c r="H1011" s="431">
        <v>82</v>
      </c>
      <c r="I1011" s="433">
        <v>61</v>
      </c>
      <c r="J1011" s="435">
        <f t="shared" si="75"/>
        <v>50</v>
      </c>
      <c r="K1011" s="435">
        <f t="shared" si="76"/>
        <v>61</v>
      </c>
      <c r="L1011" s="1138"/>
      <c r="M1011" s="1139"/>
      <c r="N1011" s="1139"/>
      <c r="O1011" s="1140"/>
      <c r="Q1011" s="377" t="s">
        <v>541</v>
      </c>
      <c r="R1011" s="20"/>
      <c r="S1011" s="20" t="s">
        <v>532</v>
      </c>
      <c r="T1011" s="20"/>
      <c r="U1011" s="10"/>
      <c r="V1011" s="20"/>
      <c r="W1011" s="20"/>
      <c r="X1011" s="20"/>
      <c r="Y1011" s="20"/>
      <c r="Z1011" s="20"/>
      <c r="AA1011" s="20"/>
      <c r="AB1011" s="20"/>
      <c r="AC1011" s="20"/>
      <c r="AD1011" s="20"/>
      <c r="AE1011" s="20"/>
      <c r="AF1011" s="20"/>
      <c r="AG1011" s="20" t="s">
        <v>1487</v>
      </c>
      <c r="AH1011" s="20"/>
      <c r="AI1011" s="20" t="s">
        <v>844</v>
      </c>
      <c r="AJ1011" s="20"/>
      <c r="AK1011" s="20"/>
      <c r="AL1011" s="20"/>
      <c r="AM1011" s="20"/>
      <c r="AN1011" s="20"/>
      <c r="AO1011" s="20"/>
      <c r="AP1011" s="20"/>
      <c r="AQ1011" s="162"/>
    </row>
    <row r="1012" spans="1:43" ht="15" customHeight="1" x14ac:dyDescent="0.2">
      <c r="A1012" s="370">
        <v>5</v>
      </c>
      <c r="B1012" s="129" t="s">
        <v>39</v>
      </c>
      <c r="C1012" s="431">
        <v>50</v>
      </c>
      <c r="D1012" s="431">
        <v>26</v>
      </c>
      <c r="E1012" s="431">
        <v>9</v>
      </c>
      <c r="F1012" s="431">
        <v>15</v>
      </c>
      <c r="G1012" s="431">
        <v>137</v>
      </c>
      <c r="H1012" s="431">
        <v>112</v>
      </c>
      <c r="I1012" s="433">
        <v>61</v>
      </c>
      <c r="J1012" s="435">
        <f t="shared" si="75"/>
        <v>50</v>
      </c>
      <c r="K1012" s="435">
        <f t="shared" si="76"/>
        <v>61</v>
      </c>
      <c r="L1012" s="1138"/>
      <c r="M1012" s="1139"/>
      <c r="N1012" s="1139"/>
      <c r="O1012" s="1140"/>
      <c r="Q1012" s="377" t="s">
        <v>1590</v>
      </c>
      <c r="R1012" s="20"/>
      <c r="S1012" s="20"/>
      <c r="T1012" s="20"/>
      <c r="U1012" s="20"/>
      <c r="V1012" s="10"/>
      <c r="W1012" s="20"/>
      <c r="X1012" s="20"/>
      <c r="Y1012" s="20"/>
      <c r="Z1012" s="20"/>
      <c r="AA1012" s="20"/>
      <c r="AB1012" s="20"/>
      <c r="AC1012" s="20"/>
      <c r="AD1012" s="20"/>
      <c r="AE1012" s="20"/>
      <c r="AF1012" s="20"/>
      <c r="AG1012" s="20" t="s">
        <v>1642</v>
      </c>
      <c r="AH1012" s="20"/>
      <c r="AI1012" s="20" t="s">
        <v>1495</v>
      </c>
      <c r="AJ1012" s="20"/>
      <c r="AK1012" s="20"/>
      <c r="AL1012" s="20"/>
      <c r="AM1012" s="20"/>
      <c r="AN1012" s="20"/>
      <c r="AO1012" s="20"/>
      <c r="AP1012" s="20"/>
      <c r="AQ1012" s="162"/>
    </row>
    <row r="1013" spans="1:43" ht="15" customHeight="1" x14ac:dyDescent="0.2">
      <c r="A1013" s="370">
        <v>6</v>
      </c>
      <c r="B1013" s="129" t="s">
        <v>1879</v>
      </c>
      <c r="C1013" s="431">
        <v>50</v>
      </c>
      <c r="D1013" s="431">
        <v>27</v>
      </c>
      <c r="E1013" s="431">
        <v>6</v>
      </c>
      <c r="F1013" s="431">
        <v>17</v>
      </c>
      <c r="G1013" s="431">
        <v>129</v>
      </c>
      <c r="H1013" s="431">
        <v>104</v>
      </c>
      <c r="I1013" s="433">
        <v>60</v>
      </c>
      <c r="J1013" s="435">
        <f t="shared" si="75"/>
        <v>50</v>
      </c>
      <c r="K1013" s="435">
        <f t="shared" si="76"/>
        <v>60</v>
      </c>
      <c r="L1013" s="1138"/>
      <c r="M1013" s="1139"/>
      <c r="N1013" s="1139"/>
      <c r="O1013" s="1140"/>
      <c r="Q1013" s="377" t="s">
        <v>506</v>
      </c>
      <c r="R1013" s="20"/>
      <c r="S1013" s="20"/>
      <c r="T1013" s="20"/>
      <c r="U1013" s="20"/>
      <c r="V1013" s="20"/>
      <c r="W1013" s="10"/>
      <c r="X1013" s="20"/>
      <c r="Y1013" s="20"/>
      <c r="Z1013" s="20"/>
      <c r="AA1013" s="20"/>
      <c r="AB1013" s="20"/>
      <c r="AC1013" s="20"/>
      <c r="AD1013" s="20"/>
      <c r="AE1013" s="20"/>
      <c r="AF1013" s="20"/>
      <c r="AG1013" s="20" t="s">
        <v>1602</v>
      </c>
      <c r="AH1013" s="20"/>
      <c r="AI1013" s="20" t="s">
        <v>355</v>
      </c>
      <c r="AJ1013" s="20"/>
      <c r="AK1013" s="20"/>
      <c r="AL1013" s="20"/>
      <c r="AM1013" s="20"/>
      <c r="AN1013" s="20"/>
      <c r="AO1013" s="20"/>
      <c r="AP1013" s="20"/>
      <c r="AQ1013" s="162"/>
    </row>
    <row r="1014" spans="1:43" ht="15" customHeight="1" x14ac:dyDescent="0.2">
      <c r="A1014" s="370">
        <v>7</v>
      </c>
      <c r="B1014" s="129" t="s">
        <v>554</v>
      </c>
      <c r="C1014" s="431">
        <v>50</v>
      </c>
      <c r="D1014" s="431">
        <v>21</v>
      </c>
      <c r="E1014" s="431">
        <v>13</v>
      </c>
      <c r="F1014" s="431">
        <v>16</v>
      </c>
      <c r="G1014" s="431">
        <v>95</v>
      </c>
      <c r="H1014" s="431">
        <v>71</v>
      </c>
      <c r="I1014" s="433">
        <v>55</v>
      </c>
      <c r="J1014" s="435">
        <f t="shared" si="75"/>
        <v>50</v>
      </c>
      <c r="K1014" s="435">
        <f t="shared" si="76"/>
        <v>55</v>
      </c>
      <c r="L1014" s="1138"/>
      <c r="M1014" s="1139"/>
      <c r="N1014" s="1139"/>
      <c r="O1014" s="1140"/>
      <c r="Q1014" s="377" t="s">
        <v>1866</v>
      </c>
      <c r="R1014" s="20"/>
      <c r="S1014" s="20" t="s">
        <v>532</v>
      </c>
      <c r="T1014" s="20"/>
      <c r="U1014" s="20"/>
      <c r="V1014" s="20"/>
      <c r="W1014" s="20"/>
      <c r="X1014" s="10"/>
      <c r="Y1014" s="20"/>
      <c r="Z1014" s="20"/>
      <c r="AA1014" s="20"/>
      <c r="AB1014" s="20"/>
      <c r="AC1014" s="20"/>
      <c r="AD1014" s="20"/>
      <c r="AE1014" s="20"/>
      <c r="AF1014" s="20"/>
      <c r="AG1014" s="20" t="s">
        <v>1488</v>
      </c>
      <c r="AH1014" s="20"/>
      <c r="AI1014" s="20" t="s">
        <v>355</v>
      </c>
      <c r="AJ1014" s="20"/>
      <c r="AK1014" s="20"/>
      <c r="AL1014" s="20"/>
      <c r="AM1014" s="20"/>
      <c r="AN1014" s="20"/>
      <c r="AO1014" s="20"/>
      <c r="AP1014" s="20"/>
      <c r="AQ1014" s="162"/>
    </row>
    <row r="1015" spans="1:43" ht="15" customHeight="1" x14ac:dyDescent="0.2">
      <c r="A1015" s="370">
        <v>8</v>
      </c>
      <c r="B1015" s="129" t="s">
        <v>781</v>
      </c>
      <c r="C1015" s="431">
        <v>50</v>
      </c>
      <c r="D1015" s="431">
        <v>20</v>
      </c>
      <c r="E1015" s="431">
        <v>14</v>
      </c>
      <c r="F1015" s="431">
        <v>16</v>
      </c>
      <c r="G1015" s="431">
        <v>110</v>
      </c>
      <c r="H1015" s="431">
        <v>103</v>
      </c>
      <c r="I1015" s="433">
        <v>54</v>
      </c>
      <c r="J1015" s="435">
        <f t="shared" si="75"/>
        <v>50</v>
      </c>
      <c r="K1015" s="435">
        <f t="shared" si="76"/>
        <v>54</v>
      </c>
      <c r="L1015" s="1138"/>
      <c r="M1015" s="1139"/>
      <c r="N1015" s="1139"/>
      <c r="O1015" s="1140"/>
      <c r="Q1015" s="377" t="s">
        <v>901</v>
      </c>
      <c r="R1015" s="20"/>
      <c r="S1015" s="20"/>
      <c r="T1015" s="20"/>
      <c r="U1015" s="20"/>
      <c r="V1015" s="20"/>
      <c r="W1015" s="20"/>
      <c r="X1015" s="20"/>
      <c r="Y1015" s="10"/>
      <c r="Z1015" s="20"/>
      <c r="AA1015" s="20"/>
      <c r="AB1015" s="20"/>
      <c r="AC1015" s="20"/>
      <c r="AD1015" s="20"/>
      <c r="AE1015" s="20"/>
      <c r="AF1015" s="20"/>
      <c r="AG1015" s="20" t="s">
        <v>1495</v>
      </c>
      <c r="AH1015" s="20"/>
      <c r="AI1015" s="20" t="s">
        <v>1904</v>
      </c>
      <c r="AJ1015" s="20"/>
      <c r="AK1015" s="20"/>
      <c r="AL1015" s="20"/>
      <c r="AM1015" s="20"/>
      <c r="AN1015" s="20"/>
      <c r="AO1015" s="20"/>
      <c r="AP1015" s="20"/>
      <c r="AQ1015" s="162"/>
    </row>
    <row r="1016" spans="1:43" ht="15" customHeight="1" x14ac:dyDescent="0.2">
      <c r="A1016" s="370">
        <v>9</v>
      </c>
      <c r="B1016" s="129" t="s">
        <v>36</v>
      </c>
      <c r="C1016" s="431">
        <v>50</v>
      </c>
      <c r="D1016" s="431">
        <v>23</v>
      </c>
      <c r="E1016" s="431">
        <v>9</v>
      </c>
      <c r="F1016" s="431">
        <v>18</v>
      </c>
      <c r="G1016" s="431">
        <v>106</v>
      </c>
      <c r="H1016" s="431">
        <v>96</v>
      </c>
      <c r="I1016" s="433" t="s">
        <v>1974</v>
      </c>
      <c r="J1016" s="435">
        <f t="shared" si="75"/>
        <v>50</v>
      </c>
      <c r="K1016" s="435">
        <f t="shared" si="76"/>
        <v>55</v>
      </c>
      <c r="L1016" s="1138"/>
      <c r="M1016" s="1139"/>
      <c r="N1016" s="1139"/>
      <c r="O1016" s="1140"/>
      <c r="Q1016" s="377" t="s">
        <v>564</v>
      </c>
      <c r="R1016" s="20"/>
      <c r="S1016" s="20"/>
      <c r="T1016" s="20"/>
      <c r="U1016" s="20"/>
      <c r="V1016" s="20"/>
      <c r="W1016" s="20"/>
      <c r="X1016" s="20"/>
      <c r="Y1016" s="20"/>
      <c r="Z1016" s="10"/>
      <c r="AA1016" s="20"/>
      <c r="AB1016" s="20"/>
      <c r="AC1016" s="20"/>
      <c r="AD1016" s="20"/>
      <c r="AE1016" s="20"/>
      <c r="AF1016" s="20"/>
      <c r="AG1016" s="20" t="s">
        <v>1597</v>
      </c>
      <c r="AH1016" s="20"/>
      <c r="AI1016" s="20" t="s">
        <v>1653</v>
      </c>
      <c r="AJ1016" s="20"/>
      <c r="AK1016" s="20"/>
      <c r="AL1016" s="20"/>
      <c r="AM1016" s="20"/>
      <c r="AN1016" s="20"/>
      <c r="AO1016" s="20"/>
      <c r="AP1016" s="20"/>
      <c r="AQ1016" s="162"/>
    </row>
    <row r="1017" spans="1:43" ht="15" customHeight="1" x14ac:dyDescent="0.2">
      <c r="A1017" s="370">
        <v>10</v>
      </c>
      <c r="B1017" s="129" t="s">
        <v>706</v>
      </c>
      <c r="C1017" s="431">
        <v>50</v>
      </c>
      <c r="D1017" s="431">
        <v>23</v>
      </c>
      <c r="E1017" s="431">
        <v>7</v>
      </c>
      <c r="F1017" s="431">
        <v>20</v>
      </c>
      <c r="G1017" s="431">
        <v>116</v>
      </c>
      <c r="H1017" s="431">
        <v>109</v>
      </c>
      <c r="I1017" s="433">
        <v>53</v>
      </c>
      <c r="J1017" s="435">
        <f t="shared" si="75"/>
        <v>50</v>
      </c>
      <c r="K1017" s="435">
        <f t="shared" si="76"/>
        <v>53</v>
      </c>
      <c r="L1017" s="1138"/>
      <c r="M1017" s="1139"/>
      <c r="N1017" s="1139"/>
      <c r="O1017" s="1140"/>
      <c r="Q1017" s="377" t="s">
        <v>847</v>
      </c>
      <c r="R1017" s="20"/>
      <c r="S1017" s="20"/>
      <c r="T1017" s="20"/>
      <c r="U1017" s="20"/>
      <c r="V1017" s="20"/>
      <c r="W1017" s="20"/>
      <c r="X1017" s="20"/>
      <c r="Y1017" s="20"/>
      <c r="Z1017" s="20"/>
      <c r="AA1017" s="10"/>
      <c r="AB1017" s="20"/>
      <c r="AC1017" s="20"/>
      <c r="AD1017" s="20"/>
      <c r="AE1017" s="20"/>
      <c r="AF1017" s="20"/>
      <c r="AG1017" s="20" t="s">
        <v>1600</v>
      </c>
      <c r="AH1017" s="20"/>
      <c r="AI1017" s="20" t="s">
        <v>844</v>
      </c>
      <c r="AJ1017" s="20"/>
      <c r="AK1017" s="20"/>
      <c r="AL1017" s="20"/>
      <c r="AM1017" s="20"/>
      <c r="AN1017" s="20"/>
      <c r="AO1017" s="20"/>
      <c r="AP1017" s="20"/>
      <c r="AQ1017" s="162"/>
    </row>
    <row r="1018" spans="1:43" ht="15" customHeight="1" x14ac:dyDescent="0.2">
      <c r="A1018" s="370">
        <v>11</v>
      </c>
      <c r="B1018" s="129" t="s">
        <v>906</v>
      </c>
      <c r="C1018" s="431">
        <v>50</v>
      </c>
      <c r="D1018" s="431">
        <v>19</v>
      </c>
      <c r="E1018" s="431">
        <v>14</v>
      </c>
      <c r="F1018" s="431">
        <v>17</v>
      </c>
      <c r="G1018" s="431">
        <v>142</v>
      </c>
      <c r="H1018" s="431">
        <v>132</v>
      </c>
      <c r="I1018" s="433">
        <v>52</v>
      </c>
      <c r="J1018" s="435">
        <f t="shared" si="75"/>
        <v>50</v>
      </c>
      <c r="K1018" s="435">
        <f t="shared" si="76"/>
        <v>52</v>
      </c>
      <c r="L1018" s="1138"/>
      <c r="M1018" s="1139"/>
      <c r="N1018" s="1139"/>
      <c r="O1018" s="1140"/>
      <c r="Q1018" s="377" t="s">
        <v>700</v>
      </c>
      <c r="R1018" s="20"/>
      <c r="S1018" s="20"/>
      <c r="T1018" s="20"/>
      <c r="U1018" s="20"/>
      <c r="V1018" s="20"/>
      <c r="W1018" s="20"/>
      <c r="X1018" s="20"/>
      <c r="Y1018" s="20"/>
      <c r="Z1018" s="20"/>
      <c r="AA1018" s="20"/>
      <c r="AB1018" s="10"/>
      <c r="AC1018" s="20"/>
      <c r="AD1018" s="20"/>
      <c r="AE1018" s="20"/>
      <c r="AF1018" s="20"/>
      <c r="AG1018" s="20" t="s">
        <v>1210</v>
      </c>
      <c r="AH1018" s="20"/>
      <c r="AI1018" s="20" t="s">
        <v>1493</v>
      </c>
      <c r="AJ1018" s="20"/>
      <c r="AK1018" s="20"/>
      <c r="AL1018" s="20"/>
      <c r="AM1018" s="20"/>
      <c r="AN1018" s="20"/>
      <c r="AO1018" s="20"/>
      <c r="AP1018" s="20"/>
      <c r="AQ1018" s="162"/>
    </row>
    <row r="1019" spans="1:43" ht="15" customHeight="1" x14ac:dyDescent="0.2">
      <c r="A1019" s="370">
        <v>12</v>
      </c>
      <c r="B1019" s="129" t="s">
        <v>558</v>
      </c>
      <c r="C1019" s="431">
        <v>50</v>
      </c>
      <c r="D1019" s="431">
        <v>21</v>
      </c>
      <c r="E1019" s="431">
        <v>10</v>
      </c>
      <c r="F1019" s="431">
        <v>19</v>
      </c>
      <c r="G1019" s="431">
        <v>99</v>
      </c>
      <c r="H1019" s="431">
        <v>99</v>
      </c>
      <c r="I1019" s="433">
        <v>52</v>
      </c>
      <c r="J1019" s="435">
        <f t="shared" si="75"/>
        <v>50</v>
      </c>
      <c r="K1019" s="435">
        <f t="shared" si="76"/>
        <v>52</v>
      </c>
      <c r="L1019" s="1138"/>
      <c r="M1019" s="1139"/>
      <c r="N1019" s="1139"/>
      <c r="O1019" s="1140"/>
      <c r="Q1019" s="377" t="s">
        <v>566</v>
      </c>
      <c r="R1019" s="20"/>
      <c r="S1019" s="20"/>
      <c r="T1019" s="20"/>
      <c r="U1019" s="20"/>
      <c r="V1019" s="20"/>
      <c r="W1019" s="20"/>
      <c r="X1019" s="20"/>
      <c r="Y1019" s="20"/>
      <c r="Z1019" s="20"/>
      <c r="AA1019" s="20"/>
      <c r="AB1019" s="20"/>
      <c r="AC1019" s="10"/>
      <c r="AD1019" s="20"/>
      <c r="AE1019" s="20"/>
      <c r="AF1019" s="20"/>
      <c r="AG1019" s="20" t="s">
        <v>1597</v>
      </c>
      <c r="AH1019" s="20"/>
      <c r="AI1019" s="20" t="s">
        <v>1599</v>
      </c>
      <c r="AJ1019" s="20"/>
      <c r="AK1019" s="20"/>
      <c r="AL1019" s="20"/>
      <c r="AM1019" s="20"/>
      <c r="AN1019" s="20"/>
      <c r="AO1019" s="20"/>
      <c r="AP1019" s="20"/>
      <c r="AQ1019" s="162"/>
    </row>
    <row r="1020" spans="1:43" ht="15" customHeight="1" x14ac:dyDescent="0.2">
      <c r="A1020" s="370">
        <v>13</v>
      </c>
      <c r="B1020" s="129" t="s">
        <v>551</v>
      </c>
      <c r="C1020" s="431">
        <v>50</v>
      </c>
      <c r="D1020" s="431">
        <v>21</v>
      </c>
      <c r="E1020" s="431">
        <v>9</v>
      </c>
      <c r="F1020" s="431">
        <v>20</v>
      </c>
      <c r="G1020" s="431">
        <v>107</v>
      </c>
      <c r="H1020" s="431">
        <v>119</v>
      </c>
      <c r="I1020" s="433">
        <v>51</v>
      </c>
      <c r="J1020" s="435">
        <f t="shared" si="75"/>
        <v>50</v>
      </c>
      <c r="K1020" s="435">
        <f t="shared" si="76"/>
        <v>51</v>
      </c>
      <c r="L1020" s="1138"/>
      <c r="M1020" s="1139"/>
      <c r="N1020" s="1139"/>
      <c r="O1020" s="1140"/>
      <c r="Q1020" s="377" t="s">
        <v>1959</v>
      </c>
      <c r="R1020" s="20"/>
      <c r="S1020" s="20"/>
      <c r="T1020" s="20"/>
      <c r="U1020" s="20"/>
      <c r="V1020" s="20"/>
      <c r="W1020" s="20"/>
      <c r="X1020" s="20"/>
      <c r="Y1020" s="20"/>
      <c r="Z1020" s="20"/>
      <c r="AA1020" s="20"/>
      <c r="AB1020" s="20"/>
      <c r="AC1020" s="20"/>
      <c r="AD1020" s="10"/>
      <c r="AE1020" s="20"/>
      <c r="AF1020" s="20"/>
      <c r="AG1020" s="20" t="s">
        <v>1489</v>
      </c>
      <c r="AH1020" s="20"/>
      <c r="AI1020" s="20" t="s">
        <v>1797</v>
      </c>
      <c r="AJ1020" s="20"/>
      <c r="AK1020" s="20"/>
      <c r="AL1020" s="20"/>
      <c r="AM1020" s="20"/>
      <c r="AN1020" s="20"/>
      <c r="AO1020" s="20"/>
      <c r="AP1020" s="20"/>
      <c r="AQ1020" s="162"/>
    </row>
    <row r="1021" spans="1:43" ht="15" customHeight="1" x14ac:dyDescent="0.2">
      <c r="A1021" s="370">
        <v>14</v>
      </c>
      <c r="B1021" s="129" t="s">
        <v>767</v>
      </c>
      <c r="C1021" s="431">
        <v>50</v>
      </c>
      <c r="D1021" s="431">
        <v>21</v>
      </c>
      <c r="E1021" s="431">
        <v>8</v>
      </c>
      <c r="F1021" s="431">
        <v>21</v>
      </c>
      <c r="G1021" s="431">
        <v>119</v>
      </c>
      <c r="H1021" s="431">
        <v>106</v>
      </c>
      <c r="I1021" s="433">
        <v>50</v>
      </c>
      <c r="J1021" s="435">
        <f t="shared" si="75"/>
        <v>50</v>
      </c>
      <c r="K1021" s="435">
        <f t="shared" si="76"/>
        <v>50</v>
      </c>
      <c r="L1021" s="1138"/>
      <c r="M1021" s="1139"/>
      <c r="N1021" s="1139"/>
      <c r="O1021" s="1140"/>
      <c r="Q1021" s="377" t="s">
        <v>1960</v>
      </c>
      <c r="R1021" s="20" t="s">
        <v>532</v>
      </c>
      <c r="S1021" s="20"/>
      <c r="T1021" s="20"/>
      <c r="U1021" s="20"/>
      <c r="V1021" s="20"/>
      <c r="W1021" s="20"/>
      <c r="X1021" s="20"/>
      <c r="Y1021" s="20"/>
      <c r="Z1021" s="20"/>
      <c r="AA1021" s="20"/>
      <c r="AB1021" s="20"/>
      <c r="AC1021" s="20"/>
      <c r="AD1021" s="20"/>
      <c r="AE1021" s="10"/>
      <c r="AF1021" s="20"/>
      <c r="AG1021" s="20" t="s">
        <v>1489</v>
      </c>
      <c r="AH1021" s="20"/>
      <c r="AI1021" s="20" t="s">
        <v>1490</v>
      </c>
      <c r="AJ1021" s="20"/>
      <c r="AK1021" s="20"/>
      <c r="AL1021" s="20"/>
      <c r="AM1021" s="20"/>
      <c r="AN1021" s="20"/>
      <c r="AO1021" s="20"/>
      <c r="AP1021" s="20"/>
      <c r="AQ1021" s="162"/>
    </row>
    <row r="1022" spans="1:43" ht="15" customHeight="1" x14ac:dyDescent="0.2">
      <c r="A1022" s="370">
        <v>15</v>
      </c>
      <c r="B1022" s="129" t="s">
        <v>705</v>
      </c>
      <c r="C1022" s="431">
        <v>50</v>
      </c>
      <c r="D1022" s="431">
        <v>17</v>
      </c>
      <c r="E1022" s="431">
        <v>14</v>
      </c>
      <c r="F1022" s="431">
        <v>19</v>
      </c>
      <c r="G1022" s="431">
        <v>92</v>
      </c>
      <c r="H1022" s="431">
        <v>94</v>
      </c>
      <c r="I1022" s="433">
        <v>48</v>
      </c>
      <c r="J1022" s="435">
        <f t="shared" si="75"/>
        <v>50</v>
      </c>
      <c r="K1022" s="435">
        <f t="shared" si="76"/>
        <v>48</v>
      </c>
      <c r="L1022" s="1138"/>
      <c r="M1022" s="1139"/>
      <c r="N1022" s="1139"/>
      <c r="O1022" s="1140"/>
      <c r="Q1022" s="377" t="s">
        <v>768</v>
      </c>
      <c r="R1022" s="20"/>
      <c r="S1022" s="20"/>
      <c r="T1022" s="20"/>
      <c r="U1022" s="20"/>
      <c r="V1022" s="20"/>
      <c r="W1022" s="20"/>
      <c r="X1022" s="20"/>
      <c r="Y1022" s="20"/>
      <c r="Z1022" s="20"/>
      <c r="AA1022" s="20"/>
      <c r="AB1022" s="20"/>
      <c r="AC1022" s="20"/>
      <c r="AD1022" s="20"/>
      <c r="AE1022" s="20"/>
      <c r="AF1022" s="10"/>
      <c r="AG1022" s="20" t="s">
        <v>1643</v>
      </c>
      <c r="AH1022" s="20"/>
      <c r="AI1022" s="20" t="s">
        <v>1597</v>
      </c>
      <c r="AJ1022" s="20"/>
      <c r="AK1022" s="20"/>
      <c r="AL1022" s="20"/>
      <c r="AM1022" s="20"/>
      <c r="AN1022" s="20"/>
      <c r="AO1022" s="20"/>
      <c r="AP1022" s="20"/>
      <c r="AQ1022" s="162"/>
    </row>
    <row r="1023" spans="1:43" ht="15" customHeight="1" x14ac:dyDescent="0.2">
      <c r="A1023" s="370">
        <v>16</v>
      </c>
      <c r="B1023" s="129" t="s">
        <v>711</v>
      </c>
      <c r="C1023" s="431">
        <v>50</v>
      </c>
      <c r="D1023" s="431">
        <v>20</v>
      </c>
      <c r="E1023" s="431">
        <v>6</v>
      </c>
      <c r="F1023" s="431">
        <v>24</v>
      </c>
      <c r="G1023" s="431">
        <v>129</v>
      </c>
      <c r="H1023" s="431">
        <v>108</v>
      </c>
      <c r="I1023" s="433">
        <v>46</v>
      </c>
      <c r="J1023" s="435">
        <f t="shared" si="75"/>
        <v>50</v>
      </c>
      <c r="K1023" s="435">
        <f t="shared" si="76"/>
        <v>46</v>
      </c>
      <c r="L1023" s="1138"/>
      <c r="M1023" s="1139"/>
      <c r="N1023" s="1139"/>
      <c r="O1023" s="1140"/>
      <c r="Q1023" s="377" t="s">
        <v>777</v>
      </c>
      <c r="R1023" s="20" t="s">
        <v>844</v>
      </c>
      <c r="S1023" s="20" t="s">
        <v>1495</v>
      </c>
      <c r="T1023" s="20" t="s">
        <v>1601</v>
      </c>
      <c r="U1023" s="20" t="s">
        <v>1489</v>
      </c>
      <c r="V1023" s="20" t="s">
        <v>1494</v>
      </c>
      <c r="W1023" s="20" t="s">
        <v>1488</v>
      </c>
      <c r="X1023" s="20" t="s">
        <v>1493</v>
      </c>
      <c r="Y1023" s="20" t="s">
        <v>1489</v>
      </c>
      <c r="Z1023" s="20" t="s">
        <v>1210</v>
      </c>
      <c r="AA1023" s="20" t="s">
        <v>1656</v>
      </c>
      <c r="AB1023" s="20" t="s">
        <v>1539</v>
      </c>
      <c r="AC1023" s="20" t="s">
        <v>1541</v>
      </c>
      <c r="AD1023" s="20" t="s">
        <v>1644</v>
      </c>
      <c r="AE1023" s="20" t="s">
        <v>1600</v>
      </c>
      <c r="AF1023" s="20" t="s">
        <v>1207</v>
      </c>
      <c r="AG1023" s="10"/>
      <c r="AH1023" s="20" t="s">
        <v>1600</v>
      </c>
      <c r="AI1023" s="20" t="s">
        <v>1597</v>
      </c>
      <c r="AJ1023" s="20" t="s">
        <v>1597</v>
      </c>
      <c r="AK1023" s="20" t="s">
        <v>1539</v>
      </c>
      <c r="AL1023" s="20" t="s">
        <v>1210</v>
      </c>
      <c r="AM1023" s="20" t="s">
        <v>1489</v>
      </c>
      <c r="AN1023" s="20" t="s">
        <v>1541</v>
      </c>
      <c r="AO1023" s="20" t="s">
        <v>1495</v>
      </c>
      <c r="AP1023" s="20" t="s">
        <v>1543</v>
      </c>
      <c r="AQ1023" s="162" t="s">
        <v>1539</v>
      </c>
    </row>
    <row r="1024" spans="1:43" ht="15" customHeight="1" x14ac:dyDescent="0.2">
      <c r="A1024" s="370">
        <v>17</v>
      </c>
      <c r="B1024" s="129" t="s">
        <v>1732</v>
      </c>
      <c r="C1024" s="431">
        <v>50</v>
      </c>
      <c r="D1024" s="431">
        <v>17</v>
      </c>
      <c r="E1024" s="431">
        <v>12</v>
      </c>
      <c r="F1024" s="431">
        <v>21</v>
      </c>
      <c r="G1024" s="431">
        <v>100</v>
      </c>
      <c r="H1024" s="431">
        <v>102</v>
      </c>
      <c r="I1024" s="433">
        <v>46</v>
      </c>
      <c r="J1024" s="435">
        <f t="shared" si="75"/>
        <v>50</v>
      </c>
      <c r="K1024" s="435">
        <f t="shared" si="76"/>
        <v>46</v>
      </c>
      <c r="L1024" s="1138"/>
      <c r="M1024" s="1139"/>
      <c r="N1024" s="1139"/>
      <c r="O1024" s="1140"/>
      <c r="Q1024" s="377" t="s">
        <v>1684</v>
      </c>
      <c r="R1024" s="20"/>
      <c r="S1024" s="20"/>
      <c r="T1024" s="20"/>
      <c r="U1024" s="20"/>
      <c r="V1024" s="20"/>
      <c r="W1024" s="20"/>
      <c r="X1024" s="20"/>
      <c r="Y1024" s="20"/>
      <c r="Z1024" s="20"/>
      <c r="AA1024" s="20"/>
      <c r="AB1024" s="20"/>
      <c r="AC1024" s="20"/>
      <c r="AD1024" s="20"/>
      <c r="AE1024" s="20"/>
      <c r="AF1024" s="20"/>
      <c r="AG1024" s="20" t="s">
        <v>1642</v>
      </c>
      <c r="AH1024" s="10"/>
      <c r="AI1024" s="20" t="s">
        <v>1643</v>
      </c>
      <c r="AJ1024" s="20"/>
      <c r="AK1024" s="20"/>
      <c r="AL1024" s="20"/>
      <c r="AM1024" s="20"/>
      <c r="AN1024" s="20"/>
      <c r="AO1024" s="20"/>
      <c r="AP1024" s="20"/>
      <c r="AQ1024" s="162"/>
    </row>
    <row r="1025" spans="1:60" ht="15" customHeight="1" x14ac:dyDescent="0.2">
      <c r="A1025" s="370">
        <v>18</v>
      </c>
      <c r="B1025" s="129" t="s">
        <v>1867</v>
      </c>
      <c r="C1025" s="431">
        <v>50</v>
      </c>
      <c r="D1025" s="431">
        <v>20</v>
      </c>
      <c r="E1025" s="431">
        <v>7</v>
      </c>
      <c r="F1025" s="431">
        <v>23</v>
      </c>
      <c r="G1025" s="431">
        <v>109</v>
      </c>
      <c r="H1025" s="431">
        <v>124</v>
      </c>
      <c r="I1025" s="433" t="s">
        <v>1975</v>
      </c>
      <c r="J1025" s="435">
        <f t="shared" si="75"/>
        <v>50</v>
      </c>
      <c r="K1025" s="435">
        <f t="shared" si="76"/>
        <v>47</v>
      </c>
      <c r="L1025" s="1138"/>
      <c r="M1025" s="1139"/>
      <c r="N1025" s="1139"/>
      <c r="O1025" s="1140"/>
      <c r="Q1025" s="377" t="s">
        <v>533</v>
      </c>
      <c r="R1025" s="20" t="s">
        <v>1540</v>
      </c>
      <c r="S1025" s="20" t="s">
        <v>1540</v>
      </c>
      <c r="T1025" s="20" t="s">
        <v>844</v>
      </c>
      <c r="U1025" s="20" t="s">
        <v>844</v>
      </c>
      <c r="V1025" s="20" t="s">
        <v>1487</v>
      </c>
      <c r="W1025" s="20" t="s">
        <v>1600</v>
      </c>
      <c r="X1025" s="20" t="s">
        <v>1547</v>
      </c>
      <c r="Y1025" s="20" t="s">
        <v>32</v>
      </c>
      <c r="Z1025" s="20" t="s">
        <v>1597</v>
      </c>
      <c r="AA1025" s="20" t="s">
        <v>1905</v>
      </c>
      <c r="AB1025" s="20" t="s">
        <v>1599</v>
      </c>
      <c r="AC1025" s="20" t="s">
        <v>1546</v>
      </c>
      <c r="AD1025" s="20" t="s">
        <v>1911</v>
      </c>
      <c r="AE1025" s="20" t="s">
        <v>844</v>
      </c>
      <c r="AF1025" s="20" t="s">
        <v>1210</v>
      </c>
      <c r="AG1025" s="20" t="s">
        <v>1547</v>
      </c>
      <c r="AH1025" s="20" t="s">
        <v>1546</v>
      </c>
      <c r="AI1025" s="10"/>
      <c r="AJ1025" s="20" t="s">
        <v>1547</v>
      </c>
      <c r="AK1025" s="20" t="s">
        <v>1207</v>
      </c>
      <c r="AL1025" s="20" t="s">
        <v>844</v>
      </c>
      <c r="AM1025" s="20" t="s">
        <v>1795</v>
      </c>
      <c r="AN1025" s="20" t="s">
        <v>1210</v>
      </c>
      <c r="AO1025" s="20" t="s">
        <v>1207</v>
      </c>
      <c r="AP1025" s="20" t="s">
        <v>1546</v>
      </c>
      <c r="AQ1025" s="162" t="s">
        <v>1489</v>
      </c>
    </row>
    <row r="1026" spans="1:60" ht="15" customHeight="1" x14ac:dyDescent="0.2">
      <c r="A1026" s="370">
        <v>19</v>
      </c>
      <c r="B1026" s="129" t="s">
        <v>816</v>
      </c>
      <c r="C1026" s="431">
        <v>50</v>
      </c>
      <c r="D1026" s="431">
        <v>16</v>
      </c>
      <c r="E1026" s="431">
        <v>12</v>
      </c>
      <c r="F1026" s="431">
        <v>22</v>
      </c>
      <c r="G1026" s="431">
        <v>112</v>
      </c>
      <c r="H1026" s="431">
        <v>122</v>
      </c>
      <c r="I1026" s="433">
        <v>44</v>
      </c>
      <c r="J1026" s="435">
        <f t="shared" si="75"/>
        <v>50</v>
      </c>
      <c r="K1026" s="435">
        <f t="shared" si="76"/>
        <v>44</v>
      </c>
      <c r="L1026" s="1138"/>
      <c r="M1026" s="1139"/>
      <c r="N1026" s="1139"/>
      <c r="O1026" s="1140"/>
      <c r="Q1026" s="377" t="s">
        <v>769</v>
      </c>
      <c r="R1026" s="20"/>
      <c r="S1026" s="20"/>
      <c r="T1026" s="20"/>
      <c r="U1026" s="20"/>
      <c r="V1026" s="20"/>
      <c r="W1026" s="20"/>
      <c r="X1026" s="20"/>
      <c r="Y1026" s="20"/>
      <c r="Z1026" s="20"/>
      <c r="AA1026" s="20"/>
      <c r="AB1026" s="20"/>
      <c r="AC1026" s="20"/>
      <c r="AD1026" s="20"/>
      <c r="AE1026" s="20"/>
      <c r="AF1026" s="20"/>
      <c r="AG1026" s="20" t="s">
        <v>1488</v>
      </c>
      <c r="AH1026" s="20"/>
      <c r="AI1026" s="20" t="s">
        <v>1207</v>
      </c>
      <c r="AJ1026" s="10"/>
      <c r="AK1026" s="20"/>
      <c r="AL1026" s="20"/>
      <c r="AM1026" s="20"/>
      <c r="AN1026" s="20"/>
      <c r="AO1026" s="20"/>
      <c r="AP1026" s="20"/>
      <c r="AQ1026" s="162"/>
      <c r="BH1026" s="1" t="s">
        <v>532</v>
      </c>
    </row>
    <row r="1027" spans="1:60" ht="15" customHeight="1" x14ac:dyDescent="0.2">
      <c r="A1027" s="370">
        <v>20</v>
      </c>
      <c r="B1027" s="129" t="s">
        <v>534</v>
      </c>
      <c r="C1027" s="431">
        <v>50</v>
      </c>
      <c r="D1027" s="431">
        <v>16</v>
      </c>
      <c r="E1027" s="431">
        <v>12</v>
      </c>
      <c r="F1027" s="431">
        <v>22</v>
      </c>
      <c r="G1027" s="431">
        <v>101</v>
      </c>
      <c r="H1027" s="431">
        <v>112</v>
      </c>
      <c r="I1027" s="433">
        <v>44</v>
      </c>
      <c r="J1027" s="435">
        <f t="shared" si="75"/>
        <v>50</v>
      </c>
      <c r="K1027" s="435">
        <f t="shared" si="76"/>
        <v>44</v>
      </c>
      <c r="L1027" s="1138"/>
      <c r="M1027" s="1139"/>
      <c r="N1027" s="1139"/>
      <c r="O1027" s="1140"/>
      <c r="Q1027" s="377" t="s">
        <v>1730</v>
      </c>
      <c r="R1027" s="20"/>
      <c r="S1027" s="20"/>
      <c r="T1027" s="20"/>
      <c r="U1027" s="20"/>
      <c r="V1027" s="20"/>
      <c r="W1027" s="20"/>
      <c r="X1027" s="20"/>
      <c r="Y1027" s="20"/>
      <c r="Z1027" s="20"/>
      <c r="AA1027" s="20"/>
      <c r="AB1027" s="20"/>
      <c r="AC1027" s="20"/>
      <c r="AD1027" s="20"/>
      <c r="AE1027" s="20"/>
      <c r="AF1027" s="20"/>
      <c r="AG1027" s="20" t="s">
        <v>1207</v>
      </c>
      <c r="AH1027" s="20"/>
      <c r="AI1027" s="20" t="s">
        <v>1599</v>
      </c>
      <c r="AJ1027" s="20"/>
      <c r="AK1027" s="10"/>
      <c r="AL1027" s="20"/>
      <c r="AM1027" s="20"/>
      <c r="AN1027" s="20"/>
      <c r="AO1027" s="20"/>
      <c r="AP1027" s="20"/>
      <c r="AQ1027" s="162"/>
    </row>
    <row r="1028" spans="1:60" ht="15" customHeight="1" x14ac:dyDescent="0.2">
      <c r="A1028" s="370">
        <v>21</v>
      </c>
      <c r="B1028" s="129" t="s">
        <v>174</v>
      </c>
      <c r="C1028" s="431">
        <v>50</v>
      </c>
      <c r="D1028" s="431">
        <v>14</v>
      </c>
      <c r="E1028" s="431">
        <v>16</v>
      </c>
      <c r="F1028" s="431">
        <v>20</v>
      </c>
      <c r="G1028" s="431">
        <v>88</v>
      </c>
      <c r="H1028" s="431">
        <v>113</v>
      </c>
      <c r="I1028" s="433">
        <v>44</v>
      </c>
      <c r="J1028" s="435">
        <f t="shared" si="75"/>
        <v>50</v>
      </c>
      <c r="K1028" s="435">
        <f t="shared" si="76"/>
        <v>44</v>
      </c>
      <c r="L1028" s="1138"/>
      <c r="M1028" s="1139"/>
      <c r="N1028" s="1139"/>
      <c r="O1028" s="1140"/>
      <c r="Q1028" s="377" t="s">
        <v>1731</v>
      </c>
      <c r="R1028" s="20"/>
      <c r="S1028" s="20"/>
      <c r="T1028" s="20"/>
      <c r="U1028" s="20"/>
      <c r="V1028" s="20"/>
      <c r="W1028" s="20"/>
      <c r="X1028" s="20"/>
      <c r="Y1028" s="20"/>
      <c r="Z1028" s="20"/>
      <c r="AA1028" s="20"/>
      <c r="AB1028" s="20"/>
      <c r="AC1028" s="20"/>
      <c r="AD1028" s="20"/>
      <c r="AE1028" s="20"/>
      <c r="AF1028" s="20"/>
      <c r="AG1028" s="20" t="s">
        <v>1489</v>
      </c>
      <c r="AH1028" s="20"/>
      <c r="AI1028" s="20" t="s">
        <v>1642</v>
      </c>
      <c r="AJ1028" s="20"/>
      <c r="AK1028" s="20"/>
      <c r="AL1028" s="10"/>
      <c r="AM1028" s="20"/>
      <c r="AN1028" s="20"/>
      <c r="AO1028" s="20"/>
      <c r="AP1028" s="20"/>
      <c r="AQ1028" s="162"/>
    </row>
    <row r="1029" spans="1:60" ht="15" customHeight="1" x14ac:dyDescent="0.2">
      <c r="A1029" s="370">
        <v>22</v>
      </c>
      <c r="B1029" s="129" t="s">
        <v>431</v>
      </c>
      <c r="C1029" s="431">
        <v>50</v>
      </c>
      <c r="D1029" s="431">
        <v>16</v>
      </c>
      <c r="E1029" s="431">
        <v>11</v>
      </c>
      <c r="F1029" s="431">
        <v>23</v>
      </c>
      <c r="G1029" s="431">
        <v>123</v>
      </c>
      <c r="H1029" s="431">
        <v>130</v>
      </c>
      <c r="I1029" s="433">
        <v>43</v>
      </c>
      <c r="J1029" s="435">
        <f t="shared" si="75"/>
        <v>50</v>
      </c>
      <c r="K1029" s="435">
        <f t="shared" si="76"/>
        <v>43</v>
      </c>
      <c r="L1029" s="1138"/>
      <c r="M1029" s="1139"/>
      <c r="N1029" s="1139"/>
      <c r="O1029" s="1140"/>
      <c r="Q1029" s="377" t="s">
        <v>704</v>
      </c>
      <c r="R1029" s="20"/>
      <c r="S1029" s="20"/>
      <c r="T1029" s="20"/>
      <c r="U1029" s="20"/>
      <c r="V1029" s="20"/>
      <c r="W1029" s="20"/>
      <c r="X1029" s="20"/>
      <c r="Y1029" s="20"/>
      <c r="Z1029" s="20"/>
      <c r="AA1029" s="20"/>
      <c r="AB1029" s="20"/>
      <c r="AC1029" s="20"/>
      <c r="AD1029" s="20"/>
      <c r="AE1029" s="20"/>
      <c r="AF1029" s="20"/>
      <c r="AG1029" s="20" t="s">
        <v>1602</v>
      </c>
      <c r="AH1029" s="20"/>
      <c r="AI1029" s="20" t="s">
        <v>1207</v>
      </c>
      <c r="AJ1029" s="20"/>
      <c r="AK1029" s="20"/>
      <c r="AL1029" s="20"/>
      <c r="AM1029" s="10"/>
      <c r="AN1029" s="20"/>
      <c r="AO1029" s="20"/>
      <c r="AP1029" s="20"/>
      <c r="AQ1029" s="162"/>
    </row>
    <row r="1030" spans="1:60" ht="15" customHeight="1" x14ac:dyDescent="0.2">
      <c r="A1030" s="370">
        <v>23</v>
      </c>
      <c r="B1030" s="129" t="s">
        <v>1431</v>
      </c>
      <c r="C1030" s="431">
        <v>50</v>
      </c>
      <c r="D1030" s="431">
        <v>17</v>
      </c>
      <c r="E1030" s="431">
        <v>9</v>
      </c>
      <c r="F1030" s="431">
        <v>24</v>
      </c>
      <c r="G1030" s="431">
        <v>94</v>
      </c>
      <c r="H1030" s="431">
        <v>134</v>
      </c>
      <c r="I1030" s="433">
        <v>43</v>
      </c>
      <c r="J1030" s="435">
        <f t="shared" si="75"/>
        <v>50</v>
      </c>
      <c r="K1030" s="435">
        <f t="shared" si="76"/>
        <v>43</v>
      </c>
      <c r="L1030" s="1138"/>
      <c r="M1030" s="1139"/>
      <c r="N1030" s="1139"/>
      <c r="O1030" s="1140"/>
      <c r="Q1030" s="377" t="s">
        <v>1313</v>
      </c>
      <c r="R1030" s="20"/>
      <c r="S1030" s="20"/>
      <c r="T1030" s="20"/>
      <c r="U1030" s="20"/>
      <c r="V1030" s="20"/>
      <c r="W1030" s="20"/>
      <c r="X1030" s="20"/>
      <c r="Y1030" s="20"/>
      <c r="Z1030" s="20"/>
      <c r="AA1030" s="20"/>
      <c r="AB1030" s="20"/>
      <c r="AC1030" s="20"/>
      <c r="AD1030" s="20"/>
      <c r="AE1030" s="20"/>
      <c r="AF1030" s="20"/>
      <c r="AG1030" s="20" t="s">
        <v>1207</v>
      </c>
      <c r="AH1030" s="20"/>
      <c r="AI1030" s="20" t="s">
        <v>1493</v>
      </c>
      <c r="AJ1030" s="20"/>
      <c r="AK1030" s="20"/>
      <c r="AL1030" s="20"/>
      <c r="AM1030" s="20"/>
      <c r="AN1030" s="10"/>
      <c r="AO1030" s="20"/>
      <c r="AP1030" s="20"/>
      <c r="AQ1030" s="162"/>
    </row>
    <row r="1031" spans="1:60" ht="15" customHeight="1" x14ac:dyDescent="0.2">
      <c r="A1031" s="370">
        <v>24</v>
      </c>
      <c r="B1031" s="129" t="s">
        <v>575</v>
      </c>
      <c r="C1031" s="431">
        <v>50</v>
      </c>
      <c r="D1031" s="431">
        <v>14</v>
      </c>
      <c r="E1031" s="431">
        <v>12</v>
      </c>
      <c r="F1031" s="431">
        <v>24</v>
      </c>
      <c r="G1031" s="431">
        <v>101</v>
      </c>
      <c r="H1031" s="431">
        <v>117</v>
      </c>
      <c r="I1031" s="433">
        <v>40</v>
      </c>
      <c r="J1031" s="435">
        <f t="shared" si="75"/>
        <v>50</v>
      </c>
      <c r="K1031" s="435">
        <f t="shared" si="76"/>
        <v>40</v>
      </c>
      <c r="L1031" s="1138"/>
      <c r="M1031" s="1139"/>
      <c r="N1031" s="1139"/>
      <c r="O1031" s="1140"/>
      <c r="Q1031" s="377" t="s">
        <v>120</v>
      </c>
      <c r="R1031" s="20"/>
      <c r="S1031" s="20"/>
      <c r="T1031" s="20"/>
      <c r="U1031" s="20"/>
      <c r="V1031" s="20"/>
      <c r="W1031" s="20"/>
      <c r="X1031" s="20"/>
      <c r="Y1031" s="20"/>
      <c r="Z1031" s="20"/>
      <c r="AA1031" s="20"/>
      <c r="AB1031" s="20"/>
      <c r="AC1031" s="20"/>
      <c r="AD1031" s="20"/>
      <c r="AE1031" s="20"/>
      <c r="AF1031" s="20"/>
      <c r="AG1031" s="20" t="s">
        <v>1602</v>
      </c>
      <c r="AH1031" s="20"/>
      <c r="AI1031" s="20" t="s">
        <v>22</v>
      </c>
      <c r="AJ1031" s="20"/>
      <c r="AK1031" s="20"/>
      <c r="AL1031" s="20"/>
      <c r="AM1031" s="20"/>
      <c r="AN1031" s="20"/>
      <c r="AO1031" s="10"/>
      <c r="AP1031" s="20"/>
      <c r="AQ1031" s="162" t="s">
        <v>532</v>
      </c>
    </row>
    <row r="1032" spans="1:60" ht="15" customHeight="1" x14ac:dyDescent="0.2">
      <c r="A1032" s="370">
        <v>25</v>
      </c>
      <c r="B1032" s="129" t="s">
        <v>991</v>
      </c>
      <c r="C1032" s="431">
        <v>50</v>
      </c>
      <c r="D1032" s="431">
        <v>11</v>
      </c>
      <c r="E1032" s="431">
        <v>11</v>
      </c>
      <c r="F1032" s="431">
        <v>28</v>
      </c>
      <c r="G1032" s="431">
        <v>96</v>
      </c>
      <c r="H1032" s="431">
        <v>155</v>
      </c>
      <c r="I1032" s="433">
        <v>33</v>
      </c>
      <c r="J1032" s="435">
        <f t="shared" si="75"/>
        <v>50</v>
      </c>
      <c r="K1032" s="435">
        <f t="shared" si="76"/>
        <v>33</v>
      </c>
      <c r="L1032" s="1138"/>
      <c r="M1032" s="1139"/>
      <c r="N1032" s="1139"/>
      <c r="O1032" s="1140"/>
      <c r="Q1032" s="377" t="s">
        <v>547</v>
      </c>
      <c r="R1032" s="20"/>
      <c r="S1032" s="20"/>
      <c r="T1032" s="20"/>
      <c r="U1032" s="20"/>
      <c r="V1032" s="20"/>
      <c r="W1032" s="20"/>
      <c r="X1032" s="20"/>
      <c r="Y1032" s="20"/>
      <c r="Z1032" s="20"/>
      <c r="AA1032" s="20"/>
      <c r="AB1032" s="20"/>
      <c r="AC1032" s="20"/>
      <c r="AD1032" s="20"/>
      <c r="AE1032" s="20"/>
      <c r="AF1032" s="20"/>
      <c r="AG1032" s="20" t="s">
        <v>844</v>
      </c>
      <c r="AH1032" s="20"/>
      <c r="AI1032" s="20" t="s">
        <v>1597</v>
      </c>
      <c r="AJ1032" s="20"/>
      <c r="AK1032" s="20"/>
      <c r="AL1032" s="20"/>
      <c r="AM1032" s="20"/>
      <c r="AN1032" s="20"/>
      <c r="AO1032" s="20"/>
      <c r="AP1032" s="10"/>
      <c r="AQ1032" s="162"/>
    </row>
    <row r="1033" spans="1:60" ht="15" customHeight="1" thickBot="1" x14ac:dyDescent="0.25">
      <c r="A1033" s="372">
        <v>26</v>
      </c>
      <c r="B1033" s="130" t="s">
        <v>708</v>
      </c>
      <c r="C1033" s="432">
        <v>50</v>
      </c>
      <c r="D1033" s="432">
        <v>4</v>
      </c>
      <c r="E1033" s="432">
        <v>7</v>
      </c>
      <c r="F1033" s="432">
        <v>39</v>
      </c>
      <c r="G1033" s="432">
        <v>82</v>
      </c>
      <c r="H1033" s="432">
        <v>205</v>
      </c>
      <c r="I1033" s="434">
        <v>15</v>
      </c>
      <c r="J1033" s="435">
        <f t="shared" si="75"/>
        <v>50</v>
      </c>
      <c r="K1033" s="435">
        <f t="shared" si="76"/>
        <v>15</v>
      </c>
      <c r="L1033" s="1141"/>
      <c r="M1033" s="1142"/>
      <c r="N1033" s="1142"/>
      <c r="O1033" s="1143"/>
      <c r="Q1033" s="378" t="s">
        <v>1214</v>
      </c>
      <c r="R1033" s="23"/>
      <c r="S1033" s="23"/>
      <c r="T1033" s="23"/>
      <c r="U1033" s="23"/>
      <c r="V1033" s="23"/>
      <c r="W1033" s="23"/>
      <c r="X1033" s="23"/>
      <c r="Y1033" s="23"/>
      <c r="Z1033" s="23"/>
      <c r="AA1033" s="23"/>
      <c r="AB1033" s="23"/>
      <c r="AC1033" s="23"/>
      <c r="AD1033" s="23"/>
      <c r="AE1033" s="23"/>
      <c r="AF1033" s="23"/>
      <c r="AG1033" s="23" t="s">
        <v>1600</v>
      </c>
      <c r="AH1033" s="23"/>
      <c r="AI1033" s="23" t="s">
        <v>1543</v>
      </c>
      <c r="AJ1033" s="23"/>
      <c r="AK1033" s="23"/>
      <c r="AL1033" s="23"/>
      <c r="AM1033" s="23"/>
      <c r="AN1033" s="23"/>
      <c r="AO1033" s="23"/>
      <c r="AP1033" s="23" t="s">
        <v>532</v>
      </c>
      <c r="AQ1033" s="15"/>
    </row>
    <row r="1034" spans="1:60" ht="15" customHeight="1" x14ac:dyDescent="0.2">
      <c r="C1034" s="435">
        <f t="shared" ref="C1034:H1034" si="78">SUM(C1008:C1033)</f>
        <v>1300</v>
      </c>
      <c r="D1034" s="435">
        <f t="shared" si="78"/>
        <v>510</v>
      </c>
      <c r="E1034" s="435">
        <f t="shared" si="78"/>
        <v>280</v>
      </c>
      <c r="F1034" s="435">
        <f t="shared" si="78"/>
        <v>510</v>
      </c>
      <c r="G1034" s="435">
        <f t="shared" si="78"/>
        <v>2900</v>
      </c>
      <c r="H1034" s="435">
        <f t="shared" si="78"/>
        <v>2900</v>
      </c>
      <c r="I1034" s="435">
        <f>SUM(I1008:I1033)+47+55</f>
        <v>1300</v>
      </c>
      <c r="J1034" s="435">
        <f t="shared" si="75"/>
        <v>1300</v>
      </c>
      <c r="K1034" s="435">
        <f t="shared" si="76"/>
        <v>1300</v>
      </c>
    </row>
    <row r="1035" spans="1:60" ht="15" customHeight="1" thickBot="1" x14ac:dyDescent="0.25"/>
    <row r="1036" spans="1:60" ht="15" customHeight="1" thickBot="1" x14ac:dyDescent="0.25">
      <c r="A1036" s="1207" t="s">
        <v>493</v>
      </c>
      <c r="B1036" s="1208"/>
      <c r="C1036" s="1208"/>
      <c r="D1036" s="1208"/>
      <c r="E1036" s="1208"/>
      <c r="F1036" s="1209"/>
      <c r="G1036" s="1204" t="s">
        <v>1963</v>
      </c>
      <c r="H1036" s="1205"/>
      <c r="I1036" s="1206"/>
      <c r="L1036" s="986" t="s">
        <v>588</v>
      </c>
      <c r="M1036" s="987"/>
      <c r="N1036" s="987"/>
      <c r="O1036" s="988"/>
    </row>
    <row r="1037" spans="1:60" ht="15" customHeight="1" thickBot="1" x14ac:dyDescent="0.25">
      <c r="A1037" s="449" t="s">
        <v>496</v>
      </c>
      <c r="B1037" s="450" t="s">
        <v>497</v>
      </c>
      <c r="C1037" s="451" t="s">
        <v>498</v>
      </c>
      <c r="D1037" s="451" t="s">
        <v>499</v>
      </c>
      <c r="E1037" s="451" t="s">
        <v>500</v>
      </c>
      <c r="F1037" s="451" t="s">
        <v>501</v>
      </c>
      <c r="G1037" s="452" t="s">
        <v>502</v>
      </c>
      <c r="H1037" s="452" t="s">
        <v>503</v>
      </c>
      <c r="I1037" s="453" t="s">
        <v>504</v>
      </c>
      <c r="L1037" s="989"/>
      <c r="M1037" s="990"/>
      <c r="N1037" s="990"/>
      <c r="O1037" s="991"/>
      <c r="Q1037" s="24" t="s">
        <v>1965</v>
      </c>
      <c r="R1037" s="396" t="s">
        <v>716</v>
      </c>
      <c r="S1037" s="396" t="s">
        <v>901</v>
      </c>
      <c r="T1037" s="396" t="s">
        <v>564</v>
      </c>
      <c r="U1037" s="396" t="s">
        <v>1845</v>
      </c>
      <c r="V1037" s="396" t="s">
        <v>1846</v>
      </c>
      <c r="W1037" s="396" t="s">
        <v>1004</v>
      </c>
      <c r="X1037" s="396" t="s">
        <v>500</v>
      </c>
      <c r="Y1037" s="396" t="s">
        <v>1631</v>
      </c>
      <c r="Z1037" s="396" t="s">
        <v>60</v>
      </c>
      <c r="AA1037" s="396" t="s">
        <v>322</v>
      </c>
      <c r="AB1037" s="396" t="s">
        <v>514</v>
      </c>
      <c r="AC1037" s="396" t="s">
        <v>501</v>
      </c>
      <c r="AD1037" s="396" t="s">
        <v>544</v>
      </c>
      <c r="AE1037" s="396" t="s">
        <v>1111</v>
      </c>
      <c r="AF1037" s="396" t="s">
        <v>299</v>
      </c>
      <c r="AG1037" s="396" t="s">
        <v>1688</v>
      </c>
      <c r="AH1037" s="396" t="s">
        <v>1587</v>
      </c>
      <c r="AI1037" s="397" t="s">
        <v>499</v>
      </c>
    </row>
    <row r="1038" spans="1:60" ht="15" customHeight="1" x14ac:dyDescent="0.2">
      <c r="A1038" s="529">
        <v>1</v>
      </c>
      <c r="B1038" s="111" t="s">
        <v>1855</v>
      </c>
      <c r="C1038" s="46">
        <v>34</v>
      </c>
      <c r="D1038" s="46">
        <v>27</v>
      </c>
      <c r="E1038" s="46">
        <v>2</v>
      </c>
      <c r="F1038" s="46">
        <v>5</v>
      </c>
      <c r="G1038" s="46">
        <v>104</v>
      </c>
      <c r="H1038" s="46">
        <v>42</v>
      </c>
      <c r="I1038" s="436">
        <v>56</v>
      </c>
      <c r="J1038" s="435">
        <f t="shared" si="75"/>
        <v>34</v>
      </c>
      <c r="K1038" s="435">
        <f t="shared" si="76"/>
        <v>56</v>
      </c>
      <c r="L1038" s="1135" t="s">
        <v>2532</v>
      </c>
      <c r="M1038" s="1136"/>
      <c r="N1038" s="1136"/>
      <c r="O1038" s="1137"/>
      <c r="Q1038" s="339" t="s">
        <v>716</v>
      </c>
      <c r="R1038" s="10"/>
      <c r="S1038" s="20"/>
      <c r="T1038" s="20" t="s">
        <v>532</v>
      </c>
      <c r="U1038" s="20"/>
      <c r="V1038" s="20"/>
      <c r="W1038" s="20"/>
      <c r="X1038" s="20"/>
      <c r="Y1038" s="20"/>
      <c r="Z1038" s="20"/>
      <c r="AA1038" s="20"/>
      <c r="AB1038" s="20"/>
      <c r="AC1038" s="20"/>
      <c r="AD1038" s="20"/>
      <c r="AE1038" s="20"/>
      <c r="AF1038" s="20"/>
      <c r="AG1038" s="20"/>
      <c r="AH1038" s="20"/>
      <c r="AI1038" s="21"/>
    </row>
    <row r="1039" spans="1:60" ht="15" customHeight="1" x14ac:dyDescent="0.2">
      <c r="A1039" s="530">
        <v>2</v>
      </c>
      <c r="B1039" s="89" t="s">
        <v>304</v>
      </c>
      <c r="C1039" s="431">
        <v>34</v>
      </c>
      <c r="D1039" s="431">
        <v>25</v>
      </c>
      <c r="E1039" s="431">
        <v>1</v>
      </c>
      <c r="F1039" s="431">
        <v>8</v>
      </c>
      <c r="G1039" s="431">
        <v>102</v>
      </c>
      <c r="H1039" s="431">
        <v>51</v>
      </c>
      <c r="I1039" s="433">
        <v>51</v>
      </c>
      <c r="J1039" s="435">
        <f t="shared" si="75"/>
        <v>34</v>
      </c>
      <c r="K1039" s="435">
        <f t="shared" si="76"/>
        <v>51</v>
      </c>
      <c r="L1039" s="1138"/>
      <c r="M1039" s="1139"/>
      <c r="N1039" s="1139"/>
      <c r="O1039" s="1140"/>
      <c r="Q1039" s="339" t="s">
        <v>901</v>
      </c>
      <c r="R1039" s="20"/>
      <c r="S1039" s="10"/>
      <c r="T1039" s="20"/>
      <c r="U1039" s="20" t="s">
        <v>532</v>
      </c>
      <c r="V1039" s="20"/>
      <c r="W1039" s="20"/>
      <c r="X1039" s="20"/>
      <c r="Y1039" s="20"/>
      <c r="Z1039" s="20"/>
      <c r="AA1039" s="20"/>
      <c r="AB1039" s="20"/>
      <c r="AC1039" s="20"/>
      <c r="AD1039" s="20"/>
      <c r="AE1039" s="20"/>
      <c r="AF1039" s="20"/>
      <c r="AG1039" s="20"/>
      <c r="AH1039" s="20"/>
      <c r="AI1039" s="21"/>
    </row>
    <row r="1040" spans="1:60" ht="15" customHeight="1" x14ac:dyDescent="0.2">
      <c r="A1040" s="530">
        <v>3</v>
      </c>
      <c r="B1040" s="89" t="s">
        <v>128</v>
      </c>
      <c r="C1040" s="431">
        <v>34</v>
      </c>
      <c r="D1040" s="431">
        <v>23</v>
      </c>
      <c r="E1040" s="431">
        <v>2</v>
      </c>
      <c r="F1040" s="431">
        <v>9</v>
      </c>
      <c r="G1040" s="431">
        <v>97</v>
      </c>
      <c r="H1040" s="431">
        <v>64</v>
      </c>
      <c r="I1040" s="433">
        <v>48</v>
      </c>
      <c r="J1040" s="435">
        <f t="shared" si="75"/>
        <v>34</v>
      </c>
      <c r="K1040" s="435">
        <f t="shared" si="76"/>
        <v>48</v>
      </c>
      <c r="L1040" s="1138"/>
      <c r="M1040" s="1139"/>
      <c r="N1040" s="1139"/>
      <c r="O1040" s="1140"/>
      <c r="Q1040" s="339" t="s">
        <v>564</v>
      </c>
      <c r="R1040" s="20"/>
      <c r="S1040" s="20" t="s">
        <v>532</v>
      </c>
      <c r="T1040" s="10"/>
      <c r="U1040" s="20"/>
      <c r="V1040" s="20"/>
      <c r="W1040" s="20"/>
      <c r="X1040" s="20"/>
      <c r="Y1040" s="20"/>
      <c r="Z1040" s="20"/>
      <c r="AA1040" s="20"/>
      <c r="AB1040" s="20"/>
      <c r="AC1040" s="20"/>
      <c r="AD1040" s="20"/>
      <c r="AE1040" s="20"/>
      <c r="AF1040" s="20"/>
      <c r="AG1040" s="20"/>
      <c r="AH1040" s="20"/>
      <c r="AI1040" s="21"/>
    </row>
    <row r="1041" spans="1:35" ht="15" customHeight="1" x14ac:dyDescent="0.2">
      <c r="A1041" s="530">
        <v>4</v>
      </c>
      <c r="B1041" s="89" t="s">
        <v>529</v>
      </c>
      <c r="C1041" s="431">
        <v>34</v>
      </c>
      <c r="D1041" s="431">
        <v>20</v>
      </c>
      <c r="E1041" s="431">
        <v>7</v>
      </c>
      <c r="F1041" s="431">
        <v>7</v>
      </c>
      <c r="G1041" s="431">
        <v>94</v>
      </c>
      <c r="H1041" s="431">
        <v>54</v>
      </c>
      <c r="I1041" s="433">
        <v>47</v>
      </c>
      <c r="J1041" s="435">
        <f t="shared" si="75"/>
        <v>34</v>
      </c>
      <c r="K1041" s="435">
        <f t="shared" si="76"/>
        <v>47</v>
      </c>
      <c r="L1041" s="1138"/>
      <c r="M1041" s="1139"/>
      <c r="N1041" s="1139"/>
      <c r="O1041" s="1140"/>
      <c r="Q1041" s="339" t="s">
        <v>1845</v>
      </c>
      <c r="R1041" s="20"/>
      <c r="S1041" s="20"/>
      <c r="T1041" s="20"/>
      <c r="U1041" s="10"/>
      <c r="V1041" s="20"/>
      <c r="W1041" s="20" t="s">
        <v>532</v>
      </c>
      <c r="X1041" s="20"/>
      <c r="Y1041" s="20"/>
      <c r="Z1041" s="20"/>
      <c r="AA1041" s="20"/>
      <c r="AB1041" s="20"/>
      <c r="AC1041" s="20"/>
      <c r="AD1041" s="20"/>
      <c r="AE1041" s="20"/>
      <c r="AF1041" s="20"/>
      <c r="AG1041" s="20"/>
      <c r="AH1041" s="20"/>
      <c r="AI1041" s="21"/>
    </row>
    <row r="1042" spans="1:35" ht="15" customHeight="1" x14ac:dyDescent="0.2">
      <c r="A1042" s="530">
        <v>5</v>
      </c>
      <c r="B1042" s="89" t="s">
        <v>215</v>
      </c>
      <c r="C1042" s="431">
        <v>34</v>
      </c>
      <c r="D1042" s="431">
        <v>21</v>
      </c>
      <c r="E1042" s="431">
        <v>3</v>
      </c>
      <c r="F1042" s="431">
        <v>10</v>
      </c>
      <c r="G1042" s="431">
        <v>101</v>
      </c>
      <c r="H1042" s="431">
        <v>57</v>
      </c>
      <c r="I1042" s="433">
        <v>45</v>
      </c>
      <c r="J1042" s="435">
        <f t="shared" si="75"/>
        <v>34</v>
      </c>
      <c r="K1042" s="435">
        <f t="shared" si="76"/>
        <v>45</v>
      </c>
      <c r="L1042" s="1138"/>
      <c r="M1042" s="1139"/>
      <c r="N1042" s="1139"/>
      <c r="O1042" s="1140"/>
      <c r="Q1042" s="339" t="s">
        <v>1846</v>
      </c>
      <c r="R1042" s="20"/>
      <c r="S1042" s="20"/>
      <c r="T1042" s="20"/>
      <c r="U1042" s="20"/>
      <c r="V1042" s="10"/>
      <c r="W1042" s="20"/>
      <c r="X1042" s="20" t="s">
        <v>532</v>
      </c>
      <c r="Y1042" s="20" t="s">
        <v>532</v>
      </c>
      <c r="Z1042" s="20"/>
      <c r="AA1042" s="20"/>
      <c r="AB1042" s="20"/>
      <c r="AC1042" s="20"/>
      <c r="AD1042" s="20"/>
      <c r="AE1042" s="20"/>
      <c r="AF1042" s="20"/>
      <c r="AG1042" s="20"/>
      <c r="AH1042" s="20"/>
      <c r="AI1042" s="21"/>
    </row>
    <row r="1043" spans="1:35" ht="15" customHeight="1" x14ac:dyDescent="0.2">
      <c r="A1043" s="530">
        <v>6</v>
      </c>
      <c r="B1043" s="89" t="s">
        <v>89</v>
      </c>
      <c r="C1043" s="431">
        <v>34</v>
      </c>
      <c r="D1043" s="431">
        <v>17</v>
      </c>
      <c r="E1043" s="431">
        <v>6</v>
      </c>
      <c r="F1043" s="431">
        <v>11</v>
      </c>
      <c r="G1043" s="431">
        <v>105</v>
      </c>
      <c r="H1043" s="431">
        <v>73</v>
      </c>
      <c r="I1043" s="433">
        <v>40</v>
      </c>
      <c r="J1043" s="435">
        <f t="shared" si="75"/>
        <v>34</v>
      </c>
      <c r="K1043" s="435">
        <f t="shared" si="76"/>
        <v>40</v>
      </c>
      <c r="L1043" s="1138"/>
      <c r="M1043" s="1139"/>
      <c r="N1043" s="1139"/>
      <c r="O1043" s="1140"/>
      <c r="Q1043" s="339" t="s">
        <v>1004</v>
      </c>
      <c r="R1043" s="20"/>
      <c r="S1043" s="20"/>
      <c r="T1043" s="20"/>
      <c r="U1043" s="20"/>
      <c r="V1043" s="20" t="s">
        <v>532</v>
      </c>
      <c r="W1043" s="10"/>
      <c r="X1043" s="20"/>
      <c r="Y1043" s="20"/>
      <c r="Z1043" s="20"/>
      <c r="AA1043" s="20"/>
      <c r="AB1043" s="20"/>
      <c r="AC1043" s="20"/>
      <c r="AD1043" s="20"/>
      <c r="AE1043" s="20"/>
      <c r="AF1043" s="20"/>
      <c r="AG1043" s="20"/>
      <c r="AH1043" s="20"/>
      <c r="AI1043" s="21"/>
    </row>
    <row r="1044" spans="1:35" ht="15" customHeight="1" x14ac:dyDescent="0.2">
      <c r="A1044" s="530">
        <v>7</v>
      </c>
      <c r="B1044" s="89" t="s">
        <v>1923</v>
      </c>
      <c r="C1044" s="431">
        <v>34</v>
      </c>
      <c r="D1044" s="431">
        <v>17</v>
      </c>
      <c r="E1044" s="431">
        <v>5</v>
      </c>
      <c r="F1044" s="431">
        <v>12</v>
      </c>
      <c r="G1044" s="431">
        <v>89</v>
      </c>
      <c r="H1044" s="431">
        <v>48</v>
      </c>
      <c r="I1044" s="433">
        <v>39</v>
      </c>
      <c r="J1044" s="435">
        <f t="shared" si="75"/>
        <v>34</v>
      </c>
      <c r="K1044" s="435">
        <f t="shared" si="76"/>
        <v>39</v>
      </c>
      <c r="L1044" s="1138"/>
      <c r="M1044" s="1139"/>
      <c r="N1044" s="1139"/>
      <c r="O1044" s="1140"/>
      <c r="Q1044" s="339" t="s">
        <v>500</v>
      </c>
      <c r="R1044" s="20"/>
      <c r="S1044" s="20"/>
      <c r="T1044" s="20"/>
      <c r="U1044" s="20"/>
      <c r="V1044" s="20"/>
      <c r="W1044" s="20"/>
      <c r="X1044" s="10"/>
      <c r="Y1044" s="20"/>
      <c r="Z1044" s="20"/>
      <c r="AA1044" s="20"/>
      <c r="AB1044" s="20"/>
      <c r="AC1044" s="20"/>
      <c r="AD1044" s="20"/>
      <c r="AE1044" s="20"/>
      <c r="AF1044" s="20"/>
      <c r="AG1044" s="20"/>
      <c r="AH1044" s="20"/>
      <c r="AI1044" s="21"/>
    </row>
    <row r="1045" spans="1:35" ht="15" customHeight="1" x14ac:dyDescent="0.2">
      <c r="A1045" s="530">
        <v>8</v>
      </c>
      <c r="B1045" s="89" t="s">
        <v>1635</v>
      </c>
      <c r="C1045" s="431">
        <v>34</v>
      </c>
      <c r="D1045" s="431">
        <v>15</v>
      </c>
      <c r="E1045" s="431">
        <v>6</v>
      </c>
      <c r="F1045" s="431">
        <v>13</v>
      </c>
      <c r="G1045" s="431">
        <v>91</v>
      </c>
      <c r="H1045" s="431">
        <v>64</v>
      </c>
      <c r="I1045" s="433">
        <v>36</v>
      </c>
      <c r="J1045" s="435">
        <f t="shared" si="75"/>
        <v>34</v>
      </c>
      <c r="K1045" s="435">
        <f t="shared" si="76"/>
        <v>36</v>
      </c>
      <c r="L1045" s="1138"/>
      <c r="M1045" s="1139"/>
      <c r="N1045" s="1139"/>
      <c r="O1045" s="1140"/>
      <c r="Q1045" s="339" t="s">
        <v>1631</v>
      </c>
      <c r="R1045" s="20"/>
      <c r="S1045" s="20"/>
      <c r="T1045" s="20"/>
      <c r="U1045" s="20"/>
      <c r="V1045" s="20" t="s">
        <v>532</v>
      </c>
      <c r="W1045" s="20"/>
      <c r="X1045" s="20"/>
      <c r="Y1045" s="10"/>
      <c r="Z1045" s="20"/>
      <c r="AA1045" s="20"/>
      <c r="AB1045" s="20"/>
      <c r="AC1045" s="20"/>
      <c r="AD1045" s="20"/>
      <c r="AE1045" s="20"/>
      <c r="AF1045" s="20"/>
      <c r="AG1045" s="20"/>
      <c r="AH1045" s="20"/>
      <c r="AI1045" s="21"/>
    </row>
    <row r="1046" spans="1:35" ht="15" customHeight="1" x14ac:dyDescent="0.2">
      <c r="A1046" s="530">
        <v>9</v>
      </c>
      <c r="B1046" s="89" t="s">
        <v>326</v>
      </c>
      <c r="C1046" s="431">
        <v>34</v>
      </c>
      <c r="D1046" s="431">
        <v>16</v>
      </c>
      <c r="E1046" s="431">
        <v>2</v>
      </c>
      <c r="F1046" s="431">
        <v>16</v>
      </c>
      <c r="G1046" s="431">
        <v>83</v>
      </c>
      <c r="H1046" s="431">
        <v>77</v>
      </c>
      <c r="I1046" s="433">
        <v>34</v>
      </c>
      <c r="J1046" s="435">
        <f t="shared" si="75"/>
        <v>34</v>
      </c>
      <c r="K1046" s="435">
        <f t="shared" si="76"/>
        <v>34</v>
      </c>
      <c r="L1046" s="1138"/>
      <c r="M1046" s="1139"/>
      <c r="N1046" s="1139"/>
      <c r="O1046" s="1140"/>
      <c r="Q1046" s="339" t="s">
        <v>60</v>
      </c>
      <c r="R1046" s="20"/>
      <c r="S1046" s="20"/>
      <c r="T1046" s="20"/>
      <c r="U1046" s="20"/>
      <c r="V1046" s="20"/>
      <c r="W1046" s="20"/>
      <c r="X1046" s="20"/>
      <c r="Y1046" s="20"/>
      <c r="Z1046" s="10"/>
      <c r="AA1046" s="20"/>
      <c r="AB1046" s="20"/>
      <c r="AC1046" s="20"/>
      <c r="AD1046" s="20"/>
      <c r="AE1046" s="20"/>
      <c r="AF1046" s="20"/>
      <c r="AG1046" s="20"/>
      <c r="AH1046" s="20"/>
      <c r="AI1046" s="21"/>
    </row>
    <row r="1047" spans="1:35" ht="15" customHeight="1" x14ac:dyDescent="0.2">
      <c r="A1047" s="530">
        <v>10</v>
      </c>
      <c r="B1047" s="89" t="s">
        <v>1883</v>
      </c>
      <c r="C1047" s="431">
        <v>34</v>
      </c>
      <c r="D1047" s="431">
        <v>12</v>
      </c>
      <c r="E1047" s="431">
        <v>8</v>
      </c>
      <c r="F1047" s="431">
        <v>14</v>
      </c>
      <c r="G1047" s="431">
        <v>66</v>
      </c>
      <c r="H1047" s="431">
        <v>69</v>
      </c>
      <c r="I1047" s="433">
        <v>32</v>
      </c>
      <c r="J1047" s="435">
        <f t="shared" si="75"/>
        <v>34</v>
      </c>
      <c r="K1047" s="435">
        <f t="shared" si="76"/>
        <v>32</v>
      </c>
      <c r="L1047" s="1138"/>
      <c r="M1047" s="1139"/>
      <c r="N1047" s="1139"/>
      <c r="O1047" s="1140"/>
      <c r="Q1047" s="339" t="s">
        <v>322</v>
      </c>
      <c r="R1047" s="20"/>
      <c r="S1047" s="20"/>
      <c r="T1047" s="20"/>
      <c r="U1047" s="20"/>
      <c r="V1047" s="20"/>
      <c r="W1047" s="20"/>
      <c r="X1047" s="20"/>
      <c r="Y1047" s="20"/>
      <c r="Z1047" s="20"/>
      <c r="AA1047" s="10"/>
      <c r="AB1047" s="20"/>
      <c r="AC1047" s="20"/>
      <c r="AD1047" s="20"/>
      <c r="AE1047" s="20"/>
      <c r="AF1047" s="20"/>
      <c r="AG1047" s="20"/>
      <c r="AH1047" s="20"/>
      <c r="AI1047" s="21"/>
    </row>
    <row r="1048" spans="1:35" ht="15" customHeight="1" x14ac:dyDescent="0.2">
      <c r="A1048" s="530">
        <v>11</v>
      </c>
      <c r="B1048" s="89" t="s">
        <v>250</v>
      </c>
      <c r="C1048" s="431">
        <v>34</v>
      </c>
      <c r="D1048" s="431">
        <v>13</v>
      </c>
      <c r="E1048" s="431">
        <v>5</v>
      </c>
      <c r="F1048" s="431">
        <v>16</v>
      </c>
      <c r="G1048" s="431">
        <v>69</v>
      </c>
      <c r="H1048" s="431">
        <v>70</v>
      </c>
      <c r="I1048" s="433">
        <v>31</v>
      </c>
      <c r="J1048" s="435">
        <f t="shared" si="75"/>
        <v>34</v>
      </c>
      <c r="K1048" s="435">
        <f t="shared" si="76"/>
        <v>31</v>
      </c>
      <c r="L1048" s="1138"/>
      <c r="M1048" s="1139"/>
      <c r="N1048" s="1139"/>
      <c r="O1048" s="1140"/>
      <c r="Q1048" s="339" t="s">
        <v>514</v>
      </c>
      <c r="R1048" s="20"/>
      <c r="S1048" s="20"/>
      <c r="T1048" s="20"/>
      <c r="U1048" s="20"/>
      <c r="V1048" s="20"/>
      <c r="W1048" s="20"/>
      <c r="X1048" s="20"/>
      <c r="Y1048" s="20"/>
      <c r="Z1048" s="20"/>
      <c r="AA1048" s="20"/>
      <c r="AB1048" s="10"/>
      <c r="AC1048" s="20"/>
      <c r="AD1048" s="20"/>
      <c r="AE1048" s="20"/>
      <c r="AF1048" s="20"/>
      <c r="AG1048" s="20"/>
      <c r="AH1048" s="20"/>
      <c r="AI1048" s="21"/>
    </row>
    <row r="1049" spans="1:35" ht="15" customHeight="1" x14ac:dyDescent="0.2">
      <c r="A1049" s="530">
        <v>12</v>
      </c>
      <c r="B1049" s="89" t="s">
        <v>433</v>
      </c>
      <c r="C1049" s="431">
        <v>34</v>
      </c>
      <c r="D1049" s="431">
        <v>13</v>
      </c>
      <c r="E1049" s="431">
        <v>3</v>
      </c>
      <c r="F1049" s="431">
        <v>18</v>
      </c>
      <c r="G1049" s="431">
        <v>72</v>
      </c>
      <c r="H1049" s="431">
        <v>97</v>
      </c>
      <c r="I1049" s="433">
        <v>29</v>
      </c>
      <c r="J1049" s="435">
        <f t="shared" si="75"/>
        <v>34</v>
      </c>
      <c r="K1049" s="435">
        <f t="shared" si="76"/>
        <v>29</v>
      </c>
      <c r="L1049" s="1138"/>
      <c r="M1049" s="1139"/>
      <c r="N1049" s="1139"/>
      <c r="O1049" s="1140"/>
      <c r="Q1049" s="339" t="s">
        <v>501</v>
      </c>
      <c r="R1049" s="20"/>
      <c r="S1049" s="20"/>
      <c r="T1049" s="20"/>
      <c r="U1049" s="20"/>
      <c r="V1049" s="20"/>
      <c r="W1049" s="20"/>
      <c r="X1049" s="20"/>
      <c r="Y1049" s="20"/>
      <c r="Z1049" s="20"/>
      <c r="AA1049" s="20"/>
      <c r="AB1049" s="20"/>
      <c r="AC1049" s="10"/>
      <c r="AD1049" s="20"/>
      <c r="AE1049" s="20"/>
      <c r="AF1049" s="20"/>
      <c r="AG1049" s="20"/>
      <c r="AH1049" s="20"/>
      <c r="AI1049" s="21"/>
    </row>
    <row r="1050" spans="1:35" ht="15" customHeight="1" x14ac:dyDescent="0.2">
      <c r="A1050" s="530">
        <v>13</v>
      </c>
      <c r="B1050" s="89" t="s">
        <v>1002</v>
      </c>
      <c r="C1050" s="431">
        <v>34</v>
      </c>
      <c r="D1050" s="431">
        <v>12</v>
      </c>
      <c r="E1050" s="431">
        <v>4</v>
      </c>
      <c r="F1050" s="431">
        <v>18</v>
      </c>
      <c r="G1050" s="431">
        <v>65</v>
      </c>
      <c r="H1050" s="431">
        <v>63</v>
      </c>
      <c r="I1050" s="433">
        <v>28</v>
      </c>
      <c r="J1050" s="435">
        <f t="shared" si="75"/>
        <v>34</v>
      </c>
      <c r="K1050" s="435">
        <f t="shared" si="76"/>
        <v>28</v>
      </c>
      <c r="L1050" s="1138"/>
      <c r="M1050" s="1139"/>
      <c r="N1050" s="1139"/>
      <c r="O1050" s="1140"/>
      <c r="Q1050" s="339" t="s">
        <v>544</v>
      </c>
      <c r="R1050" s="20"/>
      <c r="S1050" s="20"/>
      <c r="T1050" s="20"/>
      <c r="U1050" s="20"/>
      <c r="V1050" s="20"/>
      <c r="W1050" s="20"/>
      <c r="X1050" s="20"/>
      <c r="Y1050" s="20"/>
      <c r="Z1050" s="20"/>
      <c r="AA1050" s="20"/>
      <c r="AB1050" s="20"/>
      <c r="AC1050" s="20"/>
      <c r="AD1050" s="10"/>
      <c r="AE1050" s="20"/>
      <c r="AF1050" s="20"/>
      <c r="AG1050" s="20"/>
      <c r="AH1050" s="20"/>
      <c r="AI1050" s="21"/>
    </row>
    <row r="1051" spans="1:35" ht="15" customHeight="1" x14ac:dyDescent="0.2">
      <c r="A1051" s="530">
        <v>14</v>
      </c>
      <c r="B1051" s="89" t="s">
        <v>1908</v>
      </c>
      <c r="C1051" s="431">
        <v>34</v>
      </c>
      <c r="D1051" s="431">
        <v>11</v>
      </c>
      <c r="E1051" s="431">
        <v>5</v>
      </c>
      <c r="F1051" s="431">
        <v>18</v>
      </c>
      <c r="G1051" s="431">
        <v>61</v>
      </c>
      <c r="H1051" s="431">
        <v>83</v>
      </c>
      <c r="I1051" s="433">
        <v>27</v>
      </c>
      <c r="J1051" s="435">
        <f t="shared" si="75"/>
        <v>34</v>
      </c>
      <c r="K1051" s="435">
        <f t="shared" si="76"/>
        <v>27</v>
      </c>
      <c r="L1051" s="1138"/>
      <c r="M1051" s="1139"/>
      <c r="N1051" s="1139"/>
      <c r="O1051" s="1140"/>
      <c r="Q1051" s="339" t="s">
        <v>1111</v>
      </c>
      <c r="R1051" s="20"/>
      <c r="S1051" s="20"/>
      <c r="T1051" s="20"/>
      <c r="U1051" s="20"/>
      <c r="V1051" s="20"/>
      <c r="W1051" s="20"/>
      <c r="X1051" s="20"/>
      <c r="Y1051" s="20"/>
      <c r="Z1051" s="20"/>
      <c r="AA1051" s="20"/>
      <c r="AB1051" s="20"/>
      <c r="AC1051" s="20"/>
      <c r="AD1051" s="20"/>
      <c r="AE1051" s="10"/>
      <c r="AF1051" s="20"/>
      <c r="AG1051" s="20"/>
      <c r="AH1051" s="20"/>
      <c r="AI1051" s="21"/>
    </row>
    <row r="1052" spans="1:35" ht="15" customHeight="1" x14ac:dyDescent="0.2">
      <c r="A1052" s="530">
        <v>15</v>
      </c>
      <c r="B1052" s="89" t="s">
        <v>674</v>
      </c>
      <c r="C1052" s="431">
        <v>34</v>
      </c>
      <c r="D1052" s="431">
        <v>10</v>
      </c>
      <c r="E1052" s="431">
        <v>5</v>
      </c>
      <c r="F1052" s="431">
        <v>19</v>
      </c>
      <c r="G1052" s="431">
        <v>33</v>
      </c>
      <c r="H1052" s="431">
        <v>85</v>
      </c>
      <c r="I1052" s="433">
        <v>25</v>
      </c>
      <c r="J1052" s="435">
        <f t="shared" si="75"/>
        <v>34</v>
      </c>
      <c r="K1052" s="435">
        <f t="shared" si="76"/>
        <v>25</v>
      </c>
      <c r="L1052" s="1138"/>
      <c r="M1052" s="1139"/>
      <c r="N1052" s="1139"/>
      <c r="O1052" s="1140"/>
      <c r="Q1052" s="339" t="s">
        <v>299</v>
      </c>
      <c r="R1052" s="20"/>
      <c r="S1052" s="20"/>
      <c r="T1052" s="20"/>
      <c r="U1052" s="20"/>
      <c r="V1052" s="20"/>
      <c r="W1052" s="20"/>
      <c r="X1052" s="20"/>
      <c r="Y1052" s="20"/>
      <c r="Z1052" s="20"/>
      <c r="AA1052" s="20"/>
      <c r="AB1052" s="20"/>
      <c r="AC1052" s="20"/>
      <c r="AD1052" s="20"/>
      <c r="AE1052" s="20"/>
      <c r="AF1052" s="10"/>
      <c r="AG1052" s="20"/>
      <c r="AH1052" s="20"/>
      <c r="AI1052" s="21"/>
    </row>
    <row r="1053" spans="1:35" ht="15" customHeight="1" x14ac:dyDescent="0.2">
      <c r="A1053" s="530">
        <v>16</v>
      </c>
      <c r="B1053" s="89" t="s">
        <v>1962</v>
      </c>
      <c r="C1053" s="431">
        <v>34</v>
      </c>
      <c r="D1053" s="431">
        <v>7</v>
      </c>
      <c r="E1053" s="431">
        <v>6</v>
      </c>
      <c r="F1053" s="431">
        <v>21</v>
      </c>
      <c r="G1053" s="431">
        <v>45</v>
      </c>
      <c r="H1053" s="431">
        <v>81</v>
      </c>
      <c r="I1053" s="433">
        <v>20</v>
      </c>
      <c r="J1053" s="435">
        <f t="shared" si="75"/>
        <v>34</v>
      </c>
      <c r="K1053" s="435">
        <f t="shared" si="76"/>
        <v>20</v>
      </c>
      <c r="L1053" s="1138"/>
      <c r="M1053" s="1139"/>
      <c r="N1053" s="1139"/>
      <c r="O1053" s="1140"/>
      <c r="Q1053" s="339" t="s">
        <v>1688</v>
      </c>
      <c r="R1053" s="20"/>
      <c r="S1053" s="20"/>
      <c r="T1053" s="20"/>
      <c r="U1053" s="20"/>
      <c r="V1053" s="20"/>
      <c r="W1053" s="20"/>
      <c r="X1053" s="20"/>
      <c r="Y1053" s="20"/>
      <c r="Z1053" s="20"/>
      <c r="AA1053" s="20"/>
      <c r="AB1053" s="20"/>
      <c r="AC1053" s="20"/>
      <c r="AD1053" s="20"/>
      <c r="AE1053" s="20"/>
      <c r="AF1053" s="20"/>
      <c r="AG1053" s="10"/>
      <c r="AH1053" s="20"/>
      <c r="AI1053" s="21" t="s">
        <v>532</v>
      </c>
    </row>
    <row r="1054" spans="1:35" ht="15" customHeight="1" x14ac:dyDescent="0.2">
      <c r="A1054" s="530">
        <v>17</v>
      </c>
      <c r="B1054" s="89" t="s">
        <v>1534</v>
      </c>
      <c r="C1054" s="431">
        <v>34</v>
      </c>
      <c r="D1054" s="431">
        <v>6</v>
      </c>
      <c r="E1054" s="431">
        <v>6</v>
      </c>
      <c r="F1054" s="431">
        <v>22</v>
      </c>
      <c r="G1054" s="431">
        <v>46</v>
      </c>
      <c r="H1054" s="431">
        <v>97</v>
      </c>
      <c r="I1054" s="433">
        <v>18</v>
      </c>
      <c r="J1054" s="435">
        <f t="shared" si="75"/>
        <v>34</v>
      </c>
      <c r="K1054" s="435">
        <f t="shared" si="76"/>
        <v>18</v>
      </c>
      <c r="L1054" s="1138"/>
      <c r="M1054" s="1139"/>
      <c r="N1054" s="1139"/>
      <c r="O1054" s="1140"/>
      <c r="Q1054" s="339" t="s">
        <v>1587</v>
      </c>
      <c r="R1054" s="20"/>
      <c r="S1054" s="20"/>
      <c r="T1054" s="20"/>
      <c r="U1054" s="20"/>
      <c r="V1054" s="20"/>
      <c r="W1054" s="20"/>
      <c r="X1054" s="20"/>
      <c r="Y1054" s="20"/>
      <c r="Z1054" s="20"/>
      <c r="AA1054" s="20"/>
      <c r="AB1054" s="20"/>
      <c r="AC1054" s="20"/>
      <c r="AD1054" s="20"/>
      <c r="AE1054" s="20"/>
      <c r="AF1054" s="20"/>
      <c r="AG1054" s="20"/>
      <c r="AH1054" s="10"/>
      <c r="AI1054" s="21"/>
    </row>
    <row r="1055" spans="1:35" ht="15" customHeight="1" thickBot="1" x14ac:dyDescent="0.25">
      <c r="A1055" s="449" t="s">
        <v>533</v>
      </c>
      <c r="B1055" s="97" t="s">
        <v>280</v>
      </c>
      <c r="C1055" s="432">
        <v>34</v>
      </c>
      <c r="D1055" s="432">
        <v>2</v>
      </c>
      <c r="E1055" s="432">
        <v>3</v>
      </c>
      <c r="F1055" s="432">
        <v>29</v>
      </c>
      <c r="G1055" s="432">
        <v>36</v>
      </c>
      <c r="H1055" s="432">
        <v>77</v>
      </c>
      <c r="I1055" s="434">
        <v>7</v>
      </c>
      <c r="J1055" s="435">
        <f t="shared" si="75"/>
        <v>34</v>
      </c>
      <c r="K1055" s="435">
        <f t="shared" si="76"/>
        <v>7</v>
      </c>
      <c r="L1055" s="1141"/>
      <c r="M1055" s="1142"/>
      <c r="N1055" s="1142"/>
      <c r="O1055" s="1143"/>
      <c r="Q1055" s="398" t="s">
        <v>499</v>
      </c>
      <c r="R1055" s="23"/>
      <c r="S1055" s="23"/>
      <c r="T1055" s="23"/>
      <c r="U1055" s="23"/>
      <c r="V1055" s="23"/>
      <c r="W1055" s="23"/>
      <c r="X1055" s="23" t="s">
        <v>532</v>
      </c>
      <c r="Y1055" s="23"/>
      <c r="Z1055" s="23" t="s">
        <v>532</v>
      </c>
      <c r="AA1055" s="23"/>
      <c r="AB1055" s="23"/>
      <c r="AC1055" s="23"/>
      <c r="AD1055" s="23"/>
      <c r="AE1055" s="23"/>
      <c r="AF1055" s="23"/>
      <c r="AG1055" s="23"/>
      <c r="AH1055" s="23" t="s">
        <v>532</v>
      </c>
      <c r="AI1055" s="15"/>
    </row>
    <row r="1056" spans="1:35" ht="15" customHeight="1" x14ac:dyDescent="0.2">
      <c r="C1056" s="435">
        <f>SUM(C1038:C1055)</f>
        <v>612</v>
      </c>
      <c r="D1056" s="435">
        <v>267</v>
      </c>
      <c r="E1056" s="435">
        <v>79</v>
      </c>
      <c r="F1056" s="435">
        <v>253</v>
      </c>
      <c r="G1056" s="435">
        <v>1359</v>
      </c>
      <c r="H1056" s="435">
        <v>1252</v>
      </c>
      <c r="I1056" s="435">
        <v>613</v>
      </c>
      <c r="J1056" s="435">
        <f t="shared" si="75"/>
        <v>599</v>
      </c>
      <c r="K1056" s="435">
        <f t="shared" si="76"/>
        <v>613</v>
      </c>
    </row>
    <row r="1057" spans="1:35" ht="15" customHeight="1" thickBot="1" x14ac:dyDescent="0.25">
      <c r="R1057" s="5" t="s">
        <v>532</v>
      </c>
    </row>
    <row r="1058" spans="1:35" ht="15" customHeight="1" thickBot="1" x14ac:dyDescent="0.25">
      <c r="A1058" s="1193" t="s">
        <v>820</v>
      </c>
      <c r="B1058" s="1194"/>
      <c r="C1058" s="1194"/>
      <c r="D1058" s="1194"/>
      <c r="E1058" s="1194"/>
      <c r="F1058" s="1195"/>
      <c r="G1058" s="1190" t="s">
        <v>1963</v>
      </c>
      <c r="H1058" s="1191"/>
      <c r="I1058" s="1192"/>
      <c r="L1058" s="945" t="s">
        <v>495</v>
      </c>
      <c r="M1058" s="946"/>
      <c r="N1058" s="946"/>
      <c r="O1058" s="947"/>
    </row>
    <row r="1059" spans="1:35" ht="15" customHeight="1" thickBot="1" x14ac:dyDescent="0.25">
      <c r="A1059" s="456" t="s">
        <v>496</v>
      </c>
      <c r="B1059" s="457" t="s">
        <v>497</v>
      </c>
      <c r="C1059" s="458" t="s">
        <v>498</v>
      </c>
      <c r="D1059" s="458" t="s">
        <v>499</v>
      </c>
      <c r="E1059" s="458" t="s">
        <v>500</v>
      </c>
      <c r="F1059" s="458" t="s">
        <v>501</v>
      </c>
      <c r="G1059" s="459" t="s">
        <v>502</v>
      </c>
      <c r="H1059" s="459" t="s">
        <v>503</v>
      </c>
      <c r="I1059" s="460" t="s">
        <v>504</v>
      </c>
      <c r="L1059" s="948"/>
      <c r="M1059" s="949"/>
      <c r="N1059" s="949"/>
      <c r="O1059" s="950"/>
      <c r="Q1059" s="24" t="s">
        <v>1965</v>
      </c>
      <c r="R1059" s="399" t="s">
        <v>1196</v>
      </c>
      <c r="S1059" s="399" t="s">
        <v>241</v>
      </c>
      <c r="T1059" s="399" t="s">
        <v>1484</v>
      </c>
      <c r="U1059" s="399" t="s">
        <v>564</v>
      </c>
      <c r="V1059" s="399" t="s">
        <v>1784</v>
      </c>
      <c r="W1059" s="399" t="s">
        <v>607</v>
      </c>
      <c r="X1059" s="399" t="s">
        <v>608</v>
      </c>
      <c r="Y1059" s="399" t="s">
        <v>59</v>
      </c>
      <c r="Z1059" s="399" t="s">
        <v>1088</v>
      </c>
      <c r="AA1059" s="399" t="s">
        <v>242</v>
      </c>
      <c r="AB1059" s="399" t="s">
        <v>436</v>
      </c>
      <c r="AC1059" s="399" t="s">
        <v>1089</v>
      </c>
      <c r="AD1059" s="399" t="s">
        <v>756</v>
      </c>
      <c r="AE1059" s="399" t="s">
        <v>437</v>
      </c>
      <c r="AF1059" s="399" t="s">
        <v>514</v>
      </c>
      <c r="AG1059" s="399" t="s">
        <v>911</v>
      </c>
      <c r="AH1059" s="399" t="s">
        <v>1587</v>
      </c>
      <c r="AI1059" s="400" t="s">
        <v>1554</v>
      </c>
    </row>
    <row r="1060" spans="1:35" ht="15" customHeight="1" x14ac:dyDescent="0.2">
      <c r="A1060" s="468" t="s">
        <v>521</v>
      </c>
      <c r="B1060" s="126" t="s">
        <v>1200</v>
      </c>
      <c r="C1060" s="430"/>
      <c r="D1060" s="430"/>
      <c r="E1060" s="430"/>
      <c r="F1060" s="430"/>
      <c r="G1060" s="430"/>
      <c r="H1060" s="430"/>
      <c r="I1060" s="128"/>
      <c r="J1060" s="435">
        <f t="shared" ref="J1060:J1078" si="79">D1060+E1060+F1060</f>
        <v>0</v>
      </c>
      <c r="K1060" s="435">
        <f t="shared" ref="K1060:K1078" si="80">D1060*2+E1060</f>
        <v>0</v>
      </c>
      <c r="L1060" s="1135" t="s">
        <v>528</v>
      </c>
      <c r="M1060" s="1136"/>
      <c r="N1060" s="1136"/>
      <c r="O1060" s="1137"/>
      <c r="Q1060" s="401" t="s">
        <v>1196</v>
      </c>
      <c r="R1060" s="10"/>
      <c r="S1060" s="20"/>
      <c r="T1060" s="20" t="s">
        <v>532</v>
      </c>
      <c r="U1060" s="20"/>
      <c r="V1060" s="20"/>
      <c r="W1060" s="20"/>
      <c r="X1060" s="20"/>
      <c r="Y1060" s="20"/>
      <c r="Z1060" s="20"/>
      <c r="AA1060" s="20"/>
      <c r="AB1060" s="20"/>
      <c r="AC1060" s="20"/>
      <c r="AD1060" s="20"/>
      <c r="AE1060" s="20"/>
      <c r="AF1060" s="20"/>
      <c r="AG1060" s="20"/>
      <c r="AH1060" s="20"/>
      <c r="AI1060" s="21"/>
    </row>
    <row r="1061" spans="1:35" ht="15" customHeight="1" x14ac:dyDescent="0.2">
      <c r="A1061" s="259" t="s">
        <v>521</v>
      </c>
      <c r="B1061" s="129" t="s">
        <v>1498</v>
      </c>
      <c r="C1061" s="431"/>
      <c r="D1061" s="431"/>
      <c r="E1061" s="431"/>
      <c r="F1061" s="431"/>
      <c r="G1061" s="431"/>
      <c r="H1061" s="431"/>
      <c r="I1061" s="433"/>
      <c r="J1061" s="435">
        <f t="shared" si="79"/>
        <v>0</v>
      </c>
      <c r="K1061" s="435">
        <f t="shared" si="80"/>
        <v>0</v>
      </c>
      <c r="L1061" s="1138"/>
      <c r="M1061" s="1139"/>
      <c r="N1061" s="1139"/>
      <c r="O1061" s="1140"/>
      <c r="Q1061" s="401" t="s">
        <v>241</v>
      </c>
      <c r="R1061" s="20"/>
      <c r="S1061" s="10"/>
      <c r="T1061" s="20"/>
      <c r="U1061" s="20" t="s">
        <v>532</v>
      </c>
      <c r="V1061" s="20"/>
      <c r="W1061" s="20"/>
      <c r="X1061" s="20"/>
      <c r="Y1061" s="20"/>
      <c r="Z1061" s="20"/>
      <c r="AA1061" s="20"/>
      <c r="AB1061" s="20"/>
      <c r="AC1061" s="20"/>
      <c r="AD1061" s="20"/>
      <c r="AE1061" s="20"/>
      <c r="AF1061" s="20"/>
      <c r="AG1061" s="20"/>
      <c r="AH1061" s="20"/>
      <c r="AI1061" s="21"/>
    </row>
    <row r="1062" spans="1:35" ht="15" customHeight="1" x14ac:dyDescent="0.2">
      <c r="A1062" s="259" t="s">
        <v>521</v>
      </c>
      <c r="B1062" s="129" t="s">
        <v>196</v>
      </c>
      <c r="C1062" s="431"/>
      <c r="D1062" s="431"/>
      <c r="E1062" s="431"/>
      <c r="F1062" s="431"/>
      <c r="G1062" s="431"/>
      <c r="H1062" s="431"/>
      <c r="I1062" s="433"/>
      <c r="J1062" s="435">
        <f t="shared" si="79"/>
        <v>0</v>
      </c>
      <c r="K1062" s="435">
        <f t="shared" si="80"/>
        <v>0</v>
      </c>
      <c r="L1062" s="1138"/>
      <c r="M1062" s="1139"/>
      <c r="N1062" s="1139"/>
      <c r="O1062" s="1140"/>
      <c r="Q1062" s="401" t="s">
        <v>1484</v>
      </c>
      <c r="R1062" s="20"/>
      <c r="S1062" s="20" t="s">
        <v>532</v>
      </c>
      <c r="T1062" s="10"/>
      <c r="U1062" s="20"/>
      <c r="V1062" s="20"/>
      <c r="W1062" s="20"/>
      <c r="X1062" s="20"/>
      <c r="Y1062" s="20"/>
      <c r="Z1062" s="20"/>
      <c r="AA1062" s="20"/>
      <c r="AB1062" s="20"/>
      <c r="AC1062" s="20"/>
      <c r="AD1062" s="20"/>
      <c r="AE1062" s="20"/>
      <c r="AF1062" s="20"/>
      <c r="AG1062" s="20"/>
      <c r="AH1062" s="20"/>
      <c r="AI1062" s="21"/>
    </row>
    <row r="1063" spans="1:35" ht="15" customHeight="1" x14ac:dyDescent="0.2">
      <c r="A1063" s="259" t="s">
        <v>521</v>
      </c>
      <c r="B1063" s="129" t="s">
        <v>106</v>
      </c>
      <c r="C1063" s="431"/>
      <c r="D1063" s="431"/>
      <c r="E1063" s="431"/>
      <c r="F1063" s="431"/>
      <c r="G1063" s="431"/>
      <c r="H1063" s="431"/>
      <c r="I1063" s="433"/>
      <c r="J1063" s="435">
        <f t="shared" si="79"/>
        <v>0</v>
      </c>
      <c r="K1063" s="435">
        <f t="shared" si="80"/>
        <v>0</v>
      </c>
      <c r="L1063" s="1138"/>
      <c r="M1063" s="1139"/>
      <c r="N1063" s="1139"/>
      <c r="O1063" s="1140"/>
      <c r="Q1063" s="401" t="s">
        <v>564</v>
      </c>
      <c r="R1063" s="20"/>
      <c r="S1063" s="20"/>
      <c r="T1063" s="20"/>
      <c r="U1063" s="10"/>
      <c r="V1063" s="20"/>
      <c r="W1063" s="20" t="s">
        <v>532</v>
      </c>
      <c r="X1063" s="20"/>
      <c r="Y1063" s="20"/>
      <c r="Z1063" s="20"/>
      <c r="AA1063" s="20"/>
      <c r="AB1063" s="20"/>
      <c r="AC1063" s="20"/>
      <c r="AD1063" s="20"/>
      <c r="AE1063" s="20"/>
      <c r="AF1063" s="20"/>
      <c r="AG1063" s="20"/>
      <c r="AH1063" s="20"/>
      <c r="AI1063" s="21"/>
    </row>
    <row r="1064" spans="1:35" ht="15" customHeight="1" x14ac:dyDescent="0.2">
      <c r="A1064" s="259" t="s">
        <v>521</v>
      </c>
      <c r="B1064" s="129" t="s">
        <v>1090</v>
      </c>
      <c r="C1064" s="431"/>
      <c r="D1064" s="431"/>
      <c r="E1064" s="431"/>
      <c r="F1064" s="431"/>
      <c r="G1064" s="431"/>
      <c r="H1064" s="431"/>
      <c r="I1064" s="433"/>
      <c r="J1064" s="435">
        <f t="shared" si="79"/>
        <v>0</v>
      </c>
      <c r="K1064" s="435">
        <f t="shared" si="80"/>
        <v>0</v>
      </c>
      <c r="L1064" s="1138"/>
      <c r="M1064" s="1139"/>
      <c r="N1064" s="1139"/>
      <c r="O1064" s="1140"/>
      <c r="Q1064" s="401" t="s">
        <v>1784</v>
      </c>
      <c r="R1064" s="20"/>
      <c r="S1064" s="20"/>
      <c r="T1064" s="20"/>
      <c r="U1064" s="20"/>
      <c r="V1064" s="10"/>
      <c r="W1064" s="20"/>
      <c r="X1064" s="20" t="s">
        <v>532</v>
      </c>
      <c r="Y1064" s="20" t="s">
        <v>532</v>
      </c>
      <c r="Z1064" s="20"/>
      <c r="AA1064" s="20"/>
      <c r="AB1064" s="20"/>
      <c r="AC1064" s="20"/>
      <c r="AD1064" s="20"/>
      <c r="AE1064" s="20"/>
      <c r="AF1064" s="20"/>
      <c r="AG1064" s="20"/>
      <c r="AH1064" s="20"/>
      <c r="AI1064" s="21"/>
    </row>
    <row r="1065" spans="1:35" ht="15" customHeight="1" x14ac:dyDescent="0.2">
      <c r="A1065" s="259" t="s">
        <v>521</v>
      </c>
      <c r="B1065" s="129" t="s">
        <v>616</v>
      </c>
      <c r="C1065" s="431"/>
      <c r="D1065" s="431"/>
      <c r="E1065" s="431"/>
      <c r="F1065" s="431"/>
      <c r="G1065" s="431"/>
      <c r="H1065" s="431"/>
      <c r="I1065" s="433"/>
      <c r="J1065" s="435">
        <f t="shared" si="79"/>
        <v>0</v>
      </c>
      <c r="K1065" s="435">
        <f t="shared" si="80"/>
        <v>0</v>
      </c>
      <c r="L1065" s="1138"/>
      <c r="M1065" s="1139"/>
      <c r="N1065" s="1139"/>
      <c r="O1065" s="1140"/>
      <c r="Q1065" s="401" t="s">
        <v>607</v>
      </c>
      <c r="R1065" s="20"/>
      <c r="S1065" s="20"/>
      <c r="T1065" s="20"/>
      <c r="U1065" s="20"/>
      <c r="V1065" s="20" t="s">
        <v>532</v>
      </c>
      <c r="W1065" s="10"/>
      <c r="X1065" s="20"/>
      <c r="Y1065" s="20"/>
      <c r="Z1065" s="20"/>
      <c r="AA1065" s="20"/>
      <c r="AB1065" s="20"/>
      <c r="AC1065" s="20"/>
      <c r="AD1065" s="20"/>
      <c r="AE1065" s="20"/>
      <c r="AF1065" s="20"/>
      <c r="AG1065" s="20"/>
      <c r="AH1065" s="20"/>
      <c r="AI1065" s="21"/>
    </row>
    <row r="1066" spans="1:35" ht="15" customHeight="1" x14ac:dyDescent="0.2">
      <c r="A1066" s="259" t="s">
        <v>521</v>
      </c>
      <c r="B1066" s="129" t="s">
        <v>617</v>
      </c>
      <c r="C1066" s="431"/>
      <c r="D1066" s="431"/>
      <c r="E1066" s="431"/>
      <c r="F1066" s="431"/>
      <c r="G1066" s="431"/>
      <c r="H1066" s="431"/>
      <c r="I1066" s="433"/>
      <c r="J1066" s="435">
        <f t="shared" si="79"/>
        <v>0</v>
      </c>
      <c r="K1066" s="435">
        <f t="shared" si="80"/>
        <v>0</v>
      </c>
      <c r="L1066" s="1138"/>
      <c r="M1066" s="1139"/>
      <c r="N1066" s="1139"/>
      <c r="O1066" s="1140"/>
      <c r="Q1066" s="401" t="s">
        <v>608</v>
      </c>
      <c r="R1066" s="20"/>
      <c r="S1066" s="20"/>
      <c r="T1066" s="20"/>
      <c r="U1066" s="20"/>
      <c r="V1066" s="20"/>
      <c r="W1066" s="20"/>
      <c r="X1066" s="10"/>
      <c r="Y1066" s="20"/>
      <c r="Z1066" s="20"/>
      <c r="AA1066" s="20"/>
      <c r="AB1066" s="20"/>
      <c r="AC1066" s="20"/>
      <c r="AD1066" s="20"/>
      <c r="AE1066" s="20"/>
      <c r="AF1066" s="20"/>
      <c r="AG1066" s="20"/>
      <c r="AH1066" s="20"/>
      <c r="AI1066" s="21"/>
    </row>
    <row r="1067" spans="1:35" ht="15" customHeight="1" x14ac:dyDescent="0.2">
      <c r="A1067" s="259" t="s">
        <v>521</v>
      </c>
      <c r="B1067" s="129" t="s">
        <v>1931</v>
      </c>
      <c r="C1067" s="431"/>
      <c r="D1067" s="431"/>
      <c r="E1067" s="431"/>
      <c r="F1067" s="431"/>
      <c r="G1067" s="431"/>
      <c r="H1067" s="431"/>
      <c r="I1067" s="433"/>
      <c r="J1067" s="435">
        <f t="shared" si="79"/>
        <v>0</v>
      </c>
      <c r="K1067" s="435">
        <f t="shared" si="80"/>
        <v>0</v>
      </c>
      <c r="L1067" s="1138"/>
      <c r="M1067" s="1139"/>
      <c r="N1067" s="1139"/>
      <c r="O1067" s="1140"/>
      <c r="Q1067" s="401" t="s">
        <v>59</v>
      </c>
      <c r="R1067" s="20"/>
      <c r="S1067" s="20"/>
      <c r="T1067" s="20"/>
      <c r="U1067" s="20"/>
      <c r="V1067" s="20" t="s">
        <v>532</v>
      </c>
      <c r="W1067" s="20"/>
      <c r="X1067" s="20"/>
      <c r="Y1067" s="10"/>
      <c r="Z1067" s="20"/>
      <c r="AA1067" s="20"/>
      <c r="AB1067" s="20"/>
      <c r="AC1067" s="20"/>
      <c r="AD1067" s="20"/>
      <c r="AE1067" s="20"/>
      <c r="AF1067" s="20"/>
      <c r="AG1067" s="20"/>
      <c r="AH1067" s="20"/>
      <c r="AI1067" s="21"/>
    </row>
    <row r="1068" spans="1:35" ht="15" customHeight="1" x14ac:dyDescent="0.2">
      <c r="A1068" s="259" t="s">
        <v>521</v>
      </c>
      <c r="B1068" s="129" t="s">
        <v>1092</v>
      </c>
      <c r="C1068" s="431"/>
      <c r="D1068" s="431"/>
      <c r="E1068" s="431"/>
      <c r="F1068" s="431"/>
      <c r="G1068" s="431"/>
      <c r="H1068" s="431"/>
      <c r="I1068" s="433"/>
      <c r="J1068" s="435">
        <f t="shared" si="79"/>
        <v>0</v>
      </c>
      <c r="K1068" s="435">
        <f t="shared" si="80"/>
        <v>0</v>
      </c>
      <c r="L1068" s="1138"/>
      <c r="M1068" s="1139"/>
      <c r="N1068" s="1139"/>
      <c r="O1068" s="1140"/>
      <c r="Q1068" s="401" t="s">
        <v>1088</v>
      </c>
      <c r="R1068" s="20"/>
      <c r="S1068" s="20"/>
      <c r="T1068" s="20"/>
      <c r="U1068" s="20"/>
      <c r="V1068" s="20"/>
      <c r="W1068" s="20"/>
      <c r="X1068" s="20"/>
      <c r="Y1068" s="20"/>
      <c r="Z1068" s="10"/>
      <c r="AA1068" s="20"/>
      <c r="AB1068" s="20"/>
      <c r="AC1068" s="20"/>
      <c r="AD1068" s="20"/>
      <c r="AE1068" s="20"/>
      <c r="AF1068" s="20"/>
      <c r="AG1068" s="20"/>
      <c r="AH1068" s="20"/>
      <c r="AI1068" s="21"/>
    </row>
    <row r="1069" spans="1:35" ht="15" customHeight="1" x14ac:dyDescent="0.2">
      <c r="A1069" s="259" t="s">
        <v>521</v>
      </c>
      <c r="B1069" s="129" t="s">
        <v>245</v>
      </c>
      <c r="C1069" s="431"/>
      <c r="D1069" s="431"/>
      <c r="E1069" s="431"/>
      <c r="F1069" s="431"/>
      <c r="G1069" s="431"/>
      <c r="H1069" s="431"/>
      <c r="I1069" s="433"/>
      <c r="J1069" s="435">
        <f t="shared" si="79"/>
        <v>0</v>
      </c>
      <c r="K1069" s="435">
        <f t="shared" si="80"/>
        <v>0</v>
      </c>
      <c r="L1069" s="1138"/>
      <c r="M1069" s="1139"/>
      <c r="N1069" s="1139"/>
      <c r="O1069" s="1140"/>
      <c r="Q1069" s="401" t="s">
        <v>242</v>
      </c>
      <c r="R1069" s="20"/>
      <c r="S1069" s="20"/>
      <c r="T1069" s="20"/>
      <c r="U1069" s="20"/>
      <c r="V1069" s="20"/>
      <c r="W1069" s="20"/>
      <c r="X1069" s="20"/>
      <c r="Y1069" s="20"/>
      <c r="Z1069" s="20"/>
      <c r="AA1069" s="10"/>
      <c r="AB1069" s="20"/>
      <c r="AC1069" s="20"/>
      <c r="AD1069" s="20"/>
      <c r="AE1069" s="20"/>
      <c r="AF1069" s="20"/>
      <c r="AG1069" s="20"/>
      <c r="AH1069" s="20"/>
      <c r="AI1069" s="21"/>
    </row>
    <row r="1070" spans="1:35" ht="15" customHeight="1" x14ac:dyDescent="0.2">
      <c r="A1070" s="259" t="s">
        <v>521</v>
      </c>
      <c r="B1070" s="129" t="s">
        <v>1548</v>
      </c>
      <c r="C1070" s="431"/>
      <c r="D1070" s="431"/>
      <c r="E1070" s="431"/>
      <c r="F1070" s="431"/>
      <c r="G1070" s="431"/>
      <c r="H1070" s="431"/>
      <c r="I1070" s="433"/>
      <c r="J1070" s="435">
        <f t="shared" si="79"/>
        <v>0</v>
      </c>
      <c r="K1070" s="435">
        <f t="shared" si="80"/>
        <v>0</v>
      </c>
      <c r="L1070" s="1138"/>
      <c r="M1070" s="1139"/>
      <c r="N1070" s="1139"/>
      <c r="O1070" s="1140"/>
      <c r="Q1070" s="401" t="s">
        <v>436</v>
      </c>
      <c r="R1070" s="20"/>
      <c r="S1070" s="20"/>
      <c r="T1070" s="20"/>
      <c r="U1070" s="20"/>
      <c r="V1070" s="20"/>
      <c r="W1070" s="20"/>
      <c r="X1070" s="20"/>
      <c r="Y1070" s="20"/>
      <c r="Z1070" s="20"/>
      <c r="AA1070" s="20"/>
      <c r="AB1070" s="10"/>
      <c r="AC1070" s="20"/>
      <c r="AD1070" s="20"/>
      <c r="AE1070" s="20"/>
      <c r="AF1070" s="20"/>
      <c r="AG1070" s="20"/>
      <c r="AH1070" s="20"/>
      <c r="AI1070" s="21"/>
    </row>
    <row r="1071" spans="1:35" ht="15" customHeight="1" x14ac:dyDescent="0.2">
      <c r="A1071" s="259" t="s">
        <v>521</v>
      </c>
      <c r="B1071" s="129" t="s">
        <v>1093</v>
      </c>
      <c r="C1071" s="431"/>
      <c r="D1071" s="431"/>
      <c r="E1071" s="431"/>
      <c r="F1071" s="431"/>
      <c r="G1071" s="431"/>
      <c r="H1071" s="431"/>
      <c r="I1071" s="433"/>
      <c r="J1071" s="435">
        <f t="shared" si="79"/>
        <v>0</v>
      </c>
      <c r="K1071" s="435">
        <f t="shared" si="80"/>
        <v>0</v>
      </c>
      <c r="L1071" s="1138"/>
      <c r="M1071" s="1139"/>
      <c r="N1071" s="1139"/>
      <c r="O1071" s="1140"/>
      <c r="Q1071" s="401" t="s">
        <v>1089</v>
      </c>
      <c r="R1071" s="20"/>
      <c r="S1071" s="20"/>
      <c r="T1071" s="20"/>
      <c r="U1071" s="20"/>
      <c r="V1071" s="20"/>
      <c r="W1071" s="20"/>
      <c r="X1071" s="20"/>
      <c r="Y1071" s="20"/>
      <c r="Z1071" s="20"/>
      <c r="AA1071" s="20"/>
      <c r="AB1071" s="20"/>
      <c r="AC1071" s="10"/>
      <c r="AD1071" s="20"/>
      <c r="AE1071" s="20"/>
      <c r="AF1071" s="20"/>
      <c r="AG1071" s="20"/>
      <c r="AH1071" s="20"/>
      <c r="AI1071" s="21"/>
    </row>
    <row r="1072" spans="1:35" ht="15" customHeight="1" x14ac:dyDescent="0.2">
      <c r="A1072" s="259" t="s">
        <v>521</v>
      </c>
      <c r="B1072" s="129" t="s">
        <v>1481</v>
      </c>
      <c r="C1072" s="431"/>
      <c r="D1072" s="431"/>
      <c r="E1072" s="431"/>
      <c r="F1072" s="431"/>
      <c r="G1072" s="431"/>
      <c r="H1072" s="431"/>
      <c r="I1072" s="433"/>
      <c r="J1072" s="435">
        <f t="shared" si="79"/>
        <v>0</v>
      </c>
      <c r="K1072" s="435">
        <f t="shared" si="80"/>
        <v>0</v>
      </c>
      <c r="L1072" s="1138"/>
      <c r="M1072" s="1139"/>
      <c r="N1072" s="1139"/>
      <c r="O1072" s="1140"/>
      <c r="Q1072" s="401" t="s">
        <v>756</v>
      </c>
      <c r="R1072" s="20"/>
      <c r="S1072" s="20"/>
      <c r="T1072" s="20"/>
      <c r="U1072" s="20"/>
      <c r="V1072" s="20"/>
      <c r="W1072" s="20"/>
      <c r="X1072" s="20"/>
      <c r="Y1072" s="20"/>
      <c r="Z1072" s="20"/>
      <c r="AA1072" s="20"/>
      <c r="AB1072" s="20"/>
      <c r="AC1072" s="20"/>
      <c r="AD1072" s="10"/>
      <c r="AE1072" s="20"/>
      <c r="AF1072" s="20"/>
      <c r="AG1072" s="20"/>
      <c r="AH1072" s="20"/>
      <c r="AI1072" s="21"/>
    </row>
    <row r="1073" spans="1:35" ht="15" customHeight="1" x14ac:dyDescent="0.2">
      <c r="A1073" s="259" t="s">
        <v>521</v>
      </c>
      <c r="B1073" s="129" t="s">
        <v>1094</v>
      </c>
      <c r="C1073" s="431"/>
      <c r="D1073" s="431"/>
      <c r="E1073" s="431"/>
      <c r="F1073" s="431"/>
      <c r="G1073" s="431"/>
      <c r="H1073" s="431"/>
      <c r="I1073" s="433"/>
      <c r="J1073" s="435">
        <f t="shared" si="79"/>
        <v>0</v>
      </c>
      <c r="K1073" s="435">
        <f t="shared" si="80"/>
        <v>0</v>
      </c>
      <c r="L1073" s="1138"/>
      <c r="M1073" s="1139"/>
      <c r="N1073" s="1139"/>
      <c r="O1073" s="1140"/>
      <c r="Q1073" s="401" t="s">
        <v>437</v>
      </c>
      <c r="R1073" s="20"/>
      <c r="S1073" s="20"/>
      <c r="T1073" s="20"/>
      <c r="U1073" s="20"/>
      <c r="V1073" s="20"/>
      <c r="W1073" s="20"/>
      <c r="X1073" s="20"/>
      <c r="Y1073" s="20"/>
      <c r="Z1073" s="20"/>
      <c r="AA1073" s="20"/>
      <c r="AB1073" s="20"/>
      <c r="AC1073" s="20"/>
      <c r="AD1073" s="20"/>
      <c r="AE1073" s="10"/>
      <c r="AF1073" s="20"/>
      <c r="AG1073" s="20"/>
      <c r="AH1073" s="20"/>
      <c r="AI1073" s="21"/>
    </row>
    <row r="1074" spans="1:35" ht="15" customHeight="1" x14ac:dyDescent="0.2">
      <c r="A1074" s="259" t="s">
        <v>521</v>
      </c>
      <c r="B1074" s="129" t="s">
        <v>345</v>
      </c>
      <c r="C1074" s="431"/>
      <c r="D1074" s="431"/>
      <c r="E1074" s="431"/>
      <c r="F1074" s="431"/>
      <c r="G1074" s="431"/>
      <c r="H1074" s="431"/>
      <c r="I1074" s="433"/>
      <c r="J1074" s="435">
        <f t="shared" si="79"/>
        <v>0</v>
      </c>
      <c r="K1074" s="435">
        <f t="shared" si="80"/>
        <v>0</v>
      </c>
      <c r="L1074" s="1138"/>
      <c r="M1074" s="1139"/>
      <c r="N1074" s="1139"/>
      <c r="O1074" s="1140"/>
      <c r="Q1074" s="401" t="s">
        <v>514</v>
      </c>
      <c r="R1074" s="20"/>
      <c r="S1074" s="20"/>
      <c r="T1074" s="20"/>
      <c r="U1074" s="20"/>
      <c r="V1074" s="20"/>
      <c r="W1074" s="20"/>
      <c r="X1074" s="20"/>
      <c r="Y1074" s="20"/>
      <c r="Z1074" s="20"/>
      <c r="AA1074" s="20"/>
      <c r="AB1074" s="20"/>
      <c r="AC1074" s="20"/>
      <c r="AD1074" s="20"/>
      <c r="AE1074" s="20"/>
      <c r="AF1074" s="10"/>
      <c r="AG1074" s="20"/>
      <c r="AH1074" s="20"/>
      <c r="AI1074" s="21"/>
    </row>
    <row r="1075" spans="1:35" ht="15" customHeight="1" x14ac:dyDescent="0.2">
      <c r="A1075" s="259" t="s">
        <v>521</v>
      </c>
      <c r="B1075" s="129" t="s">
        <v>337</v>
      </c>
      <c r="C1075" s="431"/>
      <c r="D1075" s="431"/>
      <c r="E1075" s="431"/>
      <c r="F1075" s="431"/>
      <c r="G1075" s="431"/>
      <c r="H1075" s="431"/>
      <c r="I1075" s="433"/>
      <c r="J1075" s="435">
        <f t="shared" si="79"/>
        <v>0</v>
      </c>
      <c r="K1075" s="435">
        <f t="shared" si="80"/>
        <v>0</v>
      </c>
      <c r="L1075" s="1138"/>
      <c r="M1075" s="1139"/>
      <c r="N1075" s="1139"/>
      <c r="O1075" s="1140"/>
      <c r="Q1075" s="401" t="s">
        <v>911</v>
      </c>
      <c r="R1075" s="20"/>
      <c r="S1075" s="20"/>
      <c r="T1075" s="20"/>
      <c r="U1075" s="20"/>
      <c r="V1075" s="20"/>
      <c r="W1075" s="20"/>
      <c r="X1075" s="20"/>
      <c r="Y1075" s="20"/>
      <c r="Z1075" s="20"/>
      <c r="AA1075" s="20"/>
      <c r="AB1075" s="20"/>
      <c r="AC1075" s="20"/>
      <c r="AD1075" s="20"/>
      <c r="AE1075" s="20"/>
      <c r="AF1075" s="20"/>
      <c r="AG1075" s="10"/>
      <c r="AH1075" s="20"/>
      <c r="AI1075" s="21" t="s">
        <v>532</v>
      </c>
    </row>
    <row r="1076" spans="1:35" ht="15" customHeight="1" x14ac:dyDescent="0.2">
      <c r="A1076" s="259" t="s">
        <v>521</v>
      </c>
      <c r="B1076" s="129" t="s">
        <v>1589</v>
      </c>
      <c r="C1076" s="431"/>
      <c r="D1076" s="431"/>
      <c r="E1076" s="431"/>
      <c r="F1076" s="431"/>
      <c r="G1076" s="431"/>
      <c r="H1076" s="431"/>
      <c r="I1076" s="433"/>
      <c r="J1076" s="435">
        <f t="shared" si="79"/>
        <v>0</v>
      </c>
      <c r="K1076" s="435">
        <f t="shared" si="80"/>
        <v>0</v>
      </c>
      <c r="L1076" s="1138"/>
      <c r="M1076" s="1139"/>
      <c r="N1076" s="1139"/>
      <c r="O1076" s="1140"/>
      <c r="Q1076" s="401" t="s">
        <v>1587</v>
      </c>
      <c r="R1076" s="20"/>
      <c r="S1076" s="20"/>
      <c r="T1076" s="20"/>
      <c r="U1076" s="20"/>
      <c r="V1076" s="20"/>
      <c r="W1076" s="20"/>
      <c r="X1076" s="20"/>
      <c r="Y1076" s="20"/>
      <c r="Z1076" s="20"/>
      <c r="AA1076" s="20"/>
      <c r="AB1076" s="20"/>
      <c r="AC1076" s="20"/>
      <c r="AD1076" s="20"/>
      <c r="AE1076" s="20"/>
      <c r="AF1076" s="20"/>
      <c r="AG1076" s="20"/>
      <c r="AH1076" s="10"/>
      <c r="AI1076" s="21"/>
    </row>
    <row r="1077" spans="1:35" ht="15" customHeight="1" thickBot="1" x14ac:dyDescent="0.25">
      <c r="A1077" s="462" t="s">
        <v>521</v>
      </c>
      <c r="B1077" s="130" t="s">
        <v>1793</v>
      </c>
      <c r="C1077" s="432"/>
      <c r="D1077" s="432"/>
      <c r="E1077" s="432"/>
      <c r="F1077" s="432"/>
      <c r="G1077" s="432"/>
      <c r="H1077" s="432"/>
      <c r="I1077" s="434"/>
      <c r="J1077" s="435">
        <f t="shared" si="79"/>
        <v>0</v>
      </c>
      <c r="K1077" s="435">
        <f t="shared" si="80"/>
        <v>0</v>
      </c>
      <c r="L1077" s="1141"/>
      <c r="M1077" s="1142"/>
      <c r="N1077" s="1142"/>
      <c r="O1077" s="1143"/>
      <c r="Q1077" s="402" t="s">
        <v>1554</v>
      </c>
      <c r="R1077" s="23"/>
      <c r="S1077" s="23"/>
      <c r="T1077" s="23"/>
      <c r="U1077" s="23"/>
      <c r="V1077" s="23"/>
      <c r="W1077" s="23"/>
      <c r="X1077" s="23" t="s">
        <v>532</v>
      </c>
      <c r="Y1077" s="23"/>
      <c r="Z1077" s="23" t="s">
        <v>532</v>
      </c>
      <c r="AA1077" s="23"/>
      <c r="AB1077" s="23"/>
      <c r="AC1077" s="23"/>
      <c r="AD1077" s="23"/>
      <c r="AE1077" s="23"/>
      <c r="AF1077" s="23"/>
      <c r="AG1077" s="23"/>
      <c r="AH1077" s="23" t="s">
        <v>532</v>
      </c>
      <c r="AI1077" s="15"/>
    </row>
    <row r="1078" spans="1:35" ht="15" customHeight="1" x14ac:dyDescent="0.2">
      <c r="C1078" s="435">
        <v>0</v>
      </c>
      <c r="D1078" s="435">
        <v>0</v>
      </c>
      <c r="E1078" s="435">
        <v>0</v>
      </c>
      <c r="F1078" s="435">
        <v>0</v>
      </c>
      <c r="G1078" s="435">
        <v>0</v>
      </c>
      <c r="H1078" s="435">
        <v>0</v>
      </c>
      <c r="I1078" s="435">
        <v>0</v>
      </c>
      <c r="J1078" s="435">
        <f t="shared" si="79"/>
        <v>0</v>
      </c>
      <c r="K1078" s="435">
        <f t="shared" si="80"/>
        <v>0</v>
      </c>
    </row>
    <row r="1079" spans="1:35" ht="15" customHeight="1" thickBot="1" x14ac:dyDescent="0.25"/>
    <row r="1080" spans="1:35" ht="15" customHeight="1" thickBot="1" x14ac:dyDescent="0.25">
      <c r="A1080" s="1108" t="s">
        <v>459</v>
      </c>
      <c r="B1080" s="1109"/>
      <c r="C1080" s="1109"/>
      <c r="D1080" s="1109"/>
      <c r="E1080" s="1109"/>
      <c r="F1080" s="1110"/>
      <c r="G1080" s="1105" t="s">
        <v>1963</v>
      </c>
      <c r="H1080" s="1106"/>
      <c r="I1080" s="1107"/>
      <c r="L1080" s="945" t="s">
        <v>495</v>
      </c>
      <c r="M1080" s="946"/>
      <c r="N1080" s="946"/>
      <c r="O1080" s="947"/>
    </row>
    <row r="1081" spans="1:35" ht="15" customHeight="1" thickBot="1" x14ac:dyDescent="0.25">
      <c r="A1081" s="360" t="s">
        <v>496</v>
      </c>
      <c r="B1081" s="361" t="s">
        <v>497</v>
      </c>
      <c r="C1081" s="362" t="s">
        <v>498</v>
      </c>
      <c r="D1081" s="362" t="s">
        <v>499</v>
      </c>
      <c r="E1081" s="362" t="s">
        <v>500</v>
      </c>
      <c r="F1081" s="362" t="s">
        <v>501</v>
      </c>
      <c r="G1081" s="363" t="s">
        <v>502</v>
      </c>
      <c r="H1081" s="363" t="s">
        <v>503</v>
      </c>
      <c r="I1081" s="364" t="s">
        <v>504</v>
      </c>
      <c r="L1081" s="948"/>
      <c r="M1081" s="949"/>
      <c r="N1081" s="949"/>
      <c r="O1081" s="950"/>
      <c r="Q1081" s="24" t="s">
        <v>1965</v>
      </c>
      <c r="R1081" s="368">
        <v>1</v>
      </c>
      <c r="S1081" s="368">
        <v>2</v>
      </c>
      <c r="T1081" s="368">
        <v>3</v>
      </c>
      <c r="U1081" s="368">
        <v>4</v>
      </c>
      <c r="V1081" s="369">
        <v>5</v>
      </c>
    </row>
    <row r="1082" spans="1:35" ht="15" customHeight="1" x14ac:dyDescent="0.2">
      <c r="A1082" s="365">
        <v>1</v>
      </c>
      <c r="B1082" s="53" t="s">
        <v>1976</v>
      </c>
      <c r="C1082" s="46"/>
      <c r="D1082" s="46"/>
      <c r="E1082" s="46"/>
      <c r="F1082" s="46"/>
      <c r="G1082" s="46"/>
      <c r="H1082" s="46"/>
      <c r="I1082" s="436"/>
      <c r="J1082" s="435">
        <f t="shared" si="75"/>
        <v>0</v>
      </c>
      <c r="K1082" s="435">
        <f t="shared" si="76"/>
        <v>0</v>
      </c>
      <c r="L1082" s="1135" t="s">
        <v>528</v>
      </c>
      <c r="M1082" s="1136"/>
      <c r="N1082" s="1136"/>
      <c r="O1082" s="1137"/>
      <c r="Q1082" s="366">
        <v>1</v>
      </c>
      <c r="R1082" s="10"/>
      <c r="S1082" s="20"/>
      <c r="T1082" s="20"/>
      <c r="U1082" s="20"/>
      <c r="V1082" s="21"/>
    </row>
    <row r="1083" spans="1:35" ht="15" customHeight="1" x14ac:dyDescent="0.2">
      <c r="A1083" s="358" t="s">
        <v>521</v>
      </c>
      <c r="B1083" s="54" t="s">
        <v>1977</v>
      </c>
      <c r="C1083" s="431"/>
      <c r="D1083" s="431"/>
      <c r="E1083" s="431"/>
      <c r="F1083" s="431"/>
      <c r="G1083" s="431"/>
      <c r="H1083" s="431"/>
      <c r="I1083" s="433"/>
      <c r="J1083" s="435">
        <f t="shared" si="75"/>
        <v>0</v>
      </c>
      <c r="K1083" s="435">
        <f t="shared" si="76"/>
        <v>0</v>
      </c>
      <c r="L1083" s="1138"/>
      <c r="M1083" s="1139"/>
      <c r="N1083" s="1139"/>
      <c r="O1083" s="1140"/>
      <c r="Q1083" s="366">
        <v>2</v>
      </c>
      <c r="R1083" s="20"/>
      <c r="S1083" s="10"/>
      <c r="T1083" s="20"/>
      <c r="U1083" s="20"/>
      <c r="V1083" s="21"/>
    </row>
    <row r="1084" spans="1:35" ht="15" customHeight="1" x14ac:dyDescent="0.2">
      <c r="A1084" s="358" t="s">
        <v>521</v>
      </c>
      <c r="B1084" s="54" t="s">
        <v>1978</v>
      </c>
      <c r="C1084" s="431"/>
      <c r="D1084" s="431"/>
      <c r="E1084" s="431"/>
      <c r="F1084" s="431"/>
      <c r="G1084" s="431"/>
      <c r="H1084" s="431"/>
      <c r="I1084" s="433"/>
      <c r="J1084" s="435">
        <f t="shared" si="75"/>
        <v>0</v>
      </c>
      <c r="K1084" s="435">
        <f t="shared" si="76"/>
        <v>0</v>
      </c>
      <c r="L1084" s="1138"/>
      <c r="M1084" s="1139"/>
      <c r="N1084" s="1139"/>
      <c r="O1084" s="1140"/>
      <c r="Q1084" s="366">
        <v>3</v>
      </c>
      <c r="R1084" s="20"/>
      <c r="S1084" s="20"/>
      <c r="T1084" s="10"/>
      <c r="U1084" s="20"/>
      <c r="V1084" s="21" t="s">
        <v>532</v>
      </c>
    </row>
    <row r="1085" spans="1:35" ht="15" customHeight="1" x14ac:dyDescent="0.2">
      <c r="A1085" s="358" t="s">
        <v>521</v>
      </c>
      <c r="B1085" s="54" t="s">
        <v>1979</v>
      </c>
      <c r="C1085" s="431"/>
      <c r="D1085" s="431"/>
      <c r="E1085" s="431"/>
      <c r="F1085" s="431"/>
      <c r="G1085" s="431"/>
      <c r="H1085" s="431"/>
      <c r="I1085" s="433"/>
      <c r="J1085" s="435">
        <f t="shared" si="75"/>
        <v>0</v>
      </c>
      <c r="K1085" s="435">
        <f t="shared" si="76"/>
        <v>0</v>
      </c>
      <c r="L1085" s="1138"/>
      <c r="M1085" s="1139"/>
      <c r="N1085" s="1139"/>
      <c r="O1085" s="1140"/>
      <c r="Q1085" s="366">
        <v>4</v>
      </c>
      <c r="R1085" s="20"/>
      <c r="S1085" s="20"/>
      <c r="T1085" s="20"/>
      <c r="U1085" s="10"/>
      <c r="V1085" s="21"/>
      <c r="AC1085" s="5" t="s">
        <v>427</v>
      </c>
    </row>
    <row r="1086" spans="1:35" ht="15" customHeight="1" thickBot="1" x14ac:dyDescent="0.25">
      <c r="A1086" s="359" t="s">
        <v>521</v>
      </c>
      <c r="B1086" s="55" t="s">
        <v>1980</v>
      </c>
      <c r="C1086" s="432"/>
      <c r="D1086" s="432"/>
      <c r="E1086" s="432"/>
      <c r="F1086" s="432"/>
      <c r="G1086" s="432"/>
      <c r="H1086" s="432"/>
      <c r="I1086" s="434"/>
      <c r="J1086" s="435">
        <f t="shared" si="75"/>
        <v>0</v>
      </c>
      <c r="K1086" s="435">
        <f t="shared" si="76"/>
        <v>0</v>
      </c>
      <c r="L1086" s="1141"/>
      <c r="M1086" s="1142"/>
      <c r="N1086" s="1142"/>
      <c r="O1086" s="1143"/>
      <c r="Q1086" s="367">
        <v>5</v>
      </c>
      <c r="R1086" s="23"/>
      <c r="S1086" s="23"/>
      <c r="T1086" s="23"/>
      <c r="U1086" s="23" t="s">
        <v>532</v>
      </c>
      <c r="V1086" s="15"/>
    </row>
    <row r="1087" spans="1:35" ht="15" customHeight="1" x14ac:dyDescent="0.2">
      <c r="C1087" s="435">
        <f t="shared" ref="C1087:I1087" si="81">SUM(C1082:C1086)</f>
        <v>0</v>
      </c>
      <c r="D1087" s="435">
        <f t="shared" si="81"/>
        <v>0</v>
      </c>
      <c r="E1087" s="435">
        <f t="shared" si="81"/>
        <v>0</v>
      </c>
      <c r="F1087" s="435">
        <f t="shared" si="81"/>
        <v>0</v>
      </c>
      <c r="G1087" s="435">
        <f t="shared" si="81"/>
        <v>0</v>
      </c>
      <c r="H1087" s="435">
        <f t="shared" si="81"/>
        <v>0</v>
      </c>
      <c r="I1087" s="435">
        <f t="shared" si="81"/>
        <v>0</v>
      </c>
      <c r="J1087" s="435">
        <f t="shared" si="75"/>
        <v>0</v>
      </c>
      <c r="K1087" s="435">
        <f t="shared" si="76"/>
        <v>0</v>
      </c>
    </row>
    <row r="1088" spans="1:35" ht="15" customHeight="1" thickBot="1" x14ac:dyDescent="0.25"/>
    <row r="1089" spans="1:32" ht="15" customHeight="1" x14ac:dyDescent="0.2">
      <c r="A1089" s="1131" t="s">
        <v>491</v>
      </c>
      <c r="B1089" s="1132"/>
      <c r="C1089" s="1020" t="s">
        <v>1981</v>
      </c>
      <c r="D1089" s="1021"/>
      <c r="E1089" s="1021"/>
      <c r="F1089" s="1021"/>
      <c r="G1089" s="1021"/>
      <c r="H1089" s="1021"/>
      <c r="I1089" s="1022"/>
    </row>
    <row r="1090" spans="1:32" ht="15" customHeight="1" thickBot="1" x14ac:dyDescent="0.25">
      <c r="A1090" s="1133"/>
      <c r="B1090" s="1134"/>
      <c r="C1090" s="1023"/>
      <c r="D1090" s="1024"/>
      <c r="E1090" s="1024"/>
      <c r="F1090" s="1024"/>
      <c r="G1090" s="1024"/>
      <c r="H1090" s="1024"/>
      <c r="I1090" s="1025"/>
    </row>
    <row r="1091" spans="1:32" ht="15" customHeight="1" thickBot="1" x14ac:dyDescent="0.25"/>
    <row r="1092" spans="1:32" ht="15" customHeight="1" thickBot="1" x14ac:dyDescent="0.25">
      <c r="A1092" s="1043" t="s">
        <v>1964</v>
      </c>
      <c r="B1092" s="1044"/>
      <c r="C1092" s="1044"/>
      <c r="D1092" s="1044"/>
      <c r="E1092" s="1044"/>
      <c r="F1092" s="1045"/>
      <c r="G1092" s="1040" t="s">
        <v>1981</v>
      </c>
      <c r="H1092" s="1041"/>
      <c r="I1092" s="1042"/>
      <c r="L1092" s="986" t="s">
        <v>588</v>
      </c>
      <c r="M1092" s="987"/>
      <c r="N1092" s="987"/>
      <c r="O1092" s="988"/>
    </row>
    <row r="1093" spans="1:32" ht="15" customHeight="1" thickBot="1" x14ac:dyDescent="0.25">
      <c r="A1093" s="373" t="s">
        <v>496</v>
      </c>
      <c r="B1093" s="227" t="s">
        <v>497</v>
      </c>
      <c r="C1093" s="374" t="s">
        <v>498</v>
      </c>
      <c r="D1093" s="374" t="s">
        <v>499</v>
      </c>
      <c r="E1093" s="374" t="s">
        <v>500</v>
      </c>
      <c r="F1093" s="374" t="s">
        <v>501</v>
      </c>
      <c r="G1093" s="375" t="s">
        <v>502</v>
      </c>
      <c r="H1093" s="375" t="s">
        <v>503</v>
      </c>
      <c r="I1093" s="376" t="s">
        <v>504</v>
      </c>
      <c r="L1093" s="1266"/>
      <c r="M1093" s="1267"/>
      <c r="N1093" s="1267"/>
      <c r="O1093" s="1268"/>
      <c r="Q1093" s="24" t="s">
        <v>1982</v>
      </c>
      <c r="R1093" s="379" t="s">
        <v>1502</v>
      </c>
      <c r="S1093" s="379" t="s">
        <v>1388</v>
      </c>
      <c r="T1093" s="379" t="s">
        <v>908</v>
      </c>
      <c r="U1093" s="379" t="s">
        <v>861</v>
      </c>
      <c r="V1093" s="379" t="s">
        <v>590</v>
      </c>
      <c r="W1093" s="379" t="s">
        <v>634</v>
      </c>
      <c r="X1093" s="379" t="s">
        <v>500</v>
      </c>
      <c r="Y1093" s="379" t="s">
        <v>1028</v>
      </c>
      <c r="Z1093" s="379" t="s">
        <v>1966</v>
      </c>
      <c r="AA1093" s="379" t="s">
        <v>1967</v>
      </c>
      <c r="AB1093" s="379" t="s">
        <v>756</v>
      </c>
      <c r="AC1093" s="379" t="s">
        <v>610</v>
      </c>
      <c r="AD1093" s="379" t="s">
        <v>1983</v>
      </c>
      <c r="AE1093" s="379" t="s">
        <v>653</v>
      </c>
      <c r="AF1093" s="380" t="s">
        <v>153</v>
      </c>
    </row>
    <row r="1094" spans="1:32" ht="15" customHeight="1" x14ac:dyDescent="0.2">
      <c r="A1094" s="441">
        <v>1</v>
      </c>
      <c r="B1094" s="126" t="s">
        <v>1036</v>
      </c>
      <c r="C1094" s="430">
        <v>28</v>
      </c>
      <c r="D1094" s="430">
        <v>21</v>
      </c>
      <c r="E1094" s="430">
        <v>3</v>
      </c>
      <c r="F1094" s="430">
        <v>4</v>
      </c>
      <c r="G1094" s="430">
        <v>85</v>
      </c>
      <c r="H1094" s="430">
        <v>45</v>
      </c>
      <c r="I1094" s="128">
        <v>45</v>
      </c>
      <c r="J1094" s="435">
        <f t="shared" ref="J1094:J1151" si="82">D1094+E1094+F1094</f>
        <v>28</v>
      </c>
      <c r="K1094" s="435">
        <f t="shared" ref="K1094:K1151" si="83">D1094*2+E1094</f>
        <v>45</v>
      </c>
      <c r="L1094" s="1269" t="s">
        <v>2534</v>
      </c>
      <c r="M1094" s="1270"/>
      <c r="N1094" s="1270"/>
      <c r="O1094" s="1271"/>
      <c r="Q1094" s="377" t="s">
        <v>1502</v>
      </c>
      <c r="R1094" s="10"/>
      <c r="S1094" s="20"/>
      <c r="T1094" s="20" t="s">
        <v>532</v>
      </c>
      <c r="U1094" s="20"/>
      <c r="V1094" s="20"/>
      <c r="W1094" s="20"/>
      <c r="X1094" s="20"/>
      <c r="Y1094" s="20"/>
      <c r="Z1094" s="20"/>
      <c r="AA1094" s="20"/>
      <c r="AB1094" s="20"/>
      <c r="AC1094" s="20"/>
      <c r="AD1094" s="20"/>
      <c r="AE1094" s="20"/>
      <c r="AF1094" s="21"/>
    </row>
    <row r="1095" spans="1:32" ht="15" customHeight="1" x14ac:dyDescent="0.2">
      <c r="A1095" s="370">
        <v>2</v>
      </c>
      <c r="B1095" s="129" t="s">
        <v>70</v>
      </c>
      <c r="C1095" s="431">
        <v>28</v>
      </c>
      <c r="D1095" s="431">
        <v>20</v>
      </c>
      <c r="E1095" s="431">
        <v>3</v>
      </c>
      <c r="F1095" s="431">
        <v>5</v>
      </c>
      <c r="G1095" s="431">
        <v>79</v>
      </c>
      <c r="H1095" s="431">
        <v>27</v>
      </c>
      <c r="I1095" s="433">
        <v>43</v>
      </c>
      <c r="J1095" s="435">
        <f t="shared" si="82"/>
        <v>28</v>
      </c>
      <c r="K1095" s="435">
        <f t="shared" si="83"/>
        <v>43</v>
      </c>
      <c r="L1095" s="1272"/>
      <c r="M1095" s="1273"/>
      <c r="N1095" s="1273"/>
      <c r="O1095" s="1274"/>
      <c r="Q1095" s="377" t="s">
        <v>1388</v>
      </c>
      <c r="R1095" s="20"/>
      <c r="S1095" s="10"/>
      <c r="T1095" s="20"/>
      <c r="U1095" s="20" t="s">
        <v>532</v>
      </c>
      <c r="V1095" s="20" t="s">
        <v>532</v>
      </c>
      <c r="W1095" s="20"/>
      <c r="X1095" s="20"/>
      <c r="Y1095" s="20"/>
      <c r="Z1095" s="20"/>
      <c r="AA1095" s="20"/>
      <c r="AB1095" s="20"/>
      <c r="AC1095" s="20"/>
      <c r="AD1095" s="20"/>
      <c r="AE1095" s="20"/>
      <c r="AF1095" s="21"/>
    </row>
    <row r="1096" spans="1:32" ht="15" customHeight="1" x14ac:dyDescent="0.2">
      <c r="A1096" s="370">
        <v>3</v>
      </c>
      <c r="B1096" s="129" t="s">
        <v>370</v>
      </c>
      <c r="C1096" s="431">
        <v>28</v>
      </c>
      <c r="D1096" s="431">
        <v>15</v>
      </c>
      <c r="E1096" s="431">
        <v>6</v>
      </c>
      <c r="F1096" s="431">
        <v>7</v>
      </c>
      <c r="G1096" s="431">
        <v>73</v>
      </c>
      <c r="H1096" s="431">
        <v>53</v>
      </c>
      <c r="I1096" s="433">
        <v>36</v>
      </c>
      <c r="J1096" s="435">
        <f t="shared" si="82"/>
        <v>28</v>
      </c>
      <c r="K1096" s="435">
        <f t="shared" si="83"/>
        <v>36</v>
      </c>
      <c r="L1096" s="1272"/>
      <c r="M1096" s="1273"/>
      <c r="N1096" s="1273"/>
      <c r="O1096" s="1274"/>
      <c r="Q1096" s="377" t="s">
        <v>908</v>
      </c>
      <c r="R1096" s="20"/>
      <c r="S1096" s="20" t="s">
        <v>532</v>
      </c>
      <c r="T1096" s="10"/>
      <c r="U1096" s="20"/>
      <c r="V1096" s="20"/>
      <c r="W1096" s="20"/>
      <c r="X1096" s="20"/>
      <c r="Y1096" s="20"/>
      <c r="Z1096" s="20"/>
      <c r="AA1096" s="20"/>
      <c r="AB1096" s="20"/>
      <c r="AC1096" s="20"/>
      <c r="AD1096" s="20"/>
      <c r="AE1096" s="20"/>
      <c r="AF1096" s="21"/>
    </row>
    <row r="1097" spans="1:32" ht="15" customHeight="1" x14ac:dyDescent="0.2">
      <c r="A1097" s="370">
        <v>4</v>
      </c>
      <c r="B1097" s="129" t="s">
        <v>1809</v>
      </c>
      <c r="C1097" s="431">
        <v>28</v>
      </c>
      <c r="D1097" s="431">
        <v>15</v>
      </c>
      <c r="E1097" s="431">
        <v>5</v>
      </c>
      <c r="F1097" s="431">
        <v>8</v>
      </c>
      <c r="G1097" s="431">
        <v>74</v>
      </c>
      <c r="H1097" s="431">
        <v>52</v>
      </c>
      <c r="I1097" s="433">
        <v>35</v>
      </c>
      <c r="J1097" s="435">
        <f t="shared" si="82"/>
        <v>28</v>
      </c>
      <c r="K1097" s="435">
        <f t="shared" si="83"/>
        <v>35</v>
      </c>
      <c r="L1097" s="1272"/>
      <c r="M1097" s="1273"/>
      <c r="N1097" s="1273"/>
      <c r="O1097" s="1274"/>
      <c r="Q1097" s="377" t="s">
        <v>861</v>
      </c>
      <c r="R1097" s="20"/>
      <c r="S1097" s="20"/>
      <c r="T1097" s="20"/>
      <c r="U1097" s="10"/>
      <c r="V1097" s="20"/>
      <c r="W1097" s="20"/>
      <c r="X1097" s="20"/>
      <c r="Y1097" s="20"/>
      <c r="Z1097" s="20"/>
      <c r="AA1097" s="20"/>
      <c r="AB1097" s="20"/>
      <c r="AC1097" s="20"/>
      <c r="AD1097" s="20"/>
      <c r="AE1097" s="20"/>
      <c r="AF1097" s="21"/>
    </row>
    <row r="1098" spans="1:32" ht="15" customHeight="1" x14ac:dyDescent="0.2">
      <c r="A1098" s="370">
        <v>5</v>
      </c>
      <c r="B1098" s="129" t="s">
        <v>1897</v>
      </c>
      <c r="C1098" s="431">
        <v>28</v>
      </c>
      <c r="D1098" s="431">
        <v>15</v>
      </c>
      <c r="E1098" s="431">
        <v>4</v>
      </c>
      <c r="F1098" s="431">
        <v>9</v>
      </c>
      <c r="G1098" s="431">
        <v>79</v>
      </c>
      <c r="H1098" s="431">
        <v>52</v>
      </c>
      <c r="I1098" s="433">
        <v>34</v>
      </c>
      <c r="J1098" s="435">
        <f t="shared" si="82"/>
        <v>28</v>
      </c>
      <c r="K1098" s="435">
        <f t="shared" si="83"/>
        <v>34</v>
      </c>
      <c r="L1098" s="1272"/>
      <c r="M1098" s="1273"/>
      <c r="N1098" s="1273"/>
      <c r="O1098" s="1274"/>
      <c r="Q1098" s="377" t="s">
        <v>590</v>
      </c>
      <c r="R1098" s="20"/>
      <c r="S1098" s="20" t="s">
        <v>532</v>
      </c>
      <c r="T1098" s="20"/>
      <c r="U1098" s="20"/>
      <c r="V1098" s="10"/>
      <c r="W1098" s="20"/>
      <c r="X1098" s="20"/>
      <c r="Y1098" s="20"/>
      <c r="Z1098" s="20"/>
      <c r="AA1098" s="20"/>
      <c r="AB1098" s="20"/>
      <c r="AC1098" s="20"/>
      <c r="AD1098" s="20"/>
      <c r="AE1098" s="20"/>
      <c r="AF1098" s="21"/>
    </row>
    <row r="1099" spans="1:32" ht="15" customHeight="1" x14ac:dyDescent="0.2">
      <c r="A1099" s="370">
        <v>6</v>
      </c>
      <c r="B1099" s="129" t="s">
        <v>390</v>
      </c>
      <c r="C1099" s="431">
        <v>28</v>
      </c>
      <c r="D1099" s="431">
        <v>14</v>
      </c>
      <c r="E1099" s="431">
        <v>4</v>
      </c>
      <c r="F1099" s="431">
        <v>10</v>
      </c>
      <c r="G1099" s="431">
        <v>85</v>
      </c>
      <c r="H1099" s="431">
        <v>56</v>
      </c>
      <c r="I1099" s="433">
        <v>32</v>
      </c>
      <c r="J1099" s="435">
        <f t="shared" si="82"/>
        <v>28</v>
      </c>
      <c r="K1099" s="435">
        <f t="shared" si="83"/>
        <v>32</v>
      </c>
      <c r="L1099" s="1272"/>
      <c r="M1099" s="1273"/>
      <c r="N1099" s="1273"/>
      <c r="O1099" s="1274"/>
      <c r="Q1099" s="377" t="s">
        <v>634</v>
      </c>
      <c r="R1099" s="20"/>
      <c r="S1099" s="20"/>
      <c r="T1099" s="20"/>
      <c r="U1099" s="20"/>
      <c r="V1099" s="20"/>
      <c r="W1099" s="10"/>
      <c r="X1099" s="20"/>
      <c r="Y1099" s="20"/>
      <c r="Z1099" s="20"/>
      <c r="AA1099" s="20"/>
      <c r="AB1099" s="20"/>
      <c r="AC1099" s="20"/>
      <c r="AD1099" s="20"/>
      <c r="AE1099" s="20"/>
      <c r="AF1099" s="21"/>
    </row>
    <row r="1100" spans="1:32" ht="15" customHeight="1" x14ac:dyDescent="0.2">
      <c r="A1100" s="370">
        <v>7</v>
      </c>
      <c r="B1100" s="129" t="s">
        <v>761</v>
      </c>
      <c r="C1100" s="431">
        <v>28</v>
      </c>
      <c r="D1100" s="431">
        <v>12</v>
      </c>
      <c r="E1100" s="431">
        <v>5</v>
      </c>
      <c r="F1100" s="431">
        <v>11</v>
      </c>
      <c r="G1100" s="431">
        <v>57</v>
      </c>
      <c r="H1100" s="431">
        <v>56</v>
      </c>
      <c r="I1100" s="433">
        <v>29</v>
      </c>
      <c r="J1100" s="435">
        <f t="shared" si="82"/>
        <v>28</v>
      </c>
      <c r="K1100" s="435">
        <f t="shared" si="83"/>
        <v>29</v>
      </c>
      <c r="L1100" s="1272"/>
      <c r="M1100" s="1273"/>
      <c r="N1100" s="1273"/>
      <c r="O1100" s="1274"/>
      <c r="Q1100" s="377" t="s">
        <v>500</v>
      </c>
      <c r="R1100" s="20"/>
      <c r="S1100" s="20"/>
      <c r="T1100" s="20"/>
      <c r="U1100" s="20"/>
      <c r="V1100" s="20"/>
      <c r="W1100" s="20"/>
      <c r="X1100" s="10"/>
      <c r="Y1100" s="20"/>
      <c r="Z1100" s="20"/>
      <c r="AA1100" s="20"/>
      <c r="AB1100" s="20"/>
      <c r="AC1100" s="20"/>
      <c r="AD1100" s="20"/>
      <c r="AE1100" s="20"/>
      <c r="AF1100" s="21"/>
    </row>
    <row r="1101" spans="1:32" ht="15" customHeight="1" x14ac:dyDescent="0.2">
      <c r="A1101" s="370">
        <v>8</v>
      </c>
      <c r="B1101" s="129" t="s">
        <v>1099</v>
      </c>
      <c r="C1101" s="431">
        <v>28</v>
      </c>
      <c r="D1101" s="431">
        <v>12</v>
      </c>
      <c r="E1101" s="431">
        <v>6</v>
      </c>
      <c r="F1101" s="431">
        <v>10</v>
      </c>
      <c r="G1101" s="431">
        <v>72</v>
      </c>
      <c r="H1101" s="431">
        <v>71</v>
      </c>
      <c r="I1101" s="433" t="s">
        <v>1984</v>
      </c>
      <c r="J1101" s="435">
        <f t="shared" si="82"/>
        <v>28</v>
      </c>
      <c r="K1101" s="435">
        <f t="shared" si="83"/>
        <v>30</v>
      </c>
      <c r="L1101" s="1272"/>
      <c r="M1101" s="1273"/>
      <c r="N1101" s="1273"/>
      <c r="O1101" s="1274"/>
      <c r="Q1101" s="377" t="s">
        <v>1028</v>
      </c>
      <c r="R1101" s="20"/>
      <c r="S1101" s="20"/>
      <c r="T1101" s="20"/>
      <c r="U1101" s="20"/>
      <c r="V1101" s="20"/>
      <c r="W1101" s="20"/>
      <c r="X1101" s="20"/>
      <c r="Y1101" s="10"/>
      <c r="Z1101" s="20"/>
      <c r="AA1101" s="20"/>
      <c r="AB1101" s="20"/>
      <c r="AC1101" s="20"/>
      <c r="AD1101" s="20"/>
      <c r="AE1101" s="20"/>
      <c r="AF1101" s="21"/>
    </row>
    <row r="1102" spans="1:32" ht="15" customHeight="1" x14ac:dyDescent="0.2">
      <c r="A1102" s="370">
        <v>9</v>
      </c>
      <c r="B1102" s="129" t="s">
        <v>737</v>
      </c>
      <c r="C1102" s="431">
        <v>28</v>
      </c>
      <c r="D1102" s="431">
        <v>12</v>
      </c>
      <c r="E1102" s="431">
        <v>4</v>
      </c>
      <c r="F1102" s="431">
        <v>12</v>
      </c>
      <c r="G1102" s="431">
        <v>54</v>
      </c>
      <c r="H1102" s="431">
        <v>52</v>
      </c>
      <c r="I1102" s="433">
        <v>28</v>
      </c>
      <c r="J1102" s="435">
        <f t="shared" si="82"/>
        <v>28</v>
      </c>
      <c r="K1102" s="435">
        <f t="shared" si="83"/>
        <v>28</v>
      </c>
      <c r="L1102" s="1272"/>
      <c r="M1102" s="1273"/>
      <c r="N1102" s="1273"/>
      <c r="O1102" s="1274"/>
      <c r="Q1102" s="377" t="s">
        <v>1966</v>
      </c>
      <c r="R1102" s="20"/>
      <c r="S1102" s="20"/>
      <c r="T1102" s="20"/>
      <c r="U1102" s="20"/>
      <c r="V1102" s="20"/>
      <c r="W1102" s="20"/>
      <c r="X1102" s="20"/>
      <c r="Y1102" s="20"/>
      <c r="Z1102" s="10"/>
      <c r="AA1102" s="20"/>
      <c r="AB1102" s="20"/>
      <c r="AC1102" s="20"/>
      <c r="AD1102" s="20"/>
      <c r="AE1102" s="20"/>
      <c r="AF1102" s="21"/>
    </row>
    <row r="1103" spans="1:32" ht="15" customHeight="1" x14ac:dyDescent="0.2">
      <c r="A1103" s="370">
        <v>10</v>
      </c>
      <c r="B1103" s="129" t="s">
        <v>1509</v>
      </c>
      <c r="C1103" s="431">
        <v>28</v>
      </c>
      <c r="D1103" s="431">
        <v>9</v>
      </c>
      <c r="E1103" s="431">
        <v>5</v>
      </c>
      <c r="F1103" s="431">
        <v>14</v>
      </c>
      <c r="G1103" s="431">
        <v>54</v>
      </c>
      <c r="H1103" s="431">
        <v>64</v>
      </c>
      <c r="I1103" s="433">
        <v>23</v>
      </c>
      <c r="J1103" s="435">
        <f t="shared" si="82"/>
        <v>28</v>
      </c>
      <c r="K1103" s="435">
        <f t="shared" si="83"/>
        <v>23</v>
      </c>
      <c r="L1103" s="1272"/>
      <c r="M1103" s="1273"/>
      <c r="N1103" s="1273"/>
      <c r="O1103" s="1274"/>
      <c r="Q1103" s="377" t="s">
        <v>1967</v>
      </c>
      <c r="R1103" s="20"/>
      <c r="S1103" s="20"/>
      <c r="T1103" s="20"/>
      <c r="U1103" s="20"/>
      <c r="V1103" s="20"/>
      <c r="W1103" s="20"/>
      <c r="X1103" s="20"/>
      <c r="Y1103" s="20"/>
      <c r="Z1103" s="20"/>
      <c r="AA1103" s="10"/>
      <c r="AB1103" s="20"/>
      <c r="AC1103" s="20"/>
      <c r="AD1103" s="20"/>
      <c r="AE1103" s="20"/>
      <c r="AF1103" s="21"/>
    </row>
    <row r="1104" spans="1:32" ht="15" customHeight="1" x14ac:dyDescent="0.2">
      <c r="A1104" s="370">
        <v>11</v>
      </c>
      <c r="B1104" s="129" t="s">
        <v>1985</v>
      </c>
      <c r="C1104" s="431">
        <v>28</v>
      </c>
      <c r="D1104" s="431">
        <v>9</v>
      </c>
      <c r="E1104" s="431">
        <v>3</v>
      </c>
      <c r="F1104" s="431">
        <v>16</v>
      </c>
      <c r="G1104" s="431">
        <v>76</v>
      </c>
      <c r="H1104" s="431">
        <v>84</v>
      </c>
      <c r="I1104" s="433">
        <v>21</v>
      </c>
      <c r="J1104" s="435">
        <f t="shared" si="82"/>
        <v>28</v>
      </c>
      <c r="K1104" s="435">
        <f t="shared" si="83"/>
        <v>21</v>
      </c>
      <c r="L1104" s="1272"/>
      <c r="M1104" s="1273"/>
      <c r="N1104" s="1273"/>
      <c r="O1104" s="1274"/>
      <c r="Q1104" s="377" t="s">
        <v>756</v>
      </c>
      <c r="R1104" s="20"/>
      <c r="S1104" s="20"/>
      <c r="T1104" s="20"/>
      <c r="U1104" s="20"/>
      <c r="V1104" s="20"/>
      <c r="W1104" s="20"/>
      <c r="X1104" s="20"/>
      <c r="Y1104" s="20"/>
      <c r="Z1104" s="20"/>
      <c r="AA1104" s="20"/>
      <c r="AB1104" s="10"/>
      <c r="AC1104" s="20"/>
      <c r="AD1104" s="20"/>
      <c r="AE1104" s="20"/>
      <c r="AF1104" s="21"/>
    </row>
    <row r="1105" spans="1:34" ht="15" customHeight="1" x14ac:dyDescent="0.2">
      <c r="A1105" s="370">
        <v>12</v>
      </c>
      <c r="B1105" s="129" t="s">
        <v>434</v>
      </c>
      <c r="C1105" s="431">
        <v>28</v>
      </c>
      <c r="D1105" s="431">
        <v>8</v>
      </c>
      <c r="E1105" s="431">
        <v>3</v>
      </c>
      <c r="F1105" s="431">
        <v>17</v>
      </c>
      <c r="G1105" s="431">
        <v>46</v>
      </c>
      <c r="H1105" s="431">
        <v>88</v>
      </c>
      <c r="I1105" s="433">
        <v>19</v>
      </c>
      <c r="J1105" s="435">
        <f t="shared" si="82"/>
        <v>28</v>
      </c>
      <c r="K1105" s="435">
        <f t="shared" si="83"/>
        <v>19</v>
      </c>
      <c r="L1105" s="1272"/>
      <c r="M1105" s="1273"/>
      <c r="N1105" s="1273"/>
      <c r="O1105" s="1274"/>
      <c r="Q1105" s="377" t="s">
        <v>610</v>
      </c>
      <c r="R1105" s="20"/>
      <c r="S1105" s="20"/>
      <c r="T1105" s="20"/>
      <c r="U1105" s="20"/>
      <c r="V1105" s="20"/>
      <c r="W1105" s="20"/>
      <c r="X1105" s="20"/>
      <c r="Y1105" s="20"/>
      <c r="Z1105" s="20"/>
      <c r="AA1105" s="20"/>
      <c r="AB1105" s="20"/>
      <c r="AC1105" s="10"/>
      <c r="AD1105" s="20"/>
      <c r="AE1105" s="20"/>
      <c r="AF1105" s="21"/>
    </row>
    <row r="1106" spans="1:34" ht="15" customHeight="1" x14ac:dyDescent="0.2">
      <c r="A1106" s="370">
        <v>13</v>
      </c>
      <c r="B1106" s="129" t="s">
        <v>760</v>
      </c>
      <c r="C1106" s="431">
        <v>28</v>
      </c>
      <c r="D1106" s="431">
        <v>7</v>
      </c>
      <c r="E1106" s="431">
        <v>3</v>
      </c>
      <c r="F1106" s="431">
        <v>18</v>
      </c>
      <c r="G1106" s="431">
        <v>40</v>
      </c>
      <c r="H1106" s="431">
        <v>77</v>
      </c>
      <c r="I1106" s="433">
        <v>17</v>
      </c>
      <c r="J1106" s="435">
        <f t="shared" si="82"/>
        <v>28</v>
      </c>
      <c r="K1106" s="435">
        <f t="shared" si="83"/>
        <v>17</v>
      </c>
      <c r="L1106" s="1272"/>
      <c r="M1106" s="1273"/>
      <c r="N1106" s="1273"/>
      <c r="O1106" s="1274"/>
      <c r="Q1106" s="377" t="s">
        <v>1983</v>
      </c>
      <c r="R1106" s="20"/>
      <c r="S1106" s="20"/>
      <c r="T1106" s="20"/>
      <c r="U1106" s="20"/>
      <c r="V1106" s="20"/>
      <c r="W1106" s="20"/>
      <c r="X1106" s="20"/>
      <c r="Y1106" s="20"/>
      <c r="Z1106" s="20"/>
      <c r="AA1106" s="20"/>
      <c r="AB1106" s="20"/>
      <c r="AC1106" s="20"/>
      <c r="AD1106" s="10"/>
      <c r="AE1106" s="20"/>
      <c r="AF1106" s="21" t="s">
        <v>532</v>
      </c>
    </row>
    <row r="1107" spans="1:34" ht="15" customHeight="1" x14ac:dyDescent="0.2">
      <c r="A1107" s="370">
        <v>14</v>
      </c>
      <c r="B1107" s="129" t="s">
        <v>1512</v>
      </c>
      <c r="C1107" s="431">
        <v>28</v>
      </c>
      <c r="D1107" s="431">
        <v>6</v>
      </c>
      <c r="E1107" s="431">
        <v>3</v>
      </c>
      <c r="F1107" s="431">
        <v>19</v>
      </c>
      <c r="G1107" s="431">
        <v>65</v>
      </c>
      <c r="H1107" s="431">
        <v>101</v>
      </c>
      <c r="I1107" s="433">
        <v>15</v>
      </c>
      <c r="J1107" s="435">
        <f t="shared" si="82"/>
        <v>28</v>
      </c>
      <c r="K1107" s="435">
        <f t="shared" si="83"/>
        <v>15</v>
      </c>
      <c r="L1107" s="1272"/>
      <c r="M1107" s="1273"/>
      <c r="N1107" s="1273"/>
      <c r="O1107" s="1274"/>
      <c r="Q1107" s="377" t="s">
        <v>653</v>
      </c>
      <c r="R1107" s="20"/>
      <c r="S1107" s="20"/>
      <c r="T1107" s="20"/>
      <c r="U1107" s="20"/>
      <c r="V1107" s="20"/>
      <c r="W1107" s="20"/>
      <c r="X1107" s="20"/>
      <c r="Y1107" s="20"/>
      <c r="Z1107" s="20"/>
      <c r="AA1107" s="20"/>
      <c r="AB1107" s="20"/>
      <c r="AC1107" s="20"/>
      <c r="AD1107" s="20"/>
      <c r="AE1107" s="10"/>
      <c r="AF1107" s="21"/>
    </row>
    <row r="1108" spans="1:34" ht="15" customHeight="1" thickBot="1" x14ac:dyDescent="0.25">
      <c r="A1108" s="372">
        <v>15</v>
      </c>
      <c r="B1108" s="130" t="s">
        <v>1555</v>
      </c>
      <c r="C1108" s="432">
        <v>28</v>
      </c>
      <c r="D1108" s="432">
        <v>5</v>
      </c>
      <c r="E1108" s="432">
        <v>3</v>
      </c>
      <c r="F1108" s="432">
        <v>20</v>
      </c>
      <c r="G1108" s="432">
        <v>39</v>
      </c>
      <c r="H1108" s="432">
        <v>98</v>
      </c>
      <c r="I1108" s="434">
        <v>13</v>
      </c>
      <c r="J1108" s="435">
        <f t="shared" si="82"/>
        <v>28</v>
      </c>
      <c r="K1108" s="435">
        <f t="shared" si="83"/>
        <v>13</v>
      </c>
      <c r="L1108" s="1275"/>
      <c r="M1108" s="1276"/>
      <c r="N1108" s="1276"/>
      <c r="O1108" s="1277"/>
      <c r="Q1108" s="378" t="s">
        <v>153</v>
      </c>
      <c r="R1108" s="23"/>
      <c r="S1108" s="23"/>
      <c r="T1108" s="23"/>
      <c r="U1108" s="23" t="s">
        <v>532</v>
      </c>
      <c r="V1108" s="23"/>
      <c r="W1108" s="23" t="s">
        <v>532</v>
      </c>
      <c r="X1108" s="23"/>
      <c r="Y1108" s="23"/>
      <c r="Z1108" s="23"/>
      <c r="AA1108" s="23"/>
      <c r="AB1108" s="23"/>
      <c r="AC1108" s="23"/>
      <c r="AD1108" s="23"/>
      <c r="AE1108" s="23" t="s">
        <v>532</v>
      </c>
      <c r="AF1108" s="15"/>
    </row>
    <row r="1109" spans="1:34" ht="15" customHeight="1" x14ac:dyDescent="0.2">
      <c r="C1109" s="435">
        <f t="shared" ref="C1109:H1109" si="84">SUM(C1094:C1108)</f>
        <v>420</v>
      </c>
      <c r="D1109" s="435">
        <f t="shared" si="84"/>
        <v>180</v>
      </c>
      <c r="E1109" s="435">
        <f t="shared" si="84"/>
        <v>60</v>
      </c>
      <c r="F1109" s="435">
        <f t="shared" si="84"/>
        <v>180</v>
      </c>
      <c r="G1109" s="435">
        <f t="shared" si="84"/>
        <v>978</v>
      </c>
      <c r="H1109" s="435">
        <f t="shared" si="84"/>
        <v>976</v>
      </c>
      <c r="I1109" s="435">
        <f>SUM(I1094:I1108) +30</f>
        <v>420</v>
      </c>
      <c r="J1109" s="435">
        <f t="shared" si="82"/>
        <v>420</v>
      </c>
      <c r="K1109" s="435">
        <f t="shared" si="83"/>
        <v>420</v>
      </c>
    </row>
    <row r="1110" spans="1:34" ht="15" customHeight="1" thickBot="1" x14ac:dyDescent="0.25"/>
    <row r="1111" spans="1:34" ht="15" customHeight="1" thickBot="1" x14ac:dyDescent="0.25">
      <c r="A1111" s="1043" t="s">
        <v>207</v>
      </c>
      <c r="B1111" s="1044"/>
      <c r="C1111" s="1044"/>
      <c r="D1111" s="1044"/>
      <c r="E1111" s="1044"/>
      <c r="F1111" s="1045"/>
      <c r="G1111" s="1040" t="s">
        <v>1981</v>
      </c>
      <c r="H1111" s="1041"/>
      <c r="I1111" s="1042"/>
      <c r="L1111" s="986" t="s">
        <v>588</v>
      </c>
      <c r="M1111" s="987"/>
      <c r="N1111" s="987"/>
      <c r="O1111" s="988"/>
    </row>
    <row r="1112" spans="1:34" ht="15" customHeight="1" thickBot="1" x14ac:dyDescent="0.25">
      <c r="A1112" s="373" t="s">
        <v>496</v>
      </c>
      <c r="B1112" s="227" t="s">
        <v>497</v>
      </c>
      <c r="C1112" s="374" t="s">
        <v>498</v>
      </c>
      <c r="D1112" s="374" t="s">
        <v>499</v>
      </c>
      <c r="E1112" s="374" t="s">
        <v>500</v>
      </c>
      <c r="F1112" s="374" t="s">
        <v>501</v>
      </c>
      <c r="G1112" s="375" t="s">
        <v>502</v>
      </c>
      <c r="H1112" s="375" t="s">
        <v>503</v>
      </c>
      <c r="I1112" s="376" t="s">
        <v>504</v>
      </c>
      <c r="L1112" s="1266"/>
      <c r="M1112" s="1267"/>
      <c r="N1112" s="1267"/>
      <c r="O1112" s="1268"/>
      <c r="Q1112" s="24" t="s">
        <v>1982</v>
      </c>
      <c r="R1112" s="379" t="s">
        <v>503</v>
      </c>
      <c r="S1112" s="379" t="s">
        <v>541</v>
      </c>
      <c r="T1112" s="379" t="s">
        <v>716</v>
      </c>
      <c r="U1112" s="379" t="s">
        <v>902</v>
      </c>
      <c r="V1112" s="379" t="s">
        <v>441</v>
      </c>
      <c r="W1112" s="379" t="s">
        <v>442</v>
      </c>
      <c r="X1112" s="379" t="s">
        <v>733</v>
      </c>
      <c r="Y1112" s="379" t="s">
        <v>511</v>
      </c>
      <c r="Z1112" s="379" t="s">
        <v>141</v>
      </c>
      <c r="AA1112" s="379" t="s">
        <v>229</v>
      </c>
      <c r="AB1112" s="379" t="s">
        <v>544</v>
      </c>
      <c r="AC1112" s="379" t="s">
        <v>1111</v>
      </c>
      <c r="AD1112" s="379" t="s">
        <v>2136</v>
      </c>
      <c r="AE1112" s="379" t="s">
        <v>143</v>
      </c>
      <c r="AF1112" s="379" t="s">
        <v>177</v>
      </c>
      <c r="AG1112" s="379" t="s">
        <v>1957</v>
      </c>
      <c r="AH1112" s="380" t="s">
        <v>1969</v>
      </c>
    </row>
    <row r="1113" spans="1:34" ht="15" customHeight="1" x14ac:dyDescent="0.2">
      <c r="A1113" s="441">
        <v>1</v>
      </c>
      <c r="B1113" s="126" t="s">
        <v>150</v>
      </c>
      <c r="C1113" s="430">
        <v>32</v>
      </c>
      <c r="D1113" s="430">
        <v>20</v>
      </c>
      <c r="E1113" s="430">
        <v>5</v>
      </c>
      <c r="F1113" s="430">
        <v>7</v>
      </c>
      <c r="G1113" s="430">
        <v>94</v>
      </c>
      <c r="H1113" s="430">
        <v>62</v>
      </c>
      <c r="I1113" s="128">
        <v>45</v>
      </c>
      <c r="J1113" s="435">
        <f t="shared" si="82"/>
        <v>32</v>
      </c>
      <c r="K1113" s="435">
        <f t="shared" si="83"/>
        <v>45</v>
      </c>
      <c r="L1113" s="1135" t="s">
        <v>2533</v>
      </c>
      <c r="M1113" s="1136"/>
      <c r="N1113" s="1136"/>
      <c r="O1113" s="1137"/>
      <c r="Q1113" s="377" t="s">
        <v>503</v>
      </c>
      <c r="R1113" s="10"/>
      <c r="S1113" s="20"/>
      <c r="T1113" s="20" t="s">
        <v>532</v>
      </c>
      <c r="U1113" s="20"/>
      <c r="V1113" s="20"/>
      <c r="W1113" s="20"/>
      <c r="X1113" s="20"/>
      <c r="Y1113" s="20"/>
      <c r="Z1113" s="20"/>
      <c r="AA1113" s="20"/>
      <c r="AB1113" s="20"/>
      <c r="AC1113" s="20"/>
      <c r="AD1113" s="20"/>
      <c r="AE1113" s="20"/>
      <c r="AF1113" s="20"/>
      <c r="AG1113" s="20"/>
      <c r="AH1113" s="21"/>
    </row>
    <row r="1114" spans="1:34" ht="15" customHeight="1" x14ac:dyDescent="0.2">
      <c r="A1114" s="370">
        <v>2</v>
      </c>
      <c r="B1114" s="129" t="s">
        <v>1970</v>
      </c>
      <c r="C1114" s="431">
        <v>32</v>
      </c>
      <c r="D1114" s="431">
        <v>20</v>
      </c>
      <c r="E1114" s="431">
        <v>5</v>
      </c>
      <c r="F1114" s="431">
        <v>7</v>
      </c>
      <c r="G1114" s="431">
        <v>100</v>
      </c>
      <c r="H1114" s="431">
        <v>72</v>
      </c>
      <c r="I1114" s="433">
        <v>45</v>
      </c>
      <c r="J1114" s="435">
        <f t="shared" si="82"/>
        <v>32</v>
      </c>
      <c r="K1114" s="435">
        <f t="shared" si="83"/>
        <v>45</v>
      </c>
      <c r="L1114" s="1138"/>
      <c r="M1114" s="1139"/>
      <c r="N1114" s="1139"/>
      <c r="O1114" s="1140"/>
      <c r="Q1114" s="377" t="s">
        <v>541</v>
      </c>
      <c r="R1114" s="20"/>
      <c r="S1114" s="10"/>
      <c r="T1114" s="20"/>
      <c r="U1114" s="20" t="s">
        <v>532</v>
      </c>
      <c r="V1114" s="20" t="s">
        <v>532</v>
      </c>
      <c r="W1114" s="20"/>
      <c r="X1114" s="20"/>
      <c r="Y1114" s="20"/>
      <c r="Z1114" s="20"/>
      <c r="AA1114" s="20"/>
      <c r="AB1114" s="20"/>
      <c r="AC1114" s="20"/>
      <c r="AD1114" s="20"/>
      <c r="AE1114" s="20"/>
      <c r="AF1114" s="20"/>
      <c r="AG1114" s="20"/>
      <c r="AH1114" s="21"/>
    </row>
    <row r="1115" spans="1:34" ht="15" customHeight="1" x14ac:dyDescent="0.2">
      <c r="A1115" s="370">
        <v>3</v>
      </c>
      <c r="B1115" s="129" t="s">
        <v>1294</v>
      </c>
      <c r="C1115" s="431">
        <v>32</v>
      </c>
      <c r="D1115" s="431">
        <v>20</v>
      </c>
      <c r="E1115" s="431">
        <v>5</v>
      </c>
      <c r="F1115" s="431">
        <v>7</v>
      </c>
      <c r="G1115" s="431">
        <v>84</v>
      </c>
      <c r="H1115" s="431">
        <v>40</v>
      </c>
      <c r="I1115" s="433">
        <v>45</v>
      </c>
      <c r="J1115" s="435">
        <f t="shared" si="82"/>
        <v>32</v>
      </c>
      <c r="K1115" s="435">
        <f t="shared" si="83"/>
        <v>45</v>
      </c>
      <c r="L1115" s="1138"/>
      <c r="M1115" s="1139"/>
      <c r="N1115" s="1139"/>
      <c r="O1115" s="1140"/>
      <c r="Q1115" s="377" t="s">
        <v>716</v>
      </c>
      <c r="R1115" s="20"/>
      <c r="S1115" s="20" t="s">
        <v>532</v>
      </c>
      <c r="T1115" s="10"/>
      <c r="U1115" s="20"/>
      <c r="V1115" s="20"/>
      <c r="W1115" s="20"/>
      <c r="X1115" s="20"/>
      <c r="Y1115" s="20"/>
      <c r="Z1115" s="20"/>
      <c r="AA1115" s="20"/>
      <c r="AB1115" s="20"/>
      <c r="AC1115" s="20"/>
      <c r="AD1115" s="20"/>
      <c r="AE1115" s="20"/>
      <c r="AF1115" s="20"/>
      <c r="AG1115" s="20"/>
      <c r="AH1115" s="21"/>
    </row>
    <row r="1116" spans="1:34" ht="15" customHeight="1" x14ac:dyDescent="0.2">
      <c r="A1116" s="370">
        <v>4</v>
      </c>
      <c r="B1116" s="129" t="s">
        <v>1955</v>
      </c>
      <c r="C1116" s="431">
        <v>32</v>
      </c>
      <c r="D1116" s="431">
        <v>19</v>
      </c>
      <c r="E1116" s="431">
        <v>7</v>
      </c>
      <c r="F1116" s="431">
        <v>6</v>
      </c>
      <c r="G1116" s="431">
        <v>88</v>
      </c>
      <c r="H1116" s="431">
        <v>54</v>
      </c>
      <c r="I1116" s="433">
        <v>45</v>
      </c>
      <c r="J1116" s="435">
        <f t="shared" si="82"/>
        <v>32</v>
      </c>
      <c r="K1116" s="435">
        <f t="shared" si="83"/>
        <v>45</v>
      </c>
      <c r="L1116" s="1138"/>
      <c r="M1116" s="1139"/>
      <c r="N1116" s="1139"/>
      <c r="O1116" s="1140"/>
      <c r="Q1116" s="377" t="s">
        <v>902</v>
      </c>
      <c r="R1116" s="20"/>
      <c r="S1116" s="20"/>
      <c r="T1116" s="20"/>
      <c r="U1116" s="10"/>
      <c r="V1116" s="20"/>
      <c r="W1116" s="20"/>
      <c r="X1116" s="20"/>
      <c r="Y1116" s="20"/>
      <c r="Z1116" s="20"/>
      <c r="AA1116" s="20"/>
      <c r="AB1116" s="20"/>
      <c r="AC1116" s="20"/>
      <c r="AD1116" s="20"/>
      <c r="AE1116" s="20"/>
      <c r="AF1116" s="20"/>
      <c r="AG1116" s="20"/>
      <c r="AH1116" s="21"/>
    </row>
    <row r="1117" spans="1:34" ht="15" customHeight="1" x14ac:dyDescent="0.2">
      <c r="A1117" s="370">
        <v>5</v>
      </c>
      <c r="B1117" s="129" t="s">
        <v>148</v>
      </c>
      <c r="C1117" s="431">
        <v>32</v>
      </c>
      <c r="D1117" s="431">
        <v>17</v>
      </c>
      <c r="E1117" s="431">
        <v>7</v>
      </c>
      <c r="F1117" s="431">
        <v>8</v>
      </c>
      <c r="G1117" s="431">
        <v>75</v>
      </c>
      <c r="H1117" s="431">
        <v>50</v>
      </c>
      <c r="I1117" s="433">
        <v>41</v>
      </c>
      <c r="J1117" s="435">
        <f t="shared" si="82"/>
        <v>32</v>
      </c>
      <c r="K1117" s="435">
        <f t="shared" si="83"/>
        <v>41</v>
      </c>
      <c r="L1117" s="1138"/>
      <c r="M1117" s="1139"/>
      <c r="N1117" s="1139"/>
      <c r="O1117" s="1140"/>
      <c r="Q1117" s="377" t="s">
        <v>441</v>
      </c>
      <c r="R1117" s="20"/>
      <c r="S1117" s="20" t="s">
        <v>532</v>
      </c>
      <c r="T1117" s="20"/>
      <c r="U1117" s="20"/>
      <c r="V1117" s="10"/>
      <c r="W1117" s="20"/>
      <c r="X1117" s="20"/>
      <c r="Y1117" s="20"/>
      <c r="Z1117" s="20"/>
      <c r="AA1117" s="20"/>
      <c r="AB1117" s="20"/>
      <c r="AC1117" s="20"/>
      <c r="AD1117" s="20"/>
      <c r="AE1117" s="20"/>
      <c r="AF1117" s="20"/>
      <c r="AG1117" s="20"/>
      <c r="AH1117" s="21"/>
    </row>
    <row r="1118" spans="1:34" ht="15" customHeight="1" x14ac:dyDescent="0.2">
      <c r="A1118" s="370">
        <v>6</v>
      </c>
      <c r="B1118" s="129" t="s">
        <v>1226</v>
      </c>
      <c r="C1118" s="431">
        <v>32</v>
      </c>
      <c r="D1118" s="431">
        <v>14</v>
      </c>
      <c r="E1118" s="431">
        <v>8</v>
      </c>
      <c r="F1118" s="431">
        <v>10</v>
      </c>
      <c r="G1118" s="431">
        <v>75</v>
      </c>
      <c r="H1118" s="431">
        <v>60</v>
      </c>
      <c r="I1118" s="433">
        <v>36</v>
      </c>
      <c r="J1118" s="435">
        <f t="shared" si="82"/>
        <v>32</v>
      </c>
      <c r="K1118" s="435">
        <f t="shared" si="83"/>
        <v>36</v>
      </c>
      <c r="L1118" s="1138"/>
      <c r="M1118" s="1139"/>
      <c r="N1118" s="1139"/>
      <c r="O1118" s="1140"/>
      <c r="Q1118" s="377" t="s">
        <v>442</v>
      </c>
      <c r="R1118" s="20"/>
      <c r="S1118" s="20"/>
      <c r="T1118" s="20"/>
      <c r="U1118" s="20"/>
      <c r="V1118" s="20"/>
      <c r="W1118" s="10"/>
      <c r="X1118" s="20"/>
      <c r="Y1118" s="20"/>
      <c r="Z1118" s="20"/>
      <c r="AA1118" s="20"/>
      <c r="AB1118" s="20"/>
      <c r="AC1118" s="20"/>
      <c r="AD1118" s="20"/>
      <c r="AE1118" s="20"/>
      <c r="AF1118" s="20"/>
      <c r="AG1118" s="20"/>
      <c r="AH1118" s="21"/>
    </row>
    <row r="1119" spans="1:34" ht="15" customHeight="1" x14ac:dyDescent="0.2">
      <c r="A1119" s="370">
        <v>7</v>
      </c>
      <c r="B1119" s="129" t="s">
        <v>526</v>
      </c>
      <c r="C1119" s="431">
        <v>32</v>
      </c>
      <c r="D1119" s="431">
        <v>15</v>
      </c>
      <c r="E1119" s="431">
        <v>4</v>
      </c>
      <c r="F1119" s="431">
        <v>13</v>
      </c>
      <c r="G1119" s="431">
        <v>88</v>
      </c>
      <c r="H1119" s="431">
        <v>75</v>
      </c>
      <c r="I1119" s="433">
        <v>33</v>
      </c>
      <c r="J1119" s="435">
        <f t="shared" si="82"/>
        <v>32</v>
      </c>
      <c r="K1119" s="435">
        <f t="shared" si="83"/>
        <v>34</v>
      </c>
      <c r="L1119" s="1138"/>
      <c r="M1119" s="1139"/>
      <c r="N1119" s="1139"/>
      <c r="O1119" s="1140"/>
      <c r="Q1119" s="377" t="s">
        <v>733</v>
      </c>
      <c r="R1119" s="20"/>
      <c r="S1119" s="20"/>
      <c r="T1119" s="20"/>
      <c r="U1119" s="20" t="s">
        <v>1675</v>
      </c>
      <c r="V1119" s="20"/>
      <c r="W1119" s="20"/>
      <c r="X1119" s="10"/>
      <c r="Y1119" s="20" t="s">
        <v>1540</v>
      </c>
      <c r="Z1119" s="20"/>
      <c r="AA1119" s="20"/>
      <c r="AB1119" s="20"/>
      <c r="AC1119" s="20"/>
      <c r="AD1119" s="20"/>
      <c r="AE1119" s="20"/>
      <c r="AF1119" s="20"/>
      <c r="AG1119" s="20"/>
      <c r="AH1119" s="21" t="s">
        <v>1640</v>
      </c>
    </row>
    <row r="1120" spans="1:34" ht="15" customHeight="1" x14ac:dyDescent="0.2">
      <c r="A1120" s="370">
        <v>8</v>
      </c>
      <c r="B1120" s="129" t="s">
        <v>2138</v>
      </c>
      <c r="C1120" s="431">
        <v>32</v>
      </c>
      <c r="D1120" s="431">
        <v>15</v>
      </c>
      <c r="E1120" s="431">
        <v>3</v>
      </c>
      <c r="F1120" s="431">
        <v>14</v>
      </c>
      <c r="G1120" s="431">
        <v>85</v>
      </c>
      <c r="H1120" s="431">
        <v>68</v>
      </c>
      <c r="I1120" s="433">
        <v>33</v>
      </c>
      <c r="J1120" s="435">
        <f t="shared" si="82"/>
        <v>32</v>
      </c>
      <c r="K1120" s="435">
        <f t="shared" si="83"/>
        <v>33</v>
      </c>
      <c r="L1120" s="1138"/>
      <c r="M1120" s="1139"/>
      <c r="N1120" s="1139"/>
      <c r="O1120" s="1140"/>
      <c r="Q1120" s="377" t="s">
        <v>511</v>
      </c>
      <c r="R1120" s="20"/>
      <c r="S1120" s="20"/>
      <c r="T1120" s="20"/>
      <c r="U1120" s="20"/>
      <c r="V1120" s="20"/>
      <c r="W1120" s="20"/>
      <c r="X1120" s="20"/>
      <c r="Y1120" s="10"/>
      <c r="Z1120" s="20"/>
      <c r="AA1120" s="20"/>
      <c r="AB1120" s="20"/>
      <c r="AC1120" s="20"/>
      <c r="AD1120" s="20"/>
      <c r="AE1120" s="20"/>
      <c r="AF1120" s="20"/>
      <c r="AG1120" s="20"/>
      <c r="AH1120" s="21"/>
    </row>
    <row r="1121" spans="1:34" ht="15" customHeight="1" x14ac:dyDescent="0.2">
      <c r="A1121" s="370">
        <v>9</v>
      </c>
      <c r="B1121" s="129" t="s">
        <v>1676</v>
      </c>
      <c r="C1121" s="431">
        <v>32</v>
      </c>
      <c r="D1121" s="431">
        <v>12</v>
      </c>
      <c r="E1121" s="431">
        <v>5</v>
      </c>
      <c r="F1121" s="431">
        <v>15</v>
      </c>
      <c r="G1121" s="431">
        <v>82</v>
      </c>
      <c r="H1121" s="431">
        <v>80</v>
      </c>
      <c r="I1121" s="433">
        <v>29</v>
      </c>
      <c r="J1121" s="435">
        <f t="shared" si="82"/>
        <v>32</v>
      </c>
      <c r="K1121" s="435">
        <f t="shared" si="83"/>
        <v>29</v>
      </c>
      <c r="L1121" s="1138"/>
      <c r="M1121" s="1139"/>
      <c r="N1121" s="1139"/>
      <c r="O1121" s="1140"/>
      <c r="Q1121" s="377" t="s">
        <v>141</v>
      </c>
      <c r="R1121" s="20"/>
      <c r="S1121" s="20"/>
      <c r="T1121" s="20"/>
      <c r="U1121" s="20"/>
      <c r="V1121" s="20"/>
      <c r="W1121" s="20"/>
      <c r="X1121" s="20"/>
      <c r="Y1121" s="20"/>
      <c r="Z1121" s="10"/>
      <c r="AA1121" s="20"/>
      <c r="AB1121" s="20"/>
      <c r="AC1121" s="20"/>
      <c r="AD1121" s="20"/>
      <c r="AE1121" s="20"/>
      <c r="AF1121" s="20"/>
      <c r="AG1121" s="20"/>
      <c r="AH1121" s="21"/>
    </row>
    <row r="1122" spans="1:34" ht="15" customHeight="1" x14ac:dyDescent="0.2">
      <c r="A1122" s="370">
        <v>10</v>
      </c>
      <c r="B1122" s="129" t="s">
        <v>1596</v>
      </c>
      <c r="C1122" s="431">
        <v>32</v>
      </c>
      <c r="D1122" s="431">
        <v>11</v>
      </c>
      <c r="E1122" s="431">
        <v>6</v>
      </c>
      <c r="F1122" s="431">
        <v>15</v>
      </c>
      <c r="G1122" s="431">
        <v>59</v>
      </c>
      <c r="H1122" s="431">
        <v>71</v>
      </c>
      <c r="I1122" s="433">
        <v>28</v>
      </c>
      <c r="J1122" s="435">
        <f t="shared" si="82"/>
        <v>32</v>
      </c>
      <c r="K1122" s="435">
        <f t="shared" si="83"/>
        <v>28</v>
      </c>
      <c r="L1122" s="1138"/>
      <c r="M1122" s="1139"/>
      <c r="N1122" s="1139"/>
      <c r="O1122" s="1140"/>
      <c r="Q1122" s="377" t="s">
        <v>229</v>
      </c>
      <c r="R1122" s="20"/>
      <c r="S1122" s="20"/>
      <c r="T1122" s="20"/>
      <c r="U1122" s="20"/>
      <c r="V1122" s="20"/>
      <c r="W1122" s="20"/>
      <c r="X1122" s="20"/>
      <c r="Y1122" s="20"/>
      <c r="Z1122" s="20"/>
      <c r="AA1122" s="10"/>
      <c r="AB1122" s="20"/>
      <c r="AC1122" s="20"/>
      <c r="AD1122" s="20"/>
      <c r="AE1122" s="20"/>
      <c r="AF1122" s="20"/>
      <c r="AG1122" s="20"/>
      <c r="AH1122" s="21"/>
    </row>
    <row r="1123" spans="1:34" ht="15" customHeight="1" x14ac:dyDescent="0.2">
      <c r="A1123" s="370">
        <v>11</v>
      </c>
      <c r="B1123" s="129" t="s">
        <v>178</v>
      </c>
      <c r="C1123" s="431">
        <v>32</v>
      </c>
      <c r="D1123" s="431">
        <v>12</v>
      </c>
      <c r="E1123" s="431">
        <v>2</v>
      </c>
      <c r="F1123" s="431">
        <v>18</v>
      </c>
      <c r="G1123" s="431">
        <v>72</v>
      </c>
      <c r="H1123" s="431">
        <v>84</v>
      </c>
      <c r="I1123" s="433">
        <v>26</v>
      </c>
      <c r="J1123" s="435">
        <f t="shared" si="82"/>
        <v>32</v>
      </c>
      <c r="K1123" s="435">
        <f t="shared" si="83"/>
        <v>26</v>
      </c>
      <c r="L1123" s="1138"/>
      <c r="M1123" s="1139"/>
      <c r="N1123" s="1139"/>
      <c r="O1123" s="1140"/>
      <c r="Q1123" s="377" t="s">
        <v>544</v>
      </c>
      <c r="R1123" s="20"/>
      <c r="S1123" s="20"/>
      <c r="T1123" s="20"/>
      <c r="U1123" s="20"/>
      <c r="V1123" s="20"/>
      <c r="W1123" s="20"/>
      <c r="X1123" s="20"/>
      <c r="Y1123" s="20"/>
      <c r="Z1123" s="20"/>
      <c r="AA1123" s="20"/>
      <c r="AB1123" s="10"/>
      <c r="AC1123" s="20"/>
      <c r="AD1123" s="20"/>
      <c r="AE1123" s="20"/>
      <c r="AF1123" s="20"/>
      <c r="AG1123" s="20"/>
      <c r="AH1123" s="21"/>
    </row>
    <row r="1124" spans="1:34" ht="15" customHeight="1" x14ac:dyDescent="0.2">
      <c r="A1124" s="370">
        <v>12</v>
      </c>
      <c r="B1124" s="129" t="s">
        <v>444</v>
      </c>
      <c r="C1124" s="431">
        <v>32</v>
      </c>
      <c r="D1124" s="431">
        <v>12</v>
      </c>
      <c r="E1124" s="431">
        <v>2</v>
      </c>
      <c r="F1124" s="431">
        <v>18</v>
      </c>
      <c r="G1124" s="431">
        <v>54</v>
      </c>
      <c r="H1124" s="431">
        <v>87</v>
      </c>
      <c r="I1124" s="433">
        <v>26</v>
      </c>
      <c r="J1124" s="435">
        <f t="shared" si="82"/>
        <v>32</v>
      </c>
      <c r="K1124" s="435">
        <f t="shared" si="83"/>
        <v>26</v>
      </c>
      <c r="L1124" s="1138"/>
      <c r="M1124" s="1139"/>
      <c r="N1124" s="1139"/>
      <c r="O1124" s="1140"/>
      <c r="Q1124" s="377" t="s">
        <v>1111</v>
      </c>
      <c r="R1124" s="20"/>
      <c r="S1124" s="20"/>
      <c r="T1124" s="20"/>
      <c r="U1124" s="20"/>
      <c r="V1124" s="20"/>
      <c r="W1124" s="20"/>
      <c r="X1124" s="20"/>
      <c r="Y1124" s="20"/>
      <c r="Z1124" s="20"/>
      <c r="AA1124" s="20"/>
      <c r="AB1124" s="20"/>
      <c r="AC1124" s="10"/>
      <c r="AD1124" s="20"/>
      <c r="AE1124" s="20"/>
      <c r="AF1124" s="20"/>
      <c r="AG1124" s="20"/>
      <c r="AH1124" s="21"/>
    </row>
    <row r="1125" spans="1:34" ht="15" customHeight="1" x14ac:dyDescent="0.2">
      <c r="A1125" s="370">
        <v>13</v>
      </c>
      <c r="B1125" s="129" t="s">
        <v>1107</v>
      </c>
      <c r="C1125" s="431">
        <v>32</v>
      </c>
      <c r="D1125" s="431">
        <v>9</v>
      </c>
      <c r="E1125" s="431">
        <v>7</v>
      </c>
      <c r="F1125" s="431">
        <v>16</v>
      </c>
      <c r="G1125" s="431">
        <v>57</v>
      </c>
      <c r="H1125" s="431">
        <v>78</v>
      </c>
      <c r="I1125" s="433">
        <v>25</v>
      </c>
      <c r="J1125" s="435">
        <f t="shared" si="82"/>
        <v>32</v>
      </c>
      <c r="K1125" s="435">
        <f t="shared" si="83"/>
        <v>25</v>
      </c>
      <c r="L1125" s="1138"/>
      <c r="M1125" s="1139"/>
      <c r="N1125" s="1139"/>
      <c r="O1125" s="1140"/>
      <c r="Q1125" s="377" t="s">
        <v>2136</v>
      </c>
      <c r="R1125" s="20"/>
      <c r="S1125" s="20"/>
      <c r="T1125" s="20"/>
      <c r="U1125" s="20"/>
      <c r="V1125" s="20"/>
      <c r="W1125" s="20"/>
      <c r="X1125" s="20"/>
      <c r="Y1125" s="20"/>
      <c r="Z1125" s="20"/>
      <c r="AA1125" s="20"/>
      <c r="AB1125" s="20"/>
      <c r="AC1125" s="20"/>
      <c r="AD1125" s="10"/>
      <c r="AE1125" s="20"/>
      <c r="AF1125" s="20"/>
      <c r="AG1125" s="20"/>
      <c r="AH1125" s="21"/>
    </row>
    <row r="1126" spans="1:34" ht="15" customHeight="1" x14ac:dyDescent="0.2">
      <c r="A1126" s="370">
        <v>14</v>
      </c>
      <c r="B1126" s="129" t="s">
        <v>1395</v>
      </c>
      <c r="C1126" s="431">
        <v>32</v>
      </c>
      <c r="D1126" s="431">
        <v>11</v>
      </c>
      <c r="E1126" s="431">
        <v>3</v>
      </c>
      <c r="F1126" s="431">
        <v>18</v>
      </c>
      <c r="G1126" s="431">
        <v>76</v>
      </c>
      <c r="H1126" s="431">
        <v>93</v>
      </c>
      <c r="I1126" s="433">
        <v>25</v>
      </c>
      <c r="J1126" s="435">
        <f t="shared" si="82"/>
        <v>32</v>
      </c>
      <c r="K1126" s="435">
        <f t="shared" si="83"/>
        <v>25</v>
      </c>
      <c r="L1126" s="1138"/>
      <c r="M1126" s="1139"/>
      <c r="N1126" s="1139"/>
      <c r="O1126" s="1140"/>
      <c r="Q1126" s="377" t="s">
        <v>143</v>
      </c>
      <c r="R1126" s="20"/>
      <c r="S1126" s="20"/>
      <c r="T1126" s="20"/>
      <c r="U1126" s="20"/>
      <c r="V1126" s="20"/>
      <c r="W1126" s="20"/>
      <c r="X1126" s="20"/>
      <c r="Y1126" s="20"/>
      <c r="Z1126" s="20"/>
      <c r="AA1126" s="20"/>
      <c r="AB1126" s="20"/>
      <c r="AC1126" s="20"/>
      <c r="AD1126" s="20"/>
      <c r="AE1126" s="10"/>
      <c r="AF1126" s="20"/>
      <c r="AG1126" s="20"/>
      <c r="AH1126" s="21"/>
    </row>
    <row r="1127" spans="1:34" ht="15" customHeight="1" x14ac:dyDescent="0.2">
      <c r="A1127" s="370">
        <v>15</v>
      </c>
      <c r="B1127" s="129" t="s">
        <v>206</v>
      </c>
      <c r="C1127" s="431">
        <v>32</v>
      </c>
      <c r="D1127" s="431">
        <v>8</v>
      </c>
      <c r="E1127" s="431">
        <v>5</v>
      </c>
      <c r="F1127" s="431">
        <v>19</v>
      </c>
      <c r="G1127" s="431">
        <v>47</v>
      </c>
      <c r="H1127" s="431">
        <v>88</v>
      </c>
      <c r="I1127" s="433">
        <v>21</v>
      </c>
      <c r="J1127" s="435">
        <f t="shared" si="82"/>
        <v>32</v>
      </c>
      <c r="K1127" s="435">
        <f t="shared" si="83"/>
        <v>21</v>
      </c>
      <c r="L1127" s="1138"/>
      <c r="M1127" s="1139"/>
      <c r="N1127" s="1139"/>
      <c r="O1127" s="1140"/>
      <c r="Q1127" s="377" t="s">
        <v>177</v>
      </c>
      <c r="R1127" s="20"/>
      <c r="S1127" s="20"/>
      <c r="T1127" s="20"/>
      <c r="U1127" s="20"/>
      <c r="V1127" s="20"/>
      <c r="W1127" s="20"/>
      <c r="X1127" s="20"/>
      <c r="Y1127" s="20"/>
      <c r="Z1127" s="20"/>
      <c r="AA1127" s="20"/>
      <c r="AB1127" s="20"/>
      <c r="AC1127" s="20"/>
      <c r="AD1127" s="20"/>
      <c r="AE1127" s="20"/>
      <c r="AF1127" s="10"/>
      <c r="AG1127" s="20"/>
      <c r="AH1127" s="21" t="s">
        <v>532</v>
      </c>
    </row>
    <row r="1128" spans="1:34" ht="15" customHeight="1" x14ac:dyDescent="0.2">
      <c r="A1128" s="370">
        <v>16</v>
      </c>
      <c r="B1128" s="129" t="s">
        <v>559</v>
      </c>
      <c r="C1128" s="431">
        <v>32</v>
      </c>
      <c r="D1128" s="431">
        <v>7</v>
      </c>
      <c r="E1128" s="431">
        <v>6</v>
      </c>
      <c r="F1128" s="431">
        <v>19</v>
      </c>
      <c r="G1128" s="431">
        <v>50</v>
      </c>
      <c r="H1128" s="431">
        <v>81</v>
      </c>
      <c r="I1128" s="433">
        <v>20</v>
      </c>
      <c r="J1128" s="435">
        <f t="shared" si="82"/>
        <v>32</v>
      </c>
      <c r="K1128" s="435">
        <f t="shared" si="83"/>
        <v>20</v>
      </c>
      <c r="L1128" s="1138"/>
      <c r="M1128" s="1139"/>
      <c r="N1128" s="1139"/>
      <c r="O1128" s="1140"/>
      <c r="Q1128" s="377" t="s">
        <v>1957</v>
      </c>
      <c r="R1128" s="20"/>
      <c r="S1128" s="20"/>
      <c r="T1128" s="20"/>
      <c r="U1128" s="20"/>
      <c r="V1128" s="20"/>
      <c r="W1128" s="20"/>
      <c r="X1128" s="20"/>
      <c r="Y1128" s="20"/>
      <c r="Z1128" s="20"/>
      <c r="AA1128" s="20"/>
      <c r="AB1128" s="20"/>
      <c r="AC1128" s="20"/>
      <c r="AD1128" s="20"/>
      <c r="AE1128" s="20"/>
      <c r="AF1128" s="20"/>
      <c r="AG1128" s="10"/>
      <c r="AH1128" s="21"/>
    </row>
    <row r="1129" spans="1:34" ht="15" customHeight="1" thickBot="1" x14ac:dyDescent="0.25">
      <c r="A1129" s="372">
        <v>17</v>
      </c>
      <c r="B1129" s="130" t="s">
        <v>1972</v>
      </c>
      <c r="C1129" s="432">
        <v>32</v>
      </c>
      <c r="D1129" s="432">
        <v>8</v>
      </c>
      <c r="E1129" s="432">
        <v>4</v>
      </c>
      <c r="F1129" s="432">
        <v>20</v>
      </c>
      <c r="G1129" s="432">
        <v>51</v>
      </c>
      <c r="H1129" s="432">
        <v>100</v>
      </c>
      <c r="I1129" s="434">
        <v>20</v>
      </c>
      <c r="J1129" s="435">
        <f t="shared" si="82"/>
        <v>32</v>
      </c>
      <c r="K1129" s="435">
        <f t="shared" si="83"/>
        <v>20</v>
      </c>
      <c r="L1129" s="1141"/>
      <c r="M1129" s="1142"/>
      <c r="N1129" s="1142"/>
      <c r="O1129" s="1143"/>
      <c r="Q1129" s="378" t="s">
        <v>1969</v>
      </c>
      <c r="R1129" s="23"/>
      <c r="S1129" s="23"/>
      <c r="T1129" s="23"/>
      <c r="U1129" s="23"/>
      <c r="V1129" s="23"/>
      <c r="W1129" s="23"/>
      <c r="X1129" s="23"/>
      <c r="Y1129" s="23"/>
      <c r="Z1129" s="23"/>
      <c r="AA1129" s="23"/>
      <c r="AB1129" s="23"/>
      <c r="AC1129" s="23"/>
      <c r="AD1129" s="23"/>
      <c r="AE1129" s="23"/>
      <c r="AF1129" s="23"/>
      <c r="AG1129" s="23" t="s">
        <v>532</v>
      </c>
      <c r="AH1129" s="15"/>
    </row>
    <row r="1130" spans="1:34" ht="15" customHeight="1" x14ac:dyDescent="0.2">
      <c r="C1130" s="435">
        <f t="shared" ref="C1130:I1130" si="85">SUM(C1113:C1129)</f>
        <v>544</v>
      </c>
      <c r="D1130" s="435">
        <f t="shared" si="85"/>
        <v>230</v>
      </c>
      <c r="E1130" s="435">
        <f t="shared" si="85"/>
        <v>84</v>
      </c>
      <c r="F1130" s="435">
        <f t="shared" si="85"/>
        <v>230</v>
      </c>
      <c r="G1130" s="435">
        <f t="shared" si="85"/>
        <v>1237</v>
      </c>
      <c r="H1130" s="435">
        <f t="shared" si="85"/>
        <v>1243</v>
      </c>
      <c r="I1130" s="435">
        <f t="shared" si="85"/>
        <v>543</v>
      </c>
      <c r="J1130" s="435">
        <f t="shared" si="82"/>
        <v>544</v>
      </c>
      <c r="K1130" s="435">
        <f t="shared" si="83"/>
        <v>544</v>
      </c>
    </row>
    <row r="1131" spans="1:34" ht="15" customHeight="1" thickBot="1" x14ac:dyDescent="0.25"/>
    <row r="1132" spans="1:34" ht="15" customHeight="1" thickBot="1" x14ac:dyDescent="0.25">
      <c r="A1132" s="1043" t="s">
        <v>1986</v>
      </c>
      <c r="B1132" s="1044"/>
      <c r="C1132" s="1044"/>
      <c r="D1132" s="1044"/>
      <c r="E1132" s="1044"/>
      <c r="F1132" s="1045"/>
      <c r="G1132" s="1040" t="s">
        <v>1981</v>
      </c>
      <c r="H1132" s="1041"/>
      <c r="I1132" s="1042"/>
      <c r="L1132" s="952" t="s">
        <v>538</v>
      </c>
      <c r="M1132" s="953"/>
      <c r="N1132" s="953"/>
      <c r="O1132" s="954"/>
    </row>
    <row r="1133" spans="1:34" ht="15" customHeight="1" thickBot="1" x14ac:dyDescent="0.25">
      <c r="A1133" s="373" t="s">
        <v>496</v>
      </c>
      <c r="B1133" s="227" t="s">
        <v>497</v>
      </c>
      <c r="C1133" s="374" t="s">
        <v>498</v>
      </c>
      <c r="D1133" s="374" t="s">
        <v>499</v>
      </c>
      <c r="E1133" s="374" t="s">
        <v>500</v>
      </c>
      <c r="F1133" s="374" t="s">
        <v>501</v>
      </c>
      <c r="G1133" s="375" t="s">
        <v>502</v>
      </c>
      <c r="H1133" s="375" t="s">
        <v>503</v>
      </c>
      <c r="I1133" s="376" t="s">
        <v>504</v>
      </c>
      <c r="L1133" s="1252"/>
      <c r="M1133" s="1253"/>
      <c r="N1133" s="1253"/>
      <c r="O1133" s="1254"/>
      <c r="Q1133" s="24" t="s">
        <v>1982</v>
      </c>
      <c r="R1133" s="379" t="s">
        <v>847</v>
      </c>
      <c r="S1133" s="379" t="s">
        <v>733</v>
      </c>
      <c r="T1133" s="379" t="s">
        <v>143</v>
      </c>
      <c r="U1133" s="380" t="s">
        <v>1957</v>
      </c>
    </row>
    <row r="1134" spans="1:34" ht="15" customHeight="1" x14ac:dyDescent="0.2">
      <c r="A1134" s="371">
        <v>1</v>
      </c>
      <c r="B1134" s="126" t="s">
        <v>150</v>
      </c>
      <c r="C1134" s="430">
        <v>3</v>
      </c>
      <c r="D1134" s="430">
        <v>3</v>
      </c>
      <c r="E1134" s="430">
        <v>0</v>
      </c>
      <c r="F1134" s="430">
        <v>0</v>
      </c>
      <c r="G1134" s="430">
        <v>10</v>
      </c>
      <c r="H1134" s="430">
        <v>1</v>
      </c>
      <c r="I1134" s="128">
        <v>6</v>
      </c>
      <c r="J1134" s="435">
        <f t="shared" si="82"/>
        <v>3</v>
      </c>
      <c r="K1134" s="435">
        <f t="shared" si="83"/>
        <v>6</v>
      </c>
      <c r="L1134" s="1269" t="s">
        <v>1987</v>
      </c>
      <c r="M1134" s="1270"/>
      <c r="N1134" s="1270"/>
      <c r="O1134" s="1271"/>
      <c r="Q1134" s="377" t="s">
        <v>847</v>
      </c>
      <c r="R1134" s="10"/>
      <c r="S1134" s="20" t="s">
        <v>844</v>
      </c>
      <c r="T1134" s="20" t="s">
        <v>1543</v>
      </c>
      <c r="U1134" s="21" t="s">
        <v>521</v>
      </c>
    </row>
    <row r="1135" spans="1:34" ht="15" customHeight="1" x14ac:dyDescent="0.2">
      <c r="A1135" s="370">
        <v>2</v>
      </c>
      <c r="B1135" s="129" t="s">
        <v>1970</v>
      </c>
      <c r="C1135" s="431">
        <v>3</v>
      </c>
      <c r="D1135" s="431">
        <v>1</v>
      </c>
      <c r="E1135" s="431">
        <v>1</v>
      </c>
      <c r="F1135" s="431">
        <v>1</v>
      </c>
      <c r="G1135" s="431">
        <v>3</v>
      </c>
      <c r="H1135" s="431">
        <v>6</v>
      </c>
      <c r="I1135" s="433">
        <v>3</v>
      </c>
      <c r="J1135" s="435">
        <f t="shared" si="82"/>
        <v>3</v>
      </c>
      <c r="K1135" s="435">
        <f t="shared" si="83"/>
        <v>3</v>
      </c>
      <c r="L1135" s="1272"/>
      <c r="M1135" s="1273"/>
      <c r="N1135" s="1273"/>
      <c r="O1135" s="1274"/>
      <c r="Q1135" s="377" t="s">
        <v>733</v>
      </c>
      <c r="R1135" s="20" t="s">
        <v>521</v>
      </c>
      <c r="S1135" s="10"/>
      <c r="T1135" s="20" t="s">
        <v>521</v>
      </c>
      <c r="U1135" s="21" t="s">
        <v>521</v>
      </c>
    </row>
    <row r="1136" spans="1:34" ht="15" customHeight="1" x14ac:dyDescent="0.2">
      <c r="A1136" s="370">
        <v>3</v>
      </c>
      <c r="B1136" s="129" t="s">
        <v>1294</v>
      </c>
      <c r="C1136" s="431">
        <v>3</v>
      </c>
      <c r="D1136" s="431">
        <v>1</v>
      </c>
      <c r="E1136" s="431">
        <v>0</v>
      </c>
      <c r="F1136" s="431">
        <v>2</v>
      </c>
      <c r="G1136" s="431">
        <v>3</v>
      </c>
      <c r="H1136" s="431">
        <v>6</v>
      </c>
      <c r="I1136" s="433">
        <v>2</v>
      </c>
      <c r="J1136" s="435">
        <f t="shared" si="82"/>
        <v>3</v>
      </c>
      <c r="K1136" s="435">
        <f t="shared" si="83"/>
        <v>2</v>
      </c>
      <c r="L1136" s="1272"/>
      <c r="M1136" s="1273"/>
      <c r="N1136" s="1273"/>
      <c r="O1136" s="1274"/>
      <c r="Q1136" s="377" t="s">
        <v>143</v>
      </c>
      <c r="R1136" s="20" t="s">
        <v>1494</v>
      </c>
      <c r="S1136" s="20" t="s">
        <v>1493</v>
      </c>
      <c r="T1136" s="10"/>
      <c r="U1136" s="21" t="s">
        <v>521</v>
      </c>
    </row>
    <row r="1137" spans="1:43" ht="15" customHeight="1" thickBot="1" x14ac:dyDescent="0.25">
      <c r="A1137" s="372">
        <v>4</v>
      </c>
      <c r="B1137" s="130" t="s">
        <v>1955</v>
      </c>
      <c r="C1137" s="432">
        <v>3</v>
      </c>
      <c r="D1137" s="432">
        <v>0</v>
      </c>
      <c r="E1137" s="432">
        <v>1</v>
      </c>
      <c r="F1137" s="432">
        <v>2</v>
      </c>
      <c r="G1137" s="432">
        <v>3</v>
      </c>
      <c r="H1137" s="432">
        <v>6</v>
      </c>
      <c r="I1137" s="434">
        <v>1</v>
      </c>
      <c r="J1137" s="435">
        <f t="shared" si="82"/>
        <v>3</v>
      </c>
      <c r="K1137" s="435">
        <f t="shared" si="83"/>
        <v>1</v>
      </c>
      <c r="L1137" s="1275"/>
      <c r="M1137" s="1276"/>
      <c r="N1137" s="1276"/>
      <c r="O1137" s="1277"/>
      <c r="Q1137" s="378" t="s">
        <v>1957</v>
      </c>
      <c r="R1137" s="23" t="s">
        <v>844</v>
      </c>
      <c r="S1137" s="23" t="s">
        <v>1207</v>
      </c>
      <c r="T1137" s="23" t="s">
        <v>521</v>
      </c>
      <c r="U1137" s="15"/>
    </row>
    <row r="1138" spans="1:43" ht="15" customHeight="1" x14ac:dyDescent="0.2">
      <c r="C1138" s="435">
        <f t="shared" ref="C1138:I1138" si="86">SUM(C1134:C1137)</f>
        <v>12</v>
      </c>
      <c r="D1138" s="435">
        <f t="shared" si="86"/>
        <v>5</v>
      </c>
      <c r="E1138" s="435">
        <f t="shared" si="86"/>
        <v>2</v>
      </c>
      <c r="F1138" s="435">
        <f t="shared" si="86"/>
        <v>5</v>
      </c>
      <c r="G1138" s="435">
        <f t="shared" si="86"/>
        <v>19</v>
      </c>
      <c r="H1138" s="435">
        <f t="shared" si="86"/>
        <v>19</v>
      </c>
      <c r="I1138" s="435">
        <f t="shared" si="86"/>
        <v>12</v>
      </c>
      <c r="J1138" s="435">
        <f t="shared" si="82"/>
        <v>12</v>
      </c>
      <c r="K1138" s="435">
        <f t="shared" si="83"/>
        <v>12</v>
      </c>
    </row>
    <row r="1139" spans="1:43" ht="15" customHeight="1" thickBot="1" x14ac:dyDescent="0.25"/>
    <row r="1140" spans="1:43" ht="15" customHeight="1" thickBot="1" x14ac:dyDescent="0.25">
      <c r="A1140" s="1043" t="s">
        <v>488</v>
      </c>
      <c r="B1140" s="1044"/>
      <c r="C1140" s="1044"/>
      <c r="D1140" s="1044"/>
      <c r="E1140" s="1044"/>
      <c r="F1140" s="1045"/>
      <c r="G1140" s="1040" t="s">
        <v>1981</v>
      </c>
      <c r="H1140" s="1041"/>
      <c r="I1140" s="1042"/>
      <c r="L1140" s="952" t="s">
        <v>538</v>
      </c>
      <c r="M1140" s="953"/>
      <c r="N1140" s="953"/>
      <c r="O1140" s="954"/>
    </row>
    <row r="1141" spans="1:43" ht="15" customHeight="1" thickBot="1" x14ac:dyDescent="0.25">
      <c r="A1141" s="373" t="s">
        <v>496</v>
      </c>
      <c r="B1141" s="227" t="s">
        <v>497</v>
      </c>
      <c r="C1141" s="374" t="s">
        <v>498</v>
      </c>
      <c r="D1141" s="374" t="s">
        <v>499</v>
      </c>
      <c r="E1141" s="374" t="s">
        <v>500</v>
      </c>
      <c r="F1141" s="374" t="s">
        <v>501</v>
      </c>
      <c r="G1141" s="375" t="s">
        <v>502</v>
      </c>
      <c r="H1141" s="375" t="s">
        <v>503</v>
      </c>
      <c r="I1141" s="376" t="s">
        <v>504</v>
      </c>
      <c r="L1141" s="1252"/>
      <c r="M1141" s="1253"/>
      <c r="N1141" s="1253"/>
      <c r="O1141" s="1254"/>
      <c r="Q1141" s="24" t="s">
        <v>1982</v>
      </c>
      <c r="R1141" s="379" t="s">
        <v>373</v>
      </c>
      <c r="S1141" s="379" t="s">
        <v>374</v>
      </c>
      <c r="T1141" s="379" t="s">
        <v>716</v>
      </c>
      <c r="U1141" s="379" t="s">
        <v>541</v>
      </c>
      <c r="V1141" s="379" t="s">
        <v>1590</v>
      </c>
      <c r="W1141" s="379" t="s">
        <v>506</v>
      </c>
      <c r="X1141" s="379" t="s">
        <v>1866</v>
      </c>
      <c r="Y1141" s="379" t="s">
        <v>901</v>
      </c>
      <c r="Z1141" s="379" t="s">
        <v>564</v>
      </c>
      <c r="AA1141" s="379" t="s">
        <v>847</v>
      </c>
      <c r="AB1141" s="379" t="s">
        <v>700</v>
      </c>
      <c r="AC1141" s="379" t="s">
        <v>566</v>
      </c>
      <c r="AD1141" s="379" t="s">
        <v>1959</v>
      </c>
      <c r="AE1141" s="379" t="s">
        <v>1960</v>
      </c>
      <c r="AF1141" s="379" t="s">
        <v>768</v>
      </c>
      <c r="AG1141" s="379" t="s">
        <v>777</v>
      </c>
      <c r="AH1141" s="379" t="s">
        <v>1684</v>
      </c>
      <c r="AI1141" s="379" t="s">
        <v>533</v>
      </c>
      <c r="AJ1141" s="379" t="s">
        <v>769</v>
      </c>
      <c r="AK1141" s="379" t="s">
        <v>1730</v>
      </c>
      <c r="AL1141" s="379" t="s">
        <v>1731</v>
      </c>
      <c r="AM1141" s="379" t="s">
        <v>704</v>
      </c>
      <c r="AN1141" s="379" t="s">
        <v>1313</v>
      </c>
      <c r="AO1141" s="379" t="s">
        <v>120</v>
      </c>
      <c r="AP1141" s="379" t="s">
        <v>547</v>
      </c>
      <c r="AQ1141" s="357" t="s">
        <v>1214</v>
      </c>
    </row>
    <row r="1142" spans="1:43" ht="15" customHeight="1" x14ac:dyDescent="0.2">
      <c r="A1142" s="441">
        <v>1</v>
      </c>
      <c r="B1142" s="53" t="s">
        <v>534</v>
      </c>
      <c r="C1142" s="46">
        <v>50</v>
      </c>
      <c r="D1142" s="46">
        <v>30</v>
      </c>
      <c r="E1142" s="46">
        <v>10</v>
      </c>
      <c r="F1142" s="46">
        <v>10</v>
      </c>
      <c r="G1142" s="46">
        <v>121</v>
      </c>
      <c r="H1142" s="46">
        <v>81</v>
      </c>
      <c r="I1142" s="436">
        <v>70</v>
      </c>
      <c r="J1142" s="435">
        <f t="shared" si="82"/>
        <v>50</v>
      </c>
      <c r="K1142" s="435">
        <f t="shared" si="83"/>
        <v>70</v>
      </c>
      <c r="L1142" s="1135" t="s">
        <v>532</v>
      </c>
      <c r="M1142" s="1136"/>
      <c r="N1142" s="1136"/>
      <c r="O1142" s="1137"/>
      <c r="Q1142" s="377" t="s">
        <v>373</v>
      </c>
      <c r="R1142" s="10"/>
      <c r="S1142" s="20"/>
      <c r="T1142" s="20" t="s">
        <v>532</v>
      </c>
      <c r="U1142" s="20"/>
      <c r="V1142" s="20"/>
      <c r="W1142" s="20"/>
      <c r="X1142" s="20"/>
      <c r="Y1142" s="20"/>
      <c r="Z1142" s="20"/>
      <c r="AA1142" s="20"/>
      <c r="AB1142" s="20"/>
      <c r="AC1142" s="20"/>
      <c r="AD1142" s="20"/>
      <c r="AE1142" s="20"/>
      <c r="AF1142" s="20"/>
      <c r="AG1142" s="20" t="s">
        <v>32</v>
      </c>
      <c r="AH1142" s="20"/>
      <c r="AI1142" s="20" t="s">
        <v>1642</v>
      </c>
      <c r="AJ1142" s="20"/>
      <c r="AK1142" s="20"/>
      <c r="AL1142" s="20"/>
      <c r="AM1142" s="20"/>
      <c r="AN1142" s="20"/>
      <c r="AO1142" s="20"/>
      <c r="AP1142" s="20"/>
      <c r="AQ1142" s="162"/>
    </row>
    <row r="1143" spans="1:43" ht="15" customHeight="1" x14ac:dyDescent="0.2">
      <c r="A1143" s="370">
        <v>2</v>
      </c>
      <c r="B1143" s="54" t="s">
        <v>431</v>
      </c>
      <c r="C1143" s="431">
        <v>50</v>
      </c>
      <c r="D1143" s="431">
        <v>26</v>
      </c>
      <c r="E1143" s="431">
        <v>11</v>
      </c>
      <c r="F1143" s="431">
        <v>13</v>
      </c>
      <c r="G1143" s="431">
        <v>117</v>
      </c>
      <c r="H1143" s="431">
        <v>79</v>
      </c>
      <c r="I1143" s="433">
        <v>63</v>
      </c>
      <c r="J1143" s="435">
        <f t="shared" si="82"/>
        <v>50</v>
      </c>
      <c r="K1143" s="435">
        <f t="shared" si="83"/>
        <v>63</v>
      </c>
      <c r="L1143" s="1138"/>
      <c r="M1143" s="1139"/>
      <c r="N1143" s="1139"/>
      <c r="O1143" s="1140"/>
      <c r="Q1143" s="377" t="s">
        <v>374</v>
      </c>
      <c r="R1143" s="20"/>
      <c r="S1143" s="10"/>
      <c r="T1143" s="20"/>
      <c r="U1143" s="20" t="s">
        <v>532</v>
      </c>
      <c r="V1143" s="20" t="s">
        <v>532</v>
      </c>
      <c r="W1143" s="20"/>
      <c r="X1143" s="20"/>
      <c r="Y1143" s="20"/>
      <c r="Z1143" s="20"/>
      <c r="AA1143" s="20"/>
      <c r="AB1143" s="20"/>
      <c r="AC1143" s="20"/>
      <c r="AD1143" s="20"/>
      <c r="AE1143" s="20"/>
      <c r="AF1143" s="20"/>
      <c r="AG1143" s="20" t="s">
        <v>1539</v>
      </c>
      <c r="AH1143" s="20"/>
      <c r="AI1143" s="20"/>
      <c r="AJ1143" s="20"/>
      <c r="AK1143" s="20"/>
      <c r="AL1143" s="20"/>
      <c r="AM1143" s="20"/>
      <c r="AN1143" s="20"/>
      <c r="AO1143" s="20"/>
      <c r="AP1143" s="20"/>
      <c r="AQ1143" s="162"/>
    </row>
    <row r="1144" spans="1:43" ht="15" customHeight="1" x14ac:dyDescent="0.2">
      <c r="A1144" s="370">
        <v>3</v>
      </c>
      <c r="B1144" s="54" t="s">
        <v>79</v>
      </c>
      <c r="C1144" s="431">
        <v>50</v>
      </c>
      <c r="D1144" s="431">
        <v>27</v>
      </c>
      <c r="E1144" s="431">
        <v>9</v>
      </c>
      <c r="F1144" s="431">
        <v>14</v>
      </c>
      <c r="G1144" s="431">
        <v>109</v>
      </c>
      <c r="H1144" s="431">
        <v>81</v>
      </c>
      <c r="I1144" s="433">
        <v>63</v>
      </c>
      <c r="J1144" s="435">
        <f t="shared" si="82"/>
        <v>50</v>
      </c>
      <c r="K1144" s="435">
        <f t="shared" si="83"/>
        <v>63</v>
      </c>
      <c r="L1144" s="1138"/>
      <c r="M1144" s="1139"/>
      <c r="N1144" s="1139"/>
      <c r="O1144" s="1140"/>
      <c r="Q1144" s="377" t="s">
        <v>716</v>
      </c>
      <c r="R1144" s="20"/>
      <c r="S1144" s="20" t="s">
        <v>532</v>
      </c>
      <c r="T1144" s="10"/>
      <c r="U1144" s="20"/>
      <c r="V1144" s="20"/>
      <c r="W1144" s="20"/>
      <c r="X1144" s="20"/>
      <c r="Y1144" s="20"/>
      <c r="Z1144" s="20"/>
      <c r="AA1144" s="20"/>
      <c r="AB1144" s="20"/>
      <c r="AC1144" s="20"/>
      <c r="AD1144" s="20"/>
      <c r="AE1144" s="20"/>
      <c r="AF1144" s="20"/>
      <c r="AG1144" s="20" t="s">
        <v>1487</v>
      </c>
      <c r="AH1144" s="20"/>
      <c r="AI1144" s="20" t="s">
        <v>1488</v>
      </c>
      <c r="AJ1144" s="20"/>
      <c r="AK1144" s="20"/>
      <c r="AL1144" s="20"/>
      <c r="AM1144" s="20"/>
      <c r="AN1144" s="20"/>
      <c r="AO1144" s="20"/>
      <c r="AP1144" s="20"/>
      <c r="AQ1144" s="162"/>
    </row>
    <row r="1145" spans="1:43" ht="15" customHeight="1" x14ac:dyDescent="0.2">
      <c r="A1145" s="370">
        <v>4</v>
      </c>
      <c r="B1145" s="54" t="s">
        <v>706</v>
      </c>
      <c r="C1145" s="431">
        <v>50</v>
      </c>
      <c r="D1145" s="431">
        <v>26</v>
      </c>
      <c r="E1145" s="431">
        <v>10</v>
      </c>
      <c r="F1145" s="431">
        <v>14</v>
      </c>
      <c r="G1145" s="431">
        <v>117</v>
      </c>
      <c r="H1145" s="431">
        <v>101</v>
      </c>
      <c r="I1145" s="433">
        <v>62</v>
      </c>
      <c r="J1145" s="435">
        <f t="shared" si="82"/>
        <v>50</v>
      </c>
      <c r="K1145" s="435">
        <f t="shared" si="83"/>
        <v>62</v>
      </c>
      <c r="L1145" s="1138"/>
      <c r="M1145" s="1139"/>
      <c r="N1145" s="1139"/>
      <c r="O1145" s="1140"/>
      <c r="Q1145" s="377" t="s">
        <v>541</v>
      </c>
      <c r="R1145" s="20"/>
      <c r="S1145" s="20"/>
      <c r="T1145" s="20"/>
      <c r="U1145" s="10"/>
      <c r="V1145" s="20"/>
      <c r="W1145" s="20"/>
      <c r="X1145" s="20"/>
      <c r="Y1145" s="20"/>
      <c r="Z1145" s="20"/>
      <c r="AA1145" s="20"/>
      <c r="AB1145" s="20"/>
      <c r="AC1145" s="20"/>
      <c r="AD1145" s="20"/>
      <c r="AE1145" s="20"/>
      <c r="AF1145" s="20"/>
      <c r="AG1145" s="20" t="s">
        <v>1600</v>
      </c>
      <c r="AH1145" s="20"/>
      <c r="AI1145" s="20" t="s">
        <v>1490</v>
      </c>
      <c r="AJ1145" s="20"/>
      <c r="AK1145" s="20"/>
      <c r="AL1145" s="20"/>
      <c r="AM1145" s="20"/>
      <c r="AN1145" s="20"/>
      <c r="AO1145" s="20"/>
      <c r="AP1145" s="20"/>
      <c r="AQ1145" s="162"/>
    </row>
    <row r="1146" spans="1:43" ht="15" customHeight="1" x14ac:dyDescent="0.2">
      <c r="A1146" s="370">
        <v>5</v>
      </c>
      <c r="B1146" s="54" t="s">
        <v>1867</v>
      </c>
      <c r="C1146" s="431">
        <v>50</v>
      </c>
      <c r="D1146" s="431">
        <v>24</v>
      </c>
      <c r="E1146" s="431">
        <v>11</v>
      </c>
      <c r="F1146" s="431">
        <v>15</v>
      </c>
      <c r="G1146" s="431">
        <v>101</v>
      </c>
      <c r="H1146" s="431">
        <v>86</v>
      </c>
      <c r="I1146" s="433">
        <v>59</v>
      </c>
      <c r="J1146" s="435">
        <f t="shared" si="82"/>
        <v>50</v>
      </c>
      <c r="K1146" s="435">
        <f t="shared" si="83"/>
        <v>59</v>
      </c>
      <c r="L1146" s="1138"/>
      <c r="M1146" s="1139"/>
      <c r="N1146" s="1139"/>
      <c r="O1146" s="1140"/>
      <c r="Q1146" s="377" t="s">
        <v>1590</v>
      </c>
      <c r="R1146" s="20"/>
      <c r="S1146" s="20" t="s">
        <v>532</v>
      </c>
      <c r="T1146" s="20"/>
      <c r="U1146" s="20"/>
      <c r="V1146" s="10"/>
      <c r="W1146" s="20"/>
      <c r="X1146" s="20"/>
      <c r="Y1146" s="20"/>
      <c r="Z1146" s="20"/>
      <c r="AA1146" s="20"/>
      <c r="AB1146" s="20"/>
      <c r="AC1146" s="20"/>
      <c r="AD1146" s="20"/>
      <c r="AE1146" s="20"/>
      <c r="AF1146" s="20"/>
      <c r="AG1146" s="20" t="s">
        <v>1597</v>
      </c>
      <c r="AH1146" s="20"/>
      <c r="AI1146" s="20" t="s">
        <v>1602</v>
      </c>
      <c r="AJ1146" s="20"/>
      <c r="AK1146" s="20"/>
      <c r="AL1146" s="20"/>
      <c r="AM1146" s="20"/>
      <c r="AN1146" s="20"/>
      <c r="AO1146" s="20"/>
      <c r="AP1146" s="20"/>
      <c r="AQ1146" s="162"/>
    </row>
    <row r="1147" spans="1:43" ht="15" customHeight="1" x14ac:dyDescent="0.2">
      <c r="A1147" s="370">
        <v>6</v>
      </c>
      <c r="B1147" s="54" t="s">
        <v>575</v>
      </c>
      <c r="C1147" s="431">
        <v>50</v>
      </c>
      <c r="D1147" s="431">
        <v>26</v>
      </c>
      <c r="E1147" s="431">
        <v>5</v>
      </c>
      <c r="F1147" s="431">
        <v>19</v>
      </c>
      <c r="G1147" s="431">
        <v>131</v>
      </c>
      <c r="H1147" s="431">
        <v>111</v>
      </c>
      <c r="I1147" s="433">
        <v>57</v>
      </c>
      <c r="J1147" s="435">
        <f t="shared" si="82"/>
        <v>50</v>
      </c>
      <c r="K1147" s="435">
        <f t="shared" si="83"/>
        <v>57</v>
      </c>
      <c r="L1147" s="1138"/>
      <c r="M1147" s="1139"/>
      <c r="N1147" s="1139"/>
      <c r="O1147" s="1140"/>
      <c r="Q1147" s="377" t="s">
        <v>506</v>
      </c>
      <c r="R1147" s="20"/>
      <c r="S1147" s="20"/>
      <c r="T1147" s="20"/>
      <c r="U1147" s="20"/>
      <c r="V1147" s="20"/>
      <c r="W1147" s="10"/>
      <c r="X1147" s="20"/>
      <c r="Y1147" s="20"/>
      <c r="Z1147" s="20"/>
      <c r="AA1147" s="20"/>
      <c r="AB1147" s="20"/>
      <c r="AC1147" s="20"/>
      <c r="AD1147" s="20"/>
      <c r="AE1147" s="20"/>
      <c r="AF1147" s="20"/>
      <c r="AG1147" s="20" t="s">
        <v>1493</v>
      </c>
      <c r="AH1147" s="20"/>
      <c r="AI1147" s="20" t="s">
        <v>844</v>
      </c>
      <c r="AJ1147" s="20"/>
      <c r="AK1147" s="20"/>
      <c r="AL1147" s="20"/>
      <c r="AM1147" s="20"/>
      <c r="AN1147" s="20"/>
      <c r="AO1147" s="20"/>
      <c r="AP1147" s="20"/>
      <c r="AQ1147" s="162"/>
    </row>
    <row r="1148" spans="1:43" ht="15" customHeight="1" x14ac:dyDescent="0.2">
      <c r="A1148" s="370">
        <v>7</v>
      </c>
      <c r="B1148" s="54" t="s">
        <v>1598</v>
      </c>
      <c r="C1148" s="431">
        <v>50</v>
      </c>
      <c r="D1148" s="431">
        <v>21</v>
      </c>
      <c r="E1148" s="431">
        <v>11</v>
      </c>
      <c r="F1148" s="431">
        <v>18</v>
      </c>
      <c r="G1148" s="431">
        <v>122</v>
      </c>
      <c r="H1148" s="431">
        <v>95</v>
      </c>
      <c r="I1148" s="433">
        <v>53</v>
      </c>
      <c r="J1148" s="435">
        <f t="shared" si="82"/>
        <v>50</v>
      </c>
      <c r="K1148" s="435">
        <f t="shared" si="83"/>
        <v>53</v>
      </c>
      <c r="L1148" s="1138"/>
      <c r="M1148" s="1139"/>
      <c r="N1148" s="1139"/>
      <c r="O1148" s="1140"/>
      <c r="Q1148" s="377" t="s">
        <v>1866</v>
      </c>
      <c r="R1148" s="20"/>
      <c r="S1148" s="20"/>
      <c r="T1148" s="20"/>
      <c r="U1148" s="20"/>
      <c r="V1148" s="20"/>
      <c r="W1148" s="20"/>
      <c r="X1148" s="10"/>
      <c r="Y1148" s="20"/>
      <c r="Z1148" s="20"/>
      <c r="AA1148" s="20"/>
      <c r="AB1148" s="20"/>
      <c r="AC1148" s="20"/>
      <c r="AD1148" s="20"/>
      <c r="AE1148" s="20"/>
      <c r="AF1148" s="20"/>
      <c r="AG1148" s="20" t="s">
        <v>844</v>
      </c>
      <c r="AH1148" s="20"/>
      <c r="AI1148" s="20" t="s">
        <v>1490</v>
      </c>
      <c r="AJ1148" s="20"/>
      <c r="AK1148" s="20"/>
      <c r="AL1148" s="20"/>
      <c r="AM1148" s="20"/>
      <c r="AN1148" s="20"/>
      <c r="AO1148" s="20"/>
      <c r="AP1148" s="20"/>
      <c r="AQ1148" s="162"/>
    </row>
    <row r="1149" spans="1:43" ht="15" customHeight="1" x14ac:dyDescent="0.2">
      <c r="A1149" s="370">
        <v>8</v>
      </c>
      <c r="B1149" s="54" t="s">
        <v>705</v>
      </c>
      <c r="C1149" s="431">
        <v>50</v>
      </c>
      <c r="D1149" s="431">
        <v>20</v>
      </c>
      <c r="E1149" s="431">
        <v>13</v>
      </c>
      <c r="F1149" s="431">
        <v>17</v>
      </c>
      <c r="G1149" s="431">
        <v>121</v>
      </c>
      <c r="H1149" s="431">
        <v>112</v>
      </c>
      <c r="I1149" s="433">
        <v>53</v>
      </c>
      <c r="J1149" s="435">
        <f t="shared" si="82"/>
        <v>50</v>
      </c>
      <c r="K1149" s="435">
        <f t="shared" si="83"/>
        <v>53</v>
      </c>
      <c r="L1149" s="1138"/>
      <c r="M1149" s="1139"/>
      <c r="N1149" s="1139"/>
      <c r="O1149" s="1140"/>
      <c r="Q1149" s="377" t="s">
        <v>901</v>
      </c>
      <c r="R1149" s="20"/>
      <c r="S1149" s="20"/>
      <c r="T1149" s="20"/>
      <c r="U1149" s="20"/>
      <c r="V1149" s="20"/>
      <c r="W1149" s="20"/>
      <c r="X1149" s="20"/>
      <c r="Y1149" s="10"/>
      <c r="Z1149" s="20"/>
      <c r="AA1149" s="20"/>
      <c r="AB1149" s="20"/>
      <c r="AC1149" s="20"/>
      <c r="AD1149" s="20"/>
      <c r="AE1149" s="20"/>
      <c r="AF1149" s="20"/>
      <c r="AG1149" s="20" t="s">
        <v>1207</v>
      </c>
      <c r="AH1149" s="20"/>
      <c r="AI1149" s="20"/>
      <c r="AJ1149" s="20"/>
      <c r="AK1149" s="20"/>
      <c r="AL1149" s="20"/>
      <c r="AM1149" s="20"/>
      <c r="AN1149" s="20"/>
      <c r="AO1149" s="20"/>
      <c r="AP1149" s="20"/>
      <c r="AQ1149" s="162"/>
    </row>
    <row r="1150" spans="1:43" ht="15" customHeight="1" x14ac:dyDescent="0.2">
      <c r="A1150" s="370">
        <v>9</v>
      </c>
      <c r="B1150" s="54" t="s">
        <v>991</v>
      </c>
      <c r="C1150" s="431">
        <v>50</v>
      </c>
      <c r="D1150" s="431">
        <v>21</v>
      </c>
      <c r="E1150" s="431">
        <v>10</v>
      </c>
      <c r="F1150" s="431">
        <v>19</v>
      </c>
      <c r="G1150" s="431">
        <v>98</v>
      </c>
      <c r="H1150" s="431">
        <v>104</v>
      </c>
      <c r="I1150" s="433">
        <v>52</v>
      </c>
      <c r="J1150" s="435">
        <f t="shared" si="82"/>
        <v>50</v>
      </c>
      <c r="K1150" s="435">
        <f t="shared" si="83"/>
        <v>52</v>
      </c>
      <c r="L1150" s="1138"/>
      <c r="M1150" s="1139"/>
      <c r="N1150" s="1139"/>
      <c r="O1150" s="1140"/>
      <c r="Q1150" s="377" t="s">
        <v>564</v>
      </c>
      <c r="R1150" s="20"/>
      <c r="S1150" s="20"/>
      <c r="T1150" s="20"/>
      <c r="U1150" s="20"/>
      <c r="V1150" s="20"/>
      <c r="W1150" s="20"/>
      <c r="X1150" s="20"/>
      <c r="Y1150" s="20"/>
      <c r="Z1150" s="10"/>
      <c r="AA1150" s="20"/>
      <c r="AB1150" s="20"/>
      <c r="AC1150" s="20"/>
      <c r="AD1150" s="20"/>
      <c r="AE1150" s="20"/>
      <c r="AF1150" s="20"/>
      <c r="AG1150" s="20" t="s">
        <v>1493</v>
      </c>
      <c r="AH1150" s="20"/>
      <c r="AI1150" s="20" t="s">
        <v>1490</v>
      </c>
      <c r="AJ1150" s="20"/>
      <c r="AK1150" s="20"/>
      <c r="AL1150" s="20"/>
      <c r="AM1150" s="20"/>
      <c r="AN1150" s="20"/>
      <c r="AO1150" s="20"/>
      <c r="AP1150" s="20"/>
      <c r="AQ1150" s="162"/>
    </row>
    <row r="1151" spans="1:43" ht="15" customHeight="1" x14ac:dyDescent="0.2">
      <c r="A1151" s="370">
        <v>10</v>
      </c>
      <c r="B1151" s="54" t="s">
        <v>551</v>
      </c>
      <c r="C1151" s="431">
        <v>50</v>
      </c>
      <c r="D1151" s="431">
        <v>23</v>
      </c>
      <c r="E1151" s="431">
        <v>5</v>
      </c>
      <c r="F1151" s="431">
        <v>22</v>
      </c>
      <c r="G1151" s="431">
        <v>130</v>
      </c>
      <c r="H1151" s="431">
        <v>123</v>
      </c>
      <c r="I1151" s="433">
        <v>51</v>
      </c>
      <c r="J1151" s="435">
        <f t="shared" si="82"/>
        <v>50</v>
      </c>
      <c r="K1151" s="435">
        <f t="shared" si="83"/>
        <v>51</v>
      </c>
      <c r="L1151" s="1138"/>
      <c r="M1151" s="1139"/>
      <c r="N1151" s="1139"/>
      <c r="O1151" s="1140"/>
      <c r="Q1151" s="377" t="s">
        <v>847</v>
      </c>
      <c r="R1151" s="20"/>
      <c r="S1151" s="20"/>
      <c r="T1151" s="20"/>
      <c r="U1151" s="20"/>
      <c r="V1151" s="20"/>
      <c r="W1151" s="20"/>
      <c r="X1151" s="20"/>
      <c r="Y1151" s="20"/>
      <c r="Z1151" s="20"/>
      <c r="AA1151" s="10"/>
      <c r="AB1151" s="20"/>
      <c r="AC1151" s="20"/>
      <c r="AD1151" s="20"/>
      <c r="AE1151" s="20"/>
      <c r="AF1151" s="20"/>
      <c r="AG1151" s="20" t="s">
        <v>1655</v>
      </c>
      <c r="AH1151" s="20"/>
      <c r="AI1151" s="20" t="s">
        <v>1540</v>
      </c>
      <c r="AJ1151" s="20"/>
      <c r="AK1151" s="20"/>
      <c r="AL1151" s="20"/>
      <c r="AM1151" s="20"/>
      <c r="AN1151" s="20"/>
      <c r="AO1151" s="20"/>
      <c r="AP1151" s="20"/>
      <c r="AQ1151" s="162"/>
    </row>
    <row r="1152" spans="1:43" ht="15" customHeight="1" x14ac:dyDescent="0.2">
      <c r="A1152" s="370">
        <v>11</v>
      </c>
      <c r="B1152" s="54" t="s">
        <v>36</v>
      </c>
      <c r="C1152" s="431">
        <v>50</v>
      </c>
      <c r="D1152" s="431">
        <v>23</v>
      </c>
      <c r="E1152" s="431">
        <v>5</v>
      </c>
      <c r="F1152" s="431">
        <v>22</v>
      </c>
      <c r="G1152" s="431">
        <v>103</v>
      </c>
      <c r="H1152" s="431">
        <v>96</v>
      </c>
      <c r="I1152" s="433">
        <v>51</v>
      </c>
      <c r="J1152" s="435">
        <f t="shared" ref="J1152:J1220" si="87">D1152+E1152+F1152</f>
        <v>50</v>
      </c>
      <c r="K1152" s="435">
        <f t="shared" ref="K1152:K1220" si="88">D1152*2+E1152</f>
        <v>51</v>
      </c>
      <c r="L1152" s="1138"/>
      <c r="M1152" s="1139"/>
      <c r="N1152" s="1139"/>
      <c r="O1152" s="1140"/>
      <c r="Q1152" s="377" t="s">
        <v>700</v>
      </c>
      <c r="R1152" s="20"/>
      <c r="S1152" s="20"/>
      <c r="T1152" s="20"/>
      <c r="U1152" s="20"/>
      <c r="V1152" s="20"/>
      <c r="W1152" s="20"/>
      <c r="X1152" s="20"/>
      <c r="Y1152" s="20"/>
      <c r="Z1152" s="20"/>
      <c r="AA1152" s="20"/>
      <c r="AB1152" s="10"/>
      <c r="AC1152" s="20"/>
      <c r="AD1152" s="20"/>
      <c r="AE1152" s="20"/>
      <c r="AF1152" s="20"/>
      <c r="AG1152" s="20" t="s">
        <v>104</v>
      </c>
      <c r="AH1152" s="20"/>
      <c r="AI1152" s="20" t="s">
        <v>1600</v>
      </c>
      <c r="AJ1152" s="20"/>
      <c r="AK1152" s="20"/>
      <c r="AL1152" s="20"/>
      <c r="AM1152" s="20"/>
      <c r="AN1152" s="20"/>
      <c r="AO1152" s="20"/>
      <c r="AP1152" s="20"/>
      <c r="AQ1152" s="162"/>
    </row>
    <row r="1153" spans="1:43" ht="15" customHeight="1" x14ac:dyDescent="0.2">
      <c r="A1153" s="370">
        <v>12</v>
      </c>
      <c r="B1153" s="54" t="s">
        <v>1733</v>
      </c>
      <c r="C1153" s="431">
        <v>50</v>
      </c>
      <c r="D1153" s="431">
        <v>21</v>
      </c>
      <c r="E1153" s="431">
        <v>8</v>
      </c>
      <c r="F1153" s="431">
        <v>21</v>
      </c>
      <c r="G1153" s="431">
        <v>124</v>
      </c>
      <c r="H1153" s="431">
        <v>110</v>
      </c>
      <c r="I1153" s="433">
        <v>50</v>
      </c>
      <c r="J1153" s="435">
        <f t="shared" si="87"/>
        <v>50</v>
      </c>
      <c r="K1153" s="435">
        <f t="shared" si="88"/>
        <v>50</v>
      </c>
      <c r="L1153" s="1138"/>
      <c r="M1153" s="1139"/>
      <c r="N1153" s="1139"/>
      <c r="O1153" s="1140"/>
      <c r="Q1153" s="377" t="s">
        <v>566</v>
      </c>
      <c r="R1153" s="20"/>
      <c r="S1153" s="20"/>
      <c r="T1153" s="20"/>
      <c r="U1153" s="20"/>
      <c r="V1153" s="20"/>
      <c r="W1153" s="20"/>
      <c r="X1153" s="20"/>
      <c r="Y1153" s="20"/>
      <c r="Z1153" s="20"/>
      <c r="AA1153" s="20"/>
      <c r="AB1153" s="20"/>
      <c r="AC1153" s="10"/>
      <c r="AD1153" s="20"/>
      <c r="AE1153" s="20"/>
      <c r="AF1153" s="20"/>
      <c r="AG1153" s="20" t="s">
        <v>1210</v>
      </c>
      <c r="AH1153" s="20"/>
      <c r="AI1153" s="20" t="s">
        <v>1490</v>
      </c>
      <c r="AJ1153" s="20"/>
      <c r="AK1153" s="20"/>
      <c r="AL1153" s="20"/>
      <c r="AM1153" s="20"/>
      <c r="AN1153" s="20"/>
      <c r="AO1153" s="20"/>
      <c r="AP1153" s="20"/>
      <c r="AQ1153" s="162"/>
    </row>
    <row r="1154" spans="1:43" ht="15" customHeight="1" x14ac:dyDescent="0.2">
      <c r="A1154" s="370">
        <v>13</v>
      </c>
      <c r="B1154" s="54" t="s">
        <v>42</v>
      </c>
      <c r="C1154" s="431">
        <v>50</v>
      </c>
      <c r="D1154" s="431">
        <v>19</v>
      </c>
      <c r="E1154" s="431">
        <v>12</v>
      </c>
      <c r="F1154" s="431">
        <v>19</v>
      </c>
      <c r="G1154" s="431">
        <v>94</v>
      </c>
      <c r="H1154" s="431">
        <v>82</v>
      </c>
      <c r="I1154" s="433">
        <v>50</v>
      </c>
      <c r="J1154" s="435">
        <f t="shared" si="87"/>
        <v>50</v>
      </c>
      <c r="K1154" s="435">
        <f t="shared" si="88"/>
        <v>50</v>
      </c>
      <c r="L1154" s="1138"/>
      <c r="M1154" s="1139"/>
      <c r="N1154" s="1139"/>
      <c r="O1154" s="1140"/>
      <c r="Q1154" s="377" t="s">
        <v>1959</v>
      </c>
      <c r="R1154" s="20"/>
      <c r="S1154" s="20"/>
      <c r="T1154" s="20"/>
      <c r="U1154" s="20"/>
      <c r="V1154" s="20"/>
      <c r="W1154" s="20"/>
      <c r="X1154" s="20"/>
      <c r="Y1154" s="20"/>
      <c r="Z1154" s="20"/>
      <c r="AA1154" s="20"/>
      <c r="AB1154" s="20"/>
      <c r="AC1154" s="20"/>
      <c r="AD1154" s="10"/>
      <c r="AE1154" s="20"/>
      <c r="AF1154" s="20"/>
      <c r="AG1154" s="20" t="s">
        <v>1988</v>
      </c>
      <c r="AH1154" s="20"/>
      <c r="AI1154" s="20" t="s">
        <v>1597</v>
      </c>
      <c r="AJ1154" s="20"/>
      <c r="AK1154" s="20"/>
      <c r="AL1154" s="20"/>
      <c r="AM1154" s="20"/>
      <c r="AN1154" s="20"/>
      <c r="AO1154" s="20"/>
      <c r="AP1154" s="20"/>
      <c r="AQ1154" s="162"/>
    </row>
    <row r="1155" spans="1:43" ht="15" customHeight="1" x14ac:dyDescent="0.2">
      <c r="A1155" s="370">
        <v>14</v>
      </c>
      <c r="B1155" s="54" t="s">
        <v>554</v>
      </c>
      <c r="C1155" s="431">
        <v>50</v>
      </c>
      <c r="D1155" s="431">
        <v>20</v>
      </c>
      <c r="E1155" s="431">
        <v>10</v>
      </c>
      <c r="F1155" s="431">
        <v>20</v>
      </c>
      <c r="G1155" s="431">
        <v>83</v>
      </c>
      <c r="H1155" s="431">
        <v>77</v>
      </c>
      <c r="I1155" s="433">
        <v>50</v>
      </c>
      <c r="J1155" s="435">
        <f t="shared" si="87"/>
        <v>50</v>
      </c>
      <c r="K1155" s="435">
        <f t="shared" si="88"/>
        <v>50</v>
      </c>
      <c r="L1155" s="1138"/>
      <c r="M1155" s="1139"/>
      <c r="N1155" s="1139"/>
      <c r="O1155" s="1140"/>
      <c r="Q1155" s="377" t="s">
        <v>1960</v>
      </c>
      <c r="R1155" s="20"/>
      <c r="S1155" s="20"/>
      <c r="T1155" s="20"/>
      <c r="U1155" s="20"/>
      <c r="V1155" s="20"/>
      <c r="W1155" s="20"/>
      <c r="X1155" s="20"/>
      <c r="Y1155" s="20"/>
      <c r="Z1155" s="20"/>
      <c r="AA1155" s="20"/>
      <c r="AB1155" s="20"/>
      <c r="AC1155" s="20"/>
      <c r="AD1155" s="20"/>
      <c r="AE1155" s="10"/>
      <c r="AF1155" s="20"/>
      <c r="AG1155" s="20" t="s">
        <v>1494</v>
      </c>
      <c r="AH1155" s="20"/>
      <c r="AI1155" s="20"/>
      <c r="AJ1155" s="20"/>
      <c r="AK1155" s="20"/>
      <c r="AL1155" s="20"/>
      <c r="AM1155" s="20"/>
      <c r="AN1155" s="20"/>
      <c r="AO1155" s="20"/>
      <c r="AP1155" s="20"/>
      <c r="AQ1155" s="162"/>
    </row>
    <row r="1156" spans="1:43" ht="15" customHeight="1" x14ac:dyDescent="0.2">
      <c r="A1156" s="370">
        <v>15</v>
      </c>
      <c r="B1156" s="54" t="s">
        <v>781</v>
      </c>
      <c r="C1156" s="431">
        <v>50</v>
      </c>
      <c r="D1156" s="431">
        <v>20</v>
      </c>
      <c r="E1156" s="431">
        <v>10</v>
      </c>
      <c r="F1156" s="431">
        <v>20</v>
      </c>
      <c r="G1156" s="431">
        <v>123</v>
      </c>
      <c r="H1156" s="431">
        <v>125</v>
      </c>
      <c r="I1156" s="433">
        <v>50</v>
      </c>
      <c r="J1156" s="435">
        <f t="shared" si="87"/>
        <v>50</v>
      </c>
      <c r="K1156" s="435">
        <f t="shared" si="88"/>
        <v>50</v>
      </c>
      <c r="L1156" s="1138"/>
      <c r="M1156" s="1139"/>
      <c r="N1156" s="1139"/>
      <c r="O1156" s="1140"/>
      <c r="Q1156" s="377" t="s">
        <v>768</v>
      </c>
      <c r="R1156" s="20"/>
      <c r="S1156" s="20"/>
      <c r="T1156" s="20"/>
      <c r="U1156" s="20"/>
      <c r="V1156" s="20"/>
      <c r="W1156" s="20"/>
      <c r="X1156" s="20"/>
      <c r="Y1156" s="20"/>
      <c r="Z1156" s="20"/>
      <c r="AA1156" s="20"/>
      <c r="AB1156" s="20"/>
      <c r="AC1156" s="20"/>
      <c r="AD1156" s="20"/>
      <c r="AE1156" s="20"/>
      <c r="AF1156" s="10"/>
      <c r="AG1156" s="20" t="s">
        <v>1487</v>
      </c>
      <c r="AH1156" s="20"/>
      <c r="AI1156" s="20" t="s">
        <v>1597</v>
      </c>
      <c r="AJ1156" s="20"/>
      <c r="AK1156" s="20"/>
      <c r="AL1156" s="20"/>
      <c r="AM1156" s="20"/>
      <c r="AN1156" s="20"/>
      <c r="AO1156" s="20"/>
      <c r="AP1156" s="20"/>
      <c r="AQ1156" s="162"/>
    </row>
    <row r="1157" spans="1:43" ht="15" customHeight="1" x14ac:dyDescent="0.2">
      <c r="A1157" s="370">
        <v>16</v>
      </c>
      <c r="B1157" s="54" t="s">
        <v>767</v>
      </c>
      <c r="C1157" s="431">
        <v>50</v>
      </c>
      <c r="D1157" s="431">
        <v>18</v>
      </c>
      <c r="E1157" s="431">
        <v>13</v>
      </c>
      <c r="F1157" s="431">
        <v>19</v>
      </c>
      <c r="G1157" s="431">
        <v>107</v>
      </c>
      <c r="H1157" s="431">
        <v>87</v>
      </c>
      <c r="I1157" s="433">
        <v>49</v>
      </c>
      <c r="J1157" s="435">
        <f t="shared" si="87"/>
        <v>50</v>
      </c>
      <c r="K1157" s="435">
        <f t="shared" si="88"/>
        <v>49</v>
      </c>
      <c r="L1157" s="1138"/>
      <c r="M1157" s="1139"/>
      <c r="N1157" s="1139"/>
      <c r="O1157" s="1140"/>
      <c r="Q1157" s="377" t="s">
        <v>777</v>
      </c>
      <c r="R1157" s="20" t="s">
        <v>1493</v>
      </c>
      <c r="S1157" s="20" t="s">
        <v>1210</v>
      </c>
      <c r="T1157" s="20" t="s">
        <v>1540</v>
      </c>
      <c r="U1157" s="20" t="s">
        <v>1490</v>
      </c>
      <c r="V1157" s="20" t="s">
        <v>1493</v>
      </c>
      <c r="W1157" s="20" t="s">
        <v>1642</v>
      </c>
      <c r="X1157" s="20" t="s">
        <v>1494</v>
      </c>
      <c r="Y1157" s="20" t="s">
        <v>1210</v>
      </c>
      <c r="Z1157" s="20" t="s">
        <v>1491</v>
      </c>
      <c r="AA1157" s="20" t="s">
        <v>1493</v>
      </c>
      <c r="AB1157" s="20" t="s">
        <v>1210</v>
      </c>
      <c r="AC1157" s="20" t="s">
        <v>844</v>
      </c>
      <c r="AD1157" s="20" t="s">
        <v>1642</v>
      </c>
      <c r="AE1157" s="20" t="s">
        <v>1489</v>
      </c>
      <c r="AF1157" s="20" t="s">
        <v>1493</v>
      </c>
      <c r="AG1157" s="10"/>
      <c r="AH1157" s="20" t="s">
        <v>1739</v>
      </c>
      <c r="AI1157" s="20" t="s">
        <v>844</v>
      </c>
      <c r="AJ1157" s="20" t="s">
        <v>1207</v>
      </c>
      <c r="AK1157" s="20" t="s">
        <v>104</v>
      </c>
      <c r="AL1157" s="20" t="s">
        <v>1601</v>
      </c>
      <c r="AM1157" s="20" t="s">
        <v>32</v>
      </c>
      <c r="AN1157" s="20" t="s">
        <v>1603</v>
      </c>
      <c r="AO1157" s="20" t="s">
        <v>1624</v>
      </c>
      <c r="AP1157" s="20" t="s">
        <v>1540</v>
      </c>
      <c r="AQ1157" s="162" t="s">
        <v>1489</v>
      </c>
    </row>
    <row r="1158" spans="1:43" ht="15" customHeight="1" x14ac:dyDescent="0.2">
      <c r="A1158" s="370">
        <v>17</v>
      </c>
      <c r="B1158" s="54" t="s">
        <v>39</v>
      </c>
      <c r="C1158" s="431">
        <v>50</v>
      </c>
      <c r="D1158" s="431">
        <v>19</v>
      </c>
      <c r="E1158" s="431">
        <v>9</v>
      </c>
      <c r="F1158" s="431">
        <v>22</v>
      </c>
      <c r="G1158" s="431">
        <v>137</v>
      </c>
      <c r="H1158" s="431">
        <v>127</v>
      </c>
      <c r="I1158" s="433">
        <v>47</v>
      </c>
      <c r="J1158" s="435">
        <f t="shared" si="87"/>
        <v>50</v>
      </c>
      <c r="K1158" s="435">
        <f t="shared" si="88"/>
        <v>47</v>
      </c>
      <c r="L1158" s="1138"/>
      <c r="M1158" s="1139"/>
      <c r="N1158" s="1139"/>
      <c r="O1158" s="1140"/>
      <c r="Q1158" s="377" t="s">
        <v>1684</v>
      </c>
      <c r="R1158" s="20"/>
      <c r="S1158" s="20"/>
      <c r="T1158" s="20"/>
      <c r="U1158" s="20"/>
      <c r="V1158" s="20"/>
      <c r="W1158" s="20"/>
      <c r="X1158" s="20"/>
      <c r="Y1158" s="20"/>
      <c r="Z1158" s="20"/>
      <c r="AA1158" s="20"/>
      <c r="AB1158" s="20"/>
      <c r="AC1158" s="20"/>
      <c r="AD1158" s="20"/>
      <c r="AE1158" s="20"/>
      <c r="AF1158" s="20"/>
      <c r="AG1158" s="20" t="s">
        <v>1989</v>
      </c>
      <c r="AH1158" s="10"/>
      <c r="AI1158" s="20" t="s">
        <v>1644</v>
      </c>
      <c r="AJ1158" s="20"/>
      <c r="AK1158" s="20"/>
      <c r="AL1158" s="20"/>
      <c r="AM1158" s="20"/>
      <c r="AN1158" s="20"/>
      <c r="AO1158" s="20"/>
      <c r="AP1158" s="20"/>
      <c r="AQ1158" s="162"/>
    </row>
    <row r="1159" spans="1:43" ht="15" customHeight="1" x14ac:dyDescent="0.2">
      <c r="A1159" s="370">
        <v>18</v>
      </c>
      <c r="B1159" s="54" t="s">
        <v>174</v>
      </c>
      <c r="C1159" s="431">
        <v>50</v>
      </c>
      <c r="D1159" s="431">
        <v>15</v>
      </c>
      <c r="E1159" s="431">
        <v>17</v>
      </c>
      <c r="F1159" s="431">
        <v>18</v>
      </c>
      <c r="G1159" s="431">
        <v>105</v>
      </c>
      <c r="H1159" s="431">
        <v>124</v>
      </c>
      <c r="I1159" s="433">
        <v>47</v>
      </c>
      <c r="J1159" s="435">
        <f t="shared" si="87"/>
        <v>50</v>
      </c>
      <c r="K1159" s="435">
        <f t="shared" si="88"/>
        <v>47</v>
      </c>
      <c r="L1159" s="1138"/>
      <c r="M1159" s="1139"/>
      <c r="N1159" s="1139"/>
      <c r="O1159" s="1140"/>
      <c r="Q1159" s="377" t="s">
        <v>533</v>
      </c>
      <c r="R1159" s="20"/>
      <c r="S1159" s="20" t="s">
        <v>1210</v>
      </c>
      <c r="T1159" s="20" t="s">
        <v>1540</v>
      </c>
      <c r="U1159" s="20" t="s">
        <v>1490</v>
      </c>
      <c r="V1159" s="20" t="s">
        <v>1603</v>
      </c>
      <c r="W1159" s="20" t="s">
        <v>355</v>
      </c>
      <c r="X1159" s="20"/>
      <c r="Y1159" s="20" t="s">
        <v>844</v>
      </c>
      <c r="Z1159" s="20" t="s">
        <v>1539</v>
      </c>
      <c r="AA1159" s="20" t="s">
        <v>104</v>
      </c>
      <c r="AB1159" s="20" t="s">
        <v>1494</v>
      </c>
      <c r="AC1159" s="20" t="s">
        <v>1656</v>
      </c>
      <c r="AD1159" s="20" t="s">
        <v>1546</v>
      </c>
      <c r="AE1159" s="20" t="s">
        <v>1489</v>
      </c>
      <c r="AF1159" s="20"/>
      <c r="AG1159" s="20" t="s">
        <v>1597</v>
      </c>
      <c r="AH1159" s="20" t="s">
        <v>1540</v>
      </c>
      <c r="AI1159" s="10"/>
      <c r="AJ1159" s="20" t="s">
        <v>1493</v>
      </c>
      <c r="AK1159" s="20" t="s">
        <v>1603</v>
      </c>
      <c r="AL1159" s="20" t="s">
        <v>1990</v>
      </c>
      <c r="AM1159" s="20" t="s">
        <v>1493</v>
      </c>
      <c r="AN1159" s="20" t="s">
        <v>1644</v>
      </c>
      <c r="AO1159" s="20" t="s">
        <v>1547</v>
      </c>
      <c r="AP1159" s="20"/>
      <c r="AQ1159" s="162"/>
    </row>
    <row r="1160" spans="1:43" ht="15" customHeight="1" x14ac:dyDescent="0.2">
      <c r="A1160" s="370">
        <v>19</v>
      </c>
      <c r="B1160" s="54" t="s">
        <v>711</v>
      </c>
      <c r="C1160" s="431">
        <v>50</v>
      </c>
      <c r="D1160" s="431">
        <v>18</v>
      </c>
      <c r="E1160" s="431">
        <v>10</v>
      </c>
      <c r="F1160" s="431">
        <v>22</v>
      </c>
      <c r="G1160" s="431">
        <v>113</v>
      </c>
      <c r="H1160" s="431">
        <v>125</v>
      </c>
      <c r="I1160" s="433">
        <v>46</v>
      </c>
      <c r="J1160" s="435">
        <f t="shared" si="87"/>
        <v>50</v>
      </c>
      <c r="K1160" s="435">
        <f t="shared" si="88"/>
        <v>46</v>
      </c>
      <c r="L1160" s="1138"/>
      <c r="M1160" s="1139"/>
      <c r="N1160" s="1139"/>
      <c r="O1160" s="1140"/>
      <c r="Q1160" s="377" t="s">
        <v>769</v>
      </c>
      <c r="R1160" s="20"/>
      <c r="S1160" s="20"/>
      <c r="T1160" s="20"/>
      <c r="U1160" s="20"/>
      <c r="V1160" s="20"/>
      <c r="W1160" s="20"/>
      <c r="X1160" s="20"/>
      <c r="Y1160" s="20"/>
      <c r="Z1160" s="20"/>
      <c r="AA1160" s="20"/>
      <c r="AB1160" s="20"/>
      <c r="AC1160" s="20"/>
      <c r="AD1160" s="20"/>
      <c r="AE1160" s="20"/>
      <c r="AF1160" s="20"/>
      <c r="AG1160" s="20" t="s">
        <v>1494</v>
      </c>
      <c r="AH1160" s="20"/>
      <c r="AI1160" s="20" t="s">
        <v>844</v>
      </c>
      <c r="AJ1160" s="10"/>
      <c r="AK1160" s="20"/>
      <c r="AL1160" s="20"/>
      <c r="AM1160" s="20"/>
      <c r="AN1160" s="20"/>
      <c r="AO1160" s="20"/>
      <c r="AP1160" s="20"/>
      <c r="AQ1160" s="162"/>
    </row>
    <row r="1161" spans="1:43" ht="15" customHeight="1" x14ac:dyDescent="0.2">
      <c r="A1161" s="370">
        <v>20</v>
      </c>
      <c r="B1161" s="54" t="s">
        <v>816</v>
      </c>
      <c r="C1161" s="431">
        <v>50</v>
      </c>
      <c r="D1161" s="431">
        <v>18</v>
      </c>
      <c r="E1161" s="431">
        <v>8</v>
      </c>
      <c r="F1161" s="431">
        <v>24</v>
      </c>
      <c r="G1161" s="431">
        <v>112</v>
      </c>
      <c r="H1161" s="431">
        <v>112</v>
      </c>
      <c r="I1161" s="433">
        <v>44</v>
      </c>
      <c r="J1161" s="435">
        <f t="shared" si="87"/>
        <v>50</v>
      </c>
      <c r="K1161" s="435">
        <f t="shared" si="88"/>
        <v>44</v>
      </c>
      <c r="L1161" s="1138"/>
      <c r="M1161" s="1139"/>
      <c r="N1161" s="1139"/>
      <c r="O1161" s="1140"/>
      <c r="Q1161" s="377" t="s">
        <v>1730</v>
      </c>
      <c r="R1161" s="20"/>
      <c r="S1161" s="20"/>
      <c r="T1161" s="20"/>
      <c r="U1161" s="20"/>
      <c r="V1161" s="20"/>
      <c r="W1161" s="20"/>
      <c r="X1161" s="20"/>
      <c r="Y1161" s="20"/>
      <c r="Z1161" s="20"/>
      <c r="AA1161" s="20"/>
      <c r="AB1161" s="20"/>
      <c r="AC1161" s="20"/>
      <c r="AD1161" s="20"/>
      <c r="AE1161" s="20"/>
      <c r="AF1161" s="20"/>
      <c r="AG1161" s="20" t="s">
        <v>1603</v>
      </c>
      <c r="AH1161" s="20"/>
      <c r="AI1161" s="20" t="s">
        <v>1601</v>
      </c>
      <c r="AJ1161" s="20"/>
      <c r="AK1161" s="10"/>
      <c r="AL1161" s="20"/>
      <c r="AM1161" s="20"/>
      <c r="AN1161" s="20"/>
      <c r="AO1161" s="20"/>
      <c r="AP1161" s="20"/>
      <c r="AQ1161" s="162"/>
    </row>
    <row r="1162" spans="1:43" ht="15" customHeight="1" x14ac:dyDescent="0.2">
      <c r="A1162" s="370">
        <v>21</v>
      </c>
      <c r="B1162" s="54" t="s">
        <v>1314</v>
      </c>
      <c r="C1162" s="431">
        <v>50</v>
      </c>
      <c r="D1162" s="431">
        <v>18</v>
      </c>
      <c r="E1162" s="431">
        <v>8</v>
      </c>
      <c r="F1162" s="431">
        <v>24</v>
      </c>
      <c r="G1162" s="431">
        <v>83</v>
      </c>
      <c r="H1162" s="431">
        <v>102</v>
      </c>
      <c r="I1162" s="433">
        <v>44</v>
      </c>
      <c r="J1162" s="435">
        <f t="shared" si="87"/>
        <v>50</v>
      </c>
      <c r="K1162" s="435">
        <f t="shared" si="88"/>
        <v>44</v>
      </c>
      <c r="L1162" s="1138"/>
      <c r="M1162" s="1139"/>
      <c r="N1162" s="1139"/>
      <c r="O1162" s="1140"/>
      <c r="Q1162" s="377" t="s">
        <v>1731</v>
      </c>
      <c r="R1162" s="20"/>
      <c r="S1162" s="20"/>
      <c r="T1162" s="20"/>
      <c r="U1162" s="20"/>
      <c r="V1162" s="20"/>
      <c r="W1162" s="20"/>
      <c r="X1162" s="20"/>
      <c r="Y1162" s="20"/>
      <c r="Z1162" s="20"/>
      <c r="AA1162" s="20"/>
      <c r="AB1162" s="20"/>
      <c r="AC1162" s="20"/>
      <c r="AD1162" s="20"/>
      <c r="AE1162" s="20"/>
      <c r="AF1162" s="20"/>
      <c r="AG1162" s="20" t="s">
        <v>1489</v>
      </c>
      <c r="AH1162" s="20"/>
      <c r="AI1162" s="20" t="s">
        <v>1207</v>
      </c>
      <c r="AJ1162" s="20"/>
      <c r="AK1162" s="20"/>
      <c r="AL1162" s="10"/>
      <c r="AM1162" s="20"/>
      <c r="AN1162" s="20"/>
      <c r="AO1162" s="20"/>
      <c r="AP1162" s="20"/>
      <c r="AQ1162" s="162"/>
    </row>
    <row r="1163" spans="1:43" ht="15" customHeight="1" x14ac:dyDescent="0.2">
      <c r="A1163" s="370">
        <v>22</v>
      </c>
      <c r="B1163" s="54" t="s">
        <v>558</v>
      </c>
      <c r="C1163" s="431">
        <v>50</v>
      </c>
      <c r="D1163" s="431">
        <v>15</v>
      </c>
      <c r="E1163" s="431">
        <v>14</v>
      </c>
      <c r="F1163" s="431">
        <v>21</v>
      </c>
      <c r="G1163" s="431">
        <v>101</v>
      </c>
      <c r="H1163" s="431">
        <v>122</v>
      </c>
      <c r="I1163" s="433">
        <v>44</v>
      </c>
      <c r="J1163" s="435">
        <f t="shared" si="87"/>
        <v>50</v>
      </c>
      <c r="K1163" s="435">
        <f t="shared" si="88"/>
        <v>44</v>
      </c>
      <c r="L1163" s="1138"/>
      <c r="M1163" s="1139"/>
      <c r="N1163" s="1139"/>
      <c r="O1163" s="1140"/>
      <c r="Q1163" s="377" t="s">
        <v>704</v>
      </c>
      <c r="R1163" s="20"/>
      <c r="S1163" s="20"/>
      <c r="T1163" s="20"/>
      <c r="U1163" s="20"/>
      <c r="V1163" s="20"/>
      <c r="W1163" s="20"/>
      <c r="X1163" s="20"/>
      <c r="Y1163" s="20"/>
      <c r="Z1163" s="20"/>
      <c r="AA1163" s="20"/>
      <c r="AB1163" s="20"/>
      <c r="AC1163" s="20"/>
      <c r="AD1163" s="20"/>
      <c r="AE1163" s="20"/>
      <c r="AF1163" s="20"/>
      <c r="AG1163" s="20" t="s">
        <v>1643</v>
      </c>
      <c r="AH1163" s="20"/>
      <c r="AI1163" s="20" t="s">
        <v>1493</v>
      </c>
      <c r="AJ1163" s="20"/>
      <c r="AK1163" s="20"/>
      <c r="AL1163" s="20"/>
      <c r="AM1163" s="10"/>
      <c r="AN1163" s="20"/>
      <c r="AO1163" s="20"/>
      <c r="AP1163" s="20"/>
      <c r="AQ1163" s="162"/>
    </row>
    <row r="1164" spans="1:43" ht="15" customHeight="1" x14ac:dyDescent="0.2">
      <c r="A1164" s="370">
        <v>23</v>
      </c>
      <c r="B1164" s="54" t="s">
        <v>1431</v>
      </c>
      <c r="C1164" s="431">
        <v>50</v>
      </c>
      <c r="D1164" s="431">
        <v>18</v>
      </c>
      <c r="E1164" s="431">
        <v>7</v>
      </c>
      <c r="F1164" s="431">
        <v>25</v>
      </c>
      <c r="G1164" s="431">
        <v>115</v>
      </c>
      <c r="H1164" s="431">
        <v>133</v>
      </c>
      <c r="I1164" s="433">
        <v>43</v>
      </c>
      <c r="J1164" s="435">
        <f t="shared" si="87"/>
        <v>50</v>
      </c>
      <c r="K1164" s="435">
        <f t="shared" si="88"/>
        <v>43</v>
      </c>
      <c r="L1164" s="1138"/>
      <c r="M1164" s="1139"/>
      <c r="N1164" s="1139"/>
      <c r="O1164" s="1140"/>
      <c r="Q1164" s="377" t="s">
        <v>1313</v>
      </c>
      <c r="R1164" s="20"/>
      <c r="S1164" s="20"/>
      <c r="T1164" s="20"/>
      <c r="U1164" s="20"/>
      <c r="V1164" s="20"/>
      <c r="W1164" s="20"/>
      <c r="X1164" s="20"/>
      <c r="Y1164" s="20"/>
      <c r="Z1164" s="20"/>
      <c r="AA1164" s="20"/>
      <c r="AB1164" s="20"/>
      <c r="AC1164" s="20"/>
      <c r="AD1164" s="20"/>
      <c r="AE1164" s="20"/>
      <c r="AF1164" s="20"/>
      <c r="AG1164" s="20" t="s">
        <v>1603</v>
      </c>
      <c r="AH1164" s="20"/>
      <c r="AI1164" s="20" t="s">
        <v>1597</v>
      </c>
      <c r="AJ1164" s="20"/>
      <c r="AK1164" s="20"/>
      <c r="AL1164" s="20"/>
      <c r="AM1164" s="20"/>
      <c r="AN1164" s="10"/>
      <c r="AO1164" s="20"/>
      <c r="AP1164" s="20"/>
      <c r="AQ1164" s="162"/>
    </row>
    <row r="1165" spans="1:43" ht="15" customHeight="1" x14ac:dyDescent="0.2">
      <c r="A1165" s="370">
        <v>24</v>
      </c>
      <c r="B1165" s="54" t="s">
        <v>1827</v>
      </c>
      <c r="C1165" s="431">
        <v>50</v>
      </c>
      <c r="D1165" s="431">
        <v>16</v>
      </c>
      <c r="E1165" s="431">
        <v>6</v>
      </c>
      <c r="F1165" s="431">
        <v>28</v>
      </c>
      <c r="G1165" s="431">
        <v>107</v>
      </c>
      <c r="H1165" s="431">
        <v>149</v>
      </c>
      <c r="I1165" s="433">
        <v>38</v>
      </c>
      <c r="J1165" s="435">
        <f t="shared" si="87"/>
        <v>50</v>
      </c>
      <c r="K1165" s="435">
        <f t="shared" si="88"/>
        <v>38</v>
      </c>
      <c r="L1165" s="1138"/>
      <c r="M1165" s="1139"/>
      <c r="N1165" s="1139"/>
      <c r="O1165" s="1140"/>
      <c r="Q1165" s="377" t="s">
        <v>120</v>
      </c>
      <c r="R1165" s="20"/>
      <c r="S1165" s="20"/>
      <c r="T1165" s="20"/>
      <c r="U1165" s="20"/>
      <c r="V1165" s="20"/>
      <c r="W1165" s="20"/>
      <c r="X1165" s="20"/>
      <c r="Y1165" s="20"/>
      <c r="Z1165" s="20"/>
      <c r="AA1165" s="20"/>
      <c r="AB1165" s="20"/>
      <c r="AC1165" s="20"/>
      <c r="AD1165" s="20"/>
      <c r="AE1165" s="20"/>
      <c r="AF1165" s="20"/>
      <c r="AG1165" s="20" t="s">
        <v>1210</v>
      </c>
      <c r="AH1165" s="20"/>
      <c r="AI1165" s="20" t="s">
        <v>1540</v>
      </c>
      <c r="AJ1165" s="20"/>
      <c r="AK1165" s="20"/>
      <c r="AL1165" s="20"/>
      <c r="AM1165" s="20"/>
      <c r="AN1165" s="20"/>
      <c r="AO1165" s="10"/>
      <c r="AP1165" s="20"/>
      <c r="AQ1165" s="162"/>
    </row>
    <row r="1166" spans="1:43" ht="15" customHeight="1" x14ac:dyDescent="0.2">
      <c r="A1166" s="370">
        <v>25</v>
      </c>
      <c r="B1166" s="54" t="s">
        <v>906</v>
      </c>
      <c r="C1166" s="431">
        <v>50</v>
      </c>
      <c r="D1166" s="431">
        <v>11</v>
      </c>
      <c r="E1166" s="431">
        <v>11</v>
      </c>
      <c r="F1166" s="431">
        <v>28</v>
      </c>
      <c r="G1166" s="431">
        <v>91</v>
      </c>
      <c r="H1166" s="431">
        <v>151</v>
      </c>
      <c r="I1166" s="433">
        <v>33</v>
      </c>
      <c r="J1166" s="435">
        <f t="shared" si="87"/>
        <v>50</v>
      </c>
      <c r="K1166" s="435">
        <f t="shared" si="88"/>
        <v>33</v>
      </c>
      <c r="L1166" s="1138"/>
      <c r="M1166" s="1139"/>
      <c r="N1166" s="1139"/>
      <c r="O1166" s="1140"/>
      <c r="Q1166" s="377" t="s">
        <v>547</v>
      </c>
      <c r="R1166" s="20"/>
      <c r="S1166" s="20"/>
      <c r="T1166" s="20"/>
      <c r="U1166" s="20"/>
      <c r="V1166" s="20"/>
      <c r="W1166" s="20"/>
      <c r="X1166" s="20"/>
      <c r="Y1166" s="20"/>
      <c r="Z1166" s="20"/>
      <c r="AA1166" s="20"/>
      <c r="AB1166" s="20"/>
      <c r="AC1166" s="20"/>
      <c r="AD1166" s="20"/>
      <c r="AE1166" s="20"/>
      <c r="AF1166" s="20"/>
      <c r="AG1166" s="20" t="s">
        <v>1645</v>
      </c>
      <c r="AH1166" s="20"/>
      <c r="AI1166" s="20" t="s">
        <v>1642</v>
      </c>
      <c r="AJ1166" s="20"/>
      <c r="AK1166" s="20"/>
      <c r="AL1166" s="20"/>
      <c r="AM1166" s="20"/>
      <c r="AN1166" s="20"/>
      <c r="AO1166" s="20"/>
      <c r="AP1166" s="10"/>
      <c r="AQ1166" s="162"/>
    </row>
    <row r="1167" spans="1:43" ht="15" customHeight="1" thickBot="1" x14ac:dyDescent="0.25">
      <c r="A1167" s="372">
        <v>26</v>
      </c>
      <c r="B1167" s="55" t="s">
        <v>708</v>
      </c>
      <c r="C1167" s="432">
        <v>50</v>
      </c>
      <c r="D1167" s="432">
        <v>13</v>
      </c>
      <c r="E1167" s="432">
        <v>5</v>
      </c>
      <c r="F1167" s="432">
        <v>32</v>
      </c>
      <c r="G1167" s="432">
        <v>82</v>
      </c>
      <c r="H1167" s="432">
        <v>152</v>
      </c>
      <c r="I1167" s="434">
        <v>31</v>
      </c>
      <c r="J1167" s="435">
        <f t="shared" si="87"/>
        <v>50</v>
      </c>
      <c r="K1167" s="435">
        <f t="shared" si="88"/>
        <v>31</v>
      </c>
      <c r="L1167" s="1141"/>
      <c r="M1167" s="1142"/>
      <c r="N1167" s="1142"/>
      <c r="O1167" s="1143"/>
      <c r="Q1167" s="378" t="s">
        <v>1214</v>
      </c>
      <c r="R1167" s="23"/>
      <c r="S1167" s="23"/>
      <c r="T1167" s="23"/>
      <c r="U1167" s="23"/>
      <c r="V1167" s="23"/>
      <c r="W1167" s="23"/>
      <c r="X1167" s="23"/>
      <c r="Y1167" s="23"/>
      <c r="Z1167" s="23"/>
      <c r="AA1167" s="23"/>
      <c r="AB1167" s="23"/>
      <c r="AC1167" s="23"/>
      <c r="AD1167" s="23"/>
      <c r="AE1167" s="23"/>
      <c r="AF1167" s="23"/>
      <c r="AG1167" s="23" t="s">
        <v>1597</v>
      </c>
      <c r="AH1167" s="23"/>
      <c r="AI1167" s="23" t="s">
        <v>1207</v>
      </c>
      <c r="AJ1167" s="23"/>
      <c r="AK1167" s="23"/>
      <c r="AL1167" s="23"/>
      <c r="AM1167" s="23"/>
      <c r="AN1167" s="23"/>
      <c r="AO1167" s="23"/>
      <c r="AP1167" s="23"/>
      <c r="AQ1167" s="15"/>
    </row>
    <row r="1168" spans="1:43" ht="15" customHeight="1" x14ac:dyDescent="0.2">
      <c r="C1168" s="435">
        <f t="shared" ref="C1168:I1168" si="89">SUM(C1142:C1167)</f>
        <v>1300</v>
      </c>
      <c r="D1168" s="435">
        <f t="shared" si="89"/>
        <v>526</v>
      </c>
      <c r="E1168" s="435">
        <f t="shared" si="89"/>
        <v>248</v>
      </c>
      <c r="F1168" s="435">
        <f t="shared" si="89"/>
        <v>526</v>
      </c>
      <c r="G1168" s="435">
        <f t="shared" si="89"/>
        <v>2847</v>
      </c>
      <c r="H1168" s="435">
        <f t="shared" si="89"/>
        <v>2847</v>
      </c>
      <c r="I1168" s="435">
        <f t="shared" si="89"/>
        <v>1300</v>
      </c>
      <c r="J1168" s="435">
        <f t="shared" si="87"/>
        <v>1300</v>
      </c>
      <c r="K1168" s="435">
        <f t="shared" si="88"/>
        <v>1300</v>
      </c>
    </row>
    <row r="1169" spans="1:35" ht="15" customHeight="1" thickBot="1" x14ac:dyDescent="0.25"/>
    <row r="1170" spans="1:35" ht="15" customHeight="1" thickBot="1" x14ac:dyDescent="0.25">
      <c r="A1170" s="1207" t="s">
        <v>493</v>
      </c>
      <c r="B1170" s="1208"/>
      <c r="C1170" s="1208"/>
      <c r="D1170" s="1208"/>
      <c r="E1170" s="1208"/>
      <c r="F1170" s="1209"/>
      <c r="G1170" s="1204" t="s">
        <v>1981</v>
      </c>
      <c r="H1170" s="1205"/>
      <c r="I1170" s="1206"/>
      <c r="L1170" s="986" t="s">
        <v>588</v>
      </c>
      <c r="M1170" s="987"/>
      <c r="N1170" s="987"/>
      <c r="O1170" s="988"/>
    </row>
    <row r="1171" spans="1:35" ht="15" customHeight="1" thickBot="1" x14ac:dyDescent="0.25">
      <c r="A1171" s="449" t="s">
        <v>496</v>
      </c>
      <c r="B1171" s="450" t="s">
        <v>497</v>
      </c>
      <c r="C1171" s="451" t="s">
        <v>498</v>
      </c>
      <c r="D1171" s="451" t="s">
        <v>499</v>
      </c>
      <c r="E1171" s="451" t="s">
        <v>500</v>
      </c>
      <c r="F1171" s="451" t="s">
        <v>501</v>
      </c>
      <c r="G1171" s="452" t="s">
        <v>502</v>
      </c>
      <c r="H1171" s="452" t="s">
        <v>503</v>
      </c>
      <c r="I1171" s="453" t="s">
        <v>504</v>
      </c>
      <c r="L1171" s="989"/>
      <c r="M1171" s="990"/>
      <c r="N1171" s="990"/>
      <c r="O1171" s="991"/>
      <c r="Q1171" s="24" t="s">
        <v>1982</v>
      </c>
      <c r="R1171" s="396" t="s">
        <v>716</v>
      </c>
      <c r="S1171" s="396" t="s">
        <v>901</v>
      </c>
      <c r="T1171" s="396" t="s">
        <v>564</v>
      </c>
      <c r="U1171" s="396" t="s">
        <v>1845</v>
      </c>
      <c r="V1171" s="396" t="s">
        <v>1846</v>
      </c>
      <c r="W1171" s="396" t="s">
        <v>1004</v>
      </c>
      <c r="X1171" s="396" t="s">
        <v>500</v>
      </c>
      <c r="Y1171" s="396" t="s">
        <v>1631</v>
      </c>
      <c r="Z1171" s="396" t="s">
        <v>60</v>
      </c>
      <c r="AA1171" s="396" t="s">
        <v>322</v>
      </c>
      <c r="AB1171" s="396" t="s">
        <v>514</v>
      </c>
      <c r="AC1171" s="396" t="s">
        <v>501</v>
      </c>
      <c r="AD1171" s="396" t="s">
        <v>1111</v>
      </c>
      <c r="AE1171" s="396" t="s">
        <v>299</v>
      </c>
      <c r="AF1171" s="396" t="s">
        <v>1688</v>
      </c>
      <c r="AG1171" s="396" t="s">
        <v>1587</v>
      </c>
      <c r="AH1171" s="396" t="s">
        <v>499</v>
      </c>
      <c r="AI1171" s="397" t="s">
        <v>1991</v>
      </c>
    </row>
    <row r="1172" spans="1:35" ht="15" customHeight="1" x14ac:dyDescent="0.2">
      <c r="A1172" s="475">
        <v>1</v>
      </c>
      <c r="B1172" s="126" t="s">
        <v>304</v>
      </c>
      <c r="C1172" s="430">
        <v>32</v>
      </c>
      <c r="D1172" s="430">
        <v>25</v>
      </c>
      <c r="E1172" s="430">
        <v>5</v>
      </c>
      <c r="F1172" s="430">
        <v>2</v>
      </c>
      <c r="G1172" s="430">
        <v>101</v>
      </c>
      <c r="H1172" s="430">
        <v>56</v>
      </c>
      <c r="I1172" s="128">
        <v>55</v>
      </c>
      <c r="J1172" s="435">
        <f t="shared" si="87"/>
        <v>32</v>
      </c>
      <c r="K1172" s="435">
        <f t="shared" si="88"/>
        <v>55</v>
      </c>
      <c r="L1172" s="1135" t="s">
        <v>1992</v>
      </c>
      <c r="M1172" s="1136"/>
      <c r="N1172" s="1136"/>
      <c r="O1172" s="1137"/>
      <c r="Q1172" s="339" t="s">
        <v>716</v>
      </c>
      <c r="R1172" s="10"/>
      <c r="S1172" s="20"/>
      <c r="T1172" s="20"/>
      <c r="U1172" s="20"/>
      <c r="V1172" s="20"/>
      <c r="W1172" s="20"/>
      <c r="X1172" s="20"/>
      <c r="Y1172" s="20"/>
      <c r="Z1172" s="20"/>
      <c r="AA1172" s="20"/>
      <c r="AB1172" s="20"/>
      <c r="AC1172" s="20"/>
      <c r="AD1172" s="354"/>
      <c r="AE1172" s="20"/>
      <c r="AF1172" s="20"/>
      <c r="AG1172" s="20"/>
      <c r="AH1172" s="20"/>
      <c r="AI1172" s="21"/>
    </row>
    <row r="1173" spans="1:35" ht="15" customHeight="1" x14ac:dyDescent="0.2">
      <c r="A1173" s="246">
        <v>2</v>
      </c>
      <c r="B1173" s="129" t="s">
        <v>529</v>
      </c>
      <c r="C1173" s="431">
        <v>32</v>
      </c>
      <c r="D1173" s="431">
        <v>22</v>
      </c>
      <c r="E1173" s="431">
        <v>7</v>
      </c>
      <c r="F1173" s="431">
        <v>3</v>
      </c>
      <c r="G1173" s="431">
        <v>107</v>
      </c>
      <c r="H1173" s="431">
        <v>45</v>
      </c>
      <c r="I1173" s="433">
        <v>51</v>
      </c>
      <c r="J1173" s="435">
        <f t="shared" si="87"/>
        <v>32</v>
      </c>
      <c r="K1173" s="435">
        <f t="shared" si="88"/>
        <v>51</v>
      </c>
      <c r="L1173" s="1138"/>
      <c r="M1173" s="1139"/>
      <c r="N1173" s="1139"/>
      <c r="O1173" s="1140"/>
      <c r="Q1173" s="339" t="s">
        <v>901</v>
      </c>
      <c r="R1173" s="20"/>
      <c r="S1173" s="10"/>
      <c r="T1173" s="20"/>
      <c r="U1173" s="20" t="s">
        <v>532</v>
      </c>
      <c r="V1173" s="20"/>
      <c r="W1173" s="20"/>
      <c r="X1173" s="20"/>
      <c r="Y1173" s="20"/>
      <c r="Z1173" s="20"/>
      <c r="AA1173" s="20"/>
      <c r="AB1173" s="20"/>
      <c r="AC1173" s="20"/>
      <c r="AD1173" s="354"/>
      <c r="AE1173" s="20"/>
      <c r="AF1173" s="20"/>
      <c r="AG1173" s="20"/>
      <c r="AH1173" s="20"/>
      <c r="AI1173" s="21"/>
    </row>
    <row r="1174" spans="1:35" ht="15" customHeight="1" x14ac:dyDescent="0.2">
      <c r="A1174" s="246">
        <v>3</v>
      </c>
      <c r="B1174" s="129" t="s">
        <v>433</v>
      </c>
      <c r="C1174" s="431">
        <v>32</v>
      </c>
      <c r="D1174" s="431">
        <v>19</v>
      </c>
      <c r="E1174" s="431">
        <v>8</v>
      </c>
      <c r="F1174" s="431">
        <v>5</v>
      </c>
      <c r="G1174" s="431">
        <v>96</v>
      </c>
      <c r="H1174" s="431">
        <v>51</v>
      </c>
      <c r="I1174" s="433">
        <v>46</v>
      </c>
      <c r="J1174" s="435">
        <f t="shared" si="87"/>
        <v>32</v>
      </c>
      <c r="K1174" s="435">
        <f t="shared" si="88"/>
        <v>46</v>
      </c>
      <c r="L1174" s="1138"/>
      <c r="M1174" s="1139"/>
      <c r="N1174" s="1139"/>
      <c r="O1174" s="1140"/>
      <c r="Q1174" s="339" t="s">
        <v>564</v>
      </c>
      <c r="R1174" s="20"/>
      <c r="S1174" s="20"/>
      <c r="T1174" s="10"/>
      <c r="U1174" s="20"/>
      <c r="V1174" s="20" t="s">
        <v>532</v>
      </c>
      <c r="W1174" s="20" t="s">
        <v>532</v>
      </c>
      <c r="X1174" s="20"/>
      <c r="Y1174" s="20"/>
      <c r="Z1174" s="20"/>
      <c r="AA1174" s="20"/>
      <c r="AB1174" s="20"/>
      <c r="AC1174" s="20"/>
      <c r="AD1174" s="354"/>
      <c r="AE1174" s="20"/>
      <c r="AF1174" s="20"/>
      <c r="AG1174" s="20"/>
      <c r="AH1174" s="20"/>
      <c r="AI1174" s="21"/>
    </row>
    <row r="1175" spans="1:35" ht="15" customHeight="1" x14ac:dyDescent="0.2">
      <c r="A1175" s="246">
        <v>4</v>
      </c>
      <c r="B1175" s="129" t="s">
        <v>1855</v>
      </c>
      <c r="C1175" s="431">
        <v>32</v>
      </c>
      <c r="D1175" s="431">
        <v>16</v>
      </c>
      <c r="E1175" s="431">
        <v>6</v>
      </c>
      <c r="F1175" s="431">
        <v>10</v>
      </c>
      <c r="G1175" s="431">
        <v>95</v>
      </c>
      <c r="H1175" s="431">
        <v>53</v>
      </c>
      <c r="I1175" s="433">
        <v>38</v>
      </c>
      <c r="J1175" s="435">
        <f t="shared" si="87"/>
        <v>32</v>
      </c>
      <c r="K1175" s="435">
        <f t="shared" si="88"/>
        <v>38</v>
      </c>
      <c r="L1175" s="1138"/>
      <c r="M1175" s="1139"/>
      <c r="N1175" s="1139"/>
      <c r="O1175" s="1140"/>
      <c r="Q1175" s="339" t="s">
        <v>1845</v>
      </c>
      <c r="R1175" s="20"/>
      <c r="S1175" s="20"/>
      <c r="T1175" s="20" t="s">
        <v>532</v>
      </c>
      <c r="U1175" s="10"/>
      <c r="V1175" s="20"/>
      <c r="W1175" s="20"/>
      <c r="X1175" s="20"/>
      <c r="Y1175" s="20"/>
      <c r="Z1175" s="20"/>
      <c r="AA1175" s="20"/>
      <c r="AB1175" s="20"/>
      <c r="AC1175" s="20"/>
      <c r="AD1175" s="354"/>
      <c r="AE1175" s="20"/>
      <c r="AF1175" s="20"/>
      <c r="AG1175" s="20"/>
      <c r="AH1175" s="20"/>
      <c r="AI1175" s="21"/>
    </row>
    <row r="1176" spans="1:35" ht="15" customHeight="1" x14ac:dyDescent="0.2">
      <c r="A1176" s="246">
        <v>5</v>
      </c>
      <c r="B1176" s="129" t="s">
        <v>1993</v>
      </c>
      <c r="C1176" s="431">
        <v>32</v>
      </c>
      <c r="D1176" s="431">
        <v>16</v>
      </c>
      <c r="E1176" s="431">
        <v>5</v>
      </c>
      <c r="F1176" s="431">
        <v>11</v>
      </c>
      <c r="G1176" s="431">
        <v>75</v>
      </c>
      <c r="H1176" s="431">
        <v>77</v>
      </c>
      <c r="I1176" s="433">
        <v>37</v>
      </c>
      <c r="J1176" s="435">
        <f t="shared" si="87"/>
        <v>32</v>
      </c>
      <c r="K1176" s="435">
        <f t="shared" si="88"/>
        <v>37</v>
      </c>
      <c r="L1176" s="1138"/>
      <c r="M1176" s="1139"/>
      <c r="N1176" s="1139"/>
      <c r="O1176" s="1140"/>
      <c r="Q1176" s="339" t="s">
        <v>1846</v>
      </c>
      <c r="R1176" s="20"/>
      <c r="S1176" s="20"/>
      <c r="T1176" s="20"/>
      <c r="U1176" s="20"/>
      <c r="V1176" s="10"/>
      <c r="W1176" s="20"/>
      <c r="X1176" s="20"/>
      <c r="Y1176" s="20"/>
      <c r="Z1176" s="20"/>
      <c r="AA1176" s="20"/>
      <c r="AB1176" s="20"/>
      <c r="AC1176" s="20"/>
      <c r="AD1176" s="354"/>
      <c r="AE1176" s="20"/>
      <c r="AF1176" s="20"/>
      <c r="AG1176" s="20"/>
      <c r="AH1176" s="20"/>
      <c r="AI1176" s="21"/>
    </row>
    <row r="1177" spans="1:35" ht="15" customHeight="1" x14ac:dyDescent="0.2">
      <c r="A1177" s="246">
        <v>6</v>
      </c>
      <c r="B1177" s="129" t="s">
        <v>1908</v>
      </c>
      <c r="C1177" s="431">
        <v>32</v>
      </c>
      <c r="D1177" s="431">
        <v>13</v>
      </c>
      <c r="E1177" s="431">
        <v>8</v>
      </c>
      <c r="F1177" s="431">
        <v>11</v>
      </c>
      <c r="G1177" s="431">
        <v>87</v>
      </c>
      <c r="H1177" s="431">
        <v>75</v>
      </c>
      <c r="I1177" s="433">
        <v>34</v>
      </c>
      <c r="J1177" s="435">
        <f t="shared" si="87"/>
        <v>32</v>
      </c>
      <c r="K1177" s="435">
        <f t="shared" si="88"/>
        <v>34</v>
      </c>
      <c r="L1177" s="1138"/>
      <c r="M1177" s="1139"/>
      <c r="N1177" s="1139"/>
      <c r="O1177" s="1140"/>
      <c r="Q1177" s="339" t="s">
        <v>1004</v>
      </c>
      <c r="R1177" s="20"/>
      <c r="S1177" s="20"/>
      <c r="T1177" s="20" t="s">
        <v>532</v>
      </c>
      <c r="U1177" s="20"/>
      <c r="V1177" s="20"/>
      <c r="W1177" s="10"/>
      <c r="X1177" s="20"/>
      <c r="Y1177" s="20"/>
      <c r="Z1177" s="20"/>
      <c r="AA1177" s="20"/>
      <c r="AB1177" s="20"/>
      <c r="AC1177" s="20"/>
      <c r="AD1177" s="354"/>
      <c r="AE1177" s="20"/>
      <c r="AF1177" s="20"/>
      <c r="AG1177" s="20"/>
      <c r="AH1177" s="20"/>
      <c r="AI1177" s="21"/>
    </row>
    <row r="1178" spans="1:35" ht="15" customHeight="1" x14ac:dyDescent="0.2">
      <c r="A1178" s="246">
        <v>7</v>
      </c>
      <c r="B1178" s="129" t="s">
        <v>1883</v>
      </c>
      <c r="C1178" s="431">
        <v>32</v>
      </c>
      <c r="D1178" s="431">
        <v>14</v>
      </c>
      <c r="E1178" s="431">
        <v>6</v>
      </c>
      <c r="F1178" s="431">
        <v>12</v>
      </c>
      <c r="G1178" s="431">
        <v>65</v>
      </c>
      <c r="H1178" s="431">
        <v>71</v>
      </c>
      <c r="I1178" s="433">
        <v>34</v>
      </c>
      <c r="J1178" s="435">
        <f t="shared" si="87"/>
        <v>32</v>
      </c>
      <c r="K1178" s="435">
        <f t="shared" si="88"/>
        <v>34</v>
      </c>
      <c r="L1178" s="1138"/>
      <c r="M1178" s="1139"/>
      <c r="N1178" s="1139"/>
      <c r="O1178" s="1140"/>
      <c r="Q1178" s="339" t="s">
        <v>500</v>
      </c>
      <c r="R1178" s="20"/>
      <c r="S1178" s="20"/>
      <c r="T1178" s="20"/>
      <c r="U1178" s="20"/>
      <c r="V1178" s="20"/>
      <c r="W1178" s="20"/>
      <c r="X1178" s="10"/>
      <c r="Y1178" s="20"/>
      <c r="Z1178" s="20"/>
      <c r="AA1178" s="20"/>
      <c r="AB1178" s="20"/>
      <c r="AC1178" s="20"/>
      <c r="AD1178" s="354"/>
      <c r="AE1178" s="20"/>
      <c r="AF1178" s="20"/>
      <c r="AG1178" s="20"/>
      <c r="AH1178" s="20"/>
      <c r="AI1178" s="21"/>
    </row>
    <row r="1179" spans="1:35" ht="15" customHeight="1" x14ac:dyDescent="0.2">
      <c r="A1179" s="246">
        <v>8</v>
      </c>
      <c r="B1179" s="129" t="s">
        <v>1635</v>
      </c>
      <c r="C1179" s="431">
        <v>32</v>
      </c>
      <c r="D1179" s="431">
        <v>12</v>
      </c>
      <c r="E1179" s="431">
        <v>7</v>
      </c>
      <c r="F1179" s="431">
        <v>13</v>
      </c>
      <c r="G1179" s="431">
        <v>71</v>
      </c>
      <c r="H1179" s="431">
        <v>69</v>
      </c>
      <c r="I1179" s="433">
        <v>31</v>
      </c>
      <c r="J1179" s="435">
        <f t="shared" si="87"/>
        <v>32</v>
      </c>
      <c r="K1179" s="435">
        <f t="shared" si="88"/>
        <v>31</v>
      </c>
      <c r="L1179" s="1138"/>
      <c r="M1179" s="1139"/>
      <c r="N1179" s="1139"/>
      <c r="O1179" s="1140"/>
      <c r="Q1179" s="339" t="s">
        <v>1631</v>
      </c>
      <c r="R1179" s="20"/>
      <c r="S1179" s="20"/>
      <c r="T1179" s="20"/>
      <c r="U1179" s="20"/>
      <c r="V1179" s="20"/>
      <c r="W1179" s="20"/>
      <c r="X1179" s="20"/>
      <c r="Y1179" s="10"/>
      <c r="Z1179" s="20"/>
      <c r="AA1179" s="20"/>
      <c r="AB1179" s="20"/>
      <c r="AC1179" s="20"/>
      <c r="AD1179" s="354"/>
      <c r="AE1179" s="20"/>
      <c r="AF1179" s="20"/>
      <c r="AG1179" s="20"/>
      <c r="AH1179" s="20"/>
      <c r="AI1179" s="21"/>
    </row>
    <row r="1180" spans="1:35" ht="15" customHeight="1" x14ac:dyDescent="0.2">
      <c r="A1180" s="246">
        <v>9</v>
      </c>
      <c r="B1180" s="129" t="s">
        <v>1923</v>
      </c>
      <c r="C1180" s="431">
        <v>32</v>
      </c>
      <c r="D1180" s="431">
        <v>12</v>
      </c>
      <c r="E1180" s="431">
        <v>4</v>
      </c>
      <c r="F1180" s="431">
        <v>16</v>
      </c>
      <c r="G1180" s="431">
        <v>65</v>
      </c>
      <c r="H1180" s="431">
        <v>68</v>
      </c>
      <c r="I1180" s="433">
        <v>28</v>
      </c>
      <c r="J1180" s="435">
        <f t="shared" si="87"/>
        <v>32</v>
      </c>
      <c r="K1180" s="435">
        <f t="shared" si="88"/>
        <v>28</v>
      </c>
      <c r="L1180" s="1138"/>
      <c r="M1180" s="1139"/>
      <c r="N1180" s="1139"/>
      <c r="O1180" s="1140"/>
      <c r="Q1180" s="339" t="s">
        <v>60</v>
      </c>
      <c r="R1180" s="20"/>
      <c r="S1180" s="20"/>
      <c r="T1180" s="20"/>
      <c r="U1180" s="20"/>
      <c r="V1180" s="20"/>
      <c r="W1180" s="20"/>
      <c r="X1180" s="20"/>
      <c r="Y1180" s="20"/>
      <c r="Z1180" s="10"/>
      <c r="AA1180" s="20"/>
      <c r="AB1180" s="20"/>
      <c r="AC1180" s="20"/>
      <c r="AD1180" s="354"/>
      <c r="AE1180" s="20"/>
      <c r="AF1180" s="20"/>
      <c r="AG1180" s="20"/>
      <c r="AH1180" s="20"/>
      <c r="AI1180" s="21"/>
    </row>
    <row r="1181" spans="1:35" ht="15" customHeight="1" x14ac:dyDescent="0.2">
      <c r="A1181" s="246">
        <v>10</v>
      </c>
      <c r="B1181" s="129" t="s">
        <v>250</v>
      </c>
      <c r="C1181" s="431">
        <v>32</v>
      </c>
      <c r="D1181" s="431">
        <v>12</v>
      </c>
      <c r="E1181" s="431">
        <v>3</v>
      </c>
      <c r="F1181" s="431">
        <v>17</v>
      </c>
      <c r="G1181" s="431">
        <v>56</v>
      </c>
      <c r="H1181" s="431">
        <v>56</v>
      </c>
      <c r="I1181" s="433">
        <v>27</v>
      </c>
      <c r="J1181" s="435">
        <f t="shared" si="87"/>
        <v>32</v>
      </c>
      <c r="K1181" s="435">
        <f t="shared" si="88"/>
        <v>27</v>
      </c>
      <c r="L1181" s="1138"/>
      <c r="M1181" s="1139"/>
      <c r="N1181" s="1139"/>
      <c r="O1181" s="1140"/>
      <c r="Q1181" s="339" t="s">
        <v>322</v>
      </c>
      <c r="R1181" s="20"/>
      <c r="S1181" s="20"/>
      <c r="T1181" s="20"/>
      <c r="U1181" s="20"/>
      <c r="V1181" s="20"/>
      <c r="W1181" s="20"/>
      <c r="X1181" s="20"/>
      <c r="Y1181" s="20"/>
      <c r="Z1181" s="20"/>
      <c r="AA1181" s="10"/>
      <c r="AB1181" s="20"/>
      <c r="AC1181" s="20"/>
      <c r="AD1181" s="354"/>
      <c r="AE1181" s="20"/>
      <c r="AF1181" s="20"/>
      <c r="AG1181" s="20"/>
      <c r="AH1181" s="20"/>
      <c r="AI1181" s="21"/>
    </row>
    <row r="1182" spans="1:35" ht="15" customHeight="1" x14ac:dyDescent="0.2">
      <c r="A1182" s="246">
        <v>11</v>
      </c>
      <c r="B1182" s="129" t="s">
        <v>215</v>
      </c>
      <c r="C1182" s="431">
        <v>32</v>
      </c>
      <c r="D1182" s="431">
        <v>9</v>
      </c>
      <c r="E1182" s="431">
        <v>8</v>
      </c>
      <c r="F1182" s="431">
        <v>15</v>
      </c>
      <c r="G1182" s="431">
        <v>69</v>
      </c>
      <c r="H1182" s="431">
        <v>95</v>
      </c>
      <c r="I1182" s="433">
        <v>26</v>
      </c>
      <c r="J1182" s="435">
        <f t="shared" si="87"/>
        <v>32</v>
      </c>
      <c r="K1182" s="435">
        <f t="shared" si="88"/>
        <v>26</v>
      </c>
      <c r="L1182" s="1138"/>
      <c r="M1182" s="1139"/>
      <c r="N1182" s="1139"/>
      <c r="O1182" s="1140"/>
      <c r="Q1182" s="339" t="s">
        <v>514</v>
      </c>
      <c r="R1182" s="20"/>
      <c r="S1182" s="20"/>
      <c r="T1182" s="20"/>
      <c r="U1182" s="20"/>
      <c r="V1182" s="20"/>
      <c r="W1182" s="20"/>
      <c r="X1182" s="20"/>
      <c r="Y1182" s="20"/>
      <c r="Z1182" s="20"/>
      <c r="AA1182" s="20"/>
      <c r="AB1182" s="10"/>
      <c r="AC1182" s="20"/>
      <c r="AD1182" s="354"/>
      <c r="AE1182" s="20"/>
      <c r="AF1182" s="20"/>
      <c r="AG1182" s="20"/>
      <c r="AH1182" s="20"/>
      <c r="AI1182" s="21"/>
    </row>
    <row r="1183" spans="1:35" ht="15" customHeight="1" x14ac:dyDescent="0.2">
      <c r="A1183" s="246">
        <v>12</v>
      </c>
      <c r="B1183" s="129" t="s">
        <v>128</v>
      </c>
      <c r="C1183" s="431">
        <v>32</v>
      </c>
      <c r="D1183" s="431">
        <v>12</v>
      </c>
      <c r="E1183" s="431">
        <v>2</v>
      </c>
      <c r="F1183" s="431">
        <v>18</v>
      </c>
      <c r="G1183" s="431">
        <v>69</v>
      </c>
      <c r="H1183" s="431">
        <v>67</v>
      </c>
      <c r="I1183" s="433">
        <v>26</v>
      </c>
      <c r="J1183" s="435">
        <f t="shared" si="87"/>
        <v>32</v>
      </c>
      <c r="K1183" s="435">
        <f t="shared" si="88"/>
        <v>26</v>
      </c>
      <c r="L1183" s="1138"/>
      <c r="M1183" s="1139"/>
      <c r="N1183" s="1139"/>
      <c r="O1183" s="1140"/>
      <c r="Q1183" s="339" t="s">
        <v>501</v>
      </c>
      <c r="R1183" s="20"/>
      <c r="S1183" s="20"/>
      <c r="T1183" s="20"/>
      <c r="U1183" s="20"/>
      <c r="V1183" s="20"/>
      <c r="W1183" s="20"/>
      <c r="X1183" s="20"/>
      <c r="Y1183" s="20"/>
      <c r="Z1183" s="20"/>
      <c r="AA1183" s="20"/>
      <c r="AB1183" s="20"/>
      <c r="AC1183" s="10"/>
      <c r="AD1183" s="354"/>
      <c r="AE1183" s="20"/>
      <c r="AF1183" s="20"/>
      <c r="AG1183" s="20"/>
      <c r="AH1183" s="20"/>
      <c r="AI1183" s="21"/>
    </row>
    <row r="1184" spans="1:35" ht="15" customHeight="1" x14ac:dyDescent="0.2">
      <c r="A1184" s="246">
        <v>13</v>
      </c>
      <c r="B1184" s="129" t="s">
        <v>1002</v>
      </c>
      <c r="C1184" s="431">
        <v>32</v>
      </c>
      <c r="D1184" s="431">
        <v>10</v>
      </c>
      <c r="E1184" s="431">
        <v>6</v>
      </c>
      <c r="F1184" s="431">
        <v>16</v>
      </c>
      <c r="G1184" s="431">
        <v>50</v>
      </c>
      <c r="H1184" s="431">
        <v>71</v>
      </c>
      <c r="I1184" s="433">
        <v>26</v>
      </c>
      <c r="J1184" s="435">
        <f t="shared" si="87"/>
        <v>32</v>
      </c>
      <c r="K1184" s="435">
        <f t="shared" si="88"/>
        <v>26</v>
      </c>
      <c r="L1184" s="1138"/>
      <c r="M1184" s="1139"/>
      <c r="N1184" s="1139"/>
      <c r="O1184" s="1140"/>
      <c r="Q1184" s="339" t="s">
        <v>1111</v>
      </c>
      <c r="R1184" s="354"/>
      <c r="S1184" s="354"/>
      <c r="T1184" s="354"/>
      <c r="U1184" s="354"/>
      <c r="V1184" s="354"/>
      <c r="W1184" s="354"/>
      <c r="X1184" s="354"/>
      <c r="Y1184" s="354"/>
      <c r="Z1184" s="354"/>
      <c r="AA1184" s="354"/>
      <c r="AB1184" s="354"/>
      <c r="AC1184" s="354"/>
      <c r="AD1184" s="10"/>
      <c r="AE1184" s="354"/>
      <c r="AF1184" s="354"/>
      <c r="AG1184" s="354"/>
      <c r="AH1184" s="354"/>
      <c r="AI1184" s="356"/>
    </row>
    <row r="1185" spans="1:35" ht="15" customHeight="1" x14ac:dyDescent="0.2">
      <c r="A1185" s="246">
        <v>14</v>
      </c>
      <c r="B1185" s="129" t="s">
        <v>674</v>
      </c>
      <c r="C1185" s="431">
        <v>32</v>
      </c>
      <c r="D1185" s="431">
        <v>11</v>
      </c>
      <c r="E1185" s="431">
        <v>3</v>
      </c>
      <c r="F1185" s="431">
        <v>18</v>
      </c>
      <c r="G1185" s="431">
        <v>69</v>
      </c>
      <c r="H1185" s="431">
        <v>84</v>
      </c>
      <c r="I1185" s="433">
        <v>25</v>
      </c>
      <c r="J1185" s="435">
        <f t="shared" si="87"/>
        <v>32</v>
      </c>
      <c r="K1185" s="435">
        <f t="shared" si="88"/>
        <v>25</v>
      </c>
      <c r="L1185" s="1138"/>
      <c r="M1185" s="1139"/>
      <c r="N1185" s="1139"/>
      <c r="O1185" s="1140"/>
      <c r="Q1185" s="339" t="s">
        <v>299</v>
      </c>
      <c r="R1185" s="20"/>
      <c r="S1185" s="20"/>
      <c r="T1185" s="20"/>
      <c r="U1185" s="20"/>
      <c r="V1185" s="20"/>
      <c r="W1185" s="20"/>
      <c r="X1185" s="20"/>
      <c r="Y1185" s="20"/>
      <c r="Z1185" s="20"/>
      <c r="AA1185" s="20"/>
      <c r="AB1185" s="20"/>
      <c r="AC1185" s="20"/>
      <c r="AD1185" s="354"/>
      <c r="AE1185" s="10"/>
      <c r="AF1185" s="20"/>
      <c r="AG1185" s="20"/>
      <c r="AH1185" s="20"/>
      <c r="AI1185" s="21"/>
    </row>
    <row r="1186" spans="1:35" ht="15" customHeight="1" x14ac:dyDescent="0.2">
      <c r="A1186" s="246">
        <v>15</v>
      </c>
      <c r="B1186" s="129" t="s">
        <v>1962</v>
      </c>
      <c r="C1186" s="431">
        <v>32</v>
      </c>
      <c r="D1186" s="431">
        <v>8</v>
      </c>
      <c r="E1186" s="431">
        <v>6</v>
      </c>
      <c r="F1186" s="431">
        <v>18</v>
      </c>
      <c r="G1186" s="431">
        <v>42</v>
      </c>
      <c r="H1186" s="431">
        <v>83</v>
      </c>
      <c r="I1186" s="433">
        <v>22</v>
      </c>
      <c r="J1186" s="435">
        <f t="shared" si="87"/>
        <v>32</v>
      </c>
      <c r="K1186" s="435">
        <f t="shared" si="88"/>
        <v>22</v>
      </c>
      <c r="L1186" s="1138"/>
      <c r="M1186" s="1139"/>
      <c r="N1186" s="1139"/>
      <c r="O1186" s="1140"/>
      <c r="Q1186" s="339" t="s">
        <v>1688</v>
      </c>
      <c r="R1186" s="20"/>
      <c r="S1186" s="20"/>
      <c r="T1186" s="20"/>
      <c r="U1186" s="20"/>
      <c r="V1186" s="20"/>
      <c r="W1186" s="20"/>
      <c r="X1186" s="20"/>
      <c r="Y1186" s="20"/>
      <c r="Z1186" s="20"/>
      <c r="AA1186" s="20"/>
      <c r="AB1186" s="20"/>
      <c r="AC1186" s="20"/>
      <c r="AD1186" s="354"/>
      <c r="AE1186" s="20"/>
      <c r="AF1186" s="10"/>
      <c r="AG1186" s="20"/>
      <c r="AH1186" s="20"/>
      <c r="AI1186" s="21"/>
    </row>
    <row r="1187" spans="1:35" ht="15" customHeight="1" x14ac:dyDescent="0.2">
      <c r="A1187" s="246">
        <v>16</v>
      </c>
      <c r="B1187" s="129" t="s">
        <v>1534</v>
      </c>
      <c r="C1187" s="431">
        <v>32</v>
      </c>
      <c r="D1187" s="431">
        <v>7</v>
      </c>
      <c r="E1187" s="431">
        <v>5</v>
      </c>
      <c r="F1187" s="431">
        <v>20</v>
      </c>
      <c r="G1187" s="431">
        <v>52</v>
      </c>
      <c r="H1187" s="431">
        <v>71</v>
      </c>
      <c r="I1187" s="433">
        <v>19</v>
      </c>
      <c r="J1187" s="435">
        <f t="shared" si="87"/>
        <v>32</v>
      </c>
      <c r="K1187" s="435">
        <f t="shared" si="88"/>
        <v>19</v>
      </c>
      <c r="L1187" s="1138"/>
      <c r="M1187" s="1139"/>
      <c r="N1187" s="1139"/>
      <c r="O1187" s="1140"/>
      <c r="Q1187" s="339" t="s">
        <v>1587</v>
      </c>
      <c r="R1187" s="20"/>
      <c r="S1187" s="20"/>
      <c r="T1187" s="20"/>
      <c r="U1187" s="20"/>
      <c r="V1187" s="20"/>
      <c r="W1187" s="20"/>
      <c r="X1187" s="20"/>
      <c r="Y1187" s="20"/>
      <c r="Z1187" s="20"/>
      <c r="AA1187" s="20"/>
      <c r="AB1187" s="20"/>
      <c r="AC1187" s="20"/>
      <c r="AD1187" s="354"/>
      <c r="AE1187" s="20"/>
      <c r="AF1187" s="20"/>
      <c r="AG1187" s="10"/>
      <c r="AH1187" s="20"/>
      <c r="AI1187" s="21" t="s">
        <v>532</v>
      </c>
    </row>
    <row r="1188" spans="1:35" ht="15" customHeight="1" x14ac:dyDescent="0.2">
      <c r="A1188" s="246">
        <v>17</v>
      </c>
      <c r="B1188" s="129" t="s">
        <v>89</v>
      </c>
      <c r="C1188" s="431">
        <v>32</v>
      </c>
      <c r="D1188" s="431">
        <v>6</v>
      </c>
      <c r="E1188" s="431">
        <v>7</v>
      </c>
      <c r="F1188" s="431">
        <v>19</v>
      </c>
      <c r="G1188" s="431">
        <v>61</v>
      </c>
      <c r="H1188" s="431">
        <v>101</v>
      </c>
      <c r="I1188" s="433">
        <v>19</v>
      </c>
      <c r="J1188" s="435">
        <f t="shared" si="87"/>
        <v>32</v>
      </c>
      <c r="K1188" s="435">
        <f t="shared" si="88"/>
        <v>19</v>
      </c>
      <c r="L1188" s="1138"/>
      <c r="M1188" s="1139"/>
      <c r="N1188" s="1139"/>
      <c r="O1188" s="1140"/>
      <c r="Q1188" s="339" t="s">
        <v>499</v>
      </c>
      <c r="R1188" s="20"/>
      <c r="S1188" s="20"/>
      <c r="T1188" s="20"/>
      <c r="U1188" s="20"/>
      <c r="V1188" s="20"/>
      <c r="W1188" s="20"/>
      <c r="X1188" s="20"/>
      <c r="Y1188" s="20"/>
      <c r="Z1188" s="20"/>
      <c r="AA1188" s="20"/>
      <c r="AB1188" s="20"/>
      <c r="AC1188" s="20"/>
      <c r="AD1188" s="354"/>
      <c r="AE1188" s="20"/>
      <c r="AF1188" s="20"/>
      <c r="AG1188" s="20"/>
      <c r="AH1188" s="10"/>
      <c r="AI1188" s="21"/>
    </row>
    <row r="1189" spans="1:35" ht="15" customHeight="1" thickBot="1" x14ac:dyDescent="0.25">
      <c r="A1189" s="455" t="s">
        <v>533</v>
      </c>
      <c r="B1189" s="130" t="s">
        <v>326</v>
      </c>
      <c r="C1189" s="432">
        <v>0</v>
      </c>
      <c r="D1189" s="432">
        <v>0</v>
      </c>
      <c r="E1189" s="432">
        <v>0</v>
      </c>
      <c r="F1189" s="432">
        <v>0</v>
      </c>
      <c r="G1189" s="432">
        <v>0</v>
      </c>
      <c r="H1189" s="432">
        <v>0</v>
      </c>
      <c r="I1189" s="434">
        <v>0</v>
      </c>
      <c r="J1189" s="435">
        <f t="shared" si="87"/>
        <v>0</v>
      </c>
      <c r="K1189" s="435">
        <f t="shared" si="88"/>
        <v>0</v>
      </c>
      <c r="L1189" s="1141"/>
      <c r="M1189" s="1142"/>
      <c r="N1189" s="1142"/>
      <c r="O1189" s="1143"/>
      <c r="Q1189" s="398" t="s">
        <v>1991</v>
      </c>
      <c r="R1189" s="23"/>
      <c r="S1189" s="23"/>
      <c r="T1189" s="23"/>
      <c r="U1189" s="23"/>
      <c r="V1189" s="23"/>
      <c r="W1189" s="23"/>
      <c r="X1189" s="23"/>
      <c r="Y1189" s="23"/>
      <c r="Z1189" s="23"/>
      <c r="AA1189" s="23"/>
      <c r="AB1189" s="23"/>
      <c r="AC1189" s="23"/>
      <c r="AD1189" s="355"/>
      <c r="AE1189" s="23"/>
      <c r="AF1189" s="23"/>
      <c r="AG1189" s="23"/>
      <c r="AH1189" s="23" t="s">
        <v>532</v>
      </c>
      <c r="AI1189" s="15"/>
    </row>
    <row r="1190" spans="1:35" ht="15" customHeight="1" x14ac:dyDescent="0.2">
      <c r="C1190" s="435">
        <v>544</v>
      </c>
      <c r="D1190" s="435">
        <v>224</v>
      </c>
      <c r="E1190" s="435">
        <v>96</v>
      </c>
      <c r="F1190" s="435">
        <v>224</v>
      </c>
      <c r="G1190" s="435">
        <v>1230</v>
      </c>
      <c r="H1190" s="435">
        <v>1193</v>
      </c>
      <c r="I1190" s="435">
        <v>544</v>
      </c>
      <c r="J1190" s="435">
        <f t="shared" si="87"/>
        <v>544</v>
      </c>
      <c r="K1190" s="435">
        <f t="shared" si="88"/>
        <v>544</v>
      </c>
    </row>
    <row r="1191" spans="1:35" ht="15" customHeight="1" thickBot="1" x14ac:dyDescent="0.25"/>
    <row r="1192" spans="1:35" ht="15" customHeight="1" thickBot="1" x14ac:dyDescent="0.25">
      <c r="A1192" s="1193" t="s">
        <v>820</v>
      </c>
      <c r="B1192" s="1194"/>
      <c r="C1192" s="1194"/>
      <c r="D1192" s="1194"/>
      <c r="E1192" s="1194"/>
      <c r="F1192" s="1195"/>
      <c r="G1192" s="1190" t="s">
        <v>1963</v>
      </c>
      <c r="H1192" s="1191"/>
      <c r="I1192" s="1192"/>
      <c r="L1192" s="945" t="s">
        <v>495</v>
      </c>
      <c r="M1192" s="946"/>
      <c r="N1192" s="946"/>
      <c r="O1192" s="947"/>
    </row>
    <row r="1193" spans="1:35" ht="15" customHeight="1" thickBot="1" x14ac:dyDescent="0.25">
      <c r="A1193" s="456" t="s">
        <v>496</v>
      </c>
      <c r="B1193" s="457" t="s">
        <v>497</v>
      </c>
      <c r="C1193" s="458" t="s">
        <v>498</v>
      </c>
      <c r="D1193" s="458" t="s">
        <v>499</v>
      </c>
      <c r="E1193" s="458" t="s">
        <v>500</v>
      </c>
      <c r="F1193" s="458" t="s">
        <v>501</v>
      </c>
      <c r="G1193" s="459" t="s">
        <v>502</v>
      </c>
      <c r="H1193" s="459" t="s">
        <v>503</v>
      </c>
      <c r="I1193" s="460" t="s">
        <v>504</v>
      </c>
      <c r="L1193" s="1063"/>
      <c r="M1193" s="1064"/>
      <c r="N1193" s="1064"/>
      <c r="O1193" s="1065"/>
      <c r="Q1193" s="24" t="s">
        <v>1982</v>
      </c>
      <c r="R1193" s="399" t="s">
        <v>1196</v>
      </c>
      <c r="S1193" s="399" t="s">
        <v>241</v>
      </c>
      <c r="T1193" s="399" t="s">
        <v>1484</v>
      </c>
      <c r="U1193" s="399" t="s">
        <v>564</v>
      </c>
      <c r="V1193" s="399" t="s">
        <v>1784</v>
      </c>
      <c r="W1193" s="399" t="s">
        <v>607</v>
      </c>
      <c r="X1193" s="399" t="s">
        <v>608</v>
      </c>
      <c r="Y1193" s="399" t="s">
        <v>59</v>
      </c>
      <c r="Z1193" s="399" t="s">
        <v>1088</v>
      </c>
      <c r="AA1193" s="399" t="s">
        <v>242</v>
      </c>
      <c r="AB1193" s="399" t="s">
        <v>436</v>
      </c>
      <c r="AC1193" s="399" t="s">
        <v>1089</v>
      </c>
      <c r="AD1193" s="399" t="s">
        <v>756</v>
      </c>
      <c r="AE1193" s="399" t="s">
        <v>437</v>
      </c>
      <c r="AF1193" s="399" t="s">
        <v>514</v>
      </c>
      <c r="AG1193" s="399" t="s">
        <v>911</v>
      </c>
      <c r="AH1193" s="399" t="s">
        <v>1587</v>
      </c>
      <c r="AI1193" s="400" t="s">
        <v>1554</v>
      </c>
    </row>
    <row r="1194" spans="1:35" ht="15" customHeight="1" x14ac:dyDescent="0.2">
      <c r="A1194" s="461" t="s">
        <v>521</v>
      </c>
      <c r="B1194" s="126" t="s">
        <v>1200</v>
      </c>
      <c r="C1194" s="430"/>
      <c r="D1194" s="430"/>
      <c r="E1194" s="430"/>
      <c r="F1194" s="430"/>
      <c r="G1194" s="430"/>
      <c r="H1194" s="430"/>
      <c r="I1194" s="128"/>
      <c r="J1194" s="435">
        <f t="shared" ref="J1194:J1212" si="90">D1194+E1194+F1194</f>
        <v>0</v>
      </c>
      <c r="K1194" s="435">
        <f t="shared" ref="K1194:K1212" si="91">D1194*2+E1194</f>
        <v>0</v>
      </c>
      <c r="L1194" s="1135" t="s">
        <v>528</v>
      </c>
      <c r="M1194" s="1136"/>
      <c r="N1194" s="1136"/>
      <c r="O1194" s="1137"/>
      <c r="Q1194" s="401" t="s">
        <v>1196</v>
      </c>
      <c r="R1194" s="10"/>
      <c r="S1194" s="20"/>
      <c r="T1194" s="20"/>
      <c r="U1194" s="20"/>
      <c r="V1194" s="20"/>
      <c r="W1194" s="20"/>
      <c r="X1194" s="20"/>
      <c r="Y1194" s="20"/>
      <c r="Z1194" s="20"/>
      <c r="AA1194" s="20"/>
      <c r="AB1194" s="20"/>
      <c r="AC1194" s="20"/>
      <c r="AD1194" s="20"/>
      <c r="AE1194" s="20"/>
      <c r="AF1194" s="20"/>
      <c r="AG1194" s="20"/>
      <c r="AH1194" s="20"/>
      <c r="AI1194" s="21"/>
    </row>
    <row r="1195" spans="1:35" ht="15" customHeight="1" x14ac:dyDescent="0.2">
      <c r="A1195" s="259" t="s">
        <v>521</v>
      </c>
      <c r="B1195" s="129" t="s">
        <v>1498</v>
      </c>
      <c r="C1195" s="431"/>
      <c r="D1195" s="431"/>
      <c r="E1195" s="431"/>
      <c r="F1195" s="431"/>
      <c r="G1195" s="431"/>
      <c r="H1195" s="431"/>
      <c r="I1195" s="433"/>
      <c r="J1195" s="435">
        <f t="shared" si="90"/>
        <v>0</v>
      </c>
      <c r="K1195" s="435">
        <f t="shared" si="91"/>
        <v>0</v>
      </c>
      <c r="L1195" s="1138"/>
      <c r="M1195" s="1139"/>
      <c r="N1195" s="1139"/>
      <c r="O1195" s="1140"/>
      <c r="Q1195" s="401" t="s">
        <v>241</v>
      </c>
      <c r="R1195" s="20"/>
      <c r="S1195" s="10"/>
      <c r="T1195" s="20"/>
      <c r="U1195" s="20" t="s">
        <v>532</v>
      </c>
      <c r="V1195" s="20"/>
      <c r="W1195" s="20"/>
      <c r="X1195" s="20"/>
      <c r="Y1195" s="20"/>
      <c r="Z1195" s="20"/>
      <c r="AA1195" s="20"/>
      <c r="AB1195" s="20"/>
      <c r="AC1195" s="20"/>
      <c r="AD1195" s="20"/>
      <c r="AE1195" s="20"/>
      <c r="AF1195" s="20"/>
      <c r="AG1195" s="20"/>
      <c r="AH1195" s="20"/>
      <c r="AI1195" s="21"/>
    </row>
    <row r="1196" spans="1:35" ht="15" customHeight="1" x14ac:dyDescent="0.2">
      <c r="A1196" s="259" t="s">
        <v>521</v>
      </c>
      <c r="B1196" s="129" t="s">
        <v>196</v>
      </c>
      <c r="C1196" s="431"/>
      <c r="D1196" s="431"/>
      <c r="E1196" s="431"/>
      <c r="F1196" s="431"/>
      <c r="G1196" s="431"/>
      <c r="H1196" s="431"/>
      <c r="I1196" s="433"/>
      <c r="J1196" s="435">
        <f t="shared" si="90"/>
        <v>0</v>
      </c>
      <c r="K1196" s="435">
        <f t="shared" si="91"/>
        <v>0</v>
      </c>
      <c r="L1196" s="1138"/>
      <c r="M1196" s="1139"/>
      <c r="N1196" s="1139"/>
      <c r="O1196" s="1140"/>
      <c r="Q1196" s="401" t="s">
        <v>1484</v>
      </c>
      <c r="R1196" s="20"/>
      <c r="S1196" s="20"/>
      <c r="T1196" s="10"/>
      <c r="U1196" s="20"/>
      <c r="V1196" s="20" t="s">
        <v>532</v>
      </c>
      <c r="W1196" s="20" t="s">
        <v>532</v>
      </c>
      <c r="X1196" s="20"/>
      <c r="Y1196" s="20"/>
      <c r="Z1196" s="20"/>
      <c r="AA1196" s="20"/>
      <c r="AB1196" s="20"/>
      <c r="AC1196" s="20"/>
      <c r="AD1196" s="20"/>
      <c r="AE1196" s="20"/>
      <c r="AF1196" s="20"/>
      <c r="AG1196" s="20"/>
      <c r="AH1196" s="20"/>
      <c r="AI1196" s="21"/>
    </row>
    <row r="1197" spans="1:35" ht="15" customHeight="1" x14ac:dyDescent="0.2">
      <c r="A1197" s="259" t="s">
        <v>521</v>
      </c>
      <c r="B1197" s="129" t="s">
        <v>106</v>
      </c>
      <c r="C1197" s="431"/>
      <c r="D1197" s="431"/>
      <c r="E1197" s="431"/>
      <c r="F1197" s="431"/>
      <c r="G1197" s="431"/>
      <c r="H1197" s="431"/>
      <c r="I1197" s="433"/>
      <c r="J1197" s="435">
        <f t="shared" si="90"/>
        <v>0</v>
      </c>
      <c r="K1197" s="435">
        <f t="shared" si="91"/>
        <v>0</v>
      </c>
      <c r="L1197" s="1138"/>
      <c r="M1197" s="1139"/>
      <c r="N1197" s="1139"/>
      <c r="O1197" s="1140"/>
      <c r="Q1197" s="401" t="s">
        <v>564</v>
      </c>
      <c r="R1197" s="20"/>
      <c r="S1197" s="20"/>
      <c r="T1197" s="20" t="s">
        <v>532</v>
      </c>
      <c r="U1197" s="10"/>
      <c r="V1197" s="20"/>
      <c r="W1197" s="20"/>
      <c r="X1197" s="20"/>
      <c r="Y1197" s="20"/>
      <c r="Z1197" s="20"/>
      <c r="AA1197" s="20"/>
      <c r="AB1197" s="20"/>
      <c r="AC1197" s="20"/>
      <c r="AD1197" s="20"/>
      <c r="AE1197" s="20"/>
      <c r="AF1197" s="20"/>
      <c r="AG1197" s="20"/>
      <c r="AH1197" s="20"/>
      <c r="AI1197" s="21"/>
    </row>
    <row r="1198" spans="1:35" ht="15" customHeight="1" x14ac:dyDescent="0.2">
      <c r="A1198" s="259" t="s">
        <v>521</v>
      </c>
      <c r="B1198" s="129" t="s">
        <v>1090</v>
      </c>
      <c r="C1198" s="431"/>
      <c r="D1198" s="431"/>
      <c r="E1198" s="431"/>
      <c r="F1198" s="431"/>
      <c r="G1198" s="431"/>
      <c r="H1198" s="431"/>
      <c r="I1198" s="433"/>
      <c r="J1198" s="435">
        <f t="shared" si="90"/>
        <v>0</v>
      </c>
      <c r="K1198" s="435">
        <f t="shared" si="91"/>
        <v>0</v>
      </c>
      <c r="L1198" s="1138"/>
      <c r="M1198" s="1139"/>
      <c r="N1198" s="1139"/>
      <c r="O1198" s="1140"/>
      <c r="Q1198" s="401" t="s">
        <v>1784</v>
      </c>
      <c r="R1198" s="20"/>
      <c r="S1198" s="20"/>
      <c r="T1198" s="20"/>
      <c r="U1198" s="20"/>
      <c r="V1198" s="10"/>
      <c r="W1198" s="20"/>
      <c r="X1198" s="20"/>
      <c r="Y1198" s="20"/>
      <c r="Z1198" s="20"/>
      <c r="AA1198" s="20"/>
      <c r="AB1198" s="20"/>
      <c r="AC1198" s="20"/>
      <c r="AD1198" s="20"/>
      <c r="AE1198" s="20"/>
      <c r="AF1198" s="20"/>
      <c r="AG1198" s="20"/>
      <c r="AH1198" s="20"/>
      <c r="AI1198" s="21"/>
    </row>
    <row r="1199" spans="1:35" ht="15" customHeight="1" x14ac:dyDescent="0.2">
      <c r="A1199" s="259" t="s">
        <v>521</v>
      </c>
      <c r="B1199" s="129" t="s">
        <v>616</v>
      </c>
      <c r="C1199" s="431"/>
      <c r="D1199" s="431"/>
      <c r="E1199" s="431"/>
      <c r="F1199" s="431"/>
      <c r="G1199" s="431"/>
      <c r="H1199" s="431"/>
      <c r="I1199" s="433"/>
      <c r="J1199" s="435">
        <f t="shared" si="90"/>
        <v>0</v>
      </c>
      <c r="K1199" s="435">
        <f t="shared" si="91"/>
        <v>0</v>
      </c>
      <c r="L1199" s="1138"/>
      <c r="M1199" s="1139"/>
      <c r="N1199" s="1139"/>
      <c r="O1199" s="1140"/>
      <c r="Q1199" s="401" t="s">
        <v>607</v>
      </c>
      <c r="R1199" s="20"/>
      <c r="S1199" s="20"/>
      <c r="T1199" s="20" t="s">
        <v>532</v>
      </c>
      <c r="U1199" s="20"/>
      <c r="V1199" s="20"/>
      <c r="W1199" s="10"/>
      <c r="X1199" s="20"/>
      <c r="Y1199" s="20"/>
      <c r="Z1199" s="20"/>
      <c r="AA1199" s="20"/>
      <c r="AB1199" s="20"/>
      <c r="AC1199" s="20"/>
      <c r="AD1199" s="20"/>
      <c r="AE1199" s="20"/>
      <c r="AF1199" s="20"/>
      <c r="AG1199" s="20"/>
      <c r="AH1199" s="20"/>
      <c r="AI1199" s="21"/>
    </row>
    <row r="1200" spans="1:35" ht="15" customHeight="1" x14ac:dyDescent="0.2">
      <c r="A1200" s="259" t="s">
        <v>521</v>
      </c>
      <c r="B1200" s="129" t="s">
        <v>617</v>
      </c>
      <c r="C1200" s="431"/>
      <c r="D1200" s="431"/>
      <c r="E1200" s="431"/>
      <c r="F1200" s="431"/>
      <c r="G1200" s="431"/>
      <c r="H1200" s="431"/>
      <c r="I1200" s="433"/>
      <c r="J1200" s="435">
        <f t="shared" si="90"/>
        <v>0</v>
      </c>
      <c r="K1200" s="435">
        <f t="shared" si="91"/>
        <v>0</v>
      </c>
      <c r="L1200" s="1138"/>
      <c r="M1200" s="1139"/>
      <c r="N1200" s="1139"/>
      <c r="O1200" s="1140"/>
      <c r="Q1200" s="401" t="s">
        <v>608</v>
      </c>
      <c r="R1200" s="20"/>
      <c r="S1200" s="20"/>
      <c r="T1200" s="20"/>
      <c r="U1200" s="20"/>
      <c r="V1200" s="20"/>
      <c r="W1200" s="20"/>
      <c r="X1200" s="10"/>
      <c r="Y1200" s="20"/>
      <c r="Z1200" s="20"/>
      <c r="AA1200" s="20"/>
      <c r="AB1200" s="20"/>
      <c r="AC1200" s="20"/>
      <c r="AD1200" s="20"/>
      <c r="AE1200" s="20"/>
      <c r="AF1200" s="20"/>
      <c r="AG1200" s="20"/>
      <c r="AH1200" s="20"/>
      <c r="AI1200" s="21"/>
    </row>
    <row r="1201" spans="1:35" ht="15" customHeight="1" x14ac:dyDescent="0.2">
      <c r="A1201" s="259" t="s">
        <v>521</v>
      </c>
      <c r="B1201" s="129" t="s">
        <v>1931</v>
      </c>
      <c r="C1201" s="431"/>
      <c r="D1201" s="431"/>
      <c r="E1201" s="431"/>
      <c r="F1201" s="431"/>
      <c r="G1201" s="431"/>
      <c r="H1201" s="431"/>
      <c r="I1201" s="433"/>
      <c r="J1201" s="435">
        <f t="shared" si="90"/>
        <v>0</v>
      </c>
      <c r="K1201" s="435">
        <f t="shared" si="91"/>
        <v>0</v>
      </c>
      <c r="L1201" s="1138"/>
      <c r="M1201" s="1139"/>
      <c r="N1201" s="1139"/>
      <c r="O1201" s="1140"/>
      <c r="Q1201" s="401" t="s">
        <v>59</v>
      </c>
      <c r="R1201" s="20"/>
      <c r="S1201" s="20"/>
      <c r="T1201" s="20"/>
      <c r="U1201" s="20"/>
      <c r="V1201" s="20"/>
      <c r="W1201" s="20"/>
      <c r="X1201" s="20"/>
      <c r="Y1201" s="10"/>
      <c r="Z1201" s="20"/>
      <c r="AA1201" s="20"/>
      <c r="AB1201" s="20"/>
      <c r="AC1201" s="20"/>
      <c r="AD1201" s="20"/>
      <c r="AE1201" s="20"/>
      <c r="AF1201" s="20"/>
      <c r="AG1201" s="20"/>
      <c r="AH1201" s="20"/>
      <c r="AI1201" s="21"/>
    </row>
    <row r="1202" spans="1:35" ht="15" customHeight="1" x14ac:dyDescent="0.2">
      <c r="A1202" s="259" t="s">
        <v>521</v>
      </c>
      <c r="B1202" s="129" t="s">
        <v>1092</v>
      </c>
      <c r="C1202" s="431"/>
      <c r="D1202" s="431"/>
      <c r="E1202" s="431"/>
      <c r="F1202" s="431"/>
      <c r="G1202" s="431"/>
      <c r="H1202" s="431"/>
      <c r="I1202" s="433"/>
      <c r="J1202" s="435">
        <f t="shared" si="90"/>
        <v>0</v>
      </c>
      <c r="K1202" s="435">
        <f t="shared" si="91"/>
        <v>0</v>
      </c>
      <c r="L1202" s="1138"/>
      <c r="M1202" s="1139"/>
      <c r="N1202" s="1139"/>
      <c r="O1202" s="1140"/>
      <c r="Q1202" s="401" t="s">
        <v>1088</v>
      </c>
      <c r="R1202" s="20"/>
      <c r="S1202" s="20"/>
      <c r="T1202" s="20"/>
      <c r="U1202" s="20"/>
      <c r="V1202" s="20"/>
      <c r="W1202" s="20"/>
      <c r="X1202" s="20"/>
      <c r="Y1202" s="20"/>
      <c r="Z1202" s="10"/>
      <c r="AA1202" s="20"/>
      <c r="AB1202" s="20"/>
      <c r="AC1202" s="20"/>
      <c r="AD1202" s="20"/>
      <c r="AE1202" s="20"/>
      <c r="AF1202" s="20"/>
      <c r="AG1202" s="20"/>
      <c r="AH1202" s="20"/>
      <c r="AI1202" s="21"/>
    </row>
    <row r="1203" spans="1:35" ht="15" customHeight="1" x14ac:dyDescent="0.2">
      <c r="A1203" s="259" t="s">
        <v>521</v>
      </c>
      <c r="B1203" s="129" t="s">
        <v>245</v>
      </c>
      <c r="C1203" s="431"/>
      <c r="D1203" s="431"/>
      <c r="E1203" s="431"/>
      <c r="F1203" s="431"/>
      <c r="G1203" s="431"/>
      <c r="H1203" s="431"/>
      <c r="I1203" s="433"/>
      <c r="J1203" s="435">
        <f t="shared" si="90"/>
        <v>0</v>
      </c>
      <c r="K1203" s="435">
        <f t="shared" si="91"/>
        <v>0</v>
      </c>
      <c r="L1203" s="1138"/>
      <c r="M1203" s="1139"/>
      <c r="N1203" s="1139"/>
      <c r="O1203" s="1140"/>
      <c r="Q1203" s="401" t="s">
        <v>242</v>
      </c>
      <c r="R1203" s="20"/>
      <c r="S1203" s="20"/>
      <c r="T1203" s="20"/>
      <c r="U1203" s="20"/>
      <c r="V1203" s="20"/>
      <c r="W1203" s="20"/>
      <c r="X1203" s="20"/>
      <c r="Y1203" s="20"/>
      <c r="Z1203" s="20"/>
      <c r="AA1203" s="10"/>
      <c r="AB1203" s="20"/>
      <c r="AC1203" s="20"/>
      <c r="AD1203" s="20"/>
      <c r="AE1203" s="20"/>
      <c r="AF1203" s="20"/>
      <c r="AG1203" s="20"/>
      <c r="AH1203" s="20"/>
      <c r="AI1203" s="21"/>
    </row>
    <row r="1204" spans="1:35" ht="15" customHeight="1" x14ac:dyDescent="0.2">
      <c r="A1204" s="259" t="s">
        <v>521</v>
      </c>
      <c r="B1204" s="129" t="s">
        <v>1548</v>
      </c>
      <c r="C1204" s="431"/>
      <c r="D1204" s="431"/>
      <c r="E1204" s="431"/>
      <c r="F1204" s="431"/>
      <c r="G1204" s="431"/>
      <c r="H1204" s="431"/>
      <c r="I1204" s="433"/>
      <c r="J1204" s="435">
        <f t="shared" si="90"/>
        <v>0</v>
      </c>
      <c r="K1204" s="435">
        <f t="shared" si="91"/>
        <v>0</v>
      </c>
      <c r="L1204" s="1138"/>
      <c r="M1204" s="1139"/>
      <c r="N1204" s="1139"/>
      <c r="O1204" s="1140"/>
      <c r="Q1204" s="401" t="s">
        <v>436</v>
      </c>
      <c r="R1204" s="20"/>
      <c r="S1204" s="20"/>
      <c r="T1204" s="20"/>
      <c r="U1204" s="20"/>
      <c r="V1204" s="20"/>
      <c r="W1204" s="20"/>
      <c r="X1204" s="20"/>
      <c r="Y1204" s="20"/>
      <c r="Z1204" s="20"/>
      <c r="AA1204" s="20"/>
      <c r="AB1204" s="10"/>
      <c r="AC1204" s="20"/>
      <c r="AD1204" s="20"/>
      <c r="AE1204" s="20"/>
      <c r="AF1204" s="20"/>
      <c r="AG1204" s="20"/>
      <c r="AH1204" s="20"/>
      <c r="AI1204" s="21"/>
    </row>
    <row r="1205" spans="1:35" ht="15" customHeight="1" x14ac:dyDescent="0.2">
      <c r="A1205" s="259" t="s">
        <v>521</v>
      </c>
      <c r="B1205" s="129" t="s">
        <v>1093</v>
      </c>
      <c r="C1205" s="431"/>
      <c r="D1205" s="431"/>
      <c r="E1205" s="431"/>
      <c r="F1205" s="431"/>
      <c r="G1205" s="431"/>
      <c r="H1205" s="431"/>
      <c r="I1205" s="433"/>
      <c r="J1205" s="435">
        <f t="shared" si="90"/>
        <v>0</v>
      </c>
      <c r="K1205" s="435">
        <f t="shared" si="91"/>
        <v>0</v>
      </c>
      <c r="L1205" s="1138"/>
      <c r="M1205" s="1139"/>
      <c r="N1205" s="1139"/>
      <c r="O1205" s="1140"/>
      <c r="Q1205" s="401" t="s">
        <v>1089</v>
      </c>
      <c r="R1205" s="20"/>
      <c r="S1205" s="20"/>
      <c r="T1205" s="20"/>
      <c r="U1205" s="20"/>
      <c r="V1205" s="20"/>
      <c r="W1205" s="20"/>
      <c r="X1205" s="20"/>
      <c r="Y1205" s="20"/>
      <c r="Z1205" s="20"/>
      <c r="AA1205" s="20"/>
      <c r="AB1205" s="20"/>
      <c r="AC1205" s="10"/>
      <c r="AD1205" s="20"/>
      <c r="AE1205" s="20"/>
      <c r="AF1205" s="20"/>
      <c r="AG1205" s="20"/>
      <c r="AH1205" s="20"/>
      <c r="AI1205" s="21"/>
    </row>
    <row r="1206" spans="1:35" ht="15" customHeight="1" x14ac:dyDescent="0.2">
      <c r="A1206" s="259" t="s">
        <v>521</v>
      </c>
      <c r="B1206" s="129" t="s">
        <v>1481</v>
      </c>
      <c r="C1206" s="431"/>
      <c r="D1206" s="431"/>
      <c r="E1206" s="431"/>
      <c r="F1206" s="431"/>
      <c r="G1206" s="431"/>
      <c r="H1206" s="431"/>
      <c r="I1206" s="433"/>
      <c r="J1206" s="435">
        <f t="shared" si="90"/>
        <v>0</v>
      </c>
      <c r="K1206" s="435">
        <f t="shared" si="91"/>
        <v>0</v>
      </c>
      <c r="L1206" s="1138"/>
      <c r="M1206" s="1139"/>
      <c r="N1206" s="1139"/>
      <c r="O1206" s="1140"/>
      <c r="Q1206" s="401" t="s">
        <v>756</v>
      </c>
      <c r="R1206" s="20"/>
      <c r="S1206" s="20"/>
      <c r="T1206" s="20"/>
      <c r="U1206" s="20"/>
      <c r="V1206" s="20"/>
      <c r="W1206" s="20"/>
      <c r="X1206" s="20"/>
      <c r="Y1206" s="20"/>
      <c r="Z1206" s="20"/>
      <c r="AA1206" s="20"/>
      <c r="AB1206" s="20"/>
      <c r="AC1206" s="20"/>
      <c r="AD1206" s="10"/>
      <c r="AE1206" s="20"/>
      <c r="AF1206" s="20"/>
      <c r="AG1206" s="20"/>
      <c r="AH1206" s="20"/>
      <c r="AI1206" s="21"/>
    </row>
    <row r="1207" spans="1:35" ht="15" customHeight="1" x14ac:dyDescent="0.2">
      <c r="A1207" s="259" t="s">
        <v>521</v>
      </c>
      <c r="B1207" s="129" t="s">
        <v>1094</v>
      </c>
      <c r="C1207" s="431"/>
      <c r="D1207" s="431"/>
      <c r="E1207" s="431"/>
      <c r="F1207" s="431"/>
      <c r="G1207" s="431"/>
      <c r="H1207" s="431"/>
      <c r="I1207" s="433"/>
      <c r="J1207" s="435">
        <f t="shared" si="90"/>
        <v>0</v>
      </c>
      <c r="K1207" s="435">
        <f t="shared" si="91"/>
        <v>0</v>
      </c>
      <c r="L1207" s="1138"/>
      <c r="M1207" s="1139"/>
      <c r="N1207" s="1139"/>
      <c r="O1207" s="1140"/>
      <c r="Q1207" s="401" t="s">
        <v>437</v>
      </c>
      <c r="R1207" s="20"/>
      <c r="S1207" s="20"/>
      <c r="T1207" s="20"/>
      <c r="U1207" s="20"/>
      <c r="V1207" s="20"/>
      <c r="W1207" s="20"/>
      <c r="X1207" s="20"/>
      <c r="Y1207" s="20"/>
      <c r="Z1207" s="20"/>
      <c r="AA1207" s="20"/>
      <c r="AB1207" s="20"/>
      <c r="AC1207" s="20"/>
      <c r="AD1207" s="20"/>
      <c r="AE1207" s="10"/>
      <c r="AF1207" s="20"/>
      <c r="AG1207" s="20"/>
      <c r="AH1207" s="20"/>
      <c r="AI1207" s="21"/>
    </row>
    <row r="1208" spans="1:35" ht="15" customHeight="1" x14ac:dyDescent="0.2">
      <c r="A1208" s="259" t="s">
        <v>521</v>
      </c>
      <c r="B1208" s="129" t="s">
        <v>345</v>
      </c>
      <c r="C1208" s="431"/>
      <c r="D1208" s="431"/>
      <c r="E1208" s="431"/>
      <c r="F1208" s="431"/>
      <c r="G1208" s="431"/>
      <c r="H1208" s="431"/>
      <c r="I1208" s="433"/>
      <c r="J1208" s="435">
        <f t="shared" si="90"/>
        <v>0</v>
      </c>
      <c r="K1208" s="435">
        <f t="shared" si="91"/>
        <v>0</v>
      </c>
      <c r="L1208" s="1138"/>
      <c r="M1208" s="1139"/>
      <c r="N1208" s="1139"/>
      <c r="O1208" s="1140"/>
      <c r="Q1208" s="401" t="s">
        <v>514</v>
      </c>
      <c r="R1208" s="20"/>
      <c r="S1208" s="20"/>
      <c r="T1208" s="20"/>
      <c r="U1208" s="20"/>
      <c r="V1208" s="20"/>
      <c r="W1208" s="20"/>
      <c r="X1208" s="20"/>
      <c r="Y1208" s="20"/>
      <c r="Z1208" s="20"/>
      <c r="AA1208" s="20"/>
      <c r="AB1208" s="20"/>
      <c r="AC1208" s="20"/>
      <c r="AD1208" s="20"/>
      <c r="AE1208" s="20"/>
      <c r="AF1208" s="10"/>
      <c r="AG1208" s="20"/>
      <c r="AH1208" s="20"/>
      <c r="AI1208" s="21"/>
    </row>
    <row r="1209" spans="1:35" ht="15" customHeight="1" x14ac:dyDescent="0.2">
      <c r="A1209" s="259" t="s">
        <v>521</v>
      </c>
      <c r="B1209" s="129" t="s">
        <v>337</v>
      </c>
      <c r="C1209" s="431"/>
      <c r="D1209" s="431"/>
      <c r="E1209" s="431"/>
      <c r="F1209" s="431"/>
      <c r="G1209" s="431"/>
      <c r="H1209" s="431"/>
      <c r="I1209" s="433"/>
      <c r="J1209" s="435">
        <f t="shared" si="90"/>
        <v>0</v>
      </c>
      <c r="K1209" s="435">
        <f t="shared" si="91"/>
        <v>0</v>
      </c>
      <c r="L1209" s="1138"/>
      <c r="M1209" s="1139"/>
      <c r="N1209" s="1139"/>
      <c r="O1209" s="1140"/>
      <c r="Q1209" s="401" t="s">
        <v>911</v>
      </c>
      <c r="R1209" s="20"/>
      <c r="S1209" s="20"/>
      <c r="T1209" s="20"/>
      <c r="U1209" s="20"/>
      <c r="V1209" s="20"/>
      <c r="W1209" s="20"/>
      <c r="X1209" s="20"/>
      <c r="Y1209" s="20"/>
      <c r="Z1209" s="20"/>
      <c r="AA1209" s="20"/>
      <c r="AB1209" s="20"/>
      <c r="AC1209" s="20"/>
      <c r="AD1209" s="20"/>
      <c r="AE1209" s="20"/>
      <c r="AF1209" s="20"/>
      <c r="AG1209" s="10"/>
      <c r="AH1209" s="20"/>
      <c r="AI1209" s="21" t="s">
        <v>532</v>
      </c>
    </row>
    <row r="1210" spans="1:35" ht="15" customHeight="1" x14ac:dyDescent="0.2">
      <c r="A1210" s="259" t="s">
        <v>521</v>
      </c>
      <c r="B1210" s="129" t="s">
        <v>1589</v>
      </c>
      <c r="C1210" s="431"/>
      <c r="D1210" s="431"/>
      <c r="E1210" s="431"/>
      <c r="F1210" s="431"/>
      <c r="G1210" s="431"/>
      <c r="H1210" s="431"/>
      <c r="I1210" s="433"/>
      <c r="J1210" s="435">
        <f t="shared" si="90"/>
        <v>0</v>
      </c>
      <c r="K1210" s="435">
        <f t="shared" si="91"/>
        <v>0</v>
      </c>
      <c r="L1210" s="1138"/>
      <c r="M1210" s="1139"/>
      <c r="N1210" s="1139"/>
      <c r="O1210" s="1140"/>
      <c r="Q1210" s="401" t="s">
        <v>1587</v>
      </c>
      <c r="R1210" s="20"/>
      <c r="S1210" s="20"/>
      <c r="T1210" s="20"/>
      <c r="U1210" s="20"/>
      <c r="V1210" s="20"/>
      <c r="W1210" s="20"/>
      <c r="X1210" s="20"/>
      <c r="Y1210" s="20"/>
      <c r="Z1210" s="20"/>
      <c r="AA1210" s="20"/>
      <c r="AB1210" s="20"/>
      <c r="AC1210" s="20"/>
      <c r="AD1210" s="20"/>
      <c r="AE1210" s="20"/>
      <c r="AF1210" s="20"/>
      <c r="AG1210" s="20"/>
      <c r="AH1210" s="10"/>
      <c r="AI1210" s="21"/>
    </row>
    <row r="1211" spans="1:35" ht="15" customHeight="1" thickBot="1" x14ac:dyDescent="0.25">
      <c r="A1211" s="462" t="s">
        <v>521</v>
      </c>
      <c r="B1211" s="130" t="s">
        <v>1793</v>
      </c>
      <c r="C1211" s="432"/>
      <c r="D1211" s="432"/>
      <c r="E1211" s="432"/>
      <c r="F1211" s="432"/>
      <c r="G1211" s="432"/>
      <c r="H1211" s="432"/>
      <c r="I1211" s="434"/>
      <c r="J1211" s="435">
        <f t="shared" si="90"/>
        <v>0</v>
      </c>
      <c r="K1211" s="435">
        <f t="shared" si="91"/>
        <v>0</v>
      </c>
      <c r="L1211" s="1141"/>
      <c r="M1211" s="1142"/>
      <c r="N1211" s="1142"/>
      <c r="O1211" s="1143"/>
      <c r="Q1211" s="402" t="s">
        <v>1554</v>
      </c>
      <c r="R1211" s="23"/>
      <c r="S1211" s="23"/>
      <c r="T1211" s="23"/>
      <c r="U1211" s="23"/>
      <c r="V1211" s="23"/>
      <c r="W1211" s="23"/>
      <c r="X1211" s="23"/>
      <c r="Y1211" s="23"/>
      <c r="Z1211" s="23"/>
      <c r="AA1211" s="23"/>
      <c r="AB1211" s="23"/>
      <c r="AC1211" s="23"/>
      <c r="AD1211" s="23"/>
      <c r="AE1211" s="23"/>
      <c r="AF1211" s="23"/>
      <c r="AG1211" s="23"/>
      <c r="AH1211" s="23" t="s">
        <v>532</v>
      </c>
      <c r="AI1211" s="15"/>
    </row>
    <row r="1212" spans="1:35" ht="15" customHeight="1" x14ac:dyDescent="0.2">
      <c r="C1212" s="435">
        <v>0</v>
      </c>
      <c r="D1212" s="435">
        <v>0</v>
      </c>
      <c r="E1212" s="435">
        <v>0</v>
      </c>
      <c r="F1212" s="435">
        <v>0</v>
      </c>
      <c r="G1212" s="435">
        <v>0</v>
      </c>
      <c r="H1212" s="435">
        <v>0</v>
      </c>
      <c r="I1212" s="435">
        <v>0</v>
      </c>
      <c r="J1212" s="435">
        <f t="shared" si="90"/>
        <v>0</v>
      </c>
      <c r="K1212" s="435">
        <f t="shared" si="91"/>
        <v>0</v>
      </c>
    </row>
    <row r="1213" spans="1:35" ht="15" customHeight="1" thickBot="1" x14ac:dyDescent="0.25"/>
    <row r="1214" spans="1:35" ht="15" customHeight="1" thickBot="1" x14ac:dyDescent="0.25">
      <c r="A1214" s="1108" t="s">
        <v>459</v>
      </c>
      <c r="B1214" s="1109"/>
      <c r="C1214" s="1109"/>
      <c r="D1214" s="1109"/>
      <c r="E1214" s="1109"/>
      <c r="F1214" s="1110"/>
      <c r="G1214" s="1105" t="s">
        <v>1981</v>
      </c>
      <c r="H1214" s="1106"/>
      <c r="I1214" s="1107"/>
      <c r="L1214" s="945" t="s">
        <v>495</v>
      </c>
      <c r="M1214" s="946"/>
      <c r="N1214" s="946"/>
      <c r="O1214" s="947"/>
    </row>
    <row r="1215" spans="1:35" ht="15" customHeight="1" thickBot="1" x14ac:dyDescent="0.25">
      <c r="A1215" s="360" t="s">
        <v>496</v>
      </c>
      <c r="B1215" s="361" t="s">
        <v>497</v>
      </c>
      <c r="C1215" s="362" t="s">
        <v>498</v>
      </c>
      <c r="D1215" s="362" t="s">
        <v>499</v>
      </c>
      <c r="E1215" s="362" t="s">
        <v>500</v>
      </c>
      <c r="F1215" s="362" t="s">
        <v>501</v>
      </c>
      <c r="G1215" s="363" t="s">
        <v>502</v>
      </c>
      <c r="H1215" s="363" t="s">
        <v>503</v>
      </c>
      <c r="I1215" s="364" t="s">
        <v>504</v>
      </c>
      <c r="L1215" s="948"/>
      <c r="M1215" s="949"/>
      <c r="N1215" s="949"/>
      <c r="O1215" s="950"/>
      <c r="Q1215" s="24" t="s">
        <v>1982</v>
      </c>
      <c r="R1215" s="368">
        <v>1</v>
      </c>
      <c r="S1215" s="368">
        <v>2</v>
      </c>
      <c r="T1215" s="368">
        <v>3</v>
      </c>
      <c r="U1215" s="369">
        <v>4</v>
      </c>
    </row>
    <row r="1216" spans="1:35" ht="15" customHeight="1" x14ac:dyDescent="0.2">
      <c r="A1216" s="531">
        <v>1</v>
      </c>
      <c r="B1216" s="53" t="s">
        <v>1980</v>
      </c>
      <c r="C1216" s="46"/>
      <c r="D1216" s="46"/>
      <c r="E1216" s="46"/>
      <c r="F1216" s="46"/>
      <c r="G1216" s="46"/>
      <c r="H1216" s="46"/>
      <c r="I1216" s="436"/>
      <c r="J1216" s="435">
        <f t="shared" si="87"/>
        <v>0</v>
      </c>
      <c r="K1216" s="435">
        <f t="shared" si="88"/>
        <v>0</v>
      </c>
      <c r="L1216" s="1135" t="s">
        <v>528</v>
      </c>
      <c r="M1216" s="1136"/>
      <c r="N1216" s="1136"/>
      <c r="O1216" s="1137"/>
      <c r="Q1216" s="366">
        <v>1</v>
      </c>
      <c r="R1216" s="20"/>
      <c r="S1216" s="20"/>
      <c r="T1216" s="20"/>
      <c r="U1216" s="21"/>
    </row>
    <row r="1217" spans="1:29" ht="15" customHeight="1" x14ac:dyDescent="0.2">
      <c r="A1217" s="358" t="s">
        <v>521</v>
      </c>
      <c r="B1217" s="54" t="s">
        <v>1978</v>
      </c>
      <c r="C1217" s="431"/>
      <c r="D1217" s="431"/>
      <c r="E1217" s="431"/>
      <c r="F1217" s="431"/>
      <c r="G1217" s="431"/>
      <c r="H1217" s="431"/>
      <c r="I1217" s="433"/>
      <c r="J1217" s="435">
        <f t="shared" si="87"/>
        <v>0</v>
      </c>
      <c r="K1217" s="435">
        <f t="shared" si="88"/>
        <v>0</v>
      </c>
      <c r="L1217" s="1138"/>
      <c r="M1217" s="1139"/>
      <c r="N1217" s="1139"/>
      <c r="O1217" s="1140"/>
      <c r="Q1217" s="366">
        <v>2</v>
      </c>
      <c r="R1217" s="20"/>
      <c r="S1217" s="20"/>
      <c r="T1217" s="20"/>
      <c r="U1217" s="21"/>
    </row>
    <row r="1218" spans="1:29" ht="15" customHeight="1" x14ac:dyDescent="0.2">
      <c r="A1218" s="358" t="s">
        <v>521</v>
      </c>
      <c r="B1218" s="54" t="s">
        <v>1979</v>
      </c>
      <c r="C1218" s="431"/>
      <c r="D1218" s="431"/>
      <c r="E1218" s="431"/>
      <c r="F1218" s="431"/>
      <c r="G1218" s="431"/>
      <c r="H1218" s="431"/>
      <c r="I1218" s="433"/>
      <c r="J1218" s="435">
        <f t="shared" si="87"/>
        <v>0</v>
      </c>
      <c r="K1218" s="435">
        <f t="shared" si="88"/>
        <v>0</v>
      </c>
      <c r="L1218" s="1138"/>
      <c r="M1218" s="1139"/>
      <c r="N1218" s="1139"/>
      <c r="O1218" s="1140"/>
      <c r="Q1218" s="366">
        <v>3</v>
      </c>
      <c r="R1218" s="20"/>
      <c r="S1218" s="20"/>
      <c r="T1218" s="20"/>
      <c r="U1218" s="21"/>
      <c r="AC1218" s="5" t="s">
        <v>427</v>
      </c>
    </row>
    <row r="1219" spans="1:29" ht="15" customHeight="1" thickBot="1" x14ac:dyDescent="0.25">
      <c r="A1219" s="359" t="s">
        <v>521</v>
      </c>
      <c r="B1219" s="55" t="s">
        <v>1976</v>
      </c>
      <c r="C1219" s="432"/>
      <c r="D1219" s="432"/>
      <c r="E1219" s="432"/>
      <c r="F1219" s="432"/>
      <c r="G1219" s="432"/>
      <c r="H1219" s="432"/>
      <c r="I1219" s="434"/>
      <c r="J1219" s="435">
        <f t="shared" si="87"/>
        <v>0</v>
      </c>
      <c r="K1219" s="435">
        <f t="shared" si="88"/>
        <v>0</v>
      </c>
      <c r="L1219" s="1141"/>
      <c r="M1219" s="1142"/>
      <c r="N1219" s="1142"/>
      <c r="O1219" s="1143"/>
      <c r="Q1219" s="367">
        <v>4</v>
      </c>
      <c r="R1219" s="23"/>
      <c r="S1219" s="23"/>
      <c r="T1219" s="23"/>
      <c r="U1219" s="403"/>
      <c r="AC1219" s="5" t="s">
        <v>532</v>
      </c>
    </row>
    <row r="1220" spans="1:29" ht="15" customHeight="1" x14ac:dyDescent="0.2">
      <c r="C1220" s="435">
        <f t="shared" ref="C1220:I1220" si="92">SUM(C1216:C1219)</f>
        <v>0</v>
      </c>
      <c r="D1220" s="435">
        <f t="shared" si="92"/>
        <v>0</v>
      </c>
      <c r="E1220" s="435">
        <f t="shared" si="92"/>
        <v>0</v>
      </c>
      <c r="F1220" s="435">
        <f t="shared" si="92"/>
        <v>0</v>
      </c>
      <c r="G1220" s="435">
        <f t="shared" si="92"/>
        <v>0</v>
      </c>
      <c r="H1220" s="435">
        <f t="shared" si="92"/>
        <v>0</v>
      </c>
      <c r="I1220" s="435">
        <f t="shared" si="92"/>
        <v>0</v>
      </c>
      <c r="J1220" s="435">
        <f t="shared" si="87"/>
        <v>0</v>
      </c>
      <c r="K1220" s="435">
        <f t="shared" si="88"/>
        <v>0</v>
      </c>
    </row>
  </sheetData>
  <sortState ref="A968:B981">
    <sortCondition ref="A968:A981"/>
    <sortCondition ref="B968:B981"/>
  </sortState>
  <mergeCells count="288">
    <mergeCell ref="A1132:F1132"/>
    <mergeCell ref="G1140:I1140"/>
    <mergeCell ref="A1140:F1140"/>
    <mergeCell ref="L1134:O1137"/>
    <mergeCell ref="L1142:O1167"/>
    <mergeCell ref="L1194:O1211"/>
    <mergeCell ref="G1192:I1192"/>
    <mergeCell ref="A1192:F1192"/>
    <mergeCell ref="L1172:O1189"/>
    <mergeCell ref="G1170:I1170"/>
    <mergeCell ref="A1170:F1170"/>
    <mergeCell ref="L1140:O1141"/>
    <mergeCell ref="L1132:O1133"/>
    <mergeCell ref="G706:I706"/>
    <mergeCell ref="A706:F706"/>
    <mergeCell ref="G690:I690"/>
    <mergeCell ref="A690:F690"/>
    <mergeCell ref="L692:O703"/>
    <mergeCell ref="G608:I608"/>
    <mergeCell ref="A608:F608"/>
    <mergeCell ref="G645:I645"/>
    <mergeCell ref="A645:F645"/>
    <mergeCell ref="L647:O655"/>
    <mergeCell ref="G625:I625"/>
    <mergeCell ref="A625:F625"/>
    <mergeCell ref="L627:O642"/>
    <mergeCell ref="G668:I668"/>
    <mergeCell ref="A668:F668"/>
    <mergeCell ref="L625:O626"/>
    <mergeCell ref="L645:O646"/>
    <mergeCell ref="L658:O659"/>
    <mergeCell ref="L668:O669"/>
    <mergeCell ref="L706:O707"/>
    <mergeCell ref="L721:O735"/>
    <mergeCell ref="G719:I719"/>
    <mergeCell ref="A719:F719"/>
    <mergeCell ref="A774:F774"/>
    <mergeCell ref="L776:O791"/>
    <mergeCell ref="L759:O763"/>
    <mergeCell ref="G757:I757"/>
    <mergeCell ref="A757:F757"/>
    <mergeCell ref="L764:O771"/>
    <mergeCell ref="L774:O775"/>
    <mergeCell ref="G843:I843"/>
    <mergeCell ref="A843:F843"/>
    <mergeCell ref="C840:I841"/>
    <mergeCell ref="L820:O837"/>
    <mergeCell ref="G818:I818"/>
    <mergeCell ref="A818:F818"/>
    <mergeCell ref="G862:I862"/>
    <mergeCell ref="A862:F862"/>
    <mergeCell ref="L864:O878"/>
    <mergeCell ref="L845:O850"/>
    <mergeCell ref="L851:O859"/>
    <mergeCell ref="L862:O863"/>
    <mergeCell ref="G899:I899"/>
    <mergeCell ref="A899:F899"/>
    <mergeCell ref="L903:O914"/>
    <mergeCell ref="L883:O896"/>
    <mergeCell ref="G881:I881"/>
    <mergeCell ref="A881:F881"/>
    <mergeCell ref="C963:I964"/>
    <mergeCell ref="L943:O960"/>
    <mergeCell ref="G941:I941"/>
    <mergeCell ref="A941:F941"/>
    <mergeCell ref="G917:I917"/>
    <mergeCell ref="A917:F917"/>
    <mergeCell ref="L919:O938"/>
    <mergeCell ref="L941:O942"/>
    <mergeCell ref="L881:O882"/>
    <mergeCell ref="L917:O918"/>
    <mergeCell ref="L899:O900"/>
    <mergeCell ref="L901:O902"/>
    <mergeCell ref="G984:I984"/>
    <mergeCell ref="A984:F984"/>
    <mergeCell ref="G966:I966"/>
    <mergeCell ref="A966:F966"/>
    <mergeCell ref="L968:O974"/>
    <mergeCell ref="L975:O981"/>
    <mergeCell ref="G1036:I1036"/>
    <mergeCell ref="A1036:F1036"/>
    <mergeCell ref="L1036:O1037"/>
    <mergeCell ref="G1006:I1006"/>
    <mergeCell ref="A1006:F1006"/>
    <mergeCell ref="L1008:O1033"/>
    <mergeCell ref="L966:O967"/>
    <mergeCell ref="L984:O985"/>
    <mergeCell ref="L1006:O1007"/>
    <mergeCell ref="L1216:O1219"/>
    <mergeCell ref="G1080:I1080"/>
    <mergeCell ref="A1080:F1080"/>
    <mergeCell ref="L1082:O1086"/>
    <mergeCell ref="G1058:I1058"/>
    <mergeCell ref="A1058:F1058"/>
    <mergeCell ref="L1060:O1077"/>
    <mergeCell ref="L1080:O1081"/>
    <mergeCell ref="L1192:O1193"/>
    <mergeCell ref="L1214:O1215"/>
    <mergeCell ref="G1214:I1214"/>
    <mergeCell ref="A1214:F1214"/>
    <mergeCell ref="L1058:O1059"/>
    <mergeCell ref="L1092:O1093"/>
    <mergeCell ref="L1111:O1112"/>
    <mergeCell ref="L1170:O1171"/>
    <mergeCell ref="C1089:I1090"/>
    <mergeCell ref="G1092:I1092"/>
    <mergeCell ref="A1092:F1092"/>
    <mergeCell ref="G1111:I1111"/>
    <mergeCell ref="A1111:F1111"/>
    <mergeCell ref="L1094:O1108"/>
    <mergeCell ref="L1113:O1129"/>
    <mergeCell ref="G1132:I1132"/>
    <mergeCell ref="L1038:O1055"/>
    <mergeCell ref="L986:O1003"/>
    <mergeCell ref="L738:O739"/>
    <mergeCell ref="L757:O758"/>
    <mergeCell ref="L794:O795"/>
    <mergeCell ref="L818:O819"/>
    <mergeCell ref="L843:O844"/>
    <mergeCell ref="L796:O803"/>
    <mergeCell ref="L804:O815"/>
    <mergeCell ref="L740:O754"/>
    <mergeCell ref="L591:O605"/>
    <mergeCell ref="L589:O590"/>
    <mergeCell ref="L608:O609"/>
    <mergeCell ref="L690:O691"/>
    <mergeCell ref="L719:O720"/>
    <mergeCell ref="L610:O616"/>
    <mergeCell ref="L617:O622"/>
    <mergeCell ref="L560:O564"/>
    <mergeCell ref="L558:O559"/>
    <mergeCell ref="L670:O687"/>
    <mergeCell ref="L660:O665"/>
    <mergeCell ref="L708:O713"/>
    <mergeCell ref="L572:O586"/>
    <mergeCell ref="G570:I570"/>
    <mergeCell ref="A570:F570"/>
    <mergeCell ref="L570:O571"/>
    <mergeCell ref="L547:O555"/>
    <mergeCell ref="L527:O528"/>
    <mergeCell ref="L545:O546"/>
    <mergeCell ref="G558:I558"/>
    <mergeCell ref="A558:F558"/>
    <mergeCell ref="L485:O486"/>
    <mergeCell ref="L529:O542"/>
    <mergeCell ref="G527:I527"/>
    <mergeCell ref="A527:F527"/>
    <mergeCell ref="G545:I545"/>
    <mergeCell ref="A545:F545"/>
    <mergeCell ref="L487:O502"/>
    <mergeCell ref="G505:I505"/>
    <mergeCell ref="A505:F505"/>
    <mergeCell ref="L507:O516"/>
    <mergeCell ref="L517:O524"/>
    <mergeCell ref="L505:O506"/>
    <mergeCell ref="L464:O465"/>
    <mergeCell ref="L466:O475"/>
    <mergeCell ref="L476:O482"/>
    <mergeCell ref="L429:O433"/>
    <mergeCell ref="L434:O443"/>
    <mergeCell ref="G427:I427"/>
    <mergeCell ref="A427:F427"/>
    <mergeCell ref="G446:I446"/>
    <mergeCell ref="A446:F446"/>
    <mergeCell ref="L413:O421"/>
    <mergeCell ref="L411:O412"/>
    <mergeCell ref="L390:O391"/>
    <mergeCell ref="L373:O380"/>
    <mergeCell ref="L381:O387"/>
    <mergeCell ref="L392:O408"/>
    <mergeCell ref="G390:I390"/>
    <mergeCell ref="A390:F390"/>
    <mergeCell ref="L448:O461"/>
    <mergeCell ref="L446:O447"/>
    <mergeCell ref="L289:O290"/>
    <mergeCell ref="L328:O346"/>
    <mergeCell ref="G326:I326"/>
    <mergeCell ref="A326:F326"/>
    <mergeCell ref="L306:O307"/>
    <mergeCell ref="L326:O327"/>
    <mergeCell ref="A963:B964"/>
    <mergeCell ref="A1089:B1090"/>
    <mergeCell ref="A424:B425"/>
    <mergeCell ref="L291:O295"/>
    <mergeCell ref="L296:O303"/>
    <mergeCell ref="G306:I306"/>
    <mergeCell ref="A306:F306"/>
    <mergeCell ref="L308:O323"/>
    <mergeCell ref="L349:O350"/>
    <mergeCell ref="G349:I349"/>
    <mergeCell ref="A349:F349"/>
    <mergeCell ref="L351:O352"/>
    <mergeCell ref="L353:O368"/>
    <mergeCell ref="G371:I371"/>
    <mergeCell ref="A371:F371"/>
    <mergeCell ref="L371:O372"/>
    <mergeCell ref="L427:O428"/>
    <mergeCell ref="C424:I425"/>
    <mergeCell ref="A286:B287"/>
    <mergeCell ref="C286:I287"/>
    <mergeCell ref="A567:B568"/>
    <mergeCell ref="A716:B717"/>
    <mergeCell ref="A840:B841"/>
    <mergeCell ref="G289:I289"/>
    <mergeCell ref="A289:F289"/>
    <mergeCell ref="G464:I464"/>
    <mergeCell ref="A464:F464"/>
    <mergeCell ref="G485:I485"/>
    <mergeCell ref="A485:F485"/>
    <mergeCell ref="G589:I589"/>
    <mergeCell ref="A589:F589"/>
    <mergeCell ref="G794:I794"/>
    <mergeCell ref="A794:F794"/>
    <mergeCell ref="G774:I774"/>
    <mergeCell ref="G411:I411"/>
    <mergeCell ref="A411:F411"/>
    <mergeCell ref="C567:I568"/>
    <mergeCell ref="G738:I738"/>
    <mergeCell ref="A738:F738"/>
    <mergeCell ref="G658:I658"/>
    <mergeCell ref="A658:F658"/>
    <mergeCell ref="C716:I717"/>
    <mergeCell ref="L265:O273"/>
    <mergeCell ref="G263:I263"/>
    <mergeCell ref="A263:F263"/>
    <mergeCell ref="L278:O283"/>
    <mergeCell ref="L276:O277"/>
    <mergeCell ref="G276:I276"/>
    <mergeCell ref="A276:F276"/>
    <mergeCell ref="L243:O260"/>
    <mergeCell ref="G241:I241"/>
    <mergeCell ref="A241:F241"/>
    <mergeCell ref="L241:O242"/>
    <mergeCell ref="L263:O264"/>
    <mergeCell ref="L203:O220"/>
    <mergeCell ref="L225:O230"/>
    <mergeCell ref="L231:O238"/>
    <mergeCell ref="G223:I223"/>
    <mergeCell ref="A223:F223"/>
    <mergeCell ref="L223:O224"/>
    <mergeCell ref="G177:I177"/>
    <mergeCell ref="A177:F177"/>
    <mergeCell ref="L179:O198"/>
    <mergeCell ref="L177:O178"/>
    <mergeCell ref="G201:I201"/>
    <mergeCell ref="A201:F201"/>
    <mergeCell ref="L201:O202"/>
    <mergeCell ref="L137:O138"/>
    <mergeCell ref="L139:O153"/>
    <mergeCell ref="G137:I137"/>
    <mergeCell ref="A137:F137"/>
    <mergeCell ref="L158:O174"/>
    <mergeCell ref="G156:I156"/>
    <mergeCell ref="A156:F156"/>
    <mergeCell ref="L156:O157"/>
    <mergeCell ref="G121:I121"/>
    <mergeCell ref="A121:F121"/>
    <mergeCell ref="L123:O131"/>
    <mergeCell ref="L121:O122"/>
    <mergeCell ref="A134:B135"/>
    <mergeCell ref="C134:I135"/>
    <mergeCell ref="G99:I99"/>
    <mergeCell ref="A99:F99"/>
    <mergeCell ref="L99:O100"/>
    <mergeCell ref="L60:O79"/>
    <mergeCell ref="G58:I58"/>
    <mergeCell ref="A58:F58"/>
    <mergeCell ref="L58:O59"/>
    <mergeCell ref="G82:I82"/>
    <mergeCell ref="A82:F82"/>
    <mergeCell ref="L54:O55"/>
    <mergeCell ref="L34:O35"/>
    <mergeCell ref="L6:O17"/>
    <mergeCell ref="L22:O31"/>
    <mergeCell ref="L20:O21"/>
    <mergeCell ref="L4:O5"/>
    <mergeCell ref="L84:O96"/>
    <mergeCell ref="L82:O83"/>
    <mergeCell ref="L101:O118"/>
    <mergeCell ref="A1:B2"/>
    <mergeCell ref="C1:I2"/>
    <mergeCell ref="G4:I4"/>
    <mergeCell ref="G20:I20"/>
    <mergeCell ref="A4:F4"/>
    <mergeCell ref="A20:F20"/>
    <mergeCell ref="L36:O53"/>
    <mergeCell ref="G34:I34"/>
    <mergeCell ref="A34:F34"/>
  </mergeCells>
  <phoneticPr fontId="0" type="noConversion"/>
  <pageMargins left="0.75" right="0.75" top="1" bottom="1" header="0.5" footer="0.5"/>
  <pageSetup orientation="portrait" horizontalDpi="200" verticalDpi="200" copies="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66"/>
  </sheetPr>
  <dimension ref="A1:BF824"/>
  <sheetViews>
    <sheetView topLeftCell="C561" workbookViewId="0">
      <selection activeCell="R568" sqref="R568:AA577"/>
    </sheetView>
  </sheetViews>
  <sheetFormatPr defaultColWidth="6.7109375" defaultRowHeight="15.75" customHeight="1" x14ac:dyDescent="0.2"/>
  <cols>
    <col min="1" max="1" width="6.7109375" style="435"/>
    <col min="2" max="2" width="26" style="84" customWidth="1"/>
    <col min="3" max="11" width="6.7109375" style="435"/>
    <col min="12" max="15" width="6.7109375" style="156"/>
    <col min="16" max="16" width="6.7109375" style="1"/>
    <col min="17" max="58" width="6.7109375" style="5"/>
    <col min="59" max="16384" width="6.7109375" style="1"/>
  </cols>
  <sheetData>
    <row r="1" spans="1:34" ht="15.75" customHeight="1" x14ac:dyDescent="0.2">
      <c r="A1" s="1131" t="s">
        <v>491</v>
      </c>
      <c r="B1" s="1132"/>
      <c r="C1" s="1020" t="s">
        <v>1994</v>
      </c>
      <c r="D1" s="1021"/>
      <c r="E1" s="1021"/>
      <c r="F1" s="1021"/>
      <c r="G1" s="1021"/>
      <c r="H1" s="1021"/>
      <c r="I1" s="1022"/>
    </row>
    <row r="2" spans="1:34" ht="15.75" customHeight="1" thickBot="1" x14ac:dyDescent="0.25">
      <c r="A2" s="1133"/>
      <c r="B2" s="1134"/>
      <c r="C2" s="1023"/>
      <c r="D2" s="1024"/>
      <c r="E2" s="1024"/>
      <c r="F2" s="1024"/>
      <c r="G2" s="1024"/>
      <c r="H2" s="1024"/>
      <c r="I2" s="1025"/>
      <c r="T2" s="5" t="s">
        <v>532</v>
      </c>
    </row>
    <row r="3" spans="1:34" ht="15.75" customHeight="1" thickBot="1" x14ac:dyDescent="0.25"/>
    <row r="4" spans="1:34" ht="15.75" customHeight="1" thickBot="1" x14ac:dyDescent="0.25">
      <c r="A4" s="1043" t="s">
        <v>1964</v>
      </c>
      <c r="B4" s="1044"/>
      <c r="C4" s="1044"/>
      <c r="D4" s="1044"/>
      <c r="E4" s="1044"/>
      <c r="F4" s="1045"/>
      <c r="G4" s="1040" t="s">
        <v>1994</v>
      </c>
      <c r="H4" s="1041"/>
      <c r="I4" s="1042"/>
      <c r="L4" s="945" t="s">
        <v>495</v>
      </c>
      <c r="M4" s="946"/>
      <c r="N4" s="946"/>
      <c r="O4" s="947"/>
    </row>
    <row r="5" spans="1:34" ht="15.75" customHeight="1" thickBot="1" x14ac:dyDescent="0.25">
      <c r="A5" s="373" t="s">
        <v>496</v>
      </c>
      <c r="B5" s="227" t="s">
        <v>497</v>
      </c>
      <c r="C5" s="374" t="s">
        <v>498</v>
      </c>
      <c r="D5" s="374" t="s">
        <v>499</v>
      </c>
      <c r="E5" s="374" t="s">
        <v>500</v>
      </c>
      <c r="F5" s="374" t="s">
        <v>501</v>
      </c>
      <c r="G5" s="375" t="s">
        <v>502</v>
      </c>
      <c r="H5" s="375" t="s">
        <v>503</v>
      </c>
      <c r="I5" s="376" t="s">
        <v>504</v>
      </c>
      <c r="L5" s="1063"/>
      <c r="M5" s="1064"/>
      <c r="N5" s="1064"/>
      <c r="O5" s="1065"/>
      <c r="Q5" s="24" t="s">
        <v>1995</v>
      </c>
      <c r="R5" s="379" t="s">
        <v>1502</v>
      </c>
      <c r="S5" s="379" t="s">
        <v>1665</v>
      </c>
      <c r="T5" s="379" t="s">
        <v>564</v>
      </c>
      <c r="U5" s="379" t="s">
        <v>861</v>
      </c>
      <c r="V5" s="379" t="s">
        <v>590</v>
      </c>
      <c r="W5" s="379" t="s">
        <v>634</v>
      </c>
      <c r="X5" s="379" t="s">
        <v>500</v>
      </c>
      <c r="Y5" s="379" t="s">
        <v>1028</v>
      </c>
      <c r="Z5" s="379" t="s">
        <v>1966</v>
      </c>
      <c r="AA5" s="379" t="s">
        <v>1967</v>
      </c>
      <c r="AB5" s="379" t="s">
        <v>756</v>
      </c>
      <c r="AC5" s="379" t="s">
        <v>610</v>
      </c>
      <c r="AD5" s="379" t="s">
        <v>60</v>
      </c>
      <c r="AE5" s="379" t="s">
        <v>702</v>
      </c>
      <c r="AF5" s="379" t="s">
        <v>1983</v>
      </c>
      <c r="AG5" s="379" t="s">
        <v>653</v>
      </c>
      <c r="AH5" s="380" t="s">
        <v>153</v>
      </c>
    </row>
    <row r="6" spans="1:34" ht="15.75" customHeight="1" x14ac:dyDescent="0.2">
      <c r="A6" s="441">
        <v>1</v>
      </c>
      <c r="B6" s="53" t="s">
        <v>1099</v>
      </c>
      <c r="C6" s="46"/>
      <c r="D6" s="46"/>
      <c r="E6" s="46"/>
      <c r="F6" s="46"/>
      <c r="G6" s="46"/>
      <c r="H6" s="46"/>
      <c r="I6" s="436"/>
      <c r="J6" s="435">
        <f>D6+E6+F6</f>
        <v>0</v>
      </c>
      <c r="K6" s="435">
        <f>D6*2+E6</f>
        <v>0</v>
      </c>
      <c r="L6" s="1135" t="s">
        <v>1996</v>
      </c>
      <c r="M6" s="1136"/>
      <c r="N6" s="1136"/>
      <c r="O6" s="1137"/>
      <c r="Q6" s="377" t="s">
        <v>1502</v>
      </c>
      <c r="R6" s="10"/>
      <c r="S6" s="20" t="s">
        <v>532</v>
      </c>
      <c r="T6" s="20"/>
      <c r="U6" s="20"/>
      <c r="V6" s="20"/>
      <c r="W6" s="20"/>
      <c r="X6" s="20"/>
      <c r="Y6" s="20"/>
      <c r="Z6" s="20"/>
      <c r="AA6" s="20"/>
      <c r="AB6" s="20"/>
      <c r="AC6" s="20"/>
      <c r="AD6" s="20"/>
      <c r="AE6" s="20"/>
      <c r="AF6" s="20"/>
      <c r="AG6" s="20"/>
      <c r="AH6" s="21"/>
    </row>
    <row r="7" spans="1:34" ht="15.75" customHeight="1" x14ac:dyDescent="0.2">
      <c r="A7" s="370">
        <v>2</v>
      </c>
      <c r="B7" s="54" t="s">
        <v>737</v>
      </c>
      <c r="C7" s="431"/>
      <c r="D7" s="431"/>
      <c r="E7" s="431"/>
      <c r="F7" s="431"/>
      <c r="G7" s="431"/>
      <c r="H7" s="431"/>
      <c r="I7" s="433"/>
      <c r="J7" s="435">
        <f t="shared" ref="J7:J41" si="0">D7+E7+F7</f>
        <v>0</v>
      </c>
      <c r="K7" s="435">
        <f t="shared" ref="K7:K41" si="1">D7*2+E7</f>
        <v>0</v>
      </c>
      <c r="L7" s="1138"/>
      <c r="M7" s="1139"/>
      <c r="N7" s="1139"/>
      <c r="O7" s="1140"/>
      <c r="Q7" s="377" t="s">
        <v>1665</v>
      </c>
      <c r="R7" s="20" t="s">
        <v>532</v>
      </c>
      <c r="S7" s="10"/>
      <c r="T7" s="20"/>
      <c r="U7" s="20"/>
      <c r="V7" s="20"/>
      <c r="W7" s="20"/>
      <c r="X7" s="20"/>
      <c r="Y7" s="20"/>
      <c r="Z7" s="20"/>
      <c r="AA7" s="20"/>
      <c r="AB7" s="20"/>
      <c r="AC7" s="20"/>
      <c r="AD7" s="20"/>
      <c r="AE7" s="20"/>
      <c r="AF7" s="20"/>
      <c r="AG7" s="20"/>
      <c r="AH7" s="21"/>
    </row>
    <row r="8" spans="1:34" ht="15.75" customHeight="1" x14ac:dyDescent="0.2">
      <c r="A8" s="370" t="s">
        <v>521</v>
      </c>
      <c r="B8" s="54" t="s">
        <v>1509</v>
      </c>
      <c r="C8" s="431"/>
      <c r="D8" s="431"/>
      <c r="E8" s="431"/>
      <c r="F8" s="431"/>
      <c r="G8" s="431"/>
      <c r="H8" s="431"/>
      <c r="I8" s="433"/>
      <c r="J8" s="435">
        <f t="shared" si="0"/>
        <v>0</v>
      </c>
      <c r="K8" s="435">
        <f t="shared" si="1"/>
        <v>0</v>
      </c>
      <c r="L8" s="1138"/>
      <c r="M8" s="1139"/>
      <c r="N8" s="1139"/>
      <c r="O8" s="1140"/>
      <c r="Q8" s="377" t="s">
        <v>564</v>
      </c>
      <c r="R8" s="20"/>
      <c r="S8" s="20"/>
      <c r="T8" s="10"/>
      <c r="U8" s="20"/>
      <c r="V8" s="20" t="s">
        <v>532</v>
      </c>
      <c r="W8" s="20" t="s">
        <v>532</v>
      </c>
      <c r="X8" s="20"/>
      <c r="Y8" s="20"/>
      <c r="Z8" s="20"/>
      <c r="AA8" s="20"/>
      <c r="AB8" s="20"/>
      <c r="AC8" s="20"/>
      <c r="AD8" s="20"/>
      <c r="AE8" s="20"/>
      <c r="AF8" s="20"/>
      <c r="AG8" s="20"/>
      <c r="AH8" s="21"/>
    </row>
    <row r="9" spans="1:34" ht="15.75" customHeight="1" x14ac:dyDescent="0.2">
      <c r="A9" s="370" t="s">
        <v>521</v>
      </c>
      <c r="B9" s="54" t="s">
        <v>1997</v>
      </c>
      <c r="C9" s="431"/>
      <c r="D9" s="431"/>
      <c r="E9" s="431"/>
      <c r="F9" s="431"/>
      <c r="G9" s="431"/>
      <c r="H9" s="431"/>
      <c r="I9" s="433"/>
      <c r="J9" s="435">
        <f t="shared" si="0"/>
        <v>0</v>
      </c>
      <c r="K9" s="435">
        <f t="shared" si="1"/>
        <v>0</v>
      </c>
      <c r="L9" s="1138"/>
      <c r="M9" s="1139"/>
      <c r="N9" s="1139"/>
      <c r="O9" s="1140"/>
      <c r="Q9" s="377" t="s">
        <v>861</v>
      </c>
      <c r="R9" s="20"/>
      <c r="S9" s="20"/>
      <c r="T9" s="20" t="s">
        <v>532</v>
      </c>
      <c r="U9" s="10"/>
      <c r="V9" s="20"/>
      <c r="W9" s="20"/>
      <c r="X9" s="20"/>
      <c r="Y9" s="20"/>
      <c r="Z9" s="20"/>
      <c r="AA9" s="20" t="s">
        <v>532</v>
      </c>
      <c r="AB9" s="20"/>
      <c r="AC9" s="20"/>
      <c r="AD9" s="20"/>
      <c r="AE9" s="20"/>
      <c r="AF9" s="20"/>
      <c r="AG9" s="20"/>
      <c r="AH9" s="21"/>
    </row>
    <row r="10" spans="1:34" ht="15.75" customHeight="1" x14ac:dyDescent="0.2">
      <c r="A10" s="370" t="s">
        <v>521</v>
      </c>
      <c r="B10" s="54" t="s">
        <v>390</v>
      </c>
      <c r="C10" s="431"/>
      <c r="D10" s="431"/>
      <c r="E10" s="431"/>
      <c r="F10" s="431"/>
      <c r="G10" s="431"/>
      <c r="H10" s="431"/>
      <c r="I10" s="433"/>
      <c r="J10" s="435">
        <f t="shared" si="0"/>
        <v>0</v>
      </c>
      <c r="K10" s="435">
        <f t="shared" si="1"/>
        <v>0</v>
      </c>
      <c r="L10" s="1138"/>
      <c r="M10" s="1139"/>
      <c r="N10" s="1139"/>
      <c r="O10" s="1140"/>
      <c r="Q10" s="377" t="s">
        <v>590</v>
      </c>
      <c r="R10" s="20"/>
      <c r="S10" s="20"/>
      <c r="T10" s="20"/>
      <c r="U10" s="20"/>
      <c r="V10" s="10"/>
      <c r="W10" s="20"/>
      <c r="X10" s="20"/>
      <c r="Y10" s="20"/>
      <c r="Z10" s="20"/>
      <c r="AA10" s="20"/>
      <c r="AB10" s="20"/>
      <c r="AC10" s="20"/>
      <c r="AD10" s="20"/>
      <c r="AE10" s="20"/>
      <c r="AF10" s="20"/>
      <c r="AG10" s="20"/>
      <c r="AH10" s="21"/>
    </row>
    <row r="11" spans="1:34" ht="15.75" customHeight="1" x14ac:dyDescent="0.2">
      <c r="A11" s="370" t="s">
        <v>521</v>
      </c>
      <c r="B11" s="54" t="s">
        <v>1555</v>
      </c>
      <c r="C11" s="431"/>
      <c r="D11" s="431"/>
      <c r="E11" s="431"/>
      <c r="F11" s="431"/>
      <c r="G11" s="431"/>
      <c r="H11" s="431"/>
      <c r="I11" s="433"/>
      <c r="J11" s="435">
        <f t="shared" si="0"/>
        <v>0</v>
      </c>
      <c r="K11" s="435">
        <f t="shared" si="1"/>
        <v>0</v>
      </c>
      <c r="L11" s="1138"/>
      <c r="M11" s="1139"/>
      <c r="N11" s="1139"/>
      <c r="O11" s="1140"/>
      <c r="Q11" s="377" t="s">
        <v>634</v>
      </c>
      <c r="R11" s="20"/>
      <c r="S11" s="20"/>
      <c r="T11" s="20" t="s">
        <v>532</v>
      </c>
      <c r="U11" s="20"/>
      <c r="V11" s="20"/>
      <c r="W11" s="10"/>
      <c r="X11" s="20"/>
      <c r="Y11" s="20" t="s">
        <v>532</v>
      </c>
      <c r="Z11" s="20"/>
      <c r="AA11" s="20"/>
      <c r="AB11" s="20" t="s">
        <v>532</v>
      </c>
      <c r="AC11" s="20"/>
      <c r="AD11" s="20"/>
      <c r="AE11" s="20"/>
      <c r="AF11" s="20"/>
      <c r="AG11" s="20"/>
      <c r="AH11" s="21"/>
    </row>
    <row r="12" spans="1:34" ht="15.75" customHeight="1" x14ac:dyDescent="0.2">
      <c r="A12" s="370" t="s">
        <v>521</v>
      </c>
      <c r="B12" s="54" t="s">
        <v>370</v>
      </c>
      <c r="C12" s="431"/>
      <c r="D12" s="431"/>
      <c r="E12" s="431"/>
      <c r="F12" s="431"/>
      <c r="G12" s="431"/>
      <c r="H12" s="431"/>
      <c r="I12" s="433"/>
      <c r="J12" s="435">
        <f t="shared" si="0"/>
        <v>0</v>
      </c>
      <c r="K12" s="435">
        <f t="shared" si="1"/>
        <v>0</v>
      </c>
      <c r="L12" s="1138" t="s">
        <v>528</v>
      </c>
      <c r="M12" s="1139"/>
      <c r="N12" s="1139"/>
      <c r="O12" s="1140"/>
      <c r="Q12" s="377" t="s">
        <v>500</v>
      </c>
      <c r="R12" s="20"/>
      <c r="S12" s="20"/>
      <c r="T12" s="20"/>
      <c r="U12" s="20"/>
      <c r="V12" s="20"/>
      <c r="W12" s="20"/>
      <c r="X12" s="10"/>
      <c r="Y12" s="20" t="s">
        <v>532</v>
      </c>
      <c r="Z12" s="20"/>
      <c r="AA12" s="20"/>
      <c r="AB12" s="20"/>
      <c r="AC12" s="20"/>
      <c r="AD12" s="20"/>
      <c r="AE12" s="20"/>
      <c r="AF12" s="20"/>
      <c r="AG12" s="20"/>
      <c r="AH12" s="21"/>
    </row>
    <row r="13" spans="1:34" ht="15.75" customHeight="1" x14ac:dyDescent="0.2">
      <c r="A13" s="370" t="s">
        <v>521</v>
      </c>
      <c r="B13" s="54" t="s">
        <v>1897</v>
      </c>
      <c r="C13" s="431"/>
      <c r="D13" s="431"/>
      <c r="E13" s="431"/>
      <c r="F13" s="431"/>
      <c r="G13" s="431"/>
      <c r="H13" s="431"/>
      <c r="I13" s="433"/>
      <c r="J13" s="435">
        <f t="shared" si="0"/>
        <v>0</v>
      </c>
      <c r="K13" s="435">
        <f t="shared" si="1"/>
        <v>0</v>
      </c>
      <c r="L13" s="1138"/>
      <c r="M13" s="1139"/>
      <c r="N13" s="1139"/>
      <c r="O13" s="1140"/>
      <c r="Q13" s="377" t="s">
        <v>1028</v>
      </c>
      <c r="R13" s="20"/>
      <c r="S13" s="20"/>
      <c r="T13" s="20"/>
      <c r="U13" s="20"/>
      <c r="V13" s="20"/>
      <c r="W13" s="20"/>
      <c r="X13" s="20" t="s">
        <v>532</v>
      </c>
      <c r="Y13" s="10"/>
      <c r="Z13" s="20"/>
      <c r="AA13" s="20"/>
      <c r="AB13" s="20"/>
      <c r="AC13" s="20"/>
      <c r="AD13" s="20"/>
      <c r="AE13" s="20"/>
      <c r="AF13" s="20"/>
      <c r="AG13" s="20"/>
      <c r="AH13" s="21"/>
    </row>
    <row r="14" spans="1:34" ht="15.75" customHeight="1" x14ac:dyDescent="0.2">
      <c r="A14" s="370" t="s">
        <v>521</v>
      </c>
      <c r="B14" s="54" t="s">
        <v>1036</v>
      </c>
      <c r="C14" s="431"/>
      <c r="D14" s="431"/>
      <c r="E14" s="431"/>
      <c r="F14" s="431"/>
      <c r="G14" s="431"/>
      <c r="H14" s="431"/>
      <c r="I14" s="433"/>
      <c r="J14" s="435">
        <f t="shared" si="0"/>
        <v>0</v>
      </c>
      <c r="K14" s="435">
        <f t="shared" si="1"/>
        <v>0</v>
      </c>
      <c r="L14" s="1138"/>
      <c r="M14" s="1139"/>
      <c r="N14" s="1139"/>
      <c r="O14" s="1140"/>
      <c r="Q14" s="377" t="s">
        <v>1966</v>
      </c>
      <c r="R14" s="20"/>
      <c r="S14" s="20"/>
      <c r="T14" s="20"/>
      <c r="U14" s="20"/>
      <c r="V14" s="20"/>
      <c r="W14" s="20"/>
      <c r="X14" s="20"/>
      <c r="Y14" s="20"/>
      <c r="Z14" s="10"/>
      <c r="AA14" s="20"/>
      <c r="AB14" s="20" t="s">
        <v>532</v>
      </c>
      <c r="AC14" s="20"/>
      <c r="AD14" s="20"/>
      <c r="AE14" s="20"/>
      <c r="AF14" s="20"/>
      <c r="AG14" s="20"/>
      <c r="AH14" s="21"/>
    </row>
    <row r="15" spans="1:34" ht="15.75" customHeight="1" x14ac:dyDescent="0.2">
      <c r="A15" s="370" t="s">
        <v>521</v>
      </c>
      <c r="B15" s="54" t="s">
        <v>70</v>
      </c>
      <c r="C15" s="431"/>
      <c r="D15" s="431"/>
      <c r="E15" s="431"/>
      <c r="F15" s="431"/>
      <c r="G15" s="431"/>
      <c r="H15" s="431"/>
      <c r="I15" s="433"/>
      <c r="J15" s="435">
        <f t="shared" si="0"/>
        <v>0</v>
      </c>
      <c r="K15" s="435">
        <f t="shared" si="1"/>
        <v>0</v>
      </c>
      <c r="L15" s="1138"/>
      <c r="M15" s="1139"/>
      <c r="N15" s="1139"/>
      <c r="O15" s="1140"/>
      <c r="Q15" s="377" t="s">
        <v>1967</v>
      </c>
      <c r="R15" s="20"/>
      <c r="S15" s="20"/>
      <c r="T15" s="20"/>
      <c r="U15" s="20"/>
      <c r="V15" s="20"/>
      <c r="W15" s="20"/>
      <c r="X15" s="20"/>
      <c r="Y15" s="20"/>
      <c r="Z15" s="20" t="s">
        <v>532</v>
      </c>
      <c r="AA15" s="10"/>
      <c r="AB15" s="20"/>
      <c r="AC15" s="20"/>
      <c r="AD15" s="20"/>
      <c r="AE15" s="20"/>
      <c r="AF15" s="20"/>
      <c r="AG15" s="20"/>
      <c r="AH15" s="21"/>
    </row>
    <row r="16" spans="1:34" ht="15.75" customHeight="1" x14ac:dyDescent="0.2">
      <c r="A16" s="370" t="s">
        <v>521</v>
      </c>
      <c r="B16" s="54" t="s">
        <v>434</v>
      </c>
      <c r="C16" s="431"/>
      <c r="D16" s="431"/>
      <c r="E16" s="431"/>
      <c r="F16" s="431"/>
      <c r="G16" s="431"/>
      <c r="H16" s="431"/>
      <c r="I16" s="433"/>
      <c r="J16" s="435">
        <f t="shared" si="0"/>
        <v>0</v>
      </c>
      <c r="K16" s="435">
        <f t="shared" si="1"/>
        <v>0</v>
      </c>
      <c r="L16" s="1138"/>
      <c r="M16" s="1139"/>
      <c r="N16" s="1139"/>
      <c r="O16" s="1140"/>
      <c r="Q16" s="377" t="s">
        <v>756</v>
      </c>
      <c r="R16" s="20"/>
      <c r="S16" s="20"/>
      <c r="T16" s="20"/>
      <c r="U16" s="20"/>
      <c r="V16" s="20"/>
      <c r="W16" s="20"/>
      <c r="X16" s="20"/>
      <c r="Y16" s="20"/>
      <c r="Z16" s="20"/>
      <c r="AA16" s="20"/>
      <c r="AB16" s="10"/>
      <c r="AC16" s="20"/>
      <c r="AD16" s="20"/>
      <c r="AE16" s="20"/>
      <c r="AF16" s="20"/>
      <c r="AG16" s="20"/>
      <c r="AH16" s="21"/>
    </row>
    <row r="17" spans="1:34" ht="15.75" customHeight="1" x14ac:dyDescent="0.2">
      <c r="A17" s="370" t="s">
        <v>521</v>
      </c>
      <c r="B17" s="54" t="s">
        <v>760</v>
      </c>
      <c r="C17" s="431"/>
      <c r="D17" s="431"/>
      <c r="E17" s="431"/>
      <c r="F17" s="431"/>
      <c r="G17" s="431"/>
      <c r="H17" s="431"/>
      <c r="I17" s="433"/>
      <c r="J17" s="435">
        <f t="shared" si="0"/>
        <v>0</v>
      </c>
      <c r="K17" s="435">
        <f t="shared" si="1"/>
        <v>0</v>
      </c>
      <c r="L17" s="1138"/>
      <c r="M17" s="1139"/>
      <c r="N17" s="1139"/>
      <c r="O17" s="1140"/>
      <c r="Q17" s="377" t="s">
        <v>610</v>
      </c>
      <c r="R17" s="20"/>
      <c r="S17" s="20"/>
      <c r="T17" s="20"/>
      <c r="U17" s="20"/>
      <c r="V17" s="20"/>
      <c r="W17" s="20"/>
      <c r="X17" s="20"/>
      <c r="Y17" s="20"/>
      <c r="Z17" s="20"/>
      <c r="AA17" s="20"/>
      <c r="AB17" s="20"/>
      <c r="AC17" s="10"/>
      <c r="AD17" s="20" t="s">
        <v>532</v>
      </c>
      <c r="AE17" s="20"/>
      <c r="AF17" s="20"/>
      <c r="AG17" s="20"/>
      <c r="AH17" s="21"/>
    </row>
    <row r="18" spans="1:34" ht="15.75" customHeight="1" x14ac:dyDescent="0.2">
      <c r="A18" s="370" t="s">
        <v>521</v>
      </c>
      <c r="B18" s="54" t="s">
        <v>761</v>
      </c>
      <c r="C18" s="431"/>
      <c r="D18" s="431"/>
      <c r="E18" s="431"/>
      <c r="F18" s="431"/>
      <c r="G18" s="431"/>
      <c r="H18" s="431"/>
      <c r="I18" s="433"/>
      <c r="J18" s="435">
        <f t="shared" si="0"/>
        <v>0</v>
      </c>
      <c r="K18" s="435">
        <f t="shared" si="1"/>
        <v>0</v>
      </c>
      <c r="L18" s="1138"/>
      <c r="M18" s="1139"/>
      <c r="N18" s="1139"/>
      <c r="O18" s="1140"/>
      <c r="Q18" s="377" t="s">
        <v>60</v>
      </c>
      <c r="R18" s="20"/>
      <c r="S18" s="20"/>
      <c r="T18" s="20"/>
      <c r="U18" s="20"/>
      <c r="V18" s="20"/>
      <c r="W18" s="20"/>
      <c r="X18" s="20"/>
      <c r="Y18" s="20"/>
      <c r="Z18" s="20"/>
      <c r="AA18" s="20"/>
      <c r="AB18" s="20"/>
      <c r="AC18" s="20" t="s">
        <v>532</v>
      </c>
      <c r="AD18" s="10"/>
      <c r="AE18" s="20"/>
      <c r="AF18" s="20"/>
      <c r="AG18" s="20"/>
      <c r="AH18" s="21"/>
    </row>
    <row r="19" spans="1:34" ht="15.75" customHeight="1" x14ac:dyDescent="0.2">
      <c r="A19" s="370" t="s">
        <v>521</v>
      </c>
      <c r="B19" s="54" t="s">
        <v>1998</v>
      </c>
      <c r="C19" s="431"/>
      <c r="D19" s="431"/>
      <c r="E19" s="431"/>
      <c r="F19" s="431"/>
      <c r="G19" s="431"/>
      <c r="H19" s="431"/>
      <c r="I19" s="433"/>
      <c r="J19" s="435">
        <f t="shared" si="0"/>
        <v>0</v>
      </c>
      <c r="K19" s="435">
        <f t="shared" si="1"/>
        <v>0</v>
      </c>
      <c r="L19" s="1138"/>
      <c r="M19" s="1139"/>
      <c r="N19" s="1139"/>
      <c r="O19" s="1140"/>
      <c r="Q19" s="377" t="s">
        <v>702</v>
      </c>
      <c r="R19" s="20"/>
      <c r="S19" s="20"/>
      <c r="T19" s="20"/>
      <c r="U19" s="20"/>
      <c r="V19" s="20"/>
      <c r="W19" s="20"/>
      <c r="X19" s="20"/>
      <c r="Y19" s="20"/>
      <c r="Z19" s="20"/>
      <c r="AA19" s="20"/>
      <c r="AB19" s="20"/>
      <c r="AC19" s="20"/>
      <c r="AD19" s="20"/>
      <c r="AE19" s="10"/>
      <c r="AF19" s="20"/>
      <c r="AG19" s="20" t="s">
        <v>532</v>
      </c>
      <c r="AH19" s="21"/>
    </row>
    <row r="20" spans="1:34" ht="15.75" customHeight="1" x14ac:dyDescent="0.2">
      <c r="A20" s="370" t="s">
        <v>521</v>
      </c>
      <c r="B20" s="54" t="s">
        <v>57</v>
      </c>
      <c r="C20" s="431"/>
      <c r="D20" s="431"/>
      <c r="E20" s="431"/>
      <c r="F20" s="431"/>
      <c r="G20" s="431"/>
      <c r="H20" s="431"/>
      <c r="I20" s="433"/>
      <c r="J20" s="435">
        <f t="shared" si="0"/>
        <v>0</v>
      </c>
      <c r="K20" s="435">
        <f t="shared" si="1"/>
        <v>0</v>
      </c>
      <c r="L20" s="1138"/>
      <c r="M20" s="1139"/>
      <c r="N20" s="1139"/>
      <c r="O20" s="1140"/>
      <c r="Q20" s="377" t="s">
        <v>1983</v>
      </c>
      <c r="R20" s="20"/>
      <c r="S20" s="20"/>
      <c r="T20" s="20"/>
      <c r="U20" s="20"/>
      <c r="V20" s="20"/>
      <c r="W20" s="20"/>
      <c r="X20" s="20"/>
      <c r="Y20" s="20"/>
      <c r="Z20" s="20"/>
      <c r="AA20" s="20"/>
      <c r="AB20" s="20"/>
      <c r="AC20" s="20"/>
      <c r="AD20" s="20"/>
      <c r="AE20" s="20" t="s">
        <v>532</v>
      </c>
      <c r="AF20" s="10"/>
      <c r="AG20" s="20"/>
      <c r="AH20" s="21"/>
    </row>
    <row r="21" spans="1:34" ht="15.75" customHeight="1" x14ac:dyDescent="0.2">
      <c r="A21" s="370" t="s">
        <v>521</v>
      </c>
      <c r="B21" s="54" t="s">
        <v>1985</v>
      </c>
      <c r="C21" s="431"/>
      <c r="D21" s="431"/>
      <c r="E21" s="431"/>
      <c r="F21" s="431"/>
      <c r="G21" s="431"/>
      <c r="H21" s="431"/>
      <c r="I21" s="433"/>
      <c r="J21" s="435">
        <f t="shared" si="0"/>
        <v>0</v>
      </c>
      <c r="K21" s="435">
        <f t="shared" si="1"/>
        <v>0</v>
      </c>
      <c r="L21" s="1138"/>
      <c r="M21" s="1139"/>
      <c r="N21" s="1139"/>
      <c r="O21" s="1140"/>
      <c r="Q21" s="377" t="s">
        <v>653</v>
      </c>
      <c r="R21" s="20"/>
      <c r="S21" s="20"/>
      <c r="T21" s="20"/>
      <c r="U21" s="20"/>
      <c r="V21" s="20"/>
      <c r="W21" s="20"/>
      <c r="X21" s="20"/>
      <c r="Y21" s="20"/>
      <c r="Z21" s="20"/>
      <c r="AA21" s="20"/>
      <c r="AB21" s="20"/>
      <c r="AC21" s="20"/>
      <c r="AD21" s="20"/>
      <c r="AE21" s="20"/>
      <c r="AF21" s="20"/>
      <c r="AG21" s="10"/>
      <c r="AH21" s="21"/>
    </row>
    <row r="22" spans="1:34" ht="15.75" customHeight="1" thickBot="1" x14ac:dyDescent="0.25">
      <c r="A22" s="372" t="s">
        <v>521</v>
      </c>
      <c r="B22" s="55" t="s">
        <v>1809</v>
      </c>
      <c r="C22" s="432"/>
      <c r="D22" s="432"/>
      <c r="E22" s="432"/>
      <c r="F22" s="432"/>
      <c r="G22" s="432"/>
      <c r="H22" s="432"/>
      <c r="I22" s="434"/>
      <c r="J22" s="435">
        <f t="shared" si="0"/>
        <v>0</v>
      </c>
      <c r="K22" s="435">
        <f t="shared" si="1"/>
        <v>0</v>
      </c>
      <c r="L22" s="1141"/>
      <c r="M22" s="1142"/>
      <c r="N22" s="1142"/>
      <c r="O22" s="1143"/>
      <c r="Q22" s="378" t="s">
        <v>153</v>
      </c>
      <c r="R22" s="23"/>
      <c r="S22" s="23"/>
      <c r="T22" s="23"/>
      <c r="U22" s="23"/>
      <c r="V22" s="23"/>
      <c r="W22" s="23"/>
      <c r="X22" s="23"/>
      <c r="Y22" s="23"/>
      <c r="Z22" s="23"/>
      <c r="AA22" s="23"/>
      <c r="AB22" s="23"/>
      <c r="AC22" s="23"/>
      <c r="AD22" s="23"/>
      <c r="AE22" s="23"/>
      <c r="AF22" s="23"/>
      <c r="AG22" s="23"/>
      <c r="AH22" s="15"/>
    </row>
    <row r="23" spans="1:34" ht="15.75" customHeight="1" x14ac:dyDescent="0.2">
      <c r="C23" s="435">
        <f t="shared" ref="C23:H23" si="2">SUM(C6:C22)</f>
        <v>0</v>
      </c>
      <c r="D23" s="435">
        <f t="shared" si="2"/>
        <v>0</v>
      </c>
      <c r="E23" s="435">
        <f t="shared" si="2"/>
        <v>0</v>
      </c>
      <c r="F23" s="435">
        <f t="shared" si="2"/>
        <v>0</v>
      </c>
      <c r="G23" s="435">
        <f t="shared" si="2"/>
        <v>0</v>
      </c>
      <c r="H23" s="435">
        <f t="shared" si="2"/>
        <v>0</v>
      </c>
      <c r="I23" s="435">
        <f>SUM(I6:I22) +30</f>
        <v>30</v>
      </c>
      <c r="J23" s="435">
        <f t="shared" si="0"/>
        <v>0</v>
      </c>
      <c r="K23" s="435">
        <f t="shared" si="1"/>
        <v>0</v>
      </c>
    </row>
    <row r="24" spans="1:34" ht="15.75" customHeight="1" thickBot="1" x14ac:dyDescent="0.25"/>
    <row r="25" spans="1:34" ht="15.75" customHeight="1" thickBot="1" x14ac:dyDescent="0.25">
      <c r="A25" s="1043" t="s">
        <v>207</v>
      </c>
      <c r="B25" s="1044"/>
      <c r="C25" s="1044"/>
      <c r="D25" s="1044"/>
      <c r="E25" s="1044"/>
      <c r="F25" s="1045"/>
      <c r="G25" s="1040" t="s">
        <v>1994</v>
      </c>
      <c r="H25" s="1041"/>
      <c r="I25" s="1042"/>
      <c r="L25" s="945" t="s">
        <v>495</v>
      </c>
      <c r="M25" s="946"/>
      <c r="N25" s="946"/>
      <c r="O25" s="947"/>
    </row>
    <row r="26" spans="1:34" ht="15.75" customHeight="1" thickBot="1" x14ac:dyDescent="0.25">
      <c r="A26" s="373" t="s">
        <v>496</v>
      </c>
      <c r="B26" s="227" t="s">
        <v>497</v>
      </c>
      <c r="C26" s="374" t="s">
        <v>498</v>
      </c>
      <c r="D26" s="374" t="s">
        <v>499</v>
      </c>
      <c r="E26" s="374" t="s">
        <v>500</v>
      </c>
      <c r="F26" s="374" t="s">
        <v>501</v>
      </c>
      <c r="G26" s="375" t="s">
        <v>502</v>
      </c>
      <c r="H26" s="375" t="s">
        <v>503</v>
      </c>
      <c r="I26" s="376" t="s">
        <v>504</v>
      </c>
      <c r="L26" s="1063"/>
      <c r="M26" s="1064"/>
      <c r="N26" s="1064"/>
      <c r="O26" s="1065"/>
      <c r="Q26" s="24" t="s">
        <v>1995</v>
      </c>
      <c r="R26" s="379" t="s">
        <v>503</v>
      </c>
      <c r="S26" s="379" t="s">
        <v>116</v>
      </c>
      <c r="T26" s="379" t="s">
        <v>117</v>
      </c>
      <c r="U26" s="379" t="s">
        <v>716</v>
      </c>
      <c r="V26" s="379" t="s">
        <v>902</v>
      </c>
      <c r="W26" s="379" t="s">
        <v>441</v>
      </c>
      <c r="X26" s="379" t="s">
        <v>442</v>
      </c>
      <c r="Y26" s="379" t="s">
        <v>733</v>
      </c>
      <c r="Z26" s="379" t="s">
        <v>1999</v>
      </c>
      <c r="AA26" s="379" t="s">
        <v>141</v>
      </c>
      <c r="AB26" s="379" t="s">
        <v>229</v>
      </c>
      <c r="AC26" s="379" t="s">
        <v>544</v>
      </c>
      <c r="AD26" s="379" t="s">
        <v>1111</v>
      </c>
      <c r="AE26" s="379" t="s">
        <v>1112</v>
      </c>
      <c r="AF26" s="379" t="s">
        <v>143</v>
      </c>
      <c r="AG26" s="380" t="s">
        <v>1957</v>
      </c>
    </row>
    <row r="27" spans="1:34" ht="15.75" customHeight="1" x14ac:dyDescent="0.2">
      <c r="A27" s="441">
        <v>1</v>
      </c>
      <c r="B27" s="126" t="s">
        <v>150</v>
      </c>
      <c r="C27" s="430"/>
      <c r="D27" s="430"/>
      <c r="E27" s="430"/>
      <c r="F27" s="430"/>
      <c r="G27" s="430"/>
      <c r="H27" s="430"/>
      <c r="I27" s="128"/>
      <c r="J27" s="435">
        <f t="shared" si="0"/>
        <v>0</v>
      </c>
      <c r="K27" s="435">
        <f t="shared" si="1"/>
        <v>0</v>
      </c>
      <c r="L27" s="1135" t="s">
        <v>528</v>
      </c>
      <c r="M27" s="1136"/>
      <c r="N27" s="1136"/>
      <c r="O27" s="1137"/>
      <c r="Q27" s="377" t="s">
        <v>503</v>
      </c>
      <c r="R27" s="10"/>
      <c r="S27" s="20" t="s">
        <v>532</v>
      </c>
      <c r="T27" s="20"/>
      <c r="U27" s="20"/>
      <c r="V27" s="20"/>
      <c r="W27" s="20"/>
      <c r="X27" s="20"/>
      <c r="Y27" s="20"/>
      <c r="Z27" s="20"/>
      <c r="AA27" s="20"/>
      <c r="AB27" s="20"/>
      <c r="AC27" s="20"/>
      <c r="AD27" s="20"/>
      <c r="AE27" s="20"/>
      <c r="AF27" s="20"/>
      <c r="AG27" s="21"/>
    </row>
    <row r="28" spans="1:34" ht="15.75" customHeight="1" x14ac:dyDescent="0.2">
      <c r="A28" s="370">
        <v>2</v>
      </c>
      <c r="B28" s="129" t="s">
        <v>1955</v>
      </c>
      <c r="C28" s="431"/>
      <c r="D28" s="431"/>
      <c r="E28" s="431"/>
      <c r="F28" s="431"/>
      <c r="G28" s="431"/>
      <c r="H28" s="431"/>
      <c r="I28" s="433"/>
      <c r="J28" s="435">
        <f t="shared" si="0"/>
        <v>0</v>
      </c>
      <c r="K28" s="435">
        <f t="shared" si="1"/>
        <v>0</v>
      </c>
      <c r="L28" s="1138"/>
      <c r="M28" s="1139"/>
      <c r="N28" s="1139"/>
      <c r="O28" s="1140"/>
      <c r="Q28" s="377" t="s">
        <v>116</v>
      </c>
      <c r="R28" s="20" t="s">
        <v>532</v>
      </c>
      <c r="S28" s="10"/>
      <c r="T28" s="20"/>
      <c r="U28" s="20"/>
      <c r="V28" s="20"/>
      <c r="W28" s="20"/>
      <c r="X28" s="20"/>
      <c r="Y28" s="20"/>
      <c r="Z28" s="20"/>
      <c r="AA28" s="20"/>
      <c r="AB28" s="20"/>
      <c r="AC28" s="20"/>
      <c r="AD28" s="20"/>
      <c r="AE28" s="20"/>
      <c r="AF28" s="20"/>
      <c r="AG28" s="21"/>
    </row>
    <row r="29" spans="1:34" ht="15.75" customHeight="1" x14ac:dyDescent="0.2">
      <c r="A29" s="370" t="s">
        <v>521</v>
      </c>
      <c r="B29" s="129" t="s">
        <v>1676</v>
      </c>
      <c r="C29" s="431"/>
      <c r="D29" s="431"/>
      <c r="E29" s="431"/>
      <c r="F29" s="431"/>
      <c r="G29" s="431"/>
      <c r="H29" s="431"/>
      <c r="I29" s="433"/>
      <c r="J29" s="435">
        <f t="shared" si="0"/>
        <v>0</v>
      </c>
      <c r="K29" s="435">
        <f t="shared" si="1"/>
        <v>0</v>
      </c>
      <c r="L29" s="1138"/>
      <c r="M29" s="1139"/>
      <c r="N29" s="1139"/>
      <c r="O29" s="1140"/>
      <c r="Q29" s="377" t="s">
        <v>117</v>
      </c>
      <c r="R29" s="20"/>
      <c r="S29" s="20"/>
      <c r="T29" s="10"/>
      <c r="U29" s="20"/>
      <c r="V29" s="20" t="s">
        <v>532</v>
      </c>
      <c r="W29" s="20" t="s">
        <v>532</v>
      </c>
      <c r="X29" s="20"/>
      <c r="Y29" s="20"/>
      <c r="Z29" s="20"/>
      <c r="AA29" s="20"/>
      <c r="AB29" s="20"/>
      <c r="AC29" s="20"/>
      <c r="AD29" s="20"/>
      <c r="AE29" s="20"/>
      <c r="AF29" s="20"/>
      <c r="AG29" s="21"/>
    </row>
    <row r="30" spans="1:34" ht="15.75" customHeight="1" x14ac:dyDescent="0.2">
      <c r="A30" s="370" t="s">
        <v>521</v>
      </c>
      <c r="B30" s="129" t="s">
        <v>164</v>
      </c>
      <c r="C30" s="431"/>
      <c r="D30" s="431"/>
      <c r="E30" s="431"/>
      <c r="F30" s="431"/>
      <c r="G30" s="431"/>
      <c r="H30" s="431"/>
      <c r="I30" s="433"/>
      <c r="J30" s="435">
        <f t="shared" si="0"/>
        <v>0</v>
      </c>
      <c r="K30" s="435">
        <f t="shared" si="1"/>
        <v>0</v>
      </c>
      <c r="L30" s="1138"/>
      <c r="M30" s="1139"/>
      <c r="N30" s="1139"/>
      <c r="O30" s="1140"/>
      <c r="Q30" s="377" t="s">
        <v>716</v>
      </c>
      <c r="R30" s="20"/>
      <c r="S30" s="20"/>
      <c r="T30" s="20" t="s">
        <v>532</v>
      </c>
      <c r="U30" s="10"/>
      <c r="V30" s="20"/>
      <c r="W30" s="20"/>
      <c r="X30" s="20"/>
      <c r="Y30" s="20"/>
      <c r="Z30" s="20"/>
      <c r="AA30" s="20" t="s">
        <v>532</v>
      </c>
      <c r="AB30" s="20"/>
      <c r="AC30" s="20"/>
      <c r="AD30" s="20"/>
      <c r="AE30" s="20"/>
      <c r="AF30" s="20"/>
      <c r="AG30" s="21"/>
    </row>
    <row r="31" spans="1:34" ht="15.75" customHeight="1" x14ac:dyDescent="0.2">
      <c r="A31" s="370" t="s">
        <v>521</v>
      </c>
      <c r="B31" s="129" t="s">
        <v>1596</v>
      </c>
      <c r="C31" s="431"/>
      <c r="D31" s="431"/>
      <c r="E31" s="431"/>
      <c r="F31" s="431"/>
      <c r="G31" s="431"/>
      <c r="H31" s="431"/>
      <c r="I31" s="433"/>
      <c r="J31" s="435">
        <f t="shared" si="0"/>
        <v>0</v>
      </c>
      <c r="K31" s="435">
        <f t="shared" si="1"/>
        <v>0</v>
      </c>
      <c r="L31" s="1138"/>
      <c r="M31" s="1139"/>
      <c r="N31" s="1139"/>
      <c r="O31" s="1140"/>
      <c r="Q31" s="377" t="s">
        <v>902</v>
      </c>
      <c r="R31" s="20"/>
      <c r="S31" s="20"/>
      <c r="T31" s="20"/>
      <c r="U31" s="20"/>
      <c r="V31" s="10"/>
      <c r="W31" s="20"/>
      <c r="X31" s="20"/>
      <c r="Y31" s="20"/>
      <c r="Z31" s="20"/>
      <c r="AA31" s="20"/>
      <c r="AB31" s="20"/>
      <c r="AC31" s="20"/>
      <c r="AD31" s="20"/>
      <c r="AE31" s="20"/>
      <c r="AF31" s="20"/>
      <c r="AG31" s="21"/>
    </row>
    <row r="32" spans="1:34" ht="15.75" customHeight="1" x14ac:dyDescent="0.2">
      <c r="A32" s="370" t="s">
        <v>521</v>
      </c>
      <c r="B32" s="129" t="s">
        <v>1107</v>
      </c>
      <c r="C32" s="431"/>
      <c r="D32" s="431"/>
      <c r="E32" s="431"/>
      <c r="F32" s="431"/>
      <c r="G32" s="431"/>
      <c r="H32" s="431"/>
      <c r="I32" s="433"/>
      <c r="J32" s="435">
        <f t="shared" si="0"/>
        <v>0</v>
      </c>
      <c r="K32" s="435">
        <f t="shared" si="1"/>
        <v>0</v>
      </c>
      <c r="L32" s="1138"/>
      <c r="M32" s="1139"/>
      <c r="N32" s="1139"/>
      <c r="O32" s="1140"/>
      <c r="Q32" s="377" t="s">
        <v>441</v>
      </c>
      <c r="R32" s="20"/>
      <c r="S32" s="20"/>
      <c r="T32" s="20" t="s">
        <v>532</v>
      </c>
      <c r="U32" s="20"/>
      <c r="V32" s="20"/>
      <c r="W32" s="10"/>
      <c r="X32" s="20"/>
      <c r="Y32" s="20" t="s">
        <v>532</v>
      </c>
      <c r="Z32" s="20"/>
      <c r="AA32" s="20"/>
      <c r="AB32" s="20" t="s">
        <v>532</v>
      </c>
      <c r="AC32" s="20"/>
      <c r="AD32" s="20"/>
      <c r="AE32" s="20"/>
      <c r="AF32" s="20"/>
      <c r="AG32" s="21"/>
    </row>
    <row r="33" spans="1:43" ht="15.75" customHeight="1" x14ac:dyDescent="0.2">
      <c r="A33" s="370" t="s">
        <v>521</v>
      </c>
      <c r="B33" s="129" t="s">
        <v>1395</v>
      </c>
      <c r="C33" s="431"/>
      <c r="D33" s="431"/>
      <c r="E33" s="431"/>
      <c r="F33" s="431"/>
      <c r="G33" s="431"/>
      <c r="H33" s="431"/>
      <c r="I33" s="433"/>
      <c r="J33" s="435">
        <f t="shared" si="0"/>
        <v>0</v>
      </c>
      <c r="K33" s="435">
        <f t="shared" si="1"/>
        <v>0</v>
      </c>
      <c r="L33" s="1138"/>
      <c r="M33" s="1139"/>
      <c r="N33" s="1139"/>
      <c r="O33" s="1140"/>
      <c r="Q33" s="377" t="s">
        <v>442</v>
      </c>
      <c r="R33" s="20"/>
      <c r="S33" s="20"/>
      <c r="T33" s="20"/>
      <c r="U33" s="20"/>
      <c r="V33" s="20"/>
      <c r="W33" s="20"/>
      <c r="X33" s="10"/>
      <c r="Y33" s="20" t="s">
        <v>532</v>
      </c>
      <c r="Z33" s="20"/>
      <c r="AA33" s="20"/>
      <c r="AB33" s="20"/>
      <c r="AC33" s="20"/>
      <c r="AD33" s="20"/>
      <c r="AE33" s="20"/>
      <c r="AF33" s="20"/>
      <c r="AG33" s="21"/>
    </row>
    <row r="34" spans="1:43" ht="15.75" customHeight="1" x14ac:dyDescent="0.2">
      <c r="A34" s="370" t="s">
        <v>521</v>
      </c>
      <c r="B34" s="129" t="s">
        <v>444</v>
      </c>
      <c r="C34" s="431"/>
      <c r="D34" s="431"/>
      <c r="E34" s="431"/>
      <c r="F34" s="431"/>
      <c r="G34" s="431"/>
      <c r="H34" s="431"/>
      <c r="I34" s="433"/>
      <c r="J34" s="435">
        <f t="shared" si="0"/>
        <v>0</v>
      </c>
      <c r="K34" s="435">
        <f t="shared" si="1"/>
        <v>0</v>
      </c>
      <c r="L34" s="1138"/>
      <c r="M34" s="1139"/>
      <c r="N34" s="1139"/>
      <c r="O34" s="1140"/>
      <c r="Q34" s="377" t="s">
        <v>733</v>
      </c>
      <c r="R34" s="20"/>
      <c r="S34" s="20"/>
      <c r="T34" s="20"/>
      <c r="U34" s="20"/>
      <c r="V34" s="20"/>
      <c r="W34" s="20"/>
      <c r="X34" s="20" t="s">
        <v>532</v>
      </c>
      <c r="Y34" s="10"/>
      <c r="Z34" s="20"/>
      <c r="AA34" s="20"/>
      <c r="AB34" s="20"/>
      <c r="AC34" s="20"/>
      <c r="AD34" s="20"/>
      <c r="AE34" s="20"/>
      <c r="AF34" s="20"/>
      <c r="AG34" s="21"/>
    </row>
    <row r="35" spans="1:43" ht="15.75" customHeight="1" x14ac:dyDescent="0.2">
      <c r="A35" s="370" t="s">
        <v>521</v>
      </c>
      <c r="B35" s="129" t="s">
        <v>1294</v>
      </c>
      <c r="C35" s="431"/>
      <c r="D35" s="431"/>
      <c r="E35" s="431"/>
      <c r="F35" s="431"/>
      <c r="G35" s="431"/>
      <c r="H35" s="431"/>
      <c r="I35" s="433"/>
      <c r="J35" s="435">
        <f t="shared" si="0"/>
        <v>0</v>
      </c>
      <c r="K35" s="435">
        <f t="shared" si="1"/>
        <v>0</v>
      </c>
      <c r="L35" s="1138"/>
      <c r="M35" s="1139"/>
      <c r="N35" s="1139"/>
      <c r="O35" s="1140"/>
      <c r="Q35" s="377" t="s">
        <v>1999</v>
      </c>
      <c r="R35" s="20"/>
      <c r="S35" s="20"/>
      <c r="T35" s="20"/>
      <c r="U35" s="20"/>
      <c r="V35" s="20"/>
      <c r="W35" s="20"/>
      <c r="X35" s="20"/>
      <c r="Y35" s="20"/>
      <c r="Z35" s="10"/>
      <c r="AA35" s="20"/>
      <c r="AB35" s="20" t="s">
        <v>532</v>
      </c>
      <c r="AC35" s="20"/>
      <c r="AD35" s="20"/>
      <c r="AE35" s="20"/>
      <c r="AF35" s="20"/>
      <c r="AG35" s="21"/>
    </row>
    <row r="36" spans="1:43" ht="15.75" customHeight="1" x14ac:dyDescent="0.2">
      <c r="A36" s="370" t="s">
        <v>521</v>
      </c>
      <c r="B36" s="129" t="s">
        <v>2000</v>
      </c>
      <c r="C36" s="431"/>
      <c r="D36" s="431"/>
      <c r="E36" s="431"/>
      <c r="F36" s="431"/>
      <c r="G36" s="431"/>
      <c r="H36" s="431"/>
      <c r="I36" s="433"/>
      <c r="J36" s="435">
        <f t="shared" si="0"/>
        <v>0</v>
      </c>
      <c r="K36" s="435">
        <f t="shared" si="1"/>
        <v>0</v>
      </c>
      <c r="L36" s="1138"/>
      <c r="M36" s="1139"/>
      <c r="N36" s="1139"/>
      <c r="O36" s="1140"/>
      <c r="Q36" s="377" t="s">
        <v>141</v>
      </c>
      <c r="R36" s="20"/>
      <c r="S36" s="20"/>
      <c r="T36" s="20"/>
      <c r="U36" s="20"/>
      <c r="V36" s="20"/>
      <c r="W36" s="20"/>
      <c r="X36" s="20"/>
      <c r="Y36" s="20"/>
      <c r="Z36" s="20" t="s">
        <v>532</v>
      </c>
      <c r="AA36" s="10"/>
      <c r="AB36" s="20"/>
      <c r="AC36" s="20"/>
      <c r="AD36" s="20"/>
      <c r="AE36" s="20"/>
      <c r="AF36" s="20"/>
      <c r="AG36" s="21"/>
    </row>
    <row r="37" spans="1:43" ht="15.75" customHeight="1" x14ac:dyDescent="0.2">
      <c r="A37" s="370" t="s">
        <v>521</v>
      </c>
      <c r="B37" s="129" t="s">
        <v>148</v>
      </c>
      <c r="C37" s="431"/>
      <c r="D37" s="431"/>
      <c r="E37" s="431"/>
      <c r="F37" s="431"/>
      <c r="G37" s="431"/>
      <c r="H37" s="431"/>
      <c r="I37" s="433"/>
      <c r="J37" s="435">
        <f t="shared" si="0"/>
        <v>0</v>
      </c>
      <c r="K37" s="435">
        <f t="shared" si="1"/>
        <v>0</v>
      </c>
      <c r="L37" s="1138"/>
      <c r="M37" s="1139"/>
      <c r="N37" s="1139"/>
      <c r="O37" s="1140"/>
      <c r="Q37" s="377" t="s">
        <v>229</v>
      </c>
      <c r="R37" s="20"/>
      <c r="S37" s="20"/>
      <c r="T37" s="20"/>
      <c r="U37" s="20"/>
      <c r="V37" s="20"/>
      <c r="W37" s="20"/>
      <c r="X37" s="20"/>
      <c r="Y37" s="20"/>
      <c r="Z37" s="20"/>
      <c r="AA37" s="20"/>
      <c r="AB37" s="10"/>
      <c r="AC37" s="20" t="s">
        <v>532</v>
      </c>
      <c r="AD37" s="20"/>
      <c r="AE37" s="20"/>
      <c r="AF37" s="20"/>
      <c r="AG37" s="21"/>
    </row>
    <row r="38" spans="1:43" ht="15.75" customHeight="1" x14ac:dyDescent="0.2">
      <c r="A38" s="370" t="s">
        <v>521</v>
      </c>
      <c r="B38" s="129" t="s">
        <v>206</v>
      </c>
      <c r="C38" s="431"/>
      <c r="D38" s="431"/>
      <c r="E38" s="431"/>
      <c r="F38" s="431"/>
      <c r="G38" s="431"/>
      <c r="H38" s="431"/>
      <c r="I38" s="433"/>
      <c r="J38" s="435">
        <f t="shared" si="0"/>
        <v>0</v>
      </c>
      <c r="K38" s="435">
        <f t="shared" si="1"/>
        <v>0</v>
      </c>
      <c r="L38" s="1138"/>
      <c r="M38" s="1139"/>
      <c r="N38" s="1139"/>
      <c r="O38" s="1140"/>
      <c r="Q38" s="377" t="s">
        <v>544</v>
      </c>
      <c r="R38" s="20"/>
      <c r="S38" s="20"/>
      <c r="T38" s="20"/>
      <c r="U38" s="20"/>
      <c r="V38" s="20"/>
      <c r="W38" s="20"/>
      <c r="X38" s="20"/>
      <c r="Y38" s="20"/>
      <c r="Z38" s="20"/>
      <c r="AA38" s="20"/>
      <c r="AB38" s="20" t="s">
        <v>532</v>
      </c>
      <c r="AC38" s="10"/>
      <c r="AD38" s="20"/>
      <c r="AE38" s="20"/>
      <c r="AF38" s="20"/>
      <c r="AG38" s="21"/>
    </row>
    <row r="39" spans="1:43" ht="15.75" customHeight="1" x14ac:dyDescent="0.2">
      <c r="A39" s="370" t="s">
        <v>521</v>
      </c>
      <c r="B39" s="129" t="s">
        <v>559</v>
      </c>
      <c r="C39" s="431"/>
      <c r="D39" s="431"/>
      <c r="E39" s="431"/>
      <c r="F39" s="431"/>
      <c r="G39" s="431"/>
      <c r="H39" s="431"/>
      <c r="I39" s="433"/>
      <c r="J39" s="435">
        <f t="shared" si="0"/>
        <v>0</v>
      </c>
      <c r="K39" s="435">
        <f t="shared" si="1"/>
        <v>0</v>
      </c>
      <c r="L39" s="1138"/>
      <c r="M39" s="1139"/>
      <c r="N39" s="1139"/>
      <c r="O39" s="1140"/>
      <c r="Q39" s="377" t="s">
        <v>1111</v>
      </c>
      <c r="R39" s="20"/>
      <c r="S39" s="20"/>
      <c r="T39" s="20"/>
      <c r="U39" s="20"/>
      <c r="V39" s="20"/>
      <c r="W39" s="20"/>
      <c r="X39" s="20"/>
      <c r="Y39" s="20"/>
      <c r="Z39" s="20"/>
      <c r="AA39" s="20"/>
      <c r="AB39" s="20"/>
      <c r="AC39" s="20"/>
      <c r="AD39" s="10"/>
      <c r="AE39" s="20"/>
      <c r="AF39" s="20" t="s">
        <v>532</v>
      </c>
      <c r="AG39" s="21"/>
    </row>
    <row r="40" spans="1:43" ht="15.75" customHeight="1" x14ac:dyDescent="0.2">
      <c r="A40" s="370" t="s">
        <v>521</v>
      </c>
      <c r="B40" s="129" t="s">
        <v>1226</v>
      </c>
      <c r="C40" s="431"/>
      <c r="D40" s="431"/>
      <c r="E40" s="431"/>
      <c r="F40" s="431"/>
      <c r="G40" s="431"/>
      <c r="H40" s="431"/>
      <c r="I40" s="433"/>
      <c r="J40" s="435">
        <f t="shared" si="0"/>
        <v>0</v>
      </c>
      <c r="K40" s="435">
        <f t="shared" si="1"/>
        <v>0</v>
      </c>
      <c r="L40" s="1138"/>
      <c r="M40" s="1139"/>
      <c r="N40" s="1139"/>
      <c r="O40" s="1140"/>
      <c r="Q40" s="377" t="s">
        <v>1112</v>
      </c>
      <c r="R40" s="20"/>
      <c r="S40" s="20"/>
      <c r="T40" s="20"/>
      <c r="U40" s="20"/>
      <c r="V40" s="20"/>
      <c r="W40" s="20"/>
      <c r="X40" s="20"/>
      <c r="Y40" s="20"/>
      <c r="Z40" s="20"/>
      <c r="AA40" s="20"/>
      <c r="AB40" s="20"/>
      <c r="AC40" s="20"/>
      <c r="AD40" s="20" t="s">
        <v>532</v>
      </c>
      <c r="AE40" s="10"/>
      <c r="AF40" s="20"/>
      <c r="AG40" s="21"/>
    </row>
    <row r="41" spans="1:43" ht="15.75" customHeight="1" x14ac:dyDescent="0.2">
      <c r="A41" s="370" t="s">
        <v>521</v>
      </c>
      <c r="B41" s="129" t="s">
        <v>1116</v>
      </c>
      <c r="C41" s="431"/>
      <c r="D41" s="431"/>
      <c r="E41" s="431"/>
      <c r="F41" s="431"/>
      <c r="G41" s="431"/>
      <c r="H41" s="431"/>
      <c r="I41" s="433"/>
      <c r="J41" s="435">
        <f t="shared" si="0"/>
        <v>0</v>
      </c>
      <c r="K41" s="435">
        <f t="shared" si="1"/>
        <v>0</v>
      </c>
      <c r="L41" s="1138"/>
      <c r="M41" s="1139"/>
      <c r="N41" s="1139"/>
      <c r="O41" s="1140"/>
      <c r="Q41" s="377" t="s">
        <v>143</v>
      </c>
      <c r="R41" s="20"/>
      <c r="S41" s="20"/>
      <c r="T41" s="20"/>
      <c r="U41" s="20"/>
      <c r="V41" s="20"/>
      <c r="W41" s="20"/>
      <c r="X41" s="20"/>
      <c r="Y41" s="20"/>
      <c r="Z41" s="20"/>
      <c r="AA41" s="20"/>
      <c r="AB41" s="20"/>
      <c r="AC41" s="20"/>
      <c r="AD41" s="20"/>
      <c r="AE41" s="20"/>
      <c r="AF41" s="10"/>
      <c r="AG41" s="21"/>
    </row>
    <row r="42" spans="1:43" ht="15.75" customHeight="1" thickBot="1" x14ac:dyDescent="0.25">
      <c r="A42" s="372" t="s">
        <v>521</v>
      </c>
      <c r="B42" s="130" t="s">
        <v>1956</v>
      </c>
      <c r="C42" s="432"/>
      <c r="D42" s="432"/>
      <c r="E42" s="432"/>
      <c r="F42" s="432"/>
      <c r="G42" s="432"/>
      <c r="H42" s="432"/>
      <c r="I42" s="434"/>
      <c r="J42" s="435">
        <f t="shared" ref="J42:J77" si="3">D42+E42+F42</f>
        <v>0</v>
      </c>
      <c r="K42" s="435">
        <f t="shared" ref="K42:K77" si="4">D42*2+E42</f>
        <v>0</v>
      </c>
      <c r="L42" s="1138"/>
      <c r="M42" s="1139"/>
      <c r="N42" s="1139"/>
      <c r="O42" s="1140"/>
      <c r="Q42" s="378" t="s">
        <v>1957</v>
      </c>
      <c r="R42" s="23"/>
      <c r="S42" s="23"/>
      <c r="T42" s="23"/>
      <c r="U42" s="23"/>
      <c r="V42" s="23"/>
      <c r="W42" s="23"/>
      <c r="X42" s="23"/>
      <c r="Y42" s="23"/>
      <c r="Z42" s="23"/>
      <c r="AA42" s="23"/>
      <c r="AB42" s="23"/>
      <c r="AC42" s="23"/>
      <c r="AD42" s="23"/>
      <c r="AE42" s="23"/>
      <c r="AF42" s="23"/>
      <c r="AG42" s="15"/>
    </row>
    <row r="43" spans="1:43" ht="15.75" customHeight="1" thickBot="1" x14ac:dyDescent="0.25">
      <c r="C43" s="435">
        <f t="shared" ref="C43:I43" si="5">SUM(C27:C42)</f>
        <v>0</v>
      </c>
      <c r="D43" s="435">
        <f t="shared" si="5"/>
        <v>0</v>
      </c>
      <c r="E43" s="435">
        <f t="shared" si="5"/>
        <v>0</v>
      </c>
      <c r="F43" s="435">
        <f t="shared" si="5"/>
        <v>0</v>
      </c>
      <c r="G43" s="435">
        <f t="shared" si="5"/>
        <v>0</v>
      </c>
      <c r="H43" s="435">
        <f t="shared" si="5"/>
        <v>0</v>
      </c>
      <c r="I43" s="435">
        <f t="shared" si="5"/>
        <v>0</v>
      </c>
      <c r="J43" s="435">
        <f t="shared" si="3"/>
        <v>0</v>
      </c>
      <c r="K43" s="435">
        <f t="shared" si="4"/>
        <v>0</v>
      </c>
      <c r="L43" s="1141"/>
      <c r="M43" s="1142"/>
      <c r="N43" s="1142"/>
      <c r="O43" s="1143"/>
    </row>
    <row r="44" spans="1:43" ht="15.75" customHeight="1" thickBot="1" x14ac:dyDescent="0.25"/>
    <row r="45" spans="1:43" ht="15.75" customHeight="1" thickBot="1" x14ac:dyDescent="0.25">
      <c r="A45" s="1043" t="s">
        <v>2001</v>
      </c>
      <c r="B45" s="1044"/>
      <c r="C45" s="1044"/>
      <c r="D45" s="1044"/>
      <c r="E45" s="1044"/>
      <c r="F45" s="1045"/>
      <c r="G45" s="1040" t="s">
        <v>1994</v>
      </c>
      <c r="H45" s="1041"/>
      <c r="I45" s="1042"/>
      <c r="L45" s="952" t="s">
        <v>538</v>
      </c>
      <c r="M45" s="953"/>
      <c r="N45" s="953"/>
      <c r="O45" s="954"/>
    </row>
    <row r="46" spans="1:43" ht="15.75" customHeight="1" thickBot="1" x14ac:dyDescent="0.25">
      <c r="A46" s="373" t="s">
        <v>496</v>
      </c>
      <c r="B46" s="227" t="s">
        <v>497</v>
      </c>
      <c r="C46" s="374" t="s">
        <v>498</v>
      </c>
      <c r="D46" s="374" t="s">
        <v>499</v>
      </c>
      <c r="E46" s="374" t="s">
        <v>500</v>
      </c>
      <c r="F46" s="374" t="s">
        <v>501</v>
      </c>
      <c r="G46" s="375" t="s">
        <v>502</v>
      </c>
      <c r="H46" s="375" t="s">
        <v>503</v>
      </c>
      <c r="I46" s="376" t="s">
        <v>504</v>
      </c>
      <c r="L46" s="955"/>
      <c r="M46" s="956"/>
      <c r="N46" s="956"/>
      <c r="O46" s="957"/>
      <c r="Q46" s="24" t="s">
        <v>1995</v>
      </c>
      <c r="R46" s="379" t="s">
        <v>373</v>
      </c>
      <c r="S46" s="379" t="s">
        <v>374</v>
      </c>
      <c r="T46" s="379" t="s">
        <v>716</v>
      </c>
      <c r="U46" s="379" t="s">
        <v>541</v>
      </c>
      <c r="V46" s="379" t="s">
        <v>1590</v>
      </c>
      <c r="W46" s="379" t="s">
        <v>506</v>
      </c>
      <c r="X46" s="379" t="s">
        <v>1866</v>
      </c>
      <c r="Y46" s="379" t="s">
        <v>901</v>
      </c>
      <c r="Z46" s="379" t="s">
        <v>564</v>
      </c>
      <c r="AA46" s="379" t="s">
        <v>847</v>
      </c>
      <c r="AB46" s="379" t="s">
        <v>700</v>
      </c>
      <c r="AC46" s="379" t="s">
        <v>566</v>
      </c>
      <c r="AD46" s="379" t="s">
        <v>1959</v>
      </c>
      <c r="AE46" s="379" t="s">
        <v>1960</v>
      </c>
      <c r="AF46" s="379" t="s">
        <v>768</v>
      </c>
      <c r="AG46" s="379" t="s">
        <v>777</v>
      </c>
      <c r="AH46" s="379" t="s">
        <v>1684</v>
      </c>
      <c r="AI46" s="379" t="s">
        <v>533</v>
      </c>
      <c r="AJ46" s="379" t="s">
        <v>769</v>
      </c>
      <c r="AK46" s="379" t="s">
        <v>1730</v>
      </c>
      <c r="AL46" s="379" t="s">
        <v>1731</v>
      </c>
      <c r="AM46" s="379" t="s">
        <v>704</v>
      </c>
      <c r="AN46" s="379" t="s">
        <v>1313</v>
      </c>
      <c r="AO46" s="379" t="s">
        <v>120</v>
      </c>
      <c r="AP46" s="379" t="s">
        <v>547</v>
      </c>
      <c r="AQ46" s="380" t="s">
        <v>1214</v>
      </c>
    </row>
    <row r="47" spans="1:43" ht="15.75" customHeight="1" x14ac:dyDescent="0.2">
      <c r="A47" s="441">
        <v>1</v>
      </c>
      <c r="B47" s="53" t="s">
        <v>1733</v>
      </c>
      <c r="C47" s="46">
        <v>37</v>
      </c>
      <c r="D47" s="46">
        <v>25</v>
      </c>
      <c r="E47" s="46">
        <v>3</v>
      </c>
      <c r="F47" s="46">
        <v>9</v>
      </c>
      <c r="G47" s="46">
        <v>100</v>
      </c>
      <c r="H47" s="46">
        <v>51</v>
      </c>
      <c r="I47" s="436">
        <v>53</v>
      </c>
      <c r="J47" s="435">
        <f t="shared" si="3"/>
        <v>37</v>
      </c>
      <c r="K47" s="435">
        <f t="shared" si="4"/>
        <v>53</v>
      </c>
      <c r="L47" s="1135" t="s">
        <v>2002</v>
      </c>
      <c r="M47" s="1136"/>
      <c r="N47" s="1136"/>
      <c r="O47" s="1137"/>
      <c r="Q47" s="377" t="s">
        <v>373</v>
      </c>
      <c r="R47" s="10"/>
      <c r="S47" s="20" t="s">
        <v>532</v>
      </c>
      <c r="T47" s="20"/>
      <c r="U47" s="20"/>
      <c r="V47" s="20"/>
      <c r="W47" s="20"/>
      <c r="X47" s="20"/>
      <c r="Y47" s="20"/>
      <c r="Z47" s="20"/>
      <c r="AA47" s="20"/>
      <c r="AB47" s="20"/>
      <c r="AC47" s="20"/>
      <c r="AD47" s="20"/>
      <c r="AE47" s="20"/>
      <c r="AF47" s="20"/>
      <c r="AG47" s="20" t="s">
        <v>521</v>
      </c>
      <c r="AH47" s="20"/>
      <c r="AI47" s="20" t="s">
        <v>355</v>
      </c>
      <c r="AJ47" s="20"/>
      <c r="AK47" s="20"/>
      <c r="AL47" s="20"/>
      <c r="AM47" s="20"/>
      <c r="AN47" s="20"/>
      <c r="AO47" s="20"/>
      <c r="AP47" s="20"/>
      <c r="AQ47" s="21"/>
    </row>
    <row r="48" spans="1:43" ht="15.75" customHeight="1" x14ac:dyDescent="0.2">
      <c r="A48" s="370">
        <v>2</v>
      </c>
      <c r="B48" s="54" t="s">
        <v>174</v>
      </c>
      <c r="C48" s="431">
        <v>37</v>
      </c>
      <c r="D48" s="431">
        <v>19</v>
      </c>
      <c r="E48" s="431">
        <v>5</v>
      </c>
      <c r="F48" s="431">
        <v>13</v>
      </c>
      <c r="G48" s="431">
        <v>84</v>
      </c>
      <c r="H48" s="431">
        <v>76</v>
      </c>
      <c r="I48" s="433">
        <v>43</v>
      </c>
      <c r="J48" s="435">
        <f t="shared" si="3"/>
        <v>37</v>
      </c>
      <c r="K48" s="435">
        <f t="shared" si="4"/>
        <v>43</v>
      </c>
      <c r="L48" s="1138"/>
      <c r="M48" s="1139"/>
      <c r="N48" s="1139"/>
      <c r="O48" s="1140"/>
      <c r="Q48" s="377" t="s">
        <v>374</v>
      </c>
      <c r="R48" s="20" t="s">
        <v>532</v>
      </c>
      <c r="S48" s="10"/>
      <c r="T48" s="20"/>
      <c r="U48" s="20"/>
      <c r="V48" s="20"/>
      <c r="W48" s="20"/>
      <c r="X48" s="20"/>
      <c r="Y48" s="20"/>
      <c r="Z48" s="20"/>
      <c r="AA48" s="20"/>
      <c r="AB48" s="20"/>
      <c r="AC48" s="20"/>
      <c r="AD48" s="20"/>
      <c r="AE48" s="20"/>
      <c r="AF48" s="20"/>
      <c r="AG48" s="20" t="s">
        <v>521</v>
      </c>
      <c r="AH48" s="20"/>
      <c r="AI48" s="20" t="s">
        <v>1539</v>
      </c>
      <c r="AJ48" s="20"/>
      <c r="AK48" s="20"/>
      <c r="AL48" s="20"/>
      <c r="AM48" s="20"/>
      <c r="AN48" s="20"/>
      <c r="AO48" s="20"/>
      <c r="AP48" s="20"/>
      <c r="AQ48" s="21"/>
    </row>
    <row r="49" spans="1:43" ht="15.75" customHeight="1" x14ac:dyDescent="0.2">
      <c r="A49" s="370">
        <v>3</v>
      </c>
      <c r="B49" s="54" t="s">
        <v>781</v>
      </c>
      <c r="C49" s="431">
        <v>37</v>
      </c>
      <c r="D49" s="431">
        <v>15</v>
      </c>
      <c r="E49" s="431">
        <v>11</v>
      </c>
      <c r="F49" s="431">
        <v>11</v>
      </c>
      <c r="G49" s="431">
        <v>88</v>
      </c>
      <c r="H49" s="431">
        <v>64</v>
      </c>
      <c r="I49" s="433">
        <v>41</v>
      </c>
      <c r="J49" s="435">
        <f t="shared" si="3"/>
        <v>37</v>
      </c>
      <c r="K49" s="435">
        <f t="shared" si="4"/>
        <v>41</v>
      </c>
      <c r="L49" s="1138"/>
      <c r="M49" s="1139"/>
      <c r="N49" s="1139"/>
      <c r="O49" s="1140"/>
      <c r="Q49" s="377" t="s">
        <v>716</v>
      </c>
      <c r="R49" s="20"/>
      <c r="S49" s="20"/>
      <c r="T49" s="10"/>
      <c r="U49" s="20"/>
      <c r="V49" s="20" t="s">
        <v>532</v>
      </c>
      <c r="W49" s="20" t="s">
        <v>532</v>
      </c>
      <c r="X49" s="20"/>
      <c r="Y49" s="20"/>
      <c r="Z49" s="20"/>
      <c r="AA49" s="20"/>
      <c r="AB49" s="20"/>
      <c r="AC49" s="20"/>
      <c r="AD49" s="20"/>
      <c r="AE49" s="20"/>
      <c r="AF49" s="20"/>
      <c r="AG49" s="20" t="s">
        <v>1489</v>
      </c>
      <c r="AH49" s="20"/>
      <c r="AI49" s="20" t="s">
        <v>521</v>
      </c>
      <c r="AJ49" s="20"/>
      <c r="AK49" s="20"/>
      <c r="AL49" s="20"/>
      <c r="AM49" s="20"/>
      <c r="AN49" s="20"/>
      <c r="AO49" s="20"/>
      <c r="AP49" s="20"/>
      <c r="AQ49" s="21"/>
    </row>
    <row r="50" spans="1:43" ht="15.75" customHeight="1" x14ac:dyDescent="0.2">
      <c r="A50" s="370">
        <v>4</v>
      </c>
      <c r="B50" s="54" t="s">
        <v>551</v>
      </c>
      <c r="C50" s="431">
        <v>37</v>
      </c>
      <c r="D50" s="431">
        <v>17</v>
      </c>
      <c r="E50" s="431">
        <v>6</v>
      </c>
      <c r="F50" s="431">
        <v>14</v>
      </c>
      <c r="G50" s="431">
        <v>83</v>
      </c>
      <c r="H50" s="431">
        <v>71</v>
      </c>
      <c r="I50" s="433">
        <v>40</v>
      </c>
      <c r="J50" s="435">
        <f t="shared" si="3"/>
        <v>37</v>
      </c>
      <c r="K50" s="435">
        <f t="shared" si="4"/>
        <v>40</v>
      </c>
      <c r="L50" s="1138"/>
      <c r="M50" s="1139"/>
      <c r="N50" s="1139"/>
      <c r="O50" s="1140"/>
      <c r="Q50" s="377" t="s">
        <v>541</v>
      </c>
      <c r="R50" s="20"/>
      <c r="S50" s="20"/>
      <c r="T50" s="20" t="s">
        <v>532</v>
      </c>
      <c r="U50" s="10"/>
      <c r="V50" s="20"/>
      <c r="W50" s="20"/>
      <c r="X50" s="20"/>
      <c r="Y50" s="20"/>
      <c r="Z50" s="20"/>
      <c r="AA50" s="20" t="s">
        <v>532</v>
      </c>
      <c r="AB50" s="20"/>
      <c r="AC50" s="20"/>
      <c r="AD50" s="20"/>
      <c r="AE50" s="20"/>
      <c r="AF50" s="20"/>
      <c r="AG50" s="20" t="s">
        <v>521</v>
      </c>
      <c r="AH50" s="20"/>
      <c r="AI50" s="20" t="s">
        <v>628</v>
      </c>
      <c r="AJ50" s="20"/>
      <c r="AK50" s="20"/>
      <c r="AL50" s="20"/>
      <c r="AM50" s="20"/>
      <c r="AN50" s="20"/>
      <c r="AO50" s="20"/>
      <c r="AP50" s="20"/>
      <c r="AQ50" s="21"/>
    </row>
    <row r="51" spans="1:43" ht="15.75" customHeight="1" x14ac:dyDescent="0.2">
      <c r="A51" s="370">
        <v>5</v>
      </c>
      <c r="B51" s="54" t="s">
        <v>1879</v>
      </c>
      <c r="C51" s="431">
        <v>37</v>
      </c>
      <c r="D51" s="431">
        <v>15</v>
      </c>
      <c r="E51" s="431">
        <v>10</v>
      </c>
      <c r="F51" s="431">
        <v>12</v>
      </c>
      <c r="G51" s="431">
        <v>80</v>
      </c>
      <c r="H51" s="431">
        <v>73</v>
      </c>
      <c r="I51" s="433">
        <v>40</v>
      </c>
      <c r="J51" s="435">
        <f t="shared" si="3"/>
        <v>37</v>
      </c>
      <c r="K51" s="435">
        <f t="shared" si="4"/>
        <v>40</v>
      </c>
      <c r="L51" s="1138"/>
      <c r="M51" s="1139"/>
      <c r="N51" s="1139"/>
      <c r="O51" s="1140"/>
      <c r="Q51" s="377" t="s">
        <v>1590</v>
      </c>
      <c r="R51" s="20"/>
      <c r="S51" s="20"/>
      <c r="T51" s="20"/>
      <c r="U51" s="20"/>
      <c r="V51" s="10"/>
      <c r="W51" s="20"/>
      <c r="X51" s="20"/>
      <c r="Y51" s="20"/>
      <c r="Z51" s="20"/>
      <c r="AA51" s="20"/>
      <c r="AB51" s="20"/>
      <c r="AC51" s="20"/>
      <c r="AD51" s="20"/>
      <c r="AE51" s="20"/>
      <c r="AF51" s="20"/>
      <c r="AG51" s="20" t="s">
        <v>1643</v>
      </c>
      <c r="AH51" s="20"/>
      <c r="AI51" s="20" t="s">
        <v>521</v>
      </c>
      <c r="AJ51" s="20"/>
      <c r="AK51" s="20"/>
      <c r="AL51" s="20"/>
      <c r="AM51" s="20"/>
      <c r="AN51" s="20"/>
      <c r="AO51" s="20"/>
      <c r="AP51" s="20"/>
      <c r="AQ51" s="21"/>
    </row>
    <row r="52" spans="1:43" ht="15.75" customHeight="1" x14ac:dyDescent="0.2">
      <c r="A52" s="370">
        <v>6</v>
      </c>
      <c r="B52" s="54" t="s">
        <v>767</v>
      </c>
      <c r="C52" s="431">
        <v>37</v>
      </c>
      <c r="D52" s="431">
        <v>13</v>
      </c>
      <c r="E52" s="431">
        <v>8</v>
      </c>
      <c r="F52" s="431">
        <v>16</v>
      </c>
      <c r="G52" s="431">
        <v>78</v>
      </c>
      <c r="H52" s="431">
        <v>80</v>
      </c>
      <c r="I52" s="433">
        <v>34</v>
      </c>
      <c r="J52" s="435">
        <f t="shared" si="3"/>
        <v>37</v>
      </c>
      <c r="K52" s="435">
        <f t="shared" si="4"/>
        <v>34</v>
      </c>
      <c r="L52" s="1138"/>
      <c r="M52" s="1139"/>
      <c r="N52" s="1139"/>
      <c r="O52" s="1140"/>
      <c r="Q52" s="377" t="s">
        <v>506</v>
      </c>
      <c r="R52" s="20"/>
      <c r="S52" s="20"/>
      <c r="T52" s="20" t="s">
        <v>532</v>
      </c>
      <c r="U52" s="20"/>
      <c r="V52" s="20"/>
      <c r="W52" s="10"/>
      <c r="X52" s="20"/>
      <c r="Y52" s="20" t="s">
        <v>532</v>
      </c>
      <c r="Z52" s="20"/>
      <c r="AA52" s="20"/>
      <c r="AB52" s="20" t="s">
        <v>532</v>
      </c>
      <c r="AC52" s="20"/>
      <c r="AD52" s="20"/>
      <c r="AE52" s="20"/>
      <c r="AF52" s="20"/>
      <c r="AG52" s="20" t="s">
        <v>1597</v>
      </c>
      <c r="AH52" s="20"/>
      <c r="AI52" s="20" t="s">
        <v>1600</v>
      </c>
      <c r="AJ52" s="20"/>
      <c r="AK52" s="20"/>
      <c r="AL52" s="20"/>
      <c r="AM52" s="20"/>
      <c r="AN52" s="20"/>
      <c r="AO52" s="20"/>
      <c r="AP52" s="20"/>
      <c r="AQ52" s="21"/>
    </row>
    <row r="53" spans="1:43" ht="15.75" customHeight="1" x14ac:dyDescent="0.2">
      <c r="A53" s="370">
        <v>7</v>
      </c>
      <c r="B53" s="54" t="s">
        <v>1867</v>
      </c>
      <c r="C53" s="431">
        <v>37</v>
      </c>
      <c r="D53" s="431">
        <v>11</v>
      </c>
      <c r="E53" s="431">
        <v>8</v>
      </c>
      <c r="F53" s="431">
        <v>18</v>
      </c>
      <c r="G53" s="431">
        <v>66</v>
      </c>
      <c r="H53" s="431">
        <v>91</v>
      </c>
      <c r="I53" s="433">
        <v>30</v>
      </c>
      <c r="J53" s="435">
        <f t="shared" si="3"/>
        <v>37</v>
      </c>
      <c r="K53" s="435">
        <f t="shared" si="4"/>
        <v>30</v>
      </c>
      <c r="L53" s="1138"/>
      <c r="M53" s="1139"/>
      <c r="N53" s="1139"/>
      <c r="O53" s="1140"/>
      <c r="Q53" s="377" t="s">
        <v>1866</v>
      </c>
      <c r="R53" s="20"/>
      <c r="S53" s="20"/>
      <c r="T53" s="20"/>
      <c r="U53" s="20"/>
      <c r="V53" s="20"/>
      <c r="W53" s="20"/>
      <c r="X53" s="10"/>
      <c r="Y53" s="20" t="s">
        <v>532</v>
      </c>
      <c r="Z53" s="20"/>
      <c r="AA53" s="20"/>
      <c r="AB53" s="20"/>
      <c r="AC53" s="20"/>
      <c r="AD53" s="20"/>
      <c r="AE53" s="20"/>
      <c r="AF53" s="20"/>
      <c r="AG53" s="20" t="s">
        <v>1643</v>
      </c>
      <c r="AH53" s="20"/>
      <c r="AI53" s="20" t="s">
        <v>521</v>
      </c>
      <c r="AJ53" s="20"/>
      <c r="AK53" s="20"/>
      <c r="AL53" s="20"/>
      <c r="AM53" s="20"/>
      <c r="AN53" s="20"/>
      <c r="AO53" s="20"/>
      <c r="AP53" s="20"/>
      <c r="AQ53" s="21"/>
    </row>
    <row r="54" spans="1:43" ht="15.75" customHeight="1" x14ac:dyDescent="0.2">
      <c r="A54" s="370">
        <v>8</v>
      </c>
      <c r="B54" s="54" t="s">
        <v>906</v>
      </c>
      <c r="C54" s="431">
        <v>37</v>
      </c>
      <c r="D54" s="431">
        <v>11</v>
      </c>
      <c r="E54" s="431">
        <v>7</v>
      </c>
      <c r="F54" s="431">
        <v>19</v>
      </c>
      <c r="G54" s="431">
        <v>60</v>
      </c>
      <c r="H54" s="431">
        <v>82</v>
      </c>
      <c r="I54" s="433">
        <v>29</v>
      </c>
      <c r="J54" s="435">
        <f t="shared" si="3"/>
        <v>37</v>
      </c>
      <c r="K54" s="435">
        <f t="shared" si="4"/>
        <v>29</v>
      </c>
      <c r="L54" s="1138" t="s">
        <v>2003</v>
      </c>
      <c r="M54" s="1139"/>
      <c r="N54" s="1139"/>
      <c r="O54" s="1140"/>
      <c r="Q54" s="377" t="s">
        <v>901</v>
      </c>
      <c r="R54" s="20"/>
      <c r="S54" s="20"/>
      <c r="T54" s="20"/>
      <c r="U54" s="20"/>
      <c r="V54" s="20"/>
      <c r="W54" s="20"/>
      <c r="X54" s="20" t="s">
        <v>532</v>
      </c>
      <c r="Y54" s="10"/>
      <c r="Z54" s="20"/>
      <c r="AA54" s="20"/>
      <c r="AB54" s="20"/>
      <c r="AC54" s="20"/>
      <c r="AD54" s="20"/>
      <c r="AE54" s="20"/>
      <c r="AF54" s="20"/>
      <c r="AG54" s="20" t="s">
        <v>1597</v>
      </c>
      <c r="AH54" s="20"/>
      <c r="AI54" s="20" t="s">
        <v>521</v>
      </c>
      <c r="AJ54" s="20"/>
      <c r="AK54" s="20"/>
      <c r="AL54" s="20"/>
      <c r="AM54" s="20"/>
      <c r="AN54" s="20"/>
      <c r="AO54" s="20"/>
      <c r="AP54" s="20"/>
      <c r="AQ54" s="21"/>
    </row>
    <row r="55" spans="1:43" ht="15.75" customHeight="1" x14ac:dyDescent="0.2">
      <c r="A55" s="370">
        <v>9</v>
      </c>
      <c r="B55" s="54" t="s">
        <v>705</v>
      </c>
      <c r="C55" s="431">
        <v>37</v>
      </c>
      <c r="D55" s="431">
        <v>11</v>
      </c>
      <c r="E55" s="431">
        <v>6</v>
      </c>
      <c r="F55" s="431">
        <v>20</v>
      </c>
      <c r="G55" s="431">
        <v>75</v>
      </c>
      <c r="H55" s="431">
        <v>88</v>
      </c>
      <c r="I55" s="433">
        <v>28</v>
      </c>
      <c r="J55" s="435">
        <f t="shared" si="3"/>
        <v>37</v>
      </c>
      <c r="K55" s="435">
        <f t="shared" si="4"/>
        <v>28</v>
      </c>
      <c r="L55" s="1138"/>
      <c r="M55" s="1139"/>
      <c r="N55" s="1139"/>
      <c r="O55" s="1140"/>
      <c r="Q55" s="377" t="s">
        <v>564</v>
      </c>
      <c r="R55" s="20"/>
      <c r="S55" s="20"/>
      <c r="T55" s="20"/>
      <c r="U55" s="20"/>
      <c r="V55" s="20"/>
      <c r="W55" s="20"/>
      <c r="X55" s="20"/>
      <c r="Y55" s="20"/>
      <c r="Z55" s="10"/>
      <c r="AA55" s="20"/>
      <c r="AB55" s="20" t="s">
        <v>532</v>
      </c>
      <c r="AC55" s="20"/>
      <c r="AD55" s="20"/>
      <c r="AE55" s="20"/>
      <c r="AF55" s="20"/>
      <c r="AG55" s="20" t="s">
        <v>1597</v>
      </c>
      <c r="AH55" s="20"/>
      <c r="AI55" s="20" t="s">
        <v>1597</v>
      </c>
      <c r="AJ55" s="20"/>
      <c r="AK55" s="20"/>
      <c r="AL55" s="20"/>
      <c r="AM55" s="20"/>
      <c r="AN55" s="20"/>
      <c r="AO55" s="20"/>
      <c r="AP55" s="20"/>
      <c r="AQ55" s="21"/>
    </row>
    <row r="56" spans="1:43" ht="15.75" customHeight="1" x14ac:dyDescent="0.2">
      <c r="A56" s="370">
        <v>10</v>
      </c>
      <c r="B56" s="54" t="s">
        <v>534</v>
      </c>
      <c r="C56" s="431">
        <v>37</v>
      </c>
      <c r="D56" s="431">
        <v>10</v>
      </c>
      <c r="E56" s="431">
        <v>7</v>
      </c>
      <c r="F56" s="431">
        <v>20</v>
      </c>
      <c r="G56" s="431">
        <v>63</v>
      </c>
      <c r="H56" s="431">
        <v>101</v>
      </c>
      <c r="I56" s="433">
        <v>27</v>
      </c>
      <c r="J56" s="435">
        <f t="shared" si="3"/>
        <v>37</v>
      </c>
      <c r="K56" s="435">
        <f t="shared" si="4"/>
        <v>27</v>
      </c>
      <c r="L56" s="1138"/>
      <c r="M56" s="1139"/>
      <c r="N56" s="1139"/>
      <c r="O56" s="1140"/>
      <c r="Q56" s="377" t="s">
        <v>847</v>
      </c>
      <c r="R56" s="20"/>
      <c r="S56" s="20"/>
      <c r="T56" s="20"/>
      <c r="U56" s="20"/>
      <c r="V56" s="20"/>
      <c r="W56" s="20"/>
      <c r="X56" s="20"/>
      <c r="Y56" s="20"/>
      <c r="Z56" s="20" t="s">
        <v>532</v>
      </c>
      <c r="AA56" s="10"/>
      <c r="AB56" s="20"/>
      <c r="AC56" s="20"/>
      <c r="AD56" s="20"/>
      <c r="AE56" s="20"/>
      <c r="AF56" s="20"/>
      <c r="AG56" s="20" t="s">
        <v>1597</v>
      </c>
      <c r="AH56" s="20"/>
      <c r="AI56" s="20" t="s">
        <v>1493</v>
      </c>
      <c r="AJ56" s="20"/>
      <c r="AK56" s="20"/>
      <c r="AL56" s="20"/>
      <c r="AM56" s="20"/>
      <c r="AN56" s="20"/>
      <c r="AO56" s="20"/>
      <c r="AP56" s="20"/>
      <c r="AQ56" s="21"/>
    </row>
    <row r="57" spans="1:43" ht="15.75" customHeight="1" x14ac:dyDescent="0.2">
      <c r="A57" s="370">
        <v>11</v>
      </c>
      <c r="B57" s="54" t="s">
        <v>706</v>
      </c>
      <c r="C57" s="431">
        <v>37</v>
      </c>
      <c r="D57" s="431">
        <v>11</v>
      </c>
      <c r="E57" s="431">
        <v>4</v>
      </c>
      <c r="F57" s="431">
        <v>22</v>
      </c>
      <c r="G57" s="431">
        <v>63</v>
      </c>
      <c r="H57" s="431">
        <v>92</v>
      </c>
      <c r="I57" s="433">
        <v>26</v>
      </c>
      <c r="J57" s="435">
        <f t="shared" si="3"/>
        <v>37</v>
      </c>
      <c r="K57" s="435">
        <f t="shared" si="4"/>
        <v>26</v>
      </c>
      <c r="L57" s="1138"/>
      <c r="M57" s="1139"/>
      <c r="N57" s="1139"/>
      <c r="O57" s="1140"/>
      <c r="Q57" s="377" t="s">
        <v>700</v>
      </c>
      <c r="R57" s="20"/>
      <c r="S57" s="20"/>
      <c r="T57" s="20"/>
      <c r="U57" s="20"/>
      <c r="V57" s="20"/>
      <c r="W57" s="20"/>
      <c r="X57" s="20"/>
      <c r="Y57" s="20"/>
      <c r="Z57" s="20"/>
      <c r="AA57" s="20"/>
      <c r="AB57" s="10"/>
      <c r="AC57" s="20" t="s">
        <v>532</v>
      </c>
      <c r="AD57" s="20"/>
      <c r="AE57" s="20"/>
      <c r="AF57" s="20"/>
      <c r="AG57" s="20" t="s">
        <v>521</v>
      </c>
      <c r="AH57" s="20"/>
      <c r="AI57" s="20" t="s">
        <v>1210</v>
      </c>
      <c r="AJ57" s="20"/>
      <c r="AK57" s="20"/>
      <c r="AL57" s="20"/>
      <c r="AM57" s="20"/>
      <c r="AN57" s="20"/>
      <c r="AO57" s="20"/>
      <c r="AP57" s="20"/>
      <c r="AQ57" s="21"/>
    </row>
    <row r="58" spans="1:43" ht="15.75" customHeight="1" x14ac:dyDescent="0.2">
      <c r="A58" s="370">
        <v>12</v>
      </c>
      <c r="B58" s="54" t="s">
        <v>991</v>
      </c>
      <c r="C58" s="431">
        <v>37</v>
      </c>
      <c r="D58" s="431">
        <v>10</v>
      </c>
      <c r="E58" s="431">
        <v>5</v>
      </c>
      <c r="F58" s="431">
        <v>22</v>
      </c>
      <c r="G58" s="431">
        <v>52</v>
      </c>
      <c r="H58" s="431">
        <v>104</v>
      </c>
      <c r="I58" s="433">
        <v>25</v>
      </c>
      <c r="J58" s="435">
        <f t="shared" si="3"/>
        <v>37</v>
      </c>
      <c r="K58" s="435">
        <f t="shared" si="4"/>
        <v>25</v>
      </c>
      <c r="L58" s="1138"/>
      <c r="M58" s="1139"/>
      <c r="N58" s="1139"/>
      <c r="O58" s="1140"/>
      <c r="Q58" s="377" t="s">
        <v>566</v>
      </c>
      <c r="R58" s="20"/>
      <c r="S58" s="20"/>
      <c r="T58" s="20"/>
      <c r="U58" s="20"/>
      <c r="V58" s="20"/>
      <c r="W58" s="20"/>
      <c r="X58" s="20"/>
      <c r="Y58" s="20"/>
      <c r="Z58" s="20"/>
      <c r="AA58" s="20"/>
      <c r="AB58" s="20" t="s">
        <v>532</v>
      </c>
      <c r="AC58" s="10"/>
      <c r="AD58" s="20"/>
      <c r="AE58" s="20"/>
      <c r="AF58" s="20"/>
      <c r="AG58" s="20" t="s">
        <v>1603</v>
      </c>
      <c r="AH58" s="20"/>
      <c r="AI58" s="20" t="s">
        <v>1490</v>
      </c>
      <c r="AJ58" s="20"/>
      <c r="AK58" s="20"/>
      <c r="AL58" s="20"/>
      <c r="AM58" s="20"/>
      <c r="AN58" s="20"/>
      <c r="AO58" s="20"/>
      <c r="AP58" s="20"/>
      <c r="AQ58" s="21"/>
    </row>
    <row r="59" spans="1:43" ht="15.75" customHeight="1" thickBot="1" x14ac:dyDescent="0.25">
      <c r="A59" s="372">
        <v>13</v>
      </c>
      <c r="B59" s="55" t="s">
        <v>36</v>
      </c>
      <c r="C59" s="432">
        <v>37</v>
      </c>
      <c r="D59" s="432">
        <v>6</v>
      </c>
      <c r="E59" s="432">
        <v>6</v>
      </c>
      <c r="F59" s="432">
        <v>25</v>
      </c>
      <c r="G59" s="432">
        <v>71</v>
      </c>
      <c r="H59" s="432">
        <v>112</v>
      </c>
      <c r="I59" s="434">
        <v>18</v>
      </c>
      <c r="J59" s="435">
        <f t="shared" si="3"/>
        <v>37</v>
      </c>
      <c r="K59" s="435">
        <f t="shared" si="4"/>
        <v>18</v>
      </c>
      <c r="L59" s="1141"/>
      <c r="M59" s="1142"/>
      <c r="N59" s="1142"/>
      <c r="O59" s="1143"/>
      <c r="Q59" s="377" t="s">
        <v>1959</v>
      </c>
      <c r="R59" s="20"/>
      <c r="S59" s="20"/>
      <c r="T59" s="20"/>
      <c r="U59" s="20"/>
      <c r="V59" s="20"/>
      <c r="W59" s="20"/>
      <c r="X59" s="20"/>
      <c r="Y59" s="20"/>
      <c r="Z59" s="20"/>
      <c r="AA59" s="20"/>
      <c r="AB59" s="20"/>
      <c r="AC59" s="20"/>
      <c r="AD59" s="10"/>
      <c r="AE59" s="20"/>
      <c r="AF59" s="20" t="s">
        <v>532</v>
      </c>
      <c r="AG59" s="20" t="s">
        <v>521</v>
      </c>
      <c r="AH59" s="20"/>
      <c r="AI59" s="20" t="s">
        <v>1495</v>
      </c>
      <c r="AJ59" s="20"/>
      <c r="AK59" s="20"/>
      <c r="AL59" s="20"/>
      <c r="AM59" s="20"/>
      <c r="AN59" s="20"/>
      <c r="AO59" s="20"/>
      <c r="AP59" s="20"/>
      <c r="AQ59" s="21"/>
    </row>
    <row r="60" spans="1:43" ht="15.75" customHeight="1" x14ac:dyDescent="0.2">
      <c r="C60" s="435">
        <v>481</v>
      </c>
      <c r="D60" s="435">
        <v>174</v>
      </c>
      <c r="E60" s="435">
        <v>86</v>
      </c>
      <c r="F60" s="435">
        <v>221</v>
      </c>
      <c r="G60" s="435">
        <v>963</v>
      </c>
      <c r="H60" s="435">
        <v>1085</v>
      </c>
      <c r="I60" s="435">
        <v>434</v>
      </c>
      <c r="J60" s="435">
        <f t="shared" si="3"/>
        <v>481</v>
      </c>
      <c r="K60" s="435">
        <f t="shared" si="4"/>
        <v>434</v>
      </c>
      <c r="Q60" s="377" t="s">
        <v>1960</v>
      </c>
      <c r="R60" s="20"/>
      <c r="S60" s="20"/>
      <c r="T60" s="20"/>
      <c r="U60" s="20"/>
      <c r="V60" s="20"/>
      <c r="W60" s="20"/>
      <c r="X60" s="20"/>
      <c r="Y60" s="20"/>
      <c r="Z60" s="20"/>
      <c r="AA60" s="20"/>
      <c r="AB60" s="20"/>
      <c r="AC60" s="20"/>
      <c r="AD60" s="20" t="s">
        <v>532</v>
      </c>
      <c r="AE60" s="10"/>
      <c r="AF60" s="20"/>
      <c r="AG60" s="20" t="s">
        <v>521</v>
      </c>
      <c r="AH60" s="20"/>
      <c r="AI60" s="20" t="s">
        <v>1656</v>
      </c>
      <c r="AJ60" s="20"/>
      <c r="AK60" s="20"/>
      <c r="AL60" s="20"/>
      <c r="AM60" s="20"/>
      <c r="AN60" s="20"/>
      <c r="AO60" s="20"/>
      <c r="AP60" s="20"/>
      <c r="AQ60" s="21"/>
    </row>
    <row r="61" spans="1:43" ht="15.75" customHeight="1" thickBot="1" x14ac:dyDescent="0.25">
      <c r="Q61" s="377" t="s">
        <v>768</v>
      </c>
      <c r="R61" s="20"/>
      <c r="S61" s="20"/>
      <c r="T61" s="20"/>
      <c r="U61" s="20"/>
      <c r="V61" s="20"/>
      <c r="W61" s="20"/>
      <c r="X61" s="20"/>
      <c r="Y61" s="20"/>
      <c r="Z61" s="20"/>
      <c r="AA61" s="20"/>
      <c r="AB61" s="20"/>
      <c r="AC61" s="20"/>
      <c r="AD61" s="20"/>
      <c r="AE61" s="20"/>
      <c r="AF61" s="10"/>
      <c r="AG61" s="20" t="s">
        <v>1207</v>
      </c>
      <c r="AH61" s="20"/>
      <c r="AI61" s="20" t="s">
        <v>521</v>
      </c>
      <c r="AJ61" s="20"/>
      <c r="AK61" s="20"/>
      <c r="AL61" s="20"/>
      <c r="AM61" s="20"/>
      <c r="AN61" s="20"/>
      <c r="AO61" s="20"/>
      <c r="AP61" s="20"/>
      <c r="AQ61" s="21"/>
    </row>
    <row r="62" spans="1:43" ht="15.75" customHeight="1" thickBot="1" x14ac:dyDescent="0.25">
      <c r="A62" s="1043" t="s">
        <v>2004</v>
      </c>
      <c r="B62" s="1044"/>
      <c r="C62" s="1044"/>
      <c r="D62" s="1044"/>
      <c r="E62" s="1044"/>
      <c r="F62" s="1045"/>
      <c r="G62" s="1040" t="s">
        <v>1994</v>
      </c>
      <c r="H62" s="1041"/>
      <c r="I62" s="1042"/>
      <c r="L62" s="952" t="s">
        <v>538</v>
      </c>
      <c r="M62" s="953"/>
      <c r="N62" s="953"/>
      <c r="O62" s="954"/>
      <c r="Q62" s="377" t="s">
        <v>777</v>
      </c>
      <c r="R62" s="20" t="s">
        <v>355</v>
      </c>
      <c r="S62" s="20" t="s">
        <v>628</v>
      </c>
      <c r="T62" s="20" t="s">
        <v>1601</v>
      </c>
      <c r="U62" s="20" t="s">
        <v>1540</v>
      </c>
      <c r="V62" s="20" t="s">
        <v>1495</v>
      </c>
      <c r="W62" s="20" t="s">
        <v>628</v>
      </c>
      <c r="X62" s="20" t="s">
        <v>1207</v>
      </c>
      <c r="Y62" s="20" t="s">
        <v>1644</v>
      </c>
      <c r="Z62" s="20" t="s">
        <v>521</v>
      </c>
      <c r="AA62" s="20" t="s">
        <v>521</v>
      </c>
      <c r="AB62" s="20" t="s">
        <v>1493</v>
      </c>
      <c r="AC62" s="20" t="s">
        <v>521</v>
      </c>
      <c r="AD62" s="20" t="s">
        <v>844</v>
      </c>
      <c r="AE62" s="20" t="s">
        <v>1488</v>
      </c>
      <c r="AF62" s="20" t="s">
        <v>1645</v>
      </c>
      <c r="AG62" s="10"/>
      <c r="AH62" s="20" t="s">
        <v>521</v>
      </c>
      <c r="AI62" s="20" t="s">
        <v>1494</v>
      </c>
      <c r="AJ62" s="20" t="s">
        <v>1210</v>
      </c>
      <c r="AK62" s="20" t="s">
        <v>844</v>
      </c>
      <c r="AL62" s="20" t="s">
        <v>1491</v>
      </c>
      <c r="AM62" s="20" t="s">
        <v>104</v>
      </c>
      <c r="AN62" s="20" t="s">
        <v>521</v>
      </c>
      <c r="AO62" s="20" t="s">
        <v>1642</v>
      </c>
      <c r="AP62" s="20" t="s">
        <v>1207</v>
      </c>
      <c r="AQ62" s="21" t="s">
        <v>521</v>
      </c>
    </row>
    <row r="63" spans="1:43" ht="15.75" customHeight="1" thickBot="1" x14ac:dyDescent="0.25">
      <c r="A63" s="373" t="s">
        <v>496</v>
      </c>
      <c r="B63" s="227" t="s">
        <v>497</v>
      </c>
      <c r="C63" s="374" t="s">
        <v>498</v>
      </c>
      <c r="D63" s="374" t="s">
        <v>499</v>
      </c>
      <c r="E63" s="374" t="s">
        <v>500</v>
      </c>
      <c r="F63" s="374" t="s">
        <v>501</v>
      </c>
      <c r="G63" s="375" t="s">
        <v>502</v>
      </c>
      <c r="H63" s="375" t="s">
        <v>503</v>
      </c>
      <c r="I63" s="376" t="s">
        <v>504</v>
      </c>
      <c r="L63" s="955"/>
      <c r="M63" s="956"/>
      <c r="N63" s="956"/>
      <c r="O63" s="957"/>
      <c r="Q63" s="377" t="s">
        <v>1684</v>
      </c>
      <c r="R63" s="20"/>
      <c r="S63" s="20"/>
      <c r="T63" s="20"/>
      <c r="U63" s="20"/>
      <c r="V63" s="20"/>
      <c r="W63" s="20"/>
      <c r="X63" s="20"/>
      <c r="Y63" s="20"/>
      <c r="Z63" s="20"/>
      <c r="AA63" s="20"/>
      <c r="AB63" s="20"/>
      <c r="AC63" s="20"/>
      <c r="AD63" s="20"/>
      <c r="AE63" s="20"/>
      <c r="AF63" s="20"/>
      <c r="AG63" s="20" t="s">
        <v>1539</v>
      </c>
      <c r="AH63" s="10"/>
      <c r="AI63" s="20" t="s">
        <v>1493</v>
      </c>
      <c r="AJ63" s="20"/>
      <c r="AK63" s="20"/>
      <c r="AL63" s="20"/>
      <c r="AM63" s="20"/>
      <c r="AN63" s="20"/>
      <c r="AO63" s="20"/>
      <c r="AP63" s="20"/>
      <c r="AQ63" s="21"/>
    </row>
    <row r="64" spans="1:43" ht="15.75" customHeight="1" x14ac:dyDescent="0.2">
      <c r="A64" s="441">
        <v>1</v>
      </c>
      <c r="B64" s="53" t="s">
        <v>816</v>
      </c>
      <c r="C64" s="46">
        <v>37</v>
      </c>
      <c r="D64" s="46">
        <v>25</v>
      </c>
      <c r="E64" s="46">
        <v>5</v>
      </c>
      <c r="F64" s="46">
        <v>7</v>
      </c>
      <c r="G64" s="46">
        <v>125</v>
      </c>
      <c r="H64" s="46">
        <v>65</v>
      </c>
      <c r="I64" s="436">
        <v>55</v>
      </c>
      <c r="J64" s="435">
        <f t="shared" si="3"/>
        <v>37</v>
      </c>
      <c r="K64" s="435">
        <f t="shared" si="4"/>
        <v>55</v>
      </c>
      <c r="L64" s="1135"/>
      <c r="M64" s="1136"/>
      <c r="N64" s="1136"/>
      <c r="O64" s="1137"/>
      <c r="Q64" s="377" t="s">
        <v>533</v>
      </c>
      <c r="R64" s="20" t="s">
        <v>844</v>
      </c>
      <c r="S64" s="20" t="s">
        <v>1207</v>
      </c>
      <c r="T64" s="20" t="s">
        <v>1654</v>
      </c>
      <c r="U64" s="20" t="s">
        <v>1601</v>
      </c>
      <c r="V64" s="20" t="s">
        <v>521</v>
      </c>
      <c r="W64" s="20" t="s">
        <v>521</v>
      </c>
      <c r="X64" s="20" t="s">
        <v>23</v>
      </c>
      <c r="Y64" s="20" t="s">
        <v>1487</v>
      </c>
      <c r="Z64" s="20" t="s">
        <v>844</v>
      </c>
      <c r="AA64" s="20" t="s">
        <v>1600</v>
      </c>
      <c r="AB64" s="20" t="s">
        <v>1547</v>
      </c>
      <c r="AC64" s="20" t="s">
        <v>1795</v>
      </c>
      <c r="AD64" s="20" t="s">
        <v>1653</v>
      </c>
      <c r="AE64" s="20" t="s">
        <v>1540</v>
      </c>
      <c r="AF64" s="20" t="s">
        <v>1656</v>
      </c>
      <c r="AG64" s="20" t="s">
        <v>521</v>
      </c>
      <c r="AH64" s="20" t="s">
        <v>1911</v>
      </c>
      <c r="AI64" s="10"/>
      <c r="AJ64" s="20" t="s">
        <v>521</v>
      </c>
      <c r="AK64" s="20" t="s">
        <v>1600</v>
      </c>
      <c r="AL64" s="20" t="s">
        <v>1547</v>
      </c>
      <c r="AM64" s="20" t="s">
        <v>1207</v>
      </c>
      <c r="AN64" s="20" t="s">
        <v>1603</v>
      </c>
      <c r="AO64" s="20" t="s">
        <v>521</v>
      </c>
      <c r="AP64" s="20" t="s">
        <v>521</v>
      </c>
      <c r="AQ64" s="21" t="s">
        <v>844</v>
      </c>
    </row>
    <row r="65" spans="1:43" ht="15.75" customHeight="1" x14ac:dyDescent="0.2">
      <c r="A65" s="370">
        <v>2</v>
      </c>
      <c r="B65" s="54" t="s">
        <v>1598</v>
      </c>
      <c r="C65" s="431">
        <v>37</v>
      </c>
      <c r="D65" s="431">
        <v>24</v>
      </c>
      <c r="E65" s="431">
        <v>4</v>
      </c>
      <c r="F65" s="431">
        <v>9</v>
      </c>
      <c r="G65" s="431">
        <v>108</v>
      </c>
      <c r="H65" s="431">
        <v>70</v>
      </c>
      <c r="I65" s="433">
        <v>52</v>
      </c>
      <c r="J65" s="435">
        <f t="shared" si="3"/>
        <v>37</v>
      </c>
      <c r="K65" s="435">
        <f t="shared" si="4"/>
        <v>52</v>
      </c>
      <c r="L65" s="1138"/>
      <c r="M65" s="1139"/>
      <c r="N65" s="1139"/>
      <c r="O65" s="1140"/>
      <c r="Q65" s="377" t="s">
        <v>769</v>
      </c>
      <c r="R65" s="20"/>
      <c r="S65" s="20"/>
      <c r="T65" s="20"/>
      <c r="U65" s="20"/>
      <c r="V65" s="20"/>
      <c r="W65" s="20"/>
      <c r="X65" s="20"/>
      <c r="Y65" s="20"/>
      <c r="Z65" s="20"/>
      <c r="AA65" s="20"/>
      <c r="AB65" s="20"/>
      <c r="AC65" s="20"/>
      <c r="AD65" s="20"/>
      <c r="AE65" s="20"/>
      <c r="AF65" s="20"/>
      <c r="AG65" s="20" t="s">
        <v>1600</v>
      </c>
      <c r="AH65" s="20"/>
      <c r="AI65" s="20" t="s">
        <v>1207</v>
      </c>
      <c r="AJ65" s="10"/>
      <c r="AK65" s="20" t="s">
        <v>532</v>
      </c>
      <c r="AL65" s="20"/>
      <c r="AM65" s="20"/>
      <c r="AN65" s="20"/>
      <c r="AO65" s="20"/>
      <c r="AP65" s="20"/>
      <c r="AQ65" s="21"/>
    </row>
    <row r="66" spans="1:43" ht="15.75" customHeight="1" x14ac:dyDescent="0.2">
      <c r="A66" s="370">
        <v>3</v>
      </c>
      <c r="B66" s="54" t="s">
        <v>431</v>
      </c>
      <c r="C66" s="431">
        <v>37</v>
      </c>
      <c r="D66" s="431">
        <v>22</v>
      </c>
      <c r="E66" s="431">
        <v>7</v>
      </c>
      <c r="F66" s="431">
        <v>8</v>
      </c>
      <c r="G66" s="431">
        <v>84</v>
      </c>
      <c r="H66" s="431">
        <v>49</v>
      </c>
      <c r="I66" s="433">
        <v>51</v>
      </c>
      <c r="J66" s="435">
        <f t="shared" si="3"/>
        <v>37</v>
      </c>
      <c r="K66" s="435">
        <f t="shared" si="4"/>
        <v>51</v>
      </c>
      <c r="L66" s="1138"/>
      <c r="M66" s="1139"/>
      <c r="N66" s="1139"/>
      <c r="O66" s="1140"/>
      <c r="Q66" s="377" t="s">
        <v>1730</v>
      </c>
      <c r="R66" s="20"/>
      <c r="S66" s="20"/>
      <c r="T66" s="20"/>
      <c r="U66" s="20"/>
      <c r="V66" s="20"/>
      <c r="W66" s="20"/>
      <c r="X66" s="20"/>
      <c r="Y66" s="20"/>
      <c r="Z66" s="20"/>
      <c r="AA66" s="20"/>
      <c r="AB66" s="20"/>
      <c r="AC66" s="20"/>
      <c r="AD66" s="20"/>
      <c r="AE66" s="20"/>
      <c r="AF66" s="20"/>
      <c r="AG66" s="20" t="s">
        <v>1490</v>
      </c>
      <c r="AH66" s="20"/>
      <c r="AI66" s="20" t="s">
        <v>521</v>
      </c>
      <c r="AJ66" s="20" t="s">
        <v>532</v>
      </c>
      <c r="AK66" s="10"/>
      <c r="AL66" s="20"/>
      <c r="AM66" s="20"/>
      <c r="AN66" s="20"/>
      <c r="AO66" s="20"/>
      <c r="AP66" s="20"/>
      <c r="AQ66" s="21"/>
    </row>
    <row r="67" spans="1:43" ht="15.75" customHeight="1" x14ac:dyDescent="0.2">
      <c r="A67" s="370">
        <v>4</v>
      </c>
      <c r="B67" s="54" t="s">
        <v>1732</v>
      </c>
      <c r="C67" s="431">
        <v>37</v>
      </c>
      <c r="D67" s="431">
        <v>19</v>
      </c>
      <c r="E67" s="431">
        <v>11</v>
      </c>
      <c r="F67" s="431">
        <v>7</v>
      </c>
      <c r="G67" s="431">
        <v>64</v>
      </c>
      <c r="H67" s="431">
        <v>50</v>
      </c>
      <c r="I67" s="433">
        <v>49</v>
      </c>
      <c r="J67" s="435">
        <f t="shared" si="3"/>
        <v>37</v>
      </c>
      <c r="K67" s="435">
        <f t="shared" si="4"/>
        <v>49</v>
      </c>
      <c r="L67" s="1138"/>
      <c r="M67" s="1139"/>
      <c r="N67" s="1139"/>
      <c r="O67" s="1140"/>
      <c r="Q67" s="377" t="s">
        <v>1731</v>
      </c>
      <c r="R67" s="20"/>
      <c r="S67" s="20"/>
      <c r="T67" s="20"/>
      <c r="U67" s="20"/>
      <c r="V67" s="20"/>
      <c r="W67" s="20"/>
      <c r="X67" s="20"/>
      <c r="Y67" s="20"/>
      <c r="Z67" s="20"/>
      <c r="AA67" s="20"/>
      <c r="AB67" s="20"/>
      <c r="AC67" s="20"/>
      <c r="AD67" s="20"/>
      <c r="AE67" s="20"/>
      <c r="AF67" s="20"/>
      <c r="AG67" s="20" t="s">
        <v>1207</v>
      </c>
      <c r="AH67" s="20"/>
      <c r="AI67" s="20" t="s">
        <v>521</v>
      </c>
      <c r="AJ67" s="20"/>
      <c r="AK67" s="20"/>
      <c r="AL67" s="10"/>
      <c r="AM67" s="20" t="s">
        <v>532</v>
      </c>
      <c r="AN67" s="20"/>
      <c r="AO67" s="20"/>
      <c r="AP67" s="20"/>
      <c r="AQ67" s="21"/>
    </row>
    <row r="68" spans="1:43" ht="15.75" customHeight="1" x14ac:dyDescent="0.2">
      <c r="A68" s="370">
        <v>5</v>
      </c>
      <c r="B68" s="54" t="s">
        <v>554</v>
      </c>
      <c r="C68" s="431">
        <v>37</v>
      </c>
      <c r="D68" s="431">
        <v>19</v>
      </c>
      <c r="E68" s="431">
        <v>6</v>
      </c>
      <c r="F68" s="431">
        <v>12</v>
      </c>
      <c r="G68" s="431">
        <v>82</v>
      </c>
      <c r="H68" s="431">
        <v>62</v>
      </c>
      <c r="I68" s="433">
        <v>44</v>
      </c>
      <c r="J68" s="435">
        <f t="shared" si="3"/>
        <v>37</v>
      </c>
      <c r="K68" s="435">
        <f t="shared" si="4"/>
        <v>44</v>
      </c>
      <c r="L68" s="1138"/>
      <c r="M68" s="1139"/>
      <c r="N68" s="1139"/>
      <c r="O68" s="1140"/>
      <c r="Q68" s="377" t="s">
        <v>704</v>
      </c>
      <c r="R68" s="20"/>
      <c r="S68" s="20"/>
      <c r="T68" s="20"/>
      <c r="U68" s="20"/>
      <c r="V68" s="20"/>
      <c r="W68" s="20"/>
      <c r="X68" s="20"/>
      <c r="Y68" s="20"/>
      <c r="Z68" s="20"/>
      <c r="AA68" s="20"/>
      <c r="AB68" s="20"/>
      <c r="AC68" s="20"/>
      <c r="AD68" s="20"/>
      <c r="AE68" s="20"/>
      <c r="AF68" s="20"/>
      <c r="AG68" s="20" t="s">
        <v>1490</v>
      </c>
      <c r="AH68" s="20"/>
      <c r="AI68" s="20" t="s">
        <v>1493</v>
      </c>
      <c r="AJ68" s="20"/>
      <c r="AK68" s="20"/>
      <c r="AL68" s="20" t="s">
        <v>532</v>
      </c>
      <c r="AM68" s="10"/>
      <c r="AN68" s="20"/>
      <c r="AO68" s="20"/>
      <c r="AP68" s="20"/>
      <c r="AQ68" s="21"/>
    </row>
    <row r="69" spans="1:43" ht="15.75" customHeight="1" x14ac:dyDescent="0.2">
      <c r="A69" s="370">
        <v>6</v>
      </c>
      <c r="B69" s="54" t="s">
        <v>711</v>
      </c>
      <c r="C69" s="431">
        <v>37</v>
      </c>
      <c r="D69" s="431">
        <v>16</v>
      </c>
      <c r="E69" s="431">
        <v>11</v>
      </c>
      <c r="F69" s="431">
        <v>10</v>
      </c>
      <c r="G69" s="431">
        <v>86</v>
      </c>
      <c r="H69" s="431">
        <v>70</v>
      </c>
      <c r="I69" s="433">
        <v>43</v>
      </c>
      <c r="J69" s="435">
        <f t="shared" si="3"/>
        <v>37</v>
      </c>
      <c r="K69" s="435">
        <f t="shared" si="4"/>
        <v>43</v>
      </c>
      <c r="L69" s="1138"/>
      <c r="M69" s="1139"/>
      <c r="N69" s="1139"/>
      <c r="O69" s="1140"/>
      <c r="Q69" s="377" t="s">
        <v>1313</v>
      </c>
      <c r="R69" s="20"/>
      <c r="S69" s="20"/>
      <c r="T69" s="20"/>
      <c r="U69" s="20"/>
      <c r="V69" s="20"/>
      <c r="W69" s="20"/>
      <c r="X69" s="20"/>
      <c r="Y69" s="20"/>
      <c r="Z69" s="20"/>
      <c r="AA69" s="20"/>
      <c r="AB69" s="20"/>
      <c r="AC69" s="20"/>
      <c r="AD69" s="20"/>
      <c r="AE69" s="20"/>
      <c r="AF69" s="20"/>
      <c r="AG69" s="20" t="s">
        <v>1207</v>
      </c>
      <c r="AH69" s="20"/>
      <c r="AI69" s="20" t="s">
        <v>844</v>
      </c>
      <c r="AJ69" s="20"/>
      <c r="AK69" s="20"/>
      <c r="AL69" s="20"/>
      <c r="AM69" s="20"/>
      <c r="AN69" s="10"/>
      <c r="AO69" s="20"/>
      <c r="AP69" s="20" t="s">
        <v>532</v>
      </c>
      <c r="AQ69" s="21"/>
    </row>
    <row r="70" spans="1:43" ht="15.75" customHeight="1" x14ac:dyDescent="0.2">
      <c r="A70" s="370">
        <v>7</v>
      </c>
      <c r="B70" s="54" t="s">
        <v>79</v>
      </c>
      <c r="C70" s="431">
        <v>37</v>
      </c>
      <c r="D70" s="431">
        <v>17</v>
      </c>
      <c r="E70" s="431">
        <v>8</v>
      </c>
      <c r="F70" s="431">
        <v>12</v>
      </c>
      <c r="G70" s="431">
        <v>64</v>
      </c>
      <c r="H70" s="431">
        <v>55</v>
      </c>
      <c r="I70" s="433">
        <v>42</v>
      </c>
      <c r="J70" s="435">
        <f t="shared" si="3"/>
        <v>37</v>
      </c>
      <c r="K70" s="435">
        <f t="shared" si="4"/>
        <v>42</v>
      </c>
      <c r="L70" s="1138"/>
      <c r="M70" s="1139"/>
      <c r="N70" s="1139"/>
      <c r="O70" s="1140"/>
      <c r="Q70" s="377" t="s">
        <v>120</v>
      </c>
      <c r="R70" s="20"/>
      <c r="S70" s="20"/>
      <c r="T70" s="20"/>
      <c r="U70" s="20"/>
      <c r="V70" s="20"/>
      <c r="W70" s="20"/>
      <c r="X70" s="20"/>
      <c r="Y70" s="20"/>
      <c r="Z70" s="20"/>
      <c r="AA70" s="20"/>
      <c r="AB70" s="20"/>
      <c r="AC70" s="20"/>
      <c r="AD70" s="20"/>
      <c r="AE70" s="20"/>
      <c r="AF70" s="20"/>
      <c r="AG70" s="20" t="s">
        <v>1487</v>
      </c>
      <c r="AH70" s="20"/>
      <c r="AI70" s="20" t="s">
        <v>521</v>
      </c>
      <c r="AJ70" s="20"/>
      <c r="AK70" s="20"/>
      <c r="AL70" s="20"/>
      <c r="AM70" s="20"/>
      <c r="AN70" s="20" t="s">
        <v>532</v>
      </c>
      <c r="AO70" s="10"/>
      <c r="AP70" s="20"/>
      <c r="AQ70" s="21"/>
    </row>
    <row r="71" spans="1:43" ht="15.75" customHeight="1" x14ac:dyDescent="0.2">
      <c r="A71" s="370">
        <v>8</v>
      </c>
      <c r="B71" s="54" t="s">
        <v>42</v>
      </c>
      <c r="C71" s="431">
        <v>37</v>
      </c>
      <c r="D71" s="431">
        <v>16</v>
      </c>
      <c r="E71" s="431">
        <v>7</v>
      </c>
      <c r="F71" s="431">
        <v>14</v>
      </c>
      <c r="G71" s="431">
        <v>82</v>
      </c>
      <c r="H71" s="431">
        <v>63</v>
      </c>
      <c r="I71" s="433">
        <v>39</v>
      </c>
      <c r="J71" s="435">
        <f t="shared" si="3"/>
        <v>37</v>
      </c>
      <c r="K71" s="435">
        <f t="shared" si="4"/>
        <v>39</v>
      </c>
      <c r="L71" s="1138"/>
      <c r="M71" s="1139"/>
      <c r="N71" s="1139"/>
      <c r="O71" s="1140"/>
      <c r="Q71" s="377" t="s">
        <v>547</v>
      </c>
      <c r="R71" s="20"/>
      <c r="S71" s="20"/>
      <c r="T71" s="20"/>
      <c r="U71" s="20"/>
      <c r="V71" s="20"/>
      <c r="W71" s="20"/>
      <c r="X71" s="20"/>
      <c r="Y71" s="20"/>
      <c r="Z71" s="20"/>
      <c r="AA71" s="20"/>
      <c r="AB71" s="20"/>
      <c r="AC71" s="20"/>
      <c r="AD71" s="20"/>
      <c r="AE71" s="20"/>
      <c r="AF71" s="20"/>
      <c r="AG71" s="20" t="s">
        <v>844</v>
      </c>
      <c r="AH71" s="20"/>
      <c r="AI71" s="20" t="s">
        <v>1210</v>
      </c>
      <c r="AJ71" s="20"/>
      <c r="AK71" s="20"/>
      <c r="AL71" s="20"/>
      <c r="AM71" s="20"/>
      <c r="AN71" s="20"/>
      <c r="AO71" s="20"/>
      <c r="AP71" s="10"/>
      <c r="AQ71" s="21"/>
    </row>
    <row r="72" spans="1:43" ht="15.75" customHeight="1" thickBot="1" x14ac:dyDescent="0.25">
      <c r="A72" s="370">
        <v>9</v>
      </c>
      <c r="B72" s="54" t="s">
        <v>575</v>
      </c>
      <c r="C72" s="431">
        <v>37</v>
      </c>
      <c r="D72" s="431">
        <v>16</v>
      </c>
      <c r="E72" s="431">
        <v>4</v>
      </c>
      <c r="F72" s="431">
        <v>17</v>
      </c>
      <c r="G72" s="431">
        <v>94</v>
      </c>
      <c r="H72" s="431">
        <v>88</v>
      </c>
      <c r="I72" s="433">
        <v>36</v>
      </c>
      <c r="J72" s="435">
        <f t="shared" si="3"/>
        <v>37</v>
      </c>
      <c r="K72" s="435">
        <f t="shared" si="4"/>
        <v>36</v>
      </c>
      <c r="L72" s="1138"/>
      <c r="M72" s="1139"/>
      <c r="N72" s="1139"/>
      <c r="O72" s="1140"/>
      <c r="Q72" s="378" t="s">
        <v>1214</v>
      </c>
      <c r="R72" s="23"/>
      <c r="S72" s="23"/>
      <c r="T72" s="23"/>
      <c r="U72" s="23"/>
      <c r="V72" s="23"/>
      <c r="W72" s="23"/>
      <c r="X72" s="23"/>
      <c r="Y72" s="23"/>
      <c r="Z72" s="23"/>
      <c r="AA72" s="23"/>
      <c r="AB72" s="23"/>
      <c r="AC72" s="23"/>
      <c r="AD72" s="23"/>
      <c r="AE72" s="23"/>
      <c r="AF72" s="23"/>
      <c r="AG72" s="23" t="s">
        <v>1210</v>
      </c>
      <c r="AH72" s="23"/>
      <c r="AI72" s="23" t="s">
        <v>521</v>
      </c>
      <c r="AJ72" s="23"/>
      <c r="AK72" s="23"/>
      <c r="AL72" s="23"/>
      <c r="AM72" s="23"/>
      <c r="AN72" s="23"/>
      <c r="AO72" s="23"/>
      <c r="AP72" s="23"/>
      <c r="AQ72" s="15"/>
    </row>
    <row r="73" spans="1:43" ht="15.75" customHeight="1" x14ac:dyDescent="0.2">
      <c r="A73" s="370">
        <v>10</v>
      </c>
      <c r="B73" s="54" t="s">
        <v>39</v>
      </c>
      <c r="C73" s="431">
        <v>37</v>
      </c>
      <c r="D73" s="431">
        <v>13</v>
      </c>
      <c r="E73" s="431">
        <v>8</v>
      </c>
      <c r="F73" s="431">
        <v>16</v>
      </c>
      <c r="G73" s="431">
        <v>85</v>
      </c>
      <c r="H73" s="431">
        <v>90</v>
      </c>
      <c r="I73" s="433">
        <v>34</v>
      </c>
      <c r="J73" s="435">
        <f t="shared" si="3"/>
        <v>37</v>
      </c>
      <c r="K73" s="435">
        <f t="shared" si="4"/>
        <v>34</v>
      </c>
      <c r="L73" s="1138"/>
      <c r="M73" s="1139"/>
      <c r="N73" s="1139"/>
      <c r="O73" s="1140"/>
    </row>
    <row r="74" spans="1:43" ht="15.75" customHeight="1" x14ac:dyDescent="0.2">
      <c r="A74" s="370">
        <v>11</v>
      </c>
      <c r="B74" s="54" t="s">
        <v>1431</v>
      </c>
      <c r="C74" s="431">
        <v>37</v>
      </c>
      <c r="D74" s="431">
        <v>15</v>
      </c>
      <c r="E74" s="431">
        <v>3</v>
      </c>
      <c r="F74" s="431">
        <v>19</v>
      </c>
      <c r="G74" s="431">
        <v>67</v>
      </c>
      <c r="H74" s="431">
        <v>88</v>
      </c>
      <c r="I74" s="433">
        <v>33</v>
      </c>
      <c r="J74" s="435">
        <f t="shared" si="3"/>
        <v>37</v>
      </c>
      <c r="K74" s="435">
        <f t="shared" si="4"/>
        <v>33</v>
      </c>
      <c r="L74" s="1138"/>
      <c r="M74" s="1139"/>
      <c r="N74" s="1139"/>
      <c r="O74" s="1140"/>
      <c r="R74" s="5" t="s">
        <v>2005</v>
      </c>
      <c r="T74" s="5">
        <v>481</v>
      </c>
      <c r="U74" s="5">
        <v>174</v>
      </c>
      <c r="V74" s="5">
        <v>86</v>
      </c>
      <c r="W74" s="5">
        <v>221</v>
      </c>
      <c r="X74" s="5">
        <v>963</v>
      </c>
      <c r="Y74" s="5">
        <v>1085</v>
      </c>
      <c r="Z74" s="5">
        <v>434</v>
      </c>
    </row>
    <row r="75" spans="1:43" ht="15.75" customHeight="1" x14ac:dyDescent="0.2">
      <c r="A75" s="370">
        <v>12</v>
      </c>
      <c r="B75" s="54" t="s">
        <v>558</v>
      </c>
      <c r="C75" s="431">
        <v>37</v>
      </c>
      <c r="D75" s="431">
        <v>12</v>
      </c>
      <c r="E75" s="431">
        <v>6</v>
      </c>
      <c r="F75" s="431">
        <v>19</v>
      </c>
      <c r="G75" s="431">
        <v>68</v>
      </c>
      <c r="H75" s="431">
        <v>86</v>
      </c>
      <c r="I75" s="433">
        <v>30</v>
      </c>
      <c r="J75" s="435">
        <f t="shared" si="3"/>
        <v>37</v>
      </c>
      <c r="K75" s="435">
        <f t="shared" si="4"/>
        <v>30</v>
      </c>
      <c r="L75" s="1138"/>
      <c r="M75" s="1139"/>
      <c r="N75" s="1139"/>
      <c r="O75" s="1140"/>
      <c r="R75" s="5" t="s">
        <v>491</v>
      </c>
      <c r="T75" s="5">
        <v>481</v>
      </c>
      <c r="U75" s="5">
        <v>221</v>
      </c>
      <c r="V75" s="5">
        <v>86</v>
      </c>
      <c r="W75" s="5">
        <v>174</v>
      </c>
      <c r="X75" s="5">
        <v>1058</v>
      </c>
      <c r="Y75" s="5">
        <v>936</v>
      </c>
      <c r="Z75" s="5">
        <v>528</v>
      </c>
    </row>
    <row r="76" spans="1:43" ht="15.75" customHeight="1" thickBot="1" x14ac:dyDescent="0.25">
      <c r="A76" s="372">
        <v>13</v>
      </c>
      <c r="B76" s="55" t="s">
        <v>708</v>
      </c>
      <c r="C76" s="432">
        <v>37</v>
      </c>
      <c r="D76" s="432">
        <v>7</v>
      </c>
      <c r="E76" s="432">
        <v>6</v>
      </c>
      <c r="F76" s="432">
        <v>24</v>
      </c>
      <c r="G76" s="432">
        <v>49</v>
      </c>
      <c r="H76" s="432">
        <v>100</v>
      </c>
      <c r="I76" s="434">
        <v>20</v>
      </c>
      <c r="J76" s="435">
        <f t="shared" si="3"/>
        <v>37</v>
      </c>
      <c r="K76" s="435">
        <f t="shared" si="4"/>
        <v>20</v>
      </c>
      <c r="L76" s="1141"/>
      <c r="M76" s="1142"/>
      <c r="N76" s="1142"/>
      <c r="O76" s="1143"/>
      <c r="R76" s="5" t="s">
        <v>2006</v>
      </c>
      <c r="T76" s="5">
        <f>SUM(T74:T75)</f>
        <v>962</v>
      </c>
      <c r="U76" s="5">
        <f t="shared" ref="U76:Z76" si="6">SUM(U74:U75)</f>
        <v>395</v>
      </c>
      <c r="V76" s="5">
        <f t="shared" si="6"/>
        <v>172</v>
      </c>
      <c r="W76" s="5">
        <f t="shared" si="6"/>
        <v>395</v>
      </c>
      <c r="X76" s="5">
        <f t="shared" si="6"/>
        <v>2021</v>
      </c>
      <c r="Y76" s="5">
        <f t="shared" si="6"/>
        <v>2021</v>
      </c>
      <c r="Z76" s="5">
        <f t="shared" si="6"/>
        <v>962</v>
      </c>
    </row>
    <row r="77" spans="1:43" ht="15.75" customHeight="1" x14ac:dyDescent="0.2">
      <c r="C77" s="435">
        <v>481</v>
      </c>
      <c r="D77" s="435">
        <v>221</v>
      </c>
      <c r="E77" s="435">
        <v>86</v>
      </c>
      <c r="F77" s="435">
        <v>174</v>
      </c>
      <c r="G77" s="435">
        <v>1058</v>
      </c>
      <c r="H77" s="435">
        <v>936</v>
      </c>
      <c r="I77" s="435">
        <v>528</v>
      </c>
      <c r="J77" s="435">
        <f t="shared" si="3"/>
        <v>481</v>
      </c>
      <c r="K77" s="435">
        <f t="shared" si="4"/>
        <v>528</v>
      </c>
    </row>
    <row r="78" spans="1:43" ht="15.75" customHeight="1" thickBot="1" x14ac:dyDescent="0.25"/>
    <row r="79" spans="1:43" ht="15.75" customHeight="1" thickBot="1" x14ac:dyDescent="0.25">
      <c r="A79" s="1207" t="s">
        <v>493</v>
      </c>
      <c r="B79" s="1208"/>
      <c r="C79" s="1208"/>
      <c r="D79" s="1208"/>
      <c r="E79" s="1208"/>
      <c r="F79" s="1209"/>
      <c r="G79" s="1204" t="s">
        <v>1994</v>
      </c>
      <c r="H79" s="1205"/>
      <c r="I79" s="1206"/>
      <c r="L79" s="1242" t="s">
        <v>588</v>
      </c>
      <c r="M79" s="1243"/>
      <c r="N79" s="1243"/>
      <c r="O79" s="1244"/>
    </row>
    <row r="80" spans="1:43" ht="15.75" customHeight="1" thickBot="1" x14ac:dyDescent="0.25">
      <c r="A80" s="449" t="s">
        <v>496</v>
      </c>
      <c r="B80" s="450" t="s">
        <v>497</v>
      </c>
      <c r="C80" s="451" t="s">
        <v>498</v>
      </c>
      <c r="D80" s="451" t="s">
        <v>499</v>
      </c>
      <c r="E80" s="451" t="s">
        <v>500</v>
      </c>
      <c r="F80" s="451" t="s">
        <v>501</v>
      </c>
      <c r="G80" s="452" t="s">
        <v>502</v>
      </c>
      <c r="H80" s="452" t="s">
        <v>503</v>
      </c>
      <c r="I80" s="453" t="s">
        <v>504</v>
      </c>
      <c r="L80" s="1245"/>
      <c r="M80" s="1246"/>
      <c r="N80" s="1246"/>
      <c r="O80" s="1247"/>
      <c r="Q80" s="24" t="s">
        <v>1995</v>
      </c>
      <c r="R80" s="396" t="s">
        <v>716</v>
      </c>
      <c r="S80" s="396" t="s">
        <v>901</v>
      </c>
      <c r="T80" s="396" t="s">
        <v>1845</v>
      </c>
      <c r="U80" s="396" t="s">
        <v>1846</v>
      </c>
      <c r="V80" s="396" t="s">
        <v>1004</v>
      </c>
      <c r="W80" s="396" t="s">
        <v>500</v>
      </c>
      <c r="X80" s="396" t="s">
        <v>1631</v>
      </c>
      <c r="Y80" s="396" t="s">
        <v>60</v>
      </c>
      <c r="Z80" s="396" t="s">
        <v>322</v>
      </c>
      <c r="AA80" s="396" t="s">
        <v>514</v>
      </c>
      <c r="AB80" s="396" t="s">
        <v>501</v>
      </c>
      <c r="AC80" s="396" t="s">
        <v>726</v>
      </c>
      <c r="AD80" s="396" t="s">
        <v>299</v>
      </c>
      <c r="AE80" s="396" t="s">
        <v>1688</v>
      </c>
      <c r="AF80" s="396" t="s">
        <v>177</v>
      </c>
      <c r="AG80" s="396" t="s">
        <v>1587</v>
      </c>
      <c r="AH80" s="397" t="s">
        <v>499</v>
      </c>
    </row>
    <row r="81" spans="1:34" ht="15.75" customHeight="1" x14ac:dyDescent="0.2">
      <c r="A81" s="475">
        <v>1</v>
      </c>
      <c r="B81" s="53" t="s">
        <v>304</v>
      </c>
      <c r="C81" s="46">
        <v>31</v>
      </c>
      <c r="D81" s="46">
        <v>19</v>
      </c>
      <c r="E81" s="46">
        <v>8</v>
      </c>
      <c r="F81" s="46">
        <v>4</v>
      </c>
      <c r="G81" s="46">
        <v>102</v>
      </c>
      <c r="H81" s="46">
        <v>54</v>
      </c>
      <c r="I81" s="436">
        <v>46</v>
      </c>
      <c r="J81" s="435">
        <f t="shared" ref="J81:J120" si="7">D81+E81+F81</f>
        <v>31</v>
      </c>
      <c r="K81" s="435">
        <f t="shared" ref="K81:K120" si="8">D81*2+E81</f>
        <v>46</v>
      </c>
      <c r="L81" s="1135" t="s">
        <v>2007</v>
      </c>
      <c r="M81" s="1136"/>
      <c r="N81" s="1136"/>
      <c r="O81" s="1137"/>
      <c r="Q81" s="339" t="s">
        <v>716</v>
      </c>
      <c r="R81" s="10"/>
      <c r="S81" s="20" t="s">
        <v>532</v>
      </c>
      <c r="T81" s="20"/>
      <c r="U81" s="20"/>
      <c r="V81" s="20"/>
      <c r="W81" s="20"/>
      <c r="X81" s="20"/>
      <c r="Y81" s="20"/>
      <c r="Z81" s="20"/>
      <c r="AA81" s="20"/>
      <c r="AB81" s="20"/>
      <c r="AC81" s="20"/>
      <c r="AD81" s="20"/>
      <c r="AE81" s="20"/>
      <c r="AF81" s="20"/>
      <c r="AG81" s="20"/>
      <c r="AH81" s="21"/>
    </row>
    <row r="82" spans="1:34" ht="15.75" customHeight="1" x14ac:dyDescent="0.2">
      <c r="A82" s="246">
        <v>2</v>
      </c>
      <c r="B82" s="54" t="s">
        <v>1855</v>
      </c>
      <c r="C82" s="431">
        <v>32</v>
      </c>
      <c r="D82" s="431">
        <v>19</v>
      </c>
      <c r="E82" s="431">
        <v>7</v>
      </c>
      <c r="F82" s="431">
        <v>6</v>
      </c>
      <c r="G82" s="431">
        <v>103</v>
      </c>
      <c r="H82" s="431">
        <v>57</v>
      </c>
      <c r="I82" s="433">
        <v>45</v>
      </c>
      <c r="J82" s="435">
        <f t="shared" si="7"/>
        <v>32</v>
      </c>
      <c r="K82" s="435">
        <f t="shared" si="8"/>
        <v>45</v>
      </c>
      <c r="L82" s="1138"/>
      <c r="M82" s="1139"/>
      <c r="N82" s="1139"/>
      <c r="O82" s="1140"/>
      <c r="Q82" s="339" t="s">
        <v>901</v>
      </c>
      <c r="R82" s="20" t="s">
        <v>532</v>
      </c>
      <c r="S82" s="10"/>
      <c r="T82" s="20" t="s">
        <v>532</v>
      </c>
      <c r="U82" s="20"/>
      <c r="V82" s="20"/>
      <c r="W82" s="20"/>
      <c r="X82" s="20"/>
      <c r="Y82" s="20"/>
      <c r="Z82" s="20"/>
      <c r="AA82" s="20"/>
      <c r="AB82" s="20"/>
      <c r="AC82" s="20"/>
      <c r="AD82" s="20"/>
      <c r="AE82" s="20"/>
      <c r="AF82" s="20"/>
      <c r="AG82" s="20"/>
      <c r="AH82" s="21"/>
    </row>
    <row r="83" spans="1:34" ht="15.75" customHeight="1" x14ac:dyDescent="0.2">
      <c r="A83" s="246">
        <v>3</v>
      </c>
      <c r="B83" s="54" t="s">
        <v>529</v>
      </c>
      <c r="C83" s="431">
        <v>32</v>
      </c>
      <c r="D83" s="431">
        <v>20</v>
      </c>
      <c r="E83" s="431">
        <v>3</v>
      </c>
      <c r="F83" s="431">
        <v>9</v>
      </c>
      <c r="G83" s="431">
        <v>88</v>
      </c>
      <c r="H83" s="431">
        <v>58</v>
      </c>
      <c r="I83" s="433">
        <v>43</v>
      </c>
      <c r="J83" s="435">
        <f t="shared" si="7"/>
        <v>32</v>
      </c>
      <c r="K83" s="435">
        <f t="shared" si="8"/>
        <v>43</v>
      </c>
      <c r="L83" s="1138"/>
      <c r="M83" s="1139"/>
      <c r="N83" s="1139"/>
      <c r="O83" s="1140"/>
      <c r="Q83" s="339" t="s">
        <v>1845</v>
      </c>
      <c r="R83" s="20"/>
      <c r="S83" s="20" t="s">
        <v>532</v>
      </c>
      <c r="T83" s="10"/>
      <c r="U83" s="20"/>
      <c r="V83" s="20"/>
      <c r="W83" s="20"/>
      <c r="X83" s="20"/>
      <c r="Y83" s="20"/>
      <c r="Z83" s="20"/>
      <c r="AA83" s="20"/>
      <c r="AB83" s="20"/>
      <c r="AC83" s="20"/>
      <c r="AD83" s="20"/>
      <c r="AE83" s="20"/>
      <c r="AF83" s="20"/>
      <c r="AG83" s="20"/>
      <c r="AH83" s="21"/>
    </row>
    <row r="84" spans="1:34" ht="15.75" customHeight="1" x14ac:dyDescent="0.2">
      <c r="A84" s="246">
        <v>4</v>
      </c>
      <c r="B84" s="54" t="s">
        <v>250</v>
      </c>
      <c r="C84" s="431">
        <v>32</v>
      </c>
      <c r="D84" s="431">
        <v>20</v>
      </c>
      <c r="E84" s="431">
        <v>3</v>
      </c>
      <c r="F84" s="431">
        <v>9</v>
      </c>
      <c r="G84" s="431">
        <v>107</v>
      </c>
      <c r="H84" s="431">
        <v>59</v>
      </c>
      <c r="I84" s="433">
        <v>43</v>
      </c>
      <c r="J84" s="435">
        <f t="shared" si="7"/>
        <v>32</v>
      </c>
      <c r="K84" s="435">
        <f t="shared" si="8"/>
        <v>43</v>
      </c>
      <c r="L84" s="1138"/>
      <c r="M84" s="1139"/>
      <c r="N84" s="1139"/>
      <c r="O84" s="1140"/>
      <c r="Q84" s="339" t="s">
        <v>1846</v>
      </c>
      <c r="R84" s="20"/>
      <c r="S84" s="20"/>
      <c r="T84" s="20"/>
      <c r="U84" s="10"/>
      <c r="V84" s="20"/>
      <c r="W84" s="20" t="s">
        <v>532</v>
      </c>
      <c r="X84" s="20" t="s">
        <v>532</v>
      </c>
      <c r="Y84" s="20"/>
      <c r="Z84" s="20"/>
      <c r="AA84" s="20"/>
      <c r="AB84" s="20"/>
      <c r="AC84" s="20"/>
      <c r="AD84" s="20"/>
      <c r="AE84" s="20"/>
      <c r="AF84" s="20"/>
      <c r="AG84" s="20"/>
      <c r="AH84" s="21"/>
    </row>
    <row r="85" spans="1:34" ht="15.75" customHeight="1" x14ac:dyDescent="0.2">
      <c r="A85" s="246">
        <v>5</v>
      </c>
      <c r="B85" s="54" t="s">
        <v>674</v>
      </c>
      <c r="C85" s="431">
        <v>32</v>
      </c>
      <c r="D85" s="431">
        <v>18</v>
      </c>
      <c r="E85" s="431">
        <v>6</v>
      </c>
      <c r="F85" s="431">
        <v>8</v>
      </c>
      <c r="G85" s="431">
        <v>98</v>
      </c>
      <c r="H85" s="431">
        <v>60</v>
      </c>
      <c r="I85" s="433">
        <v>42</v>
      </c>
      <c r="J85" s="435">
        <f t="shared" si="7"/>
        <v>32</v>
      </c>
      <c r="K85" s="435">
        <f t="shared" si="8"/>
        <v>42</v>
      </c>
      <c r="L85" s="1138"/>
      <c r="M85" s="1139"/>
      <c r="N85" s="1139"/>
      <c r="O85" s="1140"/>
      <c r="Q85" s="339" t="s">
        <v>1004</v>
      </c>
      <c r="R85" s="20"/>
      <c r="S85" s="20"/>
      <c r="T85" s="20"/>
      <c r="U85" s="20" t="s">
        <v>532</v>
      </c>
      <c r="V85" s="10"/>
      <c r="W85" s="20"/>
      <c r="X85" s="20"/>
      <c r="Y85" s="20"/>
      <c r="Z85" s="20"/>
      <c r="AA85" s="20"/>
      <c r="AB85" s="20" t="s">
        <v>532</v>
      </c>
      <c r="AC85" s="20"/>
      <c r="AD85" s="20"/>
      <c r="AE85" s="20"/>
      <c r="AF85" s="20"/>
      <c r="AG85" s="20"/>
      <c r="AH85" s="21"/>
    </row>
    <row r="86" spans="1:34" ht="15.75" customHeight="1" x14ac:dyDescent="0.2">
      <c r="A86" s="246">
        <v>6</v>
      </c>
      <c r="B86" s="54" t="s">
        <v>1002</v>
      </c>
      <c r="C86" s="431">
        <v>32</v>
      </c>
      <c r="D86" s="431">
        <v>15</v>
      </c>
      <c r="E86" s="431">
        <v>5</v>
      </c>
      <c r="F86" s="431">
        <v>12</v>
      </c>
      <c r="G86" s="431">
        <v>70</v>
      </c>
      <c r="H86" s="431">
        <v>42</v>
      </c>
      <c r="I86" s="433">
        <v>35</v>
      </c>
      <c r="J86" s="435">
        <f t="shared" si="7"/>
        <v>32</v>
      </c>
      <c r="K86" s="435">
        <f t="shared" si="8"/>
        <v>35</v>
      </c>
      <c r="L86" s="1138"/>
      <c r="M86" s="1139"/>
      <c r="N86" s="1139"/>
      <c r="O86" s="1140"/>
      <c r="Q86" s="339" t="s">
        <v>1303</v>
      </c>
      <c r="R86" s="20"/>
      <c r="S86" s="20"/>
      <c r="T86" s="20"/>
      <c r="U86" s="20"/>
      <c r="V86" s="20"/>
      <c r="W86" s="10"/>
      <c r="X86" s="20"/>
      <c r="Y86" s="20"/>
      <c r="Z86" s="20"/>
      <c r="AA86" s="20"/>
      <c r="AB86" s="20"/>
      <c r="AC86" s="20"/>
      <c r="AD86" s="20"/>
      <c r="AE86" s="20"/>
      <c r="AF86" s="20"/>
      <c r="AG86" s="20"/>
      <c r="AH86" s="21"/>
    </row>
    <row r="87" spans="1:34" ht="15.75" customHeight="1" x14ac:dyDescent="0.2">
      <c r="A87" s="246">
        <v>7</v>
      </c>
      <c r="B87" s="54" t="s">
        <v>1923</v>
      </c>
      <c r="C87" s="431">
        <v>32</v>
      </c>
      <c r="D87" s="431">
        <v>15</v>
      </c>
      <c r="E87" s="431">
        <v>4</v>
      </c>
      <c r="F87" s="431">
        <v>13</v>
      </c>
      <c r="G87" s="431">
        <v>82</v>
      </c>
      <c r="H87" s="431">
        <v>64</v>
      </c>
      <c r="I87" s="433">
        <v>34</v>
      </c>
      <c r="J87" s="435">
        <f t="shared" si="7"/>
        <v>32</v>
      </c>
      <c r="K87" s="435">
        <f t="shared" si="8"/>
        <v>34</v>
      </c>
      <c r="L87" s="1138"/>
      <c r="M87" s="1139"/>
      <c r="N87" s="1139"/>
      <c r="O87" s="1140"/>
      <c r="Q87" s="339" t="s">
        <v>1631</v>
      </c>
      <c r="R87" s="20"/>
      <c r="S87" s="20"/>
      <c r="T87" s="20"/>
      <c r="U87" s="20" t="s">
        <v>532</v>
      </c>
      <c r="V87" s="20"/>
      <c r="W87" s="20"/>
      <c r="X87" s="10"/>
      <c r="Y87" s="20"/>
      <c r="Z87" s="20" t="s">
        <v>532</v>
      </c>
      <c r="AA87" s="20"/>
      <c r="AB87" s="20"/>
      <c r="AC87" s="20" t="s">
        <v>532</v>
      </c>
      <c r="AD87" s="20"/>
      <c r="AE87" s="20"/>
      <c r="AF87" s="20"/>
      <c r="AG87" s="20"/>
      <c r="AH87" s="21"/>
    </row>
    <row r="88" spans="1:34" ht="15.75" customHeight="1" x14ac:dyDescent="0.2">
      <c r="A88" s="246">
        <v>8</v>
      </c>
      <c r="B88" s="54" t="s">
        <v>433</v>
      </c>
      <c r="C88" s="431">
        <v>32</v>
      </c>
      <c r="D88" s="431">
        <v>14</v>
      </c>
      <c r="E88" s="431">
        <v>4</v>
      </c>
      <c r="F88" s="431">
        <v>14</v>
      </c>
      <c r="G88" s="431">
        <v>70</v>
      </c>
      <c r="H88" s="431">
        <v>62</v>
      </c>
      <c r="I88" s="433">
        <v>32</v>
      </c>
      <c r="J88" s="435">
        <f t="shared" si="7"/>
        <v>32</v>
      </c>
      <c r="K88" s="435">
        <f t="shared" si="8"/>
        <v>32</v>
      </c>
      <c r="L88" s="1138"/>
      <c r="M88" s="1139"/>
      <c r="N88" s="1139"/>
      <c r="O88" s="1140"/>
      <c r="Q88" s="339" t="s">
        <v>60</v>
      </c>
      <c r="R88" s="20"/>
      <c r="S88" s="20"/>
      <c r="T88" s="20"/>
      <c r="U88" s="20"/>
      <c r="V88" s="20"/>
      <c r="W88" s="20"/>
      <c r="X88" s="20"/>
      <c r="Y88" s="10"/>
      <c r="Z88" s="20" t="s">
        <v>532</v>
      </c>
      <c r="AA88" s="20"/>
      <c r="AB88" s="20"/>
      <c r="AC88" s="20"/>
      <c r="AD88" s="20"/>
      <c r="AE88" s="20"/>
      <c r="AF88" s="20"/>
      <c r="AG88" s="20"/>
      <c r="AH88" s="21"/>
    </row>
    <row r="89" spans="1:34" ht="15.75" customHeight="1" x14ac:dyDescent="0.2">
      <c r="A89" s="246">
        <v>9</v>
      </c>
      <c r="B89" s="54" t="s">
        <v>1635</v>
      </c>
      <c r="C89" s="431">
        <v>32</v>
      </c>
      <c r="D89" s="431">
        <v>12</v>
      </c>
      <c r="E89" s="431">
        <v>6</v>
      </c>
      <c r="F89" s="431">
        <v>14</v>
      </c>
      <c r="G89" s="431">
        <v>57</v>
      </c>
      <c r="H89" s="431">
        <v>83</v>
      </c>
      <c r="I89" s="433">
        <v>30</v>
      </c>
      <c r="J89" s="435">
        <f t="shared" si="7"/>
        <v>32</v>
      </c>
      <c r="K89" s="435">
        <f t="shared" si="8"/>
        <v>30</v>
      </c>
      <c r="L89" s="1138"/>
      <c r="M89" s="1139"/>
      <c r="N89" s="1139"/>
      <c r="O89" s="1140"/>
      <c r="Q89" s="339" t="s">
        <v>322</v>
      </c>
      <c r="R89" s="20"/>
      <c r="S89" s="20"/>
      <c r="T89" s="20"/>
      <c r="U89" s="20"/>
      <c r="V89" s="20"/>
      <c r="W89" s="20"/>
      <c r="X89" s="20"/>
      <c r="Y89" s="20" t="s">
        <v>532</v>
      </c>
      <c r="Z89" s="10"/>
      <c r="AA89" s="20"/>
      <c r="AB89" s="20"/>
      <c r="AC89" s="20"/>
      <c r="AD89" s="20"/>
      <c r="AE89" s="20"/>
      <c r="AF89" s="20"/>
      <c r="AG89" s="20"/>
      <c r="AH89" s="21"/>
    </row>
    <row r="90" spans="1:34" ht="15.75" customHeight="1" x14ac:dyDescent="0.2">
      <c r="A90" s="246">
        <v>10</v>
      </c>
      <c r="B90" s="54" t="s">
        <v>215</v>
      </c>
      <c r="C90" s="431">
        <v>32</v>
      </c>
      <c r="D90" s="431">
        <v>12</v>
      </c>
      <c r="E90" s="431">
        <v>5</v>
      </c>
      <c r="F90" s="431">
        <v>15</v>
      </c>
      <c r="G90" s="431">
        <v>59</v>
      </c>
      <c r="H90" s="431">
        <v>74</v>
      </c>
      <c r="I90" s="433">
        <v>29</v>
      </c>
      <c r="J90" s="435">
        <f t="shared" si="7"/>
        <v>32</v>
      </c>
      <c r="K90" s="435">
        <f t="shared" si="8"/>
        <v>29</v>
      </c>
      <c r="L90" s="1138"/>
      <c r="M90" s="1139"/>
      <c r="N90" s="1139"/>
      <c r="O90" s="1140"/>
      <c r="Q90" s="339" t="s">
        <v>514</v>
      </c>
      <c r="R90" s="20"/>
      <c r="S90" s="20"/>
      <c r="T90" s="20"/>
      <c r="U90" s="20"/>
      <c r="V90" s="20"/>
      <c r="W90" s="20"/>
      <c r="X90" s="20"/>
      <c r="Y90" s="20"/>
      <c r="Z90" s="20"/>
      <c r="AA90" s="10"/>
      <c r="AB90" s="20"/>
      <c r="AC90" s="20" t="s">
        <v>532</v>
      </c>
      <c r="AD90" s="20"/>
      <c r="AE90" s="20"/>
      <c r="AF90" s="20"/>
      <c r="AG90" s="20"/>
      <c r="AH90" s="21"/>
    </row>
    <row r="91" spans="1:34" ht="15.75" customHeight="1" x14ac:dyDescent="0.2">
      <c r="A91" s="246">
        <v>11</v>
      </c>
      <c r="B91" s="54" t="s">
        <v>1908</v>
      </c>
      <c r="C91" s="431">
        <v>32</v>
      </c>
      <c r="D91" s="431">
        <v>13</v>
      </c>
      <c r="E91" s="431">
        <v>2</v>
      </c>
      <c r="F91" s="431">
        <v>17</v>
      </c>
      <c r="G91" s="431">
        <v>55</v>
      </c>
      <c r="H91" s="431">
        <v>69</v>
      </c>
      <c r="I91" s="433">
        <v>28</v>
      </c>
      <c r="J91" s="435">
        <f t="shared" si="7"/>
        <v>32</v>
      </c>
      <c r="K91" s="435">
        <f t="shared" si="8"/>
        <v>28</v>
      </c>
      <c r="L91" s="1138"/>
      <c r="M91" s="1139"/>
      <c r="N91" s="1139"/>
      <c r="O91" s="1140"/>
      <c r="Q91" s="339" t="s">
        <v>501</v>
      </c>
      <c r="R91" s="20"/>
      <c r="S91" s="20"/>
      <c r="T91" s="20"/>
      <c r="U91" s="20"/>
      <c r="V91" s="20"/>
      <c r="W91" s="20"/>
      <c r="X91" s="20"/>
      <c r="Y91" s="20"/>
      <c r="Z91" s="20"/>
      <c r="AA91" s="20" t="s">
        <v>532</v>
      </c>
      <c r="AB91" s="10"/>
      <c r="AC91" s="20"/>
      <c r="AD91" s="20"/>
      <c r="AE91" s="20"/>
      <c r="AF91" s="20"/>
      <c r="AG91" s="20"/>
      <c r="AH91" s="21"/>
    </row>
    <row r="92" spans="1:34" ht="15.75" customHeight="1" x14ac:dyDescent="0.2">
      <c r="A92" s="246">
        <v>12</v>
      </c>
      <c r="B92" s="54" t="s">
        <v>728</v>
      </c>
      <c r="C92" s="431">
        <v>32</v>
      </c>
      <c r="D92" s="431">
        <v>12</v>
      </c>
      <c r="E92" s="431">
        <v>3</v>
      </c>
      <c r="F92" s="431">
        <v>17</v>
      </c>
      <c r="G92" s="431">
        <v>81</v>
      </c>
      <c r="H92" s="431">
        <v>92</v>
      </c>
      <c r="I92" s="433">
        <v>27</v>
      </c>
      <c r="J92" s="435">
        <f t="shared" si="7"/>
        <v>32</v>
      </c>
      <c r="K92" s="435">
        <f t="shared" si="8"/>
        <v>27</v>
      </c>
      <c r="L92" s="1138"/>
      <c r="M92" s="1139"/>
      <c r="N92" s="1139"/>
      <c r="O92" s="1140"/>
      <c r="Q92" s="339" t="s">
        <v>726</v>
      </c>
      <c r="R92" s="20"/>
      <c r="S92" s="20"/>
      <c r="T92" s="20"/>
      <c r="U92" s="20"/>
      <c r="V92" s="20"/>
      <c r="W92" s="20"/>
      <c r="X92" s="20"/>
      <c r="Y92" s="20"/>
      <c r="Z92" s="20"/>
      <c r="AA92" s="20"/>
      <c r="AB92" s="20"/>
      <c r="AC92" s="10"/>
      <c r="AD92" s="20" t="s">
        <v>532</v>
      </c>
      <c r="AE92" s="20"/>
      <c r="AF92" s="20"/>
      <c r="AG92" s="20"/>
      <c r="AH92" s="21"/>
    </row>
    <row r="93" spans="1:34" ht="15.75" customHeight="1" x14ac:dyDescent="0.2">
      <c r="A93" s="246">
        <v>13</v>
      </c>
      <c r="B93" s="54" t="s">
        <v>128</v>
      </c>
      <c r="C93" s="431">
        <v>31</v>
      </c>
      <c r="D93" s="431">
        <v>12</v>
      </c>
      <c r="E93" s="431">
        <v>2</v>
      </c>
      <c r="F93" s="431">
        <v>17</v>
      </c>
      <c r="G93" s="431">
        <v>60</v>
      </c>
      <c r="H93" s="431">
        <v>83</v>
      </c>
      <c r="I93" s="433">
        <v>26</v>
      </c>
      <c r="J93" s="435">
        <f t="shared" si="7"/>
        <v>31</v>
      </c>
      <c r="K93" s="435">
        <f t="shared" si="8"/>
        <v>26</v>
      </c>
      <c r="L93" s="1138"/>
      <c r="M93" s="1139"/>
      <c r="N93" s="1139"/>
      <c r="O93" s="1140"/>
      <c r="Q93" s="339" t="s">
        <v>299</v>
      </c>
      <c r="R93" s="20"/>
      <c r="S93" s="20"/>
      <c r="T93" s="20"/>
      <c r="U93" s="20"/>
      <c r="V93" s="20"/>
      <c r="W93" s="20"/>
      <c r="X93" s="20"/>
      <c r="Y93" s="20"/>
      <c r="Z93" s="20"/>
      <c r="AA93" s="20"/>
      <c r="AB93" s="20"/>
      <c r="AC93" s="20" t="s">
        <v>532</v>
      </c>
      <c r="AD93" s="10"/>
      <c r="AE93" s="20"/>
      <c r="AF93" s="20"/>
      <c r="AG93" s="20"/>
      <c r="AH93" s="21"/>
    </row>
    <row r="94" spans="1:34" ht="15.75" customHeight="1" x14ac:dyDescent="0.2">
      <c r="A94" s="246">
        <v>14</v>
      </c>
      <c r="B94" s="54" t="s">
        <v>89</v>
      </c>
      <c r="C94" s="431">
        <v>32</v>
      </c>
      <c r="D94" s="431">
        <v>9</v>
      </c>
      <c r="E94" s="431">
        <v>4</v>
      </c>
      <c r="F94" s="431">
        <v>19</v>
      </c>
      <c r="G94" s="431">
        <v>77</v>
      </c>
      <c r="H94" s="431">
        <v>81</v>
      </c>
      <c r="I94" s="433">
        <v>22</v>
      </c>
      <c r="J94" s="435">
        <f t="shared" si="7"/>
        <v>32</v>
      </c>
      <c r="K94" s="435">
        <f t="shared" si="8"/>
        <v>22</v>
      </c>
      <c r="L94" s="1138"/>
      <c r="M94" s="1139"/>
      <c r="N94" s="1139"/>
      <c r="O94" s="1140"/>
      <c r="Q94" s="339" t="s">
        <v>1688</v>
      </c>
      <c r="R94" s="20"/>
      <c r="S94" s="20"/>
      <c r="T94" s="20"/>
      <c r="U94" s="20"/>
      <c r="V94" s="20"/>
      <c r="W94" s="20"/>
      <c r="X94" s="20"/>
      <c r="Y94" s="20"/>
      <c r="Z94" s="20"/>
      <c r="AA94" s="20"/>
      <c r="AB94" s="20"/>
      <c r="AC94" s="20"/>
      <c r="AD94" s="20"/>
      <c r="AE94" s="10"/>
      <c r="AF94" s="20"/>
      <c r="AG94" s="20" t="s">
        <v>532</v>
      </c>
      <c r="AH94" s="21"/>
    </row>
    <row r="95" spans="1:34" ht="15.75" customHeight="1" x14ac:dyDescent="0.2">
      <c r="A95" s="246">
        <v>15</v>
      </c>
      <c r="B95" s="54" t="s">
        <v>178</v>
      </c>
      <c r="C95" s="431">
        <v>32</v>
      </c>
      <c r="D95" s="431">
        <v>8</v>
      </c>
      <c r="E95" s="431">
        <v>5</v>
      </c>
      <c r="F95" s="431">
        <v>19</v>
      </c>
      <c r="G95" s="431">
        <v>52</v>
      </c>
      <c r="H95" s="431">
        <v>93</v>
      </c>
      <c r="I95" s="433">
        <v>21</v>
      </c>
      <c r="J95" s="435">
        <f t="shared" si="7"/>
        <v>32</v>
      </c>
      <c r="K95" s="435">
        <f t="shared" si="8"/>
        <v>21</v>
      </c>
      <c r="L95" s="1138"/>
      <c r="M95" s="1139"/>
      <c r="N95" s="1139"/>
      <c r="O95" s="1140"/>
      <c r="Q95" s="339" t="s">
        <v>177</v>
      </c>
      <c r="R95" s="20"/>
      <c r="S95" s="20"/>
      <c r="T95" s="20"/>
      <c r="U95" s="20"/>
      <c r="V95" s="20"/>
      <c r="W95" s="20"/>
      <c r="X95" s="20"/>
      <c r="Y95" s="20"/>
      <c r="Z95" s="20"/>
      <c r="AA95" s="20"/>
      <c r="AB95" s="20"/>
      <c r="AC95" s="20"/>
      <c r="AD95" s="20"/>
      <c r="AE95" s="20" t="s">
        <v>532</v>
      </c>
      <c r="AF95" s="10"/>
      <c r="AG95" s="20"/>
      <c r="AH95" s="21"/>
    </row>
    <row r="96" spans="1:34" ht="15.75" customHeight="1" x14ac:dyDescent="0.2">
      <c r="A96" s="246">
        <v>16</v>
      </c>
      <c r="B96" s="54" t="s">
        <v>1883</v>
      </c>
      <c r="C96" s="431">
        <v>32</v>
      </c>
      <c r="D96" s="431">
        <v>9</v>
      </c>
      <c r="E96" s="431">
        <v>3</v>
      </c>
      <c r="F96" s="431">
        <v>20</v>
      </c>
      <c r="G96" s="431">
        <v>66</v>
      </c>
      <c r="H96" s="431">
        <v>91</v>
      </c>
      <c r="I96" s="433">
        <v>21</v>
      </c>
      <c r="J96" s="435">
        <f t="shared" si="7"/>
        <v>32</v>
      </c>
      <c r="K96" s="435">
        <f t="shared" si="8"/>
        <v>21</v>
      </c>
      <c r="L96" s="1138"/>
      <c r="M96" s="1139"/>
      <c r="N96" s="1139"/>
      <c r="O96" s="1140"/>
      <c r="Q96" s="339" t="s">
        <v>1587</v>
      </c>
      <c r="R96" s="20"/>
      <c r="S96" s="20"/>
      <c r="T96" s="20"/>
      <c r="U96" s="20"/>
      <c r="V96" s="20"/>
      <c r="W96" s="20"/>
      <c r="X96" s="20"/>
      <c r="Y96" s="20"/>
      <c r="Z96" s="20"/>
      <c r="AA96" s="20"/>
      <c r="AB96" s="20"/>
      <c r="AC96" s="20"/>
      <c r="AD96" s="20"/>
      <c r="AE96" s="20"/>
      <c r="AF96" s="20"/>
      <c r="AG96" s="10"/>
      <c r="AH96" s="21"/>
    </row>
    <row r="97" spans="1:35" ht="15.75" customHeight="1" thickBot="1" x14ac:dyDescent="0.25">
      <c r="A97" s="455">
        <v>17</v>
      </c>
      <c r="B97" s="55" t="s">
        <v>1534</v>
      </c>
      <c r="C97" s="432">
        <v>32</v>
      </c>
      <c r="D97" s="432">
        <v>8</v>
      </c>
      <c r="E97" s="432">
        <v>3</v>
      </c>
      <c r="F97" s="432">
        <v>21</v>
      </c>
      <c r="G97" s="432">
        <v>42</v>
      </c>
      <c r="H97" s="432">
        <v>101</v>
      </c>
      <c r="I97" s="434">
        <v>19</v>
      </c>
      <c r="J97" s="435">
        <f t="shared" si="7"/>
        <v>32</v>
      </c>
      <c r="K97" s="435">
        <f t="shared" si="8"/>
        <v>19</v>
      </c>
      <c r="L97" s="1141"/>
      <c r="M97" s="1142"/>
      <c r="N97" s="1142"/>
      <c r="O97" s="1143"/>
      <c r="Q97" s="398" t="s">
        <v>499</v>
      </c>
      <c r="R97" s="23"/>
      <c r="S97" s="23"/>
      <c r="T97" s="23"/>
      <c r="U97" s="23"/>
      <c r="V97" s="23"/>
      <c r="W97" s="23"/>
      <c r="X97" s="23"/>
      <c r="Y97" s="23"/>
      <c r="Z97" s="23"/>
      <c r="AA97" s="23"/>
      <c r="AB97" s="23"/>
      <c r="AC97" s="23"/>
      <c r="AD97" s="23"/>
      <c r="AE97" s="23"/>
      <c r="AF97" s="23"/>
      <c r="AG97" s="23"/>
      <c r="AH97" s="15"/>
    </row>
    <row r="98" spans="1:35" ht="15.75" customHeight="1" x14ac:dyDescent="0.2">
      <c r="C98" s="435">
        <v>544</v>
      </c>
      <c r="D98" s="435">
        <v>235</v>
      </c>
      <c r="E98" s="435">
        <v>74</v>
      </c>
      <c r="F98" s="435">
        <v>234</v>
      </c>
      <c r="G98" s="435">
        <v>1269</v>
      </c>
      <c r="H98" s="435">
        <v>1223</v>
      </c>
      <c r="I98" s="435">
        <v>545</v>
      </c>
      <c r="J98" s="435">
        <f t="shared" si="7"/>
        <v>543</v>
      </c>
      <c r="K98" s="435">
        <f t="shared" si="8"/>
        <v>544</v>
      </c>
    </row>
    <row r="99" spans="1:35" ht="15.75" customHeight="1" thickBot="1" x14ac:dyDescent="0.25">
      <c r="V99" s="5" t="s">
        <v>532</v>
      </c>
    </row>
    <row r="100" spans="1:35" ht="15.75" customHeight="1" thickBot="1" x14ac:dyDescent="0.25">
      <c r="A100" s="1193" t="s">
        <v>820</v>
      </c>
      <c r="B100" s="1194"/>
      <c r="C100" s="1194"/>
      <c r="D100" s="1194"/>
      <c r="E100" s="1194"/>
      <c r="F100" s="1195"/>
      <c r="G100" s="1190" t="s">
        <v>1994</v>
      </c>
      <c r="H100" s="1191"/>
      <c r="I100" s="1192"/>
      <c r="L100" s="945" t="s">
        <v>495</v>
      </c>
      <c r="M100" s="946"/>
      <c r="N100" s="946"/>
      <c r="O100" s="947"/>
    </row>
    <row r="101" spans="1:35" ht="15.75" customHeight="1" thickBot="1" x14ac:dyDescent="0.25">
      <c r="A101" s="456" t="s">
        <v>496</v>
      </c>
      <c r="B101" s="457" t="s">
        <v>497</v>
      </c>
      <c r="C101" s="458" t="s">
        <v>498</v>
      </c>
      <c r="D101" s="458" t="s">
        <v>499</v>
      </c>
      <c r="E101" s="458" t="s">
        <v>500</v>
      </c>
      <c r="F101" s="458" t="s">
        <v>501</v>
      </c>
      <c r="G101" s="459" t="s">
        <v>502</v>
      </c>
      <c r="H101" s="459" t="s">
        <v>503</v>
      </c>
      <c r="I101" s="460" t="s">
        <v>504</v>
      </c>
      <c r="L101" s="1063"/>
      <c r="M101" s="1064"/>
      <c r="N101" s="1064"/>
      <c r="O101" s="1065"/>
      <c r="Q101" s="24" t="s">
        <v>1982</v>
      </c>
      <c r="R101" s="399" t="s">
        <v>1196</v>
      </c>
      <c r="S101" s="399" t="s">
        <v>241</v>
      </c>
      <c r="T101" s="399" t="s">
        <v>1484</v>
      </c>
      <c r="U101" s="399" t="s">
        <v>564</v>
      </c>
      <c r="V101" s="399" t="s">
        <v>1784</v>
      </c>
      <c r="W101" s="399" t="s">
        <v>607</v>
      </c>
      <c r="X101" s="399" t="s">
        <v>608</v>
      </c>
      <c r="Y101" s="399" t="s">
        <v>59</v>
      </c>
      <c r="Z101" s="399" t="s">
        <v>1088</v>
      </c>
      <c r="AA101" s="399" t="s">
        <v>242</v>
      </c>
      <c r="AB101" s="399" t="s">
        <v>436</v>
      </c>
      <c r="AC101" s="399" t="s">
        <v>1089</v>
      </c>
      <c r="AD101" s="399" t="s">
        <v>756</v>
      </c>
      <c r="AE101" s="399" t="s">
        <v>437</v>
      </c>
      <c r="AF101" s="399" t="s">
        <v>514</v>
      </c>
      <c r="AG101" s="399" t="s">
        <v>911</v>
      </c>
      <c r="AH101" s="399" t="s">
        <v>1587</v>
      </c>
      <c r="AI101" s="400" t="s">
        <v>1554</v>
      </c>
    </row>
    <row r="102" spans="1:35" ht="15.75" customHeight="1" x14ac:dyDescent="0.2">
      <c r="A102" s="461" t="s">
        <v>521</v>
      </c>
      <c r="B102" s="126" t="s">
        <v>1200</v>
      </c>
      <c r="C102" s="430"/>
      <c r="D102" s="430"/>
      <c r="E102" s="430"/>
      <c r="F102" s="430"/>
      <c r="G102" s="430"/>
      <c r="H102" s="430"/>
      <c r="I102" s="128"/>
      <c r="J102" s="435">
        <f t="shared" si="7"/>
        <v>0</v>
      </c>
      <c r="K102" s="435">
        <f t="shared" si="8"/>
        <v>0</v>
      </c>
      <c r="L102" s="1135" t="s">
        <v>528</v>
      </c>
      <c r="M102" s="1136"/>
      <c r="N102" s="1136"/>
      <c r="O102" s="1137"/>
      <c r="Q102" s="401" t="s">
        <v>1196</v>
      </c>
      <c r="R102" s="10"/>
      <c r="S102" s="20" t="s">
        <v>532</v>
      </c>
      <c r="T102" s="20"/>
      <c r="U102" s="20"/>
      <c r="V102" s="20"/>
      <c r="W102" s="20"/>
      <c r="X102" s="20"/>
      <c r="Y102" s="20"/>
      <c r="Z102" s="20"/>
      <c r="AA102" s="20"/>
      <c r="AB102" s="20"/>
      <c r="AC102" s="20"/>
      <c r="AD102" s="20"/>
      <c r="AE102" s="20"/>
      <c r="AF102" s="20"/>
      <c r="AG102" s="20"/>
      <c r="AH102" s="20"/>
      <c r="AI102" s="21"/>
    </row>
    <row r="103" spans="1:35" ht="15.75" customHeight="1" x14ac:dyDescent="0.2">
      <c r="A103" s="259" t="s">
        <v>521</v>
      </c>
      <c r="B103" s="129" t="s">
        <v>1498</v>
      </c>
      <c r="C103" s="431"/>
      <c r="D103" s="431"/>
      <c r="E103" s="431"/>
      <c r="F103" s="431"/>
      <c r="G103" s="431"/>
      <c r="H103" s="431"/>
      <c r="I103" s="433"/>
      <c r="J103" s="435">
        <f t="shared" si="7"/>
        <v>0</v>
      </c>
      <c r="K103" s="435">
        <f t="shared" si="8"/>
        <v>0</v>
      </c>
      <c r="L103" s="1138"/>
      <c r="M103" s="1139"/>
      <c r="N103" s="1139"/>
      <c r="O103" s="1140"/>
      <c r="Q103" s="401" t="s">
        <v>241</v>
      </c>
      <c r="R103" s="20" t="s">
        <v>532</v>
      </c>
      <c r="S103" s="10"/>
      <c r="T103" s="20"/>
      <c r="U103" s="20"/>
      <c r="V103" s="20"/>
      <c r="W103" s="20"/>
      <c r="X103" s="20"/>
      <c r="Y103" s="20"/>
      <c r="Z103" s="20"/>
      <c r="AA103" s="20"/>
      <c r="AB103" s="20"/>
      <c r="AC103" s="20"/>
      <c r="AD103" s="20"/>
      <c r="AE103" s="20"/>
      <c r="AF103" s="20"/>
      <c r="AG103" s="20"/>
      <c r="AH103" s="20"/>
      <c r="AI103" s="21"/>
    </row>
    <row r="104" spans="1:35" ht="15.75" customHeight="1" x14ac:dyDescent="0.2">
      <c r="A104" s="259" t="s">
        <v>521</v>
      </c>
      <c r="B104" s="129" t="s">
        <v>196</v>
      </c>
      <c r="C104" s="431"/>
      <c r="D104" s="431"/>
      <c r="E104" s="431"/>
      <c r="F104" s="431"/>
      <c r="G104" s="431"/>
      <c r="H104" s="431"/>
      <c r="I104" s="433"/>
      <c r="J104" s="435">
        <f t="shared" si="7"/>
        <v>0</v>
      </c>
      <c r="K104" s="435">
        <f t="shared" si="8"/>
        <v>0</v>
      </c>
      <c r="L104" s="1138"/>
      <c r="M104" s="1139"/>
      <c r="N104" s="1139"/>
      <c r="O104" s="1140"/>
      <c r="Q104" s="401" t="s">
        <v>1484</v>
      </c>
      <c r="R104" s="20"/>
      <c r="S104" s="20"/>
      <c r="T104" s="10"/>
      <c r="U104" s="20" t="s">
        <v>532</v>
      </c>
      <c r="V104" s="20"/>
      <c r="W104" s="20"/>
      <c r="X104" s="20"/>
      <c r="Y104" s="20"/>
      <c r="Z104" s="20"/>
      <c r="AA104" s="20"/>
      <c r="AB104" s="20"/>
      <c r="AC104" s="20"/>
      <c r="AD104" s="20"/>
      <c r="AE104" s="20"/>
      <c r="AF104" s="20"/>
      <c r="AG104" s="20"/>
      <c r="AH104" s="20"/>
      <c r="AI104" s="21"/>
    </row>
    <row r="105" spans="1:35" ht="15.75" customHeight="1" x14ac:dyDescent="0.2">
      <c r="A105" s="259" t="s">
        <v>521</v>
      </c>
      <c r="B105" s="129" t="s">
        <v>106</v>
      </c>
      <c r="C105" s="431"/>
      <c r="D105" s="431"/>
      <c r="E105" s="431"/>
      <c r="F105" s="431"/>
      <c r="G105" s="431"/>
      <c r="H105" s="431"/>
      <c r="I105" s="433"/>
      <c r="J105" s="435">
        <f t="shared" si="7"/>
        <v>0</v>
      </c>
      <c r="K105" s="435">
        <f t="shared" si="8"/>
        <v>0</v>
      </c>
      <c r="L105" s="1138"/>
      <c r="M105" s="1139"/>
      <c r="N105" s="1139"/>
      <c r="O105" s="1140"/>
      <c r="Q105" s="401" t="s">
        <v>564</v>
      </c>
      <c r="R105" s="20"/>
      <c r="S105" s="20"/>
      <c r="T105" s="20" t="s">
        <v>532</v>
      </c>
      <c r="U105" s="10"/>
      <c r="V105" s="20"/>
      <c r="W105" s="20"/>
      <c r="X105" s="20"/>
      <c r="Y105" s="20"/>
      <c r="Z105" s="20"/>
      <c r="AA105" s="20"/>
      <c r="AB105" s="20"/>
      <c r="AC105" s="20"/>
      <c r="AD105" s="20"/>
      <c r="AE105" s="20"/>
      <c r="AF105" s="20"/>
      <c r="AG105" s="20"/>
      <c r="AH105" s="20"/>
      <c r="AI105" s="21"/>
    </row>
    <row r="106" spans="1:35" ht="15.75" customHeight="1" x14ac:dyDescent="0.2">
      <c r="A106" s="259" t="s">
        <v>521</v>
      </c>
      <c r="B106" s="129" t="s">
        <v>1090</v>
      </c>
      <c r="C106" s="431"/>
      <c r="D106" s="431"/>
      <c r="E106" s="431"/>
      <c r="F106" s="431"/>
      <c r="G106" s="431"/>
      <c r="H106" s="431"/>
      <c r="I106" s="433"/>
      <c r="J106" s="435">
        <f t="shared" si="7"/>
        <v>0</v>
      </c>
      <c r="K106" s="435">
        <f t="shared" si="8"/>
        <v>0</v>
      </c>
      <c r="L106" s="1138"/>
      <c r="M106" s="1139"/>
      <c r="N106" s="1139"/>
      <c r="O106" s="1140"/>
      <c r="Q106" s="401" t="s">
        <v>1784</v>
      </c>
      <c r="R106" s="20"/>
      <c r="S106" s="20"/>
      <c r="T106" s="20"/>
      <c r="U106" s="20"/>
      <c r="V106" s="10"/>
      <c r="W106" s="20"/>
      <c r="X106" s="20" t="s">
        <v>532</v>
      </c>
      <c r="Y106" s="20" t="s">
        <v>532</v>
      </c>
      <c r="Z106" s="20"/>
      <c r="AA106" s="20"/>
      <c r="AB106" s="20"/>
      <c r="AC106" s="20"/>
      <c r="AD106" s="20"/>
      <c r="AE106" s="20"/>
      <c r="AF106" s="20"/>
      <c r="AG106" s="20"/>
      <c r="AH106" s="20"/>
      <c r="AI106" s="21"/>
    </row>
    <row r="107" spans="1:35" ht="15.75" customHeight="1" x14ac:dyDescent="0.2">
      <c r="A107" s="259" t="s">
        <v>521</v>
      </c>
      <c r="B107" s="129" t="s">
        <v>616</v>
      </c>
      <c r="C107" s="431"/>
      <c r="D107" s="431"/>
      <c r="E107" s="431"/>
      <c r="F107" s="431"/>
      <c r="G107" s="431"/>
      <c r="H107" s="431"/>
      <c r="I107" s="433"/>
      <c r="J107" s="435">
        <f t="shared" si="7"/>
        <v>0</v>
      </c>
      <c r="K107" s="435">
        <f t="shared" si="8"/>
        <v>0</v>
      </c>
      <c r="L107" s="1138"/>
      <c r="M107" s="1139"/>
      <c r="N107" s="1139"/>
      <c r="O107" s="1140"/>
      <c r="Q107" s="401" t="s">
        <v>607</v>
      </c>
      <c r="R107" s="20"/>
      <c r="S107" s="20"/>
      <c r="T107" s="20"/>
      <c r="U107" s="20"/>
      <c r="V107" s="20" t="s">
        <v>532</v>
      </c>
      <c r="W107" s="10"/>
      <c r="X107" s="20"/>
      <c r="Y107" s="20"/>
      <c r="Z107" s="20"/>
      <c r="AA107" s="20"/>
      <c r="AB107" s="20"/>
      <c r="AC107" s="20" t="s">
        <v>532</v>
      </c>
      <c r="AD107" s="20"/>
      <c r="AE107" s="20"/>
      <c r="AF107" s="20"/>
      <c r="AG107" s="20"/>
      <c r="AH107" s="20"/>
      <c r="AI107" s="21"/>
    </row>
    <row r="108" spans="1:35" ht="15.75" customHeight="1" x14ac:dyDescent="0.2">
      <c r="A108" s="259" t="s">
        <v>521</v>
      </c>
      <c r="B108" s="129" t="s">
        <v>617</v>
      </c>
      <c r="C108" s="431"/>
      <c r="D108" s="431"/>
      <c r="E108" s="431"/>
      <c r="F108" s="431"/>
      <c r="G108" s="431"/>
      <c r="H108" s="431"/>
      <c r="I108" s="433"/>
      <c r="J108" s="435">
        <f t="shared" si="7"/>
        <v>0</v>
      </c>
      <c r="K108" s="435">
        <f t="shared" si="8"/>
        <v>0</v>
      </c>
      <c r="L108" s="1138"/>
      <c r="M108" s="1139"/>
      <c r="N108" s="1139"/>
      <c r="O108" s="1140"/>
      <c r="Q108" s="401" t="s">
        <v>608</v>
      </c>
      <c r="R108" s="20"/>
      <c r="S108" s="20"/>
      <c r="T108" s="20"/>
      <c r="U108" s="20"/>
      <c r="V108" s="20"/>
      <c r="W108" s="20"/>
      <c r="X108" s="10"/>
      <c r="Y108" s="20"/>
      <c r="Z108" s="20"/>
      <c r="AA108" s="20"/>
      <c r="AB108" s="20"/>
      <c r="AC108" s="20"/>
      <c r="AD108" s="20"/>
      <c r="AE108" s="20"/>
      <c r="AF108" s="20"/>
      <c r="AG108" s="20"/>
      <c r="AH108" s="20"/>
      <c r="AI108" s="21"/>
    </row>
    <row r="109" spans="1:35" ht="15.75" customHeight="1" x14ac:dyDescent="0.2">
      <c r="A109" s="259" t="s">
        <v>521</v>
      </c>
      <c r="B109" s="129" t="s">
        <v>1931</v>
      </c>
      <c r="C109" s="431"/>
      <c r="D109" s="431"/>
      <c r="E109" s="431"/>
      <c r="F109" s="431"/>
      <c r="G109" s="431"/>
      <c r="H109" s="431"/>
      <c r="I109" s="433"/>
      <c r="J109" s="435">
        <f t="shared" si="7"/>
        <v>0</v>
      </c>
      <c r="K109" s="435">
        <f t="shared" si="8"/>
        <v>0</v>
      </c>
      <c r="L109" s="1138"/>
      <c r="M109" s="1139"/>
      <c r="N109" s="1139"/>
      <c r="O109" s="1140"/>
      <c r="Q109" s="401" t="s">
        <v>59</v>
      </c>
      <c r="R109" s="20"/>
      <c r="S109" s="20"/>
      <c r="T109" s="20"/>
      <c r="U109" s="20"/>
      <c r="V109" s="20" t="s">
        <v>532</v>
      </c>
      <c r="W109" s="20"/>
      <c r="X109" s="20"/>
      <c r="Y109" s="10"/>
      <c r="Z109" s="20"/>
      <c r="AA109" s="20" t="s">
        <v>532</v>
      </c>
      <c r="AB109" s="20"/>
      <c r="AC109" s="20"/>
      <c r="AD109" s="20" t="s">
        <v>532</v>
      </c>
      <c r="AE109" s="20"/>
      <c r="AF109" s="20"/>
      <c r="AG109" s="20"/>
      <c r="AH109" s="20"/>
      <c r="AI109" s="21"/>
    </row>
    <row r="110" spans="1:35" ht="15.75" customHeight="1" x14ac:dyDescent="0.2">
      <c r="A110" s="259" t="s">
        <v>521</v>
      </c>
      <c r="B110" s="129" t="s">
        <v>1092</v>
      </c>
      <c r="C110" s="431"/>
      <c r="D110" s="431"/>
      <c r="E110" s="431"/>
      <c r="F110" s="431"/>
      <c r="G110" s="431"/>
      <c r="H110" s="431"/>
      <c r="I110" s="433"/>
      <c r="J110" s="435">
        <f t="shared" si="7"/>
        <v>0</v>
      </c>
      <c r="K110" s="435">
        <f t="shared" si="8"/>
        <v>0</v>
      </c>
      <c r="L110" s="1138"/>
      <c r="M110" s="1139"/>
      <c r="N110" s="1139"/>
      <c r="O110" s="1140"/>
      <c r="Q110" s="401" t="s">
        <v>1088</v>
      </c>
      <c r="R110" s="20"/>
      <c r="S110" s="20"/>
      <c r="T110" s="20"/>
      <c r="U110" s="20"/>
      <c r="V110" s="20"/>
      <c r="W110" s="20"/>
      <c r="X110" s="20"/>
      <c r="Y110" s="20"/>
      <c r="Z110" s="10"/>
      <c r="AA110" s="20" t="s">
        <v>532</v>
      </c>
      <c r="AB110" s="20"/>
      <c r="AC110" s="20"/>
      <c r="AD110" s="20"/>
      <c r="AE110" s="20"/>
      <c r="AF110" s="20"/>
      <c r="AG110" s="20"/>
      <c r="AH110" s="20"/>
      <c r="AI110" s="21"/>
    </row>
    <row r="111" spans="1:35" ht="15.75" customHeight="1" x14ac:dyDescent="0.2">
      <c r="A111" s="259" t="s">
        <v>521</v>
      </c>
      <c r="B111" s="129" t="s">
        <v>245</v>
      </c>
      <c r="C111" s="431"/>
      <c r="D111" s="431"/>
      <c r="E111" s="431"/>
      <c r="F111" s="431"/>
      <c r="G111" s="431"/>
      <c r="H111" s="431"/>
      <c r="I111" s="433"/>
      <c r="J111" s="435">
        <f t="shared" si="7"/>
        <v>0</v>
      </c>
      <c r="K111" s="435">
        <f t="shared" si="8"/>
        <v>0</v>
      </c>
      <c r="L111" s="1138"/>
      <c r="M111" s="1139"/>
      <c r="N111" s="1139"/>
      <c r="O111" s="1140"/>
      <c r="Q111" s="401" t="s">
        <v>242</v>
      </c>
      <c r="R111" s="20"/>
      <c r="S111" s="20"/>
      <c r="T111" s="20"/>
      <c r="U111" s="20"/>
      <c r="V111" s="20"/>
      <c r="W111" s="20"/>
      <c r="X111" s="20"/>
      <c r="Y111" s="20"/>
      <c r="Z111" s="20" t="s">
        <v>532</v>
      </c>
      <c r="AA111" s="10"/>
      <c r="AB111" s="20"/>
      <c r="AC111" s="20"/>
      <c r="AD111" s="20"/>
      <c r="AE111" s="20"/>
      <c r="AF111" s="20"/>
      <c r="AG111" s="20"/>
      <c r="AH111" s="20"/>
      <c r="AI111" s="21"/>
    </row>
    <row r="112" spans="1:35" ht="15.75" customHeight="1" x14ac:dyDescent="0.2">
      <c r="A112" s="259" t="s">
        <v>521</v>
      </c>
      <c r="B112" s="129" t="s">
        <v>1548</v>
      </c>
      <c r="C112" s="431"/>
      <c r="D112" s="431"/>
      <c r="E112" s="431"/>
      <c r="F112" s="431"/>
      <c r="G112" s="431"/>
      <c r="H112" s="431"/>
      <c r="I112" s="433"/>
      <c r="J112" s="435">
        <f t="shared" si="7"/>
        <v>0</v>
      </c>
      <c r="K112" s="435">
        <f t="shared" si="8"/>
        <v>0</v>
      </c>
      <c r="L112" s="1138"/>
      <c r="M112" s="1139"/>
      <c r="N112" s="1139"/>
      <c r="O112" s="1140"/>
      <c r="Q112" s="401" t="s">
        <v>436</v>
      </c>
      <c r="R112" s="20"/>
      <c r="S112" s="20"/>
      <c r="T112" s="20"/>
      <c r="U112" s="20"/>
      <c r="V112" s="20"/>
      <c r="W112" s="20"/>
      <c r="X112" s="20"/>
      <c r="Y112" s="20"/>
      <c r="Z112" s="20"/>
      <c r="AA112" s="20"/>
      <c r="AB112" s="10"/>
      <c r="AC112" s="20"/>
      <c r="AD112" s="20" t="s">
        <v>532</v>
      </c>
      <c r="AE112" s="20"/>
      <c r="AF112" s="20"/>
      <c r="AG112" s="20"/>
      <c r="AH112" s="20"/>
      <c r="AI112" s="21"/>
    </row>
    <row r="113" spans="1:35" ht="15.75" customHeight="1" x14ac:dyDescent="0.2">
      <c r="A113" s="259" t="s">
        <v>521</v>
      </c>
      <c r="B113" s="129" t="s">
        <v>1093</v>
      </c>
      <c r="C113" s="431"/>
      <c r="D113" s="431"/>
      <c r="E113" s="431"/>
      <c r="F113" s="431"/>
      <c r="G113" s="431"/>
      <c r="H113" s="431"/>
      <c r="I113" s="433"/>
      <c r="J113" s="435">
        <f t="shared" si="7"/>
        <v>0</v>
      </c>
      <c r="K113" s="435">
        <f t="shared" si="8"/>
        <v>0</v>
      </c>
      <c r="L113" s="1138"/>
      <c r="M113" s="1139"/>
      <c r="N113" s="1139"/>
      <c r="O113" s="1140"/>
      <c r="Q113" s="401" t="s">
        <v>1089</v>
      </c>
      <c r="R113" s="20"/>
      <c r="S113" s="20"/>
      <c r="T113" s="20"/>
      <c r="U113" s="20"/>
      <c r="V113" s="20"/>
      <c r="W113" s="20"/>
      <c r="X113" s="20"/>
      <c r="Y113" s="20"/>
      <c r="Z113" s="20"/>
      <c r="AA113" s="20"/>
      <c r="AB113" s="20" t="s">
        <v>532</v>
      </c>
      <c r="AC113" s="10"/>
      <c r="AD113" s="20"/>
      <c r="AE113" s="20"/>
      <c r="AF113" s="20"/>
      <c r="AG113" s="20"/>
      <c r="AH113" s="20"/>
      <c r="AI113" s="21"/>
    </row>
    <row r="114" spans="1:35" ht="15.75" customHeight="1" x14ac:dyDescent="0.2">
      <c r="A114" s="259" t="s">
        <v>521</v>
      </c>
      <c r="B114" s="129" t="s">
        <v>1481</v>
      </c>
      <c r="C114" s="431"/>
      <c r="D114" s="431"/>
      <c r="E114" s="431"/>
      <c r="F114" s="431"/>
      <c r="G114" s="431"/>
      <c r="H114" s="431"/>
      <c r="I114" s="433"/>
      <c r="J114" s="435">
        <f t="shared" si="7"/>
        <v>0</v>
      </c>
      <c r="K114" s="435">
        <f t="shared" si="8"/>
        <v>0</v>
      </c>
      <c r="L114" s="1138"/>
      <c r="M114" s="1139"/>
      <c r="N114" s="1139"/>
      <c r="O114" s="1140"/>
      <c r="Q114" s="401" t="s">
        <v>756</v>
      </c>
      <c r="R114" s="20"/>
      <c r="S114" s="20"/>
      <c r="T114" s="20"/>
      <c r="U114" s="20"/>
      <c r="V114" s="20"/>
      <c r="W114" s="20"/>
      <c r="X114" s="20"/>
      <c r="Y114" s="20"/>
      <c r="Z114" s="20"/>
      <c r="AA114" s="20"/>
      <c r="AB114" s="20"/>
      <c r="AC114" s="20"/>
      <c r="AD114" s="10"/>
      <c r="AE114" s="20" t="s">
        <v>532</v>
      </c>
      <c r="AF114" s="20"/>
      <c r="AG114" s="20"/>
      <c r="AH114" s="20"/>
      <c r="AI114" s="21"/>
    </row>
    <row r="115" spans="1:35" ht="15.75" customHeight="1" x14ac:dyDescent="0.2">
      <c r="A115" s="259" t="s">
        <v>521</v>
      </c>
      <c r="B115" s="129" t="s">
        <v>1094</v>
      </c>
      <c r="C115" s="431"/>
      <c r="D115" s="431"/>
      <c r="E115" s="431"/>
      <c r="F115" s="431"/>
      <c r="G115" s="431"/>
      <c r="H115" s="431"/>
      <c r="I115" s="433"/>
      <c r="J115" s="435">
        <f t="shared" si="7"/>
        <v>0</v>
      </c>
      <c r="K115" s="435">
        <f t="shared" si="8"/>
        <v>0</v>
      </c>
      <c r="L115" s="1138"/>
      <c r="M115" s="1139"/>
      <c r="N115" s="1139"/>
      <c r="O115" s="1140"/>
      <c r="Q115" s="401" t="s">
        <v>437</v>
      </c>
      <c r="R115" s="20"/>
      <c r="S115" s="20"/>
      <c r="T115" s="20"/>
      <c r="U115" s="20"/>
      <c r="V115" s="20"/>
      <c r="W115" s="20"/>
      <c r="X115" s="20"/>
      <c r="Y115" s="20"/>
      <c r="Z115" s="20"/>
      <c r="AA115" s="20"/>
      <c r="AB115" s="20"/>
      <c r="AC115" s="20"/>
      <c r="AD115" s="20" t="s">
        <v>532</v>
      </c>
      <c r="AE115" s="10"/>
      <c r="AF115" s="20"/>
      <c r="AG115" s="20"/>
      <c r="AH115" s="20"/>
      <c r="AI115" s="21"/>
    </row>
    <row r="116" spans="1:35" ht="15.75" customHeight="1" x14ac:dyDescent="0.2">
      <c r="A116" s="259" t="s">
        <v>521</v>
      </c>
      <c r="B116" s="129" t="s">
        <v>345</v>
      </c>
      <c r="C116" s="431"/>
      <c r="D116" s="431"/>
      <c r="E116" s="431"/>
      <c r="F116" s="431"/>
      <c r="G116" s="431"/>
      <c r="H116" s="431"/>
      <c r="I116" s="433"/>
      <c r="J116" s="435">
        <f t="shared" si="7"/>
        <v>0</v>
      </c>
      <c r="K116" s="435">
        <f t="shared" si="8"/>
        <v>0</v>
      </c>
      <c r="L116" s="1138"/>
      <c r="M116" s="1139"/>
      <c r="N116" s="1139"/>
      <c r="O116" s="1140"/>
      <c r="Q116" s="401" t="s">
        <v>514</v>
      </c>
      <c r="R116" s="20"/>
      <c r="S116" s="20"/>
      <c r="T116" s="20"/>
      <c r="U116" s="20"/>
      <c r="V116" s="20"/>
      <c r="W116" s="20"/>
      <c r="X116" s="20"/>
      <c r="Y116" s="20"/>
      <c r="Z116" s="20"/>
      <c r="AA116" s="20"/>
      <c r="AB116" s="20"/>
      <c r="AC116" s="20"/>
      <c r="AD116" s="20"/>
      <c r="AE116" s="20"/>
      <c r="AF116" s="10"/>
      <c r="AG116" s="20"/>
      <c r="AH116" s="20" t="s">
        <v>532</v>
      </c>
      <c r="AI116" s="21"/>
    </row>
    <row r="117" spans="1:35" ht="15.75" customHeight="1" x14ac:dyDescent="0.2">
      <c r="A117" s="259" t="s">
        <v>521</v>
      </c>
      <c r="B117" s="129" t="s">
        <v>337</v>
      </c>
      <c r="C117" s="431"/>
      <c r="D117" s="431"/>
      <c r="E117" s="431"/>
      <c r="F117" s="431"/>
      <c r="G117" s="431"/>
      <c r="H117" s="431"/>
      <c r="I117" s="433"/>
      <c r="J117" s="435">
        <f t="shared" si="7"/>
        <v>0</v>
      </c>
      <c r="K117" s="435">
        <f t="shared" si="8"/>
        <v>0</v>
      </c>
      <c r="L117" s="1138"/>
      <c r="M117" s="1139"/>
      <c r="N117" s="1139"/>
      <c r="O117" s="1140"/>
      <c r="Q117" s="401" t="s">
        <v>911</v>
      </c>
      <c r="R117" s="20"/>
      <c r="S117" s="20"/>
      <c r="T117" s="20"/>
      <c r="U117" s="20"/>
      <c r="V117" s="20"/>
      <c r="W117" s="20"/>
      <c r="X117" s="20"/>
      <c r="Y117" s="20"/>
      <c r="Z117" s="20"/>
      <c r="AA117" s="20"/>
      <c r="AB117" s="20"/>
      <c r="AC117" s="20"/>
      <c r="AD117" s="20"/>
      <c r="AE117" s="20"/>
      <c r="AF117" s="20" t="s">
        <v>532</v>
      </c>
      <c r="AG117" s="10"/>
      <c r="AH117" s="20"/>
      <c r="AI117" s="21"/>
    </row>
    <row r="118" spans="1:35" ht="15.75" customHeight="1" x14ac:dyDescent="0.2">
      <c r="A118" s="259" t="s">
        <v>521</v>
      </c>
      <c r="B118" s="129" t="s">
        <v>1589</v>
      </c>
      <c r="C118" s="431"/>
      <c r="D118" s="431"/>
      <c r="E118" s="431"/>
      <c r="F118" s="431"/>
      <c r="G118" s="431"/>
      <c r="H118" s="431"/>
      <c r="I118" s="433"/>
      <c r="J118" s="435">
        <f t="shared" si="7"/>
        <v>0</v>
      </c>
      <c r="K118" s="435">
        <f t="shared" si="8"/>
        <v>0</v>
      </c>
      <c r="L118" s="1138"/>
      <c r="M118" s="1139"/>
      <c r="N118" s="1139"/>
      <c r="O118" s="1140"/>
      <c r="Q118" s="401" t="s">
        <v>1587</v>
      </c>
      <c r="R118" s="20"/>
      <c r="S118" s="20"/>
      <c r="T118" s="20"/>
      <c r="U118" s="20"/>
      <c r="V118" s="20"/>
      <c r="W118" s="20"/>
      <c r="X118" s="20"/>
      <c r="Y118" s="20"/>
      <c r="Z118" s="20"/>
      <c r="AA118" s="20"/>
      <c r="AB118" s="20"/>
      <c r="AC118" s="20"/>
      <c r="AD118" s="20"/>
      <c r="AE118" s="20"/>
      <c r="AF118" s="20"/>
      <c r="AG118" s="20"/>
      <c r="AH118" s="10"/>
      <c r="AI118" s="21"/>
    </row>
    <row r="119" spans="1:35" ht="15.75" customHeight="1" thickBot="1" x14ac:dyDescent="0.25">
      <c r="A119" s="462" t="s">
        <v>521</v>
      </c>
      <c r="B119" s="130" t="s">
        <v>1793</v>
      </c>
      <c r="C119" s="432"/>
      <c r="D119" s="432"/>
      <c r="E119" s="432"/>
      <c r="F119" s="432"/>
      <c r="G119" s="432"/>
      <c r="H119" s="432"/>
      <c r="I119" s="434"/>
      <c r="J119" s="435">
        <f t="shared" si="7"/>
        <v>0</v>
      </c>
      <c r="K119" s="435">
        <f t="shared" si="8"/>
        <v>0</v>
      </c>
      <c r="L119" s="1141"/>
      <c r="M119" s="1142"/>
      <c r="N119" s="1142"/>
      <c r="O119" s="1143"/>
      <c r="Q119" s="402" t="s">
        <v>1554</v>
      </c>
      <c r="R119" s="23"/>
      <c r="S119" s="23"/>
      <c r="T119" s="23"/>
      <c r="U119" s="23"/>
      <c r="V119" s="23"/>
      <c r="W119" s="23"/>
      <c r="X119" s="23"/>
      <c r="Y119" s="23"/>
      <c r="Z119" s="23"/>
      <c r="AA119" s="23"/>
      <c r="AB119" s="23"/>
      <c r="AC119" s="23"/>
      <c r="AD119" s="23"/>
      <c r="AE119" s="23"/>
      <c r="AF119" s="23"/>
      <c r="AG119" s="23"/>
      <c r="AH119" s="23"/>
      <c r="AI119" s="15"/>
    </row>
    <row r="120" spans="1:35" ht="15.75" customHeight="1" x14ac:dyDescent="0.2">
      <c r="C120" s="435">
        <v>0</v>
      </c>
      <c r="D120" s="435">
        <v>0</v>
      </c>
      <c r="E120" s="435">
        <v>0</v>
      </c>
      <c r="F120" s="435">
        <v>0</v>
      </c>
      <c r="G120" s="435">
        <v>0</v>
      </c>
      <c r="H120" s="435">
        <v>0</v>
      </c>
      <c r="I120" s="435">
        <v>0</v>
      </c>
      <c r="J120" s="435">
        <f t="shared" si="7"/>
        <v>0</v>
      </c>
      <c r="K120" s="435">
        <f t="shared" si="8"/>
        <v>0</v>
      </c>
    </row>
    <row r="121" spans="1:35" ht="15.75" customHeight="1" thickBot="1" x14ac:dyDescent="0.25"/>
    <row r="122" spans="1:35" ht="15.75" customHeight="1" thickBot="1" x14ac:dyDescent="0.25">
      <c r="A122" s="1108" t="s">
        <v>459</v>
      </c>
      <c r="B122" s="1109"/>
      <c r="C122" s="1109"/>
      <c r="D122" s="1109"/>
      <c r="E122" s="1109"/>
      <c r="F122" s="1110"/>
      <c r="G122" s="1105" t="s">
        <v>1994</v>
      </c>
      <c r="H122" s="1106"/>
      <c r="I122" s="1107"/>
      <c r="L122" s="945" t="s">
        <v>495</v>
      </c>
      <c r="M122" s="946"/>
      <c r="N122" s="946"/>
      <c r="O122" s="947"/>
    </row>
    <row r="123" spans="1:35" ht="15.75" customHeight="1" thickBot="1" x14ac:dyDescent="0.25">
      <c r="A123" s="360" t="s">
        <v>496</v>
      </c>
      <c r="B123" s="361" t="s">
        <v>497</v>
      </c>
      <c r="C123" s="362" t="s">
        <v>498</v>
      </c>
      <c r="D123" s="362" t="s">
        <v>499</v>
      </c>
      <c r="E123" s="362" t="s">
        <v>500</v>
      </c>
      <c r="F123" s="362" t="s">
        <v>501</v>
      </c>
      <c r="G123" s="363" t="s">
        <v>502</v>
      </c>
      <c r="H123" s="363" t="s">
        <v>503</v>
      </c>
      <c r="I123" s="364" t="s">
        <v>504</v>
      </c>
      <c r="L123" s="1063"/>
      <c r="M123" s="1064"/>
      <c r="N123" s="1064"/>
      <c r="O123" s="1065"/>
      <c r="Q123" s="24" t="s">
        <v>1995</v>
      </c>
      <c r="R123" s="368">
        <v>1</v>
      </c>
      <c r="S123" s="368">
        <v>2</v>
      </c>
      <c r="T123" s="368">
        <v>3</v>
      </c>
      <c r="U123" s="368">
        <v>4</v>
      </c>
      <c r="V123" s="369">
        <v>5</v>
      </c>
    </row>
    <row r="124" spans="1:35" ht="15.75" customHeight="1" x14ac:dyDescent="0.2">
      <c r="A124" s="531">
        <v>1</v>
      </c>
      <c r="B124" s="53" t="s">
        <v>1979</v>
      </c>
      <c r="C124" s="46"/>
      <c r="D124" s="46"/>
      <c r="E124" s="46"/>
      <c r="F124" s="46"/>
      <c r="G124" s="46"/>
      <c r="H124" s="46"/>
      <c r="I124" s="436"/>
      <c r="J124" s="435">
        <f t="shared" ref="J124:J160" si="9">D124+E124+F124</f>
        <v>0</v>
      </c>
      <c r="K124" s="435">
        <f t="shared" ref="K124:K160" si="10">D124*2+E124</f>
        <v>0</v>
      </c>
      <c r="L124" s="1135" t="s">
        <v>528</v>
      </c>
      <c r="M124" s="1136"/>
      <c r="N124" s="1136"/>
      <c r="O124" s="1137"/>
      <c r="Q124" s="366">
        <v>1</v>
      </c>
      <c r="R124" s="20"/>
      <c r="S124" s="20"/>
      <c r="T124" s="20"/>
      <c r="U124" s="20"/>
      <c r="V124" s="21"/>
    </row>
    <row r="125" spans="1:35" ht="15.75" customHeight="1" x14ac:dyDescent="0.2">
      <c r="A125" s="358" t="s">
        <v>521</v>
      </c>
      <c r="B125" s="54" t="s">
        <v>1978</v>
      </c>
      <c r="C125" s="431"/>
      <c r="D125" s="431"/>
      <c r="E125" s="431"/>
      <c r="F125" s="431"/>
      <c r="G125" s="431"/>
      <c r="H125" s="431"/>
      <c r="I125" s="433"/>
      <c r="J125" s="435">
        <f t="shared" si="9"/>
        <v>0</v>
      </c>
      <c r="K125" s="435">
        <f t="shared" si="10"/>
        <v>0</v>
      </c>
      <c r="L125" s="1138"/>
      <c r="M125" s="1139"/>
      <c r="N125" s="1139"/>
      <c r="O125" s="1140"/>
      <c r="Q125" s="366">
        <v>2</v>
      </c>
      <c r="R125" s="20"/>
      <c r="S125" s="20"/>
      <c r="T125" s="20"/>
      <c r="U125" s="20"/>
      <c r="V125" s="21"/>
    </row>
    <row r="126" spans="1:35" ht="15.75" customHeight="1" x14ac:dyDescent="0.2">
      <c r="A126" s="358" t="s">
        <v>521</v>
      </c>
      <c r="B126" s="54" t="s">
        <v>1980</v>
      </c>
      <c r="C126" s="431"/>
      <c r="D126" s="431"/>
      <c r="E126" s="431"/>
      <c r="F126" s="431"/>
      <c r="G126" s="431"/>
      <c r="H126" s="431"/>
      <c r="I126" s="433"/>
      <c r="J126" s="435">
        <f t="shared" si="9"/>
        <v>0</v>
      </c>
      <c r="K126" s="435">
        <f t="shared" si="10"/>
        <v>0</v>
      </c>
      <c r="L126" s="1138"/>
      <c r="M126" s="1139"/>
      <c r="N126" s="1139"/>
      <c r="O126" s="1140"/>
      <c r="Q126" s="366">
        <v>3</v>
      </c>
      <c r="R126" s="20"/>
      <c r="S126" s="20"/>
      <c r="T126" s="20"/>
      <c r="U126" s="20"/>
      <c r="V126" s="21"/>
      <c r="AC126" s="5" t="s">
        <v>427</v>
      </c>
    </row>
    <row r="127" spans="1:35" ht="15.75" customHeight="1" x14ac:dyDescent="0.2">
      <c r="A127" s="358" t="s">
        <v>521</v>
      </c>
      <c r="B127" s="54" t="s">
        <v>1976</v>
      </c>
      <c r="C127" s="431"/>
      <c r="D127" s="431"/>
      <c r="E127" s="431"/>
      <c r="F127" s="431"/>
      <c r="G127" s="431"/>
      <c r="H127" s="431"/>
      <c r="I127" s="433"/>
      <c r="J127" s="435">
        <f t="shared" si="9"/>
        <v>0</v>
      </c>
      <c r="K127" s="435">
        <f t="shared" si="10"/>
        <v>0</v>
      </c>
      <c r="L127" s="1138"/>
      <c r="M127" s="1139"/>
      <c r="N127" s="1139"/>
      <c r="O127" s="1140"/>
      <c r="Q127" s="366">
        <v>4</v>
      </c>
      <c r="R127" s="20"/>
      <c r="S127" s="20"/>
      <c r="T127" s="20"/>
      <c r="U127" s="20"/>
      <c r="V127" s="21"/>
    </row>
    <row r="128" spans="1:35" ht="15.75" customHeight="1" thickBot="1" x14ac:dyDescent="0.25">
      <c r="A128" s="359" t="s">
        <v>521</v>
      </c>
      <c r="B128" s="55" t="s">
        <v>2008</v>
      </c>
      <c r="C128" s="432"/>
      <c r="D128" s="432"/>
      <c r="E128" s="432"/>
      <c r="F128" s="432"/>
      <c r="G128" s="432"/>
      <c r="H128" s="432"/>
      <c r="I128" s="434"/>
      <c r="J128" s="435">
        <f t="shared" si="9"/>
        <v>0</v>
      </c>
      <c r="K128" s="435">
        <f t="shared" si="10"/>
        <v>0</v>
      </c>
      <c r="L128" s="1141"/>
      <c r="M128" s="1142"/>
      <c r="N128" s="1142"/>
      <c r="O128" s="1143"/>
      <c r="Q128" s="367">
        <v>5</v>
      </c>
      <c r="R128" s="23"/>
      <c r="S128" s="23"/>
      <c r="T128" s="23"/>
      <c r="U128" s="23"/>
      <c r="V128" s="403"/>
    </row>
    <row r="129" spans="1:33" ht="15.75" customHeight="1" x14ac:dyDescent="0.2">
      <c r="C129" s="435">
        <f t="shared" ref="C129:I129" si="11">SUM(C124:C128)</f>
        <v>0</v>
      </c>
      <c r="D129" s="435">
        <f t="shared" si="11"/>
        <v>0</v>
      </c>
      <c r="E129" s="435">
        <f t="shared" si="11"/>
        <v>0</v>
      </c>
      <c r="F129" s="435">
        <f t="shared" si="11"/>
        <v>0</v>
      </c>
      <c r="G129" s="435">
        <f t="shared" si="11"/>
        <v>0</v>
      </c>
      <c r="H129" s="435">
        <f t="shared" si="11"/>
        <v>0</v>
      </c>
      <c r="I129" s="435">
        <f t="shared" si="11"/>
        <v>0</v>
      </c>
      <c r="J129" s="435">
        <f t="shared" si="9"/>
        <v>0</v>
      </c>
      <c r="K129" s="435">
        <f t="shared" si="10"/>
        <v>0</v>
      </c>
    </row>
    <row r="130" spans="1:33" ht="15.75" customHeight="1" thickBot="1" x14ac:dyDescent="0.25"/>
    <row r="131" spans="1:33" ht="15.75" customHeight="1" x14ac:dyDescent="0.2">
      <c r="A131" s="1131" t="s">
        <v>491</v>
      </c>
      <c r="B131" s="1132"/>
      <c r="C131" s="1020" t="s">
        <v>2009</v>
      </c>
      <c r="D131" s="1021"/>
      <c r="E131" s="1021"/>
      <c r="F131" s="1021"/>
      <c r="G131" s="1021"/>
      <c r="H131" s="1021"/>
      <c r="I131" s="1022"/>
    </row>
    <row r="132" spans="1:33" ht="15.75" customHeight="1" thickBot="1" x14ac:dyDescent="0.25">
      <c r="A132" s="1133"/>
      <c r="B132" s="1134"/>
      <c r="C132" s="1023"/>
      <c r="D132" s="1024"/>
      <c r="E132" s="1024"/>
      <c r="F132" s="1024"/>
      <c r="G132" s="1024"/>
      <c r="H132" s="1024"/>
      <c r="I132" s="1025"/>
    </row>
    <row r="133" spans="1:33" ht="15.75" customHeight="1" thickBot="1" x14ac:dyDescent="0.25"/>
    <row r="134" spans="1:33" ht="15.75" customHeight="1" thickBot="1" x14ac:dyDescent="0.25">
      <c r="A134" s="1043" t="s">
        <v>1964</v>
      </c>
      <c r="B134" s="1044"/>
      <c r="C134" s="1044"/>
      <c r="D134" s="1044"/>
      <c r="E134" s="1044"/>
      <c r="F134" s="1044"/>
      <c r="G134" s="1044" t="s">
        <v>2009</v>
      </c>
      <c r="H134" s="1044"/>
      <c r="I134" s="1307"/>
      <c r="L134" s="945" t="s">
        <v>495</v>
      </c>
      <c r="M134" s="946"/>
      <c r="N134" s="946"/>
      <c r="O134" s="947"/>
    </row>
    <row r="135" spans="1:33" ht="15.75" customHeight="1" thickBot="1" x14ac:dyDescent="0.25">
      <c r="A135" s="373" t="s">
        <v>496</v>
      </c>
      <c r="B135" s="227" t="s">
        <v>497</v>
      </c>
      <c r="C135" s="374" t="s">
        <v>498</v>
      </c>
      <c r="D135" s="374" t="s">
        <v>499</v>
      </c>
      <c r="E135" s="374" t="s">
        <v>500</v>
      </c>
      <c r="F135" s="374" t="s">
        <v>501</v>
      </c>
      <c r="G135" s="374" t="s">
        <v>502</v>
      </c>
      <c r="H135" s="374" t="s">
        <v>503</v>
      </c>
      <c r="I135" s="440" t="s">
        <v>504</v>
      </c>
      <c r="L135" s="1063"/>
      <c r="M135" s="1064"/>
      <c r="N135" s="1064"/>
      <c r="O135" s="1065"/>
      <c r="Q135" s="24" t="s">
        <v>2010</v>
      </c>
      <c r="R135" s="379" t="s">
        <v>1502</v>
      </c>
      <c r="S135" s="379" t="s">
        <v>1665</v>
      </c>
      <c r="T135" s="379" t="s">
        <v>541</v>
      </c>
      <c r="U135" s="379" t="s">
        <v>564</v>
      </c>
      <c r="V135" s="379" t="s">
        <v>861</v>
      </c>
      <c r="W135" s="379" t="s">
        <v>590</v>
      </c>
      <c r="X135" s="379" t="s">
        <v>634</v>
      </c>
      <c r="Y135" s="379" t="s">
        <v>500</v>
      </c>
      <c r="Z135" s="379" t="s">
        <v>1028</v>
      </c>
      <c r="AA135" s="379" t="s">
        <v>990</v>
      </c>
      <c r="AB135" s="379" t="s">
        <v>756</v>
      </c>
      <c r="AC135" s="379" t="s">
        <v>610</v>
      </c>
      <c r="AD135" s="379" t="s">
        <v>60</v>
      </c>
      <c r="AE135" s="379" t="s">
        <v>1983</v>
      </c>
      <c r="AF135" s="379" t="s">
        <v>653</v>
      </c>
      <c r="AG135" s="380" t="s">
        <v>153</v>
      </c>
    </row>
    <row r="136" spans="1:33" ht="15.75" customHeight="1" x14ac:dyDescent="0.2">
      <c r="A136" s="371">
        <v>1</v>
      </c>
      <c r="B136" s="126" t="s">
        <v>70</v>
      </c>
      <c r="C136" s="430"/>
      <c r="D136" s="430"/>
      <c r="E136" s="430"/>
      <c r="F136" s="430"/>
      <c r="G136" s="430"/>
      <c r="H136" s="430"/>
      <c r="I136" s="128"/>
      <c r="J136" s="435">
        <f t="shared" si="9"/>
        <v>0</v>
      </c>
      <c r="K136" s="435">
        <f t="shared" si="10"/>
        <v>0</v>
      </c>
      <c r="L136" s="1135" t="s">
        <v>2543</v>
      </c>
      <c r="M136" s="1136"/>
      <c r="N136" s="1136"/>
      <c r="O136" s="1137"/>
      <c r="Q136" s="377" t="s">
        <v>1502</v>
      </c>
      <c r="R136" s="10"/>
      <c r="S136" s="20" t="s">
        <v>532</v>
      </c>
      <c r="T136" s="20"/>
      <c r="U136" s="20"/>
      <c r="V136" s="20"/>
      <c r="W136" s="20"/>
      <c r="X136" s="20"/>
      <c r="Y136" s="20"/>
      <c r="Z136" s="20"/>
      <c r="AA136" s="20"/>
      <c r="AB136" s="20"/>
      <c r="AC136" s="20"/>
      <c r="AD136" s="20"/>
      <c r="AE136" s="20"/>
      <c r="AF136" s="20"/>
      <c r="AG136" s="21"/>
    </row>
    <row r="137" spans="1:33" ht="15.75" customHeight="1" x14ac:dyDescent="0.2">
      <c r="A137" s="370">
        <v>2</v>
      </c>
      <c r="B137" s="129" t="s">
        <v>1997</v>
      </c>
      <c r="C137" s="431"/>
      <c r="D137" s="431"/>
      <c r="E137" s="431"/>
      <c r="F137" s="431"/>
      <c r="G137" s="431"/>
      <c r="H137" s="431"/>
      <c r="I137" s="433"/>
      <c r="J137" s="435">
        <f t="shared" si="9"/>
        <v>0</v>
      </c>
      <c r="K137" s="435">
        <f t="shared" si="10"/>
        <v>0</v>
      </c>
      <c r="L137" s="1138"/>
      <c r="M137" s="1139"/>
      <c r="N137" s="1139"/>
      <c r="O137" s="1140"/>
      <c r="Q137" s="377" t="s">
        <v>1665</v>
      </c>
      <c r="R137" s="20" t="s">
        <v>532</v>
      </c>
      <c r="S137" s="10"/>
      <c r="T137" s="20"/>
      <c r="U137" s="20"/>
      <c r="V137" s="20"/>
      <c r="W137" s="20"/>
      <c r="X137" s="20"/>
      <c r="Y137" s="20"/>
      <c r="Z137" s="20"/>
      <c r="AA137" s="20"/>
      <c r="AB137" s="20"/>
      <c r="AC137" s="20"/>
      <c r="AD137" s="20"/>
      <c r="AE137" s="20"/>
      <c r="AF137" s="20"/>
      <c r="AG137" s="21"/>
    </row>
    <row r="138" spans="1:33" ht="15.75" customHeight="1" x14ac:dyDescent="0.2">
      <c r="A138" s="370" t="s">
        <v>521</v>
      </c>
      <c r="B138" s="129" t="s">
        <v>1509</v>
      </c>
      <c r="C138" s="431"/>
      <c r="D138" s="431"/>
      <c r="E138" s="431"/>
      <c r="F138" s="431"/>
      <c r="G138" s="431"/>
      <c r="H138" s="431"/>
      <c r="I138" s="433"/>
      <c r="J138" s="435">
        <f t="shared" si="9"/>
        <v>0</v>
      </c>
      <c r="K138" s="435">
        <f t="shared" si="10"/>
        <v>0</v>
      </c>
      <c r="L138" s="1138"/>
      <c r="M138" s="1139"/>
      <c r="N138" s="1139"/>
      <c r="O138" s="1140"/>
      <c r="Q138" s="377" t="s">
        <v>541</v>
      </c>
      <c r="R138" s="20"/>
      <c r="S138" s="20"/>
      <c r="T138" s="10"/>
      <c r="U138" s="20"/>
      <c r="V138" s="20" t="s">
        <v>532</v>
      </c>
      <c r="W138" s="20" t="s">
        <v>532</v>
      </c>
      <c r="X138" s="20"/>
      <c r="Y138" s="20"/>
      <c r="Z138" s="20"/>
      <c r="AA138" s="20"/>
      <c r="AB138" s="20"/>
      <c r="AC138" s="20"/>
      <c r="AD138" s="20"/>
      <c r="AE138" s="20"/>
      <c r="AF138" s="20"/>
      <c r="AG138" s="21"/>
    </row>
    <row r="139" spans="1:33" ht="15.75" customHeight="1" x14ac:dyDescent="0.2">
      <c r="A139" s="370" t="s">
        <v>521</v>
      </c>
      <c r="B139" s="129" t="s">
        <v>1596</v>
      </c>
      <c r="C139" s="431"/>
      <c r="D139" s="431"/>
      <c r="E139" s="431"/>
      <c r="F139" s="431"/>
      <c r="G139" s="431"/>
      <c r="H139" s="431"/>
      <c r="I139" s="433"/>
      <c r="J139" s="435">
        <f t="shared" si="9"/>
        <v>0</v>
      </c>
      <c r="K139" s="435">
        <f t="shared" si="10"/>
        <v>0</v>
      </c>
      <c r="L139" s="1138"/>
      <c r="M139" s="1139"/>
      <c r="N139" s="1139"/>
      <c r="O139" s="1140"/>
      <c r="Q139" s="377" t="s">
        <v>564</v>
      </c>
      <c r="R139" s="20"/>
      <c r="S139" s="20"/>
      <c r="T139" s="20" t="s">
        <v>532</v>
      </c>
      <c r="U139" s="10"/>
      <c r="V139" s="20"/>
      <c r="W139" s="20"/>
      <c r="X139" s="20"/>
      <c r="Y139" s="20"/>
      <c r="Z139" s="20"/>
      <c r="AA139" s="20" t="s">
        <v>532</v>
      </c>
      <c r="AB139" s="20"/>
      <c r="AC139" s="20"/>
      <c r="AD139" s="20"/>
      <c r="AE139" s="20"/>
      <c r="AF139" s="20"/>
      <c r="AG139" s="21"/>
    </row>
    <row r="140" spans="1:33" ht="15.75" customHeight="1" x14ac:dyDescent="0.2">
      <c r="A140" s="370" t="s">
        <v>521</v>
      </c>
      <c r="B140" s="129" t="s">
        <v>390</v>
      </c>
      <c r="C140" s="431"/>
      <c r="D140" s="431"/>
      <c r="E140" s="431"/>
      <c r="F140" s="431"/>
      <c r="G140" s="431"/>
      <c r="H140" s="431"/>
      <c r="I140" s="433"/>
      <c r="J140" s="435">
        <f t="shared" si="9"/>
        <v>0</v>
      </c>
      <c r="K140" s="435">
        <f t="shared" si="10"/>
        <v>0</v>
      </c>
      <c r="L140" s="1138"/>
      <c r="M140" s="1139"/>
      <c r="N140" s="1139"/>
      <c r="O140" s="1140"/>
      <c r="Q140" s="377" t="s">
        <v>861</v>
      </c>
      <c r="R140" s="20"/>
      <c r="S140" s="20"/>
      <c r="T140" s="20"/>
      <c r="U140" s="20"/>
      <c r="V140" s="10"/>
      <c r="W140" s="20"/>
      <c r="X140" s="20"/>
      <c r="Y140" s="20"/>
      <c r="Z140" s="20"/>
      <c r="AA140" s="20"/>
      <c r="AB140" s="20"/>
      <c r="AC140" s="20"/>
      <c r="AD140" s="20"/>
      <c r="AE140" s="20"/>
      <c r="AF140" s="20"/>
      <c r="AG140" s="21"/>
    </row>
    <row r="141" spans="1:33" ht="15.75" customHeight="1" x14ac:dyDescent="0.2">
      <c r="A141" s="370" t="s">
        <v>521</v>
      </c>
      <c r="B141" s="129" t="s">
        <v>1555</v>
      </c>
      <c r="C141" s="431"/>
      <c r="D141" s="431"/>
      <c r="E141" s="431"/>
      <c r="F141" s="431"/>
      <c r="G141" s="431"/>
      <c r="H141" s="431"/>
      <c r="I141" s="433"/>
      <c r="J141" s="435">
        <f t="shared" si="9"/>
        <v>0</v>
      </c>
      <c r="K141" s="435">
        <f t="shared" si="10"/>
        <v>0</v>
      </c>
      <c r="L141" s="1138"/>
      <c r="M141" s="1139"/>
      <c r="N141" s="1139"/>
      <c r="O141" s="1140"/>
      <c r="Q141" s="377" t="s">
        <v>590</v>
      </c>
      <c r="R141" s="20"/>
      <c r="S141" s="20"/>
      <c r="T141" s="20" t="s">
        <v>532</v>
      </c>
      <c r="U141" s="20"/>
      <c r="V141" s="20"/>
      <c r="W141" s="10"/>
      <c r="X141" s="20"/>
      <c r="Y141" s="20" t="s">
        <v>532</v>
      </c>
      <c r="Z141" s="20"/>
      <c r="AA141" s="20"/>
      <c r="AB141" s="20" t="s">
        <v>532</v>
      </c>
      <c r="AC141" s="20"/>
      <c r="AD141" s="20"/>
      <c r="AE141" s="20"/>
      <c r="AF141" s="20"/>
      <c r="AG141" s="21"/>
    </row>
    <row r="142" spans="1:33" ht="15.75" customHeight="1" thickBot="1" x14ac:dyDescent="0.25">
      <c r="A142" s="370" t="s">
        <v>521</v>
      </c>
      <c r="B142" s="129" t="s">
        <v>370</v>
      </c>
      <c r="C142" s="431"/>
      <c r="D142" s="431"/>
      <c r="E142" s="431"/>
      <c r="F142" s="431"/>
      <c r="G142" s="431"/>
      <c r="H142" s="431"/>
      <c r="I142" s="433"/>
      <c r="J142" s="435">
        <f t="shared" si="9"/>
        <v>0</v>
      </c>
      <c r="K142" s="435">
        <f t="shared" si="10"/>
        <v>0</v>
      </c>
      <c r="L142" s="1141"/>
      <c r="M142" s="1142"/>
      <c r="N142" s="1142"/>
      <c r="O142" s="1143"/>
      <c r="Q142" s="377" t="s">
        <v>634</v>
      </c>
      <c r="R142" s="20"/>
      <c r="S142" s="20"/>
      <c r="T142" s="20"/>
      <c r="U142" s="20"/>
      <c r="V142" s="20"/>
      <c r="W142" s="20"/>
      <c r="X142" s="10"/>
      <c r="Y142" s="20" t="s">
        <v>532</v>
      </c>
      <c r="Z142" s="20"/>
      <c r="AA142" s="20"/>
      <c r="AB142" s="20"/>
      <c r="AC142" s="20"/>
      <c r="AD142" s="20"/>
      <c r="AE142" s="20"/>
      <c r="AF142" s="20"/>
      <c r="AG142" s="21"/>
    </row>
    <row r="143" spans="1:33" ht="15.75" customHeight="1" x14ac:dyDescent="0.2">
      <c r="A143" s="370" t="s">
        <v>521</v>
      </c>
      <c r="B143" s="129" t="s">
        <v>1897</v>
      </c>
      <c r="C143" s="431"/>
      <c r="D143" s="431"/>
      <c r="E143" s="431"/>
      <c r="F143" s="431"/>
      <c r="G143" s="431"/>
      <c r="H143" s="431"/>
      <c r="I143" s="433"/>
      <c r="J143" s="435">
        <f t="shared" si="9"/>
        <v>0</v>
      </c>
      <c r="K143" s="435">
        <f t="shared" si="10"/>
        <v>0</v>
      </c>
      <c r="L143" s="1135" t="s">
        <v>528</v>
      </c>
      <c r="M143" s="1136"/>
      <c r="N143" s="1136"/>
      <c r="O143" s="1137"/>
      <c r="Q143" s="377" t="s">
        <v>500</v>
      </c>
      <c r="R143" s="20"/>
      <c r="S143" s="20"/>
      <c r="T143" s="20"/>
      <c r="U143" s="20"/>
      <c r="V143" s="20"/>
      <c r="W143" s="20"/>
      <c r="X143" s="20" t="s">
        <v>532</v>
      </c>
      <c r="Y143" s="10"/>
      <c r="Z143" s="20"/>
      <c r="AA143" s="20"/>
      <c r="AB143" s="20"/>
      <c r="AC143" s="20"/>
      <c r="AD143" s="20"/>
      <c r="AE143" s="20"/>
      <c r="AF143" s="20"/>
      <c r="AG143" s="21"/>
    </row>
    <row r="144" spans="1:33" ht="15.75" customHeight="1" x14ac:dyDescent="0.2">
      <c r="A144" s="370" t="s">
        <v>521</v>
      </c>
      <c r="B144" s="129" t="s">
        <v>737</v>
      </c>
      <c r="C144" s="431"/>
      <c r="D144" s="431"/>
      <c r="E144" s="431"/>
      <c r="F144" s="431"/>
      <c r="G144" s="431"/>
      <c r="H144" s="431"/>
      <c r="I144" s="433"/>
      <c r="J144" s="435">
        <f t="shared" si="9"/>
        <v>0</v>
      </c>
      <c r="K144" s="435">
        <f t="shared" si="10"/>
        <v>0</v>
      </c>
      <c r="L144" s="1138"/>
      <c r="M144" s="1139"/>
      <c r="N144" s="1139"/>
      <c r="O144" s="1140"/>
      <c r="Q144" s="377" t="s">
        <v>1028</v>
      </c>
      <c r="R144" s="20"/>
      <c r="S144" s="20"/>
      <c r="T144" s="20"/>
      <c r="U144" s="20"/>
      <c r="V144" s="20"/>
      <c r="W144" s="20"/>
      <c r="X144" s="20"/>
      <c r="Y144" s="20"/>
      <c r="Z144" s="10"/>
      <c r="AA144" s="20"/>
      <c r="AB144" s="20" t="s">
        <v>532</v>
      </c>
      <c r="AC144" s="20"/>
      <c r="AD144" s="20"/>
      <c r="AE144" s="20"/>
      <c r="AF144" s="20"/>
      <c r="AG144" s="21"/>
    </row>
    <row r="145" spans="1:33" ht="15.75" customHeight="1" x14ac:dyDescent="0.2">
      <c r="A145" s="370" t="s">
        <v>521</v>
      </c>
      <c r="B145" s="129" t="s">
        <v>1036</v>
      </c>
      <c r="C145" s="431"/>
      <c r="D145" s="431"/>
      <c r="E145" s="431"/>
      <c r="F145" s="431"/>
      <c r="G145" s="431"/>
      <c r="H145" s="431"/>
      <c r="I145" s="433"/>
      <c r="J145" s="435">
        <f t="shared" si="9"/>
        <v>0</v>
      </c>
      <c r="K145" s="435">
        <f t="shared" si="10"/>
        <v>0</v>
      </c>
      <c r="L145" s="1138"/>
      <c r="M145" s="1139"/>
      <c r="N145" s="1139"/>
      <c r="O145" s="1140"/>
      <c r="Q145" s="377" t="s">
        <v>990</v>
      </c>
      <c r="R145" s="20"/>
      <c r="S145" s="20"/>
      <c r="T145" s="20"/>
      <c r="U145" s="20"/>
      <c r="V145" s="20"/>
      <c r="W145" s="20"/>
      <c r="X145" s="20"/>
      <c r="Y145" s="20"/>
      <c r="Z145" s="20" t="s">
        <v>532</v>
      </c>
      <c r="AA145" s="10"/>
      <c r="AB145" s="20"/>
      <c r="AC145" s="20"/>
      <c r="AD145" s="20"/>
      <c r="AE145" s="20"/>
      <c r="AF145" s="20"/>
      <c r="AG145" s="21"/>
    </row>
    <row r="146" spans="1:33" ht="15.75" customHeight="1" x14ac:dyDescent="0.2">
      <c r="A146" s="370" t="s">
        <v>521</v>
      </c>
      <c r="B146" s="129" t="s">
        <v>760</v>
      </c>
      <c r="C146" s="431"/>
      <c r="D146" s="431"/>
      <c r="E146" s="431"/>
      <c r="F146" s="431"/>
      <c r="G146" s="431"/>
      <c r="H146" s="431"/>
      <c r="I146" s="433"/>
      <c r="J146" s="435">
        <f t="shared" si="9"/>
        <v>0</v>
      </c>
      <c r="K146" s="435">
        <f t="shared" si="10"/>
        <v>0</v>
      </c>
      <c r="L146" s="1138"/>
      <c r="M146" s="1139"/>
      <c r="N146" s="1139"/>
      <c r="O146" s="1140"/>
      <c r="Q146" s="377" t="s">
        <v>756</v>
      </c>
      <c r="R146" s="20"/>
      <c r="S146" s="20"/>
      <c r="T146" s="20"/>
      <c r="U146" s="20"/>
      <c r="V146" s="20"/>
      <c r="W146" s="20"/>
      <c r="X146" s="20"/>
      <c r="Y146" s="20"/>
      <c r="Z146" s="20"/>
      <c r="AA146" s="20"/>
      <c r="AB146" s="10"/>
      <c r="AC146" s="20" t="s">
        <v>532</v>
      </c>
      <c r="AD146" s="20"/>
      <c r="AE146" s="20"/>
      <c r="AF146" s="20"/>
      <c r="AG146" s="21"/>
    </row>
    <row r="147" spans="1:33" ht="15.75" customHeight="1" x14ac:dyDescent="0.2">
      <c r="A147" s="370" t="s">
        <v>521</v>
      </c>
      <c r="B147" s="129" t="s">
        <v>761</v>
      </c>
      <c r="C147" s="431"/>
      <c r="D147" s="431"/>
      <c r="E147" s="431"/>
      <c r="F147" s="431"/>
      <c r="G147" s="431"/>
      <c r="H147" s="431"/>
      <c r="I147" s="433"/>
      <c r="J147" s="435">
        <f t="shared" si="9"/>
        <v>0</v>
      </c>
      <c r="K147" s="435">
        <f t="shared" si="10"/>
        <v>0</v>
      </c>
      <c r="L147" s="1138"/>
      <c r="M147" s="1139"/>
      <c r="N147" s="1139"/>
      <c r="O147" s="1140"/>
      <c r="Q147" s="377" t="s">
        <v>610</v>
      </c>
      <c r="R147" s="20"/>
      <c r="S147" s="20"/>
      <c r="T147" s="20"/>
      <c r="U147" s="20"/>
      <c r="V147" s="20"/>
      <c r="W147" s="20"/>
      <c r="X147" s="20"/>
      <c r="Y147" s="20"/>
      <c r="Z147" s="20"/>
      <c r="AA147" s="20"/>
      <c r="AB147" s="20" t="s">
        <v>532</v>
      </c>
      <c r="AC147" s="10"/>
      <c r="AD147" s="20"/>
      <c r="AE147" s="20"/>
      <c r="AF147" s="20"/>
      <c r="AG147" s="21"/>
    </row>
    <row r="148" spans="1:33" ht="15.75" customHeight="1" x14ac:dyDescent="0.2">
      <c r="A148" s="370" t="s">
        <v>521</v>
      </c>
      <c r="B148" s="129" t="s">
        <v>1998</v>
      </c>
      <c r="C148" s="431"/>
      <c r="D148" s="431"/>
      <c r="E148" s="431"/>
      <c r="F148" s="431"/>
      <c r="G148" s="431"/>
      <c r="H148" s="431"/>
      <c r="I148" s="433"/>
      <c r="J148" s="435">
        <f t="shared" si="9"/>
        <v>0</v>
      </c>
      <c r="K148" s="435">
        <f t="shared" si="10"/>
        <v>0</v>
      </c>
      <c r="L148" s="1138"/>
      <c r="M148" s="1139"/>
      <c r="N148" s="1139"/>
      <c r="O148" s="1140"/>
      <c r="Q148" s="377" t="s">
        <v>60</v>
      </c>
      <c r="R148" s="20"/>
      <c r="S148" s="20"/>
      <c r="T148" s="20"/>
      <c r="U148" s="20"/>
      <c r="V148" s="20"/>
      <c r="W148" s="20"/>
      <c r="X148" s="20"/>
      <c r="Y148" s="20"/>
      <c r="Z148" s="20"/>
      <c r="AA148" s="20"/>
      <c r="AB148" s="20"/>
      <c r="AC148" s="20"/>
      <c r="AD148" s="10"/>
      <c r="AE148" s="20"/>
      <c r="AF148" s="20" t="s">
        <v>532</v>
      </c>
      <c r="AG148" s="21"/>
    </row>
    <row r="149" spans="1:33" ht="15.75" customHeight="1" x14ac:dyDescent="0.2">
      <c r="A149" s="370" t="s">
        <v>521</v>
      </c>
      <c r="B149" s="129" t="s">
        <v>1985</v>
      </c>
      <c r="C149" s="431"/>
      <c r="D149" s="431"/>
      <c r="E149" s="431"/>
      <c r="F149" s="431"/>
      <c r="G149" s="431"/>
      <c r="H149" s="431"/>
      <c r="I149" s="433"/>
      <c r="J149" s="435">
        <f t="shared" si="9"/>
        <v>0</v>
      </c>
      <c r="K149" s="435">
        <f t="shared" si="10"/>
        <v>0</v>
      </c>
      <c r="L149" s="1138"/>
      <c r="M149" s="1139"/>
      <c r="N149" s="1139"/>
      <c r="O149" s="1140"/>
      <c r="Q149" s="377" t="s">
        <v>1983</v>
      </c>
      <c r="R149" s="20"/>
      <c r="S149" s="20"/>
      <c r="T149" s="20"/>
      <c r="U149" s="20"/>
      <c r="V149" s="20"/>
      <c r="W149" s="20"/>
      <c r="X149" s="20"/>
      <c r="Y149" s="20"/>
      <c r="Z149" s="20"/>
      <c r="AA149" s="20"/>
      <c r="AB149" s="20"/>
      <c r="AC149" s="20"/>
      <c r="AD149" s="20" t="s">
        <v>532</v>
      </c>
      <c r="AE149" s="10"/>
      <c r="AF149" s="20"/>
      <c r="AG149" s="21"/>
    </row>
    <row r="150" spans="1:33" ht="15.75" customHeight="1" x14ac:dyDescent="0.2">
      <c r="A150" s="370" t="s">
        <v>521</v>
      </c>
      <c r="B150" s="129" t="s">
        <v>1099</v>
      </c>
      <c r="C150" s="431"/>
      <c r="D150" s="431"/>
      <c r="E150" s="431"/>
      <c r="F150" s="431"/>
      <c r="G150" s="431"/>
      <c r="H150" s="431"/>
      <c r="I150" s="433"/>
      <c r="J150" s="435">
        <f t="shared" si="9"/>
        <v>0</v>
      </c>
      <c r="K150" s="435">
        <f t="shared" si="10"/>
        <v>0</v>
      </c>
      <c r="L150" s="1138"/>
      <c r="M150" s="1139"/>
      <c r="N150" s="1139"/>
      <c r="O150" s="1140"/>
      <c r="Q150" s="377" t="s">
        <v>653</v>
      </c>
      <c r="R150" s="20"/>
      <c r="S150" s="20"/>
      <c r="T150" s="20"/>
      <c r="U150" s="20"/>
      <c r="V150" s="20"/>
      <c r="W150" s="20"/>
      <c r="X150" s="20"/>
      <c r="Y150" s="20"/>
      <c r="Z150" s="20"/>
      <c r="AA150" s="20"/>
      <c r="AB150" s="20"/>
      <c r="AC150" s="20"/>
      <c r="AD150" s="20"/>
      <c r="AE150" s="20"/>
      <c r="AF150" s="10"/>
      <c r="AG150" s="21"/>
    </row>
    <row r="151" spans="1:33" ht="15.75" customHeight="1" thickBot="1" x14ac:dyDescent="0.25">
      <c r="A151" s="372" t="s">
        <v>521</v>
      </c>
      <c r="B151" s="130" t="s">
        <v>1809</v>
      </c>
      <c r="C151" s="432"/>
      <c r="D151" s="432"/>
      <c r="E151" s="432"/>
      <c r="F151" s="432"/>
      <c r="G151" s="432"/>
      <c r="H151" s="432"/>
      <c r="I151" s="434"/>
      <c r="J151" s="435">
        <f t="shared" si="9"/>
        <v>0</v>
      </c>
      <c r="K151" s="435">
        <f t="shared" si="10"/>
        <v>0</v>
      </c>
      <c r="L151" s="1141"/>
      <c r="M151" s="1142"/>
      <c r="N151" s="1142"/>
      <c r="O151" s="1143"/>
      <c r="Q151" s="378" t="s">
        <v>153</v>
      </c>
      <c r="R151" s="23"/>
      <c r="S151" s="23"/>
      <c r="T151" s="23"/>
      <c r="U151" s="23"/>
      <c r="V151" s="23"/>
      <c r="W151" s="23"/>
      <c r="X151" s="23"/>
      <c r="Y151" s="23"/>
      <c r="Z151" s="23"/>
      <c r="AA151" s="23"/>
      <c r="AB151" s="23"/>
      <c r="AC151" s="23"/>
      <c r="AD151" s="23"/>
      <c r="AE151" s="23"/>
      <c r="AF151" s="23"/>
      <c r="AG151" s="15"/>
    </row>
    <row r="152" spans="1:33" ht="15.75" customHeight="1" x14ac:dyDescent="0.2">
      <c r="C152" s="435">
        <f t="shared" ref="C152:H152" si="12">SUM(C136:C151)</f>
        <v>0</v>
      </c>
      <c r="D152" s="435">
        <f t="shared" si="12"/>
        <v>0</v>
      </c>
      <c r="E152" s="435">
        <f t="shared" si="12"/>
        <v>0</v>
      </c>
      <c r="F152" s="435">
        <f t="shared" si="12"/>
        <v>0</v>
      </c>
      <c r="G152" s="435">
        <f t="shared" si="12"/>
        <v>0</v>
      </c>
      <c r="H152" s="435">
        <f t="shared" si="12"/>
        <v>0</v>
      </c>
      <c r="I152" s="435">
        <f>SUM(I136:I151)</f>
        <v>0</v>
      </c>
      <c r="J152" s="435">
        <f t="shared" si="9"/>
        <v>0</v>
      </c>
      <c r="K152" s="435">
        <f t="shared" si="10"/>
        <v>0</v>
      </c>
    </row>
    <row r="153" spans="1:33" ht="15.75" customHeight="1" thickBot="1" x14ac:dyDescent="0.25"/>
    <row r="154" spans="1:33" ht="15.75" customHeight="1" thickBot="1" x14ac:dyDescent="0.25">
      <c r="A154" s="1043" t="s">
        <v>207</v>
      </c>
      <c r="B154" s="1044"/>
      <c r="C154" s="1044"/>
      <c r="D154" s="1044"/>
      <c r="E154" s="1044"/>
      <c r="F154" s="1045"/>
      <c r="G154" s="1040" t="s">
        <v>2009</v>
      </c>
      <c r="H154" s="1041"/>
      <c r="I154" s="1042"/>
      <c r="L154" s="945" t="s">
        <v>495</v>
      </c>
      <c r="M154" s="946"/>
      <c r="N154" s="946"/>
      <c r="O154" s="947"/>
    </row>
    <row r="155" spans="1:33" ht="15.75" customHeight="1" thickBot="1" x14ac:dyDescent="0.25">
      <c r="A155" s="373" t="s">
        <v>496</v>
      </c>
      <c r="B155" s="227" t="s">
        <v>497</v>
      </c>
      <c r="C155" s="374" t="s">
        <v>498</v>
      </c>
      <c r="D155" s="374" t="s">
        <v>499</v>
      </c>
      <c r="E155" s="374" t="s">
        <v>500</v>
      </c>
      <c r="F155" s="374" t="s">
        <v>501</v>
      </c>
      <c r="G155" s="375" t="s">
        <v>502</v>
      </c>
      <c r="H155" s="375" t="s">
        <v>503</v>
      </c>
      <c r="I155" s="376" t="s">
        <v>504</v>
      </c>
      <c r="L155" s="1063"/>
      <c r="M155" s="1064"/>
      <c r="N155" s="1064"/>
      <c r="O155" s="1065"/>
      <c r="Q155" s="24" t="s">
        <v>2010</v>
      </c>
      <c r="R155" s="379" t="s">
        <v>503</v>
      </c>
      <c r="S155" s="379" t="s">
        <v>116</v>
      </c>
      <c r="T155" s="379" t="s">
        <v>117</v>
      </c>
      <c r="U155" s="379" t="s">
        <v>716</v>
      </c>
      <c r="V155" s="379" t="s">
        <v>902</v>
      </c>
      <c r="W155" s="379" t="s">
        <v>441</v>
      </c>
      <c r="X155" s="379" t="s">
        <v>1804</v>
      </c>
      <c r="Y155" s="379" t="s">
        <v>1805</v>
      </c>
      <c r="Z155" s="379" t="s">
        <v>1999</v>
      </c>
      <c r="AA155" s="379" t="s">
        <v>141</v>
      </c>
      <c r="AB155" s="379" t="s">
        <v>229</v>
      </c>
      <c r="AC155" s="379" t="s">
        <v>544</v>
      </c>
      <c r="AD155" s="379" t="s">
        <v>1111</v>
      </c>
      <c r="AE155" s="379" t="s">
        <v>2136</v>
      </c>
      <c r="AF155" s="379" t="s">
        <v>143</v>
      </c>
      <c r="AG155" s="380" t="s">
        <v>1957</v>
      </c>
    </row>
    <row r="156" spans="1:33" ht="15.75" customHeight="1" x14ac:dyDescent="0.2">
      <c r="A156" s="371">
        <v>1</v>
      </c>
      <c r="B156" s="126" t="s">
        <v>2138</v>
      </c>
      <c r="C156" s="430"/>
      <c r="D156" s="430"/>
      <c r="E156" s="430"/>
      <c r="F156" s="430"/>
      <c r="G156" s="430"/>
      <c r="H156" s="430"/>
      <c r="I156" s="128"/>
      <c r="J156" s="435">
        <f t="shared" si="9"/>
        <v>0</v>
      </c>
      <c r="K156" s="435">
        <f t="shared" si="10"/>
        <v>0</v>
      </c>
      <c r="L156" s="1135" t="s">
        <v>528</v>
      </c>
      <c r="M156" s="1136"/>
      <c r="N156" s="1136"/>
      <c r="O156" s="1137"/>
      <c r="Q156" s="377" t="s">
        <v>503</v>
      </c>
      <c r="R156" s="10"/>
      <c r="S156" s="20" t="s">
        <v>532</v>
      </c>
      <c r="T156" s="20"/>
      <c r="U156" s="20"/>
      <c r="V156" s="20"/>
      <c r="W156" s="20"/>
      <c r="X156" s="20"/>
      <c r="Y156" s="20"/>
      <c r="Z156" s="20"/>
      <c r="AA156" s="20"/>
      <c r="AB156" s="20"/>
      <c r="AC156" s="20"/>
      <c r="AD156" s="20"/>
      <c r="AE156" s="20"/>
      <c r="AF156" s="20"/>
      <c r="AG156" s="21"/>
    </row>
    <row r="157" spans="1:33" ht="15.75" customHeight="1" x14ac:dyDescent="0.2">
      <c r="A157" s="370">
        <v>2</v>
      </c>
      <c r="B157" s="129" t="s">
        <v>148</v>
      </c>
      <c r="C157" s="431"/>
      <c r="D157" s="431"/>
      <c r="E157" s="431"/>
      <c r="F157" s="431"/>
      <c r="G157" s="431"/>
      <c r="H157" s="431"/>
      <c r="I157" s="433"/>
      <c r="J157" s="435">
        <f t="shared" si="9"/>
        <v>0</v>
      </c>
      <c r="K157" s="435">
        <f t="shared" si="10"/>
        <v>0</v>
      </c>
      <c r="L157" s="1138"/>
      <c r="M157" s="1139"/>
      <c r="N157" s="1139"/>
      <c r="O157" s="1140"/>
      <c r="Q157" s="377" t="s">
        <v>116</v>
      </c>
      <c r="R157" s="20" t="s">
        <v>532</v>
      </c>
      <c r="S157" s="10"/>
      <c r="T157" s="20"/>
      <c r="U157" s="20"/>
      <c r="V157" s="20"/>
      <c r="W157" s="20"/>
      <c r="X157" s="20"/>
      <c r="Y157" s="20"/>
      <c r="Z157" s="20"/>
      <c r="AA157" s="20"/>
      <c r="AB157" s="20"/>
      <c r="AC157" s="20"/>
      <c r="AD157" s="20"/>
      <c r="AE157" s="20"/>
      <c r="AF157" s="20"/>
      <c r="AG157" s="21"/>
    </row>
    <row r="158" spans="1:33" ht="15.75" customHeight="1" x14ac:dyDescent="0.2">
      <c r="A158" s="370" t="s">
        <v>521</v>
      </c>
      <c r="B158" s="129" t="s">
        <v>1676</v>
      </c>
      <c r="C158" s="431"/>
      <c r="D158" s="431"/>
      <c r="E158" s="431"/>
      <c r="F158" s="431"/>
      <c r="G158" s="431"/>
      <c r="H158" s="431"/>
      <c r="I158" s="433"/>
      <c r="J158" s="435">
        <f t="shared" si="9"/>
        <v>0</v>
      </c>
      <c r="K158" s="435">
        <f t="shared" si="10"/>
        <v>0</v>
      </c>
      <c r="L158" s="1138"/>
      <c r="M158" s="1139"/>
      <c r="N158" s="1139"/>
      <c r="O158" s="1140"/>
      <c r="Q158" s="377" t="s">
        <v>117</v>
      </c>
      <c r="R158" s="20"/>
      <c r="S158" s="20"/>
      <c r="T158" s="10"/>
      <c r="U158" s="20"/>
      <c r="V158" s="20" t="s">
        <v>532</v>
      </c>
      <c r="W158" s="20" t="s">
        <v>532</v>
      </c>
      <c r="X158" s="20"/>
      <c r="Y158" s="20"/>
      <c r="Z158" s="20"/>
      <c r="AA158" s="20"/>
      <c r="AB158" s="20"/>
      <c r="AC158" s="20"/>
      <c r="AD158" s="20"/>
      <c r="AE158" s="20"/>
      <c r="AF158" s="20"/>
      <c r="AG158" s="21"/>
    </row>
    <row r="159" spans="1:33" ht="15.75" customHeight="1" x14ac:dyDescent="0.2">
      <c r="A159" s="370" t="s">
        <v>521</v>
      </c>
      <c r="B159" s="129" t="s">
        <v>164</v>
      </c>
      <c r="C159" s="431"/>
      <c r="D159" s="431"/>
      <c r="E159" s="431"/>
      <c r="F159" s="431"/>
      <c r="G159" s="431"/>
      <c r="H159" s="431"/>
      <c r="I159" s="433"/>
      <c r="J159" s="435">
        <f t="shared" si="9"/>
        <v>0</v>
      </c>
      <c r="K159" s="435">
        <f t="shared" si="10"/>
        <v>0</v>
      </c>
      <c r="L159" s="1138"/>
      <c r="M159" s="1139"/>
      <c r="N159" s="1139"/>
      <c r="O159" s="1140"/>
      <c r="Q159" s="377" t="s">
        <v>716</v>
      </c>
      <c r="R159" s="20"/>
      <c r="S159" s="20"/>
      <c r="T159" s="20" t="s">
        <v>532</v>
      </c>
      <c r="U159" s="10"/>
      <c r="V159" s="20"/>
      <c r="W159" s="20"/>
      <c r="X159" s="20"/>
      <c r="Y159" s="20"/>
      <c r="Z159" s="20"/>
      <c r="AA159" s="20" t="s">
        <v>532</v>
      </c>
      <c r="AB159" s="20"/>
      <c r="AC159" s="20"/>
      <c r="AD159" s="20"/>
      <c r="AE159" s="20"/>
      <c r="AF159" s="20"/>
      <c r="AG159" s="21"/>
    </row>
    <row r="160" spans="1:33" ht="15.75" customHeight="1" x14ac:dyDescent="0.2">
      <c r="A160" s="370" t="s">
        <v>521</v>
      </c>
      <c r="B160" s="129" t="s">
        <v>1107</v>
      </c>
      <c r="C160" s="431"/>
      <c r="D160" s="431"/>
      <c r="E160" s="431"/>
      <c r="F160" s="431"/>
      <c r="G160" s="431"/>
      <c r="H160" s="431"/>
      <c r="I160" s="433"/>
      <c r="J160" s="435">
        <f t="shared" si="9"/>
        <v>0</v>
      </c>
      <c r="K160" s="435">
        <f t="shared" si="10"/>
        <v>0</v>
      </c>
      <c r="L160" s="1138"/>
      <c r="M160" s="1139"/>
      <c r="N160" s="1139"/>
      <c r="O160" s="1140"/>
      <c r="Q160" s="377" t="s">
        <v>902</v>
      </c>
      <c r="R160" s="20"/>
      <c r="S160" s="20"/>
      <c r="T160" s="20"/>
      <c r="U160" s="20"/>
      <c r="V160" s="10"/>
      <c r="W160" s="20"/>
      <c r="X160" s="20"/>
      <c r="Y160" s="20"/>
      <c r="Z160" s="20"/>
      <c r="AA160" s="20"/>
      <c r="AB160" s="20"/>
      <c r="AC160" s="20"/>
      <c r="AD160" s="20"/>
      <c r="AE160" s="20"/>
      <c r="AF160" s="20"/>
      <c r="AG160" s="21"/>
    </row>
    <row r="161" spans="1:45" ht="15.75" customHeight="1" x14ac:dyDescent="0.2">
      <c r="A161" s="370" t="s">
        <v>521</v>
      </c>
      <c r="B161" s="129" t="s">
        <v>444</v>
      </c>
      <c r="C161" s="431"/>
      <c r="D161" s="431"/>
      <c r="E161" s="431"/>
      <c r="F161" s="431"/>
      <c r="G161" s="431"/>
      <c r="H161" s="431"/>
      <c r="I161" s="433"/>
      <c r="J161" s="435">
        <f t="shared" ref="J161:J229" si="13">D161+E161+F161</f>
        <v>0</v>
      </c>
      <c r="K161" s="435">
        <f t="shared" ref="K161:K229" si="14">D161*2+E161</f>
        <v>0</v>
      </c>
      <c r="L161" s="1138"/>
      <c r="M161" s="1139"/>
      <c r="N161" s="1139"/>
      <c r="O161" s="1140"/>
      <c r="Q161" s="377" t="s">
        <v>441</v>
      </c>
      <c r="R161" s="20"/>
      <c r="S161" s="20"/>
      <c r="T161" s="20" t="s">
        <v>532</v>
      </c>
      <c r="U161" s="20"/>
      <c r="V161" s="20"/>
      <c r="W161" s="10"/>
      <c r="X161" s="20"/>
      <c r="Y161" s="20" t="s">
        <v>532</v>
      </c>
      <c r="Z161" s="20"/>
      <c r="AA161" s="20"/>
      <c r="AB161" s="20" t="s">
        <v>532</v>
      </c>
      <c r="AC161" s="20"/>
      <c r="AD161" s="20"/>
      <c r="AE161" s="20"/>
      <c r="AF161" s="20"/>
      <c r="AG161" s="21"/>
    </row>
    <row r="162" spans="1:45" ht="15.75" customHeight="1" x14ac:dyDescent="0.2">
      <c r="A162" s="370" t="s">
        <v>521</v>
      </c>
      <c r="B162" s="129" t="s">
        <v>1294</v>
      </c>
      <c r="C162" s="431"/>
      <c r="D162" s="431"/>
      <c r="E162" s="431"/>
      <c r="F162" s="431"/>
      <c r="G162" s="431"/>
      <c r="H162" s="431"/>
      <c r="I162" s="433"/>
      <c r="J162" s="435">
        <f t="shared" si="13"/>
        <v>0</v>
      </c>
      <c r="K162" s="435">
        <f t="shared" si="14"/>
        <v>0</v>
      </c>
      <c r="L162" s="1138"/>
      <c r="M162" s="1139"/>
      <c r="N162" s="1139"/>
      <c r="O162" s="1140"/>
      <c r="Q162" s="377" t="s">
        <v>1804</v>
      </c>
      <c r="R162" s="20"/>
      <c r="S162" s="20"/>
      <c r="T162" s="20"/>
      <c r="U162" s="20"/>
      <c r="V162" s="20"/>
      <c r="W162" s="20"/>
      <c r="X162" s="10"/>
      <c r="Y162" s="20" t="s">
        <v>532</v>
      </c>
      <c r="Z162" s="20"/>
      <c r="AA162" s="20"/>
      <c r="AB162" s="20"/>
      <c r="AC162" s="20"/>
      <c r="AD162" s="20"/>
      <c r="AE162" s="20"/>
      <c r="AF162" s="20"/>
      <c r="AG162" s="21"/>
    </row>
    <row r="163" spans="1:45" ht="15.75" customHeight="1" x14ac:dyDescent="0.2">
      <c r="A163" s="370" t="s">
        <v>521</v>
      </c>
      <c r="B163" s="129" t="s">
        <v>1955</v>
      </c>
      <c r="C163" s="431"/>
      <c r="D163" s="431"/>
      <c r="E163" s="431"/>
      <c r="F163" s="431"/>
      <c r="G163" s="431"/>
      <c r="H163" s="431"/>
      <c r="I163" s="433"/>
      <c r="J163" s="435">
        <f t="shared" si="13"/>
        <v>0</v>
      </c>
      <c r="K163" s="435">
        <f t="shared" si="14"/>
        <v>0</v>
      </c>
      <c r="L163" s="1138"/>
      <c r="M163" s="1139"/>
      <c r="N163" s="1139"/>
      <c r="O163" s="1140"/>
      <c r="Q163" s="377" t="s">
        <v>1805</v>
      </c>
      <c r="R163" s="20"/>
      <c r="S163" s="20"/>
      <c r="T163" s="20"/>
      <c r="U163" s="20"/>
      <c r="V163" s="20"/>
      <c r="W163" s="20"/>
      <c r="X163" s="20" t="s">
        <v>532</v>
      </c>
      <c r="Y163" s="10"/>
      <c r="Z163" s="20"/>
      <c r="AA163" s="20"/>
      <c r="AB163" s="20"/>
      <c r="AC163" s="20"/>
      <c r="AD163" s="20"/>
      <c r="AE163" s="20"/>
      <c r="AF163" s="20"/>
      <c r="AG163" s="21"/>
    </row>
    <row r="164" spans="1:45" ht="15.75" customHeight="1" x14ac:dyDescent="0.2">
      <c r="A164" s="370" t="s">
        <v>521</v>
      </c>
      <c r="B164" s="129" t="s">
        <v>2000</v>
      </c>
      <c r="C164" s="431"/>
      <c r="D164" s="431"/>
      <c r="E164" s="431"/>
      <c r="F164" s="431"/>
      <c r="G164" s="431"/>
      <c r="H164" s="431"/>
      <c r="I164" s="433"/>
      <c r="J164" s="435">
        <f t="shared" si="13"/>
        <v>0</v>
      </c>
      <c r="K164" s="435">
        <f t="shared" si="14"/>
        <v>0</v>
      </c>
      <c r="L164" s="1138"/>
      <c r="M164" s="1139"/>
      <c r="N164" s="1139"/>
      <c r="O164" s="1140"/>
      <c r="Q164" s="377" t="s">
        <v>1999</v>
      </c>
      <c r="R164" s="20"/>
      <c r="S164" s="20"/>
      <c r="T164" s="20"/>
      <c r="U164" s="20"/>
      <c r="V164" s="20"/>
      <c r="W164" s="20"/>
      <c r="X164" s="20"/>
      <c r="Y164" s="20"/>
      <c r="Z164" s="10"/>
      <c r="AA164" s="20"/>
      <c r="AB164" s="20" t="s">
        <v>532</v>
      </c>
      <c r="AC164" s="20"/>
      <c r="AD164" s="20"/>
      <c r="AE164" s="20"/>
      <c r="AF164" s="20"/>
      <c r="AG164" s="21"/>
    </row>
    <row r="165" spans="1:45" ht="15.75" customHeight="1" x14ac:dyDescent="0.2">
      <c r="A165" s="370" t="s">
        <v>521</v>
      </c>
      <c r="B165" s="129" t="s">
        <v>1763</v>
      </c>
      <c r="C165" s="431"/>
      <c r="D165" s="431"/>
      <c r="E165" s="431"/>
      <c r="F165" s="431"/>
      <c r="G165" s="431"/>
      <c r="H165" s="431"/>
      <c r="I165" s="433"/>
      <c r="J165" s="435">
        <f t="shared" si="13"/>
        <v>0</v>
      </c>
      <c r="K165" s="435">
        <f t="shared" si="14"/>
        <v>0</v>
      </c>
      <c r="L165" s="1138"/>
      <c r="M165" s="1139"/>
      <c r="N165" s="1139"/>
      <c r="O165" s="1140"/>
      <c r="Q165" s="377" t="s">
        <v>141</v>
      </c>
      <c r="R165" s="20"/>
      <c r="S165" s="20"/>
      <c r="T165" s="20"/>
      <c r="U165" s="20"/>
      <c r="V165" s="20"/>
      <c r="W165" s="20"/>
      <c r="X165" s="20"/>
      <c r="Y165" s="20"/>
      <c r="Z165" s="20" t="s">
        <v>532</v>
      </c>
      <c r="AA165" s="10"/>
      <c r="AB165" s="20"/>
      <c r="AC165" s="20"/>
      <c r="AD165" s="20"/>
      <c r="AE165" s="20"/>
      <c r="AF165" s="20"/>
      <c r="AG165" s="21"/>
    </row>
    <row r="166" spans="1:45" ht="15.75" customHeight="1" x14ac:dyDescent="0.2">
      <c r="A166" s="370" t="s">
        <v>521</v>
      </c>
      <c r="B166" s="129" t="s">
        <v>206</v>
      </c>
      <c r="C166" s="431"/>
      <c r="D166" s="431"/>
      <c r="E166" s="431"/>
      <c r="F166" s="431"/>
      <c r="G166" s="431"/>
      <c r="H166" s="431"/>
      <c r="I166" s="433"/>
      <c r="J166" s="435">
        <f t="shared" si="13"/>
        <v>0</v>
      </c>
      <c r="K166" s="435">
        <f t="shared" si="14"/>
        <v>0</v>
      </c>
      <c r="L166" s="1138"/>
      <c r="M166" s="1139"/>
      <c r="N166" s="1139"/>
      <c r="O166" s="1140"/>
      <c r="Q166" s="377" t="s">
        <v>229</v>
      </c>
      <c r="R166" s="20"/>
      <c r="S166" s="20"/>
      <c r="T166" s="20"/>
      <c r="U166" s="20"/>
      <c r="V166" s="20"/>
      <c r="W166" s="20"/>
      <c r="X166" s="20"/>
      <c r="Y166" s="20"/>
      <c r="Z166" s="20"/>
      <c r="AA166" s="20"/>
      <c r="AB166" s="10"/>
      <c r="AC166" s="20" t="s">
        <v>532</v>
      </c>
      <c r="AD166" s="20"/>
      <c r="AE166" s="20"/>
      <c r="AF166" s="20"/>
      <c r="AG166" s="21"/>
    </row>
    <row r="167" spans="1:45" ht="15.75" customHeight="1" x14ac:dyDescent="0.2">
      <c r="A167" s="370" t="s">
        <v>521</v>
      </c>
      <c r="B167" s="129" t="s">
        <v>559</v>
      </c>
      <c r="C167" s="431"/>
      <c r="D167" s="431"/>
      <c r="E167" s="431"/>
      <c r="F167" s="431"/>
      <c r="G167" s="431"/>
      <c r="H167" s="431"/>
      <c r="I167" s="433"/>
      <c r="J167" s="435">
        <f t="shared" si="13"/>
        <v>0</v>
      </c>
      <c r="K167" s="435">
        <f t="shared" si="14"/>
        <v>0</v>
      </c>
      <c r="L167" s="1138"/>
      <c r="M167" s="1139"/>
      <c r="N167" s="1139"/>
      <c r="O167" s="1140"/>
      <c r="Q167" s="377" t="s">
        <v>544</v>
      </c>
      <c r="R167" s="20"/>
      <c r="S167" s="20"/>
      <c r="T167" s="20"/>
      <c r="U167" s="20"/>
      <c r="V167" s="20"/>
      <c r="W167" s="20"/>
      <c r="X167" s="20"/>
      <c r="Y167" s="20"/>
      <c r="Z167" s="20"/>
      <c r="AA167" s="20"/>
      <c r="AB167" s="20" t="s">
        <v>532</v>
      </c>
      <c r="AC167" s="10"/>
      <c r="AD167" s="20"/>
      <c r="AE167" s="20"/>
      <c r="AF167" s="20"/>
      <c r="AG167" s="21"/>
    </row>
    <row r="168" spans="1:45" ht="15.75" customHeight="1" x14ac:dyDescent="0.2">
      <c r="A168" s="370" t="s">
        <v>521</v>
      </c>
      <c r="B168" s="129" t="s">
        <v>1226</v>
      </c>
      <c r="C168" s="431"/>
      <c r="D168" s="431"/>
      <c r="E168" s="431"/>
      <c r="F168" s="431"/>
      <c r="G168" s="431"/>
      <c r="H168" s="431"/>
      <c r="I168" s="433"/>
      <c r="J168" s="435">
        <f t="shared" si="13"/>
        <v>0</v>
      </c>
      <c r="K168" s="435">
        <f t="shared" si="14"/>
        <v>0</v>
      </c>
      <c r="L168" s="1138"/>
      <c r="M168" s="1139"/>
      <c r="N168" s="1139"/>
      <c r="O168" s="1140"/>
      <c r="Q168" s="377" t="s">
        <v>1111</v>
      </c>
      <c r="R168" s="20"/>
      <c r="S168" s="20"/>
      <c r="T168" s="20"/>
      <c r="U168" s="20"/>
      <c r="V168" s="20"/>
      <c r="W168" s="20"/>
      <c r="X168" s="20"/>
      <c r="Y168" s="20"/>
      <c r="Z168" s="20"/>
      <c r="AA168" s="20"/>
      <c r="AB168" s="20"/>
      <c r="AC168" s="20"/>
      <c r="AD168" s="10"/>
      <c r="AE168" s="20"/>
      <c r="AF168" s="20" t="s">
        <v>532</v>
      </c>
      <c r="AG168" s="21"/>
    </row>
    <row r="169" spans="1:45" ht="15.75" customHeight="1" x14ac:dyDescent="0.2">
      <c r="A169" s="370" t="s">
        <v>521</v>
      </c>
      <c r="B169" s="129" t="s">
        <v>57</v>
      </c>
      <c r="C169" s="431"/>
      <c r="D169" s="431"/>
      <c r="E169" s="431"/>
      <c r="F169" s="431"/>
      <c r="G169" s="431"/>
      <c r="H169" s="431"/>
      <c r="I169" s="433"/>
      <c r="J169" s="435">
        <f t="shared" si="13"/>
        <v>0</v>
      </c>
      <c r="K169" s="435">
        <f t="shared" si="14"/>
        <v>0</v>
      </c>
      <c r="L169" s="1138"/>
      <c r="M169" s="1139"/>
      <c r="N169" s="1139"/>
      <c r="O169" s="1140"/>
      <c r="Q169" s="377" t="s">
        <v>2136</v>
      </c>
      <c r="R169" s="20"/>
      <c r="S169" s="20"/>
      <c r="T169" s="20"/>
      <c r="U169" s="20"/>
      <c r="V169" s="20"/>
      <c r="W169" s="20"/>
      <c r="X169" s="20"/>
      <c r="Y169" s="20"/>
      <c r="Z169" s="20"/>
      <c r="AA169" s="20"/>
      <c r="AB169" s="20"/>
      <c r="AC169" s="20"/>
      <c r="AD169" s="20" t="s">
        <v>532</v>
      </c>
      <c r="AE169" s="10"/>
      <c r="AF169" s="20"/>
      <c r="AG169" s="21"/>
    </row>
    <row r="170" spans="1:45" ht="15.75" customHeight="1" x14ac:dyDescent="0.2">
      <c r="A170" s="370" t="s">
        <v>521</v>
      </c>
      <c r="B170" s="129" t="s">
        <v>150</v>
      </c>
      <c r="C170" s="431"/>
      <c r="D170" s="431"/>
      <c r="E170" s="431"/>
      <c r="F170" s="431"/>
      <c r="G170" s="431"/>
      <c r="H170" s="431"/>
      <c r="I170" s="433"/>
      <c r="J170" s="435">
        <f t="shared" si="13"/>
        <v>0</v>
      </c>
      <c r="K170" s="435">
        <f t="shared" si="14"/>
        <v>0</v>
      </c>
      <c r="L170" s="1138"/>
      <c r="M170" s="1139"/>
      <c r="N170" s="1139"/>
      <c r="O170" s="1140"/>
      <c r="Q170" s="377" t="s">
        <v>143</v>
      </c>
      <c r="R170" s="20"/>
      <c r="S170" s="20"/>
      <c r="T170" s="20"/>
      <c r="U170" s="20"/>
      <c r="V170" s="20"/>
      <c r="W170" s="20"/>
      <c r="X170" s="20"/>
      <c r="Y170" s="20"/>
      <c r="Z170" s="20"/>
      <c r="AA170" s="20"/>
      <c r="AB170" s="20"/>
      <c r="AC170" s="20"/>
      <c r="AD170" s="20"/>
      <c r="AE170" s="20"/>
      <c r="AF170" s="10"/>
      <c r="AG170" s="21"/>
    </row>
    <row r="171" spans="1:45" ht="15.75" customHeight="1" thickBot="1" x14ac:dyDescent="0.25">
      <c r="A171" s="372" t="s">
        <v>521</v>
      </c>
      <c r="B171" s="130" t="s">
        <v>1956</v>
      </c>
      <c r="C171" s="432"/>
      <c r="D171" s="432"/>
      <c r="E171" s="432"/>
      <c r="F171" s="432"/>
      <c r="G171" s="432"/>
      <c r="H171" s="432"/>
      <c r="I171" s="434"/>
      <c r="J171" s="435">
        <f t="shared" si="13"/>
        <v>0</v>
      </c>
      <c r="K171" s="435">
        <f t="shared" si="14"/>
        <v>0</v>
      </c>
      <c r="L171" s="1141"/>
      <c r="M171" s="1142"/>
      <c r="N171" s="1142"/>
      <c r="O171" s="1143"/>
      <c r="Q171" s="378" t="s">
        <v>1957</v>
      </c>
      <c r="R171" s="23"/>
      <c r="S171" s="23"/>
      <c r="T171" s="23"/>
      <c r="U171" s="23"/>
      <c r="V171" s="23"/>
      <c r="W171" s="23"/>
      <c r="X171" s="23"/>
      <c r="Y171" s="23"/>
      <c r="Z171" s="23"/>
      <c r="AA171" s="23"/>
      <c r="AB171" s="23"/>
      <c r="AC171" s="23"/>
      <c r="AD171" s="23"/>
      <c r="AE171" s="23"/>
      <c r="AF171" s="23"/>
      <c r="AG171" s="15"/>
    </row>
    <row r="172" spans="1:45" ht="15.75" customHeight="1" x14ac:dyDescent="0.2">
      <c r="C172" s="435">
        <f t="shared" ref="C172:I172" si="15">SUM(C156:C171)</f>
        <v>0</v>
      </c>
      <c r="D172" s="435">
        <f t="shared" si="15"/>
        <v>0</v>
      </c>
      <c r="E172" s="435">
        <f t="shared" si="15"/>
        <v>0</v>
      </c>
      <c r="F172" s="435">
        <f t="shared" si="15"/>
        <v>0</v>
      </c>
      <c r="G172" s="435">
        <f t="shared" si="15"/>
        <v>0</v>
      </c>
      <c r="H172" s="435">
        <f t="shared" si="15"/>
        <v>0</v>
      </c>
      <c r="I172" s="435">
        <f t="shared" si="15"/>
        <v>0</v>
      </c>
      <c r="J172" s="435">
        <f t="shared" si="13"/>
        <v>0</v>
      </c>
      <c r="K172" s="435">
        <f t="shared" si="14"/>
        <v>0</v>
      </c>
    </row>
    <row r="173" spans="1:45" ht="15.75" customHeight="1" thickBot="1" x14ac:dyDescent="0.25"/>
    <row r="174" spans="1:45" ht="15.75" customHeight="1" thickBot="1" x14ac:dyDescent="0.25">
      <c r="A174" s="1043" t="s">
        <v>2001</v>
      </c>
      <c r="B174" s="1044"/>
      <c r="C174" s="1044"/>
      <c r="D174" s="1044"/>
      <c r="E174" s="1044"/>
      <c r="F174" s="1045"/>
      <c r="G174" s="1040" t="s">
        <v>2009</v>
      </c>
      <c r="H174" s="1041"/>
      <c r="I174" s="1042"/>
      <c r="L174" s="1242" t="s">
        <v>588</v>
      </c>
      <c r="M174" s="1243"/>
      <c r="N174" s="1243"/>
      <c r="O174" s="1244"/>
    </row>
    <row r="175" spans="1:45" ht="15.75" customHeight="1" thickBot="1" x14ac:dyDescent="0.25">
      <c r="A175" s="373" t="s">
        <v>496</v>
      </c>
      <c r="B175" s="227" t="s">
        <v>497</v>
      </c>
      <c r="C175" s="374" t="s">
        <v>498</v>
      </c>
      <c r="D175" s="374" t="s">
        <v>499</v>
      </c>
      <c r="E175" s="374" t="s">
        <v>500</v>
      </c>
      <c r="F175" s="374" t="s">
        <v>501</v>
      </c>
      <c r="G175" s="375" t="s">
        <v>502</v>
      </c>
      <c r="H175" s="375" t="s">
        <v>503</v>
      </c>
      <c r="I175" s="376" t="s">
        <v>504</v>
      </c>
      <c r="L175" s="1245"/>
      <c r="M175" s="1246"/>
      <c r="N175" s="1246"/>
      <c r="O175" s="1247"/>
      <c r="Q175" s="24" t="s">
        <v>2010</v>
      </c>
      <c r="R175" s="379" t="s">
        <v>373</v>
      </c>
      <c r="S175" s="379" t="s">
        <v>374</v>
      </c>
      <c r="T175" s="379" t="s">
        <v>716</v>
      </c>
      <c r="U175" s="379" t="s">
        <v>541</v>
      </c>
      <c r="V175" s="379" t="s">
        <v>1590</v>
      </c>
      <c r="W175" s="379" t="s">
        <v>506</v>
      </c>
      <c r="X175" s="379" t="s">
        <v>1866</v>
      </c>
      <c r="Y175" s="379" t="s">
        <v>901</v>
      </c>
      <c r="Z175" s="379" t="s">
        <v>564</v>
      </c>
      <c r="AA175" s="379" t="s">
        <v>847</v>
      </c>
      <c r="AB175" s="379" t="s">
        <v>700</v>
      </c>
      <c r="AC175" s="379" t="s">
        <v>511</v>
      </c>
      <c r="AD175" s="379" t="s">
        <v>566</v>
      </c>
      <c r="AE175" s="379" t="s">
        <v>1959</v>
      </c>
      <c r="AF175" s="379" t="s">
        <v>1960</v>
      </c>
      <c r="AG175" s="379" t="s">
        <v>768</v>
      </c>
      <c r="AH175" s="379" t="s">
        <v>777</v>
      </c>
      <c r="AI175" s="379" t="s">
        <v>1684</v>
      </c>
      <c r="AJ175" s="379" t="s">
        <v>533</v>
      </c>
      <c r="AK175" s="379" t="s">
        <v>769</v>
      </c>
      <c r="AL175" s="379" t="s">
        <v>1730</v>
      </c>
      <c r="AM175" s="379" t="s">
        <v>1731</v>
      </c>
      <c r="AN175" s="379" t="s">
        <v>955</v>
      </c>
      <c r="AO175" s="379" t="s">
        <v>704</v>
      </c>
      <c r="AP175" s="379" t="s">
        <v>1313</v>
      </c>
      <c r="AQ175" s="379" t="s">
        <v>120</v>
      </c>
      <c r="AR175" s="379" t="s">
        <v>547</v>
      </c>
      <c r="AS175" s="380" t="s">
        <v>1214</v>
      </c>
    </row>
    <row r="176" spans="1:45" ht="15.75" customHeight="1" x14ac:dyDescent="0.2">
      <c r="A176" s="441">
        <v>1</v>
      </c>
      <c r="B176" s="126" t="s">
        <v>906</v>
      </c>
      <c r="C176" s="430">
        <v>40</v>
      </c>
      <c r="D176" s="430">
        <v>26</v>
      </c>
      <c r="E176" s="430">
        <v>6</v>
      </c>
      <c r="F176" s="430">
        <v>8</v>
      </c>
      <c r="G176" s="430">
        <v>120</v>
      </c>
      <c r="H176" s="430">
        <v>78</v>
      </c>
      <c r="I176" s="128">
        <v>58</v>
      </c>
      <c r="J176" s="435">
        <f t="shared" si="13"/>
        <v>40</v>
      </c>
      <c r="K176" s="435">
        <f t="shared" si="14"/>
        <v>58</v>
      </c>
      <c r="L176" s="1135" t="s">
        <v>2011</v>
      </c>
      <c r="M176" s="1136"/>
      <c r="N176" s="1136"/>
      <c r="O176" s="1137"/>
      <c r="Q176" s="377" t="s">
        <v>373</v>
      </c>
      <c r="R176" s="10"/>
      <c r="S176" s="20" t="s">
        <v>532</v>
      </c>
      <c r="T176" s="20"/>
      <c r="U176" s="20"/>
      <c r="V176" s="20"/>
      <c r="W176" s="20"/>
      <c r="X176" s="20"/>
      <c r="Y176" s="20"/>
      <c r="Z176" s="20"/>
      <c r="AA176" s="20"/>
      <c r="AB176" s="20"/>
      <c r="AC176" s="20"/>
      <c r="AD176" s="20"/>
      <c r="AE176" s="20"/>
      <c r="AF176" s="20"/>
      <c r="AG176" s="20"/>
      <c r="AH176" s="20" t="s">
        <v>1488</v>
      </c>
      <c r="AI176" s="20"/>
      <c r="AJ176" s="20" t="s">
        <v>1495</v>
      </c>
      <c r="AK176" s="20"/>
      <c r="AL176" s="20"/>
      <c r="AM176" s="20"/>
      <c r="AN176" s="20"/>
      <c r="AO176" s="20"/>
      <c r="AP176" s="20"/>
      <c r="AQ176" s="20"/>
      <c r="AR176" s="20"/>
      <c r="AS176" s="21"/>
    </row>
    <row r="177" spans="1:45" ht="15.75" customHeight="1" x14ac:dyDescent="0.2">
      <c r="A177" s="370">
        <v>2</v>
      </c>
      <c r="B177" s="129" t="s">
        <v>36</v>
      </c>
      <c r="C177" s="431">
        <v>40</v>
      </c>
      <c r="D177" s="431">
        <v>22</v>
      </c>
      <c r="E177" s="431">
        <v>6</v>
      </c>
      <c r="F177" s="431">
        <v>12</v>
      </c>
      <c r="G177" s="431">
        <v>120</v>
      </c>
      <c r="H177" s="431">
        <v>89</v>
      </c>
      <c r="I177" s="433">
        <v>50</v>
      </c>
      <c r="J177" s="435">
        <f t="shared" si="13"/>
        <v>40</v>
      </c>
      <c r="K177" s="435">
        <f t="shared" si="14"/>
        <v>50</v>
      </c>
      <c r="L177" s="1138"/>
      <c r="M177" s="1139"/>
      <c r="N177" s="1139"/>
      <c r="O177" s="1140"/>
      <c r="Q177" s="377" t="s">
        <v>374</v>
      </c>
      <c r="R177" s="20" t="s">
        <v>532</v>
      </c>
      <c r="S177" s="10"/>
      <c r="T177" s="20"/>
      <c r="U177" s="20"/>
      <c r="V177" s="20"/>
      <c r="W177" s="20"/>
      <c r="X177" s="20"/>
      <c r="Y177" s="20"/>
      <c r="Z177" s="20"/>
      <c r="AA177" s="20"/>
      <c r="AB177" s="20"/>
      <c r="AC177" s="20"/>
      <c r="AD177" s="20"/>
      <c r="AE177" s="20"/>
      <c r="AF177" s="20"/>
      <c r="AG177" s="20"/>
      <c r="AH177" s="20" t="s">
        <v>1602</v>
      </c>
      <c r="AI177" s="20"/>
      <c r="AJ177" s="20" t="s">
        <v>1541</v>
      </c>
      <c r="AK177" s="20"/>
      <c r="AL177" s="20"/>
      <c r="AM177" s="20"/>
      <c r="AN177" s="20"/>
      <c r="AO177" s="20"/>
      <c r="AP177" s="20"/>
      <c r="AQ177" s="20"/>
      <c r="AR177" s="20"/>
      <c r="AS177" s="21"/>
    </row>
    <row r="178" spans="1:45" ht="15.75" customHeight="1" x14ac:dyDescent="0.2">
      <c r="A178" s="370">
        <v>3</v>
      </c>
      <c r="B178" s="129" t="s">
        <v>781</v>
      </c>
      <c r="C178" s="431">
        <v>40</v>
      </c>
      <c r="D178" s="431">
        <v>22</v>
      </c>
      <c r="E178" s="431">
        <v>4</v>
      </c>
      <c r="F178" s="431">
        <v>14</v>
      </c>
      <c r="G178" s="431">
        <v>108</v>
      </c>
      <c r="H178" s="431">
        <v>80</v>
      </c>
      <c r="I178" s="433">
        <v>48</v>
      </c>
      <c r="J178" s="435">
        <f t="shared" si="13"/>
        <v>40</v>
      </c>
      <c r="K178" s="435">
        <f t="shared" si="14"/>
        <v>48</v>
      </c>
      <c r="L178" s="1138"/>
      <c r="M178" s="1139"/>
      <c r="N178" s="1139"/>
      <c r="O178" s="1140"/>
      <c r="Q178" s="377" t="s">
        <v>716</v>
      </c>
      <c r="R178" s="20"/>
      <c r="S178" s="20"/>
      <c r="T178" s="10"/>
      <c r="U178" s="20"/>
      <c r="V178" s="20" t="s">
        <v>532</v>
      </c>
      <c r="W178" s="20" t="s">
        <v>532</v>
      </c>
      <c r="X178" s="20"/>
      <c r="Y178" s="20"/>
      <c r="Z178" s="20"/>
      <c r="AA178" s="20"/>
      <c r="AB178" s="20"/>
      <c r="AC178" s="20"/>
      <c r="AD178" s="20"/>
      <c r="AE178" s="20"/>
      <c r="AF178" s="20"/>
      <c r="AG178" s="20"/>
      <c r="AH178" s="20" t="s">
        <v>1488</v>
      </c>
      <c r="AI178" s="20"/>
      <c r="AJ178" s="20"/>
      <c r="AK178" s="20"/>
      <c r="AL178" s="20"/>
      <c r="AM178" s="20"/>
      <c r="AN178" s="20"/>
      <c r="AO178" s="20"/>
      <c r="AP178" s="20"/>
      <c r="AQ178" s="20"/>
      <c r="AR178" s="20"/>
      <c r="AS178" s="21"/>
    </row>
    <row r="179" spans="1:45" ht="15.75" customHeight="1" x14ac:dyDescent="0.2">
      <c r="A179" s="370">
        <v>4</v>
      </c>
      <c r="B179" s="129" t="s">
        <v>706</v>
      </c>
      <c r="C179" s="431">
        <v>40</v>
      </c>
      <c r="D179" s="431">
        <v>19</v>
      </c>
      <c r="E179" s="431">
        <v>8</v>
      </c>
      <c r="F179" s="431">
        <v>13</v>
      </c>
      <c r="G179" s="431">
        <v>84</v>
      </c>
      <c r="H179" s="431">
        <v>74</v>
      </c>
      <c r="I179" s="433">
        <v>46</v>
      </c>
      <c r="J179" s="435">
        <f t="shared" si="13"/>
        <v>40</v>
      </c>
      <c r="K179" s="435">
        <f t="shared" si="14"/>
        <v>46</v>
      </c>
      <c r="L179" s="1138"/>
      <c r="M179" s="1139"/>
      <c r="N179" s="1139"/>
      <c r="O179" s="1140"/>
      <c r="Q179" s="377" t="s">
        <v>541</v>
      </c>
      <c r="R179" s="20"/>
      <c r="S179" s="20"/>
      <c r="T179" s="20" t="s">
        <v>532</v>
      </c>
      <c r="U179" s="10"/>
      <c r="V179" s="20"/>
      <c r="W179" s="20"/>
      <c r="X179" s="20"/>
      <c r="Y179" s="20"/>
      <c r="Z179" s="20"/>
      <c r="AA179" s="20" t="s">
        <v>532</v>
      </c>
      <c r="AB179" s="20"/>
      <c r="AC179" s="20"/>
      <c r="AD179" s="20"/>
      <c r="AE179" s="20"/>
      <c r="AF179" s="20"/>
      <c r="AG179" s="20"/>
      <c r="AH179" s="20" t="s">
        <v>1881</v>
      </c>
      <c r="AI179" s="20"/>
      <c r="AJ179" s="20"/>
      <c r="AK179" s="20"/>
      <c r="AL179" s="20"/>
      <c r="AM179" s="20"/>
      <c r="AN179" s="20"/>
      <c r="AO179" s="20"/>
      <c r="AP179" s="20"/>
      <c r="AQ179" s="20"/>
      <c r="AR179" s="20"/>
      <c r="AS179" s="21"/>
    </row>
    <row r="180" spans="1:45" ht="15.75" customHeight="1" x14ac:dyDescent="0.2">
      <c r="A180" s="370">
        <v>5</v>
      </c>
      <c r="B180" s="129" t="s">
        <v>705</v>
      </c>
      <c r="C180" s="431">
        <v>40</v>
      </c>
      <c r="D180" s="431">
        <v>17</v>
      </c>
      <c r="E180" s="431">
        <v>9</v>
      </c>
      <c r="F180" s="431">
        <v>14</v>
      </c>
      <c r="G180" s="431">
        <v>115</v>
      </c>
      <c r="H180" s="431">
        <v>83</v>
      </c>
      <c r="I180" s="433">
        <v>43</v>
      </c>
      <c r="J180" s="435">
        <f t="shared" si="13"/>
        <v>40</v>
      </c>
      <c r="K180" s="435">
        <f t="shared" si="14"/>
        <v>43</v>
      </c>
      <c r="L180" s="1138"/>
      <c r="M180" s="1139"/>
      <c r="N180" s="1139"/>
      <c r="O180" s="1140"/>
      <c r="Q180" s="377" t="s">
        <v>1590</v>
      </c>
      <c r="R180" s="20"/>
      <c r="S180" s="20"/>
      <c r="T180" s="20"/>
      <c r="U180" s="20"/>
      <c r="V180" s="10"/>
      <c r="W180" s="20"/>
      <c r="X180" s="20"/>
      <c r="Y180" s="20"/>
      <c r="Z180" s="20"/>
      <c r="AA180" s="20"/>
      <c r="AB180" s="20"/>
      <c r="AC180" s="20"/>
      <c r="AD180" s="20"/>
      <c r="AE180" s="20"/>
      <c r="AF180" s="20"/>
      <c r="AG180" s="20"/>
      <c r="AH180" s="20" t="s">
        <v>1597</v>
      </c>
      <c r="AI180" s="20"/>
      <c r="AJ180" s="20"/>
      <c r="AK180" s="20"/>
      <c r="AL180" s="20"/>
      <c r="AM180" s="20"/>
      <c r="AN180" s="20"/>
      <c r="AO180" s="20"/>
      <c r="AP180" s="20"/>
      <c r="AQ180" s="20"/>
      <c r="AR180" s="20"/>
      <c r="AS180" s="21"/>
    </row>
    <row r="181" spans="1:45" ht="15.75" customHeight="1" x14ac:dyDescent="0.2">
      <c r="A181" s="370">
        <v>6</v>
      </c>
      <c r="B181" s="129" t="s">
        <v>767</v>
      </c>
      <c r="C181" s="431">
        <v>40</v>
      </c>
      <c r="D181" s="431">
        <v>19</v>
      </c>
      <c r="E181" s="431">
        <v>5</v>
      </c>
      <c r="F181" s="431">
        <v>16</v>
      </c>
      <c r="G181" s="431">
        <v>91</v>
      </c>
      <c r="H181" s="431">
        <v>81</v>
      </c>
      <c r="I181" s="433">
        <v>43</v>
      </c>
      <c r="J181" s="435">
        <f t="shared" si="13"/>
        <v>40</v>
      </c>
      <c r="K181" s="435">
        <f t="shared" si="14"/>
        <v>43</v>
      </c>
      <c r="L181" s="1138"/>
      <c r="M181" s="1139"/>
      <c r="N181" s="1139"/>
      <c r="O181" s="1140"/>
      <c r="Q181" s="377" t="s">
        <v>506</v>
      </c>
      <c r="R181" s="20"/>
      <c r="S181" s="20"/>
      <c r="T181" s="20" t="s">
        <v>532</v>
      </c>
      <c r="U181" s="20"/>
      <c r="V181" s="20"/>
      <c r="W181" s="10"/>
      <c r="X181" s="20"/>
      <c r="Y181" s="20" t="s">
        <v>532</v>
      </c>
      <c r="Z181" s="20"/>
      <c r="AA181" s="20"/>
      <c r="AB181" s="20" t="s">
        <v>532</v>
      </c>
      <c r="AC181" s="20"/>
      <c r="AD181" s="20"/>
      <c r="AE181" s="20"/>
      <c r="AF181" s="20"/>
      <c r="AG181" s="20"/>
      <c r="AH181" s="20" t="s">
        <v>355</v>
      </c>
      <c r="AI181" s="20"/>
      <c r="AJ181" s="20"/>
      <c r="AK181" s="20"/>
      <c r="AL181" s="20"/>
      <c r="AM181" s="20"/>
      <c r="AN181" s="20"/>
      <c r="AO181" s="20"/>
      <c r="AP181" s="20"/>
      <c r="AQ181" s="20"/>
      <c r="AR181" s="20"/>
      <c r="AS181" s="21"/>
    </row>
    <row r="182" spans="1:45" ht="15.75" customHeight="1" x14ac:dyDescent="0.2">
      <c r="A182" s="370">
        <v>7</v>
      </c>
      <c r="B182" s="129" t="s">
        <v>1827</v>
      </c>
      <c r="C182" s="431">
        <v>40</v>
      </c>
      <c r="D182" s="431">
        <v>16</v>
      </c>
      <c r="E182" s="431">
        <v>10</v>
      </c>
      <c r="F182" s="431">
        <v>14</v>
      </c>
      <c r="G182" s="431">
        <v>89</v>
      </c>
      <c r="H182" s="431">
        <v>87</v>
      </c>
      <c r="I182" s="433">
        <v>42</v>
      </c>
      <c r="J182" s="435">
        <f t="shared" si="13"/>
        <v>40</v>
      </c>
      <c r="K182" s="435">
        <f t="shared" si="14"/>
        <v>42</v>
      </c>
      <c r="L182" s="1138"/>
      <c r="M182" s="1139"/>
      <c r="N182" s="1139"/>
      <c r="O182" s="1140"/>
      <c r="Q182" s="377" t="s">
        <v>1866</v>
      </c>
      <c r="R182" s="20"/>
      <c r="S182" s="20"/>
      <c r="T182" s="20"/>
      <c r="U182" s="20"/>
      <c r="V182" s="20"/>
      <c r="W182" s="20"/>
      <c r="X182" s="10"/>
      <c r="Y182" s="20" t="s">
        <v>532</v>
      </c>
      <c r="Z182" s="20"/>
      <c r="AA182" s="20"/>
      <c r="AB182" s="20"/>
      <c r="AC182" s="20"/>
      <c r="AD182" s="20"/>
      <c r="AE182" s="20"/>
      <c r="AF182" s="20"/>
      <c r="AG182" s="20"/>
      <c r="AH182" s="20" t="s">
        <v>1795</v>
      </c>
      <c r="AI182" s="20"/>
      <c r="AJ182" s="20"/>
      <c r="AK182" s="20"/>
      <c r="AL182" s="20"/>
      <c r="AM182" s="20"/>
      <c r="AN182" s="20"/>
      <c r="AO182" s="20"/>
      <c r="AP182" s="20"/>
      <c r="AQ182" s="20"/>
      <c r="AR182" s="20"/>
      <c r="AS182" s="21"/>
    </row>
    <row r="183" spans="1:45" ht="15.75" customHeight="1" x14ac:dyDescent="0.2">
      <c r="A183" s="370">
        <v>8</v>
      </c>
      <c r="B183" s="129" t="s">
        <v>534</v>
      </c>
      <c r="C183" s="431">
        <v>40</v>
      </c>
      <c r="D183" s="431">
        <v>15</v>
      </c>
      <c r="E183" s="431">
        <v>11</v>
      </c>
      <c r="F183" s="431">
        <v>14</v>
      </c>
      <c r="G183" s="431">
        <v>85</v>
      </c>
      <c r="H183" s="431">
        <v>92</v>
      </c>
      <c r="I183" s="433">
        <v>41</v>
      </c>
      <c r="J183" s="435">
        <f t="shared" si="13"/>
        <v>40</v>
      </c>
      <c r="K183" s="435">
        <f t="shared" si="14"/>
        <v>41</v>
      </c>
      <c r="L183" s="1138" t="s">
        <v>2003</v>
      </c>
      <c r="M183" s="1139"/>
      <c r="N183" s="1139"/>
      <c r="O183" s="1140"/>
      <c r="Q183" s="377" t="s">
        <v>901</v>
      </c>
      <c r="R183" s="20"/>
      <c r="S183" s="20"/>
      <c r="T183" s="20"/>
      <c r="U183" s="20"/>
      <c r="V183" s="20"/>
      <c r="W183" s="20"/>
      <c r="X183" s="20" t="s">
        <v>532</v>
      </c>
      <c r="Y183" s="10"/>
      <c r="Z183" s="20"/>
      <c r="AA183" s="20"/>
      <c r="AB183" s="20"/>
      <c r="AC183" s="20"/>
      <c r="AD183" s="20"/>
      <c r="AE183" s="20"/>
      <c r="AF183" s="20"/>
      <c r="AG183" s="20"/>
      <c r="AH183" s="20" t="s">
        <v>1603</v>
      </c>
      <c r="AI183" s="20"/>
      <c r="AJ183" s="20"/>
      <c r="AK183" s="20"/>
      <c r="AL183" s="20"/>
      <c r="AM183" s="20"/>
      <c r="AN183" s="20"/>
      <c r="AO183" s="20"/>
      <c r="AP183" s="20"/>
      <c r="AQ183" s="20"/>
      <c r="AR183" s="20"/>
      <c r="AS183" s="21"/>
    </row>
    <row r="184" spans="1:45" ht="15.75" customHeight="1" x14ac:dyDescent="0.2">
      <c r="A184" s="370">
        <v>9</v>
      </c>
      <c r="B184" s="129" t="s">
        <v>174</v>
      </c>
      <c r="C184" s="431">
        <v>40</v>
      </c>
      <c r="D184" s="431">
        <v>16</v>
      </c>
      <c r="E184" s="431">
        <v>9</v>
      </c>
      <c r="F184" s="431">
        <v>15</v>
      </c>
      <c r="G184" s="431">
        <v>90</v>
      </c>
      <c r="H184" s="431">
        <v>102</v>
      </c>
      <c r="I184" s="433">
        <v>41</v>
      </c>
      <c r="J184" s="435">
        <f t="shared" si="13"/>
        <v>40</v>
      </c>
      <c r="K184" s="435">
        <f t="shared" si="14"/>
        <v>41</v>
      </c>
      <c r="L184" s="1138"/>
      <c r="M184" s="1139"/>
      <c r="N184" s="1139"/>
      <c r="O184" s="1140"/>
      <c r="Q184" s="377" t="s">
        <v>564</v>
      </c>
      <c r="R184" s="20"/>
      <c r="S184" s="20"/>
      <c r="T184" s="20"/>
      <c r="U184" s="20"/>
      <c r="V184" s="20"/>
      <c r="W184" s="20"/>
      <c r="X184" s="20"/>
      <c r="Y184" s="20"/>
      <c r="Z184" s="10"/>
      <c r="AA184" s="20"/>
      <c r="AB184" s="20" t="s">
        <v>532</v>
      </c>
      <c r="AC184" s="20"/>
      <c r="AD184" s="20"/>
      <c r="AE184" s="20"/>
      <c r="AF184" s="20"/>
      <c r="AG184" s="20"/>
      <c r="AH184" s="20"/>
      <c r="AI184" s="20"/>
      <c r="AJ184" s="20" t="s">
        <v>1597</v>
      </c>
      <c r="AK184" s="20"/>
      <c r="AL184" s="20"/>
      <c r="AM184" s="20"/>
      <c r="AN184" s="20"/>
      <c r="AO184" s="20"/>
      <c r="AP184" s="20"/>
      <c r="AQ184" s="20"/>
      <c r="AR184" s="20"/>
      <c r="AS184" s="21"/>
    </row>
    <row r="185" spans="1:45" ht="15.75" customHeight="1" x14ac:dyDescent="0.2">
      <c r="A185" s="370">
        <v>10</v>
      </c>
      <c r="B185" s="129" t="s">
        <v>1867</v>
      </c>
      <c r="C185" s="431">
        <v>40</v>
      </c>
      <c r="D185" s="431">
        <v>16</v>
      </c>
      <c r="E185" s="431">
        <v>8</v>
      </c>
      <c r="F185" s="431">
        <v>16</v>
      </c>
      <c r="G185" s="431">
        <v>85</v>
      </c>
      <c r="H185" s="431">
        <v>86</v>
      </c>
      <c r="I185" s="433">
        <v>40</v>
      </c>
      <c r="J185" s="435">
        <f t="shared" si="13"/>
        <v>40</v>
      </c>
      <c r="K185" s="435">
        <f t="shared" si="14"/>
        <v>40</v>
      </c>
      <c r="L185" s="1138"/>
      <c r="M185" s="1139"/>
      <c r="N185" s="1139"/>
      <c r="O185" s="1140"/>
      <c r="Q185" s="377" t="s">
        <v>847</v>
      </c>
      <c r="R185" s="20"/>
      <c r="S185" s="20"/>
      <c r="T185" s="20"/>
      <c r="U185" s="20"/>
      <c r="V185" s="20"/>
      <c r="W185" s="20"/>
      <c r="X185" s="20"/>
      <c r="Y185" s="20"/>
      <c r="Z185" s="20" t="s">
        <v>532</v>
      </c>
      <c r="AA185" s="10"/>
      <c r="AB185" s="20"/>
      <c r="AC185" s="20"/>
      <c r="AD185" s="20"/>
      <c r="AE185" s="20"/>
      <c r="AF185" s="20"/>
      <c r="AG185" s="20"/>
      <c r="AH185" s="20"/>
      <c r="AI185" s="20"/>
      <c r="AJ185" s="20"/>
      <c r="AK185" s="20"/>
      <c r="AL185" s="20"/>
      <c r="AM185" s="20"/>
      <c r="AN185" s="20"/>
      <c r="AO185" s="20"/>
      <c r="AP185" s="20"/>
      <c r="AQ185" s="20"/>
      <c r="AR185" s="20"/>
      <c r="AS185" s="21"/>
    </row>
    <row r="186" spans="1:45" ht="15.75" customHeight="1" x14ac:dyDescent="0.2">
      <c r="A186" s="370">
        <v>11</v>
      </c>
      <c r="B186" s="129" t="s">
        <v>708</v>
      </c>
      <c r="C186" s="431">
        <v>40</v>
      </c>
      <c r="D186" s="431">
        <v>12</v>
      </c>
      <c r="E186" s="431">
        <v>6</v>
      </c>
      <c r="F186" s="431">
        <v>22</v>
      </c>
      <c r="G186" s="431">
        <v>98</v>
      </c>
      <c r="H186" s="431">
        <v>124</v>
      </c>
      <c r="I186" s="433">
        <v>30</v>
      </c>
      <c r="J186" s="435">
        <f t="shared" si="13"/>
        <v>40</v>
      </c>
      <c r="K186" s="435">
        <f t="shared" si="14"/>
        <v>30</v>
      </c>
      <c r="L186" s="1138"/>
      <c r="M186" s="1139"/>
      <c r="N186" s="1139"/>
      <c r="O186" s="1140"/>
      <c r="Q186" s="377" t="s">
        <v>700</v>
      </c>
      <c r="R186" s="20"/>
      <c r="S186" s="20"/>
      <c r="T186" s="20"/>
      <c r="U186" s="20"/>
      <c r="V186" s="20"/>
      <c r="W186" s="20"/>
      <c r="X186" s="20"/>
      <c r="Y186" s="20"/>
      <c r="Z186" s="20"/>
      <c r="AA186" s="20"/>
      <c r="AB186" s="10"/>
      <c r="AC186" s="20" t="s">
        <v>532</v>
      </c>
      <c r="AD186" s="20"/>
      <c r="AE186" s="20"/>
      <c r="AF186" s="20"/>
      <c r="AG186" s="20"/>
      <c r="AH186" s="20" t="s">
        <v>1546</v>
      </c>
      <c r="AI186" s="20"/>
      <c r="AJ186" s="20" t="s">
        <v>1642</v>
      </c>
      <c r="AK186" s="20"/>
      <c r="AL186" s="20"/>
      <c r="AM186" s="20"/>
      <c r="AN186" s="20"/>
      <c r="AO186" s="20"/>
      <c r="AP186" s="20"/>
      <c r="AQ186" s="20"/>
      <c r="AR186" s="20"/>
      <c r="AS186" s="21"/>
    </row>
    <row r="187" spans="1:45" ht="15.75" customHeight="1" x14ac:dyDescent="0.2">
      <c r="A187" s="370">
        <v>12</v>
      </c>
      <c r="B187" s="129" t="s">
        <v>551</v>
      </c>
      <c r="C187" s="431">
        <v>40</v>
      </c>
      <c r="D187" s="431">
        <v>9</v>
      </c>
      <c r="E187" s="431">
        <v>6</v>
      </c>
      <c r="F187" s="431">
        <v>25</v>
      </c>
      <c r="G187" s="431">
        <v>79</v>
      </c>
      <c r="H187" s="431">
        <v>111</v>
      </c>
      <c r="I187" s="433">
        <v>24</v>
      </c>
      <c r="J187" s="435">
        <f t="shared" si="13"/>
        <v>40</v>
      </c>
      <c r="K187" s="435">
        <f t="shared" si="14"/>
        <v>24</v>
      </c>
      <c r="L187" s="1138"/>
      <c r="M187" s="1139"/>
      <c r="N187" s="1139"/>
      <c r="O187" s="1140"/>
      <c r="Q187" s="377" t="s">
        <v>511</v>
      </c>
      <c r="R187" s="20"/>
      <c r="S187" s="20"/>
      <c r="T187" s="20"/>
      <c r="U187" s="20"/>
      <c r="V187" s="20"/>
      <c r="W187" s="20"/>
      <c r="X187" s="20"/>
      <c r="Y187" s="20"/>
      <c r="Z187" s="20"/>
      <c r="AA187" s="20"/>
      <c r="AB187" s="20" t="s">
        <v>532</v>
      </c>
      <c r="AC187" s="10"/>
      <c r="AD187" s="20"/>
      <c r="AE187" s="20"/>
      <c r="AF187" s="20"/>
      <c r="AG187" s="20"/>
      <c r="AH187" s="20" t="s">
        <v>20</v>
      </c>
      <c r="AI187" s="20"/>
      <c r="AJ187" s="20"/>
      <c r="AK187" s="20"/>
      <c r="AL187" s="20"/>
      <c r="AM187" s="20"/>
      <c r="AN187" s="20"/>
      <c r="AO187" s="20"/>
      <c r="AP187" s="20"/>
      <c r="AQ187" s="20"/>
      <c r="AR187" s="20"/>
      <c r="AS187" s="21"/>
    </row>
    <row r="188" spans="1:45" ht="15.75" customHeight="1" x14ac:dyDescent="0.2">
      <c r="A188" s="370">
        <v>13</v>
      </c>
      <c r="B188" s="129" t="s">
        <v>2012</v>
      </c>
      <c r="C188" s="431">
        <v>40</v>
      </c>
      <c r="D188" s="431">
        <v>8</v>
      </c>
      <c r="E188" s="431">
        <v>5</v>
      </c>
      <c r="F188" s="431">
        <v>27</v>
      </c>
      <c r="G188" s="431">
        <v>70</v>
      </c>
      <c r="H188" s="431">
        <v>128</v>
      </c>
      <c r="I188" s="433">
        <v>21</v>
      </c>
      <c r="J188" s="435">
        <f t="shared" si="13"/>
        <v>40</v>
      </c>
      <c r="K188" s="435">
        <f t="shared" si="14"/>
        <v>21</v>
      </c>
      <c r="L188" s="1138"/>
      <c r="M188" s="1139"/>
      <c r="N188" s="1139"/>
      <c r="O188" s="1140"/>
      <c r="Q188" s="377" t="s">
        <v>566</v>
      </c>
      <c r="R188" s="20"/>
      <c r="S188" s="20"/>
      <c r="T188" s="20"/>
      <c r="U188" s="20"/>
      <c r="V188" s="20"/>
      <c r="W188" s="20"/>
      <c r="X188" s="20"/>
      <c r="Y188" s="20"/>
      <c r="Z188" s="20"/>
      <c r="AA188" s="20"/>
      <c r="AB188" s="20"/>
      <c r="AC188" s="20"/>
      <c r="AD188" s="10"/>
      <c r="AE188" s="20"/>
      <c r="AF188" s="20" t="s">
        <v>532</v>
      </c>
      <c r="AG188" s="20"/>
      <c r="AH188" s="20"/>
      <c r="AI188" s="20"/>
      <c r="AJ188" s="20"/>
      <c r="AK188" s="20"/>
      <c r="AL188" s="20"/>
      <c r="AM188" s="20"/>
      <c r="AN188" s="20"/>
      <c r="AO188" s="20"/>
      <c r="AP188" s="20"/>
      <c r="AQ188" s="20"/>
      <c r="AR188" s="20"/>
      <c r="AS188" s="21"/>
    </row>
    <row r="189" spans="1:45" ht="15.75" customHeight="1" thickBot="1" x14ac:dyDescent="0.25">
      <c r="A189" s="372">
        <v>14</v>
      </c>
      <c r="B189" s="130" t="s">
        <v>991</v>
      </c>
      <c r="C189" s="432">
        <v>40</v>
      </c>
      <c r="D189" s="432">
        <v>8</v>
      </c>
      <c r="E189" s="432">
        <v>4</v>
      </c>
      <c r="F189" s="432">
        <v>28</v>
      </c>
      <c r="G189" s="432">
        <v>64</v>
      </c>
      <c r="H189" s="432">
        <v>123</v>
      </c>
      <c r="I189" s="434">
        <v>20</v>
      </c>
      <c r="J189" s="435">
        <f t="shared" si="13"/>
        <v>40</v>
      </c>
      <c r="K189" s="435">
        <f t="shared" si="14"/>
        <v>20</v>
      </c>
      <c r="L189" s="1138"/>
      <c r="M189" s="1139"/>
      <c r="N189" s="1139"/>
      <c r="O189" s="1140"/>
      <c r="Q189" s="377" t="s">
        <v>1959</v>
      </c>
      <c r="R189" s="20"/>
      <c r="S189" s="20"/>
      <c r="T189" s="20"/>
      <c r="U189" s="20"/>
      <c r="V189" s="20"/>
      <c r="W189" s="20"/>
      <c r="X189" s="20"/>
      <c r="Y189" s="20"/>
      <c r="Z189" s="20"/>
      <c r="AA189" s="20"/>
      <c r="AB189" s="20"/>
      <c r="AC189" s="20"/>
      <c r="AD189" s="20" t="s">
        <v>532</v>
      </c>
      <c r="AE189" s="10"/>
      <c r="AF189" s="20"/>
      <c r="AG189" s="20"/>
      <c r="AH189" s="20" t="s">
        <v>1642</v>
      </c>
      <c r="AI189" s="20"/>
      <c r="AJ189" s="20"/>
      <c r="AK189" s="20"/>
      <c r="AL189" s="20"/>
      <c r="AM189" s="20"/>
      <c r="AN189" s="20"/>
      <c r="AO189" s="20"/>
      <c r="AP189" s="20"/>
      <c r="AQ189" s="20"/>
      <c r="AR189" s="20"/>
      <c r="AS189" s="21"/>
    </row>
    <row r="190" spans="1:45" ht="15.75" customHeight="1" thickBot="1" x14ac:dyDescent="0.25">
      <c r="C190" s="435">
        <f>SUM(C176:C189)</f>
        <v>560</v>
      </c>
      <c r="D190" s="435">
        <f t="shared" ref="D190:I190" si="16">SUM(D176:D189)</f>
        <v>225</v>
      </c>
      <c r="E190" s="435">
        <f t="shared" si="16"/>
        <v>97</v>
      </c>
      <c r="F190" s="435">
        <f t="shared" si="16"/>
        <v>238</v>
      </c>
      <c r="G190" s="435">
        <f t="shared" si="16"/>
        <v>1298</v>
      </c>
      <c r="H190" s="435">
        <f t="shared" si="16"/>
        <v>1338</v>
      </c>
      <c r="I190" s="435">
        <f t="shared" si="16"/>
        <v>547</v>
      </c>
      <c r="J190" s="435">
        <f>D190+E190+F190</f>
        <v>560</v>
      </c>
      <c r="K190" s="435">
        <f>D190*2+E190</f>
        <v>547</v>
      </c>
      <c r="L190" s="1141"/>
      <c r="M190" s="1142"/>
      <c r="N190" s="1142"/>
      <c r="O190" s="1143"/>
      <c r="Q190" s="377" t="s">
        <v>1960</v>
      </c>
      <c r="R190" s="20"/>
      <c r="S190" s="20"/>
      <c r="T190" s="20"/>
      <c r="U190" s="20"/>
      <c r="V190" s="20"/>
      <c r="W190" s="20"/>
      <c r="X190" s="20"/>
      <c r="Y190" s="20"/>
      <c r="Z190" s="20"/>
      <c r="AA190" s="20"/>
      <c r="AB190" s="20"/>
      <c r="AC190" s="20"/>
      <c r="AD190" s="20"/>
      <c r="AE190" s="20"/>
      <c r="AF190" s="10"/>
      <c r="AG190" s="20"/>
      <c r="AH190" s="20" t="s">
        <v>1603</v>
      </c>
      <c r="AI190" s="20"/>
      <c r="AJ190" s="20"/>
      <c r="AK190" s="20"/>
      <c r="AL190" s="20"/>
      <c r="AM190" s="20"/>
      <c r="AN190" s="20"/>
      <c r="AO190" s="20"/>
      <c r="AP190" s="20"/>
      <c r="AQ190" s="20"/>
      <c r="AR190" s="20"/>
      <c r="AS190" s="21"/>
    </row>
    <row r="191" spans="1:45" ht="15.75" customHeight="1" thickBot="1" x14ac:dyDescent="0.25">
      <c r="Q191" s="377" t="s">
        <v>768</v>
      </c>
      <c r="R191" s="20"/>
      <c r="S191" s="20"/>
      <c r="T191" s="20"/>
      <c r="U191" s="20"/>
      <c r="V191" s="20"/>
      <c r="W191" s="20"/>
      <c r="X191" s="20"/>
      <c r="Y191" s="20"/>
      <c r="Z191" s="20"/>
      <c r="AA191" s="20"/>
      <c r="AB191" s="20"/>
      <c r="AC191" s="20"/>
      <c r="AD191" s="20"/>
      <c r="AE191" s="20"/>
      <c r="AF191" s="20"/>
      <c r="AG191" s="10"/>
      <c r="AH191" s="20" t="s">
        <v>1487</v>
      </c>
      <c r="AI191" s="20"/>
      <c r="AJ191" s="20"/>
      <c r="AK191" s="20"/>
      <c r="AL191" s="20"/>
      <c r="AM191" s="20"/>
      <c r="AN191" s="20"/>
      <c r="AO191" s="20"/>
      <c r="AP191" s="20"/>
      <c r="AQ191" s="20"/>
      <c r="AR191" s="20"/>
      <c r="AS191" s="21"/>
    </row>
    <row r="192" spans="1:45" ht="15.75" customHeight="1" thickBot="1" x14ac:dyDescent="0.25">
      <c r="A192" s="1043" t="s">
        <v>2004</v>
      </c>
      <c r="B192" s="1044"/>
      <c r="C192" s="1044"/>
      <c r="D192" s="1044"/>
      <c r="E192" s="1044"/>
      <c r="F192" s="1045"/>
      <c r="G192" s="1040" t="s">
        <v>2009</v>
      </c>
      <c r="H192" s="1041"/>
      <c r="I192" s="1042"/>
      <c r="L192" s="1242" t="s">
        <v>588</v>
      </c>
      <c r="M192" s="1243"/>
      <c r="N192" s="1243"/>
      <c r="O192" s="1244"/>
      <c r="Q192" s="377" t="s">
        <v>777</v>
      </c>
      <c r="R192" s="20"/>
      <c r="S192" s="20"/>
      <c r="T192" s="20" t="s">
        <v>628</v>
      </c>
      <c r="U192" s="20"/>
      <c r="V192" s="20" t="s">
        <v>1890</v>
      </c>
      <c r="W192" s="20" t="s">
        <v>844</v>
      </c>
      <c r="X192" s="20" t="s">
        <v>1600</v>
      </c>
      <c r="Y192" s="20" t="s">
        <v>1597</v>
      </c>
      <c r="Z192" s="20" t="s">
        <v>1646</v>
      </c>
      <c r="AA192" s="20" t="s">
        <v>628</v>
      </c>
      <c r="AB192" s="20"/>
      <c r="AC192" s="20" t="s">
        <v>1547</v>
      </c>
      <c r="AD192" s="20" t="s">
        <v>1645</v>
      </c>
      <c r="AE192" s="20" t="s">
        <v>1210</v>
      </c>
      <c r="AF192" s="20"/>
      <c r="AG192" s="20" t="s">
        <v>1600</v>
      </c>
      <c r="AH192" s="10"/>
      <c r="AI192" s="20" t="s">
        <v>1489</v>
      </c>
      <c r="AJ192" s="20"/>
      <c r="AK192" s="20" t="s">
        <v>1642</v>
      </c>
      <c r="AL192" s="20"/>
      <c r="AM192" s="20" t="s">
        <v>32</v>
      </c>
      <c r="AN192" s="20" t="s">
        <v>1546</v>
      </c>
      <c r="AO192" s="20" t="s">
        <v>1210</v>
      </c>
      <c r="AP192" s="20" t="s">
        <v>1490</v>
      </c>
      <c r="AQ192" s="20" t="s">
        <v>1493</v>
      </c>
      <c r="AR192" s="20" t="s">
        <v>1905</v>
      </c>
      <c r="AS192" s="21" t="s">
        <v>844</v>
      </c>
    </row>
    <row r="193" spans="1:45" ht="15.75" customHeight="1" thickBot="1" x14ac:dyDescent="0.25">
      <c r="A193" s="373" t="s">
        <v>496</v>
      </c>
      <c r="B193" s="227" t="s">
        <v>497</v>
      </c>
      <c r="C193" s="374" t="s">
        <v>498</v>
      </c>
      <c r="D193" s="374" t="s">
        <v>499</v>
      </c>
      <c r="E193" s="374" t="s">
        <v>500</v>
      </c>
      <c r="F193" s="374" t="s">
        <v>501</v>
      </c>
      <c r="G193" s="375" t="s">
        <v>502</v>
      </c>
      <c r="H193" s="375" t="s">
        <v>503</v>
      </c>
      <c r="I193" s="376" t="s">
        <v>504</v>
      </c>
      <c r="L193" s="1245"/>
      <c r="M193" s="1246"/>
      <c r="N193" s="1246"/>
      <c r="O193" s="1247"/>
      <c r="Q193" s="377" t="s">
        <v>1684</v>
      </c>
      <c r="R193" s="20"/>
      <c r="S193" s="20"/>
      <c r="T193" s="20"/>
      <c r="U193" s="20"/>
      <c r="V193" s="20"/>
      <c r="W193" s="20"/>
      <c r="X193" s="20"/>
      <c r="Y193" s="20"/>
      <c r="Z193" s="20"/>
      <c r="AA193" s="20"/>
      <c r="AB193" s="20"/>
      <c r="AC193" s="20"/>
      <c r="AD193" s="20"/>
      <c r="AE193" s="20"/>
      <c r="AF193" s="20"/>
      <c r="AG193" s="20"/>
      <c r="AH193" s="20"/>
      <c r="AI193" s="10"/>
      <c r="AJ193" s="20"/>
      <c r="AK193" s="20"/>
      <c r="AL193" s="20"/>
      <c r="AM193" s="20"/>
      <c r="AN193" s="20"/>
      <c r="AO193" s="20"/>
      <c r="AP193" s="20"/>
      <c r="AQ193" s="20"/>
      <c r="AR193" s="20"/>
      <c r="AS193" s="21"/>
    </row>
    <row r="194" spans="1:45" ht="15.75" customHeight="1" x14ac:dyDescent="0.2">
      <c r="A194" s="441">
        <v>1</v>
      </c>
      <c r="B194" s="53" t="s">
        <v>431</v>
      </c>
      <c r="C194" s="46">
        <v>40</v>
      </c>
      <c r="D194" s="46">
        <v>29</v>
      </c>
      <c r="E194" s="46">
        <v>4</v>
      </c>
      <c r="F194" s="46">
        <v>7</v>
      </c>
      <c r="G194" s="46">
        <v>119</v>
      </c>
      <c r="H194" s="46">
        <v>60</v>
      </c>
      <c r="I194" s="436">
        <v>62</v>
      </c>
      <c r="J194" s="435">
        <f t="shared" si="13"/>
        <v>40</v>
      </c>
      <c r="K194" s="435">
        <f t="shared" si="14"/>
        <v>62</v>
      </c>
      <c r="L194" s="1135" t="s">
        <v>2545</v>
      </c>
      <c r="M194" s="1136"/>
      <c r="N194" s="1136"/>
      <c r="O194" s="1137"/>
      <c r="Q194" s="377" t="s">
        <v>533</v>
      </c>
      <c r="R194" s="20" t="s">
        <v>844</v>
      </c>
      <c r="S194" s="20" t="s">
        <v>1494</v>
      </c>
      <c r="T194" s="20"/>
      <c r="U194" s="20"/>
      <c r="V194" s="20"/>
      <c r="W194" s="20"/>
      <c r="X194" s="20"/>
      <c r="Y194" s="20"/>
      <c r="Z194" s="20"/>
      <c r="AA194" s="20"/>
      <c r="AB194" s="20" t="s">
        <v>1603</v>
      </c>
      <c r="AC194" s="20"/>
      <c r="AD194" s="20"/>
      <c r="AE194" s="20"/>
      <c r="AF194" s="20"/>
      <c r="AG194" s="20"/>
      <c r="AH194" s="20" t="s">
        <v>1600</v>
      </c>
      <c r="AI194" s="20"/>
      <c r="AJ194" s="10"/>
      <c r="AK194" s="20" t="s">
        <v>532</v>
      </c>
      <c r="AL194" s="20"/>
      <c r="AM194" s="11" t="s">
        <v>1601</v>
      </c>
      <c r="AN194" s="20"/>
      <c r="AO194" s="20"/>
      <c r="AP194" s="20"/>
      <c r="AQ194" s="20"/>
      <c r="AR194" s="20"/>
      <c r="AS194" s="21"/>
    </row>
    <row r="195" spans="1:45" ht="15.75" customHeight="1" x14ac:dyDescent="0.2">
      <c r="A195" s="370">
        <v>2</v>
      </c>
      <c r="B195" s="54" t="s">
        <v>1598</v>
      </c>
      <c r="C195" s="431">
        <v>40</v>
      </c>
      <c r="D195" s="431">
        <v>23</v>
      </c>
      <c r="E195" s="431">
        <v>6</v>
      </c>
      <c r="F195" s="431">
        <v>11</v>
      </c>
      <c r="G195" s="431">
        <v>107</v>
      </c>
      <c r="H195" s="431">
        <v>72</v>
      </c>
      <c r="I195" s="433">
        <v>52</v>
      </c>
      <c r="J195" s="435">
        <f t="shared" si="13"/>
        <v>40</v>
      </c>
      <c r="K195" s="435">
        <f t="shared" si="14"/>
        <v>52</v>
      </c>
      <c r="L195" s="1138"/>
      <c r="M195" s="1139"/>
      <c r="N195" s="1139"/>
      <c r="O195" s="1140"/>
      <c r="Q195" s="377" t="s">
        <v>769</v>
      </c>
      <c r="R195" s="20"/>
      <c r="S195" s="20"/>
      <c r="T195" s="20"/>
      <c r="U195" s="20"/>
      <c r="V195" s="20"/>
      <c r="W195" s="20"/>
      <c r="X195" s="20"/>
      <c r="Y195" s="20"/>
      <c r="Z195" s="20"/>
      <c r="AA195" s="20"/>
      <c r="AB195" s="20"/>
      <c r="AC195" s="20"/>
      <c r="AD195" s="20"/>
      <c r="AE195" s="20"/>
      <c r="AF195" s="20"/>
      <c r="AG195" s="20"/>
      <c r="AH195" s="20" t="s">
        <v>1207</v>
      </c>
      <c r="AI195" s="20"/>
      <c r="AJ195" s="20" t="s">
        <v>532</v>
      </c>
      <c r="AK195" s="10"/>
      <c r="AL195" s="20"/>
      <c r="AM195" s="20"/>
      <c r="AN195" s="20"/>
      <c r="AO195" s="20"/>
      <c r="AP195" s="20"/>
      <c r="AQ195" s="20"/>
      <c r="AR195" s="20"/>
      <c r="AS195" s="21"/>
    </row>
    <row r="196" spans="1:45" ht="15.75" customHeight="1" x14ac:dyDescent="0.2">
      <c r="A196" s="370">
        <v>3</v>
      </c>
      <c r="B196" s="54" t="s">
        <v>816</v>
      </c>
      <c r="C196" s="431">
        <v>40</v>
      </c>
      <c r="D196" s="431">
        <v>21</v>
      </c>
      <c r="E196" s="431">
        <v>9</v>
      </c>
      <c r="F196" s="431">
        <v>10</v>
      </c>
      <c r="G196" s="431">
        <v>94</v>
      </c>
      <c r="H196" s="431">
        <v>58</v>
      </c>
      <c r="I196" s="433">
        <v>51</v>
      </c>
      <c r="J196" s="435">
        <f t="shared" si="13"/>
        <v>40</v>
      </c>
      <c r="K196" s="435">
        <f t="shared" si="14"/>
        <v>51</v>
      </c>
      <c r="L196" s="1138"/>
      <c r="M196" s="1139"/>
      <c r="N196" s="1139"/>
      <c r="O196" s="1140"/>
      <c r="Q196" s="377" t="s">
        <v>1730</v>
      </c>
      <c r="R196" s="20"/>
      <c r="S196" s="20"/>
      <c r="T196" s="20"/>
      <c r="U196" s="20"/>
      <c r="V196" s="20"/>
      <c r="W196" s="20"/>
      <c r="X196" s="20"/>
      <c r="Y196" s="20"/>
      <c r="Z196" s="20"/>
      <c r="AA196" s="20"/>
      <c r="AB196" s="20" t="s">
        <v>1490</v>
      </c>
      <c r="AC196" s="20"/>
      <c r="AD196" s="20"/>
      <c r="AE196" s="20"/>
      <c r="AF196" s="20"/>
      <c r="AG196" s="20"/>
      <c r="AH196" s="20" t="s">
        <v>1642</v>
      </c>
      <c r="AI196" s="20"/>
      <c r="AJ196" s="20"/>
      <c r="AK196" s="20"/>
      <c r="AL196" s="10"/>
      <c r="AM196" s="20"/>
      <c r="AN196" s="20" t="s">
        <v>532</v>
      </c>
      <c r="AO196" s="20"/>
      <c r="AP196" s="20"/>
      <c r="AQ196" s="20"/>
      <c r="AR196" s="20"/>
      <c r="AS196" s="21"/>
    </row>
    <row r="197" spans="1:45" ht="15.75" customHeight="1" x14ac:dyDescent="0.2">
      <c r="A197" s="370">
        <v>4</v>
      </c>
      <c r="B197" s="54" t="s">
        <v>554</v>
      </c>
      <c r="C197" s="431">
        <v>40</v>
      </c>
      <c r="D197" s="431">
        <v>22</v>
      </c>
      <c r="E197" s="431">
        <v>6</v>
      </c>
      <c r="F197" s="431">
        <v>12</v>
      </c>
      <c r="G197" s="431">
        <v>99</v>
      </c>
      <c r="H197" s="431">
        <v>81</v>
      </c>
      <c r="I197" s="433">
        <v>50</v>
      </c>
      <c r="J197" s="435">
        <f t="shared" si="13"/>
        <v>40</v>
      </c>
      <c r="K197" s="435">
        <f t="shared" si="14"/>
        <v>50</v>
      </c>
      <c r="L197" s="1138"/>
      <c r="M197" s="1139"/>
      <c r="N197" s="1139"/>
      <c r="O197" s="1140"/>
      <c r="Q197" s="377" t="s">
        <v>1731</v>
      </c>
      <c r="R197" s="20"/>
      <c r="S197" s="20"/>
      <c r="T197" s="20"/>
      <c r="U197" s="20"/>
      <c r="V197" s="20"/>
      <c r="W197" s="20"/>
      <c r="X197" s="20"/>
      <c r="Y197" s="20"/>
      <c r="Z197" s="20"/>
      <c r="AA197" s="20"/>
      <c r="AB197" s="20"/>
      <c r="AC197" s="20"/>
      <c r="AD197" s="20"/>
      <c r="AE197" s="20"/>
      <c r="AF197" s="20"/>
      <c r="AG197" s="20"/>
      <c r="AH197" s="20" t="s">
        <v>1488</v>
      </c>
      <c r="AI197" s="20"/>
      <c r="AJ197" s="20"/>
      <c r="AK197" s="20"/>
      <c r="AL197" s="20" t="s">
        <v>532</v>
      </c>
      <c r="AM197" s="10"/>
      <c r="AN197" s="20"/>
      <c r="AO197" s="20"/>
      <c r="AP197" s="20"/>
      <c r="AQ197" s="20"/>
      <c r="AR197" s="20"/>
      <c r="AS197" s="21"/>
    </row>
    <row r="198" spans="1:45" ht="15.75" customHeight="1" x14ac:dyDescent="0.2">
      <c r="A198" s="370">
        <v>5</v>
      </c>
      <c r="B198" s="54" t="s">
        <v>79</v>
      </c>
      <c r="C198" s="431">
        <v>40</v>
      </c>
      <c r="D198" s="431">
        <v>20</v>
      </c>
      <c r="E198" s="431">
        <v>8</v>
      </c>
      <c r="F198" s="431">
        <v>12</v>
      </c>
      <c r="G198" s="431">
        <v>115</v>
      </c>
      <c r="H198" s="431">
        <v>89</v>
      </c>
      <c r="I198" s="433">
        <v>48</v>
      </c>
      <c r="J198" s="435">
        <f t="shared" si="13"/>
        <v>40</v>
      </c>
      <c r="K198" s="435">
        <f t="shared" si="14"/>
        <v>48</v>
      </c>
      <c r="L198" s="1138"/>
      <c r="M198" s="1139"/>
      <c r="N198" s="1139"/>
      <c r="O198" s="1140"/>
      <c r="Q198" s="377" t="s">
        <v>955</v>
      </c>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10"/>
      <c r="AO198" s="20"/>
      <c r="AP198" s="20"/>
      <c r="AQ198" s="20"/>
      <c r="AR198" s="20"/>
      <c r="AS198" s="21"/>
    </row>
    <row r="199" spans="1:45" ht="15.75" customHeight="1" x14ac:dyDescent="0.2">
      <c r="A199" s="370">
        <v>6</v>
      </c>
      <c r="B199" s="54" t="s">
        <v>42</v>
      </c>
      <c r="C199" s="431">
        <v>40</v>
      </c>
      <c r="D199" s="431">
        <v>20</v>
      </c>
      <c r="E199" s="431">
        <v>8</v>
      </c>
      <c r="F199" s="431">
        <v>12</v>
      </c>
      <c r="G199" s="431">
        <v>102</v>
      </c>
      <c r="H199" s="431">
        <v>73</v>
      </c>
      <c r="I199" s="433">
        <v>48</v>
      </c>
      <c r="J199" s="435">
        <f t="shared" si="13"/>
        <v>40</v>
      </c>
      <c r="K199" s="435">
        <f t="shared" si="14"/>
        <v>48</v>
      </c>
      <c r="L199" s="1138"/>
      <c r="M199" s="1139"/>
      <c r="N199" s="1139"/>
      <c r="O199" s="1140"/>
      <c r="Q199" s="377" t="s">
        <v>704</v>
      </c>
      <c r="R199" s="20"/>
      <c r="S199" s="20"/>
      <c r="T199" s="20"/>
      <c r="U199" s="20"/>
      <c r="V199" s="20"/>
      <c r="W199" s="20"/>
      <c r="X199" s="20"/>
      <c r="Y199" s="20"/>
      <c r="Z199" s="20"/>
      <c r="AA199" s="20"/>
      <c r="AB199" s="20"/>
      <c r="AC199" s="20"/>
      <c r="AD199" s="20"/>
      <c r="AE199" s="20"/>
      <c r="AF199" s="20"/>
      <c r="AG199" s="20"/>
      <c r="AH199" s="20" t="s">
        <v>1602</v>
      </c>
      <c r="AI199" s="20"/>
      <c r="AJ199" s="20"/>
      <c r="AK199" s="20"/>
      <c r="AL199" s="20"/>
      <c r="AM199" s="20"/>
      <c r="AN199" s="20"/>
      <c r="AO199" s="10"/>
      <c r="AP199" s="20"/>
      <c r="AQ199" s="20" t="s">
        <v>532</v>
      </c>
      <c r="AR199" s="20"/>
      <c r="AS199" s="21"/>
    </row>
    <row r="200" spans="1:45" ht="15.75" customHeight="1" x14ac:dyDescent="0.2">
      <c r="A200" s="370">
        <v>7</v>
      </c>
      <c r="B200" s="54" t="s">
        <v>1732</v>
      </c>
      <c r="C200" s="431">
        <v>40</v>
      </c>
      <c r="D200" s="431">
        <v>16</v>
      </c>
      <c r="E200" s="431">
        <v>12</v>
      </c>
      <c r="F200" s="431">
        <v>12</v>
      </c>
      <c r="G200" s="431">
        <v>75</v>
      </c>
      <c r="H200" s="431">
        <v>72</v>
      </c>
      <c r="I200" s="433">
        <v>44</v>
      </c>
      <c r="J200" s="435">
        <f t="shared" si="13"/>
        <v>40</v>
      </c>
      <c r="K200" s="435">
        <f t="shared" si="14"/>
        <v>44</v>
      </c>
      <c r="L200" s="1138"/>
      <c r="M200" s="1139"/>
      <c r="N200" s="1139"/>
      <c r="O200" s="1140"/>
      <c r="Q200" s="377" t="s">
        <v>1313</v>
      </c>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t="s">
        <v>532</v>
      </c>
      <c r="AP200" s="10"/>
      <c r="AQ200" s="20"/>
      <c r="AR200" s="20"/>
      <c r="AS200" s="21"/>
    </row>
    <row r="201" spans="1:45" ht="15.75" customHeight="1" x14ac:dyDescent="0.2">
      <c r="A201" s="370">
        <v>8</v>
      </c>
      <c r="B201" s="54" t="s">
        <v>1733</v>
      </c>
      <c r="C201" s="431">
        <v>40</v>
      </c>
      <c r="D201" s="431">
        <v>18</v>
      </c>
      <c r="E201" s="431">
        <v>7</v>
      </c>
      <c r="F201" s="431">
        <v>15</v>
      </c>
      <c r="G201" s="431">
        <v>78</v>
      </c>
      <c r="H201" s="431">
        <v>65</v>
      </c>
      <c r="I201" s="433">
        <v>43</v>
      </c>
      <c r="J201" s="435">
        <f t="shared" si="13"/>
        <v>40</v>
      </c>
      <c r="K201" s="435">
        <f t="shared" si="14"/>
        <v>43</v>
      </c>
      <c r="L201" s="1138"/>
      <c r="M201" s="1139"/>
      <c r="N201" s="1139"/>
      <c r="O201" s="1140"/>
      <c r="Q201" s="377" t="s">
        <v>120</v>
      </c>
      <c r="R201" s="20"/>
      <c r="S201" s="20"/>
      <c r="T201" s="20"/>
      <c r="U201" s="20"/>
      <c r="V201" s="20"/>
      <c r="W201" s="20"/>
      <c r="X201" s="20"/>
      <c r="Y201" s="20"/>
      <c r="Z201" s="20"/>
      <c r="AA201" s="20"/>
      <c r="AB201" s="20"/>
      <c r="AC201" s="20"/>
      <c r="AD201" s="20"/>
      <c r="AE201" s="20"/>
      <c r="AF201" s="20"/>
      <c r="AG201" s="20"/>
      <c r="AH201" s="20" t="s">
        <v>1795</v>
      </c>
      <c r="AI201" s="20"/>
      <c r="AJ201" s="20"/>
      <c r="AK201" s="20"/>
      <c r="AL201" s="20"/>
      <c r="AM201" s="20"/>
      <c r="AN201" s="20"/>
      <c r="AO201" s="20"/>
      <c r="AP201" s="20"/>
      <c r="AQ201" s="10"/>
      <c r="AR201" s="20"/>
      <c r="AS201" s="21"/>
    </row>
    <row r="202" spans="1:45" ht="15.75" customHeight="1" x14ac:dyDescent="0.2">
      <c r="A202" s="370">
        <v>9</v>
      </c>
      <c r="B202" s="54" t="s">
        <v>558</v>
      </c>
      <c r="C202" s="431">
        <v>40</v>
      </c>
      <c r="D202" s="431">
        <v>19</v>
      </c>
      <c r="E202" s="431">
        <v>4</v>
      </c>
      <c r="F202" s="431">
        <v>17</v>
      </c>
      <c r="G202" s="431">
        <v>92</v>
      </c>
      <c r="H202" s="431">
        <v>83</v>
      </c>
      <c r="I202" s="433">
        <v>42</v>
      </c>
      <c r="J202" s="435">
        <f t="shared" si="13"/>
        <v>40</v>
      </c>
      <c r="K202" s="435">
        <f t="shared" si="14"/>
        <v>42</v>
      </c>
      <c r="L202" s="1138"/>
      <c r="M202" s="1139"/>
      <c r="N202" s="1139"/>
      <c r="O202" s="1140"/>
      <c r="Q202" s="377" t="s">
        <v>547</v>
      </c>
      <c r="R202" s="20"/>
      <c r="S202" s="20"/>
      <c r="T202" s="20"/>
      <c r="U202" s="20"/>
      <c r="V202" s="20"/>
      <c r="W202" s="20"/>
      <c r="X202" s="20"/>
      <c r="Y202" s="20"/>
      <c r="Z202" s="20"/>
      <c r="AA202" s="20"/>
      <c r="AB202" s="20"/>
      <c r="AC202" s="20"/>
      <c r="AD202" s="20"/>
      <c r="AE202" s="20"/>
      <c r="AF202" s="20"/>
      <c r="AG202" s="20"/>
      <c r="AH202" s="20" t="s">
        <v>1600</v>
      </c>
      <c r="AI202" s="20"/>
      <c r="AJ202" s="20"/>
      <c r="AK202" s="20"/>
      <c r="AL202" s="20"/>
      <c r="AM202" s="20"/>
      <c r="AN202" s="20"/>
      <c r="AO202" s="20"/>
      <c r="AP202" s="20"/>
      <c r="AQ202" s="20"/>
      <c r="AR202" s="10"/>
      <c r="AS202" s="21"/>
    </row>
    <row r="203" spans="1:45" ht="15.75" customHeight="1" thickBot="1" x14ac:dyDescent="0.25">
      <c r="A203" s="370">
        <v>10</v>
      </c>
      <c r="B203" s="54" t="s">
        <v>575</v>
      </c>
      <c r="C203" s="431">
        <v>40</v>
      </c>
      <c r="D203" s="431">
        <v>13</v>
      </c>
      <c r="E203" s="431">
        <v>8</v>
      </c>
      <c r="F203" s="431">
        <v>19</v>
      </c>
      <c r="G203" s="431">
        <v>76</v>
      </c>
      <c r="H203" s="431">
        <v>89</v>
      </c>
      <c r="I203" s="433">
        <v>34</v>
      </c>
      <c r="J203" s="435">
        <f t="shared" si="13"/>
        <v>40</v>
      </c>
      <c r="K203" s="435">
        <f t="shared" si="14"/>
        <v>34</v>
      </c>
      <c r="L203" s="1138"/>
      <c r="M203" s="1139"/>
      <c r="N203" s="1139"/>
      <c r="O203" s="1140"/>
      <c r="Q203" s="378" t="s">
        <v>1214</v>
      </c>
      <c r="R203" s="23"/>
      <c r="S203" s="23"/>
      <c r="T203" s="23"/>
      <c r="U203" s="23"/>
      <c r="V203" s="23"/>
      <c r="W203" s="23"/>
      <c r="X203" s="23"/>
      <c r="Y203" s="23"/>
      <c r="Z203" s="23"/>
      <c r="AA203" s="23"/>
      <c r="AB203" s="23"/>
      <c r="AC203" s="23"/>
      <c r="AD203" s="23"/>
      <c r="AE203" s="23"/>
      <c r="AF203" s="23"/>
      <c r="AG203" s="23"/>
      <c r="AH203" s="23"/>
      <c r="AI203" s="23"/>
      <c r="AJ203" s="23" t="s">
        <v>355</v>
      </c>
      <c r="AK203" s="23"/>
      <c r="AL203" s="23"/>
      <c r="AM203" s="23"/>
      <c r="AN203" s="23"/>
      <c r="AO203" s="23"/>
      <c r="AP203" s="23"/>
      <c r="AQ203" s="23"/>
      <c r="AR203" s="23"/>
      <c r="AS203" s="15"/>
    </row>
    <row r="204" spans="1:45" ht="15.75" customHeight="1" x14ac:dyDescent="0.2">
      <c r="A204" s="370">
        <v>11</v>
      </c>
      <c r="B204" s="54" t="s">
        <v>711</v>
      </c>
      <c r="C204" s="431">
        <v>40</v>
      </c>
      <c r="D204" s="431">
        <v>13</v>
      </c>
      <c r="E204" s="431">
        <v>5</v>
      </c>
      <c r="F204" s="431">
        <v>22</v>
      </c>
      <c r="G204" s="431">
        <v>85</v>
      </c>
      <c r="H204" s="431">
        <v>112</v>
      </c>
      <c r="I204" s="433">
        <v>31</v>
      </c>
      <c r="J204" s="435">
        <f t="shared" si="13"/>
        <v>40</v>
      </c>
      <c r="K204" s="435">
        <f t="shared" si="14"/>
        <v>31</v>
      </c>
      <c r="L204" s="1138"/>
      <c r="M204" s="1139"/>
      <c r="N204" s="1139"/>
      <c r="O204" s="1140"/>
    </row>
    <row r="205" spans="1:45" ht="15.75" customHeight="1" x14ac:dyDescent="0.2">
      <c r="A205" s="370">
        <v>12</v>
      </c>
      <c r="B205" s="54" t="s">
        <v>39</v>
      </c>
      <c r="C205" s="431">
        <v>40</v>
      </c>
      <c r="D205" s="431">
        <v>10</v>
      </c>
      <c r="E205" s="431">
        <v>7</v>
      </c>
      <c r="F205" s="431">
        <v>23</v>
      </c>
      <c r="G205" s="431">
        <v>90</v>
      </c>
      <c r="H205" s="431">
        <v>129</v>
      </c>
      <c r="I205" s="433">
        <v>27</v>
      </c>
      <c r="J205" s="435">
        <f t="shared" si="13"/>
        <v>40</v>
      </c>
      <c r="K205" s="435">
        <f t="shared" si="14"/>
        <v>27</v>
      </c>
      <c r="L205" s="1138"/>
      <c r="M205" s="1139"/>
      <c r="N205" s="1139"/>
      <c r="O205" s="1140"/>
      <c r="R205" s="5" t="s">
        <v>2005</v>
      </c>
      <c r="T205" s="5">
        <v>560</v>
      </c>
      <c r="U205" s="5">
        <v>225</v>
      </c>
      <c r="V205" s="5">
        <v>97</v>
      </c>
      <c r="W205" s="5">
        <v>238</v>
      </c>
      <c r="X205" s="5">
        <v>1294</v>
      </c>
      <c r="Y205" s="5">
        <v>1338</v>
      </c>
      <c r="Z205" s="5">
        <v>547</v>
      </c>
    </row>
    <row r="206" spans="1:45" ht="15.75" customHeight="1" x14ac:dyDescent="0.2">
      <c r="A206" s="370">
        <v>13</v>
      </c>
      <c r="B206" s="54" t="s">
        <v>1431</v>
      </c>
      <c r="C206" s="431">
        <v>40</v>
      </c>
      <c r="D206" s="431">
        <v>7</v>
      </c>
      <c r="E206" s="431">
        <v>12</v>
      </c>
      <c r="F206" s="431">
        <v>21</v>
      </c>
      <c r="G206" s="431">
        <v>79</v>
      </c>
      <c r="H206" s="431">
        <v>111</v>
      </c>
      <c r="I206" s="433">
        <v>26</v>
      </c>
      <c r="J206" s="435">
        <f t="shared" si="13"/>
        <v>40</v>
      </c>
      <c r="K206" s="435">
        <f t="shared" si="14"/>
        <v>26</v>
      </c>
      <c r="L206" s="1138"/>
      <c r="M206" s="1139"/>
      <c r="N206" s="1139"/>
      <c r="O206" s="1140"/>
      <c r="R206" s="5" t="s">
        <v>491</v>
      </c>
      <c r="T206" s="5">
        <f>SUM(T192:T205)</f>
        <v>560</v>
      </c>
      <c r="U206" s="5">
        <v>231</v>
      </c>
      <c r="V206" s="5">
        <v>96</v>
      </c>
      <c r="W206" s="5">
        <v>193</v>
      </c>
      <c r="X206" s="5">
        <v>1211</v>
      </c>
      <c r="Y206" s="5">
        <v>1094</v>
      </c>
      <c r="Z206" s="5">
        <v>573</v>
      </c>
    </row>
    <row r="207" spans="1:45" ht="15.75" customHeight="1" thickBot="1" x14ac:dyDescent="0.25">
      <c r="A207" s="372">
        <v>14</v>
      </c>
      <c r="B207" s="55" t="s">
        <v>2013</v>
      </c>
      <c r="C207" s="432">
        <v>40</v>
      </c>
      <c r="D207" s="532"/>
      <c r="E207" s="532"/>
      <c r="F207" s="532"/>
      <c r="G207" s="532"/>
      <c r="H207" s="532"/>
      <c r="I207" s="434">
        <v>15</v>
      </c>
      <c r="J207" s="435">
        <f>D207+E207+F207</f>
        <v>0</v>
      </c>
      <c r="K207" s="435">
        <f>D207*2+E207</f>
        <v>0</v>
      </c>
      <c r="L207" s="1141"/>
      <c r="M207" s="1142"/>
      <c r="N207" s="1142"/>
      <c r="O207" s="1143"/>
      <c r="R207" s="5" t="s">
        <v>2006</v>
      </c>
      <c r="T207" s="5">
        <f>SUM(T205:T206)</f>
        <v>1120</v>
      </c>
      <c r="U207" s="5">
        <f t="shared" ref="U207:Z207" si="17">SUM(U205:U206)</f>
        <v>456</v>
      </c>
      <c r="V207" s="5">
        <f t="shared" si="17"/>
        <v>193</v>
      </c>
      <c r="W207" s="5">
        <f t="shared" si="17"/>
        <v>431</v>
      </c>
      <c r="X207" s="5">
        <f t="shared" si="17"/>
        <v>2505</v>
      </c>
      <c r="Y207" s="5">
        <f t="shared" si="17"/>
        <v>2432</v>
      </c>
      <c r="Z207" s="5">
        <f t="shared" si="17"/>
        <v>1120</v>
      </c>
    </row>
    <row r="208" spans="1:45" ht="15.75" customHeight="1" x14ac:dyDescent="0.2">
      <c r="C208" s="435">
        <f>SUM(C194:C207)</f>
        <v>560</v>
      </c>
      <c r="D208" s="435">
        <f t="shared" ref="D208:I208" si="18">SUM(D194:D207)</f>
        <v>231</v>
      </c>
      <c r="E208" s="435">
        <f t="shared" si="18"/>
        <v>96</v>
      </c>
      <c r="F208" s="435">
        <f t="shared" si="18"/>
        <v>193</v>
      </c>
      <c r="G208" s="533">
        <f t="shared" si="18"/>
        <v>1211</v>
      </c>
      <c r="H208" s="533">
        <f t="shared" si="18"/>
        <v>1094</v>
      </c>
      <c r="I208" s="435">
        <f t="shared" si="18"/>
        <v>573</v>
      </c>
      <c r="J208" s="435">
        <f>D208+E208+F208</f>
        <v>520</v>
      </c>
      <c r="K208" s="435">
        <f>D208*2+E208</f>
        <v>558</v>
      </c>
    </row>
    <row r="209" spans="1:35" ht="15.75" customHeight="1" thickBot="1" x14ac:dyDescent="0.25"/>
    <row r="210" spans="1:35" ht="15.75" customHeight="1" thickBot="1" x14ac:dyDescent="0.25">
      <c r="A210" s="1207" t="s">
        <v>493</v>
      </c>
      <c r="B210" s="1208"/>
      <c r="C210" s="1208"/>
      <c r="D210" s="1208"/>
      <c r="E210" s="1208"/>
      <c r="F210" s="1209"/>
      <c r="G210" s="1204" t="s">
        <v>2009</v>
      </c>
      <c r="H210" s="1205"/>
      <c r="I210" s="1206"/>
      <c r="L210" s="1242" t="s">
        <v>588</v>
      </c>
      <c r="M210" s="1243"/>
      <c r="N210" s="1243"/>
      <c r="O210" s="1244"/>
    </row>
    <row r="211" spans="1:35" ht="15.75" customHeight="1" thickBot="1" x14ac:dyDescent="0.25">
      <c r="A211" s="449" t="s">
        <v>496</v>
      </c>
      <c r="B211" s="450" t="s">
        <v>497</v>
      </c>
      <c r="C211" s="451" t="s">
        <v>498</v>
      </c>
      <c r="D211" s="451" t="s">
        <v>499</v>
      </c>
      <c r="E211" s="451" t="s">
        <v>500</v>
      </c>
      <c r="F211" s="451" t="s">
        <v>501</v>
      </c>
      <c r="G211" s="452" t="s">
        <v>502</v>
      </c>
      <c r="H211" s="452" t="s">
        <v>503</v>
      </c>
      <c r="I211" s="453" t="s">
        <v>504</v>
      </c>
      <c r="L211" s="1245"/>
      <c r="M211" s="1246"/>
      <c r="N211" s="1246"/>
      <c r="O211" s="1247"/>
      <c r="Q211" s="24" t="s">
        <v>2010</v>
      </c>
      <c r="R211" s="396" t="s">
        <v>716</v>
      </c>
      <c r="S211" s="396" t="s">
        <v>901</v>
      </c>
      <c r="T211" s="396" t="s">
        <v>1845</v>
      </c>
      <c r="U211" s="396" t="s">
        <v>1846</v>
      </c>
      <c r="V211" s="396" t="s">
        <v>1004</v>
      </c>
      <c r="W211" s="396" t="s">
        <v>500</v>
      </c>
      <c r="X211" s="396" t="s">
        <v>1631</v>
      </c>
      <c r="Y211" s="396" t="s">
        <v>1530</v>
      </c>
      <c r="Z211" s="396" t="s">
        <v>60</v>
      </c>
      <c r="AA211" s="396" t="s">
        <v>322</v>
      </c>
      <c r="AB211" s="396" t="s">
        <v>2014</v>
      </c>
      <c r="AC211" s="396" t="s">
        <v>501</v>
      </c>
      <c r="AD211" s="396" t="s">
        <v>726</v>
      </c>
      <c r="AE211" s="396" t="s">
        <v>299</v>
      </c>
      <c r="AF211" s="396" t="s">
        <v>1688</v>
      </c>
      <c r="AG211" s="396" t="s">
        <v>177</v>
      </c>
      <c r="AH211" s="396" t="s">
        <v>1587</v>
      </c>
      <c r="AI211" s="397" t="s">
        <v>499</v>
      </c>
    </row>
    <row r="212" spans="1:35" ht="15.75" customHeight="1" x14ac:dyDescent="0.2">
      <c r="A212" s="454">
        <v>1</v>
      </c>
      <c r="B212" s="126" t="s">
        <v>1535</v>
      </c>
      <c r="C212" s="430">
        <v>34</v>
      </c>
      <c r="D212" s="430">
        <v>22</v>
      </c>
      <c r="E212" s="430">
        <v>8</v>
      </c>
      <c r="F212" s="430">
        <v>4</v>
      </c>
      <c r="G212" s="430">
        <v>105</v>
      </c>
      <c r="H212" s="430">
        <v>59</v>
      </c>
      <c r="I212" s="128">
        <v>52</v>
      </c>
      <c r="J212" s="435">
        <f t="shared" si="13"/>
        <v>34</v>
      </c>
      <c r="K212" s="435">
        <f t="shared" si="14"/>
        <v>52</v>
      </c>
      <c r="L212" s="1135" t="s">
        <v>2544</v>
      </c>
      <c r="M212" s="1136"/>
      <c r="N212" s="1136"/>
      <c r="O212" s="1137"/>
      <c r="Q212" s="339" t="s">
        <v>716</v>
      </c>
      <c r="R212" s="10"/>
      <c r="S212" s="20" t="s">
        <v>532</v>
      </c>
      <c r="T212" s="20"/>
      <c r="U212" s="20"/>
      <c r="V212" s="20"/>
      <c r="W212" s="20"/>
      <c r="X212" s="20"/>
      <c r="Y212" s="20"/>
      <c r="Z212" s="20"/>
      <c r="AA212" s="20"/>
      <c r="AB212" s="20"/>
      <c r="AC212" s="20"/>
      <c r="AD212" s="20"/>
      <c r="AE212" s="20"/>
      <c r="AF212" s="20"/>
      <c r="AG212" s="20"/>
      <c r="AH212" s="20"/>
      <c r="AI212" s="21"/>
    </row>
    <row r="213" spans="1:35" ht="15.75" customHeight="1" x14ac:dyDescent="0.2">
      <c r="A213" s="246">
        <v>2</v>
      </c>
      <c r="B213" s="129" t="s">
        <v>728</v>
      </c>
      <c r="C213" s="431">
        <v>34</v>
      </c>
      <c r="D213" s="431">
        <v>21</v>
      </c>
      <c r="E213" s="431">
        <v>7</v>
      </c>
      <c r="F213" s="431">
        <v>6</v>
      </c>
      <c r="G213" s="431">
        <v>98</v>
      </c>
      <c r="H213" s="431">
        <v>60</v>
      </c>
      <c r="I213" s="433">
        <v>49</v>
      </c>
      <c r="J213" s="435">
        <f t="shared" si="13"/>
        <v>34</v>
      </c>
      <c r="K213" s="435">
        <f t="shared" si="14"/>
        <v>49</v>
      </c>
      <c r="L213" s="1138"/>
      <c r="M213" s="1139"/>
      <c r="N213" s="1139"/>
      <c r="O213" s="1140"/>
      <c r="Q213" s="339" t="s">
        <v>901</v>
      </c>
      <c r="R213" s="20" t="s">
        <v>532</v>
      </c>
      <c r="S213" s="10"/>
      <c r="T213" s="20"/>
      <c r="U213" s="20"/>
      <c r="V213" s="20"/>
      <c r="W213" s="20"/>
      <c r="X213" s="20"/>
      <c r="Y213" s="20"/>
      <c r="Z213" s="20"/>
      <c r="AA213" s="20"/>
      <c r="AB213" s="20"/>
      <c r="AC213" s="20"/>
      <c r="AD213" s="20"/>
      <c r="AE213" s="20"/>
      <c r="AF213" s="20"/>
      <c r="AG213" s="20"/>
      <c r="AH213" s="20"/>
      <c r="AI213" s="21"/>
    </row>
    <row r="214" spans="1:35" ht="15.75" customHeight="1" x14ac:dyDescent="0.2">
      <c r="A214" s="246">
        <v>3</v>
      </c>
      <c r="B214" s="129" t="s">
        <v>1855</v>
      </c>
      <c r="C214" s="431">
        <v>34</v>
      </c>
      <c r="D214" s="431">
        <v>22</v>
      </c>
      <c r="E214" s="431">
        <v>2</v>
      </c>
      <c r="F214" s="431">
        <v>10</v>
      </c>
      <c r="G214" s="431">
        <v>104</v>
      </c>
      <c r="H214" s="431">
        <v>49</v>
      </c>
      <c r="I214" s="433">
        <v>46</v>
      </c>
      <c r="J214" s="435">
        <f t="shared" si="13"/>
        <v>34</v>
      </c>
      <c r="K214" s="435">
        <f t="shared" si="14"/>
        <v>46</v>
      </c>
      <c r="L214" s="1138"/>
      <c r="M214" s="1139"/>
      <c r="N214" s="1139"/>
      <c r="O214" s="1140"/>
      <c r="Q214" s="339" t="s">
        <v>1845</v>
      </c>
      <c r="R214" s="20"/>
      <c r="S214" s="20"/>
      <c r="T214" s="10"/>
      <c r="U214" s="20"/>
      <c r="V214" s="20" t="s">
        <v>532</v>
      </c>
      <c r="W214" s="20" t="s">
        <v>532</v>
      </c>
      <c r="X214" s="20"/>
      <c r="Y214" s="20"/>
      <c r="Z214" s="20"/>
      <c r="AA214" s="20"/>
      <c r="AB214" s="20"/>
      <c r="AC214" s="20"/>
      <c r="AD214" s="20"/>
      <c r="AE214" s="20"/>
      <c r="AF214" s="20"/>
      <c r="AG214" s="20"/>
      <c r="AH214" s="20"/>
      <c r="AI214" s="21"/>
    </row>
    <row r="215" spans="1:35" ht="15.75" customHeight="1" x14ac:dyDescent="0.2">
      <c r="A215" s="246">
        <v>4</v>
      </c>
      <c r="B215" s="129" t="s">
        <v>433</v>
      </c>
      <c r="C215" s="431">
        <v>34</v>
      </c>
      <c r="D215" s="431">
        <v>17</v>
      </c>
      <c r="E215" s="431">
        <v>10</v>
      </c>
      <c r="F215" s="431">
        <v>7</v>
      </c>
      <c r="G215" s="431">
        <v>86</v>
      </c>
      <c r="H215" s="431">
        <v>55</v>
      </c>
      <c r="I215" s="433">
        <v>44</v>
      </c>
      <c r="J215" s="435">
        <f t="shared" si="13"/>
        <v>34</v>
      </c>
      <c r="K215" s="435">
        <f t="shared" si="14"/>
        <v>44</v>
      </c>
      <c r="L215" s="1138"/>
      <c r="M215" s="1139"/>
      <c r="N215" s="1139"/>
      <c r="O215" s="1140"/>
      <c r="Q215" s="339" t="s">
        <v>1846</v>
      </c>
      <c r="R215" s="20"/>
      <c r="S215" s="20"/>
      <c r="T215" s="20" t="s">
        <v>532</v>
      </c>
      <c r="U215" s="10"/>
      <c r="V215" s="20"/>
      <c r="W215" s="20"/>
      <c r="X215" s="20"/>
      <c r="Y215" s="20"/>
      <c r="Z215" s="20"/>
      <c r="AA215" s="20" t="s">
        <v>532</v>
      </c>
      <c r="AB215" s="20"/>
      <c r="AC215" s="20"/>
      <c r="AD215" s="20"/>
      <c r="AE215" s="20"/>
      <c r="AF215" s="20"/>
      <c r="AG215" s="20"/>
      <c r="AH215" s="20"/>
      <c r="AI215" s="21"/>
    </row>
    <row r="216" spans="1:35" ht="15.75" customHeight="1" x14ac:dyDescent="0.2">
      <c r="A216" s="246">
        <v>5</v>
      </c>
      <c r="B216" s="129" t="s">
        <v>89</v>
      </c>
      <c r="C216" s="431">
        <v>34</v>
      </c>
      <c r="D216" s="431">
        <v>19</v>
      </c>
      <c r="E216" s="431">
        <v>2</v>
      </c>
      <c r="F216" s="431">
        <v>13</v>
      </c>
      <c r="G216" s="431">
        <v>79</v>
      </c>
      <c r="H216" s="431">
        <v>59</v>
      </c>
      <c r="I216" s="433">
        <v>40</v>
      </c>
      <c r="J216" s="435">
        <f t="shared" si="13"/>
        <v>34</v>
      </c>
      <c r="K216" s="435">
        <f t="shared" si="14"/>
        <v>40</v>
      </c>
      <c r="L216" s="1138"/>
      <c r="M216" s="1139"/>
      <c r="N216" s="1139"/>
      <c r="O216" s="1140"/>
      <c r="Q216" s="339" t="s">
        <v>1004</v>
      </c>
      <c r="R216" s="20"/>
      <c r="S216" s="20"/>
      <c r="T216" s="20"/>
      <c r="U216" s="20"/>
      <c r="V216" s="10"/>
      <c r="W216" s="20"/>
      <c r="X216" s="20"/>
      <c r="Y216" s="20"/>
      <c r="Z216" s="20"/>
      <c r="AA216" s="20"/>
      <c r="AB216" s="20"/>
      <c r="AC216" s="20"/>
      <c r="AD216" s="20"/>
      <c r="AE216" s="20"/>
      <c r="AF216" s="20"/>
      <c r="AG216" s="20"/>
      <c r="AH216" s="20"/>
      <c r="AI216" s="21"/>
    </row>
    <row r="217" spans="1:35" ht="15.75" customHeight="1" x14ac:dyDescent="0.2">
      <c r="A217" s="246">
        <v>6</v>
      </c>
      <c r="B217" s="129" t="s">
        <v>250</v>
      </c>
      <c r="C217" s="431">
        <v>34</v>
      </c>
      <c r="D217" s="431">
        <v>18</v>
      </c>
      <c r="E217" s="431">
        <v>3</v>
      </c>
      <c r="F217" s="431">
        <v>13</v>
      </c>
      <c r="G217" s="431">
        <v>95</v>
      </c>
      <c r="H217" s="431">
        <v>66</v>
      </c>
      <c r="I217" s="433">
        <v>39</v>
      </c>
      <c r="J217" s="435">
        <f t="shared" si="13"/>
        <v>34</v>
      </c>
      <c r="K217" s="435">
        <f t="shared" si="14"/>
        <v>39</v>
      </c>
      <c r="L217" s="1138"/>
      <c r="M217" s="1139"/>
      <c r="N217" s="1139"/>
      <c r="O217" s="1140"/>
      <c r="Q217" s="339" t="s">
        <v>500</v>
      </c>
      <c r="R217" s="20"/>
      <c r="S217" s="20"/>
      <c r="T217" s="20" t="s">
        <v>532</v>
      </c>
      <c r="U217" s="20"/>
      <c r="V217" s="20"/>
      <c r="W217" s="10"/>
      <c r="X217" s="20"/>
      <c r="Y217" s="20" t="s">
        <v>532</v>
      </c>
      <c r="Z217" s="20"/>
      <c r="AA217" s="20"/>
      <c r="AB217" s="20" t="s">
        <v>532</v>
      </c>
      <c r="AC217" s="20"/>
      <c r="AD217" s="20"/>
      <c r="AE217" s="20"/>
      <c r="AF217" s="20"/>
      <c r="AG217" s="20"/>
      <c r="AH217" s="20"/>
      <c r="AI217" s="21"/>
    </row>
    <row r="218" spans="1:35" ht="15.75" customHeight="1" x14ac:dyDescent="0.2">
      <c r="A218" s="246">
        <v>7</v>
      </c>
      <c r="B218" s="129" t="s">
        <v>304</v>
      </c>
      <c r="C218" s="431">
        <v>34</v>
      </c>
      <c r="D218" s="431">
        <v>16</v>
      </c>
      <c r="E218" s="431">
        <v>6</v>
      </c>
      <c r="F218" s="431">
        <v>12</v>
      </c>
      <c r="G218" s="431">
        <v>78</v>
      </c>
      <c r="H218" s="431">
        <v>63</v>
      </c>
      <c r="I218" s="433">
        <v>38</v>
      </c>
      <c r="J218" s="435">
        <f t="shared" si="13"/>
        <v>34</v>
      </c>
      <c r="K218" s="435">
        <f t="shared" si="14"/>
        <v>38</v>
      </c>
      <c r="L218" s="1138"/>
      <c r="M218" s="1139"/>
      <c r="N218" s="1139"/>
      <c r="O218" s="1140"/>
      <c r="Q218" s="339" t="s">
        <v>1631</v>
      </c>
      <c r="R218" s="20"/>
      <c r="S218" s="20"/>
      <c r="T218" s="20"/>
      <c r="U218" s="20"/>
      <c r="V218" s="20"/>
      <c r="W218" s="20"/>
      <c r="X218" s="10"/>
      <c r="Y218" s="20" t="s">
        <v>532</v>
      </c>
      <c r="Z218" s="20"/>
      <c r="AA218" s="20"/>
      <c r="AB218" s="20"/>
      <c r="AC218" s="20"/>
      <c r="AD218" s="20"/>
      <c r="AE218" s="20"/>
      <c r="AF218" s="20"/>
      <c r="AG218" s="20"/>
      <c r="AH218" s="20"/>
      <c r="AI218" s="21"/>
    </row>
    <row r="219" spans="1:35" ht="15.75" customHeight="1" x14ac:dyDescent="0.2">
      <c r="A219" s="246">
        <v>8</v>
      </c>
      <c r="B219" s="129" t="s">
        <v>128</v>
      </c>
      <c r="C219" s="431">
        <v>34</v>
      </c>
      <c r="D219" s="431">
        <v>14</v>
      </c>
      <c r="E219" s="431">
        <v>9</v>
      </c>
      <c r="F219" s="431">
        <v>11</v>
      </c>
      <c r="G219" s="431">
        <v>83</v>
      </c>
      <c r="H219" s="431">
        <v>65</v>
      </c>
      <c r="I219" s="433">
        <v>37</v>
      </c>
      <c r="J219" s="435">
        <f t="shared" si="13"/>
        <v>34</v>
      </c>
      <c r="K219" s="435">
        <f t="shared" si="14"/>
        <v>37</v>
      </c>
      <c r="L219" s="1138"/>
      <c r="M219" s="1139"/>
      <c r="N219" s="1139"/>
      <c r="O219" s="1140"/>
      <c r="Q219" s="339" t="s">
        <v>1530</v>
      </c>
      <c r="R219" s="20"/>
      <c r="S219" s="20"/>
      <c r="T219" s="20"/>
      <c r="U219" s="20"/>
      <c r="V219" s="20"/>
      <c r="W219" s="20"/>
      <c r="X219" s="20" t="s">
        <v>532</v>
      </c>
      <c r="Y219" s="10"/>
      <c r="Z219" s="20"/>
      <c r="AA219" s="20"/>
      <c r="AB219" s="20"/>
      <c r="AC219" s="20"/>
      <c r="AD219" s="20"/>
      <c r="AE219" s="20"/>
      <c r="AF219" s="20"/>
      <c r="AG219" s="20"/>
      <c r="AH219" s="20"/>
      <c r="AI219" s="21"/>
    </row>
    <row r="220" spans="1:35" ht="15.75" customHeight="1" x14ac:dyDescent="0.2">
      <c r="A220" s="246">
        <v>9</v>
      </c>
      <c r="B220" s="129" t="s">
        <v>674</v>
      </c>
      <c r="C220" s="431">
        <v>34</v>
      </c>
      <c r="D220" s="431">
        <v>15</v>
      </c>
      <c r="E220" s="431">
        <v>5</v>
      </c>
      <c r="F220" s="431">
        <v>14</v>
      </c>
      <c r="G220" s="431">
        <v>96</v>
      </c>
      <c r="H220" s="431">
        <v>77</v>
      </c>
      <c r="I220" s="433">
        <v>35</v>
      </c>
      <c r="J220" s="435">
        <f t="shared" si="13"/>
        <v>34</v>
      </c>
      <c r="K220" s="435">
        <f t="shared" si="14"/>
        <v>35</v>
      </c>
      <c r="L220" s="1138"/>
      <c r="M220" s="1139"/>
      <c r="N220" s="1139"/>
      <c r="O220" s="1140"/>
      <c r="Q220" s="339" t="s">
        <v>60</v>
      </c>
      <c r="R220" s="20"/>
      <c r="S220" s="20"/>
      <c r="T220" s="20"/>
      <c r="U220" s="20"/>
      <c r="V220" s="20"/>
      <c r="W220" s="20"/>
      <c r="X220" s="20"/>
      <c r="Y220" s="20"/>
      <c r="Z220" s="10"/>
      <c r="AA220" s="20"/>
      <c r="AB220" s="20" t="s">
        <v>532</v>
      </c>
      <c r="AC220" s="20"/>
      <c r="AD220" s="20"/>
      <c r="AE220" s="20"/>
      <c r="AF220" s="20"/>
      <c r="AG220" s="20"/>
      <c r="AH220" s="20"/>
      <c r="AI220" s="21"/>
    </row>
    <row r="221" spans="1:35" ht="15.75" customHeight="1" x14ac:dyDescent="0.2">
      <c r="A221" s="246">
        <v>10</v>
      </c>
      <c r="B221" s="129" t="s">
        <v>1635</v>
      </c>
      <c r="C221" s="431">
        <v>34</v>
      </c>
      <c r="D221" s="431">
        <v>15</v>
      </c>
      <c r="E221" s="431">
        <v>4</v>
      </c>
      <c r="F221" s="431">
        <v>15</v>
      </c>
      <c r="G221" s="431">
        <v>78</v>
      </c>
      <c r="H221" s="431">
        <v>76</v>
      </c>
      <c r="I221" s="433">
        <v>34</v>
      </c>
      <c r="J221" s="435">
        <f t="shared" si="13"/>
        <v>34</v>
      </c>
      <c r="K221" s="435">
        <f t="shared" si="14"/>
        <v>34</v>
      </c>
      <c r="L221" s="1138"/>
      <c r="M221" s="1139"/>
      <c r="N221" s="1139"/>
      <c r="O221" s="1140"/>
      <c r="Q221" s="339" t="s">
        <v>322</v>
      </c>
      <c r="R221" s="20"/>
      <c r="S221" s="20"/>
      <c r="T221" s="20"/>
      <c r="U221" s="20"/>
      <c r="V221" s="20"/>
      <c r="W221" s="20"/>
      <c r="X221" s="20"/>
      <c r="Y221" s="20"/>
      <c r="Z221" s="20" t="s">
        <v>532</v>
      </c>
      <c r="AA221" s="10"/>
      <c r="AB221" s="20"/>
      <c r="AC221" s="20"/>
      <c r="AD221" s="20"/>
      <c r="AE221" s="20"/>
      <c r="AF221" s="20"/>
      <c r="AG221" s="20"/>
      <c r="AH221" s="20"/>
      <c r="AI221" s="21"/>
    </row>
    <row r="222" spans="1:35" ht="15.75" customHeight="1" x14ac:dyDescent="0.2">
      <c r="A222" s="246">
        <v>11</v>
      </c>
      <c r="B222" s="129" t="s">
        <v>1908</v>
      </c>
      <c r="C222" s="431">
        <v>34</v>
      </c>
      <c r="D222" s="431">
        <v>13</v>
      </c>
      <c r="E222" s="431">
        <v>7</v>
      </c>
      <c r="F222" s="431">
        <v>14</v>
      </c>
      <c r="G222" s="431">
        <v>79</v>
      </c>
      <c r="H222" s="431">
        <v>70</v>
      </c>
      <c r="I222" s="433">
        <v>33</v>
      </c>
      <c r="J222" s="435">
        <f t="shared" si="13"/>
        <v>34</v>
      </c>
      <c r="K222" s="435">
        <f t="shared" si="14"/>
        <v>33</v>
      </c>
      <c r="L222" s="1138"/>
      <c r="M222" s="1139"/>
      <c r="N222" s="1139"/>
      <c r="O222" s="1140"/>
      <c r="Q222" s="339" t="s">
        <v>514</v>
      </c>
      <c r="R222" s="20"/>
      <c r="S222" s="20"/>
      <c r="T222" s="20"/>
      <c r="U222" s="20"/>
      <c r="V222" s="20"/>
      <c r="W222" s="20"/>
      <c r="X222" s="20"/>
      <c r="Y222" s="20"/>
      <c r="Z222" s="20"/>
      <c r="AA222" s="20"/>
      <c r="AB222" s="10"/>
      <c r="AC222" s="20" t="s">
        <v>532</v>
      </c>
      <c r="AD222" s="20"/>
      <c r="AE222" s="20"/>
      <c r="AF222" s="20"/>
      <c r="AG222" s="20"/>
      <c r="AH222" s="20"/>
      <c r="AI222" s="21"/>
    </row>
    <row r="223" spans="1:35" ht="15.75" customHeight="1" x14ac:dyDescent="0.2">
      <c r="A223" s="246">
        <v>12</v>
      </c>
      <c r="B223" s="129" t="s">
        <v>529</v>
      </c>
      <c r="C223" s="431">
        <v>34</v>
      </c>
      <c r="D223" s="431">
        <v>12</v>
      </c>
      <c r="E223" s="431">
        <v>7</v>
      </c>
      <c r="F223" s="431">
        <v>15</v>
      </c>
      <c r="G223" s="431">
        <v>69</v>
      </c>
      <c r="H223" s="431">
        <v>69</v>
      </c>
      <c r="I223" s="433">
        <v>31</v>
      </c>
      <c r="J223" s="435">
        <f t="shared" si="13"/>
        <v>34</v>
      </c>
      <c r="K223" s="435">
        <f t="shared" si="14"/>
        <v>31</v>
      </c>
      <c r="L223" s="1138"/>
      <c r="M223" s="1139"/>
      <c r="N223" s="1139"/>
      <c r="O223" s="1140"/>
      <c r="Q223" s="339" t="s">
        <v>501</v>
      </c>
      <c r="R223" s="20"/>
      <c r="S223" s="20"/>
      <c r="T223" s="20"/>
      <c r="U223" s="20"/>
      <c r="V223" s="20"/>
      <c r="W223" s="20"/>
      <c r="X223" s="20"/>
      <c r="Y223" s="20"/>
      <c r="Z223" s="20"/>
      <c r="AA223" s="20"/>
      <c r="AB223" s="20" t="s">
        <v>532</v>
      </c>
      <c r="AC223" s="10"/>
      <c r="AD223" s="20"/>
      <c r="AE223" s="20"/>
      <c r="AF223" s="20"/>
      <c r="AG223" s="20"/>
      <c r="AH223" s="20"/>
      <c r="AI223" s="21"/>
    </row>
    <row r="224" spans="1:35" ht="15.75" customHeight="1" x14ac:dyDescent="0.2">
      <c r="A224" s="246">
        <v>13</v>
      </c>
      <c r="B224" s="129" t="s">
        <v>1923</v>
      </c>
      <c r="C224" s="431">
        <v>34</v>
      </c>
      <c r="D224" s="431">
        <v>12</v>
      </c>
      <c r="E224" s="431">
        <v>5</v>
      </c>
      <c r="F224" s="431">
        <v>17</v>
      </c>
      <c r="G224" s="431">
        <v>79</v>
      </c>
      <c r="H224" s="431">
        <v>77</v>
      </c>
      <c r="I224" s="433">
        <v>29</v>
      </c>
      <c r="J224" s="435">
        <f t="shared" si="13"/>
        <v>34</v>
      </c>
      <c r="K224" s="435">
        <f t="shared" si="14"/>
        <v>29</v>
      </c>
      <c r="L224" s="1138"/>
      <c r="M224" s="1139"/>
      <c r="N224" s="1139"/>
      <c r="O224" s="1140"/>
      <c r="Q224" s="339" t="s">
        <v>726</v>
      </c>
      <c r="R224" s="20"/>
      <c r="S224" s="20"/>
      <c r="T224" s="20"/>
      <c r="U224" s="20"/>
      <c r="V224" s="20"/>
      <c r="W224" s="20"/>
      <c r="X224" s="20"/>
      <c r="Y224" s="20"/>
      <c r="Z224" s="20"/>
      <c r="AA224" s="20"/>
      <c r="AB224" s="20"/>
      <c r="AC224" s="20"/>
      <c r="AD224" s="10"/>
      <c r="AE224" s="20"/>
      <c r="AF224" s="20"/>
      <c r="AG224" s="20"/>
      <c r="AH224" s="20"/>
      <c r="AI224" s="21"/>
    </row>
    <row r="225" spans="1:35" ht="15.75" customHeight="1" x14ac:dyDescent="0.2">
      <c r="A225" s="246">
        <v>14</v>
      </c>
      <c r="B225" s="129" t="s">
        <v>1883</v>
      </c>
      <c r="C225" s="431">
        <v>34</v>
      </c>
      <c r="D225" s="431">
        <v>11</v>
      </c>
      <c r="E225" s="431">
        <v>4</v>
      </c>
      <c r="F225" s="431">
        <v>19</v>
      </c>
      <c r="G225" s="431">
        <v>82</v>
      </c>
      <c r="H225" s="431">
        <v>102</v>
      </c>
      <c r="I225" s="433">
        <v>26</v>
      </c>
      <c r="J225" s="435">
        <f t="shared" si="13"/>
        <v>34</v>
      </c>
      <c r="K225" s="435">
        <f t="shared" si="14"/>
        <v>26</v>
      </c>
      <c r="L225" s="1138"/>
      <c r="M225" s="1139"/>
      <c r="N225" s="1139"/>
      <c r="O225" s="1140"/>
      <c r="Q225" s="339" t="s">
        <v>299</v>
      </c>
      <c r="R225" s="20"/>
      <c r="S225" s="20"/>
      <c r="T225" s="20"/>
      <c r="U225" s="20"/>
      <c r="V225" s="20"/>
      <c r="W225" s="20"/>
      <c r="X225" s="20"/>
      <c r="Y225" s="20"/>
      <c r="Z225" s="20"/>
      <c r="AA225" s="20"/>
      <c r="AB225" s="20"/>
      <c r="AC225" s="20"/>
      <c r="AD225" s="20" t="s">
        <v>532</v>
      </c>
      <c r="AE225" s="10"/>
      <c r="AF225" s="20"/>
      <c r="AG225" s="20" t="s">
        <v>532</v>
      </c>
      <c r="AH225" s="20"/>
      <c r="AI225" s="21"/>
    </row>
    <row r="226" spans="1:35" ht="15.75" customHeight="1" x14ac:dyDescent="0.2">
      <c r="A226" s="246">
        <v>15</v>
      </c>
      <c r="B226" s="129" t="s">
        <v>1002</v>
      </c>
      <c r="C226" s="431">
        <v>34</v>
      </c>
      <c r="D226" s="431">
        <v>7</v>
      </c>
      <c r="E226" s="431">
        <v>12</v>
      </c>
      <c r="F226" s="431">
        <v>15</v>
      </c>
      <c r="G226" s="431">
        <v>61</v>
      </c>
      <c r="H226" s="431">
        <v>103</v>
      </c>
      <c r="I226" s="433">
        <v>26</v>
      </c>
      <c r="J226" s="435">
        <f t="shared" si="13"/>
        <v>34</v>
      </c>
      <c r="K226" s="435">
        <f t="shared" si="14"/>
        <v>26</v>
      </c>
      <c r="L226" s="1138"/>
      <c r="M226" s="1139"/>
      <c r="N226" s="1139"/>
      <c r="O226" s="1140"/>
      <c r="Q226" s="339" t="s">
        <v>1688</v>
      </c>
      <c r="R226" s="20"/>
      <c r="S226" s="20"/>
      <c r="T226" s="20"/>
      <c r="U226" s="20"/>
      <c r="V226" s="20"/>
      <c r="W226" s="20"/>
      <c r="X226" s="20"/>
      <c r="Y226" s="20"/>
      <c r="Z226" s="20"/>
      <c r="AA226" s="20"/>
      <c r="AB226" s="20"/>
      <c r="AC226" s="20"/>
      <c r="AD226" s="20"/>
      <c r="AE226" s="20" t="s">
        <v>532</v>
      </c>
      <c r="AF226" s="10"/>
      <c r="AG226" s="20"/>
      <c r="AH226" s="20"/>
      <c r="AI226" s="21"/>
    </row>
    <row r="227" spans="1:35" ht="15.75" customHeight="1" x14ac:dyDescent="0.2">
      <c r="A227" s="246">
        <v>16</v>
      </c>
      <c r="B227" s="129" t="s">
        <v>215</v>
      </c>
      <c r="C227" s="431">
        <v>34</v>
      </c>
      <c r="D227" s="431">
        <v>10</v>
      </c>
      <c r="E227" s="431">
        <v>3</v>
      </c>
      <c r="F227" s="431">
        <v>21</v>
      </c>
      <c r="G227" s="431">
        <v>74</v>
      </c>
      <c r="H227" s="431">
        <v>106</v>
      </c>
      <c r="I227" s="433">
        <v>23</v>
      </c>
      <c r="J227" s="435">
        <f t="shared" si="13"/>
        <v>34</v>
      </c>
      <c r="K227" s="435">
        <f t="shared" si="14"/>
        <v>23</v>
      </c>
      <c r="L227" s="1138"/>
      <c r="M227" s="1139"/>
      <c r="N227" s="1139"/>
      <c r="O227" s="1140"/>
      <c r="Q227" s="339" t="s">
        <v>177</v>
      </c>
      <c r="R227" s="20"/>
      <c r="S227" s="20"/>
      <c r="T227" s="20"/>
      <c r="U227" s="20"/>
      <c r="V227" s="20"/>
      <c r="W227" s="20"/>
      <c r="X227" s="20"/>
      <c r="Y227" s="20"/>
      <c r="Z227" s="20"/>
      <c r="AA227" s="20"/>
      <c r="AB227" s="20"/>
      <c r="AC227" s="20"/>
      <c r="AD227" s="20"/>
      <c r="AE227" s="20"/>
      <c r="AF227" s="20"/>
      <c r="AG227" s="10"/>
      <c r="AH227" s="20"/>
      <c r="AI227" s="21"/>
    </row>
    <row r="228" spans="1:35" ht="15.75" customHeight="1" x14ac:dyDescent="0.2">
      <c r="A228" s="246">
        <v>17</v>
      </c>
      <c r="B228" s="129" t="s">
        <v>1534</v>
      </c>
      <c r="C228" s="431">
        <v>34</v>
      </c>
      <c r="D228" s="431">
        <v>5</v>
      </c>
      <c r="E228" s="431">
        <v>5</v>
      </c>
      <c r="F228" s="431">
        <v>24</v>
      </c>
      <c r="G228" s="431">
        <v>39</v>
      </c>
      <c r="H228" s="431">
        <v>124</v>
      </c>
      <c r="I228" s="433">
        <v>15</v>
      </c>
      <c r="J228" s="435">
        <f t="shared" si="13"/>
        <v>34</v>
      </c>
      <c r="K228" s="435">
        <f t="shared" si="14"/>
        <v>15</v>
      </c>
      <c r="L228" s="1138"/>
      <c r="M228" s="1139"/>
      <c r="N228" s="1139"/>
      <c r="O228" s="1140"/>
      <c r="Q228" s="339" t="s">
        <v>1587</v>
      </c>
      <c r="R228" s="20"/>
      <c r="S228" s="20"/>
      <c r="T228" s="20"/>
      <c r="U228" s="20"/>
      <c r="V228" s="20"/>
      <c r="W228" s="20"/>
      <c r="X228" s="20"/>
      <c r="Y228" s="20"/>
      <c r="Z228" s="20"/>
      <c r="AA228" s="20"/>
      <c r="AB228" s="20"/>
      <c r="AC228" s="20"/>
      <c r="AD228" s="20"/>
      <c r="AE228" s="20"/>
      <c r="AF228" s="20"/>
      <c r="AG228" s="20"/>
      <c r="AH228" s="10"/>
      <c r="AI228" s="21"/>
    </row>
    <row r="229" spans="1:35" ht="15.75" customHeight="1" thickBot="1" x14ac:dyDescent="0.25">
      <c r="A229" s="455">
        <v>18</v>
      </c>
      <c r="B229" s="130" t="s">
        <v>178</v>
      </c>
      <c r="C229" s="432">
        <v>34</v>
      </c>
      <c r="D229" s="432">
        <v>6</v>
      </c>
      <c r="E229" s="432">
        <v>3</v>
      </c>
      <c r="F229" s="432">
        <v>25</v>
      </c>
      <c r="G229" s="432">
        <v>47</v>
      </c>
      <c r="H229" s="432">
        <v>124</v>
      </c>
      <c r="I229" s="434">
        <v>15</v>
      </c>
      <c r="J229" s="435">
        <f t="shared" si="13"/>
        <v>34</v>
      </c>
      <c r="K229" s="435">
        <f t="shared" si="14"/>
        <v>15</v>
      </c>
      <c r="L229" s="1141"/>
      <c r="M229" s="1142"/>
      <c r="N229" s="1142"/>
      <c r="O229" s="1143"/>
      <c r="Q229" s="398" t="s">
        <v>499</v>
      </c>
      <c r="R229" s="23"/>
      <c r="S229" s="23"/>
      <c r="T229" s="23"/>
      <c r="U229" s="23"/>
      <c r="V229" s="23"/>
      <c r="W229" s="23"/>
      <c r="X229" s="23"/>
      <c r="Y229" s="23"/>
      <c r="Z229" s="23"/>
      <c r="AA229" s="23"/>
      <c r="AB229" s="23"/>
      <c r="AC229" s="23"/>
      <c r="AD229" s="23"/>
      <c r="AE229" s="23"/>
      <c r="AF229" s="23"/>
      <c r="AG229" s="23"/>
      <c r="AH229" s="23"/>
      <c r="AI229" s="15"/>
    </row>
    <row r="230" spans="1:35" ht="15.75" customHeight="1" x14ac:dyDescent="0.2">
      <c r="C230" s="435">
        <v>612</v>
      </c>
      <c r="D230" s="435">
        <f t="shared" ref="D230:I230" si="19">SUM(D212:D229)</f>
        <v>255</v>
      </c>
      <c r="E230" s="435">
        <f t="shared" si="19"/>
        <v>102</v>
      </c>
      <c r="F230" s="435">
        <f t="shared" si="19"/>
        <v>255</v>
      </c>
      <c r="G230" s="435">
        <f t="shared" si="19"/>
        <v>1432</v>
      </c>
      <c r="H230" s="435">
        <f t="shared" si="19"/>
        <v>1404</v>
      </c>
      <c r="I230" s="435">
        <f t="shared" si="19"/>
        <v>612</v>
      </c>
      <c r="J230" s="435">
        <f t="shared" ref="J230:J306" si="20">D230+E230+F230</f>
        <v>612</v>
      </c>
      <c r="K230" s="435">
        <f t="shared" ref="K230:K306" si="21">D230*2+E230</f>
        <v>612</v>
      </c>
    </row>
    <row r="231" spans="1:35" ht="15.75" customHeight="1" thickBot="1" x14ac:dyDescent="0.25"/>
    <row r="232" spans="1:35" ht="15.75" customHeight="1" thickBot="1" x14ac:dyDescent="0.25">
      <c r="A232" s="1193" t="s">
        <v>820</v>
      </c>
      <c r="B232" s="1194"/>
      <c r="C232" s="1194"/>
      <c r="D232" s="1194"/>
      <c r="E232" s="1194"/>
      <c r="F232" s="1195"/>
      <c r="G232" s="1190" t="s">
        <v>2009</v>
      </c>
      <c r="H232" s="1191"/>
      <c r="I232" s="1192"/>
      <c r="L232" s="945" t="s">
        <v>495</v>
      </c>
      <c r="M232" s="946"/>
      <c r="N232" s="946"/>
      <c r="O232" s="947"/>
    </row>
    <row r="233" spans="1:35" ht="15.75" customHeight="1" thickBot="1" x14ac:dyDescent="0.25">
      <c r="A233" s="456" t="s">
        <v>496</v>
      </c>
      <c r="B233" s="457" t="s">
        <v>497</v>
      </c>
      <c r="C233" s="458" t="s">
        <v>498</v>
      </c>
      <c r="D233" s="458" t="s">
        <v>499</v>
      </c>
      <c r="E233" s="458" t="s">
        <v>500</v>
      </c>
      <c r="F233" s="458" t="s">
        <v>501</v>
      </c>
      <c r="G233" s="459" t="s">
        <v>502</v>
      </c>
      <c r="H233" s="459" t="s">
        <v>503</v>
      </c>
      <c r="I233" s="460" t="s">
        <v>504</v>
      </c>
      <c r="L233" s="1063"/>
      <c r="M233" s="1064"/>
      <c r="N233" s="1064"/>
      <c r="O233" s="1065"/>
      <c r="Q233" s="24" t="s">
        <v>2010</v>
      </c>
      <c r="R233" s="399" t="s">
        <v>1196</v>
      </c>
      <c r="S233" s="399" t="s">
        <v>241</v>
      </c>
      <c r="T233" s="399" t="s">
        <v>1484</v>
      </c>
      <c r="U233" s="399" t="s">
        <v>564</v>
      </c>
      <c r="V233" s="399" t="s">
        <v>1784</v>
      </c>
      <c r="W233" s="399" t="s">
        <v>607</v>
      </c>
      <c r="X233" s="399" t="s">
        <v>608</v>
      </c>
      <c r="Y233" s="399" t="s">
        <v>59</v>
      </c>
      <c r="Z233" s="399" t="s">
        <v>1088</v>
      </c>
      <c r="AA233" s="399" t="s">
        <v>242</v>
      </c>
      <c r="AB233" s="399" t="s">
        <v>436</v>
      </c>
      <c r="AC233" s="399" t="s">
        <v>1089</v>
      </c>
      <c r="AD233" s="399" t="s">
        <v>756</v>
      </c>
      <c r="AE233" s="399" t="s">
        <v>437</v>
      </c>
      <c r="AF233" s="399" t="s">
        <v>514</v>
      </c>
      <c r="AG233" s="399" t="s">
        <v>911</v>
      </c>
      <c r="AH233" s="399" t="s">
        <v>1587</v>
      </c>
      <c r="AI233" s="400" t="s">
        <v>1554</v>
      </c>
    </row>
    <row r="234" spans="1:35" ht="15.75" customHeight="1" x14ac:dyDescent="0.2">
      <c r="A234" s="461" t="s">
        <v>521</v>
      </c>
      <c r="B234" s="126" t="s">
        <v>1200</v>
      </c>
      <c r="C234" s="430"/>
      <c r="D234" s="430"/>
      <c r="E234" s="430"/>
      <c r="F234" s="430"/>
      <c r="G234" s="430"/>
      <c r="H234" s="430"/>
      <c r="I234" s="128"/>
      <c r="J234" s="435">
        <f t="shared" ref="J234:J252" si="22">D234+E234+F234</f>
        <v>0</v>
      </c>
      <c r="K234" s="435">
        <f t="shared" ref="K234:K252" si="23">D234*2+E234</f>
        <v>0</v>
      </c>
      <c r="L234" s="1135" t="s">
        <v>528</v>
      </c>
      <c r="M234" s="1136"/>
      <c r="N234" s="1136"/>
      <c r="O234" s="1137"/>
      <c r="Q234" s="401" t="s">
        <v>1196</v>
      </c>
      <c r="R234" s="10"/>
      <c r="S234" s="20" t="s">
        <v>532</v>
      </c>
      <c r="T234" s="20"/>
      <c r="U234" s="20"/>
      <c r="V234" s="20"/>
      <c r="W234" s="20"/>
      <c r="X234" s="20"/>
      <c r="Y234" s="20"/>
      <c r="Z234" s="20"/>
      <c r="AA234" s="20"/>
      <c r="AB234" s="20"/>
      <c r="AC234" s="20"/>
      <c r="AD234" s="20"/>
      <c r="AE234" s="20"/>
      <c r="AF234" s="20"/>
      <c r="AG234" s="20"/>
      <c r="AH234" s="20"/>
      <c r="AI234" s="21"/>
    </row>
    <row r="235" spans="1:35" ht="15.75" customHeight="1" x14ac:dyDescent="0.2">
      <c r="A235" s="259" t="s">
        <v>521</v>
      </c>
      <c r="B235" s="129" t="s">
        <v>1498</v>
      </c>
      <c r="C235" s="431"/>
      <c r="D235" s="431"/>
      <c r="E235" s="431"/>
      <c r="F235" s="431"/>
      <c r="G235" s="431"/>
      <c r="H235" s="431"/>
      <c r="I235" s="433"/>
      <c r="J235" s="435">
        <f t="shared" si="22"/>
        <v>0</v>
      </c>
      <c r="K235" s="435">
        <f t="shared" si="23"/>
        <v>0</v>
      </c>
      <c r="L235" s="1138"/>
      <c r="M235" s="1139"/>
      <c r="N235" s="1139"/>
      <c r="O235" s="1140"/>
      <c r="Q235" s="401" t="s">
        <v>241</v>
      </c>
      <c r="R235" s="20" t="s">
        <v>532</v>
      </c>
      <c r="S235" s="10"/>
      <c r="T235" s="20"/>
      <c r="U235" s="20"/>
      <c r="V235" s="20"/>
      <c r="W235" s="20"/>
      <c r="X235" s="20"/>
      <c r="Y235" s="20"/>
      <c r="Z235" s="20"/>
      <c r="AA235" s="20"/>
      <c r="AB235" s="20"/>
      <c r="AC235" s="20"/>
      <c r="AD235" s="20"/>
      <c r="AE235" s="20"/>
      <c r="AF235" s="20"/>
      <c r="AG235" s="20"/>
      <c r="AH235" s="20"/>
      <c r="AI235" s="21"/>
    </row>
    <row r="236" spans="1:35" ht="15.75" customHeight="1" x14ac:dyDescent="0.2">
      <c r="A236" s="259" t="s">
        <v>521</v>
      </c>
      <c r="B236" s="129" t="s">
        <v>196</v>
      </c>
      <c r="C236" s="431"/>
      <c r="D236" s="431"/>
      <c r="E236" s="431"/>
      <c r="F236" s="431"/>
      <c r="G236" s="431"/>
      <c r="H236" s="431"/>
      <c r="I236" s="433"/>
      <c r="J236" s="435">
        <f t="shared" si="22"/>
        <v>0</v>
      </c>
      <c r="K236" s="435">
        <f t="shared" si="23"/>
        <v>0</v>
      </c>
      <c r="L236" s="1138"/>
      <c r="M236" s="1139"/>
      <c r="N236" s="1139"/>
      <c r="O236" s="1140"/>
      <c r="Q236" s="401" t="s">
        <v>1484</v>
      </c>
      <c r="R236" s="20"/>
      <c r="S236" s="20"/>
      <c r="T236" s="10"/>
      <c r="U236" s="20"/>
      <c r="V236" s="20" t="s">
        <v>532</v>
      </c>
      <c r="W236" s="20" t="s">
        <v>532</v>
      </c>
      <c r="X236" s="20"/>
      <c r="Y236" s="20"/>
      <c r="Z236" s="20"/>
      <c r="AA236" s="20"/>
      <c r="AB236" s="20"/>
      <c r="AC236" s="20"/>
      <c r="AD236" s="20"/>
      <c r="AE236" s="20"/>
      <c r="AF236" s="20"/>
      <c r="AG236" s="20"/>
      <c r="AH236" s="20"/>
      <c r="AI236" s="21"/>
    </row>
    <row r="237" spans="1:35" ht="15.75" customHeight="1" x14ac:dyDescent="0.2">
      <c r="A237" s="259" t="s">
        <v>521</v>
      </c>
      <c r="B237" s="129" t="s">
        <v>106</v>
      </c>
      <c r="C237" s="431"/>
      <c r="D237" s="431"/>
      <c r="E237" s="431"/>
      <c r="F237" s="431"/>
      <c r="G237" s="431"/>
      <c r="H237" s="431"/>
      <c r="I237" s="433"/>
      <c r="J237" s="435">
        <f t="shared" si="22"/>
        <v>0</v>
      </c>
      <c r="K237" s="435">
        <f t="shared" si="23"/>
        <v>0</v>
      </c>
      <c r="L237" s="1138"/>
      <c r="M237" s="1139"/>
      <c r="N237" s="1139"/>
      <c r="O237" s="1140"/>
      <c r="Q237" s="401" t="s">
        <v>564</v>
      </c>
      <c r="R237" s="20"/>
      <c r="S237" s="20"/>
      <c r="T237" s="20" t="s">
        <v>532</v>
      </c>
      <c r="U237" s="10"/>
      <c r="V237" s="20"/>
      <c r="W237" s="20"/>
      <c r="X237" s="20"/>
      <c r="Y237" s="20"/>
      <c r="Z237" s="20"/>
      <c r="AA237" s="20" t="s">
        <v>532</v>
      </c>
      <c r="AB237" s="20"/>
      <c r="AC237" s="20"/>
      <c r="AD237" s="20"/>
      <c r="AE237" s="20"/>
      <c r="AF237" s="20"/>
      <c r="AG237" s="20"/>
      <c r="AH237" s="20"/>
      <c r="AI237" s="21"/>
    </row>
    <row r="238" spans="1:35" ht="15.75" customHeight="1" x14ac:dyDescent="0.2">
      <c r="A238" s="259" t="s">
        <v>521</v>
      </c>
      <c r="B238" s="129" t="s">
        <v>1090</v>
      </c>
      <c r="C238" s="431"/>
      <c r="D238" s="431"/>
      <c r="E238" s="431"/>
      <c r="F238" s="431"/>
      <c r="G238" s="431"/>
      <c r="H238" s="431"/>
      <c r="I238" s="433"/>
      <c r="J238" s="435">
        <f t="shared" si="22"/>
        <v>0</v>
      </c>
      <c r="K238" s="435">
        <f t="shared" si="23"/>
        <v>0</v>
      </c>
      <c r="L238" s="1138"/>
      <c r="M238" s="1139"/>
      <c r="N238" s="1139"/>
      <c r="O238" s="1140"/>
      <c r="Q238" s="401" t="s">
        <v>1784</v>
      </c>
      <c r="R238" s="20"/>
      <c r="S238" s="20"/>
      <c r="T238" s="20"/>
      <c r="U238" s="20"/>
      <c r="V238" s="10"/>
      <c r="W238" s="20"/>
      <c r="X238" s="20"/>
      <c r="Y238" s="20"/>
      <c r="Z238" s="20"/>
      <c r="AA238" s="20"/>
      <c r="AB238" s="20"/>
      <c r="AC238" s="20"/>
      <c r="AD238" s="20"/>
      <c r="AE238" s="20"/>
      <c r="AF238" s="20"/>
      <c r="AG238" s="20"/>
      <c r="AH238" s="20"/>
      <c r="AI238" s="21"/>
    </row>
    <row r="239" spans="1:35" ht="15.75" customHeight="1" x14ac:dyDescent="0.2">
      <c r="A239" s="259" t="s">
        <v>521</v>
      </c>
      <c r="B239" s="129" t="s">
        <v>616</v>
      </c>
      <c r="C239" s="431"/>
      <c r="D239" s="431"/>
      <c r="E239" s="431"/>
      <c r="F239" s="431"/>
      <c r="G239" s="431"/>
      <c r="H239" s="431"/>
      <c r="I239" s="433"/>
      <c r="J239" s="435">
        <f t="shared" si="22"/>
        <v>0</v>
      </c>
      <c r="K239" s="435">
        <f t="shared" si="23"/>
        <v>0</v>
      </c>
      <c r="L239" s="1138"/>
      <c r="M239" s="1139"/>
      <c r="N239" s="1139"/>
      <c r="O239" s="1140"/>
      <c r="Q239" s="401" t="s">
        <v>607</v>
      </c>
      <c r="R239" s="20"/>
      <c r="S239" s="20"/>
      <c r="T239" s="20" t="s">
        <v>532</v>
      </c>
      <c r="U239" s="20"/>
      <c r="V239" s="20"/>
      <c r="W239" s="10"/>
      <c r="X239" s="20"/>
      <c r="Y239" s="20" t="s">
        <v>532</v>
      </c>
      <c r="Z239" s="20"/>
      <c r="AA239" s="20"/>
      <c r="AB239" s="20" t="s">
        <v>532</v>
      </c>
      <c r="AC239" s="20"/>
      <c r="AD239" s="20"/>
      <c r="AE239" s="20"/>
      <c r="AF239" s="20"/>
      <c r="AG239" s="20"/>
      <c r="AH239" s="20"/>
      <c r="AI239" s="21"/>
    </row>
    <row r="240" spans="1:35" ht="15.75" customHeight="1" x14ac:dyDescent="0.2">
      <c r="A240" s="259" t="s">
        <v>521</v>
      </c>
      <c r="B240" s="129" t="s">
        <v>617</v>
      </c>
      <c r="C240" s="431"/>
      <c r="D240" s="431"/>
      <c r="E240" s="431"/>
      <c r="F240" s="431"/>
      <c r="G240" s="431"/>
      <c r="H240" s="431"/>
      <c r="I240" s="433"/>
      <c r="J240" s="435">
        <f t="shared" si="22"/>
        <v>0</v>
      </c>
      <c r="K240" s="435">
        <f t="shared" si="23"/>
        <v>0</v>
      </c>
      <c r="L240" s="1138"/>
      <c r="M240" s="1139"/>
      <c r="N240" s="1139"/>
      <c r="O240" s="1140"/>
      <c r="Q240" s="401" t="s">
        <v>608</v>
      </c>
      <c r="R240" s="20"/>
      <c r="S240" s="20"/>
      <c r="T240" s="20"/>
      <c r="U240" s="20"/>
      <c r="V240" s="20"/>
      <c r="W240" s="20"/>
      <c r="X240" s="10"/>
      <c r="Y240" s="20" t="s">
        <v>532</v>
      </c>
      <c r="Z240" s="20"/>
      <c r="AA240" s="20"/>
      <c r="AB240" s="20"/>
      <c r="AC240" s="20"/>
      <c r="AD240" s="20"/>
      <c r="AE240" s="20"/>
      <c r="AF240" s="20"/>
      <c r="AG240" s="20"/>
      <c r="AH240" s="20"/>
      <c r="AI240" s="21"/>
    </row>
    <row r="241" spans="1:35" ht="15.75" customHeight="1" x14ac:dyDescent="0.2">
      <c r="A241" s="259" t="s">
        <v>521</v>
      </c>
      <c r="B241" s="129" t="s">
        <v>1931</v>
      </c>
      <c r="C241" s="431"/>
      <c r="D241" s="431"/>
      <c r="E241" s="431"/>
      <c r="F241" s="431"/>
      <c r="G241" s="431"/>
      <c r="H241" s="431"/>
      <c r="I241" s="433"/>
      <c r="J241" s="435">
        <f t="shared" si="22"/>
        <v>0</v>
      </c>
      <c r="K241" s="435">
        <f t="shared" si="23"/>
        <v>0</v>
      </c>
      <c r="L241" s="1138"/>
      <c r="M241" s="1139"/>
      <c r="N241" s="1139"/>
      <c r="O241" s="1140"/>
      <c r="Q241" s="401" t="s">
        <v>59</v>
      </c>
      <c r="R241" s="20"/>
      <c r="S241" s="20"/>
      <c r="T241" s="20"/>
      <c r="U241" s="20"/>
      <c r="V241" s="20"/>
      <c r="W241" s="20"/>
      <c r="X241" s="20" t="s">
        <v>532</v>
      </c>
      <c r="Y241" s="10"/>
      <c r="Z241" s="20"/>
      <c r="AA241" s="20"/>
      <c r="AB241" s="20"/>
      <c r="AC241" s="20"/>
      <c r="AD241" s="20"/>
      <c r="AE241" s="20"/>
      <c r="AF241" s="20"/>
      <c r="AG241" s="20"/>
      <c r="AH241" s="20"/>
      <c r="AI241" s="21"/>
    </row>
    <row r="242" spans="1:35" ht="15.75" customHeight="1" x14ac:dyDescent="0.2">
      <c r="A242" s="259" t="s">
        <v>521</v>
      </c>
      <c r="B242" s="129" t="s">
        <v>1092</v>
      </c>
      <c r="C242" s="431"/>
      <c r="D242" s="431"/>
      <c r="E242" s="431"/>
      <c r="F242" s="431"/>
      <c r="G242" s="431"/>
      <c r="H242" s="431"/>
      <c r="I242" s="433"/>
      <c r="J242" s="435">
        <f t="shared" si="22"/>
        <v>0</v>
      </c>
      <c r="K242" s="435">
        <f t="shared" si="23"/>
        <v>0</v>
      </c>
      <c r="L242" s="1138"/>
      <c r="M242" s="1139"/>
      <c r="N242" s="1139"/>
      <c r="O242" s="1140"/>
      <c r="Q242" s="401" t="s">
        <v>1088</v>
      </c>
      <c r="R242" s="20"/>
      <c r="S242" s="20"/>
      <c r="T242" s="20"/>
      <c r="U242" s="20"/>
      <c r="V242" s="20"/>
      <c r="W242" s="20"/>
      <c r="X242" s="20"/>
      <c r="Y242" s="20"/>
      <c r="Z242" s="10"/>
      <c r="AA242" s="20"/>
      <c r="AB242" s="20" t="s">
        <v>532</v>
      </c>
      <c r="AC242" s="20"/>
      <c r="AD242" s="20"/>
      <c r="AE242" s="20"/>
      <c r="AF242" s="20"/>
      <c r="AG242" s="20"/>
      <c r="AH242" s="20"/>
      <c r="AI242" s="21"/>
    </row>
    <row r="243" spans="1:35" ht="15.75" customHeight="1" x14ac:dyDescent="0.2">
      <c r="A243" s="259" t="s">
        <v>521</v>
      </c>
      <c r="B243" s="129" t="s">
        <v>245</v>
      </c>
      <c r="C243" s="431"/>
      <c r="D243" s="431"/>
      <c r="E243" s="431"/>
      <c r="F243" s="431"/>
      <c r="G243" s="431"/>
      <c r="H243" s="431"/>
      <c r="I243" s="433"/>
      <c r="J243" s="435">
        <f t="shared" si="22"/>
        <v>0</v>
      </c>
      <c r="K243" s="435">
        <f t="shared" si="23"/>
        <v>0</v>
      </c>
      <c r="L243" s="1138"/>
      <c r="M243" s="1139"/>
      <c r="N243" s="1139"/>
      <c r="O243" s="1140"/>
      <c r="Q243" s="401" t="s">
        <v>242</v>
      </c>
      <c r="R243" s="20"/>
      <c r="S243" s="20"/>
      <c r="T243" s="20"/>
      <c r="U243" s="20"/>
      <c r="V243" s="20"/>
      <c r="W243" s="20"/>
      <c r="X243" s="20"/>
      <c r="Y243" s="20"/>
      <c r="Z243" s="20" t="s">
        <v>532</v>
      </c>
      <c r="AA243" s="10"/>
      <c r="AB243" s="20"/>
      <c r="AC243" s="20"/>
      <c r="AD243" s="20"/>
      <c r="AE243" s="20"/>
      <c r="AF243" s="20"/>
      <c r="AG243" s="20"/>
      <c r="AH243" s="20"/>
      <c r="AI243" s="21"/>
    </row>
    <row r="244" spans="1:35" ht="15.75" customHeight="1" x14ac:dyDescent="0.2">
      <c r="A244" s="259" t="s">
        <v>521</v>
      </c>
      <c r="B244" s="129" t="s">
        <v>1548</v>
      </c>
      <c r="C244" s="431"/>
      <c r="D244" s="431"/>
      <c r="E244" s="431"/>
      <c r="F244" s="431"/>
      <c r="G244" s="431"/>
      <c r="H244" s="431"/>
      <c r="I244" s="433"/>
      <c r="J244" s="435">
        <f t="shared" si="22"/>
        <v>0</v>
      </c>
      <c r="K244" s="435">
        <f t="shared" si="23"/>
        <v>0</v>
      </c>
      <c r="L244" s="1138"/>
      <c r="M244" s="1139"/>
      <c r="N244" s="1139"/>
      <c r="O244" s="1140"/>
      <c r="Q244" s="401" t="s">
        <v>436</v>
      </c>
      <c r="R244" s="20"/>
      <c r="S244" s="20"/>
      <c r="T244" s="20"/>
      <c r="U244" s="20"/>
      <c r="V244" s="20"/>
      <c r="W244" s="20"/>
      <c r="X244" s="20"/>
      <c r="Y244" s="20"/>
      <c r="Z244" s="20"/>
      <c r="AA244" s="20"/>
      <c r="AB244" s="10"/>
      <c r="AC244" s="20" t="s">
        <v>532</v>
      </c>
      <c r="AD244" s="20"/>
      <c r="AE244" s="20"/>
      <c r="AF244" s="20"/>
      <c r="AG244" s="20"/>
      <c r="AH244" s="20"/>
      <c r="AI244" s="21"/>
    </row>
    <row r="245" spans="1:35" ht="15.75" customHeight="1" x14ac:dyDescent="0.2">
      <c r="A245" s="259" t="s">
        <v>521</v>
      </c>
      <c r="B245" s="129" t="s">
        <v>1093</v>
      </c>
      <c r="C245" s="431"/>
      <c r="D245" s="431"/>
      <c r="E245" s="431"/>
      <c r="F245" s="431"/>
      <c r="G245" s="431"/>
      <c r="H245" s="431"/>
      <c r="I245" s="433"/>
      <c r="J245" s="435">
        <f t="shared" si="22"/>
        <v>0</v>
      </c>
      <c r="K245" s="435">
        <f t="shared" si="23"/>
        <v>0</v>
      </c>
      <c r="L245" s="1138"/>
      <c r="M245" s="1139"/>
      <c r="N245" s="1139"/>
      <c r="O245" s="1140"/>
      <c r="Q245" s="401" t="s">
        <v>1089</v>
      </c>
      <c r="R245" s="20"/>
      <c r="S245" s="20"/>
      <c r="T245" s="20"/>
      <c r="U245" s="20"/>
      <c r="V245" s="20"/>
      <c r="W245" s="20"/>
      <c r="X245" s="20"/>
      <c r="Y245" s="20"/>
      <c r="Z245" s="20"/>
      <c r="AA245" s="20"/>
      <c r="AB245" s="20" t="s">
        <v>532</v>
      </c>
      <c r="AC245" s="10"/>
      <c r="AD245" s="20"/>
      <c r="AE245" s="20"/>
      <c r="AF245" s="20"/>
      <c r="AG245" s="20"/>
      <c r="AH245" s="20"/>
      <c r="AI245" s="21"/>
    </row>
    <row r="246" spans="1:35" ht="15.75" customHeight="1" x14ac:dyDescent="0.2">
      <c r="A246" s="259" t="s">
        <v>521</v>
      </c>
      <c r="B246" s="129" t="s">
        <v>1481</v>
      </c>
      <c r="C246" s="431"/>
      <c r="D246" s="431"/>
      <c r="E246" s="431"/>
      <c r="F246" s="431"/>
      <c r="G246" s="431"/>
      <c r="H246" s="431"/>
      <c r="I246" s="433"/>
      <c r="J246" s="435">
        <f t="shared" si="22"/>
        <v>0</v>
      </c>
      <c r="K246" s="435">
        <f t="shared" si="23"/>
        <v>0</v>
      </c>
      <c r="L246" s="1138"/>
      <c r="M246" s="1139"/>
      <c r="N246" s="1139"/>
      <c r="O246" s="1140"/>
      <c r="Q246" s="401" t="s">
        <v>756</v>
      </c>
      <c r="R246" s="20"/>
      <c r="S246" s="20"/>
      <c r="T246" s="20"/>
      <c r="U246" s="20"/>
      <c r="V246" s="20"/>
      <c r="W246" s="20"/>
      <c r="X246" s="20"/>
      <c r="Y246" s="20"/>
      <c r="Z246" s="20"/>
      <c r="AA246" s="20"/>
      <c r="AB246" s="20"/>
      <c r="AC246" s="20"/>
      <c r="AD246" s="10"/>
      <c r="AE246" s="20"/>
      <c r="AF246" s="20"/>
      <c r="AG246" s="20"/>
      <c r="AH246" s="20"/>
      <c r="AI246" s="21"/>
    </row>
    <row r="247" spans="1:35" ht="15.75" customHeight="1" x14ac:dyDescent="0.2">
      <c r="A247" s="259" t="s">
        <v>521</v>
      </c>
      <c r="B247" s="129" t="s">
        <v>1094</v>
      </c>
      <c r="C247" s="431"/>
      <c r="D247" s="431"/>
      <c r="E247" s="431"/>
      <c r="F247" s="431"/>
      <c r="G247" s="431"/>
      <c r="H247" s="431"/>
      <c r="I247" s="433"/>
      <c r="J247" s="435">
        <f t="shared" si="22"/>
        <v>0</v>
      </c>
      <c r="K247" s="435">
        <f t="shared" si="23"/>
        <v>0</v>
      </c>
      <c r="L247" s="1138"/>
      <c r="M247" s="1139"/>
      <c r="N247" s="1139"/>
      <c r="O247" s="1140"/>
      <c r="Q247" s="401" t="s">
        <v>437</v>
      </c>
      <c r="R247" s="20"/>
      <c r="S247" s="20"/>
      <c r="T247" s="20"/>
      <c r="U247" s="20"/>
      <c r="V247" s="20"/>
      <c r="W247" s="20"/>
      <c r="X247" s="20"/>
      <c r="Y247" s="20"/>
      <c r="Z247" s="20"/>
      <c r="AA247" s="20"/>
      <c r="AB247" s="20"/>
      <c r="AC247" s="20"/>
      <c r="AD247" s="20" t="s">
        <v>532</v>
      </c>
      <c r="AE247" s="10"/>
      <c r="AF247" s="20"/>
      <c r="AG247" s="20" t="s">
        <v>532</v>
      </c>
      <c r="AH247" s="20"/>
      <c r="AI247" s="21"/>
    </row>
    <row r="248" spans="1:35" ht="15.75" customHeight="1" x14ac:dyDescent="0.2">
      <c r="A248" s="259" t="s">
        <v>521</v>
      </c>
      <c r="B248" s="129" t="s">
        <v>345</v>
      </c>
      <c r="C248" s="431"/>
      <c r="D248" s="431"/>
      <c r="E248" s="431"/>
      <c r="F248" s="431"/>
      <c r="G248" s="431"/>
      <c r="H248" s="431"/>
      <c r="I248" s="433"/>
      <c r="J248" s="435">
        <f t="shared" si="22"/>
        <v>0</v>
      </c>
      <c r="K248" s="435">
        <f t="shared" si="23"/>
        <v>0</v>
      </c>
      <c r="L248" s="1138"/>
      <c r="M248" s="1139"/>
      <c r="N248" s="1139"/>
      <c r="O248" s="1140"/>
      <c r="Q248" s="401" t="s">
        <v>514</v>
      </c>
      <c r="R248" s="20"/>
      <c r="S248" s="20"/>
      <c r="T248" s="20"/>
      <c r="U248" s="20"/>
      <c r="V248" s="20"/>
      <c r="W248" s="20"/>
      <c r="X248" s="20"/>
      <c r="Y248" s="20"/>
      <c r="Z248" s="20"/>
      <c r="AA248" s="20"/>
      <c r="AB248" s="20"/>
      <c r="AC248" s="20"/>
      <c r="AD248" s="20"/>
      <c r="AE248" s="20" t="s">
        <v>532</v>
      </c>
      <c r="AF248" s="10"/>
      <c r="AG248" s="20"/>
      <c r="AH248" s="20"/>
      <c r="AI248" s="21"/>
    </row>
    <row r="249" spans="1:35" ht="15.75" customHeight="1" x14ac:dyDescent="0.2">
      <c r="A249" s="259" t="s">
        <v>521</v>
      </c>
      <c r="B249" s="129" t="s">
        <v>337</v>
      </c>
      <c r="C249" s="431"/>
      <c r="D249" s="431"/>
      <c r="E249" s="431"/>
      <c r="F249" s="431"/>
      <c r="G249" s="431"/>
      <c r="H249" s="431"/>
      <c r="I249" s="433"/>
      <c r="J249" s="435">
        <f t="shared" si="22"/>
        <v>0</v>
      </c>
      <c r="K249" s="435">
        <f t="shared" si="23"/>
        <v>0</v>
      </c>
      <c r="L249" s="1138"/>
      <c r="M249" s="1139"/>
      <c r="N249" s="1139"/>
      <c r="O249" s="1140"/>
      <c r="Q249" s="401" t="s">
        <v>911</v>
      </c>
      <c r="R249" s="20"/>
      <c r="S249" s="20"/>
      <c r="T249" s="20"/>
      <c r="U249" s="20"/>
      <c r="V249" s="20"/>
      <c r="W249" s="20"/>
      <c r="X249" s="20"/>
      <c r="Y249" s="20"/>
      <c r="Z249" s="20"/>
      <c r="AA249" s="20"/>
      <c r="AB249" s="20"/>
      <c r="AC249" s="20"/>
      <c r="AD249" s="20"/>
      <c r="AE249" s="20"/>
      <c r="AF249" s="20"/>
      <c r="AG249" s="10"/>
      <c r="AH249" s="20"/>
      <c r="AI249" s="21"/>
    </row>
    <row r="250" spans="1:35" ht="15.75" customHeight="1" x14ac:dyDescent="0.2">
      <c r="A250" s="259" t="s">
        <v>521</v>
      </c>
      <c r="B250" s="129" t="s">
        <v>1589</v>
      </c>
      <c r="C250" s="431"/>
      <c r="D250" s="431"/>
      <c r="E250" s="431"/>
      <c r="F250" s="431"/>
      <c r="G250" s="431"/>
      <c r="H250" s="431"/>
      <c r="I250" s="433"/>
      <c r="J250" s="435">
        <f t="shared" si="22"/>
        <v>0</v>
      </c>
      <c r="K250" s="435">
        <f t="shared" si="23"/>
        <v>0</v>
      </c>
      <c r="L250" s="1138"/>
      <c r="M250" s="1139"/>
      <c r="N250" s="1139"/>
      <c r="O250" s="1140"/>
      <c r="Q250" s="401" t="s">
        <v>1587</v>
      </c>
      <c r="R250" s="20"/>
      <c r="S250" s="20"/>
      <c r="T250" s="20"/>
      <c r="U250" s="20"/>
      <c r="V250" s="20"/>
      <c r="W250" s="20"/>
      <c r="X250" s="20"/>
      <c r="Y250" s="20"/>
      <c r="Z250" s="20"/>
      <c r="AA250" s="20"/>
      <c r="AB250" s="20"/>
      <c r="AC250" s="20"/>
      <c r="AD250" s="20"/>
      <c r="AE250" s="20"/>
      <c r="AF250" s="20"/>
      <c r="AG250" s="20"/>
      <c r="AH250" s="10"/>
      <c r="AI250" s="21"/>
    </row>
    <row r="251" spans="1:35" ht="15.75" customHeight="1" thickBot="1" x14ac:dyDescent="0.25">
      <c r="A251" s="462" t="s">
        <v>521</v>
      </c>
      <c r="B251" s="130" t="s">
        <v>1793</v>
      </c>
      <c r="C251" s="432"/>
      <c r="D251" s="432"/>
      <c r="E251" s="432"/>
      <c r="F251" s="432"/>
      <c r="G251" s="432"/>
      <c r="H251" s="432"/>
      <c r="I251" s="434"/>
      <c r="J251" s="435">
        <f t="shared" si="22"/>
        <v>0</v>
      </c>
      <c r="K251" s="435">
        <f t="shared" si="23"/>
        <v>0</v>
      </c>
      <c r="L251" s="1141"/>
      <c r="M251" s="1142"/>
      <c r="N251" s="1142"/>
      <c r="O251" s="1143"/>
      <c r="Q251" s="402" t="s">
        <v>1554</v>
      </c>
      <c r="R251" s="23"/>
      <c r="S251" s="23"/>
      <c r="T251" s="23"/>
      <c r="U251" s="23"/>
      <c r="V251" s="23"/>
      <c r="W251" s="23"/>
      <c r="X251" s="23"/>
      <c r="Y251" s="23"/>
      <c r="Z251" s="23"/>
      <c r="AA251" s="23"/>
      <c r="AB251" s="23"/>
      <c r="AC251" s="23"/>
      <c r="AD251" s="23"/>
      <c r="AE251" s="23"/>
      <c r="AF251" s="23"/>
      <c r="AG251" s="23"/>
      <c r="AH251" s="23"/>
      <c r="AI251" s="15"/>
    </row>
    <row r="252" spans="1:35" ht="15.75" customHeight="1" x14ac:dyDescent="0.2">
      <c r="C252" s="435">
        <v>0</v>
      </c>
      <c r="D252" s="435">
        <v>0</v>
      </c>
      <c r="E252" s="435">
        <v>0</v>
      </c>
      <c r="F252" s="435">
        <v>0</v>
      </c>
      <c r="G252" s="435">
        <v>0</v>
      </c>
      <c r="H252" s="435">
        <v>0</v>
      </c>
      <c r="I252" s="435">
        <v>0</v>
      </c>
      <c r="J252" s="435">
        <f t="shared" si="22"/>
        <v>0</v>
      </c>
      <c r="K252" s="435">
        <f t="shared" si="23"/>
        <v>0</v>
      </c>
    </row>
    <row r="253" spans="1:35" ht="15.75" customHeight="1" thickBot="1" x14ac:dyDescent="0.25"/>
    <row r="254" spans="1:35" ht="15.75" customHeight="1" thickBot="1" x14ac:dyDescent="0.25">
      <c r="A254" s="1108" t="s">
        <v>459</v>
      </c>
      <c r="B254" s="1109"/>
      <c r="C254" s="1109"/>
      <c r="D254" s="1109"/>
      <c r="E254" s="1109"/>
      <c r="F254" s="1110"/>
      <c r="G254" s="1105" t="s">
        <v>2009</v>
      </c>
      <c r="H254" s="1106"/>
      <c r="I254" s="1107"/>
      <c r="L254" s="945" t="s">
        <v>495</v>
      </c>
      <c r="M254" s="946"/>
      <c r="N254" s="946"/>
      <c r="O254" s="947"/>
      <c r="Z254" s="5" t="s">
        <v>532</v>
      </c>
    </row>
    <row r="255" spans="1:35" ht="15.75" customHeight="1" thickBot="1" x14ac:dyDescent="0.25">
      <c r="A255" s="360" t="s">
        <v>496</v>
      </c>
      <c r="B255" s="361" t="s">
        <v>497</v>
      </c>
      <c r="C255" s="362" t="s">
        <v>498</v>
      </c>
      <c r="D255" s="362" t="s">
        <v>499</v>
      </c>
      <c r="E255" s="362" t="s">
        <v>500</v>
      </c>
      <c r="F255" s="362" t="s">
        <v>501</v>
      </c>
      <c r="G255" s="363" t="s">
        <v>502</v>
      </c>
      <c r="H255" s="363" t="s">
        <v>503</v>
      </c>
      <c r="I255" s="364" t="s">
        <v>504</v>
      </c>
      <c r="L255" s="1063"/>
      <c r="M255" s="1064"/>
      <c r="N255" s="1064"/>
      <c r="O255" s="1065"/>
      <c r="Q255" s="24" t="s">
        <v>2010</v>
      </c>
      <c r="R255" s="368" t="s">
        <v>2015</v>
      </c>
      <c r="S255" s="368" t="s">
        <v>2016</v>
      </c>
      <c r="T255" s="368" t="s">
        <v>626</v>
      </c>
      <c r="U255" s="368" t="s">
        <v>902</v>
      </c>
      <c r="V255" s="368" t="s">
        <v>60</v>
      </c>
      <c r="W255" s="369" t="s">
        <v>501</v>
      </c>
    </row>
    <row r="256" spans="1:35" ht="15.75" customHeight="1" x14ac:dyDescent="0.2">
      <c r="A256" s="365">
        <v>1</v>
      </c>
      <c r="B256" s="53" t="s">
        <v>2017</v>
      </c>
      <c r="C256" s="46"/>
      <c r="D256" s="46"/>
      <c r="E256" s="46"/>
      <c r="F256" s="46"/>
      <c r="G256" s="46"/>
      <c r="H256" s="46"/>
      <c r="I256" s="436"/>
      <c r="J256" s="435">
        <f t="shared" si="20"/>
        <v>0</v>
      </c>
      <c r="K256" s="435">
        <f t="shared" si="21"/>
        <v>0</v>
      </c>
      <c r="L256" s="1135" t="s">
        <v>2018</v>
      </c>
      <c r="M256" s="1136"/>
      <c r="N256" s="1136"/>
      <c r="O256" s="1137"/>
      <c r="Q256" s="366" t="s">
        <v>2015</v>
      </c>
      <c r="R256" s="10"/>
      <c r="S256" s="20"/>
      <c r="T256" s="20"/>
      <c r="U256" s="20"/>
      <c r="V256" s="354"/>
      <c r="W256" s="21"/>
    </row>
    <row r="257" spans="1:32" ht="15.75" customHeight="1" x14ac:dyDescent="0.2">
      <c r="A257" s="358" t="s">
        <v>521</v>
      </c>
      <c r="B257" s="54" t="s">
        <v>1978</v>
      </c>
      <c r="C257" s="431"/>
      <c r="D257" s="431"/>
      <c r="E257" s="431"/>
      <c r="F257" s="431"/>
      <c r="G257" s="431"/>
      <c r="H257" s="431"/>
      <c r="I257" s="433"/>
      <c r="J257" s="435">
        <f t="shared" si="20"/>
        <v>0</v>
      </c>
      <c r="K257" s="435">
        <f t="shared" si="21"/>
        <v>0</v>
      </c>
      <c r="L257" s="1138"/>
      <c r="M257" s="1139"/>
      <c r="N257" s="1139"/>
      <c r="O257" s="1140"/>
      <c r="Q257" s="366" t="s">
        <v>2016</v>
      </c>
      <c r="R257" s="20" t="s">
        <v>532</v>
      </c>
      <c r="S257" s="10"/>
      <c r="T257" s="20"/>
      <c r="U257" s="20" t="s">
        <v>532</v>
      </c>
      <c r="V257" s="354"/>
      <c r="W257" s="21"/>
    </row>
    <row r="258" spans="1:32" ht="15.75" customHeight="1" x14ac:dyDescent="0.2">
      <c r="A258" s="358" t="s">
        <v>521</v>
      </c>
      <c r="B258" s="54" t="s">
        <v>1979</v>
      </c>
      <c r="C258" s="431"/>
      <c r="D258" s="431"/>
      <c r="E258" s="431"/>
      <c r="F258" s="431"/>
      <c r="G258" s="431"/>
      <c r="H258" s="431"/>
      <c r="I258" s="433"/>
      <c r="J258" s="435">
        <f t="shared" si="20"/>
        <v>0</v>
      </c>
      <c r="K258" s="435">
        <f t="shared" si="21"/>
        <v>0</v>
      </c>
      <c r="L258" s="1138"/>
      <c r="M258" s="1139"/>
      <c r="N258" s="1139"/>
      <c r="O258" s="1140"/>
      <c r="Q258" s="366" t="s">
        <v>626</v>
      </c>
      <c r="R258" s="20"/>
      <c r="S258" s="20" t="s">
        <v>532</v>
      </c>
      <c r="T258" s="10"/>
      <c r="U258" s="20"/>
      <c r="V258" s="354"/>
      <c r="W258" s="21"/>
      <c r="AC258" s="5" t="s">
        <v>427</v>
      </c>
    </row>
    <row r="259" spans="1:32" ht="15.75" customHeight="1" x14ac:dyDescent="0.2">
      <c r="A259" s="358" t="s">
        <v>521</v>
      </c>
      <c r="B259" s="54" t="s">
        <v>1980</v>
      </c>
      <c r="C259" s="431"/>
      <c r="D259" s="431"/>
      <c r="E259" s="431"/>
      <c r="F259" s="431"/>
      <c r="G259" s="431"/>
      <c r="H259" s="431"/>
      <c r="I259" s="433"/>
      <c r="J259" s="435">
        <f t="shared" si="20"/>
        <v>0</v>
      </c>
      <c r="K259" s="435">
        <f t="shared" si="21"/>
        <v>0</v>
      </c>
      <c r="L259" s="1138"/>
      <c r="M259" s="1139"/>
      <c r="N259" s="1139"/>
      <c r="O259" s="1140"/>
      <c r="Q259" s="366" t="s">
        <v>902</v>
      </c>
      <c r="R259" s="20"/>
      <c r="S259" s="20"/>
      <c r="T259" s="20"/>
      <c r="U259" s="10"/>
      <c r="V259" s="354"/>
      <c r="W259" s="21"/>
    </row>
    <row r="260" spans="1:32" ht="15.75" customHeight="1" x14ac:dyDescent="0.2">
      <c r="A260" s="358" t="s">
        <v>521</v>
      </c>
      <c r="B260" s="54" t="s">
        <v>1976</v>
      </c>
      <c r="C260" s="431"/>
      <c r="D260" s="431"/>
      <c r="E260" s="431"/>
      <c r="F260" s="431"/>
      <c r="G260" s="431"/>
      <c r="H260" s="431"/>
      <c r="I260" s="433"/>
      <c r="J260" s="435">
        <f t="shared" si="20"/>
        <v>0</v>
      </c>
      <c r="K260" s="435">
        <f t="shared" si="21"/>
        <v>0</v>
      </c>
      <c r="L260" s="1138"/>
      <c r="M260" s="1139"/>
      <c r="N260" s="1139"/>
      <c r="O260" s="1140"/>
      <c r="Q260" s="366" t="s">
        <v>60</v>
      </c>
      <c r="R260" s="354"/>
      <c r="S260" s="354"/>
      <c r="T260" s="354"/>
      <c r="U260" s="354"/>
      <c r="V260" s="10"/>
      <c r="W260" s="356"/>
    </row>
    <row r="261" spans="1:32" ht="15.75" customHeight="1" thickBot="1" x14ac:dyDescent="0.25">
      <c r="A261" s="359" t="s">
        <v>533</v>
      </c>
      <c r="B261" s="55" t="s">
        <v>2008</v>
      </c>
      <c r="C261" s="432"/>
      <c r="D261" s="432"/>
      <c r="E261" s="432"/>
      <c r="F261" s="432"/>
      <c r="G261" s="432"/>
      <c r="H261" s="432"/>
      <c r="I261" s="434"/>
      <c r="J261" s="435">
        <f t="shared" si="20"/>
        <v>0</v>
      </c>
      <c r="K261" s="435">
        <f t="shared" si="21"/>
        <v>0</v>
      </c>
      <c r="L261" s="1141"/>
      <c r="M261" s="1142"/>
      <c r="N261" s="1142"/>
      <c r="O261" s="1143"/>
      <c r="Q261" s="367" t="s">
        <v>501</v>
      </c>
      <c r="R261" s="23"/>
      <c r="S261" s="23"/>
      <c r="T261" s="23"/>
      <c r="U261" s="23"/>
      <c r="V261" s="355"/>
      <c r="W261" s="15"/>
      <c r="Y261" s="5" t="s">
        <v>532</v>
      </c>
    </row>
    <row r="262" spans="1:32" ht="15.75" customHeight="1" x14ac:dyDescent="0.2">
      <c r="C262" s="435">
        <f t="shared" ref="C262:I262" si="24">SUM(C256:C261)</f>
        <v>0</v>
      </c>
      <c r="D262" s="435">
        <f t="shared" si="24"/>
        <v>0</v>
      </c>
      <c r="E262" s="435">
        <f t="shared" si="24"/>
        <v>0</v>
      </c>
      <c r="F262" s="435">
        <f t="shared" si="24"/>
        <v>0</v>
      </c>
      <c r="G262" s="435">
        <f t="shared" si="24"/>
        <v>0</v>
      </c>
      <c r="H262" s="435">
        <f t="shared" si="24"/>
        <v>0</v>
      </c>
      <c r="I262" s="435">
        <f t="shared" si="24"/>
        <v>0</v>
      </c>
      <c r="J262" s="435">
        <f t="shared" si="20"/>
        <v>0</v>
      </c>
      <c r="K262" s="435">
        <f t="shared" si="21"/>
        <v>0</v>
      </c>
    </row>
    <row r="263" spans="1:32" ht="15.75" customHeight="1" thickBot="1" x14ac:dyDescent="0.25"/>
    <row r="264" spans="1:32" ht="15.75" customHeight="1" x14ac:dyDescent="0.2">
      <c r="A264" s="1131" t="s">
        <v>491</v>
      </c>
      <c r="B264" s="1132"/>
      <c r="C264" s="1020" t="s">
        <v>2019</v>
      </c>
      <c r="D264" s="1021"/>
      <c r="E264" s="1021"/>
      <c r="F264" s="1021"/>
      <c r="G264" s="1021"/>
      <c r="H264" s="1021"/>
      <c r="I264" s="1022"/>
    </row>
    <row r="265" spans="1:32" ht="15.75" customHeight="1" thickBot="1" x14ac:dyDescent="0.25">
      <c r="A265" s="1133"/>
      <c r="B265" s="1134"/>
      <c r="C265" s="1023"/>
      <c r="D265" s="1024"/>
      <c r="E265" s="1024"/>
      <c r="F265" s="1024"/>
      <c r="G265" s="1024"/>
      <c r="H265" s="1024"/>
      <c r="I265" s="1025"/>
    </row>
    <row r="266" spans="1:32" ht="15.75" customHeight="1" thickBot="1" x14ac:dyDescent="0.25"/>
    <row r="267" spans="1:32" ht="15.75" customHeight="1" thickBot="1" x14ac:dyDescent="0.25">
      <c r="A267" s="1043" t="s">
        <v>1964</v>
      </c>
      <c r="B267" s="1044"/>
      <c r="C267" s="1044"/>
      <c r="D267" s="1044"/>
      <c r="E267" s="1044"/>
      <c r="F267" s="1045"/>
      <c r="G267" s="1040" t="s">
        <v>2019</v>
      </c>
      <c r="H267" s="1041"/>
      <c r="I267" s="1042"/>
      <c r="L267" s="945" t="s">
        <v>495</v>
      </c>
      <c r="M267" s="946"/>
      <c r="N267" s="946"/>
      <c r="O267" s="947"/>
    </row>
    <row r="268" spans="1:32" ht="15.75" customHeight="1" thickBot="1" x14ac:dyDescent="0.25">
      <c r="A268" s="373" t="s">
        <v>496</v>
      </c>
      <c r="B268" s="227" t="s">
        <v>497</v>
      </c>
      <c r="C268" s="374" t="s">
        <v>498</v>
      </c>
      <c r="D268" s="374" t="s">
        <v>499</v>
      </c>
      <c r="E268" s="374" t="s">
        <v>500</v>
      </c>
      <c r="F268" s="374" t="s">
        <v>501</v>
      </c>
      <c r="G268" s="375" t="s">
        <v>502</v>
      </c>
      <c r="H268" s="375" t="s">
        <v>503</v>
      </c>
      <c r="I268" s="376" t="s">
        <v>504</v>
      </c>
      <c r="L268" s="1063"/>
      <c r="M268" s="1064"/>
      <c r="N268" s="1064"/>
      <c r="O268" s="1065"/>
      <c r="Q268" s="24" t="s">
        <v>2020</v>
      </c>
      <c r="R268" s="379" t="s">
        <v>1502</v>
      </c>
      <c r="S268" s="379" t="s">
        <v>1665</v>
      </c>
      <c r="T268" s="379" t="s">
        <v>541</v>
      </c>
      <c r="U268" s="379" t="s">
        <v>564</v>
      </c>
      <c r="V268" s="379" t="s">
        <v>590</v>
      </c>
      <c r="W268" s="379" t="s">
        <v>634</v>
      </c>
      <c r="X268" s="379" t="s">
        <v>500</v>
      </c>
      <c r="Y268" s="379" t="s">
        <v>1028</v>
      </c>
      <c r="Z268" s="379" t="s">
        <v>990</v>
      </c>
      <c r="AA268" s="379" t="s">
        <v>756</v>
      </c>
      <c r="AB268" s="379" t="s">
        <v>610</v>
      </c>
      <c r="AC268" s="379" t="s">
        <v>60</v>
      </c>
      <c r="AD268" s="379" t="s">
        <v>1983</v>
      </c>
      <c r="AE268" s="379" t="s">
        <v>653</v>
      </c>
      <c r="AF268" s="380" t="s">
        <v>153</v>
      </c>
    </row>
    <row r="269" spans="1:32" ht="15.75" customHeight="1" x14ac:dyDescent="0.2">
      <c r="A269" s="441">
        <v>1</v>
      </c>
      <c r="B269" s="126" t="s">
        <v>1099</v>
      </c>
      <c r="C269" s="430"/>
      <c r="D269" s="430"/>
      <c r="E269" s="430"/>
      <c r="F269" s="430"/>
      <c r="G269" s="430"/>
      <c r="H269" s="430"/>
      <c r="I269" s="128"/>
      <c r="J269" s="435">
        <f t="shared" si="20"/>
        <v>0</v>
      </c>
      <c r="K269" s="435">
        <f t="shared" si="21"/>
        <v>0</v>
      </c>
      <c r="L269" s="1135" t="s">
        <v>2021</v>
      </c>
      <c r="M269" s="1136"/>
      <c r="N269" s="1136"/>
      <c r="O269" s="1137"/>
      <c r="Q269" s="377" t="s">
        <v>1502</v>
      </c>
      <c r="R269" s="10"/>
      <c r="S269" s="20"/>
      <c r="T269" s="20"/>
      <c r="U269" s="20"/>
      <c r="V269" s="20"/>
      <c r="W269" s="20"/>
      <c r="X269" s="20"/>
      <c r="Y269" s="20"/>
      <c r="Z269" s="20"/>
      <c r="AA269" s="20"/>
      <c r="AB269" s="20"/>
      <c r="AC269" s="20"/>
      <c r="AD269" s="20"/>
      <c r="AE269" s="20"/>
      <c r="AF269" s="21"/>
    </row>
    <row r="270" spans="1:32" ht="15.75" customHeight="1" x14ac:dyDescent="0.2">
      <c r="A270" s="370">
        <v>2</v>
      </c>
      <c r="B270" s="129" t="s">
        <v>70</v>
      </c>
      <c r="C270" s="431"/>
      <c r="D270" s="431"/>
      <c r="E270" s="431"/>
      <c r="F270" s="431"/>
      <c r="G270" s="431"/>
      <c r="H270" s="431"/>
      <c r="I270" s="433"/>
      <c r="J270" s="435">
        <f t="shared" si="20"/>
        <v>0</v>
      </c>
      <c r="K270" s="435">
        <f t="shared" si="21"/>
        <v>0</v>
      </c>
      <c r="L270" s="1138"/>
      <c r="M270" s="1139"/>
      <c r="N270" s="1139"/>
      <c r="O270" s="1140"/>
      <c r="Q270" s="377" t="s">
        <v>1665</v>
      </c>
      <c r="R270" s="20"/>
      <c r="S270" s="10"/>
      <c r="T270" s="20"/>
      <c r="U270" s="20" t="s">
        <v>532</v>
      </c>
      <c r="V270" s="20" t="s">
        <v>532</v>
      </c>
      <c r="W270" s="20"/>
      <c r="X270" s="20"/>
      <c r="Y270" s="20"/>
      <c r="Z270" s="20"/>
      <c r="AA270" s="20"/>
      <c r="AB270" s="20"/>
      <c r="AC270" s="20"/>
      <c r="AD270" s="20"/>
      <c r="AE270" s="20"/>
      <c r="AF270" s="21"/>
    </row>
    <row r="271" spans="1:32" ht="15.75" customHeight="1" x14ac:dyDescent="0.2">
      <c r="A271" s="370" t="s">
        <v>521</v>
      </c>
      <c r="B271" s="129" t="s">
        <v>1509</v>
      </c>
      <c r="C271" s="431"/>
      <c r="D271" s="431"/>
      <c r="E271" s="431"/>
      <c r="F271" s="431"/>
      <c r="G271" s="431"/>
      <c r="H271" s="431"/>
      <c r="I271" s="433"/>
      <c r="J271" s="435">
        <f t="shared" si="20"/>
        <v>0</v>
      </c>
      <c r="K271" s="435">
        <f t="shared" si="21"/>
        <v>0</v>
      </c>
      <c r="L271" s="1138"/>
      <c r="M271" s="1139"/>
      <c r="N271" s="1139"/>
      <c r="O271" s="1140"/>
      <c r="Q271" s="377" t="s">
        <v>541</v>
      </c>
      <c r="R271" s="20"/>
      <c r="S271" s="20" t="s">
        <v>532</v>
      </c>
      <c r="T271" s="10"/>
      <c r="U271" s="20"/>
      <c r="V271" s="20"/>
      <c r="W271" s="20"/>
      <c r="X271" s="20"/>
      <c r="Y271" s="20"/>
      <c r="Z271" s="20" t="s">
        <v>532</v>
      </c>
      <c r="AA271" s="20"/>
      <c r="AB271" s="20"/>
      <c r="AC271" s="20"/>
      <c r="AD271" s="20"/>
      <c r="AE271" s="20"/>
      <c r="AF271" s="21"/>
    </row>
    <row r="272" spans="1:32" ht="15.75" customHeight="1" x14ac:dyDescent="0.2">
      <c r="A272" s="370" t="s">
        <v>521</v>
      </c>
      <c r="B272" s="129" t="s">
        <v>1997</v>
      </c>
      <c r="C272" s="431"/>
      <c r="D272" s="431"/>
      <c r="E272" s="431"/>
      <c r="F272" s="431"/>
      <c r="G272" s="431"/>
      <c r="H272" s="431"/>
      <c r="I272" s="433"/>
      <c r="J272" s="435">
        <f t="shared" si="20"/>
        <v>0</v>
      </c>
      <c r="K272" s="435">
        <f t="shared" si="21"/>
        <v>0</v>
      </c>
      <c r="L272" s="1138"/>
      <c r="M272" s="1139"/>
      <c r="N272" s="1139"/>
      <c r="O272" s="1140"/>
      <c r="Q272" s="377" t="s">
        <v>564</v>
      </c>
      <c r="R272" s="20"/>
      <c r="S272" s="20"/>
      <c r="T272" s="20"/>
      <c r="U272" s="10"/>
      <c r="V272" s="20"/>
      <c r="W272" s="20"/>
      <c r="X272" s="20"/>
      <c r="Y272" s="20"/>
      <c r="Z272" s="20"/>
      <c r="AA272" s="20"/>
      <c r="AB272" s="20"/>
      <c r="AC272" s="20"/>
      <c r="AD272" s="20"/>
      <c r="AE272" s="20"/>
      <c r="AF272" s="21"/>
    </row>
    <row r="273" spans="1:32" ht="15.75" customHeight="1" x14ac:dyDescent="0.2">
      <c r="A273" s="370" t="s">
        <v>521</v>
      </c>
      <c r="B273" s="129" t="s">
        <v>1596</v>
      </c>
      <c r="C273" s="431"/>
      <c r="D273" s="431"/>
      <c r="E273" s="431"/>
      <c r="F273" s="431"/>
      <c r="G273" s="431"/>
      <c r="H273" s="431"/>
      <c r="I273" s="433"/>
      <c r="J273" s="435">
        <f t="shared" si="20"/>
        <v>0</v>
      </c>
      <c r="K273" s="435">
        <f t="shared" si="21"/>
        <v>0</v>
      </c>
      <c r="L273" s="1138"/>
      <c r="M273" s="1139"/>
      <c r="N273" s="1139"/>
      <c r="O273" s="1140"/>
      <c r="Q273" s="377" t="s">
        <v>590</v>
      </c>
      <c r="R273" s="20"/>
      <c r="S273" s="20" t="s">
        <v>532</v>
      </c>
      <c r="T273" s="20"/>
      <c r="U273" s="20"/>
      <c r="V273" s="10"/>
      <c r="W273" s="20"/>
      <c r="X273" s="20" t="s">
        <v>532</v>
      </c>
      <c r="Y273" s="20"/>
      <c r="Z273" s="20"/>
      <c r="AA273" s="20" t="s">
        <v>532</v>
      </c>
      <c r="AB273" s="20"/>
      <c r="AC273" s="20"/>
      <c r="AD273" s="20"/>
      <c r="AE273" s="20"/>
      <c r="AF273" s="21"/>
    </row>
    <row r="274" spans="1:32" ht="15.75" customHeight="1" x14ac:dyDescent="0.2">
      <c r="A274" s="370" t="s">
        <v>521</v>
      </c>
      <c r="B274" s="129" t="s">
        <v>390</v>
      </c>
      <c r="C274" s="431"/>
      <c r="D274" s="431"/>
      <c r="E274" s="431"/>
      <c r="F274" s="431"/>
      <c r="G274" s="431"/>
      <c r="H274" s="431"/>
      <c r="I274" s="433"/>
      <c r="J274" s="435">
        <f t="shared" si="20"/>
        <v>0</v>
      </c>
      <c r="K274" s="435">
        <f t="shared" si="21"/>
        <v>0</v>
      </c>
      <c r="L274" s="1138"/>
      <c r="M274" s="1139"/>
      <c r="N274" s="1139"/>
      <c r="O274" s="1140"/>
      <c r="Q274" s="377" t="s">
        <v>634</v>
      </c>
      <c r="R274" s="20"/>
      <c r="S274" s="20"/>
      <c r="T274" s="20"/>
      <c r="U274" s="20"/>
      <c r="V274" s="20"/>
      <c r="W274" s="10"/>
      <c r="X274" s="20" t="s">
        <v>532</v>
      </c>
      <c r="Y274" s="20"/>
      <c r="Z274" s="20"/>
      <c r="AA274" s="20"/>
      <c r="AB274" s="20"/>
      <c r="AC274" s="20"/>
      <c r="AD274" s="20"/>
      <c r="AE274" s="20"/>
      <c r="AF274" s="21"/>
    </row>
    <row r="275" spans="1:32" ht="15.75" customHeight="1" x14ac:dyDescent="0.2">
      <c r="A275" s="370" t="s">
        <v>521</v>
      </c>
      <c r="B275" s="129" t="s">
        <v>370</v>
      </c>
      <c r="C275" s="431"/>
      <c r="D275" s="431"/>
      <c r="E275" s="431"/>
      <c r="F275" s="431"/>
      <c r="G275" s="431"/>
      <c r="H275" s="431"/>
      <c r="I275" s="433"/>
      <c r="J275" s="435">
        <f t="shared" si="20"/>
        <v>0</v>
      </c>
      <c r="K275" s="435">
        <f t="shared" si="21"/>
        <v>0</v>
      </c>
      <c r="L275" s="1138" t="s">
        <v>528</v>
      </c>
      <c r="M275" s="1139"/>
      <c r="N275" s="1139"/>
      <c r="O275" s="1140"/>
      <c r="Q275" s="377" t="s">
        <v>500</v>
      </c>
      <c r="R275" s="20"/>
      <c r="S275" s="20"/>
      <c r="T275" s="20"/>
      <c r="U275" s="20"/>
      <c r="V275" s="20"/>
      <c r="W275" s="20" t="s">
        <v>532</v>
      </c>
      <c r="X275" s="10"/>
      <c r="Y275" s="20"/>
      <c r="Z275" s="20"/>
      <c r="AA275" s="20"/>
      <c r="AB275" s="20"/>
      <c r="AC275" s="20"/>
      <c r="AD275" s="20"/>
      <c r="AE275" s="20"/>
      <c r="AF275" s="21"/>
    </row>
    <row r="276" spans="1:32" ht="15.75" customHeight="1" x14ac:dyDescent="0.2">
      <c r="A276" s="370" t="s">
        <v>521</v>
      </c>
      <c r="B276" s="129" t="s">
        <v>1897</v>
      </c>
      <c r="C276" s="431"/>
      <c r="D276" s="431"/>
      <c r="E276" s="431"/>
      <c r="F276" s="431"/>
      <c r="G276" s="431"/>
      <c r="H276" s="431"/>
      <c r="I276" s="433"/>
      <c r="J276" s="435">
        <f t="shared" si="20"/>
        <v>0</v>
      </c>
      <c r="K276" s="435">
        <f t="shared" si="21"/>
        <v>0</v>
      </c>
      <c r="L276" s="1138"/>
      <c r="M276" s="1139"/>
      <c r="N276" s="1139"/>
      <c r="O276" s="1140"/>
      <c r="Q276" s="377" t="s">
        <v>1028</v>
      </c>
      <c r="R276" s="20"/>
      <c r="S276" s="20"/>
      <c r="T276" s="20"/>
      <c r="U276" s="20"/>
      <c r="V276" s="20"/>
      <c r="W276" s="20"/>
      <c r="X276" s="20"/>
      <c r="Y276" s="10"/>
      <c r="Z276" s="20"/>
      <c r="AA276" s="20" t="s">
        <v>532</v>
      </c>
      <c r="AB276" s="20"/>
      <c r="AC276" s="20"/>
      <c r="AD276" s="20"/>
      <c r="AE276" s="20"/>
      <c r="AF276" s="21"/>
    </row>
    <row r="277" spans="1:32" ht="15.75" customHeight="1" x14ac:dyDescent="0.2">
      <c r="A277" s="370" t="s">
        <v>521</v>
      </c>
      <c r="B277" s="129" t="s">
        <v>737</v>
      </c>
      <c r="C277" s="431"/>
      <c r="D277" s="431"/>
      <c r="E277" s="431"/>
      <c r="F277" s="431"/>
      <c r="G277" s="431"/>
      <c r="H277" s="431"/>
      <c r="I277" s="433"/>
      <c r="J277" s="435">
        <f t="shared" si="20"/>
        <v>0</v>
      </c>
      <c r="K277" s="435">
        <f t="shared" si="21"/>
        <v>0</v>
      </c>
      <c r="L277" s="1138"/>
      <c r="M277" s="1139"/>
      <c r="N277" s="1139"/>
      <c r="O277" s="1140"/>
      <c r="Q277" s="377" t="s">
        <v>990</v>
      </c>
      <c r="R277" s="20"/>
      <c r="S277" s="20"/>
      <c r="T277" s="20"/>
      <c r="U277" s="20"/>
      <c r="V277" s="20"/>
      <c r="W277" s="20"/>
      <c r="X277" s="20"/>
      <c r="Y277" s="20" t="s">
        <v>532</v>
      </c>
      <c r="Z277" s="10"/>
      <c r="AA277" s="20"/>
      <c r="AB277" s="20"/>
      <c r="AC277" s="20"/>
      <c r="AD277" s="20"/>
      <c r="AE277" s="20"/>
      <c r="AF277" s="21"/>
    </row>
    <row r="278" spans="1:32" ht="15.75" customHeight="1" x14ac:dyDescent="0.2">
      <c r="A278" s="370" t="s">
        <v>521</v>
      </c>
      <c r="B278" s="129" t="s">
        <v>1036</v>
      </c>
      <c r="C278" s="431"/>
      <c r="D278" s="431"/>
      <c r="E278" s="431"/>
      <c r="F278" s="431"/>
      <c r="G278" s="431"/>
      <c r="H278" s="431"/>
      <c r="I278" s="433"/>
      <c r="J278" s="435">
        <f t="shared" si="20"/>
        <v>0</v>
      </c>
      <c r="K278" s="435">
        <f t="shared" si="21"/>
        <v>0</v>
      </c>
      <c r="L278" s="1138"/>
      <c r="M278" s="1139"/>
      <c r="N278" s="1139"/>
      <c r="O278" s="1140"/>
      <c r="Q278" s="377" t="s">
        <v>756</v>
      </c>
      <c r="R278" s="20"/>
      <c r="S278" s="20"/>
      <c r="T278" s="20"/>
      <c r="U278" s="20"/>
      <c r="V278" s="20"/>
      <c r="W278" s="20"/>
      <c r="X278" s="20"/>
      <c r="Y278" s="20"/>
      <c r="Z278" s="20"/>
      <c r="AA278" s="10"/>
      <c r="AB278" s="20" t="s">
        <v>532</v>
      </c>
      <c r="AC278" s="20"/>
      <c r="AD278" s="20"/>
      <c r="AE278" s="20"/>
      <c r="AF278" s="21"/>
    </row>
    <row r="279" spans="1:32" ht="15.75" customHeight="1" x14ac:dyDescent="0.2">
      <c r="A279" s="370" t="s">
        <v>521</v>
      </c>
      <c r="B279" s="129" t="s">
        <v>760</v>
      </c>
      <c r="C279" s="431"/>
      <c r="D279" s="431"/>
      <c r="E279" s="431"/>
      <c r="F279" s="431"/>
      <c r="G279" s="431"/>
      <c r="H279" s="431"/>
      <c r="I279" s="433"/>
      <c r="J279" s="435">
        <f t="shared" si="20"/>
        <v>0</v>
      </c>
      <c r="K279" s="435">
        <f t="shared" si="21"/>
        <v>0</v>
      </c>
      <c r="L279" s="1138"/>
      <c r="M279" s="1139"/>
      <c r="N279" s="1139"/>
      <c r="O279" s="1140"/>
      <c r="Q279" s="377" t="s">
        <v>610</v>
      </c>
      <c r="R279" s="20"/>
      <c r="S279" s="20"/>
      <c r="T279" s="20"/>
      <c r="U279" s="20"/>
      <c r="V279" s="20"/>
      <c r="W279" s="20"/>
      <c r="X279" s="20"/>
      <c r="Y279" s="20"/>
      <c r="Z279" s="20"/>
      <c r="AA279" s="20" t="s">
        <v>532</v>
      </c>
      <c r="AB279" s="10"/>
      <c r="AC279" s="20"/>
      <c r="AD279" s="20"/>
      <c r="AE279" s="20"/>
      <c r="AF279" s="21"/>
    </row>
    <row r="280" spans="1:32" ht="15.75" customHeight="1" x14ac:dyDescent="0.2">
      <c r="A280" s="370" t="s">
        <v>521</v>
      </c>
      <c r="B280" s="129" t="s">
        <v>761</v>
      </c>
      <c r="C280" s="431"/>
      <c r="D280" s="431"/>
      <c r="E280" s="431"/>
      <c r="F280" s="431"/>
      <c r="G280" s="431"/>
      <c r="H280" s="431"/>
      <c r="I280" s="433"/>
      <c r="J280" s="435">
        <f t="shared" si="20"/>
        <v>0</v>
      </c>
      <c r="K280" s="435">
        <f t="shared" si="21"/>
        <v>0</v>
      </c>
      <c r="L280" s="1138"/>
      <c r="M280" s="1139"/>
      <c r="N280" s="1139"/>
      <c r="O280" s="1140"/>
      <c r="Q280" s="377" t="s">
        <v>60</v>
      </c>
      <c r="R280" s="20"/>
      <c r="S280" s="20"/>
      <c r="T280" s="20"/>
      <c r="U280" s="20"/>
      <c r="V280" s="20"/>
      <c r="W280" s="20"/>
      <c r="X280" s="20"/>
      <c r="Y280" s="20"/>
      <c r="Z280" s="20"/>
      <c r="AA280" s="20"/>
      <c r="AB280" s="20"/>
      <c r="AC280" s="10"/>
      <c r="AD280" s="20"/>
      <c r="AE280" s="20" t="s">
        <v>532</v>
      </c>
      <c r="AF280" s="21"/>
    </row>
    <row r="281" spans="1:32" ht="15.75" customHeight="1" x14ac:dyDescent="0.2">
      <c r="A281" s="370" t="s">
        <v>521</v>
      </c>
      <c r="B281" s="129" t="s">
        <v>1998</v>
      </c>
      <c r="C281" s="431"/>
      <c r="D281" s="431"/>
      <c r="E281" s="431"/>
      <c r="F281" s="431"/>
      <c r="G281" s="431"/>
      <c r="H281" s="431"/>
      <c r="I281" s="433"/>
      <c r="J281" s="435">
        <f t="shared" si="20"/>
        <v>0</v>
      </c>
      <c r="K281" s="435">
        <f t="shared" si="21"/>
        <v>0</v>
      </c>
      <c r="L281" s="1138"/>
      <c r="M281" s="1139"/>
      <c r="N281" s="1139"/>
      <c r="O281" s="1140"/>
      <c r="Q281" s="377" t="s">
        <v>1983</v>
      </c>
      <c r="R281" s="20"/>
      <c r="S281" s="20"/>
      <c r="T281" s="20"/>
      <c r="U281" s="20"/>
      <c r="V281" s="20"/>
      <c r="W281" s="20"/>
      <c r="X281" s="20"/>
      <c r="Y281" s="20"/>
      <c r="Z281" s="20"/>
      <c r="AA281" s="20"/>
      <c r="AB281" s="20"/>
      <c r="AC281" s="20" t="s">
        <v>532</v>
      </c>
      <c r="AD281" s="10"/>
      <c r="AE281" s="20"/>
      <c r="AF281" s="21"/>
    </row>
    <row r="282" spans="1:32" ht="15.75" customHeight="1" x14ac:dyDescent="0.2">
      <c r="A282" s="370" t="s">
        <v>521</v>
      </c>
      <c r="B282" s="129" t="s">
        <v>1985</v>
      </c>
      <c r="C282" s="431"/>
      <c r="D282" s="431"/>
      <c r="E282" s="431"/>
      <c r="F282" s="431"/>
      <c r="G282" s="431"/>
      <c r="H282" s="431"/>
      <c r="I282" s="433"/>
      <c r="J282" s="435">
        <f t="shared" si="20"/>
        <v>0</v>
      </c>
      <c r="K282" s="435">
        <f t="shared" si="21"/>
        <v>0</v>
      </c>
      <c r="L282" s="1138"/>
      <c r="M282" s="1139"/>
      <c r="N282" s="1139"/>
      <c r="O282" s="1140"/>
      <c r="Q282" s="377" t="s">
        <v>653</v>
      </c>
      <c r="R282" s="20"/>
      <c r="S282" s="20"/>
      <c r="T282" s="20"/>
      <c r="U282" s="20"/>
      <c r="V282" s="20"/>
      <c r="W282" s="20"/>
      <c r="X282" s="20"/>
      <c r="Y282" s="20"/>
      <c r="Z282" s="20"/>
      <c r="AA282" s="20" t="s">
        <v>1645</v>
      </c>
      <c r="AB282" s="20"/>
      <c r="AC282" s="20"/>
      <c r="AD282" s="20"/>
      <c r="AE282" s="10"/>
      <c r="AF282" s="21"/>
    </row>
    <row r="283" spans="1:32" ht="15.75" customHeight="1" thickBot="1" x14ac:dyDescent="0.25">
      <c r="A283" s="372" t="s">
        <v>521</v>
      </c>
      <c r="B283" s="130" t="s">
        <v>1809</v>
      </c>
      <c r="C283" s="432"/>
      <c r="D283" s="432"/>
      <c r="E283" s="432"/>
      <c r="F283" s="432"/>
      <c r="G283" s="432"/>
      <c r="H283" s="432"/>
      <c r="I283" s="434"/>
      <c r="J283" s="435">
        <f t="shared" si="20"/>
        <v>0</v>
      </c>
      <c r="K283" s="435">
        <f t="shared" si="21"/>
        <v>0</v>
      </c>
      <c r="L283" s="1141"/>
      <c r="M283" s="1142"/>
      <c r="N283" s="1142"/>
      <c r="O283" s="1143"/>
      <c r="Q283" s="378" t="s">
        <v>153</v>
      </c>
      <c r="R283" s="23"/>
      <c r="S283" s="23"/>
      <c r="T283" s="23"/>
      <c r="U283" s="23"/>
      <c r="V283" s="23"/>
      <c r="W283" s="23"/>
      <c r="X283" s="23"/>
      <c r="Y283" s="23"/>
      <c r="Z283" s="23"/>
      <c r="AA283" s="23"/>
      <c r="AB283" s="23"/>
      <c r="AC283" s="23"/>
      <c r="AD283" s="23"/>
      <c r="AE283" s="23"/>
      <c r="AF283" s="15"/>
    </row>
    <row r="284" spans="1:32" ht="15.75" customHeight="1" x14ac:dyDescent="0.2">
      <c r="C284" s="435">
        <f t="shared" ref="C284:H284" si="25">SUM(C269:C283)</f>
        <v>0</v>
      </c>
      <c r="D284" s="435">
        <f t="shared" si="25"/>
        <v>0</v>
      </c>
      <c r="E284" s="435">
        <f t="shared" si="25"/>
        <v>0</v>
      </c>
      <c r="F284" s="435">
        <f t="shared" si="25"/>
        <v>0</v>
      </c>
      <c r="G284" s="435">
        <f t="shared" si="25"/>
        <v>0</v>
      </c>
      <c r="H284" s="435">
        <f t="shared" si="25"/>
        <v>0</v>
      </c>
      <c r="I284" s="435">
        <f>SUM(I269:I283) +30</f>
        <v>30</v>
      </c>
      <c r="J284" s="435">
        <f t="shared" si="20"/>
        <v>0</v>
      </c>
      <c r="K284" s="435">
        <f t="shared" si="21"/>
        <v>0</v>
      </c>
    </row>
    <row r="285" spans="1:32" ht="15.75" customHeight="1" thickBot="1" x14ac:dyDescent="0.25"/>
    <row r="286" spans="1:32" ht="15.75" customHeight="1" thickBot="1" x14ac:dyDescent="0.25">
      <c r="A286" s="1043" t="s">
        <v>207</v>
      </c>
      <c r="B286" s="1044"/>
      <c r="C286" s="1044"/>
      <c r="D286" s="1044"/>
      <c r="E286" s="1044"/>
      <c r="F286" s="1045"/>
      <c r="G286" s="1040" t="s">
        <v>2019</v>
      </c>
      <c r="H286" s="1041"/>
      <c r="I286" s="1042"/>
      <c r="L286" s="945" t="s">
        <v>495</v>
      </c>
      <c r="M286" s="946"/>
      <c r="N286" s="946"/>
      <c r="O286" s="947"/>
    </row>
    <row r="287" spans="1:32" ht="15.75" customHeight="1" thickBot="1" x14ac:dyDescent="0.25">
      <c r="A287" s="373" t="s">
        <v>496</v>
      </c>
      <c r="B287" s="227" t="s">
        <v>497</v>
      </c>
      <c r="C287" s="374" t="s">
        <v>498</v>
      </c>
      <c r="D287" s="374" t="s">
        <v>499</v>
      </c>
      <c r="E287" s="374" t="s">
        <v>500</v>
      </c>
      <c r="F287" s="374" t="s">
        <v>501</v>
      </c>
      <c r="G287" s="375" t="s">
        <v>502</v>
      </c>
      <c r="H287" s="375" t="s">
        <v>503</v>
      </c>
      <c r="I287" s="376" t="s">
        <v>504</v>
      </c>
      <c r="L287" s="1063"/>
      <c r="M287" s="1064"/>
      <c r="N287" s="1064"/>
      <c r="O287" s="1065"/>
      <c r="Q287" s="24" t="s">
        <v>2020</v>
      </c>
      <c r="R287" s="379" t="s">
        <v>503</v>
      </c>
      <c r="S287" s="379" t="s">
        <v>541</v>
      </c>
      <c r="T287" s="379" t="s">
        <v>716</v>
      </c>
      <c r="U287" s="379" t="s">
        <v>847</v>
      </c>
      <c r="V287" s="379" t="s">
        <v>733</v>
      </c>
      <c r="W287" s="379" t="s">
        <v>1999</v>
      </c>
      <c r="X287" s="379" t="s">
        <v>511</v>
      </c>
      <c r="Y287" s="379" t="s">
        <v>141</v>
      </c>
      <c r="Z287" s="379" t="s">
        <v>229</v>
      </c>
      <c r="AA287" s="379" t="s">
        <v>544</v>
      </c>
      <c r="AB287" s="379" t="s">
        <v>1111</v>
      </c>
      <c r="AC287" s="379" t="s">
        <v>702</v>
      </c>
      <c r="AD287" s="379" t="s">
        <v>1112</v>
      </c>
      <c r="AE287" s="380" t="s">
        <v>143</v>
      </c>
    </row>
    <row r="288" spans="1:32" ht="15.75" customHeight="1" x14ac:dyDescent="0.2">
      <c r="A288" s="441">
        <v>1</v>
      </c>
      <c r="B288" s="126" t="s">
        <v>148</v>
      </c>
      <c r="C288" s="430"/>
      <c r="D288" s="430"/>
      <c r="E288" s="430"/>
      <c r="F288" s="430"/>
      <c r="G288" s="430"/>
      <c r="H288" s="430"/>
      <c r="I288" s="128"/>
      <c r="J288" s="435">
        <f t="shared" si="20"/>
        <v>0</v>
      </c>
      <c r="K288" s="435">
        <f t="shared" si="21"/>
        <v>0</v>
      </c>
      <c r="L288" s="1135" t="s">
        <v>528</v>
      </c>
      <c r="M288" s="1136"/>
      <c r="N288" s="1136"/>
      <c r="O288" s="1137"/>
      <c r="Q288" s="377" t="s">
        <v>503</v>
      </c>
      <c r="R288" s="10"/>
      <c r="S288" s="20"/>
      <c r="T288" s="20" t="s">
        <v>532</v>
      </c>
      <c r="U288" s="20" t="s">
        <v>532</v>
      </c>
      <c r="V288" s="20"/>
      <c r="W288" s="20"/>
      <c r="X288" s="20"/>
      <c r="Y288" s="20"/>
      <c r="Z288" s="20"/>
      <c r="AA288" s="20"/>
      <c r="AB288" s="20"/>
      <c r="AC288" s="20"/>
      <c r="AD288" s="20"/>
      <c r="AE288" s="21"/>
    </row>
    <row r="289" spans="1:31" ht="15.75" customHeight="1" x14ac:dyDescent="0.2">
      <c r="A289" s="370">
        <v>2</v>
      </c>
      <c r="B289" s="129" t="s">
        <v>150</v>
      </c>
      <c r="C289" s="431"/>
      <c r="D289" s="431"/>
      <c r="E289" s="431"/>
      <c r="F289" s="431"/>
      <c r="G289" s="431"/>
      <c r="H289" s="431"/>
      <c r="I289" s="433"/>
      <c r="J289" s="435">
        <f t="shared" si="20"/>
        <v>0</v>
      </c>
      <c r="K289" s="435">
        <f t="shared" si="21"/>
        <v>0</v>
      </c>
      <c r="L289" s="1138"/>
      <c r="M289" s="1139"/>
      <c r="N289" s="1139"/>
      <c r="O289" s="1140"/>
      <c r="Q289" s="377" t="s">
        <v>541</v>
      </c>
      <c r="R289" s="20" t="s">
        <v>532</v>
      </c>
      <c r="S289" s="10"/>
      <c r="T289" s="20"/>
      <c r="U289" s="20"/>
      <c r="V289" s="20"/>
      <c r="W289" s="20"/>
      <c r="X289" s="20"/>
      <c r="Y289" s="20" t="s">
        <v>532</v>
      </c>
      <c r="Z289" s="20"/>
      <c r="AA289" s="20"/>
      <c r="AB289" s="20"/>
      <c r="AC289" s="20"/>
      <c r="AD289" s="20"/>
      <c r="AE289" s="21"/>
    </row>
    <row r="290" spans="1:31" ht="15.75" customHeight="1" x14ac:dyDescent="0.2">
      <c r="A290" s="370" t="s">
        <v>521</v>
      </c>
      <c r="B290" s="129" t="s">
        <v>1676</v>
      </c>
      <c r="C290" s="431"/>
      <c r="D290" s="431"/>
      <c r="E290" s="431"/>
      <c r="F290" s="431"/>
      <c r="G290" s="431"/>
      <c r="H290" s="431"/>
      <c r="I290" s="433"/>
      <c r="J290" s="435">
        <f t="shared" si="20"/>
        <v>0</v>
      </c>
      <c r="K290" s="435">
        <f t="shared" si="21"/>
        <v>0</v>
      </c>
      <c r="L290" s="1138"/>
      <c r="M290" s="1139"/>
      <c r="N290" s="1139"/>
      <c r="O290" s="1140"/>
      <c r="Q290" s="377" t="s">
        <v>716</v>
      </c>
      <c r="R290" s="20"/>
      <c r="S290" s="20"/>
      <c r="T290" s="10"/>
      <c r="U290" s="20"/>
      <c r="V290" s="20"/>
      <c r="W290" s="20"/>
      <c r="X290" s="20"/>
      <c r="Y290" s="20"/>
      <c r="Z290" s="20"/>
      <c r="AA290" s="20"/>
      <c r="AB290" s="20"/>
      <c r="AC290" s="20"/>
      <c r="AD290" s="20"/>
      <c r="AE290" s="21"/>
    </row>
    <row r="291" spans="1:31" ht="15.75" customHeight="1" x14ac:dyDescent="0.2">
      <c r="A291" s="370" t="s">
        <v>521</v>
      </c>
      <c r="B291" s="129" t="s">
        <v>164</v>
      </c>
      <c r="C291" s="431"/>
      <c r="D291" s="431"/>
      <c r="E291" s="431"/>
      <c r="F291" s="431"/>
      <c r="G291" s="431"/>
      <c r="H291" s="431"/>
      <c r="I291" s="433"/>
      <c r="J291" s="435">
        <f t="shared" si="20"/>
        <v>0</v>
      </c>
      <c r="K291" s="435">
        <f t="shared" si="21"/>
        <v>0</v>
      </c>
      <c r="L291" s="1138"/>
      <c r="M291" s="1139"/>
      <c r="N291" s="1139"/>
      <c r="O291" s="1140"/>
      <c r="Q291" s="377" t="s">
        <v>847</v>
      </c>
      <c r="R291" s="20" t="s">
        <v>532</v>
      </c>
      <c r="S291" s="20"/>
      <c r="T291" s="20"/>
      <c r="U291" s="10"/>
      <c r="V291" s="20"/>
      <c r="W291" s="20" t="s">
        <v>532</v>
      </c>
      <c r="X291" s="20"/>
      <c r="Y291" s="20"/>
      <c r="Z291" s="20" t="s">
        <v>532</v>
      </c>
      <c r="AA291" s="20"/>
      <c r="AB291" s="20"/>
      <c r="AC291" s="20"/>
      <c r="AD291" s="20"/>
      <c r="AE291" s="21"/>
    </row>
    <row r="292" spans="1:31" ht="15.75" customHeight="1" x14ac:dyDescent="0.2">
      <c r="A292" s="370" t="s">
        <v>521</v>
      </c>
      <c r="B292" s="129" t="s">
        <v>1107</v>
      </c>
      <c r="C292" s="431"/>
      <c r="D292" s="431"/>
      <c r="E292" s="431"/>
      <c r="F292" s="431"/>
      <c r="G292" s="431"/>
      <c r="H292" s="431"/>
      <c r="I292" s="433"/>
      <c r="J292" s="435">
        <f t="shared" si="20"/>
        <v>0</v>
      </c>
      <c r="K292" s="435">
        <f t="shared" si="21"/>
        <v>0</v>
      </c>
      <c r="L292" s="1138"/>
      <c r="M292" s="1139"/>
      <c r="N292" s="1139"/>
      <c r="O292" s="1140"/>
      <c r="Q292" s="377" t="s">
        <v>733</v>
      </c>
      <c r="R292" s="20"/>
      <c r="S292" s="20"/>
      <c r="T292" s="20"/>
      <c r="U292" s="20"/>
      <c r="V292" s="10"/>
      <c r="W292" s="20" t="s">
        <v>532</v>
      </c>
      <c r="X292" s="20"/>
      <c r="Y292" s="20"/>
      <c r="Z292" s="20"/>
      <c r="AA292" s="20"/>
      <c r="AB292" s="20"/>
      <c r="AC292" s="20"/>
      <c r="AD292" s="20"/>
      <c r="AE292" s="21"/>
    </row>
    <row r="293" spans="1:31" ht="15.75" customHeight="1" x14ac:dyDescent="0.2">
      <c r="A293" s="370" t="s">
        <v>521</v>
      </c>
      <c r="B293" s="129" t="s">
        <v>1294</v>
      </c>
      <c r="C293" s="431"/>
      <c r="D293" s="431"/>
      <c r="E293" s="431"/>
      <c r="F293" s="431"/>
      <c r="G293" s="431"/>
      <c r="H293" s="431"/>
      <c r="I293" s="433"/>
      <c r="J293" s="435">
        <f t="shared" si="20"/>
        <v>0</v>
      </c>
      <c r="K293" s="435">
        <f t="shared" si="21"/>
        <v>0</v>
      </c>
      <c r="L293" s="1138"/>
      <c r="M293" s="1139"/>
      <c r="N293" s="1139"/>
      <c r="O293" s="1140"/>
      <c r="Q293" s="377" t="s">
        <v>1999</v>
      </c>
      <c r="R293" s="20"/>
      <c r="S293" s="20"/>
      <c r="T293" s="20"/>
      <c r="U293" s="20"/>
      <c r="V293" s="20" t="s">
        <v>532</v>
      </c>
      <c r="W293" s="10"/>
      <c r="X293" s="20"/>
      <c r="Y293" s="20"/>
      <c r="Z293" s="20"/>
      <c r="AA293" s="20"/>
      <c r="AB293" s="20"/>
      <c r="AC293" s="20"/>
      <c r="AD293" s="20"/>
      <c r="AE293" s="21"/>
    </row>
    <row r="294" spans="1:31" ht="15.75" customHeight="1" x14ac:dyDescent="0.2">
      <c r="A294" s="370" t="s">
        <v>521</v>
      </c>
      <c r="B294" s="129" t="s">
        <v>1955</v>
      </c>
      <c r="C294" s="431"/>
      <c r="D294" s="431"/>
      <c r="E294" s="431"/>
      <c r="F294" s="431"/>
      <c r="G294" s="431"/>
      <c r="H294" s="431"/>
      <c r="I294" s="433"/>
      <c r="J294" s="435">
        <f t="shared" si="20"/>
        <v>0</v>
      </c>
      <c r="K294" s="435">
        <f t="shared" si="21"/>
        <v>0</v>
      </c>
      <c r="L294" s="1138"/>
      <c r="M294" s="1139"/>
      <c r="N294" s="1139"/>
      <c r="O294" s="1140"/>
      <c r="Q294" s="377" t="s">
        <v>511</v>
      </c>
      <c r="R294" s="20"/>
      <c r="S294" s="20"/>
      <c r="T294" s="20"/>
      <c r="U294" s="20"/>
      <c r="V294" s="20"/>
      <c r="W294" s="20"/>
      <c r="X294" s="10"/>
      <c r="Y294" s="20"/>
      <c r="Z294" s="20" t="s">
        <v>532</v>
      </c>
      <c r="AA294" s="20"/>
      <c r="AB294" s="20"/>
      <c r="AC294" s="20"/>
      <c r="AD294" s="20"/>
      <c r="AE294" s="21"/>
    </row>
    <row r="295" spans="1:31" ht="15.75" customHeight="1" x14ac:dyDescent="0.2">
      <c r="A295" s="370" t="s">
        <v>521</v>
      </c>
      <c r="B295" s="129" t="s">
        <v>2000</v>
      </c>
      <c r="C295" s="431"/>
      <c r="D295" s="431"/>
      <c r="E295" s="431"/>
      <c r="F295" s="431"/>
      <c r="G295" s="431"/>
      <c r="H295" s="431"/>
      <c r="I295" s="433"/>
      <c r="J295" s="435">
        <f t="shared" si="20"/>
        <v>0</v>
      </c>
      <c r="K295" s="435">
        <f t="shared" si="21"/>
        <v>0</v>
      </c>
      <c r="L295" s="1138"/>
      <c r="M295" s="1139"/>
      <c r="N295" s="1139"/>
      <c r="O295" s="1140"/>
      <c r="Q295" s="377" t="s">
        <v>141</v>
      </c>
      <c r="R295" s="20"/>
      <c r="S295" s="20"/>
      <c r="T295" s="20"/>
      <c r="U295" s="20"/>
      <c r="V295" s="20"/>
      <c r="W295" s="20"/>
      <c r="X295" s="20" t="s">
        <v>532</v>
      </c>
      <c r="Y295" s="10"/>
      <c r="Z295" s="20"/>
      <c r="AA295" s="20"/>
      <c r="AB295" s="20"/>
      <c r="AC295" s="20"/>
      <c r="AD295" s="20"/>
      <c r="AE295" s="21"/>
    </row>
    <row r="296" spans="1:31" ht="15.75" customHeight="1" x14ac:dyDescent="0.2">
      <c r="A296" s="370" t="s">
        <v>521</v>
      </c>
      <c r="B296" s="129" t="s">
        <v>1763</v>
      </c>
      <c r="C296" s="431"/>
      <c r="D296" s="431"/>
      <c r="E296" s="431"/>
      <c r="F296" s="431"/>
      <c r="G296" s="431"/>
      <c r="H296" s="431"/>
      <c r="I296" s="433"/>
      <c r="J296" s="435">
        <f t="shared" si="20"/>
        <v>0</v>
      </c>
      <c r="K296" s="435">
        <f t="shared" si="21"/>
        <v>0</v>
      </c>
      <c r="L296" s="1138"/>
      <c r="M296" s="1139"/>
      <c r="N296" s="1139"/>
      <c r="O296" s="1140"/>
      <c r="Q296" s="377" t="s">
        <v>229</v>
      </c>
      <c r="R296" s="20"/>
      <c r="S296" s="20"/>
      <c r="T296" s="20"/>
      <c r="U296" s="20"/>
      <c r="V296" s="20"/>
      <c r="W296" s="20"/>
      <c r="X296" s="20"/>
      <c r="Y296" s="20"/>
      <c r="Z296" s="10"/>
      <c r="AA296" s="20" t="s">
        <v>532</v>
      </c>
      <c r="AB296" s="20"/>
      <c r="AC296" s="20"/>
      <c r="AD296" s="20"/>
      <c r="AE296" s="21"/>
    </row>
    <row r="297" spans="1:31" ht="15.75" customHeight="1" x14ac:dyDescent="0.2">
      <c r="A297" s="370" t="s">
        <v>521</v>
      </c>
      <c r="B297" s="129" t="s">
        <v>2022</v>
      </c>
      <c r="C297" s="431"/>
      <c r="D297" s="431"/>
      <c r="E297" s="431"/>
      <c r="F297" s="431"/>
      <c r="G297" s="431"/>
      <c r="H297" s="431"/>
      <c r="I297" s="433"/>
      <c r="J297" s="435">
        <f t="shared" si="20"/>
        <v>0</v>
      </c>
      <c r="K297" s="435">
        <f t="shared" si="21"/>
        <v>0</v>
      </c>
      <c r="L297" s="1138"/>
      <c r="M297" s="1139"/>
      <c r="N297" s="1139"/>
      <c r="O297" s="1140"/>
      <c r="Q297" s="377" t="s">
        <v>544</v>
      </c>
      <c r="R297" s="20"/>
      <c r="S297" s="20"/>
      <c r="T297" s="20"/>
      <c r="U297" s="20"/>
      <c r="V297" s="20"/>
      <c r="W297" s="20"/>
      <c r="X297" s="20"/>
      <c r="Y297" s="20"/>
      <c r="Z297" s="20" t="s">
        <v>532</v>
      </c>
      <c r="AA297" s="10"/>
      <c r="AB297" s="20"/>
      <c r="AC297" s="20"/>
      <c r="AD297" s="20"/>
      <c r="AE297" s="21"/>
    </row>
    <row r="298" spans="1:31" ht="15.75" customHeight="1" x14ac:dyDescent="0.2">
      <c r="A298" s="370" t="s">
        <v>521</v>
      </c>
      <c r="B298" s="129" t="s">
        <v>559</v>
      </c>
      <c r="C298" s="431"/>
      <c r="D298" s="431"/>
      <c r="E298" s="431"/>
      <c r="F298" s="431"/>
      <c r="G298" s="431"/>
      <c r="H298" s="431"/>
      <c r="I298" s="433"/>
      <c r="J298" s="435">
        <f t="shared" si="20"/>
        <v>0</v>
      </c>
      <c r="K298" s="435">
        <f t="shared" si="21"/>
        <v>0</v>
      </c>
      <c r="L298" s="1138"/>
      <c r="M298" s="1139"/>
      <c r="N298" s="1139"/>
      <c r="O298" s="1140"/>
      <c r="Q298" s="377" t="s">
        <v>1111</v>
      </c>
      <c r="R298" s="20"/>
      <c r="S298" s="20"/>
      <c r="T298" s="20"/>
      <c r="U298" s="20"/>
      <c r="V298" s="20"/>
      <c r="W298" s="20"/>
      <c r="X298" s="20"/>
      <c r="Y298" s="20"/>
      <c r="Z298" s="20"/>
      <c r="AA298" s="20"/>
      <c r="AB298" s="10"/>
      <c r="AC298" s="20"/>
      <c r="AD298" s="20" t="s">
        <v>532</v>
      </c>
      <c r="AE298" s="21"/>
    </row>
    <row r="299" spans="1:31" ht="15.75" customHeight="1" x14ac:dyDescent="0.2">
      <c r="A299" s="370" t="s">
        <v>521</v>
      </c>
      <c r="B299" s="129" t="s">
        <v>1226</v>
      </c>
      <c r="C299" s="431"/>
      <c r="D299" s="431"/>
      <c r="E299" s="431"/>
      <c r="F299" s="431"/>
      <c r="G299" s="431"/>
      <c r="H299" s="431"/>
      <c r="I299" s="433"/>
      <c r="J299" s="435">
        <f t="shared" si="20"/>
        <v>0</v>
      </c>
      <c r="K299" s="435">
        <f t="shared" si="21"/>
        <v>0</v>
      </c>
      <c r="L299" s="1138"/>
      <c r="M299" s="1139"/>
      <c r="N299" s="1139"/>
      <c r="O299" s="1140"/>
      <c r="Q299" s="377" t="s">
        <v>702</v>
      </c>
      <c r="R299" s="20"/>
      <c r="S299" s="20"/>
      <c r="T299" s="20"/>
      <c r="U299" s="20"/>
      <c r="V299" s="20"/>
      <c r="W299" s="20"/>
      <c r="X299" s="20"/>
      <c r="Y299" s="20"/>
      <c r="Z299" s="20"/>
      <c r="AA299" s="20"/>
      <c r="AB299" s="20" t="s">
        <v>532</v>
      </c>
      <c r="AC299" s="10"/>
      <c r="AD299" s="20"/>
      <c r="AE299" s="21"/>
    </row>
    <row r="300" spans="1:31" ht="15.75" customHeight="1" x14ac:dyDescent="0.2">
      <c r="A300" s="370" t="s">
        <v>521</v>
      </c>
      <c r="B300" s="129" t="s">
        <v>57</v>
      </c>
      <c r="C300" s="431"/>
      <c r="D300" s="431"/>
      <c r="E300" s="431"/>
      <c r="F300" s="431"/>
      <c r="G300" s="431"/>
      <c r="H300" s="431"/>
      <c r="I300" s="433"/>
      <c r="J300" s="435">
        <f t="shared" si="20"/>
        <v>0</v>
      </c>
      <c r="K300" s="435">
        <f t="shared" si="21"/>
        <v>0</v>
      </c>
      <c r="L300" s="1138"/>
      <c r="M300" s="1139"/>
      <c r="N300" s="1139"/>
      <c r="O300" s="1140"/>
      <c r="Q300" s="377" t="s">
        <v>1112</v>
      </c>
      <c r="R300" s="20"/>
      <c r="S300" s="20"/>
      <c r="T300" s="20"/>
      <c r="U300" s="20"/>
      <c r="V300" s="20"/>
      <c r="W300" s="20"/>
      <c r="X300" s="20"/>
      <c r="Y300" s="20"/>
      <c r="Z300" s="20"/>
      <c r="AA300" s="20"/>
      <c r="AB300" s="20"/>
      <c r="AC300" s="20"/>
      <c r="AD300" s="10"/>
      <c r="AE300" s="21"/>
    </row>
    <row r="301" spans="1:31" ht="15.75" customHeight="1" thickBot="1" x14ac:dyDescent="0.25">
      <c r="A301" s="372" t="s">
        <v>521</v>
      </c>
      <c r="B301" s="130" t="s">
        <v>1116</v>
      </c>
      <c r="C301" s="432"/>
      <c r="D301" s="432"/>
      <c r="E301" s="432"/>
      <c r="F301" s="432"/>
      <c r="G301" s="432"/>
      <c r="H301" s="432"/>
      <c r="I301" s="434"/>
      <c r="J301" s="435">
        <f t="shared" si="20"/>
        <v>0</v>
      </c>
      <c r="K301" s="435">
        <f t="shared" si="21"/>
        <v>0</v>
      </c>
      <c r="L301" s="1141"/>
      <c r="M301" s="1142"/>
      <c r="N301" s="1142"/>
      <c r="O301" s="1143"/>
      <c r="Q301" s="378" t="s">
        <v>143</v>
      </c>
      <c r="R301" s="23"/>
      <c r="S301" s="23"/>
      <c r="T301" s="23"/>
      <c r="U301" s="23"/>
      <c r="V301" s="23"/>
      <c r="W301" s="23"/>
      <c r="X301" s="23"/>
      <c r="Y301" s="23"/>
      <c r="Z301" s="23"/>
      <c r="AA301" s="23"/>
      <c r="AB301" s="23"/>
      <c r="AC301" s="23"/>
      <c r="AD301" s="23"/>
      <c r="AE301" s="15"/>
    </row>
    <row r="302" spans="1:31" ht="15.75" customHeight="1" x14ac:dyDescent="0.2">
      <c r="C302" s="435">
        <f t="shared" ref="C302:I302" si="26">SUM(C288:C301)</f>
        <v>0</v>
      </c>
      <c r="D302" s="435">
        <f t="shared" si="26"/>
        <v>0</v>
      </c>
      <c r="E302" s="435">
        <f t="shared" si="26"/>
        <v>0</v>
      </c>
      <c r="F302" s="435">
        <f t="shared" si="26"/>
        <v>0</v>
      </c>
      <c r="G302" s="435">
        <f t="shared" si="26"/>
        <v>0</v>
      </c>
      <c r="H302" s="435">
        <f t="shared" si="26"/>
        <v>0</v>
      </c>
      <c r="I302" s="435">
        <f t="shared" si="26"/>
        <v>0</v>
      </c>
      <c r="J302" s="435">
        <f t="shared" si="20"/>
        <v>0</v>
      </c>
      <c r="K302" s="435">
        <f t="shared" si="21"/>
        <v>0</v>
      </c>
    </row>
    <row r="303" spans="1:31" ht="15.75" customHeight="1" thickBot="1" x14ac:dyDescent="0.25"/>
    <row r="304" spans="1:31" ht="15.75" customHeight="1" thickBot="1" x14ac:dyDescent="0.25">
      <c r="A304" s="1043" t="s">
        <v>2001</v>
      </c>
      <c r="B304" s="1044"/>
      <c r="C304" s="1044"/>
      <c r="D304" s="1044"/>
      <c r="E304" s="1044"/>
      <c r="F304" s="1045"/>
      <c r="G304" s="1040" t="s">
        <v>2019</v>
      </c>
      <c r="H304" s="1041"/>
      <c r="I304" s="1042"/>
      <c r="L304" s="1242" t="s">
        <v>588</v>
      </c>
      <c r="M304" s="1243"/>
      <c r="N304" s="1243"/>
      <c r="O304" s="1244"/>
    </row>
    <row r="305" spans="1:45" ht="15.75" customHeight="1" thickBot="1" x14ac:dyDescent="0.25">
      <c r="A305" s="373" t="s">
        <v>496</v>
      </c>
      <c r="B305" s="227" t="s">
        <v>497</v>
      </c>
      <c r="C305" s="374" t="s">
        <v>498</v>
      </c>
      <c r="D305" s="374" t="s">
        <v>499</v>
      </c>
      <c r="E305" s="374" t="s">
        <v>500</v>
      </c>
      <c r="F305" s="374" t="s">
        <v>501</v>
      </c>
      <c r="G305" s="375" t="s">
        <v>502</v>
      </c>
      <c r="H305" s="375" t="s">
        <v>503</v>
      </c>
      <c r="I305" s="376" t="s">
        <v>504</v>
      </c>
      <c r="L305" s="1245"/>
      <c r="M305" s="1246"/>
      <c r="N305" s="1246"/>
      <c r="O305" s="1247"/>
      <c r="Q305" s="404" t="s">
        <v>2020</v>
      </c>
      <c r="R305" s="379" t="s">
        <v>373</v>
      </c>
      <c r="S305" s="379" t="s">
        <v>374</v>
      </c>
      <c r="T305" s="379" t="s">
        <v>716</v>
      </c>
      <c r="U305" s="379" t="s">
        <v>541</v>
      </c>
      <c r="V305" s="379" t="s">
        <v>1590</v>
      </c>
      <c r="W305" s="379" t="s">
        <v>506</v>
      </c>
      <c r="X305" s="379" t="s">
        <v>1866</v>
      </c>
      <c r="Y305" s="379" t="s">
        <v>901</v>
      </c>
      <c r="Z305" s="379" t="s">
        <v>564</v>
      </c>
      <c r="AA305" s="379" t="s">
        <v>847</v>
      </c>
      <c r="AB305" s="379" t="s">
        <v>700</v>
      </c>
      <c r="AC305" s="379" t="s">
        <v>511</v>
      </c>
      <c r="AD305" s="379" t="s">
        <v>566</v>
      </c>
      <c r="AE305" s="379" t="s">
        <v>1959</v>
      </c>
      <c r="AF305" s="379" t="s">
        <v>1960</v>
      </c>
      <c r="AG305" s="379" t="s">
        <v>768</v>
      </c>
      <c r="AH305" s="379" t="s">
        <v>777</v>
      </c>
      <c r="AI305" s="379" t="s">
        <v>1684</v>
      </c>
      <c r="AJ305" s="379" t="s">
        <v>533</v>
      </c>
      <c r="AK305" s="379" t="s">
        <v>769</v>
      </c>
      <c r="AL305" s="379" t="s">
        <v>1730</v>
      </c>
      <c r="AM305" s="379" t="s">
        <v>1731</v>
      </c>
      <c r="AN305" s="379" t="s">
        <v>955</v>
      </c>
      <c r="AO305" s="379" t="s">
        <v>704</v>
      </c>
      <c r="AP305" s="379" t="s">
        <v>1313</v>
      </c>
      <c r="AQ305" s="379" t="s">
        <v>120</v>
      </c>
      <c r="AR305" s="379" t="s">
        <v>547</v>
      </c>
      <c r="AS305" s="380" t="s">
        <v>1214</v>
      </c>
    </row>
    <row r="306" spans="1:45" ht="15.75" customHeight="1" x14ac:dyDescent="0.2">
      <c r="A306" s="441">
        <v>1</v>
      </c>
      <c r="B306" s="126" t="s">
        <v>781</v>
      </c>
      <c r="C306" s="430">
        <v>40</v>
      </c>
      <c r="D306" s="430">
        <v>29</v>
      </c>
      <c r="E306" s="430">
        <v>3</v>
      </c>
      <c r="F306" s="430">
        <v>8</v>
      </c>
      <c r="G306" s="430">
        <v>128</v>
      </c>
      <c r="H306" s="430">
        <v>72</v>
      </c>
      <c r="I306" s="128">
        <v>61</v>
      </c>
      <c r="J306" s="435">
        <f t="shared" si="20"/>
        <v>40</v>
      </c>
      <c r="K306" s="435">
        <f t="shared" si="21"/>
        <v>61</v>
      </c>
      <c r="L306" s="1135" t="s">
        <v>2023</v>
      </c>
      <c r="M306" s="1136"/>
      <c r="N306" s="1136"/>
      <c r="O306" s="1137"/>
      <c r="Q306" s="377" t="s">
        <v>373</v>
      </c>
      <c r="R306" s="10"/>
      <c r="S306" s="20"/>
      <c r="T306" s="20" t="s">
        <v>532</v>
      </c>
      <c r="U306" s="20" t="s">
        <v>532</v>
      </c>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1"/>
    </row>
    <row r="307" spans="1:45" ht="15.75" customHeight="1" x14ac:dyDescent="0.2">
      <c r="A307" s="370">
        <v>2</v>
      </c>
      <c r="B307" s="129" t="s">
        <v>767</v>
      </c>
      <c r="C307" s="431">
        <v>40</v>
      </c>
      <c r="D307" s="431">
        <v>27</v>
      </c>
      <c r="E307" s="431">
        <v>7</v>
      </c>
      <c r="F307" s="431">
        <v>6</v>
      </c>
      <c r="G307" s="431">
        <v>117</v>
      </c>
      <c r="H307" s="431">
        <v>58</v>
      </c>
      <c r="I307" s="433">
        <v>61</v>
      </c>
      <c r="J307" s="435">
        <f t="shared" ref="J307:J320" si="27">D307+E307+F307</f>
        <v>40</v>
      </c>
      <c r="K307" s="435">
        <f t="shared" ref="K307:K320" si="28">D307*2+E307</f>
        <v>61</v>
      </c>
      <c r="L307" s="1138"/>
      <c r="M307" s="1139"/>
      <c r="N307" s="1139"/>
      <c r="O307" s="1140"/>
      <c r="Q307" s="377" t="s">
        <v>374</v>
      </c>
      <c r="R307" s="20" t="s">
        <v>532</v>
      </c>
      <c r="S307" s="10"/>
      <c r="T307" s="20"/>
      <c r="U307" s="20"/>
      <c r="V307" s="20"/>
      <c r="W307" s="20"/>
      <c r="X307" s="20"/>
      <c r="Y307" s="20" t="s">
        <v>532</v>
      </c>
      <c r="Z307" s="20"/>
      <c r="AA307" s="20"/>
      <c r="AB307" s="20"/>
      <c r="AC307" s="20"/>
      <c r="AD307" s="20"/>
      <c r="AE307" s="20"/>
      <c r="AF307" s="20"/>
      <c r="AG307" s="20"/>
      <c r="AH307" s="20"/>
      <c r="AI307" s="20"/>
      <c r="AJ307" s="20"/>
      <c r="AK307" s="20"/>
      <c r="AL307" s="20"/>
      <c r="AM307" s="20"/>
      <c r="AN307" s="20"/>
      <c r="AO307" s="20"/>
      <c r="AP307" s="20"/>
      <c r="AQ307" s="20"/>
      <c r="AR307" s="20"/>
      <c r="AS307" s="21"/>
    </row>
    <row r="308" spans="1:45" ht="15.75" customHeight="1" x14ac:dyDescent="0.2">
      <c r="A308" s="370">
        <v>3</v>
      </c>
      <c r="B308" s="129" t="s">
        <v>708</v>
      </c>
      <c r="C308" s="431">
        <v>40</v>
      </c>
      <c r="D308" s="431">
        <v>26</v>
      </c>
      <c r="E308" s="431">
        <v>5</v>
      </c>
      <c r="F308" s="431">
        <v>9</v>
      </c>
      <c r="G308" s="431">
        <v>118</v>
      </c>
      <c r="H308" s="431">
        <v>74</v>
      </c>
      <c r="I308" s="433">
        <v>57</v>
      </c>
      <c r="J308" s="435">
        <f t="shared" si="27"/>
        <v>40</v>
      </c>
      <c r="K308" s="435">
        <f t="shared" si="28"/>
        <v>57</v>
      </c>
      <c r="L308" s="1138"/>
      <c r="M308" s="1139"/>
      <c r="N308" s="1139"/>
      <c r="O308" s="1140"/>
      <c r="Q308" s="377" t="s">
        <v>716</v>
      </c>
      <c r="R308" s="20"/>
      <c r="S308" s="20"/>
      <c r="T308" s="10"/>
      <c r="U308" s="20"/>
      <c r="V308" s="20"/>
      <c r="W308" s="20"/>
      <c r="X308" s="20"/>
      <c r="Y308" s="20"/>
      <c r="Z308" s="20"/>
      <c r="AA308" s="20"/>
      <c r="AB308" s="20"/>
      <c r="AC308" s="20"/>
      <c r="AD308" s="20"/>
      <c r="AE308" s="20"/>
      <c r="AF308" s="20"/>
      <c r="AG308" s="20"/>
      <c r="AH308" s="20" t="s">
        <v>1539</v>
      </c>
      <c r="AI308" s="20"/>
      <c r="AJ308" s="20"/>
      <c r="AK308" s="20"/>
      <c r="AL308" s="20"/>
      <c r="AM308" s="20"/>
      <c r="AN308" s="20"/>
      <c r="AO308" s="20"/>
      <c r="AP308" s="20"/>
      <c r="AQ308" s="20"/>
      <c r="AR308" s="20"/>
      <c r="AS308" s="21"/>
    </row>
    <row r="309" spans="1:45" ht="15.75" customHeight="1" x14ac:dyDescent="0.2">
      <c r="A309" s="370">
        <v>4</v>
      </c>
      <c r="B309" s="129" t="s">
        <v>551</v>
      </c>
      <c r="C309" s="431">
        <v>40</v>
      </c>
      <c r="D309" s="431">
        <v>17</v>
      </c>
      <c r="E309" s="431">
        <v>9</v>
      </c>
      <c r="F309" s="431">
        <v>14</v>
      </c>
      <c r="G309" s="431">
        <v>104</v>
      </c>
      <c r="H309" s="431">
        <v>101</v>
      </c>
      <c r="I309" s="433">
        <v>43</v>
      </c>
      <c r="J309" s="435">
        <f t="shared" si="27"/>
        <v>40</v>
      </c>
      <c r="K309" s="435">
        <f t="shared" si="28"/>
        <v>43</v>
      </c>
      <c r="L309" s="1138"/>
      <c r="M309" s="1139"/>
      <c r="N309" s="1139"/>
      <c r="O309" s="1140"/>
      <c r="Q309" s="377" t="s">
        <v>541</v>
      </c>
      <c r="R309" s="20" t="s">
        <v>532</v>
      </c>
      <c r="S309" s="20"/>
      <c r="T309" s="20"/>
      <c r="U309" s="10"/>
      <c r="V309" s="20"/>
      <c r="W309" s="20" t="s">
        <v>532</v>
      </c>
      <c r="X309" s="20"/>
      <c r="Y309" s="20"/>
      <c r="Z309" s="20" t="s">
        <v>532</v>
      </c>
      <c r="AA309" s="20"/>
      <c r="AB309" s="20"/>
      <c r="AC309" s="20"/>
      <c r="AD309" s="20"/>
      <c r="AE309" s="20"/>
      <c r="AF309" s="20"/>
      <c r="AG309" s="20"/>
      <c r="AH309" s="20"/>
      <c r="AI309" s="20"/>
      <c r="AJ309" s="20"/>
      <c r="AK309" s="20"/>
      <c r="AL309" s="20"/>
      <c r="AM309" s="20"/>
      <c r="AN309" s="20"/>
      <c r="AO309" s="20"/>
      <c r="AP309" s="20"/>
      <c r="AQ309" s="20"/>
      <c r="AR309" s="20"/>
      <c r="AS309" s="21"/>
    </row>
    <row r="310" spans="1:45" ht="15.75" customHeight="1" x14ac:dyDescent="0.2">
      <c r="A310" s="370">
        <v>5</v>
      </c>
      <c r="B310" s="129" t="s">
        <v>174</v>
      </c>
      <c r="C310" s="431">
        <v>40</v>
      </c>
      <c r="D310" s="431">
        <v>16</v>
      </c>
      <c r="E310" s="431">
        <v>10</v>
      </c>
      <c r="F310" s="431">
        <v>14</v>
      </c>
      <c r="G310" s="431">
        <v>91</v>
      </c>
      <c r="H310" s="431">
        <v>95</v>
      </c>
      <c r="I310" s="433">
        <v>42</v>
      </c>
      <c r="J310" s="435">
        <f t="shared" si="27"/>
        <v>40</v>
      </c>
      <c r="K310" s="435">
        <f t="shared" si="28"/>
        <v>42</v>
      </c>
      <c r="L310" s="1138"/>
      <c r="M310" s="1139"/>
      <c r="N310" s="1139"/>
      <c r="O310" s="1140"/>
      <c r="Q310" s="377" t="s">
        <v>1590</v>
      </c>
      <c r="R310" s="20"/>
      <c r="S310" s="20"/>
      <c r="T310" s="20"/>
      <c r="U310" s="20"/>
      <c r="V310" s="10"/>
      <c r="W310" s="20" t="s">
        <v>532</v>
      </c>
      <c r="X310" s="20"/>
      <c r="Y310" s="20"/>
      <c r="Z310" s="20"/>
      <c r="AA310" s="20"/>
      <c r="AB310" s="20"/>
      <c r="AC310" s="20"/>
      <c r="AD310" s="20"/>
      <c r="AE310" s="20"/>
      <c r="AF310" s="20"/>
      <c r="AG310" s="20"/>
      <c r="AH310" s="20" t="s">
        <v>1489</v>
      </c>
      <c r="AI310" s="20"/>
      <c r="AJ310" s="20"/>
      <c r="AK310" s="20"/>
      <c r="AL310" s="20"/>
      <c r="AM310" s="20"/>
      <c r="AN310" s="20"/>
      <c r="AO310" s="20"/>
      <c r="AP310" s="20"/>
      <c r="AQ310" s="20"/>
      <c r="AR310" s="20"/>
      <c r="AS310" s="21"/>
    </row>
    <row r="311" spans="1:45" ht="15.75" customHeight="1" x14ac:dyDescent="0.2">
      <c r="A311" s="370">
        <v>6</v>
      </c>
      <c r="B311" s="129" t="s">
        <v>1827</v>
      </c>
      <c r="C311" s="431">
        <v>40</v>
      </c>
      <c r="D311" s="431">
        <v>19</v>
      </c>
      <c r="E311" s="431">
        <v>4</v>
      </c>
      <c r="F311" s="431">
        <v>17</v>
      </c>
      <c r="G311" s="431">
        <v>91</v>
      </c>
      <c r="H311" s="431">
        <v>96</v>
      </c>
      <c r="I311" s="433">
        <v>42</v>
      </c>
      <c r="J311" s="435">
        <f t="shared" si="27"/>
        <v>40</v>
      </c>
      <c r="K311" s="435">
        <f t="shared" si="28"/>
        <v>42</v>
      </c>
      <c r="L311" s="1138"/>
      <c r="M311" s="1139"/>
      <c r="N311" s="1139"/>
      <c r="O311" s="1140"/>
      <c r="Q311" s="377" t="s">
        <v>506</v>
      </c>
      <c r="R311" s="20"/>
      <c r="S311" s="20"/>
      <c r="T311" s="20"/>
      <c r="U311" s="20"/>
      <c r="V311" s="20" t="s">
        <v>532</v>
      </c>
      <c r="W311" s="10"/>
      <c r="X311" s="20"/>
      <c r="Y311" s="20"/>
      <c r="Z311" s="20"/>
      <c r="AA311" s="20"/>
      <c r="AB311" s="20"/>
      <c r="AC311" s="20"/>
      <c r="AD311" s="20"/>
      <c r="AE311" s="20"/>
      <c r="AF311" s="20"/>
      <c r="AG311" s="20"/>
      <c r="AH311" s="20" t="s">
        <v>1795</v>
      </c>
      <c r="AI311" s="20"/>
      <c r="AJ311" s="20"/>
      <c r="AK311" s="20"/>
      <c r="AL311" s="20"/>
      <c r="AM311" s="20"/>
      <c r="AN311" s="20"/>
      <c r="AO311" s="20"/>
      <c r="AP311" s="20"/>
      <c r="AQ311" s="20"/>
      <c r="AR311" s="20"/>
      <c r="AS311" s="21"/>
    </row>
    <row r="312" spans="1:45" ht="15.75" customHeight="1" x14ac:dyDescent="0.2">
      <c r="A312" s="370">
        <v>7</v>
      </c>
      <c r="B312" s="129" t="s">
        <v>705</v>
      </c>
      <c r="C312" s="431">
        <v>40</v>
      </c>
      <c r="D312" s="431">
        <v>16</v>
      </c>
      <c r="E312" s="431">
        <v>10</v>
      </c>
      <c r="F312" s="431">
        <v>14</v>
      </c>
      <c r="G312" s="431">
        <v>102</v>
      </c>
      <c r="H312" s="431">
        <v>77</v>
      </c>
      <c r="I312" s="433">
        <v>42</v>
      </c>
      <c r="J312" s="435">
        <f t="shared" si="27"/>
        <v>40</v>
      </c>
      <c r="K312" s="435">
        <f t="shared" si="28"/>
        <v>42</v>
      </c>
      <c r="L312" s="1138"/>
      <c r="M312" s="1139"/>
      <c r="N312" s="1139"/>
      <c r="O312" s="1140"/>
      <c r="Q312" s="377" t="s">
        <v>1866</v>
      </c>
      <c r="R312" s="20"/>
      <c r="S312" s="20"/>
      <c r="T312" s="20"/>
      <c r="U312" s="20"/>
      <c r="V312" s="20"/>
      <c r="W312" s="20"/>
      <c r="X312" s="10"/>
      <c r="Y312" s="20"/>
      <c r="Z312" s="20" t="s">
        <v>532</v>
      </c>
      <c r="AA312" s="20"/>
      <c r="AB312" s="20"/>
      <c r="AC312" s="20"/>
      <c r="AD312" s="20"/>
      <c r="AE312" s="20"/>
      <c r="AF312" s="20"/>
      <c r="AG312" s="20"/>
      <c r="AH312" s="20" t="s">
        <v>1539</v>
      </c>
      <c r="AI312" s="20"/>
      <c r="AJ312" s="20"/>
      <c r="AK312" s="20"/>
      <c r="AL312" s="20"/>
      <c r="AM312" s="20"/>
      <c r="AN312" s="20"/>
      <c r="AO312" s="20"/>
      <c r="AP312" s="20"/>
      <c r="AQ312" s="20"/>
      <c r="AR312" s="20"/>
      <c r="AS312" s="21"/>
    </row>
    <row r="313" spans="1:45" ht="15.75" customHeight="1" x14ac:dyDescent="0.2">
      <c r="A313" s="370">
        <v>8</v>
      </c>
      <c r="B313" s="129" t="s">
        <v>1867</v>
      </c>
      <c r="C313" s="431">
        <v>40</v>
      </c>
      <c r="D313" s="431">
        <v>18</v>
      </c>
      <c r="E313" s="431">
        <v>4</v>
      </c>
      <c r="F313" s="431">
        <v>18</v>
      </c>
      <c r="G313" s="431">
        <v>101</v>
      </c>
      <c r="H313" s="431">
        <v>99</v>
      </c>
      <c r="I313" s="433">
        <v>40</v>
      </c>
      <c r="J313" s="435">
        <f t="shared" si="27"/>
        <v>40</v>
      </c>
      <c r="K313" s="435">
        <f t="shared" si="28"/>
        <v>40</v>
      </c>
      <c r="L313" s="1138"/>
      <c r="M313" s="1139"/>
      <c r="N313" s="1139"/>
      <c r="O313" s="1140"/>
      <c r="Q313" s="377" t="s">
        <v>901</v>
      </c>
      <c r="R313" s="20"/>
      <c r="S313" s="20"/>
      <c r="T313" s="20"/>
      <c r="U313" s="20"/>
      <c r="V313" s="20"/>
      <c r="W313" s="20"/>
      <c r="X313" s="20" t="s">
        <v>532</v>
      </c>
      <c r="Y313" s="10"/>
      <c r="Z313" s="20"/>
      <c r="AA313" s="20"/>
      <c r="AB313" s="20"/>
      <c r="AC313" s="20"/>
      <c r="AD313" s="20"/>
      <c r="AE313" s="20"/>
      <c r="AF313" s="20"/>
      <c r="AG313" s="20"/>
      <c r="AH313" s="20" t="s">
        <v>1540</v>
      </c>
      <c r="AI313" s="20"/>
      <c r="AJ313" s="20"/>
      <c r="AK313" s="20"/>
      <c r="AL313" s="20"/>
      <c r="AM313" s="20"/>
      <c r="AN313" s="20"/>
      <c r="AO313" s="20"/>
      <c r="AP313" s="20"/>
      <c r="AQ313" s="20"/>
      <c r="AR313" s="20"/>
      <c r="AS313" s="21"/>
    </row>
    <row r="314" spans="1:45" ht="15.75" customHeight="1" x14ac:dyDescent="0.2">
      <c r="A314" s="370">
        <v>9</v>
      </c>
      <c r="B314" s="129" t="s">
        <v>36</v>
      </c>
      <c r="C314" s="431">
        <v>40</v>
      </c>
      <c r="D314" s="431">
        <v>14</v>
      </c>
      <c r="E314" s="431">
        <v>9</v>
      </c>
      <c r="F314" s="431">
        <v>17</v>
      </c>
      <c r="G314" s="431">
        <v>95</v>
      </c>
      <c r="H314" s="431">
        <v>96</v>
      </c>
      <c r="I314" s="433">
        <v>37</v>
      </c>
      <c r="J314" s="435">
        <f t="shared" si="27"/>
        <v>40</v>
      </c>
      <c r="K314" s="435">
        <f t="shared" si="28"/>
        <v>37</v>
      </c>
      <c r="L314" s="1138" t="s">
        <v>2003</v>
      </c>
      <c r="M314" s="1139"/>
      <c r="N314" s="1139"/>
      <c r="O314" s="1140"/>
      <c r="Q314" s="377" t="s">
        <v>564</v>
      </c>
      <c r="R314" s="20"/>
      <c r="S314" s="20"/>
      <c r="T314" s="20"/>
      <c r="U314" s="20"/>
      <c r="V314" s="20"/>
      <c r="W314" s="20"/>
      <c r="X314" s="20"/>
      <c r="Y314" s="20"/>
      <c r="Z314" s="10"/>
      <c r="AA314" s="20" t="s">
        <v>532</v>
      </c>
      <c r="AB314" s="20"/>
      <c r="AC314" s="20"/>
      <c r="AD314" s="20"/>
      <c r="AE314" s="20"/>
      <c r="AF314" s="20"/>
      <c r="AG314" s="20"/>
      <c r="AH314" s="20" t="s">
        <v>1795</v>
      </c>
      <c r="AI314" s="20"/>
      <c r="AJ314" s="20"/>
      <c r="AK314" s="20"/>
      <c r="AL314" s="20"/>
      <c r="AM314" s="20"/>
      <c r="AN314" s="20"/>
      <c r="AO314" s="20"/>
      <c r="AP314" s="20"/>
      <c r="AQ314" s="20"/>
      <c r="AR314" s="20"/>
      <c r="AS314" s="21"/>
    </row>
    <row r="315" spans="1:45" ht="15.75" customHeight="1" x14ac:dyDescent="0.2">
      <c r="A315" s="370">
        <v>10</v>
      </c>
      <c r="B315" s="129" t="s">
        <v>706</v>
      </c>
      <c r="C315" s="431">
        <v>40</v>
      </c>
      <c r="D315" s="431">
        <v>14</v>
      </c>
      <c r="E315" s="431">
        <v>7</v>
      </c>
      <c r="F315" s="431">
        <v>19</v>
      </c>
      <c r="G315" s="431">
        <v>96</v>
      </c>
      <c r="H315" s="431">
        <v>106</v>
      </c>
      <c r="I315" s="433">
        <v>35</v>
      </c>
      <c r="J315" s="435">
        <f t="shared" si="27"/>
        <v>40</v>
      </c>
      <c r="K315" s="435">
        <f t="shared" si="28"/>
        <v>35</v>
      </c>
      <c r="L315" s="1138"/>
      <c r="M315" s="1139"/>
      <c r="N315" s="1139"/>
      <c r="O315" s="1140"/>
      <c r="Q315" s="377" t="s">
        <v>847</v>
      </c>
      <c r="R315" s="20"/>
      <c r="S315" s="20"/>
      <c r="T315" s="20"/>
      <c r="U315" s="20"/>
      <c r="V315" s="20"/>
      <c r="W315" s="20"/>
      <c r="X315" s="20"/>
      <c r="Y315" s="20"/>
      <c r="Z315" s="20" t="s">
        <v>532</v>
      </c>
      <c r="AA315" s="10"/>
      <c r="AB315" s="20"/>
      <c r="AC315" s="20"/>
      <c r="AD315" s="20"/>
      <c r="AE315" s="20"/>
      <c r="AF315" s="20"/>
      <c r="AG315" s="20"/>
      <c r="AH315" s="20" t="s">
        <v>844</v>
      </c>
      <c r="AI315" s="20"/>
      <c r="AJ315" s="20"/>
      <c r="AK315" s="20"/>
      <c r="AL315" s="20"/>
      <c r="AM315" s="20"/>
      <c r="AN315" s="20"/>
      <c r="AO315" s="20"/>
      <c r="AP315" s="20"/>
      <c r="AQ315" s="20"/>
      <c r="AR315" s="20"/>
      <c r="AS315" s="21"/>
    </row>
    <row r="316" spans="1:45" ht="15.75" customHeight="1" x14ac:dyDescent="0.2">
      <c r="A316" s="370">
        <v>11</v>
      </c>
      <c r="B316" s="129" t="s">
        <v>991</v>
      </c>
      <c r="C316" s="431">
        <v>40</v>
      </c>
      <c r="D316" s="431">
        <v>11</v>
      </c>
      <c r="E316" s="431">
        <v>9</v>
      </c>
      <c r="F316" s="431">
        <v>20</v>
      </c>
      <c r="G316" s="431">
        <v>73</v>
      </c>
      <c r="H316" s="431">
        <v>106</v>
      </c>
      <c r="I316" s="433">
        <v>31</v>
      </c>
      <c r="J316" s="435">
        <f t="shared" si="27"/>
        <v>40</v>
      </c>
      <c r="K316" s="435">
        <f t="shared" si="28"/>
        <v>31</v>
      </c>
      <c r="L316" s="1138"/>
      <c r="M316" s="1139"/>
      <c r="N316" s="1139"/>
      <c r="O316" s="1140"/>
      <c r="Q316" s="377" t="s">
        <v>700</v>
      </c>
      <c r="R316" s="20"/>
      <c r="S316" s="20"/>
      <c r="T316" s="20"/>
      <c r="U316" s="20"/>
      <c r="V316" s="20"/>
      <c r="W316" s="20"/>
      <c r="X316" s="20"/>
      <c r="Y316" s="20"/>
      <c r="Z316" s="20"/>
      <c r="AA316" s="20"/>
      <c r="AB316" s="10"/>
      <c r="AC316" s="20"/>
      <c r="AD316" s="20" t="s">
        <v>532</v>
      </c>
      <c r="AE316" s="20"/>
      <c r="AF316" s="20"/>
      <c r="AG316" s="20"/>
      <c r="AH316" s="20"/>
      <c r="AI316" s="20"/>
      <c r="AJ316" s="20"/>
      <c r="AK316" s="20"/>
      <c r="AL316" s="20"/>
      <c r="AM316" s="20"/>
      <c r="AN316" s="20"/>
      <c r="AO316" s="20"/>
      <c r="AP316" s="20"/>
      <c r="AQ316" s="20"/>
      <c r="AR316" s="20"/>
      <c r="AS316" s="21"/>
    </row>
    <row r="317" spans="1:45" ht="15.75" customHeight="1" x14ac:dyDescent="0.2">
      <c r="A317" s="370">
        <v>12</v>
      </c>
      <c r="B317" s="129" t="s">
        <v>534</v>
      </c>
      <c r="C317" s="431">
        <v>40</v>
      </c>
      <c r="D317" s="431">
        <v>11</v>
      </c>
      <c r="E317" s="431">
        <v>3</v>
      </c>
      <c r="F317" s="431">
        <v>26</v>
      </c>
      <c r="G317" s="431">
        <v>71</v>
      </c>
      <c r="H317" s="431">
        <v>125</v>
      </c>
      <c r="I317" s="433">
        <v>25</v>
      </c>
      <c r="J317" s="435">
        <f t="shared" si="27"/>
        <v>40</v>
      </c>
      <c r="K317" s="435">
        <f t="shared" si="28"/>
        <v>25</v>
      </c>
      <c r="L317" s="1138"/>
      <c r="M317" s="1139"/>
      <c r="N317" s="1139"/>
      <c r="O317" s="1140"/>
      <c r="Q317" s="377" t="s">
        <v>511</v>
      </c>
      <c r="R317" s="20"/>
      <c r="S317" s="20"/>
      <c r="T317" s="20"/>
      <c r="U317" s="20"/>
      <c r="V317" s="20"/>
      <c r="W317" s="20"/>
      <c r="X317" s="20"/>
      <c r="Y317" s="20"/>
      <c r="Z317" s="20"/>
      <c r="AA317" s="20"/>
      <c r="AB317" s="20" t="s">
        <v>532</v>
      </c>
      <c r="AC317" s="10"/>
      <c r="AD317" s="20"/>
      <c r="AE317" s="20"/>
      <c r="AF317" s="20"/>
      <c r="AG317" s="20"/>
      <c r="AH317" s="20" t="s">
        <v>1210</v>
      </c>
      <c r="AI317" s="20"/>
      <c r="AJ317" s="20"/>
      <c r="AK317" s="20"/>
      <c r="AL317" s="20"/>
      <c r="AM317" s="20"/>
      <c r="AN317" s="20"/>
      <c r="AO317" s="20"/>
      <c r="AP317" s="20"/>
      <c r="AQ317" s="20"/>
      <c r="AR317" s="20"/>
      <c r="AS317" s="21"/>
    </row>
    <row r="318" spans="1:45" ht="15.75" customHeight="1" x14ac:dyDescent="0.2">
      <c r="A318" s="370">
        <v>13</v>
      </c>
      <c r="B318" s="129" t="s">
        <v>2013</v>
      </c>
      <c r="C318" s="431">
        <v>40</v>
      </c>
      <c r="D318" s="431">
        <v>3</v>
      </c>
      <c r="E318" s="431">
        <v>6</v>
      </c>
      <c r="F318" s="431">
        <v>31</v>
      </c>
      <c r="G318" s="431">
        <v>64</v>
      </c>
      <c r="H318" s="431">
        <v>145</v>
      </c>
      <c r="I318" s="433">
        <v>12</v>
      </c>
      <c r="J318" s="435">
        <f t="shared" si="27"/>
        <v>40</v>
      </c>
      <c r="K318" s="435">
        <f t="shared" si="28"/>
        <v>12</v>
      </c>
      <c r="L318" s="1138"/>
      <c r="M318" s="1139"/>
      <c r="N318" s="1139"/>
      <c r="O318" s="1140"/>
      <c r="Q318" s="377" t="s">
        <v>566</v>
      </c>
      <c r="R318" s="20"/>
      <c r="S318" s="20"/>
      <c r="T318" s="20"/>
      <c r="U318" s="20"/>
      <c r="V318" s="20"/>
      <c r="W318" s="20"/>
      <c r="X318" s="20"/>
      <c r="Y318" s="20"/>
      <c r="Z318" s="20"/>
      <c r="AA318" s="20"/>
      <c r="AB318" s="20"/>
      <c r="AC318" s="20"/>
      <c r="AD318" s="10"/>
      <c r="AE318" s="20"/>
      <c r="AF318" s="20"/>
      <c r="AG318" s="20"/>
      <c r="AH318" s="20" t="s">
        <v>1602</v>
      </c>
      <c r="AI318" s="20"/>
      <c r="AJ318" s="20"/>
      <c r="AK318" s="20"/>
      <c r="AL318" s="20"/>
      <c r="AM318" s="20"/>
      <c r="AN318" s="20"/>
      <c r="AO318" s="20"/>
      <c r="AP318" s="20"/>
      <c r="AQ318" s="20"/>
      <c r="AR318" s="20"/>
      <c r="AS318" s="21"/>
    </row>
    <row r="319" spans="1:45" ht="15.75" customHeight="1" thickBot="1" x14ac:dyDescent="0.25">
      <c r="A319" s="372">
        <v>14</v>
      </c>
      <c r="B319" s="130" t="s">
        <v>2012</v>
      </c>
      <c r="C319" s="432">
        <v>40</v>
      </c>
      <c r="D319" s="432">
        <v>4</v>
      </c>
      <c r="E319" s="432">
        <v>3</v>
      </c>
      <c r="F319" s="432">
        <v>33</v>
      </c>
      <c r="G319" s="432">
        <v>53</v>
      </c>
      <c r="H319" s="432">
        <v>151</v>
      </c>
      <c r="I319" s="434">
        <v>11</v>
      </c>
      <c r="J319" s="435">
        <f t="shared" si="27"/>
        <v>40</v>
      </c>
      <c r="K319" s="435">
        <f t="shared" si="28"/>
        <v>11</v>
      </c>
      <c r="L319" s="1141"/>
      <c r="M319" s="1142"/>
      <c r="N319" s="1142"/>
      <c r="O319" s="1143"/>
      <c r="Q319" s="377" t="s">
        <v>1959</v>
      </c>
      <c r="R319" s="20"/>
      <c r="S319" s="20"/>
      <c r="T319" s="20"/>
      <c r="U319" s="20"/>
      <c r="V319" s="20"/>
      <c r="W319" s="20"/>
      <c r="X319" s="20"/>
      <c r="Y319" s="20"/>
      <c r="Z319" s="20"/>
      <c r="AA319" s="20"/>
      <c r="AB319" s="20"/>
      <c r="AC319" s="20"/>
      <c r="AD319" s="20"/>
      <c r="AE319" s="10"/>
      <c r="AF319" s="20"/>
      <c r="AG319" s="20"/>
      <c r="AH319" s="20" t="s">
        <v>1646</v>
      </c>
      <c r="AI319" s="20"/>
      <c r="AJ319" s="20"/>
      <c r="AK319" s="20"/>
      <c r="AL319" s="20"/>
      <c r="AM319" s="20"/>
      <c r="AN319" s="20"/>
      <c r="AO319" s="20"/>
      <c r="AP319" s="20"/>
      <c r="AQ319" s="20"/>
      <c r="AR319" s="20"/>
      <c r="AS319" s="21"/>
    </row>
    <row r="320" spans="1:45" ht="15.75" customHeight="1" x14ac:dyDescent="0.2">
      <c r="C320" s="435">
        <f>SUM(C306:C319)</f>
        <v>560</v>
      </c>
      <c r="D320" s="435">
        <f t="shared" ref="D320:I320" si="29">SUM(D306:D319)</f>
        <v>225</v>
      </c>
      <c r="E320" s="435">
        <f t="shared" si="29"/>
        <v>89</v>
      </c>
      <c r="F320" s="435">
        <f t="shared" si="29"/>
        <v>246</v>
      </c>
      <c r="G320" s="435">
        <f t="shared" si="29"/>
        <v>1304</v>
      </c>
      <c r="H320" s="435">
        <f t="shared" si="29"/>
        <v>1401</v>
      </c>
      <c r="I320" s="435">
        <f t="shared" si="29"/>
        <v>539</v>
      </c>
      <c r="J320" s="435">
        <f t="shared" si="27"/>
        <v>560</v>
      </c>
      <c r="K320" s="435">
        <f t="shared" si="28"/>
        <v>539</v>
      </c>
      <c r="Q320" s="377" t="s">
        <v>1960</v>
      </c>
      <c r="R320" s="20"/>
      <c r="S320" s="20"/>
      <c r="T320" s="20"/>
      <c r="U320" s="20"/>
      <c r="V320" s="20"/>
      <c r="W320" s="20"/>
      <c r="X320" s="20"/>
      <c r="Y320" s="20"/>
      <c r="Z320" s="20"/>
      <c r="AA320" s="20"/>
      <c r="AB320" s="20"/>
      <c r="AC320" s="20"/>
      <c r="AD320" s="20"/>
      <c r="AE320" s="20"/>
      <c r="AF320" s="10"/>
      <c r="AG320" s="20"/>
      <c r="AH320" s="20"/>
      <c r="AI320" s="20"/>
      <c r="AJ320" s="20"/>
      <c r="AK320" s="20"/>
      <c r="AL320" s="20"/>
      <c r="AM320" s="20"/>
      <c r="AN320" s="20"/>
      <c r="AO320" s="20"/>
      <c r="AP320" s="20"/>
      <c r="AQ320" s="20"/>
      <c r="AR320" s="20"/>
      <c r="AS320" s="21"/>
    </row>
    <row r="321" spans="1:45" ht="15.75" customHeight="1" thickBot="1" x14ac:dyDescent="0.25">
      <c r="Q321" s="377" t="s">
        <v>768</v>
      </c>
      <c r="R321" s="20"/>
      <c r="S321" s="20"/>
      <c r="T321" s="20"/>
      <c r="U321" s="20"/>
      <c r="V321" s="20"/>
      <c r="W321" s="20"/>
      <c r="X321" s="20"/>
      <c r="Y321" s="20"/>
      <c r="Z321" s="20"/>
      <c r="AA321" s="20"/>
      <c r="AB321" s="20"/>
      <c r="AC321" s="20"/>
      <c r="AD321" s="20"/>
      <c r="AE321" s="20"/>
      <c r="AF321" s="20"/>
      <c r="AG321" s="10"/>
      <c r="AH321" s="20" t="s">
        <v>1642</v>
      </c>
      <c r="AI321" s="20"/>
      <c r="AJ321" s="20"/>
      <c r="AK321" s="20"/>
      <c r="AL321" s="20"/>
      <c r="AM321" s="20"/>
      <c r="AN321" s="20"/>
      <c r="AO321" s="20"/>
      <c r="AP321" s="20"/>
      <c r="AQ321" s="20"/>
      <c r="AR321" s="20"/>
      <c r="AS321" s="21"/>
    </row>
    <row r="322" spans="1:45" ht="15.75" customHeight="1" thickBot="1" x14ac:dyDescent="0.25">
      <c r="A322" s="1043" t="s">
        <v>2004</v>
      </c>
      <c r="B322" s="1044"/>
      <c r="C322" s="1044"/>
      <c r="D322" s="1044"/>
      <c r="E322" s="1044"/>
      <c r="F322" s="1045"/>
      <c r="G322" s="1040" t="s">
        <v>2019</v>
      </c>
      <c r="H322" s="1041"/>
      <c r="I322" s="1042"/>
      <c r="L322" s="1242" t="s">
        <v>588</v>
      </c>
      <c r="M322" s="1243"/>
      <c r="N322" s="1243"/>
      <c r="O322" s="1244"/>
      <c r="Q322" s="377" t="s">
        <v>777</v>
      </c>
      <c r="R322" s="20" t="s">
        <v>1487</v>
      </c>
      <c r="S322" s="20" t="s">
        <v>844</v>
      </c>
      <c r="T322" s="20" t="s">
        <v>1624</v>
      </c>
      <c r="U322" s="20" t="s">
        <v>1540</v>
      </c>
      <c r="V322" s="20" t="s">
        <v>1493</v>
      </c>
      <c r="W322" s="20" t="s">
        <v>1494</v>
      </c>
      <c r="X322" s="20" t="s">
        <v>1795</v>
      </c>
      <c r="Y322" s="20"/>
      <c r="Z322" s="20"/>
      <c r="AA322" s="20"/>
      <c r="AB322" s="20" t="s">
        <v>1540</v>
      </c>
      <c r="AC322" s="20" t="s">
        <v>1603</v>
      </c>
      <c r="AD322" s="20"/>
      <c r="AE322" s="20" t="s">
        <v>32</v>
      </c>
      <c r="AF322" s="20" t="s">
        <v>1646</v>
      </c>
      <c r="AG322" s="20" t="s">
        <v>32</v>
      </c>
      <c r="AH322" s="10"/>
      <c r="AI322" s="20"/>
      <c r="AJ322" s="20" t="s">
        <v>1540</v>
      </c>
      <c r="AK322" s="20" t="s">
        <v>1540</v>
      </c>
      <c r="AL322" s="20" t="s">
        <v>1911</v>
      </c>
      <c r="AM322" s="20" t="s">
        <v>1493</v>
      </c>
      <c r="AN322" s="20" t="s">
        <v>1493</v>
      </c>
      <c r="AO322" s="20" t="s">
        <v>1599</v>
      </c>
      <c r="AP322" s="20"/>
      <c r="AQ322" s="20" t="s">
        <v>1795</v>
      </c>
      <c r="AR322" s="20" t="s">
        <v>1645</v>
      </c>
      <c r="AS322" s="21"/>
    </row>
    <row r="323" spans="1:45" ht="15.75" customHeight="1" thickBot="1" x14ac:dyDescent="0.25">
      <c r="A323" s="373" t="s">
        <v>496</v>
      </c>
      <c r="B323" s="227" t="s">
        <v>497</v>
      </c>
      <c r="C323" s="374" t="s">
        <v>498</v>
      </c>
      <c r="D323" s="374" t="s">
        <v>499</v>
      </c>
      <c r="E323" s="374" t="s">
        <v>500</v>
      </c>
      <c r="F323" s="374" t="s">
        <v>501</v>
      </c>
      <c r="G323" s="375" t="s">
        <v>502</v>
      </c>
      <c r="H323" s="375" t="s">
        <v>503</v>
      </c>
      <c r="I323" s="376" t="s">
        <v>504</v>
      </c>
      <c r="L323" s="1245"/>
      <c r="M323" s="1246"/>
      <c r="N323" s="1246"/>
      <c r="O323" s="1247"/>
      <c r="Q323" s="377" t="s">
        <v>1684</v>
      </c>
      <c r="R323" s="20"/>
      <c r="S323" s="20"/>
      <c r="T323" s="20"/>
      <c r="U323" s="20"/>
      <c r="V323" s="20"/>
      <c r="W323" s="20"/>
      <c r="X323" s="20"/>
      <c r="Y323" s="20"/>
      <c r="Z323" s="20"/>
      <c r="AA323" s="20"/>
      <c r="AB323" s="20"/>
      <c r="AC323" s="20"/>
      <c r="AD323" s="20"/>
      <c r="AE323" s="20"/>
      <c r="AF323" s="20"/>
      <c r="AG323" s="20"/>
      <c r="AH323" s="20" t="s">
        <v>844</v>
      </c>
      <c r="AI323" s="10"/>
      <c r="AJ323" s="20" t="s">
        <v>532</v>
      </c>
      <c r="AK323" s="20"/>
      <c r="AL323" s="20"/>
      <c r="AM323" s="20"/>
      <c r="AN323" s="20"/>
      <c r="AO323" s="20"/>
      <c r="AP323" s="20"/>
      <c r="AQ323" s="20"/>
      <c r="AR323" s="20"/>
      <c r="AS323" s="21"/>
    </row>
    <row r="324" spans="1:45" ht="15.75" customHeight="1" x14ac:dyDescent="0.2">
      <c r="A324" s="441">
        <v>1</v>
      </c>
      <c r="B324" s="53" t="s">
        <v>906</v>
      </c>
      <c r="C324" s="46">
        <v>40</v>
      </c>
      <c r="D324" s="46">
        <v>24</v>
      </c>
      <c r="E324" s="46">
        <v>7</v>
      </c>
      <c r="F324" s="46">
        <v>9</v>
      </c>
      <c r="G324" s="46">
        <v>85</v>
      </c>
      <c r="H324" s="46">
        <v>54</v>
      </c>
      <c r="I324" s="436">
        <v>55</v>
      </c>
      <c r="J324" s="435">
        <f t="shared" ref="J324:J383" si="30">D324+E324+F324</f>
        <v>40</v>
      </c>
      <c r="K324" s="435">
        <f t="shared" ref="K324:K383" si="31">D324*2+E324</f>
        <v>55</v>
      </c>
      <c r="L324" s="1135"/>
      <c r="M324" s="1136"/>
      <c r="N324" s="1136"/>
      <c r="O324" s="1137"/>
      <c r="Q324" s="377" t="s">
        <v>533</v>
      </c>
      <c r="R324" s="20"/>
      <c r="S324" s="20"/>
      <c r="T324" s="20"/>
      <c r="U324" s="20"/>
      <c r="V324" s="20"/>
      <c r="W324" s="20"/>
      <c r="X324" s="20"/>
      <c r="Y324" s="20"/>
      <c r="Z324" s="20"/>
      <c r="AA324" s="20"/>
      <c r="AB324" s="20"/>
      <c r="AC324" s="20"/>
      <c r="AD324" s="20"/>
      <c r="AE324" s="20"/>
      <c r="AF324" s="20"/>
      <c r="AG324" s="20"/>
      <c r="AH324" s="20"/>
      <c r="AI324" s="20" t="s">
        <v>532</v>
      </c>
      <c r="AJ324" s="10"/>
      <c r="AK324" s="20"/>
      <c r="AL324" s="20"/>
      <c r="AM324" s="20"/>
      <c r="AN324" s="20"/>
      <c r="AO324" s="20"/>
      <c r="AP324" s="20"/>
      <c r="AQ324" s="20"/>
      <c r="AR324" s="20"/>
      <c r="AS324" s="21"/>
    </row>
    <row r="325" spans="1:45" ht="15.75" customHeight="1" x14ac:dyDescent="0.2">
      <c r="A325" s="370">
        <v>2</v>
      </c>
      <c r="B325" s="54" t="s">
        <v>554</v>
      </c>
      <c r="C325" s="431">
        <v>40</v>
      </c>
      <c r="D325" s="431">
        <v>24</v>
      </c>
      <c r="E325" s="431">
        <v>6</v>
      </c>
      <c r="F325" s="431">
        <v>10</v>
      </c>
      <c r="G325" s="431">
        <v>84</v>
      </c>
      <c r="H325" s="431">
        <v>54</v>
      </c>
      <c r="I325" s="433">
        <v>54</v>
      </c>
      <c r="J325" s="435">
        <f t="shared" si="30"/>
        <v>40</v>
      </c>
      <c r="K325" s="435">
        <f t="shared" si="31"/>
        <v>54</v>
      </c>
      <c r="L325" s="1138"/>
      <c r="M325" s="1139"/>
      <c r="N325" s="1139"/>
      <c r="O325" s="1140"/>
      <c r="Q325" s="377" t="s">
        <v>769</v>
      </c>
      <c r="R325" s="20"/>
      <c r="S325" s="20"/>
      <c r="T325" s="20"/>
      <c r="U325" s="20"/>
      <c r="V325" s="20"/>
      <c r="W325" s="20"/>
      <c r="X325" s="20"/>
      <c r="Y325" s="20"/>
      <c r="Z325" s="20"/>
      <c r="AA325" s="20"/>
      <c r="AB325" s="20"/>
      <c r="AC325" s="20"/>
      <c r="AD325" s="20"/>
      <c r="AE325" s="20"/>
      <c r="AF325" s="20"/>
      <c r="AG325" s="20"/>
      <c r="AH325" s="20" t="s">
        <v>1642</v>
      </c>
      <c r="AI325" s="20"/>
      <c r="AJ325" s="20"/>
      <c r="AK325" s="10"/>
      <c r="AL325" s="20"/>
      <c r="AM325" s="20" t="s">
        <v>532</v>
      </c>
      <c r="AN325" s="20"/>
      <c r="AO325" s="20"/>
      <c r="AP325" s="20"/>
      <c r="AQ325" s="20"/>
      <c r="AR325" s="20"/>
      <c r="AS325" s="21"/>
    </row>
    <row r="326" spans="1:45" ht="15.75" customHeight="1" x14ac:dyDescent="0.2">
      <c r="A326" s="370">
        <v>3</v>
      </c>
      <c r="B326" s="54" t="s">
        <v>431</v>
      </c>
      <c r="C326" s="431">
        <v>40</v>
      </c>
      <c r="D326" s="431">
        <v>23</v>
      </c>
      <c r="E326" s="431">
        <v>6</v>
      </c>
      <c r="F326" s="431">
        <v>11</v>
      </c>
      <c r="G326" s="431">
        <v>112</v>
      </c>
      <c r="H326" s="431">
        <v>63</v>
      </c>
      <c r="I326" s="433">
        <v>52</v>
      </c>
      <c r="J326" s="435">
        <f t="shared" si="30"/>
        <v>40</v>
      </c>
      <c r="K326" s="435">
        <f t="shared" si="31"/>
        <v>52</v>
      </c>
      <c r="L326" s="1138"/>
      <c r="M326" s="1139"/>
      <c r="N326" s="1139"/>
      <c r="O326" s="1140"/>
      <c r="Q326" s="377" t="s">
        <v>1730</v>
      </c>
      <c r="R326" s="20"/>
      <c r="S326" s="20"/>
      <c r="T326" s="20"/>
      <c r="U326" s="20"/>
      <c r="V326" s="20"/>
      <c r="W326" s="20"/>
      <c r="X326" s="20"/>
      <c r="Y326" s="20"/>
      <c r="Z326" s="20"/>
      <c r="AA326" s="20"/>
      <c r="AB326" s="20"/>
      <c r="AC326" s="20"/>
      <c r="AD326" s="20"/>
      <c r="AE326" s="20"/>
      <c r="AF326" s="20"/>
      <c r="AG326" s="20"/>
      <c r="AH326" s="20"/>
      <c r="AI326" s="20"/>
      <c r="AJ326" s="20"/>
      <c r="AK326" s="20" t="s">
        <v>532</v>
      </c>
      <c r="AL326" s="10"/>
      <c r="AM326" s="20"/>
      <c r="AN326" s="20"/>
      <c r="AO326" s="20"/>
      <c r="AP326" s="20"/>
      <c r="AQ326" s="20"/>
      <c r="AR326" s="20"/>
      <c r="AS326" s="21"/>
    </row>
    <row r="327" spans="1:45" ht="15.75" customHeight="1" x14ac:dyDescent="0.2">
      <c r="A327" s="370">
        <v>4</v>
      </c>
      <c r="B327" s="54" t="s">
        <v>816</v>
      </c>
      <c r="C327" s="431">
        <v>40</v>
      </c>
      <c r="D327" s="431">
        <v>23</v>
      </c>
      <c r="E327" s="431">
        <v>5</v>
      </c>
      <c r="F327" s="431">
        <v>12</v>
      </c>
      <c r="G327" s="431">
        <v>87</v>
      </c>
      <c r="H327" s="431">
        <v>54</v>
      </c>
      <c r="I327" s="433">
        <v>51</v>
      </c>
      <c r="J327" s="435">
        <f t="shared" si="30"/>
        <v>40</v>
      </c>
      <c r="K327" s="435">
        <f t="shared" si="31"/>
        <v>51</v>
      </c>
      <c r="L327" s="1138"/>
      <c r="M327" s="1139"/>
      <c r="N327" s="1139"/>
      <c r="O327" s="1140"/>
      <c r="Q327" s="377" t="s">
        <v>1731</v>
      </c>
      <c r="R327" s="20"/>
      <c r="S327" s="20"/>
      <c r="T327" s="20"/>
      <c r="U327" s="20"/>
      <c r="V327" s="20"/>
      <c r="W327" s="20"/>
      <c r="X327" s="20"/>
      <c r="Y327" s="20"/>
      <c r="Z327" s="20"/>
      <c r="AA327" s="20"/>
      <c r="AB327" s="20"/>
      <c r="AC327" s="20"/>
      <c r="AD327" s="20"/>
      <c r="AE327" s="20"/>
      <c r="AF327" s="20"/>
      <c r="AG327" s="20"/>
      <c r="AH327" s="20" t="s">
        <v>355</v>
      </c>
      <c r="AI327" s="20"/>
      <c r="AJ327" s="20"/>
      <c r="AK327" s="20"/>
      <c r="AL327" s="20"/>
      <c r="AM327" s="10"/>
      <c r="AN327" s="20" t="s">
        <v>532</v>
      </c>
      <c r="AO327" s="20"/>
      <c r="AP327" s="20"/>
      <c r="AQ327" s="20"/>
      <c r="AR327" s="20"/>
      <c r="AS327" s="21"/>
    </row>
    <row r="328" spans="1:45" ht="15.75" customHeight="1" x14ac:dyDescent="0.2">
      <c r="A328" s="370">
        <v>5</v>
      </c>
      <c r="B328" s="54" t="s">
        <v>79</v>
      </c>
      <c r="C328" s="431">
        <v>40</v>
      </c>
      <c r="D328" s="431">
        <v>22</v>
      </c>
      <c r="E328" s="431">
        <v>6</v>
      </c>
      <c r="F328" s="431">
        <v>12</v>
      </c>
      <c r="G328" s="431">
        <v>103</v>
      </c>
      <c r="H328" s="431">
        <v>83</v>
      </c>
      <c r="I328" s="433">
        <v>50</v>
      </c>
      <c r="J328" s="435">
        <f t="shared" si="30"/>
        <v>40</v>
      </c>
      <c r="K328" s="435">
        <f t="shared" si="31"/>
        <v>50</v>
      </c>
      <c r="L328" s="1138"/>
      <c r="M328" s="1139"/>
      <c r="N328" s="1139"/>
      <c r="O328" s="1140"/>
      <c r="Q328" s="377" t="s">
        <v>955</v>
      </c>
      <c r="R328" s="20"/>
      <c r="S328" s="20"/>
      <c r="T328" s="20"/>
      <c r="U328" s="20"/>
      <c r="V328" s="20"/>
      <c r="W328" s="20"/>
      <c r="X328" s="20"/>
      <c r="Y328" s="20"/>
      <c r="Z328" s="20"/>
      <c r="AA328" s="20"/>
      <c r="AB328" s="20"/>
      <c r="AC328" s="20"/>
      <c r="AD328" s="20"/>
      <c r="AE328" s="20"/>
      <c r="AF328" s="20"/>
      <c r="AG328" s="20"/>
      <c r="AH328" s="20" t="s">
        <v>1539</v>
      </c>
      <c r="AI328" s="20"/>
      <c r="AJ328" s="20"/>
      <c r="AK328" s="20"/>
      <c r="AL328" s="20"/>
      <c r="AM328" s="20" t="s">
        <v>532</v>
      </c>
      <c r="AN328" s="10"/>
      <c r="AO328" s="20"/>
      <c r="AP328" s="20"/>
      <c r="AQ328" s="20"/>
      <c r="AR328" s="20"/>
      <c r="AS328" s="21"/>
    </row>
    <row r="329" spans="1:45" ht="15.75" customHeight="1" x14ac:dyDescent="0.2">
      <c r="A329" s="370">
        <v>6</v>
      </c>
      <c r="B329" s="54" t="s">
        <v>558</v>
      </c>
      <c r="C329" s="431">
        <v>40</v>
      </c>
      <c r="D329" s="431">
        <v>20</v>
      </c>
      <c r="E329" s="431">
        <v>9</v>
      </c>
      <c r="F329" s="431">
        <v>11</v>
      </c>
      <c r="G329" s="431">
        <v>94</v>
      </c>
      <c r="H329" s="431">
        <v>63</v>
      </c>
      <c r="I329" s="433">
        <v>49</v>
      </c>
      <c r="J329" s="435">
        <f t="shared" si="30"/>
        <v>40</v>
      </c>
      <c r="K329" s="435">
        <f t="shared" si="31"/>
        <v>49</v>
      </c>
      <c r="L329" s="1138"/>
      <c r="M329" s="1139"/>
      <c r="N329" s="1139"/>
      <c r="O329" s="1140"/>
      <c r="Q329" s="377" t="s">
        <v>704</v>
      </c>
      <c r="R329" s="20"/>
      <c r="S329" s="20"/>
      <c r="T329" s="20"/>
      <c r="U329" s="20"/>
      <c r="V329" s="20"/>
      <c r="W329" s="20"/>
      <c r="X329" s="20"/>
      <c r="Y329" s="20"/>
      <c r="Z329" s="20"/>
      <c r="AA329" s="20"/>
      <c r="AB329" s="20"/>
      <c r="AC329" s="20"/>
      <c r="AD329" s="20"/>
      <c r="AE329" s="20"/>
      <c r="AF329" s="20"/>
      <c r="AG329" s="20"/>
      <c r="AH329" s="20" t="s">
        <v>1653</v>
      </c>
      <c r="AI329" s="20"/>
      <c r="AJ329" s="20"/>
      <c r="AK329" s="20"/>
      <c r="AL329" s="20"/>
      <c r="AM329" s="20"/>
      <c r="AN329" s="20"/>
      <c r="AO329" s="10"/>
      <c r="AP329" s="20"/>
      <c r="AQ329" s="20" t="s">
        <v>532</v>
      </c>
      <c r="AR329" s="20"/>
      <c r="AS329" s="21"/>
    </row>
    <row r="330" spans="1:45" ht="15.75" customHeight="1" x14ac:dyDescent="0.2">
      <c r="A330" s="370">
        <v>7</v>
      </c>
      <c r="B330" s="54" t="s">
        <v>575</v>
      </c>
      <c r="C330" s="431">
        <v>40</v>
      </c>
      <c r="D330" s="431">
        <v>18</v>
      </c>
      <c r="E330" s="431">
        <v>7</v>
      </c>
      <c r="F330" s="431">
        <v>15</v>
      </c>
      <c r="G330" s="431">
        <v>94</v>
      </c>
      <c r="H330" s="431">
        <v>85</v>
      </c>
      <c r="I330" s="433">
        <v>43</v>
      </c>
      <c r="J330" s="435">
        <f t="shared" si="30"/>
        <v>40</v>
      </c>
      <c r="K330" s="435">
        <f t="shared" si="31"/>
        <v>43</v>
      </c>
      <c r="L330" s="1138"/>
      <c r="M330" s="1139"/>
      <c r="N330" s="1139"/>
      <c r="O330" s="1140"/>
      <c r="Q330" s="377" t="s">
        <v>1313</v>
      </c>
      <c r="R330" s="20"/>
      <c r="S330" s="20"/>
      <c r="T330" s="20"/>
      <c r="U330" s="20"/>
      <c r="V330" s="20"/>
      <c r="W330" s="20"/>
      <c r="X330" s="20"/>
      <c r="Y330" s="20"/>
      <c r="Z330" s="20"/>
      <c r="AA330" s="20"/>
      <c r="AB330" s="20"/>
      <c r="AC330" s="20"/>
      <c r="AD330" s="20"/>
      <c r="AE330" s="20"/>
      <c r="AF330" s="20"/>
      <c r="AG330" s="20"/>
      <c r="AH330" s="20" t="s">
        <v>1488</v>
      </c>
      <c r="AI330" s="20"/>
      <c r="AJ330" s="20"/>
      <c r="AK330" s="20"/>
      <c r="AL330" s="20"/>
      <c r="AM330" s="20"/>
      <c r="AN330" s="20"/>
      <c r="AO330" s="20" t="s">
        <v>532</v>
      </c>
      <c r="AP330" s="10"/>
      <c r="AQ330" s="20"/>
      <c r="AR330" s="20"/>
      <c r="AS330" s="21"/>
    </row>
    <row r="331" spans="1:45" ht="15.75" customHeight="1" x14ac:dyDescent="0.2">
      <c r="A331" s="370">
        <v>8</v>
      </c>
      <c r="B331" s="54" t="s">
        <v>1598</v>
      </c>
      <c r="C331" s="431">
        <v>40</v>
      </c>
      <c r="D331" s="431">
        <v>19</v>
      </c>
      <c r="E331" s="431">
        <v>5</v>
      </c>
      <c r="F331" s="431">
        <v>16</v>
      </c>
      <c r="G331" s="431">
        <v>83</v>
      </c>
      <c r="H331" s="431">
        <v>74</v>
      </c>
      <c r="I331" s="433">
        <v>43</v>
      </c>
      <c r="J331" s="435">
        <f t="shared" si="30"/>
        <v>40</v>
      </c>
      <c r="K331" s="435">
        <f t="shared" si="31"/>
        <v>43</v>
      </c>
      <c r="L331" s="1138"/>
      <c r="M331" s="1139"/>
      <c r="N331" s="1139"/>
      <c r="O331" s="1140"/>
      <c r="Q331" s="377" t="s">
        <v>120</v>
      </c>
      <c r="R331" s="20"/>
      <c r="S331" s="20"/>
      <c r="T331" s="20"/>
      <c r="U331" s="20"/>
      <c r="V331" s="20"/>
      <c r="W331" s="20"/>
      <c r="X331" s="20"/>
      <c r="Y331" s="20"/>
      <c r="Z331" s="20"/>
      <c r="AA331" s="20"/>
      <c r="AB331" s="20"/>
      <c r="AC331" s="20"/>
      <c r="AD331" s="20"/>
      <c r="AE331" s="20"/>
      <c r="AF331" s="20"/>
      <c r="AG331" s="20"/>
      <c r="AH331" s="20" t="s">
        <v>1600</v>
      </c>
      <c r="AI331" s="20"/>
      <c r="AJ331" s="20"/>
      <c r="AK331" s="20"/>
      <c r="AL331" s="20"/>
      <c r="AM331" s="20"/>
      <c r="AN331" s="20"/>
      <c r="AO331" s="20"/>
      <c r="AP331" s="20"/>
      <c r="AQ331" s="10"/>
      <c r="AR331" s="20"/>
      <c r="AS331" s="21"/>
    </row>
    <row r="332" spans="1:45" ht="15.75" customHeight="1" x14ac:dyDescent="0.2">
      <c r="A332" s="370">
        <v>9</v>
      </c>
      <c r="B332" s="54" t="s">
        <v>1431</v>
      </c>
      <c r="C332" s="431">
        <v>40</v>
      </c>
      <c r="D332" s="431">
        <v>15</v>
      </c>
      <c r="E332" s="431">
        <v>10</v>
      </c>
      <c r="F332" s="431">
        <v>15</v>
      </c>
      <c r="G332" s="431">
        <v>69</v>
      </c>
      <c r="H332" s="431">
        <v>75</v>
      </c>
      <c r="I332" s="433">
        <v>40</v>
      </c>
      <c r="J332" s="435">
        <f t="shared" si="30"/>
        <v>40</v>
      </c>
      <c r="K332" s="435">
        <f t="shared" si="31"/>
        <v>40</v>
      </c>
      <c r="L332" s="1138"/>
      <c r="M332" s="1139"/>
      <c r="N332" s="1139"/>
      <c r="O332" s="1140"/>
      <c r="Q332" s="377" t="s">
        <v>547</v>
      </c>
      <c r="R332" s="20"/>
      <c r="S332" s="20"/>
      <c r="T332" s="20"/>
      <c r="U332" s="20"/>
      <c r="V332" s="20"/>
      <c r="W332" s="20"/>
      <c r="X332" s="20"/>
      <c r="Y332" s="20"/>
      <c r="Z332" s="20"/>
      <c r="AA332" s="20"/>
      <c r="AB332" s="20"/>
      <c r="AC332" s="20"/>
      <c r="AD332" s="20"/>
      <c r="AE332" s="20"/>
      <c r="AF332" s="20"/>
      <c r="AG332" s="20"/>
      <c r="AH332" s="20" t="s">
        <v>104</v>
      </c>
      <c r="AI332" s="20"/>
      <c r="AJ332" s="20"/>
      <c r="AK332" s="20"/>
      <c r="AL332" s="20"/>
      <c r="AM332" s="20"/>
      <c r="AN332" s="20"/>
      <c r="AO332" s="20"/>
      <c r="AP332" s="20"/>
      <c r="AQ332" s="20"/>
      <c r="AR332" s="10"/>
      <c r="AS332" s="21"/>
    </row>
    <row r="333" spans="1:45" ht="15.75" customHeight="1" thickBot="1" x14ac:dyDescent="0.25">
      <c r="A333" s="370">
        <v>10</v>
      </c>
      <c r="B333" s="54" t="s">
        <v>42</v>
      </c>
      <c r="C333" s="431">
        <v>40</v>
      </c>
      <c r="D333" s="431">
        <v>16</v>
      </c>
      <c r="E333" s="431">
        <v>6</v>
      </c>
      <c r="F333" s="431">
        <v>18</v>
      </c>
      <c r="G333" s="431">
        <v>91</v>
      </c>
      <c r="H333" s="431">
        <v>87</v>
      </c>
      <c r="I333" s="433">
        <v>38</v>
      </c>
      <c r="J333" s="435">
        <f t="shared" si="30"/>
        <v>40</v>
      </c>
      <c r="K333" s="435">
        <f t="shared" si="31"/>
        <v>38</v>
      </c>
      <c r="L333" s="1138"/>
      <c r="M333" s="1139"/>
      <c r="N333" s="1139"/>
      <c r="O333" s="1140"/>
      <c r="Q333" s="378" t="s">
        <v>1214</v>
      </c>
      <c r="R333" s="23"/>
      <c r="S333" s="23"/>
      <c r="T333" s="23"/>
      <c r="U333" s="23"/>
      <c r="V333" s="23"/>
      <c r="W333" s="23"/>
      <c r="X333" s="23"/>
      <c r="Y333" s="23"/>
      <c r="Z333" s="23"/>
      <c r="AA333" s="23"/>
      <c r="AB333" s="23"/>
      <c r="AC333" s="23"/>
      <c r="AD333" s="23"/>
      <c r="AE333" s="23"/>
      <c r="AF333" s="23"/>
      <c r="AG333" s="23"/>
      <c r="AH333" s="23" t="s">
        <v>355</v>
      </c>
      <c r="AI333" s="23"/>
      <c r="AJ333" s="23"/>
      <c r="AK333" s="23"/>
      <c r="AL333" s="23"/>
      <c r="AM333" s="23"/>
      <c r="AN333" s="23"/>
      <c r="AO333" s="23"/>
      <c r="AP333" s="23"/>
      <c r="AQ333" s="23"/>
      <c r="AR333" s="23"/>
      <c r="AS333" s="15"/>
    </row>
    <row r="334" spans="1:45" ht="15.75" customHeight="1" x14ac:dyDescent="0.2">
      <c r="A334" s="370">
        <v>11</v>
      </c>
      <c r="B334" s="54" t="s">
        <v>1733</v>
      </c>
      <c r="C334" s="431">
        <v>40</v>
      </c>
      <c r="D334" s="431">
        <v>11</v>
      </c>
      <c r="E334" s="431">
        <v>11</v>
      </c>
      <c r="F334" s="431">
        <v>18</v>
      </c>
      <c r="G334" s="431">
        <v>78</v>
      </c>
      <c r="H334" s="431">
        <v>89</v>
      </c>
      <c r="I334" s="433">
        <v>33</v>
      </c>
      <c r="J334" s="435">
        <f t="shared" si="30"/>
        <v>40</v>
      </c>
      <c r="K334" s="435">
        <f t="shared" si="31"/>
        <v>33</v>
      </c>
      <c r="L334" s="1138"/>
      <c r="M334" s="1139"/>
      <c r="N334" s="1139"/>
      <c r="O334" s="1140"/>
    </row>
    <row r="335" spans="1:45" ht="15.75" customHeight="1" x14ac:dyDescent="0.2">
      <c r="A335" s="370">
        <v>12</v>
      </c>
      <c r="B335" s="54" t="s">
        <v>711</v>
      </c>
      <c r="C335" s="431">
        <v>40</v>
      </c>
      <c r="D335" s="431">
        <v>10</v>
      </c>
      <c r="E335" s="431">
        <v>10</v>
      </c>
      <c r="F335" s="431">
        <v>20</v>
      </c>
      <c r="G335" s="431">
        <v>78</v>
      </c>
      <c r="H335" s="431">
        <v>106</v>
      </c>
      <c r="I335" s="433">
        <v>30</v>
      </c>
      <c r="J335" s="435">
        <f t="shared" si="30"/>
        <v>40</v>
      </c>
      <c r="K335" s="435">
        <f t="shared" si="31"/>
        <v>30</v>
      </c>
      <c r="L335" s="1138"/>
      <c r="M335" s="1139"/>
      <c r="N335" s="1139"/>
      <c r="O335" s="1140"/>
      <c r="R335" s="5" t="s">
        <v>2005</v>
      </c>
      <c r="T335" s="5">
        <v>560</v>
      </c>
      <c r="U335" s="5">
        <v>225</v>
      </c>
      <c r="V335" s="5">
        <v>89</v>
      </c>
      <c r="W335" s="5">
        <v>246</v>
      </c>
      <c r="X335" s="5">
        <v>1304</v>
      </c>
      <c r="Y335" s="5">
        <v>1401</v>
      </c>
      <c r="Z335" s="5">
        <v>539</v>
      </c>
    </row>
    <row r="336" spans="1:45" ht="15.75" customHeight="1" x14ac:dyDescent="0.2">
      <c r="A336" s="370">
        <v>13</v>
      </c>
      <c r="B336" s="54" t="s">
        <v>1732</v>
      </c>
      <c r="C336" s="431">
        <v>40</v>
      </c>
      <c r="D336" s="431">
        <v>7</v>
      </c>
      <c r="E336" s="431">
        <v>11</v>
      </c>
      <c r="F336" s="431">
        <v>22</v>
      </c>
      <c r="G336" s="431">
        <v>66</v>
      </c>
      <c r="H336" s="431">
        <v>91</v>
      </c>
      <c r="I336" s="433">
        <v>25</v>
      </c>
      <c r="J336" s="435">
        <f t="shared" si="30"/>
        <v>40</v>
      </c>
      <c r="K336" s="435">
        <f t="shared" si="31"/>
        <v>25</v>
      </c>
      <c r="L336" s="1138"/>
      <c r="M336" s="1139"/>
      <c r="N336" s="1139"/>
      <c r="O336" s="1140"/>
      <c r="R336" s="5" t="s">
        <v>491</v>
      </c>
      <c r="T336" s="5">
        <v>560</v>
      </c>
      <c r="U336" s="5">
        <v>238</v>
      </c>
      <c r="V336" s="5">
        <v>105</v>
      </c>
      <c r="W336" s="5">
        <v>217</v>
      </c>
      <c r="X336" s="5">
        <v>1173</v>
      </c>
      <c r="Y336" s="5">
        <v>1079</v>
      </c>
      <c r="Z336" s="5">
        <v>581</v>
      </c>
    </row>
    <row r="337" spans="1:46" ht="15.75" customHeight="1" thickBot="1" x14ac:dyDescent="0.25">
      <c r="A337" s="372">
        <v>14</v>
      </c>
      <c r="B337" s="55" t="s">
        <v>39</v>
      </c>
      <c r="C337" s="432">
        <v>40</v>
      </c>
      <c r="D337" s="432">
        <v>6</v>
      </c>
      <c r="E337" s="432">
        <v>6</v>
      </c>
      <c r="F337" s="432">
        <v>28</v>
      </c>
      <c r="G337" s="432">
        <v>49</v>
      </c>
      <c r="H337" s="432">
        <v>101</v>
      </c>
      <c r="I337" s="434">
        <v>18</v>
      </c>
      <c r="J337" s="435">
        <f t="shared" si="30"/>
        <v>40</v>
      </c>
      <c r="K337" s="435">
        <f t="shared" si="31"/>
        <v>18</v>
      </c>
      <c r="L337" s="1141"/>
      <c r="M337" s="1142"/>
      <c r="N337" s="1142"/>
      <c r="O337" s="1143"/>
      <c r="R337" s="5" t="s">
        <v>2006</v>
      </c>
      <c r="T337" s="5">
        <f>SUM(T335:T336)</f>
        <v>1120</v>
      </c>
      <c r="U337" s="5">
        <f t="shared" ref="U337:Z337" si="32">SUM(U335:U336)</f>
        <v>463</v>
      </c>
      <c r="V337" s="5">
        <f t="shared" si="32"/>
        <v>194</v>
      </c>
      <c r="W337" s="5">
        <f t="shared" si="32"/>
        <v>463</v>
      </c>
      <c r="X337" s="5">
        <f t="shared" si="32"/>
        <v>2477</v>
      </c>
      <c r="Y337" s="5">
        <f t="shared" si="32"/>
        <v>2480</v>
      </c>
      <c r="Z337" s="5">
        <f t="shared" si="32"/>
        <v>1120</v>
      </c>
      <c r="AT337" s="5" t="s">
        <v>532</v>
      </c>
    </row>
    <row r="338" spans="1:46" ht="15.75" customHeight="1" x14ac:dyDescent="0.2">
      <c r="C338" s="435">
        <f>SUM(C324:C337)</f>
        <v>560</v>
      </c>
      <c r="D338" s="435">
        <f t="shared" ref="D338:I338" si="33">SUM(D324:D337)</f>
        <v>238</v>
      </c>
      <c r="E338" s="435">
        <f t="shared" si="33"/>
        <v>105</v>
      </c>
      <c r="F338" s="435">
        <f t="shared" si="33"/>
        <v>217</v>
      </c>
      <c r="G338" s="435">
        <f t="shared" si="33"/>
        <v>1173</v>
      </c>
      <c r="H338" s="435">
        <f t="shared" si="33"/>
        <v>1079</v>
      </c>
      <c r="I338" s="435">
        <f t="shared" si="33"/>
        <v>581</v>
      </c>
      <c r="J338" s="435">
        <f t="shared" si="30"/>
        <v>560</v>
      </c>
      <c r="K338" s="435">
        <f t="shared" si="31"/>
        <v>581</v>
      </c>
    </row>
    <row r="339" spans="1:46" ht="15.75" customHeight="1" thickBot="1" x14ac:dyDescent="0.25"/>
    <row r="340" spans="1:46" ht="15.75" customHeight="1" thickBot="1" x14ac:dyDescent="0.25">
      <c r="A340" s="1207" t="s">
        <v>493</v>
      </c>
      <c r="B340" s="1208"/>
      <c r="C340" s="1208"/>
      <c r="D340" s="1208"/>
      <c r="E340" s="1208"/>
      <c r="F340" s="1209"/>
      <c r="G340" s="1204" t="s">
        <v>2019</v>
      </c>
      <c r="H340" s="1205"/>
      <c r="I340" s="1206"/>
      <c r="L340" s="1242" t="s">
        <v>588</v>
      </c>
      <c r="M340" s="1243"/>
      <c r="N340" s="1243"/>
      <c r="O340" s="1244"/>
    </row>
    <row r="341" spans="1:46" ht="15.75" customHeight="1" thickBot="1" x14ac:dyDescent="0.25">
      <c r="A341" s="449" t="s">
        <v>496</v>
      </c>
      <c r="B341" s="450" t="s">
        <v>497</v>
      </c>
      <c r="C341" s="451" t="s">
        <v>498</v>
      </c>
      <c r="D341" s="451" t="s">
        <v>499</v>
      </c>
      <c r="E341" s="451" t="s">
        <v>500</v>
      </c>
      <c r="F341" s="451" t="s">
        <v>501</v>
      </c>
      <c r="G341" s="452" t="s">
        <v>502</v>
      </c>
      <c r="H341" s="452" t="s">
        <v>503</v>
      </c>
      <c r="I341" s="453" t="s">
        <v>504</v>
      </c>
      <c r="L341" s="1245"/>
      <c r="M341" s="1246"/>
      <c r="N341" s="1246"/>
      <c r="O341" s="1247"/>
      <c r="Q341" s="24" t="s">
        <v>2020</v>
      </c>
      <c r="R341" s="396" t="s">
        <v>716</v>
      </c>
      <c r="S341" s="396" t="s">
        <v>901</v>
      </c>
      <c r="T341" s="396" t="s">
        <v>2024</v>
      </c>
      <c r="U341" s="396" t="s">
        <v>1845</v>
      </c>
      <c r="V341" s="396" t="s">
        <v>1846</v>
      </c>
      <c r="W341" s="396" t="s">
        <v>1004</v>
      </c>
      <c r="X341" s="396" t="s">
        <v>500</v>
      </c>
      <c r="Y341" s="396" t="s">
        <v>1631</v>
      </c>
      <c r="Z341" s="396" t="s">
        <v>1530</v>
      </c>
      <c r="AA341" s="396" t="s">
        <v>60</v>
      </c>
      <c r="AB341" s="396" t="s">
        <v>322</v>
      </c>
      <c r="AC341" s="396" t="s">
        <v>514</v>
      </c>
      <c r="AD341" s="396" t="s">
        <v>501</v>
      </c>
      <c r="AE341" s="396" t="s">
        <v>1774</v>
      </c>
      <c r="AF341" s="396" t="s">
        <v>726</v>
      </c>
      <c r="AG341" s="396" t="s">
        <v>299</v>
      </c>
      <c r="AH341" s="396" t="s">
        <v>1688</v>
      </c>
      <c r="AI341" s="396" t="s">
        <v>177</v>
      </c>
      <c r="AJ341" s="396" t="s">
        <v>1587</v>
      </c>
      <c r="AK341" s="397" t="s">
        <v>499</v>
      </c>
    </row>
    <row r="342" spans="1:46" ht="15.75" customHeight="1" x14ac:dyDescent="0.2">
      <c r="A342" s="475">
        <v>1</v>
      </c>
      <c r="B342" s="53" t="s">
        <v>250</v>
      </c>
      <c r="C342" s="46">
        <v>38</v>
      </c>
      <c r="D342" s="46">
        <v>27</v>
      </c>
      <c r="E342" s="46">
        <v>3</v>
      </c>
      <c r="F342" s="46">
        <v>8</v>
      </c>
      <c r="G342" s="46">
        <v>122</v>
      </c>
      <c r="H342" s="46">
        <v>69</v>
      </c>
      <c r="I342" s="436" t="s">
        <v>2025</v>
      </c>
      <c r="J342" s="435">
        <f t="shared" si="30"/>
        <v>38</v>
      </c>
      <c r="K342" s="435">
        <f t="shared" si="31"/>
        <v>57</v>
      </c>
      <c r="L342" s="1135" t="s">
        <v>2026</v>
      </c>
      <c r="M342" s="1136"/>
      <c r="N342" s="1136"/>
      <c r="O342" s="1137"/>
      <c r="Q342" s="339" t="s">
        <v>716</v>
      </c>
      <c r="R342" s="10"/>
      <c r="S342" s="20"/>
      <c r="T342" s="20" t="s">
        <v>532</v>
      </c>
      <c r="U342" s="20" t="s">
        <v>532</v>
      </c>
      <c r="V342" s="20"/>
      <c r="W342" s="20"/>
      <c r="X342" s="20"/>
      <c r="Y342" s="20"/>
      <c r="Z342" s="20"/>
      <c r="AA342" s="20"/>
      <c r="AB342" s="20"/>
      <c r="AC342" s="20"/>
      <c r="AD342" s="20"/>
      <c r="AE342" s="20"/>
      <c r="AF342" s="20"/>
      <c r="AG342" s="20"/>
      <c r="AH342" s="20"/>
      <c r="AI342" s="20"/>
      <c r="AJ342" s="20"/>
      <c r="AK342" s="21"/>
    </row>
    <row r="343" spans="1:46" ht="15.75" customHeight="1" x14ac:dyDescent="0.2">
      <c r="A343" s="246">
        <v>2</v>
      </c>
      <c r="B343" s="54" t="s">
        <v>433</v>
      </c>
      <c r="C343" s="431">
        <v>38</v>
      </c>
      <c r="D343" s="431">
        <v>24</v>
      </c>
      <c r="E343" s="431">
        <v>9</v>
      </c>
      <c r="F343" s="431">
        <v>5</v>
      </c>
      <c r="G343" s="431">
        <v>121</v>
      </c>
      <c r="H343" s="431">
        <v>71</v>
      </c>
      <c r="I343" s="433">
        <v>57</v>
      </c>
      <c r="J343" s="435">
        <f t="shared" si="30"/>
        <v>38</v>
      </c>
      <c r="K343" s="435">
        <f t="shared" si="31"/>
        <v>57</v>
      </c>
      <c r="L343" s="1138"/>
      <c r="M343" s="1139"/>
      <c r="N343" s="1139"/>
      <c r="O343" s="1140"/>
      <c r="Q343" s="339" t="s">
        <v>901</v>
      </c>
      <c r="R343" s="20" t="s">
        <v>532</v>
      </c>
      <c r="S343" s="10"/>
      <c r="T343" s="20"/>
      <c r="U343" s="20"/>
      <c r="V343" s="20"/>
      <c r="W343" s="20"/>
      <c r="X343" s="20"/>
      <c r="Y343" s="20" t="s">
        <v>532</v>
      </c>
      <c r="Z343" s="20"/>
      <c r="AA343" s="20"/>
      <c r="AB343" s="20"/>
      <c r="AC343" s="20"/>
      <c r="AD343" s="20"/>
      <c r="AE343" s="20"/>
      <c r="AF343" s="20"/>
      <c r="AG343" s="20"/>
      <c r="AH343" s="20"/>
      <c r="AI343" s="20"/>
      <c r="AJ343" s="20"/>
      <c r="AK343" s="21"/>
    </row>
    <row r="344" spans="1:46" ht="15.75" customHeight="1" x14ac:dyDescent="0.2">
      <c r="A344" s="246">
        <v>3</v>
      </c>
      <c r="B344" s="54" t="s">
        <v>529</v>
      </c>
      <c r="C344" s="431">
        <v>38</v>
      </c>
      <c r="D344" s="431">
        <v>22</v>
      </c>
      <c r="E344" s="431">
        <v>5</v>
      </c>
      <c r="F344" s="431">
        <v>11</v>
      </c>
      <c r="G344" s="431">
        <v>108</v>
      </c>
      <c r="H344" s="431">
        <v>69</v>
      </c>
      <c r="I344" s="433">
        <v>49</v>
      </c>
      <c r="J344" s="435">
        <f t="shared" si="30"/>
        <v>38</v>
      </c>
      <c r="K344" s="435">
        <f t="shared" si="31"/>
        <v>49</v>
      </c>
      <c r="L344" s="1138"/>
      <c r="M344" s="1139"/>
      <c r="N344" s="1139"/>
      <c r="O344" s="1140"/>
      <c r="Q344" s="339" t="s">
        <v>2024</v>
      </c>
      <c r="R344" s="20"/>
      <c r="S344" s="20"/>
      <c r="T344" s="10"/>
      <c r="U344" s="20"/>
      <c r="V344" s="20"/>
      <c r="W344" s="20"/>
      <c r="X344" s="20"/>
      <c r="Y344" s="20"/>
      <c r="Z344" s="20"/>
      <c r="AA344" s="20"/>
      <c r="AB344" s="20"/>
      <c r="AC344" s="20"/>
      <c r="AD344" s="20"/>
      <c r="AE344" s="20"/>
      <c r="AF344" s="20"/>
      <c r="AG344" s="20"/>
      <c r="AH344" s="20"/>
      <c r="AI344" s="20"/>
      <c r="AJ344" s="20"/>
      <c r="AK344" s="21"/>
    </row>
    <row r="345" spans="1:46" ht="15.75" customHeight="1" x14ac:dyDescent="0.2">
      <c r="A345" s="246">
        <v>4</v>
      </c>
      <c r="B345" s="54" t="s">
        <v>128</v>
      </c>
      <c r="C345" s="431">
        <v>38</v>
      </c>
      <c r="D345" s="431">
        <v>23</v>
      </c>
      <c r="E345" s="431">
        <v>3</v>
      </c>
      <c r="F345" s="431">
        <v>12</v>
      </c>
      <c r="G345" s="431">
        <v>111</v>
      </c>
      <c r="H345" s="431">
        <v>66</v>
      </c>
      <c r="I345" s="433" t="s">
        <v>2027</v>
      </c>
      <c r="J345" s="435">
        <f t="shared" si="30"/>
        <v>38</v>
      </c>
      <c r="K345" s="435">
        <f t="shared" si="31"/>
        <v>49</v>
      </c>
      <c r="L345" s="1138"/>
      <c r="M345" s="1139"/>
      <c r="N345" s="1139"/>
      <c r="O345" s="1140"/>
      <c r="Q345" s="339" t="s">
        <v>1845</v>
      </c>
      <c r="R345" s="20" t="s">
        <v>532</v>
      </c>
      <c r="S345" s="20"/>
      <c r="T345" s="20"/>
      <c r="U345" s="10"/>
      <c r="V345" s="20"/>
      <c r="W345" s="20" t="s">
        <v>532</v>
      </c>
      <c r="X345" s="20"/>
      <c r="Y345" s="20"/>
      <c r="Z345" s="20" t="s">
        <v>532</v>
      </c>
      <c r="AA345" s="20"/>
      <c r="AB345" s="20"/>
      <c r="AC345" s="20"/>
      <c r="AD345" s="20"/>
      <c r="AE345" s="20"/>
      <c r="AF345" s="20"/>
      <c r="AG345" s="20"/>
      <c r="AH345" s="20"/>
      <c r="AI345" s="20"/>
      <c r="AJ345" s="20"/>
      <c r="AK345" s="21"/>
    </row>
    <row r="346" spans="1:46" ht="15.75" customHeight="1" x14ac:dyDescent="0.2">
      <c r="A346" s="246">
        <v>5</v>
      </c>
      <c r="B346" s="54" t="s">
        <v>93</v>
      </c>
      <c r="C346" s="431">
        <v>38</v>
      </c>
      <c r="D346" s="431">
        <v>22</v>
      </c>
      <c r="E346" s="431">
        <v>3</v>
      </c>
      <c r="F346" s="431">
        <v>13</v>
      </c>
      <c r="G346" s="431">
        <v>99</v>
      </c>
      <c r="H346" s="431">
        <v>73</v>
      </c>
      <c r="I346" s="433">
        <v>47</v>
      </c>
      <c r="J346" s="435">
        <f t="shared" si="30"/>
        <v>38</v>
      </c>
      <c r="K346" s="435">
        <f t="shared" si="31"/>
        <v>47</v>
      </c>
      <c r="L346" s="1138"/>
      <c r="M346" s="1139"/>
      <c r="N346" s="1139"/>
      <c r="O346" s="1140"/>
      <c r="Q346" s="339" t="s">
        <v>1846</v>
      </c>
      <c r="R346" s="20"/>
      <c r="S346" s="20"/>
      <c r="T346" s="20"/>
      <c r="U346" s="20"/>
      <c r="V346" s="10"/>
      <c r="W346" s="20" t="s">
        <v>532</v>
      </c>
      <c r="X346" s="20"/>
      <c r="Y346" s="20"/>
      <c r="Z346" s="20"/>
      <c r="AA346" s="20"/>
      <c r="AB346" s="20"/>
      <c r="AC346" s="20"/>
      <c r="AD346" s="20"/>
      <c r="AE346" s="20"/>
      <c r="AF346" s="20"/>
      <c r="AG346" s="20"/>
      <c r="AH346" s="20"/>
      <c r="AI346" s="20"/>
      <c r="AJ346" s="20"/>
      <c r="AK346" s="21"/>
    </row>
    <row r="347" spans="1:46" ht="15.75" customHeight="1" x14ac:dyDescent="0.2">
      <c r="A347" s="246">
        <v>6</v>
      </c>
      <c r="B347" s="54" t="s">
        <v>1855</v>
      </c>
      <c r="C347" s="431">
        <v>38</v>
      </c>
      <c r="D347" s="431">
        <v>20</v>
      </c>
      <c r="E347" s="431">
        <v>6</v>
      </c>
      <c r="F347" s="431">
        <v>12</v>
      </c>
      <c r="G347" s="431">
        <v>105</v>
      </c>
      <c r="H347" s="431">
        <v>70</v>
      </c>
      <c r="I347" s="433">
        <v>46</v>
      </c>
      <c r="J347" s="435">
        <f t="shared" si="30"/>
        <v>38</v>
      </c>
      <c r="K347" s="435">
        <f t="shared" si="31"/>
        <v>46</v>
      </c>
      <c r="L347" s="1138"/>
      <c r="M347" s="1139"/>
      <c r="N347" s="1139"/>
      <c r="O347" s="1140"/>
      <c r="Q347" s="339" t="s">
        <v>1004</v>
      </c>
      <c r="R347" s="20"/>
      <c r="S347" s="20"/>
      <c r="T347" s="20"/>
      <c r="U347" s="20"/>
      <c r="V347" s="20" t="s">
        <v>532</v>
      </c>
      <c r="W347" s="10"/>
      <c r="X347" s="20"/>
      <c r="Y347" s="20"/>
      <c r="Z347" s="20"/>
      <c r="AA347" s="20"/>
      <c r="AB347" s="20"/>
      <c r="AC347" s="20"/>
      <c r="AD347" s="20"/>
      <c r="AE347" s="20"/>
      <c r="AF347" s="20"/>
      <c r="AG347" s="20"/>
      <c r="AH347" s="20"/>
      <c r="AI347" s="20"/>
      <c r="AJ347" s="20"/>
      <c r="AK347" s="21"/>
    </row>
    <row r="348" spans="1:46" ht="15.75" customHeight="1" x14ac:dyDescent="0.2">
      <c r="A348" s="246">
        <v>7</v>
      </c>
      <c r="B348" s="54" t="s">
        <v>1635</v>
      </c>
      <c r="C348" s="431">
        <v>38</v>
      </c>
      <c r="D348" s="431">
        <v>19</v>
      </c>
      <c r="E348" s="431">
        <v>6</v>
      </c>
      <c r="F348" s="431">
        <v>13</v>
      </c>
      <c r="G348" s="431">
        <v>75</v>
      </c>
      <c r="H348" s="431">
        <v>86</v>
      </c>
      <c r="I348" s="433">
        <v>44</v>
      </c>
      <c r="J348" s="435">
        <f t="shared" si="30"/>
        <v>38</v>
      </c>
      <c r="K348" s="435">
        <f t="shared" si="31"/>
        <v>44</v>
      </c>
      <c r="L348" s="1138"/>
      <c r="M348" s="1139"/>
      <c r="N348" s="1139"/>
      <c r="O348" s="1140"/>
      <c r="Q348" s="339" t="s">
        <v>500</v>
      </c>
      <c r="R348" s="20"/>
      <c r="S348" s="20"/>
      <c r="T348" s="20"/>
      <c r="U348" s="20"/>
      <c r="V348" s="20"/>
      <c r="W348" s="20"/>
      <c r="X348" s="10"/>
      <c r="Y348" s="20"/>
      <c r="Z348" s="20" t="s">
        <v>532</v>
      </c>
      <c r="AA348" s="20"/>
      <c r="AB348" s="20"/>
      <c r="AC348" s="20"/>
      <c r="AD348" s="20"/>
      <c r="AE348" s="20"/>
      <c r="AF348" s="20"/>
      <c r="AG348" s="20"/>
      <c r="AH348" s="20"/>
      <c r="AI348" s="20"/>
      <c r="AJ348" s="20"/>
      <c r="AK348" s="21"/>
    </row>
    <row r="349" spans="1:46" ht="15.75" customHeight="1" x14ac:dyDescent="0.2">
      <c r="A349" s="246">
        <v>8</v>
      </c>
      <c r="B349" s="54" t="s">
        <v>1923</v>
      </c>
      <c r="C349" s="431">
        <v>38</v>
      </c>
      <c r="D349" s="431">
        <v>19</v>
      </c>
      <c r="E349" s="431">
        <v>4</v>
      </c>
      <c r="F349" s="431">
        <v>15</v>
      </c>
      <c r="G349" s="431">
        <v>94</v>
      </c>
      <c r="H349" s="431">
        <v>88</v>
      </c>
      <c r="I349" s="433">
        <v>42</v>
      </c>
      <c r="J349" s="435">
        <f t="shared" si="30"/>
        <v>38</v>
      </c>
      <c r="K349" s="435">
        <f t="shared" si="31"/>
        <v>42</v>
      </c>
      <c r="L349" s="1138"/>
      <c r="M349" s="1139"/>
      <c r="N349" s="1139"/>
      <c r="O349" s="1140"/>
      <c r="Q349" s="339" t="s">
        <v>1631</v>
      </c>
      <c r="R349" s="20"/>
      <c r="S349" s="20"/>
      <c r="T349" s="20"/>
      <c r="U349" s="20"/>
      <c r="V349" s="20"/>
      <c r="W349" s="20"/>
      <c r="X349" s="20" t="s">
        <v>532</v>
      </c>
      <c r="Y349" s="10"/>
      <c r="Z349" s="20"/>
      <c r="AA349" s="20"/>
      <c r="AB349" s="20"/>
      <c r="AC349" s="20"/>
      <c r="AD349" s="20"/>
      <c r="AE349" s="20"/>
      <c r="AF349" s="20"/>
      <c r="AG349" s="20"/>
      <c r="AH349" s="20"/>
      <c r="AI349" s="20"/>
      <c r="AJ349" s="20"/>
      <c r="AK349" s="21"/>
    </row>
    <row r="350" spans="1:46" ht="15.75" customHeight="1" x14ac:dyDescent="0.2">
      <c r="A350" s="246">
        <v>9</v>
      </c>
      <c r="B350" s="54" t="s">
        <v>1535</v>
      </c>
      <c r="C350" s="431">
        <v>38</v>
      </c>
      <c r="D350" s="431">
        <v>17</v>
      </c>
      <c r="E350" s="431">
        <v>8</v>
      </c>
      <c r="F350" s="431">
        <v>13</v>
      </c>
      <c r="G350" s="431">
        <v>102</v>
      </c>
      <c r="H350" s="431">
        <v>92</v>
      </c>
      <c r="I350" s="433">
        <v>42</v>
      </c>
      <c r="J350" s="435">
        <f t="shared" si="30"/>
        <v>38</v>
      </c>
      <c r="K350" s="435">
        <f t="shared" si="31"/>
        <v>42</v>
      </c>
      <c r="L350" s="1138"/>
      <c r="M350" s="1139"/>
      <c r="N350" s="1139"/>
      <c r="O350" s="1140"/>
      <c r="Q350" s="339" t="s">
        <v>1530</v>
      </c>
      <c r="R350" s="20"/>
      <c r="S350" s="20"/>
      <c r="T350" s="20"/>
      <c r="U350" s="20"/>
      <c r="V350" s="20"/>
      <c r="W350" s="20"/>
      <c r="X350" s="20"/>
      <c r="Y350" s="20"/>
      <c r="Z350" s="10"/>
      <c r="AA350" s="20" t="s">
        <v>532</v>
      </c>
      <c r="AB350" s="20"/>
      <c r="AC350" s="20"/>
      <c r="AD350" s="20"/>
      <c r="AE350" s="20"/>
      <c r="AF350" s="20"/>
      <c r="AG350" s="20"/>
      <c r="AH350" s="20"/>
      <c r="AI350" s="20"/>
      <c r="AJ350" s="20"/>
      <c r="AK350" s="21"/>
    </row>
    <row r="351" spans="1:46" ht="15.75" customHeight="1" x14ac:dyDescent="0.2">
      <c r="A351" s="246">
        <v>10</v>
      </c>
      <c r="B351" s="54" t="s">
        <v>1908</v>
      </c>
      <c r="C351" s="431">
        <v>38</v>
      </c>
      <c r="D351" s="431">
        <v>17</v>
      </c>
      <c r="E351" s="431">
        <v>7</v>
      </c>
      <c r="F351" s="431">
        <v>14</v>
      </c>
      <c r="G351" s="431">
        <v>105</v>
      </c>
      <c r="H351" s="431">
        <v>97</v>
      </c>
      <c r="I351" s="433">
        <v>41</v>
      </c>
      <c r="J351" s="435">
        <f t="shared" si="30"/>
        <v>38</v>
      </c>
      <c r="K351" s="435">
        <f t="shared" si="31"/>
        <v>41</v>
      </c>
      <c r="L351" s="1138"/>
      <c r="M351" s="1139"/>
      <c r="N351" s="1139"/>
      <c r="O351" s="1140"/>
      <c r="Q351" s="339" t="s">
        <v>60</v>
      </c>
      <c r="R351" s="20"/>
      <c r="S351" s="20"/>
      <c r="T351" s="20"/>
      <c r="U351" s="20"/>
      <c r="V351" s="20"/>
      <c r="W351" s="20"/>
      <c r="X351" s="20"/>
      <c r="Y351" s="20"/>
      <c r="Z351" s="20" t="s">
        <v>532</v>
      </c>
      <c r="AA351" s="10"/>
      <c r="AB351" s="20"/>
      <c r="AC351" s="20"/>
      <c r="AD351" s="20"/>
      <c r="AE351" s="20"/>
      <c r="AF351" s="20"/>
      <c r="AG351" s="20"/>
      <c r="AH351" s="20"/>
      <c r="AI351" s="20"/>
      <c r="AJ351" s="20"/>
      <c r="AK351" s="21"/>
    </row>
    <row r="352" spans="1:46" ht="15.75" customHeight="1" x14ac:dyDescent="0.2">
      <c r="A352" s="246">
        <v>11</v>
      </c>
      <c r="B352" s="54" t="s">
        <v>728</v>
      </c>
      <c r="C352" s="431">
        <v>38</v>
      </c>
      <c r="D352" s="431">
        <v>15</v>
      </c>
      <c r="E352" s="431">
        <v>4</v>
      </c>
      <c r="F352" s="431">
        <v>19</v>
      </c>
      <c r="G352" s="431">
        <v>89</v>
      </c>
      <c r="H352" s="431">
        <v>86</v>
      </c>
      <c r="I352" s="433">
        <v>34</v>
      </c>
      <c r="J352" s="435">
        <f t="shared" si="30"/>
        <v>38</v>
      </c>
      <c r="K352" s="435">
        <f t="shared" si="31"/>
        <v>34</v>
      </c>
      <c r="L352" s="1138"/>
      <c r="M352" s="1139"/>
      <c r="N352" s="1139"/>
      <c r="O352" s="1140"/>
      <c r="Q352" s="339" t="s">
        <v>322</v>
      </c>
      <c r="R352" s="20"/>
      <c r="S352" s="20"/>
      <c r="T352" s="20"/>
      <c r="U352" s="20"/>
      <c r="V352" s="20"/>
      <c r="W352" s="20"/>
      <c r="X352" s="20"/>
      <c r="Y352" s="20"/>
      <c r="Z352" s="20"/>
      <c r="AA352" s="20"/>
      <c r="AB352" s="10"/>
      <c r="AC352" s="20"/>
      <c r="AD352" s="20" t="s">
        <v>532</v>
      </c>
      <c r="AE352" s="20"/>
      <c r="AF352" s="20"/>
      <c r="AG352" s="20"/>
      <c r="AH352" s="20"/>
      <c r="AI352" s="20"/>
      <c r="AJ352" s="20"/>
      <c r="AK352" s="21"/>
    </row>
    <row r="353" spans="1:37" ht="15.75" customHeight="1" x14ac:dyDescent="0.2">
      <c r="A353" s="246">
        <v>12</v>
      </c>
      <c r="B353" s="54" t="s">
        <v>304</v>
      </c>
      <c r="C353" s="431">
        <v>38</v>
      </c>
      <c r="D353" s="431">
        <v>15</v>
      </c>
      <c r="E353" s="431">
        <v>3</v>
      </c>
      <c r="F353" s="431">
        <v>20</v>
      </c>
      <c r="G353" s="431">
        <v>69</v>
      </c>
      <c r="H353" s="431">
        <v>82</v>
      </c>
      <c r="I353" s="433">
        <v>33</v>
      </c>
      <c r="J353" s="435">
        <f t="shared" si="30"/>
        <v>38</v>
      </c>
      <c r="K353" s="435">
        <f t="shared" si="31"/>
        <v>33</v>
      </c>
      <c r="L353" s="1138"/>
      <c r="M353" s="1139"/>
      <c r="N353" s="1139"/>
      <c r="O353" s="1140"/>
      <c r="Q353" s="339" t="s">
        <v>514</v>
      </c>
      <c r="R353" s="20"/>
      <c r="S353" s="20"/>
      <c r="T353" s="20"/>
      <c r="U353" s="20"/>
      <c r="V353" s="20"/>
      <c r="W353" s="20"/>
      <c r="X353" s="20"/>
      <c r="Y353" s="20"/>
      <c r="Z353" s="20"/>
      <c r="AA353" s="20"/>
      <c r="AB353" s="20" t="s">
        <v>532</v>
      </c>
      <c r="AC353" s="10"/>
      <c r="AD353" s="20"/>
      <c r="AE353" s="20"/>
      <c r="AF353" s="20"/>
      <c r="AG353" s="20"/>
      <c r="AH353" s="20"/>
      <c r="AI353" s="20"/>
      <c r="AJ353" s="20"/>
      <c r="AK353" s="21"/>
    </row>
    <row r="354" spans="1:37" ht="15.75" customHeight="1" x14ac:dyDescent="0.2">
      <c r="A354" s="246">
        <v>13</v>
      </c>
      <c r="B354" s="54" t="s">
        <v>674</v>
      </c>
      <c r="C354" s="431">
        <v>38</v>
      </c>
      <c r="D354" s="431">
        <v>13</v>
      </c>
      <c r="E354" s="431">
        <v>8</v>
      </c>
      <c r="F354" s="431">
        <v>17</v>
      </c>
      <c r="G354" s="431">
        <v>98</v>
      </c>
      <c r="H354" s="431">
        <v>103</v>
      </c>
      <c r="I354" s="433" t="s">
        <v>2028</v>
      </c>
      <c r="J354" s="435">
        <f t="shared" si="30"/>
        <v>38</v>
      </c>
      <c r="K354" s="435">
        <f t="shared" si="31"/>
        <v>34</v>
      </c>
      <c r="L354" s="1138"/>
      <c r="M354" s="1139"/>
      <c r="N354" s="1139"/>
      <c r="O354" s="1140"/>
      <c r="Q354" s="339" t="s">
        <v>501</v>
      </c>
      <c r="R354" s="20"/>
      <c r="S354" s="20"/>
      <c r="T354" s="20"/>
      <c r="U354" s="20"/>
      <c r="V354" s="20"/>
      <c r="W354" s="20"/>
      <c r="X354" s="20"/>
      <c r="Y354" s="20"/>
      <c r="Z354" s="20"/>
      <c r="AA354" s="20"/>
      <c r="AB354" s="20"/>
      <c r="AC354" s="20"/>
      <c r="AD354" s="10"/>
      <c r="AE354" s="20"/>
      <c r="AF354" s="20" t="s">
        <v>532</v>
      </c>
      <c r="AG354" s="20"/>
      <c r="AH354" s="20"/>
      <c r="AI354" s="20"/>
      <c r="AJ354" s="20"/>
      <c r="AK354" s="21"/>
    </row>
    <row r="355" spans="1:37" ht="15.75" customHeight="1" x14ac:dyDescent="0.2">
      <c r="A355" s="246">
        <v>14</v>
      </c>
      <c r="B355" s="54" t="s">
        <v>215</v>
      </c>
      <c r="C355" s="431">
        <v>38</v>
      </c>
      <c r="D355" s="431">
        <v>16</v>
      </c>
      <c r="E355" s="431">
        <v>1</v>
      </c>
      <c r="F355" s="431">
        <v>21</v>
      </c>
      <c r="G355" s="431">
        <v>101</v>
      </c>
      <c r="H355" s="431">
        <v>102</v>
      </c>
      <c r="I355" s="433">
        <v>33</v>
      </c>
      <c r="J355" s="435">
        <f t="shared" si="30"/>
        <v>38</v>
      </c>
      <c r="K355" s="435">
        <f t="shared" si="31"/>
        <v>33</v>
      </c>
      <c r="L355" s="1138"/>
      <c r="M355" s="1139"/>
      <c r="N355" s="1139"/>
      <c r="O355" s="1140"/>
      <c r="Q355" s="339" t="s">
        <v>1774</v>
      </c>
      <c r="R355" s="20"/>
      <c r="S355" s="20"/>
      <c r="T355" s="20"/>
      <c r="U355" s="20"/>
      <c r="V355" s="20"/>
      <c r="W355" s="20"/>
      <c r="X355" s="20"/>
      <c r="Y355" s="20"/>
      <c r="Z355" s="20"/>
      <c r="AA355" s="20"/>
      <c r="AB355" s="20"/>
      <c r="AC355" s="20"/>
      <c r="AD355" s="20" t="s">
        <v>532</v>
      </c>
      <c r="AE355" s="10"/>
      <c r="AF355" s="20"/>
      <c r="AG355" s="20"/>
      <c r="AH355" s="20"/>
      <c r="AI355" s="20"/>
      <c r="AJ355" s="20"/>
      <c r="AK355" s="21"/>
    </row>
    <row r="356" spans="1:37" ht="15.75" customHeight="1" x14ac:dyDescent="0.2">
      <c r="A356" s="246">
        <v>15</v>
      </c>
      <c r="B356" s="54" t="s">
        <v>1534</v>
      </c>
      <c r="C356" s="431">
        <v>38</v>
      </c>
      <c r="D356" s="431">
        <v>14</v>
      </c>
      <c r="E356" s="431">
        <v>3</v>
      </c>
      <c r="F356" s="431">
        <v>21</v>
      </c>
      <c r="G356" s="431">
        <v>79</v>
      </c>
      <c r="H356" s="431">
        <v>104</v>
      </c>
      <c r="I356" s="433">
        <v>31</v>
      </c>
      <c r="J356" s="435">
        <f t="shared" si="30"/>
        <v>38</v>
      </c>
      <c r="K356" s="435">
        <f t="shared" si="31"/>
        <v>31</v>
      </c>
      <c r="L356" s="1138"/>
      <c r="M356" s="1139"/>
      <c r="N356" s="1139"/>
      <c r="O356" s="1140"/>
      <c r="Q356" s="339" t="s">
        <v>726</v>
      </c>
      <c r="R356" s="20"/>
      <c r="S356" s="20"/>
      <c r="T356" s="20"/>
      <c r="U356" s="20"/>
      <c r="V356" s="20"/>
      <c r="W356" s="20"/>
      <c r="X356" s="20"/>
      <c r="Y356" s="20"/>
      <c r="Z356" s="20"/>
      <c r="AA356" s="20"/>
      <c r="AB356" s="20"/>
      <c r="AC356" s="20"/>
      <c r="AD356" s="20"/>
      <c r="AE356" s="20"/>
      <c r="AF356" s="10"/>
      <c r="AG356" s="20" t="s">
        <v>532</v>
      </c>
      <c r="AH356" s="20"/>
      <c r="AI356" s="20"/>
      <c r="AJ356" s="20"/>
      <c r="AK356" s="21"/>
    </row>
    <row r="357" spans="1:37" ht="15.75" customHeight="1" x14ac:dyDescent="0.2">
      <c r="A357" s="246">
        <v>16</v>
      </c>
      <c r="B357" s="54" t="s">
        <v>1883</v>
      </c>
      <c r="C357" s="431">
        <v>38</v>
      </c>
      <c r="D357" s="431">
        <v>8</v>
      </c>
      <c r="E357" s="431">
        <v>10</v>
      </c>
      <c r="F357" s="431">
        <v>20</v>
      </c>
      <c r="G357" s="431">
        <v>79</v>
      </c>
      <c r="H357" s="431">
        <v>109</v>
      </c>
      <c r="I357" s="433" t="s">
        <v>1984</v>
      </c>
      <c r="J357" s="435">
        <f t="shared" si="30"/>
        <v>38</v>
      </c>
      <c r="K357" s="435">
        <f t="shared" si="31"/>
        <v>26</v>
      </c>
      <c r="L357" s="1138"/>
      <c r="M357" s="1139"/>
      <c r="N357" s="1139"/>
      <c r="O357" s="1140"/>
      <c r="Q357" s="339" t="s">
        <v>299</v>
      </c>
      <c r="R357" s="20"/>
      <c r="S357" s="20"/>
      <c r="T357" s="20"/>
      <c r="U357" s="20"/>
      <c r="V357" s="20"/>
      <c r="W357" s="20"/>
      <c r="X357" s="20"/>
      <c r="Y357" s="20"/>
      <c r="Z357" s="20"/>
      <c r="AA357" s="20"/>
      <c r="AB357" s="20"/>
      <c r="AC357" s="20"/>
      <c r="AD357" s="20"/>
      <c r="AE357" s="20"/>
      <c r="AF357" s="20" t="s">
        <v>532</v>
      </c>
      <c r="AG357" s="10"/>
      <c r="AH357" s="20"/>
      <c r="AI357" s="20"/>
      <c r="AJ357" s="20"/>
      <c r="AK357" s="21"/>
    </row>
    <row r="358" spans="1:37" ht="15.75" customHeight="1" x14ac:dyDescent="0.2">
      <c r="A358" s="246">
        <v>17</v>
      </c>
      <c r="B358" s="54" t="s">
        <v>1002</v>
      </c>
      <c r="C358" s="431">
        <v>38</v>
      </c>
      <c r="D358" s="431">
        <v>11</v>
      </c>
      <c r="E358" s="431">
        <v>5</v>
      </c>
      <c r="F358" s="431">
        <v>22</v>
      </c>
      <c r="G358" s="431">
        <v>69</v>
      </c>
      <c r="H358" s="431">
        <v>107</v>
      </c>
      <c r="I358" s="433">
        <v>27</v>
      </c>
      <c r="J358" s="435">
        <f t="shared" si="30"/>
        <v>38</v>
      </c>
      <c r="K358" s="435">
        <f t="shared" si="31"/>
        <v>27</v>
      </c>
      <c r="L358" s="1138"/>
      <c r="M358" s="1139"/>
      <c r="N358" s="1139"/>
      <c r="O358" s="1140"/>
      <c r="Q358" s="339" t="s">
        <v>1688</v>
      </c>
      <c r="R358" s="20"/>
      <c r="S358" s="20"/>
      <c r="T358" s="20"/>
      <c r="U358" s="20"/>
      <c r="V358" s="20"/>
      <c r="W358" s="20"/>
      <c r="X358" s="20"/>
      <c r="Y358" s="20"/>
      <c r="Z358" s="20"/>
      <c r="AA358" s="20"/>
      <c r="AB358" s="20"/>
      <c r="AC358" s="20"/>
      <c r="AD358" s="20"/>
      <c r="AE358" s="20"/>
      <c r="AF358" s="20"/>
      <c r="AG358" s="20"/>
      <c r="AH358" s="10"/>
      <c r="AI358" s="20"/>
      <c r="AJ358" s="20" t="s">
        <v>532</v>
      </c>
      <c r="AK358" s="21"/>
    </row>
    <row r="359" spans="1:37" ht="15.75" customHeight="1" x14ac:dyDescent="0.2">
      <c r="A359" s="246">
        <v>18</v>
      </c>
      <c r="B359" s="54" t="s">
        <v>89</v>
      </c>
      <c r="C359" s="431">
        <v>38</v>
      </c>
      <c r="D359" s="431">
        <v>11</v>
      </c>
      <c r="E359" s="431">
        <v>4</v>
      </c>
      <c r="F359" s="431">
        <v>23</v>
      </c>
      <c r="G359" s="431">
        <v>84</v>
      </c>
      <c r="H359" s="431">
        <v>110</v>
      </c>
      <c r="I359" s="433">
        <v>26</v>
      </c>
      <c r="J359" s="435">
        <f t="shared" si="30"/>
        <v>38</v>
      </c>
      <c r="K359" s="435">
        <f t="shared" si="31"/>
        <v>26</v>
      </c>
      <c r="L359" s="1138"/>
      <c r="M359" s="1139"/>
      <c r="N359" s="1139"/>
      <c r="O359" s="1140"/>
      <c r="Q359" s="339" t="s">
        <v>177</v>
      </c>
      <c r="R359" s="20"/>
      <c r="S359" s="20"/>
      <c r="T359" s="20"/>
      <c r="U359" s="20"/>
      <c r="V359" s="20"/>
      <c r="W359" s="20"/>
      <c r="X359" s="20"/>
      <c r="Y359" s="20"/>
      <c r="Z359" s="20"/>
      <c r="AA359" s="20"/>
      <c r="AB359" s="20"/>
      <c r="AC359" s="20"/>
      <c r="AD359" s="20"/>
      <c r="AE359" s="20"/>
      <c r="AF359" s="20"/>
      <c r="AG359" s="20"/>
      <c r="AH359" s="20" t="s">
        <v>532</v>
      </c>
      <c r="AI359" s="10"/>
      <c r="AJ359" s="20"/>
      <c r="AK359" s="21"/>
    </row>
    <row r="360" spans="1:37" ht="15.75" customHeight="1" x14ac:dyDescent="0.2">
      <c r="A360" s="246">
        <v>19</v>
      </c>
      <c r="B360" s="54" t="s">
        <v>2029</v>
      </c>
      <c r="C360" s="431">
        <v>38</v>
      </c>
      <c r="D360" s="431">
        <v>11</v>
      </c>
      <c r="E360" s="431">
        <v>4</v>
      </c>
      <c r="F360" s="431">
        <v>23</v>
      </c>
      <c r="G360" s="431">
        <v>75</v>
      </c>
      <c r="H360" s="431">
        <v>120</v>
      </c>
      <c r="I360" s="433">
        <v>26</v>
      </c>
      <c r="J360" s="435">
        <f t="shared" si="30"/>
        <v>38</v>
      </c>
      <c r="K360" s="435">
        <f t="shared" si="31"/>
        <v>26</v>
      </c>
      <c r="L360" s="1138"/>
      <c r="M360" s="1139"/>
      <c r="N360" s="1139"/>
      <c r="O360" s="1140"/>
      <c r="Q360" s="339" t="s">
        <v>1587</v>
      </c>
      <c r="R360" s="20"/>
      <c r="S360" s="20"/>
      <c r="T360" s="20"/>
      <c r="U360" s="20"/>
      <c r="V360" s="20"/>
      <c r="W360" s="20"/>
      <c r="X360" s="20"/>
      <c r="Y360" s="20"/>
      <c r="Z360" s="20"/>
      <c r="AA360" s="20"/>
      <c r="AB360" s="20"/>
      <c r="AC360" s="20"/>
      <c r="AD360" s="20"/>
      <c r="AE360" s="20"/>
      <c r="AF360" s="20"/>
      <c r="AG360" s="20"/>
      <c r="AH360" s="20"/>
      <c r="AI360" s="20"/>
      <c r="AJ360" s="10"/>
      <c r="AK360" s="21"/>
    </row>
    <row r="361" spans="1:37" ht="15.75" customHeight="1" thickBot="1" x14ac:dyDescent="0.25">
      <c r="A361" s="455">
        <v>20</v>
      </c>
      <c r="B361" s="55" t="s">
        <v>178</v>
      </c>
      <c r="C361" s="432">
        <v>38</v>
      </c>
      <c r="D361" s="432">
        <v>5</v>
      </c>
      <c r="E361" s="432">
        <v>7</v>
      </c>
      <c r="F361" s="432">
        <v>26</v>
      </c>
      <c r="G361" s="432">
        <v>59</v>
      </c>
      <c r="H361" s="432">
        <v>142</v>
      </c>
      <c r="I361" s="434">
        <v>17</v>
      </c>
      <c r="J361" s="435">
        <f t="shared" si="30"/>
        <v>38</v>
      </c>
      <c r="K361" s="435">
        <f t="shared" si="31"/>
        <v>17</v>
      </c>
      <c r="L361" s="1141"/>
      <c r="M361" s="1142"/>
      <c r="N361" s="1142"/>
      <c r="O361" s="1143"/>
      <c r="Q361" s="398" t="s">
        <v>499</v>
      </c>
      <c r="R361" s="23"/>
      <c r="S361" s="23"/>
      <c r="T361" s="23"/>
      <c r="U361" s="23"/>
      <c r="V361" s="23"/>
      <c r="W361" s="23"/>
      <c r="X361" s="23"/>
      <c r="Y361" s="23"/>
      <c r="Z361" s="23"/>
      <c r="AA361" s="23"/>
      <c r="AB361" s="23"/>
      <c r="AC361" s="23"/>
      <c r="AD361" s="23"/>
      <c r="AE361" s="23"/>
      <c r="AF361" s="23"/>
      <c r="AG361" s="23"/>
      <c r="AH361" s="23"/>
      <c r="AI361" s="23"/>
      <c r="AJ361" s="23"/>
      <c r="AK361" s="15"/>
    </row>
    <row r="362" spans="1:37" ht="15.75" customHeight="1" x14ac:dyDescent="0.2">
      <c r="C362" s="435">
        <v>760</v>
      </c>
      <c r="D362" s="435">
        <v>329</v>
      </c>
      <c r="E362" s="435">
        <v>103</v>
      </c>
      <c r="F362" s="435">
        <v>328</v>
      </c>
      <c r="G362" s="435">
        <v>1844</v>
      </c>
      <c r="H362" s="435">
        <v>1846</v>
      </c>
      <c r="I362" s="435">
        <v>761</v>
      </c>
      <c r="J362" s="435">
        <f t="shared" si="30"/>
        <v>760</v>
      </c>
      <c r="K362" s="435">
        <f t="shared" si="31"/>
        <v>761</v>
      </c>
    </row>
    <row r="363" spans="1:37" ht="15.75" customHeight="1" thickBot="1" x14ac:dyDescent="0.25"/>
    <row r="364" spans="1:37" ht="15.75" customHeight="1" thickBot="1" x14ac:dyDescent="0.25">
      <c r="A364" s="1302" t="s">
        <v>459</v>
      </c>
      <c r="B364" s="1303"/>
      <c r="C364" s="1303"/>
      <c r="D364" s="1303"/>
      <c r="E364" s="1303"/>
      <c r="F364" s="1304"/>
      <c r="G364" s="1299" t="s">
        <v>2019</v>
      </c>
      <c r="H364" s="1300"/>
      <c r="I364" s="1301"/>
      <c r="L364" s="945" t="s">
        <v>495</v>
      </c>
      <c r="M364" s="946"/>
      <c r="N364" s="946"/>
      <c r="O364" s="947"/>
    </row>
    <row r="365" spans="1:37" ht="15.75" customHeight="1" thickBot="1" x14ac:dyDescent="0.25">
      <c r="A365" s="534" t="s">
        <v>496</v>
      </c>
      <c r="B365" s="535" t="s">
        <v>497</v>
      </c>
      <c r="C365" s="536" t="s">
        <v>498</v>
      </c>
      <c r="D365" s="536" t="s">
        <v>499</v>
      </c>
      <c r="E365" s="536" t="s">
        <v>500</v>
      </c>
      <c r="F365" s="536" t="s">
        <v>501</v>
      </c>
      <c r="G365" s="537" t="s">
        <v>502</v>
      </c>
      <c r="H365" s="537" t="s">
        <v>503</v>
      </c>
      <c r="I365" s="538" t="s">
        <v>504</v>
      </c>
      <c r="L365" s="1063"/>
      <c r="M365" s="1064"/>
      <c r="N365" s="1064"/>
      <c r="O365" s="1065"/>
      <c r="Q365" s="24" t="s">
        <v>2020</v>
      </c>
      <c r="R365" s="405">
        <v>1</v>
      </c>
      <c r="S365" s="405">
        <v>2</v>
      </c>
      <c r="T365" s="405">
        <v>3</v>
      </c>
      <c r="U365" s="406">
        <v>4</v>
      </c>
    </row>
    <row r="366" spans="1:37" ht="15.75" customHeight="1" x14ac:dyDescent="0.2">
      <c r="A366" s="539">
        <v>1</v>
      </c>
      <c r="B366" s="126" t="s">
        <v>1976</v>
      </c>
      <c r="C366" s="430"/>
      <c r="D366" s="430"/>
      <c r="E366" s="430"/>
      <c r="F366" s="430"/>
      <c r="G366" s="430"/>
      <c r="H366" s="430"/>
      <c r="I366" s="128"/>
      <c r="J366" s="435">
        <f t="shared" si="30"/>
        <v>0</v>
      </c>
      <c r="K366" s="435">
        <f t="shared" si="31"/>
        <v>0</v>
      </c>
      <c r="L366" s="1135" t="s">
        <v>532</v>
      </c>
      <c r="M366" s="1136"/>
      <c r="N366" s="1136"/>
      <c r="O366" s="1137"/>
      <c r="Q366" s="407">
        <v>1</v>
      </c>
      <c r="R366" s="10"/>
      <c r="S366" s="20"/>
      <c r="T366" s="20" t="s">
        <v>532</v>
      </c>
      <c r="U366" s="21"/>
    </row>
    <row r="367" spans="1:37" ht="15.75" customHeight="1" x14ac:dyDescent="0.2">
      <c r="A367" s="540" t="s">
        <v>521</v>
      </c>
      <c r="B367" s="129" t="s">
        <v>1978</v>
      </c>
      <c r="C367" s="431"/>
      <c r="D367" s="431"/>
      <c r="E367" s="431"/>
      <c r="F367" s="431"/>
      <c r="G367" s="431"/>
      <c r="H367" s="431"/>
      <c r="I367" s="433"/>
      <c r="J367" s="435">
        <f t="shared" si="30"/>
        <v>0</v>
      </c>
      <c r="K367" s="435">
        <f t="shared" si="31"/>
        <v>0</v>
      </c>
      <c r="L367" s="1138"/>
      <c r="M367" s="1139"/>
      <c r="N367" s="1139"/>
      <c r="O367" s="1140"/>
      <c r="Q367" s="407">
        <v>2</v>
      </c>
      <c r="R367" s="20" t="s">
        <v>532</v>
      </c>
      <c r="S367" s="10"/>
      <c r="T367" s="20"/>
      <c r="U367" s="21"/>
    </row>
    <row r="368" spans="1:37" ht="15.75" customHeight="1" x14ac:dyDescent="0.2">
      <c r="A368" s="540" t="s">
        <v>521</v>
      </c>
      <c r="B368" s="129" t="s">
        <v>1980</v>
      </c>
      <c r="C368" s="431"/>
      <c r="D368" s="431"/>
      <c r="E368" s="431"/>
      <c r="F368" s="431"/>
      <c r="G368" s="431"/>
      <c r="H368" s="431"/>
      <c r="I368" s="433"/>
      <c r="J368" s="435">
        <f t="shared" si="30"/>
        <v>0</v>
      </c>
      <c r="K368" s="435">
        <f t="shared" si="31"/>
        <v>0</v>
      </c>
      <c r="L368" s="1138"/>
      <c r="M368" s="1139"/>
      <c r="N368" s="1139"/>
      <c r="O368" s="1140"/>
      <c r="Q368" s="407">
        <v>3</v>
      </c>
      <c r="R368" s="20"/>
      <c r="S368" s="20"/>
      <c r="T368" s="10"/>
      <c r="U368" s="21"/>
    </row>
    <row r="369" spans="1:31" ht="15.75" customHeight="1" thickBot="1" x14ac:dyDescent="0.25">
      <c r="A369" s="541" t="s">
        <v>521</v>
      </c>
      <c r="B369" s="130" t="s">
        <v>2017</v>
      </c>
      <c r="C369" s="432"/>
      <c r="D369" s="432"/>
      <c r="E369" s="432"/>
      <c r="F369" s="432"/>
      <c r="G369" s="432"/>
      <c r="H369" s="432"/>
      <c r="I369" s="434"/>
      <c r="J369" s="435">
        <f t="shared" si="30"/>
        <v>0</v>
      </c>
      <c r="K369" s="435">
        <f t="shared" si="31"/>
        <v>0</v>
      </c>
      <c r="L369" s="1141"/>
      <c r="M369" s="1142"/>
      <c r="N369" s="1142"/>
      <c r="O369" s="1143"/>
      <c r="Q369" s="408">
        <v>4</v>
      </c>
      <c r="R369" s="23"/>
      <c r="S369" s="23"/>
      <c r="T369" s="23"/>
      <c r="U369" s="15"/>
    </row>
    <row r="370" spans="1:31" ht="15.75" customHeight="1" x14ac:dyDescent="0.2">
      <c r="C370" s="435">
        <f t="shared" ref="C370:I370" si="34">SUM(C366:C369)</f>
        <v>0</v>
      </c>
      <c r="D370" s="435">
        <f t="shared" si="34"/>
        <v>0</v>
      </c>
      <c r="E370" s="435">
        <f t="shared" si="34"/>
        <v>0</v>
      </c>
      <c r="F370" s="435">
        <f t="shared" si="34"/>
        <v>0</v>
      </c>
      <c r="G370" s="435">
        <f t="shared" si="34"/>
        <v>0</v>
      </c>
      <c r="H370" s="435">
        <f t="shared" si="34"/>
        <v>0</v>
      </c>
      <c r="I370" s="435">
        <f t="shared" si="34"/>
        <v>0</v>
      </c>
      <c r="J370" s="435">
        <f t="shared" si="30"/>
        <v>0</v>
      </c>
      <c r="K370" s="435">
        <f t="shared" si="31"/>
        <v>0</v>
      </c>
    </row>
    <row r="371" spans="1:31" ht="15.75" customHeight="1" thickBot="1" x14ac:dyDescent="0.25"/>
    <row r="372" spans="1:31" ht="15.75" customHeight="1" x14ac:dyDescent="0.2">
      <c r="A372" s="1131" t="s">
        <v>491</v>
      </c>
      <c r="B372" s="1132"/>
      <c r="C372" s="1020" t="s">
        <v>2030</v>
      </c>
      <c r="D372" s="1021"/>
      <c r="E372" s="1021"/>
      <c r="F372" s="1021"/>
      <c r="G372" s="1021"/>
      <c r="H372" s="1021"/>
      <c r="I372" s="1022"/>
    </row>
    <row r="373" spans="1:31" ht="15.75" customHeight="1" thickBot="1" x14ac:dyDescent="0.25">
      <c r="A373" s="1133"/>
      <c r="B373" s="1134"/>
      <c r="C373" s="1023"/>
      <c r="D373" s="1024"/>
      <c r="E373" s="1024"/>
      <c r="F373" s="1024"/>
      <c r="G373" s="1024"/>
      <c r="H373" s="1024"/>
      <c r="I373" s="1025"/>
    </row>
    <row r="374" spans="1:31" ht="15.75" customHeight="1" thickBot="1" x14ac:dyDescent="0.25"/>
    <row r="375" spans="1:31" ht="15.75" customHeight="1" thickBot="1" x14ac:dyDescent="0.25">
      <c r="A375" s="1043" t="s">
        <v>1964</v>
      </c>
      <c r="B375" s="1044"/>
      <c r="C375" s="1044"/>
      <c r="D375" s="1044"/>
      <c r="E375" s="1044"/>
      <c r="F375" s="1045"/>
      <c r="G375" s="1040" t="s">
        <v>2030</v>
      </c>
      <c r="H375" s="1041"/>
      <c r="I375" s="1042"/>
      <c r="L375" s="945" t="s">
        <v>495</v>
      </c>
      <c r="M375" s="946"/>
      <c r="N375" s="946"/>
      <c r="O375" s="947"/>
    </row>
    <row r="376" spans="1:31" ht="15.75" customHeight="1" thickBot="1" x14ac:dyDescent="0.25">
      <c r="A376" s="373" t="s">
        <v>496</v>
      </c>
      <c r="B376" s="227" t="s">
        <v>497</v>
      </c>
      <c r="C376" s="374" t="s">
        <v>498</v>
      </c>
      <c r="D376" s="374" t="s">
        <v>499</v>
      </c>
      <c r="E376" s="374" t="s">
        <v>500</v>
      </c>
      <c r="F376" s="374" t="s">
        <v>501</v>
      </c>
      <c r="G376" s="375" t="s">
        <v>502</v>
      </c>
      <c r="H376" s="375" t="s">
        <v>503</v>
      </c>
      <c r="I376" s="376" t="s">
        <v>504</v>
      </c>
      <c r="L376" s="1063"/>
      <c r="M376" s="1064"/>
      <c r="N376" s="1064"/>
      <c r="O376" s="1065"/>
      <c r="Q376" s="24" t="s">
        <v>2031</v>
      </c>
      <c r="R376" s="379" t="s">
        <v>1502</v>
      </c>
      <c r="S376" s="379" t="s">
        <v>1665</v>
      </c>
      <c r="T376" s="379" t="s">
        <v>541</v>
      </c>
      <c r="U376" s="379" t="s">
        <v>564</v>
      </c>
      <c r="V376" s="379" t="s">
        <v>590</v>
      </c>
      <c r="W376" s="379" t="s">
        <v>634</v>
      </c>
      <c r="X376" s="379" t="s">
        <v>500</v>
      </c>
      <c r="Y376" s="379" t="s">
        <v>1028</v>
      </c>
      <c r="Z376" s="379" t="s">
        <v>990</v>
      </c>
      <c r="AA376" s="379" t="s">
        <v>756</v>
      </c>
      <c r="AB376" s="379" t="s">
        <v>610</v>
      </c>
      <c r="AC376" s="379" t="s">
        <v>1983</v>
      </c>
      <c r="AD376" s="379" t="s">
        <v>653</v>
      </c>
      <c r="AE376" s="380" t="s">
        <v>153</v>
      </c>
    </row>
    <row r="377" spans="1:31" ht="15.75" customHeight="1" x14ac:dyDescent="0.2">
      <c r="A377" s="441">
        <v>1</v>
      </c>
      <c r="B377" s="126" t="s">
        <v>1509</v>
      </c>
      <c r="C377" s="430"/>
      <c r="D377" s="430"/>
      <c r="E377" s="430"/>
      <c r="F377" s="430"/>
      <c r="G377" s="430"/>
      <c r="H377" s="430"/>
      <c r="I377" s="128"/>
      <c r="J377" s="435">
        <f t="shared" si="30"/>
        <v>0</v>
      </c>
      <c r="K377" s="435">
        <f t="shared" si="31"/>
        <v>0</v>
      </c>
      <c r="L377" s="1135" t="s">
        <v>2032</v>
      </c>
      <c r="M377" s="1136"/>
      <c r="N377" s="1136"/>
      <c r="O377" s="1137"/>
      <c r="Q377" s="377" t="s">
        <v>1502</v>
      </c>
      <c r="R377" s="10"/>
      <c r="S377" s="20"/>
      <c r="T377" s="20" t="s">
        <v>532</v>
      </c>
      <c r="U377" s="20" t="s">
        <v>532</v>
      </c>
      <c r="V377" s="20"/>
      <c r="W377" s="20"/>
      <c r="X377" s="20"/>
      <c r="Y377" s="20"/>
      <c r="Z377" s="20"/>
      <c r="AA377" s="20"/>
      <c r="AB377" s="20"/>
      <c r="AC377" s="20"/>
      <c r="AD377" s="20"/>
      <c r="AE377" s="21"/>
    </row>
    <row r="378" spans="1:31" ht="15.75" customHeight="1" x14ac:dyDescent="0.2">
      <c r="A378" s="370">
        <v>2</v>
      </c>
      <c r="B378" s="129" t="s">
        <v>1099</v>
      </c>
      <c r="C378" s="431"/>
      <c r="D378" s="431"/>
      <c r="E378" s="431"/>
      <c r="F378" s="431"/>
      <c r="G378" s="431"/>
      <c r="H378" s="431"/>
      <c r="I378" s="433"/>
      <c r="J378" s="435">
        <f t="shared" si="30"/>
        <v>0</v>
      </c>
      <c r="K378" s="435">
        <f t="shared" si="31"/>
        <v>0</v>
      </c>
      <c r="L378" s="1138"/>
      <c r="M378" s="1139"/>
      <c r="N378" s="1139"/>
      <c r="O378" s="1140"/>
      <c r="Q378" s="377" t="s">
        <v>1665</v>
      </c>
      <c r="R378" s="20" t="s">
        <v>532</v>
      </c>
      <c r="S378" s="10"/>
      <c r="T378" s="20"/>
      <c r="U378" s="20"/>
      <c r="V378" s="20"/>
      <c r="W378" s="20"/>
      <c r="X378" s="20"/>
      <c r="Y378" s="20" t="s">
        <v>532</v>
      </c>
      <c r="Z378" s="20"/>
      <c r="AA378" s="20"/>
      <c r="AB378" s="20"/>
      <c r="AC378" s="20"/>
      <c r="AD378" s="20"/>
      <c r="AE378" s="21"/>
    </row>
    <row r="379" spans="1:31" ht="15.75" customHeight="1" x14ac:dyDescent="0.2">
      <c r="A379" s="370" t="s">
        <v>521</v>
      </c>
      <c r="B379" s="129" t="s">
        <v>1997</v>
      </c>
      <c r="C379" s="431"/>
      <c r="D379" s="431"/>
      <c r="E379" s="431"/>
      <c r="F379" s="431"/>
      <c r="G379" s="431"/>
      <c r="H379" s="431"/>
      <c r="I379" s="433"/>
      <c r="J379" s="435">
        <f t="shared" si="30"/>
        <v>0</v>
      </c>
      <c r="K379" s="435">
        <f t="shared" si="31"/>
        <v>0</v>
      </c>
      <c r="L379" s="1138"/>
      <c r="M379" s="1139"/>
      <c r="N379" s="1139"/>
      <c r="O379" s="1140"/>
      <c r="Q379" s="377" t="s">
        <v>541</v>
      </c>
      <c r="R379" s="20"/>
      <c r="S379" s="20"/>
      <c r="T379" s="10"/>
      <c r="U379" s="20"/>
      <c r="V379" s="20"/>
      <c r="W379" s="20"/>
      <c r="X379" s="20"/>
      <c r="Y379" s="20"/>
      <c r="Z379" s="20"/>
      <c r="AA379" s="20"/>
      <c r="AB379" s="20"/>
      <c r="AC379" s="20"/>
      <c r="AD379" s="20"/>
      <c r="AE379" s="21"/>
    </row>
    <row r="380" spans="1:31" ht="15.75" customHeight="1" x14ac:dyDescent="0.2">
      <c r="A380" s="370" t="s">
        <v>521</v>
      </c>
      <c r="B380" s="129" t="s">
        <v>1596</v>
      </c>
      <c r="C380" s="431"/>
      <c r="D380" s="431"/>
      <c r="E380" s="431"/>
      <c r="F380" s="431"/>
      <c r="G380" s="431"/>
      <c r="H380" s="431"/>
      <c r="I380" s="433"/>
      <c r="J380" s="435">
        <f t="shared" si="30"/>
        <v>0</v>
      </c>
      <c r="K380" s="435">
        <f t="shared" si="31"/>
        <v>0</v>
      </c>
      <c r="L380" s="1138"/>
      <c r="M380" s="1139"/>
      <c r="N380" s="1139"/>
      <c r="O380" s="1140"/>
      <c r="Q380" s="377" t="s">
        <v>564</v>
      </c>
      <c r="R380" s="20" t="s">
        <v>532</v>
      </c>
      <c r="S380" s="20"/>
      <c r="T380" s="20"/>
      <c r="U380" s="10"/>
      <c r="V380" s="20"/>
      <c r="W380" s="20" t="s">
        <v>532</v>
      </c>
      <c r="X380" s="20"/>
      <c r="Y380" s="20"/>
      <c r="Z380" s="20" t="s">
        <v>532</v>
      </c>
      <c r="AA380" s="20"/>
      <c r="AB380" s="20"/>
      <c r="AC380" s="20"/>
      <c r="AD380" s="20"/>
      <c r="AE380" s="21"/>
    </row>
    <row r="381" spans="1:31" ht="15.75" customHeight="1" x14ac:dyDescent="0.2">
      <c r="A381" s="370" t="s">
        <v>521</v>
      </c>
      <c r="B381" s="129" t="s">
        <v>390</v>
      </c>
      <c r="C381" s="431"/>
      <c r="D381" s="431"/>
      <c r="E381" s="431"/>
      <c r="F381" s="431"/>
      <c r="G381" s="431"/>
      <c r="H381" s="431"/>
      <c r="I381" s="433"/>
      <c r="J381" s="435">
        <f t="shared" si="30"/>
        <v>0</v>
      </c>
      <c r="K381" s="435">
        <f t="shared" si="31"/>
        <v>0</v>
      </c>
      <c r="L381" s="1138"/>
      <c r="M381" s="1139"/>
      <c r="N381" s="1139"/>
      <c r="O381" s="1140"/>
      <c r="Q381" s="377" t="s">
        <v>590</v>
      </c>
      <c r="R381" s="20"/>
      <c r="S381" s="20"/>
      <c r="T381" s="20"/>
      <c r="U381" s="20"/>
      <c r="V381" s="10"/>
      <c r="W381" s="20" t="s">
        <v>532</v>
      </c>
      <c r="X381" s="20"/>
      <c r="Y381" s="20"/>
      <c r="Z381" s="20"/>
      <c r="AA381" s="20"/>
      <c r="AB381" s="20"/>
      <c r="AC381" s="20"/>
      <c r="AD381" s="20"/>
      <c r="AE381" s="21"/>
    </row>
    <row r="382" spans="1:31" ht="15.75" customHeight="1" x14ac:dyDescent="0.2">
      <c r="A382" s="370" t="s">
        <v>521</v>
      </c>
      <c r="B382" s="129" t="s">
        <v>370</v>
      </c>
      <c r="C382" s="431"/>
      <c r="D382" s="431"/>
      <c r="E382" s="431"/>
      <c r="F382" s="431"/>
      <c r="G382" s="431"/>
      <c r="H382" s="431"/>
      <c r="I382" s="433"/>
      <c r="J382" s="435">
        <f t="shared" si="30"/>
        <v>0</v>
      </c>
      <c r="K382" s="435">
        <f t="shared" si="31"/>
        <v>0</v>
      </c>
      <c r="L382" s="1138" t="s">
        <v>528</v>
      </c>
      <c r="M382" s="1139"/>
      <c r="N382" s="1139"/>
      <c r="O382" s="1140"/>
      <c r="Q382" s="377" t="s">
        <v>634</v>
      </c>
      <c r="R382" s="20"/>
      <c r="S382" s="20"/>
      <c r="T382" s="20"/>
      <c r="U382" s="20"/>
      <c r="V382" s="20" t="s">
        <v>532</v>
      </c>
      <c r="W382" s="10"/>
      <c r="X382" s="20"/>
      <c r="Y382" s="20"/>
      <c r="Z382" s="20"/>
      <c r="AA382" s="20"/>
      <c r="AB382" s="20"/>
      <c r="AC382" s="20"/>
      <c r="AD382" s="20" t="s">
        <v>1489</v>
      </c>
      <c r="AE382" s="21"/>
    </row>
    <row r="383" spans="1:31" ht="15.75" customHeight="1" x14ac:dyDescent="0.2">
      <c r="A383" s="370" t="s">
        <v>521</v>
      </c>
      <c r="B383" s="129" t="s">
        <v>1897</v>
      </c>
      <c r="C383" s="431"/>
      <c r="D383" s="431"/>
      <c r="E383" s="431"/>
      <c r="F383" s="431"/>
      <c r="G383" s="431"/>
      <c r="H383" s="431"/>
      <c r="I383" s="433"/>
      <c r="J383" s="435">
        <f t="shared" si="30"/>
        <v>0</v>
      </c>
      <c r="K383" s="435">
        <f t="shared" si="31"/>
        <v>0</v>
      </c>
      <c r="L383" s="1138"/>
      <c r="M383" s="1139"/>
      <c r="N383" s="1139"/>
      <c r="O383" s="1140"/>
      <c r="Q383" s="377" t="s">
        <v>500</v>
      </c>
      <c r="R383" s="20"/>
      <c r="S383" s="20"/>
      <c r="T383" s="20"/>
      <c r="U383" s="20"/>
      <c r="V383" s="20"/>
      <c r="W383" s="20"/>
      <c r="X383" s="10"/>
      <c r="Y383" s="20"/>
      <c r="Z383" s="20" t="s">
        <v>532</v>
      </c>
      <c r="AA383" s="20"/>
      <c r="AB383" s="20"/>
      <c r="AC383" s="20"/>
      <c r="AD383" s="20"/>
      <c r="AE383" s="21"/>
    </row>
    <row r="384" spans="1:31" ht="15.75" customHeight="1" x14ac:dyDescent="0.2">
      <c r="A384" s="370" t="s">
        <v>521</v>
      </c>
      <c r="B384" s="129" t="s">
        <v>737</v>
      </c>
      <c r="C384" s="431"/>
      <c r="D384" s="431"/>
      <c r="E384" s="431"/>
      <c r="F384" s="431"/>
      <c r="G384" s="431"/>
      <c r="H384" s="431"/>
      <c r="I384" s="433"/>
      <c r="J384" s="435">
        <f t="shared" ref="J384:J391" si="35">D384+E384+F384</f>
        <v>0</v>
      </c>
      <c r="K384" s="435">
        <f t="shared" ref="K384:K391" si="36">D384*2+E384</f>
        <v>0</v>
      </c>
      <c r="L384" s="1138"/>
      <c r="M384" s="1139"/>
      <c r="N384" s="1139"/>
      <c r="O384" s="1140"/>
      <c r="Q384" s="377" t="s">
        <v>1028</v>
      </c>
      <c r="R384" s="20"/>
      <c r="S384" s="20"/>
      <c r="T384" s="20"/>
      <c r="U384" s="20"/>
      <c r="V384" s="20"/>
      <c r="W384" s="20"/>
      <c r="X384" s="20" t="s">
        <v>532</v>
      </c>
      <c r="Y384" s="10"/>
      <c r="Z384" s="20"/>
      <c r="AA384" s="20"/>
      <c r="AB384" s="20"/>
      <c r="AC384" s="20"/>
      <c r="AD384" s="20"/>
      <c r="AE384" s="21"/>
    </row>
    <row r="385" spans="1:31" ht="15.75" customHeight="1" x14ac:dyDescent="0.2">
      <c r="A385" s="370" t="s">
        <v>521</v>
      </c>
      <c r="B385" s="129" t="s">
        <v>1036</v>
      </c>
      <c r="C385" s="431"/>
      <c r="D385" s="431"/>
      <c r="E385" s="431"/>
      <c r="F385" s="431"/>
      <c r="G385" s="431"/>
      <c r="H385" s="431"/>
      <c r="I385" s="433"/>
      <c r="J385" s="435">
        <f t="shared" si="35"/>
        <v>0</v>
      </c>
      <c r="K385" s="435">
        <f t="shared" si="36"/>
        <v>0</v>
      </c>
      <c r="L385" s="1138"/>
      <c r="M385" s="1139"/>
      <c r="N385" s="1139"/>
      <c r="O385" s="1140"/>
      <c r="Q385" s="377" t="s">
        <v>990</v>
      </c>
      <c r="R385" s="20"/>
      <c r="S385" s="20"/>
      <c r="T385" s="20"/>
      <c r="U385" s="20"/>
      <c r="V385" s="20"/>
      <c r="W385" s="20"/>
      <c r="X385" s="20"/>
      <c r="Y385" s="20"/>
      <c r="Z385" s="10"/>
      <c r="AA385" s="20" t="s">
        <v>532</v>
      </c>
      <c r="AB385" s="20"/>
      <c r="AC385" s="20"/>
      <c r="AD385" s="20"/>
      <c r="AE385" s="21"/>
    </row>
    <row r="386" spans="1:31" ht="15.75" customHeight="1" x14ac:dyDescent="0.2">
      <c r="A386" s="370" t="s">
        <v>521</v>
      </c>
      <c r="B386" s="129" t="s">
        <v>70</v>
      </c>
      <c r="C386" s="431"/>
      <c r="D386" s="431"/>
      <c r="E386" s="431"/>
      <c r="F386" s="431"/>
      <c r="G386" s="431"/>
      <c r="H386" s="431"/>
      <c r="I386" s="433"/>
      <c r="J386" s="435">
        <f t="shared" si="35"/>
        <v>0</v>
      </c>
      <c r="K386" s="435">
        <f t="shared" si="36"/>
        <v>0</v>
      </c>
      <c r="L386" s="1138"/>
      <c r="M386" s="1139"/>
      <c r="N386" s="1139"/>
      <c r="O386" s="1140"/>
      <c r="Q386" s="377" t="s">
        <v>756</v>
      </c>
      <c r="R386" s="20"/>
      <c r="S386" s="20"/>
      <c r="T386" s="20"/>
      <c r="U386" s="20"/>
      <c r="V386" s="20"/>
      <c r="W386" s="20"/>
      <c r="X386" s="20"/>
      <c r="Y386" s="20"/>
      <c r="Z386" s="20" t="s">
        <v>532</v>
      </c>
      <c r="AA386" s="10"/>
      <c r="AB386" s="20"/>
      <c r="AC386" s="20"/>
      <c r="AD386" s="20"/>
      <c r="AE386" s="21"/>
    </row>
    <row r="387" spans="1:31" ht="15.75" customHeight="1" x14ac:dyDescent="0.2">
      <c r="A387" s="370" t="s">
        <v>521</v>
      </c>
      <c r="B387" s="129" t="s">
        <v>760</v>
      </c>
      <c r="C387" s="431"/>
      <c r="D387" s="431"/>
      <c r="E387" s="431"/>
      <c r="F387" s="431"/>
      <c r="G387" s="431"/>
      <c r="H387" s="431"/>
      <c r="I387" s="433"/>
      <c r="J387" s="435">
        <f t="shared" si="35"/>
        <v>0</v>
      </c>
      <c r="K387" s="435">
        <f t="shared" si="36"/>
        <v>0</v>
      </c>
      <c r="L387" s="1138"/>
      <c r="M387" s="1139"/>
      <c r="N387" s="1139"/>
      <c r="O387" s="1140"/>
      <c r="Q387" s="377" t="s">
        <v>610</v>
      </c>
      <c r="R387" s="20"/>
      <c r="S387" s="20"/>
      <c r="T387" s="20"/>
      <c r="U387" s="20"/>
      <c r="V387" s="20"/>
      <c r="W387" s="20"/>
      <c r="X387" s="20"/>
      <c r="Y387" s="20"/>
      <c r="Z387" s="20"/>
      <c r="AA387" s="20"/>
      <c r="AB387" s="10"/>
      <c r="AC387" s="20"/>
      <c r="AD387" s="20" t="s">
        <v>532</v>
      </c>
      <c r="AE387" s="21"/>
    </row>
    <row r="388" spans="1:31" ht="15.75" customHeight="1" x14ac:dyDescent="0.2">
      <c r="A388" s="370" t="s">
        <v>521</v>
      </c>
      <c r="B388" s="129" t="s">
        <v>761</v>
      </c>
      <c r="C388" s="431"/>
      <c r="D388" s="431"/>
      <c r="E388" s="431"/>
      <c r="F388" s="431"/>
      <c r="G388" s="431"/>
      <c r="H388" s="431"/>
      <c r="I388" s="433"/>
      <c r="J388" s="435">
        <f t="shared" si="35"/>
        <v>0</v>
      </c>
      <c r="K388" s="435">
        <f t="shared" si="36"/>
        <v>0</v>
      </c>
      <c r="L388" s="1138"/>
      <c r="M388" s="1139"/>
      <c r="N388" s="1139"/>
      <c r="O388" s="1140"/>
      <c r="Q388" s="377" t="s">
        <v>1983</v>
      </c>
      <c r="R388" s="20"/>
      <c r="S388" s="20"/>
      <c r="T388" s="20"/>
      <c r="U388" s="20"/>
      <c r="V388" s="20"/>
      <c r="W388" s="20"/>
      <c r="X388" s="20"/>
      <c r="Y388" s="20"/>
      <c r="Z388" s="20"/>
      <c r="AA388" s="20"/>
      <c r="AB388" s="20" t="s">
        <v>532</v>
      </c>
      <c r="AC388" s="10"/>
      <c r="AD388" s="20"/>
      <c r="AE388" s="21"/>
    </row>
    <row r="389" spans="1:31" ht="15.75" customHeight="1" x14ac:dyDescent="0.2">
      <c r="A389" s="370" t="s">
        <v>521</v>
      </c>
      <c r="B389" s="129" t="s">
        <v>1985</v>
      </c>
      <c r="C389" s="431"/>
      <c r="D389" s="431"/>
      <c r="E389" s="431"/>
      <c r="F389" s="431"/>
      <c r="G389" s="431"/>
      <c r="H389" s="431"/>
      <c r="I389" s="433"/>
      <c r="J389" s="435">
        <f t="shared" si="35"/>
        <v>0</v>
      </c>
      <c r="K389" s="435">
        <f t="shared" si="36"/>
        <v>0</v>
      </c>
      <c r="L389" s="1138"/>
      <c r="M389" s="1139"/>
      <c r="N389" s="1139"/>
      <c r="O389" s="1140"/>
      <c r="Q389" s="377" t="s">
        <v>653</v>
      </c>
      <c r="R389" s="20"/>
      <c r="S389" s="20"/>
      <c r="T389" s="20"/>
      <c r="U389" s="20"/>
      <c r="V389" s="20"/>
      <c r="W389" s="20"/>
      <c r="X389" s="20"/>
      <c r="Y389" s="20"/>
      <c r="Z389" s="20"/>
      <c r="AA389" s="20"/>
      <c r="AB389" s="20"/>
      <c r="AC389" s="20"/>
      <c r="AD389" s="10"/>
      <c r="AE389" s="21"/>
    </row>
    <row r="390" spans="1:31" ht="15.75" customHeight="1" thickBot="1" x14ac:dyDescent="0.25">
      <c r="A390" s="372" t="s">
        <v>521</v>
      </c>
      <c r="B390" s="130" t="s">
        <v>1809</v>
      </c>
      <c r="C390" s="432"/>
      <c r="D390" s="432"/>
      <c r="E390" s="432"/>
      <c r="F390" s="432"/>
      <c r="G390" s="432"/>
      <c r="H390" s="432"/>
      <c r="I390" s="434"/>
      <c r="J390" s="435">
        <f t="shared" si="35"/>
        <v>0</v>
      </c>
      <c r="K390" s="435">
        <f t="shared" si="36"/>
        <v>0</v>
      </c>
      <c r="L390" s="1141"/>
      <c r="M390" s="1142"/>
      <c r="N390" s="1142"/>
      <c r="O390" s="1143"/>
      <c r="Q390" s="378" t="s">
        <v>153</v>
      </c>
      <c r="R390" s="23"/>
      <c r="S390" s="23"/>
      <c r="T390" s="23"/>
      <c r="U390" s="23"/>
      <c r="V390" s="23"/>
      <c r="W390" s="23"/>
      <c r="X390" s="23"/>
      <c r="Y390" s="23"/>
      <c r="Z390" s="23"/>
      <c r="AA390" s="23"/>
      <c r="AB390" s="23"/>
      <c r="AC390" s="23"/>
      <c r="AD390" s="23"/>
      <c r="AE390" s="15"/>
    </row>
    <row r="391" spans="1:31" ht="15.75" customHeight="1" x14ac:dyDescent="0.2">
      <c r="C391" s="435">
        <f t="shared" ref="C391:H391" si="37">SUM(C377:C390)</f>
        <v>0</v>
      </c>
      <c r="D391" s="435">
        <f t="shared" si="37"/>
        <v>0</v>
      </c>
      <c r="E391" s="435">
        <f t="shared" si="37"/>
        <v>0</v>
      </c>
      <c r="F391" s="435">
        <f t="shared" si="37"/>
        <v>0</v>
      </c>
      <c r="G391" s="435">
        <f t="shared" si="37"/>
        <v>0</v>
      </c>
      <c r="H391" s="435">
        <f t="shared" si="37"/>
        <v>0</v>
      </c>
      <c r="I391" s="435">
        <f>SUM(I377:I390) +30</f>
        <v>30</v>
      </c>
      <c r="J391" s="435">
        <f t="shared" si="35"/>
        <v>0</v>
      </c>
      <c r="K391" s="435">
        <f t="shared" si="36"/>
        <v>0</v>
      </c>
    </row>
    <row r="392" spans="1:31" ht="15.75" customHeight="1" thickBot="1" x14ac:dyDescent="0.25"/>
    <row r="393" spans="1:31" ht="15.75" customHeight="1" thickBot="1" x14ac:dyDescent="0.25">
      <c r="A393" s="1043" t="s">
        <v>207</v>
      </c>
      <c r="B393" s="1044"/>
      <c r="C393" s="1044"/>
      <c r="D393" s="1044"/>
      <c r="E393" s="1044"/>
      <c r="F393" s="1045"/>
      <c r="G393" s="1040" t="s">
        <v>2030</v>
      </c>
      <c r="H393" s="1041"/>
      <c r="I393" s="1042"/>
      <c r="L393" s="945" t="s">
        <v>495</v>
      </c>
      <c r="M393" s="946"/>
      <c r="N393" s="946"/>
      <c r="O393" s="947"/>
    </row>
    <row r="394" spans="1:31" ht="15.75" customHeight="1" thickBot="1" x14ac:dyDescent="0.25">
      <c r="A394" s="373" t="s">
        <v>496</v>
      </c>
      <c r="B394" s="227" t="s">
        <v>497</v>
      </c>
      <c r="C394" s="374" t="s">
        <v>498</v>
      </c>
      <c r="D394" s="374" t="s">
        <v>499</v>
      </c>
      <c r="E394" s="374" t="s">
        <v>500</v>
      </c>
      <c r="F394" s="374" t="s">
        <v>501</v>
      </c>
      <c r="G394" s="375" t="s">
        <v>502</v>
      </c>
      <c r="H394" s="375" t="s">
        <v>503</v>
      </c>
      <c r="I394" s="376" t="s">
        <v>504</v>
      </c>
      <c r="L394" s="1063"/>
      <c r="M394" s="1064"/>
      <c r="N394" s="1064"/>
      <c r="O394" s="1065"/>
      <c r="Q394" s="24" t="s">
        <v>2031</v>
      </c>
      <c r="R394" s="379" t="s">
        <v>503</v>
      </c>
      <c r="S394" s="379" t="s">
        <v>541</v>
      </c>
      <c r="T394" s="379" t="s">
        <v>716</v>
      </c>
      <c r="U394" s="379" t="s">
        <v>847</v>
      </c>
      <c r="V394" s="379" t="s">
        <v>733</v>
      </c>
      <c r="W394" s="379" t="s">
        <v>511</v>
      </c>
      <c r="X394" s="379" t="s">
        <v>229</v>
      </c>
      <c r="Y394" s="379" t="s">
        <v>544</v>
      </c>
      <c r="Z394" s="379" t="s">
        <v>1111</v>
      </c>
      <c r="AA394" s="379" t="s">
        <v>1112</v>
      </c>
      <c r="AB394" s="380" t="s">
        <v>143</v>
      </c>
    </row>
    <row r="395" spans="1:31" ht="15.75" customHeight="1" x14ac:dyDescent="0.2">
      <c r="A395" s="441">
        <v>1</v>
      </c>
      <c r="B395" s="53" t="s">
        <v>1955</v>
      </c>
      <c r="C395" s="46"/>
      <c r="D395" s="46"/>
      <c r="E395" s="46"/>
      <c r="F395" s="46"/>
      <c r="G395" s="46"/>
      <c r="H395" s="46"/>
      <c r="I395" s="436"/>
      <c r="J395" s="435">
        <f t="shared" ref="J395:J406" si="38">D395+E395+F395</f>
        <v>0</v>
      </c>
      <c r="K395" s="435">
        <f t="shared" ref="K395:K406" si="39">D395*2+E395</f>
        <v>0</v>
      </c>
      <c r="L395" s="1135" t="s">
        <v>528</v>
      </c>
      <c r="M395" s="1136"/>
      <c r="N395" s="1136"/>
      <c r="O395" s="1137"/>
      <c r="Q395" s="377" t="s">
        <v>503</v>
      </c>
      <c r="R395" s="10"/>
      <c r="S395" s="20"/>
      <c r="T395" s="20" t="s">
        <v>532</v>
      </c>
      <c r="U395" s="20" t="s">
        <v>532</v>
      </c>
      <c r="V395" s="20"/>
      <c r="W395" s="20"/>
      <c r="X395" s="20"/>
      <c r="Y395" s="20"/>
      <c r="Z395" s="20"/>
      <c r="AA395" s="20"/>
      <c r="AB395" s="21"/>
    </row>
    <row r="396" spans="1:31" ht="15.75" customHeight="1" x14ac:dyDescent="0.2">
      <c r="A396" s="370">
        <v>2</v>
      </c>
      <c r="B396" s="54" t="s">
        <v>150</v>
      </c>
      <c r="C396" s="431"/>
      <c r="D396" s="431"/>
      <c r="E396" s="431"/>
      <c r="F396" s="431"/>
      <c r="G396" s="431"/>
      <c r="H396" s="431"/>
      <c r="I396" s="433"/>
      <c r="J396" s="435">
        <f t="shared" si="38"/>
        <v>0</v>
      </c>
      <c r="K396" s="435">
        <f t="shared" si="39"/>
        <v>0</v>
      </c>
      <c r="L396" s="1138"/>
      <c r="M396" s="1139"/>
      <c r="N396" s="1139"/>
      <c r="O396" s="1140"/>
      <c r="Q396" s="377" t="s">
        <v>541</v>
      </c>
      <c r="R396" s="20" t="s">
        <v>532</v>
      </c>
      <c r="S396" s="10"/>
      <c r="T396" s="20"/>
      <c r="U396" s="20"/>
      <c r="V396" s="20"/>
      <c r="W396" s="20"/>
      <c r="X396" s="20"/>
      <c r="Y396" s="20" t="s">
        <v>532</v>
      </c>
      <c r="Z396" s="20"/>
      <c r="AA396" s="20"/>
      <c r="AB396" s="21"/>
    </row>
    <row r="397" spans="1:31" ht="15.75" customHeight="1" x14ac:dyDescent="0.2">
      <c r="A397" s="370" t="s">
        <v>521</v>
      </c>
      <c r="B397" s="54" t="s">
        <v>1676</v>
      </c>
      <c r="C397" s="431"/>
      <c r="D397" s="431"/>
      <c r="E397" s="431"/>
      <c r="F397" s="431"/>
      <c r="G397" s="431"/>
      <c r="H397" s="431"/>
      <c r="I397" s="433"/>
      <c r="J397" s="435">
        <f t="shared" si="38"/>
        <v>0</v>
      </c>
      <c r="K397" s="435">
        <f t="shared" si="39"/>
        <v>0</v>
      </c>
      <c r="L397" s="1138"/>
      <c r="M397" s="1139"/>
      <c r="N397" s="1139"/>
      <c r="O397" s="1140"/>
      <c r="Q397" s="377" t="s">
        <v>716</v>
      </c>
      <c r="R397" s="20"/>
      <c r="S397" s="20"/>
      <c r="T397" s="10"/>
      <c r="U397" s="20"/>
      <c r="V397" s="20"/>
      <c r="W397" s="20"/>
      <c r="X397" s="20"/>
      <c r="Y397" s="20"/>
      <c r="Z397" s="20"/>
      <c r="AA397" s="20"/>
      <c r="AB397" s="21"/>
    </row>
    <row r="398" spans="1:31" ht="15.75" customHeight="1" x14ac:dyDescent="0.2">
      <c r="A398" s="370" t="s">
        <v>521</v>
      </c>
      <c r="B398" s="54" t="s">
        <v>164</v>
      </c>
      <c r="C398" s="431"/>
      <c r="D398" s="431"/>
      <c r="E398" s="431"/>
      <c r="F398" s="431"/>
      <c r="G398" s="431"/>
      <c r="H398" s="431"/>
      <c r="I398" s="433"/>
      <c r="J398" s="435">
        <f t="shared" si="38"/>
        <v>0</v>
      </c>
      <c r="K398" s="435">
        <f t="shared" si="39"/>
        <v>0</v>
      </c>
      <c r="L398" s="1138"/>
      <c r="M398" s="1139"/>
      <c r="N398" s="1139"/>
      <c r="O398" s="1140"/>
      <c r="Q398" s="377" t="s">
        <v>847</v>
      </c>
      <c r="R398" s="20" t="s">
        <v>532</v>
      </c>
      <c r="S398" s="20"/>
      <c r="T398" s="20"/>
      <c r="U398" s="10"/>
      <c r="V398" s="20"/>
      <c r="W398" s="20" t="s">
        <v>532</v>
      </c>
      <c r="X398" s="20"/>
      <c r="Y398" s="20"/>
      <c r="Z398" s="20" t="s">
        <v>532</v>
      </c>
      <c r="AA398" s="20"/>
      <c r="AB398" s="21"/>
    </row>
    <row r="399" spans="1:31" ht="15.75" customHeight="1" x14ac:dyDescent="0.2">
      <c r="A399" s="370" t="s">
        <v>521</v>
      </c>
      <c r="B399" s="54" t="s">
        <v>1107</v>
      </c>
      <c r="C399" s="431"/>
      <c r="D399" s="431"/>
      <c r="E399" s="431"/>
      <c r="F399" s="431"/>
      <c r="G399" s="431"/>
      <c r="H399" s="431"/>
      <c r="I399" s="433"/>
      <c r="J399" s="435">
        <f t="shared" si="38"/>
        <v>0</v>
      </c>
      <c r="K399" s="435">
        <f t="shared" si="39"/>
        <v>0</v>
      </c>
      <c r="L399" s="1138"/>
      <c r="M399" s="1139"/>
      <c r="N399" s="1139"/>
      <c r="O399" s="1140"/>
      <c r="Q399" s="377" t="s">
        <v>733</v>
      </c>
      <c r="R399" s="20"/>
      <c r="S399" s="20"/>
      <c r="T399" s="20"/>
      <c r="U399" s="20"/>
      <c r="V399" s="10"/>
      <c r="W399" s="20" t="s">
        <v>532</v>
      </c>
      <c r="X399" s="20"/>
      <c r="Y399" s="20"/>
      <c r="Z399" s="20"/>
      <c r="AA399" s="20"/>
      <c r="AB399" s="21"/>
    </row>
    <row r="400" spans="1:31" ht="15.75" customHeight="1" x14ac:dyDescent="0.2">
      <c r="A400" s="370" t="s">
        <v>521</v>
      </c>
      <c r="B400" s="54" t="s">
        <v>1294</v>
      </c>
      <c r="C400" s="431"/>
      <c r="D400" s="431"/>
      <c r="E400" s="431"/>
      <c r="F400" s="431"/>
      <c r="G400" s="431"/>
      <c r="H400" s="431"/>
      <c r="I400" s="433"/>
      <c r="J400" s="435">
        <f t="shared" si="38"/>
        <v>0</v>
      </c>
      <c r="K400" s="435">
        <f t="shared" si="39"/>
        <v>0</v>
      </c>
      <c r="L400" s="1138"/>
      <c r="M400" s="1139"/>
      <c r="N400" s="1139"/>
      <c r="O400" s="1140"/>
      <c r="Q400" s="377" t="s">
        <v>511</v>
      </c>
      <c r="R400" s="20"/>
      <c r="S400" s="20"/>
      <c r="T400" s="20"/>
      <c r="U400" s="20"/>
      <c r="V400" s="20" t="s">
        <v>532</v>
      </c>
      <c r="W400" s="10"/>
      <c r="X400" s="20"/>
      <c r="Y400" s="20"/>
      <c r="Z400" s="20"/>
      <c r="AA400" s="20"/>
      <c r="AB400" s="21"/>
    </row>
    <row r="401" spans="1:30" ht="15.75" customHeight="1" x14ac:dyDescent="0.2">
      <c r="A401" s="370" t="s">
        <v>521</v>
      </c>
      <c r="B401" s="54" t="s">
        <v>1763</v>
      </c>
      <c r="C401" s="431"/>
      <c r="D401" s="431"/>
      <c r="E401" s="431"/>
      <c r="F401" s="431"/>
      <c r="G401" s="431"/>
      <c r="H401" s="431"/>
      <c r="I401" s="433"/>
      <c r="J401" s="435">
        <f t="shared" si="38"/>
        <v>0</v>
      </c>
      <c r="K401" s="435">
        <f t="shared" si="39"/>
        <v>0</v>
      </c>
      <c r="L401" s="1138"/>
      <c r="M401" s="1139"/>
      <c r="N401" s="1139"/>
      <c r="O401" s="1140"/>
      <c r="Q401" s="377" t="s">
        <v>229</v>
      </c>
      <c r="R401" s="20"/>
      <c r="S401" s="20"/>
      <c r="T401" s="20"/>
      <c r="U401" s="20"/>
      <c r="V401" s="20"/>
      <c r="W401" s="20"/>
      <c r="X401" s="10"/>
      <c r="Y401" s="20"/>
      <c r="Z401" s="20" t="s">
        <v>532</v>
      </c>
      <c r="AA401" s="20"/>
      <c r="AB401" s="21"/>
    </row>
    <row r="402" spans="1:30" ht="15.75" customHeight="1" x14ac:dyDescent="0.2">
      <c r="A402" s="370" t="s">
        <v>521</v>
      </c>
      <c r="B402" s="54" t="s">
        <v>2022</v>
      </c>
      <c r="C402" s="431"/>
      <c r="D402" s="431"/>
      <c r="E402" s="431"/>
      <c r="F402" s="431"/>
      <c r="G402" s="431"/>
      <c r="H402" s="431"/>
      <c r="I402" s="433"/>
      <c r="J402" s="435">
        <f t="shared" si="38"/>
        <v>0</v>
      </c>
      <c r="K402" s="435">
        <f t="shared" si="39"/>
        <v>0</v>
      </c>
      <c r="L402" s="1138"/>
      <c r="M402" s="1139"/>
      <c r="N402" s="1139"/>
      <c r="O402" s="1140"/>
      <c r="Q402" s="377" t="s">
        <v>544</v>
      </c>
      <c r="R402" s="20"/>
      <c r="S402" s="20"/>
      <c r="T402" s="20"/>
      <c r="U402" s="20"/>
      <c r="V402" s="20"/>
      <c r="W402" s="20"/>
      <c r="X402" s="20" t="s">
        <v>532</v>
      </c>
      <c r="Y402" s="10"/>
      <c r="Z402" s="20"/>
      <c r="AA402" s="20" t="s">
        <v>532</v>
      </c>
      <c r="AB402" s="21"/>
    </row>
    <row r="403" spans="1:30" ht="15.75" customHeight="1" x14ac:dyDescent="0.2">
      <c r="A403" s="370" t="s">
        <v>521</v>
      </c>
      <c r="B403" s="54" t="s">
        <v>559</v>
      </c>
      <c r="C403" s="431"/>
      <c r="D403" s="431"/>
      <c r="E403" s="431"/>
      <c r="F403" s="431"/>
      <c r="G403" s="431"/>
      <c r="H403" s="431"/>
      <c r="I403" s="433"/>
      <c r="J403" s="435">
        <f t="shared" si="38"/>
        <v>0</v>
      </c>
      <c r="K403" s="435">
        <f t="shared" si="39"/>
        <v>0</v>
      </c>
      <c r="L403" s="1138"/>
      <c r="M403" s="1139"/>
      <c r="N403" s="1139"/>
      <c r="O403" s="1140"/>
      <c r="Q403" s="377" t="s">
        <v>1111</v>
      </c>
      <c r="R403" s="20"/>
      <c r="S403" s="20"/>
      <c r="T403" s="20"/>
      <c r="U403" s="20"/>
      <c r="V403" s="20"/>
      <c r="W403" s="20"/>
      <c r="X403" s="20"/>
      <c r="Y403" s="20" t="s">
        <v>532</v>
      </c>
      <c r="Z403" s="10"/>
      <c r="AA403" s="20"/>
      <c r="AB403" s="21"/>
    </row>
    <row r="404" spans="1:30" ht="15.75" customHeight="1" x14ac:dyDescent="0.2">
      <c r="A404" s="370" t="s">
        <v>521</v>
      </c>
      <c r="B404" s="54" t="s">
        <v>1226</v>
      </c>
      <c r="C404" s="431"/>
      <c r="D404" s="431"/>
      <c r="E404" s="431"/>
      <c r="F404" s="431"/>
      <c r="G404" s="431"/>
      <c r="H404" s="431"/>
      <c r="I404" s="433"/>
      <c r="J404" s="435">
        <f t="shared" si="38"/>
        <v>0</v>
      </c>
      <c r="K404" s="435">
        <f t="shared" si="39"/>
        <v>0</v>
      </c>
      <c r="L404" s="1138"/>
      <c r="M404" s="1139"/>
      <c r="N404" s="1139"/>
      <c r="O404" s="1140"/>
      <c r="Q404" s="377" t="s">
        <v>1112</v>
      </c>
      <c r="R404" s="20"/>
      <c r="S404" s="20"/>
      <c r="T404" s="20"/>
      <c r="U404" s="20"/>
      <c r="V404" s="20"/>
      <c r="W404" s="20"/>
      <c r="X404" s="20"/>
      <c r="Y404" s="20"/>
      <c r="Z404" s="20"/>
      <c r="AA404" s="10"/>
      <c r="AB404" s="21"/>
    </row>
    <row r="405" spans="1:30" ht="15.75" customHeight="1" thickBot="1" x14ac:dyDescent="0.25">
      <c r="A405" s="372" t="s">
        <v>521</v>
      </c>
      <c r="B405" s="55" t="s">
        <v>1116</v>
      </c>
      <c r="C405" s="432"/>
      <c r="D405" s="432"/>
      <c r="E405" s="432"/>
      <c r="F405" s="432"/>
      <c r="G405" s="432"/>
      <c r="H405" s="432"/>
      <c r="I405" s="434"/>
      <c r="J405" s="435">
        <f t="shared" si="38"/>
        <v>0</v>
      </c>
      <c r="K405" s="435">
        <f t="shared" si="39"/>
        <v>0</v>
      </c>
      <c r="L405" s="1141"/>
      <c r="M405" s="1142"/>
      <c r="N405" s="1142"/>
      <c r="O405" s="1143"/>
      <c r="Q405" s="378" t="s">
        <v>143</v>
      </c>
      <c r="R405" s="23"/>
      <c r="S405" s="23"/>
      <c r="T405" s="23"/>
      <c r="U405" s="23"/>
      <c r="V405" s="23"/>
      <c r="W405" s="23"/>
      <c r="X405" s="23"/>
      <c r="Y405" s="23"/>
      <c r="Z405" s="23"/>
      <c r="AA405" s="23"/>
      <c r="AB405" s="15"/>
      <c r="AD405" s="5" t="s">
        <v>532</v>
      </c>
    </row>
    <row r="406" spans="1:30" ht="15.75" customHeight="1" x14ac:dyDescent="0.2">
      <c r="C406" s="435">
        <f t="shared" ref="C406:I406" si="40">SUM(C395:C405)</f>
        <v>0</v>
      </c>
      <c r="D406" s="435">
        <f t="shared" si="40"/>
        <v>0</v>
      </c>
      <c r="E406" s="435">
        <f t="shared" si="40"/>
        <v>0</v>
      </c>
      <c r="F406" s="435">
        <f t="shared" si="40"/>
        <v>0</v>
      </c>
      <c r="G406" s="435">
        <f t="shared" si="40"/>
        <v>0</v>
      </c>
      <c r="H406" s="435">
        <f t="shared" si="40"/>
        <v>0</v>
      </c>
      <c r="I406" s="435">
        <f t="shared" si="40"/>
        <v>0</v>
      </c>
      <c r="J406" s="435">
        <f t="shared" si="38"/>
        <v>0</v>
      </c>
      <c r="K406" s="435">
        <f t="shared" si="39"/>
        <v>0</v>
      </c>
    </row>
    <row r="407" spans="1:30" ht="15.75" customHeight="1" thickBot="1" x14ac:dyDescent="0.25"/>
    <row r="408" spans="1:30" ht="15.75" customHeight="1" thickBot="1" x14ac:dyDescent="0.25">
      <c r="A408" s="1043" t="s">
        <v>2001</v>
      </c>
      <c r="B408" s="1044"/>
      <c r="C408" s="1044"/>
      <c r="D408" s="1044"/>
      <c r="E408" s="1044"/>
      <c r="F408" s="1045"/>
      <c r="G408" s="1040" t="s">
        <v>2030</v>
      </c>
      <c r="H408" s="1041"/>
      <c r="I408" s="1042"/>
      <c r="L408" s="945" t="s">
        <v>495</v>
      </c>
      <c r="M408" s="946"/>
      <c r="N408" s="946"/>
      <c r="O408" s="947"/>
    </row>
    <row r="409" spans="1:30" ht="15.75" customHeight="1" thickBot="1" x14ac:dyDescent="0.25">
      <c r="A409" s="373" t="s">
        <v>496</v>
      </c>
      <c r="B409" s="227" t="s">
        <v>497</v>
      </c>
      <c r="C409" s="374" t="s">
        <v>498</v>
      </c>
      <c r="D409" s="374" t="s">
        <v>499</v>
      </c>
      <c r="E409" s="374" t="s">
        <v>500</v>
      </c>
      <c r="F409" s="374" t="s">
        <v>501</v>
      </c>
      <c r="G409" s="375" t="s">
        <v>502</v>
      </c>
      <c r="H409" s="375" t="s">
        <v>503</v>
      </c>
      <c r="I409" s="376" t="s">
        <v>504</v>
      </c>
      <c r="J409" s="435">
        <f t="shared" ref="J409:J422" si="41">D427+E427+F427</f>
        <v>26</v>
      </c>
      <c r="K409" s="435">
        <f t="shared" ref="K409:K422" si="42">D427*2+E427</f>
        <v>34</v>
      </c>
      <c r="L409" s="1063"/>
      <c r="M409" s="1064"/>
      <c r="N409" s="1064"/>
      <c r="O409" s="1065"/>
      <c r="Q409" s="24" t="s">
        <v>2020</v>
      </c>
      <c r="R409" s="379" t="s">
        <v>716</v>
      </c>
      <c r="S409" s="379" t="s">
        <v>1590</v>
      </c>
      <c r="T409" s="379" t="s">
        <v>506</v>
      </c>
      <c r="U409" s="379" t="s">
        <v>1866</v>
      </c>
      <c r="V409" s="379" t="s">
        <v>847</v>
      </c>
      <c r="W409" s="379" t="s">
        <v>511</v>
      </c>
      <c r="X409" s="379" t="s">
        <v>544</v>
      </c>
      <c r="Y409" s="379" t="s">
        <v>702</v>
      </c>
      <c r="Z409" s="379" t="s">
        <v>769</v>
      </c>
      <c r="AA409" s="379" t="s">
        <v>704</v>
      </c>
      <c r="AB409" s="379" t="s">
        <v>1731</v>
      </c>
      <c r="AC409" s="379" t="s">
        <v>120</v>
      </c>
      <c r="AD409" s="380" t="s">
        <v>547</v>
      </c>
    </row>
    <row r="410" spans="1:30" ht="15.75" customHeight="1" x14ac:dyDescent="0.2">
      <c r="A410" s="371">
        <v>1</v>
      </c>
      <c r="B410" s="53" t="s">
        <v>705</v>
      </c>
      <c r="C410" s="46"/>
      <c r="D410" s="46"/>
      <c r="E410" s="46"/>
      <c r="F410" s="46"/>
      <c r="G410" s="46"/>
      <c r="H410" s="46"/>
      <c r="I410" s="436"/>
      <c r="J410" s="435">
        <f t="shared" si="41"/>
        <v>26</v>
      </c>
      <c r="K410" s="435">
        <f t="shared" si="42"/>
        <v>31</v>
      </c>
      <c r="L410" s="1135"/>
      <c r="M410" s="1136"/>
      <c r="N410" s="1136"/>
      <c r="O410" s="1137"/>
      <c r="Q410" s="377" t="s">
        <v>716</v>
      </c>
      <c r="R410" s="10"/>
      <c r="S410" s="20"/>
      <c r="T410" s="20" t="s">
        <v>532</v>
      </c>
      <c r="U410" s="20" t="s">
        <v>532</v>
      </c>
      <c r="V410" s="20"/>
      <c r="W410" s="20"/>
      <c r="X410" s="20"/>
      <c r="Y410" s="20"/>
      <c r="Z410" s="20"/>
      <c r="AA410" s="20"/>
      <c r="AB410" s="20"/>
      <c r="AC410" s="20"/>
      <c r="AD410" s="21"/>
    </row>
    <row r="411" spans="1:30" ht="15.75" customHeight="1" x14ac:dyDescent="0.2">
      <c r="A411" s="370">
        <v>2</v>
      </c>
      <c r="B411" s="54" t="s">
        <v>174</v>
      </c>
      <c r="C411" s="431"/>
      <c r="D411" s="431"/>
      <c r="E411" s="431"/>
      <c r="F411" s="431"/>
      <c r="G411" s="431"/>
      <c r="H411" s="431"/>
      <c r="I411" s="433"/>
      <c r="J411" s="435">
        <f t="shared" si="41"/>
        <v>26</v>
      </c>
      <c r="K411" s="435">
        <f t="shared" si="42"/>
        <v>31</v>
      </c>
      <c r="L411" s="1138"/>
      <c r="M411" s="1139"/>
      <c r="N411" s="1139"/>
      <c r="O411" s="1140"/>
      <c r="Q411" s="377" t="s">
        <v>1590</v>
      </c>
      <c r="R411" s="20" t="s">
        <v>532</v>
      </c>
      <c r="S411" s="10"/>
      <c r="T411" s="20"/>
      <c r="U411" s="20"/>
      <c r="V411" s="20"/>
      <c r="W411" s="20"/>
      <c r="X411" s="20"/>
      <c r="Y411" s="20" t="s">
        <v>532</v>
      </c>
      <c r="Z411" s="20"/>
      <c r="AA411" s="20"/>
      <c r="AB411" s="20"/>
      <c r="AC411" s="20"/>
      <c r="AD411" s="21"/>
    </row>
    <row r="412" spans="1:30" ht="15.75" customHeight="1" x14ac:dyDescent="0.2">
      <c r="A412" s="370" t="s">
        <v>2033</v>
      </c>
      <c r="B412" s="54" t="s">
        <v>991</v>
      </c>
      <c r="C412" s="431"/>
      <c r="D412" s="431"/>
      <c r="E412" s="431"/>
      <c r="F412" s="431"/>
      <c r="G412" s="431"/>
      <c r="H412" s="431"/>
      <c r="I412" s="433"/>
      <c r="J412" s="435">
        <f t="shared" si="41"/>
        <v>26</v>
      </c>
      <c r="K412" s="435">
        <f t="shared" si="42"/>
        <v>30</v>
      </c>
      <c r="L412" s="1138"/>
      <c r="M412" s="1139"/>
      <c r="N412" s="1139"/>
      <c r="O412" s="1140"/>
      <c r="Q412" s="377" t="s">
        <v>506</v>
      </c>
      <c r="R412" s="20"/>
      <c r="S412" s="20"/>
      <c r="T412" s="10"/>
      <c r="U412" s="20"/>
      <c r="V412" s="20"/>
      <c r="W412" s="20"/>
      <c r="X412" s="20"/>
      <c r="Y412" s="20"/>
      <c r="Z412" s="20"/>
      <c r="AA412" s="20"/>
      <c r="AB412" s="20"/>
      <c r="AC412" s="20"/>
      <c r="AD412" s="21"/>
    </row>
    <row r="413" spans="1:30" ht="15.75" customHeight="1" x14ac:dyDescent="0.2">
      <c r="A413" s="370" t="s">
        <v>2033</v>
      </c>
      <c r="B413" s="54" t="s">
        <v>36</v>
      </c>
      <c r="C413" s="431"/>
      <c r="D413" s="431"/>
      <c r="E413" s="431"/>
      <c r="F413" s="431"/>
      <c r="G413" s="431"/>
      <c r="H413" s="431"/>
      <c r="I413" s="433"/>
      <c r="J413" s="435">
        <f t="shared" si="41"/>
        <v>26</v>
      </c>
      <c r="K413" s="435">
        <f t="shared" si="42"/>
        <v>29</v>
      </c>
      <c r="L413" s="1138"/>
      <c r="M413" s="1139"/>
      <c r="N413" s="1139"/>
      <c r="O413" s="1140"/>
      <c r="Q413" s="377" t="s">
        <v>1866</v>
      </c>
      <c r="R413" s="20" t="s">
        <v>532</v>
      </c>
      <c r="S413" s="20"/>
      <c r="T413" s="20"/>
      <c r="U413" s="10"/>
      <c r="V413" s="20"/>
      <c r="W413" s="20" t="s">
        <v>532</v>
      </c>
      <c r="X413" s="20"/>
      <c r="Y413" s="20"/>
      <c r="Z413" s="20" t="s">
        <v>532</v>
      </c>
      <c r="AA413" s="20"/>
      <c r="AB413" s="20"/>
      <c r="AC413" s="20"/>
      <c r="AD413" s="21"/>
    </row>
    <row r="414" spans="1:30" ht="15.75" customHeight="1" x14ac:dyDescent="0.2">
      <c r="A414" s="370" t="s">
        <v>2033</v>
      </c>
      <c r="B414" s="54" t="s">
        <v>534</v>
      </c>
      <c r="C414" s="431"/>
      <c r="D414" s="431"/>
      <c r="E414" s="431"/>
      <c r="F414" s="431"/>
      <c r="G414" s="431"/>
      <c r="H414" s="431"/>
      <c r="I414" s="433"/>
      <c r="J414" s="435">
        <f t="shared" si="41"/>
        <v>26</v>
      </c>
      <c r="K414" s="435">
        <f t="shared" si="42"/>
        <v>29</v>
      </c>
      <c r="L414" s="1138"/>
      <c r="M414" s="1139"/>
      <c r="N414" s="1139"/>
      <c r="O414" s="1140"/>
      <c r="Q414" s="377" t="s">
        <v>847</v>
      </c>
      <c r="R414" s="20"/>
      <c r="S414" s="20"/>
      <c r="T414" s="20"/>
      <c r="U414" s="20"/>
      <c r="V414" s="10"/>
      <c r="W414" s="20" t="s">
        <v>532</v>
      </c>
      <c r="X414" s="20"/>
      <c r="Y414" s="20"/>
      <c r="Z414" s="20"/>
      <c r="AA414" s="20"/>
      <c r="AB414" s="20"/>
      <c r="AC414" s="20"/>
      <c r="AD414" s="21"/>
    </row>
    <row r="415" spans="1:30" ht="15.75" customHeight="1" x14ac:dyDescent="0.2">
      <c r="A415" s="370" t="s">
        <v>2033</v>
      </c>
      <c r="B415" s="54" t="s">
        <v>1867</v>
      </c>
      <c r="C415" s="431"/>
      <c r="D415" s="431"/>
      <c r="E415" s="431"/>
      <c r="F415" s="431"/>
      <c r="G415" s="431"/>
      <c r="H415" s="431"/>
      <c r="I415" s="433"/>
      <c r="J415" s="435">
        <f t="shared" si="41"/>
        <v>26</v>
      </c>
      <c r="K415" s="435">
        <f t="shared" si="42"/>
        <v>27</v>
      </c>
      <c r="L415" s="1138"/>
      <c r="M415" s="1139"/>
      <c r="N415" s="1139"/>
      <c r="O415" s="1140"/>
      <c r="Q415" s="377" t="s">
        <v>511</v>
      </c>
      <c r="R415" s="20"/>
      <c r="S415" s="20"/>
      <c r="T415" s="20"/>
      <c r="U415" s="20"/>
      <c r="V415" s="20" t="s">
        <v>532</v>
      </c>
      <c r="W415" s="10"/>
      <c r="X415" s="20"/>
      <c r="Y415" s="20"/>
      <c r="Z415" s="20"/>
      <c r="AA415" s="20"/>
      <c r="AB415" s="20"/>
      <c r="AC415" s="20"/>
      <c r="AD415" s="21"/>
    </row>
    <row r="416" spans="1:30" ht="15.75" customHeight="1" x14ac:dyDescent="0.2">
      <c r="A416" s="370" t="s">
        <v>2033</v>
      </c>
      <c r="B416" s="54" t="s">
        <v>39</v>
      </c>
      <c r="C416" s="431"/>
      <c r="D416" s="431"/>
      <c r="E416" s="431"/>
      <c r="F416" s="431"/>
      <c r="G416" s="431"/>
      <c r="H416" s="431"/>
      <c r="I416" s="433"/>
      <c r="J416" s="435">
        <f t="shared" si="41"/>
        <v>26</v>
      </c>
      <c r="K416" s="435">
        <f t="shared" si="42"/>
        <v>25</v>
      </c>
      <c r="L416" s="1138"/>
      <c r="M416" s="1139"/>
      <c r="N416" s="1139"/>
      <c r="O416" s="1140"/>
      <c r="Q416" s="377" t="s">
        <v>544</v>
      </c>
      <c r="R416" s="20"/>
      <c r="S416" s="20"/>
      <c r="T416" s="20"/>
      <c r="U416" s="20"/>
      <c r="V416" s="20"/>
      <c r="W416" s="20"/>
      <c r="X416" s="10"/>
      <c r="Y416" s="20"/>
      <c r="Z416" s="20" t="s">
        <v>532</v>
      </c>
      <c r="AA416" s="20"/>
      <c r="AB416" s="20"/>
      <c r="AC416" s="20"/>
      <c r="AD416" s="21"/>
    </row>
    <row r="417" spans="1:31" ht="15.75" customHeight="1" x14ac:dyDescent="0.2">
      <c r="A417" s="370" t="s">
        <v>2033</v>
      </c>
      <c r="B417" s="54" t="s">
        <v>2012</v>
      </c>
      <c r="C417" s="431"/>
      <c r="D417" s="431"/>
      <c r="E417" s="431"/>
      <c r="F417" s="431"/>
      <c r="G417" s="431"/>
      <c r="H417" s="431"/>
      <c r="I417" s="433"/>
      <c r="J417" s="435">
        <f t="shared" si="41"/>
        <v>26</v>
      </c>
      <c r="K417" s="435">
        <f t="shared" si="42"/>
        <v>23</v>
      </c>
      <c r="L417" s="1138"/>
      <c r="M417" s="1139"/>
      <c r="N417" s="1139"/>
      <c r="O417" s="1140"/>
      <c r="Q417" s="377" t="s">
        <v>702</v>
      </c>
      <c r="R417" s="20"/>
      <c r="S417" s="20"/>
      <c r="T417" s="20"/>
      <c r="U417" s="20"/>
      <c r="V417" s="20"/>
      <c r="W417" s="20"/>
      <c r="X417" s="20" t="s">
        <v>532</v>
      </c>
      <c r="Y417" s="10"/>
      <c r="Z417" s="20"/>
      <c r="AA417" s="20"/>
      <c r="AB417" s="20"/>
      <c r="AC417" s="20"/>
      <c r="AD417" s="21"/>
    </row>
    <row r="418" spans="1:31" ht="15.75" customHeight="1" x14ac:dyDescent="0.2">
      <c r="A418" s="370" t="s">
        <v>2033</v>
      </c>
      <c r="B418" s="54" t="s">
        <v>708</v>
      </c>
      <c r="C418" s="431"/>
      <c r="D418" s="431"/>
      <c r="E418" s="431"/>
      <c r="F418" s="431"/>
      <c r="G418" s="431"/>
      <c r="H418" s="431"/>
      <c r="I418" s="433"/>
      <c r="J418" s="435">
        <f t="shared" si="41"/>
        <v>26</v>
      </c>
      <c r="K418" s="435">
        <f t="shared" si="42"/>
        <v>23</v>
      </c>
      <c r="L418" s="1138"/>
      <c r="M418" s="1139"/>
      <c r="N418" s="1139"/>
      <c r="O418" s="1140"/>
      <c r="Q418" s="377" t="s">
        <v>769</v>
      </c>
      <c r="R418" s="20"/>
      <c r="S418" s="20"/>
      <c r="T418" s="20"/>
      <c r="U418" s="20"/>
      <c r="V418" s="20"/>
      <c r="W418" s="20"/>
      <c r="X418" s="20"/>
      <c r="Y418" s="20"/>
      <c r="Z418" s="10"/>
      <c r="AA418" s="20" t="s">
        <v>532</v>
      </c>
      <c r="AB418" s="20"/>
      <c r="AC418" s="20"/>
      <c r="AD418" s="21"/>
    </row>
    <row r="419" spans="1:31" ht="15.75" customHeight="1" x14ac:dyDescent="0.2">
      <c r="A419" s="370" t="s">
        <v>2033</v>
      </c>
      <c r="B419" s="54" t="s">
        <v>706</v>
      </c>
      <c r="C419" s="431"/>
      <c r="D419" s="431"/>
      <c r="E419" s="431"/>
      <c r="F419" s="431"/>
      <c r="G419" s="431"/>
      <c r="H419" s="431"/>
      <c r="I419" s="433"/>
      <c r="J419" s="435">
        <f t="shared" si="41"/>
        <v>26</v>
      </c>
      <c r="K419" s="435">
        <f t="shared" si="42"/>
        <v>22</v>
      </c>
      <c r="L419" s="1138"/>
      <c r="M419" s="1139"/>
      <c r="N419" s="1139"/>
      <c r="O419" s="1140"/>
      <c r="Q419" s="377" t="s">
        <v>704</v>
      </c>
      <c r="R419" s="20"/>
      <c r="S419" s="20"/>
      <c r="T419" s="20"/>
      <c r="U419" s="20"/>
      <c r="V419" s="20"/>
      <c r="W419" s="20"/>
      <c r="X419" s="20"/>
      <c r="Y419" s="20"/>
      <c r="Z419" s="20" t="s">
        <v>532</v>
      </c>
      <c r="AA419" s="10"/>
      <c r="AB419" s="20"/>
      <c r="AC419" s="20" t="s">
        <v>532</v>
      </c>
      <c r="AD419" s="21"/>
    </row>
    <row r="420" spans="1:31" ht="15.75" customHeight="1" x14ac:dyDescent="0.2">
      <c r="A420" s="370" t="s">
        <v>2033</v>
      </c>
      <c r="B420" s="54" t="s">
        <v>767</v>
      </c>
      <c r="C420" s="431"/>
      <c r="D420" s="431"/>
      <c r="E420" s="431"/>
      <c r="F420" s="431"/>
      <c r="G420" s="431"/>
      <c r="H420" s="431"/>
      <c r="I420" s="433"/>
      <c r="J420" s="435">
        <f t="shared" si="41"/>
        <v>26</v>
      </c>
      <c r="K420" s="435">
        <f t="shared" si="42"/>
        <v>21</v>
      </c>
      <c r="L420" s="1138"/>
      <c r="M420" s="1139"/>
      <c r="N420" s="1139"/>
      <c r="O420" s="1140"/>
      <c r="Q420" s="377" t="s">
        <v>1731</v>
      </c>
      <c r="R420" s="20"/>
      <c r="S420" s="20"/>
      <c r="T420" s="20"/>
      <c r="U420" s="20"/>
      <c r="V420" s="20"/>
      <c r="W420" s="20"/>
      <c r="X420" s="20"/>
      <c r="Y420" s="20"/>
      <c r="Z420" s="20"/>
      <c r="AA420" s="20" t="s">
        <v>532</v>
      </c>
      <c r="AB420" s="10"/>
      <c r="AC420" s="20"/>
      <c r="AD420" s="21"/>
    </row>
    <row r="421" spans="1:31" ht="15.75" customHeight="1" x14ac:dyDescent="0.2">
      <c r="A421" s="370" t="s">
        <v>2033</v>
      </c>
      <c r="B421" s="54" t="s">
        <v>1827</v>
      </c>
      <c r="C421" s="431"/>
      <c r="D421" s="431"/>
      <c r="E421" s="431"/>
      <c r="F421" s="431"/>
      <c r="G421" s="431"/>
      <c r="H421" s="431"/>
      <c r="I421" s="433"/>
      <c r="J421" s="435">
        <f t="shared" si="41"/>
        <v>26</v>
      </c>
      <c r="K421" s="435">
        <f t="shared" si="42"/>
        <v>21</v>
      </c>
      <c r="L421" s="1138"/>
      <c r="M421" s="1139"/>
      <c r="N421" s="1139"/>
      <c r="O421" s="1140"/>
      <c r="Q421" s="377" t="s">
        <v>120</v>
      </c>
      <c r="R421" s="20"/>
      <c r="S421" s="20"/>
      <c r="T421" s="20"/>
      <c r="U421" s="20"/>
      <c r="V421" s="20"/>
      <c r="W421" s="20"/>
      <c r="X421" s="20"/>
      <c r="Y421" s="20"/>
      <c r="Z421" s="20"/>
      <c r="AA421" s="20"/>
      <c r="AB421" s="20"/>
      <c r="AC421" s="10"/>
      <c r="AD421" s="21"/>
    </row>
    <row r="422" spans="1:31" ht="15.75" customHeight="1" thickBot="1" x14ac:dyDescent="0.25">
      <c r="A422" s="372" t="s">
        <v>2033</v>
      </c>
      <c r="B422" s="55" t="s">
        <v>551</v>
      </c>
      <c r="C422" s="432"/>
      <c r="D422" s="432"/>
      <c r="E422" s="432"/>
      <c r="F422" s="432"/>
      <c r="G422" s="432"/>
      <c r="H422" s="432"/>
      <c r="I422" s="434"/>
      <c r="J422" s="435">
        <f t="shared" si="41"/>
        <v>26</v>
      </c>
      <c r="K422" s="435">
        <f t="shared" si="42"/>
        <v>18</v>
      </c>
      <c r="L422" s="1141"/>
      <c r="M422" s="1142"/>
      <c r="N422" s="1142"/>
      <c r="O422" s="1143"/>
      <c r="Q422" s="378" t="s">
        <v>547</v>
      </c>
      <c r="R422" s="23"/>
      <c r="S422" s="23"/>
      <c r="T422" s="23"/>
      <c r="U422" s="23"/>
      <c r="V422" s="23"/>
      <c r="W422" s="23"/>
      <c r="X422" s="23"/>
      <c r="Y422" s="23"/>
      <c r="Z422" s="23"/>
      <c r="AA422" s="23"/>
      <c r="AB422" s="23"/>
      <c r="AC422" s="23"/>
      <c r="AD422" s="15"/>
    </row>
    <row r="423" spans="1:31" ht="15.75" customHeight="1" x14ac:dyDescent="0.2">
      <c r="C423" s="435">
        <f t="shared" ref="C423:I423" si="43">SUM(C412:C422)</f>
        <v>0</v>
      </c>
      <c r="D423" s="435">
        <f t="shared" si="43"/>
        <v>0</v>
      </c>
      <c r="E423" s="435">
        <f t="shared" si="43"/>
        <v>0</v>
      </c>
      <c r="F423" s="435">
        <f t="shared" si="43"/>
        <v>0</v>
      </c>
      <c r="G423" s="435">
        <f t="shared" si="43"/>
        <v>0</v>
      </c>
      <c r="H423" s="435">
        <f t="shared" si="43"/>
        <v>0</v>
      </c>
      <c r="I423" s="435">
        <f t="shared" si="43"/>
        <v>0</v>
      </c>
    </row>
    <row r="424" spans="1:31" ht="15.75" customHeight="1" thickBot="1" x14ac:dyDescent="0.25"/>
    <row r="425" spans="1:31" ht="15.75" customHeight="1" thickBot="1" x14ac:dyDescent="0.25">
      <c r="A425" s="1043" t="s">
        <v>2004</v>
      </c>
      <c r="B425" s="1044"/>
      <c r="C425" s="1044"/>
      <c r="D425" s="1044"/>
      <c r="E425" s="1044"/>
      <c r="F425" s="1045"/>
      <c r="G425" s="1040" t="s">
        <v>2030</v>
      </c>
      <c r="H425" s="1041"/>
      <c r="I425" s="1042"/>
      <c r="L425" s="952" t="s">
        <v>538</v>
      </c>
      <c r="M425" s="953"/>
      <c r="N425" s="953"/>
      <c r="O425" s="954"/>
    </row>
    <row r="426" spans="1:31" ht="15.75" customHeight="1" thickBot="1" x14ac:dyDescent="0.25">
      <c r="A426" s="373" t="s">
        <v>496</v>
      </c>
      <c r="B426" s="227" t="s">
        <v>497</v>
      </c>
      <c r="C426" s="374" t="s">
        <v>498</v>
      </c>
      <c r="D426" s="374" t="s">
        <v>499</v>
      </c>
      <c r="E426" s="374" t="s">
        <v>500</v>
      </c>
      <c r="F426" s="374" t="s">
        <v>501</v>
      </c>
      <c r="G426" s="375" t="s">
        <v>502</v>
      </c>
      <c r="H426" s="375" t="s">
        <v>503</v>
      </c>
      <c r="I426" s="376" t="s">
        <v>504</v>
      </c>
      <c r="L426" s="955"/>
      <c r="M426" s="956"/>
      <c r="N426" s="956"/>
      <c r="O426" s="957"/>
      <c r="Q426" s="410" t="s">
        <v>2020</v>
      </c>
      <c r="R426" s="379" t="s">
        <v>373</v>
      </c>
      <c r="S426" s="379" t="s">
        <v>374</v>
      </c>
      <c r="T426" s="379" t="s">
        <v>541</v>
      </c>
      <c r="U426" s="379" t="s">
        <v>901</v>
      </c>
      <c r="V426" s="379" t="s">
        <v>564</v>
      </c>
      <c r="W426" s="379" t="s">
        <v>700</v>
      </c>
      <c r="X426" s="379" t="s">
        <v>566</v>
      </c>
      <c r="Y426" s="379" t="s">
        <v>544</v>
      </c>
      <c r="Z426" s="379" t="s">
        <v>777</v>
      </c>
      <c r="AA426" s="379" t="s">
        <v>1684</v>
      </c>
      <c r="AB426" s="379" t="s">
        <v>533</v>
      </c>
      <c r="AC426" s="379" t="s">
        <v>1730</v>
      </c>
      <c r="AD426" s="379" t="s">
        <v>1313</v>
      </c>
      <c r="AE426" s="380" t="s">
        <v>1214</v>
      </c>
    </row>
    <row r="427" spans="1:31" ht="15.75" customHeight="1" x14ac:dyDescent="0.2">
      <c r="A427" s="371">
        <v>1</v>
      </c>
      <c r="B427" s="53" t="s">
        <v>781</v>
      </c>
      <c r="C427" s="46">
        <v>26</v>
      </c>
      <c r="D427" s="46">
        <v>15</v>
      </c>
      <c r="E427" s="46">
        <v>4</v>
      </c>
      <c r="F427" s="46">
        <v>7</v>
      </c>
      <c r="G427" s="46">
        <v>70</v>
      </c>
      <c r="H427" s="46">
        <v>44</v>
      </c>
      <c r="I427" s="436">
        <v>34</v>
      </c>
      <c r="J427" s="435">
        <f t="shared" ref="J427:J440" si="44">D410+E410+F410</f>
        <v>0</v>
      </c>
      <c r="K427" s="435">
        <f t="shared" ref="K427:K440" si="45">D410*2+E410</f>
        <v>0</v>
      </c>
      <c r="L427" s="1135" t="s">
        <v>2034</v>
      </c>
      <c r="M427" s="1136"/>
      <c r="N427" s="1136"/>
      <c r="O427" s="1137"/>
      <c r="Q427" s="377" t="s">
        <v>373</v>
      </c>
      <c r="R427" s="10"/>
      <c r="S427" s="20"/>
      <c r="T427" s="20" t="s">
        <v>532</v>
      </c>
      <c r="U427" s="20" t="s">
        <v>532</v>
      </c>
      <c r="V427" s="20"/>
      <c r="W427" s="20"/>
      <c r="X427" s="20"/>
      <c r="Y427" s="20"/>
      <c r="Z427" s="20" t="s">
        <v>1487</v>
      </c>
      <c r="AA427" s="20"/>
      <c r="AB427" s="20" t="s">
        <v>844</v>
      </c>
      <c r="AC427" s="20"/>
      <c r="AD427" s="20"/>
      <c r="AE427" s="21"/>
    </row>
    <row r="428" spans="1:31" ht="15.75" customHeight="1" x14ac:dyDescent="0.2">
      <c r="A428" s="370">
        <v>2</v>
      </c>
      <c r="B428" s="54" t="s">
        <v>431</v>
      </c>
      <c r="C428" s="431">
        <v>26</v>
      </c>
      <c r="D428" s="431">
        <v>13</v>
      </c>
      <c r="E428" s="431">
        <v>5</v>
      </c>
      <c r="F428" s="431">
        <v>8</v>
      </c>
      <c r="G428" s="431">
        <v>54</v>
      </c>
      <c r="H428" s="431">
        <v>42</v>
      </c>
      <c r="I428" s="433">
        <v>31</v>
      </c>
      <c r="J428" s="435">
        <f t="shared" si="44"/>
        <v>0</v>
      </c>
      <c r="K428" s="435">
        <f t="shared" si="45"/>
        <v>0</v>
      </c>
      <c r="L428" s="1138"/>
      <c r="M428" s="1139"/>
      <c r="N428" s="1139"/>
      <c r="O428" s="1140"/>
      <c r="Q428" s="377" t="s">
        <v>374</v>
      </c>
      <c r="R428" s="20" t="s">
        <v>532</v>
      </c>
      <c r="S428" s="10"/>
      <c r="T428" s="20"/>
      <c r="U428" s="20"/>
      <c r="V428" s="20"/>
      <c r="W428" s="20"/>
      <c r="X428" s="20"/>
      <c r="Y428" s="20"/>
      <c r="Z428" s="20" t="s">
        <v>1597</v>
      </c>
      <c r="AA428" s="20"/>
      <c r="AB428" s="20"/>
      <c r="AC428" s="20"/>
      <c r="AD428" s="20"/>
      <c r="AE428" s="21"/>
    </row>
    <row r="429" spans="1:31" ht="15.75" customHeight="1" x14ac:dyDescent="0.2">
      <c r="A429" s="370">
        <v>3</v>
      </c>
      <c r="B429" s="54" t="s">
        <v>1431</v>
      </c>
      <c r="C429" s="431">
        <v>26</v>
      </c>
      <c r="D429" s="431">
        <v>13</v>
      </c>
      <c r="E429" s="431">
        <v>5</v>
      </c>
      <c r="F429" s="431">
        <v>8</v>
      </c>
      <c r="G429" s="431">
        <v>67</v>
      </c>
      <c r="H429" s="431">
        <v>62</v>
      </c>
      <c r="I429" s="433">
        <v>31</v>
      </c>
      <c r="J429" s="435">
        <f t="shared" si="44"/>
        <v>0</v>
      </c>
      <c r="K429" s="435">
        <f t="shared" si="45"/>
        <v>0</v>
      </c>
      <c r="L429" s="1138"/>
      <c r="M429" s="1139"/>
      <c r="N429" s="1139"/>
      <c r="O429" s="1140"/>
      <c r="Q429" s="377" t="s">
        <v>541</v>
      </c>
      <c r="R429" s="20"/>
      <c r="S429" s="20"/>
      <c r="T429" s="10"/>
      <c r="U429" s="20"/>
      <c r="V429" s="20"/>
      <c r="W429" s="20"/>
      <c r="X429" s="20"/>
      <c r="Y429" s="20"/>
      <c r="Z429" s="20" t="s">
        <v>844</v>
      </c>
      <c r="AA429" s="20"/>
      <c r="AB429" s="20"/>
      <c r="AC429" s="20"/>
      <c r="AD429" s="20"/>
      <c r="AE429" s="21"/>
    </row>
    <row r="430" spans="1:31" ht="15.75" customHeight="1" x14ac:dyDescent="0.2">
      <c r="A430" s="370">
        <v>4</v>
      </c>
      <c r="B430" s="54" t="s">
        <v>554</v>
      </c>
      <c r="C430" s="431">
        <v>26</v>
      </c>
      <c r="D430" s="431">
        <v>12</v>
      </c>
      <c r="E430" s="431">
        <v>6</v>
      </c>
      <c r="F430" s="431">
        <v>8</v>
      </c>
      <c r="G430" s="431">
        <v>48</v>
      </c>
      <c r="H430" s="431">
        <v>40</v>
      </c>
      <c r="I430" s="433">
        <v>30</v>
      </c>
      <c r="J430" s="435">
        <f t="shared" si="44"/>
        <v>0</v>
      </c>
      <c r="K430" s="435">
        <f t="shared" si="45"/>
        <v>0</v>
      </c>
      <c r="L430" s="1138"/>
      <c r="M430" s="1139"/>
      <c r="N430" s="1139"/>
      <c r="O430" s="1140"/>
      <c r="Q430" s="377" t="s">
        <v>901</v>
      </c>
      <c r="R430" s="20" t="s">
        <v>532</v>
      </c>
      <c r="S430" s="20"/>
      <c r="T430" s="20"/>
      <c r="U430" s="10"/>
      <c r="V430" s="20"/>
      <c r="W430" s="20" t="s">
        <v>532</v>
      </c>
      <c r="X430" s="20"/>
      <c r="Y430" s="20"/>
      <c r="Z430" s="20" t="s">
        <v>1601</v>
      </c>
      <c r="AA430" s="20"/>
      <c r="AB430" s="20"/>
      <c r="AC430" s="20"/>
      <c r="AD430" s="20"/>
      <c r="AE430" s="21"/>
    </row>
    <row r="431" spans="1:31" ht="15.75" customHeight="1" x14ac:dyDescent="0.2">
      <c r="A431" s="370">
        <v>5</v>
      </c>
      <c r="B431" s="54" t="s">
        <v>1733</v>
      </c>
      <c r="C431" s="431">
        <v>26</v>
      </c>
      <c r="D431" s="431">
        <v>12</v>
      </c>
      <c r="E431" s="431">
        <v>5</v>
      </c>
      <c r="F431" s="431">
        <v>9</v>
      </c>
      <c r="G431" s="431">
        <v>50</v>
      </c>
      <c r="H431" s="431">
        <v>47</v>
      </c>
      <c r="I431" s="433">
        <v>29</v>
      </c>
      <c r="J431" s="435">
        <f t="shared" si="44"/>
        <v>0</v>
      </c>
      <c r="K431" s="435">
        <f t="shared" si="45"/>
        <v>0</v>
      </c>
      <c r="L431" s="1138"/>
      <c r="M431" s="1139"/>
      <c r="N431" s="1139"/>
      <c r="O431" s="1140"/>
      <c r="Q431" s="377" t="s">
        <v>564</v>
      </c>
      <c r="R431" s="20"/>
      <c r="S431" s="20"/>
      <c r="T431" s="20"/>
      <c r="U431" s="20"/>
      <c r="V431" s="10"/>
      <c r="W431" s="20" t="s">
        <v>532</v>
      </c>
      <c r="X431" s="20"/>
      <c r="Y431" s="20"/>
      <c r="Z431" s="20" t="s">
        <v>2035</v>
      </c>
      <c r="AA431" s="20"/>
      <c r="AB431" s="20"/>
      <c r="AC431" s="20"/>
      <c r="AD431" s="20"/>
      <c r="AE431" s="21"/>
    </row>
    <row r="432" spans="1:31" ht="15.75" customHeight="1" x14ac:dyDescent="0.2">
      <c r="A432" s="370">
        <v>6</v>
      </c>
      <c r="B432" s="54" t="s">
        <v>575</v>
      </c>
      <c r="C432" s="431">
        <v>26</v>
      </c>
      <c r="D432" s="431">
        <v>12</v>
      </c>
      <c r="E432" s="431">
        <v>5</v>
      </c>
      <c r="F432" s="431">
        <v>9</v>
      </c>
      <c r="G432" s="431">
        <v>60</v>
      </c>
      <c r="H432" s="431">
        <v>61</v>
      </c>
      <c r="I432" s="433">
        <v>29</v>
      </c>
      <c r="J432" s="435">
        <f t="shared" si="44"/>
        <v>0</v>
      </c>
      <c r="K432" s="435">
        <f t="shared" si="45"/>
        <v>0</v>
      </c>
      <c r="L432" s="1138"/>
      <c r="M432" s="1139"/>
      <c r="N432" s="1139"/>
      <c r="O432" s="1140"/>
      <c r="Q432" s="377" t="s">
        <v>700</v>
      </c>
      <c r="R432" s="20"/>
      <c r="S432" s="20"/>
      <c r="T432" s="20"/>
      <c r="U432" s="20"/>
      <c r="V432" s="20" t="s">
        <v>532</v>
      </c>
      <c r="W432" s="10"/>
      <c r="X432" s="20"/>
      <c r="Y432" s="20"/>
      <c r="Z432" s="20" t="s">
        <v>1597</v>
      </c>
      <c r="AA432" s="20"/>
      <c r="AB432" s="20" t="s">
        <v>1488</v>
      </c>
      <c r="AC432" s="20"/>
      <c r="AD432" s="20"/>
      <c r="AE432" s="21"/>
    </row>
    <row r="433" spans="1:32" ht="15.75" customHeight="1" x14ac:dyDescent="0.2">
      <c r="A433" s="370">
        <v>7</v>
      </c>
      <c r="B433" s="54" t="s">
        <v>816</v>
      </c>
      <c r="C433" s="431">
        <v>26</v>
      </c>
      <c r="D433" s="431">
        <v>12</v>
      </c>
      <c r="E433" s="431">
        <v>3</v>
      </c>
      <c r="F433" s="431">
        <v>11</v>
      </c>
      <c r="G433" s="431">
        <v>54</v>
      </c>
      <c r="H433" s="431">
        <v>53</v>
      </c>
      <c r="I433" s="433">
        <v>27</v>
      </c>
      <c r="J433" s="435">
        <f t="shared" si="44"/>
        <v>0</v>
      </c>
      <c r="K433" s="435">
        <f t="shared" si="45"/>
        <v>0</v>
      </c>
      <c r="L433" s="1138"/>
      <c r="M433" s="1139"/>
      <c r="N433" s="1139"/>
      <c r="O433" s="1140"/>
      <c r="Q433" s="377" t="s">
        <v>566</v>
      </c>
      <c r="R433" s="20"/>
      <c r="S433" s="20"/>
      <c r="T433" s="20"/>
      <c r="U433" s="20"/>
      <c r="V433" s="20"/>
      <c r="W433" s="20"/>
      <c r="X433" s="10"/>
      <c r="Y433" s="20"/>
      <c r="Z433" s="20" t="s">
        <v>355</v>
      </c>
      <c r="AA433" s="20"/>
      <c r="AB433" s="20"/>
      <c r="AC433" s="20"/>
      <c r="AD433" s="20"/>
      <c r="AE433" s="21"/>
    </row>
    <row r="434" spans="1:32" ht="15.75" customHeight="1" x14ac:dyDescent="0.2">
      <c r="A434" s="370">
        <v>8</v>
      </c>
      <c r="B434" s="54" t="s">
        <v>711</v>
      </c>
      <c r="C434" s="431">
        <v>26</v>
      </c>
      <c r="D434" s="431">
        <v>10</v>
      </c>
      <c r="E434" s="431">
        <v>5</v>
      </c>
      <c r="F434" s="431">
        <v>11</v>
      </c>
      <c r="G434" s="431">
        <v>54</v>
      </c>
      <c r="H434" s="431">
        <v>64</v>
      </c>
      <c r="I434" s="433">
        <v>25</v>
      </c>
      <c r="J434" s="435">
        <f t="shared" si="44"/>
        <v>0</v>
      </c>
      <c r="K434" s="435">
        <f t="shared" si="45"/>
        <v>0</v>
      </c>
      <c r="L434" s="1138"/>
      <c r="M434" s="1139"/>
      <c r="N434" s="1139"/>
      <c r="O434" s="1140"/>
      <c r="Q434" s="377" t="s">
        <v>544</v>
      </c>
      <c r="R434" s="409"/>
      <c r="S434" s="20"/>
      <c r="T434" s="20"/>
      <c r="U434" s="20"/>
      <c r="V434" s="20"/>
      <c r="W434" s="20"/>
      <c r="X434" s="20"/>
      <c r="Y434" s="10"/>
      <c r="Z434" s="20" t="s">
        <v>1487</v>
      </c>
      <c r="AA434" s="20"/>
      <c r="AB434" s="20"/>
      <c r="AC434" s="20"/>
      <c r="AD434" s="20"/>
      <c r="AE434" s="21"/>
    </row>
    <row r="435" spans="1:32" ht="15.75" customHeight="1" x14ac:dyDescent="0.2">
      <c r="A435" s="370">
        <v>9</v>
      </c>
      <c r="B435" s="54" t="s">
        <v>1598</v>
      </c>
      <c r="C435" s="431">
        <v>26</v>
      </c>
      <c r="D435" s="431">
        <v>9</v>
      </c>
      <c r="E435" s="431">
        <v>5</v>
      </c>
      <c r="F435" s="431">
        <v>12</v>
      </c>
      <c r="G435" s="431">
        <v>59</v>
      </c>
      <c r="H435" s="431">
        <v>60</v>
      </c>
      <c r="I435" s="433">
        <v>23</v>
      </c>
      <c r="J435" s="435">
        <f t="shared" si="44"/>
        <v>0</v>
      </c>
      <c r="K435" s="435">
        <f t="shared" si="45"/>
        <v>0</v>
      </c>
      <c r="L435" s="1138"/>
      <c r="M435" s="1139"/>
      <c r="N435" s="1139"/>
      <c r="O435" s="1140"/>
      <c r="Q435" s="377" t="s">
        <v>777</v>
      </c>
      <c r="R435" s="409" t="s">
        <v>1539</v>
      </c>
      <c r="S435" s="20" t="s">
        <v>355</v>
      </c>
      <c r="T435" s="20" t="s">
        <v>1490</v>
      </c>
      <c r="U435" s="20" t="s">
        <v>1494</v>
      </c>
      <c r="V435" s="20" t="s">
        <v>1494</v>
      </c>
      <c r="W435" s="20" t="s">
        <v>1546</v>
      </c>
      <c r="X435" s="20" t="s">
        <v>1207</v>
      </c>
      <c r="Y435" s="20" t="s">
        <v>1601</v>
      </c>
      <c r="Z435" s="10"/>
      <c r="AA435" s="20" t="s">
        <v>1600</v>
      </c>
      <c r="AB435" s="20" t="s">
        <v>628</v>
      </c>
      <c r="AC435" s="20" t="s">
        <v>1493</v>
      </c>
      <c r="AD435" s="20" t="s">
        <v>1546</v>
      </c>
      <c r="AE435" s="21" t="s">
        <v>1600</v>
      </c>
    </row>
    <row r="436" spans="1:32" ht="15.75" customHeight="1" x14ac:dyDescent="0.2">
      <c r="A436" s="370">
        <v>10</v>
      </c>
      <c r="B436" s="54" t="s">
        <v>79</v>
      </c>
      <c r="C436" s="431">
        <v>26</v>
      </c>
      <c r="D436" s="431">
        <v>10</v>
      </c>
      <c r="E436" s="431">
        <v>3</v>
      </c>
      <c r="F436" s="431">
        <v>13</v>
      </c>
      <c r="G436" s="431">
        <v>66</v>
      </c>
      <c r="H436" s="431">
        <v>76</v>
      </c>
      <c r="I436" s="433">
        <v>23</v>
      </c>
      <c r="J436" s="435">
        <f t="shared" si="44"/>
        <v>0</v>
      </c>
      <c r="K436" s="435">
        <f t="shared" si="45"/>
        <v>0</v>
      </c>
      <c r="L436" s="1138"/>
      <c r="M436" s="1139"/>
      <c r="N436" s="1139"/>
      <c r="O436" s="1140"/>
      <c r="Q436" s="377" t="s">
        <v>1684</v>
      </c>
      <c r="R436" s="409"/>
      <c r="S436" s="20"/>
      <c r="T436" s="20"/>
      <c r="U436" s="20"/>
      <c r="V436" s="20"/>
      <c r="W436" s="20"/>
      <c r="X436" s="20"/>
      <c r="Y436" s="20"/>
      <c r="Z436" s="20" t="s">
        <v>1541</v>
      </c>
      <c r="AA436" s="10"/>
      <c r="AB436" s="20"/>
      <c r="AC436" s="20"/>
      <c r="AD436" s="20"/>
      <c r="AE436" s="21"/>
    </row>
    <row r="437" spans="1:32" ht="15.75" customHeight="1" x14ac:dyDescent="0.2">
      <c r="A437" s="370">
        <v>11</v>
      </c>
      <c r="B437" s="54" t="s">
        <v>558</v>
      </c>
      <c r="C437" s="431">
        <v>26</v>
      </c>
      <c r="D437" s="431">
        <v>8</v>
      </c>
      <c r="E437" s="431">
        <v>6</v>
      </c>
      <c r="F437" s="431">
        <v>12</v>
      </c>
      <c r="G437" s="431">
        <v>60</v>
      </c>
      <c r="H437" s="431">
        <v>63</v>
      </c>
      <c r="I437" s="433">
        <v>22</v>
      </c>
      <c r="J437" s="435">
        <f t="shared" si="44"/>
        <v>0</v>
      </c>
      <c r="K437" s="435">
        <f t="shared" si="45"/>
        <v>0</v>
      </c>
      <c r="L437" s="1138"/>
      <c r="M437" s="1139"/>
      <c r="N437" s="1139"/>
      <c r="O437" s="1140"/>
      <c r="Q437" s="377" t="s">
        <v>533</v>
      </c>
      <c r="R437" s="409" t="s">
        <v>1597</v>
      </c>
      <c r="S437" s="20"/>
      <c r="T437" s="20"/>
      <c r="U437" s="20"/>
      <c r="V437" s="20"/>
      <c r="W437" s="20"/>
      <c r="X437" s="20"/>
      <c r="Y437" s="20"/>
      <c r="Z437" s="20" t="s">
        <v>1646</v>
      </c>
      <c r="AA437" s="20"/>
      <c r="AB437" s="10"/>
      <c r="AC437" s="20"/>
      <c r="AD437" s="20" t="s">
        <v>532</v>
      </c>
      <c r="AE437" s="21"/>
    </row>
    <row r="438" spans="1:32" ht="15.75" customHeight="1" x14ac:dyDescent="0.2">
      <c r="A438" s="370">
        <v>12</v>
      </c>
      <c r="B438" s="54" t="s">
        <v>906</v>
      </c>
      <c r="C438" s="431">
        <v>26</v>
      </c>
      <c r="D438" s="431">
        <v>9</v>
      </c>
      <c r="E438" s="431">
        <v>3</v>
      </c>
      <c r="F438" s="431">
        <v>14</v>
      </c>
      <c r="G438" s="431">
        <v>56</v>
      </c>
      <c r="H438" s="431">
        <v>63</v>
      </c>
      <c r="I438" s="433">
        <v>21</v>
      </c>
      <c r="J438" s="435">
        <f t="shared" si="44"/>
        <v>0</v>
      </c>
      <c r="K438" s="435">
        <f t="shared" si="45"/>
        <v>0</v>
      </c>
      <c r="L438" s="1138"/>
      <c r="M438" s="1139"/>
      <c r="N438" s="1139"/>
      <c r="O438" s="1140"/>
      <c r="Q438" s="377" t="s">
        <v>1730</v>
      </c>
      <c r="R438" s="409"/>
      <c r="S438" s="20"/>
      <c r="T438" s="20"/>
      <c r="U438" s="20"/>
      <c r="V438" s="20"/>
      <c r="W438" s="20"/>
      <c r="X438" s="20"/>
      <c r="Y438" s="20"/>
      <c r="Z438" s="20" t="s">
        <v>1207</v>
      </c>
      <c r="AA438" s="20"/>
      <c r="AB438" s="20" t="s">
        <v>532</v>
      </c>
      <c r="AC438" s="10"/>
      <c r="AD438" s="20"/>
      <c r="AE438" s="21"/>
    </row>
    <row r="439" spans="1:32" ht="15.75" customHeight="1" x14ac:dyDescent="0.2">
      <c r="A439" s="370">
        <v>13</v>
      </c>
      <c r="B439" s="54" t="s">
        <v>1314</v>
      </c>
      <c r="C439" s="431">
        <v>26</v>
      </c>
      <c r="D439" s="431">
        <v>9</v>
      </c>
      <c r="E439" s="431">
        <v>3</v>
      </c>
      <c r="F439" s="431">
        <v>14</v>
      </c>
      <c r="G439" s="431">
        <v>48</v>
      </c>
      <c r="H439" s="431">
        <v>57</v>
      </c>
      <c r="I439" s="433">
        <v>21</v>
      </c>
      <c r="J439" s="435">
        <f t="shared" si="44"/>
        <v>0</v>
      </c>
      <c r="K439" s="435">
        <f t="shared" si="45"/>
        <v>0</v>
      </c>
      <c r="L439" s="1138"/>
      <c r="M439" s="1139"/>
      <c r="N439" s="1139"/>
      <c r="O439" s="1140"/>
      <c r="Q439" s="377" t="s">
        <v>1313</v>
      </c>
      <c r="R439" s="409"/>
      <c r="S439" s="20"/>
      <c r="T439" s="20"/>
      <c r="U439" s="20"/>
      <c r="V439" s="20"/>
      <c r="W439" s="20"/>
      <c r="X439" s="20"/>
      <c r="Y439" s="20"/>
      <c r="Z439" s="20" t="s">
        <v>1539</v>
      </c>
      <c r="AA439" s="20"/>
      <c r="AB439" s="20"/>
      <c r="AC439" s="20"/>
      <c r="AD439" s="10"/>
      <c r="AE439" s="21"/>
    </row>
    <row r="440" spans="1:32" ht="15.75" customHeight="1" thickBot="1" x14ac:dyDescent="0.25">
      <c r="A440" s="372">
        <v>14</v>
      </c>
      <c r="B440" s="55" t="s">
        <v>42</v>
      </c>
      <c r="C440" s="432">
        <v>26</v>
      </c>
      <c r="D440" s="432">
        <v>7</v>
      </c>
      <c r="E440" s="432">
        <v>4</v>
      </c>
      <c r="F440" s="432">
        <v>15</v>
      </c>
      <c r="G440" s="432">
        <v>45</v>
      </c>
      <c r="H440" s="432">
        <v>59</v>
      </c>
      <c r="I440" s="434">
        <v>18</v>
      </c>
      <c r="J440" s="435">
        <f t="shared" si="44"/>
        <v>0</v>
      </c>
      <c r="K440" s="435">
        <f t="shared" si="45"/>
        <v>0</v>
      </c>
      <c r="L440" s="1141"/>
      <c r="M440" s="1142"/>
      <c r="N440" s="1142"/>
      <c r="O440" s="1143"/>
      <c r="Q440" s="378" t="s">
        <v>1214</v>
      </c>
      <c r="R440" s="411"/>
      <c r="S440" s="23"/>
      <c r="T440" s="23"/>
      <c r="U440" s="23"/>
      <c r="V440" s="23"/>
      <c r="W440" s="23"/>
      <c r="X440" s="23"/>
      <c r="Y440" s="23"/>
      <c r="Z440" s="23" t="s">
        <v>1603</v>
      </c>
      <c r="AA440" s="23"/>
      <c r="AB440" s="23"/>
      <c r="AC440" s="23"/>
      <c r="AD440" s="23"/>
      <c r="AE440" s="15"/>
    </row>
    <row r="441" spans="1:32" ht="15.75" customHeight="1" x14ac:dyDescent="0.2">
      <c r="C441" s="435">
        <f>SUM(C427:C440)</f>
        <v>364</v>
      </c>
      <c r="D441" s="435">
        <f t="shared" ref="D441:I441" si="46">SUM(D427:D440)</f>
        <v>151</v>
      </c>
      <c r="E441" s="435">
        <f t="shared" si="46"/>
        <v>62</v>
      </c>
      <c r="F441" s="435">
        <f t="shared" si="46"/>
        <v>151</v>
      </c>
      <c r="G441" s="435">
        <f t="shared" si="46"/>
        <v>791</v>
      </c>
      <c r="H441" s="435">
        <f t="shared" si="46"/>
        <v>791</v>
      </c>
      <c r="I441" s="435">
        <f t="shared" si="46"/>
        <v>364</v>
      </c>
    </row>
    <row r="442" spans="1:32" ht="15.75" customHeight="1" thickBot="1" x14ac:dyDescent="0.25"/>
    <row r="443" spans="1:32" ht="15.75" customHeight="1" thickBot="1" x14ac:dyDescent="0.25">
      <c r="A443" s="1207" t="s">
        <v>493</v>
      </c>
      <c r="B443" s="1208"/>
      <c r="C443" s="1208"/>
      <c r="D443" s="1208"/>
      <c r="E443" s="1208"/>
      <c r="F443" s="1209"/>
      <c r="G443" s="1204" t="s">
        <v>2030</v>
      </c>
      <c r="H443" s="1205"/>
      <c r="I443" s="1206"/>
      <c r="L443" s="945" t="s">
        <v>495</v>
      </c>
      <c r="M443" s="946"/>
      <c r="N443" s="946"/>
      <c r="O443" s="947"/>
    </row>
    <row r="444" spans="1:32" ht="15.75" customHeight="1" thickBot="1" x14ac:dyDescent="0.25">
      <c r="A444" s="449" t="s">
        <v>496</v>
      </c>
      <c r="B444" s="450" t="s">
        <v>497</v>
      </c>
      <c r="C444" s="451" t="s">
        <v>498</v>
      </c>
      <c r="D444" s="451" t="s">
        <v>499</v>
      </c>
      <c r="E444" s="451" t="s">
        <v>500</v>
      </c>
      <c r="F444" s="451" t="s">
        <v>501</v>
      </c>
      <c r="G444" s="452" t="s">
        <v>502</v>
      </c>
      <c r="H444" s="452" t="s">
        <v>503</v>
      </c>
      <c r="I444" s="453" t="s">
        <v>504</v>
      </c>
      <c r="L444" s="1063"/>
      <c r="M444" s="1064"/>
      <c r="N444" s="1064"/>
      <c r="O444" s="1065"/>
      <c r="Q444" s="24" t="s">
        <v>2031</v>
      </c>
      <c r="R444" s="396" t="s">
        <v>716</v>
      </c>
      <c r="S444" s="396" t="s">
        <v>901</v>
      </c>
      <c r="T444" s="396" t="s">
        <v>1845</v>
      </c>
      <c r="U444" s="396" t="s">
        <v>1846</v>
      </c>
      <c r="V444" s="396" t="s">
        <v>1004</v>
      </c>
      <c r="W444" s="396" t="s">
        <v>1530</v>
      </c>
      <c r="X444" s="396" t="s">
        <v>322</v>
      </c>
      <c r="Y444" s="396" t="s">
        <v>514</v>
      </c>
      <c r="Z444" s="396" t="s">
        <v>501</v>
      </c>
      <c r="AA444" s="396" t="s">
        <v>1774</v>
      </c>
      <c r="AB444" s="396" t="s">
        <v>726</v>
      </c>
      <c r="AC444" s="396" t="s">
        <v>299</v>
      </c>
      <c r="AD444" s="396" t="s">
        <v>1688</v>
      </c>
      <c r="AE444" s="396" t="s">
        <v>1587</v>
      </c>
      <c r="AF444" s="397" t="s">
        <v>499</v>
      </c>
    </row>
    <row r="445" spans="1:32" ht="15.75" customHeight="1" x14ac:dyDescent="0.2">
      <c r="A445" s="454">
        <v>1</v>
      </c>
      <c r="B445" s="126" t="s">
        <v>93</v>
      </c>
      <c r="C445" s="430"/>
      <c r="D445" s="430"/>
      <c r="E445" s="430"/>
      <c r="F445" s="430"/>
      <c r="G445" s="430"/>
      <c r="H445" s="430"/>
      <c r="I445" s="128"/>
      <c r="J445" s="435">
        <f t="shared" ref="J445:J452" si="47">D445+E445+F445</f>
        <v>0</v>
      </c>
      <c r="K445" s="435">
        <f t="shared" ref="K445:K452" si="48">D445*2+E445</f>
        <v>0</v>
      </c>
      <c r="L445" s="1135" t="s">
        <v>2036</v>
      </c>
      <c r="M445" s="1136"/>
      <c r="N445" s="1136"/>
      <c r="O445" s="1137"/>
      <c r="Q445" s="339" t="s">
        <v>716</v>
      </c>
      <c r="R445" s="10"/>
      <c r="S445" s="20"/>
      <c r="T445" s="20" t="s">
        <v>532</v>
      </c>
      <c r="U445" s="20" t="s">
        <v>532</v>
      </c>
      <c r="V445" s="20"/>
      <c r="W445" s="20"/>
      <c r="X445" s="20"/>
      <c r="Y445" s="20"/>
      <c r="Z445" s="20"/>
      <c r="AA445" s="20"/>
      <c r="AB445" s="20"/>
      <c r="AC445" s="20"/>
      <c r="AD445" s="20"/>
      <c r="AE445" s="20"/>
      <c r="AF445" s="21"/>
    </row>
    <row r="446" spans="1:32" ht="15.75" customHeight="1" x14ac:dyDescent="0.2">
      <c r="A446" s="246">
        <v>2</v>
      </c>
      <c r="B446" s="129" t="s">
        <v>89</v>
      </c>
      <c r="C446" s="431"/>
      <c r="D446" s="431"/>
      <c r="E446" s="431"/>
      <c r="F446" s="431"/>
      <c r="G446" s="431"/>
      <c r="H446" s="431"/>
      <c r="I446" s="433"/>
      <c r="J446" s="435">
        <f t="shared" si="47"/>
        <v>0</v>
      </c>
      <c r="K446" s="435">
        <f t="shared" si="48"/>
        <v>0</v>
      </c>
      <c r="L446" s="1138"/>
      <c r="M446" s="1139"/>
      <c r="N446" s="1139"/>
      <c r="O446" s="1140"/>
      <c r="Q446" s="339" t="s">
        <v>901</v>
      </c>
      <c r="R446" s="20" t="s">
        <v>532</v>
      </c>
      <c r="S446" s="10"/>
      <c r="T446" s="20"/>
      <c r="U446" s="20"/>
      <c r="V446" s="20"/>
      <c r="W446" s="20"/>
      <c r="X446" s="20"/>
      <c r="Y446" s="20" t="s">
        <v>532</v>
      </c>
      <c r="Z446" s="20"/>
      <c r="AA446" s="20"/>
      <c r="AB446" s="20"/>
      <c r="AC446" s="20"/>
      <c r="AD446" s="20"/>
      <c r="AE446" s="20"/>
      <c r="AF446" s="21"/>
    </row>
    <row r="447" spans="1:32" ht="15.75" customHeight="1" x14ac:dyDescent="0.2">
      <c r="A447" s="246">
        <v>2</v>
      </c>
      <c r="B447" s="129" t="s">
        <v>304</v>
      </c>
      <c r="C447" s="431"/>
      <c r="D447" s="431"/>
      <c r="E447" s="431"/>
      <c r="F447" s="431"/>
      <c r="G447" s="431"/>
      <c r="H447" s="431"/>
      <c r="I447" s="433"/>
      <c r="J447" s="435">
        <f t="shared" si="47"/>
        <v>0</v>
      </c>
      <c r="K447" s="435">
        <f t="shared" si="48"/>
        <v>0</v>
      </c>
      <c r="L447" s="1138"/>
      <c r="M447" s="1139"/>
      <c r="N447" s="1139"/>
      <c r="O447" s="1140"/>
      <c r="Q447" s="339" t="s">
        <v>1845</v>
      </c>
      <c r="R447" s="20"/>
      <c r="S447" s="20"/>
      <c r="T447" s="10"/>
      <c r="U447" s="20"/>
      <c r="V447" s="20"/>
      <c r="W447" s="20"/>
      <c r="X447" s="20"/>
      <c r="Y447" s="20"/>
      <c r="Z447" s="20"/>
      <c r="AA447" s="20"/>
      <c r="AB447" s="20"/>
      <c r="AC447" s="20"/>
      <c r="AD447" s="20"/>
      <c r="AE447" s="20"/>
      <c r="AF447" s="21"/>
    </row>
    <row r="448" spans="1:32" ht="15.75" customHeight="1" x14ac:dyDescent="0.2">
      <c r="A448" s="246" t="s">
        <v>521</v>
      </c>
      <c r="B448" s="129" t="s">
        <v>674</v>
      </c>
      <c r="C448" s="431"/>
      <c r="D448" s="431"/>
      <c r="E448" s="431"/>
      <c r="F448" s="431"/>
      <c r="G448" s="431"/>
      <c r="H448" s="431"/>
      <c r="I448" s="433"/>
      <c r="J448" s="435">
        <f t="shared" si="47"/>
        <v>0</v>
      </c>
      <c r="K448" s="435">
        <f t="shared" si="48"/>
        <v>0</v>
      </c>
      <c r="L448" s="1138"/>
      <c r="M448" s="1139"/>
      <c r="N448" s="1139"/>
      <c r="O448" s="1140"/>
      <c r="Q448" s="339" t="s">
        <v>1846</v>
      </c>
      <c r="R448" s="20" t="s">
        <v>532</v>
      </c>
      <c r="S448" s="20"/>
      <c r="T448" s="20"/>
      <c r="U448" s="10"/>
      <c r="V448" s="20"/>
      <c r="W448" s="20" t="s">
        <v>532</v>
      </c>
      <c r="X448" s="20"/>
      <c r="Y448" s="20"/>
      <c r="Z448" s="20" t="s">
        <v>532</v>
      </c>
      <c r="AA448" s="20"/>
      <c r="AB448" s="20"/>
      <c r="AC448" s="20"/>
      <c r="AD448" s="20"/>
      <c r="AE448" s="20"/>
      <c r="AF448" s="21"/>
    </row>
    <row r="449" spans="1:32" ht="15.75" customHeight="1" x14ac:dyDescent="0.2">
      <c r="A449" s="246" t="s">
        <v>521</v>
      </c>
      <c r="B449" s="129" t="s">
        <v>1534</v>
      </c>
      <c r="C449" s="431"/>
      <c r="D449" s="431"/>
      <c r="E449" s="431"/>
      <c r="F449" s="431"/>
      <c r="G449" s="431"/>
      <c r="H449" s="431"/>
      <c r="I449" s="433"/>
      <c r="J449" s="435">
        <f t="shared" si="47"/>
        <v>0</v>
      </c>
      <c r="K449" s="435">
        <f t="shared" si="48"/>
        <v>0</v>
      </c>
      <c r="L449" s="1138"/>
      <c r="M449" s="1139"/>
      <c r="N449" s="1139"/>
      <c r="O449" s="1140"/>
      <c r="Q449" s="339" t="s">
        <v>1004</v>
      </c>
      <c r="R449" s="20"/>
      <c r="S449" s="20"/>
      <c r="T449" s="20"/>
      <c r="U449" s="20"/>
      <c r="V449" s="10"/>
      <c r="W449" s="20" t="s">
        <v>532</v>
      </c>
      <c r="X449" s="20"/>
      <c r="Y449" s="20"/>
      <c r="Z449" s="20"/>
      <c r="AA449" s="20"/>
      <c r="AB449" s="20"/>
      <c r="AC449" s="20"/>
      <c r="AD449" s="20"/>
      <c r="AE449" s="20"/>
      <c r="AF449" s="21"/>
    </row>
    <row r="450" spans="1:32" ht="15.75" customHeight="1" x14ac:dyDescent="0.2">
      <c r="A450" s="246" t="s">
        <v>521</v>
      </c>
      <c r="B450" s="129" t="s">
        <v>433</v>
      </c>
      <c r="C450" s="431"/>
      <c r="D450" s="431"/>
      <c r="E450" s="431"/>
      <c r="F450" s="431"/>
      <c r="G450" s="431"/>
      <c r="H450" s="431"/>
      <c r="I450" s="433"/>
      <c r="J450" s="435">
        <f t="shared" si="47"/>
        <v>0</v>
      </c>
      <c r="K450" s="435">
        <f t="shared" si="48"/>
        <v>0</v>
      </c>
      <c r="L450" s="1138"/>
      <c r="M450" s="1139"/>
      <c r="N450" s="1139"/>
      <c r="O450" s="1140"/>
      <c r="Q450" s="339" t="s">
        <v>1530</v>
      </c>
      <c r="R450" s="20"/>
      <c r="S450" s="20"/>
      <c r="T450" s="20"/>
      <c r="U450" s="20"/>
      <c r="V450" s="20" t="s">
        <v>532</v>
      </c>
      <c r="W450" s="10"/>
      <c r="X450" s="20"/>
      <c r="Y450" s="20"/>
      <c r="Z450" s="20"/>
      <c r="AA450" s="20"/>
      <c r="AB450" s="20"/>
      <c r="AC450" s="20"/>
      <c r="AD450" s="20"/>
      <c r="AE450" s="20"/>
      <c r="AF450" s="21"/>
    </row>
    <row r="451" spans="1:32" ht="15.75" customHeight="1" x14ac:dyDescent="0.2">
      <c r="A451" s="246" t="s">
        <v>521</v>
      </c>
      <c r="B451" s="129" t="s">
        <v>1002</v>
      </c>
      <c r="C451" s="431"/>
      <c r="D451" s="431"/>
      <c r="E451" s="431"/>
      <c r="F451" s="431"/>
      <c r="G451" s="431"/>
      <c r="H451" s="431"/>
      <c r="I451" s="433"/>
      <c r="J451" s="435">
        <f t="shared" si="47"/>
        <v>0</v>
      </c>
      <c r="K451" s="435">
        <f t="shared" si="48"/>
        <v>0</v>
      </c>
      <c r="L451" s="1138"/>
      <c r="M451" s="1139"/>
      <c r="N451" s="1139"/>
      <c r="O451" s="1140"/>
      <c r="Q451" s="339" t="s">
        <v>322</v>
      </c>
      <c r="R451" s="20"/>
      <c r="S451" s="20"/>
      <c r="T451" s="20"/>
      <c r="U451" s="20"/>
      <c r="V451" s="20"/>
      <c r="W451" s="20"/>
      <c r="X451" s="10"/>
      <c r="Y451" s="20"/>
      <c r="Z451" s="20" t="s">
        <v>532</v>
      </c>
      <c r="AA451" s="20"/>
      <c r="AB451" s="20"/>
      <c r="AC451" s="20"/>
      <c r="AD451" s="20"/>
      <c r="AE451" s="20"/>
      <c r="AF451" s="21"/>
    </row>
    <row r="452" spans="1:32" ht="15.75" customHeight="1" x14ac:dyDescent="0.2">
      <c r="A452" s="246" t="s">
        <v>521</v>
      </c>
      <c r="B452" s="129" t="s">
        <v>1535</v>
      </c>
      <c r="C452" s="431"/>
      <c r="D452" s="431"/>
      <c r="E452" s="431"/>
      <c r="F452" s="431"/>
      <c r="G452" s="431"/>
      <c r="H452" s="431"/>
      <c r="I452" s="433"/>
      <c r="J452" s="435">
        <f t="shared" si="47"/>
        <v>0</v>
      </c>
      <c r="K452" s="435">
        <f t="shared" si="48"/>
        <v>0</v>
      </c>
      <c r="L452" s="1138"/>
      <c r="M452" s="1139"/>
      <c r="N452" s="1139"/>
      <c r="O452" s="1140"/>
      <c r="Q452" s="339" t="s">
        <v>514</v>
      </c>
      <c r="R452" s="20"/>
      <c r="S452" s="20"/>
      <c r="T452" s="20"/>
      <c r="U452" s="20"/>
      <c r="V452" s="20"/>
      <c r="W452" s="20"/>
      <c r="X452" s="20" t="s">
        <v>532</v>
      </c>
      <c r="Y452" s="10"/>
      <c r="Z452" s="20"/>
      <c r="AA452" s="20"/>
      <c r="AB452" s="20"/>
      <c r="AC452" s="20"/>
      <c r="AD452" s="20"/>
      <c r="AE452" s="20"/>
      <c r="AF452" s="21"/>
    </row>
    <row r="453" spans="1:32" ht="15.75" customHeight="1" x14ac:dyDescent="0.2">
      <c r="A453" s="246" t="s">
        <v>521</v>
      </c>
      <c r="B453" s="129" t="s">
        <v>128</v>
      </c>
      <c r="C453" s="431"/>
      <c r="D453" s="431"/>
      <c r="E453" s="431"/>
      <c r="F453" s="431"/>
      <c r="G453" s="431"/>
      <c r="H453" s="431"/>
      <c r="I453" s="433"/>
      <c r="J453" s="435">
        <f t="shared" ref="J453:J515" si="49">D453+E453+F453</f>
        <v>0</v>
      </c>
      <c r="K453" s="435">
        <f t="shared" ref="K453:K515" si="50">D453*2+E453</f>
        <v>0</v>
      </c>
      <c r="L453" s="1138" t="s">
        <v>528</v>
      </c>
      <c r="M453" s="1139"/>
      <c r="N453" s="1139"/>
      <c r="O453" s="1140"/>
      <c r="Q453" s="339" t="s">
        <v>501</v>
      </c>
      <c r="R453" s="20"/>
      <c r="S453" s="20"/>
      <c r="T453" s="20"/>
      <c r="U453" s="20"/>
      <c r="V453" s="20"/>
      <c r="W453" s="20"/>
      <c r="X453" s="20"/>
      <c r="Y453" s="20"/>
      <c r="Z453" s="10"/>
      <c r="AA453" s="20" t="s">
        <v>532</v>
      </c>
      <c r="AB453" s="20"/>
      <c r="AC453" s="20"/>
      <c r="AD453" s="20"/>
      <c r="AE453" s="20"/>
      <c r="AF453" s="21"/>
    </row>
    <row r="454" spans="1:32" ht="15.75" customHeight="1" x14ac:dyDescent="0.2">
      <c r="A454" s="246" t="s">
        <v>521</v>
      </c>
      <c r="B454" s="129" t="s">
        <v>529</v>
      </c>
      <c r="C454" s="431"/>
      <c r="D454" s="431"/>
      <c r="E454" s="431"/>
      <c r="F454" s="431"/>
      <c r="G454" s="431"/>
      <c r="H454" s="431"/>
      <c r="I454" s="433"/>
      <c r="J454" s="435">
        <f t="shared" si="49"/>
        <v>0</v>
      </c>
      <c r="K454" s="435">
        <f t="shared" si="50"/>
        <v>0</v>
      </c>
      <c r="L454" s="1138"/>
      <c r="M454" s="1139"/>
      <c r="N454" s="1139"/>
      <c r="O454" s="1140"/>
      <c r="Q454" s="339" t="s">
        <v>1774</v>
      </c>
      <c r="R454" s="20"/>
      <c r="S454" s="20"/>
      <c r="T454" s="20"/>
      <c r="U454" s="20"/>
      <c r="V454" s="20"/>
      <c r="W454" s="20"/>
      <c r="X454" s="20"/>
      <c r="Y454" s="20"/>
      <c r="Z454" s="20" t="s">
        <v>532</v>
      </c>
      <c r="AA454" s="10"/>
      <c r="AB454" s="20"/>
      <c r="AC454" s="20" t="s">
        <v>532</v>
      </c>
      <c r="AD454" s="20"/>
      <c r="AE454" s="20"/>
      <c r="AF454" s="21"/>
    </row>
    <row r="455" spans="1:32" ht="15.75" customHeight="1" x14ac:dyDescent="0.2">
      <c r="A455" s="246" t="s">
        <v>521</v>
      </c>
      <c r="B455" s="129" t="s">
        <v>1923</v>
      </c>
      <c r="C455" s="431"/>
      <c r="D455" s="431"/>
      <c r="E455" s="431"/>
      <c r="F455" s="431"/>
      <c r="G455" s="431"/>
      <c r="H455" s="431"/>
      <c r="I455" s="433"/>
      <c r="J455" s="435">
        <f t="shared" si="49"/>
        <v>0</v>
      </c>
      <c r="K455" s="435">
        <f t="shared" si="50"/>
        <v>0</v>
      </c>
      <c r="L455" s="1138"/>
      <c r="M455" s="1139"/>
      <c r="N455" s="1139"/>
      <c r="O455" s="1140"/>
      <c r="Q455" s="339" t="s">
        <v>726</v>
      </c>
      <c r="R455" s="20"/>
      <c r="S455" s="20"/>
      <c r="T455" s="20"/>
      <c r="U455" s="20"/>
      <c r="V455" s="20"/>
      <c r="W455" s="20"/>
      <c r="X455" s="20"/>
      <c r="Y455" s="20"/>
      <c r="Z455" s="20"/>
      <c r="AA455" s="20" t="s">
        <v>532</v>
      </c>
      <c r="AB455" s="10"/>
      <c r="AC455" s="20"/>
      <c r="AD455" s="20"/>
      <c r="AE455" s="20"/>
      <c r="AF455" s="21"/>
    </row>
    <row r="456" spans="1:32" ht="15.75" customHeight="1" x14ac:dyDescent="0.2">
      <c r="A456" s="246" t="s">
        <v>521</v>
      </c>
      <c r="B456" s="129" t="s">
        <v>728</v>
      </c>
      <c r="C456" s="431"/>
      <c r="D456" s="431"/>
      <c r="E456" s="431"/>
      <c r="F456" s="431"/>
      <c r="G456" s="431"/>
      <c r="H456" s="431"/>
      <c r="I456" s="433"/>
      <c r="J456" s="435">
        <f t="shared" si="49"/>
        <v>0</v>
      </c>
      <c r="K456" s="435">
        <f t="shared" si="50"/>
        <v>0</v>
      </c>
      <c r="L456" s="1138"/>
      <c r="M456" s="1139"/>
      <c r="N456" s="1139"/>
      <c r="O456" s="1140"/>
      <c r="Q456" s="339" t="s">
        <v>299</v>
      </c>
      <c r="R456" s="20"/>
      <c r="S456" s="20"/>
      <c r="T456" s="20"/>
      <c r="U456" s="20"/>
      <c r="V456" s="20"/>
      <c r="W456" s="20"/>
      <c r="X456" s="20"/>
      <c r="Y456" s="20"/>
      <c r="Z456" s="20"/>
      <c r="AA456" s="20"/>
      <c r="AB456" s="20"/>
      <c r="AC456" s="10"/>
      <c r="AD456" s="20"/>
      <c r="AE456" s="20" t="s">
        <v>532</v>
      </c>
      <c r="AF456" s="21"/>
    </row>
    <row r="457" spans="1:32" ht="15.75" customHeight="1" x14ac:dyDescent="0.2">
      <c r="A457" s="246" t="s">
        <v>521</v>
      </c>
      <c r="B457" s="129" t="s">
        <v>215</v>
      </c>
      <c r="C457" s="431"/>
      <c r="D457" s="431"/>
      <c r="E457" s="431"/>
      <c r="F457" s="431"/>
      <c r="G457" s="431"/>
      <c r="H457" s="431"/>
      <c r="I457" s="433"/>
      <c r="J457" s="435">
        <f t="shared" si="49"/>
        <v>0</v>
      </c>
      <c r="K457" s="435">
        <f t="shared" si="50"/>
        <v>0</v>
      </c>
      <c r="L457" s="1138"/>
      <c r="M457" s="1139"/>
      <c r="N457" s="1139"/>
      <c r="O457" s="1140"/>
      <c r="Q457" s="339" t="s">
        <v>1688</v>
      </c>
      <c r="R457" s="20"/>
      <c r="S457" s="20"/>
      <c r="T457" s="20"/>
      <c r="U457" s="20"/>
      <c r="V457" s="20"/>
      <c r="W457" s="20"/>
      <c r="X457" s="20"/>
      <c r="Y457" s="20"/>
      <c r="Z457" s="20"/>
      <c r="AA457" s="20"/>
      <c r="AB457" s="20"/>
      <c r="AC457" s="20" t="s">
        <v>532</v>
      </c>
      <c r="AD457" s="10"/>
      <c r="AE457" s="20"/>
      <c r="AF457" s="21"/>
    </row>
    <row r="458" spans="1:32" ht="15.75" customHeight="1" x14ac:dyDescent="0.2">
      <c r="A458" s="246" t="s">
        <v>521</v>
      </c>
      <c r="B458" s="129" t="s">
        <v>250</v>
      </c>
      <c r="C458" s="431"/>
      <c r="D458" s="431"/>
      <c r="E458" s="431"/>
      <c r="F458" s="431"/>
      <c r="G458" s="431"/>
      <c r="H458" s="431"/>
      <c r="I458" s="433"/>
      <c r="J458" s="435">
        <f t="shared" si="49"/>
        <v>0</v>
      </c>
      <c r="K458" s="435">
        <f t="shared" si="50"/>
        <v>0</v>
      </c>
      <c r="L458" s="1138"/>
      <c r="M458" s="1139"/>
      <c r="N458" s="1139"/>
      <c r="O458" s="1140"/>
      <c r="Q458" s="339" t="s">
        <v>1587</v>
      </c>
      <c r="R458" s="20"/>
      <c r="S458" s="20"/>
      <c r="T458" s="20"/>
      <c r="U458" s="20"/>
      <c r="V458" s="20"/>
      <c r="W458" s="20"/>
      <c r="X458" s="20"/>
      <c r="Y458" s="20"/>
      <c r="Z458" s="20"/>
      <c r="AA458" s="20"/>
      <c r="AB458" s="20"/>
      <c r="AC458" s="20"/>
      <c r="AD458" s="20"/>
      <c r="AE458" s="10"/>
      <c r="AF458" s="21"/>
    </row>
    <row r="459" spans="1:32" ht="15.75" customHeight="1" thickBot="1" x14ac:dyDescent="0.25">
      <c r="A459" s="455" t="s">
        <v>521</v>
      </c>
      <c r="B459" s="130" t="s">
        <v>1855</v>
      </c>
      <c r="C459" s="432"/>
      <c r="D459" s="432"/>
      <c r="E459" s="432"/>
      <c r="F459" s="432"/>
      <c r="G459" s="432"/>
      <c r="H459" s="432"/>
      <c r="I459" s="434"/>
      <c r="J459" s="435">
        <f t="shared" si="49"/>
        <v>0</v>
      </c>
      <c r="K459" s="435">
        <f t="shared" si="50"/>
        <v>0</v>
      </c>
      <c r="L459" s="1141"/>
      <c r="M459" s="1142"/>
      <c r="N459" s="1142"/>
      <c r="O459" s="1143"/>
      <c r="Q459" s="398" t="s">
        <v>499</v>
      </c>
      <c r="R459" s="23"/>
      <c r="S459" s="23"/>
      <c r="T459" s="23"/>
      <c r="U459" s="23"/>
      <c r="V459" s="23"/>
      <c r="W459" s="23"/>
      <c r="X459" s="23"/>
      <c r="Y459" s="23"/>
      <c r="Z459" s="23"/>
      <c r="AA459" s="23"/>
      <c r="AB459" s="23"/>
      <c r="AC459" s="23"/>
      <c r="AD459" s="23"/>
      <c r="AE459" s="23"/>
      <c r="AF459" s="15"/>
    </row>
    <row r="460" spans="1:32" ht="15.75" customHeight="1" x14ac:dyDescent="0.2">
      <c r="C460" s="435">
        <v>0</v>
      </c>
      <c r="D460" s="435">
        <v>0</v>
      </c>
      <c r="E460" s="435">
        <v>0</v>
      </c>
      <c r="F460" s="435">
        <v>0</v>
      </c>
      <c r="G460" s="435">
        <v>0</v>
      </c>
      <c r="H460" s="435">
        <v>0</v>
      </c>
      <c r="I460" s="435">
        <v>0</v>
      </c>
      <c r="J460" s="435">
        <f t="shared" si="49"/>
        <v>0</v>
      </c>
      <c r="K460" s="435">
        <f t="shared" si="50"/>
        <v>0</v>
      </c>
    </row>
    <row r="461" spans="1:32" ht="15.75" customHeight="1" thickBot="1" x14ac:dyDescent="0.25"/>
    <row r="462" spans="1:32" ht="15.75" customHeight="1" thickBot="1" x14ac:dyDescent="0.25">
      <c r="A462" s="1296" t="s">
        <v>459</v>
      </c>
      <c r="B462" s="1297"/>
      <c r="C462" s="1297"/>
      <c r="D462" s="1297"/>
      <c r="E462" s="1297"/>
      <c r="F462" s="1298"/>
      <c r="G462" s="1293" t="s">
        <v>2030</v>
      </c>
      <c r="H462" s="1294"/>
      <c r="I462" s="1295"/>
      <c r="L462" s="945" t="s">
        <v>495</v>
      </c>
      <c r="M462" s="946"/>
      <c r="N462" s="946"/>
      <c r="O462" s="947"/>
    </row>
    <row r="463" spans="1:32" ht="15.75" customHeight="1" thickBot="1" x14ac:dyDescent="0.25">
      <c r="A463" s="542" t="s">
        <v>496</v>
      </c>
      <c r="B463" s="543" t="s">
        <v>497</v>
      </c>
      <c r="C463" s="544" t="s">
        <v>498</v>
      </c>
      <c r="D463" s="544" t="s">
        <v>499</v>
      </c>
      <c r="E463" s="544" t="s">
        <v>500</v>
      </c>
      <c r="F463" s="544" t="s">
        <v>501</v>
      </c>
      <c r="G463" s="545" t="s">
        <v>502</v>
      </c>
      <c r="H463" s="545" t="s">
        <v>503</v>
      </c>
      <c r="I463" s="546" t="s">
        <v>504</v>
      </c>
      <c r="L463" s="1063"/>
      <c r="M463" s="1064"/>
      <c r="N463" s="1064"/>
      <c r="O463" s="1065"/>
      <c r="Q463" s="24" t="s">
        <v>2031</v>
      </c>
      <c r="R463" s="412">
        <v>1</v>
      </c>
      <c r="S463" s="412">
        <v>2</v>
      </c>
      <c r="T463" s="412">
        <v>3</v>
      </c>
      <c r="U463" s="412">
        <v>4</v>
      </c>
      <c r="V463" s="413">
        <v>5</v>
      </c>
    </row>
    <row r="464" spans="1:32" ht="15.75" customHeight="1" x14ac:dyDescent="0.2">
      <c r="A464" s="547">
        <v>1</v>
      </c>
      <c r="B464" s="53" t="s">
        <v>1976</v>
      </c>
      <c r="C464" s="46">
        <v>1</v>
      </c>
      <c r="D464" s="46">
        <v>0</v>
      </c>
      <c r="E464" s="46">
        <v>1</v>
      </c>
      <c r="F464" s="46">
        <v>0</v>
      </c>
      <c r="G464" s="46">
        <v>1</v>
      </c>
      <c r="H464" s="46">
        <v>1</v>
      </c>
      <c r="I464" s="436">
        <v>1</v>
      </c>
      <c r="J464" s="435">
        <f t="shared" si="49"/>
        <v>1</v>
      </c>
      <c r="K464" s="435">
        <f t="shared" si="50"/>
        <v>1</v>
      </c>
      <c r="L464" s="1135" t="s">
        <v>528</v>
      </c>
      <c r="M464" s="1136"/>
      <c r="N464" s="1136"/>
      <c r="O464" s="1137"/>
      <c r="Q464" s="414">
        <v>1</v>
      </c>
      <c r="R464" s="10"/>
      <c r="S464" s="20"/>
      <c r="T464" s="20"/>
      <c r="U464" s="20"/>
      <c r="V464" s="21"/>
    </row>
    <row r="465" spans="1:29" ht="15.75" customHeight="1" x14ac:dyDescent="0.2">
      <c r="A465" s="548" t="s">
        <v>521</v>
      </c>
      <c r="B465" s="54" t="s">
        <v>1978</v>
      </c>
      <c r="C465" s="431">
        <v>1</v>
      </c>
      <c r="D465" s="431">
        <v>0</v>
      </c>
      <c r="E465" s="431">
        <v>1</v>
      </c>
      <c r="F465" s="431">
        <v>0</v>
      </c>
      <c r="G465" s="431">
        <v>1</v>
      </c>
      <c r="H465" s="431">
        <v>1</v>
      </c>
      <c r="I465" s="433">
        <v>1</v>
      </c>
      <c r="J465" s="435">
        <f t="shared" si="49"/>
        <v>1</v>
      </c>
      <c r="K465" s="435">
        <f t="shared" si="50"/>
        <v>1</v>
      </c>
      <c r="L465" s="1138"/>
      <c r="M465" s="1139"/>
      <c r="N465" s="1139"/>
      <c r="O465" s="1140"/>
      <c r="Q465" s="414">
        <v>2</v>
      </c>
      <c r="R465" s="20"/>
      <c r="S465" s="10"/>
      <c r="T465" s="20"/>
      <c r="U465" s="20" t="s">
        <v>532</v>
      </c>
      <c r="V465" s="21"/>
    </row>
    <row r="466" spans="1:29" ht="15.75" customHeight="1" x14ac:dyDescent="0.2">
      <c r="A466" s="548" t="s">
        <v>521</v>
      </c>
      <c r="B466" s="54" t="s">
        <v>532</v>
      </c>
      <c r="C466" s="431"/>
      <c r="D466" s="431"/>
      <c r="E466" s="431"/>
      <c r="F466" s="431"/>
      <c r="G466" s="431"/>
      <c r="H466" s="431"/>
      <c r="I466" s="433"/>
      <c r="J466" s="435">
        <f t="shared" si="49"/>
        <v>0</v>
      </c>
      <c r="K466" s="435">
        <f t="shared" si="50"/>
        <v>0</v>
      </c>
      <c r="L466" s="1138"/>
      <c r="M466" s="1139"/>
      <c r="N466" s="1139"/>
      <c r="O466" s="1140"/>
      <c r="Q466" s="414">
        <v>3</v>
      </c>
      <c r="R466" s="20"/>
      <c r="S466" s="20" t="s">
        <v>532</v>
      </c>
      <c r="T466" s="10"/>
      <c r="U466" s="20"/>
      <c r="V466" s="21"/>
      <c r="AC466" s="5" t="s">
        <v>427</v>
      </c>
    </row>
    <row r="467" spans="1:29" ht="15.75" customHeight="1" x14ac:dyDescent="0.2">
      <c r="A467" s="548" t="s">
        <v>521</v>
      </c>
      <c r="B467" s="54" t="s">
        <v>532</v>
      </c>
      <c r="C467" s="431"/>
      <c r="D467" s="431"/>
      <c r="E467" s="431"/>
      <c r="F467" s="431"/>
      <c r="G467" s="431"/>
      <c r="H467" s="431"/>
      <c r="I467" s="433"/>
      <c r="J467" s="435">
        <f t="shared" si="49"/>
        <v>0</v>
      </c>
      <c r="K467" s="435">
        <f t="shared" si="50"/>
        <v>0</v>
      </c>
      <c r="L467" s="1138"/>
      <c r="M467" s="1139"/>
      <c r="N467" s="1139"/>
      <c r="O467" s="1140"/>
      <c r="Q467" s="414">
        <v>4</v>
      </c>
      <c r="R467" s="20"/>
      <c r="S467" s="20"/>
      <c r="T467" s="20"/>
      <c r="U467" s="10"/>
      <c r="V467" s="21"/>
    </row>
    <row r="468" spans="1:29" ht="15.75" customHeight="1" thickBot="1" x14ac:dyDescent="0.25">
      <c r="A468" s="549" t="s">
        <v>521</v>
      </c>
      <c r="B468" s="55" t="s">
        <v>532</v>
      </c>
      <c r="C468" s="432"/>
      <c r="D468" s="432"/>
      <c r="E468" s="432"/>
      <c r="F468" s="432"/>
      <c r="G468" s="432"/>
      <c r="H468" s="432"/>
      <c r="I468" s="434"/>
      <c r="J468" s="435">
        <f t="shared" si="49"/>
        <v>0</v>
      </c>
      <c r="K468" s="435">
        <f t="shared" si="50"/>
        <v>0</v>
      </c>
      <c r="L468" s="1141"/>
      <c r="M468" s="1142"/>
      <c r="N468" s="1142"/>
      <c r="O468" s="1143"/>
      <c r="Q468" s="415">
        <v>5</v>
      </c>
      <c r="R468" s="23"/>
      <c r="S468" s="23"/>
      <c r="T468" s="23"/>
      <c r="U468" s="23"/>
      <c r="V468" s="15"/>
    </row>
    <row r="469" spans="1:29" ht="15.75" customHeight="1" x14ac:dyDescent="0.2">
      <c r="C469" s="435">
        <f t="shared" ref="C469:I469" si="51">SUM(C464:C468)</f>
        <v>2</v>
      </c>
      <c r="D469" s="435">
        <f t="shared" si="51"/>
        <v>0</v>
      </c>
      <c r="E469" s="435">
        <f t="shared" si="51"/>
        <v>2</v>
      </c>
      <c r="F469" s="435">
        <f t="shared" si="51"/>
        <v>0</v>
      </c>
      <c r="G469" s="435">
        <f t="shared" si="51"/>
        <v>2</v>
      </c>
      <c r="H469" s="435">
        <f t="shared" si="51"/>
        <v>2</v>
      </c>
      <c r="I469" s="435">
        <f t="shared" si="51"/>
        <v>2</v>
      </c>
      <c r="J469" s="435">
        <f t="shared" si="49"/>
        <v>2</v>
      </c>
      <c r="K469" s="435">
        <f t="shared" si="50"/>
        <v>2</v>
      </c>
    </row>
    <row r="470" spans="1:29" ht="15.75" customHeight="1" thickBot="1" x14ac:dyDescent="0.25"/>
    <row r="471" spans="1:29" ht="15.75" customHeight="1" x14ac:dyDescent="0.2">
      <c r="A471" s="1131" t="s">
        <v>491</v>
      </c>
      <c r="B471" s="1132"/>
      <c r="C471" s="1020" t="s">
        <v>2037</v>
      </c>
      <c r="D471" s="1021"/>
      <c r="E471" s="1021"/>
      <c r="F471" s="1021"/>
      <c r="G471" s="1021"/>
      <c r="H471" s="1021"/>
      <c r="I471" s="1022"/>
    </row>
    <row r="472" spans="1:29" ht="15.75" customHeight="1" thickBot="1" x14ac:dyDescent="0.25">
      <c r="A472" s="1133"/>
      <c r="B472" s="1134"/>
      <c r="C472" s="1023"/>
      <c r="D472" s="1024"/>
      <c r="E472" s="1024"/>
      <c r="F472" s="1024"/>
      <c r="G472" s="1024"/>
      <c r="H472" s="1024"/>
      <c r="I472" s="1025"/>
    </row>
    <row r="473" spans="1:29" ht="15.75" customHeight="1" thickBot="1" x14ac:dyDescent="0.25"/>
    <row r="474" spans="1:29" ht="15.75" customHeight="1" thickBot="1" x14ac:dyDescent="0.25">
      <c r="A474" s="1043" t="s">
        <v>2001</v>
      </c>
      <c r="B474" s="1044"/>
      <c r="C474" s="1044"/>
      <c r="D474" s="1044"/>
      <c r="E474" s="1044"/>
      <c r="F474" s="1045"/>
      <c r="G474" s="1040" t="s">
        <v>2037</v>
      </c>
      <c r="H474" s="1041"/>
      <c r="I474" s="1042"/>
      <c r="L474" s="1242" t="s">
        <v>588</v>
      </c>
      <c r="M474" s="1243"/>
      <c r="N474" s="1243"/>
      <c r="O474" s="1244"/>
    </row>
    <row r="475" spans="1:29" ht="15.75" customHeight="1" thickBot="1" x14ac:dyDescent="0.25">
      <c r="A475" s="373" t="s">
        <v>496</v>
      </c>
      <c r="B475" s="227" t="s">
        <v>497</v>
      </c>
      <c r="C475" s="374" t="s">
        <v>498</v>
      </c>
      <c r="D475" s="374" t="s">
        <v>499</v>
      </c>
      <c r="E475" s="374" t="s">
        <v>500</v>
      </c>
      <c r="F475" s="374" t="s">
        <v>501</v>
      </c>
      <c r="G475" s="375" t="s">
        <v>502</v>
      </c>
      <c r="H475" s="375" t="s">
        <v>503</v>
      </c>
      <c r="I475" s="376" t="s">
        <v>504</v>
      </c>
      <c r="L475" s="1245"/>
      <c r="M475" s="1246"/>
      <c r="N475" s="1246"/>
      <c r="O475" s="1247"/>
      <c r="Q475" s="24" t="s">
        <v>2038</v>
      </c>
      <c r="R475" s="379" t="s">
        <v>1590</v>
      </c>
      <c r="S475" s="379" t="s">
        <v>506</v>
      </c>
      <c r="T475" s="379" t="s">
        <v>1866</v>
      </c>
      <c r="U475" s="379" t="s">
        <v>544</v>
      </c>
      <c r="V475" s="379" t="s">
        <v>768</v>
      </c>
      <c r="W475" s="379" t="s">
        <v>769</v>
      </c>
      <c r="X475" s="379" t="s">
        <v>1730</v>
      </c>
      <c r="Y475" s="379" t="s">
        <v>1731</v>
      </c>
      <c r="Z475" s="379" t="s">
        <v>63</v>
      </c>
      <c r="AA475" s="379" t="s">
        <v>547</v>
      </c>
      <c r="AB475" s="380" t="s">
        <v>1306</v>
      </c>
    </row>
    <row r="476" spans="1:29" ht="15.75" customHeight="1" x14ac:dyDescent="0.2">
      <c r="A476" s="441">
        <v>1</v>
      </c>
      <c r="B476" s="53" t="s">
        <v>534</v>
      </c>
      <c r="C476" s="46">
        <v>20</v>
      </c>
      <c r="D476" s="46">
        <v>15</v>
      </c>
      <c r="E476" s="46">
        <v>1</v>
      </c>
      <c r="F476" s="46">
        <v>4</v>
      </c>
      <c r="G476" s="46">
        <v>79</v>
      </c>
      <c r="H476" s="46">
        <v>35</v>
      </c>
      <c r="I476" s="436">
        <v>31</v>
      </c>
      <c r="J476" s="435">
        <f t="shared" si="49"/>
        <v>20</v>
      </c>
      <c r="K476" s="435">
        <f t="shared" si="50"/>
        <v>31</v>
      </c>
      <c r="L476" s="1135" t="s">
        <v>2039</v>
      </c>
      <c r="M476" s="1136"/>
      <c r="N476" s="1136"/>
      <c r="O476" s="1137"/>
      <c r="Q476" s="377" t="s">
        <v>1590</v>
      </c>
      <c r="R476" s="10"/>
      <c r="S476" s="20" t="s">
        <v>1881</v>
      </c>
      <c r="T476" s="20"/>
      <c r="U476" s="20" t="s">
        <v>844</v>
      </c>
      <c r="V476" s="20" t="s">
        <v>32</v>
      </c>
      <c r="W476" s="20" t="s">
        <v>1487</v>
      </c>
      <c r="X476" s="20" t="s">
        <v>376</v>
      </c>
      <c r="Y476" s="20" t="s">
        <v>1601</v>
      </c>
      <c r="Z476" s="20" t="s">
        <v>1641</v>
      </c>
      <c r="AA476" s="20" t="s">
        <v>20</v>
      </c>
      <c r="AB476" s="21" t="s">
        <v>261</v>
      </c>
    </row>
    <row r="477" spans="1:29" ht="15.75" customHeight="1" x14ac:dyDescent="0.2">
      <c r="A477" s="370">
        <v>2</v>
      </c>
      <c r="B477" s="54" t="s">
        <v>705</v>
      </c>
      <c r="C477" s="431">
        <v>20</v>
      </c>
      <c r="D477" s="431">
        <v>13</v>
      </c>
      <c r="E477" s="431">
        <v>2</v>
      </c>
      <c r="F477" s="431">
        <v>5</v>
      </c>
      <c r="G477" s="431">
        <v>81</v>
      </c>
      <c r="H477" s="431">
        <v>53</v>
      </c>
      <c r="I477" s="433">
        <v>28</v>
      </c>
      <c r="J477" s="435">
        <f t="shared" si="49"/>
        <v>20</v>
      </c>
      <c r="K477" s="435">
        <f t="shared" si="50"/>
        <v>28</v>
      </c>
      <c r="L477" s="1138"/>
      <c r="M477" s="1139"/>
      <c r="N477" s="1139"/>
      <c r="O477" s="1140"/>
      <c r="Q477" s="377" t="s">
        <v>506</v>
      </c>
      <c r="R477" s="20" t="s">
        <v>1210</v>
      </c>
      <c r="S477" s="10"/>
      <c r="T477" s="20" t="s">
        <v>1795</v>
      </c>
      <c r="U477" s="20" t="s">
        <v>1487</v>
      </c>
      <c r="V477" s="20" t="s">
        <v>1207</v>
      </c>
      <c r="W477" s="20" t="s">
        <v>1493</v>
      </c>
      <c r="X477" s="20" t="s">
        <v>1540</v>
      </c>
      <c r="Y477" s="20" t="s">
        <v>1644</v>
      </c>
      <c r="Z477" s="20" t="s">
        <v>1493</v>
      </c>
      <c r="AA477" s="20" t="s">
        <v>1674</v>
      </c>
      <c r="AB477" s="21" t="s">
        <v>1656</v>
      </c>
    </row>
    <row r="478" spans="1:29" ht="15.75" customHeight="1" x14ac:dyDescent="0.2">
      <c r="A478" s="370">
        <v>3</v>
      </c>
      <c r="B478" s="54" t="s">
        <v>767</v>
      </c>
      <c r="C478" s="431">
        <v>20</v>
      </c>
      <c r="D478" s="431">
        <v>11</v>
      </c>
      <c r="E478" s="431">
        <v>4</v>
      </c>
      <c r="F478" s="431">
        <v>5</v>
      </c>
      <c r="G478" s="431">
        <v>54</v>
      </c>
      <c r="H478" s="431">
        <v>42</v>
      </c>
      <c r="I478" s="433">
        <v>26</v>
      </c>
      <c r="J478" s="435">
        <f t="shared" si="49"/>
        <v>20</v>
      </c>
      <c r="K478" s="435">
        <f t="shared" si="50"/>
        <v>26</v>
      </c>
      <c r="L478" s="1138"/>
      <c r="M478" s="1139"/>
      <c r="N478" s="1139"/>
      <c r="O478" s="1140"/>
      <c r="Q478" s="377" t="s">
        <v>1866</v>
      </c>
      <c r="R478" s="20"/>
      <c r="S478" s="20" t="s">
        <v>1539</v>
      </c>
      <c r="T478" s="10"/>
      <c r="U478" s="20" t="s">
        <v>1881</v>
      </c>
      <c r="V478" s="20"/>
      <c r="W478" s="20" t="s">
        <v>355</v>
      </c>
      <c r="X478" s="20" t="s">
        <v>1795</v>
      </c>
      <c r="Y478" s="20" t="s">
        <v>1210</v>
      </c>
      <c r="Z478" s="20" t="s">
        <v>355</v>
      </c>
      <c r="AA478" s="20" t="s">
        <v>1881</v>
      </c>
      <c r="AB478" s="21" t="s">
        <v>376</v>
      </c>
    </row>
    <row r="479" spans="1:29" ht="15.75" customHeight="1" x14ac:dyDescent="0.2">
      <c r="A479" s="370">
        <v>4</v>
      </c>
      <c r="B479" s="54" t="s">
        <v>36</v>
      </c>
      <c r="C479" s="431">
        <v>20</v>
      </c>
      <c r="D479" s="431">
        <v>9</v>
      </c>
      <c r="E479" s="431">
        <v>4</v>
      </c>
      <c r="F479" s="431">
        <v>7</v>
      </c>
      <c r="G479" s="431">
        <v>52</v>
      </c>
      <c r="H479" s="431">
        <v>52</v>
      </c>
      <c r="I479" s="433">
        <v>22</v>
      </c>
      <c r="J479" s="435">
        <f t="shared" si="49"/>
        <v>20</v>
      </c>
      <c r="K479" s="435">
        <f t="shared" si="50"/>
        <v>22</v>
      </c>
      <c r="L479" s="1138"/>
      <c r="M479" s="1139"/>
      <c r="N479" s="1139"/>
      <c r="O479" s="1140"/>
      <c r="Q479" s="377" t="s">
        <v>544</v>
      </c>
      <c r="R479" s="20" t="s">
        <v>1207</v>
      </c>
      <c r="S479" s="20" t="s">
        <v>1493</v>
      </c>
      <c r="T479" s="20" t="s">
        <v>1675</v>
      </c>
      <c r="U479" s="10"/>
      <c r="V479" s="20" t="s">
        <v>1493</v>
      </c>
      <c r="W479" s="20" t="s">
        <v>1597</v>
      </c>
      <c r="X479" s="20" t="s">
        <v>628</v>
      </c>
      <c r="Y479" s="20" t="s">
        <v>285</v>
      </c>
      <c r="Z479" s="20" t="s">
        <v>1489</v>
      </c>
      <c r="AA479" s="20" t="s">
        <v>844</v>
      </c>
      <c r="AB479" s="21"/>
    </row>
    <row r="480" spans="1:29" ht="15.75" customHeight="1" x14ac:dyDescent="0.2">
      <c r="A480" s="370">
        <v>5</v>
      </c>
      <c r="B480" s="54" t="s">
        <v>708</v>
      </c>
      <c r="C480" s="431">
        <v>20</v>
      </c>
      <c r="D480" s="431">
        <v>7</v>
      </c>
      <c r="E480" s="431">
        <v>7</v>
      </c>
      <c r="F480" s="431">
        <v>6</v>
      </c>
      <c r="G480" s="431">
        <v>60</v>
      </c>
      <c r="H480" s="431">
        <v>45</v>
      </c>
      <c r="I480" s="433">
        <v>21</v>
      </c>
      <c r="J480" s="435">
        <f t="shared" si="49"/>
        <v>20</v>
      </c>
      <c r="K480" s="435">
        <f t="shared" si="50"/>
        <v>21</v>
      </c>
      <c r="L480" s="1138"/>
      <c r="M480" s="1139"/>
      <c r="N480" s="1139"/>
      <c r="O480" s="1140"/>
      <c r="Q480" s="377" t="s">
        <v>768</v>
      </c>
      <c r="R480" s="20" t="s">
        <v>1546</v>
      </c>
      <c r="S480" s="20"/>
      <c r="T480" s="20" t="s">
        <v>1599</v>
      </c>
      <c r="U480" s="20" t="s">
        <v>1543</v>
      </c>
      <c r="V480" s="10"/>
      <c r="W480" s="20" t="s">
        <v>1489</v>
      </c>
      <c r="X480" s="20" t="s">
        <v>1539</v>
      </c>
      <c r="Y480" s="20" t="s">
        <v>1643</v>
      </c>
      <c r="Z480" s="20" t="s">
        <v>2040</v>
      </c>
      <c r="AA480" s="20" t="s">
        <v>844</v>
      </c>
      <c r="AB480" s="21"/>
    </row>
    <row r="481" spans="1:29" ht="15.75" customHeight="1" x14ac:dyDescent="0.2">
      <c r="A481" s="370">
        <v>6</v>
      </c>
      <c r="B481" s="54" t="s">
        <v>1733</v>
      </c>
      <c r="C481" s="431">
        <v>20</v>
      </c>
      <c r="D481" s="431">
        <v>8</v>
      </c>
      <c r="E481" s="431">
        <v>3</v>
      </c>
      <c r="F481" s="431">
        <v>9</v>
      </c>
      <c r="G481" s="431">
        <v>52</v>
      </c>
      <c r="H481" s="431">
        <v>60</v>
      </c>
      <c r="I481" s="433">
        <v>19</v>
      </c>
      <c r="J481" s="435">
        <f t="shared" si="49"/>
        <v>20</v>
      </c>
      <c r="K481" s="435">
        <f t="shared" si="50"/>
        <v>19</v>
      </c>
      <c r="L481" s="1138"/>
      <c r="M481" s="1139"/>
      <c r="N481" s="1139"/>
      <c r="O481" s="1140"/>
      <c r="Q481" s="377" t="s">
        <v>769</v>
      </c>
      <c r="R481" s="20" t="s">
        <v>1539</v>
      </c>
      <c r="S481" s="20" t="s">
        <v>1207</v>
      </c>
      <c r="T481" s="20" t="s">
        <v>1600</v>
      </c>
      <c r="U481" s="20" t="s">
        <v>104</v>
      </c>
      <c r="V481" s="20" t="s">
        <v>1487</v>
      </c>
      <c r="W481" s="10"/>
      <c r="X481" s="20"/>
      <c r="Y481" s="20" t="s">
        <v>1602</v>
      </c>
      <c r="Z481" s="20" t="s">
        <v>1905</v>
      </c>
      <c r="AA481" s="20" t="s">
        <v>1603</v>
      </c>
      <c r="AB481" s="21" t="s">
        <v>1540</v>
      </c>
    </row>
    <row r="482" spans="1:29" ht="15.75" customHeight="1" x14ac:dyDescent="0.2">
      <c r="A482" s="370">
        <v>7</v>
      </c>
      <c r="B482" s="54" t="s">
        <v>1307</v>
      </c>
      <c r="C482" s="431">
        <v>20</v>
      </c>
      <c r="D482" s="431">
        <v>6</v>
      </c>
      <c r="E482" s="431">
        <v>7</v>
      </c>
      <c r="F482" s="431">
        <v>7</v>
      </c>
      <c r="G482" s="431">
        <v>46</v>
      </c>
      <c r="H482" s="431">
        <v>53</v>
      </c>
      <c r="I482" s="433">
        <v>19</v>
      </c>
      <c r="J482" s="435">
        <f t="shared" si="49"/>
        <v>20</v>
      </c>
      <c r="K482" s="435">
        <f t="shared" si="50"/>
        <v>19</v>
      </c>
      <c r="L482" s="1138"/>
      <c r="M482" s="1139"/>
      <c r="N482" s="1139"/>
      <c r="O482" s="1140"/>
      <c r="Q482" s="377" t="s">
        <v>1730</v>
      </c>
      <c r="R482" s="20" t="s">
        <v>1603</v>
      </c>
      <c r="S482" s="20" t="s">
        <v>1539</v>
      </c>
      <c r="T482" s="20" t="s">
        <v>1487</v>
      </c>
      <c r="U482" s="20" t="s">
        <v>1597</v>
      </c>
      <c r="V482" s="20"/>
      <c r="W482" s="20"/>
      <c r="X482" s="10"/>
      <c r="Y482" s="20" t="s">
        <v>1602</v>
      </c>
      <c r="Z482" s="20" t="s">
        <v>1971</v>
      </c>
      <c r="AA482" s="20"/>
      <c r="AB482" s="21" t="s">
        <v>1600</v>
      </c>
    </row>
    <row r="483" spans="1:29" ht="15.75" customHeight="1" x14ac:dyDescent="0.2">
      <c r="A483" s="370">
        <v>8</v>
      </c>
      <c r="B483" s="54" t="s">
        <v>1867</v>
      </c>
      <c r="C483" s="431">
        <v>20</v>
      </c>
      <c r="D483" s="431">
        <v>7</v>
      </c>
      <c r="E483" s="431">
        <v>2</v>
      </c>
      <c r="F483" s="431">
        <v>11</v>
      </c>
      <c r="G483" s="431">
        <v>52</v>
      </c>
      <c r="H483" s="431">
        <v>60</v>
      </c>
      <c r="I483" s="433">
        <v>16</v>
      </c>
      <c r="J483" s="435">
        <f t="shared" si="49"/>
        <v>20</v>
      </c>
      <c r="K483" s="435">
        <f t="shared" si="50"/>
        <v>16</v>
      </c>
      <c r="L483" s="1138"/>
      <c r="M483" s="1139"/>
      <c r="N483" s="1139"/>
      <c r="O483" s="1140"/>
      <c r="Q483" s="377" t="s">
        <v>1731</v>
      </c>
      <c r="R483" s="20" t="s">
        <v>1489</v>
      </c>
      <c r="S483" s="20"/>
      <c r="T483" s="20" t="s">
        <v>1539</v>
      </c>
      <c r="U483" s="20" t="s">
        <v>1656</v>
      </c>
      <c r="V483" s="20"/>
      <c r="W483" s="20" t="s">
        <v>1602</v>
      </c>
      <c r="X483" s="20" t="s">
        <v>1210</v>
      </c>
      <c r="Y483" s="10"/>
      <c r="Z483" s="20" t="s">
        <v>1210</v>
      </c>
      <c r="AA483" s="20" t="s">
        <v>104</v>
      </c>
      <c r="AB483" s="21"/>
    </row>
    <row r="484" spans="1:29" ht="15.75" customHeight="1" x14ac:dyDescent="0.2">
      <c r="A484" s="370">
        <v>9</v>
      </c>
      <c r="B484" s="54" t="s">
        <v>551</v>
      </c>
      <c r="C484" s="431">
        <v>20</v>
      </c>
      <c r="D484" s="431">
        <v>6</v>
      </c>
      <c r="E484" s="431">
        <v>4</v>
      </c>
      <c r="F484" s="431">
        <v>10</v>
      </c>
      <c r="G484" s="431">
        <v>50</v>
      </c>
      <c r="H484" s="431">
        <v>64</v>
      </c>
      <c r="I484" s="433">
        <v>16</v>
      </c>
      <c r="J484" s="435">
        <f t="shared" si="49"/>
        <v>20</v>
      </c>
      <c r="K484" s="435">
        <f t="shared" si="50"/>
        <v>16</v>
      </c>
      <c r="L484" s="1138"/>
      <c r="M484" s="1139"/>
      <c r="N484" s="1139"/>
      <c r="O484" s="1140"/>
      <c r="Q484" s="377" t="s">
        <v>63</v>
      </c>
      <c r="R484" s="20" t="s">
        <v>1654</v>
      </c>
      <c r="S484" s="20" t="s">
        <v>844</v>
      </c>
      <c r="T484" s="20" t="s">
        <v>1643</v>
      </c>
      <c r="U484" s="20" t="s">
        <v>1656</v>
      </c>
      <c r="V484" s="20" t="s">
        <v>1656</v>
      </c>
      <c r="W484" s="20"/>
      <c r="X484" s="20"/>
      <c r="Y484" s="20" t="s">
        <v>1603</v>
      </c>
      <c r="Z484" s="10"/>
      <c r="AA484" s="20" t="s">
        <v>1540</v>
      </c>
      <c r="AB484" s="21" t="s">
        <v>1540</v>
      </c>
    </row>
    <row r="485" spans="1:29" ht="15.75" customHeight="1" x14ac:dyDescent="0.2">
      <c r="A485" s="370">
        <v>10</v>
      </c>
      <c r="B485" s="54" t="s">
        <v>174</v>
      </c>
      <c r="C485" s="431">
        <v>20</v>
      </c>
      <c r="D485" s="431">
        <v>5</v>
      </c>
      <c r="E485" s="431">
        <v>5</v>
      </c>
      <c r="F485" s="431">
        <v>10</v>
      </c>
      <c r="G485" s="431">
        <v>41</v>
      </c>
      <c r="H485" s="431">
        <v>54</v>
      </c>
      <c r="I485" s="433">
        <v>15</v>
      </c>
      <c r="J485" s="435">
        <f t="shared" si="49"/>
        <v>20</v>
      </c>
      <c r="K485" s="435">
        <f t="shared" si="50"/>
        <v>15</v>
      </c>
      <c r="L485" s="1138"/>
      <c r="M485" s="1139"/>
      <c r="N485" s="1139"/>
      <c r="O485" s="1140"/>
      <c r="Q485" s="377" t="s">
        <v>547</v>
      </c>
      <c r="R485" s="20" t="s">
        <v>376</v>
      </c>
      <c r="S485" s="20" t="s">
        <v>1491</v>
      </c>
      <c r="T485" s="20" t="s">
        <v>844</v>
      </c>
      <c r="U485" s="20" t="s">
        <v>1207</v>
      </c>
      <c r="V485" s="20" t="s">
        <v>1487</v>
      </c>
      <c r="W485" s="20" t="s">
        <v>1539</v>
      </c>
      <c r="X485" s="20" t="s">
        <v>1601</v>
      </c>
      <c r="Y485" s="20" t="s">
        <v>1489</v>
      </c>
      <c r="Z485" s="20" t="s">
        <v>1540</v>
      </c>
      <c r="AA485" s="10"/>
      <c r="AB485" s="21" t="s">
        <v>1597</v>
      </c>
    </row>
    <row r="486" spans="1:29" ht="15.75" customHeight="1" thickBot="1" x14ac:dyDescent="0.25">
      <c r="A486" s="372">
        <v>11</v>
      </c>
      <c r="B486" s="55" t="s">
        <v>706</v>
      </c>
      <c r="C486" s="432">
        <v>20</v>
      </c>
      <c r="D486" s="432">
        <v>3</v>
      </c>
      <c r="E486" s="432">
        <v>1</v>
      </c>
      <c r="F486" s="432">
        <v>16</v>
      </c>
      <c r="G486" s="432">
        <v>30</v>
      </c>
      <c r="H486" s="432">
        <v>69</v>
      </c>
      <c r="I486" s="434">
        <v>7</v>
      </c>
      <c r="J486" s="435">
        <f t="shared" si="49"/>
        <v>20</v>
      </c>
      <c r="K486" s="435">
        <f t="shared" si="50"/>
        <v>7</v>
      </c>
      <c r="L486" s="1141"/>
      <c r="M486" s="1142"/>
      <c r="N486" s="1142"/>
      <c r="O486" s="1143"/>
      <c r="Q486" s="378" t="s">
        <v>1306</v>
      </c>
      <c r="R486" s="23"/>
      <c r="S486" s="23" t="s">
        <v>2041</v>
      </c>
      <c r="T486" s="23" t="s">
        <v>1597</v>
      </c>
      <c r="U486" s="23" t="s">
        <v>1600</v>
      </c>
      <c r="V486" s="23" t="s">
        <v>1540</v>
      </c>
      <c r="W486" s="23" t="s">
        <v>1602</v>
      </c>
      <c r="X486" s="23" t="s">
        <v>1207</v>
      </c>
      <c r="Y486" s="23" t="s">
        <v>1603</v>
      </c>
      <c r="Z486" s="23" t="s">
        <v>1489</v>
      </c>
      <c r="AA486" s="23" t="s">
        <v>1540</v>
      </c>
      <c r="AB486" s="15"/>
    </row>
    <row r="487" spans="1:29" ht="15.75" customHeight="1" x14ac:dyDescent="0.2">
      <c r="C487" s="435">
        <f>SUM(C476:C486)</f>
        <v>220</v>
      </c>
      <c r="D487" s="435">
        <f t="shared" ref="D487:I487" si="52">SUM(D476:D486)</f>
        <v>90</v>
      </c>
      <c r="E487" s="435">
        <f t="shared" si="52"/>
        <v>40</v>
      </c>
      <c r="F487" s="435">
        <f t="shared" si="52"/>
        <v>90</v>
      </c>
      <c r="G487" s="435">
        <f t="shared" si="52"/>
        <v>597</v>
      </c>
      <c r="H487" s="435">
        <f t="shared" si="52"/>
        <v>587</v>
      </c>
      <c r="I487" s="435">
        <f t="shared" si="52"/>
        <v>220</v>
      </c>
      <c r="J487" s="435">
        <f>D487+E487+F487</f>
        <v>220</v>
      </c>
      <c r="K487" s="435">
        <f>D487*2+E487</f>
        <v>220</v>
      </c>
    </row>
    <row r="488" spans="1:29" ht="15.75" customHeight="1" thickBot="1" x14ac:dyDescent="0.25"/>
    <row r="489" spans="1:29" ht="15.75" customHeight="1" thickBot="1" x14ac:dyDescent="0.25">
      <c r="A489" s="1043" t="s">
        <v>2004</v>
      </c>
      <c r="B489" s="1044"/>
      <c r="C489" s="1044"/>
      <c r="D489" s="1044"/>
      <c r="E489" s="1044"/>
      <c r="F489" s="1045"/>
      <c r="G489" s="1040" t="s">
        <v>2037</v>
      </c>
      <c r="H489" s="1041"/>
      <c r="I489" s="1042"/>
      <c r="L489" s="952" t="s">
        <v>538</v>
      </c>
      <c r="M489" s="953"/>
      <c r="N489" s="953"/>
      <c r="O489" s="954"/>
    </row>
    <row r="490" spans="1:29" ht="15.75" customHeight="1" thickBot="1" x14ac:dyDescent="0.25">
      <c r="A490" s="373" t="s">
        <v>496</v>
      </c>
      <c r="B490" s="227" t="s">
        <v>497</v>
      </c>
      <c r="C490" s="374" t="s">
        <v>498</v>
      </c>
      <c r="D490" s="374" t="s">
        <v>499</v>
      </c>
      <c r="E490" s="374" t="s">
        <v>500</v>
      </c>
      <c r="F490" s="374" t="s">
        <v>501</v>
      </c>
      <c r="G490" s="375" t="s">
        <v>502</v>
      </c>
      <c r="H490" s="375" t="s">
        <v>503</v>
      </c>
      <c r="I490" s="376" t="s">
        <v>504</v>
      </c>
      <c r="L490" s="955"/>
      <c r="M490" s="956"/>
      <c r="N490" s="956"/>
      <c r="O490" s="957"/>
      <c r="Q490" s="24" t="s">
        <v>2038</v>
      </c>
      <c r="R490" s="379" t="s">
        <v>373</v>
      </c>
      <c r="S490" s="379" t="s">
        <v>374</v>
      </c>
      <c r="T490" s="379" t="s">
        <v>541</v>
      </c>
      <c r="U490" s="379" t="s">
        <v>564</v>
      </c>
      <c r="V490" s="379" t="s">
        <v>700</v>
      </c>
      <c r="W490" s="379" t="s">
        <v>566</v>
      </c>
      <c r="X490" s="379" t="s">
        <v>544</v>
      </c>
      <c r="Y490" s="379" t="s">
        <v>777</v>
      </c>
      <c r="Z490" s="379" t="s">
        <v>1684</v>
      </c>
      <c r="AA490" s="379" t="s">
        <v>533</v>
      </c>
      <c r="AB490" s="379" t="s">
        <v>1313</v>
      </c>
      <c r="AC490" s="380" t="s">
        <v>1214</v>
      </c>
    </row>
    <row r="491" spans="1:29" ht="15.75" customHeight="1" x14ac:dyDescent="0.2">
      <c r="A491" s="441">
        <v>1</v>
      </c>
      <c r="B491" s="53" t="s">
        <v>79</v>
      </c>
      <c r="C491" s="46">
        <v>22</v>
      </c>
      <c r="D491" s="46">
        <v>15</v>
      </c>
      <c r="E491" s="46">
        <v>3</v>
      </c>
      <c r="F491" s="46">
        <v>4</v>
      </c>
      <c r="G491" s="46">
        <v>60</v>
      </c>
      <c r="H491" s="46">
        <v>34</v>
      </c>
      <c r="I491" s="436">
        <v>33</v>
      </c>
      <c r="J491" s="435">
        <f t="shared" si="49"/>
        <v>22</v>
      </c>
      <c r="K491" s="435">
        <f t="shared" si="50"/>
        <v>33</v>
      </c>
      <c r="L491" s="1135" t="s">
        <v>2042</v>
      </c>
      <c r="M491" s="1136"/>
      <c r="N491" s="1136"/>
      <c r="O491" s="1137"/>
      <c r="Q491" s="377" t="s">
        <v>373</v>
      </c>
      <c r="R491" s="10"/>
      <c r="S491" s="20" t="s">
        <v>1603</v>
      </c>
      <c r="T491" s="20" t="s">
        <v>1642</v>
      </c>
      <c r="U491" s="20" t="s">
        <v>1603</v>
      </c>
      <c r="V491" s="20" t="s">
        <v>1541</v>
      </c>
      <c r="W491" s="20" t="s">
        <v>1602</v>
      </c>
      <c r="X491" s="20" t="s">
        <v>1494</v>
      </c>
      <c r="Y491" s="20" t="s">
        <v>1495</v>
      </c>
      <c r="Z491" s="20" t="s">
        <v>1654</v>
      </c>
      <c r="AA491" s="20" t="s">
        <v>1490</v>
      </c>
      <c r="AB491" s="20" t="s">
        <v>844</v>
      </c>
      <c r="AC491" s="21" t="s">
        <v>1207</v>
      </c>
    </row>
    <row r="492" spans="1:29" ht="15.75" customHeight="1" x14ac:dyDescent="0.2">
      <c r="A492" s="370">
        <v>2</v>
      </c>
      <c r="B492" s="54" t="s">
        <v>781</v>
      </c>
      <c r="C492" s="431">
        <v>22</v>
      </c>
      <c r="D492" s="431">
        <v>12</v>
      </c>
      <c r="E492" s="431">
        <v>4</v>
      </c>
      <c r="F492" s="431">
        <v>6</v>
      </c>
      <c r="G492" s="431">
        <v>66</v>
      </c>
      <c r="H492" s="431">
        <v>45</v>
      </c>
      <c r="I492" s="433">
        <v>28</v>
      </c>
      <c r="J492" s="435">
        <f t="shared" si="49"/>
        <v>22</v>
      </c>
      <c r="K492" s="435">
        <f t="shared" si="50"/>
        <v>28</v>
      </c>
      <c r="L492" s="1138"/>
      <c r="M492" s="1139"/>
      <c r="N492" s="1139"/>
      <c r="O492" s="1140"/>
      <c r="Q492" s="377" t="s">
        <v>374</v>
      </c>
      <c r="R492" s="20" t="s">
        <v>1600</v>
      </c>
      <c r="S492" s="10"/>
      <c r="T492" s="20" t="s">
        <v>1597</v>
      </c>
      <c r="U492" s="20"/>
      <c r="V492" s="20" t="s">
        <v>1494</v>
      </c>
      <c r="W492" s="20" t="s">
        <v>1642</v>
      </c>
      <c r="X492" s="20" t="s">
        <v>1496</v>
      </c>
      <c r="Y492" s="20" t="s">
        <v>1894</v>
      </c>
      <c r="Z492" s="20" t="s">
        <v>1488</v>
      </c>
      <c r="AA492" s="20" t="s">
        <v>1207</v>
      </c>
      <c r="AB492" s="20"/>
      <c r="AC492" s="21"/>
    </row>
    <row r="493" spans="1:29" ht="15.75" customHeight="1" x14ac:dyDescent="0.2">
      <c r="A493" s="370">
        <v>3</v>
      </c>
      <c r="B493" s="54" t="s">
        <v>431</v>
      </c>
      <c r="C493" s="431">
        <v>22</v>
      </c>
      <c r="D493" s="431">
        <v>10</v>
      </c>
      <c r="E493" s="431">
        <v>8</v>
      </c>
      <c r="F493" s="431">
        <v>4</v>
      </c>
      <c r="G493" s="431">
        <v>46</v>
      </c>
      <c r="H493" s="431">
        <v>27</v>
      </c>
      <c r="I493" s="433">
        <v>28</v>
      </c>
      <c r="J493" s="435">
        <f t="shared" si="49"/>
        <v>22</v>
      </c>
      <c r="K493" s="435">
        <f t="shared" si="50"/>
        <v>28</v>
      </c>
      <c r="L493" s="1138"/>
      <c r="M493" s="1139"/>
      <c r="N493" s="1139"/>
      <c r="O493" s="1140"/>
      <c r="Q493" s="377" t="s">
        <v>541</v>
      </c>
      <c r="R493" s="20" t="s">
        <v>1795</v>
      </c>
      <c r="S493" s="20" t="s">
        <v>1597</v>
      </c>
      <c r="T493" s="10"/>
      <c r="U493" s="20"/>
      <c r="V493" s="20" t="s">
        <v>844</v>
      </c>
      <c r="W493" s="20"/>
      <c r="X493" s="20"/>
      <c r="Y493" s="20" t="s">
        <v>1210</v>
      </c>
      <c r="Z493" s="20" t="s">
        <v>1911</v>
      </c>
      <c r="AA493" s="20" t="s">
        <v>1493</v>
      </c>
      <c r="AB493" s="20" t="s">
        <v>1642</v>
      </c>
      <c r="AC493" s="21" t="s">
        <v>1493</v>
      </c>
    </row>
    <row r="494" spans="1:29" ht="15.75" customHeight="1" x14ac:dyDescent="0.2">
      <c r="A494" s="370">
        <v>4</v>
      </c>
      <c r="B494" s="54" t="s">
        <v>711</v>
      </c>
      <c r="C494" s="431">
        <v>22</v>
      </c>
      <c r="D494" s="431">
        <v>12</v>
      </c>
      <c r="E494" s="431">
        <v>3</v>
      </c>
      <c r="F494" s="431">
        <v>7</v>
      </c>
      <c r="G494" s="431">
        <v>64</v>
      </c>
      <c r="H494" s="431">
        <v>54</v>
      </c>
      <c r="I494" s="433">
        <v>27</v>
      </c>
      <c r="J494" s="435">
        <f t="shared" si="49"/>
        <v>22</v>
      </c>
      <c r="K494" s="435">
        <f t="shared" si="50"/>
        <v>27</v>
      </c>
      <c r="L494" s="1138"/>
      <c r="M494" s="1139"/>
      <c r="N494" s="1139"/>
      <c r="O494" s="1140"/>
      <c r="Q494" s="377" t="s">
        <v>564</v>
      </c>
      <c r="R494" s="20" t="s">
        <v>1540</v>
      </c>
      <c r="S494" s="20" t="s">
        <v>1540</v>
      </c>
      <c r="T494" s="20" t="s">
        <v>1547</v>
      </c>
      <c r="U494" s="10"/>
      <c r="V494" s="20" t="s">
        <v>1546</v>
      </c>
      <c r="W494" s="20" t="s">
        <v>32</v>
      </c>
      <c r="X494" s="20" t="s">
        <v>844</v>
      </c>
      <c r="Y494" s="20" t="s">
        <v>1600</v>
      </c>
      <c r="Z494" s="20" t="s">
        <v>23</v>
      </c>
      <c r="AA494" s="20" t="s">
        <v>844</v>
      </c>
      <c r="AB494" s="20" t="s">
        <v>1600</v>
      </c>
      <c r="AC494" s="21" t="s">
        <v>1599</v>
      </c>
    </row>
    <row r="495" spans="1:29" ht="15.75" customHeight="1" x14ac:dyDescent="0.2">
      <c r="A495" s="370">
        <v>5</v>
      </c>
      <c r="B495" s="54" t="s">
        <v>575</v>
      </c>
      <c r="C495" s="431">
        <v>22</v>
      </c>
      <c r="D495" s="431">
        <v>10</v>
      </c>
      <c r="E495" s="431">
        <v>5</v>
      </c>
      <c r="F495" s="431">
        <v>7</v>
      </c>
      <c r="G495" s="431">
        <v>51</v>
      </c>
      <c r="H495" s="431">
        <v>45</v>
      </c>
      <c r="I495" s="433">
        <v>25</v>
      </c>
      <c r="J495" s="435">
        <f t="shared" si="49"/>
        <v>22</v>
      </c>
      <c r="K495" s="435">
        <f t="shared" si="50"/>
        <v>25</v>
      </c>
      <c r="L495" s="1138"/>
      <c r="M495" s="1139"/>
      <c r="N495" s="1139"/>
      <c r="O495" s="1140"/>
      <c r="Q495" s="377" t="s">
        <v>700</v>
      </c>
      <c r="R495" s="20" t="s">
        <v>1653</v>
      </c>
      <c r="S495" s="20" t="s">
        <v>1881</v>
      </c>
      <c r="T495" s="20" t="s">
        <v>844</v>
      </c>
      <c r="U495" s="20" t="s">
        <v>1539</v>
      </c>
      <c r="V495" s="10"/>
      <c r="W495" s="20" t="s">
        <v>1539</v>
      </c>
      <c r="X495" s="20" t="s">
        <v>1207</v>
      </c>
      <c r="Y495" s="20" t="s">
        <v>1546</v>
      </c>
      <c r="Z495" s="20" t="s">
        <v>1795</v>
      </c>
      <c r="AA495" s="20"/>
      <c r="AB495" s="20" t="s">
        <v>1653</v>
      </c>
      <c r="AC495" s="21" t="s">
        <v>1546</v>
      </c>
    </row>
    <row r="496" spans="1:29" ht="15.75" customHeight="1" x14ac:dyDescent="0.2">
      <c r="A496" s="370">
        <v>6</v>
      </c>
      <c r="B496" s="54" t="s">
        <v>554</v>
      </c>
      <c r="C496" s="431">
        <v>22</v>
      </c>
      <c r="D496" s="431">
        <v>9</v>
      </c>
      <c r="E496" s="431">
        <v>8</v>
      </c>
      <c r="F496" s="431">
        <v>5</v>
      </c>
      <c r="G496" s="431">
        <v>52</v>
      </c>
      <c r="H496" s="431">
        <v>40</v>
      </c>
      <c r="I496" s="433" t="s">
        <v>2043</v>
      </c>
      <c r="J496" s="435">
        <f t="shared" si="49"/>
        <v>22</v>
      </c>
      <c r="K496" s="435">
        <f t="shared" si="50"/>
        <v>26</v>
      </c>
      <c r="L496" s="1138"/>
      <c r="M496" s="1139"/>
      <c r="N496" s="1139"/>
      <c r="O496" s="1140"/>
      <c r="Q496" s="377" t="s">
        <v>566</v>
      </c>
      <c r="R496" s="20" t="s">
        <v>1541</v>
      </c>
      <c r="S496" s="20" t="s">
        <v>1207</v>
      </c>
      <c r="T496" s="20" t="s">
        <v>1489</v>
      </c>
      <c r="U496" s="20" t="s">
        <v>1602</v>
      </c>
      <c r="V496" s="20" t="s">
        <v>32</v>
      </c>
      <c r="W496" s="10"/>
      <c r="X496" s="20" t="s">
        <v>1642</v>
      </c>
      <c r="Y496" s="20" t="s">
        <v>1603</v>
      </c>
      <c r="Z496" s="20" t="s">
        <v>628</v>
      </c>
      <c r="AA496" s="20" t="s">
        <v>1489</v>
      </c>
      <c r="AB496" s="20" t="s">
        <v>1546</v>
      </c>
      <c r="AC496" s="21" t="s">
        <v>1539</v>
      </c>
    </row>
    <row r="497" spans="1:29" ht="15.75" customHeight="1" x14ac:dyDescent="0.2">
      <c r="A497" s="370">
        <v>7</v>
      </c>
      <c r="B497" s="54" t="s">
        <v>816</v>
      </c>
      <c r="C497" s="431">
        <v>22</v>
      </c>
      <c r="D497" s="431">
        <v>9</v>
      </c>
      <c r="E497" s="431">
        <v>4</v>
      </c>
      <c r="F497" s="431">
        <v>9</v>
      </c>
      <c r="G497" s="431">
        <v>61</v>
      </c>
      <c r="H497" s="431">
        <v>56</v>
      </c>
      <c r="I497" s="433">
        <v>22</v>
      </c>
      <c r="J497" s="435">
        <f t="shared" si="49"/>
        <v>22</v>
      </c>
      <c r="K497" s="435">
        <f t="shared" si="50"/>
        <v>22</v>
      </c>
      <c r="L497" s="1138"/>
      <c r="M497" s="1139"/>
      <c r="N497" s="1139"/>
      <c r="O497" s="1140"/>
      <c r="Q497" s="377" t="s">
        <v>544</v>
      </c>
      <c r="R497" s="20" t="s">
        <v>1597</v>
      </c>
      <c r="S497" s="20" t="s">
        <v>1546</v>
      </c>
      <c r="T497" s="20" t="s">
        <v>1207</v>
      </c>
      <c r="U497" s="20" t="s">
        <v>1490</v>
      </c>
      <c r="V497" s="20"/>
      <c r="W497" s="20" t="s">
        <v>1601</v>
      </c>
      <c r="X497" s="10"/>
      <c r="Y497" s="20" t="s">
        <v>1540</v>
      </c>
      <c r="Z497" s="20" t="s">
        <v>1207</v>
      </c>
      <c r="AA497" s="20"/>
      <c r="AB497" s="20"/>
      <c r="AC497" s="21" t="s">
        <v>1207</v>
      </c>
    </row>
    <row r="498" spans="1:29" ht="15.75" customHeight="1" x14ac:dyDescent="0.2">
      <c r="A498" s="370">
        <v>8</v>
      </c>
      <c r="B498" s="54" t="s">
        <v>42</v>
      </c>
      <c r="C498" s="431">
        <v>22</v>
      </c>
      <c r="D498" s="431">
        <v>6</v>
      </c>
      <c r="E498" s="431">
        <v>8</v>
      </c>
      <c r="F498" s="431">
        <v>8</v>
      </c>
      <c r="G498" s="431">
        <v>44</v>
      </c>
      <c r="H498" s="431">
        <v>52</v>
      </c>
      <c r="I498" s="433">
        <v>20</v>
      </c>
      <c r="J498" s="435">
        <f t="shared" si="49"/>
        <v>22</v>
      </c>
      <c r="K498" s="435">
        <f t="shared" si="50"/>
        <v>20</v>
      </c>
      <c r="L498" s="1138"/>
      <c r="M498" s="1139"/>
      <c r="N498" s="1139"/>
      <c r="O498" s="1140"/>
      <c r="Q498" s="377" t="s">
        <v>777</v>
      </c>
      <c r="R498" s="20" t="s">
        <v>2044</v>
      </c>
      <c r="S498" s="20" t="s">
        <v>1547</v>
      </c>
      <c r="T498" s="20" t="s">
        <v>1597</v>
      </c>
      <c r="U498" s="20" t="s">
        <v>1603</v>
      </c>
      <c r="V498" s="20" t="s">
        <v>1656</v>
      </c>
      <c r="W498" s="20" t="s">
        <v>844</v>
      </c>
      <c r="X498" s="20" t="s">
        <v>844</v>
      </c>
      <c r="Y498" s="10"/>
      <c r="Z498" s="20" t="s">
        <v>1655</v>
      </c>
      <c r="AA498" s="20" t="s">
        <v>1207</v>
      </c>
      <c r="AB498" s="20" t="s">
        <v>1210</v>
      </c>
      <c r="AC498" s="21" t="s">
        <v>1597</v>
      </c>
    </row>
    <row r="499" spans="1:29" ht="15.75" customHeight="1" x14ac:dyDescent="0.2">
      <c r="A499" s="370">
        <v>9</v>
      </c>
      <c r="B499" s="54" t="s">
        <v>1598</v>
      </c>
      <c r="C499" s="431">
        <v>22</v>
      </c>
      <c r="D499" s="431">
        <v>7</v>
      </c>
      <c r="E499" s="431">
        <v>5</v>
      </c>
      <c r="F499" s="431">
        <v>10</v>
      </c>
      <c r="G499" s="431">
        <v>54</v>
      </c>
      <c r="H499" s="431">
        <v>49</v>
      </c>
      <c r="I499" s="433">
        <v>19</v>
      </c>
      <c r="J499" s="435">
        <f t="shared" si="49"/>
        <v>22</v>
      </c>
      <c r="K499" s="435">
        <f t="shared" si="50"/>
        <v>19</v>
      </c>
      <c r="L499" s="1138"/>
      <c r="M499" s="1139"/>
      <c r="N499" s="1139"/>
      <c r="O499" s="1140"/>
      <c r="Q499" s="377" t="s">
        <v>1684</v>
      </c>
      <c r="R499" s="20" t="s">
        <v>20</v>
      </c>
      <c r="S499" s="20" t="s">
        <v>1207</v>
      </c>
      <c r="T499" s="20" t="s">
        <v>1488</v>
      </c>
      <c r="U499" s="20" t="s">
        <v>1496</v>
      </c>
      <c r="V499" s="20" t="s">
        <v>1541</v>
      </c>
      <c r="W499" s="20" t="s">
        <v>1207</v>
      </c>
      <c r="X499" s="20" t="s">
        <v>1493</v>
      </c>
      <c r="Y499" s="20" t="s">
        <v>1495</v>
      </c>
      <c r="Z499" s="10"/>
      <c r="AA499" s="20" t="s">
        <v>1210</v>
      </c>
      <c r="AB499" s="20"/>
      <c r="AC499" s="21" t="s">
        <v>1491</v>
      </c>
    </row>
    <row r="500" spans="1:29" ht="15.75" customHeight="1" x14ac:dyDescent="0.2">
      <c r="A500" s="370">
        <v>10</v>
      </c>
      <c r="B500" s="54" t="s">
        <v>1314</v>
      </c>
      <c r="C500" s="431">
        <v>22</v>
      </c>
      <c r="D500" s="431">
        <v>8</v>
      </c>
      <c r="E500" s="431">
        <v>3</v>
      </c>
      <c r="F500" s="431">
        <v>11</v>
      </c>
      <c r="G500" s="431">
        <v>49</v>
      </c>
      <c r="H500" s="431">
        <v>46</v>
      </c>
      <c r="I500" s="433">
        <v>19</v>
      </c>
      <c r="J500" s="435">
        <f t="shared" si="49"/>
        <v>22</v>
      </c>
      <c r="K500" s="435">
        <f t="shared" si="50"/>
        <v>19</v>
      </c>
      <c r="L500" s="1138"/>
      <c r="M500" s="1139"/>
      <c r="N500" s="1139"/>
      <c r="O500" s="1140"/>
      <c r="Q500" s="377" t="s">
        <v>533</v>
      </c>
      <c r="R500" s="20" t="s">
        <v>376</v>
      </c>
      <c r="S500" s="20" t="s">
        <v>1640</v>
      </c>
      <c r="T500" s="20" t="s">
        <v>1210</v>
      </c>
      <c r="U500" s="20" t="s">
        <v>1597</v>
      </c>
      <c r="V500" s="20" t="s">
        <v>376</v>
      </c>
      <c r="W500" s="20" t="s">
        <v>1602</v>
      </c>
      <c r="X500" s="20" t="s">
        <v>1643</v>
      </c>
      <c r="Y500" s="20" t="s">
        <v>1495</v>
      </c>
      <c r="Z500" s="20" t="s">
        <v>1656</v>
      </c>
      <c r="AA500" s="10"/>
      <c r="AB500" s="20" t="s">
        <v>1494</v>
      </c>
      <c r="AC500" s="21" t="s">
        <v>1653</v>
      </c>
    </row>
    <row r="501" spans="1:29" ht="15.75" customHeight="1" x14ac:dyDescent="0.2">
      <c r="A501" s="370">
        <v>11</v>
      </c>
      <c r="B501" s="54" t="s">
        <v>558</v>
      </c>
      <c r="C501" s="431">
        <v>22</v>
      </c>
      <c r="D501" s="431">
        <v>2</v>
      </c>
      <c r="E501" s="431">
        <v>5</v>
      </c>
      <c r="F501" s="431">
        <v>15</v>
      </c>
      <c r="G501" s="431">
        <v>35</v>
      </c>
      <c r="H501" s="431">
        <v>81</v>
      </c>
      <c r="I501" s="433">
        <v>9</v>
      </c>
      <c r="J501" s="435">
        <f t="shared" si="49"/>
        <v>22</v>
      </c>
      <c r="K501" s="435">
        <f t="shared" si="50"/>
        <v>9</v>
      </c>
      <c r="L501" s="1138"/>
      <c r="M501" s="1139"/>
      <c r="N501" s="1139"/>
      <c r="O501" s="1140"/>
      <c r="Q501" s="377" t="s">
        <v>1313</v>
      </c>
      <c r="R501" s="20" t="s">
        <v>1599</v>
      </c>
      <c r="S501" s="20"/>
      <c r="T501" s="20" t="s">
        <v>1642</v>
      </c>
      <c r="U501" s="20" t="s">
        <v>2045</v>
      </c>
      <c r="V501" s="20" t="s">
        <v>1539</v>
      </c>
      <c r="W501" s="20" t="s">
        <v>1642</v>
      </c>
      <c r="X501" s="20" t="s">
        <v>1597</v>
      </c>
      <c r="Y501" s="20" t="s">
        <v>1210</v>
      </c>
      <c r="Z501" s="20" t="s">
        <v>1600</v>
      </c>
      <c r="AA501" s="20" t="s">
        <v>1597</v>
      </c>
      <c r="AB501" s="10"/>
      <c r="AC501" s="21" t="s">
        <v>1601</v>
      </c>
    </row>
    <row r="502" spans="1:29" ht="15.75" customHeight="1" thickBot="1" x14ac:dyDescent="0.25">
      <c r="A502" s="372">
        <v>12</v>
      </c>
      <c r="B502" s="55" t="s">
        <v>1431</v>
      </c>
      <c r="C502" s="432">
        <v>22</v>
      </c>
      <c r="D502" s="432">
        <v>3</v>
      </c>
      <c r="E502" s="432">
        <v>2</v>
      </c>
      <c r="F502" s="432">
        <v>17</v>
      </c>
      <c r="G502" s="432">
        <v>31</v>
      </c>
      <c r="H502" s="432">
        <v>84</v>
      </c>
      <c r="I502" s="434">
        <v>8</v>
      </c>
      <c r="J502" s="435">
        <f t="shared" si="49"/>
        <v>22</v>
      </c>
      <c r="K502" s="435">
        <f t="shared" si="50"/>
        <v>8</v>
      </c>
      <c r="L502" s="1141"/>
      <c r="M502" s="1142"/>
      <c r="N502" s="1142"/>
      <c r="O502" s="1143"/>
      <c r="Q502" s="378" t="s">
        <v>1214</v>
      </c>
      <c r="R502" s="23" t="s">
        <v>1655</v>
      </c>
      <c r="S502" s="23" t="s">
        <v>2046</v>
      </c>
      <c r="T502" s="23" t="s">
        <v>1489</v>
      </c>
      <c r="U502" s="23" t="s">
        <v>1602</v>
      </c>
      <c r="V502" s="23" t="s">
        <v>1207</v>
      </c>
      <c r="W502" s="23" t="s">
        <v>1210</v>
      </c>
      <c r="X502" s="23" t="s">
        <v>1646</v>
      </c>
      <c r="Y502" s="23" t="s">
        <v>1597</v>
      </c>
      <c r="Z502" s="23" t="s">
        <v>1494</v>
      </c>
      <c r="AA502" s="23" t="s">
        <v>1646</v>
      </c>
      <c r="AB502" s="23"/>
      <c r="AC502" s="15"/>
    </row>
    <row r="503" spans="1:29" ht="15.75" customHeight="1" x14ac:dyDescent="0.2">
      <c r="C503" s="435">
        <f t="shared" ref="C503:H503" si="53">SUM(C491:C502)</f>
        <v>264</v>
      </c>
      <c r="D503" s="435">
        <f t="shared" si="53"/>
        <v>103</v>
      </c>
      <c r="E503" s="435">
        <f t="shared" si="53"/>
        <v>58</v>
      </c>
      <c r="F503" s="435">
        <f t="shared" si="53"/>
        <v>103</v>
      </c>
      <c r="G503" s="435">
        <f t="shared" si="53"/>
        <v>613</v>
      </c>
      <c r="H503" s="435">
        <f t="shared" si="53"/>
        <v>613</v>
      </c>
      <c r="I503" s="435">
        <f>SUM(I491:I502)+26</f>
        <v>264</v>
      </c>
      <c r="J503" s="435">
        <f t="shared" si="49"/>
        <v>264</v>
      </c>
      <c r="K503" s="435">
        <f t="shared" si="50"/>
        <v>264</v>
      </c>
    </row>
    <row r="504" spans="1:29" ht="15.75" customHeight="1" thickBot="1" x14ac:dyDescent="0.25"/>
    <row r="505" spans="1:29" ht="15.75" customHeight="1" thickBot="1" x14ac:dyDescent="0.25">
      <c r="A505" s="1207" t="s">
        <v>493</v>
      </c>
      <c r="B505" s="1208"/>
      <c r="C505" s="1208"/>
      <c r="D505" s="1208"/>
      <c r="E505" s="1208"/>
      <c r="F505" s="1209"/>
      <c r="G505" s="1204" t="s">
        <v>2037</v>
      </c>
      <c r="H505" s="1205"/>
      <c r="I505" s="1206"/>
      <c r="L505" s="945" t="s">
        <v>495</v>
      </c>
      <c r="M505" s="946"/>
      <c r="N505" s="946"/>
      <c r="O505" s="947"/>
      <c r="P505" s="1" t="s">
        <v>532</v>
      </c>
    </row>
    <row r="506" spans="1:29" ht="15.75" customHeight="1" thickBot="1" x14ac:dyDescent="0.25">
      <c r="A506" s="449" t="s">
        <v>496</v>
      </c>
      <c r="B506" s="450" t="s">
        <v>497</v>
      </c>
      <c r="C506" s="451" t="s">
        <v>498</v>
      </c>
      <c r="D506" s="451" t="s">
        <v>499</v>
      </c>
      <c r="E506" s="451" t="s">
        <v>500</v>
      </c>
      <c r="F506" s="451" t="s">
        <v>501</v>
      </c>
      <c r="G506" s="452" t="s">
        <v>502</v>
      </c>
      <c r="H506" s="452" t="s">
        <v>503</v>
      </c>
      <c r="I506" s="453" t="s">
        <v>504</v>
      </c>
      <c r="L506" s="1063"/>
      <c r="M506" s="1064"/>
      <c r="N506" s="1064"/>
      <c r="O506" s="1065"/>
      <c r="Q506" s="24" t="s">
        <v>2038</v>
      </c>
      <c r="R506" s="396" t="s">
        <v>716</v>
      </c>
      <c r="S506" s="396" t="s">
        <v>901</v>
      </c>
      <c r="T506" s="396" t="s">
        <v>1772</v>
      </c>
      <c r="U506" s="396" t="s">
        <v>322</v>
      </c>
      <c r="V506" s="396" t="s">
        <v>514</v>
      </c>
      <c r="W506" s="396" t="s">
        <v>1774</v>
      </c>
      <c r="X506" s="396" t="s">
        <v>726</v>
      </c>
      <c r="Y506" s="397" t="s">
        <v>499</v>
      </c>
    </row>
    <row r="507" spans="1:29" ht="15.75" customHeight="1" x14ac:dyDescent="0.2">
      <c r="A507" s="475">
        <v>1</v>
      </c>
      <c r="B507" s="53" t="s">
        <v>674</v>
      </c>
      <c r="C507" s="46"/>
      <c r="D507" s="46"/>
      <c r="E507" s="46"/>
      <c r="F507" s="46"/>
      <c r="G507" s="46"/>
      <c r="H507" s="46"/>
      <c r="I507" s="436"/>
      <c r="J507" s="435">
        <f t="shared" si="49"/>
        <v>0</v>
      </c>
      <c r="K507" s="435">
        <f t="shared" si="50"/>
        <v>0</v>
      </c>
      <c r="L507" s="1135" t="s">
        <v>2047</v>
      </c>
      <c r="M507" s="1136"/>
      <c r="N507" s="1136"/>
      <c r="O507" s="1137"/>
      <c r="Q507" s="339" t="s">
        <v>716</v>
      </c>
      <c r="R507" s="10"/>
      <c r="S507" s="20"/>
      <c r="T507" s="20"/>
      <c r="U507" s="20"/>
      <c r="V507" s="20"/>
      <c r="W507" s="20"/>
      <c r="X507" s="20"/>
      <c r="Y507" s="21"/>
    </row>
    <row r="508" spans="1:29" ht="15.75" customHeight="1" x14ac:dyDescent="0.2">
      <c r="A508" s="246" t="s">
        <v>521</v>
      </c>
      <c r="B508" s="54" t="s">
        <v>89</v>
      </c>
      <c r="C508" s="431"/>
      <c r="D508" s="431"/>
      <c r="E508" s="431"/>
      <c r="F508" s="431"/>
      <c r="G508" s="431"/>
      <c r="H508" s="431"/>
      <c r="I508" s="433"/>
      <c r="J508" s="435">
        <f t="shared" si="49"/>
        <v>0</v>
      </c>
      <c r="K508" s="435">
        <f t="shared" si="50"/>
        <v>0</v>
      </c>
      <c r="L508" s="1138"/>
      <c r="M508" s="1139"/>
      <c r="N508" s="1139"/>
      <c r="O508" s="1140"/>
      <c r="Q508" s="339" t="s">
        <v>901</v>
      </c>
      <c r="R508" s="20" t="s">
        <v>532</v>
      </c>
      <c r="S508" s="10"/>
      <c r="T508" s="20"/>
      <c r="U508" s="20"/>
      <c r="V508" s="20"/>
      <c r="W508" s="20"/>
      <c r="X508" s="20"/>
      <c r="Y508" s="21"/>
    </row>
    <row r="509" spans="1:29" ht="15.75" customHeight="1" x14ac:dyDescent="0.2">
      <c r="A509" s="246" t="s">
        <v>521</v>
      </c>
      <c r="B509" s="54" t="s">
        <v>91</v>
      </c>
      <c r="C509" s="431"/>
      <c r="D509" s="431"/>
      <c r="E509" s="431"/>
      <c r="F509" s="431"/>
      <c r="G509" s="431"/>
      <c r="H509" s="431"/>
      <c r="I509" s="433"/>
      <c r="J509" s="435">
        <f t="shared" si="49"/>
        <v>0</v>
      </c>
      <c r="K509" s="435">
        <f t="shared" si="50"/>
        <v>0</v>
      </c>
      <c r="L509" s="1138"/>
      <c r="M509" s="1139"/>
      <c r="N509" s="1139"/>
      <c r="O509" s="1140"/>
      <c r="Q509" s="339" t="s">
        <v>1772</v>
      </c>
      <c r="R509" s="20"/>
      <c r="S509" s="20"/>
      <c r="T509" s="10"/>
      <c r="U509" s="20"/>
      <c r="V509" s="20" t="s">
        <v>532</v>
      </c>
      <c r="W509" s="20"/>
      <c r="X509" s="20"/>
      <c r="Y509" s="21"/>
    </row>
    <row r="510" spans="1:29" ht="15.75" customHeight="1" x14ac:dyDescent="0.2">
      <c r="A510" s="246" t="s">
        <v>521</v>
      </c>
      <c r="B510" s="54" t="s">
        <v>128</v>
      </c>
      <c r="C510" s="431"/>
      <c r="D510" s="431"/>
      <c r="E510" s="431"/>
      <c r="F510" s="431"/>
      <c r="G510" s="431"/>
      <c r="H510" s="431"/>
      <c r="I510" s="433"/>
      <c r="J510" s="435">
        <f t="shared" si="49"/>
        <v>0</v>
      </c>
      <c r="K510" s="435">
        <f t="shared" si="50"/>
        <v>0</v>
      </c>
      <c r="L510" s="1138"/>
      <c r="M510" s="1139"/>
      <c r="N510" s="1139"/>
      <c r="O510" s="1140"/>
      <c r="Q510" s="339" t="s">
        <v>322</v>
      </c>
      <c r="R510" s="20"/>
      <c r="S510" s="20"/>
      <c r="T510" s="20" t="s">
        <v>532</v>
      </c>
      <c r="U510" s="10"/>
      <c r="V510" s="20"/>
      <c r="W510" s="20"/>
      <c r="X510" s="20"/>
      <c r="Y510" s="21"/>
    </row>
    <row r="511" spans="1:29" ht="15.75" customHeight="1" x14ac:dyDescent="0.2">
      <c r="A511" s="246" t="s">
        <v>521</v>
      </c>
      <c r="B511" s="54" t="s">
        <v>529</v>
      </c>
      <c r="C511" s="431"/>
      <c r="D511" s="431"/>
      <c r="E511" s="431"/>
      <c r="F511" s="431"/>
      <c r="G511" s="431"/>
      <c r="H511" s="431"/>
      <c r="I511" s="433"/>
      <c r="J511" s="435">
        <f t="shared" si="49"/>
        <v>0</v>
      </c>
      <c r="K511" s="435">
        <f t="shared" si="50"/>
        <v>0</v>
      </c>
      <c r="L511" s="1138"/>
      <c r="M511" s="1139"/>
      <c r="N511" s="1139"/>
      <c r="O511" s="1140"/>
      <c r="Q511" s="339" t="s">
        <v>514</v>
      </c>
      <c r="R511" s="20"/>
      <c r="S511" s="20"/>
      <c r="T511" s="20"/>
      <c r="U511" s="20"/>
      <c r="V511" s="10"/>
      <c r="W511" s="20"/>
      <c r="X511" s="20" t="s">
        <v>532</v>
      </c>
      <c r="Y511" s="21"/>
    </row>
    <row r="512" spans="1:29" ht="15.75" customHeight="1" x14ac:dyDescent="0.2">
      <c r="A512" s="246" t="s">
        <v>521</v>
      </c>
      <c r="B512" s="54" t="s">
        <v>728</v>
      </c>
      <c r="C512" s="431"/>
      <c r="D512" s="431"/>
      <c r="E512" s="431"/>
      <c r="F512" s="431"/>
      <c r="G512" s="431"/>
      <c r="H512" s="431"/>
      <c r="I512" s="433"/>
      <c r="J512" s="435">
        <f t="shared" si="49"/>
        <v>0</v>
      </c>
      <c r="K512" s="435">
        <f t="shared" si="50"/>
        <v>0</v>
      </c>
      <c r="L512" s="1138"/>
      <c r="M512" s="1139"/>
      <c r="N512" s="1139"/>
      <c r="O512" s="1140"/>
      <c r="Q512" s="339" t="s">
        <v>1774</v>
      </c>
      <c r="R512" s="20"/>
      <c r="S512" s="20"/>
      <c r="T512" s="20"/>
      <c r="U512" s="20"/>
      <c r="V512" s="20" t="s">
        <v>532</v>
      </c>
      <c r="W512" s="10"/>
      <c r="X512" s="20"/>
      <c r="Y512" s="21"/>
    </row>
    <row r="513" spans="1:26" ht="15.75" customHeight="1" x14ac:dyDescent="0.2">
      <c r="A513" s="246" t="s">
        <v>521</v>
      </c>
      <c r="B513" s="54" t="s">
        <v>93</v>
      </c>
      <c r="C513" s="431"/>
      <c r="D513" s="431"/>
      <c r="E513" s="431"/>
      <c r="F513" s="431"/>
      <c r="G513" s="431"/>
      <c r="H513" s="431"/>
      <c r="I513" s="433"/>
      <c r="J513" s="435">
        <f t="shared" si="49"/>
        <v>0</v>
      </c>
      <c r="K513" s="435">
        <f t="shared" si="50"/>
        <v>0</v>
      </c>
      <c r="L513" s="1138"/>
      <c r="M513" s="1139"/>
      <c r="N513" s="1139"/>
      <c r="O513" s="1140"/>
      <c r="Q513" s="339" t="s">
        <v>726</v>
      </c>
      <c r="R513" s="20"/>
      <c r="S513" s="20"/>
      <c r="T513" s="20"/>
      <c r="U513" s="20"/>
      <c r="V513" s="20"/>
      <c r="W513" s="20"/>
      <c r="X513" s="10"/>
      <c r="Y513" s="21"/>
    </row>
    <row r="514" spans="1:26" ht="15.75" customHeight="1" thickBot="1" x14ac:dyDescent="0.25">
      <c r="A514" s="455" t="s">
        <v>521</v>
      </c>
      <c r="B514" s="55" t="s">
        <v>1855</v>
      </c>
      <c r="C514" s="432"/>
      <c r="D514" s="432"/>
      <c r="E514" s="432"/>
      <c r="F514" s="432"/>
      <c r="G514" s="432"/>
      <c r="H514" s="432"/>
      <c r="I514" s="434"/>
      <c r="J514" s="435">
        <f t="shared" si="49"/>
        <v>0</v>
      </c>
      <c r="K514" s="435">
        <f t="shared" si="50"/>
        <v>0</v>
      </c>
      <c r="L514" s="1141"/>
      <c r="M514" s="1142"/>
      <c r="N514" s="1142"/>
      <c r="O514" s="1143"/>
      <c r="Q514" s="398" t="s">
        <v>499</v>
      </c>
      <c r="R514" s="23"/>
      <c r="S514" s="23"/>
      <c r="T514" s="23"/>
      <c r="U514" s="23"/>
      <c r="V514" s="23"/>
      <c r="W514" s="23"/>
      <c r="X514" s="23"/>
      <c r="Y514" s="15"/>
    </row>
    <row r="515" spans="1:26" ht="15.75" customHeight="1" x14ac:dyDescent="0.2">
      <c r="C515" s="435">
        <v>0</v>
      </c>
      <c r="D515" s="435">
        <v>0</v>
      </c>
      <c r="E515" s="435">
        <v>0</v>
      </c>
      <c r="F515" s="435">
        <v>0</v>
      </c>
      <c r="G515" s="435">
        <v>0</v>
      </c>
      <c r="H515" s="435">
        <v>0</v>
      </c>
      <c r="I515" s="435">
        <v>0</v>
      </c>
      <c r="J515" s="435">
        <f t="shared" si="49"/>
        <v>0</v>
      </c>
      <c r="K515" s="435">
        <f t="shared" si="50"/>
        <v>0</v>
      </c>
      <c r="Q515" s="131"/>
      <c r="R515" s="131"/>
      <c r="S515" s="131"/>
      <c r="T515" s="131"/>
      <c r="U515" s="131"/>
      <c r="V515" s="131"/>
      <c r="W515" s="131"/>
      <c r="X515" s="131"/>
      <c r="Y515" s="131"/>
    </row>
    <row r="516" spans="1:26" ht="15.75" customHeight="1" thickBot="1" x14ac:dyDescent="0.25">
      <c r="Q516" s="131"/>
      <c r="R516" s="131"/>
      <c r="S516" s="131"/>
      <c r="T516" s="131"/>
      <c r="U516" s="131"/>
      <c r="V516" s="131"/>
      <c r="W516" s="131"/>
      <c r="X516" s="131"/>
      <c r="Y516" s="131"/>
    </row>
    <row r="517" spans="1:26" ht="15.75" customHeight="1" thickBot="1" x14ac:dyDescent="0.25">
      <c r="A517" s="1193" t="s">
        <v>820</v>
      </c>
      <c r="B517" s="1194"/>
      <c r="C517" s="1194"/>
      <c r="D517" s="1194"/>
      <c r="E517" s="1194"/>
      <c r="F517" s="1195"/>
      <c r="G517" s="1190" t="s">
        <v>2037</v>
      </c>
      <c r="H517" s="1191"/>
      <c r="I517" s="1192"/>
      <c r="L517" s="945" t="s">
        <v>495</v>
      </c>
      <c r="M517" s="946"/>
      <c r="N517" s="946"/>
      <c r="O517" s="947"/>
    </row>
    <row r="518" spans="1:26" ht="15.75" customHeight="1" thickBot="1" x14ac:dyDescent="0.25">
      <c r="A518" s="456" t="s">
        <v>496</v>
      </c>
      <c r="B518" s="457" t="s">
        <v>497</v>
      </c>
      <c r="C518" s="458" t="s">
        <v>498</v>
      </c>
      <c r="D518" s="458" t="s">
        <v>499</v>
      </c>
      <c r="E518" s="458" t="s">
        <v>500</v>
      </c>
      <c r="F518" s="458" t="s">
        <v>501</v>
      </c>
      <c r="G518" s="459" t="s">
        <v>502</v>
      </c>
      <c r="H518" s="459" t="s">
        <v>503</v>
      </c>
      <c r="I518" s="460" t="s">
        <v>504</v>
      </c>
      <c r="L518" s="1063"/>
      <c r="M518" s="1064"/>
      <c r="N518" s="1064"/>
      <c r="O518" s="1065"/>
      <c r="Q518" s="24" t="s">
        <v>2038</v>
      </c>
      <c r="R518" s="399" t="s">
        <v>633</v>
      </c>
      <c r="S518" s="399" t="s">
        <v>241</v>
      </c>
      <c r="T518" s="399" t="s">
        <v>1784</v>
      </c>
      <c r="U518" s="399" t="s">
        <v>500</v>
      </c>
      <c r="V518" s="399" t="s">
        <v>1088</v>
      </c>
      <c r="W518" s="399" t="s">
        <v>1871</v>
      </c>
      <c r="X518" s="399" t="s">
        <v>610</v>
      </c>
      <c r="Y518" s="399" t="s">
        <v>1089</v>
      </c>
      <c r="Z518" s="400" t="s">
        <v>1587</v>
      </c>
    </row>
    <row r="519" spans="1:26" ht="15.75" customHeight="1" x14ac:dyDescent="0.2">
      <c r="A519" s="468" t="s">
        <v>521</v>
      </c>
      <c r="B519" s="126" t="s">
        <v>371</v>
      </c>
      <c r="C519" s="430"/>
      <c r="D519" s="430"/>
      <c r="E519" s="430"/>
      <c r="F519" s="430"/>
      <c r="G519" s="430"/>
      <c r="H519" s="430"/>
      <c r="I519" s="128"/>
      <c r="J519" s="435">
        <f t="shared" ref="J519:J528" si="54">D519+E519+F519</f>
        <v>0</v>
      </c>
      <c r="K519" s="435">
        <f t="shared" ref="K519:K528" si="55">D519*2+E519</f>
        <v>0</v>
      </c>
      <c r="L519" s="1135" t="s">
        <v>528</v>
      </c>
      <c r="M519" s="1136"/>
      <c r="N519" s="1136"/>
      <c r="O519" s="1137"/>
      <c r="Q519" s="401" t="s">
        <v>633</v>
      </c>
      <c r="R519" s="10"/>
      <c r="S519" s="20"/>
      <c r="T519" s="20"/>
      <c r="U519" s="20"/>
      <c r="V519" s="20"/>
      <c r="W519" s="20"/>
      <c r="X519" s="20"/>
      <c r="Y519" s="20"/>
      <c r="Z519" s="21"/>
    </row>
    <row r="520" spans="1:26" ht="15.75" customHeight="1" x14ac:dyDescent="0.2">
      <c r="A520" s="259" t="s">
        <v>521</v>
      </c>
      <c r="B520" s="129" t="s">
        <v>1498</v>
      </c>
      <c r="C520" s="431"/>
      <c r="D520" s="431"/>
      <c r="E520" s="431"/>
      <c r="F520" s="431"/>
      <c r="G520" s="431"/>
      <c r="H520" s="431"/>
      <c r="I520" s="433"/>
      <c r="J520" s="435">
        <f t="shared" si="54"/>
        <v>0</v>
      </c>
      <c r="K520" s="435">
        <f t="shared" si="55"/>
        <v>0</v>
      </c>
      <c r="L520" s="1138"/>
      <c r="M520" s="1139"/>
      <c r="N520" s="1139"/>
      <c r="O520" s="1140"/>
      <c r="Q520" s="401" t="s">
        <v>241</v>
      </c>
      <c r="R520" s="20" t="s">
        <v>532</v>
      </c>
      <c r="S520" s="10"/>
      <c r="T520" s="20"/>
      <c r="U520" s="20"/>
      <c r="V520" s="20"/>
      <c r="W520" s="20"/>
      <c r="X520" s="20"/>
      <c r="Y520" s="20"/>
      <c r="Z520" s="21"/>
    </row>
    <row r="521" spans="1:26" ht="15.75" customHeight="1" x14ac:dyDescent="0.2">
      <c r="A521" s="259" t="s">
        <v>521</v>
      </c>
      <c r="B521" s="129" t="s">
        <v>1090</v>
      </c>
      <c r="C521" s="431"/>
      <c r="D521" s="431"/>
      <c r="E521" s="431"/>
      <c r="F521" s="431"/>
      <c r="G521" s="431"/>
      <c r="H521" s="431"/>
      <c r="I521" s="433"/>
      <c r="J521" s="435">
        <f t="shared" si="54"/>
        <v>0</v>
      </c>
      <c r="K521" s="435">
        <f t="shared" si="55"/>
        <v>0</v>
      </c>
      <c r="L521" s="1138"/>
      <c r="M521" s="1139"/>
      <c r="N521" s="1139"/>
      <c r="O521" s="1140"/>
      <c r="Q521" s="401" t="s">
        <v>1784</v>
      </c>
      <c r="R521" s="20"/>
      <c r="S521" s="20"/>
      <c r="T521" s="10"/>
      <c r="U521" s="20"/>
      <c r="V521" s="20" t="s">
        <v>532</v>
      </c>
      <c r="W521" s="20"/>
      <c r="X521" s="20"/>
      <c r="Y521" s="20"/>
      <c r="Z521" s="21"/>
    </row>
    <row r="522" spans="1:26" ht="15.75" customHeight="1" x14ac:dyDescent="0.2">
      <c r="A522" s="259" t="s">
        <v>521</v>
      </c>
      <c r="B522" s="129" t="s">
        <v>617</v>
      </c>
      <c r="C522" s="431"/>
      <c r="D522" s="431"/>
      <c r="E522" s="431"/>
      <c r="F522" s="431"/>
      <c r="G522" s="431"/>
      <c r="H522" s="431"/>
      <c r="I522" s="433"/>
      <c r="J522" s="435">
        <f t="shared" si="54"/>
        <v>0</v>
      </c>
      <c r="K522" s="435">
        <f t="shared" si="55"/>
        <v>0</v>
      </c>
      <c r="L522" s="1138"/>
      <c r="M522" s="1139"/>
      <c r="N522" s="1139"/>
      <c r="O522" s="1140"/>
      <c r="Q522" s="401" t="s">
        <v>500</v>
      </c>
      <c r="R522" s="20"/>
      <c r="S522" s="20"/>
      <c r="T522" s="20" t="s">
        <v>532</v>
      </c>
      <c r="U522" s="10"/>
      <c r="V522" s="20"/>
      <c r="W522" s="20"/>
      <c r="X522" s="20"/>
      <c r="Y522" s="20"/>
      <c r="Z522" s="21"/>
    </row>
    <row r="523" spans="1:26" ht="15.75" customHeight="1" x14ac:dyDescent="0.2">
      <c r="A523" s="259" t="s">
        <v>521</v>
      </c>
      <c r="B523" s="129" t="s">
        <v>1092</v>
      </c>
      <c r="C523" s="431"/>
      <c r="D523" s="431"/>
      <c r="E523" s="431"/>
      <c r="F523" s="431"/>
      <c r="G523" s="431"/>
      <c r="H523" s="431"/>
      <c r="I523" s="433"/>
      <c r="J523" s="435">
        <f t="shared" si="54"/>
        <v>0</v>
      </c>
      <c r="K523" s="435">
        <f t="shared" si="55"/>
        <v>0</v>
      </c>
      <c r="L523" s="1138"/>
      <c r="M523" s="1139"/>
      <c r="N523" s="1139"/>
      <c r="O523" s="1140"/>
      <c r="Q523" s="401" t="s">
        <v>1088</v>
      </c>
      <c r="R523" s="20"/>
      <c r="S523" s="20"/>
      <c r="T523" s="20"/>
      <c r="U523" s="20"/>
      <c r="V523" s="10"/>
      <c r="W523" s="20"/>
      <c r="X523" s="20"/>
      <c r="Y523" s="20"/>
      <c r="Z523" s="21"/>
    </row>
    <row r="524" spans="1:26" ht="15.75" customHeight="1" x14ac:dyDescent="0.2">
      <c r="A524" s="259" t="s">
        <v>521</v>
      </c>
      <c r="B524" s="129" t="s">
        <v>2048</v>
      </c>
      <c r="C524" s="431"/>
      <c r="D524" s="431"/>
      <c r="E524" s="431"/>
      <c r="F524" s="431"/>
      <c r="G524" s="431"/>
      <c r="H524" s="431"/>
      <c r="I524" s="433"/>
      <c r="J524" s="435">
        <f t="shared" si="54"/>
        <v>0</v>
      </c>
      <c r="K524" s="435">
        <f t="shared" si="55"/>
        <v>0</v>
      </c>
      <c r="L524" s="1138"/>
      <c r="M524" s="1139"/>
      <c r="N524" s="1139"/>
      <c r="O524" s="1140"/>
      <c r="Q524" s="401" t="s">
        <v>1871</v>
      </c>
      <c r="R524" s="20"/>
      <c r="S524" s="20"/>
      <c r="T524" s="20"/>
      <c r="U524" s="20"/>
      <c r="V524" s="20" t="s">
        <v>532</v>
      </c>
      <c r="W524" s="10"/>
      <c r="X524" s="20"/>
      <c r="Y524" s="20" t="s">
        <v>532</v>
      </c>
      <c r="Z524" s="21"/>
    </row>
    <row r="525" spans="1:26" ht="15.75" customHeight="1" x14ac:dyDescent="0.2">
      <c r="A525" s="259" t="s">
        <v>521</v>
      </c>
      <c r="B525" s="129" t="s">
        <v>1548</v>
      </c>
      <c r="C525" s="431"/>
      <c r="D525" s="431"/>
      <c r="E525" s="431"/>
      <c r="F525" s="431"/>
      <c r="G525" s="431"/>
      <c r="H525" s="431"/>
      <c r="I525" s="433"/>
      <c r="J525" s="435">
        <f t="shared" si="54"/>
        <v>0</v>
      </c>
      <c r="K525" s="435">
        <f t="shared" si="55"/>
        <v>0</v>
      </c>
      <c r="L525" s="1138"/>
      <c r="M525" s="1139"/>
      <c r="N525" s="1139"/>
      <c r="O525" s="1140"/>
      <c r="Q525" s="401" t="s">
        <v>610</v>
      </c>
      <c r="R525" s="20"/>
      <c r="S525" s="20"/>
      <c r="T525" s="20"/>
      <c r="U525" s="20"/>
      <c r="V525" s="20"/>
      <c r="W525" s="20" t="s">
        <v>532</v>
      </c>
      <c r="X525" s="10"/>
      <c r="Y525" s="20"/>
      <c r="Z525" s="21"/>
    </row>
    <row r="526" spans="1:26" ht="15.75" customHeight="1" x14ac:dyDescent="0.2">
      <c r="A526" s="259" t="s">
        <v>521</v>
      </c>
      <c r="B526" s="129" t="s">
        <v>1093</v>
      </c>
      <c r="C526" s="431"/>
      <c r="D526" s="431"/>
      <c r="E526" s="431"/>
      <c r="F526" s="431"/>
      <c r="G526" s="431"/>
      <c r="H526" s="431"/>
      <c r="I526" s="433"/>
      <c r="J526" s="435">
        <f t="shared" si="54"/>
        <v>0</v>
      </c>
      <c r="K526" s="435">
        <f t="shared" si="55"/>
        <v>0</v>
      </c>
      <c r="L526" s="1138"/>
      <c r="M526" s="1139"/>
      <c r="N526" s="1139"/>
      <c r="O526" s="1140"/>
      <c r="Q526" s="401" t="s">
        <v>1089</v>
      </c>
      <c r="R526" s="20"/>
      <c r="S526" s="20"/>
      <c r="T526" s="20"/>
      <c r="U526" s="20"/>
      <c r="V526" s="20"/>
      <c r="W526" s="20"/>
      <c r="X526" s="20"/>
      <c r="Y526" s="10"/>
      <c r="Z526" s="21"/>
    </row>
    <row r="527" spans="1:26" ht="15.75" customHeight="1" thickBot="1" x14ac:dyDescent="0.25">
      <c r="A527" s="462" t="s">
        <v>521</v>
      </c>
      <c r="B527" s="130" t="s">
        <v>1589</v>
      </c>
      <c r="C527" s="432"/>
      <c r="D527" s="432"/>
      <c r="E527" s="432"/>
      <c r="F527" s="432"/>
      <c r="G527" s="432"/>
      <c r="H527" s="432"/>
      <c r="I527" s="434"/>
      <c r="J527" s="435">
        <f t="shared" si="54"/>
        <v>0</v>
      </c>
      <c r="K527" s="435">
        <f t="shared" si="55"/>
        <v>0</v>
      </c>
      <c r="L527" s="1141"/>
      <c r="M527" s="1142"/>
      <c r="N527" s="1142"/>
      <c r="O527" s="1143"/>
      <c r="Q527" s="402" t="s">
        <v>1587</v>
      </c>
      <c r="R527" s="23"/>
      <c r="S527" s="23"/>
      <c r="T527" s="23"/>
      <c r="U527" s="23"/>
      <c r="V527" s="23"/>
      <c r="W527" s="23"/>
      <c r="X527" s="23"/>
      <c r="Y527" s="23"/>
      <c r="Z527" s="15"/>
    </row>
    <row r="528" spans="1:26" ht="15.75" customHeight="1" x14ac:dyDescent="0.2">
      <c r="C528" s="435">
        <v>0</v>
      </c>
      <c r="D528" s="435">
        <v>0</v>
      </c>
      <c r="E528" s="435">
        <v>0</v>
      </c>
      <c r="F528" s="435">
        <v>0</v>
      </c>
      <c r="G528" s="435">
        <v>0</v>
      </c>
      <c r="H528" s="435">
        <v>0</v>
      </c>
      <c r="I528" s="435">
        <v>0</v>
      </c>
      <c r="J528" s="435">
        <f t="shared" si="54"/>
        <v>0</v>
      </c>
      <c r="K528" s="435">
        <f t="shared" si="55"/>
        <v>0</v>
      </c>
    </row>
    <row r="529" spans="1:29" ht="15.75" customHeight="1" thickBot="1" x14ac:dyDescent="0.25"/>
    <row r="530" spans="1:29" ht="15.75" customHeight="1" x14ac:dyDescent="0.2">
      <c r="A530" s="1131" t="s">
        <v>491</v>
      </c>
      <c r="B530" s="1132"/>
      <c r="C530" s="1020" t="s">
        <v>2049</v>
      </c>
      <c r="D530" s="1021"/>
      <c r="E530" s="1021"/>
      <c r="F530" s="1021"/>
      <c r="G530" s="1021"/>
      <c r="H530" s="1021"/>
      <c r="I530" s="1022"/>
    </row>
    <row r="531" spans="1:29" ht="15.75" customHeight="1" thickBot="1" x14ac:dyDescent="0.25">
      <c r="A531" s="1133"/>
      <c r="B531" s="1134"/>
      <c r="C531" s="1023"/>
      <c r="D531" s="1024"/>
      <c r="E531" s="1024"/>
      <c r="F531" s="1024"/>
      <c r="G531" s="1024"/>
      <c r="H531" s="1024"/>
      <c r="I531" s="1025"/>
    </row>
    <row r="532" spans="1:29" ht="15.75" customHeight="1" thickBot="1" x14ac:dyDescent="0.25"/>
    <row r="533" spans="1:29" ht="15.75" customHeight="1" thickBot="1" x14ac:dyDescent="0.25">
      <c r="A533" s="1043" t="s">
        <v>2050</v>
      </c>
      <c r="B533" s="1044"/>
      <c r="C533" s="1044"/>
      <c r="D533" s="1044"/>
      <c r="E533" s="1044"/>
      <c r="F533" s="1045"/>
      <c r="G533" s="1040" t="s">
        <v>2049</v>
      </c>
      <c r="H533" s="1041"/>
      <c r="I533" s="1042"/>
      <c r="L533" s="952" t="s">
        <v>538</v>
      </c>
      <c r="M533" s="953"/>
      <c r="N533" s="953"/>
      <c r="O533" s="954"/>
    </row>
    <row r="534" spans="1:29" ht="15.75" customHeight="1" thickBot="1" x14ac:dyDescent="0.25">
      <c r="A534" s="373" t="s">
        <v>496</v>
      </c>
      <c r="B534" s="227" t="s">
        <v>497</v>
      </c>
      <c r="C534" s="374" t="s">
        <v>498</v>
      </c>
      <c r="D534" s="374" t="s">
        <v>499</v>
      </c>
      <c r="E534" s="374" t="s">
        <v>500</v>
      </c>
      <c r="F534" s="374" t="s">
        <v>501</v>
      </c>
      <c r="G534" s="375" t="s">
        <v>502</v>
      </c>
      <c r="H534" s="375" t="s">
        <v>503</v>
      </c>
      <c r="I534" s="376" t="s">
        <v>504</v>
      </c>
      <c r="L534" s="955"/>
      <c r="M534" s="956"/>
      <c r="N534" s="956"/>
      <c r="O534" s="957"/>
      <c r="Q534" s="24" t="s">
        <v>2051</v>
      </c>
      <c r="R534" s="379" t="s">
        <v>503</v>
      </c>
      <c r="S534" s="379" t="s">
        <v>1590</v>
      </c>
      <c r="T534" s="379" t="s">
        <v>700</v>
      </c>
      <c r="U534" s="379" t="s">
        <v>566</v>
      </c>
      <c r="V534" s="379" t="s">
        <v>544</v>
      </c>
      <c r="W534" s="379" t="s">
        <v>229</v>
      </c>
      <c r="X534" s="379" t="s">
        <v>702</v>
      </c>
      <c r="Y534" s="379" t="s">
        <v>769</v>
      </c>
      <c r="Z534" s="379" t="s">
        <v>704</v>
      </c>
      <c r="AA534" s="379" t="s">
        <v>1730</v>
      </c>
      <c r="AB534" s="379" t="s">
        <v>1731</v>
      </c>
      <c r="AC534" s="380" t="s">
        <v>547</v>
      </c>
    </row>
    <row r="535" spans="1:29" ht="15.75" customHeight="1" x14ac:dyDescent="0.2">
      <c r="A535" s="371">
        <v>1</v>
      </c>
      <c r="B535" s="53" t="s">
        <v>2052</v>
      </c>
      <c r="C535" s="46">
        <v>22</v>
      </c>
      <c r="D535" s="46">
        <v>14</v>
      </c>
      <c r="E535" s="46">
        <v>5</v>
      </c>
      <c r="F535" s="46">
        <v>3</v>
      </c>
      <c r="G535" s="46">
        <v>72</v>
      </c>
      <c r="H535" s="46">
        <v>41</v>
      </c>
      <c r="I535" s="436">
        <v>33</v>
      </c>
      <c r="J535" s="435">
        <f t="shared" ref="J535:J611" si="56">D535+E535+F535</f>
        <v>22</v>
      </c>
      <c r="K535" s="435">
        <f t="shared" ref="K535:K611" si="57">D535*2+E535</f>
        <v>33</v>
      </c>
      <c r="L535" s="1135" t="s">
        <v>2053</v>
      </c>
      <c r="M535" s="1136"/>
      <c r="N535" s="1136"/>
      <c r="O535" s="1137"/>
      <c r="Q535" s="377" t="s">
        <v>503</v>
      </c>
      <c r="R535" s="10"/>
      <c r="S535" s="20"/>
      <c r="T535" s="20"/>
      <c r="U535" s="20"/>
      <c r="V535" s="20"/>
      <c r="W535" s="20"/>
      <c r="X535" s="20" t="s">
        <v>1602</v>
      </c>
      <c r="Y535" s="20" t="s">
        <v>532</v>
      </c>
      <c r="Z535" s="20"/>
      <c r="AA535" s="20"/>
      <c r="AB535" s="20"/>
      <c r="AC535" s="21"/>
    </row>
    <row r="536" spans="1:29" ht="15.75" customHeight="1" x14ac:dyDescent="0.2">
      <c r="A536" s="370">
        <v>2</v>
      </c>
      <c r="B536" s="54" t="s">
        <v>767</v>
      </c>
      <c r="C536" s="431">
        <v>22</v>
      </c>
      <c r="D536" s="431">
        <v>15</v>
      </c>
      <c r="E536" s="431">
        <v>2</v>
      </c>
      <c r="F536" s="431">
        <v>5</v>
      </c>
      <c r="G536" s="431">
        <v>65</v>
      </c>
      <c r="H536" s="431">
        <v>32</v>
      </c>
      <c r="I536" s="433">
        <v>32</v>
      </c>
      <c r="J536" s="435">
        <f t="shared" si="56"/>
        <v>22</v>
      </c>
      <c r="K536" s="435">
        <f t="shared" si="57"/>
        <v>32</v>
      </c>
      <c r="L536" s="1138"/>
      <c r="M536" s="1139"/>
      <c r="N536" s="1139"/>
      <c r="O536" s="1140"/>
      <c r="Q536" s="377" t="s">
        <v>1590</v>
      </c>
      <c r="R536" s="20" t="s">
        <v>532</v>
      </c>
      <c r="S536" s="10"/>
      <c r="T536" s="20"/>
      <c r="U536" s="20"/>
      <c r="V536" s="20"/>
      <c r="W536" s="20"/>
      <c r="X536" s="20" t="s">
        <v>844</v>
      </c>
      <c r="Y536" s="20" t="s">
        <v>532</v>
      </c>
      <c r="Z536" s="20"/>
      <c r="AA536" s="20"/>
      <c r="AB536" s="20"/>
      <c r="AC536" s="21"/>
    </row>
    <row r="537" spans="1:29" ht="15.75" customHeight="1" x14ac:dyDescent="0.2">
      <c r="A537" s="370">
        <v>3</v>
      </c>
      <c r="B537" s="54" t="s">
        <v>781</v>
      </c>
      <c r="C537" s="431">
        <v>22</v>
      </c>
      <c r="D537" s="431">
        <v>11</v>
      </c>
      <c r="E537" s="431">
        <v>4</v>
      </c>
      <c r="F537" s="431">
        <v>7</v>
      </c>
      <c r="G537" s="431">
        <v>52</v>
      </c>
      <c r="H537" s="431">
        <v>37</v>
      </c>
      <c r="I537" s="433">
        <v>26</v>
      </c>
      <c r="J537" s="435">
        <f t="shared" si="56"/>
        <v>22</v>
      </c>
      <c r="K537" s="435">
        <f t="shared" si="57"/>
        <v>26</v>
      </c>
      <c r="L537" s="1138"/>
      <c r="M537" s="1139"/>
      <c r="N537" s="1139"/>
      <c r="O537" s="1140"/>
      <c r="Q537" s="377" t="s">
        <v>700</v>
      </c>
      <c r="R537" s="20"/>
      <c r="S537" s="20"/>
      <c r="T537" s="10"/>
      <c r="U537" s="20"/>
      <c r="V537" s="20" t="s">
        <v>532</v>
      </c>
      <c r="W537" s="20"/>
      <c r="X537" s="20" t="s">
        <v>376</v>
      </c>
      <c r="Y537" s="20"/>
      <c r="Z537" s="20"/>
      <c r="AA537" s="20"/>
      <c r="AB537" s="20"/>
      <c r="AC537" s="21"/>
    </row>
    <row r="538" spans="1:29" ht="15.75" customHeight="1" x14ac:dyDescent="0.2">
      <c r="A538" s="370">
        <v>4</v>
      </c>
      <c r="B538" s="54" t="s">
        <v>551</v>
      </c>
      <c r="C538" s="431">
        <v>22</v>
      </c>
      <c r="D538" s="431">
        <v>10</v>
      </c>
      <c r="E538" s="431">
        <v>5</v>
      </c>
      <c r="F538" s="431">
        <v>7</v>
      </c>
      <c r="G538" s="431">
        <v>52</v>
      </c>
      <c r="H538" s="431">
        <v>44</v>
      </c>
      <c r="I538" s="433">
        <v>25</v>
      </c>
      <c r="J538" s="435">
        <f t="shared" si="56"/>
        <v>22</v>
      </c>
      <c r="K538" s="435">
        <f t="shared" si="57"/>
        <v>25</v>
      </c>
      <c r="L538" s="1138"/>
      <c r="M538" s="1139"/>
      <c r="N538" s="1139"/>
      <c r="O538" s="1140"/>
      <c r="Q538" s="377" t="s">
        <v>566</v>
      </c>
      <c r="R538" s="20"/>
      <c r="S538" s="20"/>
      <c r="T538" s="20" t="s">
        <v>532</v>
      </c>
      <c r="U538" s="10"/>
      <c r="V538" s="20"/>
      <c r="W538" s="20"/>
      <c r="X538" s="20" t="s">
        <v>1207</v>
      </c>
      <c r="Y538" s="20" t="s">
        <v>532</v>
      </c>
      <c r="Z538" s="20"/>
      <c r="AA538" s="20"/>
      <c r="AB538" s="20"/>
      <c r="AC538" s="21"/>
    </row>
    <row r="539" spans="1:29" ht="15.75" customHeight="1" x14ac:dyDescent="0.2">
      <c r="A539" s="370">
        <v>5</v>
      </c>
      <c r="B539" s="54" t="s">
        <v>36</v>
      </c>
      <c r="C539" s="431">
        <v>22</v>
      </c>
      <c r="D539" s="431">
        <v>10</v>
      </c>
      <c r="E539" s="431">
        <v>4</v>
      </c>
      <c r="F539" s="431">
        <v>8</v>
      </c>
      <c r="G539" s="431">
        <v>51</v>
      </c>
      <c r="H539" s="431">
        <v>57</v>
      </c>
      <c r="I539" s="433">
        <v>24</v>
      </c>
      <c r="J539" s="435">
        <f t="shared" si="56"/>
        <v>22</v>
      </c>
      <c r="K539" s="435">
        <f t="shared" si="57"/>
        <v>24</v>
      </c>
      <c r="L539" s="1138"/>
      <c r="M539" s="1139"/>
      <c r="N539" s="1139"/>
      <c r="O539" s="1140"/>
      <c r="Q539" s="377" t="s">
        <v>544</v>
      </c>
      <c r="R539" s="20"/>
      <c r="S539" s="20"/>
      <c r="T539" s="20"/>
      <c r="U539" s="20"/>
      <c r="V539" s="10"/>
      <c r="W539" s="20"/>
      <c r="X539" s="20" t="s">
        <v>1210</v>
      </c>
      <c r="Y539" s="20"/>
      <c r="Z539" s="20"/>
      <c r="AA539" s="20"/>
      <c r="AB539" s="20"/>
      <c r="AC539" s="21"/>
    </row>
    <row r="540" spans="1:29" ht="15.75" customHeight="1" x14ac:dyDescent="0.2">
      <c r="A540" s="370">
        <v>6</v>
      </c>
      <c r="B540" s="54" t="s">
        <v>1733</v>
      </c>
      <c r="C540" s="431">
        <v>22</v>
      </c>
      <c r="D540" s="431">
        <v>8</v>
      </c>
      <c r="E540" s="431">
        <v>5</v>
      </c>
      <c r="F540" s="431">
        <v>9</v>
      </c>
      <c r="G540" s="431">
        <v>52</v>
      </c>
      <c r="H540" s="431">
        <v>48</v>
      </c>
      <c r="I540" s="433">
        <v>21</v>
      </c>
      <c r="J540" s="435">
        <f t="shared" si="56"/>
        <v>22</v>
      </c>
      <c r="K540" s="435">
        <f t="shared" si="57"/>
        <v>21</v>
      </c>
      <c r="L540" s="1138"/>
      <c r="M540" s="1139"/>
      <c r="N540" s="1139"/>
      <c r="O540" s="1140"/>
      <c r="Q540" s="377" t="s">
        <v>229</v>
      </c>
      <c r="R540" s="20"/>
      <c r="S540" s="20"/>
      <c r="T540" s="20"/>
      <c r="U540" s="20"/>
      <c r="V540" s="20" t="s">
        <v>532</v>
      </c>
      <c r="W540" s="10"/>
      <c r="X540" s="20" t="s">
        <v>844</v>
      </c>
      <c r="Y540" s="20"/>
      <c r="Z540" s="20"/>
      <c r="AA540" s="20"/>
      <c r="AB540" s="20"/>
      <c r="AC540" s="21"/>
    </row>
    <row r="541" spans="1:29" ht="15.75" customHeight="1" x14ac:dyDescent="0.2">
      <c r="A541" s="370">
        <v>7</v>
      </c>
      <c r="B541" s="54" t="s">
        <v>34</v>
      </c>
      <c r="C541" s="431">
        <v>22</v>
      </c>
      <c r="D541" s="431">
        <v>9</v>
      </c>
      <c r="E541" s="431">
        <v>3</v>
      </c>
      <c r="F541" s="431">
        <v>10</v>
      </c>
      <c r="G541" s="431">
        <v>43</v>
      </c>
      <c r="H541" s="431">
        <v>41</v>
      </c>
      <c r="I541" s="433">
        <v>21</v>
      </c>
      <c r="J541" s="435">
        <f t="shared" si="56"/>
        <v>22</v>
      </c>
      <c r="K541" s="435">
        <f t="shared" si="57"/>
        <v>21</v>
      </c>
      <c r="L541" s="1138"/>
      <c r="M541" s="1139"/>
      <c r="N541" s="1139"/>
      <c r="O541" s="1140"/>
      <c r="Q541" s="377" t="s">
        <v>702</v>
      </c>
      <c r="R541" s="20" t="s">
        <v>1210</v>
      </c>
      <c r="S541" s="20" t="s">
        <v>1603</v>
      </c>
      <c r="T541" s="20" t="s">
        <v>1487</v>
      </c>
      <c r="U541" s="20" t="s">
        <v>104</v>
      </c>
      <c r="V541" s="20" t="s">
        <v>844</v>
      </c>
      <c r="W541" s="20" t="s">
        <v>1597</v>
      </c>
      <c r="X541" s="10"/>
      <c r="Y541" s="20" t="s">
        <v>1600</v>
      </c>
      <c r="Z541" s="20" t="s">
        <v>1599</v>
      </c>
      <c r="AA541" s="20" t="s">
        <v>1644</v>
      </c>
      <c r="AB541" s="20" t="s">
        <v>1210</v>
      </c>
      <c r="AC541" s="21" t="s">
        <v>1210</v>
      </c>
    </row>
    <row r="542" spans="1:29" ht="15.75" customHeight="1" x14ac:dyDescent="0.2">
      <c r="A542" s="370">
        <v>8</v>
      </c>
      <c r="B542" s="54" t="s">
        <v>558</v>
      </c>
      <c r="C542" s="431">
        <v>22</v>
      </c>
      <c r="D542" s="431">
        <v>8</v>
      </c>
      <c r="E542" s="431">
        <v>3</v>
      </c>
      <c r="F542" s="431">
        <v>11</v>
      </c>
      <c r="G542" s="431">
        <v>40</v>
      </c>
      <c r="H542" s="431">
        <v>50</v>
      </c>
      <c r="I542" s="433">
        <v>19</v>
      </c>
      <c r="J542" s="435">
        <f t="shared" si="56"/>
        <v>22</v>
      </c>
      <c r="K542" s="435">
        <f t="shared" si="57"/>
        <v>19</v>
      </c>
      <c r="L542" s="1138"/>
      <c r="M542" s="1139"/>
      <c r="N542" s="1139"/>
      <c r="O542" s="1140"/>
      <c r="Q542" s="377" t="s">
        <v>769</v>
      </c>
      <c r="R542" s="20"/>
      <c r="S542" s="20"/>
      <c r="T542" s="20"/>
      <c r="U542" s="20"/>
      <c r="V542" s="20"/>
      <c r="W542" s="20"/>
      <c r="X542" s="20" t="s">
        <v>1210</v>
      </c>
      <c r="Y542" s="10"/>
      <c r="Z542" s="20"/>
      <c r="AA542" s="20"/>
      <c r="AB542" s="20"/>
      <c r="AC542" s="21"/>
    </row>
    <row r="543" spans="1:29" ht="15.75" customHeight="1" x14ac:dyDescent="0.2">
      <c r="A543" s="370">
        <v>9</v>
      </c>
      <c r="B543" s="54" t="s">
        <v>575</v>
      </c>
      <c r="C543" s="431">
        <v>22</v>
      </c>
      <c r="D543" s="431">
        <v>7</v>
      </c>
      <c r="E543" s="431">
        <v>4</v>
      </c>
      <c r="F543" s="431">
        <v>11</v>
      </c>
      <c r="G543" s="431">
        <v>52</v>
      </c>
      <c r="H543" s="431">
        <v>60</v>
      </c>
      <c r="I543" s="433">
        <v>18</v>
      </c>
      <c r="J543" s="435">
        <f t="shared" si="56"/>
        <v>22</v>
      </c>
      <c r="K543" s="435">
        <f t="shared" si="57"/>
        <v>18</v>
      </c>
      <c r="L543" s="1138"/>
      <c r="M543" s="1139"/>
      <c r="N543" s="1139"/>
      <c r="O543" s="1140"/>
      <c r="Q543" s="377" t="s">
        <v>704</v>
      </c>
      <c r="R543" s="20"/>
      <c r="S543" s="20"/>
      <c r="T543" s="20"/>
      <c r="U543" s="20"/>
      <c r="V543" s="20"/>
      <c r="W543" s="20"/>
      <c r="X543" s="20" t="s">
        <v>1646</v>
      </c>
      <c r="Y543" s="20" t="s">
        <v>532</v>
      </c>
      <c r="Z543" s="10"/>
      <c r="AA543" s="20"/>
      <c r="AB543" s="20" t="s">
        <v>532</v>
      </c>
      <c r="AC543" s="21"/>
    </row>
    <row r="544" spans="1:29" ht="15.75" customHeight="1" x14ac:dyDescent="0.2">
      <c r="A544" s="370">
        <v>10</v>
      </c>
      <c r="B544" s="54" t="s">
        <v>705</v>
      </c>
      <c r="C544" s="431">
        <v>22</v>
      </c>
      <c r="D544" s="431">
        <v>7</v>
      </c>
      <c r="E544" s="431">
        <v>3</v>
      </c>
      <c r="F544" s="431">
        <v>12</v>
      </c>
      <c r="G544" s="431">
        <v>36</v>
      </c>
      <c r="H544" s="431">
        <v>50</v>
      </c>
      <c r="I544" s="433">
        <v>17</v>
      </c>
      <c r="J544" s="435">
        <f t="shared" si="56"/>
        <v>22</v>
      </c>
      <c r="K544" s="435">
        <f t="shared" si="57"/>
        <v>17</v>
      </c>
      <c r="L544" s="1138"/>
      <c r="M544" s="1139"/>
      <c r="N544" s="1139"/>
      <c r="O544" s="1140"/>
      <c r="Q544" s="377" t="s">
        <v>1730</v>
      </c>
      <c r="R544" s="20"/>
      <c r="S544" s="20"/>
      <c r="T544" s="20"/>
      <c r="U544" s="20"/>
      <c r="V544" s="20"/>
      <c r="W544" s="20"/>
      <c r="X544" s="20" t="s">
        <v>1207</v>
      </c>
      <c r="Y544" s="20"/>
      <c r="Z544" s="20" t="s">
        <v>532</v>
      </c>
      <c r="AA544" s="10"/>
      <c r="AB544" s="20"/>
      <c r="AC544" s="21"/>
    </row>
    <row r="545" spans="1:30" ht="15.75" customHeight="1" x14ac:dyDescent="0.2">
      <c r="A545" s="370">
        <v>11</v>
      </c>
      <c r="B545" s="54" t="s">
        <v>711</v>
      </c>
      <c r="C545" s="431">
        <v>22</v>
      </c>
      <c r="D545" s="431">
        <v>7</v>
      </c>
      <c r="E545" s="431">
        <v>3</v>
      </c>
      <c r="F545" s="431">
        <v>12</v>
      </c>
      <c r="G545" s="431">
        <v>39</v>
      </c>
      <c r="H545" s="431">
        <v>55</v>
      </c>
      <c r="I545" s="433">
        <v>17</v>
      </c>
      <c r="J545" s="435">
        <f t="shared" si="56"/>
        <v>22</v>
      </c>
      <c r="K545" s="435">
        <f t="shared" si="57"/>
        <v>17</v>
      </c>
      <c r="L545" s="1138"/>
      <c r="M545" s="1139"/>
      <c r="N545" s="1139"/>
      <c r="O545" s="1140"/>
      <c r="Q545" s="377" t="s">
        <v>1731</v>
      </c>
      <c r="R545" s="20"/>
      <c r="S545" s="20"/>
      <c r="T545" s="20"/>
      <c r="U545" s="20"/>
      <c r="V545" s="20"/>
      <c r="W545" s="20"/>
      <c r="X545" s="20" t="s">
        <v>1491</v>
      </c>
      <c r="Y545" s="20"/>
      <c r="Z545" s="20"/>
      <c r="AA545" s="20"/>
      <c r="AB545" s="10"/>
      <c r="AC545" s="21"/>
    </row>
    <row r="546" spans="1:30" ht="15.75" customHeight="1" thickBot="1" x14ac:dyDescent="0.25">
      <c r="A546" s="372">
        <v>12</v>
      </c>
      <c r="B546" s="55" t="s">
        <v>174</v>
      </c>
      <c r="C546" s="432">
        <v>22</v>
      </c>
      <c r="D546" s="432">
        <v>5</v>
      </c>
      <c r="E546" s="432">
        <v>1</v>
      </c>
      <c r="F546" s="432">
        <v>16</v>
      </c>
      <c r="G546" s="432">
        <v>32</v>
      </c>
      <c r="H546" s="432">
        <v>71</v>
      </c>
      <c r="I546" s="434">
        <v>11</v>
      </c>
      <c r="J546" s="435">
        <f t="shared" si="56"/>
        <v>22</v>
      </c>
      <c r="K546" s="435">
        <f t="shared" si="57"/>
        <v>11</v>
      </c>
      <c r="L546" s="1141"/>
      <c r="M546" s="1142"/>
      <c r="N546" s="1142"/>
      <c r="O546" s="1143"/>
      <c r="Q546" s="378" t="s">
        <v>547</v>
      </c>
      <c r="R546" s="23"/>
      <c r="S546" s="23"/>
      <c r="T546" s="23"/>
      <c r="U546" s="23"/>
      <c r="V546" s="23"/>
      <c r="W546" s="23"/>
      <c r="X546" s="23" t="s">
        <v>1494</v>
      </c>
      <c r="Y546" s="23"/>
      <c r="Z546" s="23"/>
      <c r="AA546" s="23"/>
      <c r="AB546" s="23"/>
      <c r="AC546" s="15"/>
    </row>
    <row r="547" spans="1:30" ht="15.75" customHeight="1" x14ac:dyDescent="0.2">
      <c r="C547" s="435">
        <f t="shared" ref="C547:I547" si="58">SUM(C535:C546)</f>
        <v>264</v>
      </c>
      <c r="D547" s="435">
        <f t="shared" si="58"/>
        <v>111</v>
      </c>
      <c r="E547" s="435">
        <f t="shared" si="58"/>
        <v>42</v>
      </c>
      <c r="F547" s="435">
        <f t="shared" si="58"/>
        <v>111</v>
      </c>
      <c r="G547" s="435">
        <f t="shared" si="58"/>
        <v>586</v>
      </c>
      <c r="H547" s="435">
        <f t="shared" si="58"/>
        <v>586</v>
      </c>
      <c r="I547" s="435">
        <f t="shared" si="58"/>
        <v>264</v>
      </c>
      <c r="J547" s="435">
        <f t="shared" si="56"/>
        <v>264</v>
      </c>
      <c r="K547" s="435">
        <f t="shared" si="57"/>
        <v>264</v>
      </c>
    </row>
    <row r="548" spans="1:30" ht="15.75" customHeight="1" thickBot="1" x14ac:dyDescent="0.25"/>
    <row r="549" spans="1:30" ht="15.75" customHeight="1" thickBot="1" x14ac:dyDescent="0.25">
      <c r="A549" s="1043" t="s">
        <v>2054</v>
      </c>
      <c r="B549" s="1044"/>
      <c r="C549" s="1044"/>
      <c r="D549" s="1044"/>
      <c r="E549" s="1044"/>
      <c r="F549" s="1045"/>
      <c r="G549" s="1040" t="s">
        <v>2049</v>
      </c>
      <c r="H549" s="1041"/>
      <c r="I549" s="1042"/>
      <c r="L549" s="952" t="s">
        <v>538</v>
      </c>
      <c r="M549" s="953"/>
      <c r="N549" s="953"/>
      <c r="O549" s="954"/>
    </row>
    <row r="550" spans="1:30" ht="15.75" customHeight="1" thickBot="1" x14ac:dyDescent="0.25">
      <c r="A550" s="373" t="s">
        <v>496</v>
      </c>
      <c r="B550" s="227" t="s">
        <v>497</v>
      </c>
      <c r="C550" s="374" t="s">
        <v>498</v>
      </c>
      <c r="D550" s="374" t="s">
        <v>499</v>
      </c>
      <c r="E550" s="374" t="s">
        <v>500</v>
      </c>
      <c r="F550" s="374" t="s">
        <v>501</v>
      </c>
      <c r="G550" s="375" t="s">
        <v>502</v>
      </c>
      <c r="H550" s="375" t="s">
        <v>503</v>
      </c>
      <c r="I550" s="376" t="s">
        <v>504</v>
      </c>
      <c r="L550" s="955"/>
      <c r="M550" s="956"/>
      <c r="N550" s="956"/>
      <c r="O550" s="957"/>
      <c r="Q550" s="24" t="s">
        <v>2051</v>
      </c>
      <c r="R550" s="379" t="s">
        <v>503</v>
      </c>
      <c r="S550" s="379" t="s">
        <v>541</v>
      </c>
      <c r="T550" s="379" t="s">
        <v>506</v>
      </c>
      <c r="U550" s="379" t="s">
        <v>1866</v>
      </c>
      <c r="V550" s="379" t="s">
        <v>564</v>
      </c>
      <c r="W550" s="379" t="s">
        <v>2055</v>
      </c>
      <c r="X550" s="379" t="s">
        <v>544</v>
      </c>
      <c r="Y550" s="379" t="s">
        <v>768</v>
      </c>
      <c r="Z550" s="379" t="s">
        <v>1684</v>
      </c>
      <c r="AA550" s="379" t="s">
        <v>533</v>
      </c>
      <c r="AB550" s="379" t="s">
        <v>1313</v>
      </c>
      <c r="AC550" s="379" t="s">
        <v>1306</v>
      </c>
      <c r="AD550" s="380" t="s">
        <v>1214</v>
      </c>
    </row>
    <row r="551" spans="1:30" ht="15.75" customHeight="1" x14ac:dyDescent="0.2">
      <c r="A551" s="441">
        <v>1</v>
      </c>
      <c r="B551" s="53" t="s">
        <v>79</v>
      </c>
      <c r="C551" s="46">
        <v>24</v>
      </c>
      <c r="D551" s="46">
        <v>23</v>
      </c>
      <c r="E551" s="46">
        <v>0</v>
      </c>
      <c r="F551" s="46">
        <v>1</v>
      </c>
      <c r="G551" s="46">
        <v>91</v>
      </c>
      <c r="H551" s="46">
        <v>29</v>
      </c>
      <c r="I551" s="436">
        <v>46</v>
      </c>
      <c r="J551" s="435">
        <f t="shared" si="56"/>
        <v>24</v>
      </c>
      <c r="K551" s="435">
        <f t="shared" si="57"/>
        <v>46</v>
      </c>
      <c r="L551" s="1135" t="s">
        <v>532</v>
      </c>
      <c r="M551" s="1136"/>
      <c r="N551" s="1136"/>
      <c r="O551" s="1137"/>
      <c r="Q551" s="377" t="s">
        <v>503</v>
      </c>
      <c r="R551" s="10"/>
      <c r="S551" s="20"/>
      <c r="T551" s="20" t="s">
        <v>532</v>
      </c>
      <c r="U551" s="20" t="s">
        <v>532</v>
      </c>
      <c r="V551" s="20"/>
      <c r="W551" s="20"/>
      <c r="X551" s="20"/>
      <c r="Y551" s="20"/>
      <c r="Z551" s="20"/>
      <c r="AA551" s="20"/>
      <c r="AB551" s="20"/>
      <c r="AC551" s="20"/>
      <c r="AD551" s="21"/>
    </row>
    <row r="552" spans="1:30" ht="15.75" customHeight="1" x14ac:dyDescent="0.2">
      <c r="A552" s="370">
        <v>2</v>
      </c>
      <c r="B552" s="54" t="s">
        <v>816</v>
      </c>
      <c r="C552" s="431">
        <v>24</v>
      </c>
      <c r="D552" s="431">
        <v>17</v>
      </c>
      <c r="E552" s="431">
        <v>1</v>
      </c>
      <c r="F552" s="431">
        <v>6</v>
      </c>
      <c r="G552" s="431">
        <v>68</v>
      </c>
      <c r="H552" s="431">
        <v>34</v>
      </c>
      <c r="I552" s="433">
        <v>35</v>
      </c>
      <c r="J552" s="435">
        <f t="shared" si="56"/>
        <v>24</v>
      </c>
      <c r="K552" s="435">
        <f t="shared" si="57"/>
        <v>35</v>
      </c>
      <c r="L552" s="1138"/>
      <c r="M552" s="1139"/>
      <c r="N552" s="1139"/>
      <c r="O552" s="1140"/>
      <c r="Q552" s="377" t="s">
        <v>541</v>
      </c>
      <c r="R552" s="20" t="s">
        <v>532</v>
      </c>
      <c r="S552" s="10"/>
      <c r="T552" s="20"/>
      <c r="U552" s="20"/>
      <c r="V552" s="20"/>
      <c r="W552" s="20"/>
      <c r="X552" s="20"/>
      <c r="Y552" s="20" t="s">
        <v>532</v>
      </c>
      <c r="Z552" s="20"/>
      <c r="AA552" s="20"/>
      <c r="AB552" s="20"/>
      <c r="AC552" s="20"/>
      <c r="AD552" s="21"/>
    </row>
    <row r="553" spans="1:30" ht="15.75" customHeight="1" x14ac:dyDescent="0.2">
      <c r="A553" s="370">
        <v>3</v>
      </c>
      <c r="B553" s="54" t="s">
        <v>554</v>
      </c>
      <c r="C553" s="431">
        <v>24</v>
      </c>
      <c r="D553" s="431">
        <v>11</v>
      </c>
      <c r="E553" s="431">
        <v>4</v>
      </c>
      <c r="F553" s="431">
        <v>9</v>
      </c>
      <c r="G553" s="431">
        <v>48</v>
      </c>
      <c r="H553" s="431">
        <v>47</v>
      </c>
      <c r="I553" s="433">
        <v>26</v>
      </c>
      <c r="J553" s="435">
        <f t="shared" si="56"/>
        <v>24</v>
      </c>
      <c r="K553" s="435">
        <f t="shared" si="57"/>
        <v>26</v>
      </c>
      <c r="L553" s="1138"/>
      <c r="M553" s="1139"/>
      <c r="N553" s="1139"/>
      <c r="O553" s="1140"/>
      <c r="Q553" s="377" t="s">
        <v>506</v>
      </c>
      <c r="R553" s="20"/>
      <c r="S553" s="20"/>
      <c r="T553" s="10"/>
      <c r="U553" s="20"/>
      <c r="V553" s="20"/>
      <c r="W553" s="20"/>
      <c r="X553" s="20"/>
      <c r="Y553" s="20"/>
      <c r="Z553" s="20"/>
      <c r="AA553" s="20"/>
      <c r="AB553" s="20"/>
      <c r="AC553" s="20"/>
      <c r="AD553" s="21"/>
    </row>
    <row r="554" spans="1:30" ht="15.75" customHeight="1" x14ac:dyDescent="0.2">
      <c r="A554" s="370">
        <v>4</v>
      </c>
      <c r="B554" s="54" t="s">
        <v>431</v>
      </c>
      <c r="C554" s="431">
        <v>24</v>
      </c>
      <c r="D554" s="431">
        <v>9</v>
      </c>
      <c r="E554" s="431">
        <v>6</v>
      </c>
      <c r="F554" s="431">
        <v>9</v>
      </c>
      <c r="G554" s="431">
        <v>70</v>
      </c>
      <c r="H554" s="431">
        <v>65</v>
      </c>
      <c r="I554" s="433">
        <v>24</v>
      </c>
      <c r="J554" s="435">
        <f t="shared" si="56"/>
        <v>24</v>
      </c>
      <c r="K554" s="435">
        <f t="shared" si="57"/>
        <v>24</v>
      </c>
      <c r="L554" s="1138"/>
      <c r="M554" s="1139"/>
      <c r="N554" s="1139"/>
      <c r="O554" s="1140"/>
      <c r="Q554" s="377" t="s">
        <v>1866</v>
      </c>
      <c r="R554" s="20" t="s">
        <v>532</v>
      </c>
      <c r="S554" s="20"/>
      <c r="T554" s="20"/>
      <c r="U554" s="10"/>
      <c r="V554" s="20"/>
      <c r="W554" s="20" t="s">
        <v>532</v>
      </c>
      <c r="X554" s="20"/>
      <c r="Y554" s="20"/>
      <c r="Z554" s="20" t="s">
        <v>532</v>
      </c>
      <c r="AA554" s="20"/>
      <c r="AB554" s="20"/>
      <c r="AC554" s="20"/>
      <c r="AD554" s="21"/>
    </row>
    <row r="555" spans="1:30" ht="15.75" customHeight="1" x14ac:dyDescent="0.2">
      <c r="A555" s="370">
        <v>5</v>
      </c>
      <c r="B555" s="54" t="s">
        <v>1598</v>
      </c>
      <c r="C555" s="431">
        <v>24</v>
      </c>
      <c r="D555" s="431">
        <v>10</v>
      </c>
      <c r="E555" s="431">
        <v>4</v>
      </c>
      <c r="F555" s="431">
        <v>10</v>
      </c>
      <c r="G555" s="431">
        <v>61</v>
      </c>
      <c r="H555" s="431">
        <v>63</v>
      </c>
      <c r="I555" s="433">
        <v>24</v>
      </c>
      <c r="J555" s="435">
        <f t="shared" si="56"/>
        <v>24</v>
      </c>
      <c r="K555" s="435">
        <f t="shared" si="57"/>
        <v>24</v>
      </c>
      <c r="L555" s="1138"/>
      <c r="M555" s="1139"/>
      <c r="N555" s="1139"/>
      <c r="O555" s="1140"/>
      <c r="Q555" s="377" t="s">
        <v>564</v>
      </c>
      <c r="R555" s="20"/>
      <c r="S555" s="20"/>
      <c r="T555" s="20"/>
      <c r="U555" s="20"/>
      <c r="V555" s="10"/>
      <c r="W555" s="20" t="s">
        <v>532</v>
      </c>
      <c r="X555" s="20"/>
      <c r="Y555" s="20"/>
      <c r="Z555" s="20"/>
      <c r="AA555" s="20"/>
      <c r="AB555" s="20"/>
      <c r="AC555" s="20"/>
      <c r="AD555" s="21"/>
    </row>
    <row r="556" spans="1:30" ht="15.75" customHeight="1" x14ac:dyDescent="0.2">
      <c r="A556" s="370">
        <v>6</v>
      </c>
      <c r="B556" s="54" t="s">
        <v>534</v>
      </c>
      <c r="C556" s="431">
        <v>24</v>
      </c>
      <c r="D556" s="431">
        <v>10</v>
      </c>
      <c r="E556" s="431">
        <v>3</v>
      </c>
      <c r="F556" s="431">
        <v>11</v>
      </c>
      <c r="G556" s="431">
        <v>61</v>
      </c>
      <c r="H556" s="431">
        <v>62</v>
      </c>
      <c r="I556" s="433">
        <v>23</v>
      </c>
      <c r="J556" s="435">
        <f t="shared" si="56"/>
        <v>24</v>
      </c>
      <c r="K556" s="435">
        <f t="shared" si="57"/>
        <v>23</v>
      </c>
      <c r="L556" s="1138"/>
      <c r="M556" s="1139"/>
      <c r="N556" s="1139"/>
      <c r="O556" s="1140"/>
      <c r="Q556" s="377" t="s">
        <v>2055</v>
      </c>
      <c r="R556" s="20"/>
      <c r="S556" s="20"/>
      <c r="T556" s="20"/>
      <c r="U556" s="20"/>
      <c r="V556" s="20" t="s">
        <v>532</v>
      </c>
      <c r="W556" s="10"/>
      <c r="X556" s="20"/>
      <c r="Y556" s="20"/>
      <c r="Z556" s="20"/>
      <c r="AA556" s="20"/>
      <c r="AB556" s="20"/>
      <c r="AC556" s="20"/>
      <c r="AD556" s="21"/>
    </row>
    <row r="557" spans="1:30" ht="15.75" customHeight="1" x14ac:dyDescent="0.2">
      <c r="A557" s="370">
        <v>7</v>
      </c>
      <c r="B557" s="54" t="s">
        <v>1431</v>
      </c>
      <c r="C557" s="431">
        <v>24</v>
      </c>
      <c r="D557" s="431">
        <v>10</v>
      </c>
      <c r="E557" s="431">
        <v>3</v>
      </c>
      <c r="F557" s="431">
        <v>11</v>
      </c>
      <c r="G557" s="431">
        <v>60</v>
      </c>
      <c r="H557" s="431">
        <v>62</v>
      </c>
      <c r="I557" s="433">
        <v>23</v>
      </c>
      <c r="J557" s="435">
        <f t="shared" si="56"/>
        <v>24</v>
      </c>
      <c r="K557" s="435">
        <f t="shared" si="57"/>
        <v>23</v>
      </c>
      <c r="L557" s="1138"/>
      <c r="M557" s="1139"/>
      <c r="N557" s="1139"/>
      <c r="O557" s="1140"/>
      <c r="Q557" s="377" t="s">
        <v>544</v>
      </c>
      <c r="R557" s="20"/>
      <c r="S557" s="20"/>
      <c r="T557" s="20"/>
      <c r="U557" s="20"/>
      <c r="V557" s="20"/>
      <c r="W557" s="20"/>
      <c r="X557" s="10"/>
      <c r="Y557" s="20"/>
      <c r="Z557" s="20" t="s">
        <v>532</v>
      </c>
      <c r="AA557" s="20"/>
      <c r="AB557" s="20"/>
      <c r="AC557" s="20"/>
      <c r="AD557" s="21"/>
    </row>
    <row r="558" spans="1:30" ht="15.75" customHeight="1" x14ac:dyDescent="0.2">
      <c r="A558" s="370">
        <v>8</v>
      </c>
      <c r="B558" s="54" t="s">
        <v>1867</v>
      </c>
      <c r="C558" s="431">
        <v>24</v>
      </c>
      <c r="D558" s="431">
        <v>9</v>
      </c>
      <c r="E558" s="431">
        <v>4</v>
      </c>
      <c r="F558" s="431">
        <v>11</v>
      </c>
      <c r="G558" s="431">
        <v>59</v>
      </c>
      <c r="H558" s="431">
        <v>69</v>
      </c>
      <c r="I558" s="433">
        <v>22</v>
      </c>
      <c r="J558" s="435">
        <f t="shared" si="56"/>
        <v>24</v>
      </c>
      <c r="K558" s="435">
        <f t="shared" si="57"/>
        <v>22</v>
      </c>
      <c r="L558" s="1138"/>
      <c r="M558" s="1139"/>
      <c r="N558" s="1139"/>
      <c r="O558" s="1140"/>
      <c r="Q558" s="377" t="s">
        <v>768</v>
      </c>
      <c r="R558" s="20"/>
      <c r="S558" s="20"/>
      <c r="T558" s="20"/>
      <c r="U558" s="20"/>
      <c r="V558" s="20"/>
      <c r="W558" s="20"/>
      <c r="X558" s="20" t="s">
        <v>532</v>
      </c>
      <c r="Y558" s="10"/>
      <c r="Z558" s="20"/>
      <c r="AA558" s="20"/>
      <c r="AB558" s="20"/>
      <c r="AC558" s="20"/>
      <c r="AD558" s="21"/>
    </row>
    <row r="559" spans="1:30" ht="15.75" customHeight="1" x14ac:dyDescent="0.2">
      <c r="A559" s="370">
        <v>9</v>
      </c>
      <c r="B559" s="54" t="s">
        <v>1732</v>
      </c>
      <c r="C559" s="431">
        <v>24</v>
      </c>
      <c r="D559" s="431">
        <v>7</v>
      </c>
      <c r="E559" s="431">
        <v>6</v>
      </c>
      <c r="F559" s="431">
        <v>11</v>
      </c>
      <c r="G559" s="431">
        <v>47</v>
      </c>
      <c r="H559" s="431">
        <v>57</v>
      </c>
      <c r="I559" s="433">
        <v>20</v>
      </c>
      <c r="J559" s="435">
        <f t="shared" si="56"/>
        <v>24</v>
      </c>
      <c r="K559" s="435">
        <f t="shared" si="57"/>
        <v>20</v>
      </c>
      <c r="L559" s="1138"/>
      <c r="M559" s="1139"/>
      <c r="N559" s="1139"/>
      <c r="O559" s="1140"/>
      <c r="Q559" s="377" t="s">
        <v>1684</v>
      </c>
      <c r="R559" s="20"/>
      <c r="S559" s="20"/>
      <c r="T559" s="20"/>
      <c r="U559" s="20"/>
      <c r="V559" s="20"/>
      <c r="W559" s="20"/>
      <c r="X559" s="20"/>
      <c r="Y559" s="20"/>
      <c r="Z559" s="10"/>
      <c r="AA559" s="20" t="s">
        <v>532</v>
      </c>
      <c r="AB559" s="20"/>
      <c r="AC559" s="20"/>
      <c r="AD559" s="21"/>
    </row>
    <row r="560" spans="1:30" ht="15.75" customHeight="1" x14ac:dyDescent="0.2">
      <c r="A560" s="370">
        <v>10</v>
      </c>
      <c r="B560" s="54" t="s">
        <v>42</v>
      </c>
      <c r="C560" s="431">
        <v>24</v>
      </c>
      <c r="D560" s="431">
        <v>7</v>
      </c>
      <c r="E560" s="431">
        <v>5</v>
      </c>
      <c r="F560" s="431">
        <v>12</v>
      </c>
      <c r="G560" s="431">
        <v>57</v>
      </c>
      <c r="H560" s="431">
        <v>69</v>
      </c>
      <c r="I560" s="433">
        <v>19</v>
      </c>
      <c r="J560" s="435">
        <f t="shared" si="56"/>
        <v>24</v>
      </c>
      <c r="K560" s="435">
        <f t="shared" si="57"/>
        <v>19</v>
      </c>
      <c r="L560" s="1138"/>
      <c r="M560" s="1139"/>
      <c r="N560" s="1139"/>
      <c r="O560" s="1140"/>
      <c r="Q560" s="377" t="s">
        <v>533</v>
      </c>
      <c r="R560" s="20"/>
      <c r="S560" s="20"/>
      <c r="T560" s="20"/>
      <c r="U560" s="20"/>
      <c r="V560" s="20"/>
      <c r="W560" s="20"/>
      <c r="X560" s="20"/>
      <c r="Y560" s="20"/>
      <c r="Z560" s="20" t="s">
        <v>532</v>
      </c>
      <c r="AA560" s="10"/>
      <c r="AB560" s="20" t="s">
        <v>1547</v>
      </c>
      <c r="AC560" s="20"/>
      <c r="AD560" s="21" t="s">
        <v>1540</v>
      </c>
    </row>
    <row r="561" spans="1:30" ht="15.75" customHeight="1" x14ac:dyDescent="0.2">
      <c r="A561" s="370">
        <v>11</v>
      </c>
      <c r="B561" s="54" t="s">
        <v>2057</v>
      </c>
      <c r="C561" s="431">
        <v>24</v>
      </c>
      <c r="D561" s="431">
        <v>6</v>
      </c>
      <c r="E561" s="431">
        <v>6</v>
      </c>
      <c r="F561" s="431">
        <v>12</v>
      </c>
      <c r="G561" s="431">
        <v>48</v>
      </c>
      <c r="H561" s="431">
        <v>71</v>
      </c>
      <c r="I561" s="433">
        <v>18</v>
      </c>
      <c r="J561" s="435">
        <f t="shared" si="56"/>
        <v>24</v>
      </c>
      <c r="K561" s="435">
        <f t="shared" si="57"/>
        <v>18</v>
      </c>
      <c r="L561" s="1138"/>
      <c r="M561" s="1139"/>
      <c r="N561" s="1139"/>
      <c r="O561" s="1140"/>
      <c r="Q561" s="377" t="s">
        <v>1313</v>
      </c>
      <c r="R561" s="20"/>
      <c r="S561" s="20"/>
      <c r="T561" s="20"/>
      <c r="U561" s="20"/>
      <c r="V561" s="20"/>
      <c r="W561" s="20"/>
      <c r="X561" s="20"/>
      <c r="Y561" s="20"/>
      <c r="Z561" s="20"/>
      <c r="AA561" s="20" t="s">
        <v>1795</v>
      </c>
      <c r="AB561" s="10"/>
      <c r="AC561" s="20"/>
      <c r="AD561" s="21"/>
    </row>
    <row r="562" spans="1:30" ht="15.75" customHeight="1" x14ac:dyDescent="0.2">
      <c r="A562" s="370">
        <v>12</v>
      </c>
      <c r="B562" s="54" t="s">
        <v>706</v>
      </c>
      <c r="C562" s="431">
        <v>24</v>
      </c>
      <c r="D562" s="431">
        <v>6</v>
      </c>
      <c r="E562" s="431">
        <v>5</v>
      </c>
      <c r="F562" s="431">
        <v>13</v>
      </c>
      <c r="G562" s="431">
        <v>37</v>
      </c>
      <c r="H562" s="431">
        <v>46</v>
      </c>
      <c r="I562" s="433">
        <v>17</v>
      </c>
      <c r="J562" s="435">
        <f>D562+E562+F562</f>
        <v>24</v>
      </c>
      <c r="K562" s="435">
        <f>D562*2+E562</f>
        <v>17</v>
      </c>
      <c r="L562" s="1138"/>
      <c r="M562" s="1139"/>
      <c r="N562" s="1139"/>
      <c r="O562" s="1140"/>
      <c r="Q562" s="377" t="s">
        <v>1306</v>
      </c>
      <c r="R562" s="20"/>
      <c r="S562" s="20"/>
      <c r="T562" s="20"/>
      <c r="U562" s="20"/>
      <c r="V562" s="20"/>
      <c r="W562" s="20"/>
      <c r="X562" s="20"/>
      <c r="Y562" s="20"/>
      <c r="Z562" s="20"/>
      <c r="AA562" s="20" t="s">
        <v>355</v>
      </c>
      <c r="AB562" s="20"/>
      <c r="AC562" s="10"/>
      <c r="AD562" s="21"/>
    </row>
    <row r="563" spans="1:30" ht="15.75" customHeight="1" thickBot="1" x14ac:dyDescent="0.25">
      <c r="A563" s="372">
        <v>13</v>
      </c>
      <c r="B563" s="55" t="s">
        <v>1307</v>
      </c>
      <c r="C563" s="432">
        <v>24</v>
      </c>
      <c r="D563" s="432">
        <v>5</v>
      </c>
      <c r="E563" s="432">
        <v>5</v>
      </c>
      <c r="F563" s="432">
        <v>14</v>
      </c>
      <c r="G563" s="432">
        <v>44</v>
      </c>
      <c r="H563" s="432">
        <v>77</v>
      </c>
      <c r="I563" s="434">
        <v>15</v>
      </c>
      <c r="J563" s="435">
        <f>D563+E563+F563</f>
        <v>24</v>
      </c>
      <c r="K563" s="435">
        <f>D563*2+E563</f>
        <v>15</v>
      </c>
      <c r="L563" s="1141"/>
      <c r="M563" s="1142"/>
      <c r="N563" s="1142"/>
      <c r="O563" s="1143"/>
      <c r="Q563" s="378" t="s">
        <v>1214</v>
      </c>
      <c r="R563" s="23"/>
      <c r="S563" s="23"/>
      <c r="T563" s="23"/>
      <c r="U563" s="23"/>
      <c r="V563" s="23"/>
      <c r="W563" s="23"/>
      <c r="X563" s="23"/>
      <c r="Y563" s="23"/>
      <c r="Z563" s="23"/>
      <c r="AA563" s="23" t="s">
        <v>1644</v>
      </c>
      <c r="AB563" s="23"/>
      <c r="AC563" s="23"/>
      <c r="AD563" s="15"/>
    </row>
    <row r="564" spans="1:30" ht="15.75" customHeight="1" x14ac:dyDescent="0.2">
      <c r="C564" s="435">
        <f t="shared" ref="C564:I564" si="59">SUM(C551:C563)</f>
        <v>312</v>
      </c>
      <c r="D564" s="435">
        <f t="shared" si="59"/>
        <v>130</v>
      </c>
      <c r="E564" s="435">
        <f t="shared" si="59"/>
        <v>52</v>
      </c>
      <c r="F564" s="435">
        <f t="shared" si="59"/>
        <v>130</v>
      </c>
      <c r="G564" s="435">
        <f t="shared" si="59"/>
        <v>751</v>
      </c>
      <c r="H564" s="435">
        <f t="shared" si="59"/>
        <v>751</v>
      </c>
      <c r="I564" s="435">
        <f t="shared" si="59"/>
        <v>312</v>
      </c>
      <c r="J564" s="435">
        <f t="shared" si="56"/>
        <v>312</v>
      </c>
      <c r="K564" s="435">
        <f t="shared" si="57"/>
        <v>312</v>
      </c>
    </row>
    <row r="565" spans="1:30" ht="15.75" customHeight="1" thickBot="1" x14ac:dyDescent="0.25"/>
    <row r="566" spans="1:30" ht="15.75" customHeight="1" thickBot="1" x14ac:dyDescent="0.25">
      <c r="A566" s="1193" t="s">
        <v>820</v>
      </c>
      <c r="B566" s="1194"/>
      <c r="C566" s="1194"/>
      <c r="D566" s="1194"/>
      <c r="E566" s="1194"/>
      <c r="F566" s="1195"/>
      <c r="G566" s="1190" t="s">
        <v>2049</v>
      </c>
      <c r="H566" s="1191"/>
      <c r="I566" s="1192"/>
      <c r="L566" s="945" t="s">
        <v>495</v>
      </c>
      <c r="M566" s="946"/>
      <c r="N566" s="946"/>
      <c r="O566" s="947"/>
    </row>
    <row r="567" spans="1:30" ht="15.75" customHeight="1" thickBot="1" x14ac:dyDescent="0.25">
      <c r="A567" s="456" t="s">
        <v>496</v>
      </c>
      <c r="B567" s="457" t="s">
        <v>497</v>
      </c>
      <c r="C567" s="458" t="s">
        <v>498</v>
      </c>
      <c r="D567" s="458" t="s">
        <v>499</v>
      </c>
      <c r="E567" s="458" t="s">
        <v>500</v>
      </c>
      <c r="F567" s="458" t="s">
        <v>501</v>
      </c>
      <c r="G567" s="459" t="s">
        <v>502</v>
      </c>
      <c r="H567" s="459" t="s">
        <v>503</v>
      </c>
      <c r="I567" s="460" t="s">
        <v>504</v>
      </c>
      <c r="L567" s="1063"/>
      <c r="M567" s="1064"/>
      <c r="N567" s="1064"/>
      <c r="O567" s="1065"/>
      <c r="Q567" s="24" t="s">
        <v>2051</v>
      </c>
      <c r="R567" s="399" t="s">
        <v>2058</v>
      </c>
      <c r="S567" s="399" t="s">
        <v>1615</v>
      </c>
      <c r="T567" s="399" t="s">
        <v>633</v>
      </c>
      <c r="U567" s="399" t="s">
        <v>241</v>
      </c>
      <c r="V567" s="399" t="s">
        <v>1530</v>
      </c>
      <c r="W567" s="399" t="s">
        <v>242</v>
      </c>
      <c r="X567" s="399" t="s">
        <v>610</v>
      </c>
      <c r="Y567" s="399" t="s">
        <v>60</v>
      </c>
      <c r="Z567" s="399" t="s">
        <v>2059</v>
      </c>
      <c r="AA567" s="399" t="s">
        <v>2060</v>
      </c>
      <c r="AB567" s="400" t="s">
        <v>1587</v>
      </c>
    </row>
    <row r="568" spans="1:30" ht="15.75" customHeight="1" x14ac:dyDescent="0.2">
      <c r="A568" s="461" t="s">
        <v>521</v>
      </c>
      <c r="B568" s="53" t="s">
        <v>2061</v>
      </c>
      <c r="C568" s="46"/>
      <c r="D568" s="46"/>
      <c r="E568" s="46"/>
      <c r="F568" s="46"/>
      <c r="G568" s="46"/>
      <c r="H568" s="46"/>
      <c r="I568" s="436"/>
      <c r="J568" s="435">
        <f>D568+E568+F568</f>
        <v>0</v>
      </c>
      <c r="K568" s="435">
        <f>D568*2+E568</f>
        <v>0</v>
      </c>
      <c r="L568" s="1135" t="s">
        <v>532</v>
      </c>
      <c r="M568" s="1136"/>
      <c r="N568" s="1136"/>
      <c r="O568" s="1137"/>
      <c r="Q568" s="401" t="s">
        <v>2058</v>
      </c>
      <c r="R568" s="10"/>
      <c r="S568" s="20"/>
      <c r="T568" s="20" t="s">
        <v>532</v>
      </c>
      <c r="U568" s="20" t="s">
        <v>532</v>
      </c>
      <c r="V568" s="20"/>
      <c r="W568" s="20"/>
      <c r="X568" s="20"/>
      <c r="Y568" s="20"/>
      <c r="Z568" s="20"/>
      <c r="AA568" s="20"/>
      <c r="AB568" s="21"/>
    </row>
    <row r="569" spans="1:30" ht="15.75" customHeight="1" x14ac:dyDescent="0.2">
      <c r="A569" s="259" t="s">
        <v>521</v>
      </c>
      <c r="B569" s="54" t="s">
        <v>371</v>
      </c>
      <c r="C569" s="431"/>
      <c r="D569" s="431"/>
      <c r="E569" s="431"/>
      <c r="F569" s="431"/>
      <c r="G569" s="431"/>
      <c r="H569" s="431"/>
      <c r="I569" s="433"/>
      <c r="J569" s="435">
        <f>D569+E569+F569</f>
        <v>0</v>
      </c>
      <c r="K569" s="435">
        <f>D569*2+E569</f>
        <v>0</v>
      </c>
      <c r="L569" s="1138"/>
      <c r="M569" s="1139"/>
      <c r="N569" s="1139"/>
      <c r="O569" s="1140"/>
      <c r="Q569" s="401" t="s">
        <v>1615</v>
      </c>
      <c r="R569" s="20" t="s">
        <v>532</v>
      </c>
      <c r="S569" s="10"/>
      <c r="T569" s="20"/>
      <c r="U569" s="20"/>
      <c r="V569" s="20"/>
      <c r="W569" s="20"/>
      <c r="X569" s="20"/>
      <c r="Y569" s="20" t="s">
        <v>532</v>
      </c>
      <c r="Z569" s="20"/>
      <c r="AA569" s="20"/>
      <c r="AB569" s="21"/>
    </row>
    <row r="570" spans="1:30" ht="15.75" customHeight="1" x14ac:dyDescent="0.2">
      <c r="A570" s="259" t="s">
        <v>521</v>
      </c>
      <c r="B570" s="54" t="s">
        <v>2058</v>
      </c>
      <c r="C570" s="431"/>
      <c r="D570" s="431"/>
      <c r="E570" s="431"/>
      <c r="F570" s="431"/>
      <c r="G570" s="431"/>
      <c r="H570" s="431"/>
      <c r="I570" s="433"/>
      <c r="J570" s="435">
        <f>D570+E570+F570</f>
        <v>0</v>
      </c>
      <c r="K570" s="435">
        <f>D570*2+E570</f>
        <v>0</v>
      </c>
      <c r="L570" s="1138"/>
      <c r="M570" s="1139"/>
      <c r="N570" s="1139"/>
      <c r="O570" s="1140"/>
      <c r="Q570" s="401" t="s">
        <v>633</v>
      </c>
      <c r="R570" s="20"/>
      <c r="S570" s="20"/>
      <c r="T570" s="10"/>
      <c r="U570" s="20"/>
      <c r="V570" s="20"/>
      <c r="W570" s="20"/>
      <c r="X570" s="20"/>
      <c r="Y570" s="20"/>
      <c r="Z570" s="20"/>
      <c r="AA570" s="20"/>
      <c r="AB570" s="21"/>
    </row>
    <row r="571" spans="1:30" ht="15.75" customHeight="1" x14ac:dyDescent="0.2">
      <c r="A571" s="259" t="s">
        <v>521</v>
      </c>
      <c r="B571" s="54" t="s">
        <v>1498</v>
      </c>
      <c r="C571" s="431"/>
      <c r="D571" s="431"/>
      <c r="E571" s="431"/>
      <c r="F571" s="431"/>
      <c r="G571" s="431"/>
      <c r="H571" s="431"/>
      <c r="I571" s="433"/>
      <c r="J571" s="435">
        <f>D571+E571+F571</f>
        <v>0</v>
      </c>
      <c r="K571" s="435">
        <f>D571*2+E571</f>
        <v>0</v>
      </c>
      <c r="L571" s="1138"/>
      <c r="M571" s="1139"/>
      <c r="N571" s="1139"/>
      <c r="O571" s="1140"/>
      <c r="Q571" s="401" t="s">
        <v>241</v>
      </c>
      <c r="R571" s="20" t="s">
        <v>532</v>
      </c>
      <c r="S571" s="20"/>
      <c r="T571" s="20"/>
      <c r="U571" s="10"/>
      <c r="V571" s="20"/>
      <c r="W571" s="20" t="s">
        <v>532</v>
      </c>
      <c r="X571" s="20"/>
      <c r="Y571" s="20"/>
      <c r="Z571" s="20" t="s">
        <v>532</v>
      </c>
      <c r="AA571" s="20"/>
      <c r="AB571" s="21"/>
    </row>
    <row r="572" spans="1:30" ht="15.75" customHeight="1" x14ac:dyDescent="0.2">
      <c r="A572" s="259" t="s">
        <v>521</v>
      </c>
      <c r="B572" s="54" t="s">
        <v>2062</v>
      </c>
      <c r="C572" s="431"/>
      <c r="D572" s="431"/>
      <c r="E572" s="431"/>
      <c r="F572" s="431"/>
      <c r="G572" s="431"/>
      <c r="H572" s="431"/>
      <c r="I572" s="433"/>
      <c r="J572" s="435">
        <f t="shared" ref="J572:J577" si="60">D572+E572+F572</f>
        <v>0</v>
      </c>
      <c r="K572" s="435">
        <f t="shared" ref="K572:K577" si="61">D572*2+E572</f>
        <v>0</v>
      </c>
      <c r="L572" s="1138"/>
      <c r="M572" s="1139"/>
      <c r="N572" s="1139"/>
      <c r="O572" s="1140"/>
      <c r="Q572" s="401" t="s">
        <v>1530</v>
      </c>
      <c r="R572" s="20"/>
      <c r="S572" s="20"/>
      <c r="T572" s="20"/>
      <c r="U572" s="20"/>
      <c r="V572" s="10"/>
      <c r="W572" s="20" t="s">
        <v>532</v>
      </c>
      <c r="X572" s="20"/>
      <c r="Y572" s="20"/>
      <c r="Z572" s="20"/>
      <c r="AA572" s="20"/>
      <c r="AB572" s="21"/>
    </row>
    <row r="573" spans="1:30" ht="15.75" customHeight="1" x14ac:dyDescent="0.2">
      <c r="A573" s="259" t="s">
        <v>521</v>
      </c>
      <c r="B573" s="54" t="s">
        <v>1092</v>
      </c>
      <c r="C573" s="431"/>
      <c r="D573" s="431"/>
      <c r="E573" s="431"/>
      <c r="F573" s="431"/>
      <c r="G573" s="431"/>
      <c r="H573" s="431"/>
      <c r="I573" s="433"/>
      <c r="J573" s="435">
        <f t="shared" si="60"/>
        <v>0</v>
      </c>
      <c r="K573" s="435">
        <f t="shared" si="61"/>
        <v>0</v>
      </c>
      <c r="L573" s="1138"/>
      <c r="M573" s="1139"/>
      <c r="N573" s="1139"/>
      <c r="O573" s="1140"/>
      <c r="Q573" s="401" t="s">
        <v>242</v>
      </c>
      <c r="R573" s="20"/>
      <c r="S573" s="20"/>
      <c r="T573" s="20"/>
      <c r="U573" s="20"/>
      <c r="V573" s="20" t="s">
        <v>532</v>
      </c>
      <c r="W573" s="10"/>
      <c r="X573" s="20"/>
      <c r="Y573" s="20"/>
      <c r="Z573" s="20"/>
      <c r="AA573" s="20"/>
      <c r="AB573" s="21"/>
    </row>
    <row r="574" spans="1:30" ht="15.75" customHeight="1" x14ac:dyDescent="0.2">
      <c r="A574" s="259" t="s">
        <v>521</v>
      </c>
      <c r="B574" s="54" t="s">
        <v>1548</v>
      </c>
      <c r="C574" s="431"/>
      <c r="D574" s="431"/>
      <c r="E574" s="431"/>
      <c r="F574" s="431"/>
      <c r="G574" s="431"/>
      <c r="H574" s="431"/>
      <c r="I574" s="433"/>
      <c r="J574" s="435">
        <f t="shared" si="60"/>
        <v>0</v>
      </c>
      <c r="K574" s="435">
        <f t="shared" si="61"/>
        <v>0</v>
      </c>
      <c r="L574" s="1138"/>
      <c r="M574" s="1139"/>
      <c r="N574" s="1139"/>
      <c r="O574" s="1140"/>
      <c r="Q574" s="401" t="s">
        <v>610</v>
      </c>
      <c r="R574" s="20"/>
      <c r="S574" s="20"/>
      <c r="T574" s="20"/>
      <c r="U574" s="20"/>
      <c r="V574" s="20"/>
      <c r="W574" s="20"/>
      <c r="X574" s="10"/>
      <c r="Y574" s="20"/>
      <c r="Z574" s="20" t="s">
        <v>532</v>
      </c>
      <c r="AA574" s="20"/>
      <c r="AB574" s="21"/>
    </row>
    <row r="575" spans="1:30" ht="15.75" customHeight="1" x14ac:dyDescent="0.2">
      <c r="A575" s="259" t="s">
        <v>521</v>
      </c>
      <c r="B575" s="54" t="s">
        <v>2063</v>
      </c>
      <c r="C575" s="431"/>
      <c r="D575" s="431"/>
      <c r="E575" s="431"/>
      <c r="F575" s="431"/>
      <c r="G575" s="431"/>
      <c r="H575" s="431"/>
      <c r="I575" s="433"/>
      <c r="J575" s="435">
        <f t="shared" si="60"/>
        <v>0</v>
      </c>
      <c r="K575" s="435">
        <f t="shared" si="61"/>
        <v>0</v>
      </c>
      <c r="L575" s="1138"/>
      <c r="M575" s="1139"/>
      <c r="N575" s="1139"/>
      <c r="O575" s="1140"/>
      <c r="Q575" s="401" t="s">
        <v>60</v>
      </c>
      <c r="R575" s="20"/>
      <c r="S575" s="20"/>
      <c r="T575" s="20"/>
      <c r="U575" s="20"/>
      <c r="V575" s="20"/>
      <c r="W575" s="20"/>
      <c r="X575" s="20" t="s">
        <v>532</v>
      </c>
      <c r="Y575" s="10"/>
      <c r="Z575" s="20"/>
      <c r="AA575" s="20"/>
      <c r="AB575" s="21"/>
    </row>
    <row r="576" spans="1:30" ht="15.75" customHeight="1" x14ac:dyDescent="0.2">
      <c r="A576" s="259" t="s">
        <v>521</v>
      </c>
      <c r="B576" s="54" t="s">
        <v>2064</v>
      </c>
      <c r="C576" s="431"/>
      <c r="D576" s="431"/>
      <c r="E576" s="431"/>
      <c r="F576" s="431"/>
      <c r="G576" s="431"/>
      <c r="H576" s="431"/>
      <c r="I576" s="433"/>
      <c r="J576" s="435">
        <f t="shared" si="60"/>
        <v>0</v>
      </c>
      <c r="K576" s="435">
        <f t="shared" si="61"/>
        <v>0</v>
      </c>
      <c r="L576" s="1138"/>
      <c r="M576" s="1139"/>
      <c r="N576" s="1139"/>
      <c r="O576" s="1140"/>
      <c r="Q576" s="401" t="s">
        <v>2059</v>
      </c>
      <c r="R576" s="20"/>
      <c r="S576" s="20"/>
      <c r="T576" s="20"/>
      <c r="U576" s="20"/>
      <c r="V576" s="20"/>
      <c r="W576" s="20"/>
      <c r="X576" s="20"/>
      <c r="Y576" s="20"/>
      <c r="Z576" s="10"/>
      <c r="AA576" s="20" t="s">
        <v>532</v>
      </c>
      <c r="AB576" s="21"/>
    </row>
    <row r="577" spans="1:28" ht="15.75" customHeight="1" x14ac:dyDescent="0.2">
      <c r="A577" s="259" t="s">
        <v>521</v>
      </c>
      <c r="B577" s="54" t="s">
        <v>2060</v>
      </c>
      <c r="C577" s="431"/>
      <c r="D577" s="431"/>
      <c r="E577" s="431"/>
      <c r="F577" s="431"/>
      <c r="G577" s="431"/>
      <c r="H577" s="431"/>
      <c r="I577" s="433"/>
      <c r="J577" s="435">
        <f t="shared" si="60"/>
        <v>0</v>
      </c>
      <c r="K577" s="435">
        <f t="shared" si="61"/>
        <v>0</v>
      </c>
      <c r="L577" s="1138"/>
      <c r="M577" s="1139"/>
      <c r="N577" s="1139"/>
      <c r="O577" s="1140"/>
      <c r="Q577" s="401" t="s">
        <v>2060</v>
      </c>
      <c r="R577" s="20"/>
      <c r="S577" s="20"/>
      <c r="T577" s="20"/>
      <c r="U577" s="20"/>
      <c r="V577" s="20"/>
      <c r="W577" s="20"/>
      <c r="X577" s="20"/>
      <c r="Y577" s="20"/>
      <c r="Z577" s="20" t="s">
        <v>532</v>
      </c>
      <c r="AA577" s="10"/>
      <c r="AB577" s="21"/>
    </row>
    <row r="578" spans="1:28" ht="15.75" customHeight="1" thickBot="1" x14ac:dyDescent="0.25">
      <c r="A578" s="462" t="s">
        <v>521</v>
      </c>
      <c r="B578" s="55" t="s">
        <v>1589</v>
      </c>
      <c r="C578" s="432"/>
      <c r="D578" s="432"/>
      <c r="E578" s="432"/>
      <c r="F578" s="432"/>
      <c r="G578" s="432"/>
      <c r="H578" s="432"/>
      <c r="I578" s="434"/>
      <c r="J578" s="435">
        <f>D578+E578+F578</f>
        <v>0</v>
      </c>
      <c r="K578" s="435">
        <f>D578*2+E578</f>
        <v>0</v>
      </c>
      <c r="L578" s="1141"/>
      <c r="M578" s="1142"/>
      <c r="N578" s="1142"/>
      <c r="O578" s="1143"/>
      <c r="Q578" s="402" t="s">
        <v>1587</v>
      </c>
      <c r="R578" s="23"/>
      <c r="S578" s="23"/>
      <c r="T578" s="23"/>
      <c r="U578" s="23"/>
      <c r="V578" s="23"/>
      <c r="W578" s="23"/>
      <c r="X578" s="23"/>
      <c r="Y578" s="23"/>
      <c r="Z578" s="23"/>
      <c r="AA578" s="23"/>
      <c r="AB578" s="15"/>
    </row>
    <row r="579" spans="1:28" ht="15.75" customHeight="1" x14ac:dyDescent="0.2">
      <c r="C579" s="435">
        <v>0</v>
      </c>
      <c r="D579" s="435">
        <v>0</v>
      </c>
      <c r="E579" s="435">
        <v>0</v>
      </c>
      <c r="F579" s="435">
        <v>0</v>
      </c>
      <c r="G579" s="435">
        <v>0</v>
      </c>
      <c r="H579" s="435">
        <v>0</v>
      </c>
      <c r="I579" s="435">
        <v>0</v>
      </c>
      <c r="J579" s="435">
        <f>D579+E579+F579</f>
        <v>0</v>
      </c>
      <c r="K579" s="435">
        <f>D579*2+E579</f>
        <v>0</v>
      </c>
    </row>
    <row r="580" spans="1:28" ht="15.75" customHeight="1" thickBot="1" x14ac:dyDescent="0.25"/>
    <row r="581" spans="1:28" ht="15.75" customHeight="1" x14ac:dyDescent="0.2">
      <c r="A581" s="1131" t="s">
        <v>491</v>
      </c>
      <c r="B581" s="1132"/>
      <c r="C581" s="1020" t="s">
        <v>2065</v>
      </c>
      <c r="D581" s="1021"/>
      <c r="E581" s="1021"/>
      <c r="F581" s="1021"/>
      <c r="G581" s="1021"/>
      <c r="H581" s="1021"/>
      <c r="I581" s="1022"/>
    </row>
    <row r="582" spans="1:28" ht="15.75" customHeight="1" thickBot="1" x14ac:dyDescent="0.25">
      <c r="A582" s="1133"/>
      <c r="B582" s="1134"/>
      <c r="C582" s="1023"/>
      <c r="D582" s="1024"/>
      <c r="E582" s="1024"/>
      <c r="F582" s="1024"/>
      <c r="G582" s="1024"/>
      <c r="H582" s="1024"/>
      <c r="I582" s="1025"/>
    </row>
    <row r="583" spans="1:28" ht="15.75" customHeight="1" thickBot="1" x14ac:dyDescent="0.25"/>
    <row r="584" spans="1:28" ht="15.75" customHeight="1" thickBot="1" x14ac:dyDescent="0.25">
      <c r="A584" s="1043" t="s">
        <v>2066</v>
      </c>
      <c r="B584" s="1044"/>
      <c r="C584" s="1044"/>
      <c r="D584" s="1044"/>
      <c r="E584" s="1044"/>
      <c r="F584" s="1045"/>
      <c r="G584" s="1040" t="s">
        <v>2065</v>
      </c>
      <c r="H584" s="1041"/>
      <c r="I584" s="1042"/>
      <c r="L584" s="952" t="s">
        <v>538</v>
      </c>
      <c r="M584" s="953"/>
      <c r="N584" s="953"/>
      <c r="O584" s="954"/>
    </row>
    <row r="585" spans="1:28" ht="15.75" customHeight="1" thickBot="1" x14ac:dyDescent="0.25">
      <c r="A585" s="373" t="s">
        <v>496</v>
      </c>
      <c r="B585" s="227" t="s">
        <v>497</v>
      </c>
      <c r="C585" s="374" t="s">
        <v>498</v>
      </c>
      <c r="D585" s="374" t="s">
        <v>499</v>
      </c>
      <c r="E585" s="374" t="s">
        <v>500</v>
      </c>
      <c r="F585" s="374" t="s">
        <v>501</v>
      </c>
      <c r="G585" s="375" t="s">
        <v>502</v>
      </c>
      <c r="H585" s="375" t="s">
        <v>503</v>
      </c>
      <c r="I585" s="376" t="s">
        <v>504</v>
      </c>
      <c r="L585" s="955"/>
      <c r="M585" s="956"/>
      <c r="N585" s="956"/>
      <c r="O585" s="957"/>
      <c r="Q585" s="24" t="s">
        <v>2067</v>
      </c>
      <c r="R585" s="379" t="s">
        <v>1590</v>
      </c>
      <c r="S585" s="379" t="s">
        <v>1866</v>
      </c>
      <c r="T585" s="379" t="s">
        <v>2055</v>
      </c>
      <c r="U585" s="379" t="s">
        <v>702</v>
      </c>
      <c r="V585" s="379" t="s">
        <v>61</v>
      </c>
      <c r="W585" s="379" t="s">
        <v>63</v>
      </c>
      <c r="X585" s="380" t="s">
        <v>547</v>
      </c>
    </row>
    <row r="586" spans="1:28" ht="15.75" customHeight="1" x14ac:dyDescent="0.2">
      <c r="A586" s="441">
        <v>1</v>
      </c>
      <c r="B586" s="53" t="s">
        <v>705</v>
      </c>
      <c r="C586" s="46">
        <v>12</v>
      </c>
      <c r="D586" s="46">
        <v>9</v>
      </c>
      <c r="E586" s="46">
        <v>2</v>
      </c>
      <c r="F586" s="46">
        <v>1</v>
      </c>
      <c r="G586" s="46">
        <v>38</v>
      </c>
      <c r="H586" s="46">
        <v>18</v>
      </c>
      <c r="I586" s="436">
        <v>20</v>
      </c>
      <c r="J586" s="435">
        <f t="shared" si="56"/>
        <v>12</v>
      </c>
      <c r="K586" s="435">
        <f t="shared" si="57"/>
        <v>20</v>
      </c>
      <c r="L586" s="1135" t="s">
        <v>2068</v>
      </c>
      <c r="M586" s="1136"/>
      <c r="N586" s="1136"/>
      <c r="O586" s="1137"/>
      <c r="Q586" s="377" t="s">
        <v>1590</v>
      </c>
      <c r="R586" s="10"/>
      <c r="S586" s="20" t="s">
        <v>532</v>
      </c>
      <c r="T586" s="20"/>
      <c r="U586" s="20"/>
      <c r="V586" s="20"/>
      <c r="W586" s="20"/>
      <c r="X586" s="21"/>
    </row>
    <row r="587" spans="1:28" ht="15.75" customHeight="1" x14ac:dyDescent="0.2">
      <c r="A587" s="370">
        <v>2</v>
      </c>
      <c r="B587" s="54" t="s">
        <v>2057</v>
      </c>
      <c r="C587" s="431">
        <v>12</v>
      </c>
      <c r="D587" s="431">
        <v>7</v>
      </c>
      <c r="E587" s="431">
        <v>3</v>
      </c>
      <c r="F587" s="431">
        <v>2</v>
      </c>
      <c r="G587" s="431">
        <v>36</v>
      </c>
      <c r="H587" s="431">
        <v>21</v>
      </c>
      <c r="I587" s="433">
        <v>17</v>
      </c>
      <c r="J587" s="435">
        <f t="shared" si="56"/>
        <v>12</v>
      </c>
      <c r="K587" s="435">
        <f t="shared" si="57"/>
        <v>17</v>
      </c>
      <c r="L587" s="1138"/>
      <c r="M587" s="1139"/>
      <c r="N587" s="1139"/>
      <c r="O587" s="1140"/>
      <c r="Q587" s="377" t="s">
        <v>1866</v>
      </c>
      <c r="R587" s="20" t="s">
        <v>532</v>
      </c>
      <c r="S587" s="10"/>
      <c r="T587" s="20"/>
      <c r="U587" s="20"/>
      <c r="V587" s="20"/>
      <c r="W587" s="20"/>
      <c r="X587" s="21"/>
    </row>
    <row r="588" spans="1:28" ht="15.75" customHeight="1" x14ac:dyDescent="0.2">
      <c r="A588" s="370">
        <v>3</v>
      </c>
      <c r="B588" s="54" t="s">
        <v>1867</v>
      </c>
      <c r="C588" s="431">
        <v>12</v>
      </c>
      <c r="D588" s="431">
        <v>4</v>
      </c>
      <c r="E588" s="431">
        <v>5</v>
      </c>
      <c r="F588" s="431">
        <v>3</v>
      </c>
      <c r="G588" s="431">
        <v>28</v>
      </c>
      <c r="H588" s="431">
        <v>26</v>
      </c>
      <c r="I588" s="433">
        <v>13</v>
      </c>
      <c r="J588" s="435">
        <f t="shared" si="56"/>
        <v>12</v>
      </c>
      <c r="K588" s="435">
        <f t="shared" si="57"/>
        <v>13</v>
      </c>
      <c r="L588" s="1138"/>
      <c r="M588" s="1139"/>
      <c r="N588" s="1139"/>
      <c r="O588" s="1140"/>
      <c r="Q588" s="377" t="s">
        <v>2055</v>
      </c>
      <c r="R588" s="20"/>
      <c r="S588" s="20"/>
      <c r="T588" s="10"/>
      <c r="U588" s="20"/>
      <c r="V588" s="20" t="s">
        <v>532</v>
      </c>
      <c r="W588" s="20"/>
      <c r="X588" s="21"/>
    </row>
    <row r="589" spans="1:28" ht="15.75" customHeight="1" x14ac:dyDescent="0.2">
      <c r="A589" s="370">
        <v>4</v>
      </c>
      <c r="B589" s="54" t="s">
        <v>551</v>
      </c>
      <c r="C589" s="431">
        <v>12</v>
      </c>
      <c r="D589" s="431">
        <v>5</v>
      </c>
      <c r="E589" s="431">
        <v>1</v>
      </c>
      <c r="F589" s="431">
        <v>6</v>
      </c>
      <c r="G589" s="431">
        <v>35</v>
      </c>
      <c r="H589" s="431">
        <v>50</v>
      </c>
      <c r="I589" s="433">
        <v>11</v>
      </c>
      <c r="J589" s="435">
        <f t="shared" si="56"/>
        <v>12</v>
      </c>
      <c r="K589" s="435">
        <f t="shared" si="57"/>
        <v>11</v>
      </c>
      <c r="L589" s="1138"/>
      <c r="M589" s="1139"/>
      <c r="N589" s="1139"/>
      <c r="O589" s="1140"/>
      <c r="Q589" s="377" t="s">
        <v>702</v>
      </c>
      <c r="R589" s="20"/>
      <c r="S589" s="20"/>
      <c r="T589" s="20" t="s">
        <v>532</v>
      </c>
      <c r="U589" s="10"/>
      <c r="V589" s="20"/>
      <c r="W589" s="20"/>
      <c r="X589" s="21"/>
    </row>
    <row r="590" spans="1:28" ht="15.75" customHeight="1" x14ac:dyDescent="0.2">
      <c r="A590" s="370">
        <v>5</v>
      </c>
      <c r="B590" s="54" t="s">
        <v>174</v>
      </c>
      <c r="C590" s="431">
        <v>12</v>
      </c>
      <c r="D590" s="431">
        <v>3</v>
      </c>
      <c r="E590" s="431">
        <v>4</v>
      </c>
      <c r="F590" s="431">
        <v>5</v>
      </c>
      <c r="G590" s="431">
        <v>25</v>
      </c>
      <c r="H590" s="431">
        <v>32</v>
      </c>
      <c r="I590" s="433">
        <v>10</v>
      </c>
      <c r="J590" s="435">
        <f t="shared" si="56"/>
        <v>12</v>
      </c>
      <c r="K590" s="435">
        <f t="shared" si="57"/>
        <v>10</v>
      </c>
      <c r="L590" s="1138"/>
      <c r="M590" s="1139"/>
      <c r="N590" s="1139"/>
      <c r="O590" s="1140"/>
      <c r="Q590" s="377" t="s">
        <v>704</v>
      </c>
      <c r="R590" s="20"/>
      <c r="S590" s="20"/>
      <c r="T590" s="20"/>
      <c r="U590" s="20"/>
      <c r="V590" s="10"/>
      <c r="W590" s="20" t="s">
        <v>532</v>
      </c>
      <c r="X590" s="21"/>
    </row>
    <row r="591" spans="1:28" ht="15.75" customHeight="1" x14ac:dyDescent="0.2">
      <c r="A591" s="370">
        <v>6</v>
      </c>
      <c r="B591" s="54" t="s">
        <v>706</v>
      </c>
      <c r="C591" s="431">
        <v>12</v>
      </c>
      <c r="D591" s="431">
        <v>3</v>
      </c>
      <c r="E591" s="431">
        <v>2</v>
      </c>
      <c r="F591" s="431">
        <v>7</v>
      </c>
      <c r="G591" s="431">
        <v>24</v>
      </c>
      <c r="H591" s="431">
        <v>27</v>
      </c>
      <c r="I591" s="433">
        <v>8</v>
      </c>
      <c r="J591" s="435">
        <f t="shared" si="56"/>
        <v>12</v>
      </c>
      <c r="K591" s="435">
        <f t="shared" si="57"/>
        <v>8</v>
      </c>
      <c r="L591" s="1138"/>
      <c r="M591" s="1139"/>
      <c r="N591" s="1139"/>
      <c r="O591" s="1140"/>
      <c r="Q591" s="377" t="s">
        <v>704</v>
      </c>
      <c r="R591" s="20"/>
      <c r="S591" s="20"/>
      <c r="T591" s="20"/>
      <c r="U591" s="20"/>
      <c r="V591" s="20" t="s">
        <v>532</v>
      </c>
      <c r="W591" s="10"/>
      <c r="X591" s="21"/>
    </row>
    <row r="592" spans="1:28" ht="15.75" customHeight="1" thickBot="1" x14ac:dyDescent="0.25">
      <c r="A592" s="372">
        <v>7</v>
      </c>
      <c r="B592" s="55" t="s">
        <v>36</v>
      </c>
      <c r="C592" s="432">
        <v>12</v>
      </c>
      <c r="D592" s="432">
        <v>2</v>
      </c>
      <c r="E592" s="432">
        <v>1</v>
      </c>
      <c r="F592" s="432">
        <v>9</v>
      </c>
      <c r="G592" s="432">
        <v>27</v>
      </c>
      <c r="H592" s="432">
        <v>39</v>
      </c>
      <c r="I592" s="434">
        <v>5</v>
      </c>
      <c r="J592" s="435">
        <f t="shared" si="56"/>
        <v>12</v>
      </c>
      <c r="K592" s="435">
        <f t="shared" si="57"/>
        <v>5</v>
      </c>
      <c r="L592" s="1141"/>
      <c r="M592" s="1142"/>
      <c r="N592" s="1142"/>
      <c r="O592" s="1143"/>
      <c r="Q592" s="378" t="s">
        <v>547</v>
      </c>
      <c r="R592" s="23"/>
      <c r="S592" s="23"/>
      <c r="T592" s="23"/>
      <c r="U592" s="23"/>
      <c r="V592" s="23"/>
      <c r="W592" s="23"/>
      <c r="X592" s="15"/>
    </row>
    <row r="593" spans="1:23" ht="15.75" customHeight="1" x14ac:dyDescent="0.2">
      <c r="C593" s="435">
        <f t="shared" ref="C593:I593" si="62">SUM(C586:C592)</f>
        <v>84</v>
      </c>
      <c r="D593" s="435">
        <f t="shared" si="62"/>
        <v>33</v>
      </c>
      <c r="E593" s="435">
        <f t="shared" si="62"/>
        <v>18</v>
      </c>
      <c r="F593" s="435">
        <f t="shared" si="62"/>
        <v>33</v>
      </c>
      <c r="G593" s="435">
        <f t="shared" si="62"/>
        <v>213</v>
      </c>
      <c r="H593" s="435">
        <f t="shared" si="62"/>
        <v>213</v>
      </c>
      <c r="I593" s="435">
        <f t="shared" si="62"/>
        <v>84</v>
      </c>
      <c r="J593" s="435">
        <f t="shared" si="56"/>
        <v>84</v>
      </c>
      <c r="K593" s="435">
        <f t="shared" si="57"/>
        <v>84</v>
      </c>
    </row>
    <row r="594" spans="1:23" ht="15.75" customHeight="1" thickBot="1" x14ac:dyDescent="0.25"/>
    <row r="595" spans="1:23" ht="15.75" customHeight="1" thickBot="1" x14ac:dyDescent="0.25">
      <c r="A595" s="1043" t="s">
        <v>2069</v>
      </c>
      <c r="B595" s="1044"/>
      <c r="C595" s="1044"/>
      <c r="D595" s="1044"/>
      <c r="E595" s="1044"/>
      <c r="F595" s="1045"/>
      <c r="G595" s="1040" t="s">
        <v>2065</v>
      </c>
      <c r="H595" s="1041"/>
      <c r="I595" s="1042"/>
      <c r="L595" s="952" t="s">
        <v>538</v>
      </c>
      <c r="M595" s="953"/>
      <c r="N595" s="953"/>
      <c r="O595" s="954"/>
    </row>
    <row r="596" spans="1:23" ht="15.75" customHeight="1" thickBot="1" x14ac:dyDescent="0.25">
      <c r="A596" s="373" t="s">
        <v>496</v>
      </c>
      <c r="B596" s="227" t="s">
        <v>497</v>
      </c>
      <c r="C596" s="374" t="s">
        <v>498</v>
      </c>
      <c r="D596" s="374" t="s">
        <v>499</v>
      </c>
      <c r="E596" s="374" t="s">
        <v>500</v>
      </c>
      <c r="F596" s="374" t="s">
        <v>501</v>
      </c>
      <c r="G596" s="375" t="s">
        <v>502</v>
      </c>
      <c r="H596" s="375" t="s">
        <v>503</v>
      </c>
      <c r="I596" s="376" t="s">
        <v>504</v>
      </c>
      <c r="L596" s="955"/>
      <c r="M596" s="956"/>
      <c r="N596" s="956"/>
      <c r="O596" s="957"/>
      <c r="Q596" s="24" t="s">
        <v>2067</v>
      </c>
      <c r="R596" s="379" t="s">
        <v>503</v>
      </c>
      <c r="S596" s="379" t="s">
        <v>700</v>
      </c>
      <c r="T596" s="379" t="s">
        <v>566</v>
      </c>
      <c r="U596" s="379" t="s">
        <v>544</v>
      </c>
      <c r="V596" s="379" t="s">
        <v>229</v>
      </c>
      <c r="W596" s="380" t="s">
        <v>702</v>
      </c>
    </row>
    <row r="597" spans="1:23" ht="15.75" customHeight="1" x14ac:dyDescent="0.2">
      <c r="A597" s="441">
        <v>1</v>
      </c>
      <c r="B597" s="53" t="s">
        <v>781</v>
      </c>
      <c r="C597" s="46">
        <v>10</v>
      </c>
      <c r="D597" s="46">
        <v>7</v>
      </c>
      <c r="E597" s="46">
        <v>2</v>
      </c>
      <c r="F597" s="46">
        <v>1</v>
      </c>
      <c r="G597" s="46">
        <v>36</v>
      </c>
      <c r="H597" s="46">
        <v>18</v>
      </c>
      <c r="I597" s="436">
        <v>16</v>
      </c>
      <c r="J597" s="435">
        <f t="shared" si="56"/>
        <v>10</v>
      </c>
      <c r="K597" s="435">
        <f t="shared" si="57"/>
        <v>16</v>
      </c>
      <c r="L597" s="1135" t="s">
        <v>2070</v>
      </c>
      <c r="M597" s="1136"/>
      <c r="N597" s="1136"/>
      <c r="O597" s="1137"/>
      <c r="Q597" s="377" t="s">
        <v>503</v>
      </c>
      <c r="R597" s="10"/>
      <c r="S597" s="20" t="s">
        <v>532</v>
      </c>
      <c r="T597" s="20"/>
      <c r="U597" s="20"/>
      <c r="V597" s="20"/>
      <c r="W597" s="21" t="s">
        <v>1602</v>
      </c>
    </row>
    <row r="598" spans="1:23" ht="15.75" customHeight="1" x14ac:dyDescent="0.2">
      <c r="A598" s="370">
        <v>2</v>
      </c>
      <c r="B598" s="54" t="s">
        <v>711</v>
      </c>
      <c r="C598" s="431">
        <v>10</v>
      </c>
      <c r="D598" s="431">
        <v>6</v>
      </c>
      <c r="E598" s="431">
        <v>3</v>
      </c>
      <c r="F598" s="431">
        <v>1</v>
      </c>
      <c r="G598" s="431">
        <v>21</v>
      </c>
      <c r="H598" s="431">
        <v>16</v>
      </c>
      <c r="I598" s="433">
        <v>15</v>
      </c>
      <c r="J598" s="435">
        <f t="shared" si="56"/>
        <v>10</v>
      </c>
      <c r="K598" s="435">
        <f t="shared" si="57"/>
        <v>15</v>
      </c>
      <c r="L598" s="1138"/>
      <c r="M598" s="1139"/>
      <c r="N598" s="1139"/>
      <c r="O598" s="1140"/>
      <c r="Q598" s="377" t="s">
        <v>700</v>
      </c>
      <c r="R598" s="20" t="s">
        <v>532</v>
      </c>
      <c r="S598" s="10"/>
      <c r="T598" s="20"/>
      <c r="U598" s="20"/>
      <c r="V598" s="20"/>
      <c r="W598" s="21" t="s">
        <v>1600</v>
      </c>
    </row>
    <row r="599" spans="1:23" ht="15.75" customHeight="1" x14ac:dyDescent="0.2">
      <c r="A599" s="370">
        <v>3</v>
      </c>
      <c r="B599" s="54" t="s">
        <v>708</v>
      </c>
      <c r="C599" s="431">
        <v>10</v>
      </c>
      <c r="D599" s="431">
        <v>4</v>
      </c>
      <c r="E599" s="431">
        <v>2</v>
      </c>
      <c r="F599" s="431">
        <v>4</v>
      </c>
      <c r="G599" s="431">
        <v>33</v>
      </c>
      <c r="H599" s="431">
        <v>25</v>
      </c>
      <c r="I599" s="433">
        <v>10</v>
      </c>
      <c r="J599" s="435">
        <f t="shared" si="56"/>
        <v>10</v>
      </c>
      <c r="K599" s="435">
        <f t="shared" si="57"/>
        <v>10</v>
      </c>
      <c r="L599" s="1138"/>
      <c r="M599" s="1139"/>
      <c r="N599" s="1139"/>
      <c r="O599" s="1140"/>
      <c r="Q599" s="377" t="s">
        <v>566</v>
      </c>
      <c r="R599" s="20"/>
      <c r="S599" s="20"/>
      <c r="T599" s="10"/>
      <c r="U599" s="20"/>
      <c r="V599" s="20" t="s">
        <v>532</v>
      </c>
      <c r="W599" s="21" t="s">
        <v>1643</v>
      </c>
    </row>
    <row r="600" spans="1:23" ht="15.75" customHeight="1" x14ac:dyDescent="0.2">
      <c r="A600" s="370">
        <v>4</v>
      </c>
      <c r="B600" s="54" t="s">
        <v>575</v>
      </c>
      <c r="C600" s="431">
        <v>10</v>
      </c>
      <c r="D600" s="431">
        <v>4</v>
      </c>
      <c r="E600" s="431">
        <v>1</v>
      </c>
      <c r="F600" s="431">
        <v>5</v>
      </c>
      <c r="G600" s="431">
        <v>28</v>
      </c>
      <c r="H600" s="431">
        <v>23</v>
      </c>
      <c r="I600" s="433">
        <v>9</v>
      </c>
      <c r="J600" s="435">
        <f t="shared" si="56"/>
        <v>10</v>
      </c>
      <c r="K600" s="435">
        <f t="shared" si="57"/>
        <v>9</v>
      </c>
      <c r="L600" s="1138"/>
      <c r="M600" s="1139"/>
      <c r="N600" s="1139"/>
      <c r="O600" s="1140"/>
      <c r="Q600" s="377" t="s">
        <v>544</v>
      </c>
      <c r="R600" s="20"/>
      <c r="S600" s="20"/>
      <c r="T600" s="20" t="s">
        <v>532</v>
      </c>
      <c r="U600" s="10"/>
      <c r="V600" s="20"/>
      <c r="W600" s="21" t="s">
        <v>2035</v>
      </c>
    </row>
    <row r="601" spans="1:23" ht="15.75" customHeight="1" x14ac:dyDescent="0.2">
      <c r="A601" s="370">
        <v>5</v>
      </c>
      <c r="B601" s="54" t="s">
        <v>2052</v>
      </c>
      <c r="C601" s="431">
        <v>10</v>
      </c>
      <c r="D601" s="431">
        <v>3</v>
      </c>
      <c r="E601" s="431">
        <v>2</v>
      </c>
      <c r="F601" s="431">
        <v>5</v>
      </c>
      <c r="G601" s="431">
        <v>21</v>
      </c>
      <c r="H601" s="431">
        <v>28</v>
      </c>
      <c r="I601" s="433">
        <v>8</v>
      </c>
      <c r="J601" s="435">
        <f t="shared" si="56"/>
        <v>10</v>
      </c>
      <c r="K601" s="435">
        <f t="shared" si="57"/>
        <v>8</v>
      </c>
      <c r="L601" s="1138"/>
      <c r="M601" s="1139"/>
      <c r="N601" s="1139"/>
      <c r="O601" s="1140"/>
      <c r="Q601" s="377" t="s">
        <v>229</v>
      </c>
      <c r="R601" s="20"/>
      <c r="S601" s="20"/>
      <c r="T601" s="20"/>
      <c r="U601" s="20"/>
      <c r="V601" s="10"/>
      <c r="W601" s="21" t="s">
        <v>1643</v>
      </c>
    </row>
    <row r="602" spans="1:23" ht="15.75" customHeight="1" thickBot="1" x14ac:dyDescent="0.25">
      <c r="A602" s="372">
        <v>6</v>
      </c>
      <c r="B602" s="55" t="s">
        <v>558</v>
      </c>
      <c r="C602" s="432">
        <v>10</v>
      </c>
      <c r="D602" s="432">
        <v>1</v>
      </c>
      <c r="E602" s="432">
        <v>0</v>
      </c>
      <c r="F602" s="432">
        <v>9</v>
      </c>
      <c r="G602" s="432">
        <v>6</v>
      </c>
      <c r="H602" s="432">
        <v>35</v>
      </c>
      <c r="I602" s="434">
        <v>2</v>
      </c>
      <c r="J602" s="435">
        <f t="shared" si="56"/>
        <v>10</v>
      </c>
      <c r="K602" s="435">
        <f t="shared" si="57"/>
        <v>2</v>
      </c>
      <c r="L602" s="1141"/>
      <c r="M602" s="1142"/>
      <c r="N602" s="1142"/>
      <c r="O602" s="1143"/>
      <c r="Q602" s="378" t="s">
        <v>702</v>
      </c>
      <c r="R602" s="23" t="s">
        <v>1911</v>
      </c>
      <c r="S602" s="23" t="s">
        <v>1597</v>
      </c>
      <c r="T602" s="23" t="s">
        <v>844</v>
      </c>
      <c r="U602" s="23" t="s">
        <v>1597</v>
      </c>
      <c r="V602" s="23" t="s">
        <v>1603</v>
      </c>
      <c r="W602" s="15"/>
    </row>
    <row r="603" spans="1:23" ht="15.75" customHeight="1" x14ac:dyDescent="0.2">
      <c r="C603" s="435">
        <f t="shared" ref="C603:I603" si="63">SUM(C597:C602)</f>
        <v>60</v>
      </c>
      <c r="D603" s="435">
        <f t="shared" si="63"/>
        <v>25</v>
      </c>
      <c r="E603" s="435">
        <f t="shared" si="63"/>
        <v>10</v>
      </c>
      <c r="F603" s="435">
        <f t="shared" si="63"/>
        <v>25</v>
      </c>
      <c r="G603" s="435">
        <f t="shared" si="63"/>
        <v>145</v>
      </c>
      <c r="H603" s="435">
        <f t="shared" si="63"/>
        <v>145</v>
      </c>
      <c r="I603" s="435">
        <f t="shared" si="63"/>
        <v>60</v>
      </c>
      <c r="J603" s="435">
        <f t="shared" si="56"/>
        <v>60</v>
      </c>
      <c r="K603" s="435">
        <f t="shared" si="57"/>
        <v>60</v>
      </c>
    </row>
    <row r="604" spans="1:23" ht="15.75" customHeight="1" thickBot="1" x14ac:dyDescent="0.25"/>
    <row r="605" spans="1:23" ht="15.75" customHeight="1" thickBot="1" x14ac:dyDescent="0.25">
      <c r="A605" s="1043" t="s">
        <v>2071</v>
      </c>
      <c r="B605" s="1044"/>
      <c r="C605" s="1044"/>
      <c r="D605" s="1044"/>
      <c r="E605" s="1044"/>
      <c r="F605" s="1045"/>
      <c r="G605" s="1040" t="s">
        <v>2065</v>
      </c>
      <c r="H605" s="1041"/>
      <c r="I605" s="1042"/>
      <c r="L605" s="952" t="s">
        <v>538</v>
      </c>
      <c r="M605" s="953"/>
      <c r="N605" s="953"/>
      <c r="O605" s="954"/>
    </row>
    <row r="606" spans="1:23" ht="15.75" customHeight="1" thickBot="1" x14ac:dyDescent="0.25">
      <c r="A606" s="373" t="s">
        <v>496</v>
      </c>
      <c r="B606" s="227" t="s">
        <v>497</v>
      </c>
      <c r="C606" s="374" t="s">
        <v>498</v>
      </c>
      <c r="D606" s="374" t="s">
        <v>499</v>
      </c>
      <c r="E606" s="374" t="s">
        <v>500</v>
      </c>
      <c r="F606" s="374" t="s">
        <v>501</v>
      </c>
      <c r="G606" s="375" t="s">
        <v>502</v>
      </c>
      <c r="H606" s="375" t="s">
        <v>503</v>
      </c>
      <c r="I606" s="376" t="s">
        <v>504</v>
      </c>
      <c r="L606" s="955"/>
      <c r="M606" s="956"/>
      <c r="N606" s="956"/>
      <c r="O606" s="957"/>
      <c r="Q606" s="24" t="s">
        <v>2067</v>
      </c>
      <c r="R606" s="379" t="s">
        <v>541</v>
      </c>
      <c r="S606" s="379" t="s">
        <v>506</v>
      </c>
      <c r="T606" s="379" t="s">
        <v>702</v>
      </c>
      <c r="U606" s="379" t="s">
        <v>769</v>
      </c>
      <c r="V606" s="379" t="s">
        <v>704</v>
      </c>
      <c r="W606" s="380" t="s">
        <v>1313</v>
      </c>
    </row>
    <row r="607" spans="1:23" ht="15.75" customHeight="1" x14ac:dyDescent="0.2">
      <c r="A607" s="441">
        <v>1</v>
      </c>
      <c r="B607" s="126" t="s">
        <v>534</v>
      </c>
      <c r="C607" s="430">
        <v>10</v>
      </c>
      <c r="D607" s="430">
        <v>7</v>
      </c>
      <c r="E607" s="430">
        <v>2</v>
      </c>
      <c r="F607" s="430">
        <v>1</v>
      </c>
      <c r="G607" s="430">
        <v>34</v>
      </c>
      <c r="H607" s="430">
        <v>16</v>
      </c>
      <c r="I607" s="128">
        <v>16</v>
      </c>
      <c r="J607" s="435">
        <f t="shared" si="56"/>
        <v>10</v>
      </c>
      <c r="K607" s="435">
        <f t="shared" si="57"/>
        <v>16</v>
      </c>
      <c r="L607" s="1135"/>
      <c r="M607" s="1136"/>
      <c r="N607" s="1136"/>
      <c r="O607" s="1137"/>
      <c r="Q607" s="377" t="s">
        <v>541</v>
      </c>
      <c r="R607" s="10"/>
      <c r="S607" s="20" t="s">
        <v>532</v>
      </c>
      <c r="T607" s="20"/>
      <c r="U607" s="20"/>
      <c r="V607" s="20"/>
      <c r="W607" s="21"/>
    </row>
    <row r="608" spans="1:23" ht="15.75" customHeight="1" x14ac:dyDescent="0.2">
      <c r="A608" s="370">
        <v>2</v>
      </c>
      <c r="B608" s="129" t="s">
        <v>767</v>
      </c>
      <c r="C608" s="431">
        <v>10</v>
      </c>
      <c r="D608" s="431">
        <v>5</v>
      </c>
      <c r="E608" s="431">
        <v>4</v>
      </c>
      <c r="F608" s="431">
        <v>1</v>
      </c>
      <c r="G608" s="431">
        <v>26</v>
      </c>
      <c r="H608" s="431">
        <v>17</v>
      </c>
      <c r="I608" s="433">
        <v>14</v>
      </c>
      <c r="J608" s="435">
        <f t="shared" si="56"/>
        <v>10</v>
      </c>
      <c r="K608" s="435">
        <f t="shared" si="57"/>
        <v>14</v>
      </c>
      <c r="L608" s="1138"/>
      <c r="M608" s="1139"/>
      <c r="N608" s="1139"/>
      <c r="O608" s="1140"/>
      <c r="Q608" s="377" t="s">
        <v>506</v>
      </c>
      <c r="R608" s="20" t="s">
        <v>532</v>
      </c>
      <c r="S608" s="10"/>
      <c r="T608" s="20"/>
      <c r="U608" s="20"/>
      <c r="V608" s="20"/>
      <c r="W608" s="21"/>
    </row>
    <row r="609" spans="1:23" ht="15.75" customHeight="1" x14ac:dyDescent="0.2">
      <c r="A609" s="370">
        <v>3</v>
      </c>
      <c r="B609" s="129" t="s">
        <v>1732</v>
      </c>
      <c r="C609" s="431">
        <v>10</v>
      </c>
      <c r="D609" s="431">
        <v>5</v>
      </c>
      <c r="E609" s="431">
        <v>3</v>
      </c>
      <c r="F609" s="431">
        <v>2</v>
      </c>
      <c r="G609" s="431">
        <v>26</v>
      </c>
      <c r="H609" s="431">
        <v>18</v>
      </c>
      <c r="I609" s="433">
        <v>13</v>
      </c>
      <c r="J609" s="435">
        <f t="shared" si="56"/>
        <v>10</v>
      </c>
      <c r="K609" s="435">
        <f t="shared" si="57"/>
        <v>13</v>
      </c>
      <c r="L609" s="1138"/>
      <c r="M609" s="1139"/>
      <c r="N609" s="1139"/>
      <c r="O609" s="1140"/>
      <c r="Q609" s="377" t="s">
        <v>702</v>
      </c>
      <c r="R609" s="20"/>
      <c r="S609" s="20"/>
      <c r="T609" s="10"/>
      <c r="U609" s="20"/>
      <c r="V609" s="20" t="s">
        <v>532</v>
      </c>
      <c r="W609" s="21"/>
    </row>
    <row r="610" spans="1:23" ht="15.75" customHeight="1" x14ac:dyDescent="0.2">
      <c r="A610" s="370">
        <v>4</v>
      </c>
      <c r="B610" s="129" t="s">
        <v>1733</v>
      </c>
      <c r="C610" s="431">
        <v>10</v>
      </c>
      <c r="D610" s="431">
        <v>2</v>
      </c>
      <c r="E610" s="431">
        <v>3</v>
      </c>
      <c r="F610" s="431">
        <v>5</v>
      </c>
      <c r="G610" s="431">
        <v>14</v>
      </c>
      <c r="H610" s="431">
        <v>27</v>
      </c>
      <c r="I610" s="433">
        <v>7</v>
      </c>
      <c r="J610" s="435">
        <f t="shared" si="56"/>
        <v>10</v>
      </c>
      <c r="K610" s="435">
        <f t="shared" si="57"/>
        <v>7</v>
      </c>
      <c r="L610" s="1138"/>
      <c r="M610" s="1139"/>
      <c r="N610" s="1139"/>
      <c r="O610" s="1140"/>
      <c r="Q610" s="377" t="s">
        <v>769</v>
      </c>
      <c r="R610" s="20"/>
      <c r="S610" s="20"/>
      <c r="T610" s="20" t="s">
        <v>532</v>
      </c>
      <c r="U610" s="10"/>
      <c r="V610" s="20"/>
      <c r="W610" s="21"/>
    </row>
    <row r="611" spans="1:23" ht="15.75" customHeight="1" x14ac:dyDescent="0.2">
      <c r="A611" s="370">
        <v>5</v>
      </c>
      <c r="B611" s="129" t="s">
        <v>1431</v>
      </c>
      <c r="C611" s="431">
        <v>10</v>
      </c>
      <c r="D611" s="431">
        <v>2</v>
      </c>
      <c r="E611" s="431">
        <v>2</v>
      </c>
      <c r="F611" s="431">
        <v>6</v>
      </c>
      <c r="G611" s="431">
        <v>13</v>
      </c>
      <c r="H611" s="431">
        <v>28</v>
      </c>
      <c r="I611" s="433">
        <v>6</v>
      </c>
      <c r="J611" s="435">
        <f t="shared" si="56"/>
        <v>10</v>
      </c>
      <c r="K611" s="435">
        <f t="shared" si="57"/>
        <v>6</v>
      </c>
      <c r="L611" s="1138"/>
      <c r="M611" s="1139"/>
      <c r="N611" s="1139"/>
      <c r="O611" s="1140"/>
      <c r="Q611" s="377" t="s">
        <v>704</v>
      </c>
      <c r="R611" s="20"/>
      <c r="S611" s="20"/>
      <c r="T611" s="20"/>
      <c r="U611" s="20"/>
      <c r="V611" s="10"/>
      <c r="W611" s="21"/>
    </row>
    <row r="612" spans="1:23" ht="15.75" customHeight="1" thickBot="1" x14ac:dyDescent="0.25">
      <c r="A612" s="372">
        <v>6</v>
      </c>
      <c r="B612" s="130" t="s">
        <v>554</v>
      </c>
      <c r="C612" s="432">
        <v>10</v>
      </c>
      <c r="D612" s="432">
        <v>1</v>
      </c>
      <c r="E612" s="432">
        <v>2</v>
      </c>
      <c r="F612" s="432">
        <v>7</v>
      </c>
      <c r="G612" s="432">
        <v>13</v>
      </c>
      <c r="H612" s="432">
        <v>20</v>
      </c>
      <c r="I612" s="434">
        <v>4</v>
      </c>
      <c r="J612" s="435">
        <f t="shared" ref="J612:J674" si="64">D612+E612+F612</f>
        <v>10</v>
      </c>
      <c r="K612" s="435">
        <f t="shared" ref="K612:K674" si="65">D612*2+E612</f>
        <v>4</v>
      </c>
      <c r="L612" s="1141"/>
      <c r="M612" s="1142"/>
      <c r="N612" s="1142"/>
      <c r="O612" s="1143"/>
      <c r="Q612" s="378" t="s">
        <v>1313</v>
      </c>
      <c r="R612" s="23"/>
      <c r="S612" s="23"/>
      <c r="T612" s="23"/>
      <c r="U612" s="23"/>
      <c r="V612" s="23"/>
      <c r="W612" s="15"/>
    </row>
    <row r="613" spans="1:23" ht="15.75" customHeight="1" x14ac:dyDescent="0.2">
      <c r="C613" s="435">
        <f t="shared" ref="C613:I613" si="66">SUM(C607:C612)</f>
        <v>60</v>
      </c>
      <c r="D613" s="435">
        <f t="shared" si="66"/>
        <v>22</v>
      </c>
      <c r="E613" s="435">
        <f t="shared" si="66"/>
        <v>16</v>
      </c>
      <c r="F613" s="435">
        <f t="shared" si="66"/>
        <v>22</v>
      </c>
      <c r="G613" s="435">
        <f t="shared" si="66"/>
        <v>126</v>
      </c>
      <c r="H613" s="435">
        <f t="shared" si="66"/>
        <v>126</v>
      </c>
      <c r="I613" s="435">
        <f t="shared" si="66"/>
        <v>60</v>
      </c>
      <c r="J613" s="435">
        <f t="shared" si="64"/>
        <v>60</v>
      </c>
      <c r="K613" s="435">
        <f t="shared" si="65"/>
        <v>60</v>
      </c>
    </row>
    <row r="614" spans="1:23" ht="15.75" customHeight="1" thickBot="1" x14ac:dyDescent="0.25"/>
    <row r="615" spans="1:23" ht="15.75" customHeight="1" thickBot="1" x14ac:dyDescent="0.25">
      <c r="A615" s="1043" t="s">
        <v>2072</v>
      </c>
      <c r="B615" s="1044"/>
      <c r="C615" s="1044"/>
      <c r="D615" s="1044"/>
      <c r="E615" s="1044"/>
      <c r="F615" s="1045"/>
      <c r="G615" s="1040" t="s">
        <v>2065</v>
      </c>
      <c r="H615" s="1041"/>
      <c r="I615" s="1042"/>
      <c r="L615" s="952" t="s">
        <v>538</v>
      </c>
      <c r="M615" s="953"/>
      <c r="N615" s="953"/>
      <c r="O615" s="954"/>
    </row>
    <row r="616" spans="1:23" ht="15.75" customHeight="1" thickBot="1" x14ac:dyDescent="0.25">
      <c r="A616" s="373" t="s">
        <v>496</v>
      </c>
      <c r="B616" s="227" t="s">
        <v>497</v>
      </c>
      <c r="C616" s="374" t="s">
        <v>498</v>
      </c>
      <c r="D616" s="374" t="s">
        <v>499</v>
      </c>
      <c r="E616" s="374" t="s">
        <v>500</v>
      </c>
      <c r="F616" s="374" t="s">
        <v>501</v>
      </c>
      <c r="G616" s="375" t="s">
        <v>502</v>
      </c>
      <c r="H616" s="375" t="s">
        <v>503</v>
      </c>
      <c r="I616" s="376" t="s">
        <v>504</v>
      </c>
      <c r="L616" s="955"/>
      <c r="M616" s="956"/>
      <c r="N616" s="956"/>
      <c r="O616" s="957"/>
      <c r="Q616" s="24" t="s">
        <v>2067</v>
      </c>
      <c r="R616" s="379" t="s">
        <v>503</v>
      </c>
      <c r="S616" s="379" t="s">
        <v>564</v>
      </c>
      <c r="T616" s="379" t="s">
        <v>544</v>
      </c>
      <c r="U616" s="379" t="s">
        <v>533</v>
      </c>
      <c r="V616" s="379" t="s">
        <v>1306</v>
      </c>
      <c r="W616" s="380" t="s">
        <v>1214</v>
      </c>
    </row>
    <row r="617" spans="1:23" ht="15.75" customHeight="1" x14ac:dyDescent="0.2">
      <c r="A617" s="441">
        <v>1</v>
      </c>
      <c r="B617" s="126" t="s">
        <v>1307</v>
      </c>
      <c r="C617" s="430">
        <v>10</v>
      </c>
      <c r="D617" s="430">
        <v>6</v>
      </c>
      <c r="E617" s="430">
        <v>3</v>
      </c>
      <c r="F617" s="430">
        <v>1</v>
      </c>
      <c r="G617" s="430">
        <v>27</v>
      </c>
      <c r="H617" s="430">
        <v>16</v>
      </c>
      <c r="I617" s="128">
        <v>15</v>
      </c>
      <c r="J617" s="435">
        <f t="shared" si="64"/>
        <v>10</v>
      </c>
      <c r="K617" s="435">
        <f t="shared" si="65"/>
        <v>15</v>
      </c>
      <c r="L617" s="1135" t="s">
        <v>532</v>
      </c>
      <c r="M617" s="1136"/>
      <c r="N617" s="1136"/>
      <c r="O617" s="1137"/>
      <c r="Q617" s="377" t="s">
        <v>503</v>
      </c>
      <c r="R617" s="10"/>
      <c r="S617" s="20" t="s">
        <v>532</v>
      </c>
      <c r="T617" s="20"/>
      <c r="U617" s="20" t="s">
        <v>1487</v>
      </c>
      <c r="V617" s="20"/>
      <c r="W617" s="21"/>
    </row>
    <row r="618" spans="1:23" ht="15.75" customHeight="1" x14ac:dyDescent="0.2">
      <c r="A618" s="370">
        <v>2</v>
      </c>
      <c r="B618" s="129" t="s">
        <v>431</v>
      </c>
      <c r="C618" s="431">
        <v>10</v>
      </c>
      <c r="D618" s="431">
        <v>6</v>
      </c>
      <c r="E618" s="431">
        <v>0</v>
      </c>
      <c r="F618" s="431">
        <v>4</v>
      </c>
      <c r="G618" s="431">
        <v>25</v>
      </c>
      <c r="H618" s="431">
        <v>18</v>
      </c>
      <c r="I618" s="433">
        <v>12</v>
      </c>
      <c r="J618" s="435">
        <f t="shared" si="64"/>
        <v>10</v>
      </c>
      <c r="K618" s="435">
        <f t="shared" si="65"/>
        <v>12</v>
      </c>
      <c r="L618" s="1138"/>
      <c r="M618" s="1139"/>
      <c r="N618" s="1139"/>
      <c r="O618" s="1140"/>
      <c r="Q618" s="377" t="s">
        <v>564</v>
      </c>
      <c r="R618" s="20" t="s">
        <v>532</v>
      </c>
      <c r="S618" s="10"/>
      <c r="T618" s="20"/>
      <c r="U618" s="20" t="s">
        <v>1642</v>
      </c>
      <c r="V618" s="20"/>
      <c r="W618" s="21"/>
    </row>
    <row r="619" spans="1:23" ht="15.75" customHeight="1" x14ac:dyDescent="0.2">
      <c r="A619" s="370">
        <v>3</v>
      </c>
      <c r="B619" s="129" t="s">
        <v>42</v>
      </c>
      <c r="C619" s="431">
        <v>10</v>
      </c>
      <c r="D619" s="431">
        <v>3</v>
      </c>
      <c r="E619" s="431">
        <v>4</v>
      </c>
      <c r="F619" s="431">
        <v>3</v>
      </c>
      <c r="G619" s="431">
        <v>23</v>
      </c>
      <c r="H619" s="431">
        <v>23</v>
      </c>
      <c r="I619" s="433">
        <v>10</v>
      </c>
      <c r="J619" s="435">
        <f t="shared" si="64"/>
        <v>10</v>
      </c>
      <c r="K619" s="435">
        <f t="shared" si="65"/>
        <v>10</v>
      </c>
      <c r="L619" s="1138"/>
      <c r="M619" s="1139"/>
      <c r="N619" s="1139"/>
      <c r="O619" s="1140"/>
      <c r="Q619" s="377" t="s">
        <v>544</v>
      </c>
      <c r="R619" s="20"/>
      <c r="S619" s="20"/>
      <c r="T619" s="10"/>
      <c r="U619" s="20" t="s">
        <v>1600</v>
      </c>
      <c r="V619" s="20"/>
      <c r="W619" s="21"/>
    </row>
    <row r="620" spans="1:23" ht="15.75" customHeight="1" x14ac:dyDescent="0.2">
      <c r="A620" s="370">
        <v>4</v>
      </c>
      <c r="B620" s="129" t="s">
        <v>816</v>
      </c>
      <c r="C620" s="431">
        <v>10</v>
      </c>
      <c r="D620" s="431">
        <v>4</v>
      </c>
      <c r="E620" s="431">
        <v>2</v>
      </c>
      <c r="F620" s="431">
        <v>4</v>
      </c>
      <c r="G620" s="431">
        <v>18</v>
      </c>
      <c r="H620" s="431">
        <v>21</v>
      </c>
      <c r="I620" s="433">
        <v>10</v>
      </c>
      <c r="J620" s="435">
        <f t="shared" si="64"/>
        <v>10</v>
      </c>
      <c r="K620" s="435">
        <f t="shared" si="65"/>
        <v>10</v>
      </c>
      <c r="L620" s="1138"/>
      <c r="M620" s="1139"/>
      <c r="N620" s="1139"/>
      <c r="O620" s="1140"/>
      <c r="Q620" s="377" t="s">
        <v>533</v>
      </c>
      <c r="R620" s="20" t="s">
        <v>1597</v>
      </c>
      <c r="S620" s="20" t="s">
        <v>32</v>
      </c>
      <c r="T620" s="20" t="s">
        <v>1493</v>
      </c>
      <c r="U620" s="10"/>
      <c r="V620" s="20" t="s">
        <v>1539</v>
      </c>
      <c r="W620" s="21" t="s">
        <v>1207</v>
      </c>
    </row>
    <row r="621" spans="1:23" ht="15.75" customHeight="1" x14ac:dyDescent="0.2">
      <c r="A621" s="370">
        <v>5</v>
      </c>
      <c r="B621" s="129" t="s">
        <v>1598</v>
      </c>
      <c r="C621" s="431">
        <v>10</v>
      </c>
      <c r="D621" s="431">
        <v>3</v>
      </c>
      <c r="E621" s="431">
        <v>3</v>
      </c>
      <c r="F621" s="431">
        <v>4</v>
      </c>
      <c r="G621" s="431">
        <v>20</v>
      </c>
      <c r="H621" s="431">
        <v>24</v>
      </c>
      <c r="I621" s="433">
        <v>9</v>
      </c>
      <c r="J621" s="435">
        <f t="shared" si="64"/>
        <v>10</v>
      </c>
      <c r="K621" s="435">
        <f t="shared" si="65"/>
        <v>9</v>
      </c>
      <c r="L621" s="1138"/>
      <c r="M621" s="1139"/>
      <c r="N621" s="1139"/>
      <c r="O621" s="1140"/>
      <c r="Q621" s="377" t="s">
        <v>1306</v>
      </c>
      <c r="R621" s="20"/>
      <c r="S621" s="20"/>
      <c r="T621" s="20"/>
      <c r="U621" s="20" t="s">
        <v>1601</v>
      </c>
      <c r="V621" s="10"/>
      <c r="W621" s="21"/>
    </row>
    <row r="622" spans="1:23" ht="15.75" customHeight="1" thickBot="1" x14ac:dyDescent="0.25">
      <c r="A622" s="372">
        <v>6</v>
      </c>
      <c r="B622" s="130" t="s">
        <v>79</v>
      </c>
      <c r="C622" s="432">
        <v>10</v>
      </c>
      <c r="D622" s="432">
        <v>1</v>
      </c>
      <c r="E622" s="432">
        <v>2</v>
      </c>
      <c r="F622" s="432">
        <v>7</v>
      </c>
      <c r="G622" s="432">
        <v>16</v>
      </c>
      <c r="H622" s="432">
        <v>27</v>
      </c>
      <c r="I622" s="434">
        <v>4</v>
      </c>
      <c r="J622" s="435">
        <f t="shared" si="64"/>
        <v>10</v>
      </c>
      <c r="K622" s="435">
        <f t="shared" si="65"/>
        <v>4</v>
      </c>
      <c r="L622" s="1141"/>
      <c r="M622" s="1142"/>
      <c r="N622" s="1142"/>
      <c r="O622" s="1143"/>
      <c r="Q622" s="378" t="s">
        <v>1214</v>
      </c>
      <c r="R622" s="23"/>
      <c r="S622" s="23"/>
      <c r="T622" s="23"/>
      <c r="U622" s="23" t="s">
        <v>1597</v>
      </c>
      <c r="V622" s="23"/>
      <c r="W622" s="15"/>
    </row>
    <row r="623" spans="1:23" ht="15.75" customHeight="1" x14ac:dyDescent="0.2">
      <c r="C623" s="435">
        <f t="shared" ref="C623:I623" si="67">SUM(C617:C622)</f>
        <v>60</v>
      </c>
      <c r="D623" s="435">
        <f t="shared" si="67"/>
        <v>23</v>
      </c>
      <c r="E623" s="435">
        <f t="shared" si="67"/>
        <v>14</v>
      </c>
      <c r="F623" s="435">
        <f t="shared" si="67"/>
        <v>23</v>
      </c>
      <c r="G623" s="435">
        <f t="shared" si="67"/>
        <v>129</v>
      </c>
      <c r="H623" s="435">
        <f t="shared" si="67"/>
        <v>129</v>
      </c>
      <c r="I623" s="435">
        <f t="shared" si="67"/>
        <v>60</v>
      </c>
      <c r="J623" s="435">
        <f t="shared" si="64"/>
        <v>60</v>
      </c>
      <c r="K623" s="435">
        <f t="shared" si="65"/>
        <v>60</v>
      </c>
    </row>
    <row r="624" spans="1:23" ht="15.75" customHeight="1" thickBot="1" x14ac:dyDescent="0.25"/>
    <row r="625" spans="1:26" ht="15.75" customHeight="1" thickBot="1" x14ac:dyDescent="0.25">
      <c r="A625" s="1043" t="s">
        <v>2073</v>
      </c>
      <c r="B625" s="1044"/>
      <c r="C625" s="1044"/>
      <c r="D625" s="1044"/>
      <c r="E625" s="1044"/>
      <c r="F625" s="1045"/>
      <c r="G625" s="1040" t="s">
        <v>2065</v>
      </c>
      <c r="H625" s="1041"/>
      <c r="I625" s="1042"/>
      <c r="L625" s="952" t="s">
        <v>538</v>
      </c>
      <c r="M625" s="953"/>
      <c r="N625" s="953"/>
      <c r="O625" s="954"/>
    </row>
    <row r="626" spans="1:26" ht="15.75" customHeight="1" thickBot="1" x14ac:dyDescent="0.25">
      <c r="A626" s="373" t="s">
        <v>496</v>
      </c>
      <c r="B626" s="227" t="s">
        <v>497</v>
      </c>
      <c r="C626" s="374" t="s">
        <v>498</v>
      </c>
      <c r="D626" s="374" t="s">
        <v>499</v>
      </c>
      <c r="E626" s="374" t="s">
        <v>500</v>
      </c>
      <c r="F626" s="374" t="s">
        <v>501</v>
      </c>
      <c r="G626" s="375" t="s">
        <v>502</v>
      </c>
      <c r="H626" s="375" t="s">
        <v>503</v>
      </c>
      <c r="I626" s="376" t="s">
        <v>504</v>
      </c>
      <c r="L626" s="955"/>
      <c r="M626" s="956"/>
      <c r="N626" s="956"/>
      <c r="O626" s="957"/>
      <c r="Q626" s="24" t="s">
        <v>2067</v>
      </c>
      <c r="R626" s="379" t="s">
        <v>506</v>
      </c>
      <c r="S626" s="379" t="s">
        <v>1866</v>
      </c>
      <c r="T626" s="379" t="s">
        <v>2055</v>
      </c>
      <c r="U626" s="379" t="s">
        <v>700</v>
      </c>
      <c r="V626" s="379" t="s">
        <v>544</v>
      </c>
      <c r="W626" s="379" t="s">
        <v>702</v>
      </c>
      <c r="X626" s="379" t="s">
        <v>769</v>
      </c>
      <c r="Y626" s="379" t="s">
        <v>704</v>
      </c>
      <c r="Z626" s="380" t="s">
        <v>1306</v>
      </c>
    </row>
    <row r="627" spans="1:26" ht="15.75" customHeight="1" x14ac:dyDescent="0.2">
      <c r="A627" s="371">
        <v>1</v>
      </c>
      <c r="B627" s="126" t="s">
        <v>767</v>
      </c>
      <c r="C627" s="430">
        <v>16</v>
      </c>
      <c r="D627" s="430">
        <v>12</v>
      </c>
      <c r="E627" s="430">
        <v>2</v>
      </c>
      <c r="F627" s="430">
        <v>2</v>
      </c>
      <c r="G627" s="430">
        <v>54</v>
      </c>
      <c r="H627" s="430">
        <v>18</v>
      </c>
      <c r="I627" s="128">
        <v>26</v>
      </c>
      <c r="J627" s="435">
        <f t="shared" si="64"/>
        <v>16</v>
      </c>
      <c r="K627" s="435">
        <f t="shared" si="65"/>
        <v>26</v>
      </c>
      <c r="L627" s="1135" t="s">
        <v>2074</v>
      </c>
      <c r="M627" s="1136"/>
      <c r="N627" s="1136"/>
      <c r="O627" s="1137"/>
      <c r="Q627" s="377" t="s">
        <v>506</v>
      </c>
      <c r="R627" s="10"/>
      <c r="S627" s="20" t="s">
        <v>532</v>
      </c>
      <c r="T627" s="20"/>
      <c r="U627" s="20"/>
      <c r="V627" s="20"/>
      <c r="W627" s="20" t="s">
        <v>844</v>
      </c>
      <c r="X627" s="20"/>
      <c r="Y627" s="20"/>
      <c r="Z627" s="21"/>
    </row>
    <row r="628" spans="1:26" ht="15.75" customHeight="1" x14ac:dyDescent="0.2">
      <c r="A628" s="370">
        <v>2</v>
      </c>
      <c r="B628" s="129" t="s">
        <v>781</v>
      </c>
      <c r="C628" s="431">
        <v>16</v>
      </c>
      <c r="D628" s="431">
        <v>7</v>
      </c>
      <c r="E628" s="431">
        <v>7</v>
      </c>
      <c r="F628" s="431">
        <v>2</v>
      </c>
      <c r="G628" s="431">
        <v>37</v>
      </c>
      <c r="H628" s="431">
        <v>21</v>
      </c>
      <c r="I628" s="433">
        <v>21</v>
      </c>
      <c r="J628" s="435">
        <f t="shared" si="64"/>
        <v>16</v>
      </c>
      <c r="K628" s="435">
        <f t="shared" si="65"/>
        <v>21</v>
      </c>
      <c r="L628" s="1138"/>
      <c r="M628" s="1139"/>
      <c r="N628" s="1139"/>
      <c r="O628" s="1140"/>
      <c r="Q628" s="377" t="s">
        <v>1866</v>
      </c>
      <c r="R628" s="20" t="s">
        <v>532</v>
      </c>
      <c r="S628" s="10"/>
      <c r="T628" s="20"/>
      <c r="U628" s="20"/>
      <c r="V628" s="20"/>
      <c r="W628" s="20" t="s">
        <v>1207</v>
      </c>
      <c r="X628" s="20"/>
      <c r="Y628" s="20"/>
      <c r="Z628" s="21"/>
    </row>
    <row r="629" spans="1:26" ht="15.75" customHeight="1" x14ac:dyDescent="0.2">
      <c r="A629" s="370">
        <v>3</v>
      </c>
      <c r="B629" s="129" t="s">
        <v>431</v>
      </c>
      <c r="C629" s="431">
        <v>16</v>
      </c>
      <c r="D629" s="431">
        <v>9</v>
      </c>
      <c r="E629" s="431">
        <v>1</v>
      </c>
      <c r="F629" s="431">
        <v>6</v>
      </c>
      <c r="G629" s="431">
        <v>53</v>
      </c>
      <c r="H629" s="431">
        <v>40</v>
      </c>
      <c r="I629" s="433">
        <v>19</v>
      </c>
      <c r="J629" s="435">
        <f t="shared" si="64"/>
        <v>16</v>
      </c>
      <c r="K629" s="435">
        <f t="shared" si="65"/>
        <v>19</v>
      </c>
      <c r="L629" s="1138"/>
      <c r="M629" s="1139"/>
      <c r="N629" s="1139"/>
      <c r="O629" s="1140"/>
      <c r="Q629" s="377" t="s">
        <v>2055</v>
      </c>
      <c r="R629" s="20"/>
      <c r="S629" s="20"/>
      <c r="T629" s="10"/>
      <c r="U629" s="20"/>
      <c r="V629" s="20"/>
      <c r="W629" s="20" t="s">
        <v>1207</v>
      </c>
      <c r="X629" s="20"/>
      <c r="Y629" s="20"/>
      <c r="Z629" s="21"/>
    </row>
    <row r="630" spans="1:26" ht="15.75" customHeight="1" x14ac:dyDescent="0.2">
      <c r="A630" s="370">
        <v>4</v>
      </c>
      <c r="B630" s="129" t="s">
        <v>1307</v>
      </c>
      <c r="C630" s="431">
        <v>16</v>
      </c>
      <c r="D630" s="431">
        <v>8</v>
      </c>
      <c r="E630" s="431">
        <v>2</v>
      </c>
      <c r="F630" s="431">
        <v>6</v>
      </c>
      <c r="G630" s="431">
        <v>40</v>
      </c>
      <c r="H630" s="431">
        <v>31</v>
      </c>
      <c r="I630" s="433">
        <v>18</v>
      </c>
      <c r="J630" s="435">
        <f t="shared" si="64"/>
        <v>16</v>
      </c>
      <c r="K630" s="435">
        <f t="shared" si="65"/>
        <v>18</v>
      </c>
      <c r="L630" s="1138"/>
      <c r="M630" s="1139"/>
      <c r="N630" s="1139"/>
      <c r="O630" s="1140"/>
      <c r="Q630" s="377" t="s">
        <v>700</v>
      </c>
      <c r="R630" s="20"/>
      <c r="S630" s="20"/>
      <c r="T630" s="20"/>
      <c r="U630" s="10"/>
      <c r="V630" s="20"/>
      <c r="W630" s="20" t="s">
        <v>20</v>
      </c>
      <c r="X630" s="20"/>
      <c r="Y630" s="20"/>
      <c r="Z630" s="21"/>
    </row>
    <row r="631" spans="1:26" ht="15.75" customHeight="1" x14ac:dyDescent="0.2">
      <c r="A631" s="370">
        <v>5</v>
      </c>
      <c r="B631" s="129" t="s">
        <v>705</v>
      </c>
      <c r="C631" s="431">
        <v>16</v>
      </c>
      <c r="D631" s="431">
        <v>6</v>
      </c>
      <c r="E631" s="431">
        <v>3</v>
      </c>
      <c r="F631" s="431">
        <v>7</v>
      </c>
      <c r="G631" s="431">
        <v>27</v>
      </c>
      <c r="H631" s="431">
        <v>37</v>
      </c>
      <c r="I631" s="433">
        <v>15</v>
      </c>
      <c r="J631" s="435">
        <f t="shared" si="64"/>
        <v>16</v>
      </c>
      <c r="K631" s="435">
        <f t="shared" si="65"/>
        <v>15</v>
      </c>
      <c r="L631" s="1138"/>
      <c r="M631" s="1139"/>
      <c r="N631" s="1139"/>
      <c r="O631" s="1140"/>
      <c r="Q631" s="377" t="s">
        <v>544</v>
      </c>
      <c r="R631" s="20"/>
      <c r="S631" s="20"/>
      <c r="T631" s="20"/>
      <c r="U631" s="20"/>
      <c r="V631" s="10"/>
      <c r="W631" s="20" t="s">
        <v>1207</v>
      </c>
      <c r="X631" s="20"/>
      <c r="Y631" s="20"/>
      <c r="Z631" s="21"/>
    </row>
    <row r="632" spans="1:26" ht="15.75" customHeight="1" x14ac:dyDescent="0.2">
      <c r="A632" s="370">
        <v>6</v>
      </c>
      <c r="B632" s="129" t="s">
        <v>1867</v>
      </c>
      <c r="C632" s="431">
        <v>16</v>
      </c>
      <c r="D632" s="431">
        <v>5</v>
      </c>
      <c r="E632" s="431">
        <v>3</v>
      </c>
      <c r="F632" s="431">
        <v>8</v>
      </c>
      <c r="G632" s="431">
        <v>28</v>
      </c>
      <c r="H632" s="431">
        <v>45</v>
      </c>
      <c r="I632" s="433">
        <v>13</v>
      </c>
      <c r="J632" s="435">
        <f t="shared" si="64"/>
        <v>16</v>
      </c>
      <c r="K632" s="435">
        <f t="shared" si="65"/>
        <v>13</v>
      </c>
      <c r="L632" s="1138"/>
      <c r="M632" s="1139"/>
      <c r="N632" s="1139"/>
      <c r="O632" s="1140"/>
      <c r="Q632" s="377" t="s">
        <v>702</v>
      </c>
      <c r="R632" s="20" t="s">
        <v>1599</v>
      </c>
      <c r="S632" s="20" t="s">
        <v>1487</v>
      </c>
      <c r="T632" s="20" t="s">
        <v>844</v>
      </c>
      <c r="U632" s="20" t="s">
        <v>1547</v>
      </c>
      <c r="V632" s="20" t="s">
        <v>1656</v>
      </c>
      <c r="W632" s="10"/>
      <c r="X632" s="20" t="s">
        <v>844</v>
      </c>
      <c r="Y632" s="20" t="s">
        <v>1207</v>
      </c>
      <c r="Z632" s="21" t="s">
        <v>1643</v>
      </c>
    </row>
    <row r="633" spans="1:26" ht="15.75" customHeight="1" x14ac:dyDescent="0.2">
      <c r="A633" s="370">
        <v>7</v>
      </c>
      <c r="B633" s="129" t="s">
        <v>534</v>
      </c>
      <c r="C633" s="431">
        <v>16</v>
      </c>
      <c r="D633" s="431">
        <v>5</v>
      </c>
      <c r="E633" s="431">
        <v>2</v>
      </c>
      <c r="F633" s="431">
        <v>9</v>
      </c>
      <c r="G633" s="431">
        <v>26</v>
      </c>
      <c r="H633" s="431">
        <v>41</v>
      </c>
      <c r="I633" s="433">
        <v>12</v>
      </c>
      <c r="J633" s="435">
        <f t="shared" si="64"/>
        <v>16</v>
      </c>
      <c r="K633" s="435">
        <f t="shared" si="65"/>
        <v>12</v>
      </c>
      <c r="L633" s="1138"/>
      <c r="M633" s="1139"/>
      <c r="N633" s="1139"/>
      <c r="O633" s="1140"/>
      <c r="Q633" s="377" t="s">
        <v>769</v>
      </c>
      <c r="R633" s="20"/>
      <c r="S633" s="20"/>
      <c r="T633" s="20"/>
      <c r="U633" s="20"/>
      <c r="V633" s="20"/>
      <c r="W633" s="20" t="s">
        <v>1207</v>
      </c>
      <c r="X633" s="10"/>
      <c r="Y633" s="20"/>
      <c r="Z633" s="21"/>
    </row>
    <row r="634" spans="1:26" ht="15.75" customHeight="1" x14ac:dyDescent="0.2">
      <c r="A634" s="370">
        <v>8</v>
      </c>
      <c r="B634" s="129" t="s">
        <v>711</v>
      </c>
      <c r="C634" s="431">
        <v>16</v>
      </c>
      <c r="D634" s="431">
        <v>5</v>
      </c>
      <c r="E634" s="431">
        <v>2</v>
      </c>
      <c r="F634" s="431">
        <v>9</v>
      </c>
      <c r="G634" s="431">
        <v>26</v>
      </c>
      <c r="H634" s="431">
        <v>43</v>
      </c>
      <c r="I634" s="433">
        <v>12</v>
      </c>
      <c r="J634" s="435">
        <f t="shared" si="64"/>
        <v>16</v>
      </c>
      <c r="K634" s="435">
        <f t="shared" si="65"/>
        <v>12</v>
      </c>
      <c r="L634" s="1138"/>
      <c r="M634" s="1139"/>
      <c r="N634" s="1139"/>
      <c r="O634" s="1140"/>
      <c r="Q634" s="377" t="s">
        <v>704</v>
      </c>
      <c r="R634" s="20"/>
      <c r="S634" s="20"/>
      <c r="T634" s="20"/>
      <c r="U634" s="20"/>
      <c r="V634" s="20"/>
      <c r="W634" s="20" t="s">
        <v>1539</v>
      </c>
      <c r="X634" s="20"/>
      <c r="Y634" s="10"/>
      <c r="Z634" s="21"/>
    </row>
    <row r="635" spans="1:26" ht="15.75" customHeight="1" thickBot="1" x14ac:dyDescent="0.25">
      <c r="A635" s="372">
        <v>9</v>
      </c>
      <c r="B635" s="130" t="s">
        <v>2057</v>
      </c>
      <c r="C635" s="432">
        <v>16</v>
      </c>
      <c r="D635" s="432">
        <v>2</v>
      </c>
      <c r="E635" s="432">
        <v>4</v>
      </c>
      <c r="F635" s="432">
        <v>10</v>
      </c>
      <c r="G635" s="432">
        <v>23</v>
      </c>
      <c r="H635" s="432">
        <v>38</v>
      </c>
      <c r="I635" s="434">
        <v>8</v>
      </c>
      <c r="J635" s="435">
        <f t="shared" si="64"/>
        <v>16</v>
      </c>
      <c r="K635" s="435">
        <f t="shared" si="65"/>
        <v>8</v>
      </c>
      <c r="L635" s="1141"/>
      <c r="M635" s="1142"/>
      <c r="N635" s="1142"/>
      <c r="O635" s="1143"/>
      <c r="Q635" s="378" t="s">
        <v>1306</v>
      </c>
      <c r="R635" s="23"/>
      <c r="S635" s="23"/>
      <c r="T635" s="23"/>
      <c r="U635" s="23"/>
      <c r="V635" s="23"/>
      <c r="W635" s="23" t="s">
        <v>1210</v>
      </c>
      <c r="X635" s="23"/>
      <c r="Y635" s="23"/>
      <c r="Z635" s="15"/>
    </row>
    <row r="636" spans="1:26" ht="15.75" customHeight="1" x14ac:dyDescent="0.2">
      <c r="C636" s="435">
        <f t="shared" ref="C636:I636" si="68">SUM(C627:C635)</f>
        <v>144</v>
      </c>
      <c r="D636" s="435">
        <f t="shared" si="68"/>
        <v>59</v>
      </c>
      <c r="E636" s="435">
        <f t="shared" si="68"/>
        <v>26</v>
      </c>
      <c r="F636" s="435">
        <f t="shared" si="68"/>
        <v>59</v>
      </c>
      <c r="G636" s="435">
        <f>SUM(G627:G635)</f>
        <v>314</v>
      </c>
      <c r="H636" s="435">
        <f>SUM(H627:H635)</f>
        <v>314</v>
      </c>
      <c r="I636" s="435">
        <f t="shared" si="68"/>
        <v>144</v>
      </c>
      <c r="J636" s="435">
        <f t="shared" si="64"/>
        <v>144</v>
      </c>
      <c r="K636" s="435">
        <f t="shared" si="65"/>
        <v>144</v>
      </c>
    </row>
    <row r="637" spans="1:26" ht="15.75" customHeight="1" thickBot="1" x14ac:dyDescent="0.25"/>
    <row r="638" spans="1:26" ht="15.75" customHeight="1" thickBot="1" x14ac:dyDescent="0.25">
      <c r="A638" s="1043" t="s">
        <v>2075</v>
      </c>
      <c r="B638" s="1044"/>
      <c r="C638" s="1044"/>
      <c r="D638" s="1044"/>
      <c r="E638" s="1044"/>
      <c r="F638" s="1045"/>
      <c r="G638" s="1040" t="s">
        <v>2065</v>
      </c>
      <c r="H638" s="1041"/>
      <c r="I638" s="1042"/>
      <c r="L638" s="952" t="s">
        <v>538</v>
      </c>
      <c r="M638" s="953"/>
      <c r="N638" s="953"/>
      <c r="O638" s="954"/>
    </row>
    <row r="639" spans="1:26" ht="15.75" customHeight="1" thickBot="1" x14ac:dyDescent="0.25">
      <c r="A639" s="373" t="s">
        <v>496</v>
      </c>
      <c r="B639" s="227" t="s">
        <v>497</v>
      </c>
      <c r="C639" s="374" t="s">
        <v>498</v>
      </c>
      <c r="D639" s="374" t="s">
        <v>499</v>
      </c>
      <c r="E639" s="374" t="s">
        <v>500</v>
      </c>
      <c r="F639" s="374" t="s">
        <v>501</v>
      </c>
      <c r="G639" s="375" t="s">
        <v>502</v>
      </c>
      <c r="H639" s="375" t="s">
        <v>503</v>
      </c>
      <c r="I639" s="376" t="s">
        <v>504</v>
      </c>
      <c r="L639" s="955"/>
      <c r="M639" s="956"/>
      <c r="N639" s="956"/>
      <c r="O639" s="957"/>
      <c r="Q639" s="24" t="s">
        <v>2067</v>
      </c>
      <c r="R639" s="379" t="s">
        <v>503</v>
      </c>
      <c r="S639" s="379" t="s">
        <v>566</v>
      </c>
      <c r="T639" s="379" t="s">
        <v>544</v>
      </c>
      <c r="U639" s="379" t="s">
        <v>1730</v>
      </c>
      <c r="V639" s="379" t="s">
        <v>1731</v>
      </c>
      <c r="W639" s="379" t="s">
        <v>1313</v>
      </c>
      <c r="X639" s="379" t="s">
        <v>547</v>
      </c>
      <c r="Y639" s="380" t="s">
        <v>1214</v>
      </c>
    </row>
    <row r="640" spans="1:26" ht="15.75" customHeight="1" x14ac:dyDescent="0.2">
      <c r="A640" s="441">
        <v>1</v>
      </c>
      <c r="B640" s="126" t="s">
        <v>816</v>
      </c>
      <c r="C640" s="430">
        <v>14</v>
      </c>
      <c r="D640" s="430">
        <v>10</v>
      </c>
      <c r="E640" s="430">
        <v>3</v>
      </c>
      <c r="F640" s="430">
        <v>1</v>
      </c>
      <c r="G640" s="430">
        <v>40</v>
      </c>
      <c r="H640" s="430">
        <v>17</v>
      </c>
      <c r="I640" s="128">
        <v>23</v>
      </c>
      <c r="J640" s="435">
        <f t="shared" si="64"/>
        <v>14</v>
      </c>
      <c r="K640" s="435">
        <f t="shared" si="65"/>
        <v>23</v>
      </c>
      <c r="L640" s="1135" t="s">
        <v>2076</v>
      </c>
      <c r="M640" s="1136"/>
      <c r="N640" s="1136"/>
      <c r="O640" s="1137"/>
      <c r="Q640" s="377" t="s">
        <v>503</v>
      </c>
      <c r="R640" s="10"/>
      <c r="S640" s="20" t="s">
        <v>532</v>
      </c>
      <c r="T640" s="20"/>
      <c r="U640" s="20"/>
      <c r="V640" s="20"/>
      <c r="W640" s="20"/>
      <c r="X640" s="20"/>
      <c r="Y640" s="21"/>
    </row>
    <row r="641" spans="1:25" ht="15.75" customHeight="1" x14ac:dyDescent="0.2">
      <c r="A641" s="370">
        <v>2</v>
      </c>
      <c r="B641" s="129" t="s">
        <v>1732</v>
      </c>
      <c r="C641" s="431">
        <v>14</v>
      </c>
      <c r="D641" s="431">
        <v>9</v>
      </c>
      <c r="E641" s="431">
        <v>1</v>
      </c>
      <c r="F641" s="431">
        <v>4</v>
      </c>
      <c r="G641" s="431">
        <v>46</v>
      </c>
      <c r="H641" s="431">
        <v>23</v>
      </c>
      <c r="I641" s="433">
        <v>19</v>
      </c>
      <c r="J641" s="435">
        <f t="shared" si="64"/>
        <v>14</v>
      </c>
      <c r="K641" s="435">
        <f t="shared" si="65"/>
        <v>19</v>
      </c>
      <c r="L641" s="1138"/>
      <c r="M641" s="1139"/>
      <c r="N641" s="1139"/>
      <c r="O641" s="1140"/>
      <c r="Q641" s="377" t="s">
        <v>566</v>
      </c>
      <c r="R641" s="20" t="s">
        <v>532</v>
      </c>
      <c r="S641" s="10"/>
      <c r="T641" s="20"/>
      <c r="U641" s="20"/>
      <c r="V641" s="20"/>
      <c r="W641" s="20"/>
      <c r="X641" s="20"/>
      <c r="Y641" s="21"/>
    </row>
    <row r="642" spans="1:25" ht="15.75" customHeight="1" x14ac:dyDescent="0.2">
      <c r="A642" s="370">
        <v>3</v>
      </c>
      <c r="B642" s="129" t="s">
        <v>575</v>
      </c>
      <c r="C642" s="431">
        <v>14</v>
      </c>
      <c r="D642" s="431">
        <v>8</v>
      </c>
      <c r="E642" s="431">
        <v>0</v>
      </c>
      <c r="F642" s="431">
        <v>6</v>
      </c>
      <c r="G642" s="431">
        <v>33</v>
      </c>
      <c r="H642" s="431">
        <v>29</v>
      </c>
      <c r="I642" s="433">
        <v>16</v>
      </c>
      <c r="J642" s="435">
        <f t="shared" si="64"/>
        <v>14</v>
      </c>
      <c r="K642" s="435">
        <f t="shared" si="65"/>
        <v>16</v>
      </c>
      <c r="L642" s="1138"/>
      <c r="M642" s="1139"/>
      <c r="N642" s="1139"/>
      <c r="O642" s="1140"/>
      <c r="Q642" s="377" t="s">
        <v>544</v>
      </c>
      <c r="R642" s="20"/>
      <c r="S642" s="20"/>
      <c r="T642" s="10"/>
      <c r="U642" s="20"/>
      <c r="V642" s="20"/>
      <c r="W642" s="20"/>
      <c r="X642" s="20"/>
      <c r="Y642" s="21"/>
    </row>
    <row r="643" spans="1:25" ht="15.75" customHeight="1" x14ac:dyDescent="0.2">
      <c r="A643" s="370">
        <v>4</v>
      </c>
      <c r="B643" s="129" t="s">
        <v>708</v>
      </c>
      <c r="C643" s="431">
        <v>14</v>
      </c>
      <c r="D643" s="431">
        <v>7</v>
      </c>
      <c r="E643" s="431">
        <v>1</v>
      </c>
      <c r="F643" s="431">
        <v>6</v>
      </c>
      <c r="G643" s="431">
        <v>38</v>
      </c>
      <c r="H643" s="431">
        <v>32</v>
      </c>
      <c r="I643" s="433">
        <v>15</v>
      </c>
      <c r="J643" s="435">
        <f t="shared" si="64"/>
        <v>14</v>
      </c>
      <c r="K643" s="435">
        <f t="shared" si="65"/>
        <v>15</v>
      </c>
      <c r="L643" s="1138"/>
      <c r="M643" s="1139"/>
      <c r="N643" s="1139"/>
      <c r="O643" s="1140"/>
      <c r="Q643" s="377" t="s">
        <v>1730</v>
      </c>
      <c r="R643" s="20"/>
      <c r="S643" s="20"/>
      <c r="T643" s="20"/>
      <c r="U643" s="10"/>
      <c r="V643" s="20"/>
      <c r="W643" s="20"/>
      <c r="X643" s="20"/>
      <c r="Y643" s="21"/>
    </row>
    <row r="644" spans="1:25" ht="15.75" customHeight="1" x14ac:dyDescent="0.2">
      <c r="A644" s="370">
        <v>5</v>
      </c>
      <c r="B644" s="129" t="s">
        <v>42</v>
      </c>
      <c r="C644" s="431">
        <v>14</v>
      </c>
      <c r="D644" s="431">
        <v>6</v>
      </c>
      <c r="E644" s="431">
        <v>2</v>
      </c>
      <c r="F644" s="431">
        <v>6</v>
      </c>
      <c r="G644" s="431">
        <v>30</v>
      </c>
      <c r="H644" s="431">
        <v>37</v>
      </c>
      <c r="I644" s="433">
        <v>14</v>
      </c>
      <c r="J644" s="435">
        <f t="shared" si="64"/>
        <v>14</v>
      </c>
      <c r="K644" s="435">
        <f t="shared" si="65"/>
        <v>14</v>
      </c>
      <c r="L644" s="1138"/>
      <c r="M644" s="1139"/>
      <c r="N644" s="1139"/>
      <c r="O644" s="1140"/>
      <c r="Q644" s="377" t="s">
        <v>1731</v>
      </c>
      <c r="R644" s="20"/>
      <c r="S644" s="20"/>
      <c r="T644" s="20"/>
      <c r="U644" s="20"/>
      <c r="V644" s="10"/>
      <c r="W644" s="20"/>
      <c r="X644" s="20"/>
      <c r="Y644" s="21"/>
    </row>
    <row r="645" spans="1:25" ht="15.75" customHeight="1" x14ac:dyDescent="0.2">
      <c r="A645" s="370">
        <v>6</v>
      </c>
      <c r="B645" s="129" t="s">
        <v>551</v>
      </c>
      <c r="C645" s="431">
        <v>14</v>
      </c>
      <c r="D645" s="431">
        <v>6</v>
      </c>
      <c r="E645" s="431">
        <v>1</v>
      </c>
      <c r="F645" s="431">
        <v>7</v>
      </c>
      <c r="G645" s="431">
        <v>0</v>
      </c>
      <c r="H645" s="431">
        <v>7</v>
      </c>
      <c r="I645" s="433">
        <v>13</v>
      </c>
      <c r="J645" s="435">
        <f t="shared" si="64"/>
        <v>14</v>
      </c>
      <c r="K645" s="435">
        <f t="shared" si="65"/>
        <v>13</v>
      </c>
      <c r="L645" s="1138"/>
      <c r="M645" s="1139"/>
      <c r="N645" s="1139"/>
      <c r="O645" s="1140"/>
      <c r="Q645" s="377" t="s">
        <v>1313</v>
      </c>
      <c r="R645" s="20"/>
      <c r="S645" s="20"/>
      <c r="T645" s="20"/>
      <c r="U645" s="20"/>
      <c r="V645" s="20"/>
      <c r="W645" s="10"/>
      <c r="X645" s="20"/>
      <c r="Y645" s="21"/>
    </row>
    <row r="646" spans="1:25" ht="15.75" customHeight="1" x14ac:dyDescent="0.2">
      <c r="A646" s="370">
        <v>7</v>
      </c>
      <c r="B646" s="129" t="s">
        <v>1733</v>
      </c>
      <c r="C646" s="431">
        <v>14</v>
      </c>
      <c r="D646" s="431">
        <v>2</v>
      </c>
      <c r="E646" s="431">
        <v>2</v>
      </c>
      <c r="F646" s="431">
        <v>10</v>
      </c>
      <c r="G646" s="431">
        <v>23</v>
      </c>
      <c r="H646" s="431">
        <v>44</v>
      </c>
      <c r="I646" s="433">
        <v>6</v>
      </c>
      <c r="J646" s="435">
        <f t="shared" si="64"/>
        <v>14</v>
      </c>
      <c r="K646" s="435">
        <f t="shared" si="65"/>
        <v>6</v>
      </c>
      <c r="L646" s="1138"/>
      <c r="M646" s="1139"/>
      <c r="N646" s="1139"/>
      <c r="O646" s="1140"/>
      <c r="Q646" s="377" t="s">
        <v>547</v>
      </c>
      <c r="R646" s="20"/>
      <c r="S646" s="20"/>
      <c r="T646" s="20"/>
      <c r="U646" s="20"/>
      <c r="V646" s="20"/>
      <c r="W646" s="20"/>
      <c r="X646" s="10"/>
      <c r="Y646" s="21"/>
    </row>
    <row r="647" spans="1:25" ht="15.75" customHeight="1" thickBot="1" x14ac:dyDescent="0.25">
      <c r="A647" s="372">
        <v>8</v>
      </c>
      <c r="B647" s="130" t="s">
        <v>174</v>
      </c>
      <c r="C647" s="432">
        <v>14</v>
      </c>
      <c r="D647" s="432">
        <v>2</v>
      </c>
      <c r="E647" s="432">
        <v>2</v>
      </c>
      <c r="F647" s="432">
        <v>10</v>
      </c>
      <c r="G647" s="432">
        <v>20</v>
      </c>
      <c r="H647" s="432">
        <v>41</v>
      </c>
      <c r="I647" s="434">
        <v>6</v>
      </c>
      <c r="J647" s="435">
        <f t="shared" si="64"/>
        <v>14</v>
      </c>
      <c r="K647" s="435">
        <f t="shared" si="65"/>
        <v>6</v>
      </c>
      <c r="L647" s="1141"/>
      <c r="M647" s="1142"/>
      <c r="N647" s="1142"/>
      <c r="O647" s="1143"/>
      <c r="Q647" s="378" t="s">
        <v>1214</v>
      </c>
      <c r="R647" s="23"/>
      <c r="S647" s="23"/>
      <c r="T647" s="23"/>
      <c r="U647" s="23"/>
      <c r="V647" s="23"/>
      <c r="W647" s="23"/>
      <c r="X647" s="23"/>
      <c r="Y647" s="15"/>
    </row>
    <row r="648" spans="1:25" ht="15.75" customHeight="1" x14ac:dyDescent="0.2">
      <c r="C648" s="435">
        <f t="shared" ref="C648:I648" si="69">SUM(C640:C647)</f>
        <v>112</v>
      </c>
      <c r="D648" s="435">
        <f t="shared" si="69"/>
        <v>50</v>
      </c>
      <c r="E648" s="435">
        <f t="shared" si="69"/>
        <v>12</v>
      </c>
      <c r="F648" s="435">
        <f t="shared" si="69"/>
        <v>50</v>
      </c>
      <c r="G648" s="435">
        <f t="shared" si="69"/>
        <v>230</v>
      </c>
      <c r="H648" s="435">
        <f t="shared" si="69"/>
        <v>230</v>
      </c>
      <c r="I648" s="435">
        <f t="shared" si="69"/>
        <v>112</v>
      </c>
      <c r="J648" s="435">
        <f t="shared" si="64"/>
        <v>112</v>
      </c>
      <c r="K648" s="435">
        <f t="shared" si="65"/>
        <v>112</v>
      </c>
    </row>
    <row r="649" spans="1:25" ht="15.75" customHeight="1" thickBot="1" x14ac:dyDescent="0.25"/>
    <row r="650" spans="1:25" ht="15.75" customHeight="1" thickBot="1" x14ac:dyDescent="0.25">
      <c r="A650" s="1043" t="s">
        <v>2077</v>
      </c>
      <c r="B650" s="1044"/>
      <c r="C650" s="1044"/>
      <c r="D650" s="1044"/>
      <c r="E650" s="1044"/>
      <c r="F650" s="1045"/>
      <c r="G650" s="1040" t="s">
        <v>2065</v>
      </c>
      <c r="H650" s="1041"/>
      <c r="I650" s="1042"/>
      <c r="L650" s="952" t="s">
        <v>538</v>
      </c>
      <c r="M650" s="953"/>
      <c r="N650" s="953"/>
      <c r="O650" s="954"/>
    </row>
    <row r="651" spans="1:25" ht="15.75" customHeight="1" thickBot="1" x14ac:dyDescent="0.25">
      <c r="A651" s="373" t="s">
        <v>496</v>
      </c>
      <c r="B651" s="227" t="s">
        <v>497</v>
      </c>
      <c r="C651" s="374" t="s">
        <v>498</v>
      </c>
      <c r="D651" s="374" t="s">
        <v>499</v>
      </c>
      <c r="E651" s="374" t="s">
        <v>500</v>
      </c>
      <c r="F651" s="374" t="s">
        <v>501</v>
      </c>
      <c r="G651" s="375" t="s">
        <v>502</v>
      </c>
      <c r="H651" s="375" t="s">
        <v>503</v>
      </c>
      <c r="I651" s="376" t="s">
        <v>504</v>
      </c>
      <c r="L651" s="1252"/>
      <c r="M651" s="1253"/>
      <c r="N651" s="1253"/>
      <c r="O651" s="1254"/>
      <c r="Q651" s="24" t="s">
        <v>2067</v>
      </c>
      <c r="R651" s="379" t="s">
        <v>503</v>
      </c>
      <c r="S651" s="379" t="s">
        <v>541</v>
      </c>
      <c r="T651" s="379" t="s">
        <v>1590</v>
      </c>
      <c r="U651" s="379" t="s">
        <v>564</v>
      </c>
      <c r="V651" s="379" t="s">
        <v>229</v>
      </c>
      <c r="W651" s="379" t="s">
        <v>768</v>
      </c>
      <c r="X651" s="379" t="s">
        <v>1684</v>
      </c>
      <c r="Y651" s="380" t="s">
        <v>533</v>
      </c>
    </row>
    <row r="652" spans="1:25" ht="15.75" customHeight="1" x14ac:dyDescent="0.2">
      <c r="A652" s="441">
        <v>1</v>
      </c>
      <c r="B652" s="126" t="s">
        <v>554</v>
      </c>
      <c r="C652" s="430">
        <v>14</v>
      </c>
      <c r="D652" s="430">
        <v>14</v>
      </c>
      <c r="E652" s="430">
        <v>0</v>
      </c>
      <c r="F652" s="430">
        <v>0</v>
      </c>
      <c r="G652" s="430">
        <v>54</v>
      </c>
      <c r="H652" s="430">
        <v>17</v>
      </c>
      <c r="I652" s="128">
        <v>28</v>
      </c>
      <c r="J652" s="435">
        <f t="shared" si="64"/>
        <v>14</v>
      </c>
      <c r="K652" s="435">
        <f t="shared" si="65"/>
        <v>28</v>
      </c>
      <c r="L652" s="1135" t="s">
        <v>532</v>
      </c>
      <c r="M652" s="1136"/>
      <c r="N652" s="1136"/>
      <c r="O652" s="1137"/>
      <c r="Q652" s="377" t="s">
        <v>503</v>
      </c>
      <c r="R652" s="10"/>
      <c r="S652" s="20" t="s">
        <v>532</v>
      </c>
      <c r="T652" s="20"/>
      <c r="U652" s="20"/>
      <c r="V652" s="20"/>
      <c r="W652" s="20"/>
      <c r="X652" s="20"/>
      <c r="Y652" s="21" t="s">
        <v>1207</v>
      </c>
    </row>
    <row r="653" spans="1:25" ht="15.75" customHeight="1" x14ac:dyDescent="0.2">
      <c r="A653" s="370">
        <v>2</v>
      </c>
      <c r="B653" s="129" t="s">
        <v>79</v>
      </c>
      <c r="C653" s="431">
        <v>14</v>
      </c>
      <c r="D653" s="431">
        <v>9</v>
      </c>
      <c r="E653" s="431">
        <v>2</v>
      </c>
      <c r="F653" s="431">
        <v>3</v>
      </c>
      <c r="G653" s="431">
        <v>42</v>
      </c>
      <c r="H653" s="431">
        <v>29</v>
      </c>
      <c r="I653" s="433">
        <v>20</v>
      </c>
      <c r="J653" s="435">
        <f t="shared" si="64"/>
        <v>14</v>
      </c>
      <c r="K653" s="435">
        <f t="shared" si="65"/>
        <v>20</v>
      </c>
      <c r="L653" s="1138"/>
      <c r="M653" s="1139"/>
      <c r="N653" s="1139"/>
      <c r="O653" s="1140"/>
      <c r="Q653" s="377" t="s">
        <v>541</v>
      </c>
      <c r="R653" s="20" t="s">
        <v>532</v>
      </c>
      <c r="S653" s="10"/>
      <c r="T653" s="20"/>
      <c r="U653" s="20"/>
      <c r="V653" s="20"/>
      <c r="W653" s="20"/>
      <c r="X653" s="20"/>
      <c r="Y653" s="21" t="s">
        <v>32</v>
      </c>
    </row>
    <row r="654" spans="1:25" ht="15.75" customHeight="1" x14ac:dyDescent="0.2">
      <c r="A654" s="370">
        <v>3</v>
      </c>
      <c r="B654" s="129" t="s">
        <v>706</v>
      </c>
      <c r="C654" s="431">
        <v>14</v>
      </c>
      <c r="D654" s="431">
        <v>8</v>
      </c>
      <c r="E654" s="431">
        <v>1</v>
      </c>
      <c r="F654" s="431">
        <v>5</v>
      </c>
      <c r="G654" s="431">
        <v>39</v>
      </c>
      <c r="H654" s="431">
        <v>34</v>
      </c>
      <c r="I654" s="433">
        <v>17</v>
      </c>
      <c r="J654" s="435">
        <f t="shared" si="64"/>
        <v>14</v>
      </c>
      <c r="K654" s="435">
        <f t="shared" si="65"/>
        <v>17</v>
      </c>
      <c r="L654" s="1138"/>
      <c r="M654" s="1139"/>
      <c r="N654" s="1139"/>
      <c r="O654" s="1140"/>
      <c r="Q654" s="377" t="s">
        <v>1590</v>
      </c>
      <c r="R654" s="20"/>
      <c r="S654" s="20"/>
      <c r="T654" s="10"/>
      <c r="U654" s="20"/>
      <c r="V654" s="20"/>
      <c r="W654" s="20"/>
      <c r="X654" s="20"/>
      <c r="Y654" s="21" t="s">
        <v>1491</v>
      </c>
    </row>
    <row r="655" spans="1:25" ht="15.75" customHeight="1" x14ac:dyDescent="0.2">
      <c r="A655" s="370">
        <v>4</v>
      </c>
      <c r="B655" s="129" t="s">
        <v>1431</v>
      </c>
      <c r="C655" s="431">
        <v>14</v>
      </c>
      <c r="D655" s="431">
        <v>7</v>
      </c>
      <c r="E655" s="431">
        <v>2</v>
      </c>
      <c r="F655" s="431">
        <v>5</v>
      </c>
      <c r="G655" s="431">
        <v>38</v>
      </c>
      <c r="H655" s="431">
        <v>25</v>
      </c>
      <c r="I655" s="433">
        <v>16</v>
      </c>
      <c r="J655" s="435">
        <f t="shared" si="64"/>
        <v>14</v>
      </c>
      <c r="K655" s="435">
        <f t="shared" si="65"/>
        <v>16</v>
      </c>
      <c r="L655" s="1138"/>
      <c r="M655" s="1139"/>
      <c r="N655" s="1139"/>
      <c r="O655" s="1140"/>
      <c r="Q655" s="377" t="s">
        <v>564</v>
      </c>
      <c r="R655" s="20"/>
      <c r="S655" s="20"/>
      <c r="T655" s="20"/>
      <c r="U655" s="10"/>
      <c r="V655" s="20"/>
      <c r="W655" s="20"/>
      <c r="X655" s="20"/>
      <c r="Y655" s="21" t="s">
        <v>1600</v>
      </c>
    </row>
    <row r="656" spans="1:25" ht="15.75" customHeight="1" x14ac:dyDescent="0.2">
      <c r="A656" s="370">
        <v>5</v>
      </c>
      <c r="B656" s="129" t="s">
        <v>1598</v>
      </c>
      <c r="C656" s="431">
        <v>14</v>
      </c>
      <c r="D656" s="431">
        <v>4</v>
      </c>
      <c r="E656" s="431">
        <v>2</v>
      </c>
      <c r="F656" s="431">
        <v>8</v>
      </c>
      <c r="G656" s="431">
        <v>36</v>
      </c>
      <c r="H656" s="431">
        <v>38</v>
      </c>
      <c r="I656" s="433">
        <v>10</v>
      </c>
      <c r="J656" s="435">
        <f t="shared" si="64"/>
        <v>14</v>
      </c>
      <c r="K656" s="435">
        <f t="shared" si="65"/>
        <v>10</v>
      </c>
      <c r="L656" s="1138"/>
      <c r="M656" s="1139"/>
      <c r="N656" s="1139"/>
      <c r="O656" s="1140"/>
      <c r="Q656" s="377" t="s">
        <v>229</v>
      </c>
      <c r="R656" s="20"/>
      <c r="S656" s="20"/>
      <c r="T656" s="20"/>
      <c r="U656" s="20"/>
      <c r="V656" s="10"/>
      <c r="W656" s="20"/>
      <c r="X656" s="20"/>
      <c r="Y656" s="21" t="s">
        <v>532</v>
      </c>
    </row>
    <row r="657" spans="1:25" ht="15.75" customHeight="1" x14ac:dyDescent="0.2">
      <c r="A657" s="370">
        <v>6</v>
      </c>
      <c r="B657" s="129" t="s">
        <v>558</v>
      </c>
      <c r="C657" s="431">
        <v>14</v>
      </c>
      <c r="D657" s="431">
        <v>3</v>
      </c>
      <c r="E657" s="431">
        <v>3</v>
      </c>
      <c r="F657" s="431">
        <v>8</v>
      </c>
      <c r="G657" s="431">
        <v>30</v>
      </c>
      <c r="H657" s="431">
        <v>39</v>
      </c>
      <c r="I657" s="433">
        <v>9</v>
      </c>
      <c r="J657" s="435">
        <f t="shared" si="64"/>
        <v>14</v>
      </c>
      <c r="K657" s="435">
        <f t="shared" si="65"/>
        <v>9</v>
      </c>
      <c r="L657" s="1138"/>
      <c r="M657" s="1139"/>
      <c r="N657" s="1139"/>
      <c r="O657" s="1140"/>
      <c r="Q657" s="377" t="s">
        <v>768</v>
      </c>
      <c r="R657" s="20"/>
      <c r="S657" s="20"/>
      <c r="T657" s="20"/>
      <c r="U657" s="20"/>
      <c r="V657" s="20"/>
      <c r="W657" s="10"/>
      <c r="X657" s="20"/>
      <c r="Y657" s="21" t="s">
        <v>1210</v>
      </c>
    </row>
    <row r="658" spans="1:25" ht="15.75" customHeight="1" x14ac:dyDescent="0.2">
      <c r="A658" s="370">
        <v>7</v>
      </c>
      <c r="B658" s="129" t="s">
        <v>2052</v>
      </c>
      <c r="C658" s="431">
        <v>14</v>
      </c>
      <c r="D658" s="431">
        <v>2</v>
      </c>
      <c r="E658" s="431">
        <v>3</v>
      </c>
      <c r="F658" s="431">
        <v>9</v>
      </c>
      <c r="G658" s="431">
        <v>31</v>
      </c>
      <c r="H658" s="431">
        <v>53</v>
      </c>
      <c r="I658" s="433">
        <v>7</v>
      </c>
      <c r="J658" s="435">
        <f t="shared" si="64"/>
        <v>14</v>
      </c>
      <c r="K658" s="435">
        <f t="shared" si="65"/>
        <v>7</v>
      </c>
      <c r="L658" s="1138"/>
      <c r="M658" s="1139"/>
      <c r="N658" s="1139"/>
      <c r="O658" s="1140"/>
      <c r="Q658" s="377" t="s">
        <v>1684</v>
      </c>
      <c r="R658" s="20"/>
      <c r="S658" s="20"/>
      <c r="T658" s="20"/>
      <c r="U658" s="20"/>
      <c r="V658" s="20"/>
      <c r="W658" s="20"/>
      <c r="X658" s="10"/>
      <c r="Y658" s="21" t="s">
        <v>1546</v>
      </c>
    </row>
    <row r="659" spans="1:25" ht="15.75" customHeight="1" thickBot="1" x14ac:dyDescent="0.25">
      <c r="A659" s="372">
        <v>8</v>
      </c>
      <c r="B659" s="130" t="s">
        <v>36</v>
      </c>
      <c r="C659" s="432">
        <v>14</v>
      </c>
      <c r="D659" s="432">
        <v>2</v>
      </c>
      <c r="E659" s="432">
        <v>1</v>
      </c>
      <c r="F659" s="432">
        <v>11</v>
      </c>
      <c r="G659" s="432">
        <v>24</v>
      </c>
      <c r="H659" s="432">
        <v>59</v>
      </c>
      <c r="I659" s="434">
        <v>5</v>
      </c>
      <c r="J659" s="435">
        <f t="shared" si="64"/>
        <v>14</v>
      </c>
      <c r="K659" s="435">
        <f t="shared" si="65"/>
        <v>5</v>
      </c>
      <c r="L659" s="1141"/>
      <c r="M659" s="1142"/>
      <c r="N659" s="1142"/>
      <c r="O659" s="1143"/>
      <c r="Q659" s="378" t="s">
        <v>533</v>
      </c>
      <c r="R659" s="23" t="s">
        <v>1600</v>
      </c>
      <c r="S659" s="23" t="s">
        <v>1210</v>
      </c>
      <c r="T659" s="23" t="s">
        <v>355</v>
      </c>
      <c r="U659" s="23"/>
      <c r="V659" s="23" t="s">
        <v>1642</v>
      </c>
      <c r="W659" s="23" t="s">
        <v>1642</v>
      </c>
      <c r="X659" s="23" t="s">
        <v>1207</v>
      </c>
      <c r="Y659" s="15"/>
    </row>
    <row r="660" spans="1:25" ht="15.75" customHeight="1" x14ac:dyDescent="0.2">
      <c r="C660" s="435">
        <f t="shared" ref="C660:I660" si="70">SUM(C652:C659)</f>
        <v>112</v>
      </c>
      <c r="D660" s="435">
        <f t="shared" si="70"/>
        <v>49</v>
      </c>
      <c r="E660" s="435">
        <f t="shared" si="70"/>
        <v>14</v>
      </c>
      <c r="F660" s="435">
        <f t="shared" si="70"/>
        <v>49</v>
      </c>
      <c r="G660" s="435">
        <f t="shared" si="70"/>
        <v>294</v>
      </c>
      <c r="H660" s="435">
        <f t="shared" si="70"/>
        <v>294</v>
      </c>
      <c r="I660" s="435">
        <f t="shared" si="70"/>
        <v>112</v>
      </c>
      <c r="J660" s="435">
        <f t="shared" si="64"/>
        <v>112</v>
      </c>
      <c r="K660" s="435">
        <f t="shared" si="65"/>
        <v>112</v>
      </c>
    </row>
    <row r="661" spans="1:25" ht="15.75" customHeight="1" thickBot="1" x14ac:dyDescent="0.25"/>
    <row r="662" spans="1:25" ht="15.75" customHeight="1" x14ac:dyDescent="0.2">
      <c r="A662" s="1131" t="s">
        <v>491</v>
      </c>
      <c r="B662" s="1305"/>
      <c r="C662" s="1287" t="s">
        <v>2078</v>
      </c>
      <c r="D662" s="1288"/>
      <c r="E662" s="1288"/>
      <c r="F662" s="1288"/>
      <c r="G662" s="1288"/>
      <c r="H662" s="1288"/>
      <c r="I662" s="1289"/>
    </row>
    <row r="663" spans="1:25" ht="15.75" customHeight="1" thickBot="1" x14ac:dyDescent="0.25">
      <c r="A663" s="1133"/>
      <c r="B663" s="1306"/>
      <c r="C663" s="1290"/>
      <c r="D663" s="1291"/>
      <c r="E663" s="1291"/>
      <c r="F663" s="1291"/>
      <c r="G663" s="1291"/>
      <c r="H663" s="1291"/>
      <c r="I663" s="1292"/>
    </row>
    <row r="664" spans="1:25" ht="15.75" customHeight="1" thickBot="1" x14ac:dyDescent="0.25"/>
    <row r="665" spans="1:25" ht="15.75" customHeight="1" thickBot="1" x14ac:dyDescent="0.25">
      <c r="A665" s="1043" t="s">
        <v>2066</v>
      </c>
      <c r="B665" s="1044"/>
      <c r="C665" s="1044"/>
      <c r="D665" s="1044"/>
      <c r="E665" s="1044"/>
      <c r="F665" s="1045"/>
      <c r="G665" s="1040" t="s">
        <v>2078</v>
      </c>
      <c r="H665" s="1041"/>
      <c r="I665" s="1042"/>
      <c r="L665" s="952" t="s">
        <v>538</v>
      </c>
      <c r="M665" s="953"/>
      <c r="N665" s="953"/>
      <c r="O665" s="954"/>
    </row>
    <row r="666" spans="1:25" ht="15.75" customHeight="1" thickBot="1" x14ac:dyDescent="0.25">
      <c r="A666" s="373" t="s">
        <v>496</v>
      </c>
      <c r="B666" s="227" t="s">
        <v>497</v>
      </c>
      <c r="C666" s="374" t="s">
        <v>498</v>
      </c>
      <c r="D666" s="374" t="s">
        <v>499</v>
      </c>
      <c r="E666" s="374" t="s">
        <v>500</v>
      </c>
      <c r="F666" s="374" t="s">
        <v>501</v>
      </c>
      <c r="G666" s="375" t="s">
        <v>502</v>
      </c>
      <c r="H666" s="375" t="s">
        <v>503</v>
      </c>
      <c r="I666" s="376" t="s">
        <v>504</v>
      </c>
      <c r="L666" s="955"/>
      <c r="M666" s="956"/>
      <c r="N666" s="956"/>
      <c r="O666" s="957"/>
      <c r="Q666" s="24" t="s">
        <v>2079</v>
      </c>
      <c r="R666" s="379" t="s">
        <v>1590</v>
      </c>
      <c r="S666" s="379" t="s">
        <v>1866</v>
      </c>
      <c r="T666" s="379" t="s">
        <v>2055</v>
      </c>
      <c r="U666" s="379" t="s">
        <v>702</v>
      </c>
      <c r="V666" s="379" t="s">
        <v>61</v>
      </c>
      <c r="W666" s="379" t="s">
        <v>63</v>
      </c>
      <c r="X666" s="380" t="s">
        <v>547</v>
      </c>
    </row>
    <row r="667" spans="1:25" ht="15.75" customHeight="1" x14ac:dyDescent="0.2">
      <c r="A667" s="371">
        <v>1</v>
      </c>
      <c r="B667" s="126" t="s">
        <v>2057</v>
      </c>
      <c r="C667" s="430">
        <v>12</v>
      </c>
      <c r="D667" s="430">
        <v>6</v>
      </c>
      <c r="E667" s="430">
        <v>3</v>
      </c>
      <c r="F667" s="430">
        <v>3</v>
      </c>
      <c r="G667" s="430">
        <v>39</v>
      </c>
      <c r="H667" s="430">
        <v>23</v>
      </c>
      <c r="I667" s="128">
        <v>15</v>
      </c>
      <c r="J667" s="435">
        <f t="shared" si="64"/>
        <v>12</v>
      </c>
      <c r="K667" s="435">
        <f t="shared" si="65"/>
        <v>15</v>
      </c>
      <c r="L667" s="1135" t="s">
        <v>2080</v>
      </c>
      <c r="M667" s="1136"/>
      <c r="N667" s="1136"/>
      <c r="O667" s="1137"/>
      <c r="Q667" s="377" t="s">
        <v>1590</v>
      </c>
      <c r="R667" s="10"/>
      <c r="S667" s="20" t="s">
        <v>532</v>
      </c>
      <c r="T667" s="20"/>
      <c r="U667" s="20"/>
      <c r="V667" s="20"/>
      <c r="W667" s="20"/>
      <c r="X667" s="21"/>
    </row>
    <row r="668" spans="1:25" ht="15.75" customHeight="1" x14ac:dyDescent="0.2">
      <c r="A668" s="370">
        <v>2</v>
      </c>
      <c r="B668" s="129" t="s">
        <v>36</v>
      </c>
      <c r="C668" s="431">
        <v>12</v>
      </c>
      <c r="D668" s="431">
        <v>5</v>
      </c>
      <c r="E668" s="431">
        <v>4</v>
      </c>
      <c r="F668" s="431">
        <v>3</v>
      </c>
      <c r="G668" s="431">
        <v>34</v>
      </c>
      <c r="H668" s="431">
        <v>33</v>
      </c>
      <c r="I668" s="433">
        <v>14</v>
      </c>
      <c r="J668" s="435">
        <f t="shared" si="64"/>
        <v>12</v>
      </c>
      <c r="K668" s="435">
        <f t="shared" si="65"/>
        <v>14</v>
      </c>
      <c r="L668" s="1138"/>
      <c r="M668" s="1139"/>
      <c r="N668" s="1139"/>
      <c r="O668" s="1140"/>
      <c r="Q668" s="377" t="s">
        <v>1866</v>
      </c>
      <c r="R668" s="20" t="s">
        <v>532</v>
      </c>
      <c r="S668" s="10"/>
      <c r="T668" s="20"/>
      <c r="U668" s="20"/>
      <c r="V668" s="20"/>
      <c r="W668" s="20"/>
      <c r="X668" s="21"/>
    </row>
    <row r="669" spans="1:25" ht="15.75" customHeight="1" x14ac:dyDescent="0.2">
      <c r="A669" s="370">
        <v>3</v>
      </c>
      <c r="B669" s="129" t="s">
        <v>705</v>
      </c>
      <c r="C669" s="431">
        <v>12</v>
      </c>
      <c r="D669" s="431">
        <v>5</v>
      </c>
      <c r="E669" s="431">
        <v>3</v>
      </c>
      <c r="F669" s="431">
        <v>4</v>
      </c>
      <c r="G669" s="431">
        <v>44</v>
      </c>
      <c r="H669" s="431">
        <v>33</v>
      </c>
      <c r="I669" s="433">
        <v>13</v>
      </c>
      <c r="J669" s="435">
        <f t="shared" si="64"/>
        <v>12</v>
      </c>
      <c r="K669" s="435">
        <f t="shared" si="65"/>
        <v>13</v>
      </c>
      <c r="L669" s="1138"/>
      <c r="M669" s="1139"/>
      <c r="N669" s="1139"/>
      <c r="O669" s="1140"/>
      <c r="Q669" s="377" t="s">
        <v>2055</v>
      </c>
      <c r="R669" s="20"/>
      <c r="S669" s="20"/>
      <c r="T669" s="10"/>
      <c r="U669" s="20"/>
      <c r="V669" s="20"/>
      <c r="W669" s="20"/>
      <c r="X669" s="21"/>
    </row>
    <row r="670" spans="1:25" ht="15.75" customHeight="1" x14ac:dyDescent="0.2">
      <c r="A670" s="370">
        <v>4</v>
      </c>
      <c r="B670" s="129" t="s">
        <v>706</v>
      </c>
      <c r="C670" s="431">
        <v>12</v>
      </c>
      <c r="D670" s="431">
        <v>5</v>
      </c>
      <c r="E670" s="431">
        <v>3</v>
      </c>
      <c r="F670" s="431">
        <v>4</v>
      </c>
      <c r="G670" s="431">
        <v>26</v>
      </c>
      <c r="H670" s="431">
        <v>18</v>
      </c>
      <c r="I670" s="433">
        <v>13</v>
      </c>
      <c r="J670" s="435">
        <f t="shared" si="64"/>
        <v>12</v>
      </c>
      <c r="K670" s="435">
        <f t="shared" si="65"/>
        <v>13</v>
      </c>
      <c r="L670" s="1138"/>
      <c r="M670" s="1139"/>
      <c r="N670" s="1139"/>
      <c r="O670" s="1140"/>
      <c r="Q670" s="377" t="s">
        <v>702</v>
      </c>
      <c r="R670" s="20"/>
      <c r="S670" s="20"/>
      <c r="T670" s="20"/>
      <c r="U670" s="10"/>
      <c r="V670" s="20"/>
      <c r="W670" s="20"/>
      <c r="X670" s="21"/>
    </row>
    <row r="671" spans="1:25" ht="15.75" customHeight="1" x14ac:dyDescent="0.2">
      <c r="A671" s="370">
        <v>5</v>
      </c>
      <c r="B671" s="129" t="s">
        <v>1867</v>
      </c>
      <c r="C671" s="431">
        <v>11</v>
      </c>
      <c r="D671" s="431">
        <v>6</v>
      </c>
      <c r="E671" s="431">
        <v>0</v>
      </c>
      <c r="F671" s="431">
        <v>5</v>
      </c>
      <c r="G671" s="431">
        <v>22</v>
      </c>
      <c r="H671" s="431">
        <v>25</v>
      </c>
      <c r="I671" s="433">
        <v>12</v>
      </c>
      <c r="J671" s="435">
        <f t="shared" si="64"/>
        <v>11</v>
      </c>
      <c r="K671" s="435">
        <f t="shared" si="65"/>
        <v>12</v>
      </c>
      <c r="L671" s="1138" t="s">
        <v>2081</v>
      </c>
      <c r="M671" s="1139"/>
      <c r="N671" s="1139"/>
      <c r="O671" s="1140"/>
      <c r="Q671" s="377" t="s">
        <v>61</v>
      </c>
      <c r="R671" s="20"/>
      <c r="S671" s="20"/>
      <c r="T671" s="20"/>
      <c r="U671" s="20"/>
      <c r="V671" s="10"/>
      <c r="W671" s="20"/>
      <c r="X671" s="21"/>
    </row>
    <row r="672" spans="1:25" ht="15.75" customHeight="1" x14ac:dyDescent="0.2">
      <c r="A672" s="370">
        <v>6</v>
      </c>
      <c r="B672" s="129" t="s">
        <v>551</v>
      </c>
      <c r="C672" s="431">
        <v>12</v>
      </c>
      <c r="D672" s="431">
        <v>3</v>
      </c>
      <c r="E672" s="431">
        <v>2</v>
      </c>
      <c r="F672" s="431">
        <v>7</v>
      </c>
      <c r="G672" s="431">
        <v>23</v>
      </c>
      <c r="H672" s="431">
        <v>39</v>
      </c>
      <c r="I672" s="433">
        <v>8</v>
      </c>
      <c r="J672" s="435">
        <f t="shared" si="64"/>
        <v>12</v>
      </c>
      <c r="K672" s="435">
        <f t="shared" si="65"/>
        <v>8</v>
      </c>
      <c r="L672" s="1138"/>
      <c r="M672" s="1139"/>
      <c r="N672" s="1139"/>
      <c r="O672" s="1140"/>
      <c r="Q672" s="377" t="s">
        <v>63</v>
      </c>
      <c r="R672" s="20"/>
      <c r="S672" s="20"/>
      <c r="T672" s="20"/>
      <c r="U672" s="20"/>
      <c r="V672" s="20"/>
      <c r="W672" s="10"/>
      <c r="X672" s="21"/>
    </row>
    <row r="673" spans="1:24" ht="15.75" customHeight="1" thickBot="1" x14ac:dyDescent="0.25">
      <c r="A673" s="372">
        <v>7</v>
      </c>
      <c r="B673" s="130" t="s">
        <v>174</v>
      </c>
      <c r="C673" s="432">
        <v>11</v>
      </c>
      <c r="D673" s="432">
        <v>3</v>
      </c>
      <c r="E673" s="432">
        <v>1</v>
      </c>
      <c r="F673" s="432">
        <v>7</v>
      </c>
      <c r="G673" s="432">
        <v>17</v>
      </c>
      <c r="H673" s="432">
        <v>34</v>
      </c>
      <c r="I673" s="434">
        <v>7</v>
      </c>
      <c r="J673" s="435">
        <f t="shared" si="64"/>
        <v>11</v>
      </c>
      <c r="K673" s="435">
        <f t="shared" si="65"/>
        <v>7</v>
      </c>
      <c r="L673" s="1141"/>
      <c r="M673" s="1142"/>
      <c r="N673" s="1142"/>
      <c r="O673" s="1143"/>
      <c r="Q673" s="378" t="s">
        <v>547</v>
      </c>
      <c r="R673" s="23"/>
      <c r="S673" s="23"/>
      <c r="T673" s="23"/>
      <c r="U673" s="23"/>
      <c r="V673" s="23"/>
      <c r="W673" s="23"/>
      <c r="X673" s="15"/>
    </row>
    <row r="674" spans="1:24" ht="15.75" customHeight="1" x14ac:dyDescent="0.2">
      <c r="C674" s="435">
        <f t="shared" ref="C674:I674" si="71">SUM(C667:C673)</f>
        <v>82</v>
      </c>
      <c r="D674" s="435">
        <f t="shared" si="71"/>
        <v>33</v>
      </c>
      <c r="E674" s="435">
        <f t="shared" si="71"/>
        <v>16</v>
      </c>
      <c r="F674" s="435">
        <f t="shared" si="71"/>
        <v>33</v>
      </c>
      <c r="G674" s="435">
        <f t="shared" si="71"/>
        <v>205</v>
      </c>
      <c r="H674" s="435">
        <f t="shared" si="71"/>
        <v>205</v>
      </c>
      <c r="I674" s="435">
        <f t="shared" si="71"/>
        <v>82</v>
      </c>
      <c r="J674" s="435">
        <f t="shared" si="64"/>
        <v>82</v>
      </c>
      <c r="K674" s="435">
        <f t="shared" si="65"/>
        <v>82</v>
      </c>
    </row>
    <row r="675" spans="1:24" ht="15.75" customHeight="1" thickBot="1" x14ac:dyDescent="0.25"/>
    <row r="676" spans="1:24" ht="15.75" customHeight="1" thickBot="1" x14ac:dyDescent="0.25">
      <c r="A676" s="1043" t="s">
        <v>2069</v>
      </c>
      <c r="B676" s="1044"/>
      <c r="C676" s="1044"/>
      <c r="D676" s="1044"/>
      <c r="E676" s="1044"/>
      <c r="F676" s="1045"/>
      <c r="G676" s="1040" t="s">
        <v>2078</v>
      </c>
      <c r="H676" s="1041"/>
      <c r="I676" s="1042"/>
      <c r="L676" s="952" t="s">
        <v>538</v>
      </c>
      <c r="M676" s="953"/>
      <c r="N676" s="953"/>
      <c r="O676" s="954"/>
    </row>
    <row r="677" spans="1:24" ht="15.75" customHeight="1" thickBot="1" x14ac:dyDescent="0.25">
      <c r="A677" s="373" t="s">
        <v>496</v>
      </c>
      <c r="B677" s="227" t="s">
        <v>497</v>
      </c>
      <c r="C677" s="374" t="s">
        <v>498</v>
      </c>
      <c r="D677" s="374" t="s">
        <v>499</v>
      </c>
      <c r="E677" s="374" t="s">
        <v>500</v>
      </c>
      <c r="F677" s="374" t="s">
        <v>501</v>
      </c>
      <c r="G677" s="375" t="s">
        <v>502</v>
      </c>
      <c r="H677" s="375" t="s">
        <v>503</v>
      </c>
      <c r="I677" s="376" t="s">
        <v>504</v>
      </c>
      <c r="L677" s="955"/>
      <c r="M677" s="956"/>
      <c r="N677" s="956"/>
      <c r="O677" s="957"/>
      <c r="Q677" s="24" t="s">
        <v>2079</v>
      </c>
      <c r="R677" s="379" t="s">
        <v>503</v>
      </c>
      <c r="S677" s="379" t="s">
        <v>700</v>
      </c>
      <c r="T677" s="379" t="s">
        <v>566</v>
      </c>
      <c r="U677" s="379" t="s">
        <v>544</v>
      </c>
      <c r="V677" s="379" t="s">
        <v>229</v>
      </c>
      <c r="W677" s="380" t="s">
        <v>702</v>
      </c>
    </row>
    <row r="678" spans="1:24" ht="15.75" customHeight="1" x14ac:dyDescent="0.2">
      <c r="A678" s="441">
        <v>1</v>
      </c>
      <c r="B678" s="126" t="s">
        <v>781</v>
      </c>
      <c r="C678" s="430">
        <v>10</v>
      </c>
      <c r="D678" s="430">
        <v>7</v>
      </c>
      <c r="E678" s="430">
        <v>1</v>
      </c>
      <c r="F678" s="430">
        <v>2</v>
      </c>
      <c r="G678" s="430">
        <v>35</v>
      </c>
      <c r="H678" s="430">
        <v>20</v>
      </c>
      <c r="I678" s="128">
        <v>15</v>
      </c>
      <c r="J678" s="435">
        <f t="shared" ref="J678:J739" si="72">D678+E678+F678</f>
        <v>10</v>
      </c>
      <c r="K678" s="435">
        <f t="shared" ref="K678:K739" si="73">D678*2+E678</f>
        <v>15</v>
      </c>
      <c r="L678" s="1135" t="s">
        <v>2082</v>
      </c>
      <c r="M678" s="1136"/>
      <c r="N678" s="1136"/>
      <c r="O678" s="1137"/>
      <c r="Q678" s="377" t="s">
        <v>503</v>
      </c>
      <c r="R678" s="10"/>
      <c r="S678" s="20" t="s">
        <v>532</v>
      </c>
      <c r="T678" s="20"/>
      <c r="U678" s="20"/>
      <c r="V678" s="20"/>
      <c r="W678" s="21" t="s">
        <v>1646</v>
      </c>
    </row>
    <row r="679" spans="1:24" ht="15.75" customHeight="1" x14ac:dyDescent="0.2">
      <c r="A679" s="370">
        <v>2</v>
      </c>
      <c r="B679" s="129" t="s">
        <v>708</v>
      </c>
      <c r="C679" s="431">
        <v>10</v>
      </c>
      <c r="D679" s="431">
        <v>4</v>
      </c>
      <c r="E679" s="431">
        <v>5</v>
      </c>
      <c r="F679" s="431">
        <v>1</v>
      </c>
      <c r="G679" s="431">
        <v>31</v>
      </c>
      <c r="H679" s="431">
        <v>23</v>
      </c>
      <c r="I679" s="433">
        <v>13</v>
      </c>
      <c r="J679" s="435">
        <f t="shared" si="72"/>
        <v>10</v>
      </c>
      <c r="K679" s="435">
        <f t="shared" si="73"/>
        <v>13</v>
      </c>
      <c r="L679" s="1138"/>
      <c r="M679" s="1139"/>
      <c r="N679" s="1139"/>
      <c r="O679" s="1140"/>
      <c r="Q679" s="377" t="s">
        <v>700</v>
      </c>
      <c r="R679" s="20" t="s">
        <v>532</v>
      </c>
      <c r="S679" s="10"/>
      <c r="T679" s="20"/>
      <c r="U679" s="20"/>
      <c r="V679" s="20"/>
      <c r="W679" s="21" t="s">
        <v>1642</v>
      </c>
    </row>
    <row r="680" spans="1:24" ht="15.75" customHeight="1" x14ac:dyDescent="0.2">
      <c r="A680" s="370">
        <v>3</v>
      </c>
      <c r="B680" s="129" t="s">
        <v>711</v>
      </c>
      <c r="C680" s="431">
        <v>10</v>
      </c>
      <c r="D680" s="431">
        <v>5</v>
      </c>
      <c r="E680" s="431">
        <v>2</v>
      </c>
      <c r="F680" s="431">
        <v>3</v>
      </c>
      <c r="G680" s="431">
        <v>29</v>
      </c>
      <c r="H680" s="431">
        <v>16</v>
      </c>
      <c r="I680" s="433">
        <v>12</v>
      </c>
      <c r="J680" s="435">
        <f t="shared" si="72"/>
        <v>10</v>
      </c>
      <c r="K680" s="435">
        <f t="shared" si="73"/>
        <v>12</v>
      </c>
      <c r="L680" s="1138"/>
      <c r="M680" s="1139"/>
      <c r="N680" s="1139"/>
      <c r="O680" s="1140"/>
      <c r="Q680" s="377" t="s">
        <v>566</v>
      </c>
      <c r="R680" s="20"/>
      <c r="S680" s="20"/>
      <c r="T680" s="10"/>
      <c r="U680" s="20"/>
      <c r="V680" s="20"/>
      <c r="W680" s="21" t="s">
        <v>1491</v>
      </c>
    </row>
    <row r="681" spans="1:24" ht="15.75" customHeight="1" x14ac:dyDescent="0.2">
      <c r="A681" s="370">
        <v>4</v>
      </c>
      <c r="B681" s="129" t="s">
        <v>558</v>
      </c>
      <c r="C681" s="431">
        <v>10</v>
      </c>
      <c r="D681" s="431">
        <v>4</v>
      </c>
      <c r="E681" s="431">
        <v>3</v>
      </c>
      <c r="F681" s="431">
        <v>3</v>
      </c>
      <c r="G681" s="431">
        <v>28</v>
      </c>
      <c r="H681" s="431">
        <v>24</v>
      </c>
      <c r="I681" s="433">
        <v>11</v>
      </c>
      <c r="J681" s="435">
        <f t="shared" si="72"/>
        <v>10</v>
      </c>
      <c r="K681" s="435">
        <f t="shared" si="73"/>
        <v>11</v>
      </c>
      <c r="L681" s="1138"/>
      <c r="M681" s="1139"/>
      <c r="N681" s="1139"/>
      <c r="O681" s="1140"/>
      <c r="Q681" s="377" t="s">
        <v>544</v>
      </c>
      <c r="R681" s="20"/>
      <c r="S681" s="20"/>
      <c r="T681" s="20"/>
      <c r="U681" s="10"/>
      <c r="V681" s="20"/>
      <c r="W681" s="21" t="s">
        <v>32</v>
      </c>
    </row>
    <row r="682" spans="1:24" ht="15.75" customHeight="1" x14ac:dyDescent="0.2">
      <c r="A682" s="370">
        <v>5</v>
      </c>
      <c r="B682" s="129" t="s">
        <v>2052</v>
      </c>
      <c r="C682" s="431">
        <v>10</v>
      </c>
      <c r="D682" s="431">
        <v>1</v>
      </c>
      <c r="E682" s="431">
        <v>3</v>
      </c>
      <c r="F682" s="431">
        <v>6</v>
      </c>
      <c r="G682" s="431">
        <v>14</v>
      </c>
      <c r="H682" s="431">
        <v>35</v>
      </c>
      <c r="I682" s="433">
        <v>5</v>
      </c>
      <c r="J682" s="435">
        <f t="shared" si="72"/>
        <v>10</v>
      </c>
      <c r="K682" s="435">
        <f t="shared" si="73"/>
        <v>5</v>
      </c>
      <c r="L682" s="1138"/>
      <c r="M682" s="1139"/>
      <c r="N682" s="1139"/>
      <c r="O682" s="1140"/>
      <c r="Q682" s="377" t="s">
        <v>229</v>
      </c>
      <c r="R682" s="20"/>
      <c r="S682" s="20"/>
      <c r="T682" s="20"/>
      <c r="U682" s="20"/>
      <c r="V682" s="10"/>
      <c r="W682" s="21" t="s">
        <v>1543</v>
      </c>
    </row>
    <row r="683" spans="1:24" ht="15.75" customHeight="1" thickBot="1" x14ac:dyDescent="0.25">
      <c r="A683" s="372">
        <v>6</v>
      </c>
      <c r="B683" s="130" t="s">
        <v>575</v>
      </c>
      <c r="C683" s="432">
        <v>10</v>
      </c>
      <c r="D683" s="432">
        <v>1</v>
      </c>
      <c r="E683" s="432">
        <v>2</v>
      </c>
      <c r="F683" s="432">
        <v>7</v>
      </c>
      <c r="G683" s="432">
        <v>17</v>
      </c>
      <c r="H683" s="432">
        <v>36</v>
      </c>
      <c r="I683" s="434">
        <v>4</v>
      </c>
      <c r="J683" s="435">
        <f t="shared" si="72"/>
        <v>10</v>
      </c>
      <c r="K683" s="435">
        <f t="shared" si="73"/>
        <v>4</v>
      </c>
      <c r="L683" s="1141"/>
      <c r="M683" s="1142"/>
      <c r="N683" s="1142"/>
      <c r="O683" s="1143"/>
      <c r="Q683" s="378" t="s">
        <v>702</v>
      </c>
      <c r="R683" s="23" t="s">
        <v>1541</v>
      </c>
      <c r="S683" s="23" t="s">
        <v>1795</v>
      </c>
      <c r="T683" s="23" t="s">
        <v>1540</v>
      </c>
      <c r="U683" s="23" t="s">
        <v>1489</v>
      </c>
      <c r="V683" s="23" t="s">
        <v>1546</v>
      </c>
      <c r="W683" s="15"/>
    </row>
    <row r="684" spans="1:24" ht="15.75" customHeight="1" x14ac:dyDescent="0.2">
      <c r="C684" s="435">
        <f t="shared" ref="C684:I684" si="74">SUM(C678:C683)</f>
        <v>60</v>
      </c>
      <c r="D684" s="435">
        <f t="shared" si="74"/>
        <v>22</v>
      </c>
      <c r="E684" s="435">
        <f t="shared" si="74"/>
        <v>16</v>
      </c>
      <c r="F684" s="435">
        <f t="shared" si="74"/>
        <v>22</v>
      </c>
      <c r="G684" s="435">
        <f t="shared" si="74"/>
        <v>154</v>
      </c>
      <c r="H684" s="435">
        <f t="shared" si="74"/>
        <v>154</v>
      </c>
      <c r="I684" s="435">
        <f t="shared" si="74"/>
        <v>60</v>
      </c>
      <c r="J684" s="435">
        <f t="shared" si="72"/>
        <v>60</v>
      </c>
      <c r="K684" s="435">
        <f t="shared" si="73"/>
        <v>60</v>
      </c>
    </row>
    <row r="685" spans="1:24" ht="15.75" customHeight="1" thickBot="1" x14ac:dyDescent="0.25"/>
    <row r="686" spans="1:24" ht="15.75" customHeight="1" thickBot="1" x14ac:dyDescent="0.25">
      <c r="A686" s="1043" t="s">
        <v>2071</v>
      </c>
      <c r="B686" s="1044"/>
      <c r="C686" s="1044"/>
      <c r="D686" s="1044"/>
      <c r="E686" s="1044"/>
      <c r="F686" s="1045"/>
      <c r="G686" s="1040" t="s">
        <v>2078</v>
      </c>
      <c r="H686" s="1041"/>
      <c r="I686" s="1042"/>
      <c r="L686" s="952" t="s">
        <v>538</v>
      </c>
      <c r="M686" s="953"/>
      <c r="N686" s="953"/>
      <c r="O686" s="954"/>
    </row>
    <row r="687" spans="1:24" ht="15.75" customHeight="1" thickBot="1" x14ac:dyDescent="0.25">
      <c r="A687" s="373" t="s">
        <v>496</v>
      </c>
      <c r="B687" s="227" t="s">
        <v>497</v>
      </c>
      <c r="C687" s="374" t="s">
        <v>498</v>
      </c>
      <c r="D687" s="374" t="s">
        <v>499</v>
      </c>
      <c r="E687" s="374" t="s">
        <v>500</v>
      </c>
      <c r="F687" s="374" t="s">
        <v>501</v>
      </c>
      <c r="G687" s="375" t="s">
        <v>502</v>
      </c>
      <c r="H687" s="375" t="s">
        <v>503</v>
      </c>
      <c r="I687" s="376" t="s">
        <v>504</v>
      </c>
      <c r="L687" s="955"/>
      <c r="M687" s="956"/>
      <c r="N687" s="956"/>
      <c r="O687" s="957"/>
      <c r="Q687" s="24" t="s">
        <v>2079</v>
      </c>
      <c r="R687" s="379" t="s">
        <v>541</v>
      </c>
      <c r="S687" s="379" t="s">
        <v>506</v>
      </c>
      <c r="T687" s="379" t="s">
        <v>702</v>
      </c>
      <c r="U687" s="379" t="s">
        <v>769</v>
      </c>
      <c r="V687" s="379" t="s">
        <v>704</v>
      </c>
      <c r="W687" s="380" t="s">
        <v>1313</v>
      </c>
    </row>
    <row r="688" spans="1:24" ht="15.75" customHeight="1" x14ac:dyDescent="0.2">
      <c r="A688" s="371">
        <v>1</v>
      </c>
      <c r="B688" s="126" t="s">
        <v>767</v>
      </c>
      <c r="C688" s="430">
        <v>10</v>
      </c>
      <c r="D688" s="430">
        <v>7</v>
      </c>
      <c r="E688" s="430">
        <v>0</v>
      </c>
      <c r="F688" s="430">
        <v>3</v>
      </c>
      <c r="G688" s="430">
        <v>32</v>
      </c>
      <c r="H688" s="430">
        <v>18</v>
      </c>
      <c r="I688" s="128">
        <v>14</v>
      </c>
      <c r="J688" s="435">
        <f t="shared" si="72"/>
        <v>10</v>
      </c>
      <c r="K688" s="435">
        <f t="shared" si="73"/>
        <v>14</v>
      </c>
      <c r="L688" s="1135" t="s">
        <v>2083</v>
      </c>
      <c r="M688" s="1136"/>
      <c r="N688" s="1136"/>
      <c r="O688" s="1137"/>
      <c r="Q688" s="377" t="s">
        <v>541</v>
      </c>
      <c r="R688" s="10"/>
      <c r="S688" s="20" t="s">
        <v>532</v>
      </c>
      <c r="T688" s="20"/>
      <c r="U688" s="20"/>
      <c r="V688" s="20"/>
      <c r="W688" s="21"/>
    </row>
    <row r="689" spans="1:23" ht="15.75" customHeight="1" x14ac:dyDescent="0.2">
      <c r="A689" s="370">
        <v>2</v>
      </c>
      <c r="B689" s="129" t="s">
        <v>1732</v>
      </c>
      <c r="C689" s="431">
        <v>10</v>
      </c>
      <c r="D689" s="431">
        <v>6</v>
      </c>
      <c r="E689" s="431">
        <v>1</v>
      </c>
      <c r="F689" s="431">
        <v>3</v>
      </c>
      <c r="G689" s="431">
        <v>34</v>
      </c>
      <c r="H689" s="431">
        <v>23</v>
      </c>
      <c r="I689" s="433">
        <v>13</v>
      </c>
      <c r="J689" s="435">
        <f t="shared" si="72"/>
        <v>10</v>
      </c>
      <c r="K689" s="435">
        <f t="shared" si="73"/>
        <v>13</v>
      </c>
      <c r="L689" s="1138"/>
      <c r="M689" s="1139"/>
      <c r="N689" s="1139"/>
      <c r="O689" s="1140"/>
      <c r="Q689" s="377" t="s">
        <v>506</v>
      </c>
      <c r="R689" s="20" t="s">
        <v>532</v>
      </c>
      <c r="S689" s="10"/>
      <c r="T689" s="20"/>
      <c r="U689" s="20"/>
      <c r="V689" s="20"/>
      <c r="W689" s="21"/>
    </row>
    <row r="690" spans="1:23" ht="15.75" customHeight="1" x14ac:dyDescent="0.2">
      <c r="A690" s="370">
        <v>3</v>
      </c>
      <c r="B690" s="129" t="s">
        <v>534</v>
      </c>
      <c r="C690" s="431">
        <v>10</v>
      </c>
      <c r="D690" s="431">
        <v>6</v>
      </c>
      <c r="E690" s="431">
        <v>1</v>
      </c>
      <c r="F690" s="431">
        <v>3</v>
      </c>
      <c r="G690" s="431">
        <v>28</v>
      </c>
      <c r="H690" s="431">
        <v>20</v>
      </c>
      <c r="I690" s="433">
        <v>13</v>
      </c>
      <c r="J690" s="435">
        <f t="shared" si="72"/>
        <v>10</v>
      </c>
      <c r="K690" s="435">
        <f t="shared" si="73"/>
        <v>13</v>
      </c>
      <c r="L690" s="1138"/>
      <c r="M690" s="1139"/>
      <c r="N690" s="1139"/>
      <c r="O690" s="1140"/>
      <c r="Q690" s="377" t="s">
        <v>702</v>
      </c>
      <c r="R690" s="20"/>
      <c r="S690" s="20"/>
      <c r="T690" s="10"/>
      <c r="U690" s="20"/>
      <c r="V690" s="20"/>
      <c r="W690" s="21"/>
    </row>
    <row r="691" spans="1:23" ht="15.75" customHeight="1" x14ac:dyDescent="0.2">
      <c r="A691" s="370">
        <v>4</v>
      </c>
      <c r="B691" s="129" t="s">
        <v>1431</v>
      </c>
      <c r="C691" s="431">
        <v>10</v>
      </c>
      <c r="D691" s="431">
        <v>4</v>
      </c>
      <c r="E691" s="431">
        <v>3</v>
      </c>
      <c r="F691" s="431">
        <v>3</v>
      </c>
      <c r="G691" s="431">
        <v>26</v>
      </c>
      <c r="H691" s="431">
        <v>25</v>
      </c>
      <c r="I691" s="433">
        <v>11</v>
      </c>
      <c r="J691" s="435">
        <f t="shared" si="72"/>
        <v>10</v>
      </c>
      <c r="K691" s="435">
        <f t="shared" si="73"/>
        <v>11</v>
      </c>
      <c r="L691" s="1138"/>
      <c r="M691" s="1139"/>
      <c r="N691" s="1139"/>
      <c r="O691" s="1140"/>
      <c r="Q691" s="377" t="s">
        <v>769</v>
      </c>
      <c r="R691" s="20"/>
      <c r="S691" s="20"/>
      <c r="T691" s="20"/>
      <c r="U691" s="10"/>
      <c r="V691" s="20"/>
      <c r="W691" s="21"/>
    </row>
    <row r="692" spans="1:23" ht="15.75" customHeight="1" x14ac:dyDescent="0.2">
      <c r="A692" s="370">
        <v>5</v>
      </c>
      <c r="B692" s="129" t="s">
        <v>554</v>
      </c>
      <c r="C692" s="431">
        <v>10</v>
      </c>
      <c r="D692" s="431">
        <v>4</v>
      </c>
      <c r="E692" s="431">
        <v>1</v>
      </c>
      <c r="F692" s="431">
        <v>5</v>
      </c>
      <c r="G692" s="431">
        <v>19</v>
      </c>
      <c r="H692" s="431">
        <v>26</v>
      </c>
      <c r="I692" s="433">
        <v>9</v>
      </c>
      <c r="J692" s="435">
        <f t="shared" si="72"/>
        <v>10</v>
      </c>
      <c r="K692" s="435">
        <f t="shared" si="73"/>
        <v>9</v>
      </c>
      <c r="L692" s="1138"/>
      <c r="M692" s="1139"/>
      <c r="N692" s="1139"/>
      <c r="O692" s="1140"/>
      <c r="Q692" s="377" t="s">
        <v>704</v>
      </c>
      <c r="R692" s="20"/>
      <c r="S692" s="20"/>
      <c r="T692" s="20"/>
      <c r="U692" s="20"/>
      <c r="V692" s="10"/>
      <c r="W692" s="21"/>
    </row>
    <row r="693" spans="1:23" ht="15.75" customHeight="1" thickBot="1" x14ac:dyDescent="0.25">
      <c r="A693" s="372">
        <v>6</v>
      </c>
      <c r="B693" s="130" t="s">
        <v>1733</v>
      </c>
      <c r="C693" s="432">
        <v>10</v>
      </c>
      <c r="D693" s="432">
        <v>0</v>
      </c>
      <c r="E693" s="432">
        <v>0</v>
      </c>
      <c r="F693" s="432">
        <v>10</v>
      </c>
      <c r="G693" s="432">
        <v>13</v>
      </c>
      <c r="H693" s="432">
        <v>40</v>
      </c>
      <c r="I693" s="434">
        <v>0</v>
      </c>
      <c r="J693" s="435">
        <f t="shared" si="72"/>
        <v>10</v>
      </c>
      <c r="K693" s="435">
        <f t="shared" si="73"/>
        <v>0</v>
      </c>
      <c r="L693" s="1141"/>
      <c r="M693" s="1142"/>
      <c r="N693" s="1142"/>
      <c r="O693" s="1143"/>
      <c r="Q693" s="378" t="s">
        <v>1313</v>
      </c>
      <c r="R693" s="23"/>
      <c r="S693" s="23"/>
      <c r="T693" s="23"/>
      <c r="U693" s="23"/>
      <c r="V693" s="23"/>
      <c r="W693" s="15"/>
    </row>
    <row r="694" spans="1:23" ht="15.75" customHeight="1" x14ac:dyDescent="0.2">
      <c r="C694" s="435">
        <f t="shared" ref="C694:I694" si="75">SUM(C688:C693)</f>
        <v>60</v>
      </c>
      <c r="D694" s="435">
        <f t="shared" si="75"/>
        <v>27</v>
      </c>
      <c r="E694" s="435">
        <f t="shared" si="75"/>
        <v>6</v>
      </c>
      <c r="F694" s="435">
        <f t="shared" si="75"/>
        <v>27</v>
      </c>
      <c r="G694" s="435">
        <f t="shared" si="75"/>
        <v>152</v>
      </c>
      <c r="H694" s="435">
        <f t="shared" si="75"/>
        <v>152</v>
      </c>
      <c r="I694" s="435">
        <f t="shared" si="75"/>
        <v>60</v>
      </c>
      <c r="J694" s="435">
        <f t="shared" si="72"/>
        <v>60</v>
      </c>
      <c r="K694" s="435">
        <f t="shared" si="73"/>
        <v>60</v>
      </c>
    </row>
    <row r="695" spans="1:23" ht="15.75" customHeight="1" thickBot="1" x14ac:dyDescent="0.25"/>
    <row r="696" spans="1:23" ht="15.75" customHeight="1" thickBot="1" x14ac:dyDescent="0.25">
      <c r="A696" s="1043" t="s">
        <v>2072</v>
      </c>
      <c r="B696" s="1044"/>
      <c r="C696" s="1044"/>
      <c r="D696" s="1044"/>
      <c r="E696" s="1044"/>
      <c r="F696" s="1045"/>
      <c r="G696" s="1040" t="s">
        <v>2078</v>
      </c>
      <c r="H696" s="1041"/>
      <c r="I696" s="1042"/>
      <c r="L696" s="952" t="s">
        <v>538</v>
      </c>
      <c r="M696" s="953"/>
      <c r="N696" s="953"/>
      <c r="O696" s="954"/>
    </row>
    <row r="697" spans="1:23" ht="15.75" customHeight="1" thickBot="1" x14ac:dyDescent="0.25">
      <c r="A697" s="373" t="s">
        <v>496</v>
      </c>
      <c r="B697" s="227" t="s">
        <v>497</v>
      </c>
      <c r="C697" s="374" t="s">
        <v>498</v>
      </c>
      <c r="D697" s="374" t="s">
        <v>499</v>
      </c>
      <c r="E697" s="374" t="s">
        <v>500</v>
      </c>
      <c r="F697" s="374" t="s">
        <v>501</v>
      </c>
      <c r="G697" s="375" t="s">
        <v>502</v>
      </c>
      <c r="H697" s="375" t="s">
        <v>503</v>
      </c>
      <c r="I697" s="376" t="s">
        <v>504</v>
      </c>
      <c r="L697" s="955"/>
      <c r="M697" s="956"/>
      <c r="N697" s="956"/>
      <c r="O697" s="957"/>
      <c r="Q697" s="24" t="s">
        <v>2079</v>
      </c>
      <c r="R697" s="379" t="s">
        <v>503</v>
      </c>
      <c r="S697" s="379" t="s">
        <v>564</v>
      </c>
      <c r="T697" s="379" t="s">
        <v>533</v>
      </c>
      <c r="U697" s="379" t="s">
        <v>120</v>
      </c>
      <c r="V697" s="379" t="s">
        <v>1306</v>
      </c>
      <c r="W697" s="380" t="s">
        <v>1214</v>
      </c>
    </row>
    <row r="698" spans="1:23" ht="15.75" customHeight="1" x14ac:dyDescent="0.2">
      <c r="A698" s="371">
        <v>1</v>
      </c>
      <c r="B698" s="126" t="s">
        <v>79</v>
      </c>
      <c r="C698" s="430">
        <v>10</v>
      </c>
      <c r="D698" s="430">
        <v>5</v>
      </c>
      <c r="E698" s="430">
        <v>2</v>
      </c>
      <c r="F698" s="430">
        <v>3</v>
      </c>
      <c r="G698" s="430">
        <v>39</v>
      </c>
      <c r="H698" s="430">
        <v>21</v>
      </c>
      <c r="I698" s="128">
        <v>12</v>
      </c>
      <c r="J698" s="435">
        <f t="shared" si="72"/>
        <v>10</v>
      </c>
      <c r="K698" s="435">
        <f t="shared" si="73"/>
        <v>12</v>
      </c>
      <c r="L698" s="1135" t="s">
        <v>2084</v>
      </c>
      <c r="M698" s="1136"/>
      <c r="N698" s="1136"/>
      <c r="O698" s="1137"/>
      <c r="Q698" s="377" t="s">
        <v>503</v>
      </c>
      <c r="R698" s="10"/>
      <c r="S698" s="20" t="s">
        <v>532</v>
      </c>
      <c r="T698" s="20"/>
      <c r="U698" s="20"/>
      <c r="V698" s="20"/>
      <c r="W698" s="21"/>
    </row>
    <row r="699" spans="1:23" ht="15.75" customHeight="1" x14ac:dyDescent="0.2">
      <c r="A699" s="370">
        <v>2</v>
      </c>
      <c r="B699" s="129" t="s">
        <v>1598</v>
      </c>
      <c r="C699" s="431">
        <v>10</v>
      </c>
      <c r="D699" s="431">
        <v>5</v>
      </c>
      <c r="E699" s="431">
        <v>2</v>
      </c>
      <c r="F699" s="431">
        <v>3</v>
      </c>
      <c r="G699" s="431">
        <v>27</v>
      </c>
      <c r="H699" s="431">
        <v>22</v>
      </c>
      <c r="I699" s="433">
        <v>12</v>
      </c>
      <c r="J699" s="435">
        <f t="shared" si="72"/>
        <v>10</v>
      </c>
      <c r="K699" s="435">
        <f t="shared" si="73"/>
        <v>12</v>
      </c>
      <c r="L699" s="1138"/>
      <c r="M699" s="1139"/>
      <c r="N699" s="1139"/>
      <c r="O699" s="1140"/>
      <c r="Q699" s="377" t="s">
        <v>564</v>
      </c>
      <c r="R699" s="20" t="s">
        <v>532</v>
      </c>
      <c r="S699" s="10"/>
      <c r="T699" s="20" t="s">
        <v>1487</v>
      </c>
      <c r="U699" s="20"/>
      <c r="V699" s="20"/>
      <c r="W699" s="21"/>
    </row>
    <row r="700" spans="1:23" ht="15.75" customHeight="1" x14ac:dyDescent="0.2">
      <c r="A700" s="370">
        <v>3</v>
      </c>
      <c r="B700" s="129" t="s">
        <v>1879</v>
      </c>
      <c r="C700" s="431">
        <v>10</v>
      </c>
      <c r="D700" s="431">
        <v>4</v>
      </c>
      <c r="E700" s="431">
        <v>4</v>
      </c>
      <c r="F700" s="431">
        <v>2</v>
      </c>
      <c r="G700" s="431">
        <v>15</v>
      </c>
      <c r="H700" s="431">
        <v>17</v>
      </c>
      <c r="I700" s="433">
        <v>12</v>
      </c>
      <c r="J700" s="435">
        <f t="shared" si="72"/>
        <v>10</v>
      </c>
      <c r="K700" s="435">
        <f t="shared" si="73"/>
        <v>12</v>
      </c>
      <c r="L700" s="1138"/>
      <c r="M700" s="1139"/>
      <c r="N700" s="1139"/>
      <c r="O700" s="1140"/>
      <c r="Q700" s="377" t="s">
        <v>533</v>
      </c>
      <c r="R700" s="20" t="s">
        <v>1487</v>
      </c>
      <c r="S700" s="20" t="s">
        <v>1890</v>
      </c>
      <c r="T700" s="10"/>
      <c r="U700" s="20" t="s">
        <v>1600</v>
      </c>
      <c r="V700" s="20" t="s">
        <v>1642</v>
      </c>
      <c r="W700" s="21" t="s">
        <v>1597</v>
      </c>
    </row>
    <row r="701" spans="1:23" ht="15.75" customHeight="1" x14ac:dyDescent="0.2">
      <c r="A701" s="370">
        <v>4</v>
      </c>
      <c r="B701" s="129" t="s">
        <v>42</v>
      </c>
      <c r="C701" s="431">
        <v>10</v>
      </c>
      <c r="D701" s="431">
        <v>4</v>
      </c>
      <c r="E701" s="431">
        <v>3</v>
      </c>
      <c r="F701" s="431">
        <v>3</v>
      </c>
      <c r="G701" s="431">
        <v>27</v>
      </c>
      <c r="H701" s="431">
        <v>25</v>
      </c>
      <c r="I701" s="433">
        <v>11</v>
      </c>
      <c r="J701" s="435">
        <f t="shared" si="72"/>
        <v>10</v>
      </c>
      <c r="K701" s="435">
        <f t="shared" si="73"/>
        <v>11</v>
      </c>
      <c r="L701" s="1138"/>
      <c r="M701" s="1139"/>
      <c r="N701" s="1139"/>
      <c r="O701" s="1140"/>
      <c r="Q701" s="377" t="s">
        <v>120</v>
      </c>
      <c r="R701" s="20"/>
      <c r="S701" s="20"/>
      <c r="T701" s="20" t="s">
        <v>1490</v>
      </c>
      <c r="U701" s="10"/>
      <c r="V701" s="20"/>
      <c r="W701" s="21"/>
    </row>
    <row r="702" spans="1:23" ht="15.75" customHeight="1" x14ac:dyDescent="0.2">
      <c r="A702" s="370">
        <v>5</v>
      </c>
      <c r="B702" s="129" t="s">
        <v>1307</v>
      </c>
      <c r="C702" s="431">
        <v>10</v>
      </c>
      <c r="D702" s="431">
        <v>1</v>
      </c>
      <c r="E702" s="431">
        <v>5</v>
      </c>
      <c r="F702" s="431">
        <v>4</v>
      </c>
      <c r="G702" s="431">
        <v>22</v>
      </c>
      <c r="H702" s="431">
        <v>32</v>
      </c>
      <c r="I702" s="433">
        <v>7</v>
      </c>
      <c r="J702" s="435">
        <f t="shared" si="72"/>
        <v>10</v>
      </c>
      <c r="K702" s="435">
        <f t="shared" si="73"/>
        <v>7</v>
      </c>
      <c r="L702" s="1138"/>
      <c r="M702" s="1139"/>
      <c r="N702" s="1139"/>
      <c r="O702" s="1140"/>
      <c r="Q702" s="377" t="s">
        <v>1306</v>
      </c>
      <c r="R702" s="20"/>
      <c r="S702" s="20"/>
      <c r="T702" s="20" t="s">
        <v>1597</v>
      </c>
      <c r="U702" s="20"/>
      <c r="V702" s="10"/>
      <c r="W702" s="21"/>
    </row>
    <row r="703" spans="1:23" ht="15.75" customHeight="1" thickBot="1" x14ac:dyDescent="0.25">
      <c r="A703" s="372">
        <v>6</v>
      </c>
      <c r="B703" s="130" t="s">
        <v>816</v>
      </c>
      <c r="C703" s="432">
        <v>10</v>
      </c>
      <c r="D703" s="432">
        <v>1</v>
      </c>
      <c r="E703" s="432">
        <v>4</v>
      </c>
      <c r="F703" s="432">
        <v>5</v>
      </c>
      <c r="G703" s="432">
        <v>13</v>
      </c>
      <c r="H703" s="432">
        <v>26</v>
      </c>
      <c r="I703" s="434">
        <v>6</v>
      </c>
      <c r="J703" s="435">
        <f t="shared" si="72"/>
        <v>10</v>
      </c>
      <c r="K703" s="435">
        <f t="shared" si="73"/>
        <v>6</v>
      </c>
      <c r="L703" s="1141"/>
      <c r="M703" s="1142"/>
      <c r="N703" s="1142"/>
      <c r="O703" s="1143"/>
      <c r="Q703" s="378" t="s">
        <v>1214</v>
      </c>
      <c r="R703" s="23"/>
      <c r="S703" s="23"/>
      <c r="T703" s="23" t="s">
        <v>1881</v>
      </c>
      <c r="U703" s="23"/>
      <c r="V703" s="23"/>
      <c r="W703" s="15"/>
    </row>
    <row r="704" spans="1:23" ht="15.75" customHeight="1" x14ac:dyDescent="0.2">
      <c r="C704" s="435">
        <f t="shared" ref="C704:I704" si="76">SUM(C698:C703)</f>
        <v>60</v>
      </c>
      <c r="D704" s="435">
        <f t="shared" si="76"/>
        <v>20</v>
      </c>
      <c r="E704" s="435">
        <f t="shared" si="76"/>
        <v>20</v>
      </c>
      <c r="F704" s="435">
        <f t="shared" si="76"/>
        <v>20</v>
      </c>
      <c r="G704" s="435">
        <f t="shared" si="76"/>
        <v>143</v>
      </c>
      <c r="H704" s="435">
        <f t="shared" si="76"/>
        <v>143</v>
      </c>
      <c r="I704" s="435">
        <f t="shared" si="76"/>
        <v>60</v>
      </c>
      <c r="J704" s="435">
        <f t="shared" si="72"/>
        <v>60</v>
      </c>
      <c r="K704" s="435">
        <f t="shared" si="73"/>
        <v>60</v>
      </c>
    </row>
    <row r="705" spans="1:26" ht="15.75" customHeight="1" thickBot="1" x14ac:dyDescent="0.25"/>
    <row r="706" spans="1:26" ht="15.75" customHeight="1" thickBot="1" x14ac:dyDescent="0.25">
      <c r="A706" s="1043" t="s">
        <v>2073</v>
      </c>
      <c r="B706" s="1044"/>
      <c r="C706" s="1044"/>
      <c r="D706" s="1044"/>
      <c r="E706" s="1044"/>
      <c r="F706" s="1045"/>
      <c r="G706" s="1040" t="s">
        <v>2078</v>
      </c>
      <c r="H706" s="1041"/>
      <c r="I706" s="1042"/>
      <c r="L706" s="952" t="s">
        <v>538</v>
      </c>
      <c r="M706" s="953"/>
      <c r="N706" s="953"/>
      <c r="O706" s="954"/>
    </row>
    <row r="707" spans="1:26" ht="15.75" customHeight="1" thickBot="1" x14ac:dyDescent="0.25">
      <c r="A707" s="373" t="s">
        <v>496</v>
      </c>
      <c r="B707" s="227" t="s">
        <v>497</v>
      </c>
      <c r="C707" s="374" t="s">
        <v>498</v>
      </c>
      <c r="D707" s="374" t="s">
        <v>499</v>
      </c>
      <c r="E707" s="374" t="s">
        <v>500</v>
      </c>
      <c r="F707" s="374" t="s">
        <v>501</v>
      </c>
      <c r="G707" s="375" t="s">
        <v>502</v>
      </c>
      <c r="H707" s="375" t="s">
        <v>503</v>
      </c>
      <c r="I707" s="376" t="s">
        <v>504</v>
      </c>
      <c r="L707" s="955"/>
      <c r="M707" s="956"/>
      <c r="N707" s="956"/>
      <c r="O707" s="957"/>
      <c r="Q707" s="24" t="s">
        <v>2079</v>
      </c>
      <c r="R707" s="379" t="s">
        <v>1590</v>
      </c>
      <c r="S707" s="379" t="s">
        <v>564</v>
      </c>
      <c r="T707" s="379" t="s">
        <v>2055</v>
      </c>
      <c r="U707" s="379" t="s">
        <v>544</v>
      </c>
      <c r="V707" s="379" t="s">
        <v>768</v>
      </c>
      <c r="W707" s="379" t="s">
        <v>777</v>
      </c>
      <c r="X707" s="379" t="s">
        <v>769</v>
      </c>
      <c r="Y707" s="379" t="s">
        <v>1313</v>
      </c>
      <c r="Z707" s="380" t="s">
        <v>120</v>
      </c>
    </row>
    <row r="708" spans="1:26" ht="15.75" customHeight="1" x14ac:dyDescent="0.2">
      <c r="A708" s="441">
        <v>1</v>
      </c>
      <c r="B708" s="126" t="s">
        <v>79</v>
      </c>
      <c r="C708" s="430">
        <v>16</v>
      </c>
      <c r="D708" s="430">
        <v>10</v>
      </c>
      <c r="E708" s="430">
        <v>4</v>
      </c>
      <c r="F708" s="430">
        <v>2</v>
      </c>
      <c r="G708" s="430">
        <v>46</v>
      </c>
      <c r="H708" s="430">
        <v>28</v>
      </c>
      <c r="I708" s="128">
        <v>24</v>
      </c>
      <c r="J708" s="435">
        <f t="shared" si="72"/>
        <v>16</v>
      </c>
      <c r="K708" s="435">
        <f t="shared" si="73"/>
        <v>24</v>
      </c>
      <c r="L708" s="1135" t="s">
        <v>918</v>
      </c>
      <c r="M708" s="1136"/>
      <c r="N708" s="1136"/>
      <c r="O708" s="1137"/>
      <c r="Q708" s="377" t="s">
        <v>1590</v>
      </c>
      <c r="R708" s="10"/>
      <c r="S708" s="20" t="s">
        <v>1207</v>
      </c>
      <c r="T708" s="20"/>
      <c r="U708" s="20"/>
      <c r="V708" s="20"/>
      <c r="W708" s="20"/>
      <c r="X708" s="20"/>
      <c r="Y708" s="20"/>
      <c r="Z708" s="21"/>
    </row>
    <row r="709" spans="1:26" ht="15.75" customHeight="1" x14ac:dyDescent="0.2">
      <c r="A709" s="370">
        <v>2</v>
      </c>
      <c r="B709" s="129" t="s">
        <v>1879</v>
      </c>
      <c r="C709" s="431">
        <v>16</v>
      </c>
      <c r="D709" s="431">
        <v>9</v>
      </c>
      <c r="E709" s="431">
        <v>3</v>
      </c>
      <c r="F709" s="431">
        <v>4</v>
      </c>
      <c r="G709" s="431">
        <v>44</v>
      </c>
      <c r="H709" s="431">
        <v>32</v>
      </c>
      <c r="I709" s="433">
        <v>21</v>
      </c>
      <c r="J709" s="435">
        <f t="shared" si="72"/>
        <v>16</v>
      </c>
      <c r="K709" s="435">
        <f t="shared" si="73"/>
        <v>21</v>
      </c>
      <c r="L709" s="1138"/>
      <c r="M709" s="1139"/>
      <c r="N709" s="1139"/>
      <c r="O709" s="1140"/>
      <c r="Q709" s="377" t="s">
        <v>564</v>
      </c>
      <c r="R709" s="20"/>
      <c r="S709" s="10"/>
      <c r="T709" s="20"/>
      <c r="U709" s="20"/>
      <c r="V709" s="20"/>
      <c r="W709" s="20"/>
      <c r="X709" s="20"/>
      <c r="Y709" s="20"/>
      <c r="Z709" s="21"/>
    </row>
    <row r="710" spans="1:26" ht="15.75" customHeight="1" x14ac:dyDescent="0.2">
      <c r="A710" s="370">
        <v>3</v>
      </c>
      <c r="B710" s="129" t="s">
        <v>2057</v>
      </c>
      <c r="C710" s="431">
        <v>16</v>
      </c>
      <c r="D710" s="431">
        <v>6</v>
      </c>
      <c r="E710" s="431">
        <v>5</v>
      </c>
      <c r="F710" s="431">
        <v>5</v>
      </c>
      <c r="G710" s="431">
        <v>37</v>
      </c>
      <c r="H710" s="431">
        <v>33</v>
      </c>
      <c r="I710" s="433">
        <v>17</v>
      </c>
      <c r="J710" s="435">
        <f t="shared" si="72"/>
        <v>16</v>
      </c>
      <c r="K710" s="435">
        <f t="shared" si="73"/>
        <v>17</v>
      </c>
      <c r="L710" s="1138"/>
      <c r="M710" s="1139"/>
      <c r="N710" s="1139"/>
      <c r="O710" s="1140"/>
      <c r="Q710" s="377" t="s">
        <v>2055</v>
      </c>
      <c r="R710" s="20"/>
      <c r="S710" s="20"/>
      <c r="T710" s="10"/>
      <c r="U710" s="20"/>
      <c r="V710" s="20"/>
      <c r="W710" s="20"/>
      <c r="X710" s="20"/>
      <c r="Y710" s="20"/>
      <c r="Z710" s="21"/>
    </row>
    <row r="711" spans="1:26" ht="15.75" customHeight="1" x14ac:dyDescent="0.2">
      <c r="A711" s="370">
        <v>4</v>
      </c>
      <c r="B711" s="129" t="s">
        <v>708</v>
      </c>
      <c r="C711" s="431">
        <v>16</v>
      </c>
      <c r="D711" s="431">
        <v>6</v>
      </c>
      <c r="E711" s="431">
        <v>4</v>
      </c>
      <c r="F711" s="431">
        <v>6</v>
      </c>
      <c r="G711" s="431">
        <v>28</v>
      </c>
      <c r="H711" s="431">
        <v>30</v>
      </c>
      <c r="I711" s="433">
        <v>16</v>
      </c>
      <c r="J711" s="435">
        <f t="shared" si="72"/>
        <v>16</v>
      </c>
      <c r="K711" s="435">
        <f t="shared" si="73"/>
        <v>16</v>
      </c>
      <c r="L711" s="1138"/>
      <c r="M711" s="1139"/>
      <c r="N711" s="1139"/>
      <c r="O711" s="1140"/>
      <c r="Q711" s="377" t="s">
        <v>544</v>
      </c>
      <c r="R711" s="20"/>
      <c r="S711" s="20"/>
      <c r="T711" s="20"/>
      <c r="U711" s="10"/>
      <c r="V711" s="20"/>
      <c r="W711" s="20"/>
      <c r="X711" s="20"/>
      <c r="Y711" s="20"/>
      <c r="Z711" s="21"/>
    </row>
    <row r="712" spans="1:26" ht="15.75" customHeight="1" x14ac:dyDescent="0.2">
      <c r="A712" s="370">
        <v>5</v>
      </c>
      <c r="B712" s="129" t="s">
        <v>781</v>
      </c>
      <c r="C712" s="431">
        <v>16</v>
      </c>
      <c r="D712" s="431">
        <v>5</v>
      </c>
      <c r="E712" s="431">
        <v>5</v>
      </c>
      <c r="F712" s="431">
        <v>6</v>
      </c>
      <c r="G712" s="431">
        <v>39</v>
      </c>
      <c r="H712" s="431">
        <v>37</v>
      </c>
      <c r="I712" s="433">
        <v>15</v>
      </c>
      <c r="J712" s="435">
        <f t="shared" si="72"/>
        <v>16</v>
      </c>
      <c r="K712" s="435">
        <f t="shared" si="73"/>
        <v>15</v>
      </c>
      <c r="L712" s="1138"/>
      <c r="M712" s="1139"/>
      <c r="N712" s="1139"/>
      <c r="O712" s="1140"/>
      <c r="Q712" s="377" t="s">
        <v>768</v>
      </c>
      <c r="R712" s="20"/>
      <c r="S712" s="20"/>
      <c r="T712" s="20"/>
      <c r="U712" s="20"/>
      <c r="V712" s="10"/>
      <c r="W712" s="20"/>
      <c r="X712" s="20"/>
      <c r="Y712" s="20"/>
      <c r="Z712" s="21"/>
    </row>
    <row r="713" spans="1:26" ht="15.75" customHeight="1" x14ac:dyDescent="0.2">
      <c r="A713" s="370">
        <v>6</v>
      </c>
      <c r="B713" s="129" t="s">
        <v>1732</v>
      </c>
      <c r="C713" s="431">
        <v>16</v>
      </c>
      <c r="D713" s="431">
        <v>5</v>
      </c>
      <c r="E713" s="431">
        <v>4</v>
      </c>
      <c r="F713" s="431">
        <v>7</v>
      </c>
      <c r="G713" s="431">
        <v>30</v>
      </c>
      <c r="H713" s="431">
        <v>38</v>
      </c>
      <c r="I713" s="433">
        <v>14</v>
      </c>
      <c r="J713" s="435">
        <f t="shared" si="72"/>
        <v>16</v>
      </c>
      <c r="K713" s="435">
        <f t="shared" si="73"/>
        <v>14</v>
      </c>
      <c r="L713" s="1138"/>
      <c r="M713" s="1139"/>
      <c r="N713" s="1139"/>
      <c r="O713" s="1140"/>
      <c r="Q713" s="377" t="s">
        <v>777</v>
      </c>
      <c r="R713" s="20" t="s">
        <v>1207</v>
      </c>
      <c r="S713" s="20" t="s">
        <v>1491</v>
      </c>
      <c r="T713" s="20" t="s">
        <v>104</v>
      </c>
      <c r="U713" s="20" t="s">
        <v>1602</v>
      </c>
      <c r="V713" s="20" t="s">
        <v>1929</v>
      </c>
      <c r="W713" s="10"/>
      <c r="X713" s="20" t="s">
        <v>1643</v>
      </c>
      <c r="Y713" s="20" t="s">
        <v>1487</v>
      </c>
      <c r="Z713" s="21" t="s">
        <v>355</v>
      </c>
    </row>
    <row r="714" spans="1:26" ht="15.75" customHeight="1" x14ac:dyDescent="0.2">
      <c r="A714" s="370">
        <v>7</v>
      </c>
      <c r="B714" s="129" t="s">
        <v>767</v>
      </c>
      <c r="C714" s="431">
        <v>16</v>
      </c>
      <c r="D714" s="431">
        <v>5</v>
      </c>
      <c r="E714" s="431">
        <v>3</v>
      </c>
      <c r="F714" s="431">
        <v>8</v>
      </c>
      <c r="G714" s="431">
        <v>31</v>
      </c>
      <c r="H714" s="431">
        <v>34</v>
      </c>
      <c r="I714" s="433">
        <v>13</v>
      </c>
      <c r="J714" s="435">
        <f t="shared" si="72"/>
        <v>16</v>
      </c>
      <c r="K714" s="435">
        <f t="shared" si="73"/>
        <v>13</v>
      </c>
      <c r="L714" s="1138"/>
      <c r="M714" s="1139"/>
      <c r="N714" s="1139"/>
      <c r="O714" s="1140"/>
      <c r="Q714" s="377" t="s">
        <v>769</v>
      </c>
      <c r="R714" s="20"/>
      <c r="S714" s="20"/>
      <c r="T714" s="20"/>
      <c r="U714" s="20"/>
      <c r="V714" s="20"/>
      <c r="W714" s="20"/>
      <c r="X714" s="10"/>
      <c r="Y714" s="20"/>
      <c r="Z714" s="21"/>
    </row>
    <row r="715" spans="1:26" ht="15.75" customHeight="1" x14ac:dyDescent="0.2">
      <c r="A715" s="370">
        <v>8</v>
      </c>
      <c r="B715" s="129" t="s">
        <v>36</v>
      </c>
      <c r="C715" s="431">
        <v>16</v>
      </c>
      <c r="D715" s="431">
        <v>2</v>
      </c>
      <c r="E715" s="431">
        <v>8</v>
      </c>
      <c r="F715" s="431">
        <v>6</v>
      </c>
      <c r="G715" s="431">
        <v>23</v>
      </c>
      <c r="H715" s="431">
        <v>33</v>
      </c>
      <c r="I715" s="433">
        <v>12</v>
      </c>
      <c r="J715" s="435">
        <f t="shared" si="72"/>
        <v>16</v>
      </c>
      <c r="K715" s="435">
        <f t="shared" si="73"/>
        <v>12</v>
      </c>
      <c r="L715" s="1138"/>
      <c r="M715" s="1139"/>
      <c r="N715" s="1139"/>
      <c r="O715" s="1140"/>
      <c r="Q715" s="377" t="s">
        <v>1313</v>
      </c>
      <c r="R715" s="20"/>
      <c r="S715" s="20"/>
      <c r="T715" s="20"/>
      <c r="U715" s="20"/>
      <c r="V715" s="20"/>
      <c r="W715" s="20"/>
      <c r="X715" s="20"/>
      <c r="Y715" s="10"/>
      <c r="Z715" s="21"/>
    </row>
    <row r="716" spans="1:26" ht="15.75" customHeight="1" thickBot="1" x14ac:dyDescent="0.25">
      <c r="A716" s="372">
        <v>9</v>
      </c>
      <c r="B716" s="130" t="s">
        <v>706</v>
      </c>
      <c r="C716" s="432">
        <v>16</v>
      </c>
      <c r="D716" s="432">
        <v>4</v>
      </c>
      <c r="E716" s="432">
        <v>4</v>
      </c>
      <c r="F716" s="432">
        <v>8</v>
      </c>
      <c r="G716" s="432">
        <v>30</v>
      </c>
      <c r="H716" s="432">
        <v>43</v>
      </c>
      <c r="I716" s="434">
        <v>12</v>
      </c>
      <c r="J716" s="435">
        <f t="shared" si="72"/>
        <v>16</v>
      </c>
      <c r="K716" s="435">
        <f t="shared" si="73"/>
        <v>12</v>
      </c>
      <c r="L716" s="1141"/>
      <c r="M716" s="1142"/>
      <c r="N716" s="1142"/>
      <c r="O716" s="1143"/>
      <c r="Q716" s="378" t="s">
        <v>120</v>
      </c>
      <c r="R716" s="23"/>
      <c r="S716" s="23"/>
      <c r="T716" s="23"/>
      <c r="U716" s="23"/>
      <c r="V716" s="23"/>
      <c r="W716" s="23"/>
      <c r="X716" s="23"/>
      <c r="Y716" s="23"/>
      <c r="Z716" s="15"/>
    </row>
    <row r="717" spans="1:26" ht="15.75" customHeight="1" x14ac:dyDescent="0.2">
      <c r="C717" s="435">
        <f t="shared" ref="C717:I717" si="77">SUM(C708:C716)</f>
        <v>144</v>
      </c>
      <c r="D717" s="435">
        <f t="shared" si="77"/>
        <v>52</v>
      </c>
      <c r="E717" s="435">
        <f t="shared" si="77"/>
        <v>40</v>
      </c>
      <c r="F717" s="435">
        <f t="shared" si="77"/>
        <v>52</v>
      </c>
      <c r="G717" s="435">
        <f t="shared" si="77"/>
        <v>308</v>
      </c>
      <c r="H717" s="435">
        <f t="shared" si="77"/>
        <v>308</v>
      </c>
      <c r="I717" s="435">
        <f t="shared" si="77"/>
        <v>144</v>
      </c>
      <c r="J717" s="435">
        <f t="shared" si="72"/>
        <v>144</v>
      </c>
      <c r="K717" s="435">
        <f t="shared" si="73"/>
        <v>144</v>
      </c>
    </row>
    <row r="718" spans="1:26" ht="15.75" customHeight="1" thickBot="1" x14ac:dyDescent="0.25"/>
    <row r="719" spans="1:26" ht="15.75" customHeight="1" thickBot="1" x14ac:dyDescent="0.25">
      <c r="A719" s="1043" t="s">
        <v>2075</v>
      </c>
      <c r="B719" s="1044"/>
      <c r="C719" s="1044"/>
      <c r="D719" s="1044"/>
      <c r="E719" s="1044"/>
      <c r="F719" s="1045"/>
      <c r="G719" s="1040" t="s">
        <v>2078</v>
      </c>
      <c r="H719" s="1041"/>
      <c r="I719" s="1042"/>
      <c r="L719" s="952" t="s">
        <v>538</v>
      </c>
      <c r="M719" s="953"/>
      <c r="N719" s="953"/>
      <c r="O719" s="954"/>
    </row>
    <row r="720" spans="1:26" ht="15.75" customHeight="1" thickBot="1" x14ac:dyDescent="0.25">
      <c r="A720" s="373" t="s">
        <v>496</v>
      </c>
      <c r="B720" s="227" t="s">
        <v>497</v>
      </c>
      <c r="C720" s="374" t="s">
        <v>498</v>
      </c>
      <c r="D720" s="374" t="s">
        <v>499</v>
      </c>
      <c r="E720" s="374" t="s">
        <v>500</v>
      </c>
      <c r="F720" s="374" t="s">
        <v>501</v>
      </c>
      <c r="G720" s="375" t="s">
        <v>502</v>
      </c>
      <c r="H720" s="375" t="s">
        <v>503</v>
      </c>
      <c r="I720" s="376" t="s">
        <v>504</v>
      </c>
      <c r="L720" s="955"/>
      <c r="M720" s="956"/>
      <c r="N720" s="956"/>
      <c r="O720" s="957"/>
      <c r="Q720" s="24" t="s">
        <v>2079</v>
      </c>
      <c r="R720" s="379" t="s">
        <v>503</v>
      </c>
      <c r="S720" s="379" t="s">
        <v>506</v>
      </c>
      <c r="T720" s="379" t="s">
        <v>1866</v>
      </c>
      <c r="U720" s="379" t="s">
        <v>700</v>
      </c>
      <c r="V720" s="379" t="s">
        <v>702</v>
      </c>
      <c r="W720" s="379" t="s">
        <v>533</v>
      </c>
      <c r="X720" s="379" t="s">
        <v>704</v>
      </c>
      <c r="Y720" s="380" t="s">
        <v>1214</v>
      </c>
    </row>
    <row r="721" spans="1:25" ht="15.75" customHeight="1" x14ac:dyDescent="0.2">
      <c r="A721" s="371">
        <v>1</v>
      </c>
      <c r="B721" s="126" t="s">
        <v>711</v>
      </c>
      <c r="C721" s="430">
        <v>14</v>
      </c>
      <c r="D721" s="430">
        <v>10</v>
      </c>
      <c r="E721" s="430">
        <v>2</v>
      </c>
      <c r="F721" s="430">
        <v>2</v>
      </c>
      <c r="G721" s="430">
        <v>53</v>
      </c>
      <c r="H721" s="430">
        <v>23</v>
      </c>
      <c r="I721" s="128">
        <v>22</v>
      </c>
      <c r="J721" s="435">
        <f t="shared" si="72"/>
        <v>14</v>
      </c>
      <c r="K721" s="435">
        <f t="shared" si="73"/>
        <v>22</v>
      </c>
      <c r="L721" s="1135" t="s">
        <v>919</v>
      </c>
      <c r="M721" s="1136"/>
      <c r="N721" s="1136"/>
      <c r="O721" s="1137"/>
      <c r="Q721" s="377" t="s">
        <v>503</v>
      </c>
      <c r="R721" s="10"/>
      <c r="S721" s="20"/>
      <c r="T721" s="20"/>
      <c r="U721" s="20"/>
      <c r="V721" s="20"/>
      <c r="W721" s="20"/>
      <c r="X721" s="20"/>
      <c r="Y721" s="21"/>
    </row>
    <row r="722" spans="1:25" ht="15.75" customHeight="1" x14ac:dyDescent="0.2">
      <c r="A722" s="370">
        <v>2</v>
      </c>
      <c r="B722" s="129" t="s">
        <v>42</v>
      </c>
      <c r="C722" s="431">
        <v>14</v>
      </c>
      <c r="D722" s="431">
        <v>11</v>
      </c>
      <c r="E722" s="431">
        <v>0</v>
      </c>
      <c r="F722" s="431">
        <v>3</v>
      </c>
      <c r="G722" s="431">
        <v>37</v>
      </c>
      <c r="H722" s="431">
        <v>25</v>
      </c>
      <c r="I722" s="433">
        <v>22</v>
      </c>
      <c r="J722" s="435">
        <f t="shared" si="72"/>
        <v>14</v>
      </c>
      <c r="K722" s="435">
        <f t="shared" si="73"/>
        <v>22</v>
      </c>
      <c r="L722" s="1138"/>
      <c r="M722" s="1139"/>
      <c r="N722" s="1139"/>
      <c r="O722" s="1140"/>
      <c r="Q722" s="377" t="s">
        <v>506</v>
      </c>
      <c r="R722" s="20"/>
      <c r="S722" s="10"/>
      <c r="T722" s="20"/>
      <c r="U722" s="20"/>
      <c r="V722" s="20"/>
      <c r="W722" s="20"/>
      <c r="X722" s="20"/>
      <c r="Y722" s="21"/>
    </row>
    <row r="723" spans="1:25" ht="15.75" customHeight="1" x14ac:dyDescent="0.2">
      <c r="A723" s="370">
        <v>3</v>
      </c>
      <c r="B723" s="129" t="s">
        <v>534</v>
      </c>
      <c r="C723" s="431">
        <v>14</v>
      </c>
      <c r="D723" s="431">
        <v>6</v>
      </c>
      <c r="E723" s="431">
        <v>3</v>
      </c>
      <c r="F723" s="431">
        <v>5</v>
      </c>
      <c r="G723" s="431">
        <v>41</v>
      </c>
      <c r="H723" s="431">
        <v>34</v>
      </c>
      <c r="I723" s="433">
        <v>15</v>
      </c>
      <c r="J723" s="435">
        <f t="shared" si="72"/>
        <v>14</v>
      </c>
      <c r="K723" s="435">
        <f t="shared" si="73"/>
        <v>15</v>
      </c>
      <c r="L723" s="1138"/>
      <c r="M723" s="1139"/>
      <c r="N723" s="1139"/>
      <c r="O723" s="1140"/>
      <c r="Q723" s="377" t="s">
        <v>1866</v>
      </c>
      <c r="R723" s="20"/>
      <c r="S723" s="20"/>
      <c r="T723" s="10"/>
      <c r="U723" s="20"/>
      <c r="V723" s="20"/>
      <c r="W723" s="20" t="s">
        <v>1642</v>
      </c>
      <c r="X723" s="20"/>
      <c r="Y723" s="21"/>
    </row>
    <row r="724" spans="1:25" ht="15.75" customHeight="1" x14ac:dyDescent="0.2">
      <c r="A724" s="370">
        <v>4</v>
      </c>
      <c r="B724" s="129" t="s">
        <v>1431</v>
      </c>
      <c r="C724" s="431">
        <v>14</v>
      </c>
      <c r="D724" s="431">
        <v>6</v>
      </c>
      <c r="E724" s="431">
        <v>2</v>
      </c>
      <c r="F724" s="431">
        <v>6</v>
      </c>
      <c r="G724" s="431">
        <v>38</v>
      </c>
      <c r="H724" s="431">
        <v>40</v>
      </c>
      <c r="I724" s="433">
        <v>14</v>
      </c>
      <c r="J724" s="435">
        <f t="shared" si="72"/>
        <v>14</v>
      </c>
      <c r="K724" s="435">
        <f t="shared" si="73"/>
        <v>14</v>
      </c>
      <c r="L724" s="1138"/>
      <c r="M724" s="1139"/>
      <c r="N724" s="1139"/>
      <c r="O724" s="1140"/>
      <c r="Q724" s="377" t="s">
        <v>700</v>
      </c>
      <c r="R724" s="20"/>
      <c r="S724" s="20"/>
      <c r="T724" s="20"/>
      <c r="U724" s="10"/>
      <c r="V724" s="20"/>
      <c r="W724" s="20" t="s">
        <v>920</v>
      </c>
      <c r="X724" s="20"/>
      <c r="Y724" s="21"/>
    </row>
    <row r="725" spans="1:25" ht="15.75" customHeight="1" x14ac:dyDescent="0.2">
      <c r="A725" s="370">
        <v>5</v>
      </c>
      <c r="B725" s="129" t="s">
        <v>1598</v>
      </c>
      <c r="C725" s="431">
        <v>14</v>
      </c>
      <c r="D725" s="431">
        <v>6</v>
      </c>
      <c r="E725" s="431">
        <v>1</v>
      </c>
      <c r="F725" s="431">
        <v>7</v>
      </c>
      <c r="G725" s="431">
        <v>43</v>
      </c>
      <c r="H725" s="431">
        <v>44</v>
      </c>
      <c r="I725" s="433">
        <v>13</v>
      </c>
      <c r="J725" s="435">
        <f t="shared" si="72"/>
        <v>14</v>
      </c>
      <c r="K725" s="435">
        <f t="shared" si="73"/>
        <v>13</v>
      </c>
      <c r="L725" s="1138"/>
      <c r="M725" s="1139"/>
      <c r="N725" s="1139"/>
      <c r="O725" s="1140"/>
      <c r="Q725" s="377" t="s">
        <v>702</v>
      </c>
      <c r="R725" s="20"/>
      <c r="S725" s="20"/>
      <c r="T725" s="20"/>
      <c r="U725" s="20"/>
      <c r="V725" s="10"/>
      <c r="W725" s="20" t="s">
        <v>1795</v>
      </c>
      <c r="X725" s="20"/>
      <c r="Y725" s="21"/>
    </row>
    <row r="726" spans="1:25" ht="15.75" customHeight="1" x14ac:dyDescent="0.2">
      <c r="A726" s="370">
        <v>6</v>
      </c>
      <c r="B726" s="129" t="s">
        <v>558</v>
      </c>
      <c r="C726" s="431">
        <v>14</v>
      </c>
      <c r="D726" s="431">
        <v>5</v>
      </c>
      <c r="E726" s="431">
        <v>1</v>
      </c>
      <c r="F726" s="431">
        <v>8</v>
      </c>
      <c r="G726" s="431">
        <v>29</v>
      </c>
      <c r="H726" s="431">
        <v>48</v>
      </c>
      <c r="I726" s="433">
        <v>11</v>
      </c>
      <c r="J726" s="435">
        <f t="shared" si="72"/>
        <v>14</v>
      </c>
      <c r="K726" s="435">
        <f t="shared" si="73"/>
        <v>11</v>
      </c>
      <c r="L726" s="1138"/>
      <c r="M726" s="1139"/>
      <c r="N726" s="1139"/>
      <c r="O726" s="1140"/>
      <c r="Q726" s="377" t="s">
        <v>533</v>
      </c>
      <c r="R726" s="20"/>
      <c r="S726" s="20" t="s">
        <v>1646</v>
      </c>
      <c r="T726" s="20" t="s">
        <v>1539</v>
      </c>
      <c r="U726" s="20" t="s">
        <v>1539</v>
      </c>
      <c r="V726" s="20" t="s">
        <v>1493</v>
      </c>
      <c r="W726" s="10"/>
      <c r="X726" s="20" t="s">
        <v>1654</v>
      </c>
      <c r="Y726" s="21" t="s">
        <v>1494</v>
      </c>
    </row>
    <row r="727" spans="1:25" ht="15.75" customHeight="1" x14ac:dyDescent="0.2">
      <c r="A727" s="370">
        <v>7</v>
      </c>
      <c r="B727" s="129" t="s">
        <v>1867</v>
      </c>
      <c r="C727" s="431">
        <v>14</v>
      </c>
      <c r="D727" s="431">
        <v>3</v>
      </c>
      <c r="E727" s="431">
        <v>3</v>
      </c>
      <c r="F727" s="431">
        <v>8</v>
      </c>
      <c r="G727" s="431">
        <v>25</v>
      </c>
      <c r="H727" s="431">
        <v>36</v>
      </c>
      <c r="I727" s="433">
        <v>9</v>
      </c>
      <c r="J727" s="435">
        <f t="shared" si="72"/>
        <v>14</v>
      </c>
      <c r="K727" s="435">
        <f t="shared" si="73"/>
        <v>9</v>
      </c>
      <c r="L727" s="1138"/>
      <c r="M727" s="1139"/>
      <c r="N727" s="1139"/>
      <c r="O727" s="1140"/>
      <c r="Q727" s="377" t="s">
        <v>704</v>
      </c>
      <c r="R727" s="20"/>
      <c r="S727" s="20"/>
      <c r="T727" s="20"/>
      <c r="U727" s="20"/>
      <c r="V727" s="20"/>
      <c r="W727" s="20" t="s">
        <v>1642</v>
      </c>
      <c r="X727" s="10"/>
      <c r="Y727" s="21"/>
    </row>
    <row r="728" spans="1:25" ht="15.75" customHeight="1" thickBot="1" x14ac:dyDescent="0.25">
      <c r="A728" s="372">
        <v>8</v>
      </c>
      <c r="B728" s="130" t="s">
        <v>705</v>
      </c>
      <c r="C728" s="432">
        <v>14</v>
      </c>
      <c r="D728" s="432">
        <v>3</v>
      </c>
      <c r="E728" s="432">
        <v>0</v>
      </c>
      <c r="F728" s="432">
        <v>11</v>
      </c>
      <c r="G728" s="432">
        <v>26</v>
      </c>
      <c r="H728" s="432">
        <v>42</v>
      </c>
      <c r="I728" s="434">
        <v>6</v>
      </c>
      <c r="J728" s="435">
        <f t="shared" si="72"/>
        <v>14</v>
      </c>
      <c r="K728" s="435">
        <f t="shared" si="73"/>
        <v>6</v>
      </c>
      <c r="L728" s="1141"/>
      <c r="M728" s="1142"/>
      <c r="N728" s="1142"/>
      <c r="O728" s="1143"/>
      <c r="Q728" s="378" t="s">
        <v>1214</v>
      </c>
      <c r="R728" s="23"/>
      <c r="S728" s="23"/>
      <c r="T728" s="23"/>
      <c r="U728" s="23"/>
      <c r="V728" s="23"/>
      <c r="W728" s="23" t="s">
        <v>32</v>
      </c>
      <c r="X728" s="23"/>
      <c r="Y728" s="15"/>
    </row>
    <row r="729" spans="1:25" ht="15.75" customHeight="1" x14ac:dyDescent="0.2">
      <c r="C729" s="435">
        <f t="shared" ref="C729:I729" si="78">SUM(C721:C728)</f>
        <v>112</v>
      </c>
      <c r="D729" s="435">
        <f t="shared" si="78"/>
        <v>50</v>
      </c>
      <c r="E729" s="435">
        <f t="shared" si="78"/>
        <v>12</v>
      </c>
      <c r="F729" s="435">
        <f t="shared" si="78"/>
        <v>50</v>
      </c>
      <c r="G729" s="435">
        <f t="shared" si="78"/>
        <v>292</v>
      </c>
      <c r="H729" s="435">
        <f t="shared" si="78"/>
        <v>292</v>
      </c>
      <c r="I729" s="435">
        <f t="shared" si="78"/>
        <v>112</v>
      </c>
      <c r="J729" s="435">
        <f t="shared" si="72"/>
        <v>112</v>
      </c>
      <c r="K729" s="435">
        <f t="shared" si="73"/>
        <v>112</v>
      </c>
    </row>
    <row r="730" spans="1:25" ht="15.75" customHeight="1" thickBot="1" x14ac:dyDescent="0.25">
      <c r="Q730" s="5" t="s">
        <v>427</v>
      </c>
    </row>
    <row r="731" spans="1:25" ht="15.75" customHeight="1" thickBot="1" x14ac:dyDescent="0.25">
      <c r="A731" s="1043" t="s">
        <v>2075</v>
      </c>
      <c r="B731" s="1044"/>
      <c r="C731" s="1044"/>
      <c r="D731" s="1044"/>
      <c r="E731" s="1044"/>
      <c r="F731" s="1045"/>
      <c r="G731" s="1040" t="s">
        <v>2078</v>
      </c>
      <c r="H731" s="1041"/>
      <c r="I731" s="1042"/>
      <c r="L731" s="952" t="s">
        <v>538</v>
      </c>
      <c r="M731" s="953"/>
      <c r="N731" s="953"/>
      <c r="O731" s="954"/>
    </row>
    <row r="732" spans="1:25" ht="15.75" customHeight="1" thickBot="1" x14ac:dyDescent="0.25">
      <c r="A732" s="373" t="s">
        <v>496</v>
      </c>
      <c r="B732" s="227" t="s">
        <v>497</v>
      </c>
      <c r="C732" s="374" t="s">
        <v>498</v>
      </c>
      <c r="D732" s="374" t="s">
        <v>499</v>
      </c>
      <c r="E732" s="374" t="s">
        <v>500</v>
      </c>
      <c r="F732" s="374" t="s">
        <v>501</v>
      </c>
      <c r="G732" s="375" t="s">
        <v>502</v>
      </c>
      <c r="H732" s="375" t="s">
        <v>503</v>
      </c>
      <c r="I732" s="376" t="s">
        <v>504</v>
      </c>
      <c r="L732" s="955"/>
      <c r="M732" s="956"/>
      <c r="N732" s="956"/>
      <c r="O732" s="957"/>
      <c r="Q732" s="24" t="s">
        <v>2079</v>
      </c>
      <c r="R732" s="379" t="s">
        <v>503</v>
      </c>
      <c r="S732" s="379" t="s">
        <v>541</v>
      </c>
      <c r="T732" s="379" t="s">
        <v>566</v>
      </c>
      <c r="U732" s="379" t="s">
        <v>229</v>
      </c>
      <c r="V732" s="379" t="s">
        <v>1730</v>
      </c>
      <c r="W732" s="379" t="s">
        <v>1731</v>
      </c>
      <c r="X732" s="379" t="s">
        <v>547</v>
      </c>
      <c r="Y732" s="380" t="s">
        <v>1306</v>
      </c>
    </row>
    <row r="733" spans="1:25" ht="15.75" customHeight="1" x14ac:dyDescent="0.2">
      <c r="A733" s="441">
        <v>1</v>
      </c>
      <c r="B733" s="53" t="s">
        <v>554</v>
      </c>
      <c r="C733" s="46">
        <v>14</v>
      </c>
      <c r="D733" s="46">
        <v>10</v>
      </c>
      <c r="E733" s="46">
        <v>1</v>
      </c>
      <c r="F733" s="46">
        <v>3</v>
      </c>
      <c r="G733" s="46">
        <v>34</v>
      </c>
      <c r="H733" s="46">
        <v>17</v>
      </c>
      <c r="I733" s="436">
        <v>21</v>
      </c>
      <c r="J733" s="435">
        <f t="shared" si="72"/>
        <v>14</v>
      </c>
      <c r="K733" s="435">
        <f t="shared" si="73"/>
        <v>21</v>
      </c>
      <c r="L733" s="1135" t="s">
        <v>921</v>
      </c>
      <c r="M733" s="1136"/>
      <c r="N733" s="1136"/>
      <c r="O733" s="1137"/>
      <c r="Q733" s="377" t="s">
        <v>503</v>
      </c>
      <c r="R733" s="10"/>
      <c r="S733" s="20"/>
      <c r="T733" s="20"/>
      <c r="U733" s="20"/>
      <c r="V733" s="20"/>
      <c r="W733" s="20"/>
      <c r="X733" s="20"/>
      <c r="Y733" s="21"/>
    </row>
    <row r="734" spans="1:25" ht="15.75" customHeight="1" x14ac:dyDescent="0.2">
      <c r="A734" s="370">
        <v>2</v>
      </c>
      <c r="B734" s="54" t="s">
        <v>575</v>
      </c>
      <c r="C734" s="431">
        <v>14</v>
      </c>
      <c r="D734" s="431">
        <v>9</v>
      </c>
      <c r="E734" s="431">
        <v>0</v>
      </c>
      <c r="F734" s="431">
        <v>5</v>
      </c>
      <c r="G734" s="431">
        <v>36</v>
      </c>
      <c r="H734" s="431">
        <v>26</v>
      </c>
      <c r="I734" s="433">
        <v>18</v>
      </c>
      <c r="J734" s="435">
        <f t="shared" si="72"/>
        <v>14</v>
      </c>
      <c r="K734" s="435">
        <f t="shared" si="73"/>
        <v>18</v>
      </c>
      <c r="L734" s="1138"/>
      <c r="M734" s="1139"/>
      <c r="N734" s="1139"/>
      <c r="O734" s="1140"/>
      <c r="Q734" s="377" t="s">
        <v>541</v>
      </c>
      <c r="R734" s="20"/>
      <c r="S734" s="10"/>
      <c r="T734" s="20"/>
      <c r="U734" s="20"/>
      <c r="V734" s="20"/>
      <c r="W734" s="20"/>
      <c r="X734" s="20"/>
      <c r="Y734" s="21"/>
    </row>
    <row r="735" spans="1:25" ht="15.75" customHeight="1" x14ac:dyDescent="0.2">
      <c r="A735" s="370">
        <v>3</v>
      </c>
      <c r="B735" s="54" t="s">
        <v>816</v>
      </c>
      <c r="C735" s="431">
        <v>14</v>
      </c>
      <c r="D735" s="431">
        <v>8</v>
      </c>
      <c r="E735" s="431">
        <v>1</v>
      </c>
      <c r="F735" s="431">
        <v>5</v>
      </c>
      <c r="G735" s="431">
        <v>34</v>
      </c>
      <c r="H735" s="431">
        <v>36</v>
      </c>
      <c r="I735" s="433">
        <v>17</v>
      </c>
      <c r="J735" s="435">
        <f t="shared" si="72"/>
        <v>14</v>
      </c>
      <c r="K735" s="435">
        <f t="shared" si="73"/>
        <v>17</v>
      </c>
      <c r="L735" s="1138"/>
      <c r="M735" s="1139"/>
      <c r="N735" s="1139"/>
      <c r="O735" s="1140"/>
      <c r="Q735" s="377" t="s">
        <v>566</v>
      </c>
      <c r="R735" s="20"/>
      <c r="S735" s="20"/>
      <c r="T735" s="10"/>
      <c r="U735" s="20"/>
      <c r="V735" s="20"/>
      <c r="W735" s="20"/>
      <c r="X735" s="20"/>
      <c r="Y735" s="21"/>
    </row>
    <row r="736" spans="1:25" ht="15.75" customHeight="1" x14ac:dyDescent="0.2">
      <c r="A736" s="370">
        <v>4</v>
      </c>
      <c r="B736" s="54" t="s">
        <v>174</v>
      </c>
      <c r="C736" s="431">
        <v>14</v>
      </c>
      <c r="D736" s="431">
        <v>6</v>
      </c>
      <c r="E736" s="431">
        <v>3</v>
      </c>
      <c r="F736" s="431">
        <v>5</v>
      </c>
      <c r="G736" s="431">
        <v>40</v>
      </c>
      <c r="H736" s="431">
        <v>33</v>
      </c>
      <c r="I736" s="433">
        <v>15</v>
      </c>
      <c r="J736" s="435">
        <f t="shared" si="72"/>
        <v>14</v>
      </c>
      <c r="K736" s="435">
        <f t="shared" si="73"/>
        <v>15</v>
      </c>
      <c r="L736" s="1138"/>
      <c r="M736" s="1139"/>
      <c r="N736" s="1139"/>
      <c r="O736" s="1140"/>
      <c r="Q736" s="377" t="s">
        <v>229</v>
      </c>
      <c r="R736" s="20"/>
      <c r="S736" s="20"/>
      <c r="T736" s="20"/>
      <c r="U736" s="10"/>
      <c r="V736" s="20"/>
      <c r="W736" s="20"/>
      <c r="X736" s="20"/>
      <c r="Y736" s="21"/>
    </row>
    <row r="737" spans="1:25" ht="15.75" customHeight="1" x14ac:dyDescent="0.2">
      <c r="A737" s="370">
        <v>5</v>
      </c>
      <c r="B737" s="54" t="s">
        <v>2052</v>
      </c>
      <c r="C737" s="431">
        <v>14</v>
      </c>
      <c r="D737" s="431">
        <v>5</v>
      </c>
      <c r="E737" s="431">
        <v>4</v>
      </c>
      <c r="F737" s="431">
        <v>5</v>
      </c>
      <c r="G737" s="431">
        <v>42</v>
      </c>
      <c r="H737" s="431">
        <v>38</v>
      </c>
      <c r="I737" s="433">
        <v>14</v>
      </c>
      <c r="J737" s="435">
        <f t="shared" si="72"/>
        <v>14</v>
      </c>
      <c r="K737" s="435">
        <f t="shared" si="73"/>
        <v>14</v>
      </c>
      <c r="L737" s="1138"/>
      <c r="M737" s="1139"/>
      <c r="N737" s="1139"/>
      <c r="O737" s="1140"/>
      <c r="Q737" s="377" t="s">
        <v>1730</v>
      </c>
      <c r="R737" s="20"/>
      <c r="S737" s="20"/>
      <c r="T737" s="20"/>
      <c r="U737" s="20"/>
      <c r="V737" s="10"/>
      <c r="W737" s="20"/>
      <c r="X737" s="20"/>
      <c r="Y737" s="21"/>
    </row>
    <row r="738" spans="1:25" ht="15.75" customHeight="1" x14ac:dyDescent="0.2">
      <c r="A738" s="370">
        <v>6</v>
      </c>
      <c r="B738" s="54" t="s">
        <v>1307</v>
      </c>
      <c r="C738" s="431">
        <v>14</v>
      </c>
      <c r="D738" s="431">
        <v>7</v>
      </c>
      <c r="E738" s="431">
        <v>0</v>
      </c>
      <c r="F738" s="431">
        <v>7</v>
      </c>
      <c r="G738" s="431">
        <v>33</v>
      </c>
      <c r="H738" s="431">
        <v>34</v>
      </c>
      <c r="I738" s="433">
        <v>14</v>
      </c>
      <c r="J738" s="435">
        <f t="shared" si="72"/>
        <v>14</v>
      </c>
      <c r="K738" s="435">
        <f t="shared" si="73"/>
        <v>14</v>
      </c>
      <c r="L738" s="1138"/>
      <c r="M738" s="1139"/>
      <c r="N738" s="1139"/>
      <c r="O738" s="1140"/>
      <c r="Q738" s="377" t="s">
        <v>1731</v>
      </c>
      <c r="R738" s="20"/>
      <c r="S738" s="20"/>
      <c r="T738" s="20"/>
      <c r="U738" s="20"/>
      <c r="V738" s="20"/>
      <c r="W738" s="10"/>
      <c r="X738" s="20"/>
      <c r="Y738" s="21"/>
    </row>
    <row r="739" spans="1:25" ht="15.75" customHeight="1" x14ac:dyDescent="0.2">
      <c r="A739" s="370">
        <v>7</v>
      </c>
      <c r="B739" s="54" t="s">
        <v>551</v>
      </c>
      <c r="C739" s="431">
        <v>14</v>
      </c>
      <c r="D739" s="431">
        <v>4</v>
      </c>
      <c r="E739" s="431">
        <v>0</v>
      </c>
      <c r="F739" s="431">
        <v>10</v>
      </c>
      <c r="G739" s="431">
        <v>32</v>
      </c>
      <c r="H739" s="431">
        <v>48</v>
      </c>
      <c r="I739" s="433">
        <v>8</v>
      </c>
      <c r="J739" s="435">
        <f t="shared" si="72"/>
        <v>14</v>
      </c>
      <c r="K739" s="435">
        <f t="shared" si="73"/>
        <v>8</v>
      </c>
      <c r="L739" s="1138"/>
      <c r="M739" s="1139"/>
      <c r="N739" s="1139"/>
      <c r="O739" s="1140"/>
      <c r="Q739" s="377" t="s">
        <v>547</v>
      </c>
      <c r="R739" s="20"/>
      <c r="S739" s="20"/>
      <c r="T739" s="20"/>
      <c r="U739" s="20"/>
      <c r="V739" s="20"/>
      <c r="W739" s="20"/>
      <c r="X739" s="10"/>
      <c r="Y739" s="21"/>
    </row>
    <row r="740" spans="1:25" ht="15.75" customHeight="1" thickBot="1" x14ac:dyDescent="0.25">
      <c r="A740" s="372">
        <v>8</v>
      </c>
      <c r="B740" s="55" t="s">
        <v>1733</v>
      </c>
      <c r="C740" s="432">
        <v>14</v>
      </c>
      <c r="D740" s="432">
        <v>1</v>
      </c>
      <c r="E740" s="432">
        <v>3</v>
      </c>
      <c r="F740" s="432">
        <v>10</v>
      </c>
      <c r="G740" s="432">
        <v>24</v>
      </c>
      <c r="H740" s="432">
        <v>43</v>
      </c>
      <c r="I740" s="434">
        <v>5</v>
      </c>
      <c r="J740" s="435">
        <f t="shared" ref="J740:J803" si="79">D740+E740+F740</f>
        <v>14</v>
      </c>
      <c r="K740" s="435">
        <f t="shared" ref="K740:K803" si="80">D740*2+E740</f>
        <v>5</v>
      </c>
      <c r="L740" s="1141"/>
      <c r="M740" s="1142"/>
      <c r="N740" s="1142"/>
      <c r="O740" s="1143"/>
      <c r="Q740" s="378" t="s">
        <v>1306</v>
      </c>
      <c r="R740" s="23"/>
      <c r="S740" s="23"/>
      <c r="T740" s="23"/>
      <c r="U740" s="23"/>
      <c r="V740" s="23"/>
      <c r="W740" s="23"/>
      <c r="X740" s="23"/>
      <c r="Y740" s="15"/>
    </row>
    <row r="741" spans="1:25" ht="15.75" customHeight="1" x14ac:dyDescent="0.2">
      <c r="C741" s="435">
        <f t="shared" ref="C741:I741" si="81">SUM(C733:C740)</f>
        <v>112</v>
      </c>
      <c r="D741" s="435">
        <f t="shared" si="81"/>
        <v>50</v>
      </c>
      <c r="E741" s="435">
        <f t="shared" si="81"/>
        <v>12</v>
      </c>
      <c r="F741" s="435">
        <f t="shared" si="81"/>
        <v>50</v>
      </c>
      <c r="G741" s="435">
        <f t="shared" si="81"/>
        <v>275</v>
      </c>
      <c r="H741" s="435">
        <f t="shared" si="81"/>
        <v>275</v>
      </c>
      <c r="I741" s="435">
        <f t="shared" si="81"/>
        <v>112</v>
      </c>
      <c r="J741" s="435">
        <f t="shared" si="79"/>
        <v>112</v>
      </c>
      <c r="K741" s="435">
        <f t="shared" si="80"/>
        <v>112</v>
      </c>
    </row>
    <row r="742" spans="1:25" ht="15.75" customHeight="1" thickBot="1" x14ac:dyDescent="0.25"/>
    <row r="743" spans="1:25" ht="15.75" customHeight="1" x14ac:dyDescent="0.2">
      <c r="A743" s="1131" t="s">
        <v>491</v>
      </c>
      <c r="B743" s="1132"/>
      <c r="C743" s="1020" t="s">
        <v>922</v>
      </c>
      <c r="D743" s="1021"/>
      <c r="E743" s="1021"/>
      <c r="F743" s="1021"/>
      <c r="G743" s="1021"/>
      <c r="H743" s="1021"/>
      <c r="I743" s="1022"/>
    </row>
    <row r="744" spans="1:25" ht="15.75" customHeight="1" thickBot="1" x14ac:dyDescent="0.25">
      <c r="A744" s="1133"/>
      <c r="B744" s="1134"/>
      <c r="C744" s="1023"/>
      <c r="D744" s="1024"/>
      <c r="E744" s="1024"/>
      <c r="F744" s="1024"/>
      <c r="G744" s="1024"/>
      <c r="H744" s="1024"/>
      <c r="I744" s="1025"/>
    </row>
    <row r="745" spans="1:25" ht="15.75" customHeight="1" thickBot="1" x14ac:dyDescent="0.25"/>
    <row r="746" spans="1:25" ht="15.75" customHeight="1" thickBot="1" x14ac:dyDescent="0.25">
      <c r="A746" s="1043" t="s">
        <v>2066</v>
      </c>
      <c r="B746" s="1044"/>
      <c r="C746" s="1044"/>
      <c r="D746" s="1044"/>
      <c r="E746" s="1044"/>
      <c r="F746" s="1045"/>
      <c r="G746" s="1040" t="s">
        <v>922</v>
      </c>
      <c r="H746" s="1041"/>
      <c r="I746" s="1042"/>
      <c r="L746" s="952" t="s">
        <v>538</v>
      </c>
      <c r="M746" s="953"/>
      <c r="N746" s="953"/>
      <c r="O746" s="954"/>
    </row>
    <row r="747" spans="1:25" ht="15.75" customHeight="1" thickBot="1" x14ac:dyDescent="0.25">
      <c r="A747" s="373" t="s">
        <v>496</v>
      </c>
      <c r="B747" s="227" t="s">
        <v>497</v>
      </c>
      <c r="C747" s="374" t="s">
        <v>498</v>
      </c>
      <c r="D747" s="374" t="s">
        <v>499</v>
      </c>
      <c r="E747" s="374" t="s">
        <v>500</v>
      </c>
      <c r="F747" s="374" t="s">
        <v>501</v>
      </c>
      <c r="G747" s="375" t="s">
        <v>502</v>
      </c>
      <c r="H747" s="375" t="s">
        <v>503</v>
      </c>
      <c r="I747" s="376" t="s">
        <v>504</v>
      </c>
      <c r="L747" s="955"/>
      <c r="M747" s="956"/>
      <c r="N747" s="956"/>
      <c r="O747" s="957"/>
      <c r="Q747" s="24" t="s">
        <v>923</v>
      </c>
      <c r="R747" s="379" t="s">
        <v>503</v>
      </c>
      <c r="S747" s="379" t="s">
        <v>700</v>
      </c>
      <c r="T747" s="379" t="s">
        <v>566</v>
      </c>
      <c r="U747" s="379" t="s">
        <v>544</v>
      </c>
      <c r="V747" s="379" t="s">
        <v>229</v>
      </c>
      <c r="W747" s="379" t="s">
        <v>702</v>
      </c>
      <c r="X747" s="380" t="s">
        <v>120</v>
      </c>
    </row>
    <row r="748" spans="1:25" ht="15.75" customHeight="1" x14ac:dyDescent="0.2">
      <c r="A748" s="371">
        <v>1</v>
      </c>
      <c r="B748" s="53" t="s">
        <v>781</v>
      </c>
      <c r="C748" s="46">
        <v>12</v>
      </c>
      <c r="D748" s="46">
        <v>8</v>
      </c>
      <c r="E748" s="46">
        <v>1</v>
      </c>
      <c r="F748" s="46">
        <v>3</v>
      </c>
      <c r="G748" s="46">
        <v>28</v>
      </c>
      <c r="H748" s="46">
        <v>17</v>
      </c>
      <c r="I748" s="436">
        <v>17</v>
      </c>
      <c r="J748" s="435">
        <f t="shared" si="79"/>
        <v>12</v>
      </c>
      <c r="K748" s="435">
        <f t="shared" si="80"/>
        <v>17</v>
      </c>
      <c r="L748" s="1135" t="s">
        <v>2080</v>
      </c>
      <c r="M748" s="1136"/>
      <c r="N748" s="1136"/>
      <c r="O748" s="1137"/>
      <c r="Q748" s="377" t="s">
        <v>503</v>
      </c>
      <c r="R748" s="10"/>
      <c r="S748" s="20"/>
      <c r="T748" s="20"/>
      <c r="U748" s="20"/>
      <c r="V748" s="20"/>
      <c r="W748" s="20" t="s">
        <v>1539</v>
      </c>
      <c r="X748" s="21"/>
    </row>
    <row r="749" spans="1:25" ht="15.75" customHeight="1" x14ac:dyDescent="0.2">
      <c r="A749" s="370">
        <v>2</v>
      </c>
      <c r="B749" s="54" t="s">
        <v>711</v>
      </c>
      <c r="C749" s="431">
        <v>12</v>
      </c>
      <c r="D749" s="431">
        <v>6</v>
      </c>
      <c r="E749" s="431">
        <v>3</v>
      </c>
      <c r="F749" s="431">
        <v>3</v>
      </c>
      <c r="G749" s="431">
        <v>37</v>
      </c>
      <c r="H749" s="431">
        <v>25</v>
      </c>
      <c r="I749" s="433">
        <v>15</v>
      </c>
      <c r="J749" s="435">
        <f t="shared" si="79"/>
        <v>12</v>
      </c>
      <c r="K749" s="435">
        <f t="shared" si="80"/>
        <v>15</v>
      </c>
      <c r="L749" s="1138"/>
      <c r="M749" s="1139"/>
      <c r="N749" s="1139"/>
      <c r="O749" s="1140"/>
      <c r="Q749" s="377" t="s">
        <v>700</v>
      </c>
      <c r="R749" s="20"/>
      <c r="S749" s="10"/>
      <c r="T749" s="20"/>
      <c r="U749" s="20"/>
      <c r="V749" s="20"/>
      <c r="W749" s="20" t="s">
        <v>1490</v>
      </c>
      <c r="X749" s="21"/>
    </row>
    <row r="750" spans="1:25" ht="15.75" customHeight="1" x14ac:dyDescent="0.2">
      <c r="A750" s="370">
        <v>3</v>
      </c>
      <c r="B750" s="54" t="s">
        <v>1827</v>
      </c>
      <c r="C750" s="431">
        <v>12</v>
      </c>
      <c r="D750" s="431">
        <v>6</v>
      </c>
      <c r="E750" s="431">
        <v>2</v>
      </c>
      <c r="F750" s="431">
        <v>4</v>
      </c>
      <c r="G750" s="431">
        <v>33</v>
      </c>
      <c r="H750" s="431">
        <v>22</v>
      </c>
      <c r="I750" s="433">
        <v>14</v>
      </c>
      <c r="J750" s="435">
        <f t="shared" si="79"/>
        <v>12</v>
      </c>
      <c r="K750" s="435">
        <f t="shared" si="80"/>
        <v>14</v>
      </c>
      <c r="L750" s="1138"/>
      <c r="M750" s="1139"/>
      <c r="N750" s="1139"/>
      <c r="O750" s="1140"/>
      <c r="Q750" s="377" t="s">
        <v>566</v>
      </c>
      <c r="R750" s="20"/>
      <c r="S750" s="20"/>
      <c r="T750" s="10"/>
      <c r="U750" s="20"/>
      <c r="V750" s="20"/>
      <c r="W750" s="20" t="s">
        <v>1600</v>
      </c>
      <c r="X750" s="21"/>
    </row>
    <row r="751" spans="1:25" ht="15.75" customHeight="1" x14ac:dyDescent="0.2">
      <c r="A751" s="370">
        <v>4</v>
      </c>
      <c r="B751" s="54" t="s">
        <v>558</v>
      </c>
      <c r="C751" s="431">
        <v>12</v>
      </c>
      <c r="D751" s="431">
        <v>6</v>
      </c>
      <c r="E751" s="431">
        <v>1</v>
      </c>
      <c r="F751" s="431">
        <v>5</v>
      </c>
      <c r="G751" s="431">
        <v>35</v>
      </c>
      <c r="H751" s="431">
        <v>40</v>
      </c>
      <c r="I751" s="433">
        <v>13</v>
      </c>
      <c r="J751" s="435">
        <f t="shared" si="79"/>
        <v>12</v>
      </c>
      <c r="K751" s="435">
        <f t="shared" si="80"/>
        <v>13</v>
      </c>
      <c r="L751" s="1138"/>
      <c r="M751" s="1139"/>
      <c r="N751" s="1139"/>
      <c r="O751" s="1140"/>
      <c r="Q751" s="377" t="s">
        <v>544</v>
      </c>
      <c r="R751" s="20"/>
      <c r="S751" s="20"/>
      <c r="T751" s="20"/>
      <c r="U751" s="10"/>
      <c r="V751" s="20"/>
      <c r="W751" s="20" t="s">
        <v>1493</v>
      </c>
      <c r="X751" s="21"/>
    </row>
    <row r="752" spans="1:25" ht="15.75" customHeight="1" x14ac:dyDescent="0.2">
      <c r="A752" s="370">
        <v>5</v>
      </c>
      <c r="B752" s="54" t="s">
        <v>708</v>
      </c>
      <c r="C752" s="431">
        <v>12</v>
      </c>
      <c r="D752" s="431">
        <v>4</v>
      </c>
      <c r="E752" s="431">
        <v>3</v>
      </c>
      <c r="F752" s="431">
        <v>5</v>
      </c>
      <c r="G752" s="431">
        <v>28</v>
      </c>
      <c r="H752" s="431">
        <v>26</v>
      </c>
      <c r="I752" s="433">
        <v>11</v>
      </c>
      <c r="J752" s="435">
        <f t="shared" si="79"/>
        <v>12</v>
      </c>
      <c r="K752" s="435">
        <f t="shared" si="80"/>
        <v>11</v>
      </c>
      <c r="L752" s="1138"/>
      <c r="M752" s="1139"/>
      <c r="N752" s="1139"/>
      <c r="O752" s="1140"/>
      <c r="Q752" s="377" t="s">
        <v>229</v>
      </c>
      <c r="R752" s="20"/>
      <c r="S752" s="20"/>
      <c r="T752" s="20"/>
      <c r="U752" s="20"/>
      <c r="V752" s="10"/>
      <c r="W752" s="20" t="s">
        <v>1207</v>
      </c>
      <c r="X752" s="21"/>
    </row>
    <row r="753" spans="1:24" ht="15.75" customHeight="1" x14ac:dyDescent="0.2">
      <c r="A753" s="370">
        <v>6</v>
      </c>
      <c r="B753" s="54" t="s">
        <v>575</v>
      </c>
      <c r="C753" s="431">
        <v>12</v>
      </c>
      <c r="D753" s="431">
        <v>4</v>
      </c>
      <c r="E753" s="431">
        <v>0</v>
      </c>
      <c r="F753" s="431">
        <v>8</v>
      </c>
      <c r="G753" s="431">
        <v>29</v>
      </c>
      <c r="H753" s="431">
        <v>35</v>
      </c>
      <c r="I753" s="433">
        <v>8</v>
      </c>
      <c r="J753" s="435">
        <f t="shared" si="79"/>
        <v>12</v>
      </c>
      <c r="K753" s="435">
        <f t="shared" si="80"/>
        <v>8</v>
      </c>
      <c r="L753" s="1138"/>
      <c r="M753" s="1139"/>
      <c r="N753" s="1139"/>
      <c r="O753" s="1140"/>
      <c r="Q753" s="377" t="s">
        <v>702</v>
      </c>
      <c r="R753" s="20" t="s">
        <v>1656</v>
      </c>
      <c r="S753" s="20" t="s">
        <v>1795</v>
      </c>
      <c r="T753" s="20" t="s">
        <v>844</v>
      </c>
      <c r="U753" s="20" t="s">
        <v>844</v>
      </c>
      <c r="V753" s="20" t="s">
        <v>1601</v>
      </c>
      <c r="W753" s="10"/>
      <c r="X753" s="21" t="s">
        <v>1490</v>
      </c>
    </row>
    <row r="754" spans="1:24" ht="15.75" customHeight="1" thickBot="1" x14ac:dyDescent="0.25">
      <c r="A754" s="372">
        <v>7</v>
      </c>
      <c r="B754" s="55" t="s">
        <v>2052</v>
      </c>
      <c r="C754" s="432">
        <v>12</v>
      </c>
      <c r="D754" s="432">
        <v>2</v>
      </c>
      <c r="E754" s="432">
        <v>2</v>
      </c>
      <c r="F754" s="432">
        <v>8</v>
      </c>
      <c r="G754" s="432">
        <v>25</v>
      </c>
      <c r="H754" s="432">
        <v>50</v>
      </c>
      <c r="I754" s="434">
        <v>6</v>
      </c>
      <c r="J754" s="435">
        <f t="shared" si="79"/>
        <v>12</v>
      </c>
      <c r="K754" s="435">
        <f t="shared" si="80"/>
        <v>6</v>
      </c>
      <c r="L754" s="1141"/>
      <c r="M754" s="1142"/>
      <c r="N754" s="1142"/>
      <c r="O754" s="1143"/>
      <c r="Q754" s="378" t="s">
        <v>120</v>
      </c>
      <c r="R754" s="23" t="s">
        <v>532</v>
      </c>
      <c r="S754" s="23"/>
      <c r="T754" s="23"/>
      <c r="U754" s="23" t="s">
        <v>532</v>
      </c>
      <c r="V754" s="23"/>
      <c r="W754" s="23" t="s">
        <v>1602</v>
      </c>
      <c r="X754" s="15"/>
    </row>
    <row r="755" spans="1:24" ht="15.75" customHeight="1" x14ac:dyDescent="0.2">
      <c r="C755" s="435">
        <f t="shared" ref="C755:I755" si="82">SUM(C748:C754)</f>
        <v>84</v>
      </c>
      <c r="D755" s="435">
        <f t="shared" si="82"/>
        <v>36</v>
      </c>
      <c r="E755" s="435">
        <f t="shared" si="82"/>
        <v>12</v>
      </c>
      <c r="F755" s="435">
        <f t="shared" si="82"/>
        <v>36</v>
      </c>
      <c r="G755" s="435">
        <f t="shared" si="82"/>
        <v>215</v>
      </c>
      <c r="H755" s="435">
        <f t="shared" si="82"/>
        <v>215</v>
      </c>
      <c r="I755" s="435">
        <f t="shared" si="82"/>
        <v>84</v>
      </c>
      <c r="J755" s="435">
        <f t="shared" si="79"/>
        <v>84</v>
      </c>
      <c r="K755" s="435">
        <f t="shared" si="80"/>
        <v>84</v>
      </c>
    </row>
    <row r="756" spans="1:24" ht="15.75" customHeight="1" thickBot="1" x14ac:dyDescent="0.25"/>
    <row r="757" spans="1:24" ht="15.75" customHeight="1" thickBot="1" x14ac:dyDescent="0.25">
      <c r="A757" s="1043" t="s">
        <v>2069</v>
      </c>
      <c r="B757" s="1044"/>
      <c r="C757" s="1044"/>
      <c r="D757" s="1044"/>
      <c r="E757" s="1044"/>
      <c r="F757" s="1045"/>
      <c r="G757" s="1040" t="s">
        <v>922</v>
      </c>
      <c r="H757" s="1041"/>
      <c r="I757" s="1042"/>
      <c r="L757" s="952" t="s">
        <v>538</v>
      </c>
      <c r="M757" s="953"/>
      <c r="N757" s="953"/>
      <c r="O757" s="954"/>
    </row>
    <row r="758" spans="1:24" ht="15.75" customHeight="1" thickBot="1" x14ac:dyDescent="0.25">
      <c r="A758" s="373" t="s">
        <v>496</v>
      </c>
      <c r="B758" s="227" t="s">
        <v>497</v>
      </c>
      <c r="C758" s="374" t="s">
        <v>498</v>
      </c>
      <c r="D758" s="374" t="s">
        <v>499</v>
      </c>
      <c r="E758" s="374" t="s">
        <v>500</v>
      </c>
      <c r="F758" s="374" t="s">
        <v>501</v>
      </c>
      <c r="G758" s="375" t="s">
        <v>502</v>
      </c>
      <c r="H758" s="375" t="s">
        <v>503</v>
      </c>
      <c r="I758" s="376" t="s">
        <v>504</v>
      </c>
      <c r="L758" s="955"/>
      <c r="M758" s="956"/>
      <c r="N758" s="956"/>
      <c r="O758" s="957"/>
      <c r="Q758" s="24" t="s">
        <v>923</v>
      </c>
      <c r="R758" s="379" t="s">
        <v>503</v>
      </c>
      <c r="S758" s="379" t="s">
        <v>541</v>
      </c>
      <c r="T758" s="379" t="s">
        <v>564</v>
      </c>
      <c r="U758" s="379" t="s">
        <v>533</v>
      </c>
      <c r="V758" s="379" t="s">
        <v>1313</v>
      </c>
      <c r="W758" s="379" t="s">
        <v>1306</v>
      </c>
      <c r="X758" s="380" t="s">
        <v>1214</v>
      </c>
    </row>
    <row r="759" spans="1:24" ht="15.75" customHeight="1" x14ac:dyDescent="0.2">
      <c r="A759" s="371">
        <v>1</v>
      </c>
      <c r="B759" s="126" t="s">
        <v>79</v>
      </c>
      <c r="C759" s="430">
        <v>12</v>
      </c>
      <c r="D759" s="430">
        <v>9</v>
      </c>
      <c r="E759" s="430">
        <v>0</v>
      </c>
      <c r="F759" s="430">
        <v>3</v>
      </c>
      <c r="G759" s="430">
        <v>35</v>
      </c>
      <c r="H759" s="430">
        <v>25</v>
      </c>
      <c r="I759" s="128">
        <v>18</v>
      </c>
      <c r="J759" s="435">
        <f t="shared" si="79"/>
        <v>12</v>
      </c>
      <c r="K759" s="435">
        <f t="shared" si="80"/>
        <v>18</v>
      </c>
      <c r="L759" s="1135" t="s">
        <v>2547</v>
      </c>
      <c r="M759" s="1136"/>
      <c r="N759" s="1136"/>
      <c r="O759" s="1137"/>
      <c r="Q759" s="377" t="s">
        <v>503</v>
      </c>
      <c r="R759" s="10"/>
      <c r="S759" s="20"/>
      <c r="T759" s="20"/>
      <c r="U759" s="20" t="s">
        <v>1600</v>
      </c>
      <c r="V759" s="20"/>
      <c r="W759" s="20"/>
      <c r="X759" s="21"/>
    </row>
    <row r="760" spans="1:24" ht="15.75" customHeight="1" x14ac:dyDescent="0.2">
      <c r="A760" s="370">
        <v>2</v>
      </c>
      <c r="B760" s="129" t="s">
        <v>1732</v>
      </c>
      <c r="C760" s="431">
        <v>12</v>
      </c>
      <c r="D760" s="431">
        <v>5</v>
      </c>
      <c r="E760" s="431">
        <v>3</v>
      </c>
      <c r="F760" s="431">
        <v>4</v>
      </c>
      <c r="G760" s="431">
        <v>29</v>
      </c>
      <c r="H760" s="431">
        <v>25</v>
      </c>
      <c r="I760" s="433">
        <v>13</v>
      </c>
      <c r="J760" s="435">
        <f t="shared" si="79"/>
        <v>12</v>
      </c>
      <c r="K760" s="435">
        <f t="shared" si="80"/>
        <v>13</v>
      </c>
      <c r="L760" s="1138"/>
      <c r="M760" s="1139"/>
      <c r="N760" s="1139"/>
      <c r="O760" s="1140"/>
      <c r="Q760" s="377" t="s">
        <v>541</v>
      </c>
      <c r="R760" s="20"/>
      <c r="S760" s="10"/>
      <c r="T760" s="20"/>
      <c r="U760" s="20"/>
      <c r="V760" s="20"/>
      <c r="W760" s="20"/>
      <c r="X760" s="21"/>
    </row>
    <row r="761" spans="1:24" ht="15.75" customHeight="1" x14ac:dyDescent="0.2">
      <c r="A761" s="370">
        <v>3</v>
      </c>
      <c r="B761" s="129" t="s">
        <v>1598</v>
      </c>
      <c r="C761" s="431">
        <v>12</v>
      </c>
      <c r="D761" s="431">
        <v>5</v>
      </c>
      <c r="E761" s="431">
        <v>2</v>
      </c>
      <c r="F761" s="431">
        <v>5</v>
      </c>
      <c r="G761" s="431">
        <v>38</v>
      </c>
      <c r="H761" s="431">
        <v>29</v>
      </c>
      <c r="I761" s="433">
        <v>12</v>
      </c>
      <c r="J761" s="435">
        <f t="shared" si="79"/>
        <v>12</v>
      </c>
      <c r="K761" s="435">
        <f t="shared" si="80"/>
        <v>12</v>
      </c>
      <c r="L761" s="1138"/>
      <c r="M761" s="1139"/>
      <c r="N761" s="1139"/>
      <c r="O761" s="1140"/>
      <c r="Q761" s="377" t="s">
        <v>564</v>
      </c>
      <c r="R761" s="20"/>
      <c r="S761" s="20"/>
      <c r="T761" s="10"/>
      <c r="U761" s="20" t="s">
        <v>1603</v>
      </c>
      <c r="V761" s="20"/>
      <c r="W761" s="20"/>
      <c r="X761" s="21"/>
    </row>
    <row r="762" spans="1:24" ht="15.75" customHeight="1" x14ac:dyDescent="0.2">
      <c r="A762" s="370">
        <v>4</v>
      </c>
      <c r="B762" s="129" t="s">
        <v>42</v>
      </c>
      <c r="C762" s="431">
        <v>12</v>
      </c>
      <c r="D762" s="431">
        <v>5</v>
      </c>
      <c r="E762" s="431">
        <v>2</v>
      </c>
      <c r="F762" s="431">
        <v>5</v>
      </c>
      <c r="G762" s="431">
        <v>23</v>
      </c>
      <c r="H762" s="431">
        <v>25</v>
      </c>
      <c r="I762" s="433">
        <v>12</v>
      </c>
      <c r="J762" s="435">
        <f t="shared" si="79"/>
        <v>12</v>
      </c>
      <c r="K762" s="435">
        <f t="shared" si="80"/>
        <v>12</v>
      </c>
      <c r="L762" s="1138"/>
      <c r="M762" s="1139"/>
      <c r="N762" s="1139"/>
      <c r="O762" s="1140"/>
      <c r="Q762" s="377" t="s">
        <v>533</v>
      </c>
      <c r="R762" s="20" t="s">
        <v>1597</v>
      </c>
      <c r="S762" s="20" t="s">
        <v>1603</v>
      </c>
      <c r="T762" s="20" t="s">
        <v>1601</v>
      </c>
      <c r="U762" s="10"/>
      <c r="V762" s="20"/>
      <c r="W762" s="20" t="s">
        <v>23</v>
      </c>
      <c r="X762" s="21" t="s">
        <v>844</v>
      </c>
    </row>
    <row r="763" spans="1:24" ht="15.75" customHeight="1" x14ac:dyDescent="0.2">
      <c r="A763" s="370">
        <v>5</v>
      </c>
      <c r="B763" s="129" t="s">
        <v>1307</v>
      </c>
      <c r="C763" s="431">
        <v>12</v>
      </c>
      <c r="D763" s="431">
        <v>6</v>
      </c>
      <c r="E763" s="431">
        <v>0</v>
      </c>
      <c r="F763" s="431">
        <v>6</v>
      </c>
      <c r="G763" s="431">
        <v>29</v>
      </c>
      <c r="H763" s="431">
        <v>35</v>
      </c>
      <c r="I763" s="433">
        <v>12</v>
      </c>
      <c r="J763" s="435">
        <f t="shared" si="79"/>
        <v>12</v>
      </c>
      <c r="K763" s="435">
        <f t="shared" si="80"/>
        <v>12</v>
      </c>
      <c r="L763" s="1138"/>
      <c r="M763" s="1139"/>
      <c r="N763" s="1139"/>
      <c r="O763" s="1140"/>
      <c r="Q763" s="377" t="s">
        <v>1313</v>
      </c>
      <c r="R763" s="20"/>
      <c r="S763" s="20"/>
      <c r="T763" s="20"/>
      <c r="U763" s="20"/>
      <c r="V763" s="10"/>
      <c r="W763" s="20"/>
      <c r="X763" s="21"/>
    </row>
    <row r="764" spans="1:24" ht="15.75" customHeight="1" x14ac:dyDescent="0.2">
      <c r="A764" s="370">
        <v>6</v>
      </c>
      <c r="B764" s="129" t="s">
        <v>554</v>
      </c>
      <c r="C764" s="431">
        <v>12</v>
      </c>
      <c r="D764" s="431">
        <v>4</v>
      </c>
      <c r="E764" s="431">
        <v>1</v>
      </c>
      <c r="F764" s="431">
        <v>7</v>
      </c>
      <c r="G764" s="431">
        <v>22</v>
      </c>
      <c r="H764" s="431">
        <v>31</v>
      </c>
      <c r="I764" s="433">
        <v>9</v>
      </c>
      <c r="J764" s="435">
        <f t="shared" si="79"/>
        <v>12</v>
      </c>
      <c r="K764" s="435">
        <f t="shared" si="80"/>
        <v>9</v>
      </c>
      <c r="L764" s="1138"/>
      <c r="M764" s="1139"/>
      <c r="N764" s="1139"/>
      <c r="O764" s="1140"/>
      <c r="Q764" s="377" t="s">
        <v>1306</v>
      </c>
      <c r="R764" s="20"/>
      <c r="S764" s="20"/>
      <c r="T764" s="20"/>
      <c r="U764" s="20" t="s">
        <v>2056</v>
      </c>
      <c r="V764" s="20"/>
      <c r="W764" s="10"/>
      <c r="X764" s="21"/>
    </row>
    <row r="765" spans="1:24" ht="15.75" customHeight="1" thickBot="1" x14ac:dyDescent="0.25">
      <c r="A765" s="372">
        <v>7</v>
      </c>
      <c r="B765" s="130" t="s">
        <v>816</v>
      </c>
      <c r="C765" s="432">
        <v>12</v>
      </c>
      <c r="D765" s="432">
        <v>3</v>
      </c>
      <c r="E765" s="432">
        <v>2</v>
      </c>
      <c r="F765" s="432">
        <v>7</v>
      </c>
      <c r="G765" s="432">
        <v>18</v>
      </c>
      <c r="H765" s="432">
        <v>24</v>
      </c>
      <c r="I765" s="434">
        <v>8</v>
      </c>
      <c r="J765" s="435">
        <f t="shared" si="79"/>
        <v>12</v>
      </c>
      <c r="K765" s="435">
        <f t="shared" si="80"/>
        <v>8</v>
      </c>
      <c r="L765" s="1141"/>
      <c r="M765" s="1142"/>
      <c r="N765" s="1142"/>
      <c r="O765" s="1143"/>
      <c r="Q765" s="378" t="s">
        <v>1214</v>
      </c>
      <c r="R765" s="23"/>
      <c r="S765" s="23"/>
      <c r="T765" s="23"/>
      <c r="U765" s="23"/>
      <c r="V765" s="23"/>
      <c r="W765" s="23"/>
      <c r="X765" s="15"/>
    </row>
    <row r="766" spans="1:24" ht="15.75" customHeight="1" x14ac:dyDescent="0.2">
      <c r="C766" s="435">
        <f t="shared" ref="C766:I766" si="83">SUM(C759:C765)</f>
        <v>84</v>
      </c>
      <c r="D766" s="435">
        <f t="shared" si="83"/>
        <v>37</v>
      </c>
      <c r="E766" s="435">
        <f t="shared" si="83"/>
        <v>10</v>
      </c>
      <c r="F766" s="435">
        <f t="shared" si="83"/>
        <v>37</v>
      </c>
      <c r="G766" s="435">
        <f t="shared" si="83"/>
        <v>194</v>
      </c>
      <c r="H766" s="435">
        <f t="shared" si="83"/>
        <v>194</v>
      </c>
      <c r="I766" s="435">
        <f t="shared" si="83"/>
        <v>84</v>
      </c>
      <c r="J766" s="435">
        <f t="shared" si="79"/>
        <v>84</v>
      </c>
      <c r="K766" s="435">
        <f t="shared" si="80"/>
        <v>84</v>
      </c>
    </row>
    <row r="767" spans="1:24" ht="15.75" customHeight="1" thickBot="1" x14ac:dyDescent="0.25"/>
    <row r="768" spans="1:24" ht="15.75" customHeight="1" thickBot="1" x14ac:dyDescent="0.25">
      <c r="A768" s="1043" t="s">
        <v>2071</v>
      </c>
      <c r="B768" s="1044"/>
      <c r="C768" s="1044"/>
      <c r="D768" s="1044"/>
      <c r="E768" s="1044"/>
      <c r="F768" s="1045"/>
      <c r="G768" s="1040" t="s">
        <v>922</v>
      </c>
      <c r="H768" s="1041"/>
      <c r="I768" s="1042"/>
      <c r="L768" s="952" t="s">
        <v>538</v>
      </c>
      <c r="M768" s="953"/>
      <c r="N768" s="953"/>
      <c r="O768" s="954"/>
    </row>
    <row r="769" spans="1:23" ht="15.75" customHeight="1" thickBot="1" x14ac:dyDescent="0.25">
      <c r="A769" s="373" t="s">
        <v>496</v>
      </c>
      <c r="B769" s="227" t="s">
        <v>497</v>
      </c>
      <c r="C769" s="374" t="s">
        <v>498</v>
      </c>
      <c r="D769" s="374" t="s">
        <v>499</v>
      </c>
      <c r="E769" s="374" t="s">
        <v>500</v>
      </c>
      <c r="F769" s="374" t="s">
        <v>501</v>
      </c>
      <c r="G769" s="375" t="s">
        <v>502</v>
      </c>
      <c r="H769" s="375" t="s">
        <v>503</v>
      </c>
      <c r="I769" s="376" t="s">
        <v>504</v>
      </c>
      <c r="L769" s="955"/>
      <c r="M769" s="956"/>
      <c r="N769" s="956"/>
      <c r="O769" s="957"/>
      <c r="Q769" s="24" t="s">
        <v>923</v>
      </c>
      <c r="R769" s="379" t="s">
        <v>1590</v>
      </c>
      <c r="S769" s="379" t="s">
        <v>506</v>
      </c>
      <c r="T769" s="379" t="s">
        <v>901</v>
      </c>
      <c r="U769" s="379" t="s">
        <v>702</v>
      </c>
      <c r="V769" s="379" t="s">
        <v>769</v>
      </c>
      <c r="W769" s="380" t="s">
        <v>704</v>
      </c>
    </row>
    <row r="770" spans="1:23" ht="15.75" customHeight="1" x14ac:dyDescent="0.2">
      <c r="A770" s="371">
        <v>1</v>
      </c>
      <c r="B770" s="126" t="s">
        <v>534</v>
      </c>
      <c r="C770" s="430">
        <v>10</v>
      </c>
      <c r="D770" s="430">
        <v>8</v>
      </c>
      <c r="E770" s="430">
        <v>1</v>
      </c>
      <c r="F770" s="430">
        <v>1</v>
      </c>
      <c r="G770" s="430">
        <v>31</v>
      </c>
      <c r="H770" s="430">
        <v>15</v>
      </c>
      <c r="I770" s="128">
        <v>17</v>
      </c>
      <c r="J770" s="435">
        <f t="shared" si="79"/>
        <v>10</v>
      </c>
      <c r="K770" s="435">
        <f t="shared" si="80"/>
        <v>17</v>
      </c>
      <c r="L770" s="1135" t="s">
        <v>924</v>
      </c>
      <c r="M770" s="1136"/>
      <c r="N770" s="1136"/>
      <c r="O770" s="1137"/>
      <c r="Q770" s="377" t="s">
        <v>1590</v>
      </c>
      <c r="R770" s="10"/>
      <c r="S770" s="20"/>
      <c r="T770" s="20"/>
      <c r="U770" s="20"/>
      <c r="V770" s="20"/>
      <c r="W770" s="21"/>
    </row>
    <row r="771" spans="1:23" ht="15.75" customHeight="1" x14ac:dyDescent="0.2">
      <c r="A771" s="370">
        <v>2</v>
      </c>
      <c r="B771" s="129" t="s">
        <v>767</v>
      </c>
      <c r="C771" s="431">
        <v>10</v>
      </c>
      <c r="D771" s="431">
        <v>7</v>
      </c>
      <c r="E771" s="431">
        <v>0</v>
      </c>
      <c r="F771" s="431">
        <v>3</v>
      </c>
      <c r="G771" s="431">
        <v>24</v>
      </c>
      <c r="H771" s="431">
        <v>19</v>
      </c>
      <c r="I771" s="433">
        <v>14</v>
      </c>
      <c r="J771" s="435">
        <f t="shared" si="79"/>
        <v>10</v>
      </c>
      <c r="K771" s="435">
        <f t="shared" si="80"/>
        <v>14</v>
      </c>
      <c r="L771" s="1138"/>
      <c r="M771" s="1139"/>
      <c r="N771" s="1139"/>
      <c r="O771" s="1140"/>
      <c r="Q771" s="377" t="s">
        <v>506</v>
      </c>
      <c r="R771" s="20"/>
      <c r="S771" s="10"/>
      <c r="T771" s="20"/>
      <c r="U771" s="20"/>
      <c r="V771" s="20"/>
      <c r="W771" s="21"/>
    </row>
    <row r="772" spans="1:23" ht="15.75" customHeight="1" x14ac:dyDescent="0.2">
      <c r="A772" s="370">
        <v>3</v>
      </c>
      <c r="B772" s="129" t="s">
        <v>36</v>
      </c>
      <c r="C772" s="431">
        <v>10</v>
      </c>
      <c r="D772" s="431">
        <v>5</v>
      </c>
      <c r="E772" s="431">
        <v>1</v>
      </c>
      <c r="F772" s="431">
        <v>4</v>
      </c>
      <c r="G772" s="431">
        <v>31</v>
      </c>
      <c r="H772" s="431">
        <v>27</v>
      </c>
      <c r="I772" s="433">
        <v>11</v>
      </c>
      <c r="J772" s="435">
        <f t="shared" si="79"/>
        <v>10</v>
      </c>
      <c r="K772" s="435">
        <f t="shared" si="80"/>
        <v>11</v>
      </c>
      <c r="L772" s="1138"/>
      <c r="M772" s="1139"/>
      <c r="N772" s="1139"/>
      <c r="O772" s="1140"/>
      <c r="Q772" s="377" t="s">
        <v>901</v>
      </c>
      <c r="R772" s="20"/>
      <c r="S772" s="20"/>
      <c r="T772" s="10"/>
      <c r="U772" s="20"/>
      <c r="V772" s="20"/>
      <c r="W772" s="21"/>
    </row>
    <row r="773" spans="1:23" ht="15.75" customHeight="1" x14ac:dyDescent="0.2">
      <c r="A773" s="370">
        <v>4</v>
      </c>
      <c r="B773" s="129" t="s">
        <v>1431</v>
      </c>
      <c r="C773" s="431">
        <v>10</v>
      </c>
      <c r="D773" s="431">
        <v>4</v>
      </c>
      <c r="E773" s="431">
        <v>1</v>
      </c>
      <c r="F773" s="431">
        <v>5</v>
      </c>
      <c r="G773" s="431">
        <v>33</v>
      </c>
      <c r="H773" s="431">
        <v>33</v>
      </c>
      <c r="I773" s="433">
        <v>9</v>
      </c>
      <c r="J773" s="435">
        <f t="shared" si="79"/>
        <v>10</v>
      </c>
      <c r="K773" s="435">
        <f t="shared" si="80"/>
        <v>9</v>
      </c>
      <c r="L773" s="1138"/>
      <c r="M773" s="1139"/>
      <c r="N773" s="1139"/>
      <c r="O773" s="1140"/>
      <c r="Q773" s="377" t="s">
        <v>702</v>
      </c>
      <c r="R773" s="20"/>
      <c r="S773" s="20"/>
      <c r="T773" s="20"/>
      <c r="U773" s="10"/>
      <c r="V773" s="20"/>
      <c r="W773" s="21"/>
    </row>
    <row r="774" spans="1:23" ht="15.75" customHeight="1" x14ac:dyDescent="0.2">
      <c r="A774" s="370">
        <v>5</v>
      </c>
      <c r="B774" s="129" t="s">
        <v>906</v>
      </c>
      <c r="C774" s="431">
        <v>10</v>
      </c>
      <c r="D774" s="431">
        <v>2</v>
      </c>
      <c r="E774" s="431">
        <v>1</v>
      </c>
      <c r="F774" s="431">
        <v>7</v>
      </c>
      <c r="G774" s="431">
        <v>19</v>
      </c>
      <c r="H774" s="431">
        <v>29</v>
      </c>
      <c r="I774" s="433">
        <v>5</v>
      </c>
      <c r="J774" s="435">
        <f t="shared" si="79"/>
        <v>10</v>
      </c>
      <c r="K774" s="435">
        <f t="shared" si="80"/>
        <v>5</v>
      </c>
      <c r="L774" s="1138"/>
      <c r="M774" s="1139"/>
      <c r="N774" s="1139"/>
      <c r="O774" s="1140"/>
      <c r="Q774" s="377" t="s">
        <v>769</v>
      </c>
      <c r="R774" s="20"/>
      <c r="S774" s="20"/>
      <c r="T774" s="20"/>
      <c r="U774" s="20"/>
      <c r="V774" s="10"/>
      <c r="W774" s="21"/>
    </row>
    <row r="775" spans="1:23" ht="15.75" customHeight="1" thickBot="1" x14ac:dyDescent="0.25">
      <c r="A775" s="372">
        <v>6</v>
      </c>
      <c r="B775" s="130" t="s">
        <v>1733</v>
      </c>
      <c r="C775" s="432">
        <v>10</v>
      </c>
      <c r="D775" s="432">
        <v>2</v>
      </c>
      <c r="E775" s="432">
        <v>0</v>
      </c>
      <c r="F775" s="432">
        <v>8</v>
      </c>
      <c r="G775" s="432">
        <v>15</v>
      </c>
      <c r="H775" s="432">
        <v>30</v>
      </c>
      <c r="I775" s="434">
        <v>4</v>
      </c>
      <c r="J775" s="435">
        <f t="shared" si="79"/>
        <v>10</v>
      </c>
      <c r="K775" s="435">
        <f t="shared" si="80"/>
        <v>4</v>
      </c>
      <c r="L775" s="1141"/>
      <c r="M775" s="1142"/>
      <c r="N775" s="1142"/>
      <c r="O775" s="1143"/>
      <c r="Q775" s="378" t="s">
        <v>704</v>
      </c>
      <c r="R775" s="23"/>
      <c r="S775" s="23"/>
      <c r="T775" s="23"/>
      <c r="U775" s="23"/>
      <c r="V775" s="23"/>
      <c r="W775" s="15"/>
    </row>
    <row r="776" spans="1:23" ht="15.75" customHeight="1" x14ac:dyDescent="0.2">
      <c r="C776" s="435">
        <f t="shared" ref="C776:I776" si="84">SUM(C770:C775)</f>
        <v>60</v>
      </c>
      <c r="D776" s="435">
        <f t="shared" si="84"/>
        <v>28</v>
      </c>
      <c r="E776" s="435">
        <f t="shared" si="84"/>
        <v>4</v>
      </c>
      <c r="F776" s="435">
        <f t="shared" si="84"/>
        <v>28</v>
      </c>
      <c r="G776" s="435">
        <f t="shared" si="84"/>
        <v>153</v>
      </c>
      <c r="H776" s="435">
        <f t="shared" si="84"/>
        <v>153</v>
      </c>
      <c r="I776" s="435">
        <f t="shared" si="84"/>
        <v>60</v>
      </c>
      <c r="J776" s="435">
        <f t="shared" si="79"/>
        <v>60</v>
      </c>
      <c r="K776" s="435">
        <f t="shared" si="80"/>
        <v>60</v>
      </c>
    </row>
    <row r="777" spans="1:23" ht="15.75" customHeight="1" thickBot="1" x14ac:dyDescent="0.25"/>
    <row r="778" spans="1:23" ht="15.75" customHeight="1" thickBot="1" x14ac:dyDescent="0.25">
      <c r="A778" s="1043" t="s">
        <v>2072</v>
      </c>
      <c r="B778" s="1044"/>
      <c r="C778" s="1044"/>
      <c r="D778" s="1044"/>
      <c r="E778" s="1044"/>
      <c r="F778" s="1045"/>
      <c r="G778" s="1040" t="s">
        <v>922</v>
      </c>
      <c r="H778" s="1041"/>
      <c r="I778" s="1042"/>
      <c r="L778" s="952" t="s">
        <v>538</v>
      </c>
      <c r="M778" s="953"/>
      <c r="N778" s="953"/>
      <c r="O778" s="954"/>
    </row>
    <row r="779" spans="1:23" ht="15.75" customHeight="1" thickBot="1" x14ac:dyDescent="0.25">
      <c r="A779" s="373" t="s">
        <v>496</v>
      </c>
      <c r="B779" s="227" t="s">
        <v>497</v>
      </c>
      <c r="C779" s="374" t="s">
        <v>498</v>
      </c>
      <c r="D779" s="374" t="s">
        <v>499</v>
      </c>
      <c r="E779" s="374" t="s">
        <v>500</v>
      </c>
      <c r="F779" s="374" t="s">
        <v>501</v>
      </c>
      <c r="G779" s="375" t="s">
        <v>502</v>
      </c>
      <c r="H779" s="375" t="s">
        <v>503</v>
      </c>
      <c r="I779" s="376" t="s">
        <v>504</v>
      </c>
      <c r="L779" s="955"/>
      <c r="M779" s="956"/>
      <c r="N779" s="956"/>
      <c r="O779" s="957"/>
      <c r="Q779" s="24" t="s">
        <v>923</v>
      </c>
      <c r="R779" s="379" t="s">
        <v>1866</v>
      </c>
      <c r="S779" s="379" t="s">
        <v>2055</v>
      </c>
      <c r="T779" s="379" t="s">
        <v>702</v>
      </c>
      <c r="U779" s="379" t="s">
        <v>61</v>
      </c>
      <c r="V779" s="379" t="s">
        <v>63</v>
      </c>
      <c r="W779" s="380" t="s">
        <v>547</v>
      </c>
    </row>
    <row r="780" spans="1:23" ht="15.75" customHeight="1" x14ac:dyDescent="0.2">
      <c r="A780" s="527">
        <v>1</v>
      </c>
      <c r="B780" s="111" t="s">
        <v>705</v>
      </c>
      <c r="C780" s="46">
        <v>10</v>
      </c>
      <c r="D780" s="46">
        <v>6</v>
      </c>
      <c r="E780" s="46">
        <v>2</v>
      </c>
      <c r="F780" s="46">
        <v>2</v>
      </c>
      <c r="G780" s="46">
        <v>30</v>
      </c>
      <c r="H780" s="46">
        <v>22</v>
      </c>
      <c r="I780" s="436">
        <v>14</v>
      </c>
      <c r="J780" s="435">
        <f t="shared" si="79"/>
        <v>10</v>
      </c>
      <c r="K780" s="435">
        <f t="shared" si="80"/>
        <v>14</v>
      </c>
      <c r="L780" s="1135" t="s">
        <v>2084</v>
      </c>
      <c r="M780" s="1136"/>
      <c r="N780" s="1136"/>
      <c r="O780" s="1137"/>
      <c r="Q780" s="377" t="s">
        <v>1866</v>
      </c>
      <c r="R780" s="10"/>
      <c r="S780" s="20"/>
      <c r="T780" s="20"/>
      <c r="U780" s="20"/>
      <c r="V780" s="20"/>
      <c r="W780" s="21"/>
    </row>
    <row r="781" spans="1:23" ht="15.75" customHeight="1" x14ac:dyDescent="0.2">
      <c r="A781" s="492">
        <v>2</v>
      </c>
      <c r="B781" s="89" t="s">
        <v>2057</v>
      </c>
      <c r="C781" s="431">
        <v>10</v>
      </c>
      <c r="D781" s="431">
        <v>4</v>
      </c>
      <c r="E781" s="431">
        <v>4</v>
      </c>
      <c r="F781" s="431">
        <v>2</v>
      </c>
      <c r="G781" s="431">
        <v>30</v>
      </c>
      <c r="H781" s="431">
        <v>19</v>
      </c>
      <c r="I781" s="433">
        <v>12</v>
      </c>
      <c r="J781" s="435">
        <f t="shared" si="79"/>
        <v>10</v>
      </c>
      <c r="K781" s="435">
        <f t="shared" si="80"/>
        <v>12</v>
      </c>
      <c r="L781" s="1138"/>
      <c r="M781" s="1139"/>
      <c r="N781" s="1139"/>
      <c r="O781" s="1140"/>
      <c r="Q781" s="377" t="s">
        <v>2055</v>
      </c>
      <c r="R781" s="20"/>
      <c r="S781" s="10"/>
      <c r="T781" s="20"/>
      <c r="U781" s="20"/>
      <c r="V781" s="20"/>
      <c r="W781" s="21"/>
    </row>
    <row r="782" spans="1:23" ht="15.75" customHeight="1" x14ac:dyDescent="0.2">
      <c r="A782" s="492">
        <v>3</v>
      </c>
      <c r="B782" s="89" t="s">
        <v>174</v>
      </c>
      <c r="C782" s="431">
        <v>10</v>
      </c>
      <c r="D782" s="431">
        <v>4</v>
      </c>
      <c r="E782" s="431">
        <v>2</v>
      </c>
      <c r="F782" s="431">
        <v>4</v>
      </c>
      <c r="G782" s="431">
        <v>15</v>
      </c>
      <c r="H782" s="431">
        <v>20</v>
      </c>
      <c r="I782" s="433">
        <v>10</v>
      </c>
      <c r="J782" s="435">
        <f t="shared" si="79"/>
        <v>10</v>
      </c>
      <c r="K782" s="435">
        <f t="shared" si="80"/>
        <v>10</v>
      </c>
      <c r="L782" s="1138"/>
      <c r="M782" s="1139"/>
      <c r="N782" s="1139"/>
      <c r="O782" s="1140"/>
      <c r="Q782" s="377" t="s">
        <v>702</v>
      </c>
      <c r="R782" s="20"/>
      <c r="S782" s="20"/>
      <c r="T782" s="10"/>
      <c r="U782" s="20"/>
      <c r="V782" s="20"/>
      <c r="W782" s="21"/>
    </row>
    <row r="783" spans="1:23" ht="15.75" customHeight="1" x14ac:dyDescent="0.2">
      <c r="A783" s="492">
        <v>4</v>
      </c>
      <c r="B783" s="89" t="s">
        <v>551</v>
      </c>
      <c r="C783" s="431">
        <v>10</v>
      </c>
      <c r="D783" s="431">
        <v>3</v>
      </c>
      <c r="E783" s="431">
        <v>3</v>
      </c>
      <c r="F783" s="431">
        <v>4</v>
      </c>
      <c r="G783" s="431">
        <v>19</v>
      </c>
      <c r="H783" s="431">
        <v>23</v>
      </c>
      <c r="I783" s="433">
        <v>9</v>
      </c>
      <c r="J783" s="435">
        <f t="shared" si="79"/>
        <v>10</v>
      </c>
      <c r="K783" s="435">
        <f t="shared" si="80"/>
        <v>9</v>
      </c>
      <c r="L783" s="1138"/>
      <c r="M783" s="1139"/>
      <c r="N783" s="1139"/>
      <c r="O783" s="1140"/>
      <c r="Q783" s="377" t="s">
        <v>61</v>
      </c>
      <c r="R783" s="20"/>
      <c r="S783" s="20"/>
      <c r="T783" s="20"/>
      <c r="U783" s="10"/>
      <c r="V783" s="20"/>
      <c r="W783" s="21"/>
    </row>
    <row r="784" spans="1:23" ht="15.75" customHeight="1" x14ac:dyDescent="0.2">
      <c r="A784" s="492">
        <v>5</v>
      </c>
      <c r="B784" s="89" t="s">
        <v>706</v>
      </c>
      <c r="C784" s="431">
        <v>10</v>
      </c>
      <c r="D784" s="431">
        <v>3</v>
      </c>
      <c r="E784" s="431">
        <v>2</v>
      </c>
      <c r="F784" s="431">
        <v>5</v>
      </c>
      <c r="G784" s="431">
        <v>21</v>
      </c>
      <c r="H784" s="431">
        <v>24</v>
      </c>
      <c r="I784" s="433">
        <v>8</v>
      </c>
      <c r="J784" s="435">
        <f t="shared" si="79"/>
        <v>10</v>
      </c>
      <c r="K784" s="435">
        <f t="shared" si="80"/>
        <v>8</v>
      </c>
      <c r="L784" s="1138"/>
      <c r="M784" s="1139"/>
      <c r="N784" s="1139"/>
      <c r="O784" s="1140"/>
      <c r="Q784" s="377" t="s">
        <v>63</v>
      </c>
      <c r="R784" s="20"/>
      <c r="S784" s="20"/>
      <c r="T784" s="20"/>
      <c r="U784" s="20"/>
      <c r="V784" s="10"/>
      <c r="W784" s="21"/>
    </row>
    <row r="785" spans="1:25" ht="15.75" customHeight="1" thickBot="1" x14ac:dyDescent="0.25">
      <c r="A785" s="373">
        <v>6</v>
      </c>
      <c r="B785" s="97" t="s">
        <v>1867</v>
      </c>
      <c r="C785" s="432">
        <v>10</v>
      </c>
      <c r="D785" s="432">
        <v>2</v>
      </c>
      <c r="E785" s="432">
        <v>3</v>
      </c>
      <c r="F785" s="432">
        <v>5</v>
      </c>
      <c r="G785" s="432">
        <v>17</v>
      </c>
      <c r="H785" s="432">
        <v>24</v>
      </c>
      <c r="I785" s="434">
        <v>7</v>
      </c>
      <c r="J785" s="435">
        <f t="shared" si="79"/>
        <v>10</v>
      </c>
      <c r="K785" s="435">
        <f t="shared" si="80"/>
        <v>7</v>
      </c>
      <c r="L785" s="1141"/>
      <c r="M785" s="1142"/>
      <c r="N785" s="1142"/>
      <c r="O785" s="1143"/>
      <c r="Q785" s="378" t="s">
        <v>547</v>
      </c>
      <c r="R785" s="23"/>
      <c r="S785" s="23"/>
      <c r="T785" s="23"/>
      <c r="U785" s="23"/>
      <c r="V785" s="23"/>
      <c r="W785" s="15"/>
    </row>
    <row r="786" spans="1:25" ht="15.75" customHeight="1" x14ac:dyDescent="0.2">
      <c r="C786" s="435">
        <f t="shared" ref="C786:I786" si="85">SUM(C780:C785)</f>
        <v>60</v>
      </c>
      <c r="D786" s="435">
        <f t="shared" si="85"/>
        <v>22</v>
      </c>
      <c r="E786" s="435">
        <f t="shared" si="85"/>
        <v>16</v>
      </c>
      <c r="F786" s="435">
        <f t="shared" si="85"/>
        <v>22</v>
      </c>
      <c r="G786" s="435">
        <f t="shared" si="85"/>
        <v>132</v>
      </c>
      <c r="H786" s="435">
        <f t="shared" si="85"/>
        <v>132</v>
      </c>
      <c r="I786" s="435">
        <f t="shared" si="85"/>
        <v>60</v>
      </c>
      <c r="J786" s="435">
        <f t="shared" si="79"/>
        <v>60</v>
      </c>
      <c r="K786" s="435">
        <f t="shared" si="80"/>
        <v>60</v>
      </c>
    </row>
    <row r="787" spans="1:25" ht="15.75" customHeight="1" thickBot="1" x14ac:dyDescent="0.25"/>
    <row r="788" spans="1:25" ht="15.75" customHeight="1" thickBot="1" x14ac:dyDescent="0.25">
      <c r="A788" s="1285" t="s">
        <v>2073</v>
      </c>
      <c r="B788" s="1286"/>
      <c r="C788" s="1286"/>
      <c r="D788" s="1286"/>
      <c r="E788" s="1286"/>
      <c r="F788" s="1286"/>
      <c r="G788" s="1040" t="s">
        <v>922</v>
      </c>
      <c r="H788" s="1041"/>
      <c r="I788" s="1042"/>
      <c r="L788" s="952" t="s">
        <v>538</v>
      </c>
      <c r="M788" s="953"/>
      <c r="N788" s="953"/>
      <c r="O788" s="954"/>
    </row>
    <row r="789" spans="1:25" ht="15.75" customHeight="1" thickBot="1" x14ac:dyDescent="0.25">
      <c r="A789" s="373" t="s">
        <v>496</v>
      </c>
      <c r="B789" s="227" t="s">
        <v>497</v>
      </c>
      <c r="C789" s="374" t="s">
        <v>498</v>
      </c>
      <c r="D789" s="374" t="s">
        <v>499</v>
      </c>
      <c r="E789" s="374" t="s">
        <v>500</v>
      </c>
      <c r="F789" s="374" t="s">
        <v>501</v>
      </c>
      <c r="G789" s="375" t="s">
        <v>502</v>
      </c>
      <c r="H789" s="375" t="s">
        <v>503</v>
      </c>
      <c r="I789" s="376" t="s">
        <v>504</v>
      </c>
      <c r="L789" s="1252"/>
      <c r="M789" s="1253"/>
      <c r="N789" s="1253"/>
      <c r="O789" s="1254"/>
      <c r="Q789" s="24" t="s">
        <v>923</v>
      </c>
      <c r="R789" s="379" t="s">
        <v>506</v>
      </c>
      <c r="S789" s="379" t="s">
        <v>564</v>
      </c>
      <c r="T789" s="379" t="s">
        <v>2055</v>
      </c>
      <c r="U789" s="379" t="s">
        <v>700</v>
      </c>
      <c r="V789" s="379" t="s">
        <v>702</v>
      </c>
      <c r="W789" s="379" t="s">
        <v>769</v>
      </c>
      <c r="X789" s="379" t="s">
        <v>704</v>
      </c>
      <c r="Y789" s="380" t="s">
        <v>1313</v>
      </c>
    </row>
    <row r="790" spans="1:25" ht="15.75" customHeight="1" x14ac:dyDescent="0.2">
      <c r="A790" s="371">
        <v>1</v>
      </c>
      <c r="B790" s="126" t="s">
        <v>79</v>
      </c>
      <c r="C790" s="430">
        <v>14</v>
      </c>
      <c r="D790" s="430">
        <v>10</v>
      </c>
      <c r="E790" s="430">
        <v>0</v>
      </c>
      <c r="F790" s="430">
        <v>4</v>
      </c>
      <c r="G790" s="430">
        <v>52</v>
      </c>
      <c r="H790" s="430">
        <v>28</v>
      </c>
      <c r="I790" s="128">
        <v>20</v>
      </c>
      <c r="J790" s="435">
        <f t="shared" si="79"/>
        <v>14</v>
      </c>
      <c r="K790" s="435">
        <f t="shared" si="80"/>
        <v>20</v>
      </c>
      <c r="L790" s="1269"/>
      <c r="M790" s="1270"/>
      <c r="N790" s="1270"/>
      <c r="O790" s="1271"/>
      <c r="Q790" s="377" t="s">
        <v>506</v>
      </c>
      <c r="R790" s="10"/>
      <c r="S790" s="20"/>
      <c r="T790" s="20"/>
      <c r="U790" s="20"/>
      <c r="V790" s="20" t="s">
        <v>925</v>
      </c>
      <c r="W790" s="20"/>
      <c r="X790" s="20"/>
      <c r="Y790" s="21"/>
    </row>
    <row r="791" spans="1:25" ht="15.75" customHeight="1" x14ac:dyDescent="0.2">
      <c r="A791" s="370">
        <v>2</v>
      </c>
      <c r="B791" s="129" t="s">
        <v>781</v>
      </c>
      <c r="C791" s="431">
        <v>14</v>
      </c>
      <c r="D791" s="431">
        <v>8</v>
      </c>
      <c r="E791" s="431">
        <v>3</v>
      </c>
      <c r="F791" s="431">
        <v>3</v>
      </c>
      <c r="G791" s="431">
        <v>41</v>
      </c>
      <c r="H791" s="431">
        <v>23</v>
      </c>
      <c r="I791" s="433">
        <v>19</v>
      </c>
      <c r="J791" s="435">
        <f t="shared" si="79"/>
        <v>14</v>
      </c>
      <c r="K791" s="435">
        <f t="shared" si="80"/>
        <v>19</v>
      </c>
      <c r="L791" s="1272"/>
      <c r="M791" s="1273"/>
      <c r="N791" s="1273"/>
      <c r="O791" s="1274"/>
      <c r="Q791" s="377" t="s">
        <v>564</v>
      </c>
      <c r="R791" s="20"/>
      <c r="S791" s="10"/>
      <c r="T791" s="20"/>
      <c r="U791" s="20"/>
      <c r="V791" s="20" t="s">
        <v>1490</v>
      </c>
      <c r="W791" s="20"/>
      <c r="X791" s="20"/>
      <c r="Y791" s="21"/>
    </row>
    <row r="792" spans="1:25" ht="15.75" customHeight="1" x14ac:dyDescent="0.2">
      <c r="A792" s="370">
        <v>3</v>
      </c>
      <c r="B792" s="129" t="s">
        <v>534</v>
      </c>
      <c r="C792" s="431">
        <v>14</v>
      </c>
      <c r="D792" s="431">
        <v>9</v>
      </c>
      <c r="E792" s="431">
        <v>1</v>
      </c>
      <c r="F792" s="431">
        <v>4</v>
      </c>
      <c r="G792" s="431">
        <v>47</v>
      </c>
      <c r="H792" s="431">
        <v>29</v>
      </c>
      <c r="I792" s="433">
        <v>19</v>
      </c>
      <c r="J792" s="435">
        <f t="shared" si="79"/>
        <v>14</v>
      </c>
      <c r="K792" s="435">
        <f t="shared" si="80"/>
        <v>19</v>
      </c>
      <c r="L792" s="1272"/>
      <c r="M792" s="1273"/>
      <c r="N792" s="1273"/>
      <c r="O792" s="1274"/>
      <c r="Q792" s="377" t="s">
        <v>2055</v>
      </c>
      <c r="R792" s="20"/>
      <c r="S792" s="20"/>
      <c r="T792" s="10"/>
      <c r="U792" s="20"/>
      <c r="V792" s="20" t="s">
        <v>1539</v>
      </c>
      <c r="W792" s="20"/>
      <c r="X792" s="20"/>
      <c r="Y792" s="21"/>
    </row>
    <row r="793" spans="1:25" ht="15.75" customHeight="1" x14ac:dyDescent="0.2">
      <c r="A793" s="370">
        <v>4</v>
      </c>
      <c r="B793" s="129" t="s">
        <v>1314</v>
      </c>
      <c r="C793" s="431">
        <v>14</v>
      </c>
      <c r="D793" s="431">
        <v>6</v>
      </c>
      <c r="E793" s="431">
        <v>2</v>
      </c>
      <c r="F793" s="431">
        <v>6</v>
      </c>
      <c r="G793" s="431">
        <v>33</v>
      </c>
      <c r="H793" s="431">
        <v>29</v>
      </c>
      <c r="I793" s="433">
        <v>14</v>
      </c>
      <c r="J793" s="435">
        <f t="shared" si="79"/>
        <v>14</v>
      </c>
      <c r="K793" s="435">
        <f t="shared" si="80"/>
        <v>14</v>
      </c>
      <c r="L793" s="1272"/>
      <c r="M793" s="1273"/>
      <c r="N793" s="1273"/>
      <c r="O793" s="1274"/>
      <c r="Q793" s="377" t="s">
        <v>700</v>
      </c>
      <c r="R793" s="20"/>
      <c r="S793" s="20"/>
      <c r="T793" s="20"/>
      <c r="U793" s="10"/>
      <c r="V793" s="20" t="s">
        <v>1543</v>
      </c>
      <c r="W793" s="20"/>
      <c r="X793" s="20"/>
      <c r="Y793" s="21"/>
    </row>
    <row r="794" spans="1:25" ht="15.75" customHeight="1" x14ac:dyDescent="0.2">
      <c r="A794" s="370">
        <v>5</v>
      </c>
      <c r="B794" s="129" t="s">
        <v>2057</v>
      </c>
      <c r="C794" s="431">
        <v>14</v>
      </c>
      <c r="D794" s="431">
        <v>4</v>
      </c>
      <c r="E794" s="431">
        <v>3</v>
      </c>
      <c r="F794" s="431">
        <v>7</v>
      </c>
      <c r="G794" s="431">
        <v>35</v>
      </c>
      <c r="H794" s="431">
        <v>53</v>
      </c>
      <c r="I794" s="433">
        <v>11</v>
      </c>
      <c r="J794" s="435">
        <f t="shared" si="79"/>
        <v>14</v>
      </c>
      <c r="K794" s="435">
        <f t="shared" si="80"/>
        <v>11</v>
      </c>
      <c r="L794" s="1272"/>
      <c r="M794" s="1273"/>
      <c r="N794" s="1273"/>
      <c r="O794" s="1274"/>
      <c r="Q794" s="377" t="s">
        <v>702</v>
      </c>
      <c r="R794" s="20" t="s">
        <v>1207</v>
      </c>
      <c r="S794" s="20" t="s">
        <v>1642</v>
      </c>
      <c r="T794" s="20" t="s">
        <v>1624</v>
      </c>
      <c r="U794" s="20" t="s">
        <v>1600</v>
      </c>
      <c r="V794" s="10"/>
      <c r="W794" s="20" t="s">
        <v>1540</v>
      </c>
      <c r="X794" s="20" t="s">
        <v>1539</v>
      </c>
      <c r="Y794" s="21" t="s">
        <v>1600</v>
      </c>
    </row>
    <row r="795" spans="1:25" ht="15.75" customHeight="1" x14ac:dyDescent="0.2">
      <c r="A795" s="370">
        <v>6</v>
      </c>
      <c r="B795" s="129" t="s">
        <v>767</v>
      </c>
      <c r="C795" s="431">
        <v>14</v>
      </c>
      <c r="D795" s="431">
        <v>5</v>
      </c>
      <c r="E795" s="431">
        <v>0</v>
      </c>
      <c r="F795" s="431">
        <v>9</v>
      </c>
      <c r="G795" s="431">
        <v>35</v>
      </c>
      <c r="H795" s="431">
        <v>43</v>
      </c>
      <c r="I795" s="433">
        <v>10</v>
      </c>
      <c r="J795" s="435">
        <f t="shared" si="79"/>
        <v>14</v>
      </c>
      <c r="K795" s="435">
        <f t="shared" si="80"/>
        <v>10</v>
      </c>
      <c r="L795" s="1272"/>
      <c r="M795" s="1273"/>
      <c r="N795" s="1273"/>
      <c r="O795" s="1274"/>
      <c r="Q795" s="377" t="s">
        <v>769</v>
      </c>
      <c r="R795" s="20"/>
      <c r="S795" s="20"/>
      <c r="T795" s="20"/>
      <c r="U795" s="20"/>
      <c r="V795" s="20" t="s">
        <v>376</v>
      </c>
      <c r="W795" s="10"/>
      <c r="X795" s="20"/>
      <c r="Y795" s="21"/>
    </row>
    <row r="796" spans="1:25" ht="15.75" customHeight="1" x14ac:dyDescent="0.2">
      <c r="A796" s="370">
        <v>7</v>
      </c>
      <c r="B796" s="129" t="s">
        <v>705</v>
      </c>
      <c r="C796" s="431">
        <v>14</v>
      </c>
      <c r="D796" s="431">
        <v>4</v>
      </c>
      <c r="E796" s="431">
        <v>2</v>
      </c>
      <c r="F796" s="431">
        <v>8</v>
      </c>
      <c r="G796" s="431">
        <v>20</v>
      </c>
      <c r="H796" s="431">
        <v>42</v>
      </c>
      <c r="I796" s="433">
        <v>10</v>
      </c>
      <c r="J796" s="435">
        <f t="shared" si="79"/>
        <v>14</v>
      </c>
      <c r="K796" s="435">
        <f t="shared" si="80"/>
        <v>10</v>
      </c>
      <c r="L796" s="1272"/>
      <c r="M796" s="1273"/>
      <c r="N796" s="1273"/>
      <c r="O796" s="1274"/>
      <c r="Q796" s="377" t="s">
        <v>704</v>
      </c>
      <c r="R796" s="20"/>
      <c r="S796" s="20"/>
      <c r="T796" s="20"/>
      <c r="U796" s="20"/>
      <c r="V796" s="20" t="s">
        <v>1597</v>
      </c>
      <c r="W796" s="20"/>
      <c r="X796" s="10"/>
      <c r="Y796" s="21"/>
    </row>
    <row r="797" spans="1:25" ht="15.75" customHeight="1" thickBot="1" x14ac:dyDescent="0.25">
      <c r="A797" s="372">
        <v>8</v>
      </c>
      <c r="B797" s="130" t="s">
        <v>711</v>
      </c>
      <c r="C797" s="432">
        <v>14</v>
      </c>
      <c r="D797" s="432">
        <v>4</v>
      </c>
      <c r="E797" s="432">
        <v>1</v>
      </c>
      <c r="F797" s="432">
        <v>9</v>
      </c>
      <c r="G797" s="432">
        <v>27</v>
      </c>
      <c r="H797" s="432">
        <v>43</v>
      </c>
      <c r="I797" s="434">
        <v>9</v>
      </c>
      <c r="J797" s="435">
        <f t="shared" si="79"/>
        <v>14</v>
      </c>
      <c r="K797" s="435">
        <f t="shared" si="80"/>
        <v>9</v>
      </c>
      <c r="L797" s="1275"/>
      <c r="M797" s="1276"/>
      <c r="N797" s="1276"/>
      <c r="O797" s="1277"/>
      <c r="Q797" s="378" t="s">
        <v>1313</v>
      </c>
      <c r="R797" s="23"/>
      <c r="S797" s="23"/>
      <c r="T797" s="23"/>
      <c r="U797" s="23"/>
      <c r="V797" s="23" t="s">
        <v>1207</v>
      </c>
      <c r="W797" s="23"/>
      <c r="X797" s="23"/>
      <c r="Y797" s="15"/>
    </row>
    <row r="798" spans="1:25" ht="15.75" customHeight="1" x14ac:dyDescent="0.2">
      <c r="C798" s="435">
        <f t="shared" ref="C798:I798" si="86">SUM(C790:C797)</f>
        <v>112</v>
      </c>
      <c r="D798" s="435">
        <f t="shared" si="86"/>
        <v>50</v>
      </c>
      <c r="E798" s="435">
        <f t="shared" si="86"/>
        <v>12</v>
      </c>
      <c r="F798" s="435">
        <f t="shared" si="86"/>
        <v>50</v>
      </c>
      <c r="G798" s="435">
        <f t="shared" si="86"/>
        <v>290</v>
      </c>
      <c r="H798" s="435">
        <f t="shared" si="86"/>
        <v>290</v>
      </c>
      <c r="I798" s="435">
        <f t="shared" si="86"/>
        <v>112</v>
      </c>
      <c r="J798" s="435">
        <f t="shared" si="79"/>
        <v>112</v>
      </c>
      <c r="K798" s="435">
        <f t="shared" si="80"/>
        <v>112</v>
      </c>
    </row>
    <row r="799" spans="1:25" ht="15.75" customHeight="1" thickBot="1" x14ac:dyDescent="0.25"/>
    <row r="800" spans="1:25" ht="15.75" customHeight="1" thickBot="1" x14ac:dyDescent="0.25">
      <c r="A800" s="1043" t="s">
        <v>2075</v>
      </c>
      <c r="B800" s="1044"/>
      <c r="C800" s="1044"/>
      <c r="D800" s="1044"/>
      <c r="E800" s="1044"/>
      <c r="F800" s="1045"/>
      <c r="G800" s="1040" t="s">
        <v>922</v>
      </c>
      <c r="H800" s="1041"/>
      <c r="I800" s="1042"/>
      <c r="L800" s="1242" t="s">
        <v>588</v>
      </c>
      <c r="M800" s="1243"/>
      <c r="N800" s="1243"/>
      <c r="O800" s="1244"/>
    </row>
    <row r="801" spans="1:27" ht="15.75" customHeight="1" thickBot="1" x14ac:dyDescent="0.25">
      <c r="A801" s="373" t="s">
        <v>496</v>
      </c>
      <c r="B801" s="227" t="s">
        <v>497</v>
      </c>
      <c r="C801" s="374" t="s">
        <v>498</v>
      </c>
      <c r="D801" s="374" t="s">
        <v>499</v>
      </c>
      <c r="E801" s="374" t="s">
        <v>500</v>
      </c>
      <c r="F801" s="374" t="s">
        <v>501</v>
      </c>
      <c r="G801" s="375" t="s">
        <v>502</v>
      </c>
      <c r="H801" s="375" t="s">
        <v>503</v>
      </c>
      <c r="I801" s="376" t="s">
        <v>504</v>
      </c>
      <c r="L801" s="1245"/>
      <c r="M801" s="1246"/>
      <c r="N801" s="1246"/>
      <c r="O801" s="1247"/>
      <c r="Q801" s="24" t="s">
        <v>923</v>
      </c>
      <c r="R801" s="379" t="s">
        <v>503</v>
      </c>
      <c r="S801" s="379" t="s">
        <v>1590</v>
      </c>
      <c r="T801" s="379" t="s">
        <v>702</v>
      </c>
      <c r="U801" s="379" t="s">
        <v>533</v>
      </c>
      <c r="V801" s="379" t="s">
        <v>704</v>
      </c>
      <c r="W801" s="379" t="s">
        <v>120</v>
      </c>
      <c r="X801" s="379" t="s">
        <v>547</v>
      </c>
      <c r="Y801" s="380" t="s">
        <v>1214</v>
      </c>
    </row>
    <row r="802" spans="1:27" ht="15.75" customHeight="1" x14ac:dyDescent="0.2">
      <c r="A802" s="441">
        <v>1</v>
      </c>
      <c r="B802" s="126" t="s">
        <v>1431</v>
      </c>
      <c r="C802" s="430">
        <v>14</v>
      </c>
      <c r="D802" s="430">
        <v>9</v>
      </c>
      <c r="E802" s="430">
        <v>3</v>
      </c>
      <c r="F802" s="430">
        <v>2</v>
      </c>
      <c r="G802" s="430">
        <v>56</v>
      </c>
      <c r="H802" s="430">
        <v>23</v>
      </c>
      <c r="I802" s="128">
        <v>21</v>
      </c>
      <c r="J802" s="435">
        <f t="shared" si="79"/>
        <v>14</v>
      </c>
      <c r="K802" s="435">
        <f t="shared" si="80"/>
        <v>21</v>
      </c>
      <c r="L802" s="1135" t="s">
        <v>2546</v>
      </c>
      <c r="M802" s="1136"/>
      <c r="N802" s="1136"/>
      <c r="O802" s="1137"/>
      <c r="Q802" s="377" t="s">
        <v>503</v>
      </c>
      <c r="R802" s="10"/>
      <c r="S802" s="20"/>
      <c r="T802" s="20"/>
      <c r="U802" s="20"/>
      <c r="V802" s="20"/>
      <c r="W802" s="20"/>
      <c r="X802" s="20"/>
      <c r="Y802" s="21"/>
    </row>
    <row r="803" spans="1:27" ht="15.75" customHeight="1" x14ac:dyDescent="0.2">
      <c r="A803" s="370">
        <v>2</v>
      </c>
      <c r="B803" s="129" t="s">
        <v>1827</v>
      </c>
      <c r="C803" s="431">
        <v>14</v>
      </c>
      <c r="D803" s="431">
        <v>9</v>
      </c>
      <c r="E803" s="431">
        <v>2</v>
      </c>
      <c r="F803" s="431">
        <v>5</v>
      </c>
      <c r="G803" s="431">
        <v>51</v>
      </c>
      <c r="H803" s="431">
        <v>39</v>
      </c>
      <c r="I803" s="433">
        <v>20</v>
      </c>
      <c r="J803" s="435">
        <f t="shared" si="79"/>
        <v>16</v>
      </c>
      <c r="K803" s="435">
        <f t="shared" si="80"/>
        <v>20</v>
      </c>
      <c r="L803" s="1138"/>
      <c r="M803" s="1139"/>
      <c r="N803" s="1139"/>
      <c r="O803" s="1140"/>
      <c r="Q803" s="377" t="s">
        <v>1590</v>
      </c>
      <c r="R803" s="20"/>
      <c r="S803" s="10"/>
      <c r="T803" s="20"/>
      <c r="U803" s="20" t="s">
        <v>1600</v>
      </c>
      <c r="V803" s="20"/>
      <c r="W803" s="20"/>
      <c r="X803" s="20"/>
      <c r="Y803" s="21"/>
    </row>
    <row r="804" spans="1:27" ht="15.75" customHeight="1" x14ac:dyDescent="0.2">
      <c r="A804" s="370">
        <v>3</v>
      </c>
      <c r="B804" s="129" t="s">
        <v>1598</v>
      </c>
      <c r="C804" s="431">
        <v>14</v>
      </c>
      <c r="D804" s="431">
        <v>8</v>
      </c>
      <c r="E804" s="431">
        <v>2</v>
      </c>
      <c r="F804" s="431">
        <v>4</v>
      </c>
      <c r="G804" s="431">
        <v>51</v>
      </c>
      <c r="H804" s="431">
        <v>35</v>
      </c>
      <c r="I804" s="433">
        <v>18</v>
      </c>
      <c r="J804" s="435">
        <f t="shared" ref="J804:J824" si="87">D804+E804+F804</f>
        <v>14</v>
      </c>
      <c r="K804" s="435">
        <f t="shared" ref="K804:K824" si="88">D804*2+E804</f>
        <v>18</v>
      </c>
      <c r="L804" s="1138"/>
      <c r="M804" s="1139"/>
      <c r="N804" s="1139"/>
      <c r="O804" s="1140"/>
      <c r="Q804" s="377" t="s">
        <v>702</v>
      </c>
      <c r="R804" s="20"/>
      <c r="S804" s="20"/>
      <c r="T804" s="10"/>
      <c r="U804" s="20"/>
      <c r="V804" s="20"/>
      <c r="W804" s="20"/>
      <c r="X804" s="20"/>
      <c r="Y804" s="21"/>
    </row>
    <row r="805" spans="1:27" ht="15.75" customHeight="1" x14ac:dyDescent="0.2">
      <c r="A805" s="370">
        <v>4</v>
      </c>
      <c r="B805" s="129" t="s">
        <v>42</v>
      </c>
      <c r="C805" s="431">
        <v>14</v>
      </c>
      <c r="D805" s="431">
        <v>7</v>
      </c>
      <c r="E805" s="431">
        <v>3</v>
      </c>
      <c r="F805" s="431">
        <v>4</v>
      </c>
      <c r="G805" s="431">
        <v>51</v>
      </c>
      <c r="H805" s="431">
        <v>34</v>
      </c>
      <c r="I805" s="433">
        <v>17</v>
      </c>
      <c r="J805" s="435">
        <f t="shared" si="87"/>
        <v>14</v>
      </c>
      <c r="K805" s="435">
        <f t="shared" si="88"/>
        <v>17</v>
      </c>
      <c r="L805" s="1138"/>
      <c r="M805" s="1139"/>
      <c r="N805" s="1139"/>
      <c r="O805" s="1140"/>
      <c r="Q805" s="377" t="s">
        <v>533</v>
      </c>
      <c r="R805" s="20"/>
      <c r="S805" s="20"/>
      <c r="T805" s="20"/>
      <c r="U805" s="10"/>
      <c r="V805" s="20" t="s">
        <v>1597</v>
      </c>
      <c r="W805" s="20" t="s">
        <v>1881</v>
      </c>
      <c r="X805" s="20" t="s">
        <v>1653</v>
      </c>
      <c r="Y805" s="21" t="s">
        <v>844</v>
      </c>
    </row>
    <row r="806" spans="1:27" ht="15.75" customHeight="1" x14ac:dyDescent="0.2">
      <c r="A806" s="370">
        <v>5</v>
      </c>
      <c r="B806" s="129" t="s">
        <v>36</v>
      </c>
      <c r="C806" s="431">
        <v>14</v>
      </c>
      <c r="D806" s="431">
        <v>6</v>
      </c>
      <c r="E806" s="431">
        <v>2</v>
      </c>
      <c r="F806" s="431">
        <v>6</v>
      </c>
      <c r="G806" s="431">
        <v>36</v>
      </c>
      <c r="H806" s="431">
        <v>38</v>
      </c>
      <c r="I806" s="433">
        <v>14</v>
      </c>
      <c r="J806" s="435">
        <f t="shared" si="87"/>
        <v>14</v>
      </c>
      <c r="K806" s="435">
        <f t="shared" si="88"/>
        <v>14</v>
      </c>
      <c r="L806" s="1138"/>
      <c r="M806" s="1139"/>
      <c r="N806" s="1139"/>
      <c r="O806" s="1140"/>
      <c r="Q806" s="377" t="s">
        <v>704</v>
      </c>
      <c r="R806" s="20"/>
      <c r="S806" s="20" t="s">
        <v>532</v>
      </c>
      <c r="T806" s="20"/>
      <c r="U806" s="20"/>
      <c r="V806" s="10"/>
      <c r="W806" s="20"/>
      <c r="X806" s="20"/>
      <c r="Y806" s="21"/>
    </row>
    <row r="807" spans="1:27" ht="15.75" customHeight="1" x14ac:dyDescent="0.2">
      <c r="A807" s="370">
        <v>6</v>
      </c>
      <c r="B807" s="129" t="s">
        <v>551</v>
      </c>
      <c r="C807" s="431">
        <v>14</v>
      </c>
      <c r="D807" s="431">
        <v>3</v>
      </c>
      <c r="E807" s="431">
        <v>2</v>
      </c>
      <c r="F807" s="431">
        <v>9</v>
      </c>
      <c r="G807" s="431">
        <v>35</v>
      </c>
      <c r="H807" s="431">
        <v>54</v>
      </c>
      <c r="I807" s="433">
        <v>8</v>
      </c>
      <c r="J807" s="435">
        <f t="shared" si="87"/>
        <v>14</v>
      </c>
      <c r="K807" s="435">
        <f t="shared" si="88"/>
        <v>8</v>
      </c>
      <c r="L807" s="1138"/>
      <c r="M807" s="1139"/>
      <c r="N807" s="1139"/>
      <c r="O807" s="1140"/>
      <c r="Q807" s="377" t="s">
        <v>120</v>
      </c>
      <c r="R807" s="20"/>
      <c r="S807" s="20"/>
      <c r="T807" s="20"/>
      <c r="U807" s="20"/>
      <c r="V807" s="20"/>
      <c r="W807" s="10"/>
      <c r="X807" s="20"/>
      <c r="Y807" s="21"/>
    </row>
    <row r="808" spans="1:27" ht="15.75" customHeight="1" x14ac:dyDescent="0.2">
      <c r="A808" s="370">
        <v>7</v>
      </c>
      <c r="B808" s="129" t="s">
        <v>174</v>
      </c>
      <c r="C808" s="431">
        <v>14</v>
      </c>
      <c r="D808" s="431">
        <v>1</v>
      </c>
      <c r="E808" s="431">
        <v>5</v>
      </c>
      <c r="F808" s="431">
        <v>8</v>
      </c>
      <c r="G808" s="431">
        <v>23</v>
      </c>
      <c r="H808" s="431">
        <v>40</v>
      </c>
      <c r="I808" s="433">
        <v>7</v>
      </c>
      <c r="J808" s="435">
        <f t="shared" si="87"/>
        <v>14</v>
      </c>
      <c r="K808" s="435">
        <f t="shared" si="88"/>
        <v>7</v>
      </c>
      <c r="L808" s="1138"/>
      <c r="M808" s="1139"/>
      <c r="N808" s="1139"/>
      <c r="O808" s="1140"/>
      <c r="Q808" s="377" t="s">
        <v>547</v>
      </c>
      <c r="R808" s="20"/>
      <c r="S808" s="20"/>
      <c r="T808" s="20"/>
      <c r="U808" s="20"/>
      <c r="V808" s="20"/>
      <c r="W808" s="20"/>
      <c r="X808" s="10"/>
      <c r="Y808" s="21"/>
    </row>
    <row r="809" spans="1:27" ht="15.75" customHeight="1" thickBot="1" x14ac:dyDescent="0.25">
      <c r="A809" s="372">
        <v>8</v>
      </c>
      <c r="B809" s="130" t="s">
        <v>558</v>
      </c>
      <c r="C809" s="432">
        <v>14</v>
      </c>
      <c r="D809" s="432">
        <v>3</v>
      </c>
      <c r="E809" s="432">
        <v>1</v>
      </c>
      <c r="F809" s="432">
        <v>7</v>
      </c>
      <c r="G809" s="432">
        <v>36</v>
      </c>
      <c r="H809" s="432">
        <v>68</v>
      </c>
      <c r="I809" s="434">
        <v>7</v>
      </c>
      <c r="J809" s="435">
        <f t="shared" si="87"/>
        <v>11</v>
      </c>
      <c r="K809" s="435">
        <f t="shared" si="88"/>
        <v>7</v>
      </c>
      <c r="L809" s="1141"/>
      <c r="M809" s="1142"/>
      <c r="N809" s="1142"/>
      <c r="O809" s="1143"/>
      <c r="Q809" s="378" t="s">
        <v>1214</v>
      </c>
      <c r="R809" s="23"/>
      <c r="S809" s="23"/>
      <c r="T809" s="23"/>
      <c r="U809" s="23"/>
      <c r="V809" s="23"/>
      <c r="W809" s="23"/>
      <c r="X809" s="23"/>
      <c r="Y809" s="15"/>
    </row>
    <row r="810" spans="1:27" ht="15.75" customHeight="1" x14ac:dyDescent="0.2">
      <c r="C810" s="435">
        <f t="shared" ref="C810:I810" si="89">SUM(C802:C809)</f>
        <v>112</v>
      </c>
      <c r="D810" s="435">
        <f t="shared" si="89"/>
        <v>46</v>
      </c>
      <c r="E810" s="435">
        <f t="shared" si="89"/>
        <v>20</v>
      </c>
      <c r="F810" s="435">
        <f t="shared" si="89"/>
        <v>45</v>
      </c>
      <c r="G810" s="435">
        <f t="shared" si="89"/>
        <v>339</v>
      </c>
      <c r="H810" s="435">
        <f t="shared" si="89"/>
        <v>331</v>
      </c>
      <c r="I810" s="435">
        <f t="shared" si="89"/>
        <v>112</v>
      </c>
      <c r="J810" s="435">
        <f t="shared" si="87"/>
        <v>111</v>
      </c>
      <c r="K810" s="435">
        <f t="shared" si="88"/>
        <v>112</v>
      </c>
    </row>
    <row r="811" spans="1:27" ht="15.75" customHeight="1" thickBot="1" x14ac:dyDescent="0.25">
      <c r="Q811" s="5" t="s">
        <v>427</v>
      </c>
    </row>
    <row r="812" spans="1:27" ht="15.75" customHeight="1" thickBot="1" x14ac:dyDescent="0.25">
      <c r="A812" s="1043" t="s">
        <v>2077</v>
      </c>
      <c r="B812" s="1044"/>
      <c r="C812" s="1044"/>
      <c r="D812" s="1044"/>
      <c r="E812" s="1044"/>
      <c r="F812" s="1045"/>
      <c r="G812" s="1040" t="s">
        <v>922</v>
      </c>
      <c r="H812" s="1041"/>
      <c r="I812" s="1042"/>
      <c r="L812" s="945" t="s">
        <v>495</v>
      </c>
      <c r="M812" s="946"/>
      <c r="N812" s="946"/>
      <c r="O812" s="947"/>
    </row>
    <row r="813" spans="1:27" ht="15.75" customHeight="1" thickBot="1" x14ac:dyDescent="0.25">
      <c r="A813" s="373" t="s">
        <v>496</v>
      </c>
      <c r="B813" s="227" t="s">
        <v>497</v>
      </c>
      <c r="C813" s="374" t="s">
        <v>498</v>
      </c>
      <c r="D813" s="374" t="s">
        <v>499</v>
      </c>
      <c r="E813" s="374" t="s">
        <v>500</v>
      </c>
      <c r="F813" s="374" t="s">
        <v>501</v>
      </c>
      <c r="G813" s="375" t="s">
        <v>502</v>
      </c>
      <c r="H813" s="375" t="s">
        <v>503</v>
      </c>
      <c r="I813" s="376" t="s">
        <v>504</v>
      </c>
      <c r="L813" s="1063"/>
      <c r="M813" s="1064"/>
      <c r="N813" s="1064"/>
      <c r="O813" s="1065"/>
      <c r="Q813" s="24" t="s">
        <v>923</v>
      </c>
      <c r="R813" s="379" t="s">
        <v>503</v>
      </c>
      <c r="S813" s="379" t="s">
        <v>541</v>
      </c>
      <c r="T813" s="379" t="s">
        <v>1866</v>
      </c>
      <c r="U813" s="379" t="s">
        <v>901</v>
      </c>
      <c r="V813" s="379" t="s">
        <v>566</v>
      </c>
      <c r="W813" s="379" t="s">
        <v>544</v>
      </c>
      <c r="X813" s="379" t="s">
        <v>229</v>
      </c>
      <c r="Y813" s="379" t="s">
        <v>702</v>
      </c>
      <c r="Z813" s="379" t="s">
        <v>704</v>
      </c>
      <c r="AA813" s="380" t="s">
        <v>1306</v>
      </c>
    </row>
    <row r="814" spans="1:27" ht="15.75" customHeight="1" x14ac:dyDescent="0.2">
      <c r="A814" s="441">
        <v>1</v>
      </c>
      <c r="B814" s="53" t="s">
        <v>554</v>
      </c>
      <c r="C814" s="46">
        <v>17</v>
      </c>
      <c r="D814" s="46"/>
      <c r="E814" s="46"/>
      <c r="F814" s="46"/>
      <c r="G814" s="46"/>
      <c r="H814" s="46"/>
      <c r="I814" s="436">
        <v>27</v>
      </c>
      <c r="J814" s="435">
        <f t="shared" si="87"/>
        <v>0</v>
      </c>
      <c r="K814" s="435">
        <f t="shared" si="88"/>
        <v>0</v>
      </c>
      <c r="L814" s="1135" t="s">
        <v>926</v>
      </c>
      <c r="M814" s="1136"/>
      <c r="N814" s="1136"/>
      <c r="O814" s="1137"/>
      <c r="Q814" s="377" t="s">
        <v>503</v>
      </c>
      <c r="R814" s="10"/>
      <c r="S814" s="20"/>
      <c r="T814" s="20"/>
      <c r="U814" s="20"/>
      <c r="V814" s="20"/>
      <c r="W814" s="20"/>
      <c r="X814" s="20"/>
      <c r="Y814" s="20"/>
      <c r="Z814" s="20"/>
      <c r="AA814" s="21"/>
    </row>
    <row r="815" spans="1:27" ht="15.75" customHeight="1" x14ac:dyDescent="0.2">
      <c r="A815" s="370">
        <v>2</v>
      </c>
      <c r="B815" s="54" t="s">
        <v>816</v>
      </c>
      <c r="C815" s="431">
        <v>18</v>
      </c>
      <c r="D815" s="431"/>
      <c r="E815" s="431"/>
      <c r="F815" s="431"/>
      <c r="G815" s="431"/>
      <c r="H815" s="431"/>
      <c r="I815" s="433">
        <v>21</v>
      </c>
      <c r="J815" s="435">
        <f t="shared" si="87"/>
        <v>0</v>
      </c>
      <c r="K815" s="435">
        <f t="shared" si="88"/>
        <v>0</v>
      </c>
      <c r="L815" s="1138"/>
      <c r="M815" s="1139"/>
      <c r="N815" s="1139"/>
      <c r="O815" s="1140"/>
      <c r="Q815" s="377" t="s">
        <v>541</v>
      </c>
      <c r="R815" s="20"/>
      <c r="S815" s="10"/>
      <c r="T815" s="20"/>
      <c r="U815" s="20"/>
      <c r="V815" s="20"/>
      <c r="W815" s="20"/>
      <c r="X815" s="20"/>
      <c r="Y815" s="20"/>
      <c r="Z815" s="20"/>
      <c r="AA815" s="21"/>
    </row>
    <row r="816" spans="1:27" ht="15.75" customHeight="1" x14ac:dyDescent="0.2">
      <c r="A816" s="370">
        <v>3</v>
      </c>
      <c r="B816" s="54" t="s">
        <v>906</v>
      </c>
      <c r="C816" s="431">
        <v>18</v>
      </c>
      <c r="D816" s="431"/>
      <c r="E816" s="431"/>
      <c r="F816" s="431"/>
      <c r="G816" s="431"/>
      <c r="H816" s="431"/>
      <c r="I816" s="433">
        <v>21</v>
      </c>
      <c r="J816" s="435">
        <f t="shared" si="87"/>
        <v>0</v>
      </c>
      <c r="K816" s="435">
        <f t="shared" si="88"/>
        <v>0</v>
      </c>
      <c r="L816" s="1138"/>
      <c r="M816" s="1139"/>
      <c r="N816" s="1139"/>
      <c r="O816" s="1140"/>
      <c r="Q816" s="377" t="s">
        <v>1866</v>
      </c>
      <c r="R816" s="20"/>
      <c r="S816" s="20"/>
      <c r="T816" s="10"/>
      <c r="U816" s="20"/>
      <c r="V816" s="20"/>
      <c r="W816" s="20"/>
      <c r="X816" s="20"/>
      <c r="Y816" s="20"/>
      <c r="Z816" s="20"/>
      <c r="AA816" s="21"/>
    </row>
    <row r="817" spans="1:27" ht="15.75" customHeight="1" x14ac:dyDescent="0.2">
      <c r="A817" s="370">
        <v>4</v>
      </c>
      <c r="B817" s="54" t="s">
        <v>706</v>
      </c>
      <c r="C817" s="431">
        <v>17</v>
      </c>
      <c r="D817" s="431"/>
      <c r="E817" s="431"/>
      <c r="F817" s="431"/>
      <c r="G817" s="431"/>
      <c r="H817" s="431"/>
      <c r="I817" s="433">
        <v>20</v>
      </c>
      <c r="J817" s="435">
        <f t="shared" si="87"/>
        <v>0</v>
      </c>
      <c r="K817" s="435">
        <f t="shared" si="88"/>
        <v>0</v>
      </c>
      <c r="L817" s="1138"/>
      <c r="M817" s="1139"/>
      <c r="N817" s="1139"/>
      <c r="O817" s="1140"/>
      <c r="Q817" s="377" t="s">
        <v>901</v>
      </c>
      <c r="R817" s="20"/>
      <c r="S817" s="20"/>
      <c r="T817" s="20"/>
      <c r="U817" s="10"/>
      <c r="V817" s="20"/>
      <c r="W817" s="20"/>
      <c r="X817" s="20"/>
      <c r="Y817" s="20"/>
      <c r="Z817" s="20"/>
      <c r="AA817" s="21"/>
    </row>
    <row r="818" spans="1:27" ht="15.75" customHeight="1" x14ac:dyDescent="0.2">
      <c r="A818" s="370">
        <v>5</v>
      </c>
      <c r="B818" s="54" t="s">
        <v>1307</v>
      </c>
      <c r="C818" s="431">
        <v>16</v>
      </c>
      <c r="D818" s="431"/>
      <c r="E818" s="431"/>
      <c r="F818" s="431"/>
      <c r="G818" s="431"/>
      <c r="H818" s="431"/>
      <c r="I818" s="433">
        <v>18</v>
      </c>
      <c r="J818" s="435">
        <f t="shared" si="87"/>
        <v>0</v>
      </c>
      <c r="K818" s="435">
        <f t="shared" si="88"/>
        <v>0</v>
      </c>
      <c r="L818" s="1138"/>
      <c r="M818" s="1139"/>
      <c r="N818" s="1139"/>
      <c r="O818" s="1140"/>
      <c r="Q818" s="377" t="s">
        <v>566</v>
      </c>
      <c r="R818" s="20"/>
      <c r="S818" s="20"/>
      <c r="T818" s="20"/>
      <c r="U818" s="20"/>
      <c r="V818" s="10"/>
      <c r="W818" s="20"/>
      <c r="X818" s="20"/>
      <c r="Y818" s="20"/>
      <c r="Z818" s="20"/>
      <c r="AA818" s="21"/>
    </row>
    <row r="819" spans="1:27" ht="15.75" customHeight="1" x14ac:dyDescent="0.2">
      <c r="A819" s="370">
        <v>6</v>
      </c>
      <c r="B819" s="54" t="s">
        <v>1867</v>
      </c>
      <c r="C819" s="431">
        <v>17</v>
      </c>
      <c r="D819" s="431"/>
      <c r="E819" s="431"/>
      <c r="F819" s="431"/>
      <c r="G819" s="431"/>
      <c r="H819" s="431"/>
      <c r="I819" s="433">
        <v>16</v>
      </c>
      <c r="J819" s="435">
        <f t="shared" si="87"/>
        <v>0</v>
      </c>
      <c r="K819" s="435">
        <f t="shared" si="88"/>
        <v>0</v>
      </c>
      <c r="L819" s="1138"/>
      <c r="M819" s="1139"/>
      <c r="N819" s="1139"/>
      <c r="O819" s="1140"/>
      <c r="Q819" s="377" t="s">
        <v>544</v>
      </c>
      <c r="R819" s="20"/>
      <c r="S819" s="20"/>
      <c r="T819" s="20"/>
      <c r="U819" s="20"/>
      <c r="V819" s="20"/>
      <c r="W819" s="10"/>
      <c r="X819" s="20"/>
      <c r="Y819" s="20"/>
      <c r="Z819" s="20"/>
      <c r="AA819" s="21"/>
    </row>
    <row r="820" spans="1:27" ht="15.75" customHeight="1" x14ac:dyDescent="0.2">
      <c r="A820" s="370">
        <v>7</v>
      </c>
      <c r="B820" s="54" t="s">
        <v>2052</v>
      </c>
      <c r="C820" s="431">
        <v>18</v>
      </c>
      <c r="D820" s="431"/>
      <c r="E820" s="431"/>
      <c r="F820" s="431"/>
      <c r="G820" s="431"/>
      <c r="H820" s="431"/>
      <c r="I820" s="433">
        <v>15</v>
      </c>
      <c r="J820" s="435">
        <f t="shared" si="87"/>
        <v>0</v>
      </c>
      <c r="K820" s="435">
        <f t="shared" si="88"/>
        <v>0</v>
      </c>
      <c r="L820" s="1138"/>
      <c r="M820" s="1139"/>
      <c r="N820" s="1139"/>
      <c r="O820" s="1140"/>
      <c r="Q820" s="377" t="s">
        <v>229</v>
      </c>
      <c r="R820" s="20"/>
      <c r="S820" s="20"/>
      <c r="T820" s="20"/>
      <c r="U820" s="20"/>
      <c r="V820" s="20"/>
      <c r="W820" s="20"/>
      <c r="X820" s="10"/>
      <c r="Y820" s="20"/>
      <c r="Z820" s="20"/>
      <c r="AA820" s="21"/>
    </row>
    <row r="821" spans="1:27" ht="15.75" customHeight="1" x14ac:dyDescent="0.2">
      <c r="A821" s="370">
        <v>8</v>
      </c>
      <c r="B821" s="54" t="s">
        <v>708</v>
      </c>
      <c r="C821" s="431">
        <v>16</v>
      </c>
      <c r="D821" s="431"/>
      <c r="E821" s="431"/>
      <c r="F821" s="431"/>
      <c r="G821" s="431"/>
      <c r="H821" s="431"/>
      <c r="I821" s="433">
        <v>14</v>
      </c>
      <c r="J821" s="435">
        <f t="shared" si="87"/>
        <v>0</v>
      </c>
      <c r="K821" s="435">
        <f t="shared" si="88"/>
        <v>0</v>
      </c>
      <c r="L821" s="1138"/>
      <c r="M821" s="1139"/>
      <c r="N821" s="1139"/>
      <c r="O821" s="1140"/>
      <c r="Q821" s="377" t="s">
        <v>702</v>
      </c>
      <c r="R821" s="20"/>
      <c r="S821" s="20"/>
      <c r="T821" s="20"/>
      <c r="U821" s="20"/>
      <c r="V821" s="20"/>
      <c r="W821" s="20"/>
      <c r="X821" s="20"/>
      <c r="Y821" s="10"/>
      <c r="Z821" s="20"/>
      <c r="AA821" s="21"/>
    </row>
    <row r="822" spans="1:27" ht="15.75" customHeight="1" x14ac:dyDescent="0.2">
      <c r="A822" s="370">
        <v>9</v>
      </c>
      <c r="B822" s="54" t="s">
        <v>1733</v>
      </c>
      <c r="C822" s="431">
        <v>18</v>
      </c>
      <c r="D822" s="431"/>
      <c r="E822" s="431"/>
      <c r="F822" s="431"/>
      <c r="G822" s="431"/>
      <c r="H822" s="431"/>
      <c r="I822" s="433">
        <v>11</v>
      </c>
      <c r="J822" s="435">
        <f t="shared" si="87"/>
        <v>0</v>
      </c>
      <c r="K822" s="435">
        <f t="shared" si="88"/>
        <v>0</v>
      </c>
      <c r="L822" s="1138"/>
      <c r="M822" s="1139"/>
      <c r="N822" s="1139"/>
      <c r="O822" s="1140"/>
      <c r="Q822" s="377" t="s">
        <v>704</v>
      </c>
      <c r="R822" s="20"/>
      <c r="S822" s="20"/>
      <c r="T822" s="20"/>
      <c r="U822" s="20"/>
      <c r="V822" s="20"/>
      <c r="W822" s="20"/>
      <c r="X822" s="20"/>
      <c r="Y822" s="20"/>
      <c r="Z822" s="10"/>
      <c r="AA822" s="21"/>
    </row>
    <row r="823" spans="1:27" ht="15.75" customHeight="1" thickBot="1" x14ac:dyDescent="0.25">
      <c r="A823" s="372">
        <v>10</v>
      </c>
      <c r="B823" s="55" t="s">
        <v>575</v>
      </c>
      <c r="C823" s="432">
        <v>17</v>
      </c>
      <c r="D823" s="432"/>
      <c r="E823" s="432"/>
      <c r="F823" s="432"/>
      <c r="G823" s="432"/>
      <c r="H823" s="432"/>
      <c r="I823" s="434">
        <v>9</v>
      </c>
      <c r="J823" s="435">
        <f t="shared" si="87"/>
        <v>0</v>
      </c>
      <c r="K823" s="435">
        <f t="shared" si="88"/>
        <v>0</v>
      </c>
      <c r="L823" s="1141"/>
      <c r="M823" s="1142"/>
      <c r="N823" s="1142"/>
      <c r="O823" s="1143"/>
      <c r="Q823" s="378" t="s">
        <v>1306</v>
      </c>
      <c r="R823" s="23"/>
      <c r="S823" s="23"/>
      <c r="T823" s="23"/>
      <c r="U823" s="23"/>
      <c r="V823" s="23"/>
      <c r="W823" s="23"/>
      <c r="X823" s="23"/>
      <c r="Y823" s="23"/>
      <c r="Z823" s="23"/>
      <c r="AA823" s="15"/>
    </row>
    <row r="824" spans="1:27" ht="15.75" customHeight="1" x14ac:dyDescent="0.2">
      <c r="C824" s="435">
        <f>SUM(C814:C823)</f>
        <v>172</v>
      </c>
      <c r="D824" s="435">
        <f t="shared" ref="D824:I824" si="90">SUM(D814:D823)</f>
        <v>0</v>
      </c>
      <c r="E824" s="435">
        <f t="shared" si="90"/>
        <v>0</v>
      </c>
      <c r="F824" s="435">
        <f t="shared" si="90"/>
        <v>0</v>
      </c>
      <c r="G824" s="435">
        <f t="shared" si="90"/>
        <v>0</v>
      </c>
      <c r="H824" s="435">
        <f t="shared" si="90"/>
        <v>0</v>
      </c>
      <c r="I824" s="435">
        <f t="shared" si="90"/>
        <v>172</v>
      </c>
      <c r="J824" s="435">
        <f t="shared" si="87"/>
        <v>0</v>
      </c>
      <c r="K824" s="435">
        <f t="shared" si="88"/>
        <v>0</v>
      </c>
    </row>
  </sheetData>
  <mergeCells count="243">
    <mergeCell ref="G232:I232"/>
    <mergeCell ref="A232:F232"/>
    <mergeCell ref="L234:O251"/>
    <mergeCell ref="L232:O233"/>
    <mergeCell ref="G210:I210"/>
    <mergeCell ref="A210:F210"/>
    <mergeCell ref="L212:O229"/>
    <mergeCell ref="L210:O211"/>
    <mergeCell ref="A134:F134"/>
    <mergeCell ref="L136:O142"/>
    <mergeCell ref="L134:O135"/>
    <mergeCell ref="L154:O155"/>
    <mergeCell ref="L143:O151"/>
    <mergeCell ref="A192:F192"/>
    <mergeCell ref="G174:I174"/>
    <mergeCell ref="A174:F174"/>
    <mergeCell ref="L194:O207"/>
    <mergeCell ref="L192:O193"/>
    <mergeCell ref="L176:O182"/>
    <mergeCell ref="L183:O190"/>
    <mergeCell ref="L174:O175"/>
    <mergeCell ref="G192:I192"/>
    <mergeCell ref="L124:O128"/>
    <mergeCell ref="L122:O123"/>
    <mergeCell ref="C131:I132"/>
    <mergeCell ref="A131:B132"/>
    <mergeCell ref="A743:B744"/>
    <mergeCell ref="A264:B265"/>
    <mergeCell ref="A372:B373"/>
    <mergeCell ref="A471:B472"/>
    <mergeCell ref="A530:B531"/>
    <mergeCell ref="A581:B582"/>
    <mergeCell ref="A662:B663"/>
    <mergeCell ref="A340:F340"/>
    <mergeCell ref="C581:I582"/>
    <mergeCell ref="G605:I605"/>
    <mergeCell ref="A605:F605"/>
    <mergeCell ref="G615:I615"/>
    <mergeCell ref="G625:I625"/>
    <mergeCell ref="A615:F615"/>
    <mergeCell ref="A625:F625"/>
    <mergeCell ref="G638:I638"/>
    <mergeCell ref="L156:O171"/>
    <mergeCell ref="G154:I154"/>
    <mergeCell ref="A154:F154"/>
    <mergeCell ref="G134:I134"/>
    <mergeCell ref="C1:I2"/>
    <mergeCell ref="G25:I25"/>
    <mergeCell ref="A25:F25"/>
    <mergeCell ref="G45:I45"/>
    <mergeCell ref="A45:F45"/>
    <mergeCell ref="A1:B2"/>
    <mergeCell ref="G4:I4"/>
    <mergeCell ref="A4:F4"/>
    <mergeCell ref="L6:O11"/>
    <mergeCell ref="L12:O22"/>
    <mergeCell ref="L4:O5"/>
    <mergeCell ref="G254:I254"/>
    <mergeCell ref="A254:F254"/>
    <mergeCell ref="L256:O261"/>
    <mergeCell ref="L254:O255"/>
    <mergeCell ref="C264:I265"/>
    <mergeCell ref="L45:O46"/>
    <mergeCell ref="L62:O63"/>
    <mergeCell ref="L25:O26"/>
    <mergeCell ref="L27:O43"/>
    <mergeCell ref="L47:O53"/>
    <mergeCell ref="L54:O59"/>
    <mergeCell ref="G62:I62"/>
    <mergeCell ref="A62:F62"/>
    <mergeCell ref="L64:O76"/>
    <mergeCell ref="G79:I79"/>
    <mergeCell ref="A79:F79"/>
    <mergeCell ref="L81:O97"/>
    <mergeCell ref="L79:O80"/>
    <mergeCell ref="L102:O119"/>
    <mergeCell ref="G100:I100"/>
    <mergeCell ref="A100:F100"/>
    <mergeCell ref="L100:O101"/>
    <mergeCell ref="G122:I122"/>
    <mergeCell ref="A122:F122"/>
    <mergeCell ref="L286:O287"/>
    <mergeCell ref="L288:O301"/>
    <mergeCell ref="G286:I286"/>
    <mergeCell ref="A286:F286"/>
    <mergeCell ref="G304:I304"/>
    <mergeCell ref="A304:F304"/>
    <mergeCell ref="L267:O268"/>
    <mergeCell ref="L269:O274"/>
    <mergeCell ref="L275:O283"/>
    <mergeCell ref="G267:I267"/>
    <mergeCell ref="A267:F267"/>
    <mergeCell ref="G364:I364"/>
    <mergeCell ref="A364:F364"/>
    <mergeCell ref="L366:O369"/>
    <mergeCell ref="L340:O341"/>
    <mergeCell ref="L364:O365"/>
    <mergeCell ref="L324:O337"/>
    <mergeCell ref="L304:O305"/>
    <mergeCell ref="L322:O323"/>
    <mergeCell ref="L342:O361"/>
    <mergeCell ref="G340:I340"/>
    <mergeCell ref="G322:I322"/>
    <mergeCell ref="A322:F322"/>
    <mergeCell ref="L306:O313"/>
    <mergeCell ref="L314:O319"/>
    <mergeCell ref="C372:I373"/>
    <mergeCell ref="L377:O381"/>
    <mergeCell ref="L382:O390"/>
    <mergeCell ref="A375:F375"/>
    <mergeCell ref="G375:I375"/>
    <mergeCell ref="L395:O405"/>
    <mergeCell ref="G393:I393"/>
    <mergeCell ref="A393:F393"/>
    <mergeCell ref="L410:O422"/>
    <mergeCell ref="G408:I408"/>
    <mergeCell ref="A408:F408"/>
    <mergeCell ref="L375:O376"/>
    <mergeCell ref="L393:O394"/>
    <mergeCell ref="L408:O409"/>
    <mergeCell ref="L425:O426"/>
    <mergeCell ref="L491:O502"/>
    <mergeCell ref="G462:I462"/>
    <mergeCell ref="A462:F462"/>
    <mergeCell ref="L464:O468"/>
    <mergeCell ref="C471:I472"/>
    <mergeCell ref="G474:I474"/>
    <mergeCell ref="A474:F474"/>
    <mergeCell ref="G425:I425"/>
    <mergeCell ref="A425:F425"/>
    <mergeCell ref="G443:I443"/>
    <mergeCell ref="A443:F443"/>
    <mergeCell ref="L445:O452"/>
    <mergeCell ref="L443:O444"/>
    <mergeCell ref="L462:O463"/>
    <mergeCell ref="L427:O440"/>
    <mergeCell ref="L453:O459"/>
    <mergeCell ref="G489:I489"/>
    <mergeCell ref="A489:F489"/>
    <mergeCell ref="G505:I505"/>
    <mergeCell ref="A505:F505"/>
    <mergeCell ref="G517:I517"/>
    <mergeCell ref="A517:F517"/>
    <mergeCell ref="L476:O486"/>
    <mergeCell ref="L474:O475"/>
    <mergeCell ref="L489:O490"/>
    <mergeCell ref="L505:O506"/>
    <mergeCell ref="L517:O518"/>
    <mergeCell ref="L535:O546"/>
    <mergeCell ref="L533:O534"/>
    <mergeCell ref="L549:O550"/>
    <mergeCell ref="L584:O585"/>
    <mergeCell ref="L595:O596"/>
    <mergeCell ref="L586:O592"/>
    <mergeCell ref="L507:O514"/>
    <mergeCell ref="L519:O527"/>
    <mergeCell ref="C530:I531"/>
    <mergeCell ref="G533:I533"/>
    <mergeCell ref="A533:F533"/>
    <mergeCell ref="L566:O567"/>
    <mergeCell ref="L696:O697"/>
    <mergeCell ref="L706:O707"/>
    <mergeCell ref="L719:O720"/>
    <mergeCell ref="L605:O606"/>
    <mergeCell ref="L615:O616"/>
    <mergeCell ref="L625:O626"/>
    <mergeCell ref="L638:O639"/>
    <mergeCell ref="L650:O651"/>
    <mergeCell ref="L607:O612"/>
    <mergeCell ref="L617:O622"/>
    <mergeCell ref="L627:O635"/>
    <mergeCell ref="L640:O647"/>
    <mergeCell ref="L698:O703"/>
    <mergeCell ref="L688:O693"/>
    <mergeCell ref="L678:O683"/>
    <mergeCell ref="L686:O687"/>
    <mergeCell ref="L721:O728"/>
    <mergeCell ref="L708:O716"/>
    <mergeCell ref="L733:O740"/>
    <mergeCell ref="L748:O754"/>
    <mergeCell ref="L759:O765"/>
    <mergeCell ref="L790:O797"/>
    <mergeCell ref="L731:O732"/>
    <mergeCell ref="L746:O747"/>
    <mergeCell ref="L757:O758"/>
    <mergeCell ref="L768:O769"/>
    <mergeCell ref="L778:O779"/>
    <mergeCell ref="L597:O602"/>
    <mergeCell ref="G584:I584"/>
    <mergeCell ref="G595:I595"/>
    <mergeCell ref="A584:F584"/>
    <mergeCell ref="A595:F595"/>
    <mergeCell ref="G549:I549"/>
    <mergeCell ref="A549:F549"/>
    <mergeCell ref="L551:O563"/>
    <mergeCell ref="L568:O578"/>
    <mergeCell ref="A566:F566"/>
    <mergeCell ref="G566:I566"/>
    <mergeCell ref="C662:I663"/>
    <mergeCell ref="G665:I665"/>
    <mergeCell ref="G676:I676"/>
    <mergeCell ref="A665:F665"/>
    <mergeCell ref="A676:F676"/>
    <mergeCell ref="A638:F638"/>
    <mergeCell ref="G650:I650"/>
    <mergeCell ref="A650:F650"/>
    <mergeCell ref="L652:O659"/>
    <mergeCell ref="L665:O666"/>
    <mergeCell ref="L667:O670"/>
    <mergeCell ref="L671:O673"/>
    <mergeCell ref="L676:O677"/>
    <mergeCell ref="G719:I719"/>
    <mergeCell ref="A719:F719"/>
    <mergeCell ref="G706:I706"/>
    <mergeCell ref="A706:F706"/>
    <mergeCell ref="C743:I744"/>
    <mergeCell ref="G731:I731"/>
    <mergeCell ref="A731:F731"/>
    <mergeCell ref="G686:I686"/>
    <mergeCell ref="G696:I696"/>
    <mergeCell ref="A686:F686"/>
    <mergeCell ref="A696:F696"/>
    <mergeCell ref="A768:F768"/>
    <mergeCell ref="A778:F778"/>
    <mergeCell ref="L770:O775"/>
    <mergeCell ref="L780:O785"/>
    <mergeCell ref="G746:I746"/>
    <mergeCell ref="G757:I757"/>
    <mergeCell ref="A757:F757"/>
    <mergeCell ref="A746:F746"/>
    <mergeCell ref="G768:I768"/>
    <mergeCell ref="L802:O809"/>
    <mergeCell ref="L814:O823"/>
    <mergeCell ref="A788:F788"/>
    <mergeCell ref="G788:I788"/>
    <mergeCell ref="G800:I800"/>
    <mergeCell ref="G812:I812"/>
    <mergeCell ref="A800:F800"/>
    <mergeCell ref="A812:F812"/>
    <mergeCell ref="G778:I778"/>
    <mergeCell ref="L788:O789"/>
    <mergeCell ref="L800:O801"/>
    <mergeCell ref="L812:O813"/>
  </mergeCells>
  <phoneticPr fontId="0" type="noConversion"/>
  <pageMargins left="0.75" right="0.75" top="1" bottom="1" header="0.5" footer="0.5"/>
  <pageSetup orientation="portrait" horizontalDpi="200" verticalDpi="200" copies="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CC"/>
  </sheetPr>
  <dimension ref="A1:AK1430"/>
  <sheetViews>
    <sheetView topLeftCell="A1419" zoomScaleNormal="100" workbookViewId="0">
      <selection activeCell="A1348" sqref="A1348:I1365"/>
    </sheetView>
  </sheetViews>
  <sheetFormatPr defaultColWidth="6.7109375" defaultRowHeight="15.75" customHeight="1" x14ac:dyDescent="0.2"/>
  <cols>
    <col min="1" max="1" width="6.7109375" style="435"/>
    <col min="2" max="2" width="25.85546875" style="84" customWidth="1"/>
    <col min="3" max="11" width="6.7109375" style="435"/>
    <col min="12" max="15" width="6.7109375" style="4"/>
    <col min="16" max="37" width="6.7109375" style="5"/>
    <col min="38" max="16384" width="6.7109375" style="439"/>
  </cols>
  <sheetData>
    <row r="1" spans="1:27" ht="15.75" customHeight="1" x14ac:dyDescent="0.2">
      <c r="A1" s="1131" t="s">
        <v>491</v>
      </c>
      <c r="B1" s="1132"/>
      <c r="C1" s="1020" t="s">
        <v>927</v>
      </c>
      <c r="D1" s="1021"/>
      <c r="E1" s="1021"/>
      <c r="F1" s="1021"/>
      <c r="G1" s="1021"/>
      <c r="H1" s="1021"/>
      <c r="I1" s="1022"/>
      <c r="P1" s="5" t="s">
        <v>532</v>
      </c>
    </row>
    <row r="2" spans="1:27" ht="15.75" customHeight="1" thickBot="1" x14ac:dyDescent="0.25">
      <c r="A2" s="1133"/>
      <c r="B2" s="1134"/>
      <c r="C2" s="1023"/>
      <c r="D2" s="1024"/>
      <c r="E2" s="1024"/>
      <c r="F2" s="1024"/>
      <c r="G2" s="1024"/>
      <c r="H2" s="1024"/>
      <c r="I2" s="1025"/>
    </row>
    <row r="3" spans="1:27" ht="15.75" customHeight="1" thickBot="1" x14ac:dyDescent="0.25"/>
    <row r="4" spans="1:27" ht="15.75" customHeight="1" thickBot="1" x14ac:dyDescent="0.25">
      <c r="A4" s="1043" t="s">
        <v>537</v>
      </c>
      <c r="B4" s="1044"/>
      <c r="C4" s="1044"/>
      <c r="D4" s="1044"/>
      <c r="E4" s="1044"/>
      <c r="F4" s="1045"/>
      <c r="G4" s="1040" t="s">
        <v>927</v>
      </c>
      <c r="H4" s="1041"/>
      <c r="I4" s="1042"/>
      <c r="L4" s="945" t="s">
        <v>495</v>
      </c>
      <c r="M4" s="946"/>
      <c r="N4" s="946"/>
      <c r="O4" s="947"/>
    </row>
    <row r="5" spans="1:27" ht="15.75" customHeight="1" thickBot="1" x14ac:dyDescent="0.25">
      <c r="A5" s="373" t="s">
        <v>496</v>
      </c>
      <c r="B5" s="227" t="s">
        <v>497</v>
      </c>
      <c r="C5" s="374" t="s">
        <v>498</v>
      </c>
      <c r="D5" s="374" t="s">
        <v>499</v>
      </c>
      <c r="E5" s="374" t="s">
        <v>500</v>
      </c>
      <c r="F5" s="374" t="s">
        <v>501</v>
      </c>
      <c r="G5" s="375" t="s">
        <v>502</v>
      </c>
      <c r="H5" s="375" t="s">
        <v>503</v>
      </c>
      <c r="I5" s="376" t="s">
        <v>504</v>
      </c>
      <c r="L5" s="1063"/>
      <c r="M5" s="1064"/>
      <c r="N5" s="1064"/>
      <c r="O5" s="1065"/>
      <c r="Q5" s="24" t="s">
        <v>928</v>
      </c>
      <c r="R5" s="379" t="s">
        <v>716</v>
      </c>
      <c r="S5" s="379" t="s">
        <v>590</v>
      </c>
      <c r="T5" s="379" t="s">
        <v>634</v>
      </c>
      <c r="U5" s="379" t="s">
        <v>733</v>
      </c>
      <c r="V5" s="379" t="s">
        <v>1028</v>
      </c>
      <c r="W5" s="379" t="s">
        <v>990</v>
      </c>
      <c r="X5" s="379" t="s">
        <v>544</v>
      </c>
      <c r="Y5" s="379" t="s">
        <v>143</v>
      </c>
      <c r="Z5" s="379" t="s">
        <v>1983</v>
      </c>
      <c r="AA5" s="380" t="s">
        <v>153</v>
      </c>
    </row>
    <row r="6" spans="1:27" ht="15.75" customHeight="1" x14ac:dyDescent="0.2">
      <c r="A6" s="441">
        <v>1</v>
      </c>
      <c r="B6" s="53" t="s">
        <v>1955</v>
      </c>
      <c r="C6" s="46"/>
      <c r="D6" s="46"/>
      <c r="E6" s="46"/>
      <c r="F6" s="46"/>
      <c r="G6" s="46"/>
      <c r="H6" s="46"/>
      <c r="I6" s="436"/>
      <c r="J6" s="435">
        <f t="shared" ref="J6:J16" si="0">D6+E6+F6</f>
        <v>0</v>
      </c>
      <c r="K6" s="435">
        <f t="shared" ref="K6:K16" si="1">D6*2+E6</f>
        <v>0</v>
      </c>
      <c r="L6" s="927" t="s">
        <v>528</v>
      </c>
      <c r="M6" s="928"/>
      <c r="N6" s="928"/>
      <c r="O6" s="929"/>
      <c r="Q6" s="377" t="s">
        <v>716</v>
      </c>
      <c r="R6" s="10"/>
      <c r="S6" s="20" t="s">
        <v>532</v>
      </c>
      <c r="T6" s="20"/>
      <c r="U6" s="20"/>
      <c r="V6" s="20"/>
      <c r="W6" s="20"/>
      <c r="X6" s="20"/>
      <c r="Y6" s="20"/>
      <c r="Z6" s="20"/>
      <c r="AA6" s="21"/>
    </row>
    <row r="7" spans="1:27" ht="15.75" customHeight="1" x14ac:dyDescent="0.2">
      <c r="A7" s="370" t="s">
        <v>521</v>
      </c>
      <c r="B7" s="54" t="s">
        <v>1107</v>
      </c>
      <c r="C7" s="431"/>
      <c r="D7" s="431"/>
      <c r="E7" s="431"/>
      <c r="F7" s="431"/>
      <c r="G7" s="431"/>
      <c r="H7" s="431"/>
      <c r="I7" s="433"/>
      <c r="J7" s="435">
        <f t="shared" si="0"/>
        <v>0</v>
      </c>
      <c r="K7" s="435">
        <f t="shared" si="1"/>
        <v>0</v>
      </c>
      <c r="L7" s="930"/>
      <c r="M7" s="931"/>
      <c r="N7" s="931"/>
      <c r="O7" s="932"/>
      <c r="Q7" s="377" t="s">
        <v>590</v>
      </c>
      <c r="R7" s="20" t="s">
        <v>532</v>
      </c>
      <c r="S7" s="10"/>
      <c r="T7" s="20"/>
      <c r="U7" s="20"/>
      <c r="V7" s="20"/>
      <c r="W7" s="20"/>
      <c r="X7" s="20"/>
      <c r="Y7" s="20"/>
      <c r="Z7" s="20"/>
      <c r="AA7" s="21"/>
    </row>
    <row r="8" spans="1:27" ht="15.75" customHeight="1" x14ac:dyDescent="0.2">
      <c r="A8" s="370" t="s">
        <v>521</v>
      </c>
      <c r="B8" s="54" t="s">
        <v>370</v>
      </c>
      <c r="C8" s="431"/>
      <c r="D8" s="431"/>
      <c r="E8" s="431"/>
      <c r="F8" s="431"/>
      <c r="G8" s="431"/>
      <c r="H8" s="431"/>
      <c r="I8" s="433"/>
      <c r="J8" s="435">
        <f t="shared" si="0"/>
        <v>0</v>
      </c>
      <c r="K8" s="435">
        <f t="shared" si="1"/>
        <v>0</v>
      </c>
      <c r="L8" s="930"/>
      <c r="M8" s="931"/>
      <c r="N8" s="931"/>
      <c r="O8" s="932"/>
      <c r="Q8" s="377" t="s">
        <v>634</v>
      </c>
      <c r="R8" s="20"/>
      <c r="S8" s="20"/>
      <c r="T8" s="10"/>
      <c r="U8" s="20"/>
      <c r="V8" s="20" t="s">
        <v>532</v>
      </c>
      <c r="W8" s="20" t="s">
        <v>532</v>
      </c>
      <c r="X8" s="20"/>
      <c r="Y8" s="20"/>
      <c r="Z8" s="20"/>
      <c r="AA8" s="21"/>
    </row>
    <row r="9" spans="1:27" ht="15.75" customHeight="1" x14ac:dyDescent="0.2">
      <c r="A9" s="370" t="s">
        <v>521</v>
      </c>
      <c r="B9" s="54" t="s">
        <v>1897</v>
      </c>
      <c r="C9" s="431"/>
      <c r="D9" s="431"/>
      <c r="E9" s="431"/>
      <c r="F9" s="431"/>
      <c r="G9" s="431"/>
      <c r="H9" s="431"/>
      <c r="I9" s="433"/>
      <c r="J9" s="435">
        <f t="shared" si="0"/>
        <v>0</v>
      </c>
      <c r="K9" s="435">
        <f t="shared" si="1"/>
        <v>0</v>
      </c>
      <c r="L9" s="930"/>
      <c r="M9" s="931"/>
      <c r="N9" s="931"/>
      <c r="O9" s="932"/>
      <c r="Q9" s="377" t="s">
        <v>733</v>
      </c>
      <c r="R9" s="20"/>
      <c r="S9" s="20"/>
      <c r="T9" s="20" t="s">
        <v>532</v>
      </c>
      <c r="U9" s="10"/>
      <c r="V9" s="20"/>
      <c r="W9" s="20"/>
      <c r="X9" s="20"/>
      <c r="Y9" s="20"/>
      <c r="Z9" s="20"/>
      <c r="AA9" s="21" t="s">
        <v>532</v>
      </c>
    </row>
    <row r="10" spans="1:27" ht="15.75" customHeight="1" x14ac:dyDescent="0.2">
      <c r="A10" s="370" t="s">
        <v>521</v>
      </c>
      <c r="B10" s="54" t="s">
        <v>1036</v>
      </c>
      <c r="C10" s="431"/>
      <c r="D10" s="431"/>
      <c r="E10" s="431"/>
      <c r="F10" s="431"/>
      <c r="G10" s="431"/>
      <c r="H10" s="431"/>
      <c r="I10" s="433"/>
      <c r="J10" s="435">
        <f t="shared" si="0"/>
        <v>0</v>
      </c>
      <c r="K10" s="435">
        <f t="shared" si="1"/>
        <v>0</v>
      </c>
      <c r="L10" s="930"/>
      <c r="M10" s="931"/>
      <c r="N10" s="931"/>
      <c r="O10" s="932"/>
      <c r="Q10" s="377" t="s">
        <v>1028</v>
      </c>
      <c r="R10" s="20"/>
      <c r="S10" s="20"/>
      <c r="T10" s="20"/>
      <c r="U10" s="20"/>
      <c r="V10" s="10"/>
      <c r="W10" s="20"/>
      <c r="X10" s="20"/>
      <c r="Y10" s="20"/>
      <c r="Z10" s="20"/>
      <c r="AA10" s="21"/>
    </row>
    <row r="11" spans="1:27" ht="15.75" customHeight="1" x14ac:dyDescent="0.2">
      <c r="A11" s="370" t="s">
        <v>521</v>
      </c>
      <c r="B11" s="54" t="s">
        <v>559</v>
      </c>
      <c r="C11" s="431"/>
      <c r="D11" s="431"/>
      <c r="E11" s="431"/>
      <c r="F11" s="431"/>
      <c r="G11" s="431"/>
      <c r="H11" s="431"/>
      <c r="I11" s="433"/>
      <c r="J11" s="435">
        <f t="shared" si="0"/>
        <v>0</v>
      </c>
      <c r="K11" s="435">
        <f t="shared" si="1"/>
        <v>0</v>
      </c>
      <c r="L11" s="930"/>
      <c r="M11" s="931"/>
      <c r="N11" s="931"/>
      <c r="O11" s="932"/>
      <c r="Q11" s="377" t="s">
        <v>990</v>
      </c>
      <c r="R11" s="20"/>
      <c r="S11" s="20"/>
      <c r="T11" s="20" t="s">
        <v>532</v>
      </c>
      <c r="U11" s="20"/>
      <c r="V11" s="20"/>
      <c r="W11" s="10"/>
      <c r="X11" s="20"/>
      <c r="Y11" s="20" t="s">
        <v>532</v>
      </c>
      <c r="Z11" s="20"/>
      <c r="AA11" s="21"/>
    </row>
    <row r="12" spans="1:27" ht="15.75" customHeight="1" x14ac:dyDescent="0.2">
      <c r="A12" s="370" t="s">
        <v>521</v>
      </c>
      <c r="B12" s="54" t="s">
        <v>150</v>
      </c>
      <c r="C12" s="431"/>
      <c r="D12" s="431"/>
      <c r="E12" s="431"/>
      <c r="F12" s="431"/>
      <c r="G12" s="431"/>
      <c r="H12" s="431"/>
      <c r="I12" s="433"/>
      <c r="J12" s="435">
        <f t="shared" si="0"/>
        <v>0</v>
      </c>
      <c r="K12" s="435">
        <f t="shared" si="1"/>
        <v>0</v>
      </c>
      <c r="L12" s="930"/>
      <c r="M12" s="931"/>
      <c r="N12" s="931"/>
      <c r="O12" s="932"/>
      <c r="Q12" s="377" t="s">
        <v>544</v>
      </c>
      <c r="R12" s="20"/>
      <c r="S12" s="20"/>
      <c r="T12" s="20"/>
      <c r="U12" s="20"/>
      <c r="V12" s="20"/>
      <c r="W12" s="20"/>
      <c r="X12" s="10"/>
      <c r="Y12" s="20" t="s">
        <v>532</v>
      </c>
      <c r="Z12" s="20"/>
      <c r="AA12" s="21"/>
    </row>
    <row r="13" spans="1:27" ht="15.75" customHeight="1" x14ac:dyDescent="0.2">
      <c r="A13" s="370" t="s">
        <v>521</v>
      </c>
      <c r="B13" s="54" t="s">
        <v>1985</v>
      </c>
      <c r="C13" s="431"/>
      <c r="D13" s="431"/>
      <c r="E13" s="431"/>
      <c r="F13" s="431"/>
      <c r="G13" s="431"/>
      <c r="H13" s="431"/>
      <c r="I13" s="433"/>
      <c r="J13" s="435">
        <f t="shared" si="0"/>
        <v>0</v>
      </c>
      <c r="K13" s="435">
        <f t="shared" si="1"/>
        <v>0</v>
      </c>
      <c r="L13" s="930"/>
      <c r="M13" s="931"/>
      <c r="N13" s="931"/>
      <c r="O13" s="932"/>
      <c r="Q13" s="377" t="s">
        <v>143</v>
      </c>
      <c r="R13" s="20"/>
      <c r="S13" s="20"/>
      <c r="T13" s="20"/>
      <c r="U13" s="20"/>
      <c r="V13" s="20"/>
      <c r="W13" s="20"/>
      <c r="X13" s="20" t="s">
        <v>532</v>
      </c>
      <c r="Y13" s="10"/>
      <c r="Z13" s="20"/>
      <c r="AA13" s="21"/>
    </row>
    <row r="14" spans="1:27" ht="15.75" customHeight="1" x14ac:dyDescent="0.2">
      <c r="A14" s="370" t="s">
        <v>521</v>
      </c>
      <c r="B14" s="54" t="s">
        <v>1809</v>
      </c>
      <c r="C14" s="431"/>
      <c r="D14" s="431"/>
      <c r="E14" s="431"/>
      <c r="F14" s="431"/>
      <c r="G14" s="431"/>
      <c r="H14" s="431"/>
      <c r="I14" s="433"/>
      <c r="J14" s="435">
        <f t="shared" si="0"/>
        <v>0</v>
      </c>
      <c r="K14" s="435">
        <f t="shared" si="1"/>
        <v>0</v>
      </c>
      <c r="L14" s="930"/>
      <c r="M14" s="931"/>
      <c r="N14" s="931"/>
      <c r="O14" s="932"/>
      <c r="Q14" s="377" t="s">
        <v>1983</v>
      </c>
      <c r="R14" s="20"/>
      <c r="S14" s="20"/>
      <c r="T14" s="20"/>
      <c r="U14" s="20"/>
      <c r="V14" s="20"/>
      <c r="W14" s="20"/>
      <c r="X14" s="20"/>
      <c r="Y14" s="20"/>
      <c r="Z14" s="10"/>
      <c r="AA14" s="21"/>
    </row>
    <row r="15" spans="1:27" ht="15.75" customHeight="1" thickBot="1" x14ac:dyDescent="0.25">
      <c r="A15" s="372" t="s">
        <v>521</v>
      </c>
      <c r="B15" s="55" t="s">
        <v>70</v>
      </c>
      <c r="C15" s="432"/>
      <c r="D15" s="432"/>
      <c r="E15" s="432"/>
      <c r="F15" s="432"/>
      <c r="G15" s="432"/>
      <c r="H15" s="432"/>
      <c r="I15" s="434"/>
      <c r="J15" s="435">
        <f t="shared" si="0"/>
        <v>0</v>
      </c>
      <c r="K15" s="435">
        <f t="shared" si="1"/>
        <v>0</v>
      </c>
      <c r="L15" s="933"/>
      <c r="M15" s="934"/>
      <c r="N15" s="934"/>
      <c r="O15" s="935"/>
      <c r="Q15" s="378" t="s">
        <v>153</v>
      </c>
      <c r="R15" s="23"/>
      <c r="S15" s="23"/>
      <c r="T15" s="23"/>
      <c r="U15" s="23"/>
      <c r="V15" s="23"/>
      <c r="W15" s="23"/>
      <c r="X15" s="23"/>
      <c r="Y15" s="23"/>
      <c r="Z15" s="23" t="s">
        <v>532</v>
      </c>
      <c r="AA15" s="15"/>
    </row>
    <row r="16" spans="1:27" ht="15.75" customHeight="1" x14ac:dyDescent="0.2">
      <c r="C16" s="435">
        <f t="shared" ref="C16:I16" si="2">SUM(C6:C15)</f>
        <v>0</v>
      </c>
      <c r="D16" s="435">
        <f t="shared" si="2"/>
        <v>0</v>
      </c>
      <c r="E16" s="435">
        <f t="shared" si="2"/>
        <v>0</v>
      </c>
      <c r="F16" s="435">
        <f t="shared" si="2"/>
        <v>0</v>
      </c>
      <c r="G16" s="435">
        <f t="shared" si="2"/>
        <v>0</v>
      </c>
      <c r="H16" s="435">
        <f t="shared" si="2"/>
        <v>0</v>
      </c>
      <c r="I16" s="435">
        <f t="shared" si="2"/>
        <v>0</v>
      </c>
      <c r="J16" s="435">
        <f t="shared" si="0"/>
        <v>0</v>
      </c>
      <c r="K16" s="435">
        <f t="shared" si="1"/>
        <v>0</v>
      </c>
    </row>
    <row r="17" spans="1:26" ht="15.75" customHeight="1" thickBot="1" x14ac:dyDescent="0.25"/>
    <row r="18" spans="1:26" ht="15.75" customHeight="1" thickBot="1" x14ac:dyDescent="0.25">
      <c r="A18" s="1043" t="s">
        <v>2066</v>
      </c>
      <c r="B18" s="1044"/>
      <c r="C18" s="1044"/>
      <c r="D18" s="1044"/>
      <c r="E18" s="1044"/>
      <c r="F18" s="1045"/>
      <c r="G18" s="1040" t="s">
        <v>927</v>
      </c>
      <c r="H18" s="1041"/>
      <c r="I18" s="1042"/>
      <c r="L18" s="945" t="s">
        <v>495</v>
      </c>
      <c r="M18" s="946"/>
      <c r="N18" s="946"/>
      <c r="O18" s="947"/>
    </row>
    <row r="19" spans="1:26" ht="15.75" customHeight="1" thickBot="1" x14ac:dyDescent="0.25">
      <c r="A19" s="373" t="s">
        <v>496</v>
      </c>
      <c r="B19" s="227" t="s">
        <v>497</v>
      </c>
      <c r="C19" s="374" t="s">
        <v>498</v>
      </c>
      <c r="D19" s="374" t="s">
        <v>499</v>
      </c>
      <c r="E19" s="374" t="s">
        <v>500</v>
      </c>
      <c r="F19" s="374" t="s">
        <v>501</v>
      </c>
      <c r="G19" s="375" t="s">
        <v>502</v>
      </c>
      <c r="H19" s="375" t="s">
        <v>503</v>
      </c>
      <c r="I19" s="376" t="s">
        <v>504</v>
      </c>
      <c r="L19" s="1063"/>
      <c r="M19" s="1064"/>
      <c r="N19" s="1064"/>
      <c r="O19" s="1065"/>
      <c r="Q19" s="24" t="s">
        <v>928</v>
      </c>
      <c r="R19" s="379" t="s">
        <v>541</v>
      </c>
      <c r="S19" s="379" t="s">
        <v>1590</v>
      </c>
      <c r="T19" s="379" t="s">
        <v>506</v>
      </c>
      <c r="U19" s="379" t="s">
        <v>1866</v>
      </c>
      <c r="V19" s="379" t="s">
        <v>702</v>
      </c>
      <c r="W19" s="379" t="s">
        <v>769</v>
      </c>
      <c r="X19" s="379" t="s">
        <v>1730</v>
      </c>
      <c r="Y19" s="379" t="s">
        <v>1731</v>
      </c>
      <c r="Z19" s="380" t="s">
        <v>547</v>
      </c>
    </row>
    <row r="20" spans="1:26" ht="15.75" customHeight="1" x14ac:dyDescent="0.2">
      <c r="A20" s="371">
        <v>1</v>
      </c>
      <c r="B20" s="126" t="s">
        <v>164</v>
      </c>
      <c r="C20" s="430"/>
      <c r="D20" s="430"/>
      <c r="E20" s="430"/>
      <c r="F20" s="430"/>
      <c r="G20" s="430"/>
      <c r="H20" s="430"/>
      <c r="I20" s="128"/>
      <c r="J20" s="435">
        <f t="shared" ref="J20:J29" si="3">D20+E20+F20</f>
        <v>0</v>
      </c>
      <c r="K20" s="435">
        <f t="shared" ref="K20:K29" si="4">D20*2+E20</f>
        <v>0</v>
      </c>
      <c r="L20" s="927" t="s">
        <v>929</v>
      </c>
      <c r="M20" s="928"/>
      <c r="N20" s="928"/>
      <c r="O20" s="929"/>
      <c r="Q20" s="377" t="s">
        <v>541</v>
      </c>
      <c r="R20" s="10"/>
      <c r="S20" s="20"/>
      <c r="T20" s="20"/>
      <c r="U20" s="20"/>
      <c r="V20" s="20"/>
      <c r="W20" s="20"/>
      <c r="X20" s="20"/>
      <c r="Y20" s="20"/>
      <c r="Z20" s="21"/>
    </row>
    <row r="21" spans="1:26" ht="15.75" customHeight="1" x14ac:dyDescent="0.2">
      <c r="A21" s="370">
        <v>2</v>
      </c>
      <c r="B21" s="129" t="s">
        <v>36</v>
      </c>
      <c r="C21" s="431"/>
      <c r="D21" s="431"/>
      <c r="E21" s="431"/>
      <c r="F21" s="431"/>
      <c r="G21" s="431"/>
      <c r="H21" s="431"/>
      <c r="I21" s="433"/>
      <c r="J21" s="435">
        <f t="shared" si="3"/>
        <v>0</v>
      </c>
      <c r="K21" s="435">
        <f t="shared" si="4"/>
        <v>0</v>
      </c>
      <c r="L21" s="930"/>
      <c r="M21" s="931"/>
      <c r="N21" s="931"/>
      <c r="O21" s="932"/>
      <c r="Q21" s="377" t="s">
        <v>1590</v>
      </c>
      <c r="R21" s="20"/>
      <c r="S21" s="10"/>
      <c r="T21" s="20"/>
      <c r="U21" s="20" t="s">
        <v>532</v>
      </c>
      <c r="V21" s="20" t="s">
        <v>532</v>
      </c>
      <c r="W21" s="20"/>
      <c r="X21" s="20"/>
      <c r="Y21" s="20"/>
      <c r="Z21" s="21"/>
    </row>
    <row r="22" spans="1:26" ht="15.75" customHeight="1" x14ac:dyDescent="0.2">
      <c r="A22" s="370">
        <v>3</v>
      </c>
      <c r="B22" s="129" t="s">
        <v>534</v>
      </c>
      <c r="C22" s="431"/>
      <c r="D22" s="431"/>
      <c r="E22" s="431"/>
      <c r="F22" s="431"/>
      <c r="G22" s="431"/>
      <c r="H22" s="431"/>
      <c r="I22" s="433"/>
      <c r="J22" s="435">
        <f t="shared" si="3"/>
        <v>0</v>
      </c>
      <c r="K22" s="435">
        <f t="shared" si="4"/>
        <v>0</v>
      </c>
      <c r="L22" s="930"/>
      <c r="M22" s="931"/>
      <c r="N22" s="931"/>
      <c r="O22" s="932"/>
      <c r="Q22" s="377" t="s">
        <v>506</v>
      </c>
      <c r="R22" s="20"/>
      <c r="S22" s="20" t="s">
        <v>532</v>
      </c>
      <c r="T22" s="10"/>
      <c r="U22" s="20"/>
      <c r="V22" s="20"/>
      <c r="W22" s="20"/>
      <c r="X22" s="20"/>
      <c r="Y22" s="20"/>
      <c r="Z22" s="21" t="s">
        <v>532</v>
      </c>
    </row>
    <row r="23" spans="1:26" ht="15.75" customHeight="1" x14ac:dyDescent="0.2">
      <c r="A23" s="370">
        <v>4</v>
      </c>
      <c r="B23" s="129" t="s">
        <v>1867</v>
      </c>
      <c r="C23" s="431"/>
      <c r="D23" s="431"/>
      <c r="E23" s="431"/>
      <c r="F23" s="431"/>
      <c r="G23" s="431"/>
      <c r="H23" s="431"/>
      <c r="I23" s="433"/>
      <c r="J23" s="435">
        <f t="shared" si="3"/>
        <v>0</v>
      </c>
      <c r="K23" s="435">
        <f t="shared" si="4"/>
        <v>0</v>
      </c>
      <c r="L23" s="930"/>
      <c r="M23" s="931"/>
      <c r="N23" s="931"/>
      <c r="O23" s="932"/>
      <c r="Q23" s="377" t="s">
        <v>1866</v>
      </c>
      <c r="R23" s="20"/>
      <c r="S23" s="20"/>
      <c r="T23" s="20"/>
      <c r="U23" s="10"/>
      <c r="V23" s="20"/>
      <c r="W23" s="20"/>
      <c r="X23" s="20"/>
      <c r="Y23" s="20"/>
      <c r="Z23" s="21"/>
    </row>
    <row r="24" spans="1:26" ht="15.75" customHeight="1" x14ac:dyDescent="0.2">
      <c r="A24" s="370">
        <v>5</v>
      </c>
      <c r="B24" s="129" t="s">
        <v>706</v>
      </c>
      <c r="C24" s="431"/>
      <c r="D24" s="431"/>
      <c r="E24" s="431"/>
      <c r="F24" s="431"/>
      <c r="G24" s="431"/>
      <c r="H24" s="431"/>
      <c r="I24" s="433"/>
      <c r="J24" s="435">
        <f t="shared" si="3"/>
        <v>0</v>
      </c>
      <c r="K24" s="435">
        <f t="shared" si="4"/>
        <v>0</v>
      </c>
      <c r="L24" s="930"/>
      <c r="M24" s="931"/>
      <c r="N24" s="931"/>
      <c r="O24" s="932"/>
      <c r="Q24" s="377" t="s">
        <v>702</v>
      </c>
      <c r="R24" s="20"/>
      <c r="S24" s="20" t="s">
        <v>532</v>
      </c>
      <c r="T24" s="20"/>
      <c r="U24" s="20"/>
      <c r="V24" s="10"/>
      <c r="W24" s="20"/>
      <c r="X24" s="20" t="s">
        <v>532</v>
      </c>
      <c r="Y24" s="20"/>
      <c r="Z24" s="21"/>
    </row>
    <row r="25" spans="1:26" ht="15.75" customHeight="1" x14ac:dyDescent="0.2">
      <c r="A25" s="370">
        <v>6</v>
      </c>
      <c r="B25" s="129" t="s">
        <v>767</v>
      </c>
      <c r="C25" s="431"/>
      <c r="D25" s="431"/>
      <c r="E25" s="431"/>
      <c r="F25" s="431"/>
      <c r="G25" s="431"/>
      <c r="H25" s="431"/>
      <c r="I25" s="433"/>
      <c r="J25" s="435">
        <f t="shared" si="3"/>
        <v>0</v>
      </c>
      <c r="K25" s="435">
        <f t="shared" si="4"/>
        <v>0</v>
      </c>
      <c r="L25" s="930" t="s">
        <v>528</v>
      </c>
      <c r="M25" s="931"/>
      <c r="N25" s="931"/>
      <c r="O25" s="932"/>
      <c r="Q25" s="377" t="s">
        <v>769</v>
      </c>
      <c r="R25" s="20"/>
      <c r="S25" s="20"/>
      <c r="T25" s="20"/>
      <c r="U25" s="20"/>
      <c r="V25" s="20"/>
      <c r="W25" s="10"/>
      <c r="X25" s="20" t="s">
        <v>532</v>
      </c>
      <c r="Y25" s="20"/>
      <c r="Z25" s="21"/>
    </row>
    <row r="26" spans="1:26" ht="15.75" customHeight="1" x14ac:dyDescent="0.2">
      <c r="A26" s="370">
        <v>7</v>
      </c>
      <c r="B26" s="129" t="s">
        <v>174</v>
      </c>
      <c r="C26" s="431"/>
      <c r="D26" s="431"/>
      <c r="E26" s="431"/>
      <c r="F26" s="431"/>
      <c r="G26" s="431"/>
      <c r="H26" s="431"/>
      <c r="I26" s="433"/>
      <c r="J26" s="435">
        <f t="shared" si="3"/>
        <v>0</v>
      </c>
      <c r="K26" s="435">
        <f t="shared" si="4"/>
        <v>0</v>
      </c>
      <c r="L26" s="930"/>
      <c r="M26" s="931"/>
      <c r="N26" s="931"/>
      <c r="O26" s="932"/>
      <c r="Q26" s="377" t="s">
        <v>1730</v>
      </c>
      <c r="R26" s="20"/>
      <c r="S26" s="20"/>
      <c r="T26" s="20"/>
      <c r="U26" s="20"/>
      <c r="V26" s="20"/>
      <c r="W26" s="20" t="s">
        <v>532</v>
      </c>
      <c r="X26" s="10"/>
      <c r="Y26" s="20"/>
      <c r="Z26" s="21"/>
    </row>
    <row r="27" spans="1:26" ht="15.75" customHeight="1" x14ac:dyDescent="0.2">
      <c r="A27" s="370">
        <v>8</v>
      </c>
      <c r="B27" s="129" t="s">
        <v>705</v>
      </c>
      <c r="C27" s="431"/>
      <c r="D27" s="431"/>
      <c r="E27" s="431"/>
      <c r="F27" s="431"/>
      <c r="G27" s="431"/>
      <c r="H27" s="431"/>
      <c r="I27" s="433"/>
      <c r="J27" s="435">
        <f t="shared" si="3"/>
        <v>0</v>
      </c>
      <c r="K27" s="435">
        <f t="shared" si="4"/>
        <v>0</v>
      </c>
      <c r="L27" s="930"/>
      <c r="M27" s="931"/>
      <c r="N27" s="931"/>
      <c r="O27" s="932"/>
      <c r="Q27" s="377" t="s">
        <v>1731</v>
      </c>
      <c r="R27" s="20"/>
      <c r="S27" s="20"/>
      <c r="T27" s="20"/>
      <c r="U27" s="20"/>
      <c r="V27" s="20"/>
      <c r="W27" s="20"/>
      <c r="X27" s="20"/>
      <c r="Y27" s="10"/>
      <c r="Z27" s="21"/>
    </row>
    <row r="28" spans="1:26" ht="15.75" customHeight="1" thickBot="1" x14ac:dyDescent="0.25">
      <c r="A28" s="372">
        <v>9</v>
      </c>
      <c r="B28" s="130" t="s">
        <v>551</v>
      </c>
      <c r="C28" s="432"/>
      <c r="D28" s="432"/>
      <c r="E28" s="432"/>
      <c r="F28" s="432"/>
      <c r="G28" s="432"/>
      <c r="H28" s="432"/>
      <c r="I28" s="434"/>
      <c r="J28" s="435">
        <f t="shared" si="3"/>
        <v>0</v>
      </c>
      <c r="K28" s="435">
        <f t="shared" si="4"/>
        <v>0</v>
      </c>
      <c r="L28" s="933"/>
      <c r="M28" s="934"/>
      <c r="N28" s="934"/>
      <c r="O28" s="935"/>
      <c r="Q28" s="378" t="s">
        <v>547</v>
      </c>
      <c r="R28" s="23"/>
      <c r="S28" s="23"/>
      <c r="T28" s="23"/>
      <c r="U28" s="23"/>
      <c r="V28" s="23"/>
      <c r="W28" s="23"/>
      <c r="X28" s="23"/>
      <c r="Y28" s="23" t="s">
        <v>532</v>
      </c>
      <c r="Z28" s="15"/>
    </row>
    <row r="29" spans="1:26" ht="15.75" customHeight="1" x14ac:dyDescent="0.2">
      <c r="C29" s="435">
        <f t="shared" ref="C29:I29" si="5">SUM(C20:C28)</f>
        <v>0</v>
      </c>
      <c r="D29" s="435">
        <f t="shared" si="5"/>
        <v>0</v>
      </c>
      <c r="E29" s="435">
        <f t="shared" si="5"/>
        <v>0</v>
      </c>
      <c r="F29" s="435">
        <f t="shared" si="5"/>
        <v>0</v>
      </c>
      <c r="G29" s="435">
        <f t="shared" si="5"/>
        <v>0</v>
      </c>
      <c r="H29" s="435">
        <f t="shared" si="5"/>
        <v>0</v>
      </c>
      <c r="I29" s="435">
        <f t="shared" si="5"/>
        <v>0</v>
      </c>
      <c r="J29" s="435">
        <f t="shared" si="3"/>
        <v>0</v>
      </c>
      <c r="K29" s="435">
        <f t="shared" si="4"/>
        <v>0</v>
      </c>
    </row>
    <row r="30" spans="1:26" ht="15.75" customHeight="1" thickBot="1" x14ac:dyDescent="0.25">
      <c r="Q30" s="5" t="s">
        <v>532</v>
      </c>
    </row>
    <row r="31" spans="1:26" ht="15.75" customHeight="1" thickBot="1" x14ac:dyDescent="0.25">
      <c r="A31" s="1043" t="s">
        <v>2069</v>
      </c>
      <c r="B31" s="1044"/>
      <c r="C31" s="1044"/>
      <c r="D31" s="1044"/>
      <c r="E31" s="1044"/>
      <c r="F31" s="1045"/>
      <c r="G31" s="1040" t="s">
        <v>927</v>
      </c>
      <c r="H31" s="1041"/>
      <c r="I31" s="1042"/>
      <c r="L31" s="952" t="s">
        <v>538</v>
      </c>
      <c r="M31" s="953"/>
      <c r="N31" s="953"/>
      <c r="O31" s="954"/>
    </row>
    <row r="32" spans="1:26" ht="15.75" customHeight="1" thickBot="1" x14ac:dyDescent="0.25">
      <c r="A32" s="373" t="s">
        <v>496</v>
      </c>
      <c r="B32" s="227" t="s">
        <v>497</v>
      </c>
      <c r="C32" s="374" t="s">
        <v>498</v>
      </c>
      <c r="D32" s="374" t="s">
        <v>499</v>
      </c>
      <c r="E32" s="374" t="s">
        <v>500</v>
      </c>
      <c r="F32" s="374" t="s">
        <v>501</v>
      </c>
      <c r="G32" s="375" t="s">
        <v>502</v>
      </c>
      <c r="H32" s="375" t="s">
        <v>503</v>
      </c>
      <c r="I32" s="376" t="s">
        <v>504</v>
      </c>
      <c r="L32" s="955"/>
      <c r="M32" s="956"/>
      <c r="N32" s="956"/>
      <c r="O32" s="957"/>
      <c r="Q32" s="24" t="s">
        <v>928</v>
      </c>
      <c r="R32" s="379" t="s">
        <v>503</v>
      </c>
      <c r="S32" s="379" t="s">
        <v>541</v>
      </c>
      <c r="T32" s="379" t="s">
        <v>564</v>
      </c>
      <c r="U32" s="379" t="s">
        <v>702</v>
      </c>
      <c r="V32" s="379" t="s">
        <v>533</v>
      </c>
      <c r="W32" s="379" t="s">
        <v>704</v>
      </c>
      <c r="X32" s="379" t="s">
        <v>1313</v>
      </c>
      <c r="Y32" s="379" t="s">
        <v>1306</v>
      </c>
      <c r="Z32" s="380" t="s">
        <v>1214</v>
      </c>
    </row>
    <row r="33" spans="1:26" ht="15.75" customHeight="1" x14ac:dyDescent="0.2">
      <c r="A33" s="441">
        <v>1</v>
      </c>
      <c r="B33" s="53" t="s">
        <v>816</v>
      </c>
      <c r="C33" s="46">
        <v>16</v>
      </c>
      <c r="D33" s="46">
        <v>9</v>
      </c>
      <c r="E33" s="46">
        <v>4</v>
      </c>
      <c r="F33" s="46">
        <v>3</v>
      </c>
      <c r="G33" s="46">
        <v>48</v>
      </c>
      <c r="H33" s="46">
        <v>36</v>
      </c>
      <c r="I33" s="436">
        <v>22</v>
      </c>
      <c r="J33" s="435">
        <f t="shared" ref="J33:J42" si="6">D33+E33+F33</f>
        <v>16</v>
      </c>
      <c r="K33" s="435">
        <f t="shared" ref="K33:K42" si="7">D33*2+E33</f>
        <v>22</v>
      </c>
      <c r="L33" s="927" t="s">
        <v>532</v>
      </c>
      <c r="M33" s="928"/>
      <c r="N33" s="928"/>
      <c r="O33" s="929"/>
      <c r="Q33" s="377" t="s">
        <v>503</v>
      </c>
      <c r="R33" s="10"/>
      <c r="S33" s="20"/>
      <c r="T33" s="20"/>
      <c r="U33" s="20"/>
      <c r="V33" s="20"/>
      <c r="W33" s="20"/>
      <c r="X33" s="20"/>
      <c r="Y33" s="20"/>
      <c r="Z33" s="21"/>
    </row>
    <row r="34" spans="1:26" ht="15.75" customHeight="1" x14ac:dyDescent="0.2">
      <c r="A34" s="370" t="s">
        <v>550</v>
      </c>
      <c r="B34" s="54" t="s">
        <v>42</v>
      </c>
      <c r="C34" s="431">
        <v>16</v>
      </c>
      <c r="D34" s="431">
        <v>8</v>
      </c>
      <c r="E34" s="431">
        <v>3</v>
      </c>
      <c r="F34" s="431">
        <v>5</v>
      </c>
      <c r="G34" s="431">
        <v>40</v>
      </c>
      <c r="H34" s="431">
        <v>32</v>
      </c>
      <c r="I34" s="433">
        <v>19</v>
      </c>
      <c r="J34" s="435">
        <f t="shared" si="6"/>
        <v>16</v>
      </c>
      <c r="K34" s="435">
        <f t="shared" si="7"/>
        <v>19</v>
      </c>
      <c r="L34" s="930"/>
      <c r="M34" s="931"/>
      <c r="N34" s="931"/>
      <c r="O34" s="932"/>
      <c r="Q34" s="377" t="s">
        <v>541</v>
      </c>
      <c r="R34" s="20"/>
      <c r="S34" s="10"/>
      <c r="T34" s="20"/>
      <c r="U34" s="20" t="s">
        <v>532</v>
      </c>
      <c r="V34" s="20" t="s">
        <v>532</v>
      </c>
      <c r="W34" s="20"/>
      <c r="X34" s="20"/>
      <c r="Y34" s="20"/>
      <c r="Z34" s="21"/>
    </row>
    <row r="35" spans="1:26" ht="15.75" customHeight="1" x14ac:dyDescent="0.2">
      <c r="A35" s="370" t="s">
        <v>550</v>
      </c>
      <c r="B35" s="54" t="s">
        <v>1733</v>
      </c>
      <c r="C35" s="431">
        <v>16</v>
      </c>
      <c r="D35" s="431">
        <v>9</v>
      </c>
      <c r="E35" s="431">
        <v>1</v>
      </c>
      <c r="F35" s="431">
        <v>6</v>
      </c>
      <c r="G35" s="431">
        <v>38</v>
      </c>
      <c r="H35" s="431">
        <v>30</v>
      </c>
      <c r="I35" s="433">
        <v>19</v>
      </c>
      <c r="J35" s="435">
        <f t="shared" si="6"/>
        <v>16</v>
      </c>
      <c r="K35" s="435">
        <f t="shared" si="7"/>
        <v>19</v>
      </c>
      <c r="L35" s="930"/>
      <c r="M35" s="931"/>
      <c r="N35" s="931"/>
      <c r="O35" s="932"/>
      <c r="Q35" s="377" t="s">
        <v>564</v>
      </c>
      <c r="R35" s="20"/>
      <c r="S35" s="20" t="s">
        <v>532</v>
      </c>
      <c r="T35" s="10"/>
      <c r="U35" s="20"/>
      <c r="V35" s="20"/>
      <c r="W35" s="20"/>
      <c r="X35" s="20"/>
      <c r="Y35" s="20"/>
      <c r="Z35" s="21" t="s">
        <v>532</v>
      </c>
    </row>
    <row r="36" spans="1:26" ht="15.75" customHeight="1" x14ac:dyDescent="0.2">
      <c r="A36" s="370" t="s">
        <v>930</v>
      </c>
      <c r="B36" s="54" t="s">
        <v>79</v>
      </c>
      <c r="C36" s="431">
        <v>16</v>
      </c>
      <c r="D36" s="431">
        <v>8</v>
      </c>
      <c r="E36" s="431">
        <v>3</v>
      </c>
      <c r="F36" s="431">
        <v>5</v>
      </c>
      <c r="G36" s="431">
        <v>45</v>
      </c>
      <c r="H36" s="431">
        <v>41</v>
      </c>
      <c r="I36" s="433">
        <v>19</v>
      </c>
      <c r="J36" s="435">
        <f t="shared" si="6"/>
        <v>16</v>
      </c>
      <c r="K36" s="435">
        <f t="shared" si="7"/>
        <v>19</v>
      </c>
      <c r="L36" s="930"/>
      <c r="M36" s="931"/>
      <c r="N36" s="931"/>
      <c r="O36" s="932"/>
      <c r="Q36" s="377" t="s">
        <v>702</v>
      </c>
      <c r="R36" s="20"/>
      <c r="S36" s="20"/>
      <c r="T36" s="20"/>
      <c r="U36" s="10"/>
      <c r="V36" s="20"/>
      <c r="W36" s="20"/>
      <c r="X36" s="20"/>
      <c r="Y36" s="20"/>
      <c r="Z36" s="21"/>
    </row>
    <row r="37" spans="1:26" ht="15.75" customHeight="1" x14ac:dyDescent="0.2">
      <c r="A37" s="370">
        <v>5</v>
      </c>
      <c r="B37" s="54" t="s">
        <v>1732</v>
      </c>
      <c r="C37" s="431">
        <v>16</v>
      </c>
      <c r="D37" s="431">
        <v>5</v>
      </c>
      <c r="E37" s="431">
        <v>6</v>
      </c>
      <c r="F37" s="431">
        <v>5</v>
      </c>
      <c r="G37" s="431">
        <v>50</v>
      </c>
      <c r="H37" s="431">
        <v>47</v>
      </c>
      <c r="I37" s="433">
        <v>16</v>
      </c>
      <c r="J37" s="435">
        <f t="shared" si="6"/>
        <v>16</v>
      </c>
      <c r="K37" s="435">
        <f t="shared" si="7"/>
        <v>16</v>
      </c>
      <c r="L37" s="930"/>
      <c r="M37" s="931"/>
      <c r="N37" s="931"/>
      <c r="O37" s="932"/>
      <c r="Q37" s="377" t="s">
        <v>533</v>
      </c>
      <c r="R37" s="20"/>
      <c r="S37" s="20" t="s">
        <v>532</v>
      </c>
      <c r="T37" s="20"/>
      <c r="U37" s="20"/>
      <c r="V37" s="10"/>
      <c r="W37" s="20"/>
      <c r="X37" s="20" t="s">
        <v>532</v>
      </c>
      <c r="Y37" s="20"/>
      <c r="Z37" s="21"/>
    </row>
    <row r="38" spans="1:26" ht="15.75" customHeight="1" x14ac:dyDescent="0.2">
      <c r="A38" s="370">
        <v>6</v>
      </c>
      <c r="B38" s="54" t="s">
        <v>1307</v>
      </c>
      <c r="C38" s="431">
        <v>16</v>
      </c>
      <c r="D38" s="431">
        <v>5</v>
      </c>
      <c r="E38" s="431">
        <v>5</v>
      </c>
      <c r="F38" s="431">
        <v>6</v>
      </c>
      <c r="G38" s="431">
        <v>36</v>
      </c>
      <c r="H38" s="431">
        <v>38</v>
      </c>
      <c r="I38" s="433">
        <v>15</v>
      </c>
      <c r="J38" s="435">
        <f t="shared" si="6"/>
        <v>16</v>
      </c>
      <c r="K38" s="435">
        <f t="shared" si="7"/>
        <v>15</v>
      </c>
      <c r="L38" s="930"/>
      <c r="M38" s="931"/>
      <c r="N38" s="931"/>
      <c r="O38" s="932"/>
      <c r="Q38" s="377" t="s">
        <v>704</v>
      </c>
      <c r="R38" s="20"/>
      <c r="S38" s="20"/>
      <c r="T38" s="20"/>
      <c r="U38" s="20"/>
      <c r="V38" s="20"/>
      <c r="W38" s="10"/>
      <c r="X38" s="20" t="s">
        <v>532</v>
      </c>
      <c r="Y38" s="20"/>
      <c r="Z38" s="21"/>
    </row>
    <row r="39" spans="1:26" ht="15.75" customHeight="1" x14ac:dyDescent="0.2">
      <c r="A39" s="370">
        <v>7</v>
      </c>
      <c r="B39" s="54" t="s">
        <v>1598</v>
      </c>
      <c r="C39" s="431">
        <v>16</v>
      </c>
      <c r="D39" s="431">
        <v>6</v>
      </c>
      <c r="E39" s="431">
        <v>2</v>
      </c>
      <c r="F39" s="431">
        <v>8</v>
      </c>
      <c r="G39" s="431">
        <v>39</v>
      </c>
      <c r="H39" s="431">
        <v>50</v>
      </c>
      <c r="I39" s="433">
        <v>14</v>
      </c>
      <c r="J39" s="435">
        <f t="shared" si="6"/>
        <v>16</v>
      </c>
      <c r="K39" s="435">
        <f t="shared" si="7"/>
        <v>14</v>
      </c>
      <c r="L39" s="930"/>
      <c r="M39" s="931"/>
      <c r="N39" s="931"/>
      <c r="O39" s="932"/>
      <c r="Q39" s="377" t="s">
        <v>1313</v>
      </c>
      <c r="R39" s="20"/>
      <c r="S39" s="20"/>
      <c r="T39" s="20"/>
      <c r="U39" s="20"/>
      <c r="V39" s="20"/>
      <c r="W39" s="20" t="s">
        <v>532</v>
      </c>
      <c r="X39" s="10"/>
      <c r="Y39" s="20"/>
      <c r="Z39" s="21"/>
    </row>
    <row r="40" spans="1:26" ht="15.75" customHeight="1" x14ac:dyDescent="0.2">
      <c r="A40" s="370">
        <v>8</v>
      </c>
      <c r="B40" s="54" t="s">
        <v>1431</v>
      </c>
      <c r="C40" s="431">
        <v>16</v>
      </c>
      <c r="D40" s="431">
        <v>5</v>
      </c>
      <c r="E40" s="431">
        <v>1</v>
      </c>
      <c r="F40" s="431">
        <v>10</v>
      </c>
      <c r="G40" s="431">
        <v>40</v>
      </c>
      <c r="H40" s="431">
        <v>56</v>
      </c>
      <c r="I40" s="433">
        <v>11</v>
      </c>
      <c r="J40" s="435">
        <f t="shared" si="6"/>
        <v>16</v>
      </c>
      <c r="K40" s="435">
        <f t="shared" si="7"/>
        <v>11</v>
      </c>
      <c r="L40" s="930"/>
      <c r="M40" s="931"/>
      <c r="N40" s="931"/>
      <c r="O40" s="932"/>
      <c r="Q40" s="377" t="s">
        <v>1306</v>
      </c>
      <c r="R40" s="20"/>
      <c r="S40" s="20"/>
      <c r="T40" s="20"/>
      <c r="U40" s="20"/>
      <c r="V40" s="20"/>
      <c r="W40" s="20"/>
      <c r="X40" s="20"/>
      <c r="Y40" s="10"/>
      <c r="Z40" s="21"/>
    </row>
    <row r="41" spans="1:26" ht="15.75" customHeight="1" thickBot="1" x14ac:dyDescent="0.25">
      <c r="A41" s="372">
        <v>9</v>
      </c>
      <c r="B41" s="55" t="s">
        <v>554</v>
      </c>
      <c r="C41" s="432">
        <v>16</v>
      </c>
      <c r="D41" s="432">
        <v>2</v>
      </c>
      <c r="E41" s="432">
        <v>5</v>
      </c>
      <c r="F41" s="432">
        <v>9</v>
      </c>
      <c r="G41" s="432">
        <v>36</v>
      </c>
      <c r="H41" s="432">
        <v>42</v>
      </c>
      <c r="I41" s="434">
        <v>9</v>
      </c>
      <c r="J41" s="435">
        <f t="shared" si="6"/>
        <v>16</v>
      </c>
      <c r="K41" s="435">
        <f t="shared" si="7"/>
        <v>9</v>
      </c>
      <c r="L41" s="933"/>
      <c r="M41" s="934"/>
      <c r="N41" s="934"/>
      <c r="O41" s="935"/>
      <c r="Q41" s="378" t="s">
        <v>1214</v>
      </c>
      <c r="R41" s="23"/>
      <c r="S41" s="23"/>
      <c r="T41" s="23"/>
      <c r="U41" s="23"/>
      <c r="V41" s="23"/>
      <c r="W41" s="23"/>
      <c r="X41" s="23"/>
      <c r="Y41" s="23" t="s">
        <v>532</v>
      </c>
      <c r="Z41" s="15"/>
    </row>
    <row r="42" spans="1:26" ht="15.75" customHeight="1" x14ac:dyDescent="0.2">
      <c r="C42" s="435">
        <f t="shared" ref="C42:I42" si="8">SUM(C33:C41)</f>
        <v>144</v>
      </c>
      <c r="D42" s="435">
        <f t="shared" si="8"/>
        <v>57</v>
      </c>
      <c r="E42" s="435">
        <f t="shared" si="8"/>
        <v>30</v>
      </c>
      <c r="F42" s="435">
        <f t="shared" si="8"/>
        <v>57</v>
      </c>
      <c r="G42" s="435">
        <f t="shared" si="8"/>
        <v>372</v>
      </c>
      <c r="H42" s="435">
        <f t="shared" si="8"/>
        <v>372</v>
      </c>
      <c r="I42" s="435">
        <f t="shared" si="8"/>
        <v>144</v>
      </c>
      <c r="J42" s="435">
        <f t="shared" si="6"/>
        <v>144</v>
      </c>
      <c r="K42" s="435">
        <f t="shared" si="7"/>
        <v>144</v>
      </c>
    </row>
    <row r="43" spans="1:26" ht="15.75" customHeight="1" thickBot="1" x14ac:dyDescent="0.25"/>
    <row r="44" spans="1:26" ht="15.75" customHeight="1" thickBot="1" x14ac:dyDescent="0.25">
      <c r="A44" s="1043" t="s">
        <v>2071</v>
      </c>
      <c r="B44" s="1044"/>
      <c r="C44" s="1044"/>
      <c r="D44" s="1044"/>
      <c r="E44" s="1044"/>
      <c r="F44" s="1045"/>
      <c r="G44" s="1040" t="s">
        <v>927</v>
      </c>
      <c r="H44" s="1041"/>
      <c r="I44" s="1042"/>
      <c r="L44" s="952" t="s">
        <v>538</v>
      </c>
      <c r="M44" s="953"/>
      <c r="N44" s="953"/>
      <c r="O44" s="954"/>
    </row>
    <row r="45" spans="1:26" ht="15.75" customHeight="1" thickBot="1" x14ac:dyDescent="0.25">
      <c r="A45" s="373" t="s">
        <v>496</v>
      </c>
      <c r="B45" s="227" t="s">
        <v>497</v>
      </c>
      <c r="C45" s="374" t="s">
        <v>498</v>
      </c>
      <c r="D45" s="374" t="s">
        <v>499</v>
      </c>
      <c r="E45" s="374" t="s">
        <v>500</v>
      </c>
      <c r="F45" s="374" t="s">
        <v>501</v>
      </c>
      <c r="G45" s="375" t="s">
        <v>502</v>
      </c>
      <c r="H45" s="375" t="s">
        <v>503</v>
      </c>
      <c r="I45" s="376" t="s">
        <v>504</v>
      </c>
      <c r="L45" s="955"/>
      <c r="M45" s="956"/>
      <c r="N45" s="956"/>
      <c r="O45" s="957"/>
      <c r="Q45" s="24" t="s">
        <v>928</v>
      </c>
      <c r="R45" s="379" t="s">
        <v>503</v>
      </c>
      <c r="S45" s="379" t="s">
        <v>2055</v>
      </c>
      <c r="T45" s="379" t="s">
        <v>700</v>
      </c>
      <c r="U45" s="379" t="s">
        <v>610</v>
      </c>
      <c r="V45" s="379" t="s">
        <v>566</v>
      </c>
      <c r="W45" s="379" t="s">
        <v>544</v>
      </c>
      <c r="X45" s="379" t="s">
        <v>229</v>
      </c>
      <c r="Y45" s="379" t="s">
        <v>702</v>
      </c>
      <c r="Z45" s="380" t="s">
        <v>120</v>
      </c>
    </row>
    <row r="46" spans="1:26" ht="15.75" customHeight="1" x14ac:dyDescent="0.2">
      <c r="A46" s="441">
        <v>1</v>
      </c>
      <c r="B46" s="126" t="s">
        <v>1827</v>
      </c>
      <c r="C46" s="430">
        <v>16</v>
      </c>
      <c r="D46" s="430">
        <v>11</v>
      </c>
      <c r="E46" s="430">
        <v>2</v>
      </c>
      <c r="F46" s="430">
        <v>3</v>
      </c>
      <c r="G46" s="430">
        <v>49</v>
      </c>
      <c r="H46" s="430">
        <v>27</v>
      </c>
      <c r="I46" s="128">
        <v>24</v>
      </c>
      <c r="J46" s="435">
        <f t="shared" ref="J46:J55" si="9">D46+E46+F46</f>
        <v>16</v>
      </c>
      <c r="K46" s="435">
        <f t="shared" ref="K46:K55" si="10">D46*2+E46</f>
        <v>24</v>
      </c>
      <c r="L46" s="927" t="s">
        <v>931</v>
      </c>
      <c r="M46" s="928"/>
      <c r="N46" s="928"/>
      <c r="O46" s="929"/>
      <c r="Q46" s="377" t="s">
        <v>503</v>
      </c>
      <c r="R46" s="10"/>
      <c r="S46" s="20"/>
      <c r="T46" s="20"/>
      <c r="U46" s="20"/>
      <c r="V46" s="20"/>
      <c r="W46" s="20"/>
      <c r="X46" s="20"/>
      <c r="Y46" s="20" t="s">
        <v>1493</v>
      </c>
      <c r="Z46" s="21"/>
    </row>
    <row r="47" spans="1:26" ht="15.75" customHeight="1" x14ac:dyDescent="0.2">
      <c r="A47" s="370">
        <v>2</v>
      </c>
      <c r="B47" s="129" t="s">
        <v>708</v>
      </c>
      <c r="C47" s="431">
        <v>16</v>
      </c>
      <c r="D47" s="431">
        <v>10</v>
      </c>
      <c r="E47" s="431">
        <v>3</v>
      </c>
      <c r="F47" s="431">
        <v>3</v>
      </c>
      <c r="G47" s="431">
        <v>39</v>
      </c>
      <c r="H47" s="431">
        <v>23</v>
      </c>
      <c r="I47" s="433">
        <v>23</v>
      </c>
      <c r="J47" s="435">
        <f t="shared" si="9"/>
        <v>16</v>
      </c>
      <c r="K47" s="435">
        <f t="shared" si="10"/>
        <v>23</v>
      </c>
      <c r="L47" s="930"/>
      <c r="M47" s="931"/>
      <c r="N47" s="931"/>
      <c r="O47" s="932"/>
      <c r="Q47" s="377" t="s">
        <v>2055</v>
      </c>
      <c r="R47" s="20"/>
      <c r="S47" s="10"/>
      <c r="T47" s="20"/>
      <c r="U47" s="20" t="s">
        <v>532</v>
      </c>
      <c r="V47" s="20" t="s">
        <v>532</v>
      </c>
      <c r="W47" s="20"/>
      <c r="X47" s="20"/>
      <c r="Y47" s="20" t="s">
        <v>1539</v>
      </c>
      <c r="Z47" s="21"/>
    </row>
    <row r="48" spans="1:26" ht="15.75" customHeight="1" x14ac:dyDescent="0.2">
      <c r="A48" s="370">
        <v>3</v>
      </c>
      <c r="B48" s="129" t="s">
        <v>711</v>
      </c>
      <c r="C48" s="431">
        <v>16</v>
      </c>
      <c r="D48" s="431">
        <v>7</v>
      </c>
      <c r="E48" s="431">
        <v>5</v>
      </c>
      <c r="F48" s="431">
        <v>4</v>
      </c>
      <c r="G48" s="431">
        <v>41</v>
      </c>
      <c r="H48" s="431">
        <v>42</v>
      </c>
      <c r="I48" s="433">
        <v>19</v>
      </c>
      <c r="J48" s="435">
        <f t="shared" si="9"/>
        <v>16</v>
      </c>
      <c r="K48" s="435">
        <f t="shared" si="10"/>
        <v>19</v>
      </c>
      <c r="L48" s="930"/>
      <c r="M48" s="931"/>
      <c r="N48" s="931"/>
      <c r="O48" s="932"/>
      <c r="Q48" s="377" t="s">
        <v>700</v>
      </c>
      <c r="R48" s="20"/>
      <c r="S48" s="20" t="s">
        <v>532</v>
      </c>
      <c r="T48" s="10"/>
      <c r="U48" s="20"/>
      <c r="V48" s="20"/>
      <c r="W48" s="20"/>
      <c r="X48" s="20"/>
      <c r="Y48" s="20" t="s">
        <v>1603</v>
      </c>
      <c r="Z48" s="21"/>
    </row>
    <row r="49" spans="1:26" ht="15.75" customHeight="1" x14ac:dyDescent="0.2">
      <c r="A49" s="370">
        <v>4</v>
      </c>
      <c r="B49" s="129" t="s">
        <v>575</v>
      </c>
      <c r="C49" s="431">
        <v>16</v>
      </c>
      <c r="D49" s="431">
        <v>8</v>
      </c>
      <c r="E49" s="431">
        <v>2</v>
      </c>
      <c r="F49" s="431">
        <v>6</v>
      </c>
      <c r="G49" s="431">
        <v>35</v>
      </c>
      <c r="H49" s="431">
        <v>29</v>
      </c>
      <c r="I49" s="433">
        <v>18</v>
      </c>
      <c r="J49" s="435">
        <f t="shared" si="9"/>
        <v>16</v>
      </c>
      <c r="K49" s="435">
        <f t="shared" si="10"/>
        <v>18</v>
      </c>
      <c r="L49" s="930"/>
      <c r="M49" s="931"/>
      <c r="N49" s="931"/>
      <c r="O49" s="932"/>
      <c r="Q49" s="377" t="s">
        <v>610</v>
      </c>
      <c r="R49" s="20"/>
      <c r="S49" s="20"/>
      <c r="T49" s="20"/>
      <c r="U49" s="10"/>
      <c r="V49" s="20"/>
      <c r="W49" s="20"/>
      <c r="X49" s="20"/>
      <c r="Y49" s="20" t="s">
        <v>1597</v>
      </c>
      <c r="Z49" s="21"/>
    </row>
    <row r="50" spans="1:26" ht="15.75" customHeight="1" x14ac:dyDescent="0.2">
      <c r="A50" s="370">
        <v>5</v>
      </c>
      <c r="B50" s="129" t="s">
        <v>558</v>
      </c>
      <c r="C50" s="431">
        <v>16</v>
      </c>
      <c r="D50" s="431">
        <v>6</v>
      </c>
      <c r="E50" s="431">
        <v>2</v>
      </c>
      <c r="F50" s="431">
        <v>8</v>
      </c>
      <c r="G50" s="431">
        <v>37</v>
      </c>
      <c r="H50" s="431">
        <v>40</v>
      </c>
      <c r="I50" s="433">
        <v>14</v>
      </c>
      <c r="J50" s="435">
        <f t="shared" si="9"/>
        <v>16</v>
      </c>
      <c r="K50" s="435">
        <f t="shared" si="10"/>
        <v>14</v>
      </c>
      <c r="L50" s="930"/>
      <c r="M50" s="931"/>
      <c r="N50" s="931"/>
      <c r="O50" s="932"/>
      <c r="Q50" s="377" t="s">
        <v>566</v>
      </c>
      <c r="R50" s="20"/>
      <c r="S50" s="20" t="s">
        <v>532</v>
      </c>
      <c r="T50" s="20"/>
      <c r="U50" s="20"/>
      <c r="V50" s="10"/>
      <c r="W50" s="20"/>
      <c r="X50" s="20" t="s">
        <v>532</v>
      </c>
      <c r="Y50" s="20" t="s">
        <v>844</v>
      </c>
      <c r="Z50" s="21"/>
    </row>
    <row r="51" spans="1:26" ht="15.75" customHeight="1" x14ac:dyDescent="0.2">
      <c r="A51" s="370">
        <v>6</v>
      </c>
      <c r="B51" s="129" t="s">
        <v>781</v>
      </c>
      <c r="C51" s="431">
        <v>16</v>
      </c>
      <c r="D51" s="431">
        <v>5</v>
      </c>
      <c r="E51" s="431">
        <v>3</v>
      </c>
      <c r="F51" s="431">
        <v>8</v>
      </c>
      <c r="G51" s="431">
        <v>35</v>
      </c>
      <c r="H51" s="431">
        <v>39</v>
      </c>
      <c r="I51" s="433">
        <v>13</v>
      </c>
      <c r="J51" s="435">
        <f t="shared" si="9"/>
        <v>16</v>
      </c>
      <c r="K51" s="435">
        <f t="shared" si="10"/>
        <v>13</v>
      </c>
      <c r="L51" s="930"/>
      <c r="M51" s="931"/>
      <c r="N51" s="931"/>
      <c r="O51" s="932"/>
      <c r="Q51" s="377" t="s">
        <v>544</v>
      </c>
      <c r="R51" s="20"/>
      <c r="S51" s="20"/>
      <c r="T51" s="20"/>
      <c r="U51" s="20"/>
      <c r="V51" s="20"/>
      <c r="W51" s="10"/>
      <c r="X51" s="20" t="s">
        <v>532</v>
      </c>
      <c r="Y51" s="20" t="s">
        <v>628</v>
      </c>
      <c r="Z51" s="21"/>
    </row>
    <row r="52" spans="1:26" ht="15.75" customHeight="1" x14ac:dyDescent="0.2">
      <c r="A52" s="370">
        <v>7</v>
      </c>
      <c r="B52" s="129" t="s">
        <v>761</v>
      </c>
      <c r="C52" s="431">
        <v>16</v>
      </c>
      <c r="D52" s="431">
        <v>4</v>
      </c>
      <c r="E52" s="431">
        <v>4</v>
      </c>
      <c r="F52" s="431">
        <v>8</v>
      </c>
      <c r="G52" s="431">
        <v>36</v>
      </c>
      <c r="H52" s="431">
        <v>46</v>
      </c>
      <c r="I52" s="433">
        <v>12</v>
      </c>
      <c r="J52" s="435">
        <f t="shared" si="9"/>
        <v>16</v>
      </c>
      <c r="K52" s="435">
        <f t="shared" si="10"/>
        <v>12</v>
      </c>
      <c r="L52" s="930"/>
      <c r="M52" s="931"/>
      <c r="N52" s="931"/>
      <c r="O52" s="932"/>
      <c r="Q52" s="377" t="s">
        <v>229</v>
      </c>
      <c r="R52" s="20"/>
      <c r="S52" s="20"/>
      <c r="T52" s="20"/>
      <c r="U52" s="20"/>
      <c r="V52" s="20"/>
      <c r="W52" s="20" t="s">
        <v>532</v>
      </c>
      <c r="X52" s="10"/>
      <c r="Y52" s="20" t="s">
        <v>1488</v>
      </c>
      <c r="Z52" s="21"/>
    </row>
    <row r="53" spans="1:26" ht="15.75" customHeight="1" x14ac:dyDescent="0.2">
      <c r="A53" s="370">
        <v>8</v>
      </c>
      <c r="B53" s="129" t="s">
        <v>2052</v>
      </c>
      <c r="C53" s="431">
        <v>16</v>
      </c>
      <c r="D53" s="431">
        <v>4</v>
      </c>
      <c r="E53" s="431">
        <v>3</v>
      </c>
      <c r="F53" s="431">
        <v>9</v>
      </c>
      <c r="G53" s="431">
        <v>25</v>
      </c>
      <c r="H53" s="431">
        <v>40</v>
      </c>
      <c r="I53" s="433">
        <v>11</v>
      </c>
      <c r="J53" s="435">
        <f t="shared" si="9"/>
        <v>16</v>
      </c>
      <c r="K53" s="435">
        <f t="shared" si="10"/>
        <v>11</v>
      </c>
      <c r="L53" s="930"/>
      <c r="M53" s="931"/>
      <c r="N53" s="931"/>
      <c r="O53" s="932"/>
      <c r="Q53" s="377" t="s">
        <v>702</v>
      </c>
      <c r="R53" s="20" t="s">
        <v>1494</v>
      </c>
      <c r="S53" s="20" t="s">
        <v>1656</v>
      </c>
      <c r="T53" s="20" t="s">
        <v>1489</v>
      </c>
      <c r="U53" s="20" t="s">
        <v>1644</v>
      </c>
      <c r="V53" s="20" t="s">
        <v>1646</v>
      </c>
      <c r="W53" s="20" t="s">
        <v>1543</v>
      </c>
      <c r="X53" s="20" t="s">
        <v>1210</v>
      </c>
      <c r="Y53" s="10"/>
      <c r="Z53" s="21" t="s">
        <v>104</v>
      </c>
    </row>
    <row r="54" spans="1:26" ht="15.75" customHeight="1" thickBot="1" x14ac:dyDescent="0.25">
      <c r="A54" s="372">
        <v>9</v>
      </c>
      <c r="B54" s="130" t="s">
        <v>2057</v>
      </c>
      <c r="C54" s="432">
        <v>16</v>
      </c>
      <c r="D54" s="432">
        <v>3</v>
      </c>
      <c r="E54" s="432">
        <v>4</v>
      </c>
      <c r="F54" s="432">
        <v>9</v>
      </c>
      <c r="G54" s="432">
        <v>39</v>
      </c>
      <c r="H54" s="432">
        <v>50</v>
      </c>
      <c r="I54" s="434">
        <v>10</v>
      </c>
      <c r="J54" s="435">
        <f t="shared" si="9"/>
        <v>16</v>
      </c>
      <c r="K54" s="435">
        <f t="shared" si="10"/>
        <v>10</v>
      </c>
      <c r="L54" s="933"/>
      <c r="M54" s="934"/>
      <c r="N54" s="934"/>
      <c r="O54" s="935"/>
      <c r="Q54" s="378" t="s">
        <v>120</v>
      </c>
      <c r="R54" s="23"/>
      <c r="S54" s="23"/>
      <c r="T54" s="23"/>
      <c r="U54" s="23"/>
      <c r="V54" s="23"/>
      <c r="W54" s="23"/>
      <c r="X54" s="23"/>
      <c r="Y54" s="23" t="s">
        <v>1493</v>
      </c>
      <c r="Z54" s="15"/>
    </row>
    <row r="55" spans="1:26" ht="15.75" customHeight="1" x14ac:dyDescent="0.2">
      <c r="C55" s="435">
        <f t="shared" ref="C55:I55" si="11">SUM(C46:C54)</f>
        <v>144</v>
      </c>
      <c r="D55" s="435">
        <f t="shared" si="11"/>
        <v>58</v>
      </c>
      <c r="E55" s="435">
        <f t="shared" si="11"/>
        <v>28</v>
      </c>
      <c r="F55" s="435">
        <f t="shared" si="11"/>
        <v>58</v>
      </c>
      <c r="G55" s="435">
        <f t="shared" si="11"/>
        <v>336</v>
      </c>
      <c r="H55" s="435">
        <f t="shared" si="11"/>
        <v>336</v>
      </c>
      <c r="I55" s="435">
        <f t="shared" si="11"/>
        <v>144</v>
      </c>
      <c r="J55" s="435">
        <f t="shared" si="9"/>
        <v>144</v>
      </c>
      <c r="K55" s="435">
        <f t="shared" si="10"/>
        <v>144</v>
      </c>
    </row>
    <row r="56" spans="1:26" ht="15.75" customHeight="1" thickBot="1" x14ac:dyDescent="0.25"/>
    <row r="57" spans="1:26" ht="15.75" customHeight="1" thickBot="1" x14ac:dyDescent="0.25">
      <c r="A57" s="1043" t="s">
        <v>932</v>
      </c>
      <c r="B57" s="1044"/>
      <c r="C57" s="1044"/>
      <c r="D57" s="1044"/>
      <c r="E57" s="1044"/>
      <c r="F57" s="1045"/>
      <c r="G57" s="1040" t="s">
        <v>927</v>
      </c>
      <c r="H57" s="1041"/>
      <c r="I57" s="1042"/>
      <c r="L57" s="952" t="s">
        <v>538</v>
      </c>
      <c r="M57" s="953"/>
      <c r="N57" s="953"/>
      <c r="O57" s="954"/>
    </row>
    <row r="58" spans="1:26" ht="15.75" customHeight="1" thickBot="1" x14ac:dyDescent="0.25">
      <c r="A58" s="373" t="s">
        <v>496</v>
      </c>
      <c r="B58" s="227" t="s">
        <v>497</v>
      </c>
      <c r="C58" s="374" t="s">
        <v>498</v>
      </c>
      <c r="D58" s="374" t="s">
        <v>499</v>
      </c>
      <c r="E58" s="374" t="s">
        <v>500</v>
      </c>
      <c r="F58" s="374" t="s">
        <v>501</v>
      </c>
      <c r="G58" s="375" t="s">
        <v>502</v>
      </c>
      <c r="H58" s="375" t="s">
        <v>503</v>
      </c>
      <c r="I58" s="376" t="s">
        <v>504</v>
      </c>
      <c r="L58" s="955"/>
      <c r="M58" s="956"/>
      <c r="N58" s="956"/>
      <c r="O58" s="957"/>
      <c r="Q58" s="24" t="s">
        <v>928</v>
      </c>
      <c r="R58" s="379" t="s">
        <v>503</v>
      </c>
      <c r="S58" s="379" t="s">
        <v>506</v>
      </c>
      <c r="T58" s="379" t="s">
        <v>901</v>
      </c>
      <c r="U58" s="379" t="s">
        <v>700</v>
      </c>
      <c r="V58" s="379" t="s">
        <v>544</v>
      </c>
      <c r="W58" s="379" t="s">
        <v>769</v>
      </c>
      <c r="X58" s="379" t="s">
        <v>704</v>
      </c>
      <c r="Y58" s="379" t="s">
        <v>120</v>
      </c>
      <c r="Z58" s="380" t="s">
        <v>1214</v>
      </c>
    </row>
    <row r="59" spans="1:26" ht="15.75" customHeight="1" x14ac:dyDescent="0.2">
      <c r="A59" s="441">
        <v>1</v>
      </c>
      <c r="B59" s="53" t="s">
        <v>1879</v>
      </c>
      <c r="C59" s="46">
        <v>16</v>
      </c>
      <c r="D59" s="46">
        <v>13</v>
      </c>
      <c r="E59" s="46">
        <v>2</v>
      </c>
      <c r="F59" s="46">
        <v>1</v>
      </c>
      <c r="G59" s="46">
        <v>41</v>
      </c>
      <c r="H59" s="46">
        <v>13</v>
      </c>
      <c r="I59" s="436">
        <v>28</v>
      </c>
      <c r="J59" s="435">
        <f t="shared" ref="J59:J68" si="12">D59+E59+F59</f>
        <v>16</v>
      </c>
      <c r="K59" s="435">
        <f t="shared" ref="K59:K68" si="13">D59*2+E59</f>
        <v>28</v>
      </c>
      <c r="L59" s="927" t="s">
        <v>933</v>
      </c>
      <c r="M59" s="928"/>
      <c r="N59" s="928"/>
      <c r="O59" s="929"/>
      <c r="Q59" s="377" t="s">
        <v>503</v>
      </c>
      <c r="R59" s="10"/>
      <c r="S59" s="20"/>
      <c r="T59" s="20"/>
      <c r="U59" s="20"/>
      <c r="V59" s="20"/>
      <c r="W59" s="20"/>
      <c r="X59" s="20"/>
      <c r="Y59" s="20"/>
      <c r="Z59" s="21"/>
    </row>
    <row r="60" spans="1:26" ht="15.75" customHeight="1" x14ac:dyDescent="0.2">
      <c r="A60" s="370" t="s">
        <v>550</v>
      </c>
      <c r="B60" s="54" t="s">
        <v>816</v>
      </c>
      <c r="C60" s="431">
        <v>16</v>
      </c>
      <c r="D60" s="431">
        <v>9</v>
      </c>
      <c r="E60" s="431">
        <v>2</v>
      </c>
      <c r="F60" s="431">
        <v>5</v>
      </c>
      <c r="G60" s="431">
        <v>43</v>
      </c>
      <c r="H60" s="431">
        <v>31</v>
      </c>
      <c r="I60" s="433">
        <v>20</v>
      </c>
      <c r="J60" s="435">
        <f t="shared" si="12"/>
        <v>16</v>
      </c>
      <c r="K60" s="435">
        <f t="shared" si="13"/>
        <v>20</v>
      </c>
      <c r="L60" s="930"/>
      <c r="M60" s="931"/>
      <c r="N60" s="931"/>
      <c r="O60" s="932"/>
      <c r="Q60" s="377" t="s">
        <v>506</v>
      </c>
      <c r="R60" s="20"/>
      <c r="S60" s="10"/>
      <c r="T60" s="20"/>
      <c r="U60" s="20" t="s">
        <v>532</v>
      </c>
      <c r="V60" s="20" t="s">
        <v>532</v>
      </c>
      <c r="W60" s="20"/>
      <c r="X60" s="20"/>
      <c r="Y60" s="20"/>
      <c r="Z60" s="21"/>
    </row>
    <row r="61" spans="1:26" ht="15.75" customHeight="1" x14ac:dyDescent="0.2">
      <c r="A61" s="370" t="s">
        <v>550</v>
      </c>
      <c r="B61" s="54" t="s">
        <v>534</v>
      </c>
      <c r="C61" s="431">
        <v>16</v>
      </c>
      <c r="D61" s="431">
        <v>8</v>
      </c>
      <c r="E61" s="431">
        <v>4</v>
      </c>
      <c r="F61" s="431">
        <v>4</v>
      </c>
      <c r="G61" s="431">
        <v>40</v>
      </c>
      <c r="H61" s="431">
        <v>32</v>
      </c>
      <c r="I61" s="433">
        <v>20</v>
      </c>
      <c r="J61" s="435">
        <f>D62+E62+F62</f>
        <v>16</v>
      </c>
      <c r="K61" s="435">
        <f>D62*2+E62</f>
        <v>20</v>
      </c>
      <c r="L61" s="930"/>
      <c r="M61" s="931"/>
      <c r="N61" s="931"/>
      <c r="O61" s="932"/>
      <c r="Q61" s="377" t="s">
        <v>901</v>
      </c>
      <c r="R61" s="20"/>
      <c r="S61" s="20" t="s">
        <v>532</v>
      </c>
      <c r="T61" s="10"/>
      <c r="U61" s="20"/>
      <c r="V61" s="20"/>
      <c r="W61" s="20"/>
      <c r="X61" s="20"/>
      <c r="Y61" s="20"/>
      <c r="Z61" s="21" t="s">
        <v>532</v>
      </c>
    </row>
    <row r="62" spans="1:26" ht="15.75" customHeight="1" x14ac:dyDescent="0.2">
      <c r="A62" s="370" t="s">
        <v>550</v>
      </c>
      <c r="B62" s="54" t="s">
        <v>711</v>
      </c>
      <c r="C62" s="431">
        <v>16</v>
      </c>
      <c r="D62" s="431">
        <v>10</v>
      </c>
      <c r="E62" s="431">
        <v>0</v>
      </c>
      <c r="F62" s="431">
        <v>6</v>
      </c>
      <c r="G62" s="431">
        <v>49</v>
      </c>
      <c r="H62" s="431">
        <v>34</v>
      </c>
      <c r="I62" s="433">
        <v>20</v>
      </c>
      <c r="J62" s="435">
        <f>D61+E61+F61</f>
        <v>16</v>
      </c>
      <c r="K62" s="435">
        <f>D61*2+E61</f>
        <v>20</v>
      </c>
      <c r="L62" s="930"/>
      <c r="M62" s="931"/>
      <c r="N62" s="931"/>
      <c r="O62" s="932"/>
      <c r="Q62" s="377" t="s">
        <v>700</v>
      </c>
      <c r="R62" s="20"/>
      <c r="S62" s="20"/>
      <c r="T62" s="20"/>
      <c r="U62" s="10"/>
      <c r="V62" s="20"/>
      <c r="W62" s="20"/>
      <c r="X62" s="20"/>
      <c r="Y62" s="20"/>
      <c r="Z62" s="21"/>
    </row>
    <row r="63" spans="1:26" ht="15.75" customHeight="1" x14ac:dyDescent="0.2">
      <c r="A63" s="370">
        <v>5</v>
      </c>
      <c r="B63" s="54" t="s">
        <v>767</v>
      </c>
      <c r="C63" s="431">
        <v>16</v>
      </c>
      <c r="D63" s="431">
        <v>7</v>
      </c>
      <c r="E63" s="431">
        <v>4</v>
      </c>
      <c r="F63" s="431">
        <v>5</v>
      </c>
      <c r="G63" s="431">
        <v>39</v>
      </c>
      <c r="H63" s="431">
        <v>29</v>
      </c>
      <c r="I63" s="433">
        <v>18</v>
      </c>
      <c r="J63" s="435">
        <f t="shared" si="12"/>
        <v>16</v>
      </c>
      <c r="K63" s="435">
        <f t="shared" si="13"/>
        <v>18</v>
      </c>
      <c r="L63" s="930"/>
      <c r="M63" s="931"/>
      <c r="N63" s="931"/>
      <c r="O63" s="932"/>
      <c r="Q63" s="377" t="s">
        <v>544</v>
      </c>
      <c r="R63" s="20"/>
      <c r="S63" s="20" t="s">
        <v>532</v>
      </c>
      <c r="T63" s="20"/>
      <c r="U63" s="20"/>
      <c r="V63" s="10"/>
      <c r="W63" s="20"/>
      <c r="X63" s="20" t="s">
        <v>532</v>
      </c>
      <c r="Y63" s="20"/>
      <c r="Z63" s="21"/>
    </row>
    <row r="64" spans="1:26" ht="15.75" customHeight="1" x14ac:dyDescent="0.2">
      <c r="A64" s="370" t="s">
        <v>600</v>
      </c>
      <c r="B64" s="54" t="s">
        <v>1733</v>
      </c>
      <c r="C64" s="431">
        <v>16</v>
      </c>
      <c r="D64" s="431">
        <v>3</v>
      </c>
      <c r="E64" s="431">
        <v>4</v>
      </c>
      <c r="F64" s="431">
        <v>9</v>
      </c>
      <c r="G64" s="431">
        <v>30</v>
      </c>
      <c r="H64" s="431">
        <v>40</v>
      </c>
      <c r="I64" s="433">
        <v>10</v>
      </c>
      <c r="J64" s="435">
        <f t="shared" si="12"/>
        <v>16</v>
      </c>
      <c r="K64" s="435">
        <f t="shared" si="13"/>
        <v>10</v>
      </c>
      <c r="L64" s="930"/>
      <c r="M64" s="931"/>
      <c r="N64" s="931"/>
      <c r="O64" s="932"/>
      <c r="Q64" s="377" t="s">
        <v>769</v>
      </c>
      <c r="R64" s="20"/>
      <c r="S64" s="20"/>
      <c r="T64" s="20"/>
      <c r="U64" s="20"/>
      <c r="V64" s="20"/>
      <c r="W64" s="10"/>
      <c r="X64" s="20" t="s">
        <v>532</v>
      </c>
      <c r="Y64" s="20"/>
      <c r="Z64" s="21"/>
    </row>
    <row r="65" spans="1:26" ht="15.75" customHeight="1" x14ac:dyDescent="0.2">
      <c r="A65" s="370" t="s">
        <v>600</v>
      </c>
      <c r="B65" s="54" t="s">
        <v>708</v>
      </c>
      <c r="C65" s="431">
        <v>16</v>
      </c>
      <c r="D65" s="431">
        <v>4</v>
      </c>
      <c r="E65" s="431">
        <v>2</v>
      </c>
      <c r="F65" s="431">
        <v>10</v>
      </c>
      <c r="G65" s="431">
        <v>27</v>
      </c>
      <c r="H65" s="431">
        <v>42</v>
      </c>
      <c r="I65" s="433">
        <v>10</v>
      </c>
      <c r="J65" s="435">
        <f t="shared" si="12"/>
        <v>16</v>
      </c>
      <c r="K65" s="435">
        <f t="shared" si="13"/>
        <v>10</v>
      </c>
      <c r="L65" s="930"/>
      <c r="M65" s="931"/>
      <c r="N65" s="931"/>
      <c r="O65" s="932"/>
      <c r="Q65" s="377" t="s">
        <v>704</v>
      </c>
      <c r="R65" s="20"/>
      <c r="S65" s="20"/>
      <c r="T65" s="20"/>
      <c r="U65" s="20"/>
      <c r="V65" s="20"/>
      <c r="W65" s="20" t="s">
        <v>532</v>
      </c>
      <c r="X65" s="10"/>
      <c r="Y65" s="20"/>
      <c r="Z65" s="21"/>
    </row>
    <row r="66" spans="1:26" ht="15.75" customHeight="1" x14ac:dyDescent="0.2">
      <c r="A66" s="370" t="s">
        <v>600</v>
      </c>
      <c r="B66" s="54" t="s">
        <v>42</v>
      </c>
      <c r="C66" s="431">
        <v>16</v>
      </c>
      <c r="D66" s="431">
        <v>4</v>
      </c>
      <c r="E66" s="431">
        <v>2</v>
      </c>
      <c r="F66" s="431">
        <v>10</v>
      </c>
      <c r="G66" s="431">
        <v>23</v>
      </c>
      <c r="H66" s="431">
        <v>43</v>
      </c>
      <c r="I66" s="433">
        <v>10</v>
      </c>
      <c r="J66" s="435">
        <f t="shared" si="12"/>
        <v>16</v>
      </c>
      <c r="K66" s="435">
        <f t="shared" si="13"/>
        <v>10</v>
      </c>
      <c r="L66" s="930"/>
      <c r="M66" s="931"/>
      <c r="N66" s="931"/>
      <c r="O66" s="932"/>
      <c r="Q66" s="377" t="s">
        <v>120</v>
      </c>
      <c r="R66" s="20"/>
      <c r="S66" s="20"/>
      <c r="T66" s="20"/>
      <c r="U66" s="20"/>
      <c r="V66" s="20"/>
      <c r="W66" s="20"/>
      <c r="X66" s="20"/>
      <c r="Y66" s="10"/>
      <c r="Z66" s="21"/>
    </row>
    <row r="67" spans="1:26" ht="15.75" customHeight="1" thickBot="1" x14ac:dyDescent="0.25">
      <c r="A67" s="372">
        <v>9</v>
      </c>
      <c r="B67" s="55" t="s">
        <v>906</v>
      </c>
      <c r="C67" s="432">
        <v>16</v>
      </c>
      <c r="D67" s="432">
        <v>3</v>
      </c>
      <c r="E67" s="432">
        <v>2</v>
      </c>
      <c r="F67" s="432">
        <v>11</v>
      </c>
      <c r="G67" s="432">
        <v>20</v>
      </c>
      <c r="H67" s="432">
        <v>48</v>
      </c>
      <c r="I67" s="434">
        <v>8</v>
      </c>
      <c r="J67" s="435">
        <f t="shared" si="12"/>
        <v>16</v>
      </c>
      <c r="K67" s="435">
        <f t="shared" si="13"/>
        <v>8</v>
      </c>
      <c r="L67" s="933"/>
      <c r="M67" s="934"/>
      <c r="N67" s="934"/>
      <c r="O67" s="935"/>
      <c r="Q67" s="378" t="s">
        <v>1214</v>
      </c>
      <c r="R67" s="23"/>
      <c r="S67" s="23"/>
      <c r="T67" s="23"/>
      <c r="U67" s="23"/>
      <c r="V67" s="23"/>
      <c r="W67" s="23"/>
      <c r="X67" s="23"/>
      <c r="Y67" s="23" t="s">
        <v>532</v>
      </c>
      <c r="Z67" s="15"/>
    </row>
    <row r="68" spans="1:26" ht="15.75" customHeight="1" x14ac:dyDescent="0.2">
      <c r="C68" s="435">
        <f t="shared" ref="C68:I68" si="14">SUM(C59:C67)</f>
        <v>144</v>
      </c>
      <c r="D68" s="435">
        <f t="shared" si="14"/>
        <v>61</v>
      </c>
      <c r="E68" s="435">
        <f t="shared" si="14"/>
        <v>22</v>
      </c>
      <c r="F68" s="435">
        <f t="shared" si="14"/>
        <v>61</v>
      </c>
      <c r="G68" s="435">
        <f t="shared" si="14"/>
        <v>312</v>
      </c>
      <c r="H68" s="435">
        <f t="shared" si="14"/>
        <v>312</v>
      </c>
      <c r="I68" s="435">
        <f t="shared" si="14"/>
        <v>144</v>
      </c>
      <c r="J68" s="435">
        <f t="shared" si="12"/>
        <v>144</v>
      </c>
      <c r="K68" s="435">
        <f t="shared" si="13"/>
        <v>144</v>
      </c>
    </row>
    <row r="69" spans="1:26" ht="15.75" customHeight="1" thickBot="1" x14ac:dyDescent="0.25"/>
    <row r="70" spans="1:26" ht="15.75" customHeight="1" thickBot="1" x14ac:dyDescent="0.25">
      <c r="A70" s="1043" t="s">
        <v>934</v>
      </c>
      <c r="B70" s="1044"/>
      <c r="C70" s="1044"/>
      <c r="D70" s="1044"/>
      <c r="E70" s="1044"/>
      <c r="F70" s="1045"/>
      <c r="G70" s="1040" t="s">
        <v>927</v>
      </c>
      <c r="H70" s="1041"/>
      <c r="I70" s="1042"/>
      <c r="L70" s="952" t="s">
        <v>538</v>
      </c>
      <c r="M70" s="953"/>
      <c r="N70" s="953"/>
      <c r="O70" s="954"/>
    </row>
    <row r="71" spans="1:26" ht="15.75" customHeight="1" thickBot="1" x14ac:dyDescent="0.25">
      <c r="A71" s="492" t="s">
        <v>496</v>
      </c>
      <c r="B71" s="493" t="s">
        <v>497</v>
      </c>
      <c r="C71" s="494" t="s">
        <v>498</v>
      </c>
      <c r="D71" s="494" t="s">
        <v>499</v>
      </c>
      <c r="E71" s="494" t="s">
        <v>500</v>
      </c>
      <c r="F71" s="494" t="s">
        <v>501</v>
      </c>
      <c r="G71" s="495" t="s">
        <v>502</v>
      </c>
      <c r="H71" s="495" t="s">
        <v>503</v>
      </c>
      <c r="I71" s="496" t="s">
        <v>504</v>
      </c>
      <c r="L71" s="955"/>
      <c r="M71" s="956"/>
      <c r="N71" s="956"/>
      <c r="O71" s="957"/>
      <c r="Q71" s="24" t="s">
        <v>928</v>
      </c>
      <c r="R71" s="379" t="s">
        <v>503</v>
      </c>
      <c r="S71" s="379" t="s">
        <v>1590</v>
      </c>
      <c r="T71" s="379" t="s">
        <v>564</v>
      </c>
      <c r="U71" s="379" t="s">
        <v>566</v>
      </c>
      <c r="V71" s="379" t="s">
        <v>768</v>
      </c>
      <c r="W71" s="379" t="s">
        <v>777</v>
      </c>
      <c r="X71" s="379" t="s">
        <v>704</v>
      </c>
      <c r="Y71" s="379" t="s">
        <v>1313</v>
      </c>
      <c r="Z71" s="380" t="s">
        <v>1306</v>
      </c>
    </row>
    <row r="72" spans="1:26" ht="15.75" customHeight="1" x14ac:dyDescent="0.2">
      <c r="A72" s="492">
        <v>1</v>
      </c>
      <c r="B72" s="89" t="s">
        <v>36</v>
      </c>
      <c r="C72" s="431">
        <v>16</v>
      </c>
      <c r="D72" s="431">
        <v>11</v>
      </c>
      <c r="E72" s="431">
        <v>1</v>
      </c>
      <c r="F72" s="431">
        <v>4</v>
      </c>
      <c r="G72" s="431">
        <v>51</v>
      </c>
      <c r="H72" s="431">
        <v>29</v>
      </c>
      <c r="I72" s="433">
        <v>23</v>
      </c>
      <c r="J72" s="435">
        <f t="shared" ref="J72:J81" si="15">D72+E72+F72</f>
        <v>16</v>
      </c>
      <c r="K72" s="435">
        <f t="shared" ref="K72:K81" si="16">D72*2+E72</f>
        <v>23</v>
      </c>
      <c r="L72" s="927" t="s">
        <v>935</v>
      </c>
      <c r="M72" s="928"/>
      <c r="N72" s="928"/>
      <c r="O72" s="929"/>
      <c r="Q72" s="377" t="s">
        <v>503</v>
      </c>
      <c r="R72" s="10"/>
      <c r="S72" s="20"/>
      <c r="T72" s="20"/>
      <c r="U72" s="20"/>
      <c r="V72" s="20"/>
      <c r="W72" s="20" t="s">
        <v>844</v>
      </c>
      <c r="X72" s="20"/>
      <c r="Y72" s="20"/>
      <c r="Z72" s="21"/>
    </row>
    <row r="73" spans="1:26" ht="15.75" customHeight="1" x14ac:dyDescent="0.2">
      <c r="A73" s="492">
        <v>2</v>
      </c>
      <c r="B73" s="89" t="s">
        <v>1314</v>
      </c>
      <c r="C73" s="431">
        <v>16</v>
      </c>
      <c r="D73" s="431">
        <v>10</v>
      </c>
      <c r="E73" s="431">
        <v>3</v>
      </c>
      <c r="F73" s="431">
        <v>3</v>
      </c>
      <c r="G73" s="431">
        <v>52</v>
      </c>
      <c r="H73" s="431">
        <v>37</v>
      </c>
      <c r="I73" s="433">
        <v>23</v>
      </c>
      <c r="J73" s="435">
        <f t="shared" si="15"/>
        <v>16</v>
      </c>
      <c r="K73" s="435">
        <f t="shared" si="16"/>
        <v>23</v>
      </c>
      <c r="L73" s="930"/>
      <c r="M73" s="931"/>
      <c r="N73" s="931"/>
      <c r="O73" s="932"/>
      <c r="Q73" s="377" t="s">
        <v>1590</v>
      </c>
      <c r="R73" s="20"/>
      <c r="S73" s="10"/>
      <c r="T73" s="20"/>
      <c r="U73" s="20" t="s">
        <v>532</v>
      </c>
      <c r="V73" s="20" t="s">
        <v>532</v>
      </c>
      <c r="W73" s="20" t="s">
        <v>1603</v>
      </c>
      <c r="X73" s="20"/>
      <c r="Y73" s="20"/>
      <c r="Z73" s="21"/>
    </row>
    <row r="74" spans="1:26" ht="15.75" customHeight="1" x14ac:dyDescent="0.2">
      <c r="A74" s="492">
        <v>3</v>
      </c>
      <c r="B74" s="89" t="s">
        <v>79</v>
      </c>
      <c r="C74" s="431">
        <v>16</v>
      </c>
      <c r="D74" s="431">
        <v>9</v>
      </c>
      <c r="E74" s="431">
        <v>4</v>
      </c>
      <c r="F74" s="431">
        <v>3</v>
      </c>
      <c r="G74" s="431">
        <v>52</v>
      </c>
      <c r="H74" s="431">
        <v>34</v>
      </c>
      <c r="I74" s="433">
        <v>22</v>
      </c>
      <c r="J74" s="435">
        <f t="shared" si="15"/>
        <v>16</v>
      </c>
      <c r="K74" s="435">
        <f t="shared" si="16"/>
        <v>22</v>
      </c>
      <c r="L74" s="930"/>
      <c r="M74" s="931"/>
      <c r="N74" s="931"/>
      <c r="O74" s="932"/>
      <c r="Q74" s="377" t="s">
        <v>564</v>
      </c>
      <c r="R74" s="20"/>
      <c r="S74" s="20" t="s">
        <v>532</v>
      </c>
      <c r="T74" s="10"/>
      <c r="U74" s="20"/>
      <c r="V74" s="20"/>
      <c r="W74" s="20" t="s">
        <v>1597</v>
      </c>
      <c r="X74" s="20"/>
      <c r="Y74" s="20"/>
      <c r="Z74" s="21"/>
    </row>
    <row r="75" spans="1:26" ht="15.75" customHeight="1" x14ac:dyDescent="0.2">
      <c r="A75" s="492">
        <v>4</v>
      </c>
      <c r="B75" s="89" t="s">
        <v>174</v>
      </c>
      <c r="C75" s="431">
        <v>16</v>
      </c>
      <c r="D75" s="431">
        <v>5</v>
      </c>
      <c r="E75" s="431">
        <v>7</v>
      </c>
      <c r="F75" s="431">
        <v>4</v>
      </c>
      <c r="G75" s="431">
        <v>35</v>
      </c>
      <c r="H75" s="431">
        <v>29</v>
      </c>
      <c r="I75" s="433">
        <v>17</v>
      </c>
      <c r="J75" s="435">
        <f t="shared" si="15"/>
        <v>16</v>
      </c>
      <c r="K75" s="435">
        <f t="shared" si="16"/>
        <v>17</v>
      </c>
      <c r="L75" s="930"/>
      <c r="M75" s="931"/>
      <c r="N75" s="931"/>
      <c r="O75" s="932"/>
      <c r="Q75" s="377" t="s">
        <v>566</v>
      </c>
      <c r="R75" s="20"/>
      <c r="S75" s="20"/>
      <c r="T75" s="20"/>
      <c r="U75" s="10"/>
      <c r="V75" s="20"/>
      <c r="W75" s="20" t="s">
        <v>1541</v>
      </c>
      <c r="X75" s="20"/>
      <c r="Y75" s="20"/>
      <c r="Z75" s="21"/>
    </row>
    <row r="76" spans="1:26" ht="15.75" customHeight="1" x14ac:dyDescent="0.2">
      <c r="A76" s="492">
        <v>5</v>
      </c>
      <c r="B76" s="89" t="s">
        <v>1307</v>
      </c>
      <c r="C76" s="431">
        <v>16</v>
      </c>
      <c r="D76" s="431">
        <v>7</v>
      </c>
      <c r="E76" s="431">
        <v>2</v>
      </c>
      <c r="F76" s="431">
        <v>7</v>
      </c>
      <c r="G76" s="431">
        <v>45</v>
      </c>
      <c r="H76" s="431">
        <v>32</v>
      </c>
      <c r="I76" s="433">
        <v>16</v>
      </c>
      <c r="J76" s="435">
        <f t="shared" si="15"/>
        <v>16</v>
      </c>
      <c r="K76" s="435">
        <f t="shared" si="16"/>
        <v>16</v>
      </c>
      <c r="L76" s="930" t="s">
        <v>936</v>
      </c>
      <c r="M76" s="931"/>
      <c r="N76" s="931"/>
      <c r="O76" s="932"/>
      <c r="Q76" s="377" t="s">
        <v>768</v>
      </c>
      <c r="R76" s="20"/>
      <c r="S76" s="20" t="s">
        <v>532</v>
      </c>
      <c r="T76" s="20"/>
      <c r="U76" s="20"/>
      <c r="V76" s="10"/>
      <c r="W76" s="20" t="s">
        <v>355</v>
      </c>
      <c r="X76" s="20"/>
      <c r="Y76" s="20"/>
      <c r="Z76" s="21"/>
    </row>
    <row r="77" spans="1:26" ht="15.75" customHeight="1" x14ac:dyDescent="0.2">
      <c r="A77" s="492">
        <v>6</v>
      </c>
      <c r="B77" s="89" t="s">
        <v>781</v>
      </c>
      <c r="C77" s="431">
        <v>16</v>
      </c>
      <c r="D77" s="431">
        <v>6</v>
      </c>
      <c r="E77" s="431">
        <v>3</v>
      </c>
      <c r="F77" s="431">
        <v>7</v>
      </c>
      <c r="G77" s="431">
        <v>46</v>
      </c>
      <c r="H77" s="431">
        <v>44</v>
      </c>
      <c r="I77" s="433">
        <v>15</v>
      </c>
      <c r="J77" s="435">
        <f t="shared" si="15"/>
        <v>16</v>
      </c>
      <c r="K77" s="435">
        <f t="shared" si="16"/>
        <v>15</v>
      </c>
      <c r="L77" s="930"/>
      <c r="M77" s="931"/>
      <c r="N77" s="931"/>
      <c r="O77" s="932"/>
      <c r="Q77" s="377" t="s">
        <v>777</v>
      </c>
      <c r="R77" s="20" t="s">
        <v>1603</v>
      </c>
      <c r="S77" s="20" t="s">
        <v>1547</v>
      </c>
      <c r="T77" s="20" t="s">
        <v>104</v>
      </c>
      <c r="U77" s="20" t="s">
        <v>355</v>
      </c>
      <c r="V77" s="20" t="s">
        <v>1602</v>
      </c>
      <c r="W77" s="10"/>
      <c r="X77" s="20" t="s">
        <v>1642</v>
      </c>
      <c r="Y77" s="20" t="s">
        <v>355</v>
      </c>
      <c r="Z77" s="21" t="s">
        <v>1881</v>
      </c>
    </row>
    <row r="78" spans="1:26" ht="15.75" customHeight="1" x14ac:dyDescent="0.2">
      <c r="A78" s="492">
        <v>7</v>
      </c>
      <c r="B78" s="89" t="s">
        <v>706</v>
      </c>
      <c r="C78" s="431">
        <v>16</v>
      </c>
      <c r="D78" s="431">
        <v>5</v>
      </c>
      <c r="E78" s="431">
        <v>1</v>
      </c>
      <c r="F78" s="431">
        <v>10</v>
      </c>
      <c r="G78" s="431">
        <v>30</v>
      </c>
      <c r="H78" s="431">
        <v>42</v>
      </c>
      <c r="I78" s="433">
        <v>11</v>
      </c>
      <c r="J78" s="435">
        <f t="shared" si="15"/>
        <v>16</v>
      </c>
      <c r="K78" s="435">
        <f t="shared" si="16"/>
        <v>11</v>
      </c>
      <c r="L78" s="930"/>
      <c r="M78" s="931"/>
      <c r="N78" s="931"/>
      <c r="O78" s="932"/>
      <c r="Q78" s="377" t="s">
        <v>704</v>
      </c>
      <c r="R78" s="20"/>
      <c r="S78" s="20"/>
      <c r="T78" s="20"/>
      <c r="U78" s="20"/>
      <c r="V78" s="20"/>
      <c r="W78" s="20" t="s">
        <v>1597</v>
      </c>
      <c r="X78" s="10"/>
      <c r="Y78" s="20"/>
      <c r="Z78" s="21"/>
    </row>
    <row r="79" spans="1:26" ht="15.75" customHeight="1" x14ac:dyDescent="0.2">
      <c r="A79" s="492">
        <v>8</v>
      </c>
      <c r="B79" s="89" t="s">
        <v>575</v>
      </c>
      <c r="C79" s="431">
        <v>16</v>
      </c>
      <c r="D79" s="431">
        <v>3</v>
      </c>
      <c r="E79" s="431">
        <v>3</v>
      </c>
      <c r="F79" s="431">
        <v>10</v>
      </c>
      <c r="G79" s="431">
        <v>31</v>
      </c>
      <c r="H79" s="431">
        <v>61</v>
      </c>
      <c r="I79" s="433">
        <v>9</v>
      </c>
      <c r="J79" s="435">
        <f t="shared" si="15"/>
        <v>16</v>
      </c>
      <c r="K79" s="435">
        <f t="shared" si="16"/>
        <v>9</v>
      </c>
      <c r="L79" s="930"/>
      <c r="M79" s="931"/>
      <c r="N79" s="931"/>
      <c r="O79" s="932"/>
      <c r="Q79" s="377" t="s">
        <v>1313</v>
      </c>
      <c r="R79" s="20"/>
      <c r="S79" s="20"/>
      <c r="T79" s="20"/>
      <c r="U79" s="20"/>
      <c r="V79" s="20"/>
      <c r="W79" s="20" t="s">
        <v>1546</v>
      </c>
      <c r="X79" s="20"/>
      <c r="Y79" s="10"/>
      <c r="Z79" s="21"/>
    </row>
    <row r="80" spans="1:26" ht="15.75" customHeight="1" thickBot="1" x14ac:dyDescent="0.25">
      <c r="A80" s="373">
        <v>9</v>
      </c>
      <c r="B80" s="97" t="s">
        <v>558</v>
      </c>
      <c r="C80" s="432">
        <v>16</v>
      </c>
      <c r="D80" s="432">
        <v>3</v>
      </c>
      <c r="E80" s="432">
        <v>2</v>
      </c>
      <c r="F80" s="432">
        <v>11</v>
      </c>
      <c r="G80" s="432">
        <v>21</v>
      </c>
      <c r="H80" s="432">
        <v>55</v>
      </c>
      <c r="I80" s="434">
        <v>8</v>
      </c>
      <c r="J80" s="435">
        <f t="shared" si="15"/>
        <v>16</v>
      </c>
      <c r="K80" s="435">
        <f t="shared" si="16"/>
        <v>8</v>
      </c>
      <c r="L80" s="933"/>
      <c r="M80" s="934"/>
      <c r="N80" s="934"/>
      <c r="O80" s="935"/>
      <c r="Q80" s="378" t="s">
        <v>1306</v>
      </c>
      <c r="R80" s="23"/>
      <c r="S80" s="23"/>
      <c r="T80" s="23"/>
      <c r="U80" s="23"/>
      <c r="V80" s="23"/>
      <c r="W80" s="23" t="s">
        <v>1495</v>
      </c>
      <c r="X80" s="23"/>
      <c r="Y80" s="23" t="s">
        <v>532</v>
      </c>
      <c r="Z80" s="15"/>
    </row>
    <row r="81" spans="1:26" ht="15.75" customHeight="1" x14ac:dyDescent="0.2">
      <c r="C81" s="435">
        <f t="shared" ref="C81:I81" si="17">SUM(C72:C80)</f>
        <v>144</v>
      </c>
      <c r="D81" s="435">
        <f t="shared" si="17"/>
        <v>59</v>
      </c>
      <c r="E81" s="435">
        <f t="shared" si="17"/>
        <v>26</v>
      </c>
      <c r="F81" s="435">
        <f t="shared" si="17"/>
        <v>59</v>
      </c>
      <c r="G81" s="435">
        <f t="shared" si="17"/>
        <v>363</v>
      </c>
      <c r="H81" s="435">
        <f t="shared" si="17"/>
        <v>363</v>
      </c>
      <c r="I81" s="435">
        <f t="shared" si="17"/>
        <v>144</v>
      </c>
      <c r="J81" s="435">
        <f t="shared" si="15"/>
        <v>144</v>
      </c>
      <c r="K81" s="435">
        <f t="shared" si="16"/>
        <v>144</v>
      </c>
    </row>
    <row r="82" spans="1:26" ht="15.75" customHeight="1" thickBot="1" x14ac:dyDescent="0.25"/>
    <row r="83" spans="1:26" ht="15.75" customHeight="1" thickBot="1" x14ac:dyDescent="0.25">
      <c r="A83" s="1043" t="s">
        <v>937</v>
      </c>
      <c r="B83" s="1044"/>
      <c r="C83" s="1044"/>
      <c r="D83" s="1044"/>
      <c r="E83" s="1044"/>
      <c r="F83" s="1045"/>
      <c r="G83" s="1040" t="s">
        <v>927</v>
      </c>
      <c r="H83" s="1041"/>
      <c r="I83" s="1042"/>
      <c r="L83" s="1242" t="s">
        <v>588</v>
      </c>
      <c r="M83" s="1243"/>
      <c r="N83" s="1243"/>
      <c r="O83" s="1244"/>
    </row>
    <row r="84" spans="1:26" ht="15.75" customHeight="1" thickBot="1" x14ac:dyDescent="0.25">
      <c r="A84" s="373" t="s">
        <v>496</v>
      </c>
      <c r="B84" s="227" t="s">
        <v>497</v>
      </c>
      <c r="C84" s="374" t="s">
        <v>498</v>
      </c>
      <c r="D84" s="374" t="s">
        <v>499</v>
      </c>
      <c r="E84" s="374" t="s">
        <v>500</v>
      </c>
      <c r="F84" s="374" t="s">
        <v>501</v>
      </c>
      <c r="G84" s="375" t="s">
        <v>502</v>
      </c>
      <c r="H84" s="375" t="s">
        <v>503</v>
      </c>
      <c r="I84" s="376" t="s">
        <v>504</v>
      </c>
      <c r="L84" s="1245"/>
      <c r="M84" s="1246"/>
      <c r="N84" s="1246"/>
      <c r="O84" s="1247"/>
      <c r="Q84" s="24" t="s">
        <v>928</v>
      </c>
      <c r="R84" s="379" t="s">
        <v>541</v>
      </c>
      <c r="S84" s="379" t="s">
        <v>1866</v>
      </c>
      <c r="T84" s="379" t="s">
        <v>2055</v>
      </c>
      <c r="U84" s="379" t="s">
        <v>610</v>
      </c>
      <c r="V84" s="379" t="s">
        <v>229</v>
      </c>
      <c r="W84" s="379" t="s">
        <v>702</v>
      </c>
      <c r="X84" s="379" t="s">
        <v>533</v>
      </c>
      <c r="Y84" s="379" t="s">
        <v>704</v>
      </c>
      <c r="Z84" s="380" t="s">
        <v>547</v>
      </c>
    </row>
    <row r="85" spans="1:26" ht="15.75" customHeight="1" x14ac:dyDescent="0.2">
      <c r="A85" s="371">
        <v>1</v>
      </c>
      <c r="B85" s="126" t="s">
        <v>554</v>
      </c>
      <c r="C85" s="430">
        <v>16</v>
      </c>
      <c r="D85" s="430">
        <v>12</v>
      </c>
      <c r="E85" s="430">
        <v>0</v>
      </c>
      <c r="F85" s="430">
        <v>4</v>
      </c>
      <c r="G85" s="430">
        <v>48</v>
      </c>
      <c r="H85" s="430">
        <v>33</v>
      </c>
      <c r="I85" s="128">
        <v>24</v>
      </c>
      <c r="J85" s="435">
        <f t="shared" ref="J85:J94" si="18">D85+E85+F85</f>
        <v>16</v>
      </c>
      <c r="K85" s="435">
        <f t="shared" ref="K85:K94" si="19">D85*2+E85</f>
        <v>24</v>
      </c>
      <c r="L85" s="927" t="s">
        <v>938</v>
      </c>
      <c r="M85" s="928"/>
      <c r="N85" s="928"/>
      <c r="O85" s="929"/>
      <c r="Q85" s="377" t="s">
        <v>541</v>
      </c>
      <c r="R85" s="10"/>
      <c r="S85" s="20"/>
      <c r="T85" s="20"/>
      <c r="U85" s="20"/>
      <c r="V85" s="20"/>
      <c r="W85" s="20"/>
      <c r="X85" s="20"/>
      <c r="Y85" s="20"/>
      <c r="Z85" s="21"/>
    </row>
    <row r="86" spans="1:26" ht="15.75" customHeight="1" x14ac:dyDescent="0.2">
      <c r="A86" s="370">
        <v>2</v>
      </c>
      <c r="B86" s="129" t="s">
        <v>1598</v>
      </c>
      <c r="C86" s="431">
        <v>16</v>
      </c>
      <c r="D86" s="431">
        <v>11</v>
      </c>
      <c r="E86" s="431">
        <v>1</v>
      </c>
      <c r="F86" s="431">
        <v>4</v>
      </c>
      <c r="G86" s="431">
        <v>39</v>
      </c>
      <c r="H86" s="431">
        <v>35</v>
      </c>
      <c r="I86" s="433">
        <v>23</v>
      </c>
      <c r="J86" s="435">
        <f t="shared" si="18"/>
        <v>16</v>
      </c>
      <c r="K86" s="435">
        <f t="shared" si="19"/>
        <v>23</v>
      </c>
      <c r="L86" s="930"/>
      <c r="M86" s="931"/>
      <c r="N86" s="931"/>
      <c r="O86" s="932"/>
      <c r="Q86" s="377" t="s">
        <v>1866</v>
      </c>
      <c r="R86" s="20"/>
      <c r="S86" s="10"/>
      <c r="T86" s="20"/>
      <c r="U86" s="20" t="s">
        <v>532</v>
      </c>
      <c r="V86" s="20" t="s">
        <v>532</v>
      </c>
      <c r="W86" s="20"/>
      <c r="X86" s="20"/>
      <c r="Y86" s="20"/>
      <c r="Z86" s="21"/>
    </row>
    <row r="87" spans="1:26" ht="15.75" customHeight="1" x14ac:dyDescent="0.2">
      <c r="A87" s="370">
        <v>3</v>
      </c>
      <c r="B87" s="129" t="s">
        <v>551</v>
      </c>
      <c r="C87" s="431">
        <v>16</v>
      </c>
      <c r="D87" s="431">
        <v>10</v>
      </c>
      <c r="E87" s="431">
        <v>2</v>
      </c>
      <c r="F87" s="431">
        <v>4</v>
      </c>
      <c r="G87" s="431">
        <v>42</v>
      </c>
      <c r="H87" s="431">
        <v>32</v>
      </c>
      <c r="I87" s="433">
        <v>22</v>
      </c>
      <c r="J87" s="435">
        <f t="shared" si="18"/>
        <v>16</v>
      </c>
      <c r="K87" s="435">
        <f t="shared" si="19"/>
        <v>22</v>
      </c>
      <c r="L87" s="930"/>
      <c r="M87" s="931"/>
      <c r="N87" s="931"/>
      <c r="O87" s="932"/>
      <c r="Q87" s="377" t="s">
        <v>2055</v>
      </c>
      <c r="R87" s="20"/>
      <c r="S87" s="20" t="s">
        <v>532</v>
      </c>
      <c r="T87" s="10"/>
      <c r="U87" s="20"/>
      <c r="V87" s="20"/>
      <c r="W87" s="20"/>
      <c r="X87" s="20"/>
      <c r="Y87" s="20"/>
      <c r="Z87" s="21"/>
    </row>
    <row r="88" spans="1:26" ht="15.75" customHeight="1" x14ac:dyDescent="0.2">
      <c r="A88" s="370">
        <v>4</v>
      </c>
      <c r="B88" s="129" t="s">
        <v>1431</v>
      </c>
      <c r="C88" s="431">
        <v>16</v>
      </c>
      <c r="D88" s="431">
        <v>8</v>
      </c>
      <c r="E88" s="431">
        <v>2</v>
      </c>
      <c r="F88" s="431">
        <v>6</v>
      </c>
      <c r="G88" s="431">
        <v>43</v>
      </c>
      <c r="H88" s="431">
        <v>45</v>
      </c>
      <c r="I88" s="433">
        <v>18</v>
      </c>
      <c r="J88" s="435">
        <f t="shared" si="18"/>
        <v>16</v>
      </c>
      <c r="K88" s="435">
        <f t="shared" si="19"/>
        <v>18</v>
      </c>
      <c r="L88" s="930"/>
      <c r="M88" s="931"/>
      <c r="N88" s="931"/>
      <c r="O88" s="932"/>
      <c r="Q88" s="377" t="s">
        <v>610</v>
      </c>
      <c r="R88" s="20"/>
      <c r="S88" s="20"/>
      <c r="T88" s="20"/>
      <c r="U88" s="10"/>
      <c r="V88" s="20"/>
      <c r="W88" s="20"/>
      <c r="X88" s="20" t="s">
        <v>104</v>
      </c>
      <c r="Y88" s="20"/>
      <c r="Z88" s="21"/>
    </row>
    <row r="89" spans="1:26" ht="15.75" customHeight="1" x14ac:dyDescent="0.2">
      <c r="A89" s="370">
        <v>5</v>
      </c>
      <c r="B89" s="129" t="s">
        <v>2052</v>
      </c>
      <c r="C89" s="431">
        <v>16</v>
      </c>
      <c r="D89" s="431">
        <v>6</v>
      </c>
      <c r="E89" s="431">
        <v>3</v>
      </c>
      <c r="F89" s="431">
        <v>7</v>
      </c>
      <c r="G89" s="431">
        <v>33</v>
      </c>
      <c r="H89" s="431">
        <v>43</v>
      </c>
      <c r="I89" s="433">
        <v>15</v>
      </c>
      <c r="J89" s="435">
        <f t="shared" si="18"/>
        <v>16</v>
      </c>
      <c r="K89" s="435">
        <f t="shared" si="19"/>
        <v>15</v>
      </c>
      <c r="L89" s="930"/>
      <c r="M89" s="931"/>
      <c r="N89" s="931"/>
      <c r="O89" s="932"/>
      <c r="Q89" s="377" t="s">
        <v>229</v>
      </c>
      <c r="R89" s="20"/>
      <c r="S89" s="20" t="s">
        <v>532</v>
      </c>
      <c r="T89" s="20"/>
      <c r="U89" s="20"/>
      <c r="V89" s="10"/>
      <c r="W89" s="20"/>
      <c r="X89" s="20" t="s">
        <v>1602</v>
      </c>
      <c r="Y89" s="20"/>
      <c r="Z89" s="21"/>
    </row>
    <row r="90" spans="1:26" ht="15.75" customHeight="1" x14ac:dyDescent="0.2">
      <c r="A90" s="370">
        <v>6</v>
      </c>
      <c r="B90" s="129" t="s">
        <v>2057</v>
      </c>
      <c r="C90" s="431">
        <v>16</v>
      </c>
      <c r="D90" s="431">
        <v>6</v>
      </c>
      <c r="E90" s="431">
        <v>1</v>
      </c>
      <c r="F90" s="431">
        <v>9</v>
      </c>
      <c r="G90" s="431">
        <v>52</v>
      </c>
      <c r="H90" s="431">
        <v>58</v>
      </c>
      <c r="I90" s="433">
        <v>13</v>
      </c>
      <c r="J90" s="435">
        <f t="shared" si="18"/>
        <v>16</v>
      </c>
      <c r="K90" s="435">
        <f t="shared" si="19"/>
        <v>13</v>
      </c>
      <c r="L90" s="930"/>
      <c r="M90" s="931"/>
      <c r="N90" s="931"/>
      <c r="O90" s="932"/>
      <c r="Q90" s="377" t="s">
        <v>702</v>
      </c>
      <c r="R90" s="20"/>
      <c r="S90" s="20"/>
      <c r="T90" s="20"/>
      <c r="U90" s="20"/>
      <c r="V90" s="20"/>
      <c r="W90" s="10"/>
      <c r="X90" s="20" t="s">
        <v>1890</v>
      </c>
      <c r="Y90" s="20"/>
      <c r="Z90" s="21"/>
    </row>
    <row r="91" spans="1:26" ht="15.75" customHeight="1" x14ac:dyDescent="0.2">
      <c r="A91" s="370">
        <v>7</v>
      </c>
      <c r="B91" s="129" t="s">
        <v>1867</v>
      </c>
      <c r="C91" s="431">
        <v>16</v>
      </c>
      <c r="D91" s="431">
        <v>4</v>
      </c>
      <c r="E91" s="431">
        <v>3</v>
      </c>
      <c r="F91" s="431">
        <v>9</v>
      </c>
      <c r="G91" s="431">
        <v>34</v>
      </c>
      <c r="H91" s="431">
        <v>41</v>
      </c>
      <c r="I91" s="433">
        <v>11</v>
      </c>
      <c r="J91" s="435">
        <f t="shared" si="18"/>
        <v>16</v>
      </c>
      <c r="K91" s="435">
        <f t="shared" si="19"/>
        <v>11</v>
      </c>
      <c r="L91" s="930"/>
      <c r="M91" s="931"/>
      <c r="N91" s="931"/>
      <c r="O91" s="932"/>
      <c r="Q91" s="377" t="s">
        <v>533</v>
      </c>
      <c r="R91" s="20" t="s">
        <v>1210</v>
      </c>
      <c r="S91" s="20"/>
      <c r="T91" s="20" t="s">
        <v>1645</v>
      </c>
      <c r="U91" s="20" t="s">
        <v>1895</v>
      </c>
      <c r="V91" s="20"/>
      <c r="W91" s="20" t="s">
        <v>1890</v>
      </c>
      <c r="X91" s="10"/>
      <c r="Y91" s="20" t="s">
        <v>1494</v>
      </c>
      <c r="Z91" s="21" t="s">
        <v>1656</v>
      </c>
    </row>
    <row r="92" spans="1:26" ht="15.75" customHeight="1" x14ac:dyDescent="0.2">
      <c r="A92" s="370" t="s">
        <v>640</v>
      </c>
      <c r="B92" s="129" t="s">
        <v>761</v>
      </c>
      <c r="C92" s="431">
        <v>16</v>
      </c>
      <c r="D92" s="431">
        <v>4</v>
      </c>
      <c r="E92" s="431">
        <v>1</v>
      </c>
      <c r="F92" s="431">
        <v>11</v>
      </c>
      <c r="G92" s="431">
        <v>47</v>
      </c>
      <c r="H92" s="431">
        <v>55</v>
      </c>
      <c r="I92" s="433">
        <v>9</v>
      </c>
      <c r="J92" s="435">
        <f t="shared" si="18"/>
        <v>16</v>
      </c>
      <c r="K92" s="435">
        <f t="shared" si="19"/>
        <v>9</v>
      </c>
      <c r="L92" s="930"/>
      <c r="M92" s="931"/>
      <c r="N92" s="931"/>
      <c r="O92" s="932"/>
      <c r="Q92" s="377" t="s">
        <v>704</v>
      </c>
      <c r="R92" s="20"/>
      <c r="S92" s="20"/>
      <c r="T92" s="20"/>
      <c r="U92" s="20"/>
      <c r="V92" s="20"/>
      <c r="W92" s="20"/>
      <c r="X92" s="20"/>
      <c r="Y92" s="10"/>
      <c r="Z92" s="21"/>
    </row>
    <row r="93" spans="1:26" ht="15.75" customHeight="1" thickBot="1" x14ac:dyDescent="0.25">
      <c r="A93" s="372" t="s">
        <v>640</v>
      </c>
      <c r="B93" s="130" t="s">
        <v>705</v>
      </c>
      <c r="C93" s="432">
        <v>16</v>
      </c>
      <c r="D93" s="432">
        <v>4</v>
      </c>
      <c r="E93" s="432">
        <v>1</v>
      </c>
      <c r="F93" s="432">
        <v>11</v>
      </c>
      <c r="G93" s="432">
        <v>27</v>
      </c>
      <c r="H93" s="432">
        <v>50</v>
      </c>
      <c r="I93" s="434">
        <v>9</v>
      </c>
      <c r="J93" s="435">
        <f t="shared" si="18"/>
        <v>16</v>
      </c>
      <c r="K93" s="435">
        <f t="shared" si="19"/>
        <v>9</v>
      </c>
      <c r="L93" s="933"/>
      <c r="M93" s="934"/>
      <c r="N93" s="934"/>
      <c r="O93" s="935"/>
      <c r="Q93" s="378" t="s">
        <v>547</v>
      </c>
      <c r="R93" s="23"/>
      <c r="S93" s="23"/>
      <c r="T93" s="23"/>
      <c r="U93" s="23"/>
      <c r="V93" s="23"/>
      <c r="W93" s="23"/>
      <c r="X93" s="23"/>
      <c r="Y93" s="23" t="s">
        <v>532</v>
      </c>
      <c r="Z93" s="15"/>
    </row>
    <row r="94" spans="1:26" ht="15.75" customHeight="1" x14ac:dyDescent="0.2">
      <c r="C94" s="435">
        <f t="shared" ref="C94:I94" si="20">SUM(C85:C93)</f>
        <v>144</v>
      </c>
      <c r="D94" s="435">
        <f t="shared" si="20"/>
        <v>65</v>
      </c>
      <c r="E94" s="435">
        <f t="shared" si="20"/>
        <v>14</v>
      </c>
      <c r="F94" s="435">
        <f t="shared" si="20"/>
        <v>65</v>
      </c>
      <c r="G94" s="435">
        <f t="shared" si="20"/>
        <v>365</v>
      </c>
      <c r="H94" s="435">
        <f t="shared" si="20"/>
        <v>392</v>
      </c>
      <c r="I94" s="435">
        <f t="shared" si="20"/>
        <v>144</v>
      </c>
      <c r="J94" s="435">
        <f t="shared" si="18"/>
        <v>144</v>
      </c>
      <c r="K94" s="435">
        <f t="shared" si="19"/>
        <v>144</v>
      </c>
    </row>
    <row r="95" spans="1:26" ht="15.75" customHeight="1" thickBot="1" x14ac:dyDescent="0.25">
      <c r="Q95" s="5" t="s">
        <v>532</v>
      </c>
    </row>
    <row r="96" spans="1:26" ht="15.75" customHeight="1" thickBot="1" x14ac:dyDescent="0.25">
      <c r="A96" s="1207" t="s">
        <v>493</v>
      </c>
      <c r="B96" s="1208"/>
      <c r="C96" s="1208"/>
      <c r="D96" s="1208"/>
      <c r="E96" s="1208"/>
      <c r="F96" s="1209"/>
      <c r="G96" s="1204" t="s">
        <v>927</v>
      </c>
      <c r="H96" s="1205"/>
      <c r="I96" s="1206"/>
      <c r="L96" s="952" t="s">
        <v>538</v>
      </c>
      <c r="M96" s="953"/>
      <c r="N96" s="953"/>
      <c r="O96" s="954"/>
    </row>
    <row r="97" spans="1:30" ht="15.75" customHeight="1" thickBot="1" x14ac:dyDescent="0.25">
      <c r="A97" s="449" t="s">
        <v>496</v>
      </c>
      <c r="B97" s="450" t="s">
        <v>497</v>
      </c>
      <c r="C97" s="451" t="s">
        <v>498</v>
      </c>
      <c r="D97" s="451" t="s">
        <v>499</v>
      </c>
      <c r="E97" s="451" t="s">
        <v>500</v>
      </c>
      <c r="F97" s="451" t="s">
        <v>501</v>
      </c>
      <c r="G97" s="452" t="s">
        <v>502</v>
      </c>
      <c r="H97" s="452" t="s">
        <v>503</v>
      </c>
      <c r="I97" s="453" t="s">
        <v>504</v>
      </c>
      <c r="L97" s="955"/>
      <c r="M97" s="956"/>
      <c r="N97" s="956"/>
      <c r="O97" s="957"/>
      <c r="Q97" s="24" t="s">
        <v>928</v>
      </c>
      <c r="R97" s="396" t="s">
        <v>541</v>
      </c>
      <c r="S97" s="396" t="s">
        <v>716</v>
      </c>
      <c r="T97" s="396" t="s">
        <v>901</v>
      </c>
      <c r="U97" s="396" t="s">
        <v>939</v>
      </c>
      <c r="V97" s="396" t="s">
        <v>861</v>
      </c>
      <c r="W97" s="396" t="s">
        <v>500</v>
      </c>
      <c r="X97" s="396" t="s">
        <v>1631</v>
      </c>
      <c r="Y97" s="396" t="s">
        <v>322</v>
      </c>
      <c r="Z97" s="396" t="s">
        <v>514</v>
      </c>
      <c r="AA97" s="396" t="s">
        <v>940</v>
      </c>
      <c r="AB97" s="396" t="s">
        <v>726</v>
      </c>
      <c r="AC97" s="396" t="s">
        <v>299</v>
      </c>
      <c r="AD97" s="397" t="s">
        <v>499</v>
      </c>
    </row>
    <row r="98" spans="1:30" ht="15.75" customHeight="1" x14ac:dyDescent="0.2">
      <c r="A98" s="475">
        <v>1</v>
      </c>
      <c r="B98" s="53" t="s">
        <v>1855</v>
      </c>
      <c r="C98" s="46">
        <v>24</v>
      </c>
      <c r="D98" s="46">
        <v>15</v>
      </c>
      <c r="E98" s="46">
        <v>7</v>
      </c>
      <c r="F98" s="46">
        <v>2</v>
      </c>
      <c r="G98" s="46">
        <v>72</v>
      </c>
      <c r="H98" s="46">
        <v>39</v>
      </c>
      <c r="I98" s="436">
        <v>37</v>
      </c>
      <c r="J98" s="435">
        <f t="shared" ref="J98:J111" si="21">D98+E98+F98</f>
        <v>24</v>
      </c>
      <c r="K98" s="435">
        <f t="shared" ref="K98:K111" si="22">D98*2+E98</f>
        <v>37</v>
      </c>
      <c r="L98" s="927" t="s">
        <v>532</v>
      </c>
      <c r="M98" s="928"/>
      <c r="N98" s="928"/>
      <c r="O98" s="929"/>
      <c r="Q98" s="339" t="s">
        <v>541</v>
      </c>
      <c r="R98" s="10"/>
      <c r="S98" s="20"/>
      <c r="T98" s="20"/>
      <c r="U98" s="20"/>
      <c r="V98" s="20"/>
      <c r="W98" s="20"/>
      <c r="X98" s="20"/>
      <c r="Y98" s="20"/>
      <c r="Z98" s="20"/>
      <c r="AA98" s="20"/>
      <c r="AB98" s="20"/>
      <c r="AC98" s="20"/>
      <c r="AD98" s="21"/>
    </row>
    <row r="99" spans="1:30" ht="15.75" customHeight="1" x14ac:dyDescent="0.2">
      <c r="A99" s="246">
        <v>2</v>
      </c>
      <c r="B99" s="54" t="s">
        <v>529</v>
      </c>
      <c r="C99" s="431">
        <v>24</v>
      </c>
      <c r="D99" s="431">
        <v>15</v>
      </c>
      <c r="E99" s="431">
        <v>3</v>
      </c>
      <c r="F99" s="431">
        <v>6</v>
      </c>
      <c r="G99" s="431">
        <v>73</v>
      </c>
      <c r="H99" s="431">
        <v>49</v>
      </c>
      <c r="I99" s="433">
        <v>33</v>
      </c>
      <c r="J99" s="435">
        <f t="shared" si="21"/>
        <v>24</v>
      </c>
      <c r="K99" s="435">
        <f t="shared" si="22"/>
        <v>33</v>
      </c>
      <c r="L99" s="930"/>
      <c r="M99" s="931"/>
      <c r="N99" s="931"/>
      <c r="O99" s="932"/>
      <c r="Q99" s="339" t="s">
        <v>716</v>
      </c>
      <c r="R99" s="20"/>
      <c r="S99" s="10"/>
      <c r="T99" s="20"/>
      <c r="U99" s="20" t="s">
        <v>532</v>
      </c>
      <c r="V99" s="20" t="s">
        <v>532</v>
      </c>
      <c r="W99" s="20"/>
      <c r="X99" s="20"/>
      <c r="Y99" s="20"/>
      <c r="Z99" s="20"/>
      <c r="AA99" s="20"/>
      <c r="AB99" s="20"/>
      <c r="AC99" s="20"/>
      <c r="AD99" s="21"/>
    </row>
    <row r="100" spans="1:30" ht="15.75" customHeight="1" x14ac:dyDescent="0.2">
      <c r="A100" s="246">
        <v>3</v>
      </c>
      <c r="B100" s="54" t="s">
        <v>674</v>
      </c>
      <c r="C100" s="431">
        <v>24</v>
      </c>
      <c r="D100" s="431">
        <v>12</v>
      </c>
      <c r="E100" s="431">
        <v>8</v>
      </c>
      <c r="F100" s="431">
        <v>4</v>
      </c>
      <c r="G100" s="431">
        <v>78</v>
      </c>
      <c r="H100" s="431">
        <v>50</v>
      </c>
      <c r="I100" s="433">
        <v>32</v>
      </c>
      <c r="J100" s="435">
        <f t="shared" si="21"/>
        <v>24</v>
      </c>
      <c r="K100" s="435">
        <f t="shared" si="22"/>
        <v>32</v>
      </c>
      <c r="L100" s="930"/>
      <c r="M100" s="931"/>
      <c r="N100" s="931"/>
      <c r="O100" s="932"/>
      <c r="Q100" s="339" t="s">
        <v>901</v>
      </c>
      <c r="R100" s="20"/>
      <c r="S100" s="20" t="s">
        <v>532</v>
      </c>
      <c r="T100" s="10"/>
      <c r="U100" s="20"/>
      <c r="V100" s="20"/>
      <c r="W100" s="20"/>
      <c r="X100" s="20"/>
      <c r="Y100" s="20"/>
      <c r="Z100" s="20"/>
      <c r="AA100" s="20"/>
      <c r="AB100" s="20"/>
      <c r="AC100" s="20"/>
      <c r="AD100" s="21"/>
    </row>
    <row r="101" spans="1:30" ht="15.75" customHeight="1" x14ac:dyDescent="0.2">
      <c r="A101" s="246">
        <v>4</v>
      </c>
      <c r="B101" s="54" t="s">
        <v>304</v>
      </c>
      <c r="C101" s="431">
        <v>24</v>
      </c>
      <c r="D101" s="431">
        <v>12</v>
      </c>
      <c r="E101" s="431">
        <v>7</v>
      </c>
      <c r="F101" s="431">
        <v>5</v>
      </c>
      <c r="G101" s="431">
        <v>64</v>
      </c>
      <c r="H101" s="431">
        <v>50</v>
      </c>
      <c r="I101" s="433">
        <v>31</v>
      </c>
      <c r="J101" s="435">
        <f t="shared" si="21"/>
        <v>24</v>
      </c>
      <c r="K101" s="435">
        <f t="shared" si="22"/>
        <v>31</v>
      </c>
      <c r="L101" s="930"/>
      <c r="M101" s="931"/>
      <c r="N101" s="931"/>
      <c r="O101" s="932"/>
      <c r="Q101" s="339" t="s">
        <v>939</v>
      </c>
      <c r="R101" s="20"/>
      <c r="S101" s="20"/>
      <c r="T101" s="20"/>
      <c r="U101" s="10"/>
      <c r="V101" s="20"/>
      <c r="W101" s="20"/>
      <c r="X101" s="20"/>
      <c r="Y101" s="20"/>
      <c r="Z101" s="20"/>
      <c r="AA101" s="20"/>
      <c r="AB101" s="20"/>
      <c r="AC101" s="20"/>
      <c r="AD101" s="21"/>
    </row>
    <row r="102" spans="1:30" ht="15.75" customHeight="1" x14ac:dyDescent="0.2">
      <c r="A102" s="246">
        <v>5</v>
      </c>
      <c r="B102" s="54" t="s">
        <v>89</v>
      </c>
      <c r="C102" s="431">
        <v>24</v>
      </c>
      <c r="D102" s="431">
        <v>13</v>
      </c>
      <c r="E102" s="431">
        <v>3</v>
      </c>
      <c r="F102" s="431">
        <v>8</v>
      </c>
      <c r="G102" s="431">
        <v>80</v>
      </c>
      <c r="H102" s="431">
        <v>47</v>
      </c>
      <c r="I102" s="433">
        <v>29</v>
      </c>
      <c r="J102" s="435">
        <f t="shared" si="21"/>
        <v>24</v>
      </c>
      <c r="K102" s="435">
        <f t="shared" si="22"/>
        <v>29</v>
      </c>
      <c r="L102" s="930"/>
      <c r="M102" s="931"/>
      <c r="N102" s="931"/>
      <c r="O102" s="932"/>
      <c r="Q102" s="339" t="s">
        <v>861</v>
      </c>
      <c r="R102" s="20"/>
      <c r="S102" s="20" t="s">
        <v>532</v>
      </c>
      <c r="T102" s="20"/>
      <c r="U102" s="20"/>
      <c r="V102" s="10"/>
      <c r="W102" s="20"/>
      <c r="X102" s="20" t="s">
        <v>532</v>
      </c>
      <c r="Y102" s="20"/>
      <c r="Z102" s="20"/>
      <c r="AA102" s="20"/>
      <c r="AB102" s="20"/>
      <c r="AC102" s="20"/>
      <c r="AD102" s="21"/>
    </row>
    <row r="103" spans="1:30" ht="15.75" customHeight="1" x14ac:dyDescent="0.2">
      <c r="A103" s="246" t="s">
        <v>600</v>
      </c>
      <c r="B103" s="54" t="s">
        <v>1555</v>
      </c>
      <c r="C103" s="431">
        <v>24</v>
      </c>
      <c r="D103" s="431">
        <v>11</v>
      </c>
      <c r="E103" s="431">
        <v>5</v>
      </c>
      <c r="F103" s="431">
        <v>8</v>
      </c>
      <c r="G103" s="431">
        <v>61</v>
      </c>
      <c r="H103" s="431">
        <v>45</v>
      </c>
      <c r="I103" s="433">
        <v>27</v>
      </c>
      <c r="J103" s="435">
        <f t="shared" si="21"/>
        <v>24</v>
      </c>
      <c r="K103" s="435">
        <f t="shared" si="22"/>
        <v>27</v>
      </c>
      <c r="L103" s="930"/>
      <c r="M103" s="931"/>
      <c r="N103" s="931"/>
      <c r="O103" s="932"/>
      <c r="Q103" s="339" t="s">
        <v>500</v>
      </c>
      <c r="R103" s="20"/>
      <c r="S103" s="20"/>
      <c r="T103" s="20"/>
      <c r="U103" s="20"/>
      <c r="V103" s="20"/>
      <c r="W103" s="10"/>
      <c r="X103" s="20" t="s">
        <v>532</v>
      </c>
      <c r="Y103" s="20"/>
      <c r="Z103" s="20"/>
      <c r="AA103" s="20"/>
      <c r="AB103" s="20"/>
      <c r="AC103" s="20"/>
      <c r="AD103" s="21"/>
    </row>
    <row r="104" spans="1:30" ht="15.75" customHeight="1" x14ac:dyDescent="0.2">
      <c r="A104" s="246" t="s">
        <v>600</v>
      </c>
      <c r="B104" s="54" t="s">
        <v>1635</v>
      </c>
      <c r="C104" s="431">
        <v>24</v>
      </c>
      <c r="D104" s="431">
        <v>12</v>
      </c>
      <c r="E104" s="431">
        <v>3</v>
      </c>
      <c r="F104" s="431">
        <v>9</v>
      </c>
      <c r="G104" s="431">
        <v>61</v>
      </c>
      <c r="H104" s="431">
        <v>59</v>
      </c>
      <c r="I104" s="433">
        <v>27</v>
      </c>
      <c r="J104" s="435">
        <f t="shared" si="21"/>
        <v>24</v>
      </c>
      <c r="K104" s="435">
        <f t="shared" si="22"/>
        <v>27</v>
      </c>
      <c r="L104" s="930"/>
      <c r="M104" s="931"/>
      <c r="N104" s="931"/>
      <c r="O104" s="932"/>
      <c r="Q104" s="339" t="s">
        <v>1631</v>
      </c>
      <c r="R104" s="20"/>
      <c r="S104" s="20"/>
      <c r="T104" s="20"/>
      <c r="U104" s="20"/>
      <c r="V104" s="20"/>
      <c r="W104" s="20" t="s">
        <v>532</v>
      </c>
      <c r="X104" s="10"/>
      <c r="Y104" s="20"/>
      <c r="Z104" s="20"/>
      <c r="AA104" s="20"/>
      <c r="AB104" s="20"/>
      <c r="AC104" s="20"/>
      <c r="AD104" s="21"/>
    </row>
    <row r="105" spans="1:30" ht="15.75" customHeight="1" x14ac:dyDescent="0.2">
      <c r="A105" s="246">
        <v>8</v>
      </c>
      <c r="B105" s="54" t="s">
        <v>728</v>
      </c>
      <c r="C105" s="431">
        <v>24</v>
      </c>
      <c r="D105" s="431">
        <v>8</v>
      </c>
      <c r="E105" s="431">
        <v>7</v>
      </c>
      <c r="F105" s="431">
        <v>9</v>
      </c>
      <c r="G105" s="431">
        <v>53</v>
      </c>
      <c r="H105" s="431">
        <v>48</v>
      </c>
      <c r="I105" s="433">
        <v>23</v>
      </c>
      <c r="J105" s="435">
        <f t="shared" si="21"/>
        <v>24</v>
      </c>
      <c r="K105" s="435">
        <f t="shared" si="22"/>
        <v>23</v>
      </c>
      <c r="L105" s="930"/>
      <c r="M105" s="931"/>
      <c r="N105" s="931"/>
      <c r="O105" s="932"/>
      <c r="Q105" s="339" t="s">
        <v>322</v>
      </c>
      <c r="R105" s="20"/>
      <c r="S105" s="20"/>
      <c r="T105" s="20"/>
      <c r="U105" s="20"/>
      <c r="V105" s="20"/>
      <c r="W105" s="20"/>
      <c r="X105" s="20"/>
      <c r="Y105" s="10"/>
      <c r="Z105" s="20"/>
      <c r="AA105" s="20"/>
      <c r="AB105" s="20"/>
      <c r="AC105" s="20"/>
      <c r="AD105" s="21"/>
    </row>
    <row r="106" spans="1:30" ht="15.75" customHeight="1" x14ac:dyDescent="0.2">
      <c r="A106" s="246">
        <v>9</v>
      </c>
      <c r="B106" s="54" t="s">
        <v>941</v>
      </c>
      <c r="C106" s="431">
        <v>24</v>
      </c>
      <c r="D106" s="431">
        <v>8</v>
      </c>
      <c r="E106" s="431">
        <v>3</v>
      </c>
      <c r="F106" s="431">
        <v>13</v>
      </c>
      <c r="G106" s="431">
        <v>55</v>
      </c>
      <c r="H106" s="431">
        <v>74</v>
      </c>
      <c r="I106" s="433">
        <v>19</v>
      </c>
      <c r="J106" s="435">
        <f t="shared" si="21"/>
        <v>24</v>
      </c>
      <c r="K106" s="435">
        <f t="shared" si="22"/>
        <v>19</v>
      </c>
      <c r="L106" s="930"/>
      <c r="M106" s="931"/>
      <c r="N106" s="931"/>
      <c r="O106" s="932"/>
      <c r="Q106" s="339" t="s">
        <v>514</v>
      </c>
      <c r="R106" s="20"/>
      <c r="S106" s="20"/>
      <c r="T106" s="20"/>
      <c r="U106" s="20"/>
      <c r="V106" s="20"/>
      <c r="W106" s="20"/>
      <c r="X106" s="20"/>
      <c r="Y106" s="20"/>
      <c r="Z106" s="10"/>
      <c r="AA106" s="20"/>
      <c r="AB106" s="20" t="s">
        <v>532</v>
      </c>
      <c r="AC106" s="20"/>
      <c r="AD106" s="21"/>
    </row>
    <row r="107" spans="1:30" ht="15.75" customHeight="1" x14ac:dyDescent="0.2">
      <c r="A107" s="246">
        <v>10</v>
      </c>
      <c r="B107" s="54" t="s">
        <v>942</v>
      </c>
      <c r="C107" s="431">
        <v>24</v>
      </c>
      <c r="D107" s="431">
        <v>6</v>
      </c>
      <c r="E107" s="431">
        <v>5</v>
      </c>
      <c r="F107" s="431">
        <v>13</v>
      </c>
      <c r="G107" s="431">
        <v>52</v>
      </c>
      <c r="H107" s="431">
        <v>79</v>
      </c>
      <c r="I107" s="433">
        <v>17</v>
      </c>
      <c r="J107" s="435">
        <f t="shared" si="21"/>
        <v>24</v>
      </c>
      <c r="K107" s="435">
        <f t="shared" si="22"/>
        <v>17</v>
      </c>
      <c r="L107" s="930"/>
      <c r="M107" s="931"/>
      <c r="N107" s="931"/>
      <c r="O107" s="932"/>
      <c r="Q107" s="339" t="s">
        <v>940</v>
      </c>
      <c r="R107" s="20"/>
      <c r="S107" s="20"/>
      <c r="T107" s="20"/>
      <c r="U107" s="20"/>
      <c r="V107" s="20"/>
      <c r="W107" s="20"/>
      <c r="X107" s="20"/>
      <c r="Y107" s="20"/>
      <c r="Z107" s="20"/>
      <c r="AA107" s="10"/>
      <c r="AB107" s="20" t="s">
        <v>532</v>
      </c>
      <c r="AC107" s="20"/>
      <c r="AD107" s="21"/>
    </row>
    <row r="108" spans="1:30" ht="15.75" customHeight="1" x14ac:dyDescent="0.2">
      <c r="A108" s="246">
        <v>11</v>
      </c>
      <c r="B108" s="54" t="s">
        <v>1883</v>
      </c>
      <c r="C108" s="431">
        <v>24</v>
      </c>
      <c r="D108" s="431">
        <v>5</v>
      </c>
      <c r="E108" s="431">
        <v>6</v>
      </c>
      <c r="F108" s="431">
        <v>13</v>
      </c>
      <c r="G108" s="431">
        <v>41</v>
      </c>
      <c r="H108" s="431">
        <v>59</v>
      </c>
      <c r="I108" s="433">
        <v>16</v>
      </c>
      <c r="J108" s="435">
        <f t="shared" si="21"/>
        <v>24</v>
      </c>
      <c r="K108" s="435">
        <f t="shared" si="22"/>
        <v>16</v>
      </c>
      <c r="L108" s="930"/>
      <c r="M108" s="931"/>
      <c r="N108" s="931"/>
      <c r="O108" s="932"/>
      <c r="Q108" s="339" t="s">
        <v>726</v>
      </c>
      <c r="R108" s="20"/>
      <c r="S108" s="20"/>
      <c r="T108" s="20"/>
      <c r="U108" s="20"/>
      <c r="V108" s="20"/>
      <c r="W108" s="20"/>
      <c r="X108" s="20"/>
      <c r="Y108" s="20"/>
      <c r="Z108" s="20"/>
      <c r="AA108" s="20" t="s">
        <v>532</v>
      </c>
      <c r="AB108" s="10"/>
      <c r="AC108" s="20"/>
      <c r="AD108" s="21"/>
    </row>
    <row r="109" spans="1:30" ht="15.75" customHeight="1" x14ac:dyDescent="0.2">
      <c r="A109" s="246">
        <v>12</v>
      </c>
      <c r="B109" s="54" t="s">
        <v>128</v>
      </c>
      <c r="C109" s="431">
        <v>24</v>
      </c>
      <c r="D109" s="431">
        <v>4</v>
      </c>
      <c r="E109" s="431">
        <v>5</v>
      </c>
      <c r="F109" s="431">
        <v>15</v>
      </c>
      <c r="G109" s="431">
        <v>41</v>
      </c>
      <c r="H109" s="431">
        <v>78</v>
      </c>
      <c r="I109" s="433">
        <v>13</v>
      </c>
      <c r="J109" s="435">
        <f t="shared" si="21"/>
        <v>24</v>
      </c>
      <c r="K109" s="435">
        <f t="shared" si="22"/>
        <v>13</v>
      </c>
      <c r="L109" s="930"/>
      <c r="M109" s="931"/>
      <c r="N109" s="931"/>
      <c r="O109" s="932"/>
      <c r="Q109" s="339" t="s">
        <v>299</v>
      </c>
      <c r="R109" s="20"/>
      <c r="S109" s="20"/>
      <c r="T109" s="20"/>
      <c r="U109" s="20"/>
      <c r="V109" s="20"/>
      <c r="W109" s="20"/>
      <c r="X109" s="20"/>
      <c r="Y109" s="20"/>
      <c r="Z109" s="20"/>
      <c r="AA109" s="20"/>
      <c r="AB109" s="20"/>
      <c r="AC109" s="10"/>
      <c r="AD109" s="21"/>
    </row>
    <row r="110" spans="1:30" ht="15.75" customHeight="1" thickBot="1" x14ac:dyDescent="0.25">
      <c r="A110" s="455">
        <v>13</v>
      </c>
      <c r="B110" s="55" t="s">
        <v>1596</v>
      </c>
      <c r="C110" s="432">
        <v>24</v>
      </c>
      <c r="D110" s="432">
        <v>3</v>
      </c>
      <c r="E110" s="432">
        <v>2</v>
      </c>
      <c r="F110" s="432">
        <v>19</v>
      </c>
      <c r="G110" s="432">
        <v>32</v>
      </c>
      <c r="H110" s="432">
        <v>86</v>
      </c>
      <c r="I110" s="434">
        <v>8</v>
      </c>
      <c r="J110" s="435">
        <f t="shared" si="21"/>
        <v>24</v>
      </c>
      <c r="K110" s="435">
        <f t="shared" si="22"/>
        <v>8</v>
      </c>
      <c r="L110" s="933"/>
      <c r="M110" s="934"/>
      <c r="N110" s="934"/>
      <c r="O110" s="935"/>
      <c r="Q110" s="398" t="s">
        <v>499</v>
      </c>
      <c r="R110" s="23"/>
      <c r="S110" s="23"/>
      <c r="T110" s="23"/>
      <c r="U110" s="23"/>
      <c r="V110" s="23"/>
      <c r="W110" s="23"/>
      <c r="X110" s="23"/>
      <c r="Y110" s="23"/>
      <c r="Z110" s="23"/>
      <c r="AA110" s="23"/>
      <c r="AB110" s="23"/>
      <c r="AC110" s="23" t="s">
        <v>532</v>
      </c>
      <c r="AD110" s="15"/>
    </row>
    <row r="111" spans="1:30" ht="15.75" customHeight="1" x14ac:dyDescent="0.2">
      <c r="C111" s="435">
        <f t="shared" ref="C111:I111" si="23">SUM(C98:C110)</f>
        <v>312</v>
      </c>
      <c r="D111" s="435">
        <f t="shared" si="23"/>
        <v>124</v>
      </c>
      <c r="E111" s="435">
        <f t="shared" si="23"/>
        <v>64</v>
      </c>
      <c r="F111" s="435">
        <f t="shared" si="23"/>
        <v>124</v>
      </c>
      <c r="G111" s="435">
        <f t="shared" si="23"/>
        <v>763</v>
      </c>
      <c r="H111" s="435">
        <f t="shared" si="23"/>
        <v>763</v>
      </c>
      <c r="I111" s="435">
        <f t="shared" si="23"/>
        <v>312</v>
      </c>
      <c r="J111" s="435">
        <f t="shared" si="21"/>
        <v>312</v>
      </c>
      <c r="K111" s="435">
        <f t="shared" si="22"/>
        <v>312</v>
      </c>
    </row>
    <row r="112" spans="1:30" ht="15.75" customHeight="1" thickBot="1" x14ac:dyDescent="0.25"/>
    <row r="113" spans="1:31" ht="15.75" customHeight="1" thickBot="1" x14ac:dyDescent="0.25">
      <c r="A113" s="1193" t="s">
        <v>943</v>
      </c>
      <c r="B113" s="1194"/>
      <c r="C113" s="1194"/>
      <c r="D113" s="1194"/>
      <c r="E113" s="1194"/>
      <c r="F113" s="1195"/>
      <c r="G113" s="1190" t="s">
        <v>927</v>
      </c>
      <c r="H113" s="1191"/>
      <c r="I113" s="1192"/>
      <c r="L113" s="1242" t="s">
        <v>588</v>
      </c>
      <c r="M113" s="1243"/>
      <c r="N113" s="1243"/>
      <c r="O113" s="1244"/>
    </row>
    <row r="114" spans="1:31" ht="15.75" customHeight="1" thickBot="1" x14ac:dyDescent="0.25">
      <c r="A114" s="456" t="s">
        <v>496</v>
      </c>
      <c r="B114" s="457" t="s">
        <v>497</v>
      </c>
      <c r="C114" s="458" t="s">
        <v>498</v>
      </c>
      <c r="D114" s="458" t="s">
        <v>499</v>
      </c>
      <c r="E114" s="458" t="s">
        <v>500</v>
      </c>
      <c r="F114" s="458" t="s">
        <v>501</v>
      </c>
      <c r="G114" s="459" t="s">
        <v>502</v>
      </c>
      <c r="H114" s="459" t="s">
        <v>503</v>
      </c>
      <c r="I114" s="460" t="s">
        <v>504</v>
      </c>
      <c r="L114" s="1245"/>
      <c r="M114" s="1246"/>
      <c r="N114" s="1246"/>
      <c r="O114" s="1247"/>
      <c r="Q114" s="24" t="s">
        <v>928</v>
      </c>
      <c r="R114" s="399" t="s">
        <v>633</v>
      </c>
      <c r="S114" s="399" t="s">
        <v>541</v>
      </c>
      <c r="T114" s="399" t="s">
        <v>1784</v>
      </c>
      <c r="U114" s="399" t="s">
        <v>1530</v>
      </c>
      <c r="V114" s="399" t="s">
        <v>1088</v>
      </c>
      <c r="W114" s="399" t="s">
        <v>242</v>
      </c>
      <c r="X114" s="399" t="s">
        <v>60</v>
      </c>
      <c r="Y114" s="399" t="s">
        <v>591</v>
      </c>
      <c r="Z114" s="399" t="s">
        <v>425</v>
      </c>
      <c r="AA114" s="400" t="s">
        <v>1587</v>
      </c>
    </row>
    <row r="115" spans="1:31" ht="15.75" customHeight="1" x14ac:dyDescent="0.2">
      <c r="A115" s="461">
        <v>1</v>
      </c>
      <c r="B115" s="126" t="s">
        <v>1589</v>
      </c>
      <c r="C115" s="430">
        <v>18</v>
      </c>
      <c r="D115" s="430">
        <v>14</v>
      </c>
      <c r="E115" s="430">
        <v>3</v>
      </c>
      <c r="F115" s="430">
        <v>1</v>
      </c>
      <c r="G115" s="430">
        <v>66</v>
      </c>
      <c r="H115" s="430">
        <v>37</v>
      </c>
      <c r="I115" s="128">
        <v>31</v>
      </c>
      <c r="J115" s="435">
        <f t="shared" ref="J115:J125" si="24">D115+E115+F115</f>
        <v>18</v>
      </c>
      <c r="K115" s="435">
        <f t="shared" ref="K115:K125" si="25">D115*2+E115</f>
        <v>31</v>
      </c>
      <c r="L115" s="927" t="s">
        <v>2549</v>
      </c>
      <c r="M115" s="928"/>
      <c r="N115" s="928"/>
      <c r="O115" s="929"/>
      <c r="Q115" s="401" t="s">
        <v>633</v>
      </c>
      <c r="R115" s="10"/>
      <c r="S115" s="20" t="s">
        <v>628</v>
      </c>
      <c r="T115" s="20"/>
      <c r="U115" s="20"/>
      <c r="V115" s="20"/>
      <c r="W115" s="20"/>
      <c r="X115" s="20"/>
      <c r="Y115" s="20" t="s">
        <v>1599</v>
      </c>
      <c r="Z115" s="20"/>
      <c r="AA115" s="21"/>
    </row>
    <row r="116" spans="1:31" ht="15.75" customHeight="1" x14ac:dyDescent="0.2">
      <c r="A116" s="259">
        <v>2</v>
      </c>
      <c r="B116" s="129" t="s">
        <v>371</v>
      </c>
      <c r="C116" s="431">
        <v>18</v>
      </c>
      <c r="D116" s="431">
        <v>12</v>
      </c>
      <c r="E116" s="431">
        <v>5</v>
      </c>
      <c r="F116" s="431">
        <v>1</v>
      </c>
      <c r="G116" s="431">
        <v>49</v>
      </c>
      <c r="H116" s="431">
        <v>29</v>
      </c>
      <c r="I116" s="433">
        <v>29</v>
      </c>
      <c r="J116" s="435">
        <f t="shared" si="24"/>
        <v>18</v>
      </c>
      <c r="K116" s="435">
        <f t="shared" si="25"/>
        <v>29</v>
      </c>
      <c r="L116" s="930"/>
      <c r="M116" s="931"/>
      <c r="N116" s="931"/>
      <c r="O116" s="932"/>
      <c r="Q116" s="401" t="s">
        <v>541</v>
      </c>
      <c r="R116" s="20" t="s">
        <v>1491</v>
      </c>
      <c r="S116" s="20"/>
      <c r="T116" s="20" t="s">
        <v>104</v>
      </c>
      <c r="U116" s="20" t="s">
        <v>1795</v>
      </c>
      <c r="V116" s="20" t="s">
        <v>844</v>
      </c>
      <c r="W116" s="20" t="s">
        <v>1540</v>
      </c>
      <c r="X116" s="20" t="s">
        <v>1597</v>
      </c>
      <c r="Y116" s="20" t="s">
        <v>1881</v>
      </c>
      <c r="Z116" s="20" t="s">
        <v>1795</v>
      </c>
      <c r="AA116" s="21" t="s">
        <v>1971</v>
      </c>
    </row>
    <row r="117" spans="1:31" ht="15.75" customHeight="1" x14ac:dyDescent="0.2">
      <c r="A117" s="259" t="s">
        <v>629</v>
      </c>
      <c r="B117" s="129" t="s">
        <v>819</v>
      </c>
      <c r="C117" s="431">
        <v>18</v>
      </c>
      <c r="D117" s="431">
        <v>9</v>
      </c>
      <c r="E117" s="431">
        <v>3</v>
      </c>
      <c r="F117" s="431">
        <v>6</v>
      </c>
      <c r="G117" s="431">
        <v>54</v>
      </c>
      <c r="H117" s="431">
        <v>29</v>
      </c>
      <c r="I117" s="433" t="s">
        <v>1292</v>
      </c>
      <c r="J117" s="435">
        <f t="shared" si="24"/>
        <v>18</v>
      </c>
      <c r="K117" s="435">
        <f t="shared" si="25"/>
        <v>21</v>
      </c>
      <c r="L117" s="930"/>
      <c r="M117" s="931"/>
      <c r="N117" s="931"/>
      <c r="O117" s="932"/>
      <c r="Q117" s="401" t="s">
        <v>1784</v>
      </c>
      <c r="R117" s="20"/>
      <c r="S117" s="20" t="s">
        <v>1540</v>
      </c>
      <c r="T117" s="10"/>
      <c r="U117" s="20"/>
      <c r="V117" s="20"/>
      <c r="W117" s="20"/>
      <c r="X117" s="20"/>
      <c r="Y117" s="20" t="s">
        <v>2086</v>
      </c>
      <c r="Z117" s="20"/>
      <c r="AA117" s="21"/>
    </row>
    <row r="118" spans="1:31" ht="15.75" customHeight="1" x14ac:dyDescent="0.2">
      <c r="A118" s="259" t="s">
        <v>629</v>
      </c>
      <c r="B118" s="129" t="s">
        <v>1208</v>
      </c>
      <c r="C118" s="431">
        <v>18</v>
      </c>
      <c r="D118" s="431">
        <v>9</v>
      </c>
      <c r="E118" s="431">
        <v>3</v>
      </c>
      <c r="F118" s="431">
        <v>6</v>
      </c>
      <c r="G118" s="431">
        <v>53</v>
      </c>
      <c r="H118" s="431">
        <v>56</v>
      </c>
      <c r="I118" s="433">
        <v>21</v>
      </c>
      <c r="J118" s="435">
        <f t="shared" si="24"/>
        <v>18</v>
      </c>
      <c r="K118" s="435">
        <f t="shared" si="25"/>
        <v>21</v>
      </c>
      <c r="L118" s="930"/>
      <c r="M118" s="931"/>
      <c r="N118" s="931"/>
      <c r="O118" s="932"/>
      <c r="Q118" s="401" t="s">
        <v>1530</v>
      </c>
      <c r="R118" s="20"/>
      <c r="S118" s="20" t="s">
        <v>1210</v>
      </c>
      <c r="T118" s="20"/>
      <c r="U118" s="10"/>
      <c r="V118" s="20"/>
      <c r="W118" s="20"/>
      <c r="X118" s="20"/>
      <c r="Y118" s="20" t="s">
        <v>1600</v>
      </c>
      <c r="Z118" s="20"/>
      <c r="AA118" s="21"/>
    </row>
    <row r="119" spans="1:31" ht="15.75" customHeight="1" x14ac:dyDescent="0.2">
      <c r="A119" s="259" t="s">
        <v>631</v>
      </c>
      <c r="B119" s="129" t="s">
        <v>2062</v>
      </c>
      <c r="C119" s="431">
        <v>18</v>
      </c>
      <c r="D119" s="431">
        <v>7</v>
      </c>
      <c r="E119" s="431">
        <v>3</v>
      </c>
      <c r="F119" s="431">
        <v>8</v>
      </c>
      <c r="G119" s="431">
        <v>52</v>
      </c>
      <c r="H119" s="431">
        <v>54</v>
      </c>
      <c r="I119" s="433">
        <v>17</v>
      </c>
      <c r="J119" s="435">
        <f t="shared" si="24"/>
        <v>18</v>
      </c>
      <c r="K119" s="435">
        <f t="shared" si="25"/>
        <v>17</v>
      </c>
      <c r="L119" s="930"/>
      <c r="M119" s="931"/>
      <c r="N119" s="931"/>
      <c r="O119" s="932"/>
      <c r="Q119" s="401" t="s">
        <v>1088</v>
      </c>
      <c r="R119" s="20"/>
      <c r="S119" s="20" t="s">
        <v>1489</v>
      </c>
      <c r="T119" s="20"/>
      <c r="U119" s="20"/>
      <c r="V119" s="10"/>
      <c r="W119" s="20"/>
      <c r="X119" s="20" t="s">
        <v>532</v>
      </c>
      <c r="Y119" s="20" t="s">
        <v>1491</v>
      </c>
      <c r="Z119" s="20"/>
      <c r="AA119" s="21"/>
    </row>
    <row r="120" spans="1:31" ht="15.75" customHeight="1" x14ac:dyDescent="0.2">
      <c r="A120" s="259" t="s">
        <v>631</v>
      </c>
      <c r="B120" s="129" t="s">
        <v>245</v>
      </c>
      <c r="C120" s="431">
        <v>18</v>
      </c>
      <c r="D120" s="431">
        <v>6</v>
      </c>
      <c r="E120" s="431">
        <v>5</v>
      </c>
      <c r="F120" s="431">
        <v>7</v>
      </c>
      <c r="G120" s="431">
        <v>35</v>
      </c>
      <c r="H120" s="431">
        <v>47</v>
      </c>
      <c r="I120" s="433">
        <v>17</v>
      </c>
      <c r="J120" s="435">
        <f t="shared" si="24"/>
        <v>18</v>
      </c>
      <c r="K120" s="435">
        <f t="shared" si="25"/>
        <v>17</v>
      </c>
      <c r="L120" s="930"/>
      <c r="M120" s="931"/>
      <c r="N120" s="931"/>
      <c r="O120" s="932"/>
      <c r="Q120" s="401" t="s">
        <v>242</v>
      </c>
      <c r="R120" s="20"/>
      <c r="S120" s="20" t="s">
        <v>1543</v>
      </c>
      <c r="T120" s="20"/>
      <c r="U120" s="20"/>
      <c r="V120" s="20"/>
      <c r="W120" s="10"/>
      <c r="X120" s="20" t="s">
        <v>532</v>
      </c>
      <c r="Y120" s="20" t="s">
        <v>1643</v>
      </c>
      <c r="Z120" s="20"/>
      <c r="AA120" s="21"/>
    </row>
    <row r="121" spans="1:31" ht="15.75" customHeight="1" x14ac:dyDescent="0.2">
      <c r="A121" s="259">
        <v>7</v>
      </c>
      <c r="B121" s="129" t="s">
        <v>1090</v>
      </c>
      <c r="C121" s="431">
        <v>18</v>
      </c>
      <c r="D121" s="431">
        <v>6</v>
      </c>
      <c r="E121" s="431">
        <v>4</v>
      </c>
      <c r="F121" s="431">
        <v>8</v>
      </c>
      <c r="G121" s="431">
        <v>47</v>
      </c>
      <c r="H121" s="431">
        <v>51</v>
      </c>
      <c r="I121" s="433" t="s">
        <v>412</v>
      </c>
      <c r="J121" s="435">
        <f t="shared" si="24"/>
        <v>18</v>
      </c>
      <c r="K121" s="435">
        <f t="shared" si="25"/>
        <v>16</v>
      </c>
      <c r="L121" s="930"/>
      <c r="M121" s="931"/>
      <c r="N121" s="931"/>
      <c r="O121" s="932"/>
      <c r="Q121" s="401" t="s">
        <v>60</v>
      </c>
      <c r="R121" s="20"/>
      <c r="S121" s="20" t="s">
        <v>1895</v>
      </c>
      <c r="T121" s="20"/>
      <c r="U121" s="20"/>
      <c r="V121" s="20"/>
      <c r="W121" s="20" t="s">
        <v>532</v>
      </c>
      <c r="X121" s="10"/>
      <c r="Y121" s="20" t="s">
        <v>1795</v>
      </c>
      <c r="Z121" s="20"/>
      <c r="AA121" s="21"/>
      <c r="AC121" s="5" t="s">
        <v>532</v>
      </c>
    </row>
    <row r="122" spans="1:31" ht="15.75" customHeight="1" x14ac:dyDescent="0.2">
      <c r="A122" s="259" t="s">
        <v>640</v>
      </c>
      <c r="B122" s="129" t="s">
        <v>1537</v>
      </c>
      <c r="C122" s="431">
        <v>18</v>
      </c>
      <c r="D122" s="431">
        <v>5</v>
      </c>
      <c r="E122" s="431">
        <v>1</v>
      </c>
      <c r="F122" s="431">
        <v>12</v>
      </c>
      <c r="G122" s="431">
        <v>45</v>
      </c>
      <c r="H122" s="431">
        <v>61</v>
      </c>
      <c r="I122" s="433">
        <v>11</v>
      </c>
      <c r="J122" s="435">
        <f t="shared" si="24"/>
        <v>18</v>
      </c>
      <c r="K122" s="435">
        <f t="shared" si="25"/>
        <v>11</v>
      </c>
      <c r="L122" s="930"/>
      <c r="M122" s="931"/>
      <c r="N122" s="931"/>
      <c r="O122" s="932"/>
      <c r="Q122" s="401" t="s">
        <v>591</v>
      </c>
      <c r="R122" s="20" t="s">
        <v>1488</v>
      </c>
      <c r="S122" s="20" t="s">
        <v>1210</v>
      </c>
      <c r="T122" s="20" t="s">
        <v>1600</v>
      </c>
      <c r="U122" s="20" t="s">
        <v>1600</v>
      </c>
      <c r="V122" s="20" t="s">
        <v>1546</v>
      </c>
      <c r="W122" s="20" t="s">
        <v>1599</v>
      </c>
      <c r="X122" s="20" t="s">
        <v>1675</v>
      </c>
      <c r="Y122" s="10"/>
      <c r="Z122" s="20" t="s">
        <v>1601</v>
      </c>
      <c r="AA122" s="21" t="s">
        <v>1493</v>
      </c>
    </row>
    <row r="123" spans="1:31" ht="15.75" customHeight="1" x14ac:dyDescent="0.2">
      <c r="A123" s="259" t="s">
        <v>640</v>
      </c>
      <c r="B123" s="129" t="s">
        <v>426</v>
      </c>
      <c r="C123" s="431">
        <v>18</v>
      </c>
      <c r="D123" s="431">
        <v>4</v>
      </c>
      <c r="E123" s="431">
        <v>3</v>
      </c>
      <c r="F123" s="431">
        <v>11</v>
      </c>
      <c r="G123" s="431">
        <v>41</v>
      </c>
      <c r="H123" s="431">
        <v>64</v>
      </c>
      <c r="I123" s="433">
        <v>11</v>
      </c>
      <c r="J123" s="435">
        <f t="shared" si="24"/>
        <v>18</v>
      </c>
      <c r="K123" s="435">
        <f t="shared" si="25"/>
        <v>11</v>
      </c>
      <c r="L123" s="930"/>
      <c r="M123" s="931"/>
      <c r="N123" s="931"/>
      <c r="O123" s="932"/>
      <c r="Q123" s="401" t="s">
        <v>425</v>
      </c>
      <c r="R123" s="20"/>
      <c r="S123" s="20" t="s">
        <v>363</v>
      </c>
      <c r="T123" s="20"/>
      <c r="U123" s="20"/>
      <c r="V123" s="20"/>
      <c r="W123" s="20" t="s">
        <v>532</v>
      </c>
      <c r="X123" s="20"/>
      <c r="Y123" s="20" t="s">
        <v>104</v>
      </c>
      <c r="Z123" s="10"/>
      <c r="AA123" s="21"/>
    </row>
    <row r="124" spans="1:31" ht="15.75" customHeight="1" thickBot="1" x14ac:dyDescent="0.25">
      <c r="A124" s="462">
        <v>10</v>
      </c>
      <c r="B124" s="130" t="s">
        <v>1092</v>
      </c>
      <c r="C124" s="432">
        <v>18</v>
      </c>
      <c r="D124" s="432">
        <v>1</v>
      </c>
      <c r="E124" s="432">
        <v>4</v>
      </c>
      <c r="F124" s="432">
        <v>13</v>
      </c>
      <c r="G124" s="432">
        <v>39</v>
      </c>
      <c r="H124" s="432">
        <v>64</v>
      </c>
      <c r="I124" s="434">
        <v>6</v>
      </c>
      <c r="J124" s="435">
        <f t="shared" si="24"/>
        <v>18</v>
      </c>
      <c r="K124" s="435">
        <f t="shared" si="25"/>
        <v>6</v>
      </c>
      <c r="L124" s="933"/>
      <c r="M124" s="934"/>
      <c r="N124" s="934"/>
      <c r="O124" s="935"/>
      <c r="Q124" s="402" t="s">
        <v>1587</v>
      </c>
      <c r="R124" s="23"/>
      <c r="S124" s="23" t="s">
        <v>1540</v>
      </c>
      <c r="T124" s="23"/>
      <c r="U124" s="23" t="s">
        <v>532</v>
      </c>
      <c r="V124" s="23" t="s">
        <v>532</v>
      </c>
      <c r="W124" s="23"/>
      <c r="X124" s="23"/>
      <c r="Y124" s="23" t="s">
        <v>1600</v>
      </c>
      <c r="Z124" s="23" t="s">
        <v>532</v>
      </c>
      <c r="AA124" s="15"/>
    </row>
    <row r="125" spans="1:31" ht="15.75" customHeight="1" x14ac:dyDescent="0.2">
      <c r="C125" s="435">
        <f>SUM(C115:C124)</f>
        <v>180</v>
      </c>
      <c r="D125" s="435">
        <f t="shared" ref="D125:H125" si="26">SUM(D115:D124)</f>
        <v>73</v>
      </c>
      <c r="E125" s="435">
        <f t="shared" si="26"/>
        <v>34</v>
      </c>
      <c r="F125" s="435">
        <f t="shared" si="26"/>
        <v>73</v>
      </c>
      <c r="G125" s="435">
        <f t="shared" si="26"/>
        <v>481</v>
      </c>
      <c r="H125" s="435">
        <f t="shared" si="26"/>
        <v>492</v>
      </c>
      <c r="I125" s="435">
        <f>SUM(I115:I124)+21+16</f>
        <v>180</v>
      </c>
      <c r="J125" s="435">
        <f t="shared" si="24"/>
        <v>180</v>
      </c>
      <c r="K125" s="435">
        <f t="shared" si="25"/>
        <v>180</v>
      </c>
    </row>
    <row r="126" spans="1:31" ht="15.75" customHeight="1" thickBot="1" x14ac:dyDescent="0.25"/>
    <row r="127" spans="1:31" ht="15.75" customHeight="1" thickBot="1" x14ac:dyDescent="0.25">
      <c r="A127" s="1193" t="s">
        <v>2087</v>
      </c>
      <c r="B127" s="1194"/>
      <c r="C127" s="1194"/>
      <c r="D127" s="1194"/>
      <c r="E127" s="1194"/>
      <c r="F127" s="1195"/>
      <c r="G127" s="1190" t="s">
        <v>927</v>
      </c>
      <c r="H127" s="1191"/>
      <c r="I127" s="1192"/>
      <c r="L127" s="945" t="s">
        <v>495</v>
      </c>
      <c r="M127" s="946"/>
      <c r="N127" s="946"/>
      <c r="O127" s="947"/>
    </row>
    <row r="128" spans="1:31" ht="15.75" customHeight="1" thickBot="1" x14ac:dyDescent="0.25">
      <c r="A128" s="456" t="s">
        <v>496</v>
      </c>
      <c r="B128" s="457" t="s">
        <v>497</v>
      </c>
      <c r="C128" s="458" t="s">
        <v>498</v>
      </c>
      <c r="D128" s="458" t="s">
        <v>499</v>
      </c>
      <c r="E128" s="458" t="s">
        <v>500</v>
      </c>
      <c r="F128" s="458" t="s">
        <v>501</v>
      </c>
      <c r="G128" s="459" t="s">
        <v>502</v>
      </c>
      <c r="H128" s="459" t="s">
        <v>503</v>
      </c>
      <c r="I128" s="460" t="s">
        <v>504</v>
      </c>
      <c r="L128" s="1063"/>
      <c r="M128" s="1064"/>
      <c r="N128" s="1064"/>
      <c r="O128" s="1065"/>
      <c r="Q128" s="24" t="s">
        <v>928</v>
      </c>
      <c r="R128" s="399" t="s">
        <v>1615</v>
      </c>
      <c r="S128" s="399" t="s">
        <v>241</v>
      </c>
      <c r="T128" s="399" t="s">
        <v>2088</v>
      </c>
      <c r="U128" s="399" t="s">
        <v>1503</v>
      </c>
      <c r="V128" s="399" t="s">
        <v>564</v>
      </c>
      <c r="W128" s="399" t="s">
        <v>500</v>
      </c>
      <c r="X128" s="399" t="s">
        <v>59</v>
      </c>
      <c r="Y128" s="399" t="s">
        <v>1530</v>
      </c>
      <c r="Z128" s="399" t="s">
        <v>610</v>
      </c>
      <c r="AA128" s="399" t="s">
        <v>2089</v>
      </c>
      <c r="AB128" s="399" t="s">
        <v>1959</v>
      </c>
      <c r="AC128" s="399" t="s">
        <v>2090</v>
      </c>
      <c r="AD128" s="399" t="s">
        <v>425</v>
      </c>
      <c r="AE128" s="400" t="s">
        <v>727</v>
      </c>
    </row>
    <row r="129" spans="1:31" ht="15.75" customHeight="1" x14ac:dyDescent="0.2">
      <c r="A129" s="461" t="s">
        <v>521</v>
      </c>
      <c r="B129" s="53" t="s">
        <v>2061</v>
      </c>
      <c r="C129" s="46"/>
      <c r="D129" s="46"/>
      <c r="E129" s="46"/>
      <c r="F129" s="46"/>
      <c r="G129" s="46"/>
      <c r="H129" s="46"/>
      <c r="I129" s="436"/>
      <c r="J129" s="435">
        <f t="shared" ref="J129:J143" si="27">D129+E129+F129</f>
        <v>0</v>
      </c>
      <c r="K129" s="435">
        <f t="shared" ref="K129:K143" si="28">D129*2+E129</f>
        <v>0</v>
      </c>
      <c r="L129" s="927" t="s">
        <v>528</v>
      </c>
      <c r="M129" s="928"/>
      <c r="N129" s="928"/>
      <c r="O129" s="929"/>
      <c r="Q129" s="401" t="s">
        <v>1615</v>
      </c>
      <c r="R129" s="10"/>
      <c r="S129" s="20"/>
      <c r="T129" s="20"/>
      <c r="U129" s="20"/>
      <c r="V129" s="20"/>
      <c r="W129" s="20"/>
      <c r="X129" s="20"/>
      <c r="Y129" s="20"/>
      <c r="Z129" s="20"/>
      <c r="AA129" s="20"/>
      <c r="AB129" s="20"/>
      <c r="AC129" s="20"/>
      <c r="AD129" s="20"/>
      <c r="AE129" s="21"/>
    </row>
    <row r="130" spans="1:31" ht="15.75" customHeight="1" x14ac:dyDescent="0.2">
      <c r="A130" s="259" t="s">
        <v>521</v>
      </c>
      <c r="B130" s="54" t="s">
        <v>1498</v>
      </c>
      <c r="C130" s="431"/>
      <c r="D130" s="431"/>
      <c r="E130" s="431"/>
      <c r="F130" s="431"/>
      <c r="G130" s="431"/>
      <c r="H130" s="431"/>
      <c r="I130" s="433"/>
      <c r="J130" s="435">
        <f t="shared" si="27"/>
        <v>0</v>
      </c>
      <c r="K130" s="435">
        <f t="shared" si="28"/>
        <v>0</v>
      </c>
      <c r="L130" s="930"/>
      <c r="M130" s="931"/>
      <c r="N130" s="931"/>
      <c r="O130" s="932"/>
      <c r="Q130" s="401" t="s">
        <v>241</v>
      </c>
      <c r="R130" s="20"/>
      <c r="S130" s="10"/>
      <c r="T130" s="20"/>
      <c r="U130" s="20"/>
      <c r="V130" s="20"/>
      <c r="W130" s="20"/>
      <c r="X130" s="20"/>
      <c r="Y130" s="20"/>
      <c r="Z130" s="20"/>
      <c r="AA130" s="20"/>
      <c r="AB130" s="20"/>
      <c r="AC130" s="20"/>
      <c r="AD130" s="20"/>
      <c r="AE130" s="21"/>
    </row>
    <row r="131" spans="1:31" ht="15.75" customHeight="1" x14ac:dyDescent="0.2">
      <c r="A131" s="259" t="s">
        <v>521</v>
      </c>
      <c r="B131" s="54" t="s">
        <v>2091</v>
      </c>
      <c r="C131" s="431"/>
      <c r="D131" s="431"/>
      <c r="E131" s="431"/>
      <c r="F131" s="431"/>
      <c r="G131" s="431"/>
      <c r="H131" s="431"/>
      <c r="I131" s="433"/>
      <c r="J131" s="435">
        <f t="shared" si="27"/>
        <v>0</v>
      </c>
      <c r="K131" s="435">
        <f t="shared" si="28"/>
        <v>0</v>
      </c>
      <c r="L131" s="930"/>
      <c r="M131" s="931"/>
      <c r="N131" s="931"/>
      <c r="O131" s="932"/>
      <c r="Q131" s="401" t="s">
        <v>2088</v>
      </c>
      <c r="R131" s="20"/>
      <c r="S131" s="20"/>
      <c r="T131" s="10"/>
      <c r="U131" s="20"/>
      <c r="V131" s="20" t="s">
        <v>532</v>
      </c>
      <c r="W131" s="20" t="s">
        <v>532</v>
      </c>
      <c r="X131" s="20"/>
      <c r="Y131" s="20"/>
      <c r="Z131" s="20"/>
      <c r="AA131" s="20"/>
      <c r="AB131" s="20"/>
      <c r="AC131" s="20"/>
      <c r="AD131" s="20"/>
      <c r="AE131" s="21"/>
    </row>
    <row r="132" spans="1:31" ht="15.75" customHeight="1" x14ac:dyDescent="0.2">
      <c r="A132" s="259" t="s">
        <v>521</v>
      </c>
      <c r="B132" s="54" t="s">
        <v>2092</v>
      </c>
      <c r="C132" s="431"/>
      <c r="D132" s="431"/>
      <c r="E132" s="431"/>
      <c r="F132" s="431"/>
      <c r="G132" s="431"/>
      <c r="H132" s="431"/>
      <c r="I132" s="433"/>
      <c r="J132" s="435">
        <f t="shared" si="27"/>
        <v>0</v>
      </c>
      <c r="K132" s="435">
        <f t="shared" si="28"/>
        <v>0</v>
      </c>
      <c r="L132" s="930"/>
      <c r="M132" s="931"/>
      <c r="N132" s="931"/>
      <c r="O132" s="932"/>
      <c r="Q132" s="401" t="s">
        <v>1503</v>
      </c>
      <c r="R132" s="20"/>
      <c r="S132" s="20"/>
      <c r="T132" s="20" t="s">
        <v>532</v>
      </c>
      <c r="U132" s="10"/>
      <c r="V132" s="20"/>
      <c r="W132" s="20"/>
      <c r="X132" s="20"/>
      <c r="Y132" s="20"/>
      <c r="Z132" s="20"/>
      <c r="AA132" s="20"/>
      <c r="AB132" s="20"/>
      <c r="AC132" s="20"/>
      <c r="AD132" s="20"/>
      <c r="AE132" s="21"/>
    </row>
    <row r="133" spans="1:31" ht="15.75" customHeight="1" x14ac:dyDescent="0.2">
      <c r="A133" s="259" t="s">
        <v>521</v>
      </c>
      <c r="B133" s="54" t="s">
        <v>106</v>
      </c>
      <c r="C133" s="431"/>
      <c r="D133" s="431"/>
      <c r="E133" s="431"/>
      <c r="F133" s="431"/>
      <c r="G133" s="431"/>
      <c r="H133" s="431"/>
      <c r="I133" s="433"/>
      <c r="J133" s="435">
        <f t="shared" si="27"/>
        <v>0</v>
      </c>
      <c r="K133" s="435">
        <f t="shared" si="28"/>
        <v>0</v>
      </c>
      <c r="L133" s="930"/>
      <c r="M133" s="931"/>
      <c r="N133" s="931"/>
      <c r="O133" s="932"/>
      <c r="Q133" s="401" t="s">
        <v>564</v>
      </c>
      <c r="R133" s="20"/>
      <c r="S133" s="20"/>
      <c r="T133" s="20"/>
      <c r="U133" s="20"/>
      <c r="V133" s="10"/>
      <c r="W133" s="20"/>
      <c r="X133" s="20"/>
      <c r="Y133" s="20"/>
      <c r="Z133" s="20"/>
      <c r="AA133" s="20"/>
      <c r="AB133" s="20"/>
      <c r="AC133" s="20"/>
      <c r="AD133" s="20"/>
      <c r="AE133" s="21"/>
    </row>
    <row r="134" spans="1:31" ht="15.75" customHeight="1" x14ac:dyDescent="0.2">
      <c r="A134" s="259" t="s">
        <v>521</v>
      </c>
      <c r="B134" s="54" t="s">
        <v>616</v>
      </c>
      <c r="C134" s="431"/>
      <c r="D134" s="431"/>
      <c r="E134" s="431"/>
      <c r="F134" s="431"/>
      <c r="G134" s="431"/>
      <c r="H134" s="431"/>
      <c r="I134" s="433"/>
      <c r="J134" s="435">
        <f t="shared" si="27"/>
        <v>0</v>
      </c>
      <c r="K134" s="435">
        <f t="shared" si="28"/>
        <v>0</v>
      </c>
      <c r="L134" s="930"/>
      <c r="M134" s="931"/>
      <c r="N134" s="931"/>
      <c r="O134" s="932"/>
      <c r="Q134" s="401" t="s">
        <v>500</v>
      </c>
      <c r="R134" s="20"/>
      <c r="S134" s="20"/>
      <c r="T134" s="20" t="s">
        <v>532</v>
      </c>
      <c r="U134" s="20"/>
      <c r="V134" s="20"/>
      <c r="W134" s="10"/>
      <c r="X134" s="20"/>
      <c r="Y134" s="20" t="s">
        <v>532</v>
      </c>
      <c r="Z134" s="20"/>
      <c r="AA134" s="20"/>
      <c r="AB134" s="20"/>
      <c r="AC134" s="20"/>
      <c r="AD134" s="20"/>
      <c r="AE134" s="21"/>
    </row>
    <row r="135" spans="1:31" ht="15.75" customHeight="1" x14ac:dyDescent="0.2">
      <c r="A135" s="259" t="s">
        <v>521</v>
      </c>
      <c r="B135" s="54" t="s">
        <v>1931</v>
      </c>
      <c r="C135" s="431"/>
      <c r="D135" s="431"/>
      <c r="E135" s="431"/>
      <c r="F135" s="431"/>
      <c r="G135" s="431"/>
      <c r="H135" s="431"/>
      <c r="I135" s="433"/>
      <c r="J135" s="435">
        <f t="shared" si="27"/>
        <v>0</v>
      </c>
      <c r="K135" s="435">
        <f t="shared" si="28"/>
        <v>0</v>
      </c>
      <c r="L135" s="930"/>
      <c r="M135" s="931"/>
      <c r="N135" s="931"/>
      <c r="O135" s="932"/>
      <c r="Q135" s="401" t="s">
        <v>59</v>
      </c>
      <c r="R135" s="20"/>
      <c r="S135" s="20"/>
      <c r="T135" s="20"/>
      <c r="U135" s="20"/>
      <c r="V135" s="20"/>
      <c r="W135" s="20"/>
      <c r="X135" s="10"/>
      <c r="Y135" s="20" t="s">
        <v>532</v>
      </c>
      <c r="Z135" s="20"/>
      <c r="AA135" s="20"/>
      <c r="AB135" s="20"/>
      <c r="AC135" s="20"/>
      <c r="AD135" s="20"/>
      <c r="AE135" s="21"/>
    </row>
    <row r="136" spans="1:31" ht="15.75" customHeight="1" x14ac:dyDescent="0.2">
      <c r="A136" s="259" t="s">
        <v>521</v>
      </c>
      <c r="B136" s="54" t="s">
        <v>2062</v>
      </c>
      <c r="C136" s="431"/>
      <c r="D136" s="431"/>
      <c r="E136" s="431"/>
      <c r="F136" s="431"/>
      <c r="G136" s="431"/>
      <c r="H136" s="431"/>
      <c r="I136" s="433"/>
      <c r="J136" s="435">
        <f t="shared" si="27"/>
        <v>0</v>
      </c>
      <c r="K136" s="435">
        <f t="shared" si="28"/>
        <v>0</v>
      </c>
      <c r="L136" s="930"/>
      <c r="M136" s="931"/>
      <c r="N136" s="931"/>
      <c r="O136" s="932"/>
      <c r="Q136" s="401" t="s">
        <v>1530</v>
      </c>
      <c r="R136" s="20"/>
      <c r="S136" s="20"/>
      <c r="T136" s="20"/>
      <c r="U136" s="20"/>
      <c r="V136" s="20"/>
      <c r="W136" s="20"/>
      <c r="X136" s="20" t="s">
        <v>532</v>
      </c>
      <c r="Y136" s="10"/>
      <c r="Z136" s="20"/>
      <c r="AA136" s="20"/>
      <c r="AB136" s="20"/>
      <c r="AC136" s="20"/>
      <c r="AD136" s="20"/>
      <c r="AE136" s="21"/>
    </row>
    <row r="137" spans="1:31" ht="15.75" customHeight="1" x14ac:dyDescent="0.2">
      <c r="A137" s="259" t="s">
        <v>521</v>
      </c>
      <c r="B137" s="54" t="s">
        <v>1548</v>
      </c>
      <c r="C137" s="431"/>
      <c r="D137" s="431"/>
      <c r="E137" s="431"/>
      <c r="F137" s="431"/>
      <c r="G137" s="431"/>
      <c r="H137" s="431"/>
      <c r="I137" s="433"/>
      <c r="J137" s="435">
        <f t="shared" si="27"/>
        <v>0</v>
      </c>
      <c r="K137" s="435">
        <f t="shared" si="28"/>
        <v>0</v>
      </c>
      <c r="L137" s="930"/>
      <c r="M137" s="931"/>
      <c r="N137" s="931"/>
      <c r="O137" s="932"/>
      <c r="Q137" s="401" t="s">
        <v>610</v>
      </c>
      <c r="R137" s="20"/>
      <c r="S137" s="20"/>
      <c r="T137" s="20"/>
      <c r="U137" s="20"/>
      <c r="V137" s="20"/>
      <c r="W137" s="20"/>
      <c r="X137" s="20"/>
      <c r="Y137" s="20"/>
      <c r="Z137" s="10"/>
      <c r="AA137" s="20"/>
      <c r="AB137" s="20"/>
      <c r="AC137" s="20"/>
      <c r="AD137" s="20"/>
      <c r="AE137" s="21"/>
    </row>
    <row r="138" spans="1:31" ht="15.75" customHeight="1" x14ac:dyDescent="0.2">
      <c r="A138" s="259" t="s">
        <v>521</v>
      </c>
      <c r="B138" s="54" t="s">
        <v>2093</v>
      </c>
      <c r="C138" s="431"/>
      <c r="D138" s="431"/>
      <c r="E138" s="431"/>
      <c r="F138" s="431"/>
      <c r="G138" s="431"/>
      <c r="H138" s="431"/>
      <c r="I138" s="433"/>
      <c r="J138" s="435">
        <f t="shared" si="27"/>
        <v>0</v>
      </c>
      <c r="K138" s="435">
        <f t="shared" si="28"/>
        <v>0</v>
      </c>
      <c r="L138" s="930"/>
      <c r="M138" s="931"/>
      <c r="N138" s="931"/>
      <c r="O138" s="932"/>
      <c r="Q138" s="401" t="s">
        <v>2089</v>
      </c>
      <c r="R138" s="20"/>
      <c r="S138" s="20"/>
      <c r="T138" s="20"/>
      <c r="U138" s="20"/>
      <c r="V138" s="20"/>
      <c r="W138" s="20"/>
      <c r="X138" s="20"/>
      <c r="Y138" s="20"/>
      <c r="Z138" s="20"/>
      <c r="AA138" s="10"/>
      <c r="AB138" s="20"/>
      <c r="AC138" s="20" t="s">
        <v>532</v>
      </c>
      <c r="AD138" s="20"/>
      <c r="AE138" s="21"/>
    </row>
    <row r="139" spans="1:31" ht="15.75" customHeight="1" x14ac:dyDescent="0.2">
      <c r="A139" s="259" t="s">
        <v>521</v>
      </c>
      <c r="B139" s="54" t="s">
        <v>2094</v>
      </c>
      <c r="C139" s="431"/>
      <c r="D139" s="431"/>
      <c r="E139" s="431"/>
      <c r="F139" s="431"/>
      <c r="G139" s="431"/>
      <c r="H139" s="431"/>
      <c r="I139" s="433"/>
      <c r="J139" s="435">
        <f t="shared" si="27"/>
        <v>0</v>
      </c>
      <c r="K139" s="435">
        <f t="shared" si="28"/>
        <v>0</v>
      </c>
      <c r="L139" s="930"/>
      <c r="M139" s="931"/>
      <c r="N139" s="931"/>
      <c r="O139" s="932"/>
      <c r="Q139" s="401" t="s">
        <v>1959</v>
      </c>
      <c r="R139" s="20"/>
      <c r="S139" s="20"/>
      <c r="T139" s="20"/>
      <c r="U139" s="20"/>
      <c r="V139" s="20"/>
      <c r="W139" s="20"/>
      <c r="X139" s="20"/>
      <c r="Y139" s="20"/>
      <c r="Z139" s="20"/>
      <c r="AA139" s="20"/>
      <c r="AB139" s="10"/>
      <c r="AC139" s="20" t="s">
        <v>532</v>
      </c>
      <c r="AD139" s="20"/>
      <c r="AE139" s="21"/>
    </row>
    <row r="140" spans="1:31" ht="15.75" customHeight="1" x14ac:dyDescent="0.2">
      <c r="A140" s="259" t="s">
        <v>521</v>
      </c>
      <c r="B140" s="54" t="s">
        <v>1497</v>
      </c>
      <c r="C140" s="431"/>
      <c r="D140" s="431"/>
      <c r="E140" s="431"/>
      <c r="F140" s="431"/>
      <c r="G140" s="431"/>
      <c r="H140" s="431"/>
      <c r="I140" s="433"/>
      <c r="J140" s="435">
        <f t="shared" si="27"/>
        <v>0</v>
      </c>
      <c r="K140" s="435">
        <f t="shared" si="28"/>
        <v>0</v>
      </c>
      <c r="L140" s="930"/>
      <c r="M140" s="931"/>
      <c r="N140" s="931"/>
      <c r="O140" s="932"/>
      <c r="Q140" s="401" t="s">
        <v>2090</v>
      </c>
      <c r="R140" s="20"/>
      <c r="S140" s="20"/>
      <c r="T140" s="20"/>
      <c r="U140" s="20"/>
      <c r="V140" s="20"/>
      <c r="W140" s="20"/>
      <c r="X140" s="20"/>
      <c r="Y140" s="20"/>
      <c r="Z140" s="20"/>
      <c r="AA140" s="20"/>
      <c r="AB140" s="20" t="s">
        <v>532</v>
      </c>
      <c r="AC140" s="10"/>
      <c r="AD140" s="20"/>
      <c r="AE140" s="21"/>
    </row>
    <row r="141" spans="1:31" ht="15.75" customHeight="1" x14ac:dyDescent="0.2">
      <c r="A141" s="259" t="s">
        <v>521</v>
      </c>
      <c r="B141" s="54" t="s">
        <v>426</v>
      </c>
      <c r="C141" s="431"/>
      <c r="D141" s="431"/>
      <c r="E141" s="431"/>
      <c r="F141" s="431"/>
      <c r="G141" s="431"/>
      <c r="H141" s="431"/>
      <c r="I141" s="433"/>
      <c r="J141" s="435">
        <f t="shared" si="27"/>
        <v>0</v>
      </c>
      <c r="K141" s="435">
        <f t="shared" si="28"/>
        <v>0</v>
      </c>
      <c r="L141" s="930"/>
      <c r="M141" s="931"/>
      <c r="N141" s="931"/>
      <c r="O141" s="932"/>
      <c r="Q141" s="401" t="s">
        <v>425</v>
      </c>
      <c r="R141" s="20"/>
      <c r="S141" s="20"/>
      <c r="T141" s="20"/>
      <c r="U141" s="20"/>
      <c r="V141" s="20"/>
      <c r="W141" s="20"/>
      <c r="X141" s="20"/>
      <c r="Y141" s="20"/>
      <c r="Z141" s="20"/>
      <c r="AA141" s="20"/>
      <c r="AB141" s="20"/>
      <c r="AC141" s="20"/>
      <c r="AD141" s="10"/>
      <c r="AE141" s="21"/>
    </row>
    <row r="142" spans="1:31" ht="15.75" customHeight="1" thickBot="1" x14ac:dyDescent="0.25">
      <c r="A142" s="462" t="s">
        <v>521</v>
      </c>
      <c r="B142" s="55" t="s">
        <v>2095</v>
      </c>
      <c r="C142" s="432"/>
      <c r="D142" s="432"/>
      <c r="E142" s="432"/>
      <c r="F142" s="432"/>
      <c r="G142" s="432"/>
      <c r="H142" s="432"/>
      <c r="I142" s="434"/>
      <c r="J142" s="435">
        <f t="shared" si="27"/>
        <v>0</v>
      </c>
      <c r="K142" s="435">
        <f t="shared" si="28"/>
        <v>0</v>
      </c>
      <c r="L142" s="933"/>
      <c r="M142" s="934"/>
      <c r="N142" s="934"/>
      <c r="O142" s="935"/>
      <c r="Q142" s="402" t="s">
        <v>727</v>
      </c>
      <c r="R142" s="23"/>
      <c r="S142" s="23"/>
      <c r="T142" s="23"/>
      <c r="U142" s="23"/>
      <c r="V142" s="23"/>
      <c r="W142" s="23"/>
      <c r="X142" s="23"/>
      <c r="Y142" s="23"/>
      <c r="Z142" s="23"/>
      <c r="AA142" s="23"/>
      <c r="AB142" s="23"/>
      <c r="AC142" s="23"/>
      <c r="AD142" s="23" t="s">
        <v>532</v>
      </c>
      <c r="AE142" s="15"/>
    </row>
    <row r="143" spans="1:31" ht="15.75" customHeight="1" x14ac:dyDescent="0.2">
      <c r="C143" s="435">
        <f t="shared" ref="C143:I143" si="29">SUM(C129:C142)</f>
        <v>0</v>
      </c>
      <c r="D143" s="435">
        <f t="shared" si="29"/>
        <v>0</v>
      </c>
      <c r="E143" s="435">
        <f t="shared" si="29"/>
        <v>0</v>
      </c>
      <c r="F143" s="435">
        <f t="shared" si="29"/>
        <v>0</v>
      </c>
      <c r="G143" s="435">
        <f t="shared" si="29"/>
        <v>0</v>
      </c>
      <c r="H143" s="435">
        <f t="shared" si="29"/>
        <v>0</v>
      </c>
      <c r="I143" s="435">
        <f t="shared" si="29"/>
        <v>0</v>
      </c>
      <c r="J143" s="435">
        <f t="shared" si="27"/>
        <v>0</v>
      </c>
      <c r="K143" s="435">
        <f t="shared" si="28"/>
        <v>0</v>
      </c>
    </row>
    <row r="144" spans="1:31" ht="15.75" customHeight="1" thickBot="1" x14ac:dyDescent="0.25"/>
    <row r="145" spans="1:28" ht="15.75" customHeight="1" thickBot="1" x14ac:dyDescent="0.25">
      <c r="A145" s="1311" t="s">
        <v>2096</v>
      </c>
      <c r="B145" s="1312"/>
      <c r="C145" s="1312"/>
      <c r="D145" s="1312"/>
      <c r="E145" s="1312"/>
      <c r="F145" s="1313"/>
      <c r="G145" s="1308" t="s">
        <v>927</v>
      </c>
      <c r="H145" s="1309"/>
      <c r="I145" s="1310"/>
      <c r="L145" s="945" t="s">
        <v>495</v>
      </c>
      <c r="M145" s="946"/>
      <c r="N145" s="946"/>
      <c r="O145" s="947"/>
    </row>
    <row r="146" spans="1:28" ht="15.75" customHeight="1" thickBot="1" x14ac:dyDescent="0.25">
      <c r="A146" s="570" t="s">
        <v>496</v>
      </c>
      <c r="B146" s="571" t="s">
        <v>497</v>
      </c>
      <c r="C146" s="572" t="s">
        <v>498</v>
      </c>
      <c r="D146" s="572" t="s">
        <v>499</v>
      </c>
      <c r="E146" s="572" t="s">
        <v>500</v>
      </c>
      <c r="F146" s="572" t="s">
        <v>501</v>
      </c>
      <c r="G146" s="573" t="s">
        <v>502</v>
      </c>
      <c r="H146" s="573" t="s">
        <v>503</v>
      </c>
      <c r="I146" s="574" t="s">
        <v>504</v>
      </c>
      <c r="L146" s="1063"/>
      <c r="M146" s="1064"/>
      <c r="N146" s="1064"/>
      <c r="O146" s="1065"/>
      <c r="Q146" s="24" t="s">
        <v>928</v>
      </c>
      <c r="R146" s="563" t="s">
        <v>652</v>
      </c>
      <c r="S146" s="563" t="s">
        <v>1503</v>
      </c>
      <c r="T146" s="563" t="s">
        <v>2097</v>
      </c>
      <c r="U146" s="563" t="s">
        <v>2098</v>
      </c>
      <c r="V146" s="563" t="s">
        <v>2099</v>
      </c>
      <c r="W146" s="563" t="s">
        <v>405</v>
      </c>
      <c r="X146" s="563" t="s">
        <v>2100</v>
      </c>
      <c r="Y146" s="563" t="s">
        <v>322</v>
      </c>
      <c r="Z146" s="563" t="s">
        <v>1007</v>
      </c>
      <c r="AA146" s="563" t="s">
        <v>591</v>
      </c>
      <c r="AB146" s="564" t="s">
        <v>1313</v>
      </c>
    </row>
    <row r="147" spans="1:28" ht="15.75" customHeight="1" x14ac:dyDescent="0.2">
      <c r="A147" s="567">
        <v>1</v>
      </c>
      <c r="B147" s="126" t="s">
        <v>2101</v>
      </c>
      <c r="C147" s="555"/>
      <c r="D147" s="555"/>
      <c r="E147" s="555"/>
      <c r="F147" s="555"/>
      <c r="G147" s="555"/>
      <c r="H147" s="555"/>
      <c r="I147" s="128"/>
      <c r="J147" s="435">
        <f t="shared" ref="J147:J158" si="30">D147+E147+F147</f>
        <v>0</v>
      </c>
      <c r="K147" s="435">
        <f t="shared" ref="K147:K158" si="31">D147*2+E147</f>
        <v>0</v>
      </c>
      <c r="L147" s="927" t="s">
        <v>528</v>
      </c>
      <c r="M147" s="928"/>
      <c r="N147" s="928"/>
      <c r="O147" s="929"/>
      <c r="Q147" s="565" t="s">
        <v>652</v>
      </c>
      <c r="R147" s="10"/>
      <c r="S147" s="20"/>
      <c r="T147" s="20"/>
      <c r="U147" s="20"/>
      <c r="V147" s="20"/>
      <c r="W147" s="20"/>
      <c r="X147" s="20"/>
      <c r="Y147" s="20"/>
      <c r="Z147" s="20"/>
      <c r="AA147" s="20"/>
      <c r="AB147" s="21"/>
    </row>
    <row r="148" spans="1:28" ht="15.75" customHeight="1" x14ac:dyDescent="0.2">
      <c r="A148" s="568" t="s">
        <v>521</v>
      </c>
      <c r="B148" s="129" t="s">
        <v>2102</v>
      </c>
      <c r="C148" s="551"/>
      <c r="D148" s="551"/>
      <c r="E148" s="551"/>
      <c r="F148" s="551"/>
      <c r="G148" s="551"/>
      <c r="H148" s="551"/>
      <c r="I148" s="553"/>
      <c r="J148" s="435">
        <f t="shared" si="30"/>
        <v>0</v>
      </c>
      <c r="K148" s="435">
        <f t="shared" si="31"/>
        <v>0</v>
      </c>
      <c r="L148" s="930"/>
      <c r="M148" s="931"/>
      <c r="N148" s="931"/>
      <c r="O148" s="932"/>
      <c r="Q148" s="565" t="s">
        <v>1503</v>
      </c>
      <c r="R148" s="20"/>
      <c r="S148" s="10"/>
      <c r="T148" s="20"/>
      <c r="U148" s="20"/>
      <c r="V148" s="20"/>
      <c r="W148" s="20"/>
      <c r="X148" s="20"/>
      <c r="Y148" s="20"/>
      <c r="Z148" s="20"/>
      <c r="AA148" s="20"/>
      <c r="AB148" s="21"/>
    </row>
    <row r="149" spans="1:28" ht="15.75" customHeight="1" x14ac:dyDescent="0.2">
      <c r="A149" s="568" t="s">
        <v>521</v>
      </c>
      <c r="B149" s="129" t="s">
        <v>2103</v>
      </c>
      <c r="C149" s="551"/>
      <c r="D149" s="551"/>
      <c r="E149" s="551"/>
      <c r="F149" s="551"/>
      <c r="G149" s="551"/>
      <c r="H149" s="551"/>
      <c r="I149" s="553"/>
      <c r="J149" s="435">
        <f t="shared" si="30"/>
        <v>0</v>
      </c>
      <c r="K149" s="435">
        <f t="shared" si="31"/>
        <v>0</v>
      </c>
      <c r="L149" s="930"/>
      <c r="M149" s="931"/>
      <c r="N149" s="931"/>
      <c r="O149" s="932"/>
      <c r="Q149" s="565" t="s">
        <v>2097</v>
      </c>
      <c r="R149" s="20"/>
      <c r="S149" s="20"/>
      <c r="T149" s="10"/>
      <c r="U149" s="20"/>
      <c r="V149" s="20" t="s">
        <v>532</v>
      </c>
      <c r="W149" s="20" t="s">
        <v>532</v>
      </c>
      <c r="X149" s="20"/>
      <c r="Y149" s="20"/>
      <c r="Z149" s="20"/>
      <c r="AA149" s="20"/>
      <c r="AB149" s="21"/>
    </row>
    <row r="150" spans="1:28" ht="15.75" customHeight="1" x14ac:dyDescent="0.2">
      <c r="A150" s="568" t="s">
        <v>521</v>
      </c>
      <c r="B150" s="129" t="s">
        <v>2104</v>
      </c>
      <c r="C150" s="551"/>
      <c r="D150" s="551"/>
      <c r="E150" s="551"/>
      <c r="F150" s="551"/>
      <c r="G150" s="551"/>
      <c r="H150" s="551"/>
      <c r="I150" s="553"/>
      <c r="J150" s="435">
        <f t="shared" si="30"/>
        <v>0</v>
      </c>
      <c r="K150" s="435">
        <f t="shared" si="31"/>
        <v>0</v>
      </c>
      <c r="L150" s="930"/>
      <c r="M150" s="931"/>
      <c r="N150" s="931"/>
      <c r="O150" s="932"/>
      <c r="Q150" s="565" t="s">
        <v>2098</v>
      </c>
      <c r="R150" s="20"/>
      <c r="S150" s="20"/>
      <c r="T150" s="20" t="s">
        <v>532</v>
      </c>
      <c r="U150" s="10"/>
      <c r="V150" s="20"/>
      <c r="W150" s="20"/>
      <c r="X150" s="20"/>
      <c r="Y150" s="20"/>
      <c r="Z150" s="20"/>
      <c r="AA150" s="20"/>
      <c r="AB150" s="21"/>
    </row>
    <row r="151" spans="1:28" ht="15.75" customHeight="1" x14ac:dyDescent="0.2">
      <c r="A151" s="568" t="s">
        <v>521</v>
      </c>
      <c r="B151" s="129" t="s">
        <v>2105</v>
      </c>
      <c r="C151" s="551"/>
      <c r="D151" s="551"/>
      <c r="E151" s="551"/>
      <c r="F151" s="551"/>
      <c r="G151" s="551"/>
      <c r="H151" s="551"/>
      <c r="I151" s="553"/>
      <c r="J151" s="435">
        <f t="shared" si="30"/>
        <v>0</v>
      </c>
      <c r="K151" s="435">
        <f t="shared" si="31"/>
        <v>0</v>
      </c>
      <c r="L151" s="930"/>
      <c r="M151" s="931"/>
      <c r="N151" s="931"/>
      <c r="O151" s="932"/>
      <c r="Q151" s="565" t="s">
        <v>2099</v>
      </c>
      <c r="R151" s="20"/>
      <c r="S151" s="20"/>
      <c r="T151" s="20"/>
      <c r="U151" s="20"/>
      <c r="V151" s="10"/>
      <c r="W151" s="20"/>
      <c r="X151" s="20"/>
      <c r="Y151" s="20"/>
      <c r="Z151" s="20"/>
      <c r="AA151" s="20"/>
      <c r="AB151" s="21"/>
    </row>
    <row r="152" spans="1:28" ht="15.75" customHeight="1" x14ac:dyDescent="0.2">
      <c r="A152" s="568" t="s">
        <v>521</v>
      </c>
      <c r="B152" s="129" t="s">
        <v>2106</v>
      </c>
      <c r="C152" s="551"/>
      <c r="D152" s="551"/>
      <c r="E152" s="551"/>
      <c r="F152" s="551"/>
      <c r="G152" s="551"/>
      <c r="H152" s="551"/>
      <c r="I152" s="553"/>
      <c r="J152" s="435">
        <f t="shared" si="30"/>
        <v>0</v>
      </c>
      <c r="K152" s="435">
        <f t="shared" si="31"/>
        <v>0</v>
      </c>
      <c r="L152" s="930"/>
      <c r="M152" s="931"/>
      <c r="N152" s="931"/>
      <c r="O152" s="932"/>
      <c r="Q152" s="565" t="s">
        <v>405</v>
      </c>
      <c r="R152" s="20"/>
      <c r="S152" s="20"/>
      <c r="T152" s="20" t="s">
        <v>532</v>
      </c>
      <c r="U152" s="20"/>
      <c r="V152" s="20"/>
      <c r="W152" s="10"/>
      <c r="X152" s="20"/>
      <c r="Y152" s="20" t="s">
        <v>532</v>
      </c>
      <c r="Z152" s="20"/>
      <c r="AA152" s="20"/>
      <c r="AB152" s="21"/>
    </row>
    <row r="153" spans="1:28" ht="15.75" customHeight="1" x14ac:dyDescent="0.2">
      <c r="A153" s="568" t="s">
        <v>521</v>
      </c>
      <c r="B153" s="129" t="s">
        <v>2107</v>
      </c>
      <c r="C153" s="551"/>
      <c r="D153" s="551"/>
      <c r="E153" s="551"/>
      <c r="F153" s="551"/>
      <c r="G153" s="551"/>
      <c r="H153" s="551"/>
      <c r="I153" s="553"/>
      <c r="J153" s="435">
        <f t="shared" si="30"/>
        <v>0</v>
      </c>
      <c r="K153" s="435">
        <f t="shared" si="31"/>
        <v>0</v>
      </c>
      <c r="L153" s="930"/>
      <c r="M153" s="931"/>
      <c r="N153" s="931"/>
      <c r="O153" s="932"/>
      <c r="Q153" s="565" t="s">
        <v>2100</v>
      </c>
      <c r="R153" s="20"/>
      <c r="S153" s="20"/>
      <c r="T153" s="20"/>
      <c r="U153" s="20"/>
      <c r="V153" s="20"/>
      <c r="W153" s="20"/>
      <c r="X153" s="10"/>
      <c r="Y153" s="20" t="s">
        <v>532</v>
      </c>
      <c r="Z153" s="20"/>
      <c r="AA153" s="20"/>
      <c r="AB153" s="21"/>
    </row>
    <row r="154" spans="1:28" ht="15.75" customHeight="1" x14ac:dyDescent="0.2">
      <c r="A154" s="568" t="s">
        <v>521</v>
      </c>
      <c r="B154" s="129" t="s">
        <v>2108</v>
      </c>
      <c r="C154" s="551"/>
      <c r="D154" s="551"/>
      <c r="E154" s="551"/>
      <c r="F154" s="551"/>
      <c r="G154" s="551"/>
      <c r="H154" s="551"/>
      <c r="I154" s="553"/>
      <c r="J154" s="435">
        <f t="shared" si="30"/>
        <v>0</v>
      </c>
      <c r="K154" s="435">
        <f t="shared" si="31"/>
        <v>0</v>
      </c>
      <c r="L154" s="930"/>
      <c r="M154" s="931"/>
      <c r="N154" s="931"/>
      <c r="O154" s="932"/>
      <c r="Q154" s="565" t="s">
        <v>322</v>
      </c>
      <c r="R154" s="20"/>
      <c r="S154" s="20"/>
      <c r="T154" s="20"/>
      <c r="U154" s="20"/>
      <c r="V154" s="20"/>
      <c r="W154" s="20"/>
      <c r="X154" s="20" t="s">
        <v>532</v>
      </c>
      <c r="Y154" s="10"/>
      <c r="Z154" s="20" t="s">
        <v>532</v>
      </c>
      <c r="AA154" s="20"/>
      <c r="AB154" s="21"/>
    </row>
    <row r="155" spans="1:28" ht="15.75" customHeight="1" x14ac:dyDescent="0.2">
      <c r="A155" s="568" t="s">
        <v>521</v>
      </c>
      <c r="B155" s="129" t="s">
        <v>2109</v>
      </c>
      <c r="C155" s="551"/>
      <c r="D155" s="551"/>
      <c r="E155" s="551"/>
      <c r="F155" s="551"/>
      <c r="G155" s="551"/>
      <c r="H155" s="551"/>
      <c r="I155" s="553"/>
      <c r="J155" s="435">
        <f t="shared" si="30"/>
        <v>0</v>
      </c>
      <c r="K155" s="435">
        <f t="shared" si="31"/>
        <v>0</v>
      </c>
      <c r="L155" s="930"/>
      <c r="M155" s="931"/>
      <c r="N155" s="931"/>
      <c r="O155" s="932"/>
      <c r="Q155" s="565" t="s">
        <v>1007</v>
      </c>
      <c r="R155" s="20"/>
      <c r="S155" s="20"/>
      <c r="T155" s="20"/>
      <c r="U155" s="20"/>
      <c r="V155" s="20"/>
      <c r="W155" s="20"/>
      <c r="X155" s="20"/>
      <c r="Y155" s="20" t="s">
        <v>532</v>
      </c>
      <c r="Z155" s="10"/>
      <c r="AA155" s="20"/>
      <c r="AB155" s="21"/>
    </row>
    <row r="156" spans="1:28" ht="15.75" customHeight="1" x14ac:dyDescent="0.2">
      <c r="A156" s="568" t="s">
        <v>521</v>
      </c>
      <c r="B156" s="129" t="s">
        <v>2110</v>
      </c>
      <c r="C156" s="551"/>
      <c r="D156" s="551"/>
      <c r="E156" s="551"/>
      <c r="F156" s="551"/>
      <c r="G156" s="551"/>
      <c r="H156" s="551"/>
      <c r="I156" s="553"/>
      <c r="J156" s="435">
        <f t="shared" si="30"/>
        <v>0</v>
      </c>
      <c r="K156" s="435">
        <f t="shared" si="31"/>
        <v>0</v>
      </c>
      <c r="L156" s="930"/>
      <c r="M156" s="931"/>
      <c r="N156" s="931"/>
      <c r="O156" s="932"/>
      <c r="Q156" s="565" t="s">
        <v>591</v>
      </c>
      <c r="R156" s="20"/>
      <c r="S156" s="20"/>
      <c r="T156" s="20"/>
      <c r="U156" s="20"/>
      <c r="V156" s="20"/>
      <c r="W156" s="20"/>
      <c r="X156" s="20"/>
      <c r="Y156" s="20"/>
      <c r="Z156" s="20"/>
      <c r="AA156" s="10"/>
      <c r="AB156" s="21"/>
    </row>
    <row r="157" spans="1:28" ht="15.75" customHeight="1" thickBot="1" x14ac:dyDescent="0.25">
      <c r="A157" s="569" t="s">
        <v>521</v>
      </c>
      <c r="B157" s="130" t="s">
        <v>2111</v>
      </c>
      <c r="C157" s="552"/>
      <c r="D157" s="552"/>
      <c r="E157" s="552"/>
      <c r="F157" s="552"/>
      <c r="G157" s="552"/>
      <c r="H157" s="552"/>
      <c r="I157" s="554"/>
      <c r="J157" s="435">
        <f t="shared" si="30"/>
        <v>0</v>
      </c>
      <c r="K157" s="435">
        <f t="shared" si="31"/>
        <v>0</v>
      </c>
      <c r="L157" s="933"/>
      <c r="M157" s="934"/>
      <c r="N157" s="934"/>
      <c r="O157" s="935"/>
      <c r="Q157" s="566" t="s">
        <v>1313</v>
      </c>
      <c r="R157" s="23"/>
      <c r="S157" s="23"/>
      <c r="T157" s="23"/>
      <c r="U157" s="23"/>
      <c r="V157" s="23"/>
      <c r="W157" s="23"/>
      <c r="X157" s="23"/>
      <c r="Y157" s="23"/>
      <c r="Z157" s="23"/>
      <c r="AA157" s="23" t="s">
        <v>532</v>
      </c>
      <c r="AB157" s="15"/>
    </row>
    <row r="158" spans="1:28" ht="15.75" customHeight="1" x14ac:dyDescent="0.2">
      <c r="C158" s="435">
        <f t="shared" ref="C158:I158" si="32">SUM(C147:C157)</f>
        <v>0</v>
      </c>
      <c r="D158" s="435">
        <f t="shared" si="32"/>
        <v>0</v>
      </c>
      <c r="E158" s="435">
        <f t="shared" si="32"/>
        <v>0</v>
      </c>
      <c r="F158" s="435">
        <f t="shared" si="32"/>
        <v>0</v>
      </c>
      <c r="G158" s="435">
        <f t="shared" si="32"/>
        <v>0</v>
      </c>
      <c r="H158" s="435">
        <f t="shared" si="32"/>
        <v>0</v>
      </c>
      <c r="I158" s="435">
        <f t="shared" si="32"/>
        <v>0</v>
      </c>
      <c r="J158" s="435">
        <f t="shared" si="30"/>
        <v>0</v>
      </c>
      <c r="K158" s="435">
        <f t="shared" si="31"/>
        <v>0</v>
      </c>
    </row>
    <row r="159" spans="1:28" ht="15.75" customHeight="1" thickBot="1" x14ac:dyDescent="0.25"/>
    <row r="160" spans="1:28" ht="15.75" customHeight="1" x14ac:dyDescent="0.2">
      <c r="A160" s="1131" t="s">
        <v>491</v>
      </c>
      <c r="B160" s="1132"/>
      <c r="C160" s="1020" t="s">
        <v>2112</v>
      </c>
      <c r="D160" s="1021"/>
      <c r="E160" s="1021"/>
      <c r="F160" s="1021"/>
      <c r="G160" s="1021"/>
      <c r="H160" s="1021"/>
      <c r="I160" s="1022"/>
    </row>
    <row r="161" spans="1:33" ht="15.75" customHeight="1" thickBot="1" x14ac:dyDescent="0.25">
      <c r="A161" s="1133"/>
      <c r="B161" s="1134"/>
      <c r="C161" s="1023"/>
      <c r="D161" s="1024"/>
      <c r="E161" s="1024"/>
      <c r="F161" s="1024"/>
      <c r="G161" s="1024"/>
      <c r="H161" s="1024"/>
      <c r="I161" s="1025"/>
    </row>
    <row r="162" spans="1:33" ht="15.75" customHeight="1" thickBot="1" x14ac:dyDescent="0.25"/>
    <row r="163" spans="1:33" ht="15.75" customHeight="1" thickBot="1" x14ac:dyDescent="0.25">
      <c r="A163" s="1043" t="s">
        <v>537</v>
      </c>
      <c r="B163" s="1044"/>
      <c r="C163" s="1044"/>
      <c r="D163" s="1044"/>
      <c r="E163" s="1044"/>
      <c r="F163" s="1045"/>
      <c r="G163" s="1040" t="s">
        <v>2112</v>
      </c>
      <c r="H163" s="1041"/>
      <c r="I163" s="1042"/>
      <c r="L163" s="945" t="s">
        <v>495</v>
      </c>
      <c r="M163" s="946"/>
      <c r="N163" s="946"/>
      <c r="O163" s="947"/>
    </row>
    <row r="164" spans="1:33" ht="15.75" customHeight="1" thickBot="1" x14ac:dyDescent="0.25">
      <c r="A164" s="373" t="s">
        <v>496</v>
      </c>
      <c r="B164" s="227" t="s">
        <v>497</v>
      </c>
      <c r="C164" s="374" t="s">
        <v>498</v>
      </c>
      <c r="D164" s="374" t="s">
        <v>499</v>
      </c>
      <c r="E164" s="374" t="s">
        <v>500</v>
      </c>
      <c r="F164" s="374" t="s">
        <v>501</v>
      </c>
      <c r="G164" s="375" t="s">
        <v>502</v>
      </c>
      <c r="H164" s="375" t="s">
        <v>503</v>
      </c>
      <c r="I164" s="376" t="s">
        <v>504</v>
      </c>
      <c r="L164" s="1063"/>
      <c r="M164" s="1064"/>
      <c r="N164" s="1064"/>
      <c r="O164" s="1065"/>
      <c r="Q164" s="24" t="s">
        <v>2113</v>
      </c>
      <c r="R164" s="379" t="s">
        <v>1502</v>
      </c>
      <c r="S164" s="379" t="s">
        <v>1665</v>
      </c>
      <c r="T164" s="379" t="s">
        <v>541</v>
      </c>
      <c r="U164" s="379" t="s">
        <v>716</v>
      </c>
      <c r="V164" s="379" t="s">
        <v>861</v>
      </c>
      <c r="W164" s="379" t="s">
        <v>590</v>
      </c>
      <c r="X164" s="379" t="s">
        <v>634</v>
      </c>
      <c r="Y164" s="379" t="s">
        <v>1504</v>
      </c>
      <c r="Z164" s="379" t="s">
        <v>1028</v>
      </c>
      <c r="AA164" s="379" t="s">
        <v>511</v>
      </c>
      <c r="AB164" s="379" t="s">
        <v>990</v>
      </c>
      <c r="AC164" s="379" t="s">
        <v>544</v>
      </c>
      <c r="AD164" s="379" t="s">
        <v>143</v>
      </c>
      <c r="AE164" s="379" t="s">
        <v>1983</v>
      </c>
      <c r="AF164" s="379" t="s">
        <v>653</v>
      </c>
      <c r="AG164" s="380" t="s">
        <v>153</v>
      </c>
    </row>
    <row r="165" spans="1:33" ht="15.75" customHeight="1" x14ac:dyDescent="0.2">
      <c r="A165" s="441">
        <v>1</v>
      </c>
      <c r="B165" s="53" t="s">
        <v>1509</v>
      </c>
      <c r="C165" s="46"/>
      <c r="D165" s="46"/>
      <c r="E165" s="46"/>
      <c r="F165" s="46"/>
      <c r="G165" s="46"/>
      <c r="H165" s="46"/>
      <c r="I165" s="550"/>
      <c r="J165" s="435">
        <f t="shared" ref="J165:J181" si="33">D165+E165+F165</f>
        <v>0</v>
      </c>
      <c r="K165" s="435">
        <f t="shared" ref="K165:K181" si="34">D165*2+E165</f>
        <v>0</v>
      </c>
      <c r="L165" s="927" t="s">
        <v>528</v>
      </c>
      <c r="M165" s="928"/>
      <c r="N165" s="928"/>
      <c r="O165" s="929"/>
      <c r="Q165" s="377" t="s">
        <v>1502</v>
      </c>
      <c r="R165" s="10"/>
      <c r="S165" s="20"/>
      <c r="T165" s="20"/>
      <c r="U165" s="20"/>
      <c r="V165" s="20"/>
      <c r="W165" s="20"/>
      <c r="X165" s="20"/>
      <c r="Y165" s="20"/>
      <c r="Z165" s="20"/>
      <c r="AA165" s="354"/>
      <c r="AB165" s="20"/>
      <c r="AC165" s="20"/>
      <c r="AD165" s="20"/>
      <c r="AE165" s="20"/>
      <c r="AF165" s="20"/>
      <c r="AG165" s="21"/>
    </row>
    <row r="166" spans="1:33" ht="15.75" customHeight="1" x14ac:dyDescent="0.2">
      <c r="A166" s="370">
        <v>2</v>
      </c>
      <c r="B166" s="54" t="s">
        <v>1955</v>
      </c>
      <c r="C166" s="551"/>
      <c r="D166" s="551"/>
      <c r="E166" s="551"/>
      <c r="F166" s="551"/>
      <c r="G166" s="551"/>
      <c r="H166" s="551"/>
      <c r="I166" s="553"/>
      <c r="J166" s="435">
        <f t="shared" si="33"/>
        <v>0</v>
      </c>
      <c r="K166" s="435">
        <f t="shared" si="34"/>
        <v>0</v>
      </c>
      <c r="L166" s="930"/>
      <c r="M166" s="931"/>
      <c r="N166" s="931"/>
      <c r="O166" s="932"/>
      <c r="Q166" s="377" t="s">
        <v>1665</v>
      </c>
      <c r="R166" s="20"/>
      <c r="S166" s="10"/>
      <c r="T166" s="20"/>
      <c r="U166" s="20"/>
      <c r="V166" s="20"/>
      <c r="W166" s="20"/>
      <c r="X166" s="20"/>
      <c r="Y166" s="20"/>
      <c r="Z166" s="20"/>
      <c r="AA166" s="354"/>
      <c r="AB166" s="20"/>
      <c r="AC166" s="20"/>
      <c r="AD166" s="20"/>
      <c r="AE166" s="20"/>
      <c r="AF166" s="20"/>
      <c r="AG166" s="21"/>
    </row>
    <row r="167" spans="1:33" ht="15.75" customHeight="1" x14ac:dyDescent="0.2">
      <c r="A167" s="370" t="s">
        <v>521</v>
      </c>
      <c r="B167" s="54" t="s">
        <v>1997</v>
      </c>
      <c r="C167" s="551"/>
      <c r="D167" s="551"/>
      <c r="E167" s="551"/>
      <c r="F167" s="551"/>
      <c r="G167" s="551"/>
      <c r="H167" s="551"/>
      <c r="I167" s="553"/>
      <c r="J167" s="435">
        <f t="shared" si="33"/>
        <v>0</v>
      </c>
      <c r="K167" s="435">
        <f t="shared" si="34"/>
        <v>0</v>
      </c>
      <c r="L167" s="930"/>
      <c r="M167" s="931"/>
      <c r="N167" s="931"/>
      <c r="O167" s="932"/>
      <c r="Q167" s="377" t="s">
        <v>541</v>
      </c>
      <c r="R167" s="20"/>
      <c r="S167" s="20"/>
      <c r="T167" s="10"/>
      <c r="U167" s="20"/>
      <c r="V167" s="20" t="s">
        <v>532</v>
      </c>
      <c r="W167" s="20" t="s">
        <v>532</v>
      </c>
      <c r="X167" s="20"/>
      <c r="Y167" s="20"/>
      <c r="Z167" s="20"/>
      <c r="AA167" s="354"/>
      <c r="AB167" s="20"/>
      <c r="AC167" s="20"/>
      <c r="AD167" s="20"/>
      <c r="AE167" s="20"/>
      <c r="AF167" s="20"/>
      <c r="AG167" s="21"/>
    </row>
    <row r="168" spans="1:33" ht="15.75" customHeight="1" x14ac:dyDescent="0.2">
      <c r="A168" s="370" t="s">
        <v>521</v>
      </c>
      <c r="B168" s="54" t="s">
        <v>1596</v>
      </c>
      <c r="C168" s="551"/>
      <c r="D168" s="551"/>
      <c r="E168" s="551"/>
      <c r="F168" s="551"/>
      <c r="G168" s="551"/>
      <c r="H168" s="551"/>
      <c r="I168" s="553"/>
      <c r="J168" s="435">
        <f t="shared" si="33"/>
        <v>0</v>
      </c>
      <c r="K168" s="435">
        <f t="shared" si="34"/>
        <v>0</v>
      </c>
      <c r="L168" s="930"/>
      <c r="M168" s="931"/>
      <c r="N168" s="931"/>
      <c r="O168" s="932"/>
      <c r="Q168" s="377" t="s">
        <v>716</v>
      </c>
      <c r="R168" s="20"/>
      <c r="S168" s="20"/>
      <c r="T168" s="20" t="s">
        <v>532</v>
      </c>
      <c r="U168" s="10"/>
      <c r="V168" s="20"/>
      <c r="W168" s="20"/>
      <c r="X168" s="20"/>
      <c r="Y168" s="20"/>
      <c r="Z168" s="20"/>
      <c r="AA168" s="354"/>
      <c r="AB168" s="20"/>
      <c r="AC168" s="20"/>
      <c r="AD168" s="20"/>
      <c r="AE168" s="20"/>
      <c r="AF168" s="20"/>
      <c r="AG168" s="21"/>
    </row>
    <row r="169" spans="1:33" ht="15.75" customHeight="1" x14ac:dyDescent="0.2">
      <c r="A169" s="370" t="s">
        <v>521</v>
      </c>
      <c r="B169" s="54" t="s">
        <v>1107</v>
      </c>
      <c r="C169" s="551"/>
      <c r="D169" s="551"/>
      <c r="E169" s="551"/>
      <c r="F169" s="551"/>
      <c r="G169" s="551"/>
      <c r="H169" s="551"/>
      <c r="I169" s="553"/>
      <c r="J169" s="435">
        <f t="shared" si="33"/>
        <v>0</v>
      </c>
      <c r="K169" s="435">
        <f t="shared" si="34"/>
        <v>0</v>
      </c>
      <c r="L169" s="930"/>
      <c r="M169" s="931"/>
      <c r="N169" s="931"/>
      <c r="O169" s="932"/>
      <c r="Q169" s="377" t="s">
        <v>861</v>
      </c>
      <c r="R169" s="20"/>
      <c r="S169" s="20"/>
      <c r="T169" s="20"/>
      <c r="U169" s="20"/>
      <c r="V169" s="10"/>
      <c r="W169" s="20"/>
      <c r="X169" s="20"/>
      <c r="Y169" s="20"/>
      <c r="Z169" s="20"/>
      <c r="AA169" s="354"/>
      <c r="AB169" s="20"/>
      <c r="AC169" s="20"/>
      <c r="AD169" s="20"/>
      <c r="AE169" s="20"/>
      <c r="AF169" s="20"/>
      <c r="AG169" s="21"/>
    </row>
    <row r="170" spans="1:33" ht="15.75" customHeight="1" x14ac:dyDescent="0.2">
      <c r="A170" s="370" t="s">
        <v>521</v>
      </c>
      <c r="B170" s="54" t="s">
        <v>1555</v>
      </c>
      <c r="C170" s="551"/>
      <c r="D170" s="551"/>
      <c r="E170" s="551"/>
      <c r="F170" s="551"/>
      <c r="G170" s="551"/>
      <c r="H170" s="551"/>
      <c r="I170" s="553"/>
      <c r="J170" s="435">
        <f t="shared" si="33"/>
        <v>0</v>
      </c>
      <c r="K170" s="435">
        <f t="shared" si="34"/>
        <v>0</v>
      </c>
      <c r="L170" s="930"/>
      <c r="M170" s="931"/>
      <c r="N170" s="931"/>
      <c r="O170" s="932"/>
      <c r="Q170" s="377" t="s">
        <v>590</v>
      </c>
      <c r="R170" s="20"/>
      <c r="S170" s="20"/>
      <c r="T170" s="20" t="s">
        <v>532</v>
      </c>
      <c r="U170" s="20"/>
      <c r="V170" s="20"/>
      <c r="W170" s="10"/>
      <c r="X170" s="20"/>
      <c r="Y170" s="20" t="s">
        <v>532</v>
      </c>
      <c r="Z170" s="20"/>
      <c r="AA170" s="354"/>
      <c r="AB170" s="20"/>
      <c r="AC170" s="20"/>
      <c r="AD170" s="20"/>
      <c r="AE170" s="20"/>
      <c r="AF170" s="20"/>
      <c r="AG170" s="21"/>
    </row>
    <row r="171" spans="1:33" ht="15.75" customHeight="1" x14ac:dyDescent="0.2">
      <c r="A171" s="370" t="s">
        <v>521</v>
      </c>
      <c r="B171" s="54" t="s">
        <v>370</v>
      </c>
      <c r="C171" s="551"/>
      <c r="D171" s="551"/>
      <c r="E171" s="551"/>
      <c r="F171" s="551"/>
      <c r="G171" s="551"/>
      <c r="H171" s="551"/>
      <c r="I171" s="553"/>
      <c r="J171" s="435">
        <f t="shared" si="33"/>
        <v>0</v>
      </c>
      <c r="K171" s="435">
        <f t="shared" si="34"/>
        <v>0</v>
      </c>
      <c r="L171" s="930"/>
      <c r="M171" s="931"/>
      <c r="N171" s="931"/>
      <c r="O171" s="932"/>
      <c r="Q171" s="377" t="s">
        <v>634</v>
      </c>
      <c r="R171" s="20"/>
      <c r="S171" s="20"/>
      <c r="T171" s="20"/>
      <c r="U171" s="20"/>
      <c r="V171" s="20"/>
      <c r="W171" s="20"/>
      <c r="X171" s="10"/>
      <c r="Y171" s="20" t="s">
        <v>532</v>
      </c>
      <c r="Z171" s="20"/>
      <c r="AA171" s="354"/>
      <c r="AB171" s="20"/>
      <c r="AC171" s="20"/>
      <c r="AD171" s="20"/>
      <c r="AE171" s="20"/>
      <c r="AF171" s="20"/>
      <c r="AG171" s="21"/>
    </row>
    <row r="172" spans="1:33" ht="15.75" customHeight="1" x14ac:dyDescent="0.2">
      <c r="A172" s="370" t="s">
        <v>521</v>
      </c>
      <c r="B172" s="54" t="s">
        <v>1897</v>
      </c>
      <c r="C172" s="551"/>
      <c r="D172" s="551"/>
      <c r="E172" s="551"/>
      <c r="F172" s="551"/>
      <c r="G172" s="551"/>
      <c r="H172" s="551"/>
      <c r="I172" s="553"/>
      <c r="J172" s="435">
        <f t="shared" si="33"/>
        <v>0</v>
      </c>
      <c r="K172" s="435">
        <f t="shared" si="34"/>
        <v>0</v>
      </c>
      <c r="L172" s="930"/>
      <c r="M172" s="931"/>
      <c r="N172" s="931"/>
      <c r="O172" s="932"/>
      <c r="Q172" s="377" t="s">
        <v>1504</v>
      </c>
      <c r="R172" s="20"/>
      <c r="S172" s="20"/>
      <c r="T172" s="20"/>
      <c r="U172" s="20"/>
      <c r="V172" s="20"/>
      <c r="W172" s="20"/>
      <c r="X172" s="20" t="s">
        <v>532</v>
      </c>
      <c r="Y172" s="10"/>
      <c r="Z172" s="20"/>
      <c r="AA172" s="354"/>
      <c r="AB172" s="20"/>
      <c r="AC172" s="20"/>
      <c r="AD172" s="20"/>
      <c r="AE172" s="20"/>
      <c r="AF172" s="20"/>
      <c r="AG172" s="21"/>
    </row>
    <row r="173" spans="1:33" ht="15.75" customHeight="1" x14ac:dyDescent="0.2">
      <c r="A173" s="370" t="s">
        <v>521</v>
      </c>
      <c r="B173" s="54" t="s">
        <v>1036</v>
      </c>
      <c r="C173" s="551"/>
      <c r="D173" s="551"/>
      <c r="E173" s="551"/>
      <c r="F173" s="551"/>
      <c r="G173" s="551"/>
      <c r="H173" s="551"/>
      <c r="I173" s="553"/>
      <c r="J173" s="435">
        <f t="shared" si="33"/>
        <v>0</v>
      </c>
      <c r="K173" s="435">
        <f t="shared" si="34"/>
        <v>0</v>
      </c>
      <c r="L173" s="930"/>
      <c r="M173" s="931"/>
      <c r="N173" s="931"/>
      <c r="O173" s="932"/>
      <c r="Q173" s="377" t="s">
        <v>1028</v>
      </c>
      <c r="R173" s="20"/>
      <c r="S173" s="20"/>
      <c r="T173" s="20"/>
      <c r="U173" s="20"/>
      <c r="V173" s="20"/>
      <c r="W173" s="20"/>
      <c r="X173" s="20"/>
      <c r="Y173" s="20"/>
      <c r="Z173" s="10"/>
      <c r="AA173" s="354"/>
      <c r="AB173" s="20"/>
      <c r="AC173" s="20"/>
      <c r="AD173" s="20"/>
      <c r="AE173" s="20"/>
      <c r="AF173" s="20"/>
      <c r="AG173" s="21"/>
    </row>
    <row r="174" spans="1:33" ht="15.75" customHeight="1" x14ac:dyDescent="0.2">
      <c r="A174" s="370" t="s">
        <v>521</v>
      </c>
      <c r="B174" s="54" t="s">
        <v>70</v>
      </c>
      <c r="C174" s="551"/>
      <c r="D174" s="551"/>
      <c r="E174" s="551"/>
      <c r="F174" s="551"/>
      <c r="G174" s="551"/>
      <c r="H174" s="551"/>
      <c r="I174" s="553"/>
      <c r="J174" s="435">
        <f t="shared" si="33"/>
        <v>0</v>
      </c>
      <c r="K174" s="435">
        <f t="shared" si="34"/>
        <v>0</v>
      </c>
      <c r="L174" s="930"/>
      <c r="M174" s="931"/>
      <c r="N174" s="931"/>
      <c r="O174" s="932"/>
      <c r="Q174" s="377" t="s">
        <v>511</v>
      </c>
      <c r="R174" s="354"/>
      <c r="S174" s="354"/>
      <c r="T174" s="354"/>
      <c r="U174" s="354"/>
      <c r="V174" s="354"/>
      <c r="W174" s="354"/>
      <c r="X174" s="354"/>
      <c r="Y174" s="354"/>
      <c r="Z174" s="354"/>
      <c r="AA174" s="10"/>
      <c r="AB174" s="354"/>
      <c r="AC174" s="354" t="s">
        <v>532</v>
      </c>
      <c r="AD174" s="354"/>
      <c r="AE174" s="354"/>
      <c r="AF174" s="354"/>
      <c r="AG174" s="356"/>
    </row>
    <row r="175" spans="1:33" ht="15.75" customHeight="1" x14ac:dyDescent="0.2">
      <c r="A175" s="370" t="s">
        <v>521</v>
      </c>
      <c r="B175" s="54" t="s">
        <v>559</v>
      </c>
      <c r="C175" s="551"/>
      <c r="D175" s="551"/>
      <c r="E175" s="551"/>
      <c r="F175" s="551"/>
      <c r="G175" s="551"/>
      <c r="H175" s="551"/>
      <c r="I175" s="553"/>
      <c r="J175" s="435">
        <f t="shared" si="33"/>
        <v>0</v>
      </c>
      <c r="K175" s="435">
        <f t="shared" si="34"/>
        <v>0</v>
      </c>
      <c r="L175" s="930"/>
      <c r="M175" s="931"/>
      <c r="N175" s="931"/>
      <c r="O175" s="932"/>
      <c r="Q175" s="377" t="s">
        <v>990</v>
      </c>
      <c r="R175" s="20"/>
      <c r="S175" s="20"/>
      <c r="T175" s="20"/>
      <c r="U175" s="20"/>
      <c r="V175" s="20"/>
      <c r="W175" s="20"/>
      <c r="X175" s="20"/>
      <c r="Y175" s="20"/>
      <c r="Z175" s="20"/>
      <c r="AA175" s="354"/>
      <c r="AB175" s="10"/>
      <c r="AC175" s="20" t="s">
        <v>532</v>
      </c>
      <c r="AD175" s="20"/>
      <c r="AE175" s="20"/>
      <c r="AF175" s="20"/>
      <c r="AG175" s="21"/>
    </row>
    <row r="176" spans="1:33" ht="15.75" customHeight="1" x14ac:dyDescent="0.2">
      <c r="A176" s="370" t="s">
        <v>521</v>
      </c>
      <c r="B176" s="54" t="s">
        <v>150</v>
      </c>
      <c r="C176" s="551"/>
      <c r="D176" s="551"/>
      <c r="E176" s="551"/>
      <c r="F176" s="551"/>
      <c r="G176" s="551"/>
      <c r="H176" s="551"/>
      <c r="I176" s="553"/>
      <c r="J176" s="435">
        <f t="shared" si="33"/>
        <v>0</v>
      </c>
      <c r="K176" s="435">
        <f t="shared" si="34"/>
        <v>0</v>
      </c>
      <c r="L176" s="930"/>
      <c r="M176" s="931"/>
      <c r="N176" s="931"/>
      <c r="O176" s="932"/>
      <c r="Q176" s="377" t="s">
        <v>544</v>
      </c>
      <c r="R176" s="20"/>
      <c r="S176" s="20"/>
      <c r="T176" s="20"/>
      <c r="U176" s="20"/>
      <c r="V176" s="20"/>
      <c r="W176" s="20"/>
      <c r="X176" s="20"/>
      <c r="Y176" s="20"/>
      <c r="Z176" s="20"/>
      <c r="AA176" s="354"/>
      <c r="AB176" s="20" t="s">
        <v>532</v>
      </c>
      <c r="AC176" s="10"/>
      <c r="AD176" s="20"/>
      <c r="AE176" s="20"/>
      <c r="AF176" s="20"/>
      <c r="AG176" s="21"/>
    </row>
    <row r="177" spans="1:33" ht="15.75" customHeight="1" x14ac:dyDescent="0.2">
      <c r="A177" s="370" t="s">
        <v>521</v>
      </c>
      <c r="B177" s="54" t="s">
        <v>1985</v>
      </c>
      <c r="C177" s="551"/>
      <c r="D177" s="551"/>
      <c r="E177" s="551"/>
      <c r="F177" s="551"/>
      <c r="G177" s="551"/>
      <c r="H177" s="551"/>
      <c r="I177" s="553"/>
      <c r="J177" s="435">
        <f t="shared" si="33"/>
        <v>0</v>
      </c>
      <c r="K177" s="435">
        <f t="shared" si="34"/>
        <v>0</v>
      </c>
      <c r="L177" s="930"/>
      <c r="M177" s="931"/>
      <c r="N177" s="931"/>
      <c r="O177" s="932"/>
      <c r="Q177" s="377" t="s">
        <v>143</v>
      </c>
      <c r="R177" s="20"/>
      <c r="S177" s="20"/>
      <c r="T177" s="20"/>
      <c r="U177" s="20"/>
      <c r="V177" s="20"/>
      <c r="W177" s="20"/>
      <c r="X177" s="20"/>
      <c r="Y177" s="20"/>
      <c r="Z177" s="20"/>
      <c r="AA177" s="354"/>
      <c r="AB177" s="20"/>
      <c r="AC177" s="20"/>
      <c r="AD177" s="10"/>
      <c r="AE177" s="20" t="s">
        <v>532</v>
      </c>
      <c r="AF177" s="20"/>
      <c r="AG177" s="21"/>
    </row>
    <row r="178" spans="1:33" ht="15.75" customHeight="1" x14ac:dyDescent="0.2">
      <c r="A178" s="370" t="s">
        <v>521</v>
      </c>
      <c r="B178" s="54" t="s">
        <v>1099</v>
      </c>
      <c r="C178" s="551"/>
      <c r="D178" s="551"/>
      <c r="E178" s="551"/>
      <c r="F178" s="551"/>
      <c r="G178" s="551"/>
      <c r="H178" s="551"/>
      <c r="I178" s="553"/>
      <c r="J178" s="435">
        <f t="shared" si="33"/>
        <v>0</v>
      </c>
      <c r="K178" s="435">
        <f t="shared" si="34"/>
        <v>0</v>
      </c>
      <c r="L178" s="930"/>
      <c r="M178" s="931"/>
      <c r="N178" s="931"/>
      <c r="O178" s="932"/>
      <c r="Q178" s="377" t="s">
        <v>1983</v>
      </c>
      <c r="R178" s="20"/>
      <c r="S178" s="20"/>
      <c r="T178" s="20"/>
      <c r="U178" s="20"/>
      <c r="V178" s="20"/>
      <c r="W178" s="20"/>
      <c r="X178" s="20"/>
      <c r="Y178" s="20"/>
      <c r="Z178" s="20"/>
      <c r="AA178" s="354"/>
      <c r="AB178" s="20"/>
      <c r="AC178" s="20"/>
      <c r="AD178" s="20" t="s">
        <v>532</v>
      </c>
      <c r="AE178" s="10"/>
      <c r="AF178" s="20"/>
      <c r="AG178" s="21"/>
    </row>
    <row r="179" spans="1:33" ht="15.75" customHeight="1" x14ac:dyDescent="0.2">
      <c r="A179" s="370" t="s">
        <v>521</v>
      </c>
      <c r="B179" s="54" t="s">
        <v>1809</v>
      </c>
      <c r="C179" s="551"/>
      <c r="D179" s="551"/>
      <c r="E179" s="551"/>
      <c r="F179" s="551"/>
      <c r="G179" s="551"/>
      <c r="H179" s="551"/>
      <c r="I179" s="553"/>
      <c r="J179" s="435">
        <f t="shared" si="33"/>
        <v>0</v>
      </c>
      <c r="K179" s="435">
        <f t="shared" si="34"/>
        <v>0</v>
      </c>
      <c r="L179" s="930"/>
      <c r="M179" s="931"/>
      <c r="N179" s="931"/>
      <c r="O179" s="932"/>
      <c r="Q179" s="377" t="s">
        <v>653</v>
      </c>
      <c r="R179" s="20"/>
      <c r="S179" s="20"/>
      <c r="T179" s="20"/>
      <c r="U179" s="20"/>
      <c r="V179" s="20"/>
      <c r="W179" s="20"/>
      <c r="X179" s="20"/>
      <c r="Y179" s="20"/>
      <c r="Z179" s="20"/>
      <c r="AA179" s="354"/>
      <c r="AB179" s="20"/>
      <c r="AC179" s="20"/>
      <c r="AD179" s="20"/>
      <c r="AE179" s="20"/>
      <c r="AF179" s="10"/>
      <c r="AG179" s="21"/>
    </row>
    <row r="180" spans="1:33" ht="15.75" customHeight="1" thickBot="1" x14ac:dyDescent="0.25">
      <c r="A180" s="372" t="s">
        <v>533</v>
      </c>
      <c r="B180" s="55" t="s">
        <v>1763</v>
      </c>
      <c r="C180" s="552"/>
      <c r="D180" s="552"/>
      <c r="E180" s="552"/>
      <c r="F180" s="552"/>
      <c r="G180" s="552"/>
      <c r="H180" s="552"/>
      <c r="I180" s="554"/>
      <c r="J180" s="435">
        <f t="shared" si="33"/>
        <v>0</v>
      </c>
      <c r="K180" s="435">
        <f t="shared" si="34"/>
        <v>0</v>
      </c>
      <c r="L180" s="933"/>
      <c r="M180" s="934"/>
      <c r="N180" s="934"/>
      <c r="O180" s="935"/>
      <c r="Q180" s="378" t="s">
        <v>153</v>
      </c>
      <c r="R180" s="23"/>
      <c r="S180" s="23"/>
      <c r="T180" s="23"/>
      <c r="U180" s="23"/>
      <c r="V180" s="23"/>
      <c r="W180" s="23"/>
      <c r="X180" s="23"/>
      <c r="Y180" s="23"/>
      <c r="Z180" s="23"/>
      <c r="AA180" s="355"/>
      <c r="AB180" s="23"/>
      <c r="AC180" s="23"/>
      <c r="AD180" s="23"/>
      <c r="AE180" s="23"/>
      <c r="AF180" s="23" t="s">
        <v>532</v>
      </c>
      <c r="AG180" s="15"/>
    </row>
    <row r="181" spans="1:33" ht="15.75" customHeight="1" x14ac:dyDescent="0.2">
      <c r="C181" s="435">
        <f t="shared" ref="C181:I181" si="35">SUM(C165:C180)</f>
        <v>0</v>
      </c>
      <c r="D181" s="435">
        <f t="shared" si="35"/>
        <v>0</v>
      </c>
      <c r="E181" s="435">
        <f t="shared" si="35"/>
        <v>0</v>
      </c>
      <c r="F181" s="435">
        <f t="shared" si="35"/>
        <v>0</v>
      </c>
      <c r="G181" s="435">
        <f t="shared" si="35"/>
        <v>0</v>
      </c>
      <c r="H181" s="435">
        <f t="shared" si="35"/>
        <v>0</v>
      </c>
      <c r="I181" s="435">
        <f t="shared" si="35"/>
        <v>0</v>
      </c>
      <c r="J181" s="435">
        <f t="shared" si="33"/>
        <v>0</v>
      </c>
      <c r="K181" s="435">
        <f t="shared" si="34"/>
        <v>0</v>
      </c>
    </row>
    <row r="182" spans="1:33" ht="15.75" customHeight="1" thickBot="1" x14ac:dyDescent="0.25"/>
    <row r="183" spans="1:33" ht="15.75" customHeight="1" thickBot="1" x14ac:dyDescent="0.25">
      <c r="A183" s="1043" t="s">
        <v>2066</v>
      </c>
      <c r="B183" s="1044"/>
      <c r="C183" s="1044"/>
      <c r="D183" s="1044"/>
      <c r="E183" s="1044"/>
      <c r="F183" s="1045"/>
      <c r="G183" s="1040" t="s">
        <v>2112</v>
      </c>
      <c r="H183" s="1041"/>
      <c r="I183" s="1042"/>
      <c r="L183" s="952" t="s">
        <v>538</v>
      </c>
      <c r="M183" s="953"/>
      <c r="N183" s="953"/>
      <c r="O183" s="954"/>
    </row>
    <row r="184" spans="1:33" ht="15.75" customHeight="1" thickBot="1" x14ac:dyDescent="0.25">
      <c r="A184" s="373" t="s">
        <v>496</v>
      </c>
      <c r="B184" s="227" t="s">
        <v>497</v>
      </c>
      <c r="C184" s="374" t="s">
        <v>498</v>
      </c>
      <c r="D184" s="374" t="s">
        <v>499</v>
      </c>
      <c r="E184" s="374" t="s">
        <v>500</v>
      </c>
      <c r="F184" s="374" t="s">
        <v>501</v>
      </c>
      <c r="G184" s="375" t="s">
        <v>502</v>
      </c>
      <c r="H184" s="375" t="s">
        <v>503</v>
      </c>
      <c r="I184" s="376" t="s">
        <v>504</v>
      </c>
      <c r="L184" s="955"/>
      <c r="M184" s="956"/>
      <c r="N184" s="956"/>
      <c r="O184" s="957"/>
      <c r="Q184" s="24" t="s">
        <v>2113</v>
      </c>
      <c r="R184" s="379" t="s">
        <v>541</v>
      </c>
      <c r="S184" s="379" t="s">
        <v>1866</v>
      </c>
      <c r="T184" s="379" t="s">
        <v>500</v>
      </c>
      <c r="U184" s="379" t="s">
        <v>1028</v>
      </c>
      <c r="V184" s="379" t="s">
        <v>702</v>
      </c>
      <c r="W184" s="379" t="s">
        <v>61</v>
      </c>
      <c r="X184" s="379" t="s">
        <v>63</v>
      </c>
      <c r="Y184" s="380" t="s">
        <v>2114</v>
      </c>
    </row>
    <row r="185" spans="1:33" ht="15.75" customHeight="1" x14ac:dyDescent="0.2">
      <c r="A185" s="527">
        <v>1</v>
      </c>
      <c r="B185" s="111" t="s">
        <v>737</v>
      </c>
      <c r="C185" s="46">
        <v>14</v>
      </c>
      <c r="D185" s="46">
        <v>9</v>
      </c>
      <c r="E185" s="46">
        <v>0</v>
      </c>
      <c r="F185" s="46">
        <v>5</v>
      </c>
      <c r="G185" s="46">
        <v>38</v>
      </c>
      <c r="H185" s="46">
        <v>31</v>
      </c>
      <c r="I185" s="550">
        <v>18</v>
      </c>
      <c r="J185" s="435">
        <f t="shared" ref="J185:J193" si="36">D185+E185+F185</f>
        <v>14</v>
      </c>
      <c r="K185" s="435">
        <f t="shared" ref="K185:K193" si="37">D185*2+E185</f>
        <v>18</v>
      </c>
      <c r="L185" s="927" t="s">
        <v>532</v>
      </c>
      <c r="M185" s="928"/>
      <c r="N185" s="928"/>
      <c r="O185" s="929"/>
      <c r="Q185" s="377" t="s">
        <v>541</v>
      </c>
      <c r="R185" s="10"/>
      <c r="S185" s="20"/>
      <c r="T185" s="20"/>
      <c r="U185" s="20"/>
      <c r="V185" s="20"/>
      <c r="W185" s="20"/>
      <c r="X185" s="20"/>
      <c r="Y185" s="21"/>
    </row>
    <row r="186" spans="1:33" ht="15.75" customHeight="1" x14ac:dyDescent="0.2">
      <c r="A186" s="492" t="s">
        <v>550</v>
      </c>
      <c r="B186" s="89" t="s">
        <v>1036</v>
      </c>
      <c r="C186" s="551">
        <v>14</v>
      </c>
      <c r="D186" s="551">
        <v>7</v>
      </c>
      <c r="E186" s="551">
        <v>3</v>
      </c>
      <c r="F186" s="551">
        <v>4</v>
      </c>
      <c r="G186" s="551">
        <v>44</v>
      </c>
      <c r="H186" s="551">
        <v>30</v>
      </c>
      <c r="I186" s="553">
        <v>17</v>
      </c>
      <c r="J186" s="435">
        <f t="shared" si="36"/>
        <v>14</v>
      </c>
      <c r="K186" s="435">
        <f t="shared" si="37"/>
        <v>17</v>
      </c>
      <c r="L186" s="930"/>
      <c r="M186" s="931"/>
      <c r="N186" s="931"/>
      <c r="O186" s="932"/>
      <c r="Q186" s="377" t="s">
        <v>1866</v>
      </c>
      <c r="R186" s="20"/>
      <c r="S186" s="10"/>
      <c r="T186" s="20"/>
      <c r="U186" s="20"/>
      <c r="V186" s="20"/>
      <c r="W186" s="20"/>
      <c r="X186" s="20"/>
      <c r="Y186" s="21"/>
    </row>
    <row r="187" spans="1:33" ht="15.75" customHeight="1" x14ac:dyDescent="0.2">
      <c r="A187" s="492" t="s">
        <v>550</v>
      </c>
      <c r="B187" s="89" t="s">
        <v>706</v>
      </c>
      <c r="C187" s="551">
        <v>14</v>
      </c>
      <c r="D187" s="551">
        <v>8</v>
      </c>
      <c r="E187" s="551">
        <v>1</v>
      </c>
      <c r="F187" s="551">
        <v>5</v>
      </c>
      <c r="G187" s="551">
        <v>30</v>
      </c>
      <c r="H187" s="551">
        <v>19</v>
      </c>
      <c r="I187" s="553">
        <v>17</v>
      </c>
      <c r="J187" s="435">
        <f t="shared" si="36"/>
        <v>14</v>
      </c>
      <c r="K187" s="435">
        <f t="shared" si="37"/>
        <v>17</v>
      </c>
      <c r="L187" s="930"/>
      <c r="M187" s="931"/>
      <c r="N187" s="931"/>
      <c r="O187" s="932"/>
      <c r="Q187" s="377" t="s">
        <v>500</v>
      </c>
      <c r="R187" s="20"/>
      <c r="S187" s="20"/>
      <c r="T187" s="10"/>
      <c r="U187" s="20"/>
      <c r="V187" s="20" t="s">
        <v>532</v>
      </c>
      <c r="W187" s="20" t="s">
        <v>532</v>
      </c>
      <c r="X187" s="20"/>
      <c r="Y187" s="21"/>
    </row>
    <row r="188" spans="1:33" ht="15.75" customHeight="1" x14ac:dyDescent="0.2">
      <c r="A188" s="492" t="s">
        <v>840</v>
      </c>
      <c r="B188" s="89" t="s">
        <v>705</v>
      </c>
      <c r="C188" s="551">
        <v>14</v>
      </c>
      <c r="D188" s="551">
        <v>7</v>
      </c>
      <c r="E188" s="551">
        <v>1</v>
      </c>
      <c r="F188" s="551">
        <v>6</v>
      </c>
      <c r="G188" s="551">
        <v>42</v>
      </c>
      <c r="H188" s="551">
        <v>35</v>
      </c>
      <c r="I188" s="553">
        <v>15</v>
      </c>
      <c r="J188" s="435">
        <f t="shared" si="36"/>
        <v>14</v>
      </c>
      <c r="K188" s="435">
        <f t="shared" si="37"/>
        <v>15</v>
      </c>
      <c r="L188" s="930"/>
      <c r="M188" s="931"/>
      <c r="N188" s="931"/>
      <c r="O188" s="932"/>
      <c r="Q188" s="377" t="s">
        <v>1028</v>
      </c>
      <c r="R188" s="20"/>
      <c r="S188" s="20"/>
      <c r="T188" s="20" t="s">
        <v>532</v>
      </c>
      <c r="U188" s="10"/>
      <c r="V188" s="20"/>
      <c r="W188" s="20"/>
      <c r="X188" s="20"/>
      <c r="Y188" s="21"/>
    </row>
    <row r="189" spans="1:33" ht="15.75" customHeight="1" x14ac:dyDescent="0.2">
      <c r="A189" s="492" t="s">
        <v>840</v>
      </c>
      <c r="B189" s="89" t="s">
        <v>174</v>
      </c>
      <c r="C189" s="551">
        <v>14</v>
      </c>
      <c r="D189" s="551">
        <v>7</v>
      </c>
      <c r="E189" s="551">
        <v>1</v>
      </c>
      <c r="F189" s="551">
        <v>6</v>
      </c>
      <c r="G189" s="551">
        <v>24</v>
      </c>
      <c r="H189" s="551">
        <v>27</v>
      </c>
      <c r="I189" s="553">
        <v>15</v>
      </c>
      <c r="J189" s="435">
        <f t="shared" si="36"/>
        <v>14</v>
      </c>
      <c r="K189" s="435">
        <f t="shared" si="37"/>
        <v>15</v>
      </c>
      <c r="L189" s="930"/>
      <c r="M189" s="931"/>
      <c r="N189" s="931"/>
      <c r="O189" s="932"/>
      <c r="Q189" s="377" t="s">
        <v>702</v>
      </c>
      <c r="R189" s="20"/>
      <c r="S189" s="20"/>
      <c r="T189" s="20"/>
      <c r="U189" s="20"/>
      <c r="V189" s="10"/>
      <c r="W189" s="20"/>
      <c r="X189" s="20"/>
      <c r="Y189" s="21"/>
    </row>
    <row r="190" spans="1:33" ht="15.75" customHeight="1" x14ac:dyDescent="0.2">
      <c r="A190" s="492">
        <v>6</v>
      </c>
      <c r="B190" s="89" t="s">
        <v>164</v>
      </c>
      <c r="C190" s="551">
        <v>14</v>
      </c>
      <c r="D190" s="551">
        <v>5</v>
      </c>
      <c r="E190" s="551">
        <v>2</v>
      </c>
      <c r="F190" s="551">
        <v>7</v>
      </c>
      <c r="G190" s="551">
        <v>35</v>
      </c>
      <c r="H190" s="551">
        <v>43</v>
      </c>
      <c r="I190" s="553">
        <v>12</v>
      </c>
      <c r="J190" s="435">
        <f t="shared" si="36"/>
        <v>14</v>
      </c>
      <c r="K190" s="435">
        <f t="shared" si="37"/>
        <v>12</v>
      </c>
      <c r="L190" s="930"/>
      <c r="M190" s="931"/>
      <c r="N190" s="931"/>
      <c r="O190" s="932"/>
      <c r="Q190" s="377" t="s">
        <v>61</v>
      </c>
      <c r="R190" s="20"/>
      <c r="S190" s="20"/>
      <c r="T190" s="20" t="s">
        <v>532</v>
      </c>
      <c r="U190" s="20"/>
      <c r="V190" s="20"/>
      <c r="W190" s="10"/>
      <c r="X190" s="20"/>
      <c r="Y190" s="21"/>
    </row>
    <row r="191" spans="1:33" ht="15.75" customHeight="1" x14ac:dyDescent="0.2">
      <c r="A191" s="492">
        <v>7</v>
      </c>
      <c r="B191" s="89" t="s">
        <v>551</v>
      </c>
      <c r="C191" s="551">
        <v>14</v>
      </c>
      <c r="D191" s="551">
        <v>5</v>
      </c>
      <c r="E191" s="551">
        <v>1</v>
      </c>
      <c r="F191" s="551">
        <v>8</v>
      </c>
      <c r="G191" s="551">
        <v>33</v>
      </c>
      <c r="H191" s="551">
        <v>36</v>
      </c>
      <c r="I191" s="553">
        <v>11</v>
      </c>
      <c r="J191" s="435">
        <f t="shared" si="36"/>
        <v>14</v>
      </c>
      <c r="K191" s="435">
        <f t="shared" si="37"/>
        <v>11</v>
      </c>
      <c r="L191" s="930"/>
      <c r="M191" s="931"/>
      <c r="N191" s="931"/>
      <c r="O191" s="932"/>
      <c r="Q191" s="377" t="s">
        <v>63</v>
      </c>
      <c r="R191" s="20"/>
      <c r="S191" s="20"/>
      <c r="T191" s="20"/>
      <c r="U191" s="20"/>
      <c r="V191" s="20"/>
      <c r="W191" s="20"/>
      <c r="X191" s="10"/>
      <c r="Y191" s="21"/>
    </row>
    <row r="192" spans="1:33" ht="15.75" customHeight="1" thickBot="1" x14ac:dyDescent="0.25">
      <c r="A192" s="373">
        <v>8</v>
      </c>
      <c r="B192" s="97" t="s">
        <v>1867</v>
      </c>
      <c r="C192" s="552">
        <v>14</v>
      </c>
      <c r="D192" s="552">
        <v>3</v>
      </c>
      <c r="E192" s="552">
        <v>1</v>
      </c>
      <c r="F192" s="552">
        <v>10</v>
      </c>
      <c r="G192" s="552">
        <v>18</v>
      </c>
      <c r="H192" s="552">
        <v>43</v>
      </c>
      <c r="I192" s="554">
        <v>7</v>
      </c>
      <c r="J192" s="435">
        <f t="shared" si="36"/>
        <v>14</v>
      </c>
      <c r="K192" s="435">
        <f t="shared" si="37"/>
        <v>7</v>
      </c>
      <c r="L192" s="933"/>
      <c r="M192" s="934"/>
      <c r="N192" s="934"/>
      <c r="O192" s="935"/>
      <c r="Q192" s="378" t="s">
        <v>547</v>
      </c>
      <c r="R192" s="23"/>
      <c r="S192" s="23"/>
      <c r="T192" s="23"/>
      <c r="U192" s="23"/>
      <c r="V192" s="23"/>
      <c r="W192" s="23"/>
      <c r="X192" s="23"/>
      <c r="Y192" s="15"/>
    </row>
    <row r="193" spans="1:25" ht="15.75" customHeight="1" x14ac:dyDescent="0.2">
      <c r="C193" s="435">
        <f t="shared" ref="C193:I193" si="38">SUM(C185:C192)</f>
        <v>112</v>
      </c>
      <c r="D193" s="435">
        <f t="shared" si="38"/>
        <v>51</v>
      </c>
      <c r="E193" s="435">
        <f t="shared" si="38"/>
        <v>10</v>
      </c>
      <c r="F193" s="435">
        <f t="shared" si="38"/>
        <v>51</v>
      </c>
      <c r="G193" s="435">
        <f t="shared" si="38"/>
        <v>264</v>
      </c>
      <c r="H193" s="435">
        <f t="shared" si="38"/>
        <v>264</v>
      </c>
      <c r="I193" s="435">
        <f t="shared" si="38"/>
        <v>112</v>
      </c>
      <c r="J193" s="435">
        <f t="shared" si="36"/>
        <v>112</v>
      </c>
      <c r="K193" s="435">
        <f t="shared" si="37"/>
        <v>112</v>
      </c>
    </row>
    <row r="194" spans="1:25" ht="15.75" customHeight="1" thickBot="1" x14ac:dyDescent="0.25"/>
    <row r="195" spans="1:25" ht="15.75" customHeight="1" thickBot="1" x14ac:dyDescent="0.25">
      <c r="A195" s="1043" t="s">
        <v>2069</v>
      </c>
      <c r="B195" s="1044"/>
      <c r="C195" s="1044"/>
      <c r="D195" s="1044"/>
      <c r="E195" s="1044"/>
      <c r="F195" s="1045"/>
      <c r="G195" s="1040" t="s">
        <v>2112</v>
      </c>
      <c r="H195" s="1041"/>
      <c r="I195" s="1042"/>
      <c r="L195" s="952" t="s">
        <v>538</v>
      </c>
      <c r="M195" s="953"/>
      <c r="N195" s="953"/>
      <c r="O195" s="954"/>
    </row>
    <row r="196" spans="1:25" ht="15.75" customHeight="1" thickBot="1" x14ac:dyDescent="0.25">
      <c r="A196" s="373" t="s">
        <v>496</v>
      </c>
      <c r="B196" s="227" t="s">
        <v>497</v>
      </c>
      <c r="C196" s="374" t="s">
        <v>498</v>
      </c>
      <c r="D196" s="374" t="s">
        <v>499</v>
      </c>
      <c r="E196" s="374" t="s">
        <v>500</v>
      </c>
      <c r="F196" s="374" t="s">
        <v>501</v>
      </c>
      <c r="G196" s="375" t="s">
        <v>502</v>
      </c>
      <c r="H196" s="375" t="s">
        <v>503</v>
      </c>
      <c r="I196" s="376" t="s">
        <v>504</v>
      </c>
      <c r="L196" s="955"/>
      <c r="M196" s="956"/>
      <c r="N196" s="956"/>
      <c r="O196" s="957"/>
      <c r="Q196" s="24" t="s">
        <v>2113</v>
      </c>
      <c r="R196" s="379" t="s">
        <v>503</v>
      </c>
      <c r="S196" s="379" t="s">
        <v>700</v>
      </c>
      <c r="T196" s="379" t="s">
        <v>610</v>
      </c>
      <c r="U196" s="379" t="s">
        <v>566</v>
      </c>
      <c r="V196" s="379" t="s">
        <v>544</v>
      </c>
      <c r="W196" s="379" t="s">
        <v>229</v>
      </c>
      <c r="X196" s="379" t="s">
        <v>702</v>
      </c>
      <c r="Y196" s="380" t="s">
        <v>120</v>
      </c>
    </row>
    <row r="197" spans="1:25" ht="15.75" customHeight="1" x14ac:dyDescent="0.2">
      <c r="A197" s="441">
        <v>1</v>
      </c>
      <c r="B197" s="53" t="s">
        <v>1879</v>
      </c>
      <c r="C197" s="46">
        <v>14</v>
      </c>
      <c r="D197" s="46">
        <v>8</v>
      </c>
      <c r="E197" s="46">
        <v>5</v>
      </c>
      <c r="F197" s="46">
        <v>1</v>
      </c>
      <c r="G197" s="46">
        <v>25</v>
      </c>
      <c r="H197" s="46">
        <v>14</v>
      </c>
      <c r="I197" s="561">
        <v>21</v>
      </c>
      <c r="J197" s="435">
        <f t="shared" ref="J197:J205" si="39">D197+E197+F197</f>
        <v>14</v>
      </c>
      <c r="K197" s="435">
        <f t="shared" ref="K197:K205" si="40">D197*2+E197</f>
        <v>21</v>
      </c>
      <c r="L197" s="927" t="s">
        <v>532</v>
      </c>
      <c r="M197" s="928"/>
      <c r="N197" s="928"/>
      <c r="O197" s="929"/>
      <c r="Q197" s="377" t="s">
        <v>503</v>
      </c>
      <c r="R197" s="10"/>
      <c r="S197" s="20"/>
      <c r="T197" s="20"/>
      <c r="U197" s="20"/>
      <c r="V197" s="20"/>
      <c r="W197" s="20"/>
      <c r="X197" s="20" t="s">
        <v>1597</v>
      </c>
      <c r="Y197" s="21"/>
    </row>
    <row r="198" spans="1:25" ht="15.75" customHeight="1" x14ac:dyDescent="0.2">
      <c r="A198" s="370" t="s">
        <v>550</v>
      </c>
      <c r="B198" s="54" t="s">
        <v>781</v>
      </c>
      <c r="C198" s="557">
        <v>14</v>
      </c>
      <c r="D198" s="557">
        <v>8</v>
      </c>
      <c r="E198" s="557">
        <v>3</v>
      </c>
      <c r="F198" s="557">
        <v>3</v>
      </c>
      <c r="G198" s="557">
        <v>32</v>
      </c>
      <c r="H198" s="557">
        <v>18</v>
      </c>
      <c r="I198" s="559">
        <v>19</v>
      </c>
      <c r="J198" s="435">
        <f t="shared" si="39"/>
        <v>14</v>
      </c>
      <c r="K198" s="435">
        <f t="shared" si="40"/>
        <v>19</v>
      </c>
      <c r="L198" s="930"/>
      <c r="M198" s="931"/>
      <c r="N198" s="931"/>
      <c r="O198" s="932"/>
      <c r="Q198" s="377" t="s">
        <v>700</v>
      </c>
      <c r="R198" s="20"/>
      <c r="S198" s="10"/>
      <c r="T198" s="20"/>
      <c r="U198" s="20"/>
      <c r="V198" s="20"/>
      <c r="W198" s="20"/>
      <c r="X198" s="20" t="s">
        <v>1541</v>
      </c>
      <c r="Y198" s="21"/>
    </row>
    <row r="199" spans="1:25" ht="15.75" customHeight="1" x14ac:dyDescent="0.2">
      <c r="A199" s="370" t="s">
        <v>550</v>
      </c>
      <c r="B199" s="54" t="s">
        <v>761</v>
      </c>
      <c r="C199" s="557">
        <v>14</v>
      </c>
      <c r="D199" s="557">
        <v>8</v>
      </c>
      <c r="E199" s="557">
        <v>3</v>
      </c>
      <c r="F199" s="557">
        <v>3</v>
      </c>
      <c r="G199" s="557">
        <v>38</v>
      </c>
      <c r="H199" s="557">
        <v>28</v>
      </c>
      <c r="I199" s="559">
        <v>19</v>
      </c>
      <c r="J199" s="435">
        <f t="shared" si="39"/>
        <v>14</v>
      </c>
      <c r="K199" s="435">
        <f t="shared" si="40"/>
        <v>19</v>
      </c>
      <c r="L199" s="930"/>
      <c r="M199" s="931"/>
      <c r="N199" s="931"/>
      <c r="O199" s="932"/>
      <c r="Q199" s="377" t="s">
        <v>610</v>
      </c>
      <c r="R199" s="20"/>
      <c r="S199" s="20"/>
      <c r="T199" s="10"/>
      <c r="U199" s="20"/>
      <c r="V199" s="20" t="s">
        <v>532</v>
      </c>
      <c r="W199" s="20" t="s">
        <v>532</v>
      </c>
      <c r="X199" s="20" t="s">
        <v>1210</v>
      </c>
      <c r="Y199" s="21"/>
    </row>
    <row r="200" spans="1:25" ht="15.75" customHeight="1" x14ac:dyDescent="0.2">
      <c r="A200" s="370">
        <v>4</v>
      </c>
      <c r="B200" s="54" t="s">
        <v>558</v>
      </c>
      <c r="C200" s="557">
        <v>14</v>
      </c>
      <c r="D200" s="557">
        <v>6</v>
      </c>
      <c r="E200" s="557">
        <v>1</v>
      </c>
      <c r="F200" s="557">
        <v>7</v>
      </c>
      <c r="G200" s="557">
        <v>31</v>
      </c>
      <c r="H200" s="557">
        <v>29</v>
      </c>
      <c r="I200" s="559">
        <v>13</v>
      </c>
      <c r="J200" s="435">
        <f t="shared" si="39"/>
        <v>14</v>
      </c>
      <c r="K200" s="435">
        <f t="shared" si="40"/>
        <v>13</v>
      </c>
      <c r="L200" s="930"/>
      <c r="M200" s="931"/>
      <c r="N200" s="931"/>
      <c r="O200" s="932"/>
      <c r="Q200" s="377" t="s">
        <v>566</v>
      </c>
      <c r="R200" s="20"/>
      <c r="S200" s="20"/>
      <c r="T200" s="20" t="s">
        <v>532</v>
      </c>
      <c r="U200" s="10"/>
      <c r="V200" s="20"/>
      <c r="W200" s="20"/>
      <c r="X200" s="20" t="s">
        <v>1488</v>
      </c>
      <c r="Y200" s="21"/>
    </row>
    <row r="201" spans="1:25" ht="15.75" customHeight="1" x14ac:dyDescent="0.2">
      <c r="A201" s="370" t="s">
        <v>631</v>
      </c>
      <c r="B201" s="54" t="s">
        <v>575</v>
      </c>
      <c r="C201" s="557">
        <v>14</v>
      </c>
      <c r="D201" s="557">
        <v>5</v>
      </c>
      <c r="E201" s="557">
        <v>2</v>
      </c>
      <c r="F201" s="557">
        <v>7</v>
      </c>
      <c r="G201" s="557">
        <v>33</v>
      </c>
      <c r="H201" s="557">
        <v>32</v>
      </c>
      <c r="I201" s="559">
        <v>12</v>
      </c>
      <c r="J201" s="435">
        <f t="shared" si="39"/>
        <v>14</v>
      </c>
      <c r="K201" s="435">
        <f t="shared" si="40"/>
        <v>12</v>
      </c>
      <c r="L201" s="930"/>
      <c r="M201" s="931"/>
      <c r="N201" s="931"/>
      <c r="O201" s="932"/>
      <c r="Q201" s="377" t="s">
        <v>544</v>
      </c>
      <c r="R201" s="20"/>
      <c r="S201" s="20"/>
      <c r="T201" s="20"/>
      <c r="U201" s="20"/>
      <c r="V201" s="10"/>
      <c r="W201" s="20"/>
      <c r="X201" s="20" t="s">
        <v>1210</v>
      </c>
      <c r="Y201" s="21"/>
    </row>
    <row r="202" spans="1:25" ht="15.75" customHeight="1" x14ac:dyDescent="0.2">
      <c r="A202" s="370" t="s">
        <v>631</v>
      </c>
      <c r="B202" s="54" t="s">
        <v>708</v>
      </c>
      <c r="C202" s="557">
        <v>14</v>
      </c>
      <c r="D202" s="557">
        <v>5</v>
      </c>
      <c r="E202" s="557">
        <v>2</v>
      </c>
      <c r="F202" s="557">
        <v>7</v>
      </c>
      <c r="G202" s="557">
        <v>24</v>
      </c>
      <c r="H202" s="557">
        <v>30</v>
      </c>
      <c r="I202" s="559">
        <v>12</v>
      </c>
      <c r="J202" s="435">
        <f t="shared" si="39"/>
        <v>14</v>
      </c>
      <c r="K202" s="435">
        <f t="shared" si="40"/>
        <v>12</v>
      </c>
      <c r="L202" s="930"/>
      <c r="M202" s="931"/>
      <c r="N202" s="931"/>
      <c r="O202" s="932"/>
      <c r="Q202" s="377" t="s">
        <v>229</v>
      </c>
      <c r="R202" s="20"/>
      <c r="S202" s="20"/>
      <c r="T202" s="20" t="s">
        <v>532</v>
      </c>
      <c r="U202" s="20"/>
      <c r="V202" s="20"/>
      <c r="W202" s="10"/>
      <c r="X202" s="20" t="s">
        <v>1495</v>
      </c>
      <c r="Y202" s="21"/>
    </row>
    <row r="203" spans="1:25" ht="15.75" customHeight="1" x14ac:dyDescent="0.2">
      <c r="A203" s="370">
        <v>7</v>
      </c>
      <c r="B203" s="54" t="s">
        <v>711</v>
      </c>
      <c r="C203" s="557">
        <v>14</v>
      </c>
      <c r="D203" s="557">
        <v>3</v>
      </c>
      <c r="E203" s="557">
        <v>5</v>
      </c>
      <c r="F203" s="557">
        <v>6</v>
      </c>
      <c r="G203" s="557">
        <v>21</v>
      </c>
      <c r="H203" s="557">
        <v>29</v>
      </c>
      <c r="I203" s="559">
        <v>11</v>
      </c>
      <c r="J203" s="435">
        <f t="shared" si="39"/>
        <v>14</v>
      </c>
      <c r="K203" s="435">
        <f t="shared" si="40"/>
        <v>11</v>
      </c>
      <c r="L203" s="930"/>
      <c r="M203" s="931"/>
      <c r="N203" s="931"/>
      <c r="O203" s="932"/>
      <c r="Q203" s="377" t="s">
        <v>702</v>
      </c>
      <c r="R203" s="20" t="s">
        <v>1539</v>
      </c>
      <c r="S203" s="20" t="s">
        <v>1599</v>
      </c>
      <c r="T203" s="20" t="s">
        <v>1642</v>
      </c>
      <c r="U203" s="20" t="s">
        <v>844</v>
      </c>
      <c r="V203" s="20" t="s">
        <v>1539</v>
      </c>
      <c r="W203" s="20" t="s">
        <v>1546</v>
      </c>
      <c r="X203" s="10"/>
      <c r="Y203" s="21" t="s">
        <v>1207</v>
      </c>
    </row>
    <row r="204" spans="1:25" ht="15.75" customHeight="1" thickBot="1" x14ac:dyDescent="0.25">
      <c r="A204" s="372">
        <v>8</v>
      </c>
      <c r="B204" s="55" t="s">
        <v>2052</v>
      </c>
      <c r="C204" s="558">
        <v>14</v>
      </c>
      <c r="D204" s="558">
        <v>1</v>
      </c>
      <c r="E204" s="558">
        <v>3</v>
      </c>
      <c r="F204" s="558">
        <v>10</v>
      </c>
      <c r="G204" s="558">
        <v>17</v>
      </c>
      <c r="H204" s="558">
        <v>41</v>
      </c>
      <c r="I204" s="560">
        <v>5</v>
      </c>
      <c r="J204" s="435">
        <f t="shared" si="39"/>
        <v>14</v>
      </c>
      <c r="K204" s="435">
        <f t="shared" si="40"/>
        <v>5</v>
      </c>
      <c r="L204" s="933"/>
      <c r="M204" s="934"/>
      <c r="N204" s="934"/>
      <c r="O204" s="935"/>
      <c r="Q204" s="378" t="s">
        <v>120</v>
      </c>
      <c r="R204" s="23"/>
      <c r="S204" s="23"/>
      <c r="T204" s="23"/>
      <c r="U204" s="23"/>
      <c r="V204" s="23"/>
      <c r="W204" s="23"/>
      <c r="X204" s="23" t="s">
        <v>1543</v>
      </c>
      <c r="Y204" s="15"/>
    </row>
    <row r="205" spans="1:25" ht="15.75" customHeight="1" x14ac:dyDescent="0.2">
      <c r="C205" s="435">
        <f t="shared" ref="C205:I205" si="41">SUM(C197:C204)</f>
        <v>112</v>
      </c>
      <c r="D205" s="435">
        <f t="shared" si="41"/>
        <v>44</v>
      </c>
      <c r="E205" s="435">
        <f t="shared" si="41"/>
        <v>24</v>
      </c>
      <c r="F205" s="435">
        <f t="shared" si="41"/>
        <v>44</v>
      </c>
      <c r="G205" s="435">
        <f t="shared" si="41"/>
        <v>221</v>
      </c>
      <c r="H205" s="435">
        <f t="shared" si="41"/>
        <v>221</v>
      </c>
      <c r="I205" s="435">
        <f t="shared" si="41"/>
        <v>112</v>
      </c>
      <c r="J205" s="435">
        <f t="shared" si="39"/>
        <v>112</v>
      </c>
      <c r="K205" s="435">
        <f t="shared" si="40"/>
        <v>112</v>
      </c>
    </row>
    <row r="206" spans="1:25" ht="15.75" customHeight="1" thickBot="1" x14ac:dyDescent="0.25"/>
    <row r="207" spans="1:25" ht="15.75" customHeight="1" thickBot="1" x14ac:dyDescent="0.25">
      <c r="A207" s="1043" t="s">
        <v>2071</v>
      </c>
      <c r="B207" s="1044"/>
      <c r="C207" s="1044"/>
      <c r="D207" s="1044"/>
      <c r="E207" s="1044"/>
      <c r="F207" s="562"/>
      <c r="G207" s="1316" t="s">
        <v>2112</v>
      </c>
      <c r="H207" s="1317"/>
      <c r="I207" s="1318"/>
      <c r="L207" s="1242" t="s">
        <v>588</v>
      </c>
      <c r="M207" s="1243"/>
      <c r="N207" s="1243"/>
      <c r="O207" s="1244"/>
    </row>
    <row r="208" spans="1:25" ht="15.75" customHeight="1" thickBot="1" x14ac:dyDescent="0.25">
      <c r="A208" s="373" t="s">
        <v>496</v>
      </c>
      <c r="B208" s="227" t="s">
        <v>497</v>
      </c>
      <c r="C208" s="374" t="s">
        <v>498</v>
      </c>
      <c r="D208" s="374" t="s">
        <v>499</v>
      </c>
      <c r="E208" s="374" t="s">
        <v>500</v>
      </c>
      <c r="F208" s="374" t="s">
        <v>501</v>
      </c>
      <c r="G208" s="375" t="s">
        <v>502</v>
      </c>
      <c r="H208" s="375" t="s">
        <v>503</v>
      </c>
      <c r="I208" s="376" t="s">
        <v>504</v>
      </c>
      <c r="L208" s="1245"/>
      <c r="M208" s="1246"/>
      <c r="N208" s="1246"/>
      <c r="O208" s="1247"/>
      <c r="Q208" s="24" t="s">
        <v>2113</v>
      </c>
      <c r="R208" s="379" t="s">
        <v>503</v>
      </c>
      <c r="S208" s="379" t="s">
        <v>541</v>
      </c>
      <c r="T208" s="379" t="s">
        <v>564</v>
      </c>
      <c r="U208" s="379" t="s">
        <v>847</v>
      </c>
      <c r="V208" s="379" t="s">
        <v>533</v>
      </c>
      <c r="W208" s="379" t="s">
        <v>1313</v>
      </c>
      <c r="X208" s="379" t="s">
        <v>1306</v>
      </c>
      <c r="Y208" s="380" t="s">
        <v>1214</v>
      </c>
    </row>
    <row r="209" spans="1:25" ht="15.75" customHeight="1" x14ac:dyDescent="0.2">
      <c r="A209" s="371">
        <v>1</v>
      </c>
      <c r="B209" s="126" t="s">
        <v>42</v>
      </c>
      <c r="C209" s="556">
        <v>14</v>
      </c>
      <c r="D209" s="556">
        <v>10</v>
      </c>
      <c r="E209" s="556">
        <v>1</v>
      </c>
      <c r="F209" s="556">
        <v>3</v>
      </c>
      <c r="G209" s="556">
        <v>40</v>
      </c>
      <c r="H209" s="556">
        <v>20</v>
      </c>
      <c r="I209" s="128">
        <v>21</v>
      </c>
      <c r="J209" s="435">
        <f t="shared" ref="J209:J217" si="42">D209+E209+F209</f>
        <v>14</v>
      </c>
      <c r="K209" s="435">
        <f t="shared" ref="K209:K217" si="43">D209*2+E209</f>
        <v>21</v>
      </c>
      <c r="L209" s="927" t="s">
        <v>532</v>
      </c>
      <c r="M209" s="928"/>
      <c r="N209" s="928"/>
      <c r="O209" s="929"/>
      <c r="Q209" s="377" t="s">
        <v>503</v>
      </c>
      <c r="R209" s="10"/>
      <c r="S209" s="20"/>
      <c r="T209" s="20"/>
      <c r="U209" s="20"/>
      <c r="V209" s="20"/>
      <c r="W209" s="20"/>
      <c r="X209" s="20"/>
      <c r="Y209" s="21"/>
    </row>
    <row r="210" spans="1:25" ht="15.75" customHeight="1" x14ac:dyDescent="0.2">
      <c r="A210" s="370">
        <v>2</v>
      </c>
      <c r="B210" s="129" t="s">
        <v>554</v>
      </c>
      <c r="C210" s="557">
        <v>14</v>
      </c>
      <c r="D210" s="557">
        <v>9</v>
      </c>
      <c r="E210" s="557">
        <v>1</v>
      </c>
      <c r="F210" s="557">
        <v>4</v>
      </c>
      <c r="G210" s="557">
        <v>32</v>
      </c>
      <c r="H210" s="557">
        <v>23</v>
      </c>
      <c r="I210" s="559">
        <v>19</v>
      </c>
      <c r="J210" s="435">
        <f t="shared" si="42"/>
        <v>14</v>
      </c>
      <c r="K210" s="435">
        <f t="shared" si="43"/>
        <v>19</v>
      </c>
      <c r="L210" s="930"/>
      <c r="M210" s="931"/>
      <c r="N210" s="931"/>
      <c r="O210" s="932"/>
      <c r="Q210" s="377" t="s">
        <v>541</v>
      </c>
      <c r="R210" s="20"/>
      <c r="S210" s="10"/>
      <c r="T210" s="20"/>
      <c r="U210" s="20"/>
      <c r="V210" s="20" t="s">
        <v>844</v>
      </c>
      <c r="W210" s="20"/>
      <c r="X210" s="20"/>
      <c r="Y210" s="21"/>
    </row>
    <row r="211" spans="1:25" ht="15.75" customHeight="1" x14ac:dyDescent="0.2">
      <c r="A211" s="370">
        <v>3</v>
      </c>
      <c r="B211" s="129" t="s">
        <v>79</v>
      </c>
      <c r="C211" s="557">
        <v>14</v>
      </c>
      <c r="D211" s="557">
        <v>8</v>
      </c>
      <c r="E211" s="557">
        <v>2</v>
      </c>
      <c r="F211" s="557">
        <v>4</v>
      </c>
      <c r="G211" s="557">
        <v>39</v>
      </c>
      <c r="H211" s="557">
        <v>33</v>
      </c>
      <c r="I211" s="559">
        <v>18</v>
      </c>
      <c r="J211" s="435">
        <f t="shared" si="42"/>
        <v>14</v>
      </c>
      <c r="K211" s="435">
        <f t="shared" si="43"/>
        <v>18</v>
      </c>
      <c r="L211" s="930"/>
      <c r="M211" s="931"/>
      <c r="N211" s="931"/>
      <c r="O211" s="932"/>
      <c r="Q211" s="377" t="s">
        <v>564</v>
      </c>
      <c r="R211" s="20"/>
      <c r="S211" s="20"/>
      <c r="T211" s="10"/>
      <c r="U211" s="20"/>
      <c r="V211" s="20" t="s">
        <v>1541</v>
      </c>
      <c r="W211" s="20"/>
      <c r="X211" s="20"/>
      <c r="Y211" s="21"/>
    </row>
    <row r="212" spans="1:25" ht="15.75" customHeight="1" x14ac:dyDescent="0.2">
      <c r="A212" s="370">
        <v>4</v>
      </c>
      <c r="B212" s="129" t="s">
        <v>816</v>
      </c>
      <c r="C212" s="557">
        <v>14</v>
      </c>
      <c r="D212" s="557">
        <v>7</v>
      </c>
      <c r="E212" s="557">
        <v>1</v>
      </c>
      <c r="F212" s="557">
        <v>6</v>
      </c>
      <c r="G212" s="557">
        <v>33</v>
      </c>
      <c r="H212" s="557">
        <v>30</v>
      </c>
      <c r="I212" s="559">
        <v>15</v>
      </c>
      <c r="J212" s="435">
        <f t="shared" si="42"/>
        <v>14</v>
      </c>
      <c r="K212" s="435">
        <f t="shared" si="43"/>
        <v>15</v>
      </c>
      <c r="L212" s="930"/>
      <c r="M212" s="931"/>
      <c r="N212" s="931"/>
      <c r="O212" s="932"/>
      <c r="Q212" s="377" t="s">
        <v>847</v>
      </c>
      <c r="R212" s="20"/>
      <c r="S212" s="20"/>
      <c r="T212" s="20" t="s">
        <v>532</v>
      </c>
      <c r="U212" s="10"/>
      <c r="V212" s="20" t="s">
        <v>355</v>
      </c>
      <c r="W212" s="20"/>
      <c r="X212" s="20"/>
      <c r="Y212" s="21"/>
    </row>
    <row r="213" spans="1:25" ht="15.75" customHeight="1" x14ac:dyDescent="0.2">
      <c r="A213" s="370" t="s">
        <v>631</v>
      </c>
      <c r="B213" s="129" t="s">
        <v>1598</v>
      </c>
      <c r="C213" s="557">
        <v>14</v>
      </c>
      <c r="D213" s="557">
        <v>6</v>
      </c>
      <c r="E213" s="557">
        <v>1</v>
      </c>
      <c r="F213" s="557">
        <v>7</v>
      </c>
      <c r="G213" s="557">
        <v>48</v>
      </c>
      <c r="H213" s="557">
        <v>47</v>
      </c>
      <c r="I213" s="559">
        <v>13</v>
      </c>
      <c r="J213" s="435">
        <f t="shared" si="42"/>
        <v>14</v>
      </c>
      <c r="K213" s="435">
        <f t="shared" si="43"/>
        <v>13</v>
      </c>
      <c r="L213" s="930"/>
      <c r="M213" s="931"/>
      <c r="N213" s="931"/>
      <c r="O213" s="932"/>
      <c r="Q213" s="377" t="s">
        <v>533</v>
      </c>
      <c r="R213" s="20"/>
      <c r="S213" s="20"/>
      <c r="T213" s="20"/>
      <c r="U213" s="20" t="s">
        <v>1890</v>
      </c>
      <c r="V213" s="10"/>
      <c r="W213" s="20" t="s">
        <v>1547</v>
      </c>
      <c r="X213" s="20" t="s">
        <v>1654</v>
      </c>
      <c r="Y213" s="21" t="s">
        <v>104</v>
      </c>
    </row>
    <row r="214" spans="1:25" ht="15.75" customHeight="1" x14ac:dyDescent="0.2">
      <c r="A214" s="370" t="s">
        <v>631</v>
      </c>
      <c r="B214" s="129" t="s">
        <v>1732</v>
      </c>
      <c r="C214" s="557">
        <v>14</v>
      </c>
      <c r="D214" s="557">
        <v>5</v>
      </c>
      <c r="E214" s="557">
        <v>3</v>
      </c>
      <c r="F214" s="557">
        <v>6</v>
      </c>
      <c r="G214" s="557">
        <v>31</v>
      </c>
      <c r="H214" s="557">
        <v>43</v>
      </c>
      <c r="I214" s="559">
        <v>13</v>
      </c>
      <c r="J214" s="435">
        <f t="shared" si="42"/>
        <v>14</v>
      </c>
      <c r="K214" s="435">
        <f t="shared" si="43"/>
        <v>13</v>
      </c>
      <c r="L214" s="930"/>
      <c r="M214" s="931"/>
      <c r="N214" s="931"/>
      <c r="O214" s="932"/>
      <c r="Q214" s="377" t="s">
        <v>1313</v>
      </c>
      <c r="R214" s="20"/>
      <c r="S214" s="20"/>
      <c r="T214" s="20"/>
      <c r="U214" s="20"/>
      <c r="V214" s="20" t="s">
        <v>1895</v>
      </c>
      <c r="W214" s="10"/>
      <c r="X214" s="20"/>
      <c r="Y214" s="21"/>
    </row>
    <row r="215" spans="1:25" ht="15.75" customHeight="1" x14ac:dyDescent="0.2">
      <c r="A215" s="370">
        <v>7</v>
      </c>
      <c r="B215" s="129" t="s">
        <v>1307</v>
      </c>
      <c r="C215" s="557">
        <v>14</v>
      </c>
      <c r="D215" s="557">
        <v>4</v>
      </c>
      <c r="E215" s="557">
        <v>3</v>
      </c>
      <c r="F215" s="557">
        <v>7</v>
      </c>
      <c r="G215" s="557">
        <v>28</v>
      </c>
      <c r="H215" s="557">
        <v>39</v>
      </c>
      <c r="I215" s="559">
        <v>11</v>
      </c>
      <c r="J215" s="435">
        <f t="shared" si="42"/>
        <v>14</v>
      </c>
      <c r="K215" s="435">
        <f t="shared" si="43"/>
        <v>11</v>
      </c>
      <c r="L215" s="930"/>
      <c r="M215" s="931"/>
      <c r="N215" s="931"/>
      <c r="O215" s="932"/>
      <c r="Q215" s="377" t="s">
        <v>1306</v>
      </c>
      <c r="R215" s="20"/>
      <c r="S215" s="20"/>
      <c r="T215" s="20"/>
      <c r="U215" s="20"/>
      <c r="V215" s="20"/>
      <c r="W215" s="20"/>
      <c r="X215" s="10"/>
      <c r="Y215" s="21"/>
    </row>
    <row r="216" spans="1:25" ht="15.75" customHeight="1" thickBot="1" x14ac:dyDescent="0.25">
      <c r="A216" s="372">
        <v>8</v>
      </c>
      <c r="B216" s="130" t="s">
        <v>39</v>
      </c>
      <c r="C216" s="558">
        <v>14</v>
      </c>
      <c r="D216" s="558">
        <v>2</v>
      </c>
      <c r="E216" s="558">
        <v>2</v>
      </c>
      <c r="F216" s="558">
        <v>10</v>
      </c>
      <c r="G216" s="558">
        <v>28</v>
      </c>
      <c r="H216" s="558">
        <v>42</v>
      </c>
      <c r="I216" s="560">
        <v>6</v>
      </c>
      <c r="J216" s="435">
        <f t="shared" si="42"/>
        <v>14</v>
      </c>
      <c r="K216" s="435">
        <f t="shared" si="43"/>
        <v>6</v>
      </c>
      <c r="L216" s="933"/>
      <c r="M216" s="934"/>
      <c r="N216" s="934"/>
      <c r="O216" s="935"/>
      <c r="Q216" s="378" t="s">
        <v>1214</v>
      </c>
      <c r="R216" s="23"/>
      <c r="S216" s="23"/>
      <c r="T216" s="23"/>
      <c r="U216" s="23"/>
      <c r="V216" s="23"/>
      <c r="W216" s="23"/>
      <c r="X216" s="23"/>
      <c r="Y216" s="15"/>
    </row>
    <row r="217" spans="1:25" ht="15.75" customHeight="1" x14ac:dyDescent="0.2">
      <c r="C217" s="435">
        <f t="shared" ref="C217:I217" si="44">SUM(C209:C216)</f>
        <v>112</v>
      </c>
      <c r="D217" s="435">
        <f t="shared" si="44"/>
        <v>51</v>
      </c>
      <c r="E217" s="435">
        <f t="shared" si="44"/>
        <v>14</v>
      </c>
      <c r="F217" s="435">
        <f t="shared" si="44"/>
        <v>47</v>
      </c>
      <c r="G217" s="435">
        <f t="shared" si="44"/>
        <v>279</v>
      </c>
      <c r="H217" s="435">
        <f t="shared" si="44"/>
        <v>277</v>
      </c>
      <c r="I217" s="435">
        <f t="shared" si="44"/>
        <v>116</v>
      </c>
      <c r="J217" s="435">
        <f t="shared" si="42"/>
        <v>112</v>
      </c>
      <c r="K217" s="435">
        <f t="shared" si="43"/>
        <v>116</v>
      </c>
    </row>
    <row r="218" spans="1:25" ht="15.75" customHeight="1" thickBot="1" x14ac:dyDescent="0.25"/>
    <row r="219" spans="1:25" ht="15.75" customHeight="1" thickBot="1" x14ac:dyDescent="0.25">
      <c r="A219" s="1043" t="s">
        <v>2072</v>
      </c>
      <c r="B219" s="1044"/>
      <c r="C219" s="1044"/>
      <c r="D219" s="1044"/>
      <c r="E219" s="1044"/>
      <c r="F219" s="1045"/>
      <c r="G219" s="1040" t="s">
        <v>2112</v>
      </c>
      <c r="H219" s="1041"/>
      <c r="I219" s="1042"/>
      <c r="L219" s="952" t="s">
        <v>538</v>
      </c>
      <c r="M219" s="953"/>
      <c r="N219" s="953"/>
      <c r="O219" s="954"/>
    </row>
    <row r="220" spans="1:25" ht="15.75" customHeight="1" thickBot="1" x14ac:dyDescent="0.25">
      <c r="A220" s="373" t="s">
        <v>496</v>
      </c>
      <c r="B220" s="227" t="s">
        <v>497</v>
      </c>
      <c r="C220" s="374" t="s">
        <v>498</v>
      </c>
      <c r="D220" s="374" t="s">
        <v>499</v>
      </c>
      <c r="E220" s="374" t="s">
        <v>500</v>
      </c>
      <c r="F220" s="374" t="s">
        <v>501</v>
      </c>
      <c r="G220" s="375" t="s">
        <v>502</v>
      </c>
      <c r="H220" s="375" t="s">
        <v>503</v>
      </c>
      <c r="I220" s="376" t="s">
        <v>504</v>
      </c>
      <c r="L220" s="955"/>
      <c r="M220" s="956"/>
      <c r="N220" s="956"/>
      <c r="O220" s="957"/>
      <c r="Q220" s="24" t="s">
        <v>2113</v>
      </c>
      <c r="R220" s="379" t="s">
        <v>716</v>
      </c>
      <c r="S220" s="379" t="s">
        <v>1590</v>
      </c>
      <c r="T220" s="379" t="s">
        <v>506</v>
      </c>
      <c r="U220" s="379" t="s">
        <v>901</v>
      </c>
      <c r="V220" s="379" t="s">
        <v>2055</v>
      </c>
      <c r="W220" s="379" t="s">
        <v>702</v>
      </c>
      <c r="X220" s="379" t="s">
        <v>769</v>
      </c>
      <c r="Y220" s="380" t="s">
        <v>704</v>
      </c>
    </row>
    <row r="221" spans="1:25" ht="15.75" customHeight="1" x14ac:dyDescent="0.2">
      <c r="A221" s="441">
        <v>1</v>
      </c>
      <c r="B221" s="53" t="s">
        <v>1431</v>
      </c>
      <c r="C221" s="46">
        <v>14</v>
      </c>
      <c r="D221" s="46">
        <v>9</v>
      </c>
      <c r="E221" s="46">
        <v>2</v>
      </c>
      <c r="F221" s="46">
        <v>3</v>
      </c>
      <c r="G221" s="46">
        <v>37</v>
      </c>
      <c r="H221" s="46">
        <v>24</v>
      </c>
      <c r="I221" s="561">
        <v>20</v>
      </c>
      <c r="J221" s="435">
        <f t="shared" ref="J221:J229" si="45">D221+E221+F221</f>
        <v>14</v>
      </c>
      <c r="K221" s="435">
        <f t="shared" ref="K221:K229" si="46">D221*2+E221</f>
        <v>20</v>
      </c>
      <c r="L221" s="927" t="s">
        <v>532</v>
      </c>
      <c r="M221" s="928"/>
      <c r="N221" s="928"/>
      <c r="O221" s="929"/>
      <c r="Q221" s="377" t="s">
        <v>716</v>
      </c>
      <c r="R221" s="10"/>
      <c r="S221" s="20"/>
      <c r="T221" s="20"/>
      <c r="U221" s="20"/>
      <c r="V221" s="20"/>
      <c r="W221" s="20"/>
      <c r="X221" s="20"/>
      <c r="Y221" s="21"/>
    </row>
    <row r="222" spans="1:25" ht="15.75" customHeight="1" x14ac:dyDescent="0.2">
      <c r="A222" s="370" t="s">
        <v>550</v>
      </c>
      <c r="B222" s="54" t="s">
        <v>767</v>
      </c>
      <c r="C222" s="557">
        <v>14</v>
      </c>
      <c r="D222" s="557">
        <v>7</v>
      </c>
      <c r="E222" s="557">
        <v>3</v>
      </c>
      <c r="F222" s="557">
        <v>4</v>
      </c>
      <c r="G222" s="557">
        <v>37</v>
      </c>
      <c r="H222" s="557">
        <v>27</v>
      </c>
      <c r="I222" s="559">
        <v>17</v>
      </c>
      <c r="J222" s="435">
        <f t="shared" si="45"/>
        <v>14</v>
      </c>
      <c r="K222" s="435">
        <f t="shared" si="46"/>
        <v>17</v>
      </c>
      <c r="L222" s="930"/>
      <c r="M222" s="931"/>
      <c r="N222" s="931"/>
      <c r="O222" s="932"/>
      <c r="Q222" s="377" t="s">
        <v>1590</v>
      </c>
      <c r="R222" s="20"/>
      <c r="S222" s="10"/>
      <c r="T222" s="20"/>
      <c r="U222" s="20"/>
      <c r="V222" s="20"/>
      <c r="W222" s="20"/>
      <c r="X222" s="20"/>
      <c r="Y222" s="21"/>
    </row>
    <row r="223" spans="1:25" ht="15.75" customHeight="1" x14ac:dyDescent="0.2">
      <c r="A223" s="370" t="s">
        <v>550</v>
      </c>
      <c r="B223" s="54" t="s">
        <v>1733</v>
      </c>
      <c r="C223" s="557">
        <v>14</v>
      </c>
      <c r="D223" s="557">
        <v>7</v>
      </c>
      <c r="E223" s="557">
        <v>3</v>
      </c>
      <c r="F223" s="557">
        <v>4</v>
      </c>
      <c r="G223" s="557">
        <v>30</v>
      </c>
      <c r="H223" s="557">
        <v>26</v>
      </c>
      <c r="I223" s="559">
        <v>17</v>
      </c>
      <c r="J223" s="435">
        <f t="shared" si="45"/>
        <v>14</v>
      </c>
      <c r="K223" s="435">
        <f t="shared" si="46"/>
        <v>17</v>
      </c>
      <c r="L223" s="930"/>
      <c r="M223" s="931"/>
      <c r="N223" s="931"/>
      <c r="O223" s="932"/>
      <c r="Q223" s="377" t="s">
        <v>506</v>
      </c>
      <c r="R223" s="20"/>
      <c r="S223" s="20"/>
      <c r="T223" s="10"/>
      <c r="U223" s="20"/>
      <c r="V223" s="20" t="s">
        <v>532</v>
      </c>
      <c r="W223" s="20" t="s">
        <v>532</v>
      </c>
      <c r="X223" s="20"/>
      <c r="Y223" s="21"/>
    </row>
    <row r="224" spans="1:25" ht="15.75" customHeight="1" x14ac:dyDescent="0.2">
      <c r="A224" s="370">
        <v>4</v>
      </c>
      <c r="B224" s="54" t="s">
        <v>534</v>
      </c>
      <c r="C224" s="557">
        <v>14</v>
      </c>
      <c r="D224" s="557">
        <v>7</v>
      </c>
      <c r="E224" s="557">
        <v>2</v>
      </c>
      <c r="F224" s="557">
        <v>5</v>
      </c>
      <c r="G224" s="557">
        <v>37</v>
      </c>
      <c r="H224" s="557">
        <v>31</v>
      </c>
      <c r="I224" s="559">
        <v>16</v>
      </c>
      <c r="J224" s="435">
        <f t="shared" si="45"/>
        <v>14</v>
      </c>
      <c r="K224" s="435">
        <f t="shared" si="46"/>
        <v>16</v>
      </c>
      <c r="L224" s="930"/>
      <c r="M224" s="931"/>
      <c r="N224" s="931"/>
      <c r="O224" s="932"/>
      <c r="Q224" s="377" t="s">
        <v>901</v>
      </c>
      <c r="R224" s="20"/>
      <c r="S224" s="20"/>
      <c r="T224" s="20" t="s">
        <v>532</v>
      </c>
      <c r="U224" s="10"/>
      <c r="V224" s="20"/>
      <c r="W224" s="20"/>
      <c r="X224" s="20"/>
      <c r="Y224" s="21"/>
    </row>
    <row r="225" spans="1:25" ht="15.75" customHeight="1" x14ac:dyDescent="0.2">
      <c r="A225" s="370" t="s">
        <v>631</v>
      </c>
      <c r="B225" s="54" t="s">
        <v>2057</v>
      </c>
      <c r="C225" s="557">
        <v>14</v>
      </c>
      <c r="D225" s="557">
        <v>5</v>
      </c>
      <c r="E225" s="557">
        <v>4</v>
      </c>
      <c r="F225" s="557">
        <v>5</v>
      </c>
      <c r="G225" s="557">
        <v>36</v>
      </c>
      <c r="H225" s="557">
        <v>38</v>
      </c>
      <c r="I225" s="559">
        <v>14</v>
      </c>
      <c r="J225" s="435">
        <f t="shared" si="45"/>
        <v>14</v>
      </c>
      <c r="K225" s="435">
        <f t="shared" si="46"/>
        <v>14</v>
      </c>
      <c r="L225" s="930"/>
      <c r="M225" s="931"/>
      <c r="N225" s="931"/>
      <c r="O225" s="932"/>
      <c r="Q225" s="377" t="s">
        <v>2055</v>
      </c>
      <c r="R225" s="20"/>
      <c r="S225" s="20"/>
      <c r="T225" s="20"/>
      <c r="U225" s="20"/>
      <c r="V225" s="10"/>
      <c r="W225" s="20"/>
      <c r="X225" s="20"/>
      <c r="Y225" s="21"/>
    </row>
    <row r="226" spans="1:25" ht="15.75" customHeight="1" x14ac:dyDescent="0.2">
      <c r="A226" s="370" t="s">
        <v>631</v>
      </c>
      <c r="B226" s="54" t="s">
        <v>36</v>
      </c>
      <c r="C226" s="557">
        <v>14</v>
      </c>
      <c r="D226" s="557">
        <v>5</v>
      </c>
      <c r="E226" s="557">
        <v>4</v>
      </c>
      <c r="F226" s="557">
        <v>5</v>
      </c>
      <c r="G226" s="557">
        <v>22</v>
      </c>
      <c r="H226" s="557">
        <v>25</v>
      </c>
      <c r="I226" s="559">
        <v>14</v>
      </c>
      <c r="J226" s="435">
        <f t="shared" si="45"/>
        <v>14</v>
      </c>
      <c r="K226" s="435">
        <f t="shared" si="46"/>
        <v>14</v>
      </c>
      <c r="L226" s="930"/>
      <c r="M226" s="931"/>
      <c r="N226" s="931"/>
      <c r="O226" s="932"/>
      <c r="Q226" s="377" t="s">
        <v>702</v>
      </c>
      <c r="R226" s="20"/>
      <c r="S226" s="20"/>
      <c r="T226" s="20" t="s">
        <v>532</v>
      </c>
      <c r="U226" s="20"/>
      <c r="V226" s="20"/>
      <c r="W226" s="10"/>
      <c r="X226" s="20"/>
      <c r="Y226" s="21"/>
    </row>
    <row r="227" spans="1:25" ht="15.75" customHeight="1" x14ac:dyDescent="0.2">
      <c r="A227" s="370">
        <v>7</v>
      </c>
      <c r="B227" s="54" t="s">
        <v>906</v>
      </c>
      <c r="C227" s="557">
        <v>14</v>
      </c>
      <c r="D227" s="557">
        <v>3</v>
      </c>
      <c r="E227" s="557">
        <v>2</v>
      </c>
      <c r="F227" s="557">
        <v>9</v>
      </c>
      <c r="G227" s="557">
        <v>31</v>
      </c>
      <c r="H227" s="557">
        <v>38</v>
      </c>
      <c r="I227" s="559">
        <v>8</v>
      </c>
      <c r="J227" s="435">
        <f t="shared" si="45"/>
        <v>14</v>
      </c>
      <c r="K227" s="435">
        <f t="shared" si="46"/>
        <v>8</v>
      </c>
      <c r="L227" s="930"/>
      <c r="M227" s="931"/>
      <c r="N227" s="931"/>
      <c r="O227" s="932"/>
      <c r="Q227" s="377" t="s">
        <v>769</v>
      </c>
      <c r="R227" s="20"/>
      <c r="S227" s="20"/>
      <c r="T227" s="20"/>
      <c r="U227" s="20"/>
      <c r="V227" s="20"/>
      <c r="W227" s="20"/>
      <c r="X227" s="10"/>
      <c r="Y227" s="21"/>
    </row>
    <row r="228" spans="1:25" ht="15.75" customHeight="1" thickBot="1" x14ac:dyDescent="0.25">
      <c r="A228" s="372">
        <v>8</v>
      </c>
      <c r="B228" s="55" t="s">
        <v>991</v>
      </c>
      <c r="C228" s="558">
        <v>14</v>
      </c>
      <c r="D228" s="558">
        <v>0</v>
      </c>
      <c r="E228" s="558">
        <v>6</v>
      </c>
      <c r="F228" s="558">
        <v>8</v>
      </c>
      <c r="G228" s="558">
        <v>17</v>
      </c>
      <c r="H228" s="558">
        <v>38</v>
      </c>
      <c r="I228" s="560">
        <v>6</v>
      </c>
      <c r="J228" s="435">
        <f t="shared" si="45"/>
        <v>14</v>
      </c>
      <c r="K228" s="435">
        <f t="shared" si="46"/>
        <v>6</v>
      </c>
      <c r="L228" s="933"/>
      <c r="M228" s="934"/>
      <c r="N228" s="934"/>
      <c r="O228" s="935"/>
      <c r="Q228" s="378" t="s">
        <v>704</v>
      </c>
      <c r="R228" s="23"/>
      <c r="S228" s="23"/>
      <c r="T228" s="23"/>
      <c r="U228" s="23"/>
      <c r="V228" s="23"/>
      <c r="W228" s="23"/>
      <c r="X228" s="23"/>
      <c r="Y228" s="15"/>
    </row>
    <row r="229" spans="1:25" ht="15.75" customHeight="1" x14ac:dyDescent="0.2">
      <c r="C229" s="435">
        <f t="shared" ref="C229:I229" si="47">SUM(C221:C228)</f>
        <v>112</v>
      </c>
      <c r="D229" s="435">
        <f t="shared" si="47"/>
        <v>43</v>
      </c>
      <c r="E229" s="435">
        <f t="shared" si="47"/>
        <v>26</v>
      </c>
      <c r="F229" s="435">
        <f t="shared" si="47"/>
        <v>43</v>
      </c>
      <c r="G229" s="435">
        <f t="shared" si="47"/>
        <v>247</v>
      </c>
      <c r="H229" s="435">
        <f t="shared" si="47"/>
        <v>247</v>
      </c>
      <c r="I229" s="435">
        <f t="shared" si="47"/>
        <v>112</v>
      </c>
      <c r="J229" s="435">
        <f t="shared" si="45"/>
        <v>112</v>
      </c>
      <c r="K229" s="435">
        <f t="shared" si="46"/>
        <v>112</v>
      </c>
    </row>
    <row r="230" spans="1:25" ht="15.75" customHeight="1" thickBot="1" x14ac:dyDescent="0.25"/>
    <row r="231" spans="1:25" ht="15.75" customHeight="1" thickBot="1" x14ac:dyDescent="0.25">
      <c r="A231" s="1043" t="s">
        <v>932</v>
      </c>
      <c r="B231" s="1044"/>
      <c r="C231" s="1044"/>
      <c r="D231" s="1044"/>
      <c r="E231" s="1044"/>
      <c r="F231" s="1045"/>
      <c r="G231" s="1040" t="s">
        <v>2112</v>
      </c>
      <c r="H231" s="1041"/>
      <c r="I231" s="1042"/>
      <c r="L231" s="952" t="s">
        <v>538</v>
      </c>
      <c r="M231" s="953"/>
      <c r="N231" s="953"/>
      <c r="O231" s="954"/>
    </row>
    <row r="232" spans="1:25" ht="15.75" customHeight="1" thickBot="1" x14ac:dyDescent="0.25">
      <c r="A232" s="373" t="s">
        <v>496</v>
      </c>
      <c r="B232" s="227" t="s">
        <v>497</v>
      </c>
      <c r="C232" s="374" t="s">
        <v>498</v>
      </c>
      <c r="D232" s="374" t="s">
        <v>499</v>
      </c>
      <c r="E232" s="374" t="s">
        <v>500</v>
      </c>
      <c r="F232" s="374" t="s">
        <v>501</v>
      </c>
      <c r="G232" s="375" t="s">
        <v>502</v>
      </c>
      <c r="H232" s="375" t="s">
        <v>503</v>
      </c>
      <c r="I232" s="376" t="s">
        <v>504</v>
      </c>
      <c r="L232" s="955"/>
      <c r="M232" s="956"/>
      <c r="N232" s="956"/>
      <c r="O232" s="957"/>
      <c r="Q232" s="24" t="s">
        <v>2113</v>
      </c>
      <c r="R232" s="379" t="s">
        <v>541</v>
      </c>
      <c r="S232" s="379" t="s">
        <v>500</v>
      </c>
      <c r="T232" s="379" t="s">
        <v>1028</v>
      </c>
      <c r="U232" s="379" t="s">
        <v>777</v>
      </c>
      <c r="V232" s="379" t="s">
        <v>1684</v>
      </c>
      <c r="W232" s="379" t="s">
        <v>769</v>
      </c>
      <c r="X232" s="379" t="s">
        <v>120</v>
      </c>
      <c r="Y232" s="380" t="s">
        <v>1214</v>
      </c>
    </row>
    <row r="233" spans="1:25" ht="15.75" customHeight="1" x14ac:dyDescent="0.2">
      <c r="A233" s="441">
        <v>1</v>
      </c>
      <c r="B233" s="53" t="s">
        <v>781</v>
      </c>
      <c r="C233" s="46">
        <v>14</v>
      </c>
      <c r="D233" s="46">
        <v>9</v>
      </c>
      <c r="E233" s="46">
        <v>4</v>
      </c>
      <c r="F233" s="46">
        <v>1</v>
      </c>
      <c r="G233" s="46">
        <v>56</v>
      </c>
      <c r="H233" s="46">
        <v>33</v>
      </c>
      <c r="I233" s="561">
        <v>22</v>
      </c>
      <c r="J233" s="435">
        <f t="shared" ref="J233:J241" si="48">D233+E233+F233</f>
        <v>14</v>
      </c>
      <c r="K233" s="435">
        <f t="shared" ref="K233:K241" si="49">D233*2+E233</f>
        <v>22</v>
      </c>
      <c r="L233" s="927" t="s">
        <v>532</v>
      </c>
      <c r="M233" s="928"/>
      <c r="N233" s="928"/>
      <c r="O233" s="929"/>
      <c r="Q233" s="377" t="s">
        <v>541</v>
      </c>
      <c r="R233" s="10"/>
      <c r="S233" s="20"/>
      <c r="T233" s="20"/>
      <c r="U233" s="20" t="s">
        <v>1491</v>
      </c>
      <c r="V233" s="20"/>
      <c r="W233" s="20"/>
      <c r="X233" s="20"/>
      <c r="Y233" s="21"/>
    </row>
    <row r="234" spans="1:25" ht="15.75" customHeight="1" x14ac:dyDescent="0.2">
      <c r="A234" s="370">
        <v>2</v>
      </c>
      <c r="B234" s="54" t="s">
        <v>1431</v>
      </c>
      <c r="C234" s="557">
        <v>14</v>
      </c>
      <c r="D234" s="557">
        <v>8</v>
      </c>
      <c r="E234" s="557">
        <v>4</v>
      </c>
      <c r="F234" s="557">
        <v>2</v>
      </c>
      <c r="G234" s="557">
        <v>44</v>
      </c>
      <c r="H234" s="557">
        <v>29</v>
      </c>
      <c r="I234" s="559">
        <v>20</v>
      </c>
      <c r="J234" s="435">
        <f t="shared" si="48"/>
        <v>14</v>
      </c>
      <c r="K234" s="435">
        <f t="shared" si="49"/>
        <v>20</v>
      </c>
      <c r="L234" s="930"/>
      <c r="M234" s="931"/>
      <c r="N234" s="931"/>
      <c r="O234" s="932"/>
      <c r="Q234" s="377" t="s">
        <v>500</v>
      </c>
      <c r="R234" s="20"/>
      <c r="S234" s="10"/>
      <c r="T234" s="20"/>
      <c r="U234" s="20" t="s">
        <v>1971</v>
      </c>
      <c r="V234" s="20"/>
      <c r="W234" s="20"/>
      <c r="X234" s="20"/>
      <c r="Y234" s="21"/>
    </row>
    <row r="235" spans="1:25" ht="15.75" customHeight="1" x14ac:dyDescent="0.2">
      <c r="A235" s="370">
        <v>3</v>
      </c>
      <c r="B235" s="54" t="s">
        <v>42</v>
      </c>
      <c r="C235" s="557">
        <v>14</v>
      </c>
      <c r="D235" s="557">
        <v>7</v>
      </c>
      <c r="E235" s="557">
        <v>4</v>
      </c>
      <c r="F235" s="557">
        <v>3</v>
      </c>
      <c r="G235" s="557">
        <v>45</v>
      </c>
      <c r="H235" s="557">
        <v>31</v>
      </c>
      <c r="I235" s="559">
        <v>18</v>
      </c>
      <c r="J235" s="435">
        <f t="shared" si="48"/>
        <v>14</v>
      </c>
      <c r="K235" s="435">
        <f t="shared" si="49"/>
        <v>18</v>
      </c>
      <c r="L235" s="930"/>
      <c r="M235" s="931"/>
      <c r="N235" s="931"/>
      <c r="O235" s="932"/>
      <c r="Q235" s="377" t="s">
        <v>1028</v>
      </c>
      <c r="R235" s="20"/>
      <c r="S235" s="20"/>
      <c r="T235" s="10"/>
      <c r="U235" s="20" t="s">
        <v>355</v>
      </c>
      <c r="V235" s="20"/>
      <c r="W235" s="20"/>
      <c r="X235" s="20"/>
      <c r="Y235" s="21"/>
    </row>
    <row r="236" spans="1:25" ht="15.75" customHeight="1" x14ac:dyDescent="0.2">
      <c r="A236" s="370">
        <v>4</v>
      </c>
      <c r="B236" s="54" t="s">
        <v>1879</v>
      </c>
      <c r="C236" s="557">
        <v>14</v>
      </c>
      <c r="D236" s="557">
        <v>6</v>
      </c>
      <c r="E236" s="557">
        <v>4</v>
      </c>
      <c r="F236" s="557">
        <v>4</v>
      </c>
      <c r="G236" s="557">
        <v>38</v>
      </c>
      <c r="H236" s="557">
        <v>25</v>
      </c>
      <c r="I236" s="559">
        <v>16</v>
      </c>
      <c r="J236" s="435">
        <f t="shared" si="48"/>
        <v>14</v>
      </c>
      <c r="K236" s="435">
        <f t="shared" si="49"/>
        <v>16</v>
      </c>
      <c r="L236" s="930"/>
      <c r="M236" s="931"/>
      <c r="N236" s="931"/>
      <c r="O236" s="932"/>
      <c r="Q236" s="377" t="s">
        <v>777</v>
      </c>
      <c r="R236" s="20" t="s">
        <v>1540</v>
      </c>
      <c r="S236" s="20" t="s">
        <v>1624</v>
      </c>
      <c r="T236" s="20" t="s">
        <v>1653</v>
      </c>
      <c r="U236" s="10"/>
      <c r="V236" s="20" t="s">
        <v>2115</v>
      </c>
      <c r="W236" s="20" t="s">
        <v>1597</v>
      </c>
      <c r="X236" s="20" t="s">
        <v>1493</v>
      </c>
      <c r="Y236" s="21" t="s">
        <v>285</v>
      </c>
    </row>
    <row r="237" spans="1:25" ht="15.75" customHeight="1" x14ac:dyDescent="0.2">
      <c r="A237" s="370" t="s">
        <v>631</v>
      </c>
      <c r="B237" s="54" t="s">
        <v>767</v>
      </c>
      <c r="C237" s="557">
        <v>14</v>
      </c>
      <c r="D237" s="557">
        <v>6</v>
      </c>
      <c r="E237" s="557">
        <v>1</v>
      </c>
      <c r="F237" s="557">
        <v>7</v>
      </c>
      <c r="G237" s="557">
        <v>27</v>
      </c>
      <c r="H237" s="557">
        <v>25</v>
      </c>
      <c r="I237" s="559">
        <v>13</v>
      </c>
      <c r="J237" s="435">
        <f t="shared" si="48"/>
        <v>14</v>
      </c>
      <c r="K237" s="435">
        <f t="shared" si="49"/>
        <v>13</v>
      </c>
      <c r="L237" s="930"/>
      <c r="M237" s="931"/>
      <c r="N237" s="931"/>
      <c r="O237" s="932"/>
      <c r="Q237" s="377" t="s">
        <v>1684</v>
      </c>
      <c r="R237" s="20"/>
      <c r="S237" s="20"/>
      <c r="T237" s="20"/>
      <c r="U237" s="20" t="s">
        <v>1597</v>
      </c>
      <c r="V237" s="10"/>
      <c r="W237" s="20"/>
      <c r="X237" s="20"/>
      <c r="Y237" s="21"/>
    </row>
    <row r="238" spans="1:25" ht="15.75" customHeight="1" x14ac:dyDescent="0.2">
      <c r="A238" s="370" t="s">
        <v>631</v>
      </c>
      <c r="B238" s="54" t="s">
        <v>554</v>
      </c>
      <c r="C238" s="557">
        <v>14</v>
      </c>
      <c r="D238" s="557">
        <v>6</v>
      </c>
      <c r="E238" s="557">
        <v>1</v>
      </c>
      <c r="F238" s="557">
        <v>7</v>
      </c>
      <c r="G238" s="557">
        <v>29</v>
      </c>
      <c r="H238" s="557">
        <v>39</v>
      </c>
      <c r="I238" s="559">
        <v>13</v>
      </c>
      <c r="J238" s="435">
        <f t="shared" si="48"/>
        <v>14</v>
      </c>
      <c r="K238" s="435">
        <f t="shared" si="49"/>
        <v>13</v>
      </c>
      <c r="L238" s="930"/>
      <c r="M238" s="931"/>
      <c r="N238" s="931"/>
      <c r="O238" s="932"/>
      <c r="Q238" s="377" t="s">
        <v>769</v>
      </c>
      <c r="R238" s="20"/>
      <c r="S238" s="20"/>
      <c r="T238" s="20"/>
      <c r="U238" s="20" t="s">
        <v>1602</v>
      </c>
      <c r="V238" s="20"/>
      <c r="W238" s="10"/>
      <c r="X238" s="20"/>
      <c r="Y238" s="21"/>
    </row>
    <row r="239" spans="1:25" ht="15.75" customHeight="1" x14ac:dyDescent="0.2">
      <c r="A239" s="370">
        <v>7</v>
      </c>
      <c r="B239" s="54" t="s">
        <v>1036</v>
      </c>
      <c r="C239" s="557">
        <v>14</v>
      </c>
      <c r="D239" s="557">
        <v>2</v>
      </c>
      <c r="E239" s="557">
        <v>3</v>
      </c>
      <c r="F239" s="557">
        <v>9</v>
      </c>
      <c r="G239" s="557">
        <v>36</v>
      </c>
      <c r="H239" s="557">
        <v>51</v>
      </c>
      <c r="I239" s="559">
        <v>7</v>
      </c>
      <c r="J239" s="435">
        <f t="shared" si="48"/>
        <v>14</v>
      </c>
      <c r="K239" s="435">
        <f t="shared" si="49"/>
        <v>7</v>
      </c>
      <c r="L239" s="930"/>
      <c r="M239" s="931"/>
      <c r="N239" s="931"/>
      <c r="O239" s="932"/>
      <c r="Q239" s="377" t="s">
        <v>120</v>
      </c>
      <c r="R239" s="20"/>
      <c r="S239" s="20"/>
      <c r="T239" s="20"/>
      <c r="U239" s="20" t="s">
        <v>1210</v>
      </c>
      <c r="V239" s="20"/>
      <c r="W239" s="20"/>
      <c r="X239" s="10"/>
      <c r="Y239" s="21"/>
    </row>
    <row r="240" spans="1:25" ht="15.75" customHeight="1" thickBot="1" x14ac:dyDescent="0.25">
      <c r="A240" s="372">
        <v>8</v>
      </c>
      <c r="B240" s="55" t="s">
        <v>737</v>
      </c>
      <c r="C240" s="558">
        <v>14</v>
      </c>
      <c r="D240" s="558">
        <v>1</v>
      </c>
      <c r="E240" s="558">
        <v>1</v>
      </c>
      <c r="F240" s="558">
        <v>12</v>
      </c>
      <c r="G240" s="558">
        <v>23</v>
      </c>
      <c r="H240" s="558">
        <v>65</v>
      </c>
      <c r="I240" s="560">
        <v>3</v>
      </c>
      <c r="J240" s="435">
        <f t="shared" si="48"/>
        <v>14</v>
      </c>
      <c r="K240" s="435">
        <f t="shared" si="49"/>
        <v>3</v>
      </c>
      <c r="L240" s="933"/>
      <c r="M240" s="934"/>
      <c r="N240" s="934"/>
      <c r="O240" s="935"/>
      <c r="Q240" s="378" t="s">
        <v>1214</v>
      </c>
      <c r="R240" s="23"/>
      <c r="S240" s="23"/>
      <c r="T240" s="23"/>
      <c r="U240" s="23" t="s">
        <v>1603</v>
      </c>
      <c r="V240" s="23"/>
      <c r="W240" s="23"/>
      <c r="X240" s="23"/>
      <c r="Y240" s="15"/>
    </row>
    <row r="241" spans="1:25" ht="15.75" customHeight="1" x14ac:dyDescent="0.2">
      <c r="C241" s="435">
        <f t="shared" ref="C241:I241" si="50">SUM(C233:C240)</f>
        <v>112</v>
      </c>
      <c r="D241" s="435">
        <f t="shared" si="50"/>
        <v>45</v>
      </c>
      <c r="E241" s="435">
        <f t="shared" si="50"/>
        <v>22</v>
      </c>
      <c r="F241" s="435">
        <f t="shared" si="50"/>
        <v>45</v>
      </c>
      <c r="G241" s="435">
        <f t="shared" si="50"/>
        <v>298</v>
      </c>
      <c r="H241" s="435">
        <f t="shared" si="50"/>
        <v>298</v>
      </c>
      <c r="I241" s="435">
        <f t="shared" si="50"/>
        <v>112</v>
      </c>
      <c r="J241" s="435">
        <f t="shared" si="48"/>
        <v>112</v>
      </c>
      <c r="K241" s="435">
        <f t="shared" si="49"/>
        <v>112</v>
      </c>
    </row>
    <row r="242" spans="1:25" ht="15.75" customHeight="1" thickBot="1" x14ac:dyDescent="0.25"/>
    <row r="243" spans="1:25" ht="15.75" customHeight="1" thickBot="1" x14ac:dyDescent="0.25">
      <c r="A243" s="1043" t="s">
        <v>934</v>
      </c>
      <c r="B243" s="1044"/>
      <c r="C243" s="1044"/>
      <c r="D243" s="1044"/>
      <c r="E243" s="1044"/>
      <c r="F243" s="1045"/>
      <c r="G243" s="1040" t="s">
        <v>2112</v>
      </c>
      <c r="H243" s="1041"/>
      <c r="I243" s="1042"/>
      <c r="L243" s="952" t="s">
        <v>538</v>
      </c>
      <c r="M243" s="953"/>
      <c r="N243" s="953"/>
      <c r="O243" s="954"/>
    </row>
    <row r="244" spans="1:25" ht="15.75" customHeight="1" thickBot="1" x14ac:dyDescent="0.25">
      <c r="A244" s="373" t="s">
        <v>496</v>
      </c>
      <c r="B244" s="227" t="s">
        <v>497</v>
      </c>
      <c r="C244" s="374" t="s">
        <v>498</v>
      </c>
      <c r="D244" s="374" t="s">
        <v>499</v>
      </c>
      <c r="E244" s="374" t="s">
        <v>500</v>
      </c>
      <c r="F244" s="374" t="s">
        <v>501</v>
      </c>
      <c r="G244" s="375" t="s">
        <v>502</v>
      </c>
      <c r="H244" s="375" t="s">
        <v>503</v>
      </c>
      <c r="I244" s="376" t="s">
        <v>504</v>
      </c>
      <c r="L244" s="955"/>
      <c r="M244" s="956"/>
      <c r="N244" s="956"/>
      <c r="O244" s="957"/>
      <c r="Q244" s="24" t="s">
        <v>2113</v>
      </c>
      <c r="R244" s="379" t="s">
        <v>541</v>
      </c>
      <c r="S244" s="379" t="s">
        <v>1590</v>
      </c>
      <c r="T244" s="379" t="s">
        <v>2055</v>
      </c>
      <c r="U244" s="379" t="s">
        <v>566</v>
      </c>
      <c r="V244" s="379" t="s">
        <v>544</v>
      </c>
      <c r="W244" s="379" t="s">
        <v>533</v>
      </c>
      <c r="X244" s="379" t="s">
        <v>704</v>
      </c>
      <c r="Y244" s="380" t="s">
        <v>1313</v>
      </c>
    </row>
    <row r="245" spans="1:25" ht="15.75" customHeight="1" x14ac:dyDescent="0.2">
      <c r="A245" s="441">
        <v>1</v>
      </c>
      <c r="B245" s="53" t="s">
        <v>1598</v>
      </c>
      <c r="C245" s="46">
        <v>14</v>
      </c>
      <c r="D245" s="46">
        <v>11</v>
      </c>
      <c r="E245" s="46">
        <v>1</v>
      </c>
      <c r="F245" s="46">
        <v>2</v>
      </c>
      <c r="G245" s="46">
        <v>50</v>
      </c>
      <c r="H245" s="46">
        <v>17</v>
      </c>
      <c r="I245" s="561">
        <v>23</v>
      </c>
      <c r="J245" s="435">
        <f t="shared" ref="J245:J253" si="51">D245+E245+F245</f>
        <v>14</v>
      </c>
      <c r="K245" s="435">
        <f t="shared" ref="K245:K253" si="52">D245*2+E245</f>
        <v>23</v>
      </c>
      <c r="L245" s="927" t="s">
        <v>2116</v>
      </c>
      <c r="M245" s="928"/>
      <c r="N245" s="928"/>
      <c r="O245" s="929"/>
      <c r="Q245" s="377" t="s">
        <v>541</v>
      </c>
      <c r="R245" s="10"/>
      <c r="S245" s="20"/>
      <c r="T245" s="20"/>
      <c r="U245" s="20"/>
      <c r="V245" s="20"/>
      <c r="W245" s="20" t="s">
        <v>1210</v>
      </c>
      <c r="X245" s="20"/>
      <c r="Y245" s="21"/>
    </row>
    <row r="246" spans="1:25" ht="15.75" customHeight="1" x14ac:dyDescent="0.2">
      <c r="A246" s="370">
        <v>2</v>
      </c>
      <c r="B246" s="54" t="s">
        <v>36</v>
      </c>
      <c r="C246" s="557">
        <v>14</v>
      </c>
      <c r="D246" s="557">
        <v>9</v>
      </c>
      <c r="E246" s="557">
        <v>2</v>
      </c>
      <c r="F246" s="557">
        <v>3</v>
      </c>
      <c r="G246" s="557">
        <v>49</v>
      </c>
      <c r="H246" s="557">
        <v>42</v>
      </c>
      <c r="I246" s="559">
        <v>20</v>
      </c>
      <c r="J246" s="435">
        <f t="shared" si="51"/>
        <v>14</v>
      </c>
      <c r="K246" s="435">
        <f t="shared" si="52"/>
        <v>20</v>
      </c>
      <c r="L246" s="930"/>
      <c r="M246" s="931"/>
      <c r="N246" s="931"/>
      <c r="O246" s="932"/>
      <c r="Q246" s="377" t="s">
        <v>1590</v>
      </c>
      <c r="R246" s="20"/>
      <c r="S246" s="10"/>
      <c r="T246" s="20"/>
      <c r="U246" s="20"/>
      <c r="V246" s="20"/>
      <c r="W246" s="20" t="s">
        <v>1881</v>
      </c>
      <c r="X246" s="20"/>
      <c r="Y246" s="21"/>
    </row>
    <row r="247" spans="1:25" ht="15.75" customHeight="1" x14ac:dyDescent="0.2">
      <c r="A247" s="370">
        <v>3</v>
      </c>
      <c r="B247" s="54" t="s">
        <v>164</v>
      </c>
      <c r="C247" s="557">
        <v>14</v>
      </c>
      <c r="D247" s="557">
        <v>7</v>
      </c>
      <c r="E247" s="557">
        <v>2</v>
      </c>
      <c r="F247" s="557">
        <v>5</v>
      </c>
      <c r="G247" s="557">
        <v>41</v>
      </c>
      <c r="H247" s="557">
        <v>34</v>
      </c>
      <c r="I247" s="559">
        <v>16</v>
      </c>
      <c r="J247" s="435">
        <f t="shared" si="51"/>
        <v>14</v>
      </c>
      <c r="K247" s="435">
        <f t="shared" si="52"/>
        <v>16</v>
      </c>
      <c r="L247" s="930"/>
      <c r="M247" s="931"/>
      <c r="N247" s="931"/>
      <c r="O247" s="932"/>
      <c r="Q247" s="377" t="s">
        <v>2055</v>
      </c>
      <c r="R247" s="20"/>
      <c r="S247" s="20"/>
      <c r="T247" s="10"/>
      <c r="U247" s="20"/>
      <c r="V247" s="20"/>
      <c r="W247" s="20"/>
      <c r="X247" s="20"/>
      <c r="Y247" s="21"/>
    </row>
    <row r="248" spans="1:25" ht="15.75" customHeight="1" x14ac:dyDescent="0.2">
      <c r="A248" s="370">
        <v>4</v>
      </c>
      <c r="B248" s="54" t="s">
        <v>1732</v>
      </c>
      <c r="C248" s="557">
        <v>14</v>
      </c>
      <c r="D248" s="557">
        <v>6</v>
      </c>
      <c r="E248" s="557">
        <v>2</v>
      </c>
      <c r="F248" s="557">
        <v>6</v>
      </c>
      <c r="G248" s="557">
        <v>31</v>
      </c>
      <c r="H248" s="557">
        <v>30</v>
      </c>
      <c r="I248" s="559">
        <v>14</v>
      </c>
      <c r="J248" s="435">
        <f t="shared" si="51"/>
        <v>14</v>
      </c>
      <c r="K248" s="435">
        <f t="shared" si="52"/>
        <v>14</v>
      </c>
      <c r="L248" s="930"/>
      <c r="M248" s="931"/>
      <c r="N248" s="931"/>
      <c r="O248" s="932"/>
      <c r="Q248" s="377" t="s">
        <v>566</v>
      </c>
      <c r="R248" s="20"/>
      <c r="S248" s="20"/>
      <c r="T248" s="20"/>
      <c r="U248" s="10"/>
      <c r="V248" s="20"/>
      <c r="W248" s="20"/>
      <c r="X248" s="20"/>
      <c r="Y248" s="21"/>
    </row>
    <row r="249" spans="1:25" ht="15.75" customHeight="1" x14ac:dyDescent="0.2">
      <c r="A249" s="370">
        <v>5</v>
      </c>
      <c r="B249" s="54" t="s">
        <v>2057</v>
      </c>
      <c r="C249" s="557">
        <v>14</v>
      </c>
      <c r="D249" s="557">
        <v>6</v>
      </c>
      <c r="E249" s="557">
        <v>1</v>
      </c>
      <c r="F249" s="557">
        <v>7</v>
      </c>
      <c r="G249" s="557">
        <v>37</v>
      </c>
      <c r="H249" s="557">
        <v>41</v>
      </c>
      <c r="I249" s="559">
        <v>13</v>
      </c>
      <c r="J249" s="435">
        <f t="shared" si="51"/>
        <v>14</v>
      </c>
      <c r="K249" s="435">
        <f t="shared" si="52"/>
        <v>13</v>
      </c>
      <c r="L249" s="930"/>
      <c r="M249" s="931"/>
      <c r="N249" s="931"/>
      <c r="O249" s="932"/>
      <c r="Q249" s="377" t="s">
        <v>544</v>
      </c>
      <c r="R249" s="20"/>
      <c r="S249" s="20"/>
      <c r="T249" s="20"/>
      <c r="U249" s="20"/>
      <c r="V249" s="10"/>
      <c r="W249" s="20" t="s">
        <v>1600</v>
      </c>
      <c r="X249" s="20"/>
      <c r="Y249" s="21"/>
    </row>
    <row r="250" spans="1:25" ht="15.75" customHeight="1" x14ac:dyDescent="0.2">
      <c r="A250" s="370">
        <v>6</v>
      </c>
      <c r="B250" s="54" t="s">
        <v>174</v>
      </c>
      <c r="C250" s="557">
        <v>14</v>
      </c>
      <c r="D250" s="557">
        <v>3</v>
      </c>
      <c r="E250" s="557">
        <v>4</v>
      </c>
      <c r="F250" s="557">
        <v>7</v>
      </c>
      <c r="G250" s="557">
        <v>30</v>
      </c>
      <c r="H250" s="557">
        <v>40</v>
      </c>
      <c r="I250" s="559">
        <v>10</v>
      </c>
      <c r="J250" s="435">
        <f t="shared" si="51"/>
        <v>14</v>
      </c>
      <c r="K250" s="435">
        <f t="shared" si="52"/>
        <v>10</v>
      </c>
      <c r="L250" s="930"/>
      <c r="M250" s="931"/>
      <c r="N250" s="931"/>
      <c r="O250" s="932"/>
      <c r="Q250" s="377" t="s">
        <v>533</v>
      </c>
      <c r="R250" s="20"/>
      <c r="S250" s="20"/>
      <c r="T250" s="20"/>
      <c r="U250" s="20" t="s">
        <v>1546</v>
      </c>
      <c r="V250" s="20" t="s">
        <v>1494</v>
      </c>
      <c r="W250" s="10"/>
      <c r="X250" s="20"/>
      <c r="Y250" s="21"/>
    </row>
    <row r="251" spans="1:25" ht="15.75" customHeight="1" x14ac:dyDescent="0.2">
      <c r="A251" s="370">
        <v>7</v>
      </c>
      <c r="B251" s="54" t="s">
        <v>708</v>
      </c>
      <c r="C251" s="557">
        <v>14</v>
      </c>
      <c r="D251" s="557">
        <v>3</v>
      </c>
      <c r="E251" s="557">
        <v>3</v>
      </c>
      <c r="F251" s="557">
        <v>8</v>
      </c>
      <c r="G251" s="557">
        <v>34</v>
      </c>
      <c r="H251" s="557">
        <v>42</v>
      </c>
      <c r="I251" s="559">
        <v>9</v>
      </c>
      <c r="J251" s="435">
        <f t="shared" si="51"/>
        <v>14</v>
      </c>
      <c r="K251" s="435">
        <f t="shared" si="52"/>
        <v>9</v>
      </c>
      <c r="L251" s="930"/>
      <c r="M251" s="931"/>
      <c r="N251" s="931"/>
      <c r="O251" s="932"/>
      <c r="Q251" s="377" t="s">
        <v>704</v>
      </c>
      <c r="R251" s="20"/>
      <c r="S251" s="20"/>
      <c r="T251" s="20"/>
      <c r="U251" s="20"/>
      <c r="V251" s="20"/>
      <c r="W251" s="20"/>
      <c r="X251" s="10"/>
      <c r="Y251" s="21"/>
    </row>
    <row r="252" spans="1:25" ht="15.75" customHeight="1" thickBot="1" x14ac:dyDescent="0.25">
      <c r="A252" s="372">
        <v>8</v>
      </c>
      <c r="B252" s="55" t="s">
        <v>575</v>
      </c>
      <c r="C252" s="558">
        <v>14</v>
      </c>
      <c r="D252" s="558">
        <v>3</v>
      </c>
      <c r="E252" s="558">
        <v>1</v>
      </c>
      <c r="F252" s="558">
        <v>10</v>
      </c>
      <c r="G252" s="558">
        <v>27</v>
      </c>
      <c r="H252" s="558">
        <v>53</v>
      </c>
      <c r="I252" s="560">
        <v>7</v>
      </c>
      <c r="J252" s="435">
        <f t="shared" si="51"/>
        <v>14</v>
      </c>
      <c r="K252" s="435">
        <f t="shared" si="52"/>
        <v>7</v>
      </c>
      <c r="L252" s="933"/>
      <c r="M252" s="934"/>
      <c r="N252" s="934"/>
      <c r="O252" s="935"/>
      <c r="Q252" s="378" t="s">
        <v>1313</v>
      </c>
      <c r="R252" s="23"/>
      <c r="S252" s="23"/>
      <c r="T252" s="23"/>
      <c r="U252" s="23"/>
      <c r="V252" s="23"/>
      <c r="W252" s="23"/>
      <c r="X252" s="23"/>
      <c r="Y252" s="15"/>
    </row>
    <row r="253" spans="1:25" ht="15.75" customHeight="1" x14ac:dyDescent="0.2">
      <c r="C253" s="435">
        <f t="shared" ref="C253:I253" si="53">SUM(C245:C252)</f>
        <v>112</v>
      </c>
      <c r="D253" s="435">
        <f t="shared" si="53"/>
        <v>48</v>
      </c>
      <c r="E253" s="435">
        <f t="shared" si="53"/>
        <v>16</v>
      </c>
      <c r="F253" s="435">
        <f t="shared" si="53"/>
        <v>48</v>
      </c>
      <c r="G253" s="435">
        <f t="shared" si="53"/>
        <v>299</v>
      </c>
      <c r="H253" s="435">
        <f t="shared" si="53"/>
        <v>299</v>
      </c>
      <c r="I253" s="435">
        <f t="shared" si="53"/>
        <v>112</v>
      </c>
      <c r="J253" s="435">
        <f t="shared" si="51"/>
        <v>112</v>
      </c>
      <c r="K253" s="435">
        <f t="shared" si="52"/>
        <v>112</v>
      </c>
    </row>
    <row r="254" spans="1:25" ht="15.75" customHeight="1" thickBot="1" x14ac:dyDescent="0.25"/>
    <row r="255" spans="1:25" ht="15.75" customHeight="1" thickBot="1" x14ac:dyDescent="0.25">
      <c r="A255" s="1043" t="s">
        <v>937</v>
      </c>
      <c r="B255" s="1044"/>
      <c r="C255" s="1044"/>
      <c r="D255" s="1044"/>
      <c r="E255" s="1044"/>
      <c r="F255" s="1045"/>
      <c r="G255" s="1040" t="s">
        <v>2112</v>
      </c>
      <c r="H255" s="1041"/>
      <c r="I255" s="1042"/>
      <c r="L255" s="945" t="s">
        <v>495</v>
      </c>
      <c r="M255" s="946"/>
      <c r="N255" s="946"/>
      <c r="O255" s="947"/>
    </row>
    <row r="256" spans="1:25" ht="15.75" customHeight="1" thickBot="1" x14ac:dyDescent="0.25">
      <c r="A256" s="373" t="s">
        <v>496</v>
      </c>
      <c r="B256" s="227" t="s">
        <v>497</v>
      </c>
      <c r="C256" s="374" t="s">
        <v>498</v>
      </c>
      <c r="D256" s="374" t="s">
        <v>499</v>
      </c>
      <c r="E256" s="374" t="s">
        <v>500</v>
      </c>
      <c r="F256" s="374" t="s">
        <v>501</v>
      </c>
      <c r="G256" s="375" t="s">
        <v>502</v>
      </c>
      <c r="H256" s="375" t="s">
        <v>503</v>
      </c>
      <c r="I256" s="376" t="s">
        <v>504</v>
      </c>
      <c r="L256" s="1063"/>
      <c r="M256" s="1064"/>
      <c r="N256" s="1064"/>
      <c r="O256" s="1065"/>
      <c r="Q256" s="24" t="s">
        <v>2113</v>
      </c>
      <c r="R256" s="379" t="s">
        <v>373</v>
      </c>
      <c r="S256" s="379" t="s">
        <v>374</v>
      </c>
      <c r="T256" s="379" t="s">
        <v>506</v>
      </c>
      <c r="U256" s="379" t="s">
        <v>564</v>
      </c>
      <c r="V256" s="379" t="s">
        <v>610</v>
      </c>
      <c r="W256" s="379" t="s">
        <v>702</v>
      </c>
      <c r="X256" s="379" t="s">
        <v>61</v>
      </c>
      <c r="Y256" s="380" t="s">
        <v>63</v>
      </c>
    </row>
    <row r="257" spans="1:25" ht="15.75" customHeight="1" x14ac:dyDescent="0.2">
      <c r="A257" s="441">
        <v>1</v>
      </c>
      <c r="B257" s="53" t="s">
        <v>1733</v>
      </c>
      <c r="C257" s="46">
        <v>14</v>
      </c>
      <c r="D257" s="46"/>
      <c r="E257" s="46"/>
      <c r="F257" s="46"/>
      <c r="G257" s="46"/>
      <c r="H257" s="46"/>
      <c r="I257" s="561">
        <v>0</v>
      </c>
      <c r="J257" s="435">
        <f t="shared" ref="J257:J265" si="54">D257+E257+F257</f>
        <v>0</v>
      </c>
      <c r="K257" s="435">
        <f t="shared" ref="K257:K265" si="55">D257*2+E257</f>
        <v>0</v>
      </c>
      <c r="L257" s="927" t="s">
        <v>532</v>
      </c>
      <c r="M257" s="928"/>
      <c r="N257" s="928"/>
      <c r="O257" s="929"/>
      <c r="Q257" s="377" t="s">
        <v>373</v>
      </c>
      <c r="R257" s="10"/>
      <c r="S257" s="20"/>
      <c r="T257" s="20"/>
      <c r="U257" s="20"/>
      <c r="V257" s="20"/>
      <c r="W257" s="20"/>
      <c r="X257" s="20"/>
      <c r="Y257" s="21"/>
    </row>
    <row r="258" spans="1:25" ht="15.75" customHeight="1" x14ac:dyDescent="0.2">
      <c r="A258" s="370" t="s">
        <v>521</v>
      </c>
      <c r="B258" s="54" t="s">
        <v>816</v>
      </c>
      <c r="C258" s="557">
        <v>14</v>
      </c>
      <c r="D258" s="557"/>
      <c r="E258" s="557"/>
      <c r="F258" s="557"/>
      <c r="G258" s="557"/>
      <c r="H258" s="557"/>
      <c r="I258" s="559">
        <v>0</v>
      </c>
      <c r="J258" s="435">
        <f t="shared" si="54"/>
        <v>0</v>
      </c>
      <c r="K258" s="435">
        <f t="shared" si="55"/>
        <v>0</v>
      </c>
      <c r="L258" s="930"/>
      <c r="M258" s="931"/>
      <c r="N258" s="931"/>
      <c r="O258" s="932"/>
      <c r="Q258" s="377" t="s">
        <v>374</v>
      </c>
      <c r="R258" s="20"/>
      <c r="S258" s="10"/>
      <c r="T258" s="20"/>
      <c r="U258" s="20"/>
      <c r="V258" s="20"/>
      <c r="W258" s="20"/>
      <c r="X258" s="20"/>
      <c r="Y258" s="21"/>
    </row>
    <row r="259" spans="1:25" ht="15.75" customHeight="1" x14ac:dyDescent="0.2">
      <c r="A259" s="370" t="s">
        <v>521</v>
      </c>
      <c r="B259" s="54" t="s">
        <v>558</v>
      </c>
      <c r="C259" s="557">
        <v>14</v>
      </c>
      <c r="D259" s="557"/>
      <c r="E259" s="557"/>
      <c r="F259" s="557"/>
      <c r="G259" s="557"/>
      <c r="H259" s="557"/>
      <c r="I259" s="559">
        <v>0</v>
      </c>
      <c r="J259" s="435">
        <f t="shared" si="54"/>
        <v>0</v>
      </c>
      <c r="K259" s="435">
        <f t="shared" si="55"/>
        <v>0</v>
      </c>
      <c r="L259" s="930"/>
      <c r="M259" s="931"/>
      <c r="N259" s="931"/>
      <c r="O259" s="932"/>
      <c r="Q259" s="377" t="s">
        <v>506</v>
      </c>
      <c r="R259" s="20"/>
      <c r="S259" s="20"/>
      <c r="T259" s="10"/>
      <c r="U259" s="20"/>
      <c r="V259" s="20" t="s">
        <v>532</v>
      </c>
      <c r="W259" s="20" t="s">
        <v>532</v>
      </c>
      <c r="X259" s="20"/>
      <c r="Y259" s="21"/>
    </row>
    <row r="260" spans="1:25" ht="15.75" customHeight="1" x14ac:dyDescent="0.2">
      <c r="A260" s="370" t="s">
        <v>521</v>
      </c>
      <c r="B260" s="54" t="s">
        <v>534</v>
      </c>
      <c r="C260" s="557">
        <v>14</v>
      </c>
      <c r="D260" s="557"/>
      <c r="E260" s="557"/>
      <c r="F260" s="557"/>
      <c r="G260" s="557"/>
      <c r="H260" s="557"/>
      <c r="I260" s="559">
        <v>0</v>
      </c>
      <c r="J260" s="435">
        <f t="shared" si="54"/>
        <v>0</v>
      </c>
      <c r="K260" s="435">
        <f t="shared" si="55"/>
        <v>0</v>
      </c>
      <c r="L260" s="930"/>
      <c r="M260" s="931"/>
      <c r="N260" s="931"/>
      <c r="O260" s="932"/>
      <c r="Q260" s="377" t="s">
        <v>564</v>
      </c>
      <c r="R260" s="20"/>
      <c r="S260" s="20"/>
      <c r="T260" s="20" t="s">
        <v>532</v>
      </c>
      <c r="U260" s="10"/>
      <c r="V260" s="20"/>
      <c r="W260" s="20"/>
      <c r="X260" s="20"/>
      <c r="Y260" s="21"/>
    </row>
    <row r="261" spans="1:25" ht="15.75" customHeight="1" x14ac:dyDescent="0.2">
      <c r="A261" s="370" t="s">
        <v>521</v>
      </c>
      <c r="B261" s="54" t="s">
        <v>79</v>
      </c>
      <c r="C261" s="557">
        <v>14</v>
      </c>
      <c r="D261" s="557"/>
      <c r="E261" s="557"/>
      <c r="F261" s="557"/>
      <c r="G261" s="557"/>
      <c r="H261" s="557"/>
      <c r="I261" s="559">
        <v>0</v>
      </c>
      <c r="J261" s="435">
        <f t="shared" si="54"/>
        <v>0</v>
      </c>
      <c r="K261" s="435">
        <f t="shared" si="55"/>
        <v>0</v>
      </c>
      <c r="L261" s="930"/>
      <c r="M261" s="931"/>
      <c r="N261" s="931"/>
      <c r="O261" s="932"/>
      <c r="Q261" s="377" t="s">
        <v>610</v>
      </c>
      <c r="R261" s="20"/>
      <c r="S261" s="20"/>
      <c r="T261" s="20"/>
      <c r="U261" s="20"/>
      <c r="V261" s="10"/>
      <c r="W261" s="20"/>
      <c r="X261" s="20"/>
      <c r="Y261" s="21"/>
    </row>
    <row r="262" spans="1:25" ht="15.75" customHeight="1" x14ac:dyDescent="0.2">
      <c r="A262" s="370" t="s">
        <v>521</v>
      </c>
      <c r="B262" s="54" t="s">
        <v>761</v>
      </c>
      <c r="C262" s="557">
        <v>14</v>
      </c>
      <c r="D262" s="557"/>
      <c r="E262" s="557"/>
      <c r="F262" s="557"/>
      <c r="G262" s="557"/>
      <c r="H262" s="557"/>
      <c r="I262" s="559">
        <v>0</v>
      </c>
      <c r="J262" s="435">
        <f t="shared" si="54"/>
        <v>0</v>
      </c>
      <c r="K262" s="435">
        <f t="shared" si="55"/>
        <v>0</v>
      </c>
      <c r="L262" s="930"/>
      <c r="M262" s="931"/>
      <c r="N262" s="931"/>
      <c r="O262" s="932"/>
      <c r="Q262" s="377" t="s">
        <v>702</v>
      </c>
      <c r="R262" s="20"/>
      <c r="S262" s="20"/>
      <c r="T262" s="20" t="s">
        <v>532</v>
      </c>
      <c r="U262" s="20"/>
      <c r="V262" s="20"/>
      <c r="W262" s="10"/>
      <c r="X262" s="20"/>
      <c r="Y262" s="21"/>
    </row>
    <row r="263" spans="1:25" ht="15.75" customHeight="1" x14ac:dyDescent="0.2">
      <c r="A263" s="370" t="s">
        <v>521</v>
      </c>
      <c r="B263" s="54" t="s">
        <v>706</v>
      </c>
      <c r="C263" s="557">
        <v>14</v>
      </c>
      <c r="D263" s="557"/>
      <c r="E263" s="557"/>
      <c r="F263" s="557"/>
      <c r="G263" s="557"/>
      <c r="H263" s="557"/>
      <c r="I263" s="559">
        <v>0</v>
      </c>
      <c r="J263" s="435">
        <f t="shared" si="54"/>
        <v>0</v>
      </c>
      <c r="K263" s="435">
        <f t="shared" si="55"/>
        <v>0</v>
      </c>
      <c r="L263" s="930"/>
      <c r="M263" s="931"/>
      <c r="N263" s="931"/>
      <c r="O263" s="932"/>
      <c r="Q263" s="377" t="s">
        <v>61</v>
      </c>
      <c r="R263" s="20"/>
      <c r="S263" s="20"/>
      <c r="T263" s="20"/>
      <c r="U263" s="20"/>
      <c r="V263" s="20"/>
      <c r="W263" s="20"/>
      <c r="X263" s="10"/>
      <c r="Y263" s="21"/>
    </row>
    <row r="264" spans="1:25" ht="15.75" customHeight="1" thickBot="1" x14ac:dyDescent="0.25">
      <c r="A264" s="372" t="s">
        <v>521</v>
      </c>
      <c r="B264" s="55" t="s">
        <v>705</v>
      </c>
      <c r="C264" s="558">
        <v>14</v>
      </c>
      <c r="D264" s="558"/>
      <c r="E264" s="558"/>
      <c r="F264" s="558"/>
      <c r="G264" s="558"/>
      <c r="H264" s="558"/>
      <c r="I264" s="560">
        <v>0</v>
      </c>
      <c r="J264" s="435">
        <f t="shared" si="54"/>
        <v>0</v>
      </c>
      <c r="K264" s="435">
        <f t="shared" si="55"/>
        <v>0</v>
      </c>
      <c r="L264" s="933"/>
      <c r="M264" s="934"/>
      <c r="N264" s="934"/>
      <c r="O264" s="935"/>
      <c r="Q264" s="378" t="s">
        <v>63</v>
      </c>
      <c r="R264" s="23"/>
      <c r="S264" s="23"/>
      <c r="T264" s="23"/>
      <c r="U264" s="23"/>
      <c r="V264" s="23"/>
      <c r="W264" s="23"/>
      <c r="X264" s="23"/>
      <c r="Y264" s="15"/>
    </row>
    <row r="265" spans="1:25" ht="15.75" customHeight="1" x14ac:dyDescent="0.2">
      <c r="C265" s="435">
        <f t="shared" ref="C265:I265" si="56">SUM(C257:C264)</f>
        <v>112</v>
      </c>
      <c r="D265" s="435">
        <f t="shared" si="56"/>
        <v>0</v>
      </c>
      <c r="E265" s="435">
        <f t="shared" si="56"/>
        <v>0</v>
      </c>
      <c r="F265" s="435">
        <f t="shared" si="56"/>
        <v>0</v>
      </c>
      <c r="G265" s="435">
        <f t="shared" si="56"/>
        <v>0</v>
      </c>
      <c r="H265" s="435">
        <f t="shared" si="56"/>
        <v>0</v>
      </c>
      <c r="I265" s="435">
        <f t="shared" si="56"/>
        <v>0</v>
      </c>
      <c r="J265" s="435">
        <f t="shared" si="54"/>
        <v>0</v>
      </c>
      <c r="K265" s="435">
        <f t="shared" si="55"/>
        <v>0</v>
      </c>
    </row>
    <row r="266" spans="1:25" ht="15.75" customHeight="1" thickBot="1" x14ac:dyDescent="0.25"/>
    <row r="267" spans="1:25" ht="15.75" customHeight="1" thickBot="1" x14ac:dyDescent="0.25">
      <c r="A267" s="1043" t="s">
        <v>2117</v>
      </c>
      <c r="B267" s="1044"/>
      <c r="C267" s="1044"/>
      <c r="D267" s="1044"/>
      <c r="E267" s="1044"/>
      <c r="F267" s="1044"/>
      <c r="G267" s="1044" t="s">
        <v>2112</v>
      </c>
      <c r="H267" s="1044"/>
      <c r="I267" s="1307"/>
      <c r="L267" s="952" t="s">
        <v>538</v>
      </c>
      <c r="M267" s="953"/>
      <c r="N267" s="953"/>
      <c r="O267" s="954"/>
    </row>
    <row r="268" spans="1:25" ht="15.75" customHeight="1" thickBot="1" x14ac:dyDescent="0.25">
      <c r="A268" s="373" t="s">
        <v>496</v>
      </c>
      <c r="B268" s="227" t="s">
        <v>497</v>
      </c>
      <c r="C268" s="374" t="s">
        <v>498</v>
      </c>
      <c r="D268" s="374" t="s">
        <v>499</v>
      </c>
      <c r="E268" s="374" t="s">
        <v>500</v>
      </c>
      <c r="F268" s="374" t="s">
        <v>501</v>
      </c>
      <c r="G268" s="374" t="s">
        <v>502</v>
      </c>
      <c r="H268" s="374" t="s">
        <v>503</v>
      </c>
      <c r="I268" s="440" t="s">
        <v>504</v>
      </c>
      <c r="L268" s="955"/>
      <c r="M268" s="956"/>
      <c r="N268" s="956"/>
      <c r="O268" s="957"/>
      <c r="Q268" s="24" t="s">
        <v>2113</v>
      </c>
      <c r="R268" s="379" t="s">
        <v>716</v>
      </c>
      <c r="S268" s="379" t="s">
        <v>1866</v>
      </c>
      <c r="T268" s="379" t="s">
        <v>901</v>
      </c>
      <c r="U268" s="379" t="s">
        <v>847</v>
      </c>
      <c r="V268" s="379" t="s">
        <v>700</v>
      </c>
      <c r="W268" s="379" t="s">
        <v>229</v>
      </c>
      <c r="X268" s="379" t="s">
        <v>547</v>
      </c>
      <c r="Y268" s="380" t="s">
        <v>1306</v>
      </c>
    </row>
    <row r="269" spans="1:25" ht="15.75" customHeight="1" x14ac:dyDescent="0.2">
      <c r="A269" s="371">
        <v>1</v>
      </c>
      <c r="B269" s="126" t="s">
        <v>1307</v>
      </c>
      <c r="C269" s="580">
        <v>14</v>
      </c>
      <c r="D269" s="580">
        <v>10</v>
      </c>
      <c r="E269" s="580">
        <v>1</v>
      </c>
      <c r="F269" s="580">
        <v>3</v>
      </c>
      <c r="G269" s="580">
        <v>41</v>
      </c>
      <c r="H269" s="580">
        <v>24</v>
      </c>
      <c r="I269" s="128">
        <v>21</v>
      </c>
      <c r="J269" s="435">
        <f t="shared" ref="J269:J277" si="57">D269+E269+F269</f>
        <v>14</v>
      </c>
      <c r="K269" s="435">
        <f t="shared" ref="K269:K277" si="58">D269*2+E269</f>
        <v>21</v>
      </c>
      <c r="L269" s="927" t="s">
        <v>2118</v>
      </c>
      <c r="M269" s="928"/>
      <c r="N269" s="928"/>
      <c r="O269" s="929"/>
      <c r="Q269" s="377" t="s">
        <v>716</v>
      </c>
      <c r="R269" s="10"/>
      <c r="S269" s="20"/>
      <c r="T269" s="20"/>
      <c r="U269" s="20"/>
      <c r="V269" s="20"/>
      <c r="W269" s="20"/>
      <c r="X269" s="20"/>
      <c r="Y269" s="21"/>
    </row>
    <row r="270" spans="1:25" ht="15.75" customHeight="1" x14ac:dyDescent="0.2">
      <c r="A270" s="370">
        <v>2</v>
      </c>
      <c r="B270" s="129" t="s">
        <v>906</v>
      </c>
      <c r="C270" s="576">
        <v>14</v>
      </c>
      <c r="D270" s="576">
        <v>8</v>
      </c>
      <c r="E270" s="576">
        <v>3</v>
      </c>
      <c r="F270" s="576">
        <v>3</v>
      </c>
      <c r="G270" s="576">
        <v>40</v>
      </c>
      <c r="H270" s="576">
        <v>24</v>
      </c>
      <c r="I270" s="578">
        <v>19</v>
      </c>
      <c r="J270" s="435">
        <f t="shared" si="57"/>
        <v>14</v>
      </c>
      <c r="K270" s="435">
        <f t="shared" si="58"/>
        <v>19</v>
      </c>
      <c r="L270" s="930"/>
      <c r="M270" s="931"/>
      <c r="N270" s="931"/>
      <c r="O270" s="932"/>
      <c r="Q270" s="377" t="s">
        <v>1866</v>
      </c>
      <c r="R270" s="20"/>
      <c r="S270" s="10"/>
      <c r="T270" s="20"/>
      <c r="U270" s="20"/>
      <c r="V270" s="20"/>
      <c r="W270" s="20"/>
      <c r="X270" s="20"/>
      <c r="Y270" s="21"/>
    </row>
    <row r="271" spans="1:25" ht="15.75" customHeight="1" x14ac:dyDescent="0.2">
      <c r="A271" s="370">
        <v>3</v>
      </c>
      <c r="B271" s="129" t="s">
        <v>711</v>
      </c>
      <c r="C271" s="576">
        <v>14</v>
      </c>
      <c r="D271" s="576">
        <v>7</v>
      </c>
      <c r="E271" s="576">
        <v>4</v>
      </c>
      <c r="F271" s="576">
        <v>3</v>
      </c>
      <c r="G271" s="576">
        <v>41</v>
      </c>
      <c r="H271" s="576">
        <v>30</v>
      </c>
      <c r="I271" s="578">
        <v>18</v>
      </c>
      <c r="J271" s="435">
        <f t="shared" si="57"/>
        <v>14</v>
      </c>
      <c r="K271" s="435">
        <f t="shared" si="58"/>
        <v>18</v>
      </c>
      <c r="L271" s="930"/>
      <c r="M271" s="931"/>
      <c r="N271" s="931"/>
      <c r="O271" s="932"/>
      <c r="Q271" s="377" t="s">
        <v>901</v>
      </c>
      <c r="R271" s="20"/>
      <c r="S271" s="20"/>
      <c r="T271" s="10"/>
      <c r="U271" s="20"/>
      <c r="V271" s="20" t="s">
        <v>532</v>
      </c>
      <c r="W271" s="20" t="s">
        <v>532</v>
      </c>
      <c r="X271" s="20"/>
      <c r="Y271" s="21"/>
    </row>
    <row r="272" spans="1:25" ht="15.75" customHeight="1" x14ac:dyDescent="0.2">
      <c r="A272" s="370">
        <v>4</v>
      </c>
      <c r="B272" s="129" t="s">
        <v>991</v>
      </c>
      <c r="C272" s="576">
        <v>14</v>
      </c>
      <c r="D272" s="576">
        <v>6</v>
      </c>
      <c r="E272" s="576">
        <v>3</v>
      </c>
      <c r="F272" s="576">
        <v>5</v>
      </c>
      <c r="G272" s="576">
        <v>29</v>
      </c>
      <c r="H272" s="576">
        <v>30</v>
      </c>
      <c r="I272" s="578">
        <v>15</v>
      </c>
      <c r="J272" s="435">
        <f t="shared" si="57"/>
        <v>14</v>
      </c>
      <c r="K272" s="435">
        <f t="shared" si="58"/>
        <v>15</v>
      </c>
      <c r="L272" s="930"/>
      <c r="M272" s="931"/>
      <c r="N272" s="931"/>
      <c r="O272" s="932"/>
      <c r="Q272" s="377" t="s">
        <v>847</v>
      </c>
      <c r="R272" s="20"/>
      <c r="S272" s="20"/>
      <c r="T272" s="20" t="s">
        <v>532</v>
      </c>
      <c r="U272" s="10"/>
      <c r="V272" s="20"/>
      <c r="W272" s="20"/>
      <c r="X272" s="20"/>
      <c r="Y272" s="21"/>
    </row>
    <row r="273" spans="1:26" ht="15.75" customHeight="1" x14ac:dyDescent="0.2">
      <c r="A273" s="370">
        <v>5</v>
      </c>
      <c r="B273" s="129" t="s">
        <v>2052</v>
      </c>
      <c r="C273" s="576">
        <v>14</v>
      </c>
      <c r="D273" s="576">
        <v>5</v>
      </c>
      <c r="E273" s="576">
        <v>2</v>
      </c>
      <c r="F273" s="576">
        <v>7</v>
      </c>
      <c r="G273" s="576">
        <v>23</v>
      </c>
      <c r="H273" s="576">
        <v>25</v>
      </c>
      <c r="I273" s="578">
        <v>12</v>
      </c>
      <c r="J273" s="435">
        <f t="shared" si="57"/>
        <v>14</v>
      </c>
      <c r="K273" s="435">
        <f t="shared" si="58"/>
        <v>12</v>
      </c>
      <c r="L273" s="930"/>
      <c r="M273" s="931"/>
      <c r="N273" s="931"/>
      <c r="O273" s="932"/>
      <c r="Q273" s="377" t="s">
        <v>700</v>
      </c>
      <c r="R273" s="20"/>
      <c r="S273" s="20"/>
      <c r="T273" s="20"/>
      <c r="U273" s="20"/>
      <c r="V273" s="10"/>
      <c r="W273" s="20"/>
      <c r="X273" s="20"/>
      <c r="Y273" s="21"/>
    </row>
    <row r="274" spans="1:26" ht="15.75" customHeight="1" x14ac:dyDescent="0.2">
      <c r="A274" s="370">
        <v>6</v>
      </c>
      <c r="B274" s="129" t="s">
        <v>1867</v>
      </c>
      <c r="C274" s="576">
        <v>14</v>
      </c>
      <c r="D274" s="576">
        <v>3</v>
      </c>
      <c r="E274" s="576">
        <v>5</v>
      </c>
      <c r="F274" s="576">
        <v>6</v>
      </c>
      <c r="G274" s="576">
        <v>26</v>
      </c>
      <c r="H274" s="576">
        <v>35</v>
      </c>
      <c r="I274" s="578">
        <v>11</v>
      </c>
      <c r="J274" s="435">
        <f t="shared" si="57"/>
        <v>14</v>
      </c>
      <c r="K274" s="435">
        <f t="shared" si="58"/>
        <v>11</v>
      </c>
      <c r="L274" s="930"/>
      <c r="M274" s="931"/>
      <c r="N274" s="931"/>
      <c r="O274" s="932"/>
      <c r="Q274" s="377" t="s">
        <v>229</v>
      </c>
      <c r="R274" s="20"/>
      <c r="S274" s="20"/>
      <c r="T274" s="20" t="s">
        <v>532</v>
      </c>
      <c r="U274" s="20"/>
      <c r="V274" s="20"/>
      <c r="W274" s="10"/>
      <c r="X274" s="20"/>
      <c r="Y274" s="21"/>
    </row>
    <row r="275" spans="1:26" ht="15.75" customHeight="1" x14ac:dyDescent="0.2">
      <c r="A275" s="370">
        <v>7</v>
      </c>
      <c r="B275" s="129" t="s">
        <v>551</v>
      </c>
      <c r="C275" s="576">
        <v>14</v>
      </c>
      <c r="D275" s="576">
        <v>4</v>
      </c>
      <c r="E275" s="576">
        <v>1</v>
      </c>
      <c r="F275" s="576">
        <v>9</v>
      </c>
      <c r="G275" s="576">
        <v>17</v>
      </c>
      <c r="H275" s="576">
        <v>27</v>
      </c>
      <c r="I275" s="578">
        <v>9</v>
      </c>
      <c r="J275" s="435">
        <f t="shared" si="57"/>
        <v>14</v>
      </c>
      <c r="K275" s="435">
        <f t="shared" si="58"/>
        <v>9</v>
      </c>
      <c r="L275" s="930"/>
      <c r="M275" s="931"/>
      <c r="N275" s="931"/>
      <c r="O275" s="932"/>
      <c r="Q275" s="377" t="s">
        <v>547</v>
      </c>
      <c r="R275" s="20"/>
      <c r="S275" s="20"/>
      <c r="T275" s="20"/>
      <c r="U275" s="20"/>
      <c r="V275" s="20"/>
      <c r="W275" s="20"/>
      <c r="X275" s="10"/>
      <c r="Y275" s="21"/>
    </row>
    <row r="276" spans="1:26" ht="15.75" customHeight="1" thickBot="1" x14ac:dyDescent="0.25">
      <c r="A276" s="372" t="s">
        <v>640</v>
      </c>
      <c r="B276" s="130" t="s">
        <v>39</v>
      </c>
      <c r="C276" s="577">
        <v>14</v>
      </c>
      <c r="D276" s="577">
        <v>2</v>
      </c>
      <c r="E276" s="577">
        <v>3</v>
      </c>
      <c r="F276" s="577">
        <v>9</v>
      </c>
      <c r="G276" s="577">
        <v>19</v>
      </c>
      <c r="H276" s="577">
        <v>41</v>
      </c>
      <c r="I276" s="579">
        <v>7</v>
      </c>
      <c r="J276" s="435">
        <f t="shared" si="57"/>
        <v>14</v>
      </c>
      <c r="K276" s="435">
        <f t="shared" si="58"/>
        <v>7</v>
      </c>
      <c r="L276" s="933"/>
      <c r="M276" s="934"/>
      <c r="N276" s="934"/>
      <c r="O276" s="935"/>
      <c r="Q276" s="378" t="s">
        <v>1306</v>
      </c>
      <c r="R276" s="23"/>
      <c r="S276" s="23"/>
      <c r="T276" s="23"/>
      <c r="U276" s="23"/>
      <c r="V276" s="23"/>
      <c r="W276" s="23"/>
      <c r="X276" s="23"/>
      <c r="Y276" s="15"/>
    </row>
    <row r="277" spans="1:26" ht="15.75" customHeight="1" x14ac:dyDescent="0.2">
      <c r="C277" s="435">
        <f t="shared" ref="C277:I277" si="59">SUM(C269:C276)</f>
        <v>112</v>
      </c>
      <c r="D277" s="435">
        <f t="shared" si="59"/>
        <v>45</v>
      </c>
      <c r="E277" s="435">
        <f t="shared" si="59"/>
        <v>22</v>
      </c>
      <c r="F277" s="435">
        <f t="shared" si="59"/>
        <v>45</v>
      </c>
      <c r="G277" s="435">
        <f t="shared" si="59"/>
        <v>236</v>
      </c>
      <c r="H277" s="435">
        <f t="shared" si="59"/>
        <v>236</v>
      </c>
      <c r="I277" s="435">
        <f t="shared" si="59"/>
        <v>112</v>
      </c>
      <c r="J277" s="435">
        <f t="shared" si="57"/>
        <v>112</v>
      </c>
      <c r="K277" s="435">
        <f t="shared" si="58"/>
        <v>112</v>
      </c>
    </row>
    <row r="278" spans="1:26" ht="15.75" customHeight="1" thickBot="1" x14ac:dyDescent="0.25"/>
    <row r="279" spans="1:26" ht="15.75" customHeight="1" thickBot="1" x14ac:dyDescent="0.25">
      <c r="A279" s="1207" t="s">
        <v>2119</v>
      </c>
      <c r="B279" s="1208"/>
      <c r="C279" s="1208"/>
      <c r="D279" s="1208"/>
      <c r="E279" s="1208"/>
      <c r="F279" s="1209"/>
      <c r="G279" s="1204" t="s">
        <v>2112</v>
      </c>
      <c r="H279" s="1205"/>
      <c r="I279" s="1206"/>
      <c r="L279" s="1242" t="s">
        <v>588</v>
      </c>
      <c r="M279" s="1243"/>
      <c r="N279" s="1243"/>
      <c r="O279" s="1244"/>
    </row>
    <row r="280" spans="1:26" ht="15.75" customHeight="1" thickBot="1" x14ac:dyDescent="0.25">
      <c r="A280" s="449" t="s">
        <v>496</v>
      </c>
      <c r="B280" s="450" t="s">
        <v>497</v>
      </c>
      <c r="C280" s="451" t="s">
        <v>498</v>
      </c>
      <c r="D280" s="451" t="s">
        <v>499</v>
      </c>
      <c r="E280" s="451" t="s">
        <v>500</v>
      </c>
      <c r="F280" s="451" t="s">
        <v>501</v>
      </c>
      <c r="G280" s="452" t="s">
        <v>502</v>
      </c>
      <c r="H280" s="452" t="s">
        <v>503</v>
      </c>
      <c r="I280" s="453" t="s">
        <v>504</v>
      </c>
      <c r="L280" s="1245"/>
      <c r="M280" s="1246"/>
      <c r="N280" s="1246"/>
      <c r="O280" s="1247"/>
      <c r="Q280" s="24" t="s">
        <v>2120</v>
      </c>
      <c r="R280" s="396" t="s">
        <v>716</v>
      </c>
      <c r="S280" s="396" t="s">
        <v>901</v>
      </c>
      <c r="T280" s="396" t="s">
        <v>1004</v>
      </c>
      <c r="U280" s="396" t="s">
        <v>500</v>
      </c>
      <c r="V280" s="396" t="s">
        <v>322</v>
      </c>
      <c r="W280" s="396" t="s">
        <v>514</v>
      </c>
      <c r="X280" s="396" t="s">
        <v>501</v>
      </c>
      <c r="Y280" s="396" t="s">
        <v>299</v>
      </c>
      <c r="Z280" s="397" t="s">
        <v>1587</v>
      </c>
    </row>
    <row r="281" spans="1:26" ht="15.75" customHeight="1" x14ac:dyDescent="0.2">
      <c r="A281" s="475">
        <v>1</v>
      </c>
      <c r="B281" s="53" t="s">
        <v>674</v>
      </c>
      <c r="C281" s="46">
        <v>16</v>
      </c>
      <c r="D281" s="46">
        <v>11</v>
      </c>
      <c r="E281" s="46">
        <v>1</v>
      </c>
      <c r="F281" s="46">
        <v>4</v>
      </c>
      <c r="G281" s="46">
        <v>62</v>
      </c>
      <c r="H281" s="46">
        <v>39</v>
      </c>
      <c r="I281" s="575">
        <v>23</v>
      </c>
      <c r="J281" s="435">
        <f t="shared" ref="J281:J290" si="60">D281+E281+F281</f>
        <v>16</v>
      </c>
      <c r="K281" s="435">
        <f t="shared" ref="K281:K290" si="61">D281*2+E281</f>
        <v>23</v>
      </c>
      <c r="L281" s="930"/>
      <c r="M281" s="931"/>
      <c r="N281" s="931"/>
      <c r="O281" s="932"/>
      <c r="Q281" s="339" t="s">
        <v>716</v>
      </c>
      <c r="R281" s="10"/>
      <c r="S281" s="20"/>
      <c r="T281" s="20"/>
      <c r="U281" s="20"/>
      <c r="V281" s="20"/>
      <c r="W281" s="20"/>
      <c r="X281" s="20"/>
      <c r="Y281" s="20"/>
      <c r="Z281" s="21"/>
    </row>
    <row r="282" spans="1:26" ht="15.75" customHeight="1" x14ac:dyDescent="0.2">
      <c r="A282" s="246">
        <v>2</v>
      </c>
      <c r="B282" s="54" t="s">
        <v>529</v>
      </c>
      <c r="C282" s="576">
        <v>16</v>
      </c>
      <c r="D282" s="576">
        <v>10</v>
      </c>
      <c r="E282" s="576">
        <v>3</v>
      </c>
      <c r="F282" s="576">
        <v>3</v>
      </c>
      <c r="G282" s="576">
        <v>42</v>
      </c>
      <c r="H282" s="576">
        <v>29</v>
      </c>
      <c r="I282" s="578">
        <v>23</v>
      </c>
      <c r="J282" s="435">
        <f t="shared" si="60"/>
        <v>16</v>
      </c>
      <c r="K282" s="435">
        <f t="shared" si="61"/>
        <v>23</v>
      </c>
      <c r="L282" s="930"/>
      <c r="M282" s="931"/>
      <c r="N282" s="931"/>
      <c r="O282" s="932"/>
      <c r="Q282" s="339" t="s">
        <v>901</v>
      </c>
      <c r="R282" s="20"/>
      <c r="S282" s="10"/>
      <c r="T282" s="20"/>
      <c r="U282" s="20"/>
      <c r="V282" s="20"/>
      <c r="W282" s="20"/>
      <c r="X282" s="20"/>
      <c r="Y282" s="20"/>
      <c r="Z282" s="21"/>
    </row>
    <row r="283" spans="1:26" ht="15.75" customHeight="1" x14ac:dyDescent="0.2">
      <c r="A283" s="246">
        <v>3</v>
      </c>
      <c r="B283" s="54" t="s">
        <v>89</v>
      </c>
      <c r="C283" s="576">
        <v>16</v>
      </c>
      <c r="D283" s="576">
        <v>10</v>
      </c>
      <c r="E283" s="576">
        <v>1</v>
      </c>
      <c r="F283" s="576">
        <v>5</v>
      </c>
      <c r="G283" s="576">
        <v>57</v>
      </c>
      <c r="H283" s="576">
        <v>42</v>
      </c>
      <c r="I283" s="578">
        <v>21</v>
      </c>
      <c r="J283" s="435">
        <f t="shared" si="60"/>
        <v>16</v>
      </c>
      <c r="K283" s="435">
        <f t="shared" si="61"/>
        <v>21</v>
      </c>
      <c r="L283" s="930"/>
      <c r="M283" s="931"/>
      <c r="N283" s="931"/>
      <c r="O283" s="932"/>
      <c r="Q283" s="339" t="s">
        <v>1004</v>
      </c>
      <c r="R283" s="20"/>
      <c r="S283" s="20"/>
      <c r="T283" s="10"/>
      <c r="U283" s="20"/>
      <c r="V283" s="20" t="s">
        <v>532</v>
      </c>
      <c r="W283" s="20" t="s">
        <v>532</v>
      </c>
      <c r="X283" s="20"/>
      <c r="Y283" s="20"/>
      <c r="Z283" s="21"/>
    </row>
    <row r="284" spans="1:26" ht="15.75" customHeight="1" x14ac:dyDescent="0.2">
      <c r="A284" s="246">
        <v>4</v>
      </c>
      <c r="B284" s="54" t="s">
        <v>304</v>
      </c>
      <c r="C284" s="576">
        <v>16</v>
      </c>
      <c r="D284" s="576">
        <v>9</v>
      </c>
      <c r="E284" s="576">
        <v>2</v>
      </c>
      <c r="F284" s="576">
        <v>5</v>
      </c>
      <c r="G284" s="576">
        <v>49</v>
      </c>
      <c r="H284" s="576">
        <v>44</v>
      </c>
      <c r="I284" s="578">
        <v>20</v>
      </c>
      <c r="J284" s="435">
        <f t="shared" si="60"/>
        <v>16</v>
      </c>
      <c r="K284" s="435">
        <f t="shared" si="61"/>
        <v>20</v>
      </c>
      <c r="L284" s="930"/>
      <c r="M284" s="931"/>
      <c r="N284" s="931"/>
      <c r="O284" s="932"/>
      <c r="Q284" s="339" t="s">
        <v>500</v>
      </c>
      <c r="R284" s="20"/>
      <c r="S284" s="20"/>
      <c r="T284" s="20" t="s">
        <v>532</v>
      </c>
      <c r="U284" s="10"/>
      <c r="V284" s="20"/>
      <c r="W284" s="20"/>
      <c r="X284" s="20"/>
      <c r="Y284" s="20"/>
      <c r="Z284" s="21"/>
    </row>
    <row r="285" spans="1:26" ht="15.75" customHeight="1" x14ac:dyDescent="0.2">
      <c r="A285" s="246">
        <v>5</v>
      </c>
      <c r="B285" s="54" t="s">
        <v>1923</v>
      </c>
      <c r="C285" s="576">
        <v>16</v>
      </c>
      <c r="D285" s="576">
        <v>8</v>
      </c>
      <c r="E285" s="576">
        <v>1</v>
      </c>
      <c r="F285" s="576">
        <v>7</v>
      </c>
      <c r="G285" s="576">
        <v>69</v>
      </c>
      <c r="H285" s="576">
        <v>50</v>
      </c>
      <c r="I285" s="578">
        <v>17</v>
      </c>
      <c r="J285" s="435">
        <f t="shared" si="60"/>
        <v>16</v>
      </c>
      <c r="K285" s="435">
        <f t="shared" si="61"/>
        <v>17</v>
      </c>
      <c r="L285" s="930"/>
      <c r="M285" s="931"/>
      <c r="N285" s="931"/>
      <c r="O285" s="932"/>
      <c r="Q285" s="339" t="s">
        <v>322</v>
      </c>
      <c r="R285" s="20"/>
      <c r="S285" s="20"/>
      <c r="T285" s="20"/>
      <c r="U285" s="20"/>
      <c r="V285" s="10"/>
      <c r="W285" s="20"/>
      <c r="X285" s="20"/>
      <c r="Y285" s="20"/>
      <c r="Z285" s="21"/>
    </row>
    <row r="286" spans="1:26" ht="15.75" customHeight="1" x14ac:dyDescent="0.2">
      <c r="A286" s="246">
        <v>6</v>
      </c>
      <c r="B286" s="54" t="s">
        <v>250</v>
      </c>
      <c r="C286" s="576">
        <v>16</v>
      </c>
      <c r="D286" s="576">
        <v>6</v>
      </c>
      <c r="E286" s="576">
        <v>4</v>
      </c>
      <c r="F286" s="576">
        <v>7</v>
      </c>
      <c r="G286" s="576">
        <v>48</v>
      </c>
      <c r="H286" s="576">
        <v>48</v>
      </c>
      <c r="I286" s="578">
        <v>15</v>
      </c>
      <c r="J286" s="435">
        <f t="shared" si="60"/>
        <v>17</v>
      </c>
      <c r="K286" s="435">
        <f t="shared" si="61"/>
        <v>16</v>
      </c>
      <c r="L286" s="930"/>
      <c r="M286" s="931"/>
      <c r="N286" s="931"/>
      <c r="O286" s="932"/>
      <c r="Q286" s="339" t="s">
        <v>514</v>
      </c>
      <c r="R286" s="20"/>
      <c r="S286" s="20"/>
      <c r="T286" s="20" t="s">
        <v>532</v>
      </c>
      <c r="U286" s="20"/>
      <c r="V286" s="20"/>
      <c r="W286" s="10"/>
      <c r="X286" s="20"/>
      <c r="Y286" s="20"/>
      <c r="Z286" s="21"/>
    </row>
    <row r="287" spans="1:26" ht="15.75" customHeight="1" x14ac:dyDescent="0.2">
      <c r="A287" s="246">
        <v>7</v>
      </c>
      <c r="B287" s="54" t="s">
        <v>1883</v>
      </c>
      <c r="C287" s="576">
        <v>16</v>
      </c>
      <c r="D287" s="576">
        <v>5</v>
      </c>
      <c r="E287" s="576">
        <v>0</v>
      </c>
      <c r="F287" s="576">
        <v>11</v>
      </c>
      <c r="G287" s="576">
        <v>36</v>
      </c>
      <c r="H287" s="576">
        <v>59</v>
      </c>
      <c r="I287" s="578">
        <v>10</v>
      </c>
      <c r="J287" s="435">
        <f t="shared" si="60"/>
        <v>16</v>
      </c>
      <c r="K287" s="435">
        <f t="shared" si="61"/>
        <v>10</v>
      </c>
      <c r="L287" s="930"/>
      <c r="M287" s="931"/>
      <c r="N287" s="931"/>
      <c r="O287" s="932"/>
      <c r="Q287" s="339" t="s">
        <v>2121</v>
      </c>
      <c r="R287" s="20"/>
      <c r="S287" s="20"/>
      <c r="T287" s="20"/>
      <c r="U287" s="20"/>
      <c r="V287" s="20"/>
      <c r="W287" s="20"/>
      <c r="X287" s="10"/>
      <c r="Y287" s="20"/>
      <c r="Z287" s="21"/>
    </row>
    <row r="288" spans="1:26" ht="15.75" customHeight="1" x14ac:dyDescent="0.2">
      <c r="A288" s="246">
        <v>8</v>
      </c>
      <c r="B288" s="54" t="s">
        <v>128</v>
      </c>
      <c r="C288" s="576">
        <v>16</v>
      </c>
      <c r="D288" s="576">
        <v>3</v>
      </c>
      <c r="E288" s="576">
        <v>2</v>
      </c>
      <c r="F288" s="576">
        <v>11</v>
      </c>
      <c r="G288" s="576">
        <v>40</v>
      </c>
      <c r="H288" s="576">
        <v>60</v>
      </c>
      <c r="I288" s="578">
        <v>8</v>
      </c>
      <c r="J288" s="435">
        <f t="shared" si="60"/>
        <v>16</v>
      </c>
      <c r="K288" s="435">
        <f t="shared" si="61"/>
        <v>8</v>
      </c>
      <c r="L288" s="930"/>
      <c r="M288" s="931"/>
      <c r="N288" s="931"/>
      <c r="O288" s="932"/>
      <c r="Q288" s="339" t="s">
        <v>299</v>
      </c>
      <c r="R288" s="20"/>
      <c r="S288" s="20"/>
      <c r="T288" s="20"/>
      <c r="U288" s="20"/>
      <c r="V288" s="20"/>
      <c r="W288" s="20"/>
      <c r="X288" s="20"/>
      <c r="Y288" s="10"/>
      <c r="Z288" s="21"/>
    </row>
    <row r="289" spans="1:26" ht="15.75" customHeight="1" thickBot="1" x14ac:dyDescent="0.25">
      <c r="A289" s="455">
        <v>9</v>
      </c>
      <c r="B289" s="55" t="s">
        <v>1002</v>
      </c>
      <c r="C289" s="577">
        <v>16</v>
      </c>
      <c r="D289" s="577">
        <v>1</v>
      </c>
      <c r="E289" s="577">
        <v>5</v>
      </c>
      <c r="F289" s="577">
        <v>10</v>
      </c>
      <c r="G289" s="577">
        <v>43</v>
      </c>
      <c r="H289" s="577">
        <v>69</v>
      </c>
      <c r="I289" s="579">
        <v>7</v>
      </c>
      <c r="J289" s="435">
        <f t="shared" si="60"/>
        <v>16</v>
      </c>
      <c r="K289" s="435">
        <f t="shared" si="61"/>
        <v>7</v>
      </c>
      <c r="L289" s="933"/>
      <c r="M289" s="934"/>
      <c r="N289" s="934"/>
      <c r="O289" s="935"/>
      <c r="Q289" s="398" t="s">
        <v>1587</v>
      </c>
      <c r="R289" s="23"/>
      <c r="S289" s="23"/>
      <c r="T289" s="23"/>
      <c r="U289" s="23"/>
      <c r="V289" s="23"/>
      <c r="W289" s="23"/>
      <c r="X289" s="23"/>
      <c r="Y289" s="23"/>
      <c r="Z289" s="15"/>
    </row>
    <row r="290" spans="1:26" ht="15.75" customHeight="1" x14ac:dyDescent="0.2">
      <c r="C290" s="435">
        <f t="shared" ref="C290:I290" si="62">SUM(C281:C289)</f>
        <v>144</v>
      </c>
      <c r="D290" s="435">
        <f t="shared" si="62"/>
        <v>63</v>
      </c>
      <c r="E290" s="435">
        <f t="shared" si="62"/>
        <v>19</v>
      </c>
      <c r="F290" s="435">
        <f t="shared" si="62"/>
        <v>63</v>
      </c>
      <c r="G290" s="435">
        <f t="shared" si="62"/>
        <v>446</v>
      </c>
      <c r="H290" s="435">
        <f t="shared" si="62"/>
        <v>440</v>
      </c>
      <c r="I290" s="435">
        <f t="shared" si="62"/>
        <v>144</v>
      </c>
      <c r="J290" s="435">
        <f t="shared" si="60"/>
        <v>145</v>
      </c>
      <c r="K290" s="435">
        <f t="shared" si="61"/>
        <v>145</v>
      </c>
    </row>
    <row r="291" spans="1:26" ht="15.75" customHeight="1" thickBot="1" x14ac:dyDescent="0.25"/>
    <row r="292" spans="1:26" ht="15.75" customHeight="1" thickBot="1" x14ac:dyDescent="0.25">
      <c r="A292" s="1207" t="s">
        <v>2122</v>
      </c>
      <c r="B292" s="1208"/>
      <c r="C292" s="1208"/>
      <c r="D292" s="1208"/>
      <c r="E292" s="1208"/>
      <c r="F292" s="1209"/>
      <c r="G292" s="1204" t="s">
        <v>2112</v>
      </c>
      <c r="H292" s="1205"/>
      <c r="I292" s="1206"/>
      <c r="L292" s="1242" t="s">
        <v>588</v>
      </c>
      <c r="M292" s="1243"/>
      <c r="N292" s="1243"/>
      <c r="O292" s="1244"/>
    </row>
    <row r="293" spans="1:26" ht="15.75" customHeight="1" thickBot="1" x14ac:dyDescent="0.25">
      <c r="A293" s="449" t="s">
        <v>496</v>
      </c>
      <c r="B293" s="450" t="s">
        <v>497</v>
      </c>
      <c r="C293" s="451" t="s">
        <v>498</v>
      </c>
      <c r="D293" s="451" t="s">
        <v>499</v>
      </c>
      <c r="E293" s="451" t="s">
        <v>500</v>
      </c>
      <c r="F293" s="451" t="s">
        <v>501</v>
      </c>
      <c r="G293" s="452" t="s">
        <v>502</v>
      </c>
      <c r="H293" s="452" t="s">
        <v>503</v>
      </c>
      <c r="I293" s="453" t="s">
        <v>504</v>
      </c>
      <c r="L293" s="1245"/>
      <c r="M293" s="1246"/>
      <c r="N293" s="1246"/>
      <c r="O293" s="1247"/>
      <c r="Q293" s="24" t="s">
        <v>2120</v>
      </c>
      <c r="R293" s="396" t="s">
        <v>939</v>
      </c>
      <c r="S293" s="396" t="s">
        <v>902</v>
      </c>
      <c r="T293" s="396" t="s">
        <v>1631</v>
      </c>
      <c r="U293" s="396" t="s">
        <v>1530</v>
      </c>
      <c r="V293" s="396" t="s">
        <v>940</v>
      </c>
      <c r="W293" s="396" t="s">
        <v>1774</v>
      </c>
      <c r="X293" s="396" t="s">
        <v>726</v>
      </c>
      <c r="Y293" s="396" t="s">
        <v>153</v>
      </c>
      <c r="Z293" s="397" t="s">
        <v>499</v>
      </c>
    </row>
    <row r="294" spans="1:26" ht="15.75" customHeight="1" x14ac:dyDescent="0.2">
      <c r="A294" s="475">
        <v>1</v>
      </c>
      <c r="B294" s="53" t="s">
        <v>1855</v>
      </c>
      <c r="C294" s="46">
        <v>16</v>
      </c>
      <c r="D294" s="46">
        <v>11</v>
      </c>
      <c r="E294" s="46">
        <v>2</v>
      </c>
      <c r="F294" s="46">
        <v>3</v>
      </c>
      <c r="G294" s="46">
        <v>42</v>
      </c>
      <c r="H294" s="46">
        <v>21</v>
      </c>
      <c r="I294" s="575">
        <v>24</v>
      </c>
      <c r="J294" s="435">
        <f t="shared" ref="J294:J303" si="63">D294+E294+F294</f>
        <v>16</v>
      </c>
      <c r="K294" s="435">
        <f t="shared" ref="K294:K303" si="64">D294*2+E294</f>
        <v>24</v>
      </c>
      <c r="L294" s="927" t="s">
        <v>2551</v>
      </c>
      <c r="M294" s="928"/>
      <c r="N294" s="928"/>
      <c r="O294" s="929"/>
      <c r="Q294" s="339" t="s">
        <v>939</v>
      </c>
      <c r="R294" s="10"/>
      <c r="S294" s="20"/>
      <c r="T294" s="20"/>
      <c r="U294" s="20"/>
      <c r="V294" s="20"/>
      <c r="W294" s="20"/>
      <c r="X294" s="20"/>
      <c r="Y294" s="20"/>
      <c r="Z294" s="21"/>
    </row>
    <row r="295" spans="1:26" ht="15.75" customHeight="1" x14ac:dyDescent="0.2">
      <c r="A295" s="246">
        <v>2</v>
      </c>
      <c r="B295" s="54" t="s">
        <v>1635</v>
      </c>
      <c r="C295" s="576">
        <v>16</v>
      </c>
      <c r="D295" s="576">
        <v>10</v>
      </c>
      <c r="E295" s="576">
        <v>2</v>
      </c>
      <c r="F295" s="576">
        <v>4</v>
      </c>
      <c r="G295" s="576">
        <v>54</v>
      </c>
      <c r="H295" s="576">
        <v>23</v>
      </c>
      <c r="I295" s="578">
        <v>22</v>
      </c>
      <c r="J295" s="435">
        <f t="shared" si="63"/>
        <v>16</v>
      </c>
      <c r="K295" s="435">
        <f t="shared" si="64"/>
        <v>22</v>
      </c>
      <c r="L295" s="930"/>
      <c r="M295" s="931"/>
      <c r="N295" s="931"/>
      <c r="O295" s="932"/>
      <c r="Q295" s="339" t="s">
        <v>902</v>
      </c>
      <c r="R295" s="20"/>
      <c r="S295" s="10"/>
      <c r="T295" s="20"/>
      <c r="U295" s="20"/>
      <c r="V295" s="20"/>
      <c r="W295" s="20"/>
      <c r="X295" s="20"/>
      <c r="Y295" s="20"/>
      <c r="Z295" s="21"/>
    </row>
    <row r="296" spans="1:26" ht="15.75" customHeight="1" x14ac:dyDescent="0.2">
      <c r="A296" s="246" t="s">
        <v>629</v>
      </c>
      <c r="B296" s="54" t="s">
        <v>728</v>
      </c>
      <c r="C296" s="576">
        <v>16</v>
      </c>
      <c r="D296" s="576">
        <v>8</v>
      </c>
      <c r="E296" s="576">
        <v>4</v>
      </c>
      <c r="F296" s="576">
        <v>4</v>
      </c>
      <c r="G296" s="576">
        <v>54</v>
      </c>
      <c r="H296" s="576">
        <v>28</v>
      </c>
      <c r="I296" s="578">
        <v>20</v>
      </c>
      <c r="J296" s="435">
        <f t="shared" si="63"/>
        <v>16</v>
      </c>
      <c r="K296" s="435">
        <f t="shared" si="64"/>
        <v>20</v>
      </c>
      <c r="L296" s="930"/>
      <c r="M296" s="931"/>
      <c r="N296" s="931"/>
      <c r="O296" s="932"/>
      <c r="Q296" s="339" t="s">
        <v>1631</v>
      </c>
      <c r="R296" s="20"/>
      <c r="S296" s="20"/>
      <c r="T296" s="10"/>
      <c r="U296" s="20"/>
      <c r="V296" s="20" t="s">
        <v>532</v>
      </c>
      <c r="W296" s="20" t="s">
        <v>532</v>
      </c>
      <c r="X296" s="20"/>
      <c r="Y296" s="20"/>
      <c r="Z296" s="21"/>
    </row>
    <row r="297" spans="1:26" ht="15.75" customHeight="1" x14ac:dyDescent="0.2">
      <c r="A297" s="246" t="s">
        <v>629</v>
      </c>
      <c r="B297" s="54" t="s">
        <v>2123</v>
      </c>
      <c r="C297" s="576">
        <v>16</v>
      </c>
      <c r="D297" s="576">
        <v>9</v>
      </c>
      <c r="E297" s="576">
        <v>2</v>
      </c>
      <c r="F297" s="576">
        <v>5</v>
      </c>
      <c r="G297" s="576">
        <v>47</v>
      </c>
      <c r="H297" s="576">
        <v>40</v>
      </c>
      <c r="I297" s="578">
        <v>20</v>
      </c>
      <c r="J297" s="435">
        <f t="shared" si="63"/>
        <v>16</v>
      </c>
      <c r="K297" s="435">
        <f t="shared" si="64"/>
        <v>20</v>
      </c>
      <c r="L297" s="930"/>
      <c r="M297" s="931"/>
      <c r="N297" s="931"/>
      <c r="O297" s="932"/>
      <c r="Q297" s="339" t="s">
        <v>1530</v>
      </c>
      <c r="R297" s="20"/>
      <c r="S297" s="20"/>
      <c r="T297" s="20" t="s">
        <v>532</v>
      </c>
      <c r="U297" s="10"/>
      <c r="V297" s="20"/>
      <c r="W297" s="20"/>
      <c r="X297" s="20"/>
      <c r="Y297" s="20"/>
      <c r="Z297" s="21"/>
    </row>
    <row r="298" spans="1:26" ht="15.75" customHeight="1" x14ac:dyDescent="0.2">
      <c r="A298" s="246">
        <v>5</v>
      </c>
      <c r="B298" s="54" t="s">
        <v>433</v>
      </c>
      <c r="C298" s="576">
        <v>16</v>
      </c>
      <c r="D298" s="576">
        <v>7</v>
      </c>
      <c r="E298" s="576">
        <v>2</v>
      </c>
      <c r="F298" s="576">
        <v>7</v>
      </c>
      <c r="G298" s="576">
        <v>41</v>
      </c>
      <c r="H298" s="576">
        <v>41</v>
      </c>
      <c r="I298" s="578">
        <v>16</v>
      </c>
      <c r="J298" s="435">
        <f t="shared" si="63"/>
        <v>16</v>
      </c>
      <c r="K298" s="435">
        <f t="shared" si="64"/>
        <v>16</v>
      </c>
      <c r="L298" s="930"/>
      <c r="M298" s="931"/>
      <c r="N298" s="931"/>
      <c r="O298" s="932"/>
      <c r="Q298" s="339" t="s">
        <v>940</v>
      </c>
      <c r="R298" s="20"/>
      <c r="S298" s="20"/>
      <c r="T298" s="20"/>
      <c r="U298" s="20"/>
      <c r="V298" s="10"/>
      <c r="W298" s="20"/>
      <c r="X298" s="20"/>
      <c r="Y298" s="20"/>
      <c r="Z298" s="21"/>
    </row>
    <row r="299" spans="1:26" ht="15.75" customHeight="1" x14ac:dyDescent="0.2">
      <c r="A299" s="246">
        <v>6</v>
      </c>
      <c r="B299" s="54" t="s">
        <v>93</v>
      </c>
      <c r="C299" s="576">
        <v>16</v>
      </c>
      <c r="D299" s="576">
        <v>7</v>
      </c>
      <c r="E299" s="576">
        <v>1</v>
      </c>
      <c r="F299" s="576">
        <v>8</v>
      </c>
      <c r="G299" s="576">
        <v>36</v>
      </c>
      <c r="H299" s="576">
        <v>34</v>
      </c>
      <c r="I299" s="578">
        <v>15</v>
      </c>
      <c r="J299" s="435">
        <f t="shared" si="63"/>
        <v>16</v>
      </c>
      <c r="K299" s="435">
        <f t="shared" si="64"/>
        <v>15</v>
      </c>
      <c r="L299" s="930"/>
      <c r="M299" s="931"/>
      <c r="N299" s="931"/>
      <c r="O299" s="932"/>
      <c r="Q299" s="339" t="s">
        <v>1774</v>
      </c>
      <c r="R299" s="20"/>
      <c r="S299" s="20"/>
      <c r="T299" s="20" t="s">
        <v>532</v>
      </c>
      <c r="U299" s="20"/>
      <c r="V299" s="20"/>
      <c r="W299" s="10"/>
      <c r="X299" s="20"/>
      <c r="Y299" s="20"/>
      <c r="Z299" s="21"/>
    </row>
    <row r="300" spans="1:26" ht="15.75" customHeight="1" x14ac:dyDescent="0.2">
      <c r="A300" s="246">
        <v>7</v>
      </c>
      <c r="B300" s="54" t="s">
        <v>1535</v>
      </c>
      <c r="C300" s="576">
        <v>16</v>
      </c>
      <c r="D300" s="576">
        <v>5</v>
      </c>
      <c r="E300" s="576">
        <v>4</v>
      </c>
      <c r="F300" s="576">
        <v>7</v>
      </c>
      <c r="G300" s="576">
        <v>27</v>
      </c>
      <c r="H300" s="576">
        <v>34</v>
      </c>
      <c r="I300" s="578">
        <v>14</v>
      </c>
      <c r="J300" s="435">
        <f t="shared" si="63"/>
        <v>16</v>
      </c>
      <c r="K300" s="435">
        <f t="shared" si="64"/>
        <v>14</v>
      </c>
      <c r="L300" s="930"/>
      <c r="M300" s="931"/>
      <c r="N300" s="931"/>
      <c r="O300" s="932"/>
      <c r="Q300" s="339" t="s">
        <v>726</v>
      </c>
      <c r="R300" s="20"/>
      <c r="S300" s="20"/>
      <c r="T300" s="20"/>
      <c r="U300" s="20"/>
      <c r="V300" s="20"/>
      <c r="W300" s="20"/>
      <c r="X300" s="10"/>
      <c r="Y300" s="20"/>
      <c r="Z300" s="21"/>
    </row>
    <row r="301" spans="1:26" ht="15.75" customHeight="1" x14ac:dyDescent="0.2">
      <c r="A301" s="246">
        <v>8</v>
      </c>
      <c r="B301" s="54" t="s">
        <v>942</v>
      </c>
      <c r="C301" s="576">
        <v>16</v>
      </c>
      <c r="D301" s="576">
        <v>4</v>
      </c>
      <c r="E301" s="576">
        <v>0</v>
      </c>
      <c r="F301" s="576">
        <v>12</v>
      </c>
      <c r="G301" s="576">
        <v>32</v>
      </c>
      <c r="H301" s="576">
        <v>76</v>
      </c>
      <c r="I301" s="578">
        <v>8</v>
      </c>
      <c r="J301" s="435">
        <f t="shared" si="63"/>
        <v>16</v>
      </c>
      <c r="K301" s="435">
        <f t="shared" si="64"/>
        <v>8</v>
      </c>
      <c r="L301" s="930"/>
      <c r="M301" s="931"/>
      <c r="N301" s="931"/>
      <c r="O301" s="932"/>
      <c r="Q301" s="339" t="s">
        <v>153</v>
      </c>
      <c r="R301" s="20"/>
      <c r="S301" s="20"/>
      <c r="T301" s="20"/>
      <c r="U301" s="20"/>
      <c r="V301" s="20"/>
      <c r="W301" s="20"/>
      <c r="X301" s="20"/>
      <c r="Y301" s="10"/>
      <c r="Z301" s="21"/>
    </row>
    <row r="302" spans="1:26" ht="15.75" customHeight="1" thickBot="1" x14ac:dyDescent="0.25">
      <c r="A302" s="455">
        <v>9</v>
      </c>
      <c r="B302" s="55" t="s">
        <v>941</v>
      </c>
      <c r="C302" s="577">
        <v>16</v>
      </c>
      <c r="D302" s="577">
        <v>2</v>
      </c>
      <c r="E302" s="577">
        <v>1</v>
      </c>
      <c r="F302" s="577">
        <v>13</v>
      </c>
      <c r="G302" s="577">
        <v>23</v>
      </c>
      <c r="H302" s="577">
        <v>64</v>
      </c>
      <c r="I302" s="579">
        <v>5</v>
      </c>
      <c r="J302" s="435">
        <f t="shared" si="63"/>
        <v>16</v>
      </c>
      <c r="K302" s="435">
        <f t="shared" si="64"/>
        <v>5</v>
      </c>
      <c r="L302" s="933"/>
      <c r="M302" s="934"/>
      <c r="N302" s="934"/>
      <c r="O302" s="935"/>
      <c r="Q302" s="398" t="s">
        <v>499</v>
      </c>
      <c r="R302" s="23"/>
      <c r="S302" s="23"/>
      <c r="T302" s="23"/>
      <c r="U302" s="23"/>
      <c r="V302" s="23"/>
      <c r="W302" s="23"/>
      <c r="X302" s="23"/>
      <c r="Y302" s="23"/>
      <c r="Z302" s="15"/>
    </row>
    <row r="303" spans="1:26" ht="15.75" customHeight="1" x14ac:dyDescent="0.2">
      <c r="C303" s="435">
        <f t="shared" ref="C303:I303" si="65">SUM(C294:C302)</f>
        <v>144</v>
      </c>
      <c r="D303" s="435">
        <f t="shared" si="65"/>
        <v>63</v>
      </c>
      <c r="E303" s="435">
        <f t="shared" si="65"/>
        <v>18</v>
      </c>
      <c r="F303" s="435">
        <f t="shared" si="65"/>
        <v>63</v>
      </c>
      <c r="G303" s="435">
        <f t="shared" si="65"/>
        <v>356</v>
      </c>
      <c r="H303" s="435">
        <f t="shared" si="65"/>
        <v>361</v>
      </c>
      <c r="I303" s="435">
        <f t="shared" si="65"/>
        <v>144</v>
      </c>
      <c r="J303" s="435">
        <f t="shared" si="63"/>
        <v>144</v>
      </c>
      <c r="K303" s="435">
        <f t="shared" si="64"/>
        <v>144</v>
      </c>
    </row>
    <row r="304" spans="1:26" ht="15.75" customHeight="1" thickBot="1" x14ac:dyDescent="0.25"/>
    <row r="305" spans="1:26" ht="15.75" customHeight="1" thickBot="1" x14ac:dyDescent="0.25">
      <c r="A305" s="1207" t="s">
        <v>2124</v>
      </c>
      <c r="B305" s="1208"/>
      <c r="C305" s="1208"/>
      <c r="D305" s="1208"/>
      <c r="E305" s="1208"/>
      <c r="F305" s="1209"/>
      <c r="G305" s="1204" t="s">
        <v>2112</v>
      </c>
      <c r="H305" s="1205"/>
      <c r="I305" s="1206"/>
      <c r="L305" s="952" t="s">
        <v>538</v>
      </c>
      <c r="M305" s="953"/>
      <c r="N305" s="953"/>
      <c r="O305" s="954"/>
    </row>
    <row r="306" spans="1:26" ht="15.75" customHeight="1" thickBot="1" x14ac:dyDescent="0.25">
      <c r="A306" s="449" t="s">
        <v>496</v>
      </c>
      <c r="B306" s="450" t="s">
        <v>497</v>
      </c>
      <c r="C306" s="451" t="s">
        <v>498</v>
      </c>
      <c r="D306" s="451" t="s">
        <v>499</v>
      </c>
      <c r="E306" s="451" t="s">
        <v>500</v>
      </c>
      <c r="F306" s="451" t="s">
        <v>501</v>
      </c>
      <c r="G306" s="452" t="s">
        <v>502</v>
      </c>
      <c r="H306" s="452" t="s">
        <v>503</v>
      </c>
      <c r="I306" s="453" t="s">
        <v>504</v>
      </c>
      <c r="L306" s="955"/>
      <c r="M306" s="956"/>
      <c r="N306" s="956"/>
      <c r="O306" s="957"/>
      <c r="Q306" s="24" t="s">
        <v>2120</v>
      </c>
      <c r="R306" s="396" t="s">
        <v>716</v>
      </c>
      <c r="S306" s="396" t="s">
        <v>901</v>
      </c>
      <c r="T306" s="396" t="s">
        <v>1631</v>
      </c>
      <c r="U306" s="396" t="s">
        <v>514</v>
      </c>
      <c r="V306" s="396" t="s">
        <v>501</v>
      </c>
      <c r="W306" s="396" t="s">
        <v>726</v>
      </c>
      <c r="X306" s="396" t="s">
        <v>299</v>
      </c>
      <c r="Y306" s="396" t="s">
        <v>153</v>
      </c>
      <c r="Z306" s="397" t="s">
        <v>499</v>
      </c>
    </row>
    <row r="307" spans="1:26" ht="15.75" customHeight="1" x14ac:dyDescent="0.2">
      <c r="A307" s="475">
        <v>1</v>
      </c>
      <c r="B307" s="126" t="s">
        <v>674</v>
      </c>
      <c r="C307" s="580">
        <v>16</v>
      </c>
      <c r="D307" s="580">
        <v>14</v>
      </c>
      <c r="E307" s="580">
        <v>1</v>
      </c>
      <c r="F307" s="580">
        <v>1</v>
      </c>
      <c r="G307" s="580">
        <v>60</v>
      </c>
      <c r="H307" s="580">
        <v>30</v>
      </c>
      <c r="I307" s="128">
        <v>29</v>
      </c>
      <c r="J307" s="435">
        <f t="shared" ref="J307:J316" si="66">D307+E307+F307</f>
        <v>16</v>
      </c>
      <c r="K307" s="435">
        <f t="shared" ref="K307:K316" si="67">D307*2+E307</f>
        <v>29</v>
      </c>
      <c r="L307" s="927" t="s">
        <v>2125</v>
      </c>
      <c r="M307" s="928"/>
      <c r="N307" s="928"/>
      <c r="O307" s="929"/>
      <c r="Q307" s="339" t="s">
        <v>716</v>
      </c>
      <c r="R307" s="10"/>
      <c r="S307" s="20"/>
      <c r="T307" s="20"/>
      <c r="U307" s="20"/>
      <c r="V307" s="20"/>
      <c r="W307" s="20"/>
      <c r="X307" s="20"/>
      <c r="Y307" s="20"/>
      <c r="Z307" s="21"/>
    </row>
    <row r="308" spans="1:26" ht="15.75" customHeight="1" x14ac:dyDescent="0.2">
      <c r="A308" s="246">
        <v>2</v>
      </c>
      <c r="B308" s="129" t="s">
        <v>1923</v>
      </c>
      <c r="C308" s="576">
        <v>16</v>
      </c>
      <c r="D308" s="576">
        <v>12</v>
      </c>
      <c r="E308" s="576">
        <v>3</v>
      </c>
      <c r="F308" s="576">
        <v>1</v>
      </c>
      <c r="G308" s="576">
        <v>53</v>
      </c>
      <c r="H308" s="576">
        <v>18</v>
      </c>
      <c r="I308" s="578">
        <v>27</v>
      </c>
      <c r="J308" s="435">
        <f t="shared" si="66"/>
        <v>16</v>
      </c>
      <c r="K308" s="435">
        <f t="shared" si="67"/>
        <v>27</v>
      </c>
      <c r="L308" s="930"/>
      <c r="M308" s="931"/>
      <c r="N308" s="931"/>
      <c r="O308" s="932"/>
      <c r="Q308" s="339" t="s">
        <v>901</v>
      </c>
      <c r="R308" s="20"/>
      <c r="S308" s="10"/>
      <c r="T308" s="20"/>
      <c r="U308" s="20"/>
      <c r="V308" s="20"/>
      <c r="W308" s="20"/>
      <c r="X308" s="20"/>
      <c r="Y308" s="20"/>
      <c r="Z308" s="21"/>
    </row>
    <row r="309" spans="1:26" ht="15.75" customHeight="1" x14ac:dyDescent="0.2">
      <c r="A309" s="246">
        <v>3</v>
      </c>
      <c r="B309" s="129" t="s">
        <v>728</v>
      </c>
      <c r="C309" s="576">
        <v>16</v>
      </c>
      <c r="D309" s="576">
        <v>6</v>
      </c>
      <c r="E309" s="576">
        <v>5</v>
      </c>
      <c r="F309" s="576">
        <v>5</v>
      </c>
      <c r="G309" s="576">
        <v>39</v>
      </c>
      <c r="H309" s="576">
        <v>36</v>
      </c>
      <c r="I309" s="578">
        <v>17</v>
      </c>
      <c r="J309" s="435">
        <f t="shared" si="66"/>
        <v>16</v>
      </c>
      <c r="K309" s="435">
        <f t="shared" si="67"/>
        <v>17</v>
      </c>
      <c r="L309" s="930"/>
      <c r="M309" s="931"/>
      <c r="N309" s="931"/>
      <c r="O309" s="932"/>
      <c r="Q309" s="339" t="s">
        <v>1631</v>
      </c>
      <c r="R309" s="20"/>
      <c r="S309" s="20"/>
      <c r="T309" s="10"/>
      <c r="U309" s="20"/>
      <c r="V309" s="20" t="s">
        <v>532</v>
      </c>
      <c r="W309" s="20" t="s">
        <v>532</v>
      </c>
      <c r="X309" s="20"/>
      <c r="Y309" s="20"/>
      <c r="Z309" s="21"/>
    </row>
    <row r="310" spans="1:26" ht="15.75" customHeight="1" x14ac:dyDescent="0.2">
      <c r="A310" s="246" t="s">
        <v>840</v>
      </c>
      <c r="B310" s="129" t="s">
        <v>529</v>
      </c>
      <c r="C310" s="576">
        <v>16</v>
      </c>
      <c r="D310" s="576">
        <v>7</v>
      </c>
      <c r="E310" s="576">
        <v>2</v>
      </c>
      <c r="F310" s="576">
        <v>7</v>
      </c>
      <c r="G310" s="576">
        <v>39</v>
      </c>
      <c r="H310" s="576">
        <v>40</v>
      </c>
      <c r="I310" s="578">
        <v>16</v>
      </c>
      <c r="J310" s="435">
        <f t="shared" si="66"/>
        <v>16</v>
      </c>
      <c r="K310" s="435">
        <f t="shared" si="67"/>
        <v>16</v>
      </c>
      <c r="L310" s="930"/>
      <c r="M310" s="931"/>
      <c r="N310" s="931"/>
      <c r="O310" s="932"/>
      <c r="Q310" s="339" t="s">
        <v>514</v>
      </c>
      <c r="R310" s="20"/>
      <c r="S310" s="20"/>
      <c r="T310" s="20" t="s">
        <v>532</v>
      </c>
      <c r="U310" s="10"/>
      <c r="V310" s="20"/>
      <c r="W310" s="20"/>
      <c r="X310" s="20"/>
      <c r="Y310" s="20"/>
      <c r="Z310" s="21"/>
    </row>
    <row r="311" spans="1:26" ht="15.75" customHeight="1" x14ac:dyDescent="0.2">
      <c r="A311" s="246" t="s">
        <v>840</v>
      </c>
      <c r="B311" s="129" t="s">
        <v>2123</v>
      </c>
      <c r="C311" s="576">
        <v>16</v>
      </c>
      <c r="D311" s="576">
        <v>7</v>
      </c>
      <c r="E311" s="576">
        <v>2</v>
      </c>
      <c r="F311" s="576">
        <v>7</v>
      </c>
      <c r="G311" s="576">
        <v>44</v>
      </c>
      <c r="H311" s="576">
        <v>46</v>
      </c>
      <c r="I311" s="578">
        <v>16</v>
      </c>
      <c r="J311" s="435">
        <f t="shared" si="66"/>
        <v>16</v>
      </c>
      <c r="K311" s="435">
        <f t="shared" si="67"/>
        <v>16</v>
      </c>
      <c r="L311" s="930"/>
      <c r="M311" s="931"/>
      <c r="N311" s="931"/>
      <c r="O311" s="932"/>
      <c r="Q311" s="339" t="s">
        <v>501</v>
      </c>
      <c r="R311" s="20"/>
      <c r="S311" s="20"/>
      <c r="T311" s="20"/>
      <c r="U311" s="20"/>
      <c r="V311" s="10"/>
      <c r="W311" s="20"/>
      <c r="X311" s="20"/>
      <c r="Y311" s="20"/>
      <c r="Z311" s="21"/>
    </row>
    <row r="312" spans="1:26" ht="15.75" customHeight="1" x14ac:dyDescent="0.2">
      <c r="A312" s="246">
        <v>6</v>
      </c>
      <c r="B312" s="129" t="s">
        <v>1635</v>
      </c>
      <c r="C312" s="576">
        <v>16</v>
      </c>
      <c r="D312" s="576">
        <v>6</v>
      </c>
      <c r="E312" s="576">
        <v>2</v>
      </c>
      <c r="F312" s="576">
        <v>8</v>
      </c>
      <c r="G312" s="576">
        <v>40</v>
      </c>
      <c r="H312" s="576">
        <v>41</v>
      </c>
      <c r="I312" s="578">
        <v>14</v>
      </c>
      <c r="J312" s="435">
        <f t="shared" si="66"/>
        <v>16</v>
      </c>
      <c r="K312" s="435">
        <f t="shared" si="67"/>
        <v>14</v>
      </c>
      <c r="L312" s="930"/>
      <c r="M312" s="931"/>
      <c r="N312" s="931"/>
      <c r="O312" s="932"/>
      <c r="Q312" s="339" t="s">
        <v>726</v>
      </c>
      <c r="R312" s="20"/>
      <c r="S312" s="20"/>
      <c r="T312" s="20" t="s">
        <v>532</v>
      </c>
      <c r="U312" s="20"/>
      <c r="V312" s="20"/>
      <c r="W312" s="10"/>
      <c r="X312" s="20"/>
      <c r="Y312" s="20"/>
      <c r="Z312" s="21"/>
    </row>
    <row r="313" spans="1:26" ht="15.75" customHeight="1" x14ac:dyDescent="0.2">
      <c r="A313" s="246">
        <v>7</v>
      </c>
      <c r="B313" s="129" t="s">
        <v>1855</v>
      </c>
      <c r="C313" s="576">
        <v>16</v>
      </c>
      <c r="D313" s="576">
        <v>5</v>
      </c>
      <c r="E313" s="576">
        <v>1</v>
      </c>
      <c r="F313" s="576">
        <v>10</v>
      </c>
      <c r="G313" s="576">
        <v>39</v>
      </c>
      <c r="H313" s="576">
        <v>55</v>
      </c>
      <c r="I313" s="578">
        <v>11</v>
      </c>
      <c r="J313" s="435">
        <f t="shared" si="66"/>
        <v>16</v>
      </c>
      <c r="K313" s="435">
        <f t="shared" si="67"/>
        <v>11</v>
      </c>
      <c r="L313" s="930"/>
      <c r="M313" s="931"/>
      <c r="N313" s="931"/>
      <c r="O313" s="932"/>
      <c r="Q313" s="339" t="s">
        <v>299</v>
      </c>
      <c r="R313" s="20"/>
      <c r="S313" s="20"/>
      <c r="T313" s="20"/>
      <c r="U313" s="20"/>
      <c r="V313" s="20"/>
      <c r="W313" s="20"/>
      <c r="X313" s="10"/>
      <c r="Y313" s="20"/>
      <c r="Z313" s="21"/>
    </row>
    <row r="314" spans="1:26" ht="15.75" customHeight="1" x14ac:dyDescent="0.2">
      <c r="A314" s="246">
        <v>8</v>
      </c>
      <c r="B314" s="129" t="s">
        <v>89</v>
      </c>
      <c r="C314" s="576">
        <v>16</v>
      </c>
      <c r="D314" s="576">
        <v>4</v>
      </c>
      <c r="E314" s="576">
        <v>1</v>
      </c>
      <c r="F314" s="576">
        <v>11</v>
      </c>
      <c r="G314" s="576">
        <v>37</v>
      </c>
      <c r="H314" s="576">
        <v>50</v>
      </c>
      <c r="I314" s="578">
        <v>9</v>
      </c>
      <c r="J314" s="435">
        <f t="shared" si="66"/>
        <v>16</v>
      </c>
      <c r="K314" s="435">
        <f t="shared" si="67"/>
        <v>9</v>
      </c>
      <c r="L314" s="930"/>
      <c r="M314" s="931"/>
      <c r="N314" s="931"/>
      <c r="O314" s="932"/>
      <c r="Q314" s="339" t="s">
        <v>153</v>
      </c>
      <c r="R314" s="20"/>
      <c r="S314" s="20"/>
      <c r="T314" s="20"/>
      <c r="U314" s="20"/>
      <c r="V314" s="20"/>
      <c r="W314" s="20"/>
      <c r="X314" s="20"/>
      <c r="Y314" s="10"/>
      <c r="Z314" s="21"/>
    </row>
    <row r="315" spans="1:26" ht="15.75" customHeight="1" thickBot="1" x14ac:dyDescent="0.25">
      <c r="A315" s="455">
        <v>9</v>
      </c>
      <c r="B315" s="130" t="s">
        <v>304</v>
      </c>
      <c r="C315" s="577">
        <v>16</v>
      </c>
      <c r="D315" s="577">
        <v>2</v>
      </c>
      <c r="E315" s="577">
        <v>1</v>
      </c>
      <c r="F315" s="577">
        <v>13</v>
      </c>
      <c r="G315" s="577">
        <v>20</v>
      </c>
      <c r="H315" s="577">
        <v>55</v>
      </c>
      <c r="I315" s="579">
        <v>5</v>
      </c>
      <c r="J315" s="435">
        <f t="shared" si="66"/>
        <v>16</v>
      </c>
      <c r="K315" s="435">
        <f t="shared" si="67"/>
        <v>5</v>
      </c>
      <c r="L315" s="933"/>
      <c r="M315" s="934"/>
      <c r="N315" s="934"/>
      <c r="O315" s="935"/>
      <c r="Q315" s="398" t="s">
        <v>499</v>
      </c>
      <c r="R315" s="23"/>
      <c r="S315" s="23"/>
      <c r="T315" s="23"/>
      <c r="U315" s="23"/>
      <c r="V315" s="23"/>
      <c r="W315" s="23"/>
      <c r="X315" s="23"/>
      <c r="Y315" s="23"/>
      <c r="Z315" s="15"/>
    </row>
    <row r="316" spans="1:26" ht="15.75" customHeight="1" x14ac:dyDescent="0.2">
      <c r="C316" s="435">
        <f t="shared" ref="C316:I316" si="68">SUM(C307:C315)</f>
        <v>144</v>
      </c>
      <c r="D316" s="435">
        <f t="shared" si="68"/>
        <v>63</v>
      </c>
      <c r="E316" s="435">
        <f t="shared" si="68"/>
        <v>18</v>
      </c>
      <c r="F316" s="435">
        <f t="shared" si="68"/>
        <v>63</v>
      </c>
      <c r="G316" s="435">
        <f t="shared" si="68"/>
        <v>371</v>
      </c>
      <c r="H316" s="435">
        <f t="shared" si="68"/>
        <v>371</v>
      </c>
      <c r="I316" s="435">
        <f t="shared" si="68"/>
        <v>144</v>
      </c>
      <c r="J316" s="435">
        <f t="shared" si="66"/>
        <v>144</v>
      </c>
      <c r="K316" s="435">
        <f t="shared" si="67"/>
        <v>144</v>
      </c>
    </row>
    <row r="317" spans="1:26" ht="15.75" customHeight="1" thickBot="1" x14ac:dyDescent="0.25"/>
    <row r="318" spans="1:26" ht="15.75" customHeight="1" thickBot="1" x14ac:dyDescent="0.25">
      <c r="A318" s="1207" t="s">
        <v>1039</v>
      </c>
      <c r="B318" s="1208"/>
      <c r="C318" s="1208"/>
      <c r="D318" s="1208"/>
      <c r="E318" s="1208"/>
      <c r="F318" s="1209"/>
      <c r="G318" s="1204" t="s">
        <v>2112</v>
      </c>
      <c r="H318" s="1205"/>
      <c r="I318" s="1206"/>
      <c r="L318" s="1242" t="s">
        <v>588</v>
      </c>
      <c r="M318" s="1243"/>
      <c r="N318" s="1243"/>
      <c r="O318" s="1244"/>
    </row>
    <row r="319" spans="1:26" ht="15.75" customHeight="1" thickBot="1" x14ac:dyDescent="0.25">
      <c r="A319" s="449" t="s">
        <v>496</v>
      </c>
      <c r="B319" s="450" t="s">
        <v>497</v>
      </c>
      <c r="C319" s="451" t="s">
        <v>498</v>
      </c>
      <c r="D319" s="451" t="s">
        <v>499</v>
      </c>
      <c r="E319" s="451" t="s">
        <v>500</v>
      </c>
      <c r="F319" s="451" t="s">
        <v>501</v>
      </c>
      <c r="G319" s="452" t="s">
        <v>502</v>
      </c>
      <c r="H319" s="452" t="s">
        <v>503</v>
      </c>
      <c r="I319" s="453" t="s">
        <v>504</v>
      </c>
      <c r="L319" s="1245"/>
      <c r="M319" s="1246"/>
      <c r="N319" s="1246"/>
      <c r="O319" s="1247"/>
      <c r="Q319" s="24" t="s">
        <v>2120</v>
      </c>
      <c r="R319" s="396" t="s">
        <v>939</v>
      </c>
      <c r="S319" s="396" t="s">
        <v>902</v>
      </c>
      <c r="T319" s="396" t="s">
        <v>1004</v>
      </c>
      <c r="U319" s="396" t="s">
        <v>500</v>
      </c>
      <c r="V319" s="396" t="s">
        <v>1530</v>
      </c>
      <c r="W319" s="396" t="s">
        <v>322</v>
      </c>
      <c r="X319" s="396" t="s">
        <v>940</v>
      </c>
      <c r="Y319" s="396" t="s">
        <v>1774</v>
      </c>
      <c r="Z319" s="397" t="s">
        <v>1587</v>
      </c>
    </row>
    <row r="320" spans="1:26" ht="15.75" customHeight="1" x14ac:dyDescent="0.2">
      <c r="A320" s="475" t="s">
        <v>636</v>
      </c>
      <c r="B320" s="53" t="s">
        <v>1535</v>
      </c>
      <c r="C320" s="46">
        <v>16</v>
      </c>
      <c r="D320" s="46">
        <v>11</v>
      </c>
      <c r="E320" s="46">
        <v>2</v>
      </c>
      <c r="F320" s="46">
        <v>3</v>
      </c>
      <c r="G320" s="46">
        <v>75</v>
      </c>
      <c r="H320" s="46">
        <v>30</v>
      </c>
      <c r="I320" s="575">
        <v>24</v>
      </c>
      <c r="J320" s="435">
        <f t="shared" ref="J320:J329" si="69">D320+E320+F320</f>
        <v>16</v>
      </c>
      <c r="K320" s="435">
        <f t="shared" ref="K320:K329" si="70">D320*2+E320</f>
        <v>24</v>
      </c>
      <c r="L320" s="927" t="s">
        <v>2551</v>
      </c>
      <c r="M320" s="928"/>
      <c r="N320" s="928"/>
      <c r="O320" s="929"/>
      <c r="Q320" s="339" t="s">
        <v>939</v>
      </c>
      <c r="R320" s="10"/>
      <c r="S320" s="20"/>
      <c r="T320" s="20"/>
      <c r="U320" s="20"/>
      <c r="V320" s="20"/>
      <c r="W320" s="20"/>
      <c r="X320" s="20"/>
      <c r="Y320" s="20"/>
      <c r="Z320" s="21"/>
    </row>
    <row r="321" spans="1:31" ht="15.75" customHeight="1" x14ac:dyDescent="0.2">
      <c r="A321" s="246" t="s">
        <v>636</v>
      </c>
      <c r="B321" s="54" t="s">
        <v>433</v>
      </c>
      <c r="C321" s="576">
        <v>16</v>
      </c>
      <c r="D321" s="576">
        <v>11</v>
      </c>
      <c r="E321" s="576">
        <v>2</v>
      </c>
      <c r="F321" s="576">
        <v>3</v>
      </c>
      <c r="G321" s="576">
        <v>68</v>
      </c>
      <c r="H321" s="576">
        <v>29</v>
      </c>
      <c r="I321" s="578">
        <v>24</v>
      </c>
      <c r="J321" s="435">
        <f t="shared" si="69"/>
        <v>16</v>
      </c>
      <c r="K321" s="435">
        <f t="shared" si="70"/>
        <v>24</v>
      </c>
      <c r="L321" s="930"/>
      <c r="M321" s="931"/>
      <c r="N321" s="931"/>
      <c r="O321" s="932"/>
      <c r="Q321" s="339" t="s">
        <v>902</v>
      </c>
      <c r="R321" s="20"/>
      <c r="S321" s="10"/>
      <c r="T321" s="20"/>
      <c r="U321" s="20"/>
      <c r="V321" s="20"/>
      <c r="W321" s="20"/>
      <c r="X321" s="20"/>
      <c r="Y321" s="20"/>
      <c r="Z321" s="21"/>
    </row>
    <row r="322" spans="1:31" ht="15.75" customHeight="1" x14ac:dyDescent="0.2">
      <c r="A322" s="246">
        <v>3</v>
      </c>
      <c r="B322" s="54" t="s">
        <v>93</v>
      </c>
      <c r="C322" s="576">
        <v>16</v>
      </c>
      <c r="D322" s="576">
        <v>8</v>
      </c>
      <c r="E322" s="576">
        <v>2</v>
      </c>
      <c r="F322" s="576">
        <v>6</v>
      </c>
      <c r="G322" s="576">
        <v>42</v>
      </c>
      <c r="H322" s="576">
        <v>51</v>
      </c>
      <c r="I322" s="578">
        <v>18</v>
      </c>
      <c r="J322" s="435">
        <f t="shared" si="69"/>
        <v>16</v>
      </c>
      <c r="K322" s="435">
        <f t="shared" si="70"/>
        <v>18</v>
      </c>
      <c r="L322" s="930"/>
      <c r="M322" s="931"/>
      <c r="N322" s="931"/>
      <c r="O322" s="932"/>
      <c r="Q322" s="339" t="s">
        <v>1004</v>
      </c>
      <c r="R322" s="20"/>
      <c r="S322" s="20"/>
      <c r="T322" s="10"/>
      <c r="U322" s="20"/>
      <c r="V322" s="20" t="s">
        <v>532</v>
      </c>
      <c r="W322" s="20" t="s">
        <v>532</v>
      </c>
      <c r="X322" s="20"/>
      <c r="Y322" s="20"/>
      <c r="Z322" s="21"/>
    </row>
    <row r="323" spans="1:31" ht="15.75" customHeight="1" x14ac:dyDescent="0.2">
      <c r="A323" s="246">
        <v>4</v>
      </c>
      <c r="B323" s="54" t="s">
        <v>250</v>
      </c>
      <c r="C323" s="576">
        <v>16</v>
      </c>
      <c r="D323" s="576">
        <v>8</v>
      </c>
      <c r="E323" s="576">
        <v>1</v>
      </c>
      <c r="F323" s="576">
        <v>7</v>
      </c>
      <c r="G323" s="576">
        <v>39</v>
      </c>
      <c r="H323" s="576">
        <v>34</v>
      </c>
      <c r="I323" s="578">
        <v>17</v>
      </c>
      <c r="J323" s="435">
        <f t="shared" si="69"/>
        <v>16</v>
      </c>
      <c r="K323" s="435">
        <f t="shared" si="70"/>
        <v>17</v>
      </c>
      <c r="L323" s="930"/>
      <c r="M323" s="931"/>
      <c r="N323" s="931"/>
      <c r="O323" s="932"/>
      <c r="Q323" s="339" t="s">
        <v>500</v>
      </c>
      <c r="R323" s="20"/>
      <c r="S323" s="20"/>
      <c r="T323" s="20" t="s">
        <v>532</v>
      </c>
      <c r="U323" s="10"/>
      <c r="V323" s="20"/>
      <c r="W323" s="20"/>
      <c r="X323" s="20"/>
      <c r="Y323" s="20"/>
      <c r="Z323" s="21"/>
    </row>
    <row r="324" spans="1:31" ht="15.75" customHeight="1" x14ac:dyDescent="0.2">
      <c r="A324" s="246" t="s">
        <v>631</v>
      </c>
      <c r="B324" s="54" t="s">
        <v>941</v>
      </c>
      <c r="C324" s="576">
        <v>16</v>
      </c>
      <c r="D324" s="576">
        <v>6</v>
      </c>
      <c r="E324" s="576">
        <v>4</v>
      </c>
      <c r="F324" s="576">
        <v>6</v>
      </c>
      <c r="G324" s="576">
        <v>51</v>
      </c>
      <c r="H324" s="576">
        <v>41</v>
      </c>
      <c r="I324" s="578">
        <v>16</v>
      </c>
      <c r="J324" s="435">
        <f t="shared" si="69"/>
        <v>16</v>
      </c>
      <c r="K324" s="435">
        <f t="shared" si="70"/>
        <v>16</v>
      </c>
      <c r="L324" s="930"/>
      <c r="M324" s="931"/>
      <c r="N324" s="931"/>
      <c r="O324" s="932"/>
      <c r="Q324" s="339" t="s">
        <v>1530</v>
      </c>
      <c r="R324" s="20"/>
      <c r="S324" s="20"/>
      <c r="T324" s="20"/>
      <c r="U324" s="20"/>
      <c r="V324" s="10"/>
      <c r="W324" s="20"/>
      <c r="X324" s="20"/>
      <c r="Y324" s="20"/>
      <c r="Z324" s="21"/>
    </row>
    <row r="325" spans="1:31" ht="15.75" customHeight="1" x14ac:dyDescent="0.2">
      <c r="A325" s="246" t="s">
        <v>631</v>
      </c>
      <c r="B325" s="54" t="s">
        <v>1883</v>
      </c>
      <c r="C325" s="576">
        <v>16</v>
      </c>
      <c r="D325" s="576">
        <v>7</v>
      </c>
      <c r="E325" s="576">
        <v>2</v>
      </c>
      <c r="F325" s="576">
        <v>7</v>
      </c>
      <c r="G325" s="576">
        <v>36</v>
      </c>
      <c r="H325" s="576">
        <v>51</v>
      </c>
      <c r="I325" s="578">
        <v>16</v>
      </c>
      <c r="J325" s="435">
        <f t="shared" si="69"/>
        <v>16</v>
      </c>
      <c r="K325" s="435">
        <f t="shared" si="70"/>
        <v>16</v>
      </c>
      <c r="L325" s="930"/>
      <c r="M325" s="931"/>
      <c r="N325" s="931"/>
      <c r="O325" s="932"/>
      <c r="Q325" s="339" t="s">
        <v>322</v>
      </c>
      <c r="R325" s="20"/>
      <c r="S325" s="20"/>
      <c r="T325" s="20" t="s">
        <v>532</v>
      </c>
      <c r="U325" s="20"/>
      <c r="V325" s="20"/>
      <c r="W325" s="10"/>
      <c r="X325" s="20"/>
      <c r="Y325" s="20"/>
      <c r="Z325" s="21"/>
    </row>
    <row r="326" spans="1:31" ht="15.75" customHeight="1" x14ac:dyDescent="0.2">
      <c r="A326" s="246">
        <v>7</v>
      </c>
      <c r="B326" s="54" t="s">
        <v>1002</v>
      </c>
      <c r="C326" s="576">
        <v>16</v>
      </c>
      <c r="D326" s="576">
        <v>6</v>
      </c>
      <c r="E326" s="576">
        <v>1</v>
      </c>
      <c r="F326" s="576">
        <v>9</v>
      </c>
      <c r="G326" s="576">
        <v>40</v>
      </c>
      <c r="H326" s="576">
        <v>54</v>
      </c>
      <c r="I326" s="578">
        <v>13</v>
      </c>
      <c r="J326" s="435">
        <f t="shared" si="69"/>
        <v>16</v>
      </c>
      <c r="K326" s="435">
        <f t="shared" si="70"/>
        <v>13</v>
      </c>
      <c r="L326" s="930"/>
      <c r="M326" s="931"/>
      <c r="N326" s="931"/>
      <c r="O326" s="932"/>
      <c r="Q326" s="339" t="s">
        <v>940</v>
      </c>
      <c r="R326" s="20"/>
      <c r="S326" s="20"/>
      <c r="T326" s="20"/>
      <c r="U326" s="20"/>
      <c r="V326" s="20"/>
      <c r="W326" s="20"/>
      <c r="X326" s="10"/>
      <c r="Y326" s="20"/>
      <c r="Z326" s="21"/>
    </row>
    <row r="327" spans="1:31" ht="15.75" customHeight="1" x14ac:dyDescent="0.2">
      <c r="A327" s="246">
        <v>8</v>
      </c>
      <c r="B327" s="54" t="s">
        <v>942</v>
      </c>
      <c r="C327" s="576">
        <v>16</v>
      </c>
      <c r="D327" s="576">
        <v>4</v>
      </c>
      <c r="E327" s="576">
        <v>2</v>
      </c>
      <c r="F327" s="576">
        <v>10</v>
      </c>
      <c r="G327" s="576">
        <v>23</v>
      </c>
      <c r="H327" s="576">
        <v>46</v>
      </c>
      <c r="I327" s="578">
        <v>10</v>
      </c>
      <c r="J327" s="435">
        <f t="shared" si="69"/>
        <v>16</v>
      </c>
      <c r="K327" s="435">
        <f t="shared" si="70"/>
        <v>10</v>
      </c>
      <c r="L327" s="930"/>
      <c r="M327" s="931"/>
      <c r="N327" s="931"/>
      <c r="O327" s="932"/>
      <c r="Q327" s="339" t="s">
        <v>1774</v>
      </c>
      <c r="R327" s="20"/>
      <c r="S327" s="20"/>
      <c r="T327" s="20"/>
      <c r="U327" s="20"/>
      <c r="V327" s="20"/>
      <c r="W327" s="20"/>
      <c r="X327" s="20"/>
      <c r="Y327" s="10"/>
      <c r="Z327" s="21"/>
    </row>
    <row r="328" spans="1:31" ht="15.75" customHeight="1" thickBot="1" x14ac:dyDescent="0.25">
      <c r="A328" s="455">
        <v>9</v>
      </c>
      <c r="B328" s="55" t="s">
        <v>128</v>
      </c>
      <c r="C328" s="577">
        <v>16</v>
      </c>
      <c r="D328" s="577">
        <v>2</v>
      </c>
      <c r="E328" s="577">
        <v>2</v>
      </c>
      <c r="F328" s="577">
        <v>12</v>
      </c>
      <c r="G328" s="577">
        <v>62</v>
      </c>
      <c r="H328" s="577">
        <v>62</v>
      </c>
      <c r="I328" s="579">
        <v>6</v>
      </c>
      <c r="J328" s="435">
        <f t="shared" si="69"/>
        <v>16</v>
      </c>
      <c r="K328" s="435">
        <f t="shared" si="70"/>
        <v>6</v>
      </c>
      <c r="L328" s="933"/>
      <c r="M328" s="934"/>
      <c r="N328" s="934"/>
      <c r="O328" s="935"/>
      <c r="Q328" s="398" t="s">
        <v>1587</v>
      </c>
      <c r="R328" s="23"/>
      <c r="S328" s="23"/>
      <c r="T328" s="23"/>
      <c r="U328" s="23"/>
      <c r="V328" s="23"/>
      <c r="W328" s="23"/>
      <c r="X328" s="23"/>
      <c r="Y328" s="23"/>
      <c r="Z328" s="15"/>
    </row>
    <row r="329" spans="1:31" ht="15.75" customHeight="1" x14ac:dyDescent="0.2">
      <c r="C329" s="435">
        <f t="shared" ref="C329:I329" si="71">SUM(C320:C328)</f>
        <v>144</v>
      </c>
      <c r="D329" s="435">
        <f t="shared" si="71"/>
        <v>63</v>
      </c>
      <c r="E329" s="435">
        <f t="shared" si="71"/>
        <v>18</v>
      </c>
      <c r="F329" s="435">
        <f t="shared" si="71"/>
        <v>63</v>
      </c>
      <c r="G329" s="435">
        <f t="shared" si="71"/>
        <v>436</v>
      </c>
      <c r="H329" s="435">
        <f t="shared" si="71"/>
        <v>398</v>
      </c>
      <c r="I329" s="435">
        <f t="shared" si="71"/>
        <v>144</v>
      </c>
      <c r="J329" s="435">
        <f t="shared" si="69"/>
        <v>144</v>
      </c>
      <c r="K329" s="435">
        <f t="shared" si="70"/>
        <v>144</v>
      </c>
    </row>
    <row r="330" spans="1:31" ht="15.75" customHeight="1" thickBot="1" x14ac:dyDescent="0.25"/>
    <row r="331" spans="1:31" ht="15.75" customHeight="1" thickBot="1" x14ac:dyDescent="0.25">
      <c r="A331" s="1207" t="s">
        <v>943</v>
      </c>
      <c r="B331" s="1208"/>
      <c r="C331" s="1208"/>
      <c r="D331" s="1208"/>
      <c r="E331" s="1208"/>
      <c r="F331" s="1209"/>
      <c r="G331" s="1204" t="s">
        <v>2112</v>
      </c>
      <c r="H331" s="1205"/>
      <c r="I331" s="1206"/>
      <c r="L331" s="1242" t="s">
        <v>588</v>
      </c>
      <c r="M331" s="1243"/>
      <c r="N331" s="1243"/>
      <c r="O331" s="1244"/>
    </row>
    <row r="332" spans="1:31" ht="15.75" customHeight="1" thickBot="1" x14ac:dyDescent="0.25">
      <c r="A332" s="449" t="s">
        <v>496</v>
      </c>
      <c r="B332" s="450" t="s">
        <v>497</v>
      </c>
      <c r="C332" s="451" t="s">
        <v>498</v>
      </c>
      <c r="D332" s="451" t="s">
        <v>499</v>
      </c>
      <c r="E332" s="451" t="s">
        <v>500</v>
      </c>
      <c r="F332" s="451" t="s">
        <v>501</v>
      </c>
      <c r="G332" s="452" t="s">
        <v>502</v>
      </c>
      <c r="H332" s="452" t="s">
        <v>503</v>
      </c>
      <c r="I332" s="453" t="s">
        <v>504</v>
      </c>
      <c r="L332" s="1245"/>
      <c r="M332" s="1246"/>
      <c r="N332" s="1246"/>
      <c r="O332" s="1247"/>
      <c r="Q332" s="24" t="s">
        <v>2120</v>
      </c>
      <c r="R332" s="396" t="s">
        <v>633</v>
      </c>
      <c r="S332" s="396" t="s">
        <v>1196</v>
      </c>
      <c r="T332" s="396" t="s">
        <v>541</v>
      </c>
      <c r="U332" s="396" t="s">
        <v>1784</v>
      </c>
      <c r="V332" s="396" t="s">
        <v>1088</v>
      </c>
      <c r="W332" s="396" t="s">
        <v>242</v>
      </c>
      <c r="X332" s="396" t="s">
        <v>1089</v>
      </c>
      <c r="Y332" s="396" t="s">
        <v>60</v>
      </c>
      <c r="Z332" s="396" t="s">
        <v>610</v>
      </c>
      <c r="AA332" s="396" t="s">
        <v>514</v>
      </c>
      <c r="AB332" s="396" t="s">
        <v>591</v>
      </c>
      <c r="AC332" s="396" t="s">
        <v>425</v>
      </c>
      <c r="AD332" s="396" t="s">
        <v>1587</v>
      </c>
      <c r="AE332" s="397" t="s">
        <v>813</v>
      </c>
    </row>
    <row r="333" spans="1:31" ht="15.75" customHeight="1" x14ac:dyDescent="0.2">
      <c r="A333" s="475">
        <v>1</v>
      </c>
      <c r="B333" s="53" t="s">
        <v>819</v>
      </c>
      <c r="C333" s="46">
        <v>26</v>
      </c>
      <c r="D333" s="46">
        <v>21</v>
      </c>
      <c r="E333" s="46">
        <v>2</v>
      </c>
      <c r="F333" s="46">
        <v>3</v>
      </c>
      <c r="G333" s="46">
        <v>106</v>
      </c>
      <c r="H333" s="46">
        <v>45</v>
      </c>
      <c r="I333" s="575">
        <f t="shared" ref="I333:I346" si="72">(D333*2)+E333</f>
        <v>44</v>
      </c>
      <c r="J333" s="435">
        <f t="shared" ref="J333:J347" si="73">D333+E333+F333</f>
        <v>26</v>
      </c>
      <c r="K333" s="435">
        <f t="shared" ref="K333:K347" si="74">D333*2+E333</f>
        <v>44</v>
      </c>
      <c r="L333" s="927" t="s">
        <v>1040</v>
      </c>
      <c r="M333" s="928"/>
      <c r="N333" s="928"/>
      <c r="O333" s="929"/>
      <c r="Q333" s="339" t="s">
        <v>633</v>
      </c>
      <c r="R333" s="10"/>
      <c r="S333" s="20"/>
      <c r="T333" s="20" t="s">
        <v>1489</v>
      </c>
      <c r="U333" s="20"/>
      <c r="V333" s="20" t="s">
        <v>532</v>
      </c>
      <c r="W333" s="20"/>
      <c r="X333" s="20" t="s">
        <v>532</v>
      </c>
      <c r="Y333" s="20"/>
      <c r="Z333" s="20"/>
      <c r="AA333" s="20"/>
      <c r="AB333" s="20"/>
      <c r="AC333" s="20"/>
      <c r="AD333" s="20"/>
      <c r="AE333" s="21"/>
    </row>
    <row r="334" spans="1:31" ht="15.75" customHeight="1" x14ac:dyDescent="0.2">
      <c r="A334" s="246">
        <v>2</v>
      </c>
      <c r="B334" s="54" t="s">
        <v>1090</v>
      </c>
      <c r="C334" s="576">
        <v>26</v>
      </c>
      <c r="D334" s="576">
        <v>19</v>
      </c>
      <c r="E334" s="576">
        <v>4</v>
      </c>
      <c r="F334" s="576">
        <v>3</v>
      </c>
      <c r="G334" s="576">
        <v>97</v>
      </c>
      <c r="H334" s="576">
        <v>40</v>
      </c>
      <c r="I334" s="578">
        <f t="shared" si="72"/>
        <v>42</v>
      </c>
      <c r="J334" s="435">
        <f t="shared" si="73"/>
        <v>26</v>
      </c>
      <c r="K334" s="435">
        <f t="shared" si="74"/>
        <v>42</v>
      </c>
      <c r="L334" s="930"/>
      <c r="M334" s="931"/>
      <c r="N334" s="931"/>
      <c r="O334" s="932"/>
      <c r="Q334" s="339" t="s">
        <v>1196</v>
      </c>
      <c r="R334" s="20"/>
      <c r="S334" s="10"/>
      <c r="T334" s="20" t="s">
        <v>1597</v>
      </c>
      <c r="U334" s="20"/>
      <c r="V334" s="20"/>
      <c r="W334" s="20"/>
      <c r="X334" s="20"/>
      <c r="Y334" s="20"/>
      <c r="Z334" s="20"/>
      <c r="AA334" s="20"/>
      <c r="AB334" s="20"/>
      <c r="AC334" s="20"/>
      <c r="AD334" s="20"/>
      <c r="AE334" s="21"/>
    </row>
    <row r="335" spans="1:31" ht="15.75" customHeight="1" x14ac:dyDescent="0.2">
      <c r="A335" s="246">
        <v>3</v>
      </c>
      <c r="B335" s="54" t="s">
        <v>1092</v>
      </c>
      <c r="C335" s="576">
        <v>26</v>
      </c>
      <c r="D335" s="576">
        <v>20</v>
      </c>
      <c r="E335" s="576">
        <v>1</v>
      </c>
      <c r="F335" s="576">
        <v>5</v>
      </c>
      <c r="G335" s="576">
        <v>82</v>
      </c>
      <c r="H335" s="576">
        <v>39</v>
      </c>
      <c r="I335" s="578">
        <f t="shared" si="72"/>
        <v>41</v>
      </c>
      <c r="J335" s="435">
        <f t="shared" si="73"/>
        <v>26</v>
      </c>
      <c r="K335" s="435">
        <f t="shared" si="74"/>
        <v>41</v>
      </c>
      <c r="L335" s="930"/>
      <c r="M335" s="931"/>
      <c r="N335" s="931"/>
      <c r="O335" s="932"/>
      <c r="Q335" s="339" t="s">
        <v>541</v>
      </c>
      <c r="R335" s="20" t="s">
        <v>1210</v>
      </c>
      <c r="S335" s="20" t="s">
        <v>1207</v>
      </c>
      <c r="T335" s="10"/>
      <c r="U335" s="20" t="s">
        <v>1210</v>
      </c>
      <c r="V335" s="20" t="s">
        <v>20</v>
      </c>
      <c r="W335" s="20" t="s">
        <v>1739</v>
      </c>
      <c r="X335" s="20" t="s">
        <v>1547</v>
      </c>
      <c r="Y335" s="20" t="s">
        <v>1656</v>
      </c>
      <c r="Z335" s="20" t="s">
        <v>1600</v>
      </c>
      <c r="AA335" s="20" t="s">
        <v>1645</v>
      </c>
      <c r="AB335" s="20" t="s">
        <v>1797</v>
      </c>
      <c r="AC335" s="20" t="s">
        <v>1210</v>
      </c>
      <c r="AD335" s="20" t="s">
        <v>1602</v>
      </c>
      <c r="AE335" s="21" t="s">
        <v>1493</v>
      </c>
    </row>
    <row r="336" spans="1:31" ht="15.75" customHeight="1" x14ac:dyDescent="0.2">
      <c r="A336" s="246">
        <v>4</v>
      </c>
      <c r="B336" s="54" t="s">
        <v>371</v>
      </c>
      <c r="C336" s="576">
        <v>26</v>
      </c>
      <c r="D336" s="576">
        <v>16</v>
      </c>
      <c r="E336" s="576">
        <v>3</v>
      </c>
      <c r="F336" s="576">
        <v>7</v>
      </c>
      <c r="G336" s="576">
        <v>75</v>
      </c>
      <c r="H336" s="576">
        <v>36</v>
      </c>
      <c r="I336" s="578">
        <f t="shared" si="72"/>
        <v>35</v>
      </c>
      <c r="J336" s="435">
        <f t="shared" si="73"/>
        <v>26</v>
      </c>
      <c r="K336" s="435">
        <f t="shared" si="74"/>
        <v>35</v>
      </c>
      <c r="L336" s="930"/>
      <c r="M336" s="931"/>
      <c r="N336" s="931"/>
      <c r="O336" s="932"/>
      <c r="Q336" s="339" t="s">
        <v>1784</v>
      </c>
      <c r="R336" s="20"/>
      <c r="S336" s="20"/>
      <c r="T336" s="20" t="s">
        <v>1490</v>
      </c>
      <c r="U336" s="10"/>
      <c r="V336" s="20"/>
      <c r="W336" s="20"/>
      <c r="X336" s="20"/>
      <c r="Y336" s="20"/>
      <c r="Z336" s="20"/>
      <c r="AA336" s="20"/>
      <c r="AB336" s="20"/>
      <c r="AC336" s="20"/>
      <c r="AD336" s="20"/>
      <c r="AE336" s="21"/>
    </row>
    <row r="337" spans="1:31" ht="15.75" customHeight="1" x14ac:dyDescent="0.2">
      <c r="A337" s="246">
        <v>5</v>
      </c>
      <c r="B337" s="54" t="s">
        <v>1589</v>
      </c>
      <c r="C337" s="576">
        <v>26</v>
      </c>
      <c r="D337" s="576">
        <v>15</v>
      </c>
      <c r="E337" s="576">
        <v>3</v>
      </c>
      <c r="F337" s="576">
        <v>8</v>
      </c>
      <c r="G337" s="576">
        <v>71</v>
      </c>
      <c r="H337" s="576">
        <v>38</v>
      </c>
      <c r="I337" s="578">
        <f t="shared" si="72"/>
        <v>33</v>
      </c>
      <c r="J337" s="435">
        <f t="shared" si="73"/>
        <v>26</v>
      </c>
      <c r="K337" s="435">
        <f t="shared" si="74"/>
        <v>33</v>
      </c>
      <c r="L337" s="930"/>
      <c r="M337" s="931"/>
      <c r="N337" s="931"/>
      <c r="O337" s="932"/>
      <c r="Q337" s="339" t="s">
        <v>1088</v>
      </c>
      <c r="R337" s="20"/>
      <c r="S337" s="20"/>
      <c r="T337" s="20" t="s">
        <v>1493</v>
      </c>
      <c r="U337" s="20"/>
      <c r="V337" s="10"/>
      <c r="W337" s="20"/>
      <c r="X337" s="20"/>
      <c r="Y337" s="20"/>
      <c r="Z337" s="20"/>
      <c r="AA337" s="20"/>
      <c r="AB337" s="20"/>
      <c r="AC337" s="20"/>
      <c r="AD337" s="20"/>
      <c r="AE337" s="21"/>
    </row>
    <row r="338" spans="1:31" ht="15.75" customHeight="1" x14ac:dyDescent="0.2">
      <c r="A338" s="246">
        <v>6</v>
      </c>
      <c r="B338" s="54" t="s">
        <v>1093</v>
      </c>
      <c r="C338" s="576">
        <v>26</v>
      </c>
      <c r="D338" s="576">
        <v>13</v>
      </c>
      <c r="E338" s="576">
        <v>3</v>
      </c>
      <c r="F338" s="576">
        <v>10</v>
      </c>
      <c r="G338" s="576">
        <v>83</v>
      </c>
      <c r="H338" s="576">
        <v>72</v>
      </c>
      <c r="I338" s="578">
        <f t="shared" si="72"/>
        <v>29</v>
      </c>
      <c r="J338" s="435">
        <f t="shared" si="73"/>
        <v>26</v>
      </c>
      <c r="K338" s="435">
        <f t="shared" si="74"/>
        <v>29</v>
      </c>
      <c r="L338" s="930"/>
      <c r="M338" s="931"/>
      <c r="N338" s="931"/>
      <c r="O338" s="932"/>
      <c r="Q338" s="339" t="s">
        <v>242</v>
      </c>
      <c r="R338" s="20"/>
      <c r="S338" s="20"/>
      <c r="T338" s="20" t="s">
        <v>1489</v>
      </c>
      <c r="U338" s="20"/>
      <c r="V338" s="20"/>
      <c r="W338" s="10"/>
      <c r="X338" s="20"/>
      <c r="Y338" s="20" t="s">
        <v>532</v>
      </c>
      <c r="Z338" s="20" t="s">
        <v>532</v>
      </c>
      <c r="AA338" s="20"/>
      <c r="AB338" s="20"/>
      <c r="AC338" s="20"/>
      <c r="AD338" s="20"/>
      <c r="AE338" s="21"/>
    </row>
    <row r="339" spans="1:31" ht="15.75" customHeight="1" x14ac:dyDescent="0.2">
      <c r="A339" s="246">
        <v>7</v>
      </c>
      <c r="B339" s="54" t="s">
        <v>1208</v>
      </c>
      <c r="C339" s="576">
        <v>26</v>
      </c>
      <c r="D339" s="576">
        <v>11</v>
      </c>
      <c r="E339" s="576">
        <v>5</v>
      </c>
      <c r="F339" s="576">
        <v>10</v>
      </c>
      <c r="G339" s="576">
        <v>74</v>
      </c>
      <c r="H339" s="576">
        <v>57</v>
      </c>
      <c r="I339" s="578">
        <f t="shared" si="72"/>
        <v>27</v>
      </c>
      <c r="J339" s="435">
        <f t="shared" si="73"/>
        <v>26</v>
      </c>
      <c r="K339" s="435">
        <f t="shared" si="74"/>
        <v>27</v>
      </c>
      <c r="L339" s="930"/>
      <c r="M339" s="931"/>
      <c r="N339" s="931"/>
      <c r="O339" s="932"/>
      <c r="Q339" s="339" t="s">
        <v>1089</v>
      </c>
      <c r="R339" s="20"/>
      <c r="S339" s="20"/>
      <c r="T339" s="20" t="s">
        <v>844</v>
      </c>
      <c r="U339" s="20"/>
      <c r="V339" s="20"/>
      <c r="W339" s="20" t="s">
        <v>532</v>
      </c>
      <c r="X339" s="10"/>
      <c r="Y339" s="20"/>
      <c r="Z339" s="20"/>
      <c r="AA339" s="20"/>
      <c r="AB339" s="20"/>
      <c r="AC339" s="20"/>
      <c r="AD339" s="20"/>
      <c r="AE339" s="21"/>
    </row>
    <row r="340" spans="1:31" ht="15.75" customHeight="1" x14ac:dyDescent="0.2">
      <c r="A340" s="246">
        <v>8</v>
      </c>
      <c r="B340" s="54" t="s">
        <v>426</v>
      </c>
      <c r="C340" s="576">
        <v>26</v>
      </c>
      <c r="D340" s="576">
        <v>10</v>
      </c>
      <c r="E340" s="576">
        <v>1</v>
      </c>
      <c r="F340" s="576">
        <v>15</v>
      </c>
      <c r="G340" s="576">
        <v>63</v>
      </c>
      <c r="H340" s="576">
        <v>64</v>
      </c>
      <c r="I340" s="578">
        <f t="shared" si="72"/>
        <v>21</v>
      </c>
      <c r="J340" s="435">
        <f t="shared" si="73"/>
        <v>26</v>
      </c>
      <c r="K340" s="435">
        <f t="shared" si="74"/>
        <v>21</v>
      </c>
      <c r="L340" s="930"/>
      <c r="M340" s="931"/>
      <c r="N340" s="931"/>
      <c r="O340" s="932"/>
      <c r="Q340" s="339" t="s">
        <v>60</v>
      </c>
      <c r="R340" s="20" t="s">
        <v>532</v>
      </c>
      <c r="S340" s="20"/>
      <c r="T340" s="20" t="s">
        <v>22</v>
      </c>
      <c r="U340" s="20"/>
      <c r="V340" s="20"/>
      <c r="W340" s="20"/>
      <c r="X340" s="20"/>
      <c r="Y340" s="10"/>
      <c r="Z340" s="20"/>
      <c r="AA340" s="20"/>
      <c r="AB340" s="20"/>
      <c r="AC340" s="20"/>
      <c r="AD340" s="20"/>
      <c r="AE340" s="21"/>
    </row>
    <row r="341" spans="1:31" ht="15.75" customHeight="1" x14ac:dyDescent="0.2">
      <c r="A341" s="246">
        <v>9</v>
      </c>
      <c r="B341" s="54" t="s">
        <v>345</v>
      </c>
      <c r="C341" s="576">
        <v>26</v>
      </c>
      <c r="D341" s="576">
        <v>8</v>
      </c>
      <c r="E341" s="576">
        <v>3</v>
      </c>
      <c r="F341" s="576">
        <v>15</v>
      </c>
      <c r="G341" s="576">
        <v>60</v>
      </c>
      <c r="H341" s="576">
        <v>79</v>
      </c>
      <c r="I341" s="578">
        <f t="shared" si="72"/>
        <v>19</v>
      </c>
      <c r="J341" s="435">
        <f t="shared" si="73"/>
        <v>26</v>
      </c>
      <c r="K341" s="435">
        <f t="shared" si="74"/>
        <v>19</v>
      </c>
      <c r="L341" s="930"/>
      <c r="M341" s="931"/>
      <c r="N341" s="931"/>
      <c r="O341" s="932"/>
      <c r="Q341" s="339" t="s">
        <v>610</v>
      </c>
      <c r="R341" s="20"/>
      <c r="S341" s="20"/>
      <c r="T341" s="20" t="s">
        <v>1643</v>
      </c>
      <c r="U341" s="20"/>
      <c r="V341" s="20"/>
      <c r="W341" s="20" t="s">
        <v>532</v>
      </c>
      <c r="X341" s="20"/>
      <c r="Y341" s="20"/>
      <c r="Z341" s="10"/>
      <c r="AA341" s="20"/>
      <c r="AB341" s="20"/>
      <c r="AC341" s="20"/>
      <c r="AD341" s="20"/>
      <c r="AE341" s="21"/>
    </row>
    <row r="342" spans="1:31" ht="15.75" customHeight="1" x14ac:dyDescent="0.2">
      <c r="A342" s="246">
        <v>10</v>
      </c>
      <c r="B342" s="54" t="s">
        <v>1094</v>
      </c>
      <c r="C342" s="576">
        <v>26</v>
      </c>
      <c r="D342" s="576">
        <v>8</v>
      </c>
      <c r="E342" s="576">
        <v>2</v>
      </c>
      <c r="F342" s="576">
        <v>16</v>
      </c>
      <c r="G342" s="576">
        <v>54</v>
      </c>
      <c r="H342" s="576">
        <v>73</v>
      </c>
      <c r="I342" s="578">
        <f t="shared" si="72"/>
        <v>18</v>
      </c>
      <c r="J342" s="435">
        <f t="shared" si="73"/>
        <v>26</v>
      </c>
      <c r="K342" s="435">
        <f t="shared" si="74"/>
        <v>18</v>
      </c>
      <c r="L342" s="930"/>
      <c r="M342" s="931"/>
      <c r="N342" s="931"/>
      <c r="O342" s="932"/>
      <c r="Q342" s="339" t="s">
        <v>514</v>
      </c>
      <c r="R342" s="20"/>
      <c r="S342" s="20"/>
      <c r="T342" s="20" t="s">
        <v>1495</v>
      </c>
      <c r="U342" s="20"/>
      <c r="V342" s="20"/>
      <c r="W342" s="20"/>
      <c r="X342" s="20"/>
      <c r="Y342" s="20"/>
      <c r="Z342" s="20"/>
      <c r="AA342" s="10"/>
      <c r="AB342" s="20"/>
      <c r="AC342" s="20"/>
      <c r="AD342" s="20"/>
      <c r="AE342" s="21"/>
    </row>
    <row r="343" spans="1:31" ht="15.75" customHeight="1" x14ac:dyDescent="0.2">
      <c r="A343" s="246" t="s">
        <v>1618</v>
      </c>
      <c r="B343" s="54" t="s">
        <v>1200</v>
      </c>
      <c r="C343" s="576">
        <v>26</v>
      </c>
      <c r="D343" s="576">
        <v>5</v>
      </c>
      <c r="E343" s="576">
        <v>5</v>
      </c>
      <c r="F343" s="576">
        <v>16</v>
      </c>
      <c r="G343" s="576">
        <v>51</v>
      </c>
      <c r="H343" s="576">
        <v>74</v>
      </c>
      <c r="I343" s="578">
        <f t="shared" si="72"/>
        <v>15</v>
      </c>
      <c r="J343" s="435">
        <f t="shared" si="73"/>
        <v>26</v>
      </c>
      <c r="K343" s="435">
        <f t="shared" si="74"/>
        <v>15</v>
      </c>
      <c r="L343" s="930"/>
      <c r="M343" s="931"/>
      <c r="N343" s="931"/>
      <c r="O343" s="932"/>
      <c r="Q343" s="339" t="s">
        <v>591</v>
      </c>
      <c r="R343" s="20"/>
      <c r="S343" s="20"/>
      <c r="T343" s="20" t="s">
        <v>1494</v>
      </c>
      <c r="U343" s="20"/>
      <c r="V343" s="20"/>
      <c r="W343" s="20"/>
      <c r="X343" s="20"/>
      <c r="Y343" s="20"/>
      <c r="Z343" s="20"/>
      <c r="AA343" s="20"/>
      <c r="AB343" s="10"/>
      <c r="AC343" s="20"/>
      <c r="AD343" s="20"/>
      <c r="AE343" s="21"/>
    </row>
    <row r="344" spans="1:31" ht="15.75" customHeight="1" x14ac:dyDescent="0.2">
      <c r="A344" s="246" t="s">
        <v>1618</v>
      </c>
      <c r="B344" s="54" t="s">
        <v>245</v>
      </c>
      <c r="C344" s="576">
        <v>26</v>
      </c>
      <c r="D344" s="576">
        <v>5</v>
      </c>
      <c r="E344" s="576">
        <v>5</v>
      </c>
      <c r="F344" s="576">
        <v>16</v>
      </c>
      <c r="G344" s="576">
        <v>55</v>
      </c>
      <c r="H344" s="576">
        <v>112</v>
      </c>
      <c r="I344" s="578">
        <f t="shared" si="72"/>
        <v>15</v>
      </c>
      <c r="J344" s="435">
        <f t="shared" si="73"/>
        <v>26</v>
      </c>
      <c r="K344" s="435">
        <f t="shared" si="74"/>
        <v>15</v>
      </c>
      <c r="L344" s="930"/>
      <c r="M344" s="931"/>
      <c r="N344" s="931"/>
      <c r="O344" s="932"/>
      <c r="Q344" s="339" t="s">
        <v>425</v>
      </c>
      <c r="R344" s="20"/>
      <c r="S344" s="20"/>
      <c r="T344" s="20" t="s">
        <v>844</v>
      </c>
      <c r="U344" s="20"/>
      <c r="V344" s="20"/>
      <c r="W344" s="20" t="s">
        <v>532</v>
      </c>
      <c r="X344" s="20" t="s">
        <v>532</v>
      </c>
      <c r="Y344" s="20"/>
      <c r="Z344" s="20"/>
      <c r="AA344" s="20"/>
      <c r="AB344" s="20"/>
      <c r="AC344" s="10"/>
      <c r="AD344" s="20"/>
      <c r="AE344" s="21"/>
    </row>
    <row r="345" spans="1:31" ht="15.75" customHeight="1" x14ac:dyDescent="0.2">
      <c r="A345" s="246" t="s">
        <v>1041</v>
      </c>
      <c r="B345" s="54" t="s">
        <v>1042</v>
      </c>
      <c r="C345" s="576">
        <v>26</v>
      </c>
      <c r="D345" s="576">
        <v>4</v>
      </c>
      <c r="E345" s="576">
        <v>3</v>
      </c>
      <c r="F345" s="576">
        <v>19</v>
      </c>
      <c r="G345" s="576">
        <v>47</v>
      </c>
      <c r="H345" s="576">
        <v>94</v>
      </c>
      <c r="I345" s="578">
        <f t="shared" si="72"/>
        <v>11</v>
      </c>
      <c r="J345" s="435">
        <f t="shared" si="73"/>
        <v>26</v>
      </c>
      <c r="K345" s="435">
        <f t="shared" si="74"/>
        <v>11</v>
      </c>
      <c r="L345" s="930"/>
      <c r="M345" s="931"/>
      <c r="N345" s="931"/>
      <c r="O345" s="932"/>
      <c r="Q345" s="339" t="s">
        <v>1587</v>
      </c>
      <c r="R345" s="20"/>
      <c r="S345" s="20"/>
      <c r="T345" s="20" t="s">
        <v>1490</v>
      </c>
      <c r="U345" s="20"/>
      <c r="V345" s="20"/>
      <c r="W345" s="20"/>
      <c r="X345" s="20" t="s">
        <v>532</v>
      </c>
      <c r="Y345" s="20"/>
      <c r="Z345" s="20"/>
      <c r="AA345" s="20"/>
      <c r="AB345" s="20"/>
      <c r="AC345" s="20"/>
      <c r="AD345" s="10"/>
      <c r="AE345" s="21"/>
    </row>
    <row r="346" spans="1:31" ht="15.75" customHeight="1" thickBot="1" x14ac:dyDescent="0.25">
      <c r="A346" s="455" t="s">
        <v>1041</v>
      </c>
      <c r="B346" s="55" t="s">
        <v>1537</v>
      </c>
      <c r="C346" s="577">
        <v>26</v>
      </c>
      <c r="D346" s="577">
        <v>4</v>
      </c>
      <c r="E346" s="577">
        <v>3</v>
      </c>
      <c r="F346" s="577">
        <v>19</v>
      </c>
      <c r="G346" s="577">
        <v>50</v>
      </c>
      <c r="H346" s="577">
        <v>120</v>
      </c>
      <c r="I346" s="579">
        <f t="shared" si="72"/>
        <v>11</v>
      </c>
      <c r="J346" s="435">
        <f t="shared" si="73"/>
        <v>26</v>
      </c>
      <c r="K346" s="435">
        <f t="shared" si="74"/>
        <v>11</v>
      </c>
      <c r="L346" s="933"/>
      <c r="M346" s="934"/>
      <c r="N346" s="934"/>
      <c r="O346" s="935"/>
      <c r="Q346" s="398" t="s">
        <v>813</v>
      </c>
      <c r="R346" s="23" t="s">
        <v>532</v>
      </c>
      <c r="S346" s="23" t="s">
        <v>532</v>
      </c>
      <c r="T346" s="23" t="s">
        <v>1643</v>
      </c>
      <c r="U346" s="23"/>
      <c r="V346" s="23" t="s">
        <v>532</v>
      </c>
      <c r="W346" s="23" t="s">
        <v>532</v>
      </c>
      <c r="X346" s="23"/>
      <c r="Y346" s="23"/>
      <c r="Z346" s="23"/>
      <c r="AA346" s="23"/>
      <c r="AB346" s="23"/>
      <c r="AC346" s="23"/>
      <c r="AD346" s="23"/>
      <c r="AE346" s="15"/>
    </row>
    <row r="347" spans="1:31" ht="15.75" customHeight="1" x14ac:dyDescent="0.2">
      <c r="C347" s="435">
        <f t="shared" ref="C347:I347" si="75">SUM(C333:C346)</f>
        <v>364</v>
      </c>
      <c r="D347" s="435">
        <f t="shared" si="75"/>
        <v>159</v>
      </c>
      <c r="E347" s="435">
        <f t="shared" si="75"/>
        <v>43</v>
      </c>
      <c r="F347" s="435">
        <f t="shared" si="75"/>
        <v>162</v>
      </c>
      <c r="G347" s="435">
        <f t="shared" si="75"/>
        <v>968</v>
      </c>
      <c r="H347" s="435">
        <f t="shared" si="75"/>
        <v>943</v>
      </c>
      <c r="I347" s="435">
        <f t="shared" si="75"/>
        <v>361</v>
      </c>
      <c r="J347" s="435">
        <f t="shared" si="73"/>
        <v>364</v>
      </c>
      <c r="K347" s="435">
        <f t="shared" si="74"/>
        <v>361</v>
      </c>
    </row>
    <row r="348" spans="1:31" ht="15.75" customHeight="1" thickBot="1" x14ac:dyDescent="0.25"/>
    <row r="349" spans="1:31" ht="15.75" customHeight="1" thickBot="1" x14ac:dyDescent="0.25">
      <c r="A349" s="1193" t="s">
        <v>2087</v>
      </c>
      <c r="B349" s="1194"/>
      <c r="C349" s="1194"/>
      <c r="D349" s="1194"/>
      <c r="E349" s="1194"/>
      <c r="F349" s="1195"/>
      <c r="G349" s="1190" t="s">
        <v>2112</v>
      </c>
      <c r="H349" s="1191"/>
      <c r="I349" s="1192"/>
      <c r="L349" s="945" t="s">
        <v>495</v>
      </c>
      <c r="M349" s="946"/>
      <c r="N349" s="946"/>
      <c r="O349" s="947"/>
    </row>
    <row r="350" spans="1:31" ht="15.75" customHeight="1" thickBot="1" x14ac:dyDescent="0.25">
      <c r="A350" s="456" t="s">
        <v>496</v>
      </c>
      <c r="B350" s="457" t="s">
        <v>497</v>
      </c>
      <c r="C350" s="458" t="s">
        <v>498</v>
      </c>
      <c r="D350" s="458" t="s">
        <v>499</v>
      </c>
      <c r="E350" s="458" t="s">
        <v>500</v>
      </c>
      <c r="F350" s="458" t="s">
        <v>501</v>
      </c>
      <c r="G350" s="459" t="s">
        <v>502</v>
      </c>
      <c r="H350" s="459" t="s">
        <v>503</v>
      </c>
      <c r="I350" s="460" t="s">
        <v>504</v>
      </c>
      <c r="L350" s="1063"/>
      <c r="M350" s="1064"/>
      <c r="N350" s="1064"/>
      <c r="O350" s="1065"/>
      <c r="Q350" s="24" t="s">
        <v>2120</v>
      </c>
      <c r="R350" s="399" t="s">
        <v>1615</v>
      </c>
      <c r="S350" s="399" t="s">
        <v>241</v>
      </c>
      <c r="T350" s="399" t="s">
        <v>2088</v>
      </c>
      <c r="U350" s="399" t="s">
        <v>1503</v>
      </c>
      <c r="V350" s="399" t="s">
        <v>564</v>
      </c>
      <c r="W350" s="399" t="s">
        <v>500</v>
      </c>
      <c r="X350" s="399" t="s">
        <v>59</v>
      </c>
      <c r="Y350" s="399" t="s">
        <v>1530</v>
      </c>
      <c r="Z350" s="399" t="s">
        <v>610</v>
      </c>
      <c r="AA350" s="399" t="s">
        <v>2089</v>
      </c>
      <c r="AB350" s="399" t="s">
        <v>1959</v>
      </c>
      <c r="AC350" s="399" t="s">
        <v>2090</v>
      </c>
      <c r="AD350" s="399" t="s">
        <v>425</v>
      </c>
      <c r="AE350" s="400" t="s">
        <v>727</v>
      </c>
    </row>
    <row r="351" spans="1:31" ht="15.75" customHeight="1" x14ac:dyDescent="0.2">
      <c r="A351" s="461" t="s">
        <v>521</v>
      </c>
      <c r="B351" s="53" t="s">
        <v>2061</v>
      </c>
      <c r="C351" s="46"/>
      <c r="D351" s="46"/>
      <c r="E351" s="46"/>
      <c r="F351" s="46"/>
      <c r="G351" s="46"/>
      <c r="H351" s="46"/>
      <c r="I351" s="575"/>
      <c r="J351" s="435">
        <f t="shared" ref="J351:J365" si="76">D351+E351+F351</f>
        <v>0</v>
      </c>
      <c r="K351" s="435">
        <f t="shared" ref="K351:K365" si="77">D351*2+E351</f>
        <v>0</v>
      </c>
      <c r="L351" s="927" t="s">
        <v>528</v>
      </c>
      <c r="M351" s="928"/>
      <c r="N351" s="928"/>
      <c r="O351" s="929"/>
      <c r="Q351" s="401" t="s">
        <v>1615</v>
      </c>
      <c r="R351" s="10"/>
      <c r="S351" s="20"/>
      <c r="T351" s="20"/>
      <c r="U351" s="20"/>
      <c r="V351" s="20"/>
      <c r="W351" s="20"/>
      <c r="X351" s="20"/>
      <c r="Y351" s="20"/>
      <c r="Z351" s="20"/>
      <c r="AA351" s="20"/>
      <c r="AB351" s="20"/>
      <c r="AC351" s="20"/>
      <c r="AD351" s="20"/>
      <c r="AE351" s="21"/>
    </row>
    <row r="352" spans="1:31" ht="15.75" customHeight="1" x14ac:dyDescent="0.2">
      <c r="A352" s="259" t="s">
        <v>521</v>
      </c>
      <c r="B352" s="54" t="s">
        <v>1498</v>
      </c>
      <c r="C352" s="576"/>
      <c r="D352" s="576"/>
      <c r="E352" s="576"/>
      <c r="F352" s="576"/>
      <c r="G352" s="576"/>
      <c r="H352" s="576"/>
      <c r="I352" s="578"/>
      <c r="J352" s="435">
        <f t="shared" si="76"/>
        <v>0</v>
      </c>
      <c r="K352" s="435">
        <f t="shared" si="77"/>
        <v>0</v>
      </c>
      <c r="L352" s="930"/>
      <c r="M352" s="931"/>
      <c r="N352" s="931"/>
      <c r="O352" s="932"/>
      <c r="Q352" s="401" t="s">
        <v>241</v>
      </c>
      <c r="R352" s="20"/>
      <c r="S352" s="10"/>
      <c r="T352" s="20"/>
      <c r="U352" s="20"/>
      <c r="V352" s="20"/>
      <c r="W352" s="20"/>
      <c r="X352" s="20"/>
      <c r="Y352" s="20"/>
      <c r="Z352" s="20"/>
      <c r="AA352" s="20"/>
      <c r="AB352" s="20"/>
      <c r="AC352" s="20"/>
      <c r="AD352" s="20"/>
      <c r="AE352" s="21"/>
    </row>
    <row r="353" spans="1:31" ht="15.75" customHeight="1" x14ac:dyDescent="0.2">
      <c r="A353" s="259" t="s">
        <v>521</v>
      </c>
      <c r="B353" s="54" t="s">
        <v>2091</v>
      </c>
      <c r="C353" s="576"/>
      <c r="D353" s="576"/>
      <c r="E353" s="576"/>
      <c r="F353" s="576"/>
      <c r="G353" s="576"/>
      <c r="H353" s="576"/>
      <c r="I353" s="578"/>
      <c r="J353" s="435">
        <f t="shared" si="76"/>
        <v>0</v>
      </c>
      <c r="K353" s="435">
        <f t="shared" si="77"/>
        <v>0</v>
      </c>
      <c r="L353" s="930"/>
      <c r="M353" s="931"/>
      <c r="N353" s="931"/>
      <c r="O353" s="932"/>
      <c r="Q353" s="401" t="s">
        <v>2088</v>
      </c>
      <c r="R353" s="20"/>
      <c r="S353" s="20"/>
      <c r="T353" s="10"/>
      <c r="U353" s="20"/>
      <c r="V353" s="20" t="s">
        <v>532</v>
      </c>
      <c r="W353" s="20" t="s">
        <v>532</v>
      </c>
      <c r="X353" s="20"/>
      <c r="Y353" s="20"/>
      <c r="Z353" s="20"/>
      <c r="AA353" s="20"/>
      <c r="AB353" s="20"/>
      <c r="AC353" s="20"/>
      <c r="AD353" s="20"/>
      <c r="AE353" s="21"/>
    </row>
    <row r="354" spans="1:31" ht="15.75" customHeight="1" x14ac:dyDescent="0.2">
      <c r="A354" s="259" t="s">
        <v>521</v>
      </c>
      <c r="B354" s="54" t="s">
        <v>2092</v>
      </c>
      <c r="C354" s="576"/>
      <c r="D354" s="576"/>
      <c r="E354" s="576"/>
      <c r="F354" s="576"/>
      <c r="G354" s="576"/>
      <c r="H354" s="576"/>
      <c r="I354" s="578"/>
      <c r="J354" s="435">
        <f t="shared" si="76"/>
        <v>0</v>
      </c>
      <c r="K354" s="435">
        <f t="shared" si="77"/>
        <v>0</v>
      </c>
      <c r="L354" s="930"/>
      <c r="M354" s="931"/>
      <c r="N354" s="931"/>
      <c r="O354" s="932"/>
      <c r="Q354" s="401" t="s">
        <v>1503</v>
      </c>
      <c r="R354" s="20"/>
      <c r="S354" s="20"/>
      <c r="T354" s="20" t="s">
        <v>532</v>
      </c>
      <c r="U354" s="10"/>
      <c r="V354" s="20"/>
      <c r="W354" s="20"/>
      <c r="X354" s="20"/>
      <c r="Y354" s="20"/>
      <c r="Z354" s="20"/>
      <c r="AA354" s="20"/>
      <c r="AB354" s="20"/>
      <c r="AC354" s="20"/>
      <c r="AD354" s="20"/>
      <c r="AE354" s="21"/>
    </row>
    <row r="355" spans="1:31" ht="15.75" customHeight="1" x14ac:dyDescent="0.2">
      <c r="A355" s="259" t="s">
        <v>521</v>
      </c>
      <c r="B355" s="54" t="s">
        <v>106</v>
      </c>
      <c r="C355" s="576"/>
      <c r="D355" s="576"/>
      <c r="E355" s="576"/>
      <c r="F355" s="576"/>
      <c r="G355" s="576"/>
      <c r="H355" s="576"/>
      <c r="I355" s="578"/>
      <c r="J355" s="435">
        <f t="shared" si="76"/>
        <v>0</v>
      </c>
      <c r="K355" s="435">
        <f t="shared" si="77"/>
        <v>0</v>
      </c>
      <c r="L355" s="930"/>
      <c r="M355" s="931"/>
      <c r="N355" s="931"/>
      <c r="O355" s="932"/>
      <c r="Q355" s="401" t="s">
        <v>564</v>
      </c>
      <c r="R355" s="20"/>
      <c r="S355" s="20"/>
      <c r="T355" s="20"/>
      <c r="U355" s="20"/>
      <c r="V355" s="10"/>
      <c r="W355" s="20"/>
      <c r="X355" s="20"/>
      <c r="Y355" s="20"/>
      <c r="Z355" s="20"/>
      <c r="AA355" s="20"/>
      <c r="AB355" s="20"/>
      <c r="AC355" s="20"/>
      <c r="AD355" s="20"/>
      <c r="AE355" s="21"/>
    </row>
    <row r="356" spans="1:31" ht="15.75" customHeight="1" x14ac:dyDescent="0.2">
      <c r="A356" s="259" t="s">
        <v>521</v>
      </c>
      <c r="B356" s="54" t="s">
        <v>616</v>
      </c>
      <c r="C356" s="576"/>
      <c r="D356" s="576"/>
      <c r="E356" s="576"/>
      <c r="F356" s="576"/>
      <c r="G356" s="576"/>
      <c r="H356" s="576"/>
      <c r="I356" s="578"/>
      <c r="J356" s="435">
        <f t="shared" si="76"/>
        <v>0</v>
      </c>
      <c r="K356" s="435">
        <f t="shared" si="77"/>
        <v>0</v>
      </c>
      <c r="L356" s="930"/>
      <c r="M356" s="931"/>
      <c r="N356" s="931"/>
      <c r="O356" s="932"/>
      <c r="Q356" s="401" t="s">
        <v>500</v>
      </c>
      <c r="R356" s="20"/>
      <c r="S356" s="20"/>
      <c r="T356" s="20" t="s">
        <v>532</v>
      </c>
      <c r="U356" s="20"/>
      <c r="V356" s="20"/>
      <c r="W356" s="10"/>
      <c r="X356" s="20"/>
      <c r="Y356" s="20"/>
      <c r="Z356" s="20"/>
      <c r="AA356" s="20"/>
      <c r="AB356" s="20"/>
      <c r="AC356" s="20"/>
      <c r="AD356" s="20"/>
      <c r="AE356" s="21"/>
    </row>
    <row r="357" spans="1:31" ht="15.75" customHeight="1" x14ac:dyDescent="0.2">
      <c r="A357" s="259" t="s">
        <v>521</v>
      </c>
      <c r="B357" s="54" t="s">
        <v>1931</v>
      </c>
      <c r="C357" s="576"/>
      <c r="D357" s="576"/>
      <c r="E357" s="576"/>
      <c r="F357" s="576"/>
      <c r="G357" s="576"/>
      <c r="H357" s="576"/>
      <c r="I357" s="578"/>
      <c r="J357" s="435">
        <f t="shared" si="76"/>
        <v>0</v>
      </c>
      <c r="K357" s="435">
        <f t="shared" si="77"/>
        <v>0</v>
      </c>
      <c r="L357" s="930"/>
      <c r="M357" s="931"/>
      <c r="N357" s="931"/>
      <c r="O357" s="932"/>
      <c r="Q357" s="401" t="s">
        <v>59</v>
      </c>
      <c r="R357" s="20"/>
      <c r="S357" s="20"/>
      <c r="T357" s="20"/>
      <c r="U357" s="20"/>
      <c r="V357" s="20"/>
      <c r="W357" s="20"/>
      <c r="X357" s="10"/>
      <c r="Y357" s="20"/>
      <c r="Z357" s="20"/>
      <c r="AA357" s="20"/>
      <c r="AB357" s="20"/>
      <c r="AC357" s="20"/>
      <c r="AD357" s="20"/>
      <c r="AE357" s="21"/>
    </row>
    <row r="358" spans="1:31" ht="15.75" customHeight="1" x14ac:dyDescent="0.2">
      <c r="A358" s="259" t="s">
        <v>521</v>
      </c>
      <c r="B358" s="54" t="s">
        <v>2062</v>
      </c>
      <c r="C358" s="576"/>
      <c r="D358" s="576"/>
      <c r="E358" s="576"/>
      <c r="F358" s="576"/>
      <c r="G358" s="576"/>
      <c r="H358" s="576"/>
      <c r="I358" s="578"/>
      <c r="J358" s="435">
        <f t="shared" si="76"/>
        <v>0</v>
      </c>
      <c r="K358" s="435">
        <f t="shared" si="77"/>
        <v>0</v>
      </c>
      <c r="L358" s="930"/>
      <c r="M358" s="931"/>
      <c r="N358" s="931"/>
      <c r="O358" s="932"/>
      <c r="Q358" s="401" t="s">
        <v>1530</v>
      </c>
      <c r="R358" s="20"/>
      <c r="S358" s="20"/>
      <c r="T358" s="20"/>
      <c r="U358" s="20"/>
      <c r="V358" s="20"/>
      <c r="W358" s="20"/>
      <c r="X358" s="20"/>
      <c r="Y358" s="10"/>
      <c r="Z358" s="20"/>
      <c r="AA358" s="20"/>
      <c r="AB358" s="20"/>
      <c r="AC358" s="20"/>
      <c r="AD358" s="20"/>
      <c r="AE358" s="21"/>
    </row>
    <row r="359" spans="1:31" ht="15.75" customHeight="1" x14ac:dyDescent="0.2">
      <c r="A359" s="259" t="s">
        <v>521</v>
      </c>
      <c r="B359" s="54" t="s">
        <v>1548</v>
      </c>
      <c r="C359" s="576"/>
      <c r="D359" s="576"/>
      <c r="E359" s="576"/>
      <c r="F359" s="576"/>
      <c r="G359" s="576"/>
      <c r="H359" s="576"/>
      <c r="I359" s="578"/>
      <c r="J359" s="435">
        <f t="shared" si="76"/>
        <v>0</v>
      </c>
      <c r="K359" s="435">
        <f t="shared" si="77"/>
        <v>0</v>
      </c>
      <c r="L359" s="930"/>
      <c r="M359" s="931"/>
      <c r="N359" s="931"/>
      <c r="O359" s="932"/>
      <c r="Q359" s="401" t="s">
        <v>610</v>
      </c>
      <c r="R359" s="20"/>
      <c r="S359" s="20"/>
      <c r="T359" s="20" t="s">
        <v>532</v>
      </c>
      <c r="U359" s="20" t="s">
        <v>532</v>
      </c>
      <c r="V359" s="20"/>
      <c r="W359" s="20"/>
      <c r="X359" s="20"/>
      <c r="Y359" s="20"/>
      <c r="Z359" s="10"/>
      <c r="AA359" s="20"/>
      <c r="AB359" s="20"/>
      <c r="AC359" s="20"/>
      <c r="AD359" s="20"/>
      <c r="AE359" s="21"/>
    </row>
    <row r="360" spans="1:31" ht="15.75" customHeight="1" x14ac:dyDescent="0.2">
      <c r="A360" s="259" t="s">
        <v>521</v>
      </c>
      <c r="B360" s="54" t="s">
        <v>2093</v>
      </c>
      <c r="C360" s="576"/>
      <c r="D360" s="576"/>
      <c r="E360" s="576"/>
      <c r="F360" s="576"/>
      <c r="G360" s="576"/>
      <c r="H360" s="576"/>
      <c r="I360" s="578"/>
      <c r="J360" s="435">
        <f t="shared" si="76"/>
        <v>0</v>
      </c>
      <c r="K360" s="435">
        <f t="shared" si="77"/>
        <v>0</v>
      </c>
      <c r="L360" s="930"/>
      <c r="M360" s="931"/>
      <c r="N360" s="931"/>
      <c r="O360" s="932"/>
      <c r="Q360" s="401" t="s">
        <v>2089</v>
      </c>
      <c r="R360" s="20"/>
      <c r="S360" s="20"/>
      <c r="T360" s="20"/>
      <c r="U360" s="20" t="s">
        <v>532</v>
      </c>
      <c r="V360" s="20"/>
      <c r="W360" s="20"/>
      <c r="X360" s="20"/>
      <c r="Y360" s="20"/>
      <c r="Z360" s="20"/>
      <c r="AA360" s="10"/>
      <c r="AB360" s="20"/>
      <c r="AC360" s="20"/>
      <c r="AD360" s="20"/>
      <c r="AE360" s="21"/>
    </row>
    <row r="361" spans="1:31" ht="15.75" customHeight="1" x14ac:dyDescent="0.2">
      <c r="A361" s="259" t="s">
        <v>521</v>
      </c>
      <c r="B361" s="54" t="s">
        <v>2094</v>
      </c>
      <c r="C361" s="576"/>
      <c r="D361" s="576"/>
      <c r="E361" s="576"/>
      <c r="F361" s="576"/>
      <c r="G361" s="576"/>
      <c r="H361" s="576"/>
      <c r="I361" s="578"/>
      <c r="J361" s="435">
        <f t="shared" si="76"/>
        <v>0</v>
      </c>
      <c r="K361" s="435">
        <f t="shared" si="77"/>
        <v>0</v>
      </c>
      <c r="L361" s="930"/>
      <c r="M361" s="931"/>
      <c r="N361" s="931"/>
      <c r="O361" s="932"/>
      <c r="Q361" s="401" t="s">
        <v>1959</v>
      </c>
      <c r="R361" s="20"/>
      <c r="S361" s="20"/>
      <c r="T361" s="20"/>
      <c r="U361" s="20"/>
      <c r="V361" s="20"/>
      <c r="W361" s="20"/>
      <c r="X361" s="20"/>
      <c r="Y361" s="20"/>
      <c r="Z361" s="20"/>
      <c r="AA361" s="20"/>
      <c r="AB361" s="10"/>
      <c r="AC361" s="20"/>
      <c r="AD361" s="20"/>
      <c r="AE361" s="21"/>
    </row>
    <row r="362" spans="1:31" ht="15.75" customHeight="1" x14ac:dyDescent="0.2">
      <c r="A362" s="259" t="s">
        <v>521</v>
      </c>
      <c r="B362" s="54" t="s">
        <v>1497</v>
      </c>
      <c r="C362" s="576"/>
      <c r="D362" s="576"/>
      <c r="E362" s="576"/>
      <c r="F362" s="576"/>
      <c r="G362" s="576"/>
      <c r="H362" s="576"/>
      <c r="I362" s="578"/>
      <c r="J362" s="435">
        <f t="shared" si="76"/>
        <v>0</v>
      </c>
      <c r="K362" s="435">
        <f t="shared" si="77"/>
        <v>0</v>
      </c>
      <c r="L362" s="930"/>
      <c r="M362" s="931"/>
      <c r="N362" s="931"/>
      <c r="O362" s="932"/>
      <c r="Q362" s="401" t="s">
        <v>2090</v>
      </c>
      <c r="R362" s="20"/>
      <c r="S362" s="20"/>
      <c r="T362" s="20"/>
      <c r="U362" s="20"/>
      <c r="V362" s="20"/>
      <c r="W362" s="20"/>
      <c r="X362" s="20"/>
      <c r="Y362" s="20"/>
      <c r="Z362" s="20"/>
      <c r="AA362" s="20"/>
      <c r="AB362" s="20"/>
      <c r="AC362" s="10"/>
      <c r="AD362" s="20"/>
      <c r="AE362" s="21"/>
    </row>
    <row r="363" spans="1:31" ht="15.75" customHeight="1" x14ac:dyDescent="0.2">
      <c r="A363" s="259" t="s">
        <v>521</v>
      </c>
      <c r="B363" s="54" t="s">
        <v>426</v>
      </c>
      <c r="C363" s="576"/>
      <c r="D363" s="576"/>
      <c r="E363" s="576"/>
      <c r="F363" s="576"/>
      <c r="G363" s="576"/>
      <c r="H363" s="576"/>
      <c r="I363" s="578"/>
      <c r="J363" s="435">
        <f t="shared" si="76"/>
        <v>0</v>
      </c>
      <c r="K363" s="435">
        <f t="shared" si="77"/>
        <v>0</v>
      </c>
      <c r="L363" s="930"/>
      <c r="M363" s="931"/>
      <c r="N363" s="931"/>
      <c r="O363" s="932"/>
      <c r="Q363" s="401" t="s">
        <v>425</v>
      </c>
      <c r="R363" s="20"/>
      <c r="S363" s="20"/>
      <c r="T363" s="20"/>
      <c r="U363" s="20"/>
      <c r="V363" s="20"/>
      <c r="W363" s="20"/>
      <c r="X363" s="20"/>
      <c r="Y363" s="20"/>
      <c r="Z363" s="20"/>
      <c r="AA363" s="20"/>
      <c r="AB363" s="20"/>
      <c r="AC363" s="20"/>
      <c r="AD363" s="10"/>
      <c r="AE363" s="21"/>
    </row>
    <row r="364" spans="1:31" ht="15.75" customHeight="1" thickBot="1" x14ac:dyDescent="0.25">
      <c r="A364" s="462" t="s">
        <v>521</v>
      </c>
      <c r="B364" s="55" t="s">
        <v>2095</v>
      </c>
      <c r="C364" s="577"/>
      <c r="D364" s="577"/>
      <c r="E364" s="577"/>
      <c r="F364" s="577"/>
      <c r="G364" s="577"/>
      <c r="H364" s="577"/>
      <c r="I364" s="579"/>
      <c r="J364" s="435">
        <f t="shared" si="76"/>
        <v>0</v>
      </c>
      <c r="K364" s="435">
        <f t="shared" si="77"/>
        <v>0</v>
      </c>
      <c r="L364" s="933"/>
      <c r="M364" s="934"/>
      <c r="N364" s="934"/>
      <c r="O364" s="935"/>
      <c r="Q364" s="402" t="s">
        <v>727</v>
      </c>
      <c r="R364" s="23"/>
      <c r="S364" s="23"/>
      <c r="T364" s="23"/>
      <c r="U364" s="23"/>
      <c r="V364" s="23"/>
      <c r="W364" s="23"/>
      <c r="X364" s="23"/>
      <c r="Y364" s="23"/>
      <c r="Z364" s="23"/>
      <c r="AA364" s="23"/>
      <c r="AB364" s="23"/>
      <c r="AC364" s="23"/>
      <c r="AD364" s="23"/>
      <c r="AE364" s="15"/>
    </row>
    <row r="365" spans="1:31" ht="15.75" customHeight="1" x14ac:dyDescent="0.2">
      <c r="C365" s="435">
        <f t="shared" ref="C365:I365" si="78">SUM(C351:C364)</f>
        <v>0</v>
      </c>
      <c r="D365" s="435">
        <f t="shared" si="78"/>
        <v>0</v>
      </c>
      <c r="E365" s="435">
        <f t="shared" si="78"/>
        <v>0</v>
      </c>
      <c r="F365" s="435">
        <f t="shared" si="78"/>
        <v>0</v>
      </c>
      <c r="G365" s="435">
        <f t="shared" si="78"/>
        <v>0</v>
      </c>
      <c r="H365" s="435">
        <f t="shared" si="78"/>
        <v>0</v>
      </c>
      <c r="I365" s="435">
        <f t="shared" si="78"/>
        <v>0</v>
      </c>
      <c r="J365" s="435">
        <f t="shared" si="76"/>
        <v>0</v>
      </c>
      <c r="K365" s="435">
        <f t="shared" si="77"/>
        <v>0</v>
      </c>
    </row>
    <row r="366" spans="1:31" ht="15.75" customHeight="1" thickBot="1" x14ac:dyDescent="0.25"/>
    <row r="367" spans="1:31" ht="15.75" customHeight="1" thickBot="1" x14ac:dyDescent="0.25">
      <c r="A367" s="1311" t="s">
        <v>2096</v>
      </c>
      <c r="B367" s="1312"/>
      <c r="C367" s="1312"/>
      <c r="D367" s="1312"/>
      <c r="E367" s="1312"/>
      <c r="F367" s="1313"/>
      <c r="G367" s="1308" t="s">
        <v>2112</v>
      </c>
      <c r="H367" s="1309"/>
      <c r="I367" s="1310"/>
      <c r="J367" s="108"/>
      <c r="L367" s="952" t="s">
        <v>538</v>
      </c>
      <c r="M367" s="953"/>
      <c r="N367" s="953"/>
      <c r="O367" s="954"/>
    </row>
    <row r="368" spans="1:31" ht="15.75" customHeight="1" thickBot="1" x14ac:dyDescent="0.25">
      <c r="A368" s="570" t="s">
        <v>496</v>
      </c>
      <c r="B368" s="571" t="s">
        <v>497</v>
      </c>
      <c r="C368" s="572" t="s">
        <v>498</v>
      </c>
      <c r="D368" s="572" t="s">
        <v>499</v>
      </c>
      <c r="E368" s="572" t="s">
        <v>500</v>
      </c>
      <c r="F368" s="572" t="s">
        <v>501</v>
      </c>
      <c r="G368" s="573" t="s">
        <v>502</v>
      </c>
      <c r="H368" s="573" t="s">
        <v>503</v>
      </c>
      <c r="I368" s="574" t="s">
        <v>504</v>
      </c>
      <c r="J368" s="108"/>
      <c r="L368" s="955"/>
      <c r="M368" s="956"/>
      <c r="N368" s="956"/>
      <c r="O368" s="957"/>
      <c r="Q368" s="24" t="s">
        <v>2120</v>
      </c>
      <c r="R368" s="563" t="s">
        <v>652</v>
      </c>
      <c r="S368" s="563" t="s">
        <v>2097</v>
      </c>
      <c r="T368" s="563" t="s">
        <v>2550</v>
      </c>
      <c r="U368" s="563" t="s">
        <v>511</v>
      </c>
      <c r="V368" s="563" t="s">
        <v>2099</v>
      </c>
      <c r="W368" s="563" t="s">
        <v>405</v>
      </c>
      <c r="X368" s="563" t="s">
        <v>322</v>
      </c>
      <c r="Y368" s="563" t="s">
        <v>735</v>
      </c>
      <c r="Z368" s="563" t="s">
        <v>513</v>
      </c>
      <c r="AA368" s="563" t="s">
        <v>2100</v>
      </c>
      <c r="AB368" s="563" t="s">
        <v>1007</v>
      </c>
      <c r="AC368" s="563" t="s">
        <v>591</v>
      </c>
      <c r="AD368" s="563" t="s">
        <v>704</v>
      </c>
      <c r="AE368" s="564" t="s">
        <v>1313</v>
      </c>
    </row>
    <row r="369" spans="1:31" ht="15.75" customHeight="1" x14ac:dyDescent="0.2">
      <c r="A369" s="588">
        <v>1</v>
      </c>
      <c r="B369" s="486" t="s">
        <v>2102</v>
      </c>
      <c r="C369" s="487">
        <v>24</v>
      </c>
      <c r="D369" s="487">
        <v>18</v>
      </c>
      <c r="E369" s="487">
        <v>2</v>
      </c>
      <c r="F369" s="487">
        <v>4</v>
      </c>
      <c r="G369" s="487">
        <v>107</v>
      </c>
      <c r="H369" s="487">
        <v>46</v>
      </c>
      <c r="I369" s="488">
        <v>38</v>
      </c>
      <c r="J369" s="108">
        <f t="shared" ref="J369:J383" si="79">D369+E369+F369</f>
        <v>24</v>
      </c>
      <c r="K369" s="435">
        <f t="shared" ref="K369:K383" si="80">D369*2+E369</f>
        <v>38</v>
      </c>
      <c r="L369" s="927" t="s">
        <v>1044</v>
      </c>
      <c r="M369" s="928"/>
      <c r="N369" s="928"/>
      <c r="O369" s="929"/>
      <c r="Q369" s="565" t="s">
        <v>652</v>
      </c>
      <c r="R369" s="10"/>
      <c r="S369" s="20"/>
      <c r="T369" s="20"/>
      <c r="U369" s="20"/>
      <c r="V369" s="20"/>
      <c r="W369" s="20"/>
      <c r="X369" s="20"/>
      <c r="Y369" s="587"/>
      <c r="Z369" s="20"/>
      <c r="AA369" s="20"/>
      <c r="AB369" s="20"/>
      <c r="AC369" s="20"/>
      <c r="AD369" s="20"/>
      <c r="AE369" s="21"/>
    </row>
    <row r="370" spans="1:31" ht="15.75" customHeight="1" x14ac:dyDescent="0.2">
      <c r="A370" s="568" t="s">
        <v>550</v>
      </c>
      <c r="B370" s="589" t="s">
        <v>2107</v>
      </c>
      <c r="C370" s="503">
        <v>22</v>
      </c>
      <c r="D370" s="503">
        <v>15</v>
      </c>
      <c r="E370" s="503">
        <v>4</v>
      </c>
      <c r="F370" s="503">
        <v>3</v>
      </c>
      <c r="G370" s="503">
        <v>81</v>
      </c>
      <c r="H370" s="503">
        <v>35</v>
      </c>
      <c r="I370" s="590">
        <v>34</v>
      </c>
      <c r="J370" s="108">
        <f t="shared" si="79"/>
        <v>22</v>
      </c>
      <c r="K370" s="435">
        <f t="shared" si="80"/>
        <v>34</v>
      </c>
      <c r="L370" s="930"/>
      <c r="M370" s="931"/>
      <c r="N370" s="931"/>
      <c r="O370" s="932"/>
      <c r="Q370" s="565" t="s">
        <v>2097</v>
      </c>
      <c r="R370" s="20"/>
      <c r="S370" s="10"/>
      <c r="T370" s="20"/>
      <c r="U370" s="20"/>
      <c r="V370" s="20"/>
      <c r="W370" s="20"/>
      <c r="X370" s="20"/>
      <c r="Y370" s="587"/>
      <c r="Z370" s="20"/>
      <c r="AA370" s="20"/>
      <c r="AB370" s="20"/>
      <c r="AC370" s="20"/>
      <c r="AD370" s="20"/>
      <c r="AE370" s="21"/>
    </row>
    <row r="371" spans="1:31" ht="15.75" customHeight="1" x14ac:dyDescent="0.2">
      <c r="A371" s="568" t="s">
        <v>550</v>
      </c>
      <c r="B371" s="589" t="s">
        <v>1045</v>
      </c>
      <c r="C371" s="503">
        <v>24</v>
      </c>
      <c r="D371" s="503">
        <v>15</v>
      </c>
      <c r="E371" s="503">
        <v>4</v>
      </c>
      <c r="F371" s="503">
        <v>5</v>
      </c>
      <c r="G371" s="503">
        <v>88</v>
      </c>
      <c r="H371" s="503">
        <v>46</v>
      </c>
      <c r="I371" s="590">
        <v>34</v>
      </c>
      <c r="J371" s="108">
        <f t="shared" si="79"/>
        <v>24</v>
      </c>
      <c r="K371" s="435">
        <f t="shared" si="80"/>
        <v>34</v>
      </c>
      <c r="L371" s="930"/>
      <c r="M371" s="931"/>
      <c r="N371" s="931"/>
      <c r="O371" s="932"/>
      <c r="Q371" s="565" t="s">
        <v>2550</v>
      </c>
      <c r="R371" s="20"/>
      <c r="S371" s="20"/>
      <c r="T371" s="10"/>
      <c r="U371" s="20"/>
      <c r="V371" s="20" t="s">
        <v>532</v>
      </c>
      <c r="W371" s="20" t="s">
        <v>532</v>
      </c>
      <c r="X371" s="20"/>
      <c r="Y371" s="587"/>
      <c r="Z371" s="20"/>
      <c r="AA371" s="20"/>
      <c r="AB371" s="20"/>
      <c r="AC371" s="20"/>
      <c r="AD371" s="20"/>
      <c r="AE371" s="21"/>
    </row>
    <row r="372" spans="1:31" ht="15.75" customHeight="1" x14ac:dyDescent="0.2">
      <c r="A372" s="568">
        <v>4</v>
      </c>
      <c r="B372" s="589" t="s">
        <v>2110</v>
      </c>
      <c r="C372" s="503">
        <v>15</v>
      </c>
      <c r="D372" s="503">
        <v>10</v>
      </c>
      <c r="E372" s="503">
        <v>2</v>
      </c>
      <c r="F372" s="503">
        <v>3</v>
      </c>
      <c r="G372" s="503">
        <v>31</v>
      </c>
      <c r="H372" s="503">
        <v>21</v>
      </c>
      <c r="I372" s="590">
        <v>22</v>
      </c>
      <c r="J372" s="108">
        <f t="shared" si="79"/>
        <v>15</v>
      </c>
      <c r="K372" s="435">
        <f t="shared" si="80"/>
        <v>22</v>
      </c>
      <c r="L372" s="930"/>
      <c r="M372" s="931"/>
      <c r="N372" s="931"/>
      <c r="O372" s="932"/>
      <c r="Q372" s="565" t="s">
        <v>511</v>
      </c>
      <c r="R372" s="20"/>
      <c r="S372" s="20"/>
      <c r="T372" s="20" t="s">
        <v>532</v>
      </c>
      <c r="U372" s="10"/>
      <c r="V372" s="20"/>
      <c r="W372" s="20"/>
      <c r="X372" s="20"/>
      <c r="Y372" s="587"/>
      <c r="Z372" s="20"/>
      <c r="AA372" s="20"/>
      <c r="AB372" s="20"/>
      <c r="AC372" s="20"/>
      <c r="AD372" s="20"/>
      <c r="AE372" s="21"/>
    </row>
    <row r="373" spans="1:31" ht="15.75" customHeight="1" x14ac:dyDescent="0.2">
      <c r="A373" s="568">
        <v>5</v>
      </c>
      <c r="B373" s="589" t="s">
        <v>1046</v>
      </c>
      <c r="C373" s="503">
        <v>20</v>
      </c>
      <c r="D373" s="503">
        <v>8</v>
      </c>
      <c r="E373" s="503">
        <v>5</v>
      </c>
      <c r="F373" s="503">
        <v>7</v>
      </c>
      <c r="G373" s="503">
        <v>44</v>
      </c>
      <c r="H373" s="503">
        <v>40</v>
      </c>
      <c r="I373" s="590">
        <v>21</v>
      </c>
      <c r="J373" s="108">
        <f t="shared" si="79"/>
        <v>20</v>
      </c>
      <c r="K373" s="435">
        <f t="shared" si="80"/>
        <v>21</v>
      </c>
      <c r="L373" s="930"/>
      <c r="M373" s="931"/>
      <c r="N373" s="931"/>
      <c r="O373" s="932"/>
      <c r="Q373" s="565" t="s">
        <v>2099</v>
      </c>
      <c r="R373" s="20"/>
      <c r="S373" s="20"/>
      <c r="T373" s="20"/>
      <c r="U373" s="20"/>
      <c r="V373" s="10"/>
      <c r="W373" s="20"/>
      <c r="X373" s="20"/>
      <c r="Y373" s="587"/>
      <c r="Z373" s="20"/>
      <c r="AA373" s="20"/>
      <c r="AB373" s="20"/>
      <c r="AC373" s="20"/>
      <c r="AD373" s="20"/>
      <c r="AE373" s="21"/>
    </row>
    <row r="374" spans="1:31" ht="15.75" customHeight="1" x14ac:dyDescent="0.2">
      <c r="A374" s="568">
        <v>6</v>
      </c>
      <c r="B374" s="589" t="s">
        <v>2104</v>
      </c>
      <c r="C374" s="503">
        <v>17</v>
      </c>
      <c r="D374" s="503">
        <v>9</v>
      </c>
      <c r="E374" s="503">
        <v>2</v>
      </c>
      <c r="F374" s="503">
        <v>6</v>
      </c>
      <c r="G374" s="503">
        <v>51</v>
      </c>
      <c r="H374" s="503">
        <v>38</v>
      </c>
      <c r="I374" s="590">
        <v>20</v>
      </c>
      <c r="J374" s="108">
        <f t="shared" si="79"/>
        <v>17</v>
      </c>
      <c r="K374" s="435">
        <f t="shared" si="80"/>
        <v>20</v>
      </c>
      <c r="L374" s="930"/>
      <c r="M374" s="931"/>
      <c r="N374" s="931"/>
      <c r="O374" s="932"/>
      <c r="Q374" s="565" t="s">
        <v>405</v>
      </c>
      <c r="R374" s="20"/>
      <c r="S374" s="20"/>
      <c r="T374" s="20" t="s">
        <v>532</v>
      </c>
      <c r="U374" s="20"/>
      <c r="V374" s="20"/>
      <c r="W374" s="10"/>
      <c r="X374" s="20"/>
      <c r="Y374" s="587"/>
      <c r="Z374" s="20"/>
      <c r="AA374" s="20"/>
      <c r="AB374" s="20"/>
      <c r="AC374" s="20"/>
      <c r="AD374" s="20"/>
      <c r="AE374" s="21"/>
    </row>
    <row r="375" spans="1:31" ht="15.75" customHeight="1" x14ac:dyDescent="0.2">
      <c r="A375" s="568">
        <v>7</v>
      </c>
      <c r="B375" s="589" t="s">
        <v>2109</v>
      </c>
      <c r="C375" s="503">
        <v>21</v>
      </c>
      <c r="D375" s="503">
        <v>7</v>
      </c>
      <c r="E375" s="503">
        <v>4</v>
      </c>
      <c r="F375" s="503">
        <v>10</v>
      </c>
      <c r="G375" s="503">
        <v>49</v>
      </c>
      <c r="H375" s="503">
        <v>59</v>
      </c>
      <c r="I375" s="590">
        <v>18</v>
      </c>
      <c r="J375" s="108">
        <f t="shared" si="79"/>
        <v>21</v>
      </c>
      <c r="K375" s="435">
        <f t="shared" si="80"/>
        <v>18</v>
      </c>
      <c r="L375" s="930"/>
      <c r="M375" s="931"/>
      <c r="N375" s="931"/>
      <c r="O375" s="932"/>
      <c r="Q375" s="565" t="s">
        <v>322</v>
      </c>
      <c r="R375" s="20"/>
      <c r="S375" s="20"/>
      <c r="T375" s="20"/>
      <c r="U375" s="20"/>
      <c r="V375" s="20"/>
      <c r="W375" s="20"/>
      <c r="X375" s="10"/>
      <c r="Y375" s="587"/>
      <c r="Z375" s="20"/>
      <c r="AA375" s="20"/>
      <c r="AB375" s="20"/>
      <c r="AC375" s="20"/>
      <c r="AD375" s="20"/>
      <c r="AE375" s="21"/>
    </row>
    <row r="376" spans="1:31" ht="15.75" customHeight="1" x14ac:dyDescent="0.2">
      <c r="A376" s="568">
        <v>8</v>
      </c>
      <c r="B376" s="589" t="s">
        <v>2101</v>
      </c>
      <c r="C376" s="503">
        <v>14</v>
      </c>
      <c r="D376" s="503">
        <v>8</v>
      </c>
      <c r="E376" s="503">
        <v>0</v>
      </c>
      <c r="F376" s="503">
        <v>6</v>
      </c>
      <c r="G376" s="503">
        <v>51</v>
      </c>
      <c r="H376" s="503">
        <v>51</v>
      </c>
      <c r="I376" s="590">
        <v>16</v>
      </c>
      <c r="J376" s="108">
        <f t="shared" si="79"/>
        <v>14</v>
      </c>
      <c r="K376" s="435">
        <f t="shared" si="80"/>
        <v>16</v>
      </c>
      <c r="L376" s="930"/>
      <c r="M376" s="931"/>
      <c r="N376" s="931"/>
      <c r="O376" s="932"/>
      <c r="Q376" s="565" t="s">
        <v>735</v>
      </c>
      <c r="R376" s="587"/>
      <c r="S376" s="587"/>
      <c r="T376" s="587"/>
      <c r="U376" s="587"/>
      <c r="V376" s="587"/>
      <c r="W376" s="587"/>
      <c r="X376" s="587"/>
      <c r="Y376" s="10"/>
      <c r="Z376" s="587"/>
      <c r="AA376" s="587"/>
      <c r="AB376" s="587"/>
      <c r="AC376" s="587"/>
      <c r="AD376" s="587"/>
      <c r="AE376" s="21"/>
    </row>
    <row r="377" spans="1:31" ht="15.75" customHeight="1" x14ac:dyDescent="0.2">
      <c r="A377" s="568">
        <v>9</v>
      </c>
      <c r="B377" s="589" t="s">
        <v>2111</v>
      </c>
      <c r="C377" s="503">
        <v>17</v>
      </c>
      <c r="D377" s="503">
        <v>7</v>
      </c>
      <c r="E377" s="503">
        <v>1</v>
      </c>
      <c r="F377" s="503">
        <v>9</v>
      </c>
      <c r="G377" s="503">
        <v>59</v>
      </c>
      <c r="H377" s="503">
        <v>53</v>
      </c>
      <c r="I377" s="590">
        <v>15</v>
      </c>
      <c r="J377" s="108">
        <f t="shared" si="79"/>
        <v>17</v>
      </c>
      <c r="K377" s="435">
        <f t="shared" si="80"/>
        <v>15</v>
      </c>
      <c r="L377" s="930"/>
      <c r="M377" s="931"/>
      <c r="N377" s="931"/>
      <c r="O377" s="932"/>
      <c r="Q377" s="565" t="s">
        <v>513</v>
      </c>
      <c r="R377" s="20"/>
      <c r="S377" s="20"/>
      <c r="T377" s="20" t="s">
        <v>532</v>
      </c>
      <c r="U377" s="20" t="s">
        <v>532</v>
      </c>
      <c r="V377" s="20"/>
      <c r="W377" s="20"/>
      <c r="X377" s="20"/>
      <c r="Y377" s="587"/>
      <c r="Z377" s="10"/>
      <c r="AA377" s="20"/>
      <c r="AB377" s="20"/>
      <c r="AC377" s="20"/>
      <c r="AD377" s="20"/>
      <c r="AE377" s="21"/>
    </row>
    <row r="378" spans="1:31" ht="15.75" customHeight="1" x14ac:dyDescent="0.2">
      <c r="A378" s="568">
        <v>10</v>
      </c>
      <c r="B378" s="589" t="s">
        <v>1047</v>
      </c>
      <c r="C378" s="503">
        <v>22</v>
      </c>
      <c r="D378" s="503">
        <v>5</v>
      </c>
      <c r="E378" s="503">
        <v>2</v>
      </c>
      <c r="F378" s="503">
        <v>15</v>
      </c>
      <c r="G378" s="503">
        <v>42</v>
      </c>
      <c r="H378" s="503">
        <v>61</v>
      </c>
      <c r="I378" s="590">
        <v>12</v>
      </c>
      <c r="J378" s="108">
        <f t="shared" si="79"/>
        <v>22</v>
      </c>
      <c r="K378" s="435">
        <f t="shared" si="80"/>
        <v>12</v>
      </c>
      <c r="L378" s="930"/>
      <c r="M378" s="931"/>
      <c r="N378" s="931"/>
      <c r="O378" s="932"/>
      <c r="Q378" s="565" t="s">
        <v>2100</v>
      </c>
      <c r="R378" s="20"/>
      <c r="S378" s="20"/>
      <c r="T378" s="20"/>
      <c r="U378" s="20" t="s">
        <v>532</v>
      </c>
      <c r="V378" s="20"/>
      <c r="W378" s="20"/>
      <c r="X378" s="20"/>
      <c r="Y378" s="587"/>
      <c r="Z378" s="20"/>
      <c r="AA378" s="10"/>
      <c r="AB378" s="20"/>
      <c r="AC378" s="20"/>
      <c r="AD378" s="20"/>
      <c r="AE378" s="21"/>
    </row>
    <row r="379" spans="1:31" ht="15.75" customHeight="1" x14ac:dyDescent="0.2">
      <c r="A379" s="568">
        <v>11</v>
      </c>
      <c r="B379" s="589" t="s">
        <v>2106</v>
      </c>
      <c r="C379" s="503">
        <v>15</v>
      </c>
      <c r="D379" s="503">
        <v>4</v>
      </c>
      <c r="E379" s="503">
        <v>2</v>
      </c>
      <c r="F379" s="503">
        <v>9</v>
      </c>
      <c r="G379" s="503">
        <v>28</v>
      </c>
      <c r="H379" s="503">
        <v>51</v>
      </c>
      <c r="I379" s="590">
        <v>10</v>
      </c>
      <c r="J379" s="108">
        <f t="shared" si="79"/>
        <v>15</v>
      </c>
      <c r="K379" s="435">
        <f t="shared" si="80"/>
        <v>10</v>
      </c>
      <c r="L379" s="930"/>
      <c r="M379" s="931"/>
      <c r="N379" s="931"/>
      <c r="O379" s="932"/>
      <c r="Q379" s="565" t="s">
        <v>1007</v>
      </c>
      <c r="R379" s="20"/>
      <c r="S379" s="20"/>
      <c r="T379" s="20"/>
      <c r="U379" s="20"/>
      <c r="V379" s="20"/>
      <c r="W379" s="20"/>
      <c r="X379" s="20"/>
      <c r="Y379" s="587"/>
      <c r="Z379" s="20"/>
      <c r="AA379" s="20"/>
      <c r="AB379" s="10"/>
      <c r="AC379" s="20"/>
      <c r="AD379" s="20"/>
      <c r="AE379" s="21"/>
    </row>
    <row r="380" spans="1:31" ht="15.75" customHeight="1" x14ac:dyDescent="0.2">
      <c r="A380" s="568">
        <v>12</v>
      </c>
      <c r="B380" s="589" t="s">
        <v>1048</v>
      </c>
      <c r="C380" s="503">
        <v>23</v>
      </c>
      <c r="D380" s="503">
        <v>3</v>
      </c>
      <c r="E380" s="503">
        <v>2</v>
      </c>
      <c r="F380" s="503">
        <v>18</v>
      </c>
      <c r="G380" s="503">
        <v>50</v>
      </c>
      <c r="H380" s="503">
        <v>116</v>
      </c>
      <c r="I380" s="590">
        <v>8</v>
      </c>
      <c r="J380" s="108">
        <f t="shared" si="79"/>
        <v>23</v>
      </c>
      <c r="K380" s="435">
        <f t="shared" si="80"/>
        <v>8</v>
      </c>
      <c r="L380" s="930"/>
      <c r="M380" s="931"/>
      <c r="N380" s="931"/>
      <c r="O380" s="932"/>
      <c r="Q380" s="565" t="s">
        <v>591</v>
      </c>
      <c r="R380" s="20"/>
      <c r="S380" s="20"/>
      <c r="T380" s="20"/>
      <c r="U380" s="20"/>
      <c r="V380" s="20"/>
      <c r="W380" s="20"/>
      <c r="X380" s="20"/>
      <c r="Y380" s="587"/>
      <c r="Z380" s="20"/>
      <c r="AA380" s="20"/>
      <c r="AB380" s="20"/>
      <c r="AC380" s="10"/>
      <c r="AD380" s="20"/>
      <c r="AE380" s="21"/>
    </row>
    <row r="381" spans="1:31" ht="15.75" customHeight="1" x14ac:dyDescent="0.2">
      <c r="A381" s="568">
        <v>13</v>
      </c>
      <c r="B381" s="589" t="s">
        <v>2108</v>
      </c>
      <c r="C381" s="503">
        <v>20</v>
      </c>
      <c r="D381" s="503">
        <v>1</v>
      </c>
      <c r="E381" s="503">
        <v>4</v>
      </c>
      <c r="F381" s="503">
        <v>15</v>
      </c>
      <c r="G381" s="503">
        <v>25</v>
      </c>
      <c r="H381" s="503">
        <v>89</v>
      </c>
      <c r="I381" s="590">
        <v>6</v>
      </c>
      <c r="J381" s="108">
        <f t="shared" si="79"/>
        <v>20</v>
      </c>
      <c r="K381" s="435">
        <f t="shared" si="80"/>
        <v>6</v>
      </c>
      <c r="L381" s="930"/>
      <c r="M381" s="931"/>
      <c r="N381" s="931"/>
      <c r="O381" s="932"/>
      <c r="Q381" s="565" t="s">
        <v>704</v>
      </c>
      <c r="R381" s="20"/>
      <c r="S381" s="20"/>
      <c r="T381" s="20"/>
      <c r="U381" s="20"/>
      <c r="V381" s="20"/>
      <c r="W381" s="20"/>
      <c r="X381" s="20"/>
      <c r="Y381" s="587"/>
      <c r="Z381" s="20"/>
      <c r="AA381" s="20"/>
      <c r="AB381" s="20"/>
      <c r="AC381" s="20"/>
      <c r="AD381" s="10"/>
      <c r="AE381" s="21"/>
    </row>
    <row r="382" spans="1:31" ht="15.75" customHeight="1" thickBot="1" x14ac:dyDescent="0.25">
      <c r="A382" s="569" t="s">
        <v>533</v>
      </c>
      <c r="B382" s="591" t="s">
        <v>1049</v>
      </c>
      <c r="C382" s="592">
        <v>0</v>
      </c>
      <c r="D382" s="592">
        <v>0</v>
      </c>
      <c r="E382" s="592">
        <v>0</v>
      </c>
      <c r="F382" s="592">
        <v>0</v>
      </c>
      <c r="G382" s="592">
        <v>0</v>
      </c>
      <c r="H382" s="592">
        <v>0</v>
      </c>
      <c r="I382" s="593">
        <v>0</v>
      </c>
      <c r="J382" s="108">
        <f t="shared" si="79"/>
        <v>0</v>
      </c>
      <c r="K382" s="435">
        <f t="shared" si="80"/>
        <v>0</v>
      </c>
      <c r="L382" s="933"/>
      <c r="M382" s="934"/>
      <c r="N382" s="934"/>
      <c r="O382" s="935"/>
      <c r="Q382" s="566" t="s">
        <v>1313</v>
      </c>
      <c r="R382" s="23"/>
      <c r="S382" s="23"/>
      <c r="T382" s="23"/>
      <c r="U382" s="23"/>
      <c r="V382" s="23"/>
      <c r="W382" s="23"/>
      <c r="X382" s="23"/>
      <c r="Y382" s="594"/>
      <c r="Z382" s="23"/>
      <c r="AA382" s="23"/>
      <c r="AB382" s="23"/>
      <c r="AC382" s="23"/>
      <c r="AD382" s="23"/>
      <c r="AE382" s="15"/>
    </row>
    <row r="383" spans="1:31" ht="15.75" customHeight="1" x14ac:dyDescent="0.2">
      <c r="C383" s="435">
        <f t="shared" ref="C383:I383" si="81">SUM(C369:C382)</f>
        <v>254</v>
      </c>
      <c r="D383" s="435">
        <f t="shared" si="81"/>
        <v>110</v>
      </c>
      <c r="E383" s="435">
        <f t="shared" si="81"/>
        <v>34</v>
      </c>
      <c r="F383" s="435">
        <f t="shared" si="81"/>
        <v>110</v>
      </c>
      <c r="G383" s="435">
        <f t="shared" si="81"/>
        <v>706</v>
      </c>
      <c r="H383" s="435">
        <f t="shared" si="81"/>
        <v>706</v>
      </c>
      <c r="I383" s="435">
        <f t="shared" si="81"/>
        <v>254</v>
      </c>
      <c r="J383" s="435">
        <f t="shared" si="79"/>
        <v>254</v>
      </c>
      <c r="K383" s="435">
        <f t="shared" si="80"/>
        <v>254</v>
      </c>
    </row>
    <row r="384" spans="1:31" ht="15.75" customHeight="1" thickBot="1" x14ac:dyDescent="0.25"/>
    <row r="385" spans="1:26" ht="15.75" customHeight="1" x14ac:dyDescent="0.2">
      <c r="A385" s="1131" t="s">
        <v>491</v>
      </c>
      <c r="B385" s="1132"/>
      <c r="C385" s="1020" t="s">
        <v>1050</v>
      </c>
      <c r="D385" s="1021"/>
      <c r="E385" s="1021"/>
      <c r="F385" s="1021"/>
      <c r="G385" s="1021"/>
      <c r="H385" s="1021"/>
      <c r="I385" s="1022"/>
    </row>
    <row r="386" spans="1:26" ht="15.75" customHeight="1" thickBot="1" x14ac:dyDescent="0.25">
      <c r="A386" s="1133"/>
      <c r="B386" s="1134"/>
      <c r="C386" s="1023"/>
      <c r="D386" s="1024"/>
      <c r="E386" s="1024"/>
      <c r="F386" s="1024"/>
      <c r="G386" s="1024"/>
      <c r="H386" s="1024"/>
      <c r="I386" s="1025"/>
    </row>
    <row r="387" spans="1:26" ht="15.75" customHeight="1" thickBot="1" x14ac:dyDescent="0.25"/>
    <row r="388" spans="1:26" ht="15.75" customHeight="1" thickBot="1" x14ac:dyDescent="0.25">
      <c r="A388" s="1043" t="s">
        <v>2066</v>
      </c>
      <c r="B388" s="1044"/>
      <c r="C388" s="1044"/>
      <c r="D388" s="1044"/>
      <c r="E388" s="1044"/>
      <c r="F388" s="1045"/>
      <c r="G388" s="1040" t="s">
        <v>1050</v>
      </c>
      <c r="H388" s="1041"/>
      <c r="I388" s="1042"/>
      <c r="L388" s="952" t="s">
        <v>538</v>
      </c>
      <c r="M388" s="953"/>
      <c r="N388" s="953"/>
      <c r="O388" s="954"/>
    </row>
    <row r="389" spans="1:26" ht="15.75" customHeight="1" thickBot="1" x14ac:dyDescent="0.25">
      <c r="A389" s="373" t="s">
        <v>496</v>
      </c>
      <c r="B389" s="227" t="s">
        <v>497</v>
      </c>
      <c r="C389" s="374" t="s">
        <v>498</v>
      </c>
      <c r="D389" s="374" t="s">
        <v>499</v>
      </c>
      <c r="E389" s="374" t="s">
        <v>500</v>
      </c>
      <c r="F389" s="374" t="s">
        <v>501</v>
      </c>
      <c r="G389" s="375" t="s">
        <v>502</v>
      </c>
      <c r="H389" s="375" t="s">
        <v>503</v>
      </c>
      <c r="I389" s="376" t="s">
        <v>504</v>
      </c>
      <c r="L389" s="955"/>
      <c r="M389" s="956"/>
      <c r="N389" s="956"/>
      <c r="O389" s="957"/>
      <c r="Q389" s="24" t="s">
        <v>1051</v>
      </c>
      <c r="R389" s="379" t="s">
        <v>503</v>
      </c>
      <c r="S389" s="379" t="s">
        <v>541</v>
      </c>
      <c r="T389" s="379" t="s">
        <v>564</v>
      </c>
      <c r="U389" s="379" t="s">
        <v>847</v>
      </c>
      <c r="V389" s="379" t="s">
        <v>533</v>
      </c>
      <c r="W389" s="379" t="s">
        <v>1313</v>
      </c>
      <c r="X389" s="379" t="s">
        <v>1306</v>
      </c>
      <c r="Y389" s="380" t="s">
        <v>1214</v>
      </c>
    </row>
    <row r="390" spans="1:26" ht="15.75" customHeight="1" x14ac:dyDescent="0.2">
      <c r="A390" s="371">
        <v>1</v>
      </c>
      <c r="B390" s="126" t="s">
        <v>39</v>
      </c>
      <c r="C390" s="580">
        <v>14</v>
      </c>
      <c r="D390" s="580">
        <v>9</v>
      </c>
      <c r="E390" s="580">
        <v>2</v>
      </c>
      <c r="F390" s="580">
        <v>3</v>
      </c>
      <c r="G390" s="580">
        <v>44</v>
      </c>
      <c r="H390" s="580">
        <v>22</v>
      </c>
      <c r="I390" s="128">
        <v>20</v>
      </c>
      <c r="J390" s="435">
        <f t="shared" ref="J390:J398" si="82">D390+E390+F390</f>
        <v>14</v>
      </c>
      <c r="K390" s="435">
        <f t="shared" ref="K390:K398" si="83">D390*2+E390</f>
        <v>20</v>
      </c>
      <c r="L390" s="927" t="s">
        <v>532</v>
      </c>
      <c r="M390" s="928"/>
      <c r="N390" s="928"/>
      <c r="O390" s="929"/>
      <c r="Q390" s="377" t="s">
        <v>503</v>
      </c>
      <c r="R390" s="10"/>
      <c r="S390" s="20"/>
      <c r="T390" s="20"/>
      <c r="U390" s="20"/>
      <c r="V390" s="20"/>
      <c r="W390" s="20"/>
      <c r="X390" s="20"/>
      <c r="Y390" s="21"/>
      <c r="Z390"/>
    </row>
    <row r="391" spans="1:26" ht="15.75" customHeight="1" x14ac:dyDescent="0.2">
      <c r="A391" s="370" t="s">
        <v>550</v>
      </c>
      <c r="B391" s="129" t="s">
        <v>1307</v>
      </c>
      <c r="C391" s="576">
        <v>14</v>
      </c>
      <c r="D391" s="576">
        <v>8</v>
      </c>
      <c r="E391" s="576">
        <v>0</v>
      </c>
      <c r="F391" s="576">
        <v>6</v>
      </c>
      <c r="G391" s="576">
        <v>39</v>
      </c>
      <c r="H391" s="576">
        <v>25</v>
      </c>
      <c r="I391" s="578">
        <v>16</v>
      </c>
      <c r="J391" s="435">
        <f t="shared" si="82"/>
        <v>14</v>
      </c>
      <c r="K391" s="435">
        <f t="shared" si="83"/>
        <v>16</v>
      </c>
      <c r="L391" s="930"/>
      <c r="M391" s="931"/>
      <c r="N391" s="931"/>
      <c r="O391" s="932"/>
      <c r="Q391" s="377" t="s">
        <v>541</v>
      </c>
      <c r="R391" s="20"/>
      <c r="S391" s="10"/>
      <c r="T391" s="20"/>
      <c r="U391" s="20" t="s">
        <v>532</v>
      </c>
      <c r="V391" s="20" t="s">
        <v>532</v>
      </c>
      <c r="W391" s="20"/>
      <c r="X391" s="20"/>
      <c r="Y391" s="21"/>
      <c r="Z391"/>
    </row>
    <row r="392" spans="1:26" ht="15.75" customHeight="1" x14ac:dyDescent="0.2">
      <c r="A392" s="370" t="s">
        <v>550</v>
      </c>
      <c r="B392" s="129" t="s">
        <v>42</v>
      </c>
      <c r="C392" s="576">
        <v>14</v>
      </c>
      <c r="D392" s="576">
        <v>7</v>
      </c>
      <c r="E392" s="576">
        <v>2</v>
      </c>
      <c r="F392" s="576">
        <v>5</v>
      </c>
      <c r="G392" s="576">
        <v>42</v>
      </c>
      <c r="H392" s="576">
        <v>34</v>
      </c>
      <c r="I392" s="578">
        <v>16</v>
      </c>
      <c r="J392" s="435">
        <f t="shared" si="82"/>
        <v>14</v>
      </c>
      <c r="K392" s="435">
        <f t="shared" si="83"/>
        <v>16</v>
      </c>
      <c r="L392" s="930"/>
      <c r="M392" s="931"/>
      <c r="N392" s="931"/>
      <c r="O392" s="932"/>
      <c r="Q392" s="377" t="s">
        <v>564</v>
      </c>
      <c r="R392" s="20"/>
      <c r="S392" s="20" t="s">
        <v>532</v>
      </c>
      <c r="T392" s="10"/>
      <c r="U392" s="20"/>
      <c r="V392" s="20"/>
      <c r="W392" s="20"/>
      <c r="X392" s="20"/>
      <c r="Y392" s="21"/>
      <c r="Z392"/>
    </row>
    <row r="393" spans="1:26" ht="15.75" customHeight="1" x14ac:dyDescent="0.2">
      <c r="A393" s="370">
        <v>4</v>
      </c>
      <c r="B393" s="129" t="s">
        <v>816</v>
      </c>
      <c r="C393" s="576">
        <v>14</v>
      </c>
      <c r="D393" s="576">
        <v>5</v>
      </c>
      <c r="E393" s="576">
        <v>5</v>
      </c>
      <c r="F393" s="576">
        <v>4</v>
      </c>
      <c r="G393" s="576">
        <v>25</v>
      </c>
      <c r="H393" s="576">
        <v>29</v>
      </c>
      <c r="I393" s="578">
        <v>15</v>
      </c>
      <c r="J393" s="435">
        <f t="shared" si="82"/>
        <v>14</v>
      </c>
      <c r="K393" s="435">
        <f t="shared" si="83"/>
        <v>15</v>
      </c>
      <c r="L393" s="930"/>
      <c r="M393" s="931"/>
      <c r="N393" s="931"/>
      <c r="O393" s="932"/>
      <c r="Q393" s="377" t="s">
        <v>847</v>
      </c>
      <c r="R393" s="20"/>
      <c r="S393" s="20"/>
      <c r="T393" s="20"/>
      <c r="U393" s="10"/>
      <c r="V393" s="20"/>
      <c r="W393" s="20"/>
      <c r="X393" s="20"/>
      <c r="Y393" s="21"/>
      <c r="Z393"/>
    </row>
    <row r="394" spans="1:26" ht="15.75" customHeight="1" x14ac:dyDescent="0.2">
      <c r="A394" s="370">
        <v>5</v>
      </c>
      <c r="B394" s="129" t="s">
        <v>554</v>
      </c>
      <c r="C394" s="576">
        <v>14</v>
      </c>
      <c r="D394" s="576">
        <v>7</v>
      </c>
      <c r="E394" s="576">
        <v>0</v>
      </c>
      <c r="F394" s="576">
        <v>7</v>
      </c>
      <c r="G394" s="576">
        <v>32</v>
      </c>
      <c r="H394" s="576">
        <v>35</v>
      </c>
      <c r="I394" s="578">
        <v>14</v>
      </c>
      <c r="J394" s="435">
        <f t="shared" si="82"/>
        <v>14</v>
      </c>
      <c r="K394" s="435">
        <f t="shared" si="83"/>
        <v>14</v>
      </c>
      <c r="L394" s="930"/>
      <c r="M394" s="931"/>
      <c r="N394" s="931"/>
      <c r="O394" s="932"/>
      <c r="Q394" s="377" t="s">
        <v>533</v>
      </c>
      <c r="R394" s="20"/>
      <c r="S394" s="20" t="s">
        <v>532</v>
      </c>
      <c r="T394" s="20"/>
      <c r="U394" s="20"/>
      <c r="V394" s="10"/>
      <c r="W394" s="20"/>
      <c r="X394" s="20"/>
      <c r="Y394" s="21"/>
      <c r="Z394"/>
    </row>
    <row r="395" spans="1:26" ht="15.75" customHeight="1" x14ac:dyDescent="0.2">
      <c r="A395" s="370">
        <v>6</v>
      </c>
      <c r="B395" s="129" t="s">
        <v>1732</v>
      </c>
      <c r="C395" s="576">
        <v>14</v>
      </c>
      <c r="D395" s="576">
        <v>5</v>
      </c>
      <c r="E395" s="576">
        <v>2</v>
      </c>
      <c r="F395" s="576">
        <v>7</v>
      </c>
      <c r="G395" s="576">
        <v>39</v>
      </c>
      <c r="H395" s="576">
        <v>52</v>
      </c>
      <c r="I395" s="578">
        <v>12</v>
      </c>
      <c r="J395" s="435">
        <f t="shared" si="82"/>
        <v>14</v>
      </c>
      <c r="K395" s="435">
        <f t="shared" si="83"/>
        <v>12</v>
      </c>
      <c r="L395" s="930"/>
      <c r="M395" s="931"/>
      <c r="N395" s="931"/>
      <c r="O395" s="932"/>
      <c r="Q395" s="377" t="s">
        <v>1313</v>
      </c>
      <c r="R395" s="20"/>
      <c r="S395" s="20"/>
      <c r="T395" s="20"/>
      <c r="U395" s="20"/>
      <c r="V395" s="20"/>
      <c r="W395" s="10"/>
      <c r="X395" s="20"/>
      <c r="Y395" s="21"/>
      <c r="Z395"/>
    </row>
    <row r="396" spans="1:26" ht="15.75" customHeight="1" x14ac:dyDescent="0.2">
      <c r="A396" s="370">
        <v>7</v>
      </c>
      <c r="B396" s="129" t="s">
        <v>79</v>
      </c>
      <c r="C396" s="576">
        <v>14</v>
      </c>
      <c r="D396" s="576">
        <v>4</v>
      </c>
      <c r="E396" s="576">
        <v>3</v>
      </c>
      <c r="F396" s="576">
        <v>7</v>
      </c>
      <c r="G396" s="576">
        <v>37</v>
      </c>
      <c r="H396" s="576">
        <v>43</v>
      </c>
      <c r="I396" s="578">
        <v>11</v>
      </c>
      <c r="J396" s="435">
        <f t="shared" si="82"/>
        <v>14</v>
      </c>
      <c r="K396" s="435">
        <f t="shared" si="83"/>
        <v>11</v>
      </c>
      <c r="L396" s="930"/>
      <c r="M396" s="931"/>
      <c r="N396" s="931"/>
      <c r="O396" s="932"/>
      <c r="Q396" s="377" t="s">
        <v>1306</v>
      </c>
      <c r="R396" s="20"/>
      <c r="S396" s="20"/>
      <c r="T396" s="20"/>
      <c r="U396" s="20"/>
      <c r="V396" s="20"/>
      <c r="W396" s="20"/>
      <c r="X396" s="10"/>
      <c r="Y396" s="21"/>
      <c r="Z396"/>
    </row>
    <row r="397" spans="1:26" ht="15.75" customHeight="1" thickBot="1" x14ac:dyDescent="0.25">
      <c r="A397" s="372">
        <v>8</v>
      </c>
      <c r="B397" s="130" t="s">
        <v>1598</v>
      </c>
      <c r="C397" s="577">
        <v>14</v>
      </c>
      <c r="D397" s="577">
        <v>3</v>
      </c>
      <c r="E397" s="577">
        <v>2</v>
      </c>
      <c r="F397" s="577">
        <v>9</v>
      </c>
      <c r="G397" s="577">
        <v>26</v>
      </c>
      <c r="H397" s="577">
        <v>44</v>
      </c>
      <c r="I397" s="579">
        <v>8</v>
      </c>
      <c r="J397" s="435">
        <f t="shared" si="82"/>
        <v>14</v>
      </c>
      <c r="K397" s="435">
        <f t="shared" si="83"/>
        <v>8</v>
      </c>
      <c r="L397" s="933"/>
      <c r="M397" s="934"/>
      <c r="N397" s="934"/>
      <c r="O397" s="935"/>
      <c r="Q397" s="378" t="s">
        <v>1214</v>
      </c>
      <c r="R397" s="23"/>
      <c r="S397" s="23"/>
      <c r="T397" s="23"/>
      <c r="U397" s="23"/>
      <c r="V397" s="23"/>
      <c r="W397" s="23"/>
      <c r="X397" s="23"/>
      <c r="Y397" s="15"/>
      <c r="Z397"/>
    </row>
    <row r="398" spans="1:26" ht="15.75" customHeight="1" x14ac:dyDescent="0.2">
      <c r="C398" s="435">
        <f t="shared" ref="C398:I398" si="84">SUM(C390:C397)</f>
        <v>112</v>
      </c>
      <c r="D398" s="435">
        <f t="shared" si="84"/>
        <v>48</v>
      </c>
      <c r="E398" s="435">
        <f t="shared" si="84"/>
        <v>16</v>
      </c>
      <c r="F398" s="435">
        <f t="shared" si="84"/>
        <v>48</v>
      </c>
      <c r="G398" s="435">
        <f t="shared" si="84"/>
        <v>284</v>
      </c>
      <c r="H398" s="435">
        <f t="shared" si="84"/>
        <v>284</v>
      </c>
      <c r="I398" s="435">
        <f t="shared" si="84"/>
        <v>112</v>
      </c>
      <c r="J398" s="435">
        <f t="shared" si="82"/>
        <v>112</v>
      </c>
      <c r="K398" s="435">
        <f t="shared" si="83"/>
        <v>112</v>
      </c>
      <c r="R398"/>
      <c r="S398"/>
      <c r="T398"/>
      <c r="U398"/>
      <c r="V398"/>
      <c r="W398"/>
      <c r="X398"/>
      <c r="Y398"/>
      <c r="Z398"/>
    </row>
    <row r="399" spans="1:26" ht="15.75" customHeight="1" thickBot="1" x14ac:dyDescent="0.25"/>
    <row r="400" spans="1:26" ht="15.75" customHeight="1" thickBot="1" x14ac:dyDescent="0.25">
      <c r="A400" s="1043" t="s">
        <v>2069</v>
      </c>
      <c r="B400" s="1044"/>
      <c r="C400" s="1044"/>
      <c r="D400" s="1044"/>
      <c r="E400" s="1044"/>
      <c r="F400" s="1045"/>
      <c r="G400" s="1040" t="s">
        <v>1050</v>
      </c>
      <c r="H400" s="1041"/>
      <c r="I400" s="1042"/>
      <c r="L400" s="952" t="s">
        <v>538</v>
      </c>
      <c r="M400" s="953"/>
      <c r="N400" s="953"/>
      <c r="O400" s="954"/>
    </row>
    <row r="401" spans="1:25" ht="15.75" customHeight="1" thickBot="1" x14ac:dyDescent="0.25">
      <c r="A401" s="373" t="s">
        <v>496</v>
      </c>
      <c r="B401" s="227" t="s">
        <v>497</v>
      </c>
      <c r="C401" s="374" t="s">
        <v>498</v>
      </c>
      <c r="D401" s="374" t="s">
        <v>499</v>
      </c>
      <c r="E401" s="374" t="s">
        <v>500</v>
      </c>
      <c r="F401" s="374" t="s">
        <v>501</v>
      </c>
      <c r="G401" s="375" t="s">
        <v>502</v>
      </c>
      <c r="H401" s="375" t="s">
        <v>503</v>
      </c>
      <c r="I401" s="376" t="s">
        <v>504</v>
      </c>
      <c r="L401" s="955"/>
      <c r="M401" s="956"/>
      <c r="N401" s="956"/>
      <c r="O401" s="957"/>
      <c r="Q401" s="24" t="s">
        <v>1051</v>
      </c>
      <c r="R401" s="379" t="s">
        <v>716</v>
      </c>
      <c r="S401" s="379" t="s">
        <v>1590</v>
      </c>
      <c r="T401" s="379" t="s">
        <v>506</v>
      </c>
      <c r="U401" s="379" t="s">
        <v>901</v>
      </c>
      <c r="V401" s="379" t="s">
        <v>2055</v>
      </c>
      <c r="W401" s="379" t="s">
        <v>702</v>
      </c>
      <c r="X401" s="379" t="s">
        <v>769</v>
      </c>
      <c r="Y401" s="380" t="s">
        <v>704</v>
      </c>
    </row>
    <row r="402" spans="1:25" ht="15.75" customHeight="1" x14ac:dyDescent="0.2">
      <c r="A402" s="371">
        <v>1</v>
      </c>
      <c r="B402" s="126" t="s">
        <v>534</v>
      </c>
      <c r="C402" s="580">
        <v>14</v>
      </c>
      <c r="D402" s="580">
        <v>9</v>
      </c>
      <c r="E402" s="580">
        <v>1</v>
      </c>
      <c r="F402" s="580">
        <v>4</v>
      </c>
      <c r="G402" s="580">
        <v>37</v>
      </c>
      <c r="H402" s="580">
        <v>30</v>
      </c>
      <c r="I402" s="128">
        <v>19</v>
      </c>
      <c r="J402" s="435">
        <f t="shared" ref="J402:J410" si="85">D402+E402+F402</f>
        <v>14</v>
      </c>
      <c r="K402" s="435">
        <f t="shared" ref="K402:K410" si="86">D402*2+E402</f>
        <v>19</v>
      </c>
      <c r="L402" s="927" t="s">
        <v>532</v>
      </c>
      <c r="M402" s="928"/>
      <c r="N402" s="928"/>
      <c r="O402" s="929"/>
      <c r="Q402" s="377" t="s">
        <v>716</v>
      </c>
      <c r="R402" s="10"/>
      <c r="S402" s="20"/>
      <c r="T402" s="20"/>
      <c r="U402" s="20"/>
      <c r="V402" s="20"/>
      <c r="W402" s="20"/>
      <c r="X402" s="20"/>
      <c r="Y402" s="21"/>
    </row>
    <row r="403" spans="1:25" ht="15.75" customHeight="1" x14ac:dyDescent="0.2">
      <c r="A403" s="370">
        <v>2</v>
      </c>
      <c r="B403" s="129" t="s">
        <v>1431</v>
      </c>
      <c r="C403" s="576">
        <v>14</v>
      </c>
      <c r="D403" s="576">
        <v>9</v>
      </c>
      <c r="E403" s="576">
        <v>0</v>
      </c>
      <c r="F403" s="576">
        <v>5</v>
      </c>
      <c r="G403" s="576">
        <v>56</v>
      </c>
      <c r="H403" s="576">
        <v>25</v>
      </c>
      <c r="I403" s="578">
        <v>18</v>
      </c>
      <c r="J403" s="435">
        <f t="shared" si="85"/>
        <v>14</v>
      </c>
      <c r="K403" s="435">
        <f t="shared" si="86"/>
        <v>18</v>
      </c>
      <c r="L403" s="930"/>
      <c r="M403" s="931"/>
      <c r="N403" s="931"/>
      <c r="O403" s="932"/>
      <c r="Q403" s="377" t="s">
        <v>1590</v>
      </c>
      <c r="R403" s="20"/>
      <c r="S403" s="10"/>
      <c r="T403" s="20"/>
      <c r="U403" s="20" t="s">
        <v>532</v>
      </c>
      <c r="V403" s="20" t="s">
        <v>532</v>
      </c>
      <c r="W403" s="20"/>
      <c r="X403" s="20"/>
      <c r="Y403" s="21"/>
    </row>
    <row r="404" spans="1:25" ht="15.75" customHeight="1" x14ac:dyDescent="0.2">
      <c r="A404" s="370">
        <v>3</v>
      </c>
      <c r="B404" s="129" t="s">
        <v>2057</v>
      </c>
      <c r="C404" s="576">
        <v>14</v>
      </c>
      <c r="D404" s="576">
        <v>7</v>
      </c>
      <c r="E404" s="576">
        <v>2</v>
      </c>
      <c r="F404" s="576">
        <v>5</v>
      </c>
      <c r="G404" s="576">
        <v>31</v>
      </c>
      <c r="H404" s="576">
        <v>22</v>
      </c>
      <c r="I404" s="578">
        <v>16</v>
      </c>
      <c r="J404" s="435">
        <f t="shared" si="85"/>
        <v>14</v>
      </c>
      <c r="K404" s="435">
        <f t="shared" si="86"/>
        <v>16</v>
      </c>
      <c r="L404" s="930"/>
      <c r="M404" s="931"/>
      <c r="N404" s="931"/>
      <c r="O404" s="932"/>
      <c r="Q404" s="377" t="s">
        <v>506</v>
      </c>
      <c r="R404" s="20"/>
      <c r="S404" s="20" t="s">
        <v>532</v>
      </c>
      <c r="T404" s="10"/>
      <c r="U404" s="20"/>
      <c r="V404" s="20"/>
      <c r="W404" s="20"/>
      <c r="X404" s="20"/>
      <c r="Y404" s="21"/>
    </row>
    <row r="405" spans="1:25" ht="15.75" customHeight="1" x14ac:dyDescent="0.2">
      <c r="A405" s="370">
        <v>4</v>
      </c>
      <c r="B405" s="129" t="s">
        <v>767</v>
      </c>
      <c r="C405" s="576">
        <v>14</v>
      </c>
      <c r="D405" s="576">
        <v>6</v>
      </c>
      <c r="E405" s="576">
        <v>2</v>
      </c>
      <c r="F405" s="576">
        <v>6</v>
      </c>
      <c r="G405" s="576">
        <v>34</v>
      </c>
      <c r="H405" s="576">
        <v>38</v>
      </c>
      <c r="I405" s="578">
        <v>14</v>
      </c>
      <c r="J405" s="435">
        <f t="shared" si="85"/>
        <v>14</v>
      </c>
      <c r="K405" s="435">
        <f t="shared" si="86"/>
        <v>14</v>
      </c>
      <c r="L405" s="930"/>
      <c r="M405" s="931"/>
      <c r="N405" s="931"/>
      <c r="O405" s="932"/>
      <c r="Q405" s="377" t="s">
        <v>901</v>
      </c>
      <c r="R405" s="20"/>
      <c r="S405" s="20"/>
      <c r="T405" s="20"/>
      <c r="U405" s="10"/>
      <c r="V405" s="20"/>
      <c r="W405" s="20"/>
      <c r="X405" s="20"/>
      <c r="Y405" s="21"/>
    </row>
    <row r="406" spans="1:25" ht="15.75" customHeight="1" x14ac:dyDescent="0.2">
      <c r="A406" s="370" t="s">
        <v>631</v>
      </c>
      <c r="B406" s="129" t="s">
        <v>36</v>
      </c>
      <c r="C406" s="576">
        <v>14</v>
      </c>
      <c r="D406" s="576">
        <v>5</v>
      </c>
      <c r="E406" s="576">
        <v>3</v>
      </c>
      <c r="F406" s="576">
        <v>6</v>
      </c>
      <c r="G406" s="576">
        <v>27</v>
      </c>
      <c r="H406" s="576">
        <v>33</v>
      </c>
      <c r="I406" s="578">
        <v>13</v>
      </c>
      <c r="J406" s="435">
        <f t="shared" si="85"/>
        <v>14</v>
      </c>
      <c r="K406" s="435">
        <f t="shared" si="86"/>
        <v>13</v>
      </c>
      <c r="L406" s="930"/>
      <c r="M406" s="931"/>
      <c r="N406" s="931"/>
      <c r="O406" s="932"/>
      <c r="Q406" s="377" t="s">
        <v>2055</v>
      </c>
      <c r="R406" s="20"/>
      <c r="S406" s="20" t="s">
        <v>532</v>
      </c>
      <c r="T406" s="20"/>
      <c r="U406" s="20"/>
      <c r="V406" s="10"/>
      <c r="W406" s="20"/>
      <c r="X406" s="20"/>
      <c r="Y406" s="21"/>
    </row>
    <row r="407" spans="1:25" ht="15.75" customHeight="1" x14ac:dyDescent="0.2">
      <c r="A407" s="370" t="s">
        <v>631</v>
      </c>
      <c r="B407" s="129" t="s">
        <v>906</v>
      </c>
      <c r="C407" s="576">
        <v>14</v>
      </c>
      <c r="D407" s="576">
        <v>6</v>
      </c>
      <c r="E407" s="576">
        <v>1</v>
      </c>
      <c r="F407" s="576">
        <v>7</v>
      </c>
      <c r="G407" s="576">
        <v>25</v>
      </c>
      <c r="H407" s="576">
        <v>37</v>
      </c>
      <c r="I407" s="578">
        <v>13</v>
      </c>
      <c r="J407" s="435">
        <f t="shared" si="85"/>
        <v>14</v>
      </c>
      <c r="K407" s="435">
        <f t="shared" si="86"/>
        <v>13</v>
      </c>
      <c r="L407" s="930"/>
      <c r="M407" s="931"/>
      <c r="N407" s="931"/>
      <c r="O407" s="932"/>
      <c r="Q407" s="377" t="s">
        <v>702</v>
      </c>
      <c r="R407" s="20"/>
      <c r="S407" s="20"/>
      <c r="T407" s="20"/>
      <c r="U407" s="20"/>
      <c r="V407" s="20"/>
      <c r="W407" s="10"/>
      <c r="X407" s="20"/>
      <c r="Y407" s="21"/>
    </row>
    <row r="408" spans="1:25" ht="15.75" customHeight="1" x14ac:dyDescent="0.2">
      <c r="A408" s="370">
        <v>7</v>
      </c>
      <c r="B408" s="129" t="s">
        <v>1733</v>
      </c>
      <c r="C408" s="576">
        <v>14</v>
      </c>
      <c r="D408" s="576">
        <v>4</v>
      </c>
      <c r="E408" s="576">
        <v>2</v>
      </c>
      <c r="F408" s="576">
        <v>8</v>
      </c>
      <c r="G408" s="576">
        <v>20</v>
      </c>
      <c r="H408" s="576">
        <v>30</v>
      </c>
      <c r="I408" s="578">
        <v>10</v>
      </c>
      <c r="J408" s="435">
        <f t="shared" si="85"/>
        <v>14</v>
      </c>
      <c r="K408" s="435">
        <f t="shared" si="86"/>
        <v>10</v>
      </c>
      <c r="L408" s="930"/>
      <c r="M408" s="931"/>
      <c r="N408" s="931"/>
      <c r="O408" s="932"/>
      <c r="Q408" s="377" t="s">
        <v>769</v>
      </c>
      <c r="R408" s="20"/>
      <c r="S408" s="20"/>
      <c r="T408" s="20"/>
      <c r="U408" s="20"/>
      <c r="V408" s="20"/>
      <c r="W408" s="20"/>
      <c r="X408" s="10"/>
      <c r="Y408" s="21"/>
    </row>
    <row r="409" spans="1:25" ht="15.75" customHeight="1" thickBot="1" x14ac:dyDescent="0.25">
      <c r="A409" s="372">
        <v>8</v>
      </c>
      <c r="B409" s="130" t="s">
        <v>991</v>
      </c>
      <c r="C409" s="577">
        <v>14</v>
      </c>
      <c r="D409" s="577">
        <v>4</v>
      </c>
      <c r="E409" s="577">
        <v>1</v>
      </c>
      <c r="F409" s="577">
        <v>9</v>
      </c>
      <c r="G409" s="577">
        <v>28</v>
      </c>
      <c r="H409" s="577">
        <v>43</v>
      </c>
      <c r="I409" s="579">
        <v>9</v>
      </c>
      <c r="J409" s="435">
        <f t="shared" si="85"/>
        <v>14</v>
      </c>
      <c r="K409" s="435">
        <f t="shared" si="86"/>
        <v>9</v>
      </c>
      <c r="L409" s="933"/>
      <c r="M409" s="934"/>
      <c r="N409" s="934"/>
      <c r="O409" s="935"/>
      <c r="Q409" s="378" t="s">
        <v>704</v>
      </c>
      <c r="R409" s="23"/>
      <c r="S409" s="23"/>
      <c r="T409" s="23"/>
      <c r="U409" s="23"/>
      <c r="V409" s="23"/>
      <c r="W409" s="23"/>
      <c r="X409" s="23"/>
      <c r="Y409" s="15"/>
    </row>
    <row r="410" spans="1:25" ht="15.75" customHeight="1" x14ac:dyDescent="0.2">
      <c r="C410" s="435">
        <f t="shared" ref="C410:I410" si="87">SUM(C402:C409)</f>
        <v>112</v>
      </c>
      <c r="D410" s="435">
        <f t="shared" si="87"/>
        <v>50</v>
      </c>
      <c r="E410" s="435">
        <f t="shared" si="87"/>
        <v>12</v>
      </c>
      <c r="F410" s="435">
        <f t="shared" si="87"/>
        <v>50</v>
      </c>
      <c r="G410" s="435">
        <f t="shared" si="87"/>
        <v>258</v>
      </c>
      <c r="H410" s="435">
        <f t="shared" si="87"/>
        <v>258</v>
      </c>
      <c r="I410" s="435">
        <f t="shared" si="87"/>
        <v>112</v>
      </c>
      <c r="J410" s="435">
        <f t="shared" si="85"/>
        <v>112</v>
      </c>
      <c r="K410" s="435">
        <f t="shared" si="86"/>
        <v>112</v>
      </c>
    </row>
    <row r="411" spans="1:25" ht="15.75" customHeight="1" thickBot="1" x14ac:dyDescent="0.25"/>
    <row r="412" spans="1:25" ht="15.75" customHeight="1" thickBot="1" x14ac:dyDescent="0.25">
      <c r="A412" s="1043" t="s">
        <v>2071</v>
      </c>
      <c r="B412" s="1044"/>
      <c r="C412" s="1044"/>
      <c r="D412" s="1044"/>
      <c r="E412" s="1044"/>
      <c r="F412" s="1045"/>
      <c r="G412" s="1040" t="s">
        <v>1050</v>
      </c>
      <c r="H412" s="1041"/>
      <c r="I412" s="1042"/>
      <c r="L412" s="952" t="s">
        <v>538</v>
      </c>
      <c r="M412" s="953"/>
      <c r="N412" s="953"/>
      <c r="O412" s="954"/>
    </row>
    <row r="413" spans="1:25" ht="15.75" customHeight="1" thickBot="1" x14ac:dyDescent="0.25">
      <c r="A413" s="373" t="s">
        <v>496</v>
      </c>
      <c r="B413" s="227" t="s">
        <v>497</v>
      </c>
      <c r="C413" s="374" t="s">
        <v>498</v>
      </c>
      <c r="D413" s="374" t="s">
        <v>499</v>
      </c>
      <c r="E413" s="374" t="s">
        <v>500</v>
      </c>
      <c r="F413" s="374" t="s">
        <v>501</v>
      </c>
      <c r="G413" s="375" t="s">
        <v>502</v>
      </c>
      <c r="H413" s="375" t="s">
        <v>503</v>
      </c>
      <c r="I413" s="376" t="s">
        <v>504</v>
      </c>
      <c r="L413" s="955"/>
      <c r="M413" s="956"/>
      <c r="N413" s="956"/>
      <c r="O413" s="957"/>
      <c r="Q413" s="24" t="s">
        <v>1051</v>
      </c>
      <c r="R413" s="379" t="s">
        <v>541</v>
      </c>
      <c r="S413" s="379" t="s">
        <v>1866</v>
      </c>
      <c r="T413" s="379" t="s">
        <v>500</v>
      </c>
      <c r="U413" s="379" t="s">
        <v>1028</v>
      </c>
      <c r="V413" s="379" t="s">
        <v>702</v>
      </c>
      <c r="W413" s="379" t="s">
        <v>61</v>
      </c>
      <c r="X413" s="379" t="s">
        <v>63</v>
      </c>
      <c r="Y413" s="380" t="s">
        <v>547</v>
      </c>
    </row>
    <row r="414" spans="1:25" ht="15.75" customHeight="1" x14ac:dyDescent="0.2">
      <c r="A414" s="371">
        <v>1</v>
      </c>
      <c r="B414" s="53" t="s">
        <v>705</v>
      </c>
      <c r="C414" s="46">
        <v>14</v>
      </c>
      <c r="D414" s="46">
        <v>10</v>
      </c>
      <c r="E414" s="46">
        <v>4</v>
      </c>
      <c r="F414" s="46">
        <v>0</v>
      </c>
      <c r="G414" s="46">
        <v>35</v>
      </c>
      <c r="H414" s="46">
        <v>14</v>
      </c>
      <c r="I414" s="575">
        <v>24</v>
      </c>
      <c r="J414" s="435">
        <f t="shared" ref="J414:J422" si="88">D414+E414+F414</f>
        <v>14</v>
      </c>
      <c r="K414" s="435">
        <f t="shared" ref="K414:K422" si="89">D414*2+E414</f>
        <v>24</v>
      </c>
      <c r="L414" s="927" t="s">
        <v>532</v>
      </c>
      <c r="M414" s="928"/>
      <c r="N414" s="928"/>
      <c r="O414" s="929"/>
      <c r="Q414" s="377" t="s">
        <v>541</v>
      </c>
      <c r="R414" s="10"/>
      <c r="S414" s="20"/>
      <c r="T414" s="20"/>
      <c r="U414" s="20"/>
      <c r="V414" s="20"/>
      <c r="W414" s="20"/>
      <c r="X414" s="20"/>
      <c r="Y414" s="21"/>
    </row>
    <row r="415" spans="1:25" ht="15.75" customHeight="1" x14ac:dyDescent="0.2">
      <c r="A415" s="370">
        <v>2</v>
      </c>
      <c r="B415" s="54" t="s">
        <v>551</v>
      </c>
      <c r="C415" s="576">
        <v>13</v>
      </c>
      <c r="D415" s="576">
        <v>7</v>
      </c>
      <c r="E415" s="576">
        <v>3</v>
      </c>
      <c r="F415" s="576">
        <v>3</v>
      </c>
      <c r="G415" s="576">
        <v>26</v>
      </c>
      <c r="H415" s="576">
        <v>23</v>
      </c>
      <c r="I415" s="578">
        <v>17</v>
      </c>
      <c r="J415" s="435">
        <f t="shared" si="88"/>
        <v>13</v>
      </c>
      <c r="K415" s="435">
        <f t="shared" si="89"/>
        <v>17</v>
      </c>
      <c r="L415" s="930"/>
      <c r="M415" s="931"/>
      <c r="N415" s="931"/>
      <c r="O415" s="932"/>
      <c r="Q415" s="377" t="s">
        <v>1866</v>
      </c>
      <c r="R415" s="20"/>
      <c r="S415" s="10"/>
      <c r="T415" s="20"/>
      <c r="U415" s="20" t="s">
        <v>532</v>
      </c>
      <c r="V415" s="20" t="s">
        <v>532</v>
      </c>
      <c r="W415" s="20"/>
      <c r="X415" s="20"/>
      <c r="Y415" s="21"/>
    </row>
    <row r="416" spans="1:25" ht="15.75" customHeight="1" x14ac:dyDescent="0.2">
      <c r="A416" s="370">
        <v>3</v>
      </c>
      <c r="B416" s="54" t="s">
        <v>737</v>
      </c>
      <c r="C416" s="576">
        <v>14</v>
      </c>
      <c r="D416" s="576">
        <v>7</v>
      </c>
      <c r="E416" s="576">
        <v>2</v>
      </c>
      <c r="F416" s="576">
        <v>5</v>
      </c>
      <c r="G416" s="576">
        <v>34</v>
      </c>
      <c r="H416" s="576">
        <v>27</v>
      </c>
      <c r="I416" s="578">
        <v>16</v>
      </c>
      <c r="J416" s="435">
        <f t="shared" si="88"/>
        <v>14</v>
      </c>
      <c r="K416" s="435">
        <f t="shared" si="89"/>
        <v>16</v>
      </c>
      <c r="L416" s="930"/>
      <c r="M416" s="931"/>
      <c r="N416" s="931"/>
      <c r="O416" s="932"/>
      <c r="Q416" s="377" t="s">
        <v>500</v>
      </c>
      <c r="R416" s="20"/>
      <c r="S416" s="20" t="s">
        <v>532</v>
      </c>
      <c r="T416" s="10"/>
      <c r="U416" s="20"/>
      <c r="V416" s="20"/>
      <c r="W416" s="20"/>
      <c r="X416" s="20"/>
      <c r="Y416" s="21"/>
    </row>
    <row r="417" spans="1:25" ht="15.75" customHeight="1" x14ac:dyDescent="0.2">
      <c r="A417" s="370">
        <v>4</v>
      </c>
      <c r="B417" s="54" t="s">
        <v>1036</v>
      </c>
      <c r="C417" s="576">
        <v>13</v>
      </c>
      <c r="D417" s="576">
        <v>7</v>
      </c>
      <c r="E417" s="576">
        <v>0</v>
      </c>
      <c r="F417" s="576">
        <v>6</v>
      </c>
      <c r="G417" s="576">
        <v>33</v>
      </c>
      <c r="H417" s="576">
        <v>25</v>
      </c>
      <c r="I417" s="578">
        <v>14</v>
      </c>
      <c r="J417" s="435">
        <f t="shared" si="88"/>
        <v>13</v>
      </c>
      <c r="K417" s="435">
        <f t="shared" si="89"/>
        <v>14</v>
      </c>
      <c r="L417" s="930"/>
      <c r="M417" s="931"/>
      <c r="N417" s="931"/>
      <c r="O417" s="932"/>
      <c r="Q417" s="377" t="s">
        <v>1028</v>
      </c>
      <c r="R417" s="20"/>
      <c r="S417" s="20"/>
      <c r="T417" s="20"/>
      <c r="U417" s="10"/>
      <c r="V417" s="20"/>
      <c r="W417" s="20"/>
      <c r="X417" s="20"/>
      <c r="Y417" s="21"/>
    </row>
    <row r="418" spans="1:25" ht="15.75" customHeight="1" x14ac:dyDescent="0.2">
      <c r="A418" s="370">
        <v>5</v>
      </c>
      <c r="B418" s="54" t="s">
        <v>164</v>
      </c>
      <c r="C418" s="576">
        <v>12</v>
      </c>
      <c r="D418" s="576">
        <v>6</v>
      </c>
      <c r="E418" s="576">
        <v>0</v>
      </c>
      <c r="F418" s="576">
        <v>6</v>
      </c>
      <c r="G418" s="576">
        <v>32</v>
      </c>
      <c r="H418" s="576">
        <v>35</v>
      </c>
      <c r="I418" s="578">
        <v>12</v>
      </c>
      <c r="J418" s="435">
        <f t="shared" si="88"/>
        <v>12</v>
      </c>
      <c r="K418" s="435">
        <f t="shared" si="89"/>
        <v>12</v>
      </c>
      <c r="L418" s="930"/>
      <c r="M418" s="931"/>
      <c r="N418" s="931"/>
      <c r="O418" s="932"/>
      <c r="Q418" s="377" t="s">
        <v>702</v>
      </c>
      <c r="R418" s="20"/>
      <c r="S418" s="20" t="s">
        <v>532</v>
      </c>
      <c r="T418" s="20"/>
      <c r="U418" s="20"/>
      <c r="V418" s="10"/>
      <c r="W418" s="20"/>
      <c r="X418" s="20"/>
      <c r="Y418" s="21"/>
    </row>
    <row r="419" spans="1:25" ht="15.75" customHeight="1" x14ac:dyDescent="0.2">
      <c r="A419" s="370" t="s">
        <v>600</v>
      </c>
      <c r="B419" s="54" t="s">
        <v>1867</v>
      </c>
      <c r="C419" s="576">
        <v>13</v>
      </c>
      <c r="D419" s="576">
        <v>4</v>
      </c>
      <c r="E419" s="576">
        <v>2</v>
      </c>
      <c r="F419" s="576">
        <v>7</v>
      </c>
      <c r="G419" s="576">
        <v>33</v>
      </c>
      <c r="H419" s="576">
        <v>33</v>
      </c>
      <c r="I419" s="578">
        <v>10</v>
      </c>
      <c r="J419" s="435">
        <f t="shared" si="88"/>
        <v>13</v>
      </c>
      <c r="K419" s="435">
        <f t="shared" si="89"/>
        <v>10</v>
      </c>
      <c r="L419" s="930"/>
      <c r="M419" s="931"/>
      <c r="N419" s="931"/>
      <c r="O419" s="932"/>
      <c r="Q419" s="377" t="s">
        <v>61</v>
      </c>
      <c r="R419" s="20"/>
      <c r="S419" s="20"/>
      <c r="T419" s="20"/>
      <c r="U419" s="20"/>
      <c r="V419" s="20"/>
      <c r="W419" s="10"/>
      <c r="X419" s="20"/>
      <c r="Y419" s="21"/>
    </row>
    <row r="420" spans="1:25" ht="15.75" customHeight="1" x14ac:dyDescent="0.2">
      <c r="A420" s="370" t="s">
        <v>600</v>
      </c>
      <c r="B420" s="54" t="s">
        <v>706</v>
      </c>
      <c r="C420" s="576">
        <v>13</v>
      </c>
      <c r="D420" s="576">
        <v>3</v>
      </c>
      <c r="E420" s="576">
        <v>4</v>
      </c>
      <c r="F420" s="576">
        <v>6</v>
      </c>
      <c r="G420" s="576">
        <v>20</v>
      </c>
      <c r="H420" s="576">
        <v>30</v>
      </c>
      <c r="I420" s="578">
        <v>10</v>
      </c>
      <c r="J420" s="435">
        <f t="shared" si="88"/>
        <v>13</v>
      </c>
      <c r="K420" s="435">
        <f t="shared" si="89"/>
        <v>10</v>
      </c>
      <c r="L420" s="930"/>
      <c r="M420" s="931"/>
      <c r="N420" s="931"/>
      <c r="O420" s="932"/>
      <c r="Q420" s="377" t="s">
        <v>63</v>
      </c>
      <c r="R420" s="20"/>
      <c r="S420" s="20"/>
      <c r="T420" s="20"/>
      <c r="U420" s="20"/>
      <c r="V420" s="20"/>
      <c r="W420" s="20"/>
      <c r="X420" s="10"/>
      <c r="Y420" s="21"/>
    </row>
    <row r="421" spans="1:25" ht="15.75" customHeight="1" thickBot="1" x14ac:dyDescent="0.25">
      <c r="A421" s="372">
        <v>8</v>
      </c>
      <c r="B421" s="55" t="s">
        <v>174</v>
      </c>
      <c r="C421" s="577">
        <v>14</v>
      </c>
      <c r="D421" s="577">
        <v>1</v>
      </c>
      <c r="E421" s="577">
        <v>1</v>
      </c>
      <c r="F421" s="577">
        <v>12</v>
      </c>
      <c r="G421" s="577">
        <v>20</v>
      </c>
      <c r="H421" s="577">
        <v>46</v>
      </c>
      <c r="I421" s="579">
        <v>3</v>
      </c>
      <c r="J421" s="435">
        <f t="shared" si="88"/>
        <v>14</v>
      </c>
      <c r="K421" s="435">
        <f t="shared" si="89"/>
        <v>3</v>
      </c>
      <c r="L421" s="933"/>
      <c r="M421" s="934"/>
      <c r="N421" s="934"/>
      <c r="O421" s="935"/>
      <c r="Q421" s="378" t="s">
        <v>547</v>
      </c>
      <c r="R421" s="23"/>
      <c r="S421" s="23"/>
      <c r="T421" s="23"/>
      <c r="U421" s="23"/>
      <c r="V421" s="23"/>
      <c r="W421" s="23"/>
      <c r="X421" s="23"/>
      <c r="Y421" s="15"/>
    </row>
    <row r="422" spans="1:25" ht="15.75" customHeight="1" x14ac:dyDescent="0.2">
      <c r="C422" s="435">
        <f t="shared" ref="C422:I422" si="90">SUM(C414:C421)</f>
        <v>106</v>
      </c>
      <c r="D422" s="435">
        <f t="shared" si="90"/>
        <v>45</v>
      </c>
      <c r="E422" s="435">
        <f t="shared" si="90"/>
        <v>16</v>
      </c>
      <c r="F422" s="435">
        <f t="shared" si="90"/>
        <v>45</v>
      </c>
      <c r="G422" s="435">
        <f t="shared" si="90"/>
        <v>233</v>
      </c>
      <c r="H422" s="435">
        <f t="shared" si="90"/>
        <v>233</v>
      </c>
      <c r="I422" s="435">
        <f t="shared" si="90"/>
        <v>106</v>
      </c>
      <c r="J422" s="435">
        <f t="shared" si="88"/>
        <v>106</v>
      </c>
      <c r="K422" s="435">
        <f t="shared" si="89"/>
        <v>106</v>
      </c>
    </row>
    <row r="423" spans="1:25" ht="15.75" customHeight="1" thickBot="1" x14ac:dyDescent="0.25"/>
    <row r="424" spans="1:25" ht="15.75" customHeight="1" thickBot="1" x14ac:dyDescent="0.25">
      <c r="A424" s="1043" t="s">
        <v>2072</v>
      </c>
      <c r="B424" s="1044"/>
      <c r="C424" s="1044"/>
      <c r="D424" s="1044"/>
      <c r="E424" s="1044"/>
      <c r="F424" s="1045"/>
      <c r="G424" s="1040" t="s">
        <v>1050</v>
      </c>
      <c r="H424" s="1041"/>
      <c r="I424" s="1042"/>
      <c r="L424" s="952" t="s">
        <v>538</v>
      </c>
      <c r="M424" s="953"/>
      <c r="N424" s="953"/>
      <c r="O424" s="954"/>
    </row>
    <row r="425" spans="1:25" ht="15.75" customHeight="1" thickBot="1" x14ac:dyDescent="0.25">
      <c r="A425" s="373" t="s">
        <v>496</v>
      </c>
      <c r="B425" s="227" t="s">
        <v>497</v>
      </c>
      <c r="C425" s="374" t="s">
        <v>498</v>
      </c>
      <c r="D425" s="374" t="s">
        <v>499</v>
      </c>
      <c r="E425" s="374" t="s">
        <v>500</v>
      </c>
      <c r="F425" s="374" t="s">
        <v>501</v>
      </c>
      <c r="G425" s="375" t="s">
        <v>502</v>
      </c>
      <c r="H425" s="375" t="s">
        <v>503</v>
      </c>
      <c r="I425" s="376" t="s">
        <v>504</v>
      </c>
      <c r="L425" s="955"/>
      <c r="M425" s="956"/>
      <c r="N425" s="956"/>
      <c r="O425" s="957"/>
      <c r="Q425" s="24" t="s">
        <v>1051</v>
      </c>
      <c r="R425" s="379" t="s">
        <v>503</v>
      </c>
      <c r="S425" s="379" t="s">
        <v>700</v>
      </c>
      <c r="T425" s="379" t="s">
        <v>610</v>
      </c>
      <c r="U425" s="379" t="s">
        <v>566</v>
      </c>
      <c r="V425" s="379" t="s">
        <v>544</v>
      </c>
      <c r="W425" s="379" t="s">
        <v>229</v>
      </c>
      <c r="X425" s="379" t="s">
        <v>702</v>
      </c>
      <c r="Y425" s="380" t="s">
        <v>120</v>
      </c>
    </row>
    <row r="426" spans="1:25" ht="15.75" customHeight="1" x14ac:dyDescent="0.2">
      <c r="A426" s="441">
        <v>1</v>
      </c>
      <c r="B426" s="53" t="s">
        <v>711</v>
      </c>
      <c r="C426" s="46">
        <v>14</v>
      </c>
      <c r="D426" s="46">
        <v>9</v>
      </c>
      <c r="E426" s="46">
        <v>1</v>
      </c>
      <c r="F426" s="46">
        <v>4</v>
      </c>
      <c r="G426" s="46">
        <v>35</v>
      </c>
      <c r="H426" s="46">
        <v>25</v>
      </c>
      <c r="I426" s="575">
        <v>19</v>
      </c>
      <c r="J426" s="435">
        <f t="shared" ref="J426:J434" si="91">D426+E426+F426</f>
        <v>14</v>
      </c>
      <c r="K426" s="435">
        <f t="shared" ref="K426:K434" si="92">D426*2+E426</f>
        <v>19</v>
      </c>
      <c r="L426" s="927" t="s">
        <v>532</v>
      </c>
      <c r="M426" s="928"/>
      <c r="N426" s="928"/>
      <c r="O426" s="929"/>
      <c r="Q426" s="377" t="s">
        <v>503</v>
      </c>
      <c r="R426" s="10"/>
      <c r="S426" s="20"/>
      <c r="T426" s="20"/>
      <c r="U426" s="20"/>
      <c r="V426" s="20"/>
      <c r="W426" s="20"/>
      <c r="X426" s="20" t="s">
        <v>1541</v>
      </c>
      <c r="Y426" s="21"/>
    </row>
    <row r="427" spans="1:25" ht="15.75" customHeight="1" x14ac:dyDescent="0.2">
      <c r="A427" s="370">
        <v>2</v>
      </c>
      <c r="B427" s="54" t="s">
        <v>708</v>
      </c>
      <c r="C427" s="576">
        <v>14</v>
      </c>
      <c r="D427" s="576">
        <v>6</v>
      </c>
      <c r="E427" s="576">
        <v>5</v>
      </c>
      <c r="F427" s="576">
        <v>3</v>
      </c>
      <c r="G427" s="576">
        <v>30</v>
      </c>
      <c r="H427" s="576">
        <v>31</v>
      </c>
      <c r="I427" s="578">
        <v>17</v>
      </c>
      <c r="J427" s="435">
        <f t="shared" si="91"/>
        <v>14</v>
      </c>
      <c r="K427" s="435">
        <f t="shared" si="92"/>
        <v>17</v>
      </c>
      <c r="L427" s="930"/>
      <c r="M427" s="931"/>
      <c r="N427" s="931"/>
      <c r="O427" s="932"/>
      <c r="Q427" s="377" t="s">
        <v>700</v>
      </c>
      <c r="R427" s="20"/>
      <c r="S427" s="10"/>
      <c r="T427" s="20"/>
      <c r="U427" s="20" t="s">
        <v>532</v>
      </c>
      <c r="V427" s="20" t="s">
        <v>532</v>
      </c>
      <c r="W427" s="20"/>
      <c r="X427" s="20" t="s">
        <v>1881</v>
      </c>
      <c r="Y427" s="21"/>
    </row>
    <row r="428" spans="1:25" ht="15.75" customHeight="1" x14ac:dyDescent="0.2">
      <c r="A428" s="370" t="s">
        <v>629</v>
      </c>
      <c r="B428" s="54" t="s">
        <v>1879</v>
      </c>
      <c r="C428" s="576">
        <v>14</v>
      </c>
      <c r="D428" s="576">
        <v>6</v>
      </c>
      <c r="E428" s="576">
        <v>2</v>
      </c>
      <c r="F428" s="576">
        <v>6</v>
      </c>
      <c r="G428" s="576">
        <v>26</v>
      </c>
      <c r="H428" s="576">
        <v>27</v>
      </c>
      <c r="I428" s="578">
        <v>14</v>
      </c>
      <c r="J428" s="435">
        <f t="shared" si="91"/>
        <v>14</v>
      </c>
      <c r="K428" s="435">
        <f t="shared" si="92"/>
        <v>14</v>
      </c>
      <c r="L428" s="930"/>
      <c r="M428" s="931"/>
      <c r="N428" s="931"/>
      <c r="O428" s="932"/>
      <c r="Q428" s="377" t="s">
        <v>610</v>
      </c>
      <c r="R428" s="20"/>
      <c r="S428" s="20" t="s">
        <v>532</v>
      </c>
      <c r="T428" s="10"/>
      <c r="U428" s="20"/>
      <c r="V428" s="20"/>
      <c r="W428" s="20"/>
      <c r="X428" s="20" t="s">
        <v>376</v>
      </c>
      <c r="Y428" s="21"/>
    </row>
    <row r="429" spans="1:25" ht="15.75" customHeight="1" x14ac:dyDescent="0.2">
      <c r="A429" s="370" t="s">
        <v>629</v>
      </c>
      <c r="B429" s="54" t="s">
        <v>558</v>
      </c>
      <c r="C429" s="576">
        <v>14</v>
      </c>
      <c r="D429" s="576">
        <v>6</v>
      </c>
      <c r="E429" s="576">
        <v>2</v>
      </c>
      <c r="F429" s="576">
        <v>6</v>
      </c>
      <c r="G429" s="576">
        <v>31</v>
      </c>
      <c r="H429" s="576">
        <v>33</v>
      </c>
      <c r="I429" s="578">
        <v>14</v>
      </c>
      <c r="J429" s="435">
        <f t="shared" si="91"/>
        <v>14</v>
      </c>
      <c r="K429" s="435">
        <f t="shared" si="92"/>
        <v>14</v>
      </c>
      <c r="L429" s="930"/>
      <c r="M429" s="931"/>
      <c r="N429" s="931"/>
      <c r="O429" s="932"/>
      <c r="Q429" s="377" t="s">
        <v>566</v>
      </c>
      <c r="R429" s="20"/>
      <c r="S429" s="20"/>
      <c r="T429" s="20"/>
      <c r="U429" s="10"/>
      <c r="V429" s="20"/>
      <c r="W429" s="20"/>
      <c r="X429" s="20" t="s">
        <v>1489</v>
      </c>
      <c r="Y429" s="21"/>
    </row>
    <row r="430" spans="1:25" ht="15.75" customHeight="1" x14ac:dyDescent="0.2">
      <c r="A430" s="370" t="s">
        <v>631</v>
      </c>
      <c r="B430" s="54" t="s">
        <v>781</v>
      </c>
      <c r="C430" s="576">
        <v>14</v>
      </c>
      <c r="D430" s="576">
        <v>5</v>
      </c>
      <c r="E430" s="576">
        <v>3</v>
      </c>
      <c r="F430" s="576">
        <v>6</v>
      </c>
      <c r="G430" s="576">
        <v>37</v>
      </c>
      <c r="H430" s="576">
        <v>36</v>
      </c>
      <c r="I430" s="578">
        <v>13</v>
      </c>
      <c r="J430" s="435">
        <f t="shared" si="91"/>
        <v>14</v>
      </c>
      <c r="K430" s="435">
        <f t="shared" si="92"/>
        <v>13</v>
      </c>
      <c r="L430" s="930"/>
      <c r="M430" s="931"/>
      <c r="N430" s="931"/>
      <c r="O430" s="932"/>
      <c r="Q430" s="377" t="s">
        <v>544</v>
      </c>
      <c r="R430" s="20"/>
      <c r="S430" s="20" t="s">
        <v>532</v>
      </c>
      <c r="T430" s="20"/>
      <c r="U430" s="20"/>
      <c r="V430" s="10"/>
      <c r="W430" s="20"/>
      <c r="X430" s="20" t="s">
        <v>1599</v>
      </c>
      <c r="Y430" s="21"/>
    </row>
    <row r="431" spans="1:25" ht="15.75" customHeight="1" x14ac:dyDescent="0.2">
      <c r="A431" s="370" t="s">
        <v>631</v>
      </c>
      <c r="B431" s="54" t="s">
        <v>2052</v>
      </c>
      <c r="C431" s="576">
        <v>14</v>
      </c>
      <c r="D431" s="576">
        <v>5</v>
      </c>
      <c r="E431" s="576">
        <v>3</v>
      </c>
      <c r="F431" s="576">
        <v>6</v>
      </c>
      <c r="G431" s="576">
        <v>19</v>
      </c>
      <c r="H431" s="576">
        <v>30</v>
      </c>
      <c r="I431" s="578">
        <v>13</v>
      </c>
      <c r="J431" s="435">
        <f t="shared" si="91"/>
        <v>14</v>
      </c>
      <c r="K431" s="435">
        <f t="shared" si="92"/>
        <v>13</v>
      </c>
      <c r="L431" s="930"/>
      <c r="M431" s="931"/>
      <c r="N431" s="931"/>
      <c r="O431" s="932"/>
      <c r="Q431" s="377" t="s">
        <v>229</v>
      </c>
      <c r="R431" s="20"/>
      <c r="S431" s="20"/>
      <c r="T431" s="20"/>
      <c r="U431" s="20"/>
      <c r="V431" s="20"/>
      <c r="W431" s="10"/>
      <c r="X431" s="20" t="s">
        <v>1490</v>
      </c>
      <c r="Y431" s="21"/>
    </row>
    <row r="432" spans="1:25" ht="15.75" customHeight="1" x14ac:dyDescent="0.2">
      <c r="A432" s="370" t="s">
        <v>556</v>
      </c>
      <c r="B432" s="54" t="s">
        <v>761</v>
      </c>
      <c r="C432" s="576">
        <v>14</v>
      </c>
      <c r="D432" s="576">
        <v>4</v>
      </c>
      <c r="E432" s="576">
        <v>3</v>
      </c>
      <c r="F432" s="576">
        <v>7</v>
      </c>
      <c r="G432" s="576">
        <v>36</v>
      </c>
      <c r="H432" s="576">
        <v>30</v>
      </c>
      <c r="I432" s="578">
        <v>11</v>
      </c>
      <c r="J432" s="435">
        <f t="shared" si="91"/>
        <v>14</v>
      </c>
      <c r="K432" s="435">
        <f t="shared" si="92"/>
        <v>11</v>
      </c>
      <c r="L432" s="930"/>
      <c r="M432" s="931"/>
      <c r="N432" s="931"/>
      <c r="O432" s="932"/>
      <c r="Q432" s="377" t="s">
        <v>702</v>
      </c>
      <c r="R432" s="20" t="s">
        <v>1489</v>
      </c>
      <c r="S432" s="20" t="s">
        <v>1495</v>
      </c>
      <c r="T432" s="20" t="s">
        <v>1597</v>
      </c>
      <c r="U432" s="20" t="s">
        <v>844</v>
      </c>
      <c r="V432" s="20" t="s">
        <v>1643</v>
      </c>
      <c r="W432" s="20" t="s">
        <v>628</v>
      </c>
      <c r="X432" s="10"/>
      <c r="Y432" s="21" t="s">
        <v>1210</v>
      </c>
    </row>
    <row r="433" spans="1:25" ht="15.75" customHeight="1" thickBot="1" x14ac:dyDescent="0.25">
      <c r="A433" s="372" t="s">
        <v>556</v>
      </c>
      <c r="B433" s="55" t="s">
        <v>575</v>
      </c>
      <c r="C433" s="577">
        <v>14</v>
      </c>
      <c r="D433" s="577">
        <v>3</v>
      </c>
      <c r="E433" s="577">
        <v>5</v>
      </c>
      <c r="F433" s="577">
        <v>6</v>
      </c>
      <c r="G433" s="577">
        <v>26</v>
      </c>
      <c r="H433" s="577">
        <v>28</v>
      </c>
      <c r="I433" s="579">
        <v>11</v>
      </c>
      <c r="J433" s="435">
        <f t="shared" si="91"/>
        <v>14</v>
      </c>
      <c r="K433" s="435">
        <f t="shared" si="92"/>
        <v>11</v>
      </c>
      <c r="L433" s="933"/>
      <c r="M433" s="934"/>
      <c r="N433" s="934"/>
      <c r="O433" s="935"/>
      <c r="Q433" s="378" t="s">
        <v>120</v>
      </c>
      <c r="R433" s="23"/>
      <c r="S433" s="23"/>
      <c r="T433" s="23"/>
      <c r="U433" s="23"/>
      <c r="V433" s="23"/>
      <c r="W433" s="23"/>
      <c r="X433" s="23" t="s">
        <v>1210</v>
      </c>
      <c r="Y433" s="15"/>
    </row>
    <row r="434" spans="1:25" ht="15.75" customHeight="1" x14ac:dyDescent="0.2">
      <c r="C434" s="435">
        <f t="shared" ref="C434:I434" si="93">SUM(C426:C433)</f>
        <v>112</v>
      </c>
      <c r="D434" s="435">
        <f t="shared" si="93"/>
        <v>44</v>
      </c>
      <c r="E434" s="435">
        <f t="shared" si="93"/>
        <v>24</v>
      </c>
      <c r="F434" s="435">
        <f t="shared" si="93"/>
        <v>44</v>
      </c>
      <c r="G434" s="435">
        <f t="shared" si="93"/>
        <v>240</v>
      </c>
      <c r="H434" s="435">
        <f t="shared" si="93"/>
        <v>240</v>
      </c>
      <c r="I434" s="435">
        <f t="shared" si="93"/>
        <v>112</v>
      </c>
      <c r="J434" s="435">
        <f t="shared" si="91"/>
        <v>112</v>
      </c>
      <c r="K434" s="435">
        <f t="shared" si="92"/>
        <v>112</v>
      </c>
    </row>
    <row r="435" spans="1:25" ht="15.75" customHeight="1" thickBot="1" x14ac:dyDescent="0.25"/>
    <row r="436" spans="1:25" ht="15.75" customHeight="1" thickBot="1" x14ac:dyDescent="0.25">
      <c r="A436" s="1043" t="s">
        <v>932</v>
      </c>
      <c r="B436" s="1044"/>
      <c r="C436" s="1044"/>
      <c r="D436" s="1044"/>
      <c r="E436" s="1044"/>
      <c r="F436" s="1045"/>
      <c r="G436" s="1040" t="s">
        <v>1050</v>
      </c>
      <c r="H436" s="1041"/>
      <c r="I436" s="1042"/>
      <c r="L436" s="952" t="s">
        <v>538</v>
      </c>
      <c r="M436" s="953"/>
      <c r="N436" s="953"/>
      <c r="O436" s="954"/>
    </row>
    <row r="437" spans="1:25" ht="15.75" customHeight="1" thickBot="1" x14ac:dyDescent="0.25">
      <c r="A437" s="373" t="s">
        <v>496</v>
      </c>
      <c r="B437" s="227" t="s">
        <v>497</v>
      </c>
      <c r="C437" s="374" t="s">
        <v>498</v>
      </c>
      <c r="D437" s="374" t="s">
        <v>499</v>
      </c>
      <c r="E437" s="374" t="s">
        <v>500</v>
      </c>
      <c r="F437" s="374" t="s">
        <v>501</v>
      </c>
      <c r="G437" s="375" t="s">
        <v>502</v>
      </c>
      <c r="H437" s="375" t="s">
        <v>503</v>
      </c>
      <c r="I437" s="376" t="s">
        <v>504</v>
      </c>
      <c r="L437" s="955"/>
      <c r="M437" s="956"/>
      <c r="N437" s="956"/>
      <c r="O437" s="957"/>
      <c r="Q437" s="24" t="s">
        <v>1051</v>
      </c>
      <c r="R437" s="379" t="s">
        <v>506</v>
      </c>
      <c r="S437" s="379" t="s">
        <v>847</v>
      </c>
      <c r="T437" s="379" t="s">
        <v>700</v>
      </c>
      <c r="U437" s="379" t="s">
        <v>544</v>
      </c>
      <c r="V437" s="379" t="s">
        <v>702</v>
      </c>
      <c r="W437" s="379" t="s">
        <v>704</v>
      </c>
      <c r="X437" s="379" t="s">
        <v>547</v>
      </c>
      <c r="Y437" s="380" t="s">
        <v>1306</v>
      </c>
    </row>
    <row r="438" spans="1:25" ht="15.75" customHeight="1" x14ac:dyDescent="0.2">
      <c r="A438" s="371">
        <v>1</v>
      </c>
      <c r="B438" s="53" t="s">
        <v>1431</v>
      </c>
      <c r="C438" s="46">
        <v>14</v>
      </c>
      <c r="D438" s="46">
        <v>9</v>
      </c>
      <c r="E438" s="46">
        <v>2</v>
      </c>
      <c r="F438" s="46">
        <v>3</v>
      </c>
      <c r="G438" s="46">
        <v>38</v>
      </c>
      <c r="H438" s="46">
        <v>21</v>
      </c>
      <c r="I438" s="586">
        <v>20</v>
      </c>
      <c r="J438" s="435">
        <f t="shared" ref="J438:J446" si="94">D438+E438+F438</f>
        <v>14</v>
      </c>
      <c r="K438" s="435">
        <f t="shared" ref="K438:K446" si="95">D438*2+E438</f>
        <v>20</v>
      </c>
      <c r="L438" s="927" t="s">
        <v>1052</v>
      </c>
      <c r="M438" s="928"/>
      <c r="N438" s="928"/>
      <c r="O438" s="929"/>
      <c r="Q438" s="377" t="s">
        <v>506</v>
      </c>
      <c r="R438" s="10"/>
      <c r="S438" s="20"/>
      <c r="T438" s="20"/>
      <c r="U438" s="20"/>
      <c r="V438" s="20"/>
      <c r="W438" s="20"/>
      <c r="X438" s="20"/>
      <c r="Y438" s="21"/>
    </row>
    <row r="439" spans="1:25" ht="15.75" customHeight="1" x14ac:dyDescent="0.2">
      <c r="A439" s="370">
        <v>2</v>
      </c>
      <c r="B439" s="54" t="s">
        <v>39</v>
      </c>
      <c r="C439" s="582">
        <v>14</v>
      </c>
      <c r="D439" s="582">
        <v>7</v>
      </c>
      <c r="E439" s="582">
        <v>5</v>
      </c>
      <c r="F439" s="582">
        <v>2</v>
      </c>
      <c r="G439" s="582">
        <v>30</v>
      </c>
      <c r="H439" s="582">
        <v>20</v>
      </c>
      <c r="I439" s="584">
        <v>19</v>
      </c>
      <c r="J439" s="435">
        <f t="shared" si="94"/>
        <v>14</v>
      </c>
      <c r="K439" s="435">
        <f t="shared" si="95"/>
        <v>19</v>
      </c>
      <c r="L439" s="930"/>
      <c r="M439" s="931"/>
      <c r="N439" s="931"/>
      <c r="O439" s="932"/>
      <c r="Q439" s="377" t="s">
        <v>847</v>
      </c>
      <c r="R439" s="20"/>
      <c r="S439" s="10"/>
      <c r="T439" s="20"/>
      <c r="U439" s="20" t="s">
        <v>532</v>
      </c>
      <c r="V439" s="20" t="s">
        <v>532</v>
      </c>
      <c r="W439" s="20"/>
      <c r="X439" s="20"/>
      <c r="Y439" s="21"/>
    </row>
    <row r="440" spans="1:25" ht="15.75" customHeight="1" x14ac:dyDescent="0.2">
      <c r="A440" s="370" t="s">
        <v>629</v>
      </c>
      <c r="B440" s="54" t="s">
        <v>1307</v>
      </c>
      <c r="C440" s="582">
        <v>14</v>
      </c>
      <c r="D440" s="582">
        <v>6</v>
      </c>
      <c r="E440" s="582">
        <v>2</v>
      </c>
      <c r="F440" s="582">
        <v>6</v>
      </c>
      <c r="G440" s="582">
        <v>35</v>
      </c>
      <c r="H440" s="582">
        <v>33</v>
      </c>
      <c r="I440" s="584">
        <v>14</v>
      </c>
      <c r="J440" s="435">
        <f t="shared" si="94"/>
        <v>14</v>
      </c>
      <c r="K440" s="435">
        <f t="shared" si="95"/>
        <v>14</v>
      </c>
      <c r="L440" s="930"/>
      <c r="M440" s="931"/>
      <c r="N440" s="931"/>
      <c r="O440" s="932"/>
      <c r="Q440" s="377" t="s">
        <v>700</v>
      </c>
      <c r="R440" s="20"/>
      <c r="S440" s="20" t="s">
        <v>532</v>
      </c>
      <c r="T440" s="10"/>
      <c r="U440" s="20"/>
      <c r="V440" s="20"/>
      <c r="W440" s="20"/>
      <c r="X440" s="20"/>
      <c r="Y440" s="21"/>
    </row>
    <row r="441" spans="1:25" ht="15.75" customHeight="1" x14ac:dyDescent="0.2">
      <c r="A441" s="370" t="s">
        <v>629</v>
      </c>
      <c r="B441" s="54" t="s">
        <v>711</v>
      </c>
      <c r="C441" s="582">
        <v>14</v>
      </c>
      <c r="D441" s="582">
        <v>6</v>
      </c>
      <c r="E441" s="582">
        <v>2</v>
      </c>
      <c r="F441" s="582">
        <v>6</v>
      </c>
      <c r="G441" s="582">
        <v>28</v>
      </c>
      <c r="H441" s="582">
        <v>29</v>
      </c>
      <c r="I441" s="584">
        <v>14</v>
      </c>
      <c r="J441" s="435">
        <f t="shared" si="94"/>
        <v>14</v>
      </c>
      <c r="K441" s="435">
        <f t="shared" si="95"/>
        <v>14</v>
      </c>
      <c r="L441" s="930"/>
      <c r="M441" s="931"/>
      <c r="N441" s="931"/>
      <c r="O441" s="932"/>
      <c r="Q441" s="377" t="s">
        <v>544</v>
      </c>
      <c r="R441" s="20"/>
      <c r="S441" s="20"/>
      <c r="T441" s="20"/>
      <c r="U441" s="10"/>
      <c r="V441" s="20"/>
      <c r="W441" s="20"/>
      <c r="X441" s="20"/>
      <c r="Y441" s="21"/>
    </row>
    <row r="442" spans="1:25" ht="15.75" customHeight="1" x14ac:dyDescent="0.2">
      <c r="A442" s="370">
        <v>5</v>
      </c>
      <c r="B442" s="54" t="s">
        <v>708</v>
      </c>
      <c r="C442" s="582">
        <v>14</v>
      </c>
      <c r="D442" s="582">
        <v>6</v>
      </c>
      <c r="E442" s="582">
        <v>1</v>
      </c>
      <c r="F442" s="582">
        <v>7</v>
      </c>
      <c r="G442" s="582">
        <v>21</v>
      </c>
      <c r="H442" s="582">
        <v>27</v>
      </c>
      <c r="I442" s="584">
        <v>13</v>
      </c>
      <c r="J442" s="435">
        <f t="shared" si="94"/>
        <v>14</v>
      </c>
      <c r="K442" s="435">
        <f t="shared" si="95"/>
        <v>13</v>
      </c>
      <c r="L442" s="930"/>
      <c r="M442" s="931"/>
      <c r="N442" s="931"/>
      <c r="O442" s="932"/>
      <c r="Q442" s="377" t="s">
        <v>702</v>
      </c>
      <c r="R442" s="20"/>
      <c r="S442" s="20" t="s">
        <v>532</v>
      </c>
      <c r="T442" s="20"/>
      <c r="U442" s="20"/>
      <c r="V442" s="10"/>
      <c r="W442" s="20"/>
      <c r="X442" s="20"/>
      <c r="Y442" s="21"/>
    </row>
    <row r="443" spans="1:25" ht="15.75" customHeight="1" x14ac:dyDescent="0.2">
      <c r="A443" s="370">
        <v>6</v>
      </c>
      <c r="B443" s="54" t="s">
        <v>705</v>
      </c>
      <c r="C443" s="582">
        <v>14</v>
      </c>
      <c r="D443" s="582">
        <v>4</v>
      </c>
      <c r="E443" s="582">
        <v>4</v>
      </c>
      <c r="F443" s="582">
        <v>6</v>
      </c>
      <c r="G443" s="582">
        <v>26</v>
      </c>
      <c r="H443" s="582">
        <v>30</v>
      </c>
      <c r="I443" s="584">
        <v>12</v>
      </c>
      <c r="J443" s="435">
        <f t="shared" si="94"/>
        <v>14</v>
      </c>
      <c r="K443" s="435">
        <f t="shared" si="95"/>
        <v>12</v>
      </c>
      <c r="L443" s="930"/>
      <c r="M443" s="931"/>
      <c r="N443" s="931"/>
      <c r="O443" s="932"/>
      <c r="Q443" s="377" t="s">
        <v>704</v>
      </c>
      <c r="R443" s="20"/>
      <c r="S443" s="20"/>
      <c r="T443" s="20"/>
      <c r="U443" s="20"/>
      <c r="V443" s="20"/>
      <c r="W443" s="10"/>
      <c r="X443" s="20"/>
      <c r="Y443" s="21"/>
    </row>
    <row r="444" spans="1:25" ht="15.75" customHeight="1" x14ac:dyDescent="0.2">
      <c r="A444" s="370" t="s">
        <v>556</v>
      </c>
      <c r="B444" s="54" t="s">
        <v>551</v>
      </c>
      <c r="C444" s="582">
        <v>14</v>
      </c>
      <c r="D444" s="582">
        <v>4</v>
      </c>
      <c r="E444" s="582">
        <v>2</v>
      </c>
      <c r="F444" s="582">
        <v>8</v>
      </c>
      <c r="G444" s="582">
        <v>23</v>
      </c>
      <c r="H444" s="582">
        <v>30</v>
      </c>
      <c r="I444" s="584">
        <v>10</v>
      </c>
      <c r="J444" s="435">
        <f t="shared" si="94"/>
        <v>14</v>
      </c>
      <c r="K444" s="435">
        <f t="shared" si="95"/>
        <v>10</v>
      </c>
      <c r="L444" s="930"/>
      <c r="M444" s="931"/>
      <c r="N444" s="931"/>
      <c r="O444" s="932"/>
      <c r="Q444" s="377" t="s">
        <v>547</v>
      </c>
      <c r="R444" s="20"/>
      <c r="S444" s="20"/>
      <c r="T444" s="20"/>
      <c r="U444" s="20"/>
      <c r="V444" s="20"/>
      <c r="W444" s="20"/>
      <c r="X444" s="10"/>
      <c r="Y444" s="21"/>
    </row>
    <row r="445" spans="1:25" ht="15.75" customHeight="1" thickBot="1" x14ac:dyDescent="0.25">
      <c r="A445" s="372" t="s">
        <v>556</v>
      </c>
      <c r="B445" s="55" t="s">
        <v>534</v>
      </c>
      <c r="C445" s="583">
        <v>14</v>
      </c>
      <c r="D445" s="583">
        <v>4</v>
      </c>
      <c r="E445" s="583">
        <v>2</v>
      </c>
      <c r="F445" s="583">
        <v>8</v>
      </c>
      <c r="G445" s="583">
        <v>19</v>
      </c>
      <c r="H445" s="583">
        <v>30</v>
      </c>
      <c r="I445" s="585">
        <v>10</v>
      </c>
      <c r="J445" s="435">
        <f t="shared" si="94"/>
        <v>14</v>
      </c>
      <c r="K445" s="435">
        <f t="shared" si="95"/>
        <v>10</v>
      </c>
      <c r="L445" s="933"/>
      <c r="M445" s="934"/>
      <c r="N445" s="934"/>
      <c r="O445" s="935"/>
      <c r="Q445" s="378" t="s">
        <v>1306</v>
      </c>
      <c r="R445" s="23"/>
      <c r="S445" s="23"/>
      <c r="T445" s="23"/>
      <c r="U445" s="23"/>
      <c r="V445" s="23"/>
      <c r="W445" s="23"/>
      <c r="X445" s="23"/>
      <c r="Y445" s="15"/>
    </row>
    <row r="446" spans="1:25" ht="15.75" customHeight="1" x14ac:dyDescent="0.2">
      <c r="C446" s="435">
        <f t="shared" ref="C446:I446" si="96">SUM(C438:C445)</f>
        <v>112</v>
      </c>
      <c r="D446" s="435">
        <f t="shared" si="96"/>
        <v>46</v>
      </c>
      <c r="E446" s="435">
        <f t="shared" si="96"/>
        <v>20</v>
      </c>
      <c r="F446" s="435">
        <f t="shared" si="96"/>
        <v>46</v>
      </c>
      <c r="G446" s="435">
        <f t="shared" si="96"/>
        <v>220</v>
      </c>
      <c r="H446" s="435">
        <f t="shared" si="96"/>
        <v>220</v>
      </c>
      <c r="I446" s="435">
        <f t="shared" si="96"/>
        <v>112</v>
      </c>
      <c r="J446" s="435">
        <f t="shared" si="94"/>
        <v>112</v>
      </c>
      <c r="K446" s="435">
        <f t="shared" si="95"/>
        <v>112</v>
      </c>
    </row>
    <row r="447" spans="1:25" ht="15.75" customHeight="1" thickBot="1" x14ac:dyDescent="0.25"/>
    <row r="448" spans="1:25" ht="15.75" customHeight="1" thickBot="1" x14ac:dyDescent="0.25">
      <c r="A448" s="1043" t="s">
        <v>934</v>
      </c>
      <c r="B448" s="1044"/>
      <c r="C448" s="1044"/>
      <c r="D448" s="1044"/>
      <c r="E448" s="1044"/>
      <c r="F448" s="1045"/>
      <c r="G448" s="1040" t="s">
        <v>1050</v>
      </c>
      <c r="H448" s="1041"/>
      <c r="I448" s="1042"/>
      <c r="L448" s="952" t="s">
        <v>538</v>
      </c>
      <c r="M448" s="953"/>
      <c r="N448" s="953"/>
      <c r="O448" s="954"/>
    </row>
    <row r="449" spans="1:25" ht="15.75" customHeight="1" thickBot="1" x14ac:dyDescent="0.25">
      <c r="A449" s="373" t="s">
        <v>496</v>
      </c>
      <c r="B449" s="227" t="s">
        <v>497</v>
      </c>
      <c r="C449" s="374" t="s">
        <v>498</v>
      </c>
      <c r="D449" s="374" t="s">
        <v>499</v>
      </c>
      <c r="E449" s="374" t="s">
        <v>500</v>
      </c>
      <c r="F449" s="374" t="s">
        <v>501</v>
      </c>
      <c r="G449" s="375" t="s">
        <v>502</v>
      </c>
      <c r="H449" s="375" t="s">
        <v>503</v>
      </c>
      <c r="I449" s="376" t="s">
        <v>504</v>
      </c>
      <c r="L449" s="955"/>
      <c r="M449" s="956"/>
      <c r="N449" s="956"/>
      <c r="O449" s="957"/>
      <c r="Q449" s="24" t="s">
        <v>1051</v>
      </c>
      <c r="R449" s="379" t="s">
        <v>503</v>
      </c>
      <c r="S449" s="379" t="s">
        <v>541</v>
      </c>
      <c r="T449" s="379" t="s">
        <v>2055</v>
      </c>
      <c r="U449" s="379" t="s">
        <v>500</v>
      </c>
      <c r="V449" s="379" t="s">
        <v>702</v>
      </c>
      <c r="W449" s="379" t="s">
        <v>769</v>
      </c>
      <c r="X449" s="379" t="s">
        <v>120</v>
      </c>
      <c r="Y449" s="380" t="s">
        <v>1214</v>
      </c>
    </row>
    <row r="450" spans="1:25" ht="15.75" customHeight="1" x14ac:dyDescent="0.2">
      <c r="A450" s="441">
        <v>1</v>
      </c>
      <c r="B450" s="53" t="s">
        <v>781</v>
      </c>
      <c r="C450" s="46">
        <v>14</v>
      </c>
      <c r="D450" s="46">
        <v>11</v>
      </c>
      <c r="E450" s="46">
        <v>1</v>
      </c>
      <c r="F450" s="46">
        <v>2</v>
      </c>
      <c r="G450" s="46">
        <v>48</v>
      </c>
      <c r="H450" s="46">
        <v>23</v>
      </c>
      <c r="I450" s="586">
        <v>23</v>
      </c>
      <c r="J450" s="435">
        <f t="shared" ref="J450:J458" si="97">D450+E450+F450</f>
        <v>14</v>
      </c>
      <c r="K450" s="435">
        <f t="shared" ref="K450:K458" si="98">D450*2+E450</f>
        <v>23</v>
      </c>
      <c r="L450" s="927" t="s">
        <v>532</v>
      </c>
      <c r="M450" s="928"/>
      <c r="N450" s="928"/>
      <c r="O450" s="929"/>
      <c r="Q450" s="377" t="s">
        <v>503</v>
      </c>
      <c r="R450" s="10"/>
      <c r="S450" s="20"/>
      <c r="T450" s="20"/>
      <c r="U450" s="20"/>
      <c r="V450" s="20" t="s">
        <v>1642</v>
      </c>
      <c r="W450" s="20"/>
      <c r="X450" s="20"/>
      <c r="Y450" s="21"/>
    </row>
    <row r="451" spans="1:25" ht="15.75" customHeight="1" x14ac:dyDescent="0.2">
      <c r="A451" s="370">
        <v>2</v>
      </c>
      <c r="B451" s="54" t="s">
        <v>1827</v>
      </c>
      <c r="C451" s="582">
        <v>14</v>
      </c>
      <c r="D451" s="582">
        <v>8</v>
      </c>
      <c r="E451" s="582">
        <v>3</v>
      </c>
      <c r="F451" s="582">
        <v>3</v>
      </c>
      <c r="G451" s="582">
        <v>37</v>
      </c>
      <c r="H451" s="582">
        <v>29</v>
      </c>
      <c r="I451" s="584">
        <v>19</v>
      </c>
      <c r="J451" s="435">
        <f t="shared" si="97"/>
        <v>14</v>
      </c>
      <c r="K451" s="435">
        <f t="shared" si="98"/>
        <v>19</v>
      </c>
      <c r="L451" s="930"/>
      <c r="M451" s="931"/>
      <c r="N451" s="931"/>
      <c r="O451" s="932"/>
      <c r="Q451" s="377" t="s">
        <v>541</v>
      </c>
      <c r="R451" s="20"/>
      <c r="S451" s="10"/>
      <c r="T451" s="20"/>
      <c r="U451" s="20" t="s">
        <v>532</v>
      </c>
      <c r="V451" s="20" t="s">
        <v>1210</v>
      </c>
      <c r="W451" s="20"/>
      <c r="X451" s="20"/>
      <c r="Y451" s="21"/>
    </row>
    <row r="452" spans="1:25" ht="15.75" customHeight="1" x14ac:dyDescent="0.2">
      <c r="A452" s="370">
        <v>3</v>
      </c>
      <c r="B452" s="54" t="s">
        <v>767</v>
      </c>
      <c r="C452" s="582">
        <v>14</v>
      </c>
      <c r="D452" s="582">
        <v>6</v>
      </c>
      <c r="E452" s="582">
        <v>3</v>
      </c>
      <c r="F452" s="582">
        <v>5</v>
      </c>
      <c r="G452" s="582">
        <v>28</v>
      </c>
      <c r="H452" s="582">
        <v>28</v>
      </c>
      <c r="I452" s="584">
        <v>15</v>
      </c>
      <c r="J452" s="435">
        <f t="shared" si="97"/>
        <v>14</v>
      </c>
      <c r="K452" s="435">
        <f t="shared" si="98"/>
        <v>15</v>
      </c>
      <c r="L452" s="930"/>
      <c r="M452" s="931"/>
      <c r="N452" s="931"/>
      <c r="O452" s="932"/>
      <c r="Q452" s="377" t="s">
        <v>2055</v>
      </c>
      <c r="R452" s="20"/>
      <c r="S452" s="20" t="s">
        <v>532</v>
      </c>
      <c r="T452" s="10"/>
      <c r="U452" s="20"/>
      <c r="V452" s="20" t="s">
        <v>1488</v>
      </c>
      <c r="W452" s="20"/>
      <c r="X452" s="20"/>
      <c r="Y452" s="21"/>
    </row>
    <row r="453" spans="1:25" ht="15.75" customHeight="1" x14ac:dyDescent="0.2">
      <c r="A453" s="370">
        <v>4</v>
      </c>
      <c r="B453" s="54" t="s">
        <v>42</v>
      </c>
      <c r="C453" s="582">
        <v>14</v>
      </c>
      <c r="D453" s="582">
        <v>4</v>
      </c>
      <c r="E453" s="582">
        <v>4</v>
      </c>
      <c r="F453" s="582">
        <v>6</v>
      </c>
      <c r="G453" s="582">
        <v>41</v>
      </c>
      <c r="H453" s="582">
        <v>37</v>
      </c>
      <c r="I453" s="584">
        <v>12</v>
      </c>
      <c r="J453" s="435">
        <f t="shared" si="97"/>
        <v>14</v>
      </c>
      <c r="K453" s="435">
        <f t="shared" si="98"/>
        <v>12</v>
      </c>
      <c r="L453" s="930"/>
      <c r="M453" s="931"/>
      <c r="N453" s="931"/>
      <c r="O453" s="932"/>
      <c r="Q453" s="377" t="s">
        <v>500</v>
      </c>
      <c r="R453" s="20"/>
      <c r="S453" s="20"/>
      <c r="T453" s="20"/>
      <c r="U453" s="10"/>
      <c r="V453" s="20" t="s">
        <v>1894</v>
      </c>
      <c r="W453" s="20"/>
      <c r="X453" s="20"/>
      <c r="Y453" s="21"/>
    </row>
    <row r="454" spans="1:25" ht="15.75" customHeight="1" x14ac:dyDescent="0.2">
      <c r="A454" s="370" t="s">
        <v>631</v>
      </c>
      <c r="B454" s="54" t="s">
        <v>816</v>
      </c>
      <c r="C454" s="582">
        <v>14</v>
      </c>
      <c r="D454" s="582">
        <v>4</v>
      </c>
      <c r="E454" s="582">
        <v>3</v>
      </c>
      <c r="F454" s="582">
        <v>7</v>
      </c>
      <c r="G454" s="582">
        <v>32</v>
      </c>
      <c r="H454" s="582">
        <v>35</v>
      </c>
      <c r="I454" s="584">
        <v>11</v>
      </c>
      <c r="J454" s="435">
        <f t="shared" si="97"/>
        <v>14</v>
      </c>
      <c r="K454" s="435">
        <f t="shared" si="98"/>
        <v>11</v>
      </c>
      <c r="L454" s="930"/>
      <c r="M454" s="931"/>
      <c r="N454" s="931"/>
      <c r="O454" s="932"/>
      <c r="Q454" s="377" t="s">
        <v>702</v>
      </c>
      <c r="R454" s="20" t="s">
        <v>355</v>
      </c>
      <c r="S454" s="20" t="s">
        <v>1603</v>
      </c>
      <c r="T454" s="20" t="s">
        <v>1487</v>
      </c>
      <c r="U454" s="20" t="s">
        <v>1493</v>
      </c>
      <c r="V454" s="10"/>
      <c r="W454" s="20" t="s">
        <v>1603</v>
      </c>
      <c r="X454" s="20" t="s">
        <v>1207</v>
      </c>
      <c r="Y454" s="21" t="s">
        <v>1890</v>
      </c>
    </row>
    <row r="455" spans="1:25" ht="15.75" customHeight="1" x14ac:dyDescent="0.2">
      <c r="A455" s="370" t="s">
        <v>631</v>
      </c>
      <c r="B455" s="54" t="s">
        <v>164</v>
      </c>
      <c r="C455" s="582">
        <v>14</v>
      </c>
      <c r="D455" s="582">
        <v>4</v>
      </c>
      <c r="E455" s="582">
        <v>3</v>
      </c>
      <c r="F455" s="582">
        <v>7</v>
      </c>
      <c r="G455" s="582">
        <v>26</v>
      </c>
      <c r="H455" s="582">
        <v>32</v>
      </c>
      <c r="I455" s="584">
        <v>11</v>
      </c>
      <c r="J455" s="435">
        <f t="shared" si="97"/>
        <v>14</v>
      </c>
      <c r="K455" s="435">
        <f t="shared" si="98"/>
        <v>11</v>
      </c>
      <c r="L455" s="930"/>
      <c r="M455" s="931"/>
      <c r="N455" s="931"/>
      <c r="O455" s="932"/>
      <c r="Q455" s="377" t="s">
        <v>769</v>
      </c>
      <c r="R455" s="20"/>
      <c r="S455" s="20"/>
      <c r="T455" s="20"/>
      <c r="U455" s="20"/>
      <c r="V455" s="20" t="s">
        <v>1491</v>
      </c>
      <c r="W455" s="10"/>
      <c r="X455" s="20"/>
      <c r="Y455" s="21"/>
    </row>
    <row r="456" spans="1:25" ht="15.75" customHeight="1" x14ac:dyDescent="0.2">
      <c r="A456" s="370" t="s">
        <v>631</v>
      </c>
      <c r="B456" s="54" t="s">
        <v>737</v>
      </c>
      <c r="C456" s="582">
        <v>14</v>
      </c>
      <c r="D456" s="582">
        <v>5</v>
      </c>
      <c r="E456" s="582">
        <v>1</v>
      </c>
      <c r="F456" s="582">
        <v>8</v>
      </c>
      <c r="G456" s="582">
        <v>28</v>
      </c>
      <c r="H456" s="582">
        <v>45</v>
      </c>
      <c r="I456" s="584">
        <v>11</v>
      </c>
      <c r="J456" s="435">
        <f t="shared" si="97"/>
        <v>14</v>
      </c>
      <c r="K456" s="435">
        <f t="shared" si="98"/>
        <v>11</v>
      </c>
      <c r="L456" s="930"/>
      <c r="M456" s="931"/>
      <c r="N456" s="931"/>
      <c r="O456" s="932"/>
      <c r="Q456" s="377" t="s">
        <v>120</v>
      </c>
      <c r="R456" s="20"/>
      <c r="S456" s="20"/>
      <c r="T456" s="20"/>
      <c r="U456" s="20"/>
      <c r="V456" s="20" t="s">
        <v>1491</v>
      </c>
      <c r="W456" s="20"/>
      <c r="X456" s="10"/>
      <c r="Y456" s="21"/>
    </row>
    <row r="457" spans="1:25" ht="15.75" customHeight="1" thickBot="1" x14ac:dyDescent="0.25">
      <c r="A457" s="372">
        <v>8</v>
      </c>
      <c r="B457" s="55" t="s">
        <v>2057</v>
      </c>
      <c r="C457" s="583">
        <v>14</v>
      </c>
      <c r="D457" s="583">
        <v>5</v>
      </c>
      <c r="E457" s="583">
        <v>0</v>
      </c>
      <c r="F457" s="583">
        <v>9</v>
      </c>
      <c r="G457" s="583">
        <v>19</v>
      </c>
      <c r="H457" s="583">
        <v>30</v>
      </c>
      <c r="I457" s="585">
        <v>10</v>
      </c>
      <c r="J457" s="435">
        <f t="shared" si="97"/>
        <v>14</v>
      </c>
      <c r="K457" s="435">
        <f t="shared" si="98"/>
        <v>10</v>
      </c>
      <c r="L457" s="933"/>
      <c r="M457" s="934"/>
      <c r="N457" s="934"/>
      <c r="O457" s="935"/>
      <c r="Q457" s="378" t="s">
        <v>1214</v>
      </c>
      <c r="R457" s="23"/>
      <c r="S457" s="23"/>
      <c r="T457" s="23"/>
      <c r="U457" s="23"/>
      <c r="V457" s="23" t="s">
        <v>1600</v>
      </c>
      <c r="W457" s="23"/>
      <c r="X457" s="23"/>
      <c r="Y457" s="15"/>
    </row>
    <row r="458" spans="1:25" ht="15.75" customHeight="1" x14ac:dyDescent="0.2">
      <c r="C458" s="435">
        <f t="shared" ref="C458:I458" si="99">SUM(C450:C457)</f>
        <v>112</v>
      </c>
      <c r="D458" s="435">
        <f t="shared" si="99"/>
        <v>47</v>
      </c>
      <c r="E458" s="435">
        <f t="shared" si="99"/>
        <v>18</v>
      </c>
      <c r="F458" s="435">
        <f t="shared" si="99"/>
        <v>47</v>
      </c>
      <c r="G458" s="435">
        <f t="shared" si="99"/>
        <v>259</v>
      </c>
      <c r="H458" s="435">
        <f t="shared" si="99"/>
        <v>259</v>
      </c>
      <c r="I458" s="435">
        <f t="shared" si="99"/>
        <v>112</v>
      </c>
      <c r="J458" s="435">
        <f t="shared" si="97"/>
        <v>112</v>
      </c>
      <c r="K458" s="435">
        <f t="shared" si="98"/>
        <v>112</v>
      </c>
    </row>
    <row r="459" spans="1:25" ht="15.75" customHeight="1" thickBot="1" x14ac:dyDescent="0.25"/>
    <row r="460" spans="1:25" ht="15.75" customHeight="1" thickBot="1" x14ac:dyDescent="0.25">
      <c r="A460" s="1043" t="s">
        <v>937</v>
      </c>
      <c r="B460" s="1044"/>
      <c r="C460" s="1044"/>
      <c r="D460" s="1044"/>
      <c r="E460" s="1044"/>
      <c r="F460" s="1045"/>
      <c r="G460" s="1040" t="s">
        <v>1050</v>
      </c>
      <c r="H460" s="1041"/>
      <c r="I460" s="1042"/>
      <c r="L460" s="952" t="s">
        <v>538</v>
      </c>
      <c r="M460" s="953"/>
      <c r="N460" s="953"/>
      <c r="O460" s="954"/>
    </row>
    <row r="461" spans="1:25" ht="15.75" customHeight="1" thickBot="1" x14ac:dyDescent="0.25">
      <c r="A461" s="373" t="s">
        <v>496</v>
      </c>
      <c r="B461" s="227" t="s">
        <v>497</v>
      </c>
      <c r="C461" s="374" t="s">
        <v>498</v>
      </c>
      <c r="D461" s="374" t="s">
        <v>499</v>
      </c>
      <c r="E461" s="374" t="s">
        <v>500</v>
      </c>
      <c r="F461" s="374" t="s">
        <v>501</v>
      </c>
      <c r="G461" s="375" t="s">
        <v>502</v>
      </c>
      <c r="H461" s="375" t="s">
        <v>503</v>
      </c>
      <c r="I461" s="376" t="s">
        <v>504</v>
      </c>
      <c r="L461" s="1252"/>
      <c r="M461" s="1253"/>
      <c r="N461" s="1253"/>
      <c r="O461" s="1254"/>
      <c r="Q461" s="24" t="s">
        <v>1051</v>
      </c>
      <c r="R461" s="379" t="s">
        <v>503</v>
      </c>
      <c r="S461" s="379" t="s">
        <v>541</v>
      </c>
      <c r="T461" s="379" t="s">
        <v>1590</v>
      </c>
      <c r="U461" s="379" t="s">
        <v>901</v>
      </c>
      <c r="V461" s="379" t="s">
        <v>1028</v>
      </c>
      <c r="W461" s="379" t="s">
        <v>229</v>
      </c>
      <c r="X461" s="379" t="s">
        <v>702</v>
      </c>
      <c r="Y461" s="380" t="s">
        <v>1313</v>
      </c>
    </row>
    <row r="462" spans="1:25" ht="15.75" customHeight="1" x14ac:dyDescent="0.2">
      <c r="A462" s="441">
        <v>1</v>
      </c>
      <c r="B462" s="53" t="s">
        <v>1732</v>
      </c>
      <c r="C462" s="46">
        <v>14</v>
      </c>
      <c r="D462" s="46">
        <v>9</v>
      </c>
      <c r="E462" s="46">
        <v>3</v>
      </c>
      <c r="F462" s="46">
        <v>2</v>
      </c>
      <c r="G462" s="46">
        <v>46</v>
      </c>
      <c r="H462" s="46">
        <v>28</v>
      </c>
      <c r="I462" s="586">
        <v>21</v>
      </c>
      <c r="J462" s="435">
        <f t="shared" ref="J462:J470" si="100">D462+E462+F462</f>
        <v>14</v>
      </c>
      <c r="K462" s="435">
        <f t="shared" ref="K462:K470" si="101">D462*2+E462</f>
        <v>21</v>
      </c>
      <c r="L462" s="927" t="s">
        <v>1053</v>
      </c>
      <c r="M462" s="928"/>
      <c r="N462" s="928"/>
      <c r="O462" s="929"/>
      <c r="Q462" s="377" t="s">
        <v>503</v>
      </c>
      <c r="R462" s="10"/>
      <c r="S462" s="20"/>
      <c r="T462" s="20"/>
      <c r="U462" s="20"/>
      <c r="V462" s="20"/>
      <c r="W462" s="20"/>
      <c r="X462" s="20"/>
      <c r="Y462" s="21"/>
    </row>
    <row r="463" spans="1:25" ht="15.75" customHeight="1" x14ac:dyDescent="0.2">
      <c r="A463" s="370">
        <v>2</v>
      </c>
      <c r="B463" s="54" t="s">
        <v>906</v>
      </c>
      <c r="C463" s="582">
        <v>14</v>
      </c>
      <c r="D463" s="582">
        <v>8</v>
      </c>
      <c r="E463" s="582">
        <v>3</v>
      </c>
      <c r="F463" s="582">
        <v>3</v>
      </c>
      <c r="G463" s="582">
        <v>36</v>
      </c>
      <c r="H463" s="582">
        <v>26</v>
      </c>
      <c r="I463" s="584">
        <v>19</v>
      </c>
      <c r="J463" s="435">
        <f t="shared" si="100"/>
        <v>14</v>
      </c>
      <c r="K463" s="435">
        <f t="shared" si="101"/>
        <v>19</v>
      </c>
      <c r="L463" s="930"/>
      <c r="M463" s="931"/>
      <c r="N463" s="931"/>
      <c r="O463" s="932"/>
      <c r="Q463" s="377" t="s">
        <v>541</v>
      </c>
      <c r="R463" s="20"/>
      <c r="S463" s="10"/>
      <c r="T463" s="20"/>
      <c r="U463" s="20" t="s">
        <v>532</v>
      </c>
      <c r="V463" s="20" t="s">
        <v>532</v>
      </c>
      <c r="W463" s="20"/>
      <c r="X463" s="20"/>
      <c r="Y463" s="21"/>
    </row>
    <row r="464" spans="1:25" ht="15.75" customHeight="1" x14ac:dyDescent="0.2">
      <c r="A464" s="370" t="s">
        <v>629</v>
      </c>
      <c r="B464" s="54" t="s">
        <v>1036</v>
      </c>
      <c r="C464" s="582">
        <v>13</v>
      </c>
      <c r="D464" s="582">
        <v>7</v>
      </c>
      <c r="E464" s="582">
        <v>3</v>
      </c>
      <c r="F464" s="582">
        <v>3</v>
      </c>
      <c r="G464" s="582">
        <v>43</v>
      </c>
      <c r="H464" s="582">
        <v>28</v>
      </c>
      <c r="I464" s="584">
        <v>17</v>
      </c>
      <c r="J464" s="435">
        <f t="shared" si="100"/>
        <v>13</v>
      </c>
      <c r="K464" s="435">
        <f t="shared" si="101"/>
        <v>17</v>
      </c>
      <c r="L464" s="930"/>
      <c r="M464" s="931"/>
      <c r="N464" s="931"/>
      <c r="O464" s="932"/>
      <c r="Q464" s="377" t="s">
        <v>1590</v>
      </c>
      <c r="R464" s="20"/>
      <c r="S464" s="20" t="s">
        <v>532</v>
      </c>
      <c r="T464" s="10"/>
      <c r="U464" s="20"/>
      <c r="V464" s="20"/>
      <c r="W464" s="20"/>
      <c r="X464" s="20"/>
      <c r="Y464" s="21"/>
    </row>
    <row r="465" spans="1:25" ht="15.75" customHeight="1" x14ac:dyDescent="0.2">
      <c r="A465" s="370" t="s">
        <v>629</v>
      </c>
      <c r="B465" s="54" t="s">
        <v>558</v>
      </c>
      <c r="C465" s="582">
        <v>14</v>
      </c>
      <c r="D465" s="582">
        <v>7</v>
      </c>
      <c r="E465" s="582">
        <v>3</v>
      </c>
      <c r="F465" s="582">
        <v>4</v>
      </c>
      <c r="G465" s="582">
        <v>45</v>
      </c>
      <c r="H465" s="582">
        <v>25</v>
      </c>
      <c r="I465" s="584">
        <v>17</v>
      </c>
      <c r="J465" s="435">
        <f t="shared" si="100"/>
        <v>14</v>
      </c>
      <c r="K465" s="435">
        <f t="shared" si="101"/>
        <v>17</v>
      </c>
      <c r="L465" s="930"/>
      <c r="M465" s="931"/>
      <c r="N465" s="931"/>
      <c r="O465" s="932"/>
      <c r="Q465" s="377" t="s">
        <v>901</v>
      </c>
      <c r="R465" s="20"/>
      <c r="S465" s="20"/>
      <c r="T465" s="20"/>
      <c r="U465" s="10"/>
      <c r="V465" s="20"/>
      <c r="W465" s="20"/>
      <c r="X465" s="20"/>
      <c r="Y465" s="21"/>
    </row>
    <row r="466" spans="1:25" ht="15.75" customHeight="1" x14ac:dyDescent="0.2">
      <c r="A466" s="370">
        <v>5</v>
      </c>
      <c r="B466" s="54" t="s">
        <v>36</v>
      </c>
      <c r="C466" s="582">
        <v>14</v>
      </c>
      <c r="D466" s="582">
        <v>6</v>
      </c>
      <c r="E466" s="582">
        <v>2</v>
      </c>
      <c r="F466" s="582">
        <v>6</v>
      </c>
      <c r="G466" s="582">
        <v>41</v>
      </c>
      <c r="H466" s="582">
        <v>36</v>
      </c>
      <c r="I466" s="584">
        <v>14</v>
      </c>
      <c r="J466" s="435">
        <f t="shared" si="100"/>
        <v>14</v>
      </c>
      <c r="K466" s="435">
        <f t="shared" si="101"/>
        <v>14</v>
      </c>
      <c r="L466" s="930"/>
      <c r="M466" s="931"/>
      <c r="N466" s="931"/>
      <c r="O466" s="932"/>
      <c r="Q466" s="377" t="s">
        <v>1028</v>
      </c>
      <c r="R466" s="20"/>
      <c r="S466" s="20" t="s">
        <v>532</v>
      </c>
      <c r="T466" s="20"/>
      <c r="U466" s="20"/>
      <c r="V466" s="10"/>
      <c r="W466" s="20"/>
      <c r="X466" s="20"/>
      <c r="Y466" s="21"/>
    </row>
    <row r="467" spans="1:25" ht="15.75" customHeight="1" x14ac:dyDescent="0.2">
      <c r="A467" s="370">
        <v>6</v>
      </c>
      <c r="B467" s="54" t="s">
        <v>706</v>
      </c>
      <c r="C467" s="582">
        <v>14</v>
      </c>
      <c r="D467" s="582">
        <v>4</v>
      </c>
      <c r="E467" s="582">
        <v>1</v>
      </c>
      <c r="F467" s="582">
        <v>9</v>
      </c>
      <c r="G467" s="582">
        <v>15</v>
      </c>
      <c r="H467" s="582">
        <v>37</v>
      </c>
      <c r="I467" s="584">
        <v>9</v>
      </c>
      <c r="J467" s="435">
        <f t="shared" si="100"/>
        <v>14</v>
      </c>
      <c r="K467" s="435">
        <f t="shared" si="101"/>
        <v>9</v>
      </c>
      <c r="L467" s="930"/>
      <c r="M467" s="931"/>
      <c r="N467" s="931"/>
      <c r="O467" s="932"/>
      <c r="Q467" s="377" t="s">
        <v>229</v>
      </c>
      <c r="R467" s="20"/>
      <c r="S467" s="20"/>
      <c r="T467" s="20"/>
      <c r="U467" s="20"/>
      <c r="V467" s="20"/>
      <c r="W467" s="10"/>
      <c r="X467" s="20"/>
      <c r="Y467" s="21"/>
    </row>
    <row r="468" spans="1:25" ht="15.75" customHeight="1" x14ac:dyDescent="0.2">
      <c r="A468" s="370">
        <v>7</v>
      </c>
      <c r="B468" s="54" t="s">
        <v>554</v>
      </c>
      <c r="C468" s="582">
        <v>13</v>
      </c>
      <c r="D468" s="582">
        <v>2</v>
      </c>
      <c r="E468" s="582">
        <v>4</v>
      </c>
      <c r="F468" s="582">
        <v>7</v>
      </c>
      <c r="G468" s="582">
        <v>23</v>
      </c>
      <c r="H468" s="582">
        <v>37</v>
      </c>
      <c r="I468" s="584">
        <v>8</v>
      </c>
      <c r="J468" s="435">
        <f t="shared" si="100"/>
        <v>13</v>
      </c>
      <c r="K468" s="435">
        <f t="shared" si="101"/>
        <v>8</v>
      </c>
      <c r="L468" s="930"/>
      <c r="M468" s="931"/>
      <c r="N468" s="931"/>
      <c r="O468" s="932"/>
      <c r="Q468" s="377" t="s">
        <v>702</v>
      </c>
      <c r="R468" s="20"/>
      <c r="S468" s="20"/>
      <c r="T468" s="20"/>
      <c r="U468" s="20"/>
      <c r="V468" s="20"/>
      <c r="W468" s="20"/>
      <c r="X468" s="10"/>
      <c r="Y468" s="21"/>
    </row>
    <row r="469" spans="1:25" ht="15.75" customHeight="1" thickBot="1" x14ac:dyDescent="0.25">
      <c r="A469" s="372">
        <v>8</v>
      </c>
      <c r="B469" s="55" t="s">
        <v>2052</v>
      </c>
      <c r="C469" s="583">
        <v>14</v>
      </c>
      <c r="D469" s="583">
        <v>2</v>
      </c>
      <c r="E469" s="583">
        <v>1</v>
      </c>
      <c r="F469" s="583">
        <v>11</v>
      </c>
      <c r="G469" s="583">
        <v>22</v>
      </c>
      <c r="H469" s="583">
        <v>54</v>
      </c>
      <c r="I469" s="585">
        <v>5</v>
      </c>
      <c r="J469" s="435">
        <f t="shared" si="100"/>
        <v>14</v>
      </c>
      <c r="K469" s="435">
        <f t="shared" si="101"/>
        <v>5</v>
      </c>
      <c r="L469" s="933"/>
      <c r="M469" s="934"/>
      <c r="N469" s="934"/>
      <c r="O469" s="935"/>
      <c r="Q469" s="378" t="s">
        <v>1313</v>
      </c>
      <c r="R469" s="23"/>
      <c r="S469" s="23"/>
      <c r="T469" s="23"/>
      <c r="U469" s="23"/>
      <c r="V469" s="23"/>
      <c r="W469" s="23"/>
      <c r="X469" s="23"/>
      <c r="Y469" s="15"/>
    </row>
    <row r="470" spans="1:25" ht="15.75" customHeight="1" x14ac:dyDescent="0.2">
      <c r="C470" s="435">
        <f t="shared" ref="C470:I470" si="102">SUM(C462:C469)</f>
        <v>110</v>
      </c>
      <c r="D470" s="435">
        <f t="shared" si="102"/>
        <v>45</v>
      </c>
      <c r="E470" s="435">
        <f t="shared" si="102"/>
        <v>20</v>
      </c>
      <c r="F470" s="435">
        <f t="shared" si="102"/>
        <v>45</v>
      </c>
      <c r="G470" s="435">
        <f t="shared" si="102"/>
        <v>271</v>
      </c>
      <c r="H470" s="435">
        <f t="shared" si="102"/>
        <v>271</v>
      </c>
      <c r="I470" s="435">
        <f t="shared" si="102"/>
        <v>110</v>
      </c>
      <c r="J470" s="435">
        <f t="shared" si="100"/>
        <v>110</v>
      </c>
      <c r="K470" s="435">
        <f t="shared" si="101"/>
        <v>110</v>
      </c>
    </row>
    <row r="471" spans="1:25" ht="15.75" customHeight="1" thickBot="1" x14ac:dyDescent="0.25"/>
    <row r="472" spans="1:25" ht="15.75" customHeight="1" thickBot="1" x14ac:dyDescent="0.25">
      <c r="A472" s="1043" t="s">
        <v>2117</v>
      </c>
      <c r="B472" s="1044"/>
      <c r="C472" s="1044"/>
      <c r="D472" s="1044"/>
      <c r="E472" s="1044"/>
      <c r="F472" s="1045"/>
      <c r="G472" s="1040" t="s">
        <v>1050</v>
      </c>
      <c r="H472" s="1041"/>
      <c r="I472" s="1042"/>
      <c r="L472" s="952" t="s">
        <v>538</v>
      </c>
      <c r="M472" s="953"/>
      <c r="N472" s="953"/>
      <c r="O472" s="954"/>
    </row>
    <row r="473" spans="1:25" ht="15.75" customHeight="1" thickBot="1" x14ac:dyDescent="0.25">
      <c r="A473" s="373" t="s">
        <v>496</v>
      </c>
      <c r="B473" s="227" t="s">
        <v>497</v>
      </c>
      <c r="C473" s="374" t="s">
        <v>498</v>
      </c>
      <c r="D473" s="374" t="s">
        <v>499</v>
      </c>
      <c r="E473" s="374" t="s">
        <v>500</v>
      </c>
      <c r="F473" s="374" t="s">
        <v>501</v>
      </c>
      <c r="G473" s="375" t="s">
        <v>502</v>
      </c>
      <c r="H473" s="375" t="s">
        <v>503</v>
      </c>
      <c r="I473" s="376" t="s">
        <v>504</v>
      </c>
      <c r="L473" s="955"/>
      <c r="M473" s="956"/>
      <c r="N473" s="956"/>
      <c r="O473" s="957"/>
      <c r="Q473" s="24" t="s">
        <v>1051</v>
      </c>
      <c r="R473" s="379" t="s">
        <v>716</v>
      </c>
      <c r="S473" s="379" t="s">
        <v>1866</v>
      </c>
      <c r="T473" s="379" t="s">
        <v>564</v>
      </c>
      <c r="U473" s="379" t="s">
        <v>610</v>
      </c>
      <c r="V473" s="379" t="s">
        <v>566</v>
      </c>
      <c r="W473" s="379" t="s">
        <v>533</v>
      </c>
      <c r="X473" s="379" t="s">
        <v>1730</v>
      </c>
      <c r="Y473" s="380" t="s">
        <v>1731</v>
      </c>
    </row>
    <row r="474" spans="1:25" ht="15.75" customHeight="1" x14ac:dyDescent="0.2">
      <c r="A474" s="441">
        <v>1</v>
      </c>
      <c r="B474" s="53" t="s">
        <v>761</v>
      </c>
      <c r="C474" s="46">
        <v>14</v>
      </c>
      <c r="D474" s="46">
        <v>10</v>
      </c>
      <c r="E474" s="46">
        <v>2</v>
      </c>
      <c r="F474" s="46">
        <v>2</v>
      </c>
      <c r="G474" s="46">
        <v>44</v>
      </c>
      <c r="H474" s="46">
        <v>23</v>
      </c>
      <c r="I474" s="586">
        <v>22</v>
      </c>
      <c r="J474" s="435">
        <f t="shared" ref="J474:J482" si="103">D474+E474+F474</f>
        <v>14</v>
      </c>
      <c r="K474" s="435">
        <f t="shared" ref="K474:K482" si="104">D474*2+E474</f>
        <v>22</v>
      </c>
      <c r="L474" s="927" t="s">
        <v>1054</v>
      </c>
      <c r="M474" s="928"/>
      <c r="N474" s="928"/>
      <c r="O474" s="929"/>
      <c r="Q474" s="377" t="s">
        <v>716</v>
      </c>
      <c r="R474" s="10"/>
      <c r="S474" s="20"/>
      <c r="T474" s="20"/>
      <c r="U474" s="20"/>
      <c r="V474" s="20"/>
      <c r="W474" s="20"/>
      <c r="X474" s="20"/>
      <c r="Y474" s="21"/>
    </row>
    <row r="475" spans="1:25" ht="15.75" customHeight="1" x14ac:dyDescent="0.2">
      <c r="A475" s="370">
        <v>2</v>
      </c>
      <c r="B475" s="54" t="s">
        <v>1733</v>
      </c>
      <c r="C475" s="582">
        <v>14</v>
      </c>
      <c r="D475" s="582">
        <v>10</v>
      </c>
      <c r="E475" s="582">
        <v>1</v>
      </c>
      <c r="F475" s="582">
        <v>3</v>
      </c>
      <c r="G475" s="582">
        <v>34</v>
      </c>
      <c r="H475" s="582">
        <v>20</v>
      </c>
      <c r="I475" s="584">
        <v>21</v>
      </c>
      <c r="J475" s="435">
        <f t="shared" si="103"/>
        <v>14</v>
      </c>
      <c r="K475" s="435">
        <f t="shared" si="104"/>
        <v>21</v>
      </c>
      <c r="L475" s="930"/>
      <c r="M475" s="931"/>
      <c r="N475" s="931"/>
      <c r="O475" s="932"/>
      <c r="Q475" s="377" t="s">
        <v>1866</v>
      </c>
      <c r="R475" s="20"/>
      <c r="S475" s="10"/>
      <c r="T475" s="20"/>
      <c r="U475" s="20" t="s">
        <v>532</v>
      </c>
      <c r="V475" s="20" t="s">
        <v>532</v>
      </c>
      <c r="W475" s="20"/>
      <c r="X475" s="20"/>
      <c r="Y475" s="21"/>
    </row>
    <row r="476" spans="1:25" ht="15.75" customHeight="1" x14ac:dyDescent="0.2">
      <c r="A476" s="370">
        <v>3</v>
      </c>
      <c r="B476" s="54" t="s">
        <v>1598</v>
      </c>
      <c r="C476" s="582">
        <v>14</v>
      </c>
      <c r="D476" s="582">
        <v>7</v>
      </c>
      <c r="E476" s="582">
        <v>3</v>
      </c>
      <c r="F476" s="582">
        <v>4</v>
      </c>
      <c r="G476" s="582">
        <v>36</v>
      </c>
      <c r="H476" s="582">
        <v>25</v>
      </c>
      <c r="I476" s="584">
        <v>17</v>
      </c>
      <c r="J476" s="435">
        <f t="shared" si="103"/>
        <v>14</v>
      </c>
      <c r="K476" s="435">
        <f t="shared" si="104"/>
        <v>17</v>
      </c>
      <c r="L476" s="930"/>
      <c r="M476" s="931"/>
      <c r="N476" s="931"/>
      <c r="O476" s="932"/>
      <c r="Q476" s="377" t="s">
        <v>564</v>
      </c>
      <c r="R476" s="20"/>
      <c r="S476" s="20" t="s">
        <v>532</v>
      </c>
      <c r="T476" s="10"/>
      <c r="U476" s="20"/>
      <c r="V476" s="20"/>
      <c r="W476" s="20"/>
      <c r="X476" s="20"/>
      <c r="Y476" s="21"/>
    </row>
    <row r="477" spans="1:25" ht="15.75" customHeight="1" x14ac:dyDescent="0.2">
      <c r="A477" s="370" t="s">
        <v>840</v>
      </c>
      <c r="B477" s="54" t="s">
        <v>575</v>
      </c>
      <c r="C477" s="582">
        <v>14</v>
      </c>
      <c r="D477" s="582">
        <v>4</v>
      </c>
      <c r="E477" s="582">
        <v>3</v>
      </c>
      <c r="F477" s="582">
        <v>7</v>
      </c>
      <c r="G477" s="582">
        <v>29</v>
      </c>
      <c r="H477" s="582">
        <v>31</v>
      </c>
      <c r="I477" s="584">
        <v>11</v>
      </c>
      <c r="J477" s="435">
        <f t="shared" si="103"/>
        <v>14</v>
      </c>
      <c r="K477" s="435">
        <f t="shared" si="104"/>
        <v>11</v>
      </c>
      <c r="L477" s="930"/>
      <c r="M477" s="931"/>
      <c r="N477" s="931"/>
      <c r="O477" s="932"/>
      <c r="Q477" s="377" t="s">
        <v>610</v>
      </c>
      <c r="R477" s="20"/>
      <c r="S477" s="20"/>
      <c r="T477" s="20"/>
      <c r="U477" s="10"/>
      <c r="V477" s="20"/>
      <c r="W477" s="20"/>
      <c r="X477" s="20"/>
      <c r="Y477" s="21"/>
    </row>
    <row r="478" spans="1:25" ht="15.75" customHeight="1" x14ac:dyDescent="0.2">
      <c r="A478" s="370" t="s">
        <v>840</v>
      </c>
      <c r="B478" s="54" t="s">
        <v>174</v>
      </c>
      <c r="C478" s="582">
        <v>14</v>
      </c>
      <c r="D478" s="582">
        <v>5</v>
      </c>
      <c r="E478" s="582">
        <v>1</v>
      </c>
      <c r="F478" s="582">
        <v>8</v>
      </c>
      <c r="G478" s="582">
        <v>32</v>
      </c>
      <c r="H478" s="582">
        <v>43</v>
      </c>
      <c r="I478" s="584">
        <v>11</v>
      </c>
      <c r="J478" s="435">
        <f t="shared" si="103"/>
        <v>14</v>
      </c>
      <c r="K478" s="435">
        <f t="shared" si="104"/>
        <v>11</v>
      </c>
      <c r="L478" s="930"/>
      <c r="M478" s="931"/>
      <c r="N478" s="931"/>
      <c r="O478" s="932"/>
      <c r="Q478" s="377" t="s">
        <v>566</v>
      </c>
      <c r="R478" s="20"/>
      <c r="S478" s="20" t="s">
        <v>532</v>
      </c>
      <c r="T478" s="20"/>
      <c r="U478" s="20"/>
      <c r="V478" s="10"/>
      <c r="W478" s="20"/>
      <c r="X478" s="20"/>
      <c r="Y478" s="21"/>
    </row>
    <row r="479" spans="1:25" ht="15.75" customHeight="1" x14ac:dyDescent="0.2">
      <c r="A479" s="370" t="s">
        <v>840</v>
      </c>
      <c r="B479" s="54" t="s">
        <v>1867</v>
      </c>
      <c r="C479" s="582">
        <v>14</v>
      </c>
      <c r="D479" s="582">
        <v>4</v>
      </c>
      <c r="E479" s="582">
        <v>3</v>
      </c>
      <c r="F479" s="582">
        <v>7</v>
      </c>
      <c r="G479" s="582">
        <v>32</v>
      </c>
      <c r="H479" s="582">
        <v>45</v>
      </c>
      <c r="I479" s="584">
        <v>11</v>
      </c>
      <c r="J479" s="435">
        <f t="shared" si="103"/>
        <v>14</v>
      </c>
      <c r="K479" s="435">
        <f t="shared" si="104"/>
        <v>11</v>
      </c>
      <c r="L479" s="930"/>
      <c r="M479" s="931"/>
      <c r="N479" s="931"/>
      <c r="O479" s="932"/>
      <c r="Q479" s="377" t="s">
        <v>533</v>
      </c>
      <c r="R479" s="20"/>
      <c r="S479" s="20"/>
      <c r="T479" s="20"/>
      <c r="U479" s="20"/>
      <c r="V479" s="20"/>
      <c r="W479" s="10"/>
      <c r="X479" s="20"/>
      <c r="Y479" s="21"/>
    </row>
    <row r="480" spans="1:25" ht="15.75" customHeight="1" x14ac:dyDescent="0.2">
      <c r="A480" s="370">
        <v>7</v>
      </c>
      <c r="B480" s="54" t="s">
        <v>79</v>
      </c>
      <c r="C480" s="582">
        <v>14</v>
      </c>
      <c r="D480" s="582">
        <v>5</v>
      </c>
      <c r="E480" s="582">
        <v>0</v>
      </c>
      <c r="F480" s="582">
        <v>9</v>
      </c>
      <c r="G480" s="582">
        <v>39</v>
      </c>
      <c r="H480" s="582">
        <v>46</v>
      </c>
      <c r="I480" s="584">
        <v>10</v>
      </c>
      <c r="J480" s="435">
        <f t="shared" si="103"/>
        <v>14</v>
      </c>
      <c r="K480" s="435">
        <f t="shared" si="104"/>
        <v>10</v>
      </c>
      <c r="L480" s="930"/>
      <c r="M480" s="931"/>
      <c r="N480" s="931"/>
      <c r="O480" s="932"/>
      <c r="Q480" s="377" t="s">
        <v>1730</v>
      </c>
      <c r="R480" s="20"/>
      <c r="S480" s="20"/>
      <c r="T480" s="20"/>
      <c r="U480" s="20"/>
      <c r="V480" s="20"/>
      <c r="W480" s="20"/>
      <c r="X480" s="10"/>
      <c r="Y480" s="21"/>
    </row>
    <row r="481" spans="1:25" ht="15.75" customHeight="1" thickBot="1" x14ac:dyDescent="0.25">
      <c r="A481" s="372">
        <v>8</v>
      </c>
      <c r="B481" s="55" t="s">
        <v>991</v>
      </c>
      <c r="C481" s="583">
        <v>14</v>
      </c>
      <c r="D481" s="583">
        <v>3</v>
      </c>
      <c r="E481" s="583">
        <v>3</v>
      </c>
      <c r="F481" s="583">
        <v>8</v>
      </c>
      <c r="G481" s="583">
        <v>34</v>
      </c>
      <c r="H481" s="583">
        <v>47</v>
      </c>
      <c r="I481" s="585">
        <v>9</v>
      </c>
      <c r="J481" s="435">
        <f t="shared" si="103"/>
        <v>14</v>
      </c>
      <c r="K481" s="435">
        <f t="shared" si="104"/>
        <v>9</v>
      </c>
      <c r="L481" s="933"/>
      <c r="M481" s="934"/>
      <c r="N481" s="934"/>
      <c r="O481" s="935"/>
      <c r="Q481" s="378" t="s">
        <v>1731</v>
      </c>
      <c r="R481" s="23"/>
      <c r="S481" s="23"/>
      <c r="T481" s="23"/>
      <c r="U481" s="23"/>
      <c r="V481" s="23"/>
      <c r="W481" s="23"/>
      <c r="X481" s="23"/>
      <c r="Y481" s="15"/>
    </row>
    <row r="482" spans="1:25" ht="15.75" customHeight="1" x14ac:dyDescent="0.2">
      <c r="C482" s="435">
        <f t="shared" ref="C482:I482" si="105">SUM(C474:C481)</f>
        <v>112</v>
      </c>
      <c r="D482" s="435">
        <f t="shared" si="105"/>
        <v>48</v>
      </c>
      <c r="E482" s="435">
        <f t="shared" si="105"/>
        <v>16</v>
      </c>
      <c r="F482" s="435">
        <f t="shared" si="105"/>
        <v>48</v>
      </c>
      <c r="G482" s="435">
        <f t="shared" si="105"/>
        <v>280</v>
      </c>
      <c r="H482" s="435">
        <f t="shared" si="105"/>
        <v>280</v>
      </c>
      <c r="I482" s="435">
        <f t="shared" si="105"/>
        <v>112</v>
      </c>
      <c r="J482" s="435">
        <f t="shared" si="103"/>
        <v>112</v>
      </c>
      <c r="K482" s="435">
        <f t="shared" si="104"/>
        <v>112</v>
      </c>
    </row>
    <row r="483" spans="1:25" ht="15.75" customHeight="1" thickBot="1" x14ac:dyDescent="0.25"/>
    <row r="484" spans="1:25" ht="15.75" customHeight="1" thickBot="1" x14ac:dyDescent="0.25">
      <c r="A484" s="1043" t="s">
        <v>1055</v>
      </c>
      <c r="B484" s="1044"/>
      <c r="C484" s="1044"/>
      <c r="D484" s="1044"/>
      <c r="E484" s="1044"/>
      <c r="F484" s="1045"/>
      <c r="G484" s="1040" t="s">
        <v>1050</v>
      </c>
      <c r="H484" s="1041"/>
      <c r="I484" s="1042"/>
      <c r="L484" s="945" t="s">
        <v>495</v>
      </c>
      <c r="M484" s="946"/>
      <c r="N484" s="946"/>
      <c r="O484" s="947"/>
    </row>
    <row r="485" spans="1:25" ht="15.75" customHeight="1" thickBot="1" x14ac:dyDescent="0.25">
      <c r="A485" s="373" t="s">
        <v>496</v>
      </c>
      <c r="B485" s="227" t="s">
        <v>497</v>
      </c>
      <c r="C485" s="374" t="s">
        <v>498</v>
      </c>
      <c r="D485" s="374" t="s">
        <v>499</v>
      </c>
      <c r="E485" s="374" t="s">
        <v>500</v>
      </c>
      <c r="F485" s="374" t="s">
        <v>501</v>
      </c>
      <c r="G485" s="375" t="s">
        <v>502</v>
      </c>
      <c r="H485" s="375" t="s">
        <v>503</v>
      </c>
      <c r="I485" s="376" t="s">
        <v>504</v>
      </c>
      <c r="L485" s="1063"/>
      <c r="M485" s="1064"/>
      <c r="N485" s="1064"/>
      <c r="O485" s="1065"/>
      <c r="Q485" s="24" t="s">
        <v>1051</v>
      </c>
      <c r="R485" s="379" t="s">
        <v>503</v>
      </c>
      <c r="S485" s="379" t="s">
        <v>847</v>
      </c>
      <c r="T485" s="379" t="s">
        <v>533</v>
      </c>
      <c r="U485" s="379"/>
      <c r="V485" s="379"/>
      <c r="W485" s="379"/>
      <c r="X485" s="379"/>
      <c r="Y485" s="380"/>
    </row>
    <row r="486" spans="1:25" ht="15.75" customHeight="1" x14ac:dyDescent="0.2">
      <c r="A486" s="441" t="s">
        <v>521</v>
      </c>
      <c r="B486" s="53" t="s">
        <v>816</v>
      </c>
      <c r="C486" s="46"/>
      <c r="D486" s="46"/>
      <c r="E486" s="46"/>
      <c r="F486" s="46"/>
      <c r="G486" s="46"/>
      <c r="H486" s="46"/>
      <c r="I486" s="586"/>
      <c r="J486" s="435">
        <f t="shared" ref="J486:J494" si="106">D486+E486+F486</f>
        <v>0</v>
      </c>
      <c r="K486" s="435">
        <f t="shared" ref="K486:K494" si="107">D486*2+E486</f>
        <v>0</v>
      </c>
      <c r="L486" s="927" t="s">
        <v>528</v>
      </c>
      <c r="M486" s="928"/>
      <c r="N486" s="928"/>
      <c r="O486" s="929"/>
      <c r="Q486" s="377" t="s">
        <v>503</v>
      </c>
      <c r="R486" s="10"/>
      <c r="S486" s="20"/>
      <c r="T486" s="20"/>
      <c r="U486" s="20"/>
      <c r="V486" s="20"/>
      <c r="W486" s="20"/>
      <c r="X486" s="20"/>
      <c r="Y486" s="21"/>
    </row>
    <row r="487" spans="1:25" ht="15.75" customHeight="1" x14ac:dyDescent="0.2">
      <c r="A487" s="370" t="s">
        <v>521</v>
      </c>
      <c r="B487" s="54" t="s">
        <v>39</v>
      </c>
      <c r="C487" s="582"/>
      <c r="D487" s="582"/>
      <c r="E487" s="582"/>
      <c r="F487" s="582"/>
      <c r="G487" s="582"/>
      <c r="H487" s="582"/>
      <c r="I487" s="584"/>
      <c r="J487" s="435">
        <f t="shared" si="106"/>
        <v>0</v>
      </c>
      <c r="K487" s="435">
        <f t="shared" si="107"/>
        <v>0</v>
      </c>
      <c r="L487" s="930"/>
      <c r="M487" s="931"/>
      <c r="N487" s="931"/>
      <c r="O487" s="932"/>
      <c r="Q487" s="377" t="s">
        <v>847</v>
      </c>
      <c r="R487" s="20"/>
      <c r="S487" s="10"/>
      <c r="T487" s="20" t="s">
        <v>1600</v>
      </c>
      <c r="U487" s="20"/>
      <c r="V487" s="20"/>
      <c r="W487" s="20"/>
      <c r="X487" s="20"/>
      <c r="Y487" s="21"/>
    </row>
    <row r="488" spans="1:25" ht="15.75" customHeight="1" x14ac:dyDescent="0.2">
      <c r="A488" s="370" t="s">
        <v>521</v>
      </c>
      <c r="B488" s="54" t="s">
        <v>1598</v>
      </c>
      <c r="C488" s="582"/>
      <c r="D488" s="582"/>
      <c r="E488" s="582"/>
      <c r="F488" s="582"/>
      <c r="G488" s="582"/>
      <c r="H488" s="582"/>
      <c r="I488" s="584"/>
      <c r="J488" s="435">
        <f t="shared" si="106"/>
        <v>0</v>
      </c>
      <c r="K488" s="435">
        <f t="shared" si="107"/>
        <v>0</v>
      </c>
      <c r="L488" s="930"/>
      <c r="M488" s="931"/>
      <c r="N488" s="931"/>
      <c r="O488" s="932"/>
      <c r="Q488" s="377" t="s">
        <v>533</v>
      </c>
      <c r="R488" s="20" t="s">
        <v>1493</v>
      </c>
      <c r="S488" s="20" t="s">
        <v>1642</v>
      </c>
      <c r="T488" s="10"/>
      <c r="U488" s="20"/>
      <c r="V488" s="20"/>
      <c r="W488" s="20"/>
      <c r="X488" s="20"/>
      <c r="Y488" s="21"/>
    </row>
    <row r="489" spans="1:25" ht="15.75" customHeight="1" x14ac:dyDescent="0.2">
      <c r="A489" s="370" t="s">
        <v>521</v>
      </c>
      <c r="B489" s="54"/>
      <c r="C489" s="582"/>
      <c r="D489" s="582"/>
      <c r="E489" s="582"/>
      <c r="F489" s="582"/>
      <c r="G489" s="582"/>
      <c r="H489" s="582"/>
      <c r="I489" s="584"/>
      <c r="J489" s="435">
        <f t="shared" si="106"/>
        <v>0</v>
      </c>
      <c r="K489" s="435">
        <f t="shared" si="107"/>
        <v>0</v>
      </c>
      <c r="L489" s="930"/>
      <c r="M489" s="931"/>
      <c r="N489" s="931"/>
      <c r="O489" s="932"/>
      <c r="Q489" s="377"/>
      <c r="R489" s="20"/>
      <c r="S489" s="20"/>
      <c r="T489" s="20"/>
      <c r="U489" s="10"/>
      <c r="V489" s="20"/>
      <c r="W489" s="20"/>
      <c r="X489" s="20"/>
      <c r="Y489" s="21"/>
    </row>
    <row r="490" spans="1:25" ht="15.75" customHeight="1" x14ac:dyDescent="0.2">
      <c r="A490" s="370" t="s">
        <v>521</v>
      </c>
      <c r="B490" s="54"/>
      <c r="C490" s="582"/>
      <c r="D490" s="582"/>
      <c r="E490" s="582"/>
      <c r="F490" s="582"/>
      <c r="G490" s="582"/>
      <c r="H490" s="582"/>
      <c r="I490" s="584"/>
      <c r="J490" s="435">
        <f t="shared" si="106"/>
        <v>0</v>
      </c>
      <c r="K490" s="435">
        <f t="shared" si="107"/>
        <v>0</v>
      </c>
      <c r="L490" s="930"/>
      <c r="M490" s="931"/>
      <c r="N490" s="931"/>
      <c r="O490" s="932"/>
      <c r="Q490" s="377"/>
      <c r="R490" s="20"/>
      <c r="S490" s="20"/>
      <c r="T490" s="20"/>
      <c r="U490" s="20"/>
      <c r="V490" s="10"/>
      <c r="W490" s="20"/>
      <c r="X490" s="20"/>
      <c r="Y490" s="21"/>
    </row>
    <row r="491" spans="1:25" ht="15.75" customHeight="1" x14ac:dyDescent="0.2">
      <c r="A491" s="370" t="s">
        <v>521</v>
      </c>
      <c r="B491" s="54"/>
      <c r="C491" s="582"/>
      <c r="D491" s="582"/>
      <c r="E491" s="582"/>
      <c r="F491" s="582"/>
      <c r="G491" s="582"/>
      <c r="H491" s="582"/>
      <c r="I491" s="584"/>
      <c r="J491" s="435">
        <f t="shared" si="106"/>
        <v>0</v>
      </c>
      <c r="K491" s="435">
        <f t="shared" si="107"/>
        <v>0</v>
      </c>
      <c r="L491" s="930"/>
      <c r="M491" s="931"/>
      <c r="N491" s="931"/>
      <c r="O491" s="932"/>
      <c r="Q491" s="377"/>
      <c r="R491" s="20"/>
      <c r="S491" s="20"/>
      <c r="T491" s="20"/>
      <c r="U491" s="20"/>
      <c r="V491" s="20"/>
      <c r="W491" s="10"/>
      <c r="X491" s="20"/>
      <c r="Y491" s="21"/>
    </row>
    <row r="492" spans="1:25" ht="15.75" customHeight="1" x14ac:dyDescent="0.2">
      <c r="A492" s="370" t="s">
        <v>521</v>
      </c>
      <c r="B492" s="54"/>
      <c r="C492" s="582"/>
      <c r="D492" s="582"/>
      <c r="E492" s="582"/>
      <c r="F492" s="582"/>
      <c r="G492" s="582"/>
      <c r="H492" s="582"/>
      <c r="I492" s="584"/>
      <c r="J492" s="435">
        <f t="shared" si="106"/>
        <v>0</v>
      </c>
      <c r="K492" s="435">
        <f t="shared" si="107"/>
        <v>0</v>
      </c>
      <c r="L492" s="930"/>
      <c r="M492" s="931"/>
      <c r="N492" s="931"/>
      <c r="O492" s="932"/>
      <c r="Q492" s="377"/>
      <c r="R492" s="20"/>
      <c r="S492" s="20"/>
      <c r="T492" s="20"/>
      <c r="U492" s="20"/>
      <c r="V492" s="20"/>
      <c r="W492" s="20"/>
      <c r="X492" s="10"/>
      <c r="Y492" s="21"/>
    </row>
    <row r="493" spans="1:25" ht="15.75" customHeight="1" thickBot="1" x14ac:dyDescent="0.25">
      <c r="A493" s="372" t="s">
        <v>521</v>
      </c>
      <c r="B493" s="55"/>
      <c r="C493" s="583"/>
      <c r="D493" s="583"/>
      <c r="E493" s="583"/>
      <c r="F493" s="583"/>
      <c r="G493" s="583"/>
      <c r="H493" s="583"/>
      <c r="I493" s="585"/>
      <c r="J493" s="435">
        <f t="shared" si="106"/>
        <v>0</v>
      </c>
      <c r="K493" s="435">
        <f t="shared" si="107"/>
        <v>0</v>
      </c>
      <c r="L493" s="933"/>
      <c r="M493" s="934"/>
      <c r="N493" s="934"/>
      <c r="O493" s="935"/>
      <c r="Q493" s="378"/>
      <c r="R493" s="23"/>
      <c r="S493" s="23"/>
      <c r="T493" s="23"/>
      <c r="U493" s="23"/>
      <c r="V493" s="23"/>
      <c r="W493" s="23"/>
      <c r="X493" s="23"/>
      <c r="Y493" s="15"/>
    </row>
    <row r="494" spans="1:25" ht="15.75" customHeight="1" x14ac:dyDescent="0.2">
      <c r="C494" s="435">
        <f t="shared" ref="C494:I494" si="108">SUM(C486:C493)</f>
        <v>0</v>
      </c>
      <c r="D494" s="435">
        <f t="shared" si="108"/>
        <v>0</v>
      </c>
      <c r="E494" s="435">
        <f t="shared" si="108"/>
        <v>0</v>
      </c>
      <c r="F494" s="435">
        <f t="shared" si="108"/>
        <v>0</v>
      </c>
      <c r="G494" s="435">
        <f t="shared" si="108"/>
        <v>0</v>
      </c>
      <c r="H494" s="435">
        <f t="shared" si="108"/>
        <v>0</v>
      </c>
      <c r="I494" s="435">
        <f t="shared" si="108"/>
        <v>0</v>
      </c>
      <c r="J494" s="435">
        <f t="shared" si="106"/>
        <v>0</v>
      </c>
      <c r="K494" s="435">
        <f t="shared" si="107"/>
        <v>0</v>
      </c>
    </row>
    <row r="495" spans="1:25" ht="15.75" customHeight="1" thickBot="1" x14ac:dyDescent="0.25"/>
    <row r="496" spans="1:25" ht="15.75" customHeight="1" thickBot="1" x14ac:dyDescent="0.25">
      <c r="A496" s="1207" t="s">
        <v>2119</v>
      </c>
      <c r="B496" s="1208"/>
      <c r="C496" s="1208"/>
      <c r="D496" s="1208"/>
      <c r="E496" s="1208"/>
      <c r="F496" s="1209"/>
      <c r="G496" s="1204" t="s">
        <v>1050</v>
      </c>
      <c r="H496" s="1205"/>
      <c r="I496" s="1206"/>
      <c r="L496" s="1242" t="s">
        <v>588</v>
      </c>
      <c r="M496" s="1243"/>
      <c r="N496" s="1243"/>
      <c r="O496" s="1244"/>
    </row>
    <row r="497" spans="1:27" ht="15.75" customHeight="1" thickBot="1" x14ac:dyDescent="0.25">
      <c r="A497" s="449" t="s">
        <v>496</v>
      </c>
      <c r="B497" s="450" t="s">
        <v>497</v>
      </c>
      <c r="C497" s="451" t="s">
        <v>498</v>
      </c>
      <c r="D497" s="451" t="s">
        <v>499</v>
      </c>
      <c r="E497" s="451" t="s">
        <v>500</v>
      </c>
      <c r="F497" s="451" t="s">
        <v>501</v>
      </c>
      <c r="G497" s="452" t="s">
        <v>502</v>
      </c>
      <c r="H497" s="452" t="s">
        <v>503</v>
      </c>
      <c r="I497" s="453" t="s">
        <v>504</v>
      </c>
      <c r="L497" s="1245"/>
      <c r="M497" s="1246"/>
      <c r="N497" s="1246"/>
      <c r="O497" s="1247"/>
      <c r="Q497" s="24" t="s">
        <v>1051</v>
      </c>
      <c r="R497" s="396" t="s">
        <v>716</v>
      </c>
      <c r="S497" s="396" t="s">
        <v>901</v>
      </c>
      <c r="T497" s="396" t="s">
        <v>1004</v>
      </c>
      <c r="U497" s="396" t="s">
        <v>500</v>
      </c>
      <c r="V497" s="396" t="s">
        <v>1631</v>
      </c>
      <c r="W497" s="396" t="s">
        <v>322</v>
      </c>
      <c r="X497" s="396" t="s">
        <v>514</v>
      </c>
      <c r="Y497" s="396" t="s">
        <v>501</v>
      </c>
      <c r="Z497" s="396" t="s">
        <v>299</v>
      </c>
      <c r="AA497" s="397" t="s">
        <v>1587</v>
      </c>
    </row>
    <row r="498" spans="1:27" ht="15.75" customHeight="1" x14ac:dyDescent="0.2">
      <c r="A498" s="475">
        <v>1</v>
      </c>
      <c r="B498" s="606" t="s">
        <v>1002</v>
      </c>
      <c r="C498" s="607">
        <v>18</v>
      </c>
      <c r="D498" s="607">
        <v>12</v>
      </c>
      <c r="E498" s="607">
        <v>2</v>
      </c>
      <c r="F498" s="607">
        <v>4</v>
      </c>
      <c r="G498" s="607">
        <v>50</v>
      </c>
      <c r="H498" s="607">
        <v>20</v>
      </c>
      <c r="I498" s="608">
        <v>26</v>
      </c>
      <c r="J498" s="435">
        <f t="shared" ref="J498:J508" si="109">D498+E498+F498</f>
        <v>18</v>
      </c>
      <c r="K498" s="435">
        <f t="shared" ref="K498:K508" si="110">D498*2+E498</f>
        <v>26</v>
      </c>
      <c r="L498" s="927" t="s">
        <v>532</v>
      </c>
      <c r="M498" s="928"/>
      <c r="N498" s="928"/>
      <c r="O498" s="929"/>
      <c r="Q498" s="339" t="s">
        <v>716</v>
      </c>
      <c r="R498" s="10"/>
      <c r="S498" s="20"/>
      <c r="T498" s="20"/>
      <c r="U498" s="20"/>
      <c r="V498" s="20"/>
      <c r="W498" s="20"/>
      <c r="X498" s="20"/>
      <c r="Y498" s="20"/>
      <c r="Z498" s="20"/>
      <c r="AA498" s="21"/>
    </row>
    <row r="499" spans="1:27" ht="15.75" customHeight="1" x14ac:dyDescent="0.2">
      <c r="A499" s="246">
        <v>2</v>
      </c>
      <c r="B499" s="604" t="s">
        <v>89</v>
      </c>
      <c r="C499" s="503">
        <v>18</v>
      </c>
      <c r="D499" s="503">
        <v>11</v>
      </c>
      <c r="E499" s="503">
        <v>3</v>
      </c>
      <c r="F499" s="503">
        <v>4</v>
      </c>
      <c r="G499" s="503">
        <v>47</v>
      </c>
      <c r="H499" s="503">
        <v>40</v>
      </c>
      <c r="I499" s="590">
        <v>25</v>
      </c>
      <c r="J499" s="435">
        <f t="shared" si="109"/>
        <v>18</v>
      </c>
      <c r="K499" s="435">
        <f t="shared" si="110"/>
        <v>25</v>
      </c>
      <c r="L499" s="930"/>
      <c r="M499" s="931"/>
      <c r="N499" s="931"/>
      <c r="O499" s="932"/>
      <c r="Q499" s="339" t="s">
        <v>901</v>
      </c>
      <c r="R499" s="20"/>
      <c r="S499" s="10"/>
      <c r="T499" s="20"/>
      <c r="U499" s="20" t="s">
        <v>532</v>
      </c>
      <c r="V499" s="20" t="s">
        <v>532</v>
      </c>
      <c r="W499" s="20"/>
      <c r="X499" s="20"/>
      <c r="Y499" s="20"/>
      <c r="Z499" s="20"/>
      <c r="AA499" s="21"/>
    </row>
    <row r="500" spans="1:27" ht="15.75" customHeight="1" x14ac:dyDescent="0.2">
      <c r="A500" s="246">
        <v>3</v>
      </c>
      <c r="B500" s="604" t="s">
        <v>1923</v>
      </c>
      <c r="C500" s="503">
        <v>18</v>
      </c>
      <c r="D500" s="503">
        <v>11</v>
      </c>
      <c r="E500" s="503">
        <v>1</v>
      </c>
      <c r="F500" s="503">
        <v>6</v>
      </c>
      <c r="G500" s="503">
        <v>43</v>
      </c>
      <c r="H500" s="503">
        <v>26</v>
      </c>
      <c r="I500" s="590">
        <v>23</v>
      </c>
      <c r="J500" s="435">
        <f t="shared" si="109"/>
        <v>18</v>
      </c>
      <c r="K500" s="435">
        <f t="shared" si="110"/>
        <v>23</v>
      </c>
      <c r="L500" s="930"/>
      <c r="M500" s="931"/>
      <c r="N500" s="931"/>
      <c r="O500" s="932"/>
      <c r="Q500" s="339" t="s">
        <v>1004</v>
      </c>
      <c r="R500" s="20"/>
      <c r="S500" s="20" t="s">
        <v>532</v>
      </c>
      <c r="T500" s="10"/>
      <c r="U500" s="20"/>
      <c r="V500" s="20"/>
      <c r="W500" s="20"/>
      <c r="X500" s="20"/>
      <c r="Y500" s="20"/>
      <c r="Z500" s="20"/>
      <c r="AA500" s="21"/>
    </row>
    <row r="501" spans="1:27" ht="15.75" customHeight="1" x14ac:dyDescent="0.2">
      <c r="A501" s="246">
        <v>4</v>
      </c>
      <c r="B501" s="604" t="s">
        <v>529</v>
      </c>
      <c r="C501" s="503">
        <v>18</v>
      </c>
      <c r="D501" s="503">
        <v>9</v>
      </c>
      <c r="E501" s="503">
        <v>2</v>
      </c>
      <c r="F501" s="503">
        <v>7</v>
      </c>
      <c r="G501" s="503">
        <v>43</v>
      </c>
      <c r="H501" s="503">
        <v>31</v>
      </c>
      <c r="I501" s="590">
        <v>20</v>
      </c>
      <c r="J501" s="435">
        <f t="shared" si="109"/>
        <v>18</v>
      </c>
      <c r="K501" s="435">
        <f t="shared" si="110"/>
        <v>20</v>
      </c>
      <c r="L501" s="930"/>
      <c r="M501" s="931"/>
      <c r="N501" s="931"/>
      <c r="O501" s="932"/>
      <c r="Q501" s="339" t="s">
        <v>500</v>
      </c>
      <c r="R501" s="20"/>
      <c r="S501" s="20"/>
      <c r="T501" s="20"/>
      <c r="U501" s="10"/>
      <c r="V501" s="20"/>
      <c r="W501" s="20"/>
      <c r="X501" s="20"/>
      <c r="Y501" s="20"/>
      <c r="Z501" s="20"/>
      <c r="AA501" s="21"/>
    </row>
    <row r="502" spans="1:27" ht="15.75" customHeight="1" x14ac:dyDescent="0.2">
      <c r="A502" s="246" t="s">
        <v>631</v>
      </c>
      <c r="B502" s="604" t="s">
        <v>1635</v>
      </c>
      <c r="C502" s="503">
        <v>18</v>
      </c>
      <c r="D502" s="503">
        <v>8</v>
      </c>
      <c r="E502" s="503">
        <v>3</v>
      </c>
      <c r="F502" s="503">
        <v>7</v>
      </c>
      <c r="G502" s="503">
        <v>39</v>
      </c>
      <c r="H502" s="503">
        <v>30</v>
      </c>
      <c r="I502" s="590">
        <v>19</v>
      </c>
      <c r="J502" s="435">
        <f t="shared" si="109"/>
        <v>18</v>
      </c>
      <c r="K502" s="435">
        <f t="shared" si="110"/>
        <v>19</v>
      </c>
      <c r="L502" s="930"/>
      <c r="M502" s="931"/>
      <c r="N502" s="931"/>
      <c r="O502" s="932"/>
      <c r="Q502" s="339" t="s">
        <v>1631</v>
      </c>
      <c r="R502" s="20"/>
      <c r="S502" s="20" t="s">
        <v>532</v>
      </c>
      <c r="T502" s="20"/>
      <c r="U502" s="20"/>
      <c r="V502" s="10"/>
      <c r="W502" s="20"/>
      <c r="X502" s="20"/>
      <c r="Y502" s="20"/>
      <c r="Z502" s="20"/>
      <c r="AA502" s="21"/>
    </row>
    <row r="503" spans="1:27" ht="15.75" customHeight="1" x14ac:dyDescent="0.2">
      <c r="A503" s="246" t="s">
        <v>631</v>
      </c>
      <c r="B503" s="604" t="s">
        <v>674</v>
      </c>
      <c r="C503" s="503">
        <v>18</v>
      </c>
      <c r="D503" s="503">
        <v>8</v>
      </c>
      <c r="E503" s="503">
        <v>3</v>
      </c>
      <c r="F503" s="503">
        <v>7</v>
      </c>
      <c r="G503" s="503">
        <v>52</v>
      </c>
      <c r="H503" s="503">
        <v>44</v>
      </c>
      <c r="I503" s="590">
        <v>19</v>
      </c>
      <c r="J503" s="435">
        <f t="shared" si="109"/>
        <v>18</v>
      </c>
      <c r="K503" s="435">
        <f t="shared" si="110"/>
        <v>19</v>
      </c>
      <c r="L503" s="930"/>
      <c r="M503" s="931"/>
      <c r="N503" s="931"/>
      <c r="O503" s="932"/>
      <c r="Q503" s="339" t="s">
        <v>322</v>
      </c>
      <c r="R503" s="20"/>
      <c r="S503" s="20"/>
      <c r="T503" s="20"/>
      <c r="U503" s="20"/>
      <c r="V503" s="20"/>
      <c r="W503" s="10"/>
      <c r="X503" s="20"/>
      <c r="Y503" s="20"/>
      <c r="Z503" s="20"/>
      <c r="AA503" s="21"/>
    </row>
    <row r="504" spans="1:27" ht="15.75" customHeight="1" x14ac:dyDescent="0.2">
      <c r="A504" s="246" t="s">
        <v>631</v>
      </c>
      <c r="B504" s="604" t="s">
        <v>250</v>
      </c>
      <c r="C504" s="503">
        <v>18</v>
      </c>
      <c r="D504" s="503">
        <v>6</v>
      </c>
      <c r="E504" s="503">
        <v>7</v>
      </c>
      <c r="F504" s="503">
        <v>5</v>
      </c>
      <c r="G504" s="503">
        <v>38</v>
      </c>
      <c r="H504" s="503">
        <v>38</v>
      </c>
      <c r="I504" s="590">
        <v>19</v>
      </c>
      <c r="J504" s="435">
        <f t="shared" si="109"/>
        <v>18</v>
      </c>
      <c r="K504" s="435">
        <f t="shared" si="110"/>
        <v>19</v>
      </c>
      <c r="L504" s="930"/>
      <c r="M504" s="931"/>
      <c r="N504" s="931"/>
      <c r="O504" s="932"/>
      <c r="Q504" s="339" t="s">
        <v>514</v>
      </c>
      <c r="R504" s="20"/>
      <c r="S504" s="20"/>
      <c r="T504" s="20"/>
      <c r="U504" s="20"/>
      <c r="V504" s="20"/>
      <c r="W504" s="20"/>
      <c r="X504" s="10"/>
      <c r="Y504" s="20"/>
      <c r="Z504" s="20"/>
      <c r="AA504" s="21"/>
    </row>
    <row r="505" spans="1:27" ht="15.75" customHeight="1" x14ac:dyDescent="0.2">
      <c r="A505" s="246">
        <v>8</v>
      </c>
      <c r="B505" s="604" t="s">
        <v>304</v>
      </c>
      <c r="C505" s="503">
        <v>18</v>
      </c>
      <c r="D505" s="503">
        <v>6</v>
      </c>
      <c r="E505" s="503">
        <v>2</v>
      </c>
      <c r="F505" s="503">
        <v>10</v>
      </c>
      <c r="G505" s="503">
        <v>41</v>
      </c>
      <c r="H505" s="503">
        <v>48</v>
      </c>
      <c r="I505" s="590">
        <v>14</v>
      </c>
      <c r="J505" s="435">
        <f t="shared" si="109"/>
        <v>18</v>
      </c>
      <c r="K505" s="435">
        <f t="shared" si="110"/>
        <v>14</v>
      </c>
      <c r="L505" s="930"/>
      <c r="M505" s="931"/>
      <c r="N505" s="931"/>
      <c r="O505" s="932"/>
      <c r="Q505" s="339" t="s">
        <v>501</v>
      </c>
      <c r="R505" s="20"/>
      <c r="S505" s="20"/>
      <c r="T505" s="20"/>
      <c r="U505" s="20"/>
      <c r="V505" s="20"/>
      <c r="W505" s="20"/>
      <c r="X505" s="20"/>
      <c r="Y505" s="10"/>
      <c r="Z505" s="20"/>
      <c r="AA505" s="21"/>
    </row>
    <row r="506" spans="1:27" ht="15.75" customHeight="1" x14ac:dyDescent="0.2">
      <c r="A506" s="246">
        <v>9</v>
      </c>
      <c r="B506" s="604" t="s">
        <v>128</v>
      </c>
      <c r="C506" s="503">
        <v>18</v>
      </c>
      <c r="D506" s="503">
        <v>5</v>
      </c>
      <c r="E506" s="503">
        <v>0</v>
      </c>
      <c r="F506" s="503">
        <v>13</v>
      </c>
      <c r="G506" s="503">
        <v>28</v>
      </c>
      <c r="H506" s="503">
        <v>52</v>
      </c>
      <c r="I506" s="590">
        <v>10</v>
      </c>
      <c r="J506" s="435">
        <f t="shared" si="109"/>
        <v>18</v>
      </c>
      <c r="K506" s="435">
        <f t="shared" si="110"/>
        <v>10</v>
      </c>
      <c r="L506" s="930"/>
      <c r="M506" s="931"/>
      <c r="N506" s="931"/>
      <c r="O506" s="932"/>
      <c r="Q506" s="339" t="s">
        <v>299</v>
      </c>
      <c r="R506" s="20"/>
      <c r="S506" s="20"/>
      <c r="T506" s="20"/>
      <c r="U506" s="20"/>
      <c r="V506" s="20"/>
      <c r="W506" s="20"/>
      <c r="X506" s="20"/>
      <c r="Y506" s="20"/>
      <c r="Z506" s="10"/>
      <c r="AA506" s="21"/>
    </row>
    <row r="507" spans="1:27" ht="15.75" customHeight="1" thickBot="1" x14ac:dyDescent="0.25">
      <c r="A507" s="455">
        <v>10</v>
      </c>
      <c r="B507" s="605" t="s">
        <v>1883</v>
      </c>
      <c r="C507" s="592">
        <v>18</v>
      </c>
      <c r="D507" s="592">
        <v>2</v>
      </c>
      <c r="E507" s="592">
        <v>1</v>
      </c>
      <c r="F507" s="592">
        <v>15</v>
      </c>
      <c r="G507" s="592">
        <v>22</v>
      </c>
      <c r="H507" s="592">
        <v>75</v>
      </c>
      <c r="I507" s="593">
        <v>5</v>
      </c>
      <c r="J507" s="435">
        <f t="shared" si="109"/>
        <v>18</v>
      </c>
      <c r="K507" s="435">
        <f t="shared" si="110"/>
        <v>5</v>
      </c>
      <c r="L507" s="933"/>
      <c r="M507" s="934"/>
      <c r="N507" s="934"/>
      <c r="O507" s="935"/>
      <c r="Q507" s="398" t="s">
        <v>1587</v>
      </c>
      <c r="R507" s="23"/>
      <c r="S507" s="23"/>
      <c r="T507" s="23"/>
      <c r="U507" s="23"/>
      <c r="V507" s="23"/>
      <c r="W507" s="23"/>
      <c r="X507" s="23"/>
      <c r="Y507" s="23"/>
      <c r="Z507" s="23"/>
      <c r="AA507" s="15"/>
    </row>
    <row r="508" spans="1:27" ht="15.75" customHeight="1" x14ac:dyDescent="0.2">
      <c r="C508" s="435">
        <f t="shared" ref="C508:I508" si="111">SUM(C498:C507)</f>
        <v>180</v>
      </c>
      <c r="D508" s="435">
        <f t="shared" si="111"/>
        <v>78</v>
      </c>
      <c r="E508" s="435">
        <f t="shared" si="111"/>
        <v>24</v>
      </c>
      <c r="F508" s="435">
        <f t="shared" si="111"/>
        <v>78</v>
      </c>
      <c r="G508" s="435">
        <f t="shared" si="111"/>
        <v>403</v>
      </c>
      <c r="H508" s="435">
        <f t="shared" si="111"/>
        <v>404</v>
      </c>
      <c r="I508" s="435">
        <f t="shared" si="111"/>
        <v>180</v>
      </c>
      <c r="J508" s="435">
        <f t="shared" si="109"/>
        <v>180</v>
      </c>
      <c r="K508" s="435">
        <f t="shared" si="110"/>
        <v>180</v>
      </c>
    </row>
    <row r="509" spans="1:27" ht="15.75" customHeight="1" thickBot="1" x14ac:dyDescent="0.25"/>
    <row r="510" spans="1:27" ht="15.75" customHeight="1" thickBot="1" x14ac:dyDescent="0.25">
      <c r="A510" s="1207" t="s">
        <v>2122</v>
      </c>
      <c r="B510" s="1208"/>
      <c r="C510" s="1208"/>
      <c r="D510" s="1208"/>
      <c r="E510" s="1208"/>
      <c r="F510" s="1209"/>
      <c r="G510" s="1204" t="s">
        <v>1050</v>
      </c>
      <c r="H510" s="1205"/>
      <c r="I510" s="1206"/>
      <c r="L510" s="1242" t="s">
        <v>588</v>
      </c>
      <c r="M510" s="1243"/>
      <c r="N510" s="1243"/>
      <c r="O510" s="1244"/>
    </row>
    <row r="511" spans="1:27" ht="15.75" customHeight="1" thickBot="1" x14ac:dyDescent="0.25">
      <c r="A511" s="449" t="s">
        <v>496</v>
      </c>
      <c r="B511" s="450" t="s">
        <v>497</v>
      </c>
      <c r="C511" s="451" t="s">
        <v>498</v>
      </c>
      <c r="D511" s="451" t="s">
        <v>499</v>
      </c>
      <c r="E511" s="451" t="s">
        <v>500</v>
      </c>
      <c r="F511" s="451" t="s">
        <v>501</v>
      </c>
      <c r="G511" s="452" t="s">
        <v>502</v>
      </c>
      <c r="H511" s="452" t="s">
        <v>503</v>
      </c>
      <c r="I511" s="453" t="s">
        <v>504</v>
      </c>
      <c r="L511" s="1245"/>
      <c r="M511" s="1246"/>
      <c r="N511" s="1246"/>
      <c r="O511" s="1247"/>
      <c r="Q511" s="24" t="s">
        <v>1051</v>
      </c>
      <c r="R511" s="396" t="s">
        <v>541</v>
      </c>
      <c r="S511" s="396" t="s">
        <v>564</v>
      </c>
      <c r="T511" s="396" t="s">
        <v>939</v>
      </c>
      <c r="U511" s="396" t="s">
        <v>902</v>
      </c>
      <c r="V511" s="396" t="s">
        <v>1530</v>
      </c>
      <c r="W511" s="396" t="s">
        <v>940</v>
      </c>
      <c r="X511" s="396" t="s">
        <v>1774</v>
      </c>
      <c r="Y511" s="396" t="s">
        <v>726</v>
      </c>
      <c r="Z511" s="396" t="s">
        <v>153</v>
      </c>
      <c r="AA511" s="397" t="s">
        <v>499</v>
      </c>
    </row>
    <row r="512" spans="1:27" ht="15.75" customHeight="1" x14ac:dyDescent="0.2">
      <c r="A512" s="454">
        <v>1</v>
      </c>
      <c r="B512" s="126" t="s">
        <v>728</v>
      </c>
      <c r="C512" s="581">
        <v>18</v>
      </c>
      <c r="D512" s="581">
        <v>14</v>
      </c>
      <c r="E512" s="581">
        <v>2</v>
      </c>
      <c r="F512" s="581">
        <v>2</v>
      </c>
      <c r="G512" s="581">
        <v>60</v>
      </c>
      <c r="H512" s="581">
        <v>36</v>
      </c>
      <c r="I512" s="128">
        <v>30</v>
      </c>
      <c r="J512" s="435">
        <f t="shared" ref="J512:J522" si="112">D512+E512+F512</f>
        <v>18</v>
      </c>
      <c r="K512" s="435">
        <f t="shared" ref="K512:K522" si="113">D512*2+E512</f>
        <v>30</v>
      </c>
      <c r="L512" s="927" t="s">
        <v>532</v>
      </c>
      <c r="M512" s="928"/>
      <c r="N512" s="928"/>
      <c r="O512" s="929"/>
      <c r="Q512" s="339" t="s">
        <v>541</v>
      </c>
      <c r="R512" s="10"/>
      <c r="S512" s="20"/>
      <c r="T512" s="20"/>
      <c r="U512" s="20"/>
      <c r="V512" s="20"/>
      <c r="W512" s="20"/>
      <c r="X512" s="20"/>
      <c r="Y512" s="20"/>
      <c r="Z512" s="20"/>
      <c r="AA512" s="21"/>
    </row>
    <row r="513" spans="1:27" ht="15.75" customHeight="1" x14ac:dyDescent="0.2">
      <c r="A513" s="246">
        <v>2</v>
      </c>
      <c r="B513" s="129" t="s">
        <v>433</v>
      </c>
      <c r="C513" s="582">
        <v>18</v>
      </c>
      <c r="D513" s="582">
        <v>13</v>
      </c>
      <c r="E513" s="582">
        <v>1</v>
      </c>
      <c r="F513" s="582">
        <v>4</v>
      </c>
      <c r="G513" s="582">
        <v>69</v>
      </c>
      <c r="H513" s="582">
        <v>34</v>
      </c>
      <c r="I513" s="584">
        <v>27</v>
      </c>
      <c r="J513" s="435">
        <f t="shared" si="112"/>
        <v>18</v>
      </c>
      <c r="K513" s="435">
        <f t="shared" si="113"/>
        <v>27</v>
      </c>
      <c r="L513" s="930"/>
      <c r="M513" s="931"/>
      <c r="N513" s="931"/>
      <c r="O513" s="932"/>
      <c r="Q513" s="339" t="s">
        <v>564</v>
      </c>
      <c r="R513" s="20"/>
      <c r="S513" s="10"/>
      <c r="T513" s="20"/>
      <c r="U513" s="20" t="s">
        <v>532</v>
      </c>
      <c r="V513" s="20" t="s">
        <v>532</v>
      </c>
      <c r="W513" s="20"/>
      <c r="X513" s="20"/>
      <c r="Y513" s="20"/>
      <c r="Z513" s="20"/>
      <c r="AA513" s="21"/>
    </row>
    <row r="514" spans="1:27" ht="15.75" customHeight="1" x14ac:dyDescent="0.2">
      <c r="A514" s="246" t="s">
        <v>629</v>
      </c>
      <c r="B514" s="129" t="s">
        <v>2123</v>
      </c>
      <c r="C514" s="582">
        <v>18</v>
      </c>
      <c r="D514" s="582">
        <v>10</v>
      </c>
      <c r="E514" s="582">
        <v>2</v>
      </c>
      <c r="F514" s="582">
        <v>6</v>
      </c>
      <c r="G514" s="582">
        <v>56</v>
      </c>
      <c r="H514" s="582">
        <v>38</v>
      </c>
      <c r="I514" s="584">
        <v>22</v>
      </c>
      <c r="J514" s="435">
        <f t="shared" si="112"/>
        <v>18</v>
      </c>
      <c r="K514" s="435">
        <f t="shared" si="113"/>
        <v>22</v>
      </c>
      <c r="L514" s="930"/>
      <c r="M514" s="931"/>
      <c r="N514" s="931"/>
      <c r="O514" s="932"/>
      <c r="Q514" s="339" t="s">
        <v>939</v>
      </c>
      <c r="R514" s="20"/>
      <c r="S514" s="20" t="s">
        <v>532</v>
      </c>
      <c r="T514" s="10"/>
      <c r="U514" s="20"/>
      <c r="V514" s="20"/>
      <c r="W514" s="20"/>
      <c r="X514" s="20"/>
      <c r="Y514" s="20"/>
      <c r="Z514" s="20"/>
      <c r="AA514" s="21"/>
    </row>
    <row r="515" spans="1:27" ht="15.75" customHeight="1" x14ac:dyDescent="0.2">
      <c r="A515" s="246" t="s">
        <v>629</v>
      </c>
      <c r="B515" s="129" t="s">
        <v>1535</v>
      </c>
      <c r="C515" s="582">
        <v>18</v>
      </c>
      <c r="D515" s="582">
        <v>9</v>
      </c>
      <c r="E515" s="582">
        <v>4</v>
      </c>
      <c r="F515" s="582">
        <v>5</v>
      </c>
      <c r="G515" s="582">
        <v>62</v>
      </c>
      <c r="H515" s="582">
        <v>43</v>
      </c>
      <c r="I515" s="584">
        <v>22</v>
      </c>
      <c r="J515" s="435">
        <f t="shared" si="112"/>
        <v>18</v>
      </c>
      <c r="K515" s="435">
        <f t="shared" si="113"/>
        <v>22</v>
      </c>
      <c r="L515" s="930"/>
      <c r="M515" s="931"/>
      <c r="N515" s="931"/>
      <c r="O515" s="932"/>
      <c r="Q515" s="339" t="s">
        <v>902</v>
      </c>
      <c r="R515" s="20"/>
      <c r="S515" s="20"/>
      <c r="T515" s="20"/>
      <c r="U515" s="10"/>
      <c r="V515" s="20"/>
      <c r="W515" s="20"/>
      <c r="X515" s="20"/>
      <c r="Y515" s="20"/>
      <c r="Z515" s="20"/>
      <c r="AA515" s="21"/>
    </row>
    <row r="516" spans="1:27" ht="15.75" customHeight="1" x14ac:dyDescent="0.2">
      <c r="A516" s="246" t="s">
        <v>631</v>
      </c>
      <c r="B516" s="129" t="s">
        <v>90</v>
      </c>
      <c r="C516" s="582">
        <v>18</v>
      </c>
      <c r="D516" s="582">
        <v>9</v>
      </c>
      <c r="E516" s="582">
        <v>1</v>
      </c>
      <c r="F516" s="582">
        <v>8</v>
      </c>
      <c r="G516" s="582">
        <v>55</v>
      </c>
      <c r="H516" s="582">
        <v>43</v>
      </c>
      <c r="I516" s="584">
        <v>19</v>
      </c>
      <c r="J516" s="435">
        <f t="shared" si="112"/>
        <v>18</v>
      </c>
      <c r="K516" s="435">
        <f t="shared" si="113"/>
        <v>19</v>
      </c>
      <c r="L516" s="930"/>
      <c r="M516" s="931"/>
      <c r="N516" s="931"/>
      <c r="O516" s="932"/>
      <c r="Q516" s="339" t="s">
        <v>1530</v>
      </c>
      <c r="R516" s="20"/>
      <c r="S516" s="20" t="s">
        <v>532</v>
      </c>
      <c r="T516" s="20"/>
      <c r="U516" s="20"/>
      <c r="V516" s="10"/>
      <c r="W516" s="20"/>
      <c r="X516" s="20"/>
      <c r="Y516" s="20"/>
      <c r="Z516" s="20"/>
      <c r="AA516" s="21"/>
    </row>
    <row r="517" spans="1:27" ht="15.75" customHeight="1" x14ac:dyDescent="0.2">
      <c r="A517" s="246" t="s">
        <v>631</v>
      </c>
      <c r="B517" s="129" t="s">
        <v>93</v>
      </c>
      <c r="C517" s="582">
        <v>18</v>
      </c>
      <c r="D517" s="582">
        <v>9</v>
      </c>
      <c r="E517" s="582">
        <v>1</v>
      </c>
      <c r="F517" s="582">
        <v>8</v>
      </c>
      <c r="G517" s="582">
        <v>47</v>
      </c>
      <c r="H517" s="582">
        <v>37</v>
      </c>
      <c r="I517" s="584">
        <v>19</v>
      </c>
      <c r="J517" s="435">
        <f t="shared" si="112"/>
        <v>18</v>
      </c>
      <c r="K517" s="435">
        <f t="shared" si="113"/>
        <v>19</v>
      </c>
      <c r="L517" s="930"/>
      <c r="M517" s="931"/>
      <c r="N517" s="931"/>
      <c r="O517" s="932"/>
      <c r="Q517" s="339" t="s">
        <v>940</v>
      </c>
      <c r="R517" s="20"/>
      <c r="S517" s="20"/>
      <c r="T517" s="20"/>
      <c r="U517" s="20"/>
      <c r="V517" s="20"/>
      <c r="W517" s="10"/>
      <c r="X517" s="20"/>
      <c r="Y517" s="20"/>
      <c r="Z517" s="20"/>
      <c r="AA517" s="21"/>
    </row>
    <row r="518" spans="1:27" ht="15.75" customHeight="1" x14ac:dyDescent="0.2">
      <c r="A518" s="246">
        <v>7</v>
      </c>
      <c r="B518" s="129" t="s">
        <v>1855</v>
      </c>
      <c r="C518" s="582">
        <v>18</v>
      </c>
      <c r="D518" s="582">
        <v>7</v>
      </c>
      <c r="E518" s="582">
        <v>3</v>
      </c>
      <c r="F518" s="582">
        <v>8</v>
      </c>
      <c r="G518" s="582">
        <v>45</v>
      </c>
      <c r="H518" s="582">
        <v>45</v>
      </c>
      <c r="I518" s="584">
        <v>17</v>
      </c>
      <c r="J518" s="435">
        <f t="shared" si="112"/>
        <v>18</v>
      </c>
      <c r="K518" s="435">
        <f t="shared" si="113"/>
        <v>17</v>
      </c>
      <c r="L518" s="930"/>
      <c r="M518" s="931"/>
      <c r="N518" s="931"/>
      <c r="O518" s="932"/>
      <c r="Q518" s="339" t="s">
        <v>1774</v>
      </c>
      <c r="R518" s="20"/>
      <c r="S518" s="20"/>
      <c r="T518" s="20"/>
      <c r="U518" s="20"/>
      <c r="V518" s="20"/>
      <c r="W518" s="20"/>
      <c r="X518" s="10"/>
      <c r="Y518" s="20"/>
      <c r="Z518" s="20"/>
      <c r="AA518" s="21"/>
    </row>
    <row r="519" spans="1:27" ht="15.75" customHeight="1" x14ac:dyDescent="0.2">
      <c r="A519" s="246">
        <v>8</v>
      </c>
      <c r="B519" s="129" t="s">
        <v>941</v>
      </c>
      <c r="C519" s="582">
        <v>18</v>
      </c>
      <c r="D519" s="582">
        <v>5</v>
      </c>
      <c r="E519" s="582">
        <v>1</v>
      </c>
      <c r="F519" s="582">
        <v>12</v>
      </c>
      <c r="G519" s="582">
        <v>36</v>
      </c>
      <c r="H519" s="582">
        <v>59</v>
      </c>
      <c r="I519" s="584">
        <v>11</v>
      </c>
      <c r="J519" s="435">
        <f t="shared" si="112"/>
        <v>18</v>
      </c>
      <c r="K519" s="435">
        <f t="shared" si="113"/>
        <v>11</v>
      </c>
      <c r="L519" s="930"/>
      <c r="M519" s="931"/>
      <c r="N519" s="931"/>
      <c r="O519" s="932"/>
      <c r="Q519" s="339" t="s">
        <v>726</v>
      </c>
      <c r="R519" s="20"/>
      <c r="S519" s="20"/>
      <c r="T519" s="20"/>
      <c r="U519" s="20"/>
      <c r="V519" s="20"/>
      <c r="W519" s="20"/>
      <c r="X519" s="20"/>
      <c r="Y519" s="10"/>
      <c r="Z519" s="20"/>
      <c r="AA519" s="21"/>
    </row>
    <row r="520" spans="1:27" ht="15.75" customHeight="1" x14ac:dyDescent="0.2">
      <c r="A520" s="246">
        <v>9</v>
      </c>
      <c r="B520" s="129" t="s">
        <v>942</v>
      </c>
      <c r="C520" s="582">
        <v>18</v>
      </c>
      <c r="D520" s="582">
        <v>2</v>
      </c>
      <c r="E520" s="582">
        <v>4</v>
      </c>
      <c r="F520" s="582">
        <v>12</v>
      </c>
      <c r="G520" s="582">
        <v>34</v>
      </c>
      <c r="H520" s="582">
        <v>77</v>
      </c>
      <c r="I520" s="584">
        <v>8</v>
      </c>
      <c r="J520" s="435">
        <f t="shared" si="112"/>
        <v>18</v>
      </c>
      <c r="K520" s="435">
        <f t="shared" si="113"/>
        <v>8</v>
      </c>
      <c r="L520" s="930"/>
      <c r="M520" s="931"/>
      <c r="N520" s="931"/>
      <c r="O520" s="932"/>
      <c r="Q520" s="339" t="s">
        <v>153</v>
      </c>
      <c r="R520" s="20"/>
      <c r="S520" s="20"/>
      <c r="T520" s="20"/>
      <c r="U520" s="20"/>
      <c r="V520" s="20"/>
      <c r="W520" s="20"/>
      <c r="X520" s="20"/>
      <c r="Y520" s="20"/>
      <c r="Z520" s="10"/>
      <c r="AA520" s="21"/>
    </row>
    <row r="521" spans="1:27" ht="15.75" customHeight="1" thickBot="1" x14ac:dyDescent="0.25">
      <c r="A521" s="455">
        <v>10</v>
      </c>
      <c r="B521" s="130" t="s">
        <v>1596</v>
      </c>
      <c r="C521" s="583">
        <v>18</v>
      </c>
      <c r="D521" s="583">
        <v>2</v>
      </c>
      <c r="E521" s="583">
        <v>1</v>
      </c>
      <c r="F521" s="583">
        <v>15</v>
      </c>
      <c r="G521" s="583">
        <v>33</v>
      </c>
      <c r="H521" s="583">
        <v>84</v>
      </c>
      <c r="I521" s="585">
        <v>5</v>
      </c>
      <c r="J521" s="435">
        <f t="shared" si="112"/>
        <v>18</v>
      </c>
      <c r="K521" s="435">
        <f t="shared" si="113"/>
        <v>5</v>
      </c>
      <c r="L521" s="933"/>
      <c r="M521" s="934"/>
      <c r="N521" s="934"/>
      <c r="O521" s="935"/>
      <c r="Q521" s="398" t="s">
        <v>499</v>
      </c>
      <c r="R521" s="23"/>
      <c r="S521" s="23"/>
      <c r="T521" s="23"/>
      <c r="U521" s="23"/>
      <c r="V521" s="23"/>
      <c r="W521" s="23"/>
      <c r="X521" s="23"/>
      <c r="Y521" s="23"/>
      <c r="Z521" s="23"/>
      <c r="AA521" s="15"/>
    </row>
    <row r="522" spans="1:27" ht="15.75" customHeight="1" x14ac:dyDescent="0.2">
      <c r="C522" s="435">
        <f t="shared" ref="C522:I522" si="114">SUM(C512:C521)</f>
        <v>180</v>
      </c>
      <c r="D522" s="435">
        <f t="shared" si="114"/>
        <v>80</v>
      </c>
      <c r="E522" s="435">
        <f t="shared" si="114"/>
        <v>20</v>
      </c>
      <c r="F522" s="435">
        <f t="shared" si="114"/>
        <v>80</v>
      </c>
      <c r="G522" s="435">
        <f t="shared" si="114"/>
        <v>497</v>
      </c>
      <c r="H522" s="435">
        <f t="shared" si="114"/>
        <v>496</v>
      </c>
      <c r="I522" s="435">
        <f t="shared" si="114"/>
        <v>180</v>
      </c>
      <c r="J522" s="435">
        <f t="shared" si="112"/>
        <v>180</v>
      </c>
      <c r="K522" s="435">
        <f t="shared" si="113"/>
        <v>180</v>
      </c>
    </row>
    <row r="523" spans="1:27" ht="15.75" customHeight="1" thickBot="1" x14ac:dyDescent="0.25"/>
    <row r="524" spans="1:27" ht="15.75" customHeight="1" thickBot="1" x14ac:dyDescent="0.25">
      <c r="A524" s="1207" t="s">
        <v>2124</v>
      </c>
      <c r="B524" s="1208"/>
      <c r="C524" s="1208"/>
      <c r="D524" s="1208"/>
      <c r="E524" s="1208"/>
      <c r="F524" s="1209"/>
      <c r="G524" s="1204" t="s">
        <v>1050</v>
      </c>
      <c r="H524" s="1205"/>
      <c r="I524" s="1206"/>
      <c r="L524" s="1242" t="s">
        <v>588</v>
      </c>
      <c r="M524" s="1243"/>
      <c r="N524" s="1243"/>
      <c r="O524" s="1244"/>
    </row>
    <row r="525" spans="1:27" ht="15.75" customHeight="1" thickBot="1" x14ac:dyDescent="0.25">
      <c r="A525" s="449" t="s">
        <v>496</v>
      </c>
      <c r="B525" s="450" t="s">
        <v>497</v>
      </c>
      <c r="C525" s="451" t="s">
        <v>498</v>
      </c>
      <c r="D525" s="451" t="s">
        <v>499</v>
      </c>
      <c r="E525" s="451" t="s">
        <v>500</v>
      </c>
      <c r="F525" s="451" t="s">
        <v>501</v>
      </c>
      <c r="G525" s="452" t="s">
        <v>502</v>
      </c>
      <c r="H525" s="452" t="s">
        <v>503</v>
      </c>
      <c r="I525" s="453" t="s">
        <v>504</v>
      </c>
      <c r="L525" s="1245"/>
      <c r="M525" s="1246"/>
      <c r="N525" s="1246"/>
      <c r="O525" s="1247"/>
      <c r="Q525" s="24" t="s">
        <v>1051</v>
      </c>
      <c r="R525" s="396" t="s">
        <v>901</v>
      </c>
      <c r="S525" s="396" t="s">
        <v>564</v>
      </c>
      <c r="T525" s="396" t="s">
        <v>902</v>
      </c>
      <c r="U525" s="396" t="s">
        <v>1004</v>
      </c>
      <c r="V525" s="396" t="s">
        <v>1631</v>
      </c>
      <c r="W525" s="396" t="s">
        <v>1530</v>
      </c>
      <c r="X525" s="396" t="s">
        <v>514</v>
      </c>
      <c r="Y525" s="396" t="s">
        <v>501</v>
      </c>
      <c r="Z525" s="396" t="s">
        <v>726</v>
      </c>
      <c r="AA525" s="397" t="s">
        <v>153</v>
      </c>
    </row>
    <row r="526" spans="1:27" ht="15.75" customHeight="1" x14ac:dyDescent="0.2">
      <c r="A526" s="475">
        <v>1</v>
      </c>
      <c r="B526" s="53" t="s">
        <v>529</v>
      </c>
      <c r="C526" s="46">
        <v>18</v>
      </c>
      <c r="D526" s="46">
        <v>14</v>
      </c>
      <c r="E526" s="46">
        <v>3</v>
      </c>
      <c r="F526" s="46">
        <v>1</v>
      </c>
      <c r="G526" s="46">
        <v>58</v>
      </c>
      <c r="H526" s="46">
        <v>32</v>
      </c>
      <c r="I526" s="46">
        <v>31</v>
      </c>
      <c r="J526" s="435">
        <f t="shared" ref="J526:J536" si="115">D526+E526+F526</f>
        <v>18</v>
      </c>
      <c r="K526" s="435">
        <f t="shared" ref="K526:K536" si="116">D526*2+E526</f>
        <v>31</v>
      </c>
      <c r="L526" s="927" t="s">
        <v>532</v>
      </c>
      <c r="M526" s="928"/>
      <c r="N526" s="928"/>
      <c r="O526" s="929"/>
      <c r="Q526" s="339" t="s">
        <v>901</v>
      </c>
      <c r="R526" s="10"/>
      <c r="S526" s="20"/>
      <c r="T526" s="20"/>
      <c r="U526" s="20"/>
      <c r="V526" s="20"/>
      <c r="W526" s="20"/>
      <c r="X526" s="20"/>
      <c r="Y526" s="20"/>
      <c r="Z526" s="20"/>
      <c r="AA526" s="21"/>
    </row>
    <row r="527" spans="1:27" ht="15.75" customHeight="1" x14ac:dyDescent="0.2">
      <c r="A527" s="246">
        <v>2</v>
      </c>
      <c r="B527" s="54" t="s">
        <v>2123</v>
      </c>
      <c r="C527" s="582">
        <v>18</v>
      </c>
      <c r="D527" s="582">
        <v>10</v>
      </c>
      <c r="E527" s="582">
        <v>2</v>
      </c>
      <c r="F527" s="582">
        <v>6</v>
      </c>
      <c r="G527" s="582">
        <v>32</v>
      </c>
      <c r="H527" s="582">
        <v>39</v>
      </c>
      <c r="I527" s="582">
        <v>22</v>
      </c>
      <c r="J527" s="435">
        <f t="shared" si="115"/>
        <v>18</v>
      </c>
      <c r="K527" s="435">
        <f t="shared" si="116"/>
        <v>22</v>
      </c>
      <c r="L527" s="930"/>
      <c r="M527" s="931"/>
      <c r="N527" s="931"/>
      <c r="O527" s="932"/>
      <c r="Q527" s="339" t="s">
        <v>564</v>
      </c>
      <c r="R527" s="20"/>
      <c r="S527" s="10"/>
      <c r="T527" s="20"/>
      <c r="U527" s="20" t="s">
        <v>532</v>
      </c>
      <c r="V527" s="20" t="s">
        <v>532</v>
      </c>
      <c r="W527" s="20"/>
      <c r="X527" s="20"/>
      <c r="Y527" s="20"/>
      <c r="Z527" s="20"/>
      <c r="AA527" s="21"/>
    </row>
    <row r="528" spans="1:27" ht="15.75" customHeight="1" x14ac:dyDescent="0.2">
      <c r="A528" s="246" t="s">
        <v>629</v>
      </c>
      <c r="B528" s="54" t="s">
        <v>1002</v>
      </c>
      <c r="C528" s="582">
        <v>18</v>
      </c>
      <c r="D528" s="582">
        <v>8</v>
      </c>
      <c r="E528" s="582">
        <v>4</v>
      </c>
      <c r="F528" s="582">
        <v>6</v>
      </c>
      <c r="G528" s="582">
        <v>44</v>
      </c>
      <c r="H528" s="582">
        <v>36</v>
      </c>
      <c r="I528" s="582">
        <v>20</v>
      </c>
      <c r="J528" s="435">
        <f t="shared" si="115"/>
        <v>18</v>
      </c>
      <c r="K528" s="435">
        <f t="shared" si="116"/>
        <v>20</v>
      </c>
      <c r="L528" s="930"/>
      <c r="M528" s="931"/>
      <c r="N528" s="931"/>
      <c r="O528" s="932"/>
      <c r="Q528" s="339" t="s">
        <v>902</v>
      </c>
      <c r="R528" s="20"/>
      <c r="S528" s="20" t="s">
        <v>532</v>
      </c>
      <c r="T528" s="10"/>
      <c r="U528" s="20"/>
      <c r="V528" s="20"/>
      <c r="W528" s="20"/>
      <c r="X528" s="20"/>
      <c r="Y528" s="20"/>
      <c r="Z528" s="20"/>
      <c r="AA528" s="21"/>
    </row>
    <row r="529" spans="1:27" ht="15.75" customHeight="1" x14ac:dyDescent="0.2">
      <c r="A529" s="246" t="s">
        <v>629</v>
      </c>
      <c r="B529" s="54" t="s">
        <v>1635</v>
      </c>
      <c r="C529" s="582">
        <v>18</v>
      </c>
      <c r="D529" s="582">
        <v>6</v>
      </c>
      <c r="E529" s="582">
        <v>8</v>
      </c>
      <c r="F529" s="582">
        <v>4</v>
      </c>
      <c r="G529" s="582">
        <v>41</v>
      </c>
      <c r="H529" s="582">
        <v>34</v>
      </c>
      <c r="I529" s="582">
        <v>20</v>
      </c>
      <c r="J529" s="435">
        <f t="shared" si="115"/>
        <v>18</v>
      </c>
      <c r="K529" s="435">
        <f t="shared" si="116"/>
        <v>20</v>
      </c>
      <c r="L529" s="930"/>
      <c r="M529" s="931"/>
      <c r="N529" s="931"/>
      <c r="O529" s="932"/>
      <c r="Q529" s="339" t="s">
        <v>1004</v>
      </c>
      <c r="R529" s="20"/>
      <c r="S529" s="20"/>
      <c r="T529" s="20"/>
      <c r="U529" s="10"/>
      <c r="V529" s="20"/>
      <c r="W529" s="20"/>
      <c r="X529" s="20"/>
      <c r="Y529" s="20"/>
      <c r="Z529" s="20"/>
      <c r="AA529" s="21"/>
    </row>
    <row r="530" spans="1:27" ht="15.75" customHeight="1" x14ac:dyDescent="0.2">
      <c r="A530" s="246">
        <v>5</v>
      </c>
      <c r="B530" s="54" t="s">
        <v>1923</v>
      </c>
      <c r="C530" s="582">
        <v>18</v>
      </c>
      <c r="D530" s="582">
        <v>6</v>
      </c>
      <c r="E530" s="582">
        <v>7</v>
      </c>
      <c r="F530" s="582">
        <v>5</v>
      </c>
      <c r="G530" s="582">
        <v>38</v>
      </c>
      <c r="H530" s="582">
        <v>29</v>
      </c>
      <c r="I530" s="582">
        <v>19</v>
      </c>
      <c r="J530" s="435">
        <f t="shared" si="115"/>
        <v>18</v>
      </c>
      <c r="K530" s="435">
        <f t="shared" si="116"/>
        <v>19</v>
      </c>
      <c r="L530" s="930"/>
      <c r="M530" s="931"/>
      <c r="N530" s="931"/>
      <c r="O530" s="932"/>
      <c r="Q530" s="339" t="s">
        <v>1631</v>
      </c>
      <c r="R530" s="20"/>
      <c r="S530" s="20" t="s">
        <v>532</v>
      </c>
      <c r="T530" s="20"/>
      <c r="U530" s="20"/>
      <c r="V530" s="10"/>
      <c r="W530" s="20"/>
      <c r="X530" s="20"/>
      <c r="Y530" s="20"/>
      <c r="Z530" s="20"/>
      <c r="AA530" s="21"/>
    </row>
    <row r="531" spans="1:27" ht="15.75" customHeight="1" x14ac:dyDescent="0.2">
      <c r="A531" s="246">
        <v>6</v>
      </c>
      <c r="B531" s="54" t="s">
        <v>1535</v>
      </c>
      <c r="C531" s="582">
        <v>18</v>
      </c>
      <c r="D531" s="582">
        <v>7</v>
      </c>
      <c r="E531" s="582">
        <v>2</v>
      </c>
      <c r="F531" s="582">
        <v>9</v>
      </c>
      <c r="G531" s="582">
        <v>41</v>
      </c>
      <c r="H531" s="582">
        <v>52</v>
      </c>
      <c r="I531" s="582">
        <v>16</v>
      </c>
      <c r="J531" s="435">
        <f t="shared" si="115"/>
        <v>18</v>
      </c>
      <c r="K531" s="435">
        <f t="shared" si="116"/>
        <v>16</v>
      </c>
      <c r="L531" s="930"/>
      <c r="M531" s="931"/>
      <c r="N531" s="931"/>
      <c r="O531" s="932"/>
      <c r="Q531" s="339" t="s">
        <v>1530</v>
      </c>
      <c r="R531" s="20"/>
      <c r="S531" s="20"/>
      <c r="T531" s="20"/>
      <c r="U531" s="20"/>
      <c r="V531" s="20"/>
      <c r="W531" s="10"/>
      <c r="X531" s="20"/>
      <c r="Y531" s="20"/>
      <c r="Z531" s="20"/>
      <c r="AA531" s="21"/>
    </row>
    <row r="532" spans="1:27" ht="15.75" customHeight="1" x14ac:dyDescent="0.2">
      <c r="A532" s="246">
        <v>7</v>
      </c>
      <c r="B532" s="54" t="s">
        <v>728</v>
      </c>
      <c r="C532" s="582">
        <v>18</v>
      </c>
      <c r="D532" s="582">
        <v>5</v>
      </c>
      <c r="E532" s="582">
        <v>5</v>
      </c>
      <c r="F532" s="582">
        <v>8</v>
      </c>
      <c r="G532" s="582">
        <v>26</v>
      </c>
      <c r="H532" s="582">
        <v>52</v>
      </c>
      <c r="I532" s="582">
        <v>15</v>
      </c>
      <c r="J532" s="435">
        <f t="shared" si="115"/>
        <v>18</v>
      </c>
      <c r="K532" s="435">
        <f t="shared" si="116"/>
        <v>15</v>
      </c>
      <c r="L532" s="930"/>
      <c r="M532" s="931"/>
      <c r="N532" s="931"/>
      <c r="O532" s="932"/>
      <c r="Q532" s="339" t="s">
        <v>514</v>
      </c>
      <c r="R532" s="20"/>
      <c r="S532" s="20"/>
      <c r="T532" s="20"/>
      <c r="U532" s="20"/>
      <c r="V532" s="20"/>
      <c r="W532" s="20"/>
      <c r="X532" s="10"/>
      <c r="Y532" s="20"/>
      <c r="Z532" s="20"/>
      <c r="AA532" s="21"/>
    </row>
    <row r="533" spans="1:27" ht="15.75" customHeight="1" x14ac:dyDescent="0.2">
      <c r="A533" s="246">
        <v>8</v>
      </c>
      <c r="B533" s="54" t="s">
        <v>90</v>
      </c>
      <c r="C533" s="582">
        <v>18</v>
      </c>
      <c r="D533" s="582">
        <v>4</v>
      </c>
      <c r="E533" s="582">
        <v>6</v>
      </c>
      <c r="F533" s="582">
        <v>8</v>
      </c>
      <c r="G533" s="582">
        <v>33</v>
      </c>
      <c r="H533" s="582">
        <v>47</v>
      </c>
      <c r="I533" s="582">
        <v>14</v>
      </c>
      <c r="J533" s="435">
        <f t="shared" si="115"/>
        <v>18</v>
      </c>
      <c r="K533" s="435">
        <f t="shared" si="116"/>
        <v>14</v>
      </c>
      <c r="L533" s="930"/>
      <c r="M533" s="931"/>
      <c r="N533" s="931"/>
      <c r="O533" s="932"/>
      <c r="Q533" s="339" t="s">
        <v>501</v>
      </c>
      <c r="R533" s="20"/>
      <c r="S533" s="20"/>
      <c r="T533" s="20"/>
      <c r="U533" s="20"/>
      <c r="V533" s="20"/>
      <c r="W533" s="20"/>
      <c r="X533" s="20"/>
      <c r="Y533" s="10"/>
      <c r="Z533" s="20"/>
      <c r="AA533" s="21"/>
    </row>
    <row r="534" spans="1:27" ht="15.75" customHeight="1" x14ac:dyDescent="0.2">
      <c r="A534" s="246">
        <v>9</v>
      </c>
      <c r="B534" s="54" t="s">
        <v>433</v>
      </c>
      <c r="C534" s="582">
        <v>18</v>
      </c>
      <c r="D534" s="582">
        <v>5</v>
      </c>
      <c r="E534" s="582">
        <v>2</v>
      </c>
      <c r="F534" s="582">
        <v>11</v>
      </c>
      <c r="G534" s="582">
        <v>31</v>
      </c>
      <c r="H534" s="582">
        <v>45</v>
      </c>
      <c r="I534" s="582">
        <v>12</v>
      </c>
      <c r="J534" s="435">
        <f t="shared" si="115"/>
        <v>18</v>
      </c>
      <c r="K534" s="435">
        <f t="shared" si="116"/>
        <v>12</v>
      </c>
      <c r="L534" s="930"/>
      <c r="M534" s="931"/>
      <c r="N534" s="931"/>
      <c r="O534" s="932"/>
      <c r="Q534" s="339" t="s">
        <v>726</v>
      </c>
      <c r="R534" s="20"/>
      <c r="S534" s="20"/>
      <c r="T534" s="20"/>
      <c r="U534" s="20"/>
      <c r="V534" s="20"/>
      <c r="W534" s="20"/>
      <c r="X534" s="20"/>
      <c r="Y534" s="20"/>
      <c r="Z534" s="10"/>
      <c r="AA534" s="21"/>
    </row>
    <row r="535" spans="1:27" ht="15.75" customHeight="1" thickBot="1" x14ac:dyDescent="0.25">
      <c r="A535" s="455">
        <v>10</v>
      </c>
      <c r="B535" s="54" t="s">
        <v>89</v>
      </c>
      <c r="C535" s="582">
        <v>18</v>
      </c>
      <c r="D535" s="582">
        <v>3</v>
      </c>
      <c r="E535" s="582">
        <v>5</v>
      </c>
      <c r="F535" s="582">
        <v>10</v>
      </c>
      <c r="G535" s="582">
        <v>28</v>
      </c>
      <c r="H535" s="582">
        <v>48</v>
      </c>
      <c r="I535" s="582">
        <v>11</v>
      </c>
      <c r="J535" s="435">
        <f t="shared" si="115"/>
        <v>18</v>
      </c>
      <c r="K535" s="435">
        <f t="shared" si="116"/>
        <v>11</v>
      </c>
      <c r="L535" s="933"/>
      <c r="M535" s="934"/>
      <c r="N535" s="934"/>
      <c r="O535" s="935"/>
      <c r="Q535" s="398" t="s">
        <v>153</v>
      </c>
      <c r="R535" s="23"/>
      <c r="S535" s="23"/>
      <c r="T535" s="23"/>
      <c r="U535" s="23"/>
      <c r="V535" s="23"/>
      <c r="W535" s="23"/>
      <c r="X535" s="23"/>
      <c r="Y535" s="23"/>
      <c r="Z535" s="23"/>
      <c r="AA535" s="15"/>
    </row>
    <row r="536" spans="1:27" ht="15.75" customHeight="1" x14ac:dyDescent="0.2">
      <c r="C536" s="435">
        <f t="shared" ref="C536:I536" si="117">SUM(C526:C535)</f>
        <v>180</v>
      </c>
      <c r="D536" s="435">
        <f t="shared" si="117"/>
        <v>68</v>
      </c>
      <c r="E536" s="435">
        <f t="shared" si="117"/>
        <v>44</v>
      </c>
      <c r="F536" s="435">
        <f t="shared" si="117"/>
        <v>68</v>
      </c>
      <c r="G536" s="435">
        <f t="shared" si="117"/>
        <v>372</v>
      </c>
      <c r="H536" s="435">
        <f t="shared" si="117"/>
        <v>414</v>
      </c>
      <c r="I536" s="435">
        <f t="shared" si="117"/>
        <v>180</v>
      </c>
      <c r="J536" s="435">
        <f t="shared" si="115"/>
        <v>180</v>
      </c>
      <c r="K536" s="435">
        <f t="shared" si="116"/>
        <v>180</v>
      </c>
    </row>
    <row r="537" spans="1:27" ht="15.75" customHeight="1" thickBot="1" x14ac:dyDescent="0.25"/>
    <row r="538" spans="1:27" ht="15.75" customHeight="1" thickBot="1" x14ac:dyDescent="0.25">
      <c r="A538" s="1207" t="s">
        <v>1039</v>
      </c>
      <c r="B538" s="1208"/>
      <c r="C538" s="1208"/>
      <c r="D538" s="1208"/>
      <c r="E538" s="1208"/>
      <c r="F538" s="1209"/>
      <c r="G538" s="1204" t="s">
        <v>1050</v>
      </c>
      <c r="H538" s="1205"/>
      <c r="I538" s="1206"/>
      <c r="L538" s="1242" t="s">
        <v>588</v>
      </c>
      <c r="M538" s="1243"/>
      <c r="N538" s="1243"/>
      <c r="O538" s="1244"/>
    </row>
    <row r="539" spans="1:27" ht="15.75" customHeight="1" thickBot="1" x14ac:dyDescent="0.25">
      <c r="A539" s="449" t="s">
        <v>496</v>
      </c>
      <c r="B539" s="450" t="s">
        <v>497</v>
      </c>
      <c r="C539" s="451" t="s">
        <v>498</v>
      </c>
      <c r="D539" s="451" t="s">
        <v>499</v>
      </c>
      <c r="E539" s="451" t="s">
        <v>500</v>
      </c>
      <c r="F539" s="451" t="s">
        <v>501</v>
      </c>
      <c r="G539" s="452" t="s">
        <v>502</v>
      </c>
      <c r="H539" s="452" t="s">
        <v>503</v>
      </c>
      <c r="I539" s="453" t="s">
        <v>504</v>
      </c>
      <c r="L539" s="1245"/>
      <c r="M539" s="1246"/>
      <c r="N539" s="1246"/>
      <c r="O539" s="1247"/>
      <c r="Q539" s="24" t="s">
        <v>1051</v>
      </c>
      <c r="R539" s="396" t="s">
        <v>541</v>
      </c>
      <c r="S539" s="396" t="s">
        <v>716</v>
      </c>
      <c r="T539" s="396" t="s">
        <v>939</v>
      </c>
      <c r="U539" s="396" t="s">
        <v>500</v>
      </c>
      <c r="V539" s="396" t="s">
        <v>322</v>
      </c>
      <c r="W539" s="396" t="s">
        <v>940</v>
      </c>
      <c r="X539" s="396" t="s">
        <v>1774</v>
      </c>
      <c r="Y539" s="396" t="s">
        <v>299</v>
      </c>
      <c r="Z539" s="396" t="s">
        <v>1587</v>
      </c>
      <c r="AA539" s="397" t="s">
        <v>499</v>
      </c>
    </row>
    <row r="540" spans="1:27" ht="15.75" customHeight="1" x14ac:dyDescent="0.2">
      <c r="A540" s="475">
        <v>1</v>
      </c>
      <c r="B540" s="53" t="s">
        <v>941</v>
      </c>
      <c r="C540" s="46">
        <v>18</v>
      </c>
      <c r="D540" s="46">
        <v>11</v>
      </c>
      <c r="E540" s="46">
        <v>3</v>
      </c>
      <c r="F540" s="46">
        <v>4</v>
      </c>
      <c r="G540" s="46">
        <v>47</v>
      </c>
      <c r="H540" s="46">
        <v>29</v>
      </c>
      <c r="I540" s="586">
        <v>25</v>
      </c>
      <c r="J540" s="435">
        <f t="shared" ref="J540:J550" si="118">D540+E540+F540</f>
        <v>18</v>
      </c>
      <c r="K540" s="435">
        <f t="shared" ref="K540:K550" si="119">D540*2+E540</f>
        <v>25</v>
      </c>
      <c r="L540" s="927" t="s">
        <v>1056</v>
      </c>
      <c r="M540" s="928"/>
      <c r="N540" s="928"/>
      <c r="O540" s="929"/>
      <c r="Q540" s="339" t="s">
        <v>541</v>
      </c>
      <c r="R540" s="10"/>
      <c r="S540" s="20"/>
      <c r="T540" s="20"/>
      <c r="U540" s="20"/>
      <c r="V540" s="20"/>
      <c r="W540" s="20"/>
      <c r="X540" s="20"/>
      <c r="Y540" s="20"/>
      <c r="Z540" s="20"/>
      <c r="AA540" s="21"/>
    </row>
    <row r="541" spans="1:27" ht="15.75" customHeight="1" x14ac:dyDescent="0.2">
      <c r="A541" s="246" t="s">
        <v>550</v>
      </c>
      <c r="B541" s="54" t="s">
        <v>1855</v>
      </c>
      <c r="C541" s="582">
        <v>18</v>
      </c>
      <c r="D541" s="582">
        <v>11</v>
      </c>
      <c r="E541" s="582">
        <v>1</v>
      </c>
      <c r="F541" s="582">
        <v>6</v>
      </c>
      <c r="G541" s="582">
        <v>53</v>
      </c>
      <c r="H541" s="582">
        <v>35</v>
      </c>
      <c r="I541" s="584">
        <v>23</v>
      </c>
      <c r="J541" s="435">
        <f t="shared" si="118"/>
        <v>18</v>
      </c>
      <c r="K541" s="435">
        <f t="shared" si="119"/>
        <v>23</v>
      </c>
      <c r="L541" s="930"/>
      <c r="M541" s="931"/>
      <c r="N541" s="931"/>
      <c r="O541" s="932"/>
      <c r="Q541" s="339" t="s">
        <v>716</v>
      </c>
      <c r="R541" s="20"/>
      <c r="S541" s="10"/>
      <c r="T541" s="20"/>
      <c r="U541" s="20" t="s">
        <v>532</v>
      </c>
      <c r="V541" s="20" t="s">
        <v>532</v>
      </c>
      <c r="W541" s="20"/>
      <c r="X541" s="20"/>
      <c r="Y541" s="20"/>
      <c r="Z541" s="20"/>
      <c r="AA541" s="21"/>
    </row>
    <row r="542" spans="1:27" ht="15.75" customHeight="1" x14ac:dyDescent="0.2">
      <c r="A542" s="246" t="s">
        <v>550</v>
      </c>
      <c r="B542" s="54" t="s">
        <v>304</v>
      </c>
      <c r="C542" s="582">
        <v>18</v>
      </c>
      <c r="D542" s="582">
        <v>10</v>
      </c>
      <c r="E542" s="582">
        <v>3</v>
      </c>
      <c r="F542" s="582">
        <v>5</v>
      </c>
      <c r="G542" s="582">
        <v>50</v>
      </c>
      <c r="H542" s="582">
        <v>35</v>
      </c>
      <c r="I542" s="584">
        <v>23</v>
      </c>
      <c r="J542" s="435">
        <f t="shared" si="118"/>
        <v>18</v>
      </c>
      <c r="K542" s="435">
        <f t="shared" si="119"/>
        <v>23</v>
      </c>
      <c r="L542" s="930"/>
      <c r="M542" s="931"/>
      <c r="N542" s="931"/>
      <c r="O542" s="932"/>
      <c r="Q542" s="339" t="s">
        <v>939</v>
      </c>
      <c r="R542" s="20"/>
      <c r="S542" s="20" t="s">
        <v>532</v>
      </c>
      <c r="T542" s="10"/>
      <c r="U542" s="20"/>
      <c r="V542" s="20"/>
      <c r="W542" s="20"/>
      <c r="X542" s="20"/>
      <c r="Y542" s="20"/>
      <c r="Z542" s="20"/>
      <c r="AA542" s="21"/>
    </row>
    <row r="543" spans="1:27" ht="15.75" customHeight="1" x14ac:dyDescent="0.2">
      <c r="A543" s="246" t="s">
        <v>840</v>
      </c>
      <c r="B543" s="54" t="s">
        <v>250</v>
      </c>
      <c r="C543" s="582">
        <v>18</v>
      </c>
      <c r="D543" s="582">
        <v>10</v>
      </c>
      <c r="E543" s="582">
        <v>1</v>
      </c>
      <c r="F543" s="582">
        <v>7</v>
      </c>
      <c r="G543" s="582">
        <v>56</v>
      </c>
      <c r="H543" s="582">
        <v>46</v>
      </c>
      <c r="I543" s="584">
        <v>21</v>
      </c>
      <c r="J543" s="435">
        <f t="shared" si="118"/>
        <v>18</v>
      </c>
      <c r="K543" s="435">
        <f t="shared" si="119"/>
        <v>21</v>
      </c>
      <c r="L543" s="930"/>
      <c r="M543" s="931"/>
      <c r="N543" s="931"/>
      <c r="O543" s="932"/>
      <c r="Q543" s="339" t="s">
        <v>500</v>
      </c>
      <c r="R543" s="20"/>
      <c r="S543" s="20"/>
      <c r="T543" s="20"/>
      <c r="U543" s="10"/>
      <c r="V543" s="20"/>
      <c r="W543" s="20"/>
      <c r="X543" s="20"/>
      <c r="Y543" s="20"/>
      <c r="Z543" s="20"/>
      <c r="AA543" s="21"/>
    </row>
    <row r="544" spans="1:27" ht="15.75" customHeight="1" x14ac:dyDescent="0.2">
      <c r="A544" s="246" t="s">
        <v>840</v>
      </c>
      <c r="B544" s="54" t="s">
        <v>128</v>
      </c>
      <c r="C544" s="582">
        <v>18</v>
      </c>
      <c r="D544" s="582">
        <v>9</v>
      </c>
      <c r="E544" s="582">
        <v>3</v>
      </c>
      <c r="F544" s="582">
        <v>6</v>
      </c>
      <c r="G544" s="582">
        <v>49</v>
      </c>
      <c r="H544" s="582">
        <v>36</v>
      </c>
      <c r="I544" s="584">
        <v>21</v>
      </c>
      <c r="J544" s="435">
        <f t="shared" si="118"/>
        <v>18</v>
      </c>
      <c r="K544" s="435">
        <f t="shared" si="119"/>
        <v>21</v>
      </c>
      <c r="L544" s="930"/>
      <c r="M544" s="931"/>
      <c r="N544" s="931"/>
      <c r="O544" s="932"/>
      <c r="Q544" s="339" t="s">
        <v>322</v>
      </c>
      <c r="R544" s="20"/>
      <c r="S544" s="20" t="s">
        <v>532</v>
      </c>
      <c r="T544" s="20"/>
      <c r="U544" s="20"/>
      <c r="V544" s="10"/>
      <c r="W544" s="20"/>
      <c r="X544" s="20"/>
      <c r="Y544" s="20"/>
      <c r="Z544" s="20"/>
      <c r="AA544" s="21"/>
    </row>
    <row r="545" spans="1:31" ht="15.75" customHeight="1" x14ac:dyDescent="0.2">
      <c r="A545" s="246">
        <v>6</v>
      </c>
      <c r="B545" s="54" t="s">
        <v>93</v>
      </c>
      <c r="C545" s="582">
        <v>18</v>
      </c>
      <c r="D545" s="582">
        <v>7</v>
      </c>
      <c r="E545" s="582">
        <v>3</v>
      </c>
      <c r="F545" s="582">
        <v>8</v>
      </c>
      <c r="G545" s="582">
        <v>40</v>
      </c>
      <c r="H545" s="582">
        <v>40</v>
      </c>
      <c r="I545" s="584">
        <v>17</v>
      </c>
      <c r="J545" s="435">
        <f t="shared" si="118"/>
        <v>18</v>
      </c>
      <c r="K545" s="435">
        <f t="shared" si="119"/>
        <v>17</v>
      </c>
      <c r="L545" s="930"/>
      <c r="M545" s="931"/>
      <c r="N545" s="931"/>
      <c r="O545" s="932"/>
      <c r="Q545" s="339" t="s">
        <v>940</v>
      </c>
      <c r="R545" s="20"/>
      <c r="S545" s="20"/>
      <c r="T545" s="20"/>
      <c r="U545" s="20"/>
      <c r="V545" s="20"/>
      <c r="W545" s="10"/>
      <c r="X545" s="20"/>
      <c r="Y545" s="20"/>
      <c r="Z545" s="20"/>
      <c r="AA545" s="21"/>
    </row>
    <row r="546" spans="1:31" ht="15.75" customHeight="1" x14ac:dyDescent="0.2">
      <c r="A546" s="246">
        <v>7</v>
      </c>
      <c r="B546" s="54" t="s">
        <v>674</v>
      </c>
      <c r="C546" s="582">
        <v>18</v>
      </c>
      <c r="D546" s="582">
        <v>7</v>
      </c>
      <c r="E546" s="582">
        <v>1</v>
      </c>
      <c r="F546" s="582">
        <v>10</v>
      </c>
      <c r="G546" s="582">
        <v>43</v>
      </c>
      <c r="H546" s="582">
        <v>44</v>
      </c>
      <c r="I546" s="584">
        <v>15</v>
      </c>
      <c r="J546" s="435">
        <f t="shared" si="118"/>
        <v>18</v>
      </c>
      <c r="K546" s="435">
        <f t="shared" si="119"/>
        <v>15</v>
      </c>
      <c r="L546" s="930"/>
      <c r="M546" s="931"/>
      <c r="N546" s="931"/>
      <c r="O546" s="932"/>
      <c r="Q546" s="339" t="s">
        <v>1774</v>
      </c>
      <c r="R546" s="20"/>
      <c r="S546" s="20"/>
      <c r="T546" s="20"/>
      <c r="U546" s="20"/>
      <c r="V546" s="20"/>
      <c r="W546" s="20"/>
      <c r="X546" s="10"/>
      <c r="Y546" s="20"/>
      <c r="Z546" s="20"/>
      <c r="AA546" s="21"/>
    </row>
    <row r="547" spans="1:31" ht="15.75" customHeight="1" x14ac:dyDescent="0.2">
      <c r="A547" s="246">
        <v>8</v>
      </c>
      <c r="B547" s="54" t="s">
        <v>1883</v>
      </c>
      <c r="C547" s="582">
        <v>18</v>
      </c>
      <c r="D547" s="582">
        <v>5</v>
      </c>
      <c r="E547" s="582">
        <v>4</v>
      </c>
      <c r="F547" s="582">
        <v>9</v>
      </c>
      <c r="G547" s="582">
        <v>30</v>
      </c>
      <c r="H547" s="582">
        <v>47</v>
      </c>
      <c r="I547" s="584">
        <v>14</v>
      </c>
      <c r="J547" s="435">
        <f t="shared" si="118"/>
        <v>18</v>
      </c>
      <c r="K547" s="435">
        <f t="shared" si="119"/>
        <v>14</v>
      </c>
      <c r="L547" s="930"/>
      <c r="M547" s="931"/>
      <c r="N547" s="931"/>
      <c r="O547" s="932"/>
      <c r="Q547" s="339" t="s">
        <v>299</v>
      </c>
      <c r="R547" s="20"/>
      <c r="S547" s="20"/>
      <c r="T547" s="20"/>
      <c r="U547" s="20"/>
      <c r="V547" s="20"/>
      <c r="W547" s="20"/>
      <c r="X547" s="20"/>
      <c r="Y547" s="10"/>
      <c r="Z547" s="20"/>
      <c r="AA547" s="21"/>
    </row>
    <row r="548" spans="1:31" ht="15.75" customHeight="1" x14ac:dyDescent="0.2">
      <c r="A548" s="246">
        <v>9</v>
      </c>
      <c r="B548" s="54" t="s">
        <v>942</v>
      </c>
      <c r="C548" s="582">
        <v>18</v>
      </c>
      <c r="D548" s="582">
        <v>6</v>
      </c>
      <c r="E548" s="582">
        <v>1</v>
      </c>
      <c r="F548" s="582">
        <v>11</v>
      </c>
      <c r="G548" s="582">
        <v>27</v>
      </c>
      <c r="H548" s="582">
        <v>53</v>
      </c>
      <c r="I548" s="584">
        <v>13</v>
      </c>
      <c r="J548" s="435">
        <f t="shared" si="118"/>
        <v>18</v>
      </c>
      <c r="K548" s="435">
        <f t="shared" si="119"/>
        <v>13</v>
      </c>
      <c r="L548" s="930"/>
      <c r="M548" s="931"/>
      <c r="N548" s="931"/>
      <c r="O548" s="932"/>
      <c r="Q548" s="339" t="s">
        <v>1587</v>
      </c>
      <c r="R548" s="20"/>
      <c r="S548" s="20"/>
      <c r="T548" s="20"/>
      <c r="U548" s="20"/>
      <c r="V548" s="20"/>
      <c r="W548" s="20"/>
      <c r="X548" s="20"/>
      <c r="Y548" s="20"/>
      <c r="Z548" s="10"/>
      <c r="AA548" s="21"/>
    </row>
    <row r="549" spans="1:31" ht="15.75" customHeight="1" thickBot="1" x14ac:dyDescent="0.25">
      <c r="A549" s="455">
        <v>10</v>
      </c>
      <c r="B549" s="55" t="s">
        <v>1596</v>
      </c>
      <c r="C549" s="583">
        <v>18</v>
      </c>
      <c r="D549" s="583">
        <v>4</v>
      </c>
      <c r="E549" s="583">
        <v>0</v>
      </c>
      <c r="F549" s="583">
        <v>14</v>
      </c>
      <c r="G549" s="583">
        <v>34</v>
      </c>
      <c r="H549" s="583">
        <v>65</v>
      </c>
      <c r="I549" s="585">
        <v>8</v>
      </c>
      <c r="J549" s="435">
        <f t="shared" si="118"/>
        <v>18</v>
      </c>
      <c r="K549" s="435">
        <f t="shared" si="119"/>
        <v>8</v>
      </c>
      <c r="L549" s="933"/>
      <c r="M549" s="934"/>
      <c r="N549" s="934"/>
      <c r="O549" s="935"/>
      <c r="Q549" s="398" t="s">
        <v>499</v>
      </c>
      <c r="R549" s="23"/>
      <c r="S549" s="23"/>
      <c r="T549" s="23"/>
      <c r="U549" s="23"/>
      <c r="V549" s="23"/>
      <c r="W549" s="23"/>
      <c r="X549" s="23"/>
      <c r="Y549" s="23"/>
      <c r="Z549" s="23"/>
      <c r="AA549" s="15"/>
    </row>
    <row r="550" spans="1:31" ht="15.75" customHeight="1" x14ac:dyDescent="0.2">
      <c r="C550" s="435">
        <f t="shared" ref="C550:I550" si="120">SUM(C540:C549)</f>
        <v>180</v>
      </c>
      <c r="D550" s="435">
        <f t="shared" si="120"/>
        <v>80</v>
      </c>
      <c r="E550" s="435">
        <f t="shared" si="120"/>
        <v>20</v>
      </c>
      <c r="F550" s="435">
        <f t="shared" si="120"/>
        <v>80</v>
      </c>
      <c r="G550" s="435">
        <f t="shared" si="120"/>
        <v>429</v>
      </c>
      <c r="H550" s="435">
        <f t="shared" si="120"/>
        <v>430</v>
      </c>
      <c r="I550" s="435">
        <f t="shared" si="120"/>
        <v>180</v>
      </c>
      <c r="J550" s="435">
        <f t="shared" si="118"/>
        <v>180</v>
      </c>
      <c r="K550" s="435">
        <f t="shared" si="119"/>
        <v>180</v>
      </c>
    </row>
    <row r="551" spans="1:31" ht="15.75" customHeight="1" thickBot="1" x14ac:dyDescent="0.25"/>
    <row r="552" spans="1:31" ht="15.75" customHeight="1" thickBot="1" x14ac:dyDescent="0.25">
      <c r="A552" s="1193" t="s">
        <v>943</v>
      </c>
      <c r="B552" s="1194"/>
      <c r="C552" s="1194"/>
      <c r="D552" s="1194"/>
      <c r="E552" s="1194"/>
      <c r="F552" s="1195"/>
      <c r="G552" s="1190" t="s">
        <v>1050</v>
      </c>
      <c r="H552" s="1191"/>
      <c r="I552" s="1192"/>
      <c r="L552" s="1242" t="s">
        <v>588</v>
      </c>
      <c r="M552" s="1243"/>
      <c r="N552" s="1243"/>
      <c r="O552" s="1244"/>
    </row>
    <row r="553" spans="1:31" ht="15.75" customHeight="1" thickBot="1" x14ac:dyDescent="0.25">
      <c r="A553" s="456" t="s">
        <v>496</v>
      </c>
      <c r="B553" s="457" t="s">
        <v>497</v>
      </c>
      <c r="C553" s="458" t="s">
        <v>498</v>
      </c>
      <c r="D553" s="458" t="s">
        <v>499</v>
      </c>
      <c r="E553" s="458" t="s">
        <v>500</v>
      </c>
      <c r="F553" s="458" t="s">
        <v>501</v>
      </c>
      <c r="G553" s="459" t="s">
        <v>502</v>
      </c>
      <c r="H553" s="459" t="s">
        <v>503</v>
      </c>
      <c r="I553" s="460" t="s">
        <v>504</v>
      </c>
      <c r="L553" s="1245"/>
      <c r="M553" s="1246"/>
      <c r="N553" s="1246"/>
      <c r="O553" s="1247"/>
      <c r="Q553" s="24" t="s">
        <v>1051</v>
      </c>
      <c r="R553" s="399" t="s">
        <v>633</v>
      </c>
      <c r="S553" s="399" t="s">
        <v>1196</v>
      </c>
      <c r="T553" s="399" t="s">
        <v>541</v>
      </c>
      <c r="U553" s="399" t="s">
        <v>1784</v>
      </c>
      <c r="V553" s="399" t="s">
        <v>733</v>
      </c>
      <c r="W553" s="399" t="s">
        <v>1088</v>
      </c>
      <c r="X553" s="399" t="s">
        <v>242</v>
      </c>
      <c r="Y553" s="399" t="s">
        <v>1089</v>
      </c>
      <c r="Z553" s="399" t="s">
        <v>60</v>
      </c>
      <c r="AA553" s="399" t="s">
        <v>610</v>
      </c>
      <c r="AB553" s="399" t="s">
        <v>514</v>
      </c>
      <c r="AC553" s="399" t="s">
        <v>591</v>
      </c>
      <c r="AD553" s="399" t="s">
        <v>1587</v>
      </c>
      <c r="AE553" s="400" t="s">
        <v>813</v>
      </c>
    </row>
    <row r="554" spans="1:31" ht="15.75" customHeight="1" x14ac:dyDescent="0.2">
      <c r="A554" s="461">
        <v>1</v>
      </c>
      <c r="B554" s="53" t="s">
        <v>1093</v>
      </c>
      <c r="C554" s="46">
        <v>26</v>
      </c>
      <c r="D554" s="46">
        <v>19</v>
      </c>
      <c r="E554" s="46">
        <v>2</v>
      </c>
      <c r="F554" s="46">
        <v>5</v>
      </c>
      <c r="G554" s="46">
        <v>70</v>
      </c>
      <c r="H554" s="46">
        <v>30</v>
      </c>
      <c r="I554" s="586">
        <f t="shared" ref="I554:I567" si="121">(D554*2)+E554</f>
        <v>40</v>
      </c>
      <c r="J554" s="435">
        <f t="shared" ref="J554:J568" si="122">D554+E554+F554</f>
        <v>26</v>
      </c>
      <c r="K554" s="435">
        <f t="shared" ref="K554:K568" si="123">D554*2+E554</f>
        <v>40</v>
      </c>
      <c r="L554" s="927" t="s">
        <v>1057</v>
      </c>
      <c r="M554" s="928"/>
      <c r="N554" s="928"/>
      <c r="O554" s="929"/>
      <c r="Q554" s="401" t="s">
        <v>633</v>
      </c>
      <c r="R554" s="10"/>
      <c r="S554" s="20"/>
      <c r="T554" s="20" t="s">
        <v>1600</v>
      </c>
      <c r="U554" s="20"/>
      <c r="V554" s="20" t="s">
        <v>532</v>
      </c>
      <c r="W554" s="20"/>
      <c r="X554" s="20" t="s">
        <v>532</v>
      </c>
      <c r="Y554" s="20"/>
      <c r="Z554" s="20"/>
      <c r="AA554" s="20"/>
      <c r="AB554" s="20"/>
      <c r="AC554" s="20"/>
      <c r="AD554" s="20"/>
      <c r="AE554" s="21"/>
    </row>
    <row r="555" spans="1:31" ht="15.75" customHeight="1" x14ac:dyDescent="0.2">
      <c r="A555" s="259">
        <v>2</v>
      </c>
      <c r="B555" s="54" t="s">
        <v>1090</v>
      </c>
      <c r="C555" s="582">
        <v>26</v>
      </c>
      <c r="D555" s="582">
        <v>17</v>
      </c>
      <c r="E555" s="582">
        <v>2</v>
      </c>
      <c r="F555" s="582">
        <v>7</v>
      </c>
      <c r="G555" s="582">
        <v>82</v>
      </c>
      <c r="H555" s="582">
        <v>51</v>
      </c>
      <c r="I555" s="584">
        <f t="shared" si="121"/>
        <v>36</v>
      </c>
      <c r="J555" s="435">
        <f t="shared" si="122"/>
        <v>26</v>
      </c>
      <c r="K555" s="435">
        <f t="shared" si="123"/>
        <v>36</v>
      </c>
      <c r="L555" s="930"/>
      <c r="M555" s="931"/>
      <c r="N555" s="931"/>
      <c r="O555" s="932"/>
      <c r="Q555" s="401" t="s">
        <v>1196</v>
      </c>
      <c r="R555" s="20"/>
      <c r="S555" s="10"/>
      <c r="T555" s="20" t="s">
        <v>22</v>
      </c>
      <c r="U555" s="20"/>
      <c r="V555" s="20"/>
      <c r="W555" s="20"/>
      <c r="X555" s="20"/>
      <c r="Y555" s="20"/>
      <c r="Z555" s="20"/>
      <c r="AA555" s="20"/>
      <c r="AB555" s="20"/>
      <c r="AC555" s="20"/>
      <c r="AD555" s="20"/>
      <c r="AE555" s="21"/>
    </row>
    <row r="556" spans="1:31" ht="15.75" customHeight="1" x14ac:dyDescent="0.2">
      <c r="A556" s="259">
        <v>3</v>
      </c>
      <c r="B556" s="54" t="s">
        <v>1094</v>
      </c>
      <c r="C556" s="582">
        <v>26</v>
      </c>
      <c r="D556" s="582">
        <v>17</v>
      </c>
      <c r="E556" s="582">
        <v>2</v>
      </c>
      <c r="F556" s="582">
        <v>7</v>
      </c>
      <c r="G556" s="582">
        <v>69</v>
      </c>
      <c r="H556" s="582">
        <v>37</v>
      </c>
      <c r="I556" s="584">
        <f t="shared" si="121"/>
        <v>36</v>
      </c>
      <c r="J556" s="435">
        <f t="shared" si="122"/>
        <v>26</v>
      </c>
      <c r="K556" s="435">
        <f t="shared" si="123"/>
        <v>36</v>
      </c>
      <c r="L556" s="930"/>
      <c r="M556" s="931"/>
      <c r="N556" s="931"/>
      <c r="O556" s="932"/>
      <c r="Q556" s="401" t="s">
        <v>541</v>
      </c>
      <c r="R556" s="20" t="s">
        <v>32</v>
      </c>
      <c r="S556" s="20" t="s">
        <v>1207</v>
      </c>
      <c r="T556" s="10"/>
      <c r="U556" s="20" t="s">
        <v>1495</v>
      </c>
      <c r="V556" s="20" t="s">
        <v>1601</v>
      </c>
      <c r="W556" s="20" t="s">
        <v>1603</v>
      </c>
      <c r="X556" s="20" t="s">
        <v>1641</v>
      </c>
      <c r="Y556" s="20" t="s">
        <v>1210</v>
      </c>
      <c r="Z556" s="20" t="s">
        <v>1540</v>
      </c>
      <c r="AA556" s="20" t="s">
        <v>1210</v>
      </c>
      <c r="AB556" s="20" t="s">
        <v>844</v>
      </c>
      <c r="AC556" s="20" t="s">
        <v>1795</v>
      </c>
      <c r="AD556" s="20" t="s">
        <v>1600</v>
      </c>
      <c r="AE556" s="21" t="s">
        <v>32</v>
      </c>
    </row>
    <row r="557" spans="1:31" ht="15.75" customHeight="1" x14ac:dyDescent="0.2">
      <c r="A557" s="259">
        <v>4</v>
      </c>
      <c r="B557" s="54" t="s">
        <v>371</v>
      </c>
      <c r="C557" s="582">
        <v>26</v>
      </c>
      <c r="D557" s="582">
        <v>17</v>
      </c>
      <c r="E557" s="582">
        <v>1</v>
      </c>
      <c r="F557" s="582">
        <v>8</v>
      </c>
      <c r="G557" s="582">
        <v>65</v>
      </c>
      <c r="H557" s="582">
        <v>51</v>
      </c>
      <c r="I557" s="584">
        <f t="shared" si="121"/>
        <v>35</v>
      </c>
      <c r="J557" s="435">
        <f t="shared" si="122"/>
        <v>26</v>
      </c>
      <c r="K557" s="435">
        <f t="shared" si="123"/>
        <v>35</v>
      </c>
      <c r="L557" s="930"/>
      <c r="M557" s="931"/>
      <c r="N557" s="931"/>
      <c r="O557" s="932"/>
      <c r="Q557" s="401" t="s">
        <v>1784</v>
      </c>
      <c r="R557" s="20"/>
      <c r="S557" s="20"/>
      <c r="T557" s="20" t="s">
        <v>1600</v>
      </c>
      <c r="U557" s="10"/>
      <c r="V557" s="20"/>
      <c r="W557" s="20"/>
      <c r="X557" s="20"/>
      <c r="Y557" s="20"/>
      <c r="Z557" s="20"/>
      <c r="AA557" s="20"/>
      <c r="AB557" s="20"/>
      <c r="AC557" s="20"/>
      <c r="AD557" s="20"/>
      <c r="AE557" s="21"/>
    </row>
    <row r="558" spans="1:31" ht="15.75" customHeight="1" x14ac:dyDescent="0.2">
      <c r="A558" s="259">
        <v>5</v>
      </c>
      <c r="B558" s="54" t="s">
        <v>1092</v>
      </c>
      <c r="C558" s="582">
        <v>26</v>
      </c>
      <c r="D558" s="582">
        <v>13</v>
      </c>
      <c r="E558" s="582">
        <v>7</v>
      </c>
      <c r="F558" s="582">
        <v>6</v>
      </c>
      <c r="G558" s="582">
        <v>67</v>
      </c>
      <c r="H558" s="582">
        <v>41</v>
      </c>
      <c r="I558" s="584">
        <f t="shared" si="121"/>
        <v>33</v>
      </c>
      <c r="J558" s="435">
        <f t="shared" si="122"/>
        <v>26</v>
      </c>
      <c r="K558" s="435">
        <f t="shared" si="123"/>
        <v>33</v>
      </c>
      <c r="L558" s="930"/>
      <c r="M558" s="931"/>
      <c r="N558" s="931"/>
      <c r="O558" s="932"/>
      <c r="Q558" s="401" t="s">
        <v>733</v>
      </c>
      <c r="R558" s="20"/>
      <c r="S558" s="20"/>
      <c r="T558" s="20" t="s">
        <v>355</v>
      </c>
      <c r="U558" s="20"/>
      <c r="V558" s="10"/>
      <c r="W558" s="20"/>
      <c r="X558" s="20" t="s">
        <v>532</v>
      </c>
      <c r="Y558" s="20" t="s">
        <v>532</v>
      </c>
      <c r="Z558" s="20"/>
      <c r="AA558" s="20"/>
      <c r="AB558" s="20"/>
      <c r="AC558" s="20"/>
      <c r="AD558" s="20"/>
      <c r="AE558" s="21"/>
    </row>
    <row r="559" spans="1:31" ht="15.75" customHeight="1" x14ac:dyDescent="0.2">
      <c r="A559" s="259">
        <v>6</v>
      </c>
      <c r="B559" s="54" t="s">
        <v>1208</v>
      </c>
      <c r="C559" s="582">
        <v>26</v>
      </c>
      <c r="D559" s="582">
        <v>15</v>
      </c>
      <c r="E559" s="582">
        <v>2</v>
      </c>
      <c r="F559" s="582">
        <v>9</v>
      </c>
      <c r="G559" s="582">
        <v>80</v>
      </c>
      <c r="H559" s="582">
        <v>51</v>
      </c>
      <c r="I559" s="584">
        <f t="shared" si="121"/>
        <v>32</v>
      </c>
      <c r="J559" s="435">
        <f t="shared" si="122"/>
        <v>26</v>
      </c>
      <c r="K559" s="435">
        <f t="shared" si="123"/>
        <v>32</v>
      </c>
      <c r="L559" s="930"/>
      <c r="M559" s="931"/>
      <c r="N559" s="931"/>
      <c r="O559" s="932"/>
      <c r="Q559" s="401" t="s">
        <v>1088</v>
      </c>
      <c r="R559" s="20"/>
      <c r="S559" s="20"/>
      <c r="T559" s="20" t="s">
        <v>1207</v>
      </c>
      <c r="U559" s="20"/>
      <c r="V559" s="20" t="s">
        <v>532</v>
      </c>
      <c r="W559" s="10"/>
      <c r="X559" s="20"/>
      <c r="Y559" s="20"/>
      <c r="Z559" s="20"/>
      <c r="AA559" s="20"/>
      <c r="AB559" s="20"/>
      <c r="AC559" s="20"/>
      <c r="AD559" s="20"/>
      <c r="AE559" s="21"/>
    </row>
    <row r="560" spans="1:31" ht="15.75" customHeight="1" x14ac:dyDescent="0.2">
      <c r="A560" s="259">
        <v>7</v>
      </c>
      <c r="B560" s="54" t="s">
        <v>1042</v>
      </c>
      <c r="C560" s="582">
        <v>26</v>
      </c>
      <c r="D560" s="582">
        <v>12</v>
      </c>
      <c r="E560" s="582">
        <v>3</v>
      </c>
      <c r="F560" s="582">
        <v>11</v>
      </c>
      <c r="G560" s="582">
        <v>70</v>
      </c>
      <c r="H560" s="582">
        <v>55</v>
      </c>
      <c r="I560" s="584">
        <f t="shared" si="121"/>
        <v>27</v>
      </c>
      <c r="J560" s="435">
        <f t="shared" si="122"/>
        <v>26</v>
      </c>
      <c r="K560" s="435">
        <f t="shared" si="123"/>
        <v>27</v>
      </c>
      <c r="L560" s="930"/>
      <c r="M560" s="931"/>
      <c r="N560" s="931"/>
      <c r="O560" s="932"/>
      <c r="Q560" s="401" t="s">
        <v>242</v>
      </c>
      <c r="R560" s="20"/>
      <c r="S560" s="20"/>
      <c r="T560" s="20" t="s">
        <v>1496</v>
      </c>
      <c r="U560" s="20"/>
      <c r="V560" s="20"/>
      <c r="W560" s="20"/>
      <c r="X560" s="10"/>
      <c r="Y560" s="20"/>
      <c r="Z560" s="20"/>
      <c r="AA560" s="20"/>
      <c r="AB560" s="20"/>
      <c r="AC560" s="20"/>
      <c r="AD560" s="20"/>
      <c r="AE560" s="21"/>
    </row>
    <row r="561" spans="1:31" ht="15.75" customHeight="1" x14ac:dyDescent="0.2">
      <c r="A561" s="259">
        <v>8</v>
      </c>
      <c r="B561" s="54" t="s">
        <v>345</v>
      </c>
      <c r="C561" s="582">
        <v>26</v>
      </c>
      <c r="D561" s="582">
        <v>13</v>
      </c>
      <c r="E561" s="582">
        <v>1</v>
      </c>
      <c r="F561" s="582">
        <v>12</v>
      </c>
      <c r="G561" s="582">
        <v>55</v>
      </c>
      <c r="H561" s="582">
        <v>46</v>
      </c>
      <c r="I561" s="584">
        <f t="shared" si="121"/>
        <v>27</v>
      </c>
      <c r="J561" s="435">
        <f t="shared" si="122"/>
        <v>26</v>
      </c>
      <c r="K561" s="435">
        <f t="shared" si="123"/>
        <v>27</v>
      </c>
      <c r="L561" s="930"/>
      <c r="M561" s="931"/>
      <c r="N561" s="931"/>
      <c r="O561" s="932"/>
      <c r="Q561" s="401" t="s">
        <v>1089</v>
      </c>
      <c r="R561" s="20"/>
      <c r="S561" s="20"/>
      <c r="T561" s="20" t="s">
        <v>1603</v>
      </c>
      <c r="U561" s="20"/>
      <c r="V561" s="20" t="s">
        <v>532</v>
      </c>
      <c r="W561" s="20"/>
      <c r="X561" s="20"/>
      <c r="Y561" s="10"/>
      <c r="Z561" s="20"/>
      <c r="AA561" s="20"/>
      <c r="AB561" s="20"/>
      <c r="AC561" s="20"/>
      <c r="AD561" s="20"/>
      <c r="AE561" s="21"/>
    </row>
    <row r="562" spans="1:31" ht="15.75" customHeight="1" x14ac:dyDescent="0.2">
      <c r="A562" s="259">
        <v>9</v>
      </c>
      <c r="B562" s="54" t="s">
        <v>1589</v>
      </c>
      <c r="C562" s="582">
        <v>26</v>
      </c>
      <c r="D562" s="582">
        <v>12</v>
      </c>
      <c r="E562" s="582">
        <v>3</v>
      </c>
      <c r="F562" s="582">
        <v>11</v>
      </c>
      <c r="G562" s="582">
        <v>57</v>
      </c>
      <c r="H562" s="582">
        <v>55</v>
      </c>
      <c r="I562" s="584">
        <f t="shared" si="121"/>
        <v>27</v>
      </c>
      <c r="J562" s="435">
        <f t="shared" si="122"/>
        <v>26</v>
      </c>
      <c r="K562" s="435">
        <f t="shared" si="123"/>
        <v>27</v>
      </c>
      <c r="L562" s="930"/>
      <c r="M562" s="931"/>
      <c r="N562" s="931"/>
      <c r="O562" s="932"/>
      <c r="Q562" s="401" t="s">
        <v>60</v>
      </c>
      <c r="R562" s="20" t="s">
        <v>532</v>
      </c>
      <c r="S562" s="20"/>
      <c r="T562" s="20" t="s">
        <v>1491</v>
      </c>
      <c r="U562" s="20"/>
      <c r="V562" s="20"/>
      <c r="W562" s="20"/>
      <c r="X562" s="20"/>
      <c r="Y562" s="20"/>
      <c r="Z562" s="10"/>
      <c r="AA562" s="20"/>
      <c r="AB562" s="20"/>
      <c r="AC562" s="20"/>
      <c r="AD562" s="20"/>
      <c r="AE562" s="21"/>
    </row>
    <row r="563" spans="1:31" ht="15.75" customHeight="1" x14ac:dyDescent="0.2">
      <c r="A563" s="259">
        <v>10</v>
      </c>
      <c r="B563" s="54" t="s">
        <v>1200</v>
      </c>
      <c r="C563" s="582">
        <v>26</v>
      </c>
      <c r="D563" s="582">
        <v>9</v>
      </c>
      <c r="E563" s="582">
        <v>4</v>
      </c>
      <c r="F563" s="582">
        <v>13</v>
      </c>
      <c r="G563" s="582">
        <v>58</v>
      </c>
      <c r="H563" s="582">
        <v>65</v>
      </c>
      <c r="I563" s="584">
        <f t="shared" si="121"/>
        <v>22</v>
      </c>
      <c r="J563" s="435">
        <f t="shared" si="122"/>
        <v>26</v>
      </c>
      <c r="K563" s="435">
        <f t="shared" si="123"/>
        <v>22</v>
      </c>
      <c r="L563" s="930"/>
      <c r="M563" s="931"/>
      <c r="N563" s="931"/>
      <c r="O563" s="932"/>
      <c r="Q563" s="401" t="s">
        <v>610</v>
      </c>
      <c r="R563" s="20"/>
      <c r="S563" s="20"/>
      <c r="T563" s="20" t="s">
        <v>1490</v>
      </c>
      <c r="U563" s="20"/>
      <c r="V563" s="20"/>
      <c r="W563" s="20"/>
      <c r="X563" s="20"/>
      <c r="Y563" s="20"/>
      <c r="Z563" s="20"/>
      <c r="AA563" s="10"/>
      <c r="AB563" s="20"/>
      <c r="AC563" s="20"/>
      <c r="AD563" s="20"/>
      <c r="AE563" s="21"/>
    </row>
    <row r="564" spans="1:31" ht="15.75" customHeight="1" x14ac:dyDescent="0.2">
      <c r="A564" s="259">
        <v>11</v>
      </c>
      <c r="B564" s="54" t="s">
        <v>819</v>
      </c>
      <c r="C564" s="582">
        <v>26</v>
      </c>
      <c r="D564" s="582">
        <v>8</v>
      </c>
      <c r="E564" s="582">
        <v>4</v>
      </c>
      <c r="F564" s="582">
        <v>14</v>
      </c>
      <c r="G564" s="582">
        <v>67</v>
      </c>
      <c r="H564" s="582">
        <v>70</v>
      </c>
      <c r="I564" s="584">
        <f t="shared" si="121"/>
        <v>20</v>
      </c>
      <c r="J564" s="435">
        <f t="shared" si="122"/>
        <v>26</v>
      </c>
      <c r="K564" s="435">
        <f t="shared" si="123"/>
        <v>20</v>
      </c>
      <c r="L564" s="930"/>
      <c r="M564" s="931"/>
      <c r="N564" s="931"/>
      <c r="O564" s="932"/>
      <c r="Q564" s="401" t="s">
        <v>514</v>
      </c>
      <c r="R564" s="20"/>
      <c r="S564" s="20"/>
      <c r="T564" s="20" t="s">
        <v>1493</v>
      </c>
      <c r="U564" s="20"/>
      <c r="V564" s="20"/>
      <c r="W564" s="20"/>
      <c r="X564" s="20"/>
      <c r="Y564" s="20"/>
      <c r="Z564" s="20"/>
      <c r="AA564" s="20"/>
      <c r="AB564" s="10"/>
      <c r="AC564" s="20"/>
      <c r="AD564" s="20"/>
      <c r="AE564" s="21"/>
    </row>
    <row r="565" spans="1:31" ht="15.75" customHeight="1" x14ac:dyDescent="0.2">
      <c r="A565" s="259">
        <v>12</v>
      </c>
      <c r="B565" s="54" t="s">
        <v>1955</v>
      </c>
      <c r="C565" s="582">
        <v>26</v>
      </c>
      <c r="D565" s="582">
        <v>3</v>
      </c>
      <c r="E565" s="582">
        <v>4</v>
      </c>
      <c r="F565" s="582">
        <v>19</v>
      </c>
      <c r="G565" s="582">
        <v>31</v>
      </c>
      <c r="H565" s="582">
        <v>89</v>
      </c>
      <c r="I565" s="584">
        <f t="shared" si="121"/>
        <v>10</v>
      </c>
      <c r="J565" s="435">
        <f t="shared" si="122"/>
        <v>26</v>
      </c>
      <c r="K565" s="435">
        <f t="shared" si="123"/>
        <v>10</v>
      </c>
      <c r="L565" s="930"/>
      <c r="M565" s="931"/>
      <c r="N565" s="931"/>
      <c r="O565" s="932"/>
      <c r="Q565" s="401" t="s">
        <v>591</v>
      </c>
      <c r="R565" s="20"/>
      <c r="S565" s="20"/>
      <c r="T565" s="20" t="s">
        <v>1495</v>
      </c>
      <c r="U565" s="20"/>
      <c r="V565" s="20"/>
      <c r="W565" s="20"/>
      <c r="X565" s="20"/>
      <c r="Y565" s="20"/>
      <c r="Z565" s="20"/>
      <c r="AA565" s="20"/>
      <c r="AB565" s="20"/>
      <c r="AC565" s="10"/>
      <c r="AD565" s="20"/>
      <c r="AE565" s="21"/>
    </row>
    <row r="566" spans="1:31" ht="15.75" customHeight="1" x14ac:dyDescent="0.2">
      <c r="A566" s="259">
        <v>13</v>
      </c>
      <c r="B566" s="54" t="s">
        <v>245</v>
      </c>
      <c r="C566" s="582">
        <v>26</v>
      </c>
      <c r="D566" s="582">
        <v>3</v>
      </c>
      <c r="E566" s="582">
        <v>4</v>
      </c>
      <c r="F566" s="582">
        <v>19</v>
      </c>
      <c r="G566" s="582">
        <v>32</v>
      </c>
      <c r="H566" s="582">
        <v>92</v>
      </c>
      <c r="I566" s="584">
        <f t="shared" si="121"/>
        <v>10</v>
      </c>
      <c r="J566" s="435">
        <f t="shared" si="122"/>
        <v>26</v>
      </c>
      <c r="K566" s="435">
        <f t="shared" si="123"/>
        <v>10</v>
      </c>
      <c r="L566" s="930"/>
      <c r="M566" s="931"/>
      <c r="N566" s="931"/>
      <c r="O566" s="932"/>
      <c r="Q566" s="401" t="s">
        <v>1587</v>
      </c>
      <c r="R566" s="20"/>
      <c r="S566" s="20"/>
      <c r="T566" s="20" t="s">
        <v>1495</v>
      </c>
      <c r="U566" s="20"/>
      <c r="V566" s="20"/>
      <c r="W566" s="20"/>
      <c r="X566" s="20" t="s">
        <v>532</v>
      </c>
      <c r="Y566" s="20"/>
      <c r="Z566" s="20"/>
      <c r="AA566" s="20"/>
      <c r="AB566" s="20"/>
      <c r="AC566" s="20"/>
      <c r="AD566" s="10"/>
      <c r="AE566" s="21"/>
    </row>
    <row r="567" spans="1:31" ht="15.75" customHeight="1" thickBot="1" x14ac:dyDescent="0.25">
      <c r="A567" s="462">
        <v>14</v>
      </c>
      <c r="B567" s="55" t="s">
        <v>1058</v>
      </c>
      <c r="C567" s="583">
        <v>26</v>
      </c>
      <c r="D567" s="583">
        <v>4</v>
      </c>
      <c r="E567" s="583">
        <v>1</v>
      </c>
      <c r="F567" s="583">
        <v>21</v>
      </c>
      <c r="G567" s="583">
        <v>36</v>
      </c>
      <c r="H567" s="583">
        <v>109</v>
      </c>
      <c r="I567" s="585">
        <f t="shared" si="121"/>
        <v>9</v>
      </c>
      <c r="J567" s="435">
        <f t="shared" si="122"/>
        <v>26</v>
      </c>
      <c r="K567" s="435">
        <f t="shared" si="123"/>
        <v>9</v>
      </c>
      <c r="L567" s="933"/>
      <c r="M567" s="934"/>
      <c r="N567" s="934"/>
      <c r="O567" s="935"/>
      <c r="Q567" s="402" t="s">
        <v>813</v>
      </c>
      <c r="R567" s="23" t="s">
        <v>532</v>
      </c>
      <c r="S567" s="23" t="s">
        <v>532</v>
      </c>
      <c r="T567" s="23" t="s">
        <v>1494</v>
      </c>
      <c r="U567" s="23"/>
      <c r="V567" s="23" t="s">
        <v>532</v>
      </c>
      <c r="W567" s="23" t="s">
        <v>532</v>
      </c>
      <c r="X567" s="23"/>
      <c r="Y567" s="23"/>
      <c r="Z567" s="23"/>
      <c r="AA567" s="23"/>
      <c r="AB567" s="23"/>
      <c r="AC567" s="23"/>
      <c r="AD567" s="23"/>
      <c r="AE567" s="15"/>
    </row>
    <row r="568" spans="1:31" ht="15.75" customHeight="1" x14ac:dyDescent="0.2">
      <c r="C568" s="435">
        <f>SUM(C468:C481)</f>
        <v>249</v>
      </c>
      <c r="D568" s="435">
        <f t="shared" ref="D568:I568" si="124">SUM(D554:D567)</f>
        <v>162</v>
      </c>
      <c r="E568" s="435">
        <f t="shared" si="124"/>
        <v>40</v>
      </c>
      <c r="F568" s="435">
        <f t="shared" si="124"/>
        <v>162</v>
      </c>
      <c r="G568" s="435">
        <f t="shared" si="124"/>
        <v>839</v>
      </c>
      <c r="H568" s="435">
        <f t="shared" si="124"/>
        <v>842</v>
      </c>
      <c r="I568" s="435">
        <f t="shared" si="124"/>
        <v>364</v>
      </c>
      <c r="J568" s="435">
        <f t="shared" si="122"/>
        <v>364</v>
      </c>
      <c r="K568" s="435">
        <f t="shared" si="123"/>
        <v>364</v>
      </c>
      <c r="Q568" s="131"/>
      <c r="R568" s="131"/>
      <c r="S568" s="131"/>
      <c r="T568" s="131"/>
      <c r="U568" s="131"/>
      <c r="V568" s="131"/>
      <c r="W568" s="131"/>
      <c r="X568" s="131"/>
      <c r="Y568" s="131"/>
      <c r="Z568" s="131"/>
      <c r="AA568" s="131"/>
      <c r="AB568" s="131"/>
      <c r="AC568" s="131"/>
      <c r="AD568" s="131"/>
      <c r="AE568" s="131"/>
    </row>
    <row r="569" spans="1:31" ht="15.75" customHeight="1" thickBot="1" x14ac:dyDescent="0.25">
      <c r="Q569" s="131"/>
      <c r="R569" s="131"/>
      <c r="S569" s="131"/>
      <c r="T569" s="131"/>
      <c r="U569" s="131"/>
      <c r="V569" s="131"/>
      <c r="W569" s="131"/>
      <c r="X569" s="131"/>
      <c r="Y569" s="131"/>
      <c r="Z569" s="131"/>
      <c r="AA569" s="131"/>
      <c r="AB569" s="131"/>
      <c r="AC569" s="131"/>
      <c r="AD569" s="131"/>
      <c r="AE569" s="131"/>
    </row>
    <row r="570" spans="1:31" ht="15.75" customHeight="1" thickBot="1" x14ac:dyDescent="0.25">
      <c r="A570" s="1193" t="s">
        <v>2087</v>
      </c>
      <c r="B570" s="1194"/>
      <c r="C570" s="1194"/>
      <c r="D570" s="1194"/>
      <c r="E570" s="1194"/>
      <c r="F570" s="1195"/>
      <c r="G570" s="1190" t="s">
        <v>1050</v>
      </c>
      <c r="H570" s="1191"/>
      <c r="I570" s="1192"/>
      <c r="L570" s="945" t="s">
        <v>495</v>
      </c>
      <c r="M570" s="946"/>
      <c r="N570" s="946"/>
      <c r="O570" s="947"/>
    </row>
    <row r="571" spans="1:31" ht="15.75" customHeight="1" thickBot="1" x14ac:dyDescent="0.25">
      <c r="A571" s="456" t="s">
        <v>496</v>
      </c>
      <c r="B571" s="457" t="s">
        <v>497</v>
      </c>
      <c r="C571" s="458" t="s">
        <v>498</v>
      </c>
      <c r="D571" s="458" t="s">
        <v>499</v>
      </c>
      <c r="E571" s="458" t="s">
        <v>500</v>
      </c>
      <c r="F571" s="458" t="s">
        <v>501</v>
      </c>
      <c r="G571" s="459" t="s">
        <v>502</v>
      </c>
      <c r="H571" s="459" t="s">
        <v>503</v>
      </c>
      <c r="I571" s="460" t="s">
        <v>504</v>
      </c>
      <c r="L571" s="1063"/>
      <c r="M571" s="1064"/>
      <c r="N571" s="1064"/>
      <c r="O571" s="1065"/>
      <c r="Q571" s="24" t="s">
        <v>1051</v>
      </c>
      <c r="R571" s="399" t="s">
        <v>1615</v>
      </c>
      <c r="S571" s="399" t="s">
        <v>241</v>
      </c>
      <c r="T571" s="399" t="s">
        <v>2088</v>
      </c>
      <c r="U571" s="399" t="s">
        <v>1503</v>
      </c>
      <c r="V571" s="399" t="s">
        <v>564</v>
      </c>
      <c r="W571" s="399" t="s">
        <v>500</v>
      </c>
      <c r="X571" s="399" t="s">
        <v>59</v>
      </c>
      <c r="Y571" s="399" t="s">
        <v>1530</v>
      </c>
      <c r="Z571" s="399" t="s">
        <v>610</v>
      </c>
      <c r="AA571" s="399" t="s">
        <v>2089</v>
      </c>
      <c r="AB571" s="399" t="s">
        <v>1959</v>
      </c>
      <c r="AC571" s="399" t="s">
        <v>2090</v>
      </c>
      <c r="AD571" s="399" t="s">
        <v>425</v>
      </c>
      <c r="AE571" s="400" t="s">
        <v>727</v>
      </c>
    </row>
    <row r="572" spans="1:31" ht="15.75" customHeight="1" x14ac:dyDescent="0.2">
      <c r="A572" s="461" t="s">
        <v>521</v>
      </c>
      <c r="B572" s="53" t="s">
        <v>2061</v>
      </c>
      <c r="C572" s="46"/>
      <c r="D572" s="46"/>
      <c r="E572" s="46"/>
      <c r="F572" s="46"/>
      <c r="G572" s="46"/>
      <c r="H572" s="46"/>
      <c r="I572" s="586"/>
      <c r="J572" s="435">
        <f t="shared" ref="J572:J586" si="125">D572+E572+F572</f>
        <v>0</v>
      </c>
      <c r="K572" s="435">
        <f t="shared" ref="K572:K586" si="126">D572*2+E572</f>
        <v>0</v>
      </c>
      <c r="L572" s="927" t="s">
        <v>528</v>
      </c>
      <c r="M572" s="928"/>
      <c r="N572" s="928"/>
      <c r="O572" s="929"/>
      <c r="Q572" s="401" t="s">
        <v>1615</v>
      </c>
      <c r="R572" s="10"/>
      <c r="S572" s="20"/>
      <c r="T572" s="20"/>
      <c r="U572" s="20"/>
      <c r="V572" s="20"/>
      <c r="W572" s="20"/>
      <c r="X572" s="20"/>
      <c r="Y572" s="20"/>
      <c r="Z572" s="20"/>
      <c r="AA572" s="20"/>
      <c r="AB572" s="20"/>
      <c r="AC572" s="20"/>
      <c r="AD572" s="20"/>
      <c r="AE572" s="21"/>
    </row>
    <row r="573" spans="1:31" ht="15.75" customHeight="1" x14ac:dyDescent="0.2">
      <c r="A573" s="259" t="s">
        <v>521</v>
      </c>
      <c r="B573" s="54" t="s">
        <v>1498</v>
      </c>
      <c r="C573" s="582"/>
      <c r="D573" s="582"/>
      <c r="E573" s="582"/>
      <c r="F573" s="582"/>
      <c r="G573" s="582"/>
      <c r="H573" s="582"/>
      <c r="I573" s="584"/>
      <c r="J573" s="435">
        <f t="shared" si="125"/>
        <v>0</v>
      </c>
      <c r="K573" s="435">
        <f t="shared" si="126"/>
        <v>0</v>
      </c>
      <c r="L573" s="930"/>
      <c r="M573" s="931"/>
      <c r="N573" s="931"/>
      <c r="O573" s="932"/>
      <c r="Q573" s="401" t="s">
        <v>241</v>
      </c>
      <c r="R573" s="20"/>
      <c r="S573" s="10"/>
      <c r="T573" s="20"/>
      <c r="U573" s="20"/>
      <c r="V573" s="20"/>
      <c r="W573" s="20"/>
      <c r="X573" s="20"/>
      <c r="Y573" s="20"/>
      <c r="Z573" s="20"/>
      <c r="AA573" s="20"/>
      <c r="AB573" s="20"/>
      <c r="AC573" s="20"/>
      <c r="AD573" s="20"/>
      <c r="AE573" s="21"/>
    </row>
    <row r="574" spans="1:31" ht="15.75" customHeight="1" x14ac:dyDescent="0.2">
      <c r="A574" s="259" t="s">
        <v>521</v>
      </c>
      <c r="B574" s="54" t="s">
        <v>2091</v>
      </c>
      <c r="C574" s="582"/>
      <c r="D574" s="582"/>
      <c r="E574" s="582"/>
      <c r="F574" s="582"/>
      <c r="G574" s="582"/>
      <c r="H574" s="582"/>
      <c r="I574" s="584"/>
      <c r="J574" s="435">
        <f t="shared" si="125"/>
        <v>0</v>
      </c>
      <c r="K574" s="435">
        <f t="shared" si="126"/>
        <v>0</v>
      </c>
      <c r="L574" s="930"/>
      <c r="M574" s="931"/>
      <c r="N574" s="931"/>
      <c r="O574" s="932"/>
      <c r="Q574" s="401" t="s">
        <v>2088</v>
      </c>
      <c r="R574" s="20"/>
      <c r="S574" s="20"/>
      <c r="T574" s="10"/>
      <c r="U574" s="20"/>
      <c r="V574" s="20"/>
      <c r="W574" s="20"/>
      <c r="X574" s="20"/>
      <c r="Y574" s="20"/>
      <c r="Z574" s="20"/>
      <c r="AA574" s="20"/>
      <c r="AB574" s="20"/>
      <c r="AC574" s="20"/>
      <c r="AD574" s="20"/>
      <c r="AE574" s="21"/>
    </row>
    <row r="575" spans="1:31" ht="15.75" customHeight="1" x14ac:dyDescent="0.2">
      <c r="A575" s="259" t="s">
        <v>521</v>
      </c>
      <c r="B575" s="54" t="s">
        <v>2092</v>
      </c>
      <c r="C575" s="582"/>
      <c r="D575" s="582"/>
      <c r="E575" s="582"/>
      <c r="F575" s="582"/>
      <c r="G575" s="582"/>
      <c r="H575" s="582"/>
      <c r="I575" s="584"/>
      <c r="J575" s="435">
        <f t="shared" si="125"/>
        <v>0</v>
      </c>
      <c r="K575" s="435">
        <f t="shared" si="126"/>
        <v>0</v>
      </c>
      <c r="L575" s="930"/>
      <c r="M575" s="931"/>
      <c r="N575" s="931"/>
      <c r="O575" s="932"/>
      <c r="Q575" s="401" t="s">
        <v>1503</v>
      </c>
      <c r="R575" s="20"/>
      <c r="S575" s="20"/>
      <c r="T575" s="20"/>
      <c r="U575" s="10"/>
      <c r="V575" s="20"/>
      <c r="W575" s="20"/>
      <c r="X575" s="20"/>
      <c r="Y575" s="20"/>
      <c r="Z575" s="20"/>
      <c r="AA575" s="20"/>
      <c r="AB575" s="20"/>
      <c r="AC575" s="20"/>
      <c r="AD575" s="20"/>
      <c r="AE575" s="21"/>
    </row>
    <row r="576" spans="1:31" ht="15.75" customHeight="1" x14ac:dyDescent="0.2">
      <c r="A576" s="259" t="s">
        <v>521</v>
      </c>
      <c r="B576" s="54" t="s">
        <v>106</v>
      </c>
      <c r="C576" s="582"/>
      <c r="D576" s="582"/>
      <c r="E576" s="582"/>
      <c r="F576" s="582"/>
      <c r="G576" s="582"/>
      <c r="H576" s="582"/>
      <c r="I576" s="584"/>
      <c r="J576" s="435">
        <f t="shared" si="125"/>
        <v>0</v>
      </c>
      <c r="K576" s="435">
        <f t="shared" si="126"/>
        <v>0</v>
      </c>
      <c r="L576" s="930"/>
      <c r="M576" s="931"/>
      <c r="N576" s="931"/>
      <c r="O576" s="932"/>
      <c r="Q576" s="401" t="s">
        <v>564</v>
      </c>
      <c r="R576" s="20"/>
      <c r="S576" s="20"/>
      <c r="T576" s="20"/>
      <c r="U576" s="20"/>
      <c r="V576" s="10"/>
      <c r="W576" s="20"/>
      <c r="X576" s="20" t="s">
        <v>532</v>
      </c>
      <c r="Y576" s="20" t="s">
        <v>532</v>
      </c>
      <c r="Z576" s="20"/>
      <c r="AA576" s="20"/>
      <c r="AB576" s="20"/>
      <c r="AC576" s="20"/>
      <c r="AD576" s="20"/>
      <c r="AE576" s="21"/>
    </row>
    <row r="577" spans="1:31" ht="15.75" customHeight="1" x14ac:dyDescent="0.2">
      <c r="A577" s="259" t="s">
        <v>521</v>
      </c>
      <c r="B577" s="54" t="s">
        <v>616</v>
      </c>
      <c r="C577" s="582"/>
      <c r="D577" s="582"/>
      <c r="E577" s="582"/>
      <c r="F577" s="582"/>
      <c r="G577" s="582"/>
      <c r="H577" s="582"/>
      <c r="I577" s="584"/>
      <c r="J577" s="435">
        <f t="shared" si="125"/>
        <v>0</v>
      </c>
      <c r="K577" s="435">
        <f t="shared" si="126"/>
        <v>0</v>
      </c>
      <c r="L577" s="930"/>
      <c r="M577" s="931"/>
      <c r="N577" s="931"/>
      <c r="O577" s="932"/>
      <c r="Q577" s="401" t="s">
        <v>500</v>
      </c>
      <c r="R577" s="20"/>
      <c r="S577" s="20"/>
      <c r="T577" s="20"/>
      <c r="U577" s="20"/>
      <c r="V577" s="20" t="s">
        <v>532</v>
      </c>
      <c r="W577" s="10"/>
      <c r="X577" s="20"/>
      <c r="Y577" s="20"/>
      <c r="Z577" s="20"/>
      <c r="AA577" s="20"/>
      <c r="AB577" s="20"/>
      <c r="AC577" s="20"/>
      <c r="AD577" s="20"/>
      <c r="AE577" s="21"/>
    </row>
    <row r="578" spans="1:31" ht="15.75" customHeight="1" x14ac:dyDescent="0.2">
      <c r="A578" s="259" t="s">
        <v>521</v>
      </c>
      <c r="B578" s="54" t="s">
        <v>1931</v>
      </c>
      <c r="C578" s="582"/>
      <c r="D578" s="582"/>
      <c r="E578" s="582"/>
      <c r="F578" s="582"/>
      <c r="G578" s="582"/>
      <c r="H578" s="582"/>
      <c r="I578" s="584"/>
      <c r="J578" s="435">
        <f t="shared" si="125"/>
        <v>0</v>
      </c>
      <c r="K578" s="435">
        <f t="shared" si="126"/>
        <v>0</v>
      </c>
      <c r="L578" s="930"/>
      <c r="M578" s="931"/>
      <c r="N578" s="931"/>
      <c r="O578" s="932"/>
      <c r="Q578" s="401" t="s">
        <v>59</v>
      </c>
      <c r="R578" s="20"/>
      <c r="S578" s="20"/>
      <c r="T578" s="20"/>
      <c r="U578" s="20"/>
      <c r="V578" s="20"/>
      <c r="W578" s="20"/>
      <c r="X578" s="10"/>
      <c r="Y578" s="20"/>
      <c r="Z578" s="20"/>
      <c r="AA578" s="20"/>
      <c r="AB578" s="20"/>
      <c r="AC578" s="20"/>
      <c r="AD578" s="20"/>
      <c r="AE578" s="21"/>
    </row>
    <row r="579" spans="1:31" ht="15.75" customHeight="1" x14ac:dyDescent="0.2">
      <c r="A579" s="259" t="s">
        <v>521</v>
      </c>
      <c r="B579" s="54" t="s">
        <v>2062</v>
      </c>
      <c r="C579" s="582"/>
      <c r="D579" s="582"/>
      <c r="E579" s="582"/>
      <c r="F579" s="582"/>
      <c r="G579" s="582"/>
      <c r="H579" s="582"/>
      <c r="I579" s="584"/>
      <c r="J579" s="435">
        <f t="shared" si="125"/>
        <v>0</v>
      </c>
      <c r="K579" s="435">
        <f t="shared" si="126"/>
        <v>0</v>
      </c>
      <c r="L579" s="930"/>
      <c r="M579" s="931"/>
      <c r="N579" s="931"/>
      <c r="O579" s="932"/>
      <c r="Q579" s="401" t="s">
        <v>1530</v>
      </c>
      <c r="R579" s="20"/>
      <c r="S579" s="20"/>
      <c r="T579" s="20"/>
      <c r="U579" s="20"/>
      <c r="V579" s="20" t="s">
        <v>532</v>
      </c>
      <c r="W579" s="20"/>
      <c r="X579" s="20"/>
      <c r="Y579" s="10"/>
      <c r="Z579" s="20"/>
      <c r="AA579" s="20"/>
      <c r="AB579" s="20"/>
      <c r="AC579" s="20"/>
      <c r="AD579" s="20"/>
      <c r="AE579" s="21"/>
    </row>
    <row r="580" spans="1:31" ht="15.75" customHeight="1" x14ac:dyDescent="0.2">
      <c r="A580" s="259" t="s">
        <v>521</v>
      </c>
      <c r="B580" s="54" t="s">
        <v>1548</v>
      </c>
      <c r="C580" s="582"/>
      <c r="D580" s="582"/>
      <c r="E580" s="582"/>
      <c r="F580" s="582"/>
      <c r="G580" s="582"/>
      <c r="H580" s="582"/>
      <c r="I580" s="584"/>
      <c r="J580" s="435">
        <f t="shared" si="125"/>
        <v>0</v>
      </c>
      <c r="K580" s="435">
        <f t="shared" si="126"/>
        <v>0</v>
      </c>
      <c r="L580" s="930"/>
      <c r="M580" s="931"/>
      <c r="N580" s="931"/>
      <c r="O580" s="932"/>
      <c r="Q580" s="401" t="s">
        <v>610</v>
      </c>
      <c r="R580" s="20"/>
      <c r="S580" s="20"/>
      <c r="T580" s="20"/>
      <c r="U580" s="20"/>
      <c r="V580" s="20"/>
      <c r="W580" s="20"/>
      <c r="X580" s="20"/>
      <c r="Y580" s="20"/>
      <c r="Z580" s="10"/>
      <c r="AA580" s="20"/>
      <c r="AB580" s="20"/>
      <c r="AC580" s="20"/>
      <c r="AD580" s="20"/>
      <c r="AE580" s="21"/>
    </row>
    <row r="581" spans="1:31" ht="15.75" customHeight="1" x14ac:dyDescent="0.2">
      <c r="A581" s="259" t="s">
        <v>521</v>
      </c>
      <c r="B581" s="54" t="s">
        <v>2093</v>
      </c>
      <c r="C581" s="582"/>
      <c r="D581" s="582"/>
      <c r="E581" s="582"/>
      <c r="F581" s="582"/>
      <c r="G581" s="582"/>
      <c r="H581" s="582"/>
      <c r="I581" s="584"/>
      <c r="J581" s="435">
        <f t="shared" si="125"/>
        <v>0</v>
      </c>
      <c r="K581" s="435">
        <f t="shared" si="126"/>
        <v>0</v>
      </c>
      <c r="L581" s="930"/>
      <c r="M581" s="931"/>
      <c r="N581" s="931"/>
      <c r="O581" s="932"/>
      <c r="Q581" s="401" t="s">
        <v>2089</v>
      </c>
      <c r="R581" s="20"/>
      <c r="S581" s="20"/>
      <c r="T581" s="20"/>
      <c r="U581" s="20"/>
      <c r="V581" s="20"/>
      <c r="W581" s="20"/>
      <c r="X581" s="20"/>
      <c r="Y581" s="20"/>
      <c r="Z581" s="20"/>
      <c r="AA581" s="10"/>
      <c r="AB581" s="20"/>
      <c r="AC581" s="20"/>
      <c r="AD581" s="20"/>
      <c r="AE581" s="21"/>
    </row>
    <row r="582" spans="1:31" ht="15.75" customHeight="1" x14ac:dyDescent="0.2">
      <c r="A582" s="259" t="s">
        <v>521</v>
      </c>
      <c r="B582" s="54" t="s">
        <v>2094</v>
      </c>
      <c r="C582" s="582"/>
      <c r="D582" s="582"/>
      <c r="E582" s="582"/>
      <c r="F582" s="582"/>
      <c r="G582" s="582"/>
      <c r="H582" s="582"/>
      <c r="I582" s="584"/>
      <c r="J582" s="435">
        <f t="shared" si="125"/>
        <v>0</v>
      </c>
      <c r="K582" s="435">
        <f t="shared" si="126"/>
        <v>0</v>
      </c>
      <c r="L582" s="930"/>
      <c r="M582" s="931"/>
      <c r="N582" s="931"/>
      <c r="O582" s="932"/>
      <c r="Q582" s="401" t="s">
        <v>1959</v>
      </c>
      <c r="R582" s="20"/>
      <c r="S582" s="20"/>
      <c r="T582" s="20"/>
      <c r="U582" s="20"/>
      <c r="V582" s="20"/>
      <c r="W582" s="20"/>
      <c r="X582" s="20"/>
      <c r="Y582" s="20"/>
      <c r="Z582" s="20"/>
      <c r="AA582" s="20"/>
      <c r="AB582" s="10"/>
      <c r="AC582" s="20"/>
      <c r="AD582" s="20"/>
      <c r="AE582" s="21"/>
    </row>
    <row r="583" spans="1:31" ht="15.75" customHeight="1" x14ac:dyDescent="0.2">
      <c r="A583" s="259" t="s">
        <v>521</v>
      </c>
      <c r="B583" s="54" t="s">
        <v>1497</v>
      </c>
      <c r="C583" s="582"/>
      <c r="D583" s="582"/>
      <c r="E583" s="582"/>
      <c r="F583" s="582"/>
      <c r="G583" s="582"/>
      <c r="H583" s="582"/>
      <c r="I583" s="584"/>
      <c r="J583" s="435">
        <f t="shared" si="125"/>
        <v>0</v>
      </c>
      <c r="K583" s="435">
        <f t="shared" si="126"/>
        <v>0</v>
      </c>
      <c r="L583" s="930"/>
      <c r="M583" s="931"/>
      <c r="N583" s="931"/>
      <c r="O583" s="932"/>
      <c r="Q583" s="401" t="s">
        <v>2090</v>
      </c>
      <c r="R583" s="20"/>
      <c r="S583" s="20"/>
      <c r="T583" s="20"/>
      <c r="U583" s="20"/>
      <c r="V583" s="20"/>
      <c r="W583" s="20"/>
      <c r="X583" s="20"/>
      <c r="Y583" s="20"/>
      <c r="Z583" s="20"/>
      <c r="AA583" s="20"/>
      <c r="AB583" s="20"/>
      <c r="AC583" s="10"/>
      <c r="AD583" s="20"/>
      <c r="AE583" s="21"/>
    </row>
    <row r="584" spans="1:31" ht="15.75" customHeight="1" x14ac:dyDescent="0.2">
      <c r="A584" s="259" t="s">
        <v>521</v>
      </c>
      <c r="B584" s="54" t="s">
        <v>426</v>
      </c>
      <c r="C584" s="582"/>
      <c r="D584" s="582"/>
      <c r="E584" s="582"/>
      <c r="F584" s="582"/>
      <c r="G584" s="582"/>
      <c r="H584" s="582"/>
      <c r="I584" s="584"/>
      <c r="J584" s="435">
        <f t="shared" si="125"/>
        <v>0</v>
      </c>
      <c r="K584" s="435">
        <f t="shared" si="126"/>
        <v>0</v>
      </c>
      <c r="L584" s="930"/>
      <c r="M584" s="931"/>
      <c r="N584" s="931"/>
      <c r="O584" s="932"/>
      <c r="Q584" s="401" t="s">
        <v>425</v>
      </c>
      <c r="R584" s="20"/>
      <c r="S584" s="20"/>
      <c r="T584" s="20"/>
      <c r="U584" s="20"/>
      <c r="V584" s="20"/>
      <c r="W584" s="20"/>
      <c r="X584" s="20" t="s">
        <v>532</v>
      </c>
      <c r="Y584" s="20"/>
      <c r="Z584" s="20"/>
      <c r="AA584" s="20"/>
      <c r="AB584" s="20"/>
      <c r="AC584" s="20"/>
      <c r="AD584" s="10"/>
      <c r="AE584" s="21"/>
    </row>
    <row r="585" spans="1:31" ht="15.75" customHeight="1" thickBot="1" x14ac:dyDescent="0.25">
      <c r="A585" s="462" t="s">
        <v>521</v>
      </c>
      <c r="B585" s="55" t="s">
        <v>2095</v>
      </c>
      <c r="C585" s="583"/>
      <c r="D585" s="583"/>
      <c r="E585" s="583"/>
      <c r="F585" s="583"/>
      <c r="G585" s="583"/>
      <c r="H585" s="583"/>
      <c r="I585" s="585"/>
      <c r="J585" s="435">
        <f t="shared" si="125"/>
        <v>0</v>
      </c>
      <c r="K585" s="435">
        <f t="shared" si="126"/>
        <v>0</v>
      </c>
      <c r="L585" s="933"/>
      <c r="M585" s="934"/>
      <c r="N585" s="934"/>
      <c r="O585" s="935"/>
      <c r="Q585" s="402" t="s">
        <v>727</v>
      </c>
      <c r="R585" s="23"/>
      <c r="S585" s="23"/>
      <c r="T585" s="23"/>
      <c r="U585" s="23"/>
      <c r="V585" s="23" t="s">
        <v>532</v>
      </c>
      <c r="W585" s="23" t="s">
        <v>532</v>
      </c>
      <c r="X585" s="23"/>
      <c r="Y585" s="23"/>
      <c r="Z585" s="23"/>
      <c r="AA585" s="23"/>
      <c r="AB585" s="23"/>
      <c r="AC585" s="23"/>
      <c r="AD585" s="23"/>
      <c r="AE585" s="15"/>
    </row>
    <row r="586" spans="1:31" ht="15.75" customHeight="1" x14ac:dyDescent="0.2">
      <c r="C586" s="435">
        <f t="shared" ref="C586:I586" si="127">SUM(C572:C585)</f>
        <v>0</v>
      </c>
      <c r="D586" s="435">
        <f t="shared" si="127"/>
        <v>0</v>
      </c>
      <c r="E586" s="435">
        <f t="shared" si="127"/>
        <v>0</v>
      </c>
      <c r="F586" s="435">
        <f t="shared" si="127"/>
        <v>0</v>
      </c>
      <c r="G586" s="435">
        <f t="shared" si="127"/>
        <v>0</v>
      </c>
      <c r="H586" s="435">
        <f t="shared" si="127"/>
        <v>0</v>
      </c>
      <c r="I586" s="435">
        <f t="shared" si="127"/>
        <v>0</v>
      </c>
      <c r="J586" s="435">
        <f t="shared" si="125"/>
        <v>0</v>
      </c>
      <c r="K586" s="435">
        <f t="shared" si="126"/>
        <v>0</v>
      </c>
    </row>
    <row r="587" spans="1:31" ht="15.75" customHeight="1" thickBot="1" x14ac:dyDescent="0.25"/>
    <row r="588" spans="1:31" ht="15.75" customHeight="1" thickBot="1" x14ac:dyDescent="0.25">
      <c r="A588" s="1311" t="s">
        <v>2096</v>
      </c>
      <c r="B588" s="1312"/>
      <c r="C588" s="1312"/>
      <c r="D588" s="1312"/>
      <c r="E588" s="1312"/>
      <c r="F588" s="1313"/>
      <c r="G588" s="1308" t="s">
        <v>1050</v>
      </c>
      <c r="H588" s="1309"/>
      <c r="I588" s="1310"/>
      <c r="L588" s="1242" t="s">
        <v>588</v>
      </c>
      <c r="M588" s="1243"/>
      <c r="N588" s="1243"/>
      <c r="O588" s="1244"/>
    </row>
    <row r="589" spans="1:31" ht="15.75" customHeight="1" thickBot="1" x14ac:dyDescent="0.25">
      <c r="A589" s="570" t="s">
        <v>496</v>
      </c>
      <c r="B589" s="571" t="s">
        <v>497</v>
      </c>
      <c r="C589" s="572" t="s">
        <v>498</v>
      </c>
      <c r="D589" s="572" t="s">
        <v>499</v>
      </c>
      <c r="E589" s="572" t="s">
        <v>500</v>
      </c>
      <c r="F589" s="572" t="s">
        <v>501</v>
      </c>
      <c r="G589" s="573" t="s">
        <v>502</v>
      </c>
      <c r="H589" s="573" t="s">
        <v>503</v>
      </c>
      <c r="I589" s="574" t="s">
        <v>504</v>
      </c>
      <c r="L589" s="1245"/>
      <c r="M589" s="1246"/>
      <c r="N589" s="1246"/>
      <c r="O589" s="1247"/>
      <c r="Q589" s="24" t="s">
        <v>1051</v>
      </c>
      <c r="R589" s="563" t="s">
        <v>652</v>
      </c>
      <c r="S589" s="563" t="s">
        <v>2097</v>
      </c>
      <c r="T589" s="563" t="s">
        <v>1043</v>
      </c>
      <c r="U589" s="563" t="s">
        <v>405</v>
      </c>
      <c r="V589" s="563" t="s">
        <v>322</v>
      </c>
      <c r="W589" s="563" t="s">
        <v>513</v>
      </c>
      <c r="X589" s="563" t="s">
        <v>2100</v>
      </c>
      <c r="Y589" s="563" t="s">
        <v>1007</v>
      </c>
      <c r="Z589" s="563" t="s">
        <v>591</v>
      </c>
      <c r="AA589" s="563" t="s">
        <v>177</v>
      </c>
      <c r="AB589" s="563" t="s">
        <v>1313</v>
      </c>
      <c r="AC589" s="564" t="s">
        <v>813</v>
      </c>
    </row>
    <row r="590" spans="1:31" ht="15.75" customHeight="1" x14ac:dyDescent="0.2">
      <c r="A590" s="567">
        <v>1</v>
      </c>
      <c r="B590" s="126" t="s">
        <v>2102</v>
      </c>
      <c r="C590" s="581">
        <v>18</v>
      </c>
      <c r="D590" s="581">
        <v>15</v>
      </c>
      <c r="E590" s="581">
        <v>1</v>
      </c>
      <c r="F590" s="581">
        <v>2</v>
      </c>
      <c r="G590" s="581">
        <v>81</v>
      </c>
      <c r="H590" s="581">
        <v>25</v>
      </c>
      <c r="I590" s="128">
        <v>31</v>
      </c>
      <c r="J590" s="435">
        <f t="shared" ref="J590:J602" si="128">D590+E590+F590</f>
        <v>18</v>
      </c>
      <c r="K590" s="435">
        <f t="shared" ref="K590:K602" si="129">D590*2+E590</f>
        <v>31</v>
      </c>
      <c r="L590" s="927" t="s">
        <v>1059</v>
      </c>
      <c r="M590" s="928"/>
      <c r="N590" s="928"/>
      <c r="O590" s="929"/>
      <c r="Q590" s="565" t="s">
        <v>652</v>
      </c>
      <c r="R590" s="10"/>
      <c r="S590" s="20"/>
      <c r="T590" s="20"/>
      <c r="U590" s="20"/>
      <c r="V590" s="20"/>
      <c r="W590" s="20"/>
      <c r="X590" s="20"/>
      <c r="Y590" s="20"/>
      <c r="Z590" s="20"/>
      <c r="AA590" s="20"/>
      <c r="AB590" s="20"/>
      <c r="AC590" s="21"/>
    </row>
    <row r="591" spans="1:31" ht="15.75" customHeight="1" x14ac:dyDescent="0.2">
      <c r="A591" s="568" t="s">
        <v>521</v>
      </c>
      <c r="B591" s="129" t="s">
        <v>2107</v>
      </c>
      <c r="C591" s="582">
        <v>14</v>
      </c>
      <c r="D591" s="582">
        <v>10</v>
      </c>
      <c r="E591" s="582">
        <v>3</v>
      </c>
      <c r="F591" s="582">
        <v>1</v>
      </c>
      <c r="G591" s="582">
        <v>59</v>
      </c>
      <c r="H591" s="582">
        <v>23</v>
      </c>
      <c r="I591" s="584">
        <v>23</v>
      </c>
      <c r="J591" s="435">
        <f t="shared" si="128"/>
        <v>14</v>
      </c>
      <c r="K591" s="435">
        <f t="shared" si="129"/>
        <v>23</v>
      </c>
      <c r="L591" s="930"/>
      <c r="M591" s="931"/>
      <c r="N591" s="931"/>
      <c r="O591" s="932"/>
      <c r="Q591" s="565" t="s">
        <v>2097</v>
      </c>
      <c r="R591" s="20"/>
      <c r="S591" s="10"/>
      <c r="T591" s="20"/>
      <c r="U591" s="20"/>
      <c r="V591" s="20"/>
      <c r="W591" s="20"/>
      <c r="X591" s="20"/>
      <c r="Y591" s="20"/>
      <c r="Z591" s="20"/>
      <c r="AA591" s="20"/>
      <c r="AB591" s="20"/>
      <c r="AC591" s="21"/>
    </row>
    <row r="592" spans="1:31" ht="15.75" customHeight="1" x14ac:dyDescent="0.2">
      <c r="A592" s="568" t="s">
        <v>521</v>
      </c>
      <c r="B592" s="129" t="s">
        <v>2111</v>
      </c>
      <c r="C592" s="582">
        <v>16</v>
      </c>
      <c r="D592" s="582">
        <v>9</v>
      </c>
      <c r="E592" s="582">
        <v>3</v>
      </c>
      <c r="F592" s="582">
        <v>4</v>
      </c>
      <c r="G592" s="582">
        <v>55</v>
      </c>
      <c r="H592" s="582">
        <v>41</v>
      </c>
      <c r="I592" s="584">
        <v>21</v>
      </c>
      <c r="J592" s="435">
        <f t="shared" si="128"/>
        <v>16</v>
      </c>
      <c r="K592" s="435">
        <f t="shared" si="129"/>
        <v>21</v>
      </c>
      <c r="L592" s="930"/>
      <c r="M592" s="931"/>
      <c r="N592" s="931"/>
      <c r="O592" s="932"/>
      <c r="Q592" s="565" t="s">
        <v>1043</v>
      </c>
      <c r="R592" s="20"/>
      <c r="S592" s="20"/>
      <c r="T592" s="10"/>
      <c r="U592" s="20"/>
      <c r="V592" s="20" t="s">
        <v>532</v>
      </c>
      <c r="W592" s="20" t="s">
        <v>532</v>
      </c>
      <c r="X592" s="20"/>
      <c r="Y592" s="20"/>
      <c r="Z592" s="20"/>
      <c r="AA592" s="20"/>
      <c r="AB592" s="20"/>
      <c r="AC592" s="21"/>
    </row>
    <row r="593" spans="1:29" ht="15.75" customHeight="1" x14ac:dyDescent="0.2">
      <c r="A593" s="568" t="s">
        <v>521</v>
      </c>
      <c r="B593" s="129" t="s">
        <v>1047</v>
      </c>
      <c r="C593" s="582">
        <v>21</v>
      </c>
      <c r="D593" s="582">
        <v>7</v>
      </c>
      <c r="E593" s="582">
        <v>5</v>
      </c>
      <c r="F593" s="582">
        <v>9</v>
      </c>
      <c r="G593" s="582">
        <v>50</v>
      </c>
      <c r="H593" s="582">
        <v>64</v>
      </c>
      <c r="I593" s="584">
        <v>19</v>
      </c>
      <c r="J593" s="435">
        <f t="shared" si="128"/>
        <v>21</v>
      </c>
      <c r="K593" s="435">
        <f t="shared" si="129"/>
        <v>19</v>
      </c>
      <c r="L593" s="930"/>
      <c r="M593" s="931"/>
      <c r="N593" s="931"/>
      <c r="O593" s="932"/>
      <c r="Q593" s="565" t="s">
        <v>405</v>
      </c>
      <c r="R593" s="20"/>
      <c r="S593" s="20"/>
      <c r="T593" s="20" t="s">
        <v>532</v>
      </c>
      <c r="U593" s="10"/>
      <c r="V593" s="20"/>
      <c r="W593" s="20"/>
      <c r="X593" s="20"/>
      <c r="Y593" s="20"/>
      <c r="Z593" s="20"/>
      <c r="AA593" s="20"/>
      <c r="AB593" s="20"/>
      <c r="AC593" s="21"/>
    </row>
    <row r="594" spans="1:29" ht="15.75" customHeight="1" x14ac:dyDescent="0.2">
      <c r="A594" s="568" t="s">
        <v>521</v>
      </c>
      <c r="B594" s="129" t="s">
        <v>2109</v>
      </c>
      <c r="C594" s="582">
        <v>16</v>
      </c>
      <c r="D594" s="582">
        <v>8</v>
      </c>
      <c r="E594" s="582">
        <v>2</v>
      </c>
      <c r="F594" s="582">
        <v>6</v>
      </c>
      <c r="G594" s="582">
        <v>29</v>
      </c>
      <c r="H594" s="582">
        <v>41</v>
      </c>
      <c r="I594" s="584">
        <v>18</v>
      </c>
      <c r="J594" s="435">
        <f t="shared" si="128"/>
        <v>16</v>
      </c>
      <c r="K594" s="435">
        <f t="shared" si="129"/>
        <v>18</v>
      </c>
      <c r="L594" s="930"/>
      <c r="M594" s="931"/>
      <c r="N594" s="931"/>
      <c r="O594" s="932"/>
      <c r="Q594" s="565" t="s">
        <v>513</v>
      </c>
      <c r="R594" s="20"/>
      <c r="S594" s="20"/>
      <c r="T594" s="20"/>
      <c r="U594" s="20"/>
      <c r="V594" s="10"/>
      <c r="W594" s="20"/>
      <c r="X594" s="20"/>
      <c r="Y594" s="20"/>
      <c r="Z594" s="20"/>
      <c r="AA594" s="20"/>
      <c r="AB594" s="20"/>
      <c r="AC594" s="21"/>
    </row>
    <row r="595" spans="1:29" ht="15.75" customHeight="1" x14ac:dyDescent="0.2">
      <c r="A595" s="568" t="s">
        <v>521</v>
      </c>
      <c r="B595" s="129" t="s">
        <v>1060</v>
      </c>
      <c r="C595" s="582">
        <v>13</v>
      </c>
      <c r="D595" s="582">
        <v>7</v>
      </c>
      <c r="E595" s="582">
        <v>2</v>
      </c>
      <c r="F595" s="582">
        <v>4</v>
      </c>
      <c r="G595" s="582">
        <v>33</v>
      </c>
      <c r="H595" s="582">
        <v>23</v>
      </c>
      <c r="I595" s="584">
        <v>16</v>
      </c>
      <c r="J595" s="435">
        <f t="shared" si="128"/>
        <v>13</v>
      </c>
      <c r="K595" s="435">
        <f t="shared" si="129"/>
        <v>16</v>
      </c>
      <c r="L595" s="930"/>
      <c r="M595" s="931"/>
      <c r="N595" s="931"/>
      <c r="O595" s="932"/>
      <c r="Q595" s="565" t="s">
        <v>2100</v>
      </c>
      <c r="R595" s="20"/>
      <c r="S595" s="20"/>
      <c r="T595" s="20" t="s">
        <v>532</v>
      </c>
      <c r="U595" s="20"/>
      <c r="V595" s="20"/>
      <c r="W595" s="10"/>
      <c r="X595" s="20"/>
      <c r="Y595" s="20"/>
      <c r="Z595" s="20"/>
      <c r="AA595" s="20"/>
      <c r="AB595" s="20"/>
      <c r="AC595" s="21"/>
    </row>
    <row r="596" spans="1:29" ht="15.75" customHeight="1" x14ac:dyDescent="0.2">
      <c r="A596" s="568" t="s">
        <v>521</v>
      </c>
      <c r="B596" s="129" t="s">
        <v>2101</v>
      </c>
      <c r="C596" s="582">
        <v>13</v>
      </c>
      <c r="D596" s="582">
        <v>6</v>
      </c>
      <c r="E596" s="582">
        <v>2</v>
      </c>
      <c r="F596" s="582">
        <v>5</v>
      </c>
      <c r="G596" s="582">
        <v>41</v>
      </c>
      <c r="H596" s="582">
        <v>39</v>
      </c>
      <c r="I596" s="584">
        <v>14</v>
      </c>
      <c r="J596" s="435">
        <f t="shared" si="128"/>
        <v>13</v>
      </c>
      <c r="K596" s="435">
        <f t="shared" si="129"/>
        <v>14</v>
      </c>
      <c r="L596" s="930"/>
      <c r="M596" s="931"/>
      <c r="N596" s="931"/>
      <c r="O596" s="932"/>
      <c r="Q596" s="565" t="s">
        <v>322</v>
      </c>
      <c r="R596" s="20"/>
      <c r="S596" s="20"/>
      <c r="T596" s="20"/>
      <c r="U596" s="20"/>
      <c r="V596" s="20"/>
      <c r="W596" s="20"/>
      <c r="X596" s="10"/>
      <c r="Y596" s="20"/>
      <c r="Z596" s="20"/>
      <c r="AA596" s="20"/>
      <c r="AB596" s="20"/>
      <c r="AC596" s="21"/>
    </row>
    <row r="597" spans="1:29" ht="15.75" customHeight="1" x14ac:dyDescent="0.2">
      <c r="A597" s="568" t="s">
        <v>521</v>
      </c>
      <c r="B597" s="129" t="s">
        <v>1061</v>
      </c>
      <c r="C597" s="582">
        <v>18</v>
      </c>
      <c r="D597" s="582">
        <v>5</v>
      </c>
      <c r="E597" s="582">
        <v>4</v>
      </c>
      <c r="F597" s="582">
        <v>9</v>
      </c>
      <c r="G597" s="582">
        <v>49</v>
      </c>
      <c r="H597" s="582">
        <v>54</v>
      </c>
      <c r="I597" s="584">
        <v>14</v>
      </c>
      <c r="J597" s="435">
        <f t="shared" si="128"/>
        <v>18</v>
      </c>
      <c r="K597" s="435">
        <f t="shared" si="129"/>
        <v>14</v>
      </c>
      <c r="L597" s="930"/>
      <c r="M597" s="931"/>
      <c r="N597" s="931"/>
      <c r="O597" s="932"/>
      <c r="Q597" s="565" t="s">
        <v>1007</v>
      </c>
      <c r="R597" s="20"/>
      <c r="S597" s="20"/>
      <c r="T597" s="20"/>
      <c r="U597" s="20"/>
      <c r="V597" s="20"/>
      <c r="W597" s="20"/>
      <c r="X597" s="20"/>
      <c r="Y597" s="10"/>
      <c r="Z597" s="20"/>
      <c r="AA597" s="20"/>
      <c r="AB597" s="20"/>
      <c r="AC597" s="21"/>
    </row>
    <row r="598" spans="1:29" ht="15.75" customHeight="1" x14ac:dyDescent="0.2">
      <c r="A598" s="568" t="s">
        <v>521</v>
      </c>
      <c r="B598" s="129" t="s">
        <v>2104</v>
      </c>
      <c r="C598" s="582">
        <v>18</v>
      </c>
      <c r="D598" s="582">
        <v>5</v>
      </c>
      <c r="E598" s="582">
        <v>3</v>
      </c>
      <c r="F598" s="582">
        <v>10</v>
      </c>
      <c r="G598" s="582">
        <v>34</v>
      </c>
      <c r="H598" s="582">
        <v>44</v>
      </c>
      <c r="I598" s="584">
        <v>13</v>
      </c>
      <c r="J598" s="435">
        <f t="shared" si="128"/>
        <v>18</v>
      </c>
      <c r="K598" s="435">
        <f t="shared" si="129"/>
        <v>13</v>
      </c>
      <c r="L598" s="930"/>
      <c r="M598" s="931"/>
      <c r="N598" s="931"/>
      <c r="O598" s="932"/>
      <c r="Q598" s="565" t="s">
        <v>591</v>
      </c>
      <c r="R598" s="20"/>
      <c r="S598" s="20"/>
      <c r="T598" s="20"/>
      <c r="U598" s="20"/>
      <c r="V598" s="20"/>
      <c r="W598" s="20"/>
      <c r="X598" s="20"/>
      <c r="Y598" s="20"/>
      <c r="Z598" s="10"/>
      <c r="AA598" s="20"/>
      <c r="AB598" s="20"/>
      <c r="AC598" s="21"/>
    </row>
    <row r="599" spans="1:29" ht="15.75" customHeight="1" x14ac:dyDescent="0.2">
      <c r="A599" s="568" t="s">
        <v>521</v>
      </c>
      <c r="B599" s="129" t="s">
        <v>2110</v>
      </c>
      <c r="C599" s="582">
        <v>13</v>
      </c>
      <c r="D599" s="582">
        <v>4</v>
      </c>
      <c r="E599" s="582">
        <v>2</v>
      </c>
      <c r="F599" s="582">
        <v>7</v>
      </c>
      <c r="G599" s="582">
        <v>27</v>
      </c>
      <c r="H599" s="582">
        <v>32</v>
      </c>
      <c r="I599" s="584">
        <v>10</v>
      </c>
      <c r="J599" s="435">
        <f t="shared" si="128"/>
        <v>13</v>
      </c>
      <c r="K599" s="435">
        <f t="shared" si="129"/>
        <v>10</v>
      </c>
      <c r="L599" s="930"/>
      <c r="M599" s="931"/>
      <c r="N599" s="931"/>
      <c r="O599" s="932"/>
      <c r="Q599" s="565" t="s">
        <v>177</v>
      </c>
      <c r="R599" s="20"/>
      <c r="S599" s="20"/>
      <c r="T599" s="20"/>
      <c r="U599" s="20"/>
      <c r="V599" s="20"/>
      <c r="W599" s="20"/>
      <c r="X599" s="20"/>
      <c r="Y599" s="20"/>
      <c r="Z599" s="20"/>
      <c r="AA599" s="10"/>
      <c r="AB599" s="20"/>
      <c r="AC599" s="21"/>
    </row>
    <row r="600" spans="1:29" ht="15.75" customHeight="1" x14ac:dyDescent="0.2">
      <c r="A600" s="568" t="s">
        <v>521</v>
      </c>
      <c r="B600" s="129" t="s">
        <v>1048</v>
      </c>
      <c r="C600" s="582">
        <v>17</v>
      </c>
      <c r="D600" s="582">
        <v>2</v>
      </c>
      <c r="E600" s="582">
        <v>5</v>
      </c>
      <c r="F600" s="582">
        <v>10</v>
      </c>
      <c r="G600" s="582">
        <v>35</v>
      </c>
      <c r="H600" s="582">
        <v>68</v>
      </c>
      <c r="I600" s="584">
        <v>9</v>
      </c>
      <c r="J600" s="435">
        <f t="shared" si="128"/>
        <v>17</v>
      </c>
      <c r="K600" s="435">
        <f t="shared" si="129"/>
        <v>9</v>
      </c>
      <c r="L600" s="930"/>
      <c r="M600" s="931"/>
      <c r="N600" s="931"/>
      <c r="O600" s="932"/>
      <c r="Q600" s="565" t="s">
        <v>1313</v>
      </c>
      <c r="R600" s="20"/>
      <c r="S600" s="20"/>
      <c r="T600" s="20"/>
      <c r="U600" s="20"/>
      <c r="V600" s="20" t="s">
        <v>532</v>
      </c>
      <c r="W600" s="20"/>
      <c r="X600" s="20"/>
      <c r="Y600" s="20"/>
      <c r="Z600" s="20"/>
      <c r="AA600" s="20"/>
      <c r="AB600" s="10"/>
      <c r="AC600" s="21"/>
    </row>
    <row r="601" spans="1:29" ht="15.75" customHeight="1" thickBot="1" x14ac:dyDescent="0.25">
      <c r="A601" s="569" t="s">
        <v>521</v>
      </c>
      <c r="B601" s="130" t="s">
        <v>2108</v>
      </c>
      <c r="C601" s="583">
        <v>17</v>
      </c>
      <c r="D601" s="583">
        <v>2</v>
      </c>
      <c r="E601" s="583">
        <v>2</v>
      </c>
      <c r="F601" s="583">
        <v>13</v>
      </c>
      <c r="G601" s="583">
        <v>22</v>
      </c>
      <c r="H601" s="583">
        <v>63</v>
      </c>
      <c r="I601" s="585">
        <v>6</v>
      </c>
      <c r="J601" s="435">
        <f t="shared" si="128"/>
        <v>17</v>
      </c>
      <c r="K601" s="435">
        <f t="shared" si="129"/>
        <v>6</v>
      </c>
      <c r="L601" s="933"/>
      <c r="M601" s="934"/>
      <c r="N601" s="934"/>
      <c r="O601" s="935"/>
      <c r="Q601" s="566" t="s">
        <v>813</v>
      </c>
      <c r="R601" s="23"/>
      <c r="S601" s="23"/>
      <c r="T601" s="23" t="s">
        <v>532</v>
      </c>
      <c r="U601" s="23" t="s">
        <v>532</v>
      </c>
      <c r="V601" s="23"/>
      <c r="W601" s="23"/>
      <c r="X601" s="23"/>
      <c r="Y601" s="23"/>
      <c r="Z601" s="23"/>
      <c r="AA601" s="23"/>
      <c r="AB601" s="23"/>
      <c r="AC601" s="15"/>
    </row>
    <row r="602" spans="1:29" ht="15.75" customHeight="1" x14ac:dyDescent="0.2">
      <c r="C602" s="435">
        <f t="shared" ref="C602:I602" si="130">SUM(C590:C601)</f>
        <v>194</v>
      </c>
      <c r="D602" s="435">
        <f t="shared" si="130"/>
        <v>80</v>
      </c>
      <c r="E602" s="435">
        <f t="shared" si="130"/>
        <v>34</v>
      </c>
      <c r="F602" s="435">
        <f t="shared" si="130"/>
        <v>80</v>
      </c>
      <c r="G602" s="435">
        <f t="shared" si="130"/>
        <v>515</v>
      </c>
      <c r="H602" s="435">
        <f t="shared" si="130"/>
        <v>517</v>
      </c>
      <c r="I602" s="435">
        <f t="shared" si="130"/>
        <v>194</v>
      </c>
      <c r="J602" s="435">
        <f t="shared" si="128"/>
        <v>194</v>
      </c>
      <c r="K602" s="435">
        <f t="shared" si="129"/>
        <v>194</v>
      </c>
    </row>
    <row r="603" spans="1:29" ht="15.75" customHeight="1" thickBot="1" x14ac:dyDescent="0.25"/>
    <row r="604" spans="1:29" ht="15.75" customHeight="1" x14ac:dyDescent="0.2">
      <c r="A604" s="1131" t="s">
        <v>491</v>
      </c>
      <c r="B604" s="1132"/>
      <c r="C604" s="1020" t="s">
        <v>1062</v>
      </c>
      <c r="D604" s="1021"/>
      <c r="E604" s="1021"/>
      <c r="F604" s="1021"/>
      <c r="G604" s="1021"/>
      <c r="H604" s="1021"/>
      <c r="I604" s="1022"/>
      <c r="U604" s="5" t="s">
        <v>532</v>
      </c>
    </row>
    <row r="605" spans="1:29" ht="15.75" customHeight="1" thickBot="1" x14ac:dyDescent="0.25">
      <c r="A605" s="1133"/>
      <c r="B605" s="1134"/>
      <c r="C605" s="1023"/>
      <c r="D605" s="1024"/>
      <c r="E605" s="1024"/>
      <c r="F605" s="1024"/>
      <c r="G605" s="1024"/>
      <c r="H605" s="1024"/>
      <c r="I605" s="1025"/>
    </row>
    <row r="606" spans="1:29" ht="15.75" customHeight="1" thickBot="1" x14ac:dyDescent="0.25"/>
    <row r="607" spans="1:29" ht="15.75" customHeight="1" thickBot="1" x14ac:dyDescent="0.25">
      <c r="A607" s="1043" t="s">
        <v>2066</v>
      </c>
      <c r="B607" s="1044"/>
      <c r="C607" s="1044"/>
      <c r="D607" s="1044"/>
      <c r="E607" s="1044"/>
      <c r="F607" s="1045"/>
      <c r="G607" s="1040" t="s">
        <v>1062</v>
      </c>
      <c r="H607" s="1041"/>
      <c r="I607" s="1042"/>
      <c r="L607" s="1242" t="s">
        <v>588</v>
      </c>
      <c r="M607" s="1243"/>
      <c r="N607" s="1243"/>
      <c r="O607" s="1244"/>
    </row>
    <row r="608" spans="1:29" ht="15.75" customHeight="1" thickBot="1" x14ac:dyDescent="0.25">
      <c r="A608" s="373" t="s">
        <v>496</v>
      </c>
      <c r="B608" s="227" t="s">
        <v>497</v>
      </c>
      <c r="C608" s="374" t="s">
        <v>498</v>
      </c>
      <c r="D608" s="374" t="s">
        <v>499</v>
      </c>
      <c r="E608" s="374" t="s">
        <v>500</v>
      </c>
      <c r="F608" s="374" t="s">
        <v>501</v>
      </c>
      <c r="G608" s="375" t="s">
        <v>502</v>
      </c>
      <c r="H608" s="375" t="s">
        <v>503</v>
      </c>
      <c r="I608" s="376" t="s">
        <v>504</v>
      </c>
      <c r="L608" s="1245"/>
      <c r="M608" s="1246"/>
      <c r="N608" s="1246"/>
      <c r="O608" s="1247"/>
      <c r="Q608" s="24" t="s">
        <v>1063</v>
      </c>
      <c r="R608" s="379" t="s">
        <v>541</v>
      </c>
      <c r="S608" s="379" t="s">
        <v>1866</v>
      </c>
      <c r="T608" s="379" t="s">
        <v>500</v>
      </c>
      <c r="U608" s="379" t="s">
        <v>1028</v>
      </c>
      <c r="V608" s="379" t="s">
        <v>702</v>
      </c>
      <c r="W608" s="379" t="s">
        <v>61</v>
      </c>
      <c r="X608" s="379" t="s">
        <v>63</v>
      </c>
      <c r="Y608" s="380" t="s">
        <v>547</v>
      </c>
    </row>
    <row r="609" spans="1:25" ht="15.75" customHeight="1" x14ac:dyDescent="0.2">
      <c r="A609" s="441">
        <v>1</v>
      </c>
      <c r="B609" s="126" t="s">
        <v>705</v>
      </c>
      <c r="C609" s="581">
        <v>14</v>
      </c>
      <c r="D609" s="581">
        <v>10</v>
      </c>
      <c r="E609" s="581">
        <v>2</v>
      </c>
      <c r="F609" s="581">
        <v>2</v>
      </c>
      <c r="G609" s="581">
        <v>38</v>
      </c>
      <c r="H609" s="581">
        <v>22</v>
      </c>
      <c r="I609" s="128">
        <v>22</v>
      </c>
      <c r="J609" s="435">
        <f t="shared" ref="J609:J617" si="131">D609+E609+F609</f>
        <v>14</v>
      </c>
      <c r="K609" s="435">
        <f t="shared" ref="K609:K617" si="132">D609*2+E609</f>
        <v>22</v>
      </c>
      <c r="L609" s="927" t="s">
        <v>532</v>
      </c>
      <c r="M609" s="928"/>
      <c r="N609" s="928"/>
      <c r="O609" s="929"/>
      <c r="Q609" s="377" t="s">
        <v>541</v>
      </c>
      <c r="R609" s="10"/>
      <c r="S609" s="20"/>
      <c r="T609" s="20"/>
      <c r="U609" s="20"/>
      <c r="V609" s="20"/>
      <c r="W609" s="20"/>
      <c r="X609" s="20"/>
      <c r="Y609" s="21"/>
    </row>
    <row r="610" spans="1:25" ht="15.75" customHeight="1" x14ac:dyDescent="0.2">
      <c r="A610" s="370" t="s">
        <v>550</v>
      </c>
      <c r="B610" s="129" t="s">
        <v>737</v>
      </c>
      <c r="C610" s="582">
        <v>14</v>
      </c>
      <c r="D610" s="582">
        <v>7</v>
      </c>
      <c r="E610" s="582">
        <v>3</v>
      </c>
      <c r="F610" s="582">
        <v>4</v>
      </c>
      <c r="G610" s="582">
        <v>38</v>
      </c>
      <c r="H610" s="582">
        <v>35</v>
      </c>
      <c r="I610" s="584">
        <v>17</v>
      </c>
      <c r="J610" s="435">
        <f t="shared" si="131"/>
        <v>14</v>
      </c>
      <c r="K610" s="435">
        <f t="shared" si="132"/>
        <v>17</v>
      </c>
      <c r="L610" s="930"/>
      <c r="M610" s="931"/>
      <c r="N610" s="931"/>
      <c r="O610" s="932"/>
      <c r="Q610" s="377" t="s">
        <v>1866</v>
      </c>
      <c r="R610" s="20"/>
      <c r="S610" s="10"/>
      <c r="T610" s="20"/>
      <c r="U610" s="20"/>
      <c r="V610" s="20"/>
      <c r="W610" s="20"/>
      <c r="X610" s="20"/>
      <c r="Y610" s="21"/>
    </row>
    <row r="611" spans="1:25" ht="15.75" customHeight="1" x14ac:dyDescent="0.2">
      <c r="A611" s="370" t="s">
        <v>550</v>
      </c>
      <c r="B611" s="129" t="s">
        <v>706</v>
      </c>
      <c r="C611" s="582">
        <v>14</v>
      </c>
      <c r="D611" s="582">
        <v>7</v>
      </c>
      <c r="E611" s="582">
        <v>3</v>
      </c>
      <c r="F611" s="582">
        <v>4</v>
      </c>
      <c r="G611" s="582">
        <v>24</v>
      </c>
      <c r="H611" s="582">
        <v>21</v>
      </c>
      <c r="I611" s="584">
        <v>17</v>
      </c>
      <c r="J611" s="435">
        <f t="shared" si="131"/>
        <v>14</v>
      </c>
      <c r="K611" s="435">
        <f t="shared" si="132"/>
        <v>17</v>
      </c>
      <c r="L611" s="930"/>
      <c r="M611" s="931"/>
      <c r="N611" s="931"/>
      <c r="O611" s="932"/>
      <c r="Q611" s="377" t="s">
        <v>500</v>
      </c>
      <c r="R611" s="20"/>
      <c r="S611" s="20"/>
      <c r="T611" s="10"/>
      <c r="U611" s="20"/>
      <c r="V611" s="20"/>
      <c r="W611" s="20"/>
      <c r="X611" s="20"/>
      <c r="Y611" s="21"/>
    </row>
    <row r="612" spans="1:25" ht="15.75" customHeight="1" x14ac:dyDescent="0.2">
      <c r="A612" s="370" t="s">
        <v>840</v>
      </c>
      <c r="B612" s="129" t="s">
        <v>551</v>
      </c>
      <c r="C612" s="582">
        <v>14</v>
      </c>
      <c r="D612" s="582">
        <v>7</v>
      </c>
      <c r="E612" s="582">
        <v>1</v>
      </c>
      <c r="F612" s="582">
        <v>6</v>
      </c>
      <c r="G612" s="582">
        <v>37</v>
      </c>
      <c r="H612" s="582">
        <v>37</v>
      </c>
      <c r="I612" s="584">
        <v>15</v>
      </c>
      <c r="J612" s="435">
        <f t="shared" si="131"/>
        <v>14</v>
      </c>
      <c r="K612" s="435">
        <f t="shared" si="132"/>
        <v>15</v>
      </c>
      <c r="L612" s="930"/>
      <c r="M612" s="931"/>
      <c r="N612" s="931"/>
      <c r="O612" s="932"/>
      <c r="Q612" s="377" t="s">
        <v>1028</v>
      </c>
      <c r="R612" s="20"/>
      <c r="S612" s="20"/>
      <c r="T612" s="20"/>
      <c r="U612" s="10"/>
      <c r="V612" s="20"/>
      <c r="W612" s="20"/>
      <c r="X612" s="20"/>
      <c r="Y612" s="21"/>
    </row>
    <row r="613" spans="1:25" ht="15.75" customHeight="1" x14ac:dyDescent="0.2">
      <c r="A613" s="370" t="s">
        <v>840</v>
      </c>
      <c r="B613" s="129" t="s">
        <v>1867</v>
      </c>
      <c r="C613" s="582">
        <v>14</v>
      </c>
      <c r="D613" s="582">
        <v>6</v>
      </c>
      <c r="E613" s="582">
        <v>3</v>
      </c>
      <c r="F613" s="582">
        <v>5</v>
      </c>
      <c r="G613" s="582">
        <v>46</v>
      </c>
      <c r="H613" s="582">
        <v>35</v>
      </c>
      <c r="I613" s="584">
        <v>15</v>
      </c>
      <c r="J613" s="435">
        <f t="shared" si="131"/>
        <v>14</v>
      </c>
      <c r="K613" s="435">
        <f t="shared" si="132"/>
        <v>15</v>
      </c>
      <c r="L613" s="930"/>
      <c r="M613" s="931"/>
      <c r="N613" s="931"/>
      <c r="O613" s="932"/>
      <c r="Q613" s="377" t="s">
        <v>702</v>
      </c>
      <c r="R613" s="20"/>
      <c r="S613" s="20"/>
      <c r="T613" s="20"/>
      <c r="U613" s="20"/>
      <c r="V613" s="10"/>
      <c r="W613" s="20"/>
      <c r="X613" s="20"/>
      <c r="Y613" s="21"/>
    </row>
    <row r="614" spans="1:25" ht="15.75" customHeight="1" x14ac:dyDescent="0.2">
      <c r="A614" s="370">
        <v>6</v>
      </c>
      <c r="B614" s="129" t="s">
        <v>1036</v>
      </c>
      <c r="C614" s="582">
        <v>14</v>
      </c>
      <c r="D614" s="582">
        <v>5</v>
      </c>
      <c r="E614" s="582">
        <v>2</v>
      </c>
      <c r="F614" s="582">
        <v>7</v>
      </c>
      <c r="G614" s="582">
        <v>32</v>
      </c>
      <c r="H614" s="582">
        <v>38</v>
      </c>
      <c r="I614" s="584">
        <v>12</v>
      </c>
      <c r="J614" s="435">
        <f t="shared" si="131"/>
        <v>14</v>
      </c>
      <c r="K614" s="435">
        <f t="shared" si="132"/>
        <v>12</v>
      </c>
      <c r="L614" s="930"/>
      <c r="M614" s="931"/>
      <c r="N614" s="931"/>
      <c r="O614" s="932"/>
      <c r="Q614" s="377" t="s">
        <v>61</v>
      </c>
      <c r="R614" s="20"/>
      <c r="S614" s="20"/>
      <c r="T614" s="20"/>
      <c r="U614" s="20"/>
      <c r="V614" s="20"/>
      <c r="W614" s="10"/>
      <c r="X614" s="20"/>
      <c r="Y614" s="21"/>
    </row>
    <row r="615" spans="1:25" ht="15.75" customHeight="1" x14ac:dyDescent="0.2">
      <c r="A615" s="370">
        <v>7</v>
      </c>
      <c r="B615" s="129" t="s">
        <v>174</v>
      </c>
      <c r="C615" s="582">
        <v>14</v>
      </c>
      <c r="D615" s="582">
        <v>4</v>
      </c>
      <c r="E615" s="582">
        <v>1</v>
      </c>
      <c r="F615" s="582">
        <v>9</v>
      </c>
      <c r="G615" s="582">
        <v>30</v>
      </c>
      <c r="H615" s="582">
        <v>36</v>
      </c>
      <c r="I615" s="584">
        <v>9</v>
      </c>
      <c r="J615" s="435">
        <f t="shared" si="131"/>
        <v>14</v>
      </c>
      <c r="K615" s="435">
        <f t="shared" si="132"/>
        <v>9</v>
      </c>
      <c r="L615" s="930"/>
      <c r="M615" s="931"/>
      <c r="N615" s="931"/>
      <c r="O615" s="932"/>
      <c r="Q615" s="377" t="s">
        <v>63</v>
      </c>
      <c r="R615" s="20" t="s">
        <v>532</v>
      </c>
      <c r="S615" s="20"/>
      <c r="T615" s="20"/>
      <c r="U615" s="20"/>
      <c r="V615" s="20"/>
      <c r="W615" s="20"/>
      <c r="X615" s="10"/>
      <c r="Y615" s="21"/>
    </row>
    <row r="616" spans="1:25" ht="15.75" customHeight="1" thickBot="1" x14ac:dyDescent="0.25">
      <c r="A616" s="372">
        <v>8</v>
      </c>
      <c r="B616" s="130" t="s">
        <v>164</v>
      </c>
      <c r="C616" s="583">
        <v>14</v>
      </c>
      <c r="D616" s="583">
        <v>2</v>
      </c>
      <c r="E616" s="583">
        <v>1</v>
      </c>
      <c r="F616" s="583">
        <v>11</v>
      </c>
      <c r="G616" s="583">
        <v>22</v>
      </c>
      <c r="H616" s="583">
        <v>48</v>
      </c>
      <c r="I616" s="585">
        <v>5</v>
      </c>
      <c r="J616" s="435">
        <f t="shared" si="131"/>
        <v>14</v>
      </c>
      <c r="K616" s="435">
        <f t="shared" si="132"/>
        <v>5</v>
      </c>
      <c r="L616" s="933"/>
      <c r="M616" s="934"/>
      <c r="N616" s="934"/>
      <c r="O616" s="935"/>
      <c r="Q616" s="378" t="s">
        <v>547</v>
      </c>
      <c r="R616" s="23"/>
      <c r="S616" s="23"/>
      <c r="T616" s="23"/>
      <c r="U616" s="23"/>
      <c r="V616" s="23"/>
      <c r="W616" s="23"/>
      <c r="X616" s="23"/>
      <c r="Y616" s="15"/>
    </row>
    <row r="617" spans="1:25" ht="15.75" customHeight="1" x14ac:dyDescent="0.2">
      <c r="C617" s="435">
        <f t="shared" ref="C617:I617" si="133">SUM(C609:C616)</f>
        <v>112</v>
      </c>
      <c r="D617" s="435">
        <f t="shared" si="133"/>
        <v>48</v>
      </c>
      <c r="E617" s="435">
        <f t="shared" si="133"/>
        <v>16</v>
      </c>
      <c r="F617" s="435">
        <f t="shared" si="133"/>
        <v>48</v>
      </c>
      <c r="G617" s="435">
        <f t="shared" si="133"/>
        <v>267</v>
      </c>
      <c r="H617" s="435">
        <f t="shared" si="133"/>
        <v>272</v>
      </c>
      <c r="I617" s="435">
        <f t="shared" si="133"/>
        <v>112</v>
      </c>
      <c r="J617" s="435">
        <f t="shared" si="131"/>
        <v>112</v>
      </c>
      <c r="K617" s="435">
        <f t="shared" si="132"/>
        <v>112</v>
      </c>
    </row>
    <row r="618" spans="1:25" ht="15.75" customHeight="1" thickBot="1" x14ac:dyDescent="0.25"/>
    <row r="619" spans="1:25" ht="15.75" customHeight="1" thickBot="1" x14ac:dyDescent="0.25">
      <c r="A619" s="1043" t="s">
        <v>2069</v>
      </c>
      <c r="B619" s="1044"/>
      <c r="C619" s="1044"/>
      <c r="D619" s="1044"/>
      <c r="E619" s="1044"/>
      <c r="F619" s="1045"/>
      <c r="G619" s="1040" t="s">
        <v>1062</v>
      </c>
      <c r="H619" s="1041"/>
      <c r="I619" s="1042"/>
      <c r="L619" s="952" t="s">
        <v>538</v>
      </c>
      <c r="M619" s="953"/>
      <c r="N619" s="953"/>
      <c r="O619" s="954"/>
    </row>
    <row r="620" spans="1:25" ht="15.75" customHeight="1" thickBot="1" x14ac:dyDescent="0.25">
      <c r="A620" s="373" t="s">
        <v>496</v>
      </c>
      <c r="B620" s="227" t="s">
        <v>497</v>
      </c>
      <c r="C620" s="374" t="s">
        <v>498</v>
      </c>
      <c r="D620" s="374" t="s">
        <v>499</v>
      </c>
      <c r="E620" s="374" t="s">
        <v>500</v>
      </c>
      <c r="F620" s="374" t="s">
        <v>501</v>
      </c>
      <c r="G620" s="375" t="s">
        <v>502</v>
      </c>
      <c r="H620" s="375" t="s">
        <v>503</v>
      </c>
      <c r="I620" s="376" t="s">
        <v>504</v>
      </c>
      <c r="L620" s="955"/>
      <c r="M620" s="956"/>
      <c r="N620" s="956"/>
      <c r="O620" s="957"/>
      <c r="Q620" s="24" t="s">
        <v>1063</v>
      </c>
      <c r="R620" s="379" t="s">
        <v>503</v>
      </c>
      <c r="S620" s="379" t="s">
        <v>700</v>
      </c>
      <c r="T620" s="379" t="s">
        <v>610</v>
      </c>
      <c r="U620" s="379" t="s">
        <v>566</v>
      </c>
      <c r="V620" s="379" t="s">
        <v>544</v>
      </c>
      <c r="W620" s="379" t="s">
        <v>229</v>
      </c>
      <c r="X620" s="379" t="s">
        <v>702</v>
      </c>
      <c r="Y620" s="380" t="s">
        <v>120</v>
      </c>
    </row>
    <row r="621" spans="1:25" ht="15.75" customHeight="1" x14ac:dyDescent="0.2">
      <c r="A621" s="371">
        <v>1</v>
      </c>
      <c r="B621" s="126" t="s">
        <v>1827</v>
      </c>
      <c r="C621" s="581">
        <v>14</v>
      </c>
      <c r="D621" s="581">
        <v>11</v>
      </c>
      <c r="E621" s="581">
        <v>2</v>
      </c>
      <c r="F621" s="581">
        <v>1</v>
      </c>
      <c r="G621" s="581">
        <v>49</v>
      </c>
      <c r="H621" s="581">
        <v>23</v>
      </c>
      <c r="I621" s="128">
        <v>24</v>
      </c>
      <c r="J621" s="435">
        <f t="shared" ref="J621:J629" si="134">D621+E621+F621</f>
        <v>14</v>
      </c>
      <c r="K621" s="435">
        <f t="shared" ref="K621:K629" si="135">D621*2+E621</f>
        <v>24</v>
      </c>
      <c r="L621" s="927" t="s">
        <v>532</v>
      </c>
      <c r="M621" s="928"/>
      <c r="N621" s="928"/>
      <c r="O621" s="929"/>
      <c r="Q621" s="377" t="s">
        <v>503</v>
      </c>
      <c r="R621" s="10"/>
      <c r="S621" s="20"/>
      <c r="T621" s="20"/>
      <c r="U621" s="20"/>
      <c r="V621" s="20"/>
      <c r="W621" s="20"/>
      <c r="X621" s="20" t="s">
        <v>1491</v>
      </c>
      <c r="Y621" s="21"/>
    </row>
    <row r="622" spans="1:25" ht="15.75" customHeight="1" x14ac:dyDescent="0.2">
      <c r="A622" s="370">
        <v>2</v>
      </c>
      <c r="B622" s="129" t="s">
        <v>711</v>
      </c>
      <c r="C622" s="582">
        <v>14</v>
      </c>
      <c r="D622" s="582">
        <v>10</v>
      </c>
      <c r="E622" s="582">
        <v>1</v>
      </c>
      <c r="F622" s="582">
        <v>3</v>
      </c>
      <c r="G622" s="582">
        <v>42</v>
      </c>
      <c r="H622" s="582">
        <v>29</v>
      </c>
      <c r="I622" s="584">
        <v>21</v>
      </c>
      <c r="J622" s="435">
        <f t="shared" si="134"/>
        <v>14</v>
      </c>
      <c r="K622" s="435">
        <f t="shared" si="135"/>
        <v>21</v>
      </c>
      <c r="L622" s="930"/>
      <c r="M622" s="931"/>
      <c r="N622" s="931"/>
      <c r="O622" s="932"/>
      <c r="Q622" s="377" t="s">
        <v>700</v>
      </c>
      <c r="R622" s="20"/>
      <c r="S622" s="10"/>
      <c r="T622" s="20"/>
      <c r="U622" s="20"/>
      <c r="V622" s="20"/>
      <c r="W622" s="20"/>
      <c r="X622" s="20" t="s">
        <v>1540</v>
      </c>
      <c r="Y622" s="21"/>
    </row>
    <row r="623" spans="1:25" ht="15.75" customHeight="1" x14ac:dyDescent="0.2">
      <c r="A623" s="370">
        <v>3</v>
      </c>
      <c r="B623" s="129" t="s">
        <v>781</v>
      </c>
      <c r="C623" s="582">
        <v>14</v>
      </c>
      <c r="D623" s="582">
        <v>7</v>
      </c>
      <c r="E623" s="582">
        <v>3</v>
      </c>
      <c r="F623" s="582">
        <v>4</v>
      </c>
      <c r="G623" s="582">
        <v>34</v>
      </c>
      <c r="H623" s="582">
        <v>30</v>
      </c>
      <c r="I623" s="584">
        <v>17</v>
      </c>
      <c r="J623" s="435">
        <f t="shared" si="134"/>
        <v>14</v>
      </c>
      <c r="K623" s="435">
        <f t="shared" si="135"/>
        <v>17</v>
      </c>
      <c r="L623" s="930"/>
      <c r="M623" s="931"/>
      <c r="N623" s="931"/>
      <c r="O623" s="932"/>
      <c r="Q623" s="377" t="s">
        <v>610</v>
      </c>
      <c r="R623" s="20"/>
      <c r="S623" s="20"/>
      <c r="T623" s="10"/>
      <c r="U623" s="20"/>
      <c r="V623" s="20"/>
      <c r="W623" s="20"/>
      <c r="X623" s="20" t="s">
        <v>1643</v>
      </c>
      <c r="Y623" s="21"/>
    </row>
    <row r="624" spans="1:25" ht="15.75" customHeight="1" x14ac:dyDescent="0.2">
      <c r="A624" s="370">
        <v>4</v>
      </c>
      <c r="B624" s="129" t="s">
        <v>558</v>
      </c>
      <c r="C624" s="582">
        <v>14</v>
      </c>
      <c r="D624" s="582">
        <v>7</v>
      </c>
      <c r="E624" s="582">
        <v>2</v>
      </c>
      <c r="F624" s="582">
        <v>5</v>
      </c>
      <c r="G624" s="582">
        <v>46</v>
      </c>
      <c r="H624" s="582">
        <v>36</v>
      </c>
      <c r="I624" s="584">
        <v>16</v>
      </c>
      <c r="J624" s="435">
        <f t="shared" si="134"/>
        <v>14</v>
      </c>
      <c r="K624" s="435">
        <f t="shared" si="135"/>
        <v>16</v>
      </c>
      <c r="L624" s="930"/>
      <c r="M624" s="931"/>
      <c r="N624" s="931"/>
      <c r="O624" s="932"/>
      <c r="Q624" s="377" t="s">
        <v>566</v>
      </c>
      <c r="R624" s="20"/>
      <c r="S624" s="20"/>
      <c r="T624" s="20"/>
      <c r="U624" s="10"/>
      <c r="V624" s="20"/>
      <c r="W624" s="20"/>
      <c r="X624" s="20" t="s">
        <v>1645</v>
      </c>
      <c r="Y624" s="21"/>
    </row>
    <row r="625" spans="1:25" ht="15.75" customHeight="1" x14ac:dyDescent="0.2">
      <c r="A625" s="370">
        <v>5</v>
      </c>
      <c r="B625" s="129" t="s">
        <v>575</v>
      </c>
      <c r="C625" s="582">
        <v>14</v>
      </c>
      <c r="D625" s="582">
        <v>4</v>
      </c>
      <c r="E625" s="582">
        <v>2</v>
      </c>
      <c r="F625" s="582">
        <v>8</v>
      </c>
      <c r="G625" s="582">
        <v>35</v>
      </c>
      <c r="H625" s="582">
        <v>35</v>
      </c>
      <c r="I625" s="584">
        <v>10</v>
      </c>
      <c r="J625" s="435">
        <f t="shared" si="134"/>
        <v>14</v>
      </c>
      <c r="K625" s="435">
        <f t="shared" si="135"/>
        <v>10</v>
      </c>
      <c r="L625" s="930"/>
      <c r="M625" s="931"/>
      <c r="N625" s="931"/>
      <c r="O625" s="932"/>
      <c r="Q625" s="377" t="s">
        <v>544</v>
      </c>
      <c r="R625" s="20"/>
      <c r="S625" s="20"/>
      <c r="T625" s="20"/>
      <c r="U625" s="20"/>
      <c r="V625" s="10"/>
      <c r="W625" s="20"/>
      <c r="X625" s="20" t="s">
        <v>355</v>
      </c>
      <c r="Y625" s="21"/>
    </row>
    <row r="626" spans="1:25" ht="15.75" customHeight="1" x14ac:dyDescent="0.2">
      <c r="A626" s="370">
        <v>6</v>
      </c>
      <c r="B626" s="129" t="s">
        <v>761</v>
      </c>
      <c r="C626" s="582">
        <v>14</v>
      </c>
      <c r="D626" s="582">
        <v>4</v>
      </c>
      <c r="E626" s="582">
        <v>1</v>
      </c>
      <c r="F626" s="582">
        <v>9</v>
      </c>
      <c r="G626" s="582">
        <v>24</v>
      </c>
      <c r="H626" s="582">
        <v>40</v>
      </c>
      <c r="I626" s="584">
        <v>9</v>
      </c>
      <c r="J626" s="435">
        <f t="shared" si="134"/>
        <v>14</v>
      </c>
      <c r="K626" s="435">
        <f t="shared" si="135"/>
        <v>9</v>
      </c>
      <c r="L626" s="930"/>
      <c r="M626" s="931"/>
      <c r="N626" s="931"/>
      <c r="O626" s="932"/>
      <c r="Q626" s="377" t="s">
        <v>229</v>
      </c>
      <c r="R626" s="20"/>
      <c r="S626" s="20"/>
      <c r="T626" s="20"/>
      <c r="U626" s="20"/>
      <c r="V626" s="20"/>
      <c r="W626" s="10"/>
      <c r="X626" s="20" t="s">
        <v>1207</v>
      </c>
      <c r="Y626" s="21"/>
    </row>
    <row r="627" spans="1:25" ht="15.75" customHeight="1" x14ac:dyDescent="0.2">
      <c r="A627" s="370">
        <v>7</v>
      </c>
      <c r="B627" s="129" t="s">
        <v>2052</v>
      </c>
      <c r="C627" s="582">
        <v>14</v>
      </c>
      <c r="D627" s="582">
        <v>3</v>
      </c>
      <c r="E627" s="582">
        <v>2</v>
      </c>
      <c r="F627" s="582">
        <v>9</v>
      </c>
      <c r="G627" s="582">
        <v>26</v>
      </c>
      <c r="H627" s="582">
        <v>42</v>
      </c>
      <c r="I627" s="584">
        <v>8</v>
      </c>
      <c r="J627" s="435">
        <f t="shared" si="134"/>
        <v>14</v>
      </c>
      <c r="K627" s="435">
        <f t="shared" si="135"/>
        <v>8</v>
      </c>
      <c r="L627" s="930"/>
      <c r="M627" s="931"/>
      <c r="N627" s="931"/>
      <c r="O627" s="932"/>
      <c r="Q627" s="377" t="s">
        <v>702</v>
      </c>
      <c r="R627" s="20" t="s">
        <v>1603</v>
      </c>
      <c r="S627" s="20" t="s">
        <v>1602</v>
      </c>
      <c r="T627" s="20" t="s">
        <v>1494</v>
      </c>
      <c r="U627" s="20" t="s">
        <v>1600</v>
      </c>
      <c r="V627" s="20" t="s">
        <v>1493</v>
      </c>
      <c r="W627" s="20" t="s">
        <v>1489</v>
      </c>
      <c r="X627" s="10"/>
      <c r="Y627" s="21" t="s">
        <v>1597</v>
      </c>
    </row>
    <row r="628" spans="1:25" ht="15.75" customHeight="1" thickBot="1" x14ac:dyDescent="0.25">
      <c r="A628" s="372">
        <v>8</v>
      </c>
      <c r="B628" s="130" t="s">
        <v>708</v>
      </c>
      <c r="C628" s="583">
        <v>14</v>
      </c>
      <c r="D628" s="583">
        <v>2</v>
      </c>
      <c r="E628" s="583">
        <v>3</v>
      </c>
      <c r="F628" s="583">
        <v>9</v>
      </c>
      <c r="G628" s="583">
        <v>32</v>
      </c>
      <c r="H628" s="583">
        <v>53</v>
      </c>
      <c r="I628" s="585">
        <v>7</v>
      </c>
      <c r="J628" s="435">
        <f t="shared" si="134"/>
        <v>14</v>
      </c>
      <c r="K628" s="435">
        <f t="shared" si="135"/>
        <v>7</v>
      </c>
      <c r="L628" s="933"/>
      <c r="M628" s="934"/>
      <c r="N628" s="934"/>
      <c r="O628" s="935"/>
      <c r="Q628" s="378" t="s">
        <v>120</v>
      </c>
      <c r="R628" s="23"/>
      <c r="S628" s="23"/>
      <c r="T628" s="23"/>
      <c r="U628" s="23"/>
      <c r="V628" s="23"/>
      <c r="W628" s="23"/>
      <c r="X628" s="23" t="s">
        <v>844</v>
      </c>
      <c r="Y628" s="15"/>
    </row>
    <row r="629" spans="1:25" ht="15.75" customHeight="1" x14ac:dyDescent="0.2">
      <c r="C629" s="435">
        <f t="shared" ref="C629:I629" si="136">SUM(C621:C628)</f>
        <v>112</v>
      </c>
      <c r="D629" s="435">
        <f t="shared" si="136"/>
        <v>48</v>
      </c>
      <c r="E629" s="435">
        <f t="shared" si="136"/>
        <v>16</v>
      </c>
      <c r="F629" s="435">
        <f t="shared" si="136"/>
        <v>48</v>
      </c>
      <c r="G629" s="435">
        <f t="shared" si="136"/>
        <v>288</v>
      </c>
      <c r="H629" s="435">
        <f t="shared" si="136"/>
        <v>288</v>
      </c>
      <c r="I629" s="435">
        <f t="shared" si="136"/>
        <v>112</v>
      </c>
      <c r="J629" s="435">
        <f t="shared" si="134"/>
        <v>112</v>
      </c>
      <c r="K629" s="435">
        <f t="shared" si="135"/>
        <v>112</v>
      </c>
    </row>
    <row r="630" spans="1:25" ht="15.75" customHeight="1" thickBot="1" x14ac:dyDescent="0.25"/>
    <row r="631" spans="1:25" ht="15.75" customHeight="1" thickBot="1" x14ac:dyDescent="0.25">
      <c r="A631" s="1043" t="s">
        <v>2071</v>
      </c>
      <c r="B631" s="1044"/>
      <c r="C631" s="1044"/>
      <c r="D631" s="1044"/>
      <c r="E631" s="1044"/>
      <c r="F631" s="1045"/>
      <c r="G631" s="1040" t="s">
        <v>1062</v>
      </c>
      <c r="H631" s="1041"/>
      <c r="I631" s="1042"/>
      <c r="L631" s="1242" t="s">
        <v>588</v>
      </c>
      <c r="M631" s="1243"/>
      <c r="N631" s="1243"/>
      <c r="O631" s="1244"/>
    </row>
    <row r="632" spans="1:25" ht="15.75" customHeight="1" thickBot="1" x14ac:dyDescent="0.25">
      <c r="A632" s="373" t="s">
        <v>496</v>
      </c>
      <c r="B632" s="227" t="s">
        <v>497</v>
      </c>
      <c r="C632" s="374" t="s">
        <v>498</v>
      </c>
      <c r="D632" s="374" t="s">
        <v>499</v>
      </c>
      <c r="E632" s="374" t="s">
        <v>500</v>
      </c>
      <c r="F632" s="374" t="s">
        <v>501</v>
      </c>
      <c r="G632" s="375" t="s">
        <v>502</v>
      </c>
      <c r="H632" s="375" t="s">
        <v>503</v>
      </c>
      <c r="I632" s="376" t="s">
        <v>504</v>
      </c>
      <c r="L632" s="1245"/>
      <c r="M632" s="1246"/>
      <c r="N632" s="1246"/>
      <c r="O632" s="1247"/>
      <c r="Q632" s="24" t="s">
        <v>1063</v>
      </c>
      <c r="R632" s="379" t="s">
        <v>503</v>
      </c>
      <c r="S632" s="379" t="s">
        <v>541</v>
      </c>
      <c r="T632" s="379" t="s">
        <v>564</v>
      </c>
      <c r="U632" s="379" t="s">
        <v>847</v>
      </c>
      <c r="V632" s="379" t="s">
        <v>533</v>
      </c>
      <c r="W632" s="379" t="s">
        <v>1313</v>
      </c>
      <c r="X632" s="379" t="s">
        <v>1306</v>
      </c>
      <c r="Y632" s="380" t="s">
        <v>1214</v>
      </c>
    </row>
    <row r="633" spans="1:25" ht="15.75" customHeight="1" x14ac:dyDescent="0.2">
      <c r="A633" s="371">
        <v>1</v>
      </c>
      <c r="B633" s="126" t="s">
        <v>79</v>
      </c>
      <c r="C633" s="581">
        <v>14</v>
      </c>
      <c r="D633" s="581">
        <v>11</v>
      </c>
      <c r="E633" s="581">
        <v>3</v>
      </c>
      <c r="F633" s="581">
        <v>0</v>
      </c>
      <c r="G633" s="581">
        <v>44</v>
      </c>
      <c r="H633" s="581">
        <v>14</v>
      </c>
      <c r="I633" s="128">
        <v>25</v>
      </c>
      <c r="J633" s="435">
        <f t="shared" ref="J633:J641" si="137">D633+E633+F633</f>
        <v>14</v>
      </c>
      <c r="K633" s="435">
        <f t="shared" ref="K633:K641" si="138">D633*2+E633</f>
        <v>25</v>
      </c>
      <c r="L633" s="927" t="s">
        <v>532</v>
      </c>
      <c r="M633" s="928"/>
      <c r="N633" s="928"/>
      <c r="O633" s="929"/>
      <c r="Q633" s="377" t="s">
        <v>503</v>
      </c>
      <c r="R633" s="10"/>
      <c r="S633" s="20"/>
      <c r="T633" s="20"/>
      <c r="U633" s="20"/>
      <c r="V633" s="20" t="s">
        <v>1493</v>
      </c>
      <c r="W633" s="20"/>
      <c r="X633" s="20"/>
      <c r="Y633" s="21"/>
    </row>
    <row r="634" spans="1:25" ht="15.75" customHeight="1" x14ac:dyDescent="0.2">
      <c r="A634" s="370">
        <v>2</v>
      </c>
      <c r="B634" s="129" t="s">
        <v>39</v>
      </c>
      <c r="C634" s="582">
        <v>14</v>
      </c>
      <c r="D634" s="582">
        <v>9</v>
      </c>
      <c r="E634" s="582">
        <v>3</v>
      </c>
      <c r="F634" s="582">
        <v>4</v>
      </c>
      <c r="G634" s="582">
        <v>38</v>
      </c>
      <c r="H634" s="582">
        <v>26</v>
      </c>
      <c r="I634" s="584">
        <v>21</v>
      </c>
      <c r="J634" s="435">
        <f t="shared" si="137"/>
        <v>16</v>
      </c>
      <c r="K634" s="435">
        <f t="shared" si="138"/>
        <v>21</v>
      </c>
      <c r="L634" s="930"/>
      <c r="M634" s="931"/>
      <c r="N634" s="931"/>
      <c r="O634" s="932"/>
      <c r="Q634" s="377" t="s">
        <v>541</v>
      </c>
      <c r="R634" s="20"/>
      <c r="S634" s="10"/>
      <c r="T634" s="20"/>
      <c r="U634" s="20"/>
      <c r="V634" s="20" t="s">
        <v>1643</v>
      </c>
      <c r="W634" s="20"/>
      <c r="X634" s="20"/>
      <c r="Y634" s="21"/>
    </row>
    <row r="635" spans="1:25" ht="15.75" customHeight="1" x14ac:dyDescent="0.2">
      <c r="A635" s="370">
        <v>3</v>
      </c>
      <c r="B635" s="129" t="s">
        <v>42</v>
      </c>
      <c r="C635" s="582">
        <v>14</v>
      </c>
      <c r="D635" s="582">
        <v>7</v>
      </c>
      <c r="E635" s="582">
        <v>2</v>
      </c>
      <c r="F635" s="582">
        <v>5</v>
      </c>
      <c r="G635" s="582">
        <v>37</v>
      </c>
      <c r="H635" s="582">
        <v>25</v>
      </c>
      <c r="I635" s="584">
        <v>16</v>
      </c>
      <c r="J635" s="435">
        <f t="shared" si="137"/>
        <v>14</v>
      </c>
      <c r="K635" s="435">
        <f t="shared" si="138"/>
        <v>16</v>
      </c>
      <c r="L635" s="930"/>
      <c r="M635" s="931"/>
      <c r="N635" s="931"/>
      <c r="O635" s="932"/>
      <c r="Q635" s="377" t="s">
        <v>564</v>
      </c>
      <c r="R635" s="20"/>
      <c r="S635" s="20"/>
      <c r="T635" s="10"/>
      <c r="U635" s="20"/>
      <c r="V635" s="20"/>
      <c r="W635" s="20"/>
      <c r="X635" s="20"/>
      <c r="Y635" s="21"/>
    </row>
    <row r="636" spans="1:25" ht="15.75" customHeight="1" x14ac:dyDescent="0.2">
      <c r="A636" s="370">
        <v>4</v>
      </c>
      <c r="B636" s="129" t="s">
        <v>554</v>
      </c>
      <c r="C636" s="582">
        <v>13</v>
      </c>
      <c r="D636" s="582">
        <v>5</v>
      </c>
      <c r="E636" s="582">
        <v>3</v>
      </c>
      <c r="F636" s="582">
        <v>5</v>
      </c>
      <c r="G636" s="582">
        <v>28</v>
      </c>
      <c r="H636" s="582">
        <v>29</v>
      </c>
      <c r="I636" s="584">
        <v>13</v>
      </c>
      <c r="J636" s="435">
        <f t="shared" si="137"/>
        <v>13</v>
      </c>
      <c r="K636" s="435">
        <f t="shared" si="138"/>
        <v>13</v>
      </c>
      <c r="L636" s="930"/>
      <c r="M636" s="931"/>
      <c r="N636" s="931"/>
      <c r="O636" s="932"/>
      <c r="Q636" s="377" t="s">
        <v>847</v>
      </c>
      <c r="R636" s="20"/>
      <c r="S636" s="20"/>
      <c r="T636" s="20"/>
      <c r="U636" s="10"/>
      <c r="V636" s="20" t="s">
        <v>1653</v>
      </c>
      <c r="W636" s="20"/>
      <c r="X636" s="20"/>
      <c r="Y636" s="21"/>
    </row>
    <row r="637" spans="1:25" ht="15.75" customHeight="1" x14ac:dyDescent="0.2">
      <c r="A637" s="370">
        <v>5</v>
      </c>
      <c r="B637" s="129" t="s">
        <v>1307</v>
      </c>
      <c r="C637" s="582">
        <v>14</v>
      </c>
      <c r="D637" s="582">
        <v>5</v>
      </c>
      <c r="E637" s="582">
        <v>2</v>
      </c>
      <c r="F637" s="582">
        <v>7</v>
      </c>
      <c r="G637" s="582">
        <v>23</v>
      </c>
      <c r="H637" s="582">
        <v>40</v>
      </c>
      <c r="I637" s="584">
        <v>12</v>
      </c>
      <c r="J637" s="435">
        <f t="shared" si="137"/>
        <v>14</v>
      </c>
      <c r="K637" s="435">
        <f t="shared" si="138"/>
        <v>12</v>
      </c>
      <c r="L637" s="930"/>
      <c r="M637" s="931"/>
      <c r="N637" s="931"/>
      <c r="O637" s="932"/>
      <c r="Q637" s="377" t="s">
        <v>533</v>
      </c>
      <c r="R637" s="20" t="s">
        <v>20</v>
      </c>
      <c r="S637" s="20" t="s">
        <v>1597</v>
      </c>
      <c r="T637" s="20" t="s">
        <v>1600</v>
      </c>
      <c r="U637" s="20" t="s">
        <v>844</v>
      </c>
      <c r="V637" s="10"/>
      <c r="W637" s="20"/>
      <c r="X637" s="20" t="s">
        <v>1602</v>
      </c>
      <c r="Y637" s="21" t="s">
        <v>1600</v>
      </c>
    </row>
    <row r="638" spans="1:25" ht="15.75" customHeight="1" x14ac:dyDescent="0.2">
      <c r="A638" s="370" t="s">
        <v>600</v>
      </c>
      <c r="B638" s="129" t="s">
        <v>816</v>
      </c>
      <c r="C638" s="582">
        <v>14</v>
      </c>
      <c r="D638" s="582">
        <v>4</v>
      </c>
      <c r="E638" s="582">
        <v>2</v>
      </c>
      <c r="F638" s="582">
        <v>8</v>
      </c>
      <c r="G638" s="582">
        <v>24</v>
      </c>
      <c r="H638" s="582">
        <v>36</v>
      </c>
      <c r="I638" s="584">
        <v>10</v>
      </c>
      <c r="J638" s="435">
        <f t="shared" si="137"/>
        <v>14</v>
      </c>
      <c r="K638" s="435">
        <f t="shared" si="138"/>
        <v>10</v>
      </c>
      <c r="L638" s="930"/>
      <c r="M638" s="931"/>
      <c r="N638" s="931"/>
      <c r="O638" s="932"/>
      <c r="Q638" s="377" t="s">
        <v>1313</v>
      </c>
      <c r="R638" s="20"/>
      <c r="S638" s="20"/>
      <c r="T638" s="20"/>
      <c r="U638" s="20"/>
      <c r="V638" s="20" t="s">
        <v>844</v>
      </c>
      <c r="W638" s="10"/>
      <c r="X638" s="20"/>
      <c r="Y638" s="21"/>
    </row>
    <row r="639" spans="1:25" ht="15.75" customHeight="1" x14ac:dyDescent="0.2">
      <c r="A639" s="370" t="s">
        <v>600</v>
      </c>
      <c r="B639" s="129" t="s">
        <v>1732</v>
      </c>
      <c r="C639" s="582">
        <v>13</v>
      </c>
      <c r="D639" s="582">
        <v>2</v>
      </c>
      <c r="E639" s="582">
        <v>5</v>
      </c>
      <c r="F639" s="582">
        <v>6</v>
      </c>
      <c r="G639" s="582">
        <v>29</v>
      </c>
      <c r="H639" s="582">
        <v>30</v>
      </c>
      <c r="I639" s="584">
        <v>9</v>
      </c>
      <c r="J639" s="435">
        <f t="shared" si="137"/>
        <v>13</v>
      </c>
      <c r="K639" s="435">
        <f t="shared" si="138"/>
        <v>9</v>
      </c>
      <c r="L639" s="930"/>
      <c r="M639" s="931"/>
      <c r="N639" s="931"/>
      <c r="O639" s="932"/>
      <c r="Q639" s="377" t="s">
        <v>1306</v>
      </c>
      <c r="R639" s="20"/>
      <c r="S639" s="20"/>
      <c r="T639" s="20"/>
      <c r="U639" s="20"/>
      <c r="V639" s="20" t="s">
        <v>844</v>
      </c>
      <c r="W639" s="20"/>
      <c r="X639" s="10"/>
      <c r="Y639" s="21"/>
    </row>
    <row r="640" spans="1:25" ht="15.75" customHeight="1" thickBot="1" x14ac:dyDescent="0.25">
      <c r="A640" s="372">
        <v>8</v>
      </c>
      <c r="B640" s="130" t="s">
        <v>1598</v>
      </c>
      <c r="C640" s="583">
        <v>14</v>
      </c>
      <c r="D640" s="583">
        <v>3</v>
      </c>
      <c r="E640" s="583">
        <v>2</v>
      </c>
      <c r="F640" s="583">
        <v>9</v>
      </c>
      <c r="G640" s="583">
        <v>27</v>
      </c>
      <c r="H640" s="583">
        <v>46</v>
      </c>
      <c r="I640" s="585">
        <v>8</v>
      </c>
      <c r="J640" s="435">
        <f t="shared" si="137"/>
        <v>14</v>
      </c>
      <c r="K640" s="435">
        <f t="shared" si="138"/>
        <v>8</v>
      </c>
      <c r="L640" s="933"/>
      <c r="M640" s="934"/>
      <c r="N640" s="934"/>
      <c r="O640" s="935"/>
      <c r="Q640" s="378" t="s">
        <v>1214</v>
      </c>
      <c r="R640" s="23"/>
      <c r="S640" s="23"/>
      <c r="T640" s="23"/>
      <c r="U640" s="23"/>
      <c r="V640" s="23"/>
      <c r="W640" s="23"/>
      <c r="X640" s="23"/>
      <c r="Y640" s="15"/>
    </row>
    <row r="641" spans="1:25" ht="15.75" customHeight="1" x14ac:dyDescent="0.2">
      <c r="C641" s="435">
        <f t="shared" ref="C641:I641" si="139">SUM(C633:C640)</f>
        <v>110</v>
      </c>
      <c r="D641" s="435">
        <f t="shared" si="139"/>
        <v>46</v>
      </c>
      <c r="E641" s="435">
        <f t="shared" si="139"/>
        <v>22</v>
      </c>
      <c r="F641" s="435">
        <f t="shared" si="139"/>
        <v>44</v>
      </c>
      <c r="G641" s="435">
        <f t="shared" si="139"/>
        <v>250</v>
      </c>
      <c r="H641" s="435">
        <f t="shared" si="139"/>
        <v>246</v>
      </c>
      <c r="I641" s="435">
        <f t="shared" si="139"/>
        <v>114</v>
      </c>
      <c r="J641" s="435">
        <f t="shared" si="137"/>
        <v>112</v>
      </c>
      <c r="K641" s="435">
        <f t="shared" si="138"/>
        <v>114</v>
      </c>
    </row>
    <row r="642" spans="1:25" ht="15.75" customHeight="1" thickBot="1" x14ac:dyDescent="0.25"/>
    <row r="643" spans="1:25" ht="15.75" customHeight="1" thickBot="1" x14ac:dyDescent="0.25">
      <c r="A643" s="1043" t="s">
        <v>2072</v>
      </c>
      <c r="B643" s="1044"/>
      <c r="C643" s="1044"/>
      <c r="D643" s="1044"/>
      <c r="E643" s="1044"/>
      <c r="F643" s="1045"/>
      <c r="G643" s="1040" t="s">
        <v>1062</v>
      </c>
      <c r="H643" s="1041"/>
      <c r="I643" s="1042"/>
      <c r="L643" s="952" t="s">
        <v>538</v>
      </c>
      <c r="M643" s="953"/>
      <c r="N643" s="953"/>
      <c r="O643" s="954"/>
    </row>
    <row r="644" spans="1:25" ht="15.75" customHeight="1" thickBot="1" x14ac:dyDescent="0.25">
      <c r="A644" s="602" t="s">
        <v>496</v>
      </c>
      <c r="B644" s="611" t="s">
        <v>497</v>
      </c>
      <c r="C644" s="603" t="s">
        <v>498</v>
      </c>
      <c r="D644" s="603" t="s">
        <v>499</v>
      </c>
      <c r="E644" s="603" t="s">
        <v>500</v>
      </c>
      <c r="F644" s="603" t="s">
        <v>501</v>
      </c>
      <c r="G644" s="612" t="s">
        <v>502</v>
      </c>
      <c r="H644" s="612" t="s">
        <v>503</v>
      </c>
      <c r="I644" s="613" t="s">
        <v>504</v>
      </c>
      <c r="L644" s="955"/>
      <c r="M644" s="956"/>
      <c r="N644" s="956"/>
      <c r="O644" s="957"/>
      <c r="Q644" s="24" t="s">
        <v>1063</v>
      </c>
      <c r="R644" s="379" t="s">
        <v>716</v>
      </c>
      <c r="S644" s="379" t="s">
        <v>1590</v>
      </c>
      <c r="T644" s="379" t="s">
        <v>506</v>
      </c>
      <c r="U644" s="379" t="s">
        <v>901</v>
      </c>
      <c r="V644" s="379" t="s">
        <v>2055</v>
      </c>
      <c r="W644" s="379" t="s">
        <v>702</v>
      </c>
      <c r="X644" s="379" t="s">
        <v>769</v>
      </c>
      <c r="Y644" s="380" t="s">
        <v>704</v>
      </c>
    </row>
    <row r="645" spans="1:25" ht="15.75" customHeight="1" x14ac:dyDescent="0.2">
      <c r="A645" s="371">
        <v>1</v>
      </c>
      <c r="B645" s="126" t="s">
        <v>1431</v>
      </c>
      <c r="C645" s="581">
        <v>14</v>
      </c>
      <c r="D645" s="581">
        <v>7</v>
      </c>
      <c r="E645" s="581">
        <v>4</v>
      </c>
      <c r="F645" s="581">
        <v>3</v>
      </c>
      <c r="G645" s="581">
        <v>27</v>
      </c>
      <c r="H645" s="581">
        <v>19</v>
      </c>
      <c r="I645" s="128">
        <v>18</v>
      </c>
      <c r="J645" s="435">
        <f t="shared" ref="J645:J653" si="140">D645+E645+F645</f>
        <v>14</v>
      </c>
      <c r="K645" s="435">
        <f t="shared" ref="K645:K653" si="141">D645*2+E645</f>
        <v>18</v>
      </c>
      <c r="L645" s="927" t="s">
        <v>532</v>
      </c>
      <c r="M645" s="928"/>
      <c r="N645" s="928"/>
      <c r="O645" s="929"/>
      <c r="Q645" s="377" t="s">
        <v>716</v>
      </c>
      <c r="R645" s="10"/>
      <c r="S645" s="20"/>
      <c r="T645" s="20"/>
      <c r="U645" s="20"/>
      <c r="V645" s="20"/>
      <c r="W645" s="20"/>
      <c r="X645" s="20"/>
      <c r="Y645" s="21"/>
    </row>
    <row r="646" spans="1:25" ht="15.75" customHeight="1" x14ac:dyDescent="0.2">
      <c r="A646" s="370">
        <v>2</v>
      </c>
      <c r="B646" s="129" t="s">
        <v>767</v>
      </c>
      <c r="C646" s="582">
        <v>14</v>
      </c>
      <c r="D646" s="582">
        <v>7</v>
      </c>
      <c r="E646" s="582">
        <v>2</v>
      </c>
      <c r="F646" s="582">
        <v>5</v>
      </c>
      <c r="G646" s="582">
        <v>26</v>
      </c>
      <c r="H646" s="582">
        <v>21</v>
      </c>
      <c r="I646" s="584">
        <v>16</v>
      </c>
      <c r="J646" s="435">
        <f t="shared" si="140"/>
        <v>14</v>
      </c>
      <c r="K646" s="435">
        <f t="shared" si="141"/>
        <v>16</v>
      </c>
      <c r="L646" s="930"/>
      <c r="M646" s="931"/>
      <c r="N646" s="931"/>
      <c r="O646" s="932"/>
      <c r="Q646" s="377" t="s">
        <v>1590</v>
      </c>
      <c r="R646" s="20"/>
      <c r="S646" s="10"/>
      <c r="T646" s="20"/>
      <c r="U646" s="20"/>
      <c r="V646" s="20"/>
      <c r="W646" s="20"/>
      <c r="X646" s="20"/>
      <c r="Y646" s="21"/>
    </row>
    <row r="647" spans="1:25" ht="15.75" customHeight="1" x14ac:dyDescent="0.2">
      <c r="A647" s="370" t="s">
        <v>629</v>
      </c>
      <c r="B647" s="129" t="s">
        <v>534</v>
      </c>
      <c r="C647" s="582">
        <v>14</v>
      </c>
      <c r="D647" s="582">
        <v>6</v>
      </c>
      <c r="E647" s="582">
        <v>3</v>
      </c>
      <c r="F647" s="582">
        <v>5</v>
      </c>
      <c r="G647" s="582">
        <v>27</v>
      </c>
      <c r="H647" s="582">
        <v>27</v>
      </c>
      <c r="I647" s="584">
        <v>15</v>
      </c>
      <c r="J647" s="435">
        <f t="shared" si="140"/>
        <v>14</v>
      </c>
      <c r="K647" s="435">
        <f t="shared" si="141"/>
        <v>15</v>
      </c>
      <c r="L647" s="930"/>
      <c r="M647" s="931"/>
      <c r="N647" s="931"/>
      <c r="O647" s="932"/>
      <c r="Q647" s="377" t="s">
        <v>506</v>
      </c>
      <c r="R647" s="20"/>
      <c r="S647" s="20"/>
      <c r="T647" s="10"/>
      <c r="U647" s="20"/>
      <c r="V647" s="20"/>
      <c r="W647" s="20"/>
      <c r="X647" s="20"/>
      <c r="Y647" s="21"/>
    </row>
    <row r="648" spans="1:25" ht="15.75" customHeight="1" x14ac:dyDescent="0.2">
      <c r="A648" s="370" t="s">
        <v>629</v>
      </c>
      <c r="B648" s="129" t="s">
        <v>906</v>
      </c>
      <c r="C648" s="582">
        <v>14</v>
      </c>
      <c r="D648" s="582">
        <v>7</v>
      </c>
      <c r="E648" s="582">
        <v>1</v>
      </c>
      <c r="F648" s="582">
        <v>6</v>
      </c>
      <c r="G648" s="582">
        <v>30</v>
      </c>
      <c r="H648" s="582">
        <v>25</v>
      </c>
      <c r="I648" s="584">
        <v>15</v>
      </c>
      <c r="J648" s="435">
        <f t="shared" si="140"/>
        <v>14</v>
      </c>
      <c r="K648" s="435">
        <f t="shared" si="141"/>
        <v>15</v>
      </c>
      <c r="L648" s="930"/>
      <c r="M648" s="931"/>
      <c r="N648" s="931"/>
      <c r="O648" s="932"/>
      <c r="Q648" s="377" t="s">
        <v>901</v>
      </c>
      <c r="R648" s="20"/>
      <c r="S648" s="20"/>
      <c r="T648" s="20"/>
      <c r="U648" s="10"/>
      <c r="V648" s="20"/>
      <c r="W648" s="20"/>
      <c r="X648" s="20"/>
      <c r="Y648" s="21"/>
    </row>
    <row r="649" spans="1:25" ht="15.75" customHeight="1" x14ac:dyDescent="0.2">
      <c r="A649" s="370" t="s">
        <v>631</v>
      </c>
      <c r="B649" s="129" t="s">
        <v>1733</v>
      </c>
      <c r="C649" s="582">
        <v>14</v>
      </c>
      <c r="D649" s="582">
        <v>6</v>
      </c>
      <c r="E649" s="582">
        <v>2</v>
      </c>
      <c r="F649" s="582">
        <v>6</v>
      </c>
      <c r="G649" s="582">
        <v>18</v>
      </c>
      <c r="H649" s="582">
        <v>23</v>
      </c>
      <c r="I649" s="584">
        <v>14</v>
      </c>
      <c r="J649" s="435">
        <f t="shared" si="140"/>
        <v>14</v>
      </c>
      <c r="K649" s="435">
        <f t="shared" si="141"/>
        <v>14</v>
      </c>
      <c r="L649" s="930"/>
      <c r="M649" s="931"/>
      <c r="N649" s="931"/>
      <c r="O649" s="932"/>
      <c r="Q649" s="377" t="s">
        <v>2055</v>
      </c>
      <c r="R649" s="20"/>
      <c r="S649" s="20"/>
      <c r="T649" s="20"/>
      <c r="U649" s="20"/>
      <c r="V649" s="10"/>
      <c r="W649" s="20"/>
      <c r="X649" s="20"/>
      <c r="Y649" s="21"/>
    </row>
    <row r="650" spans="1:25" ht="15.75" customHeight="1" x14ac:dyDescent="0.2">
      <c r="A650" s="370" t="s">
        <v>631</v>
      </c>
      <c r="B650" s="129" t="s">
        <v>2057</v>
      </c>
      <c r="C650" s="582">
        <v>14</v>
      </c>
      <c r="D650" s="582">
        <v>5</v>
      </c>
      <c r="E650" s="582">
        <v>4</v>
      </c>
      <c r="F650" s="582">
        <v>5</v>
      </c>
      <c r="G650" s="582">
        <v>29</v>
      </c>
      <c r="H650" s="582">
        <v>35</v>
      </c>
      <c r="I650" s="584">
        <v>14</v>
      </c>
      <c r="J650" s="435">
        <f t="shared" si="140"/>
        <v>14</v>
      </c>
      <c r="K650" s="435">
        <f t="shared" si="141"/>
        <v>14</v>
      </c>
      <c r="L650" s="930"/>
      <c r="M650" s="931"/>
      <c r="N650" s="931"/>
      <c r="O650" s="932"/>
      <c r="Q650" s="377" t="s">
        <v>702</v>
      </c>
      <c r="R650" s="20"/>
      <c r="S650" s="20"/>
      <c r="T650" s="20"/>
      <c r="U650" s="20"/>
      <c r="V650" s="20"/>
      <c r="W650" s="10"/>
      <c r="X650" s="20"/>
      <c r="Y650" s="21"/>
    </row>
    <row r="651" spans="1:25" ht="15.75" customHeight="1" x14ac:dyDescent="0.2">
      <c r="A651" s="370">
        <v>7</v>
      </c>
      <c r="B651" s="129" t="s">
        <v>991</v>
      </c>
      <c r="C651" s="582">
        <v>14</v>
      </c>
      <c r="D651" s="582">
        <v>5</v>
      </c>
      <c r="E651" s="582">
        <v>2</v>
      </c>
      <c r="F651" s="582">
        <v>7</v>
      </c>
      <c r="G651" s="582">
        <v>26</v>
      </c>
      <c r="H651" s="582">
        <v>22</v>
      </c>
      <c r="I651" s="584">
        <v>12</v>
      </c>
      <c r="J651" s="435">
        <f t="shared" si="140"/>
        <v>14</v>
      </c>
      <c r="K651" s="435">
        <f t="shared" si="141"/>
        <v>12</v>
      </c>
      <c r="L651" s="930"/>
      <c r="M651" s="931"/>
      <c r="N651" s="931"/>
      <c r="O651" s="932"/>
      <c r="Q651" s="377" t="s">
        <v>769</v>
      </c>
      <c r="R651" s="20" t="s">
        <v>532</v>
      </c>
      <c r="S651" s="20"/>
      <c r="T651" s="20"/>
      <c r="U651" s="20"/>
      <c r="V651" s="20"/>
      <c r="W651" s="20"/>
      <c r="X651" s="10"/>
      <c r="Y651" s="21"/>
    </row>
    <row r="652" spans="1:25" ht="15.75" customHeight="1" thickBot="1" x14ac:dyDescent="0.25">
      <c r="A652" s="372">
        <v>8</v>
      </c>
      <c r="B652" s="130" t="s">
        <v>36</v>
      </c>
      <c r="C652" s="583">
        <v>14</v>
      </c>
      <c r="D652" s="583">
        <v>3</v>
      </c>
      <c r="E652" s="583">
        <v>2</v>
      </c>
      <c r="F652" s="583">
        <v>9</v>
      </c>
      <c r="G652" s="583">
        <v>17</v>
      </c>
      <c r="H652" s="583">
        <v>28</v>
      </c>
      <c r="I652" s="585">
        <v>8</v>
      </c>
      <c r="J652" s="435">
        <f t="shared" si="140"/>
        <v>14</v>
      </c>
      <c r="K652" s="435">
        <f t="shared" si="141"/>
        <v>8</v>
      </c>
      <c r="L652" s="933"/>
      <c r="M652" s="934"/>
      <c r="N652" s="934"/>
      <c r="O652" s="935"/>
      <c r="Q652" s="378" t="s">
        <v>704</v>
      </c>
      <c r="R652" s="23"/>
      <c r="S652" s="23"/>
      <c r="T652" s="23"/>
      <c r="U652" s="23"/>
      <c r="V652" s="23"/>
      <c r="W652" s="23"/>
      <c r="X652" s="23"/>
      <c r="Y652" s="15"/>
    </row>
    <row r="653" spans="1:25" ht="15.75" customHeight="1" x14ac:dyDescent="0.2">
      <c r="C653" s="435">
        <f t="shared" ref="C653:I653" si="142">SUM(C645:C652)</f>
        <v>112</v>
      </c>
      <c r="D653" s="435">
        <f t="shared" si="142"/>
        <v>46</v>
      </c>
      <c r="E653" s="435">
        <f t="shared" si="142"/>
        <v>20</v>
      </c>
      <c r="F653" s="435">
        <f t="shared" si="142"/>
        <v>46</v>
      </c>
      <c r="G653" s="435">
        <f t="shared" si="142"/>
        <v>200</v>
      </c>
      <c r="H653" s="435">
        <f t="shared" si="142"/>
        <v>200</v>
      </c>
      <c r="I653" s="435">
        <f t="shared" si="142"/>
        <v>112</v>
      </c>
      <c r="J653" s="435">
        <f t="shared" si="140"/>
        <v>112</v>
      </c>
      <c r="K653" s="435">
        <f t="shared" si="141"/>
        <v>112</v>
      </c>
    </row>
    <row r="654" spans="1:25" ht="15.75" customHeight="1" thickBot="1" x14ac:dyDescent="0.25"/>
    <row r="655" spans="1:25" ht="15.75" customHeight="1" thickBot="1" x14ac:dyDescent="0.25">
      <c r="A655" s="1043" t="s">
        <v>932</v>
      </c>
      <c r="B655" s="1044"/>
      <c r="C655" s="1044"/>
      <c r="D655" s="1044"/>
      <c r="E655" s="1044"/>
      <c r="F655" s="1045"/>
      <c r="G655" s="1040" t="s">
        <v>1062</v>
      </c>
      <c r="H655" s="1041"/>
      <c r="I655" s="1042"/>
      <c r="L655" s="945" t="s">
        <v>495</v>
      </c>
      <c r="M655" s="946"/>
      <c r="N655" s="946"/>
      <c r="O655" s="947"/>
    </row>
    <row r="656" spans="1:25" ht="15.75" customHeight="1" thickBot="1" x14ac:dyDescent="0.25">
      <c r="A656" s="373" t="s">
        <v>496</v>
      </c>
      <c r="B656" s="227" t="s">
        <v>497</v>
      </c>
      <c r="C656" s="374" t="s">
        <v>498</v>
      </c>
      <c r="D656" s="374" t="s">
        <v>499</v>
      </c>
      <c r="E656" s="374" t="s">
        <v>500</v>
      </c>
      <c r="F656" s="374" t="s">
        <v>501</v>
      </c>
      <c r="G656" s="375" t="s">
        <v>502</v>
      </c>
      <c r="H656" s="375" t="s">
        <v>503</v>
      </c>
      <c r="I656" s="376" t="s">
        <v>504</v>
      </c>
      <c r="L656" s="1063"/>
      <c r="M656" s="1064"/>
      <c r="N656" s="1064"/>
      <c r="O656" s="1065"/>
      <c r="Q656" s="24" t="s">
        <v>1063</v>
      </c>
      <c r="R656" s="379" t="s">
        <v>564</v>
      </c>
      <c r="S656" s="379" t="s">
        <v>847</v>
      </c>
      <c r="T656" s="379" t="s">
        <v>700</v>
      </c>
      <c r="U656" s="379" t="s">
        <v>768</v>
      </c>
      <c r="V656" s="379" t="s">
        <v>1684</v>
      </c>
      <c r="W656" s="379" t="s">
        <v>769</v>
      </c>
      <c r="X656" s="379" t="s">
        <v>704</v>
      </c>
      <c r="Y656" s="380" t="s">
        <v>120</v>
      </c>
    </row>
    <row r="657" spans="1:25" ht="15.75" customHeight="1" x14ac:dyDescent="0.2">
      <c r="A657" s="441">
        <v>1</v>
      </c>
      <c r="B657" s="126" t="s">
        <v>79</v>
      </c>
      <c r="C657" s="581"/>
      <c r="D657" s="581"/>
      <c r="E657" s="581"/>
      <c r="F657" s="581"/>
      <c r="G657" s="581"/>
      <c r="H657" s="581"/>
      <c r="I657" s="128"/>
      <c r="J657" s="435">
        <f t="shared" ref="J657:J665" si="143">D657+E657+F657</f>
        <v>0</v>
      </c>
      <c r="K657" s="435">
        <f t="shared" ref="K657:K665" si="144">D657*2+E657</f>
        <v>0</v>
      </c>
      <c r="L657" s="927" t="s">
        <v>528</v>
      </c>
      <c r="M657" s="928"/>
      <c r="N657" s="928"/>
      <c r="O657" s="929"/>
      <c r="Q657" s="377" t="s">
        <v>564</v>
      </c>
      <c r="R657" s="10"/>
      <c r="S657" s="20"/>
      <c r="T657" s="20"/>
      <c r="U657" s="20"/>
      <c r="V657" s="20"/>
      <c r="W657" s="20"/>
      <c r="X657" s="20"/>
      <c r="Y657" s="21"/>
    </row>
    <row r="658" spans="1:25" ht="15.75" customHeight="1" x14ac:dyDescent="0.2">
      <c r="A658" s="370">
        <v>2</v>
      </c>
      <c r="B658" s="129" t="s">
        <v>767</v>
      </c>
      <c r="C658" s="582"/>
      <c r="D658" s="582"/>
      <c r="E658" s="582"/>
      <c r="F658" s="582"/>
      <c r="G658" s="582"/>
      <c r="H658" s="582"/>
      <c r="I658" s="584"/>
      <c r="J658" s="435">
        <f t="shared" si="143"/>
        <v>0</v>
      </c>
      <c r="K658" s="435">
        <f t="shared" si="144"/>
        <v>0</v>
      </c>
      <c r="L658" s="930"/>
      <c r="M658" s="931"/>
      <c r="N658" s="931"/>
      <c r="O658" s="932"/>
      <c r="Q658" s="377" t="s">
        <v>847</v>
      </c>
      <c r="R658" s="20"/>
      <c r="S658" s="10"/>
      <c r="T658" s="20"/>
      <c r="U658" s="20"/>
      <c r="V658" s="20"/>
      <c r="W658" s="20"/>
      <c r="X658" s="20"/>
      <c r="Y658" s="21"/>
    </row>
    <row r="659" spans="1:25" ht="15.75" customHeight="1" x14ac:dyDescent="0.2">
      <c r="A659" s="370" t="s">
        <v>629</v>
      </c>
      <c r="B659" s="129" t="s">
        <v>39</v>
      </c>
      <c r="C659" s="582"/>
      <c r="D659" s="582"/>
      <c r="E659" s="582"/>
      <c r="F659" s="582"/>
      <c r="G659" s="582"/>
      <c r="H659" s="582"/>
      <c r="I659" s="584"/>
      <c r="J659" s="435">
        <f t="shared" si="143"/>
        <v>0</v>
      </c>
      <c r="K659" s="435">
        <f t="shared" si="144"/>
        <v>0</v>
      </c>
      <c r="L659" s="930"/>
      <c r="M659" s="931"/>
      <c r="N659" s="931"/>
      <c r="O659" s="932"/>
      <c r="Q659" s="377" t="s">
        <v>700</v>
      </c>
      <c r="R659" s="20"/>
      <c r="S659" s="20"/>
      <c r="T659" s="10"/>
      <c r="U659" s="20"/>
      <c r="V659" s="20"/>
      <c r="W659" s="20"/>
      <c r="X659" s="20"/>
      <c r="Y659" s="21"/>
    </row>
    <row r="660" spans="1:25" ht="15.75" customHeight="1" x14ac:dyDescent="0.2">
      <c r="A660" s="370" t="s">
        <v>629</v>
      </c>
      <c r="B660" s="129" t="s">
        <v>711</v>
      </c>
      <c r="C660" s="582"/>
      <c r="D660" s="582"/>
      <c r="E660" s="582"/>
      <c r="F660" s="582"/>
      <c r="G660" s="582"/>
      <c r="H660" s="582"/>
      <c r="I660" s="584"/>
      <c r="J660" s="435">
        <f t="shared" si="143"/>
        <v>0</v>
      </c>
      <c r="K660" s="435">
        <f t="shared" si="144"/>
        <v>0</v>
      </c>
      <c r="L660" s="930"/>
      <c r="M660" s="931"/>
      <c r="N660" s="931"/>
      <c r="O660" s="932"/>
      <c r="Q660" s="377" t="s">
        <v>768</v>
      </c>
      <c r="R660" s="20"/>
      <c r="S660" s="20"/>
      <c r="T660" s="20"/>
      <c r="U660" s="10"/>
      <c r="V660" s="20"/>
      <c r="W660" s="20"/>
      <c r="X660" s="20"/>
      <c r="Y660" s="21"/>
    </row>
    <row r="661" spans="1:25" ht="15.75" customHeight="1" x14ac:dyDescent="0.2">
      <c r="A661" s="370">
        <v>5</v>
      </c>
      <c r="B661" s="129" t="s">
        <v>706</v>
      </c>
      <c r="C661" s="582"/>
      <c r="D661" s="582"/>
      <c r="E661" s="582"/>
      <c r="F661" s="582"/>
      <c r="G661" s="582"/>
      <c r="H661" s="582"/>
      <c r="I661" s="584"/>
      <c r="J661" s="435">
        <f t="shared" si="143"/>
        <v>0</v>
      </c>
      <c r="K661" s="435">
        <f t="shared" si="144"/>
        <v>0</v>
      </c>
      <c r="L661" s="930"/>
      <c r="M661" s="931"/>
      <c r="N661" s="931"/>
      <c r="O661" s="932"/>
      <c r="Q661" s="377" t="s">
        <v>1684</v>
      </c>
      <c r="R661" s="20"/>
      <c r="S661" s="20"/>
      <c r="T661" s="20"/>
      <c r="U661" s="20"/>
      <c r="V661" s="10"/>
      <c r="W661" s="20"/>
      <c r="X661" s="20"/>
      <c r="Y661" s="21"/>
    </row>
    <row r="662" spans="1:25" ht="15.75" customHeight="1" x14ac:dyDescent="0.2">
      <c r="A662" s="370">
        <v>6</v>
      </c>
      <c r="B662" s="129" t="s">
        <v>1431</v>
      </c>
      <c r="C662" s="582"/>
      <c r="D662" s="582"/>
      <c r="E662" s="582"/>
      <c r="F662" s="582"/>
      <c r="G662" s="582"/>
      <c r="H662" s="582"/>
      <c r="I662" s="584"/>
      <c r="J662" s="435">
        <f t="shared" si="143"/>
        <v>0</v>
      </c>
      <c r="K662" s="435">
        <f t="shared" si="144"/>
        <v>0</v>
      </c>
      <c r="L662" s="930"/>
      <c r="M662" s="931"/>
      <c r="N662" s="931"/>
      <c r="O662" s="932"/>
      <c r="Q662" s="377" t="s">
        <v>769</v>
      </c>
      <c r="R662" s="20"/>
      <c r="S662" s="20"/>
      <c r="T662" s="20"/>
      <c r="U662" s="20"/>
      <c r="V662" s="20"/>
      <c r="W662" s="10"/>
      <c r="X662" s="20"/>
      <c r="Y662" s="21"/>
    </row>
    <row r="663" spans="1:25" ht="15.75" customHeight="1" x14ac:dyDescent="0.2">
      <c r="A663" s="370" t="s">
        <v>556</v>
      </c>
      <c r="B663" s="129" t="s">
        <v>1827</v>
      </c>
      <c r="C663" s="582"/>
      <c r="D663" s="582"/>
      <c r="E663" s="582"/>
      <c r="F663" s="582"/>
      <c r="G663" s="582"/>
      <c r="H663" s="582"/>
      <c r="I663" s="584"/>
      <c r="J663" s="435">
        <f t="shared" si="143"/>
        <v>0</v>
      </c>
      <c r="K663" s="435">
        <f t="shared" si="144"/>
        <v>0</v>
      </c>
      <c r="L663" s="930"/>
      <c r="M663" s="931"/>
      <c r="N663" s="931"/>
      <c r="O663" s="932"/>
      <c r="Q663" s="377" t="s">
        <v>704</v>
      </c>
      <c r="R663" s="20" t="s">
        <v>532</v>
      </c>
      <c r="S663" s="20"/>
      <c r="T663" s="20"/>
      <c r="U663" s="20"/>
      <c r="V663" s="20"/>
      <c r="W663" s="20"/>
      <c r="X663" s="10"/>
      <c r="Y663" s="21"/>
    </row>
    <row r="664" spans="1:25" ht="15.75" customHeight="1" thickBot="1" x14ac:dyDescent="0.25">
      <c r="A664" s="372" t="s">
        <v>556</v>
      </c>
      <c r="B664" s="130" t="s">
        <v>705</v>
      </c>
      <c r="C664" s="583"/>
      <c r="D664" s="583"/>
      <c r="E664" s="583"/>
      <c r="F664" s="583"/>
      <c r="G664" s="583"/>
      <c r="H664" s="583"/>
      <c r="I664" s="585"/>
      <c r="J664" s="435">
        <f t="shared" si="143"/>
        <v>0</v>
      </c>
      <c r="K664" s="435">
        <f t="shared" si="144"/>
        <v>0</v>
      </c>
      <c r="L664" s="933"/>
      <c r="M664" s="934"/>
      <c r="N664" s="934"/>
      <c r="O664" s="935"/>
      <c r="Q664" s="378" t="s">
        <v>120</v>
      </c>
      <c r="R664" s="23"/>
      <c r="S664" s="23"/>
      <c r="T664" s="23"/>
      <c r="U664" s="23"/>
      <c r="V664" s="23"/>
      <c r="W664" s="23"/>
      <c r="X664" s="23"/>
      <c r="Y664" s="15"/>
    </row>
    <row r="665" spans="1:25" ht="15.75" customHeight="1" x14ac:dyDescent="0.2">
      <c r="C665" s="435">
        <f t="shared" ref="C665:I665" si="145">SUM(C657:C664)</f>
        <v>0</v>
      </c>
      <c r="D665" s="435">
        <f t="shared" si="145"/>
        <v>0</v>
      </c>
      <c r="E665" s="435">
        <f t="shared" si="145"/>
        <v>0</v>
      </c>
      <c r="F665" s="435">
        <f t="shared" si="145"/>
        <v>0</v>
      </c>
      <c r="G665" s="435">
        <f t="shared" si="145"/>
        <v>0</v>
      </c>
      <c r="H665" s="435">
        <f t="shared" si="145"/>
        <v>0</v>
      </c>
      <c r="I665" s="435">
        <f t="shared" si="145"/>
        <v>0</v>
      </c>
      <c r="J665" s="435">
        <f t="shared" si="143"/>
        <v>0</v>
      </c>
      <c r="K665" s="435">
        <f t="shared" si="144"/>
        <v>0</v>
      </c>
    </row>
    <row r="666" spans="1:25" ht="15.75" customHeight="1" thickBot="1" x14ac:dyDescent="0.25"/>
    <row r="667" spans="1:25" ht="15.75" customHeight="1" thickBot="1" x14ac:dyDescent="0.25">
      <c r="A667" s="1043" t="s">
        <v>934</v>
      </c>
      <c r="B667" s="1044"/>
      <c r="C667" s="1044"/>
      <c r="D667" s="1044"/>
      <c r="E667" s="1044"/>
      <c r="F667" s="1045"/>
      <c r="G667" s="1040" t="s">
        <v>1062</v>
      </c>
      <c r="H667" s="1041"/>
      <c r="I667" s="1042"/>
      <c r="L667" s="952" t="s">
        <v>538</v>
      </c>
      <c r="M667" s="953"/>
      <c r="N667" s="953"/>
      <c r="O667" s="954"/>
    </row>
    <row r="668" spans="1:25" ht="15.75" customHeight="1" thickBot="1" x14ac:dyDescent="0.25">
      <c r="A668" s="373" t="s">
        <v>496</v>
      </c>
      <c r="B668" s="227" t="s">
        <v>497</v>
      </c>
      <c r="C668" s="374" t="s">
        <v>498</v>
      </c>
      <c r="D668" s="374" t="s">
        <v>499</v>
      </c>
      <c r="E668" s="374" t="s">
        <v>500</v>
      </c>
      <c r="F668" s="374" t="s">
        <v>501</v>
      </c>
      <c r="G668" s="375" t="s">
        <v>502</v>
      </c>
      <c r="H668" s="375" t="s">
        <v>503</v>
      </c>
      <c r="I668" s="376" t="s">
        <v>504</v>
      </c>
      <c r="L668" s="955"/>
      <c r="M668" s="956"/>
      <c r="N668" s="956"/>
      <c r="O668" s="957"/>
      <c r="Q668" s="24" t="s">
        <v>1063</v>
      </c>
      <c r="R668" s="379" t="s">
        <v>503</v>
      </c>
      <c r="S668" s="379" t="s">
        <v>541</v>
      </c>
      <c r="T668" s="379" t="s">
        <v>506</v>
      </c>
      <c r="U668" s="379" t="s">
        <v>1866</v>
      </c>
      <c r="V668" s="379" t="s">
        <v>901</v>
      </c>
      <c r="W668" s="379" t="s">
        <v>500</v>
      </c>
      <c r="X668" s="379" t="s">
        <v>702</v>
      </c>
      <c r="Y668" s="380" t="s">
        <v>1214</v>
      </c>
    </row>
    <row r="669" spans="1:25" ht="15.75" customHeight="1" x14ac:dyDescent="0.2">
      <c r="A669" s="441">
        <v>1</v>
      </c>
      <c r="B669" s="53" t="s">
        <v>906</v>
      </c>
      <c r="C669" s="46">
        <v>14</v>
      </c>
      <c r="D669" s="46">
        <v>6</v>
      </c>
      <c r="E669" s="46">
        <v>6</v>
      </c>
      <c r="F669" s="46">
        <v>2</v>
      </c>
      <c r="G669" s="46">
        <v>31</v>
      </c>
      <c r="H669" s="46">
        <v>19</v>
      </c>
      <c r="I669" s="586">
        <v>18</v>
      </c>
      <c r="J669" s="435">
        <f t="shared" ref="J669:J677" si="146">D669+E669+F669</f>
        <v>14</v>
      </c>
      <c r="K669" s="435">
        <f t="shared" ref="K669:K677" si="147">D669*2+E669</f>
        <v>18</v>
      </c>
      <c r="L669" s="927" t="s">
        <v>532</v>
      </c>
      <c r="M669" s="928"/>
      <c r="N669" s="928"/>
      <c r="O669" s="929"/>
      <c r="Q669" s="377" t="s">
        <v>503</v>
      </c>
      <c r="R669" s="10"/>
      <c r="S669" s="20"/>
      <c r="T669" s="20"/>
      <c r="U669" s="20"/>
      <c r="V669" s="20"/>
      <c r="W669" s="20"/>
      <c r="X669" s="20" t="s">
        <v>1207</v>
      </c>
      <c r="Y669" s="21"/>
    </row>
    <row r="670" spans="1:25" ht="15.75" customHeight="1" x14ac:dyDescent="0.2">
      <c r="A670" s="370">
        <v>2</v>
      </c>
      <c r="B670" s="54" t="s">
        <v>781</v>
      </c>
      <c r="C670" s="582">
        <v>14</v>
      </c>
      <c r="D670" s="582">
        <v>7</v>
      </c>
      <c r="E670" s="582">
        <v>4</v>
      </c>
      <c r="F670" s="582">
        <v>3</v>
      </c>
      <c r="G670" s="582">
        <v>30</v>
      </c>
      <c r="H670" s="582">
        <v>22</v>
      </c>
      <c r="I670" s="584">
        <v>18</v>
      </c>
      <c r="J670" s="435">
        <f t="shared" si="146"/>
        <v>14</v>
      </c>
      <c r="K670" s="435">
        <f t="shared" si="147"/>
        <v>18</v>
      </c>
      <c r="L670" s="930"/>
      <c r="M670" s="931"/>
      <c r="N670" s="931"/>
      <c r="O670" s="932"/>
      <c r="Q670" s="377" t="s">
        <v>541</v>
      </c>
      <c r="R670" s="20"/>
      <c r="S670" s="10"/>
      <c r="T670" s="20"/>
      <c r="U670" s="20"/>
      <c r="V670" s="20"/>
      <c r="W670" s="20"/>
      <c r="X670" s="20" t="s">
        <v>1207</v>
      </c>
      <c r="Y670" s="21"/>
    </row>
    <row r="671" spans="1:25" ht="15.75" customHeight="1" x14ac:dyDescent="0.2">
      <c r="A671" s="370">
        <v>3</v>
      </c>
      <c r="B671" s="54" t="s">
        <v>1867</v>
      </c>
      <c r="C671" s="582">
        <v>14</v>
      </c>
      <c r="D671" s="582">
        <v>6</v>
      </c>
      <c r="E671" s="582">
        <v>4</v>
      </c>
      <c r="F671" s="582">
        <v>4</v>
      </c>
      <c r="G671" s="582">
        <v>27</v>
      </c>
      <c r="H671" s="582">
        <v>24</v>
      </c>
      <c r="I671" s="584">
        <v>16</v>
      </c>
      <c r="J671" s="435">
        <f t="shared" si="146"/>
        <v>14</v>
      </c>
      <c r="K671" s="435">
        <f t="shared" si="147"/>
        <v>16</v>
      </c>
      <c r="L671" s="930"/>
      <c r="M671" s="931"/>
      <c r="N671" s="931"/>
      <c r="O671" s="932"/>
      <c r="Q671" s="377" t="s">
        <v>506</v>
      </c>
      <c r="R671" s="20"/>
      <c r="S671" s="20"/>
      <c r="T671" s="10"/>
      <c r="U671" s="20"/>
      <c r="V671" s="20"/>
      <c r="W671" s="20"/>
      <c r="X671" s="20" t="s">
        <v>1602</v>
      </c>
      <c r="Y671" s="21"/>
    </row>
    <row r="672" spans="1:25" ht="15.75" customHeight="1" x14ac:dyDescent="0.2">
      <c r="A672" s="370">
        <v>4</v>
      </c>
      <c r="B672" s="54" t="s">
        <v>558</v>
      </c>
      <c r="C672" s="582">
        <v>14</v>
      </c>
      <c r="D672" s="582">
        <v>6</v>
      </c>
      <c r="E672" s="582">
        <v>3</v>
      </c>
      <c r="F672" s="582">
        <v>5</v>
      </c>
      <c r="G672" s="582">
        <v>24</v>
      </c>
      <c r="H672" s="582">
        <v>28</v>
      </c>
      <c r="I672" s="584">
        <v>15</v>
      </c>
      <c r="J672" s="435">
        <f t="shared" si="146"/>
        <v>14</v>
      </c>
      <c r="K672" s="435">
        <f t="shared" si="147"/>
        <v>15</v>
      </c>
      <c r="L672" s="930"/>
      <c r="M672" s="931"/>
      <c r="N672" s="931"/>
      <c r="O672" s="932"/>
      <c r="Q672" s="377" t="s">
        <v>1866</v>
      </c>
      <c r="R672" s="20"/>
      <c r="S672" s="20"/>
      <c r="T672" s="20"/>
      <c r="U672" s="10"/>
      <c r="V672" s="20"/>
      <c r="W672" s="20"/>
      <c r="X672" s="20" t="s">
        <v>1600</v>
      </c>
      <c r="Y672" s="21"/>
    </row>
    <row r="673" spans="1:25" ht="15.75" customHeight="1" x14ac:dyDescent="0.2">
      <c r="A673" s="370" t="s">
        <v>631</v>
      </c>
      <c r="B673" s="54" t="s">
        <v>534</v>
      </c>
      <c r="C673" s="582">
        <v>14</v>
      </c>
      <c r="D673" s="582">
        <v>4</v>
      </c>
      <c r="E673" s="582">
        <v>6</v>
      </c>
      <c r="F673" s="582">
        <v>4</v>
      </c>
      <c r="G673" s="582">
        <v>26</v>
      </c>
      <c r="H673" s="582">
        <v>21</v>
      </c>
      <c r="I673" s="584">
        <v>14</v>
      </c>
      <c r="J673" s="435">
        <f t="shared" si="146"/>
        <v>14</v>
      </c>
      <c r="K673" s="435">
        <f t="shared" si="147"/>
        <v>14</v>
      </c>
      <c r="L673" s="930"/>
      <c r="M673" s="931"/>
      <c r="N673" s="931"/>
      <c r="O673" s="932"/>
      <c r="Q673" s="377" t="s">
        <v>901</v>
      </c>
      <c r="R673" s="20"/>
      <c r="S673" s="20"/>
      <c r="T673" s="20"/>
      <c r="U673" s="20"/>
      <c r="V673" s="10"/>
      <c r="W673" s="20"/>
      <c r="X673" s="20" t="s">
        <v>628</v>
      </c>
      <c r="Y673" s="21"/>
    </row>
    <row r="674" spans="1:25" ht="15.75" customHeight="1" x14ac:dyDescent="0.2">
      <c r="A674" s="370" t="s">
        <v>631</v>
      </c>
      <c r="B674" s="54" t="s">
        <v>554</v>
      </c>
      <c r="C674" s="582">
        <v>14</v>
      </c>
      <c r="D674" s="582">
        <v>3</v>
      </c>
      <c r="E674" s="582">
        <v>7</v>
      </c>
      <c r="F674" s="582">
        <v>4</v>
      </c>
      <c r="G674" s="582">
        <v>22</v>
      </c>
      <c r="H674" s="582">
        <v>25</v>
      </c>
      <c r="I674" s="584">
        <v>13</v>
      </c>
      <c r="J674" s="435">
        <f t="shared" si="146"/>
        <v>14</v>
      </c>
      <c r="K674" s="435">
        <f t="shared" si="147"/>
        <v>13</v>
      </c>
      <c r="L674" s="930"/>
      <c r="M674" s="931"/>
      <c r="N674" s="931"/>
      <c r="O674" s="932"/>
      <c r="Q674" s="377" t="s">
        <v>500</v>
      </c>
      <c r="R674" s="20"/>
      <c r="S674" s="20"/>
      <c r="T674" s="20"/>
      <c r="U674" s="20"/>
      <c r="V674" s="20"/>
      <c r="W674" s="10"/>
      <c r="X674" s="20" t="s">
        <v>1489</v>
      </c>
      <c r="Y674" s="21"/>
    </row>
    <row r="675" spans="1:25" ht="15.75" customHeight="1" x14ac:dyDescent="0.2">
      <c r="A675" s="370" t="s">
        <v>631</v>
      </c>
      <c r="B675" s="54" t="s">
        <v>737</v>
      </c>
      <c r="C675" s="582">
        <v>14</v>
      </c>
      <c r="D675" s="582">
        <v>3</v>
      </c>
      <c r="E675" s="582">
        <v>5</v>
      </c>
      <c r="F675" s="582">
        <v>6</v>
      </c>
      <c r="G675" s="582">
        <v>29</v>
      </c>
      <c r="H675" s="582">
        <v>41</v>
      </c>
      <c r="I675" s="584">
        <v>11</v>
      </c>
      <c r="J675" s="435">
        <f t="shared" si="146"/>
        <v>14</v>
      </c>
      <c r="K675" s="435">
        <f t="shared" si="147"/>
        <v>11</v>
      </c>
      <c r="L675" s="930"/>
      <c r="M675" s="931"/>
      <c r="N675" s="931"/>
      <c r="O675" s="932"/>
      <c r="Q675" s="377" t="s">
        <v>702</v>
      </c>
      <c r="R675" s="20" t="s">
        <v>628</v>
      </c>
      <c r="S675" s="20" t="s">
        <v>1494</v>
      </c>
      <c r="T675" s="20" t="s">
        <v>844</v>
      </c>
      <c r="U675" s="20" t="s">
        <v>1643</v>
      </c>
      <c r="V675" s="20" t="s">
        <v>1207</v>
      </c>
      <c r="W675" s="20" t="s">
        <v>1603</v>
      </c>
      <c r="X675" s="10"/>
      <c r="Y675" s="21" t="s">
        <v>1487</v>
      </c>
    </row>
    <row r="676" spans="1:25" ht="15.75" customHeight="1" thickBot="1" x14ac:dyDescent="0.25">
      <c r="A676" s="372">
        <v>8</v>
      </c>
      <c r="B676" s="55" t="s">
        <v>42</v>
      </c>
      <c r="C676" s="583">
        <v>14</v>
      </c>
      <c r="D676" s="583">
        <v>2</v>
      </c>
      <c r="E676" s="583">
        <v>3</v>
      </c>
      <c r="F676" s="583">
        <v>9</v>
      </c>
      <c r="G676" s="583">
        <v>22</v>
      </c>
      <c r="H676" s="583">
        <v>31</v>
      </c>
      <c r="I676" s="585">
        <v>7</v>
      </c>
      <c r="J676" s="435">
        <f t="shared" si="146"/>
        <v>14</v>
      </c>
      <c r="K676" s="435">
        <f t="shared" si="147"/>
        <v>7</v>
      </c>
      <c r="L676" s="933"/>
      <c r="M676" s="934"/>
      <c r="N676" s="934"/>
      <c r="O676" s="935"/>
      <c r="Q676" s="378" t="s">
        <v>1214</v>
      </c>
      <c r="R676" s="23"/>
      <c r="S676" s="23"/>
      <c r="T676" s="23"/>
      <c r="U676" s="23"/>
      <c r="V676" s="23"/>
      <c r="W676" s="23"/>
      <c r="X676" s="23" t="s">
        <v>1539</v>
      </c>
      <c r="Y676" s="15"/>
    </row>
    <row r="677" spans="1:25" ht="15.75" customHeight="1" x14ac:dyDescent="0.2">
      <c r="C677" s="435">
        <f t="shared" ref="C677:I677" si="148">SUM(C669:C676)</f>
        <v>112</v>
      </c>
      <c r="D677" s="435">
        <f t="shared" si="148"/>
        <v>37</v>
      </c>
      <c r="E677" s="435">
        <f t="shared" si="148"/>
        <v>38</v>
      </c>
      <c r="F677" s="435">
        <f t="shared" si="148"/>
        <v>37</v>
      </c>
      <c r="G677" s="435">
        <f t="shared" si="148"/>
        <v>211</v>
      </c>
      <c r="H677" s="435">
        <f t="shared" si="148"/>
        <v>211</v>
      </c>
      <c r="I677" s="435">
        <f t="shared" si="148"/>
        <v>112</v>
      </c>
      <c r="J677" s="435">
        <f t="shared" si="146"/>
        <v>112</v>
      </c>
      <c r="K677" s="435">
        <f t="shared" si="147"/>
        <v>112</v>
      </c>
    </row>
    <row r="678" spans="1:25" ht="15.75" customHeight="1" thickBot="1" x14ac:dyDescent="0.25"/>
    <row r="679" spans="1:25" ht="15.75" customHeight="1" thickBot="1" x14ac:dyDescent="0.25">
      <c r="A679" s="1043" t="s">
        <v>937</v>
      </c>
      <c r="B679" s="1044"/>
      <c r="C679" s="1044"/>
      <c r="D679" s="1044"/>
      <c r="E679" s="1044"/>
      <c r="F679" s="1045"/>
      <c r="G679" s="1040" t="s">
        <v>1062</v>
      </c>
      <c r="H679" s="1041"/>
      <c r="I679" s="1042"/>
      <c r="L679" s="952" t="s">
        <v>538</v>
      </c>
      <c r="M679" s="953"/>
      <c r="N679" s="953"/>
      <c r="O679" s="954"/>
    </row>
    <row r="680" spans="1:25" ht="15.75" customHeight="1" thickBot="1" x14ac:dyDescent="0.25">
      <c r="A680" s="373" t="s">
        <v>496</v>
      </c>
      <c r="B680" s="227" t="s">
        <v>497</v>
      </c>
      <c r="C680" s="374" t="s">
        <v>498</v>
      </c>
      <c r="D680" s="374" t="s">
        <v>499</v>
      </c>
      <c r="E680" s="374" t="s">
        <v>500</v>
      </c>
      <c r="F680" s="374" t="s">
        <v>501</v>
      </c>
      <c r="G680" s="375" t="s">
        <v>502</v>
      </c>
      <c r="H680" s="375" t="s">
        <v>503</v>
      </c>
      <c r="I680" s="376" t="s">
        <v>504</v>
      </c>
      <c r="L680" s="955"/>
      <c r="M680" s="956"/>
      <c r="N680" s="956"/>
      <c r="O680" s="957"/>
      <c r="Q680" s="24" t="s">
        <v>1063</v>
      </c>
      <c r="R680" s="379" t="s">
        <v>2055</v>
      </c>
      <c r="S680" s="379" t="s">
        <v>1028</v>
      </c>
      <c r="T680" s="379" t="s">
        <v>610</v>
      </c>
      <c r="U680" s="379" t="s">
        <v>566</v>
      </c>
      <c r="V680" s="379" t="s">
        <v>704</v>
      </c>
      <c r="W680" s="379" t="s">
        <v>1313</v>
      </c>
      <c r="X680" s="379" t="s">
        <v>547</v>
      </c>
      <c r="Y680" s="380" t="s">
        <v>1306</v>
      </c>
    </row>
    <row r="681" spans="1:25" ht="15.75" customHeight="1" x14ac:dyDescent="0.2">
      <c r="A681" s="441">
        <v>1</v>
      </c>
      <c r="B681" s="53" t="s">
        <v>575</v>
      </c>
      <c r="C681" s="46">
        <v>14</v>
      </c>
      <c r="D681" s="46">
        <v>7</v>
      </c>
      <c r="E681" s="46">
        <v>5</v>
      </c>
      <c r="F681" s="46">
        <v>2</v>
      </c>
      <c r="G681" s="46">
        <v>43</v>
      </c>
      <c r="H681" s="46">
        <v>29</v>
      </c>
      <c r="I681" s="586">
        <v>19</v>
      </c>
      <c r="J681" s="435">
        <f t="shared" ref="J681:J689" si="149">D681+E681+F681</f>
        <v>14</v>
      </c>
      <c r="K681" s="435">
        <f t="shared" ref="K681:K689" si="150">D681*2+E681</f>
        <v>19</v>
      </c>
      <c r="L681" s="927" t="s">
        <v>1064</v>
      </c>
      <c r="M681" s="928"/>
      <c r="N681" s="928"/>
      <c r="O681" s="929"/>
      <c r="Q681" s="377" t="s">
        <v>2055</v>
      </c>
      <c r="R681" s="10"/>
      <c r="S681" s="20"/>
      <c r="T681" s="20"/>
      <c r="U681" s="20"/>
      <c r="V681" s="20"/>
      <c r="W681" s="20"/>
      <c r="X681" s="20"/>
      <c r="Y681" s="21"/>
    </row>
    <row r="682" spans="1:25" ht="15.75" customHeight="1" x14ac:dyDescent="0.2">
      <c r="A682" s="370">
        <v>2</v>
      </c>
      <c r="B682" s="54" t="s">
        <v>1307</v>
      </c>
      <c r="C682" s="582">
        <v>14</v>
      </c>
      <c r="D682" s="582">
        <v>7</v>
      </c>
      <c r="E682" s="582">
        <v>4</v>
      </c>
      <c r="F682" s="582">
        <v>3</v>
      </c>
      <c r="G682" s="582">
        <v>40</v>
      </c>
      <c r="H682" s="582">
        <v>29</v>
      </c>
      <c r="I682" s="584">
        <v>18</v>
      </c>
      <c r="J682" s="435">
        <f t="shared" si="149"/>
        <v>14</v>
      </c>
      <c r="K682" s="435">
        <f t="shared" si="150"/>
        <v>18</v>
      </c>
      <c r="L682" s="930"/>
      <c r="M682" s="931"/>
      <c r="N682" s="931"/>
      <c r="O682" s="932"/>
      <c r="Q682" s="377" t="s">
        <v>1028</v>
      </c>
      <c r="R682" s="20"/>
      <c r="S682" s="10"/>
      <c r="T682" s="20"/>
      <c r="U682" s="20"/>
      <c r="V682" s="20"/>
      <c r="W682" s="20"/>
      <c r="X682" s="20"/>
      <c r="Y682" s="21"/>
    </row>
    <row r="683" spans="1:25" ht="15.75" customHeight="1" x14ac:dyDescent="0.2">
      <c r="A683" s="370">
        <v>3</v>
      </c>
      <c r="B683" s="54" t="s">
        <v>2057</v>
      </c>
      <c r="C683" s="582">
        <v>14</v>
      </c>
      <c r="D683" s="582">
        <v>7</v>
      </c>
      <c r="E683" s="582">
        <v>2</v>
      </c>
      <c r="F683" s="582">
        <v>5</v>
      </c>
      <c r="G683" s="582">
        <v>42</v>
      </c>
      <c r="H683" s="582">
        <v>28</v>
      </c>
      <c r="I683" s="584">
        <v>16</v>
      </c>
      <c r="J683" s="435">
        <f t="shared" si="149"/>
        <v>14</v>
      </c>
      <c r="K683" s="435">
        <f t="shared" si="150"/>
        <v>16</v>
      </c>
      <c r="L683" s="930"/>
      <c r="M683" s="931"/>
      <c r="N683" s="931"/>
      <c r="O683" s="932"/>
      <c r="Q683" s="377" t="s">
        <v>610</v>
      </c>
      <c r="R683" s="20"/>
      <c r="S683" s="20"/>
      <c r="T683" s="10"/>
      <c r="U683" s="20"/>
      <c r="V683" s="20"/>
      <c r="W683" s="20"/>
      <c r="X683" s="20"/>
      <c r="Y683" s="21"/>
    </row>
    <row r="684" spans="1:25" ht="15.75" customHeight="1" x14ac:dyDescent="0.2">
      <c r="A684" s="370" t="s">
        <v>840</v>
      </c>
      <c r="B684" s="54" t="s">
        <v>551</v>
      </c>
      <c r="C684" s="582">
        <v>14</v>
      </c>
      <c r="D684" s="582">
        <v>6</v>
      </c>
      <c r="E684" s="582">
        <v>2</v>
      </c>
      <c r="F684" s="582">
        <v>6</v>
      </c>
      <c r="G684" s="582">
        <v>30</v>
      </c>
      <c r="H684" s="582">
        <v>26</v>
      </c>
      <c r="I684" s="584">
        <v>14</v>
      </c>
      <c r="J684" s="435">
        <f t="shared" si="149"/>
        <v>14</v>
      </c>
      <c r="K684" s="435">
        <f t="shared" si="150"/>
        <v>14</v>
      </c>
      <c r="L684" s="930"/>
      <c r="M684" s="931"/>
      <c r="N684" s="931"/>
      <c r="O684" s="932"/>
      <c r="Q684" s="377" t="s">
        <v>566</v>
      </c>
      <c r="R684" s="20"/>
      <c r="S684" s="20"/>
      <c r="T684" s="20"/>
      <c r="U684" s="10"/>
      <c r="V684" s="20"/>
      <c r="W684" s="20"/>
      <c r="X684" s="20"/>
      <c r="Y684" s="21"/>
    </row>
    <row r="685" spans="1:25" ht="15.75" customHeight="1" x14ac:dyDescent="0.2">
      <c r="A685" s="370" t="s">
        <v>840</v>
      </c>
      <c r="B685" s="54" t="s">
        <v>1733</v>
      </c>
      <c r="C685" s="582">
        <v>14</v>
      </c>
      <c r="D685" s="582">
        <v>5</v>
      </c>
      <c r="E685" s="582">
        <v>4</v>
      </c>
      <c r="F685" s="582">
        <v>5</v>
      </c>
      <c r="G685" s="582">
        <v>23</v>
      </c>
      <c r="H685" s="582">
        <v>24</v>
      </c>
      <c r="I685" s="584">
        <v>14</v>
      </c>
      <c r="J685" s="435">
        <f t="shared" si="149"/>
        <v>14</v>
      </c>
      <c r="K685" s="435">
        <f t="shared" si="150"/>
        <v>14</v>
      </c>
      <c r="L685" s="930"/>
      <c r="M685" s="931"/>
      <c r="N685" s="931"/>
      <c r="O685" s="932"/>
      <c r="Q685" s="377" t="s">
        <v>704</v>
      </c>
      <c r="R685" s="20"/>
      <c r="S685" s="20"/>
      <c r="T685" s="20"/>
      <c r="U685" s="20"/>
      <c r="V685" s="10"/>
      <c r="W685" s="20"/>
      <c r="X685" s="20"/>
      <c r="Y685" s="21"/>
    </row>
    <row r="686" spans="1:25" ht="15.75" customHeight="1" x14ac:dyDescent="0.2">
      <c r="A686" s="370" t="s">
        <v>600</v>
      </c>
      <c r="B686" s="54" t="s">
        <v>761</v>
      </c>
      <c r="C686" s="582">
        <v>14</v>
      </c>
      <c r="D686" s="582">
        <v>3</v>
      </c>
      <c r="E686" s="582">
        <v>6</v>
      </c>
      <c r="F686" s="582">
        <v>5</v>
      </c>
      <c r="G686" s="582">
        <v>22</v>
      </c>
      <c r="H686" s="582">
        <v>29</v>
      </c>
      <c r="I686" s="584">
        <v>12</v>
      </c>
      <c r="J686" s="435">
        <f t="shared" si="149"/>
        <v>14</v>
      </c>
      <c r="K686" s="435">
        <f t="shared" si="150"/>
        <v>12</v>
      </c>
      <c r="L686" s="930"/>
      <c r="M686" s="931"/>
      <c r="N686" s="931"/>
      <c r="O686" s="932"/>
      <c r="Q686" s="377" t="s">
        <v>1313</v>
      </c>
      <c r="R686" s="20"/>
      <c r="S686" s="20"/>
      <c r="T686" s="20"/>
      <c r="U686" s="20"/>
      <c r="V686" s="20"/>
      <c r="W686" s="10"/>
      <c r="X686" s="20"/>
      <c r="Y686" s="21"/>
    </row>
    <row r="687" spans="1:25" ht="15.75" customHeight="1" x14ac:dyDescent="0.2">
      <c r="A687" s="370" t="s">
        <v>600</v>
      </c>
      <c r="B687" s="54" t="s">
        <v>1732</v>
      </c>
      <c r="C687" s="582">
        <v>14</v>
      </c>
      <c r="D687" s="582">
        <v>5</v>
      </c>
      <c r="E687" s="582">
        <v>2</v>
      </c>
      <c r="F687" s="582">
        <v>7</v>
      </c>
      <c r="G687" s="582">
        <v>26</v>
      </c>
      <c r="H687" s="582">
        <v>43</v>
      </c>
      <c r="I687" s="584">
        <v>12</v>
      </c>
      <c r="J687" s="435">
        <f t="shared" si="149"/>
        <v>14</v>
      </c>
      <c r="K687" s="435">
        <f t="shared" si="150"/>
        <v>12</v>
      </c>
      <c r="L687" s="930"/>
      <c r="M687" s="931"/>
      <c r="N687" s="931"/>
      <c r="O687" s="932"/>
      <c r="Q687" s="377" t="s">
        <v>547</v>
      </c>
      <c r="R687" s="20" t="s">
        <v>532</v>
      </c>
      <c r="S687" s="20"/>
      <c r="T687" s="20"/>
      <c r="U687" s="20"/>
      <c r="V687" s="20"/>
      <c r="W687" s="20"/>
      <c r="X687" s="10"/>
      <c r="Y687" s="21"/>
    </row>
    <row r="688" spans="1:25" ht="15.75" customHeight="1" thickBot="1" x14ac:dyDescent="0.25">
      <c r="A688" s="372">
        <v>8</v>
      </c>
      <c r="B688" s="55" t="s">
        <v>1036</v>
      </c>
      <c r="C688" s="583">
        <v>14</v>
      </c>
      <c r="D688" s="583">
        <v>3</v>
      </c>
      <c r="E688" s="583">
        <v>1</v>
      </c>
      <c r="F688" s="583">
        <v>10</v>
      </c>
      <c r="G688" s="583">
        <v>22</v>
      </c>
      <c r="H688" s="583">
        <v>40</v>
      </c>
      <c r="I688" s="585">
        <v>7</v>
      </c>
      <c r="J688" s="435">
        <f t="shared" si="149"/>
        <v>14</v>
      </c>
      <c r="K688" s="435">
        <f t="shared" si="150"/>
        <v>7</v>
      </c>
      <c r="L688" s="933"/>
      <c r="M688" s="934"/>
      <c r="N688" s="934"/>
      <c r="O688" s="935"/>
      <c r="Q688" s="378" t="s">
        <v>1306</v>
      </c>
      <c r="R688" s="23"/>
      <c r="S688" s="23"/>
      <c r="T688" s="23"/>
      <c r="U688" s="23"/>
      <c r="V688" s="23"/>
      <c r="W688" s="23"/>
      <c r="X688" s="23"/>
      <c r="Y688" s="15"/>
    </row>
    <row r="689" spans="1:25" ht="15.75" customHeight="1" x14ac:dyDescent="0.2">
      <c r="C689" s="435">
        <f t="shared" ref="C689:I689" si="151">SUM(C681:C688)</f>
        <v>112</v>
      </c>
      <c r="D689" s="435">
        <f t="shared" si="151"/>
        <v>43</v>
      </c>
      <c r="E689" s="435">
        <f t="shared" si="151"/>
        <v>26</v>
      </c>
      <c r="F689" s="435">
        <f t="shared" si="151"/>
        <v>43</v>
      </c>
      <c r="G689" s="435">
        <f t="shared" si="151"/>
        <v>248</v>
      </c>
      <c r="H689" s="435">
        <f t="shared" si="151"/>
        <v>248</v>
      </c>
      <c r="I689" s="435">
        <f t="shared" si="151"/>
        <v>112</v>
      </c>
      <c r="J689" s="435">
        <f t="shared" si="149"/>
        <v>112</v>
      </c>
      <c r="K689" s="435">
        <f t="shared" si="150"/>
        <v>112</v>
      </c>
    </row>
    <row r="690" spans="1:25" ht="15.75" customHeight="1" thickBot="1" x14ac:dyDescent="0.25"/>
    <row r="691" spans="1:25" ht="15.75" customHeight="1" thickBot="1" x14ac:dyDescent="0.25">
      <c r="A691" s="1285" t="s">
        <v>2117</v>
      </c>
      <c r="B691" s="1286"/>
      <c r="C691" s="1286"/>
      <c r="D691" s="1286"/>
      <c r="E691" s="1286"/>
      <c r="F691" s="1319"/>
      <c r="G691" s="1316" t="s">
        <v>1062</v>
      </c>
      <c r="H691" s="1317"/>
      <c r="I691" s="1318"/>
      <c r="L691" s="945" t="s">
        <v>495</v>
      </c>
      <c r="M691" s="946"/>
      <c r="N691" s="946"/>
      <c r="O691" s="947"/>
    </row>
    <row r="692" spans="1:25" ht="15.75" customHeight="1" thickBot="1" x14ac:dyDescent="0.25">
      <c r="A692" s="373" t="s">
        <v>496</v>
      </c>
      <c r="B692" s="227" t="s">
        <v>497</v>
      </c>
      <c r="C692" s="374" t="s">
        <v>498</v>
      </c>
      <c r="D692" s="374" t="s">
        <v>499</v>
      </c>
      <c r="E692" s="374" t="s">
        <v>500</v>
      </c>
      <c r="F692" s="374" t="s">
        <v>501</v>
      </c>
      <c r="G692" s="375" t="s">
        <v>502</v>
      </c>
      <c r="H692" s="375" t="s">
        <v>503</v>
      </c>
      <c r="I692" s="376" t="s">
        <v>504</v>
      </c>
      <c r="L692" s="1063"/>
      <c r="M692" s="1064"/>
      <c r="N692" s="1064"/>
      <c r="O692" s="1065"/>
      <c r="Q692" s="24" t="s">
        <v>1063</v>
      </c>
      <c r="R692" s="379" t="s">
        <v>503</v>
      </c>
      <c r="S692" s="379" t="s">
        <v>541</v>
      </c>
      <c r="T692" s="379" t="s">
        <v>716</v>
      </c>
      <c r="U692" s="379" t="s">
        <v>1590</v>
      </c>
      <c r="V692" s="379" t="s">
        <v>544</v>
      </c>
      <c r="W692" s="379" t="s">
        <v>229</v>
      </c>
      <c r="X692" s="379" t="s">
        <v>533</v>
      </c>
      <c r="Y692" s="380" t="s">
        <v>704</v>
      </c>
    </row>
    <row r="693" spans="1:25" ht="15.75" customHeight="1" x14ac:dyDescent="0.2">
      <c r="A693" s="371">
        <v>1</v>
      </c>
      <c r="B693" s="126" t="s">
        <v>36</v>
      </c>
      <c r="C693" s="581"/>
      <c r="D693" s="581"/>
      <c r="E693" s="581"/>
      <c r="F693" s="581"/>
      <c r="G693" s="581"/>
      <c r="H693" s="581"/>
      <c r="I693" s="128"/>
      <c r="J693" s="435">
        <f t="shared" ref="J693:J701" si="152">D693+E693+F693</f>
        <v>0</v>
      </c>
      <c r="K693" s="435">
        <f t="shared" ref="K693:K701" si="153">D693*2+E693</f>
        <v>0</v>
      </c>
      <c r="L693" s="927" t="s">
        <v>1065</v>
      </c>
      <c r="M693" s="928"/>
      <c r="N693" s="928"/>
      <c r="O693" s="929"/>
      <c r="Q693" s="377" t="s">
        <v>503</v>
      </c>
      <c r="R693" s="10"/>
      <c r="S693" s="20"/>
      <c r="T693" s="20"/>
      <c r="U693" s="20"/>
      <c r="V693" s="20"/>
      <c r="W693" s="20"/>
      <c r="X693" s="20" t="s">
        <v>844</v>
      </c>
      <c r="Y693" s="21"/>
    </row>
    <row r="694" spans="1:25" ht="15.75" customHeight="1" x14ac:dyDescent="0.2">
      <c r="A694" s="370">
        <v>2</v>
      </c>
      <c r="B694" s="129" t="s">
        <v>991</v>
      </c>
      <c r="C694" s="582"/>
      <c r="D694" s="582"/>
      <c r="E694" s="582"/>
      <c r="F694" s="582"/>
      <c r="G694" s="582"/>
      <c r="H694" s="582"/>
      <c r="I694" s="584"/>
      <c r="J694" s="435">
        <f t="shared" si="152"/>
        <v>0</v>
      </c>
      <c r="K694" s="435">
        <f t="shared" si="153"/>
        <v>0</v>
      </c>
      <c r="L694" s="930"/>
      <c r="M694" s="931"/>
      <c r="N694" s="931"/>
      <c r="O694" s="932"/>
      <c r="Q694" s="377" t="s">
        <v>541</v>
      </c>
      <c r="R694" s="20"/>
      <c r="S694" s="10"/>
      <c r="T694" s="20"/>
      <c r="U694" s="20"/>
      <c r="V694" s="20"/>
      <c r="W694" s="20"/>
      <c r="X694" s="20" t="s">
        <v>844</v>
      </c>
      <c r="Y694" s="21"/>
    </row>
    <row r="695" spans="1:25" ht="15.75" customHeight="1" x14ac:dyDescent="0.2">
      <c r="A695" s="370" t="s">
        <v>521</v>
      </c>
      <c r="B695" s="129" t="s">
        <v>816</v>
      </c>
      <c r="C695" s="582"/>
      <c r="D695" s="582"/>
      <c r="E695" s="582"/>
      <c r="F695" s="582"/>
      <c r="G695" s="582"/>
      <c r="H695" s="582"/>
      <c r="I695" s="584"/>
      <c r="J695" s="435">
        <f t="shared" si="152"/>
        <v>0</v>
      </c>
      <c r="K695" s="435">
        <f t="shared" si="153"/>
        <v>0</v>
      </c>
      <c r="L695" s="930"/>
      <c r="M695" s="931"/>
      <c r="N695" s="931"/>
      <c r="O695" s="932"/>
      <c r="Q695" s="377" t="s">
        <v>716</v>
      </c>
      <c r="R695" s="20"/>
      <c r="S695" s="20"/>
      <c r="T695" s="10"/>
      <c r="U695" s="20"/>
      <c r="V695" s="20"/>
      <c r="W695" s="20"/>
      <c r="X695" s="20" t="s">
        <v>1601</v>
      </c>
      <c r="Y695" s="21"/>
    </row>
    <row r="696" spans="1:25" ht="15.75" customHeight="1" x14ac:dyDescent="0.2">
      <c r="A696" s="370" t="s">
        <v>521</v>
      </c>
      <c r="B696" s="129" t="s">
        <v>164</v>
      </c>
      <c r="C696" s="582"/>
      <c r="D696" s="582"/>
      <c r="E696" s="582"/>
      <c r="F696" s="582"/>
      <c r="G696" s="582"/>
      <c r="H696" s="582"/>
      <c r="I696" s="584"/>
      <c r="J696" s="435">
        <f t="shared" si="152"/>
        <v>0</v>
      </c>
      <c r="K696" s="435">
        <f t="shared" si="153"/>
        <v>0</v>
      </c>
      <c r="L696" s="930"/>
      <c r="M696" s="931"/>
      <c r="N696" s="931"/>
      <c r="O696" s="932"/>
      <c r="Q696" s="377" t="s">
        <v>1590</v>
      </c>
      <c r="R696" s="20"/>
      <c r="S696" s="20"/>
      <c r="T696" s="20"/>
      <c r="U696" s="10"/>
      <c r="V696" s="20"/>
      <c r="W696" s="20"/>
      <c r="X696" s="20" t="s">
        <v>1490</v>
      </c>
      <c r="Y696" s="21"/>
    </row>
    <row r="697" spans="1:25" ht="15.75" customHeight="1" x14ac:dyDescent="0.2">
      <c r="A697" s="370" t="s">
        <v>521</v>
      </c>
      <c r="B697" s="129" t="s">
        <v>708</v>
      </c>
      <c r="C697" s="582"/>
      <c r="D697" s="582"/>
      <c r="E697" s="582"/>
      <c r="F697" s="582"/>
      <c r="G697" s="582"/>
      <c r="H697" s="582"/>
      <c r="I697" s="584"/>
      <c r="J697" s="435">
        <f t="shared" si="152"/>
        <v>0</v>
      </c>
      <c r="K697" s="435">
        <f t="shared" si="153"/>
        <v>0</v>
      </c>
      <c r="L697" s="930" t="s">
        <v>528</v>
      </c>
      <c r="M697" s="931"/>
      <c r="N697" s="931"/>
      <c r="O697" s="932"/>
      <c r="Q697" s="377" t="s">
        <v>544</v>
      </c>
      <c r="R697" s="20"/>
      <c r="S697" s="20"/>
      <c r="T697" s="20"/>
      <c r="U697" s="20"/>
      <c r="V697" s="10"/>
      <c r="W697" s="20"/>
      <c r="X697" s="20" t="s">
        <v>1603</v>
      </c>
      <c r="Y697" s="21"/>
    </row>
    <row r="698" spans="1:25" ht="15.75" customHeight="1" x14ac:dyDescent="0.2">
      <c r="A698" s="370" t="s">
        <v>521</v>
      </c>
      <c r="B698" s="129" t="s">
        <v>2052</v>
      </c>
      <c r="C698" s="582"/>
      <c r="D698" s="582"/>
      <c r="E698" s="582"/>
      <c r="F698" s="582"/>
      <c r="G698" s="582"/>
      <c r="H698" s="582"/>
      <c r="I698" s="584"/>
      <c r="J698" s="435">
        <f t="shared" si="152"/>
        <v>0</v>
      </c>
      <c r="K698" s="435">
        <f t="shared" si="153"/>
        <v>0</v>
      </c>
      <c r="L698" s="930"/>
      <c r="M698" s="931"/>
      <c r="N698" s="931"/>
      <c r="O698" s="932"/>
      <c r="Q698" s="377" t="s">
        <v>229</v>
      </c>
      <c r="R698" s="20"/>
      <c r="S698" s="20"/>
      <c r="T698" s="20"/>
      <c r="U698" s="20"/>
      <c r="V698" s="20"/>
      <c r="W698" s="10"/>
      <c r="X698" s="20" t="s">
        <v>1602</v>
      </c>
      <c r="Y698" s="21"/>
    </row>
    <row r="699" spans="1:25" ht="15.75" customHeight="1" x14ac:dyDescent="0.2">
      <c r="A699" s="370" t="s">
        <v>521</v>
      </c>
      <c r="B699" s="129" t="s">
        <v>1598</v>
      </c>
      <c r="C699" s="582"/>
      <c r="D699" s="582"/>
      <c r="E699" s="582"/>
      <c r="F699" s="582"/>
      <c r="G699" s="582"/>
      <c r="H699" s="582"/>
      <c r="I699" s="584"/>
      <c r="J699" s="435">
        <f t="shared" si="152"/>
        <v>0</v>
      </c>
      <c r="K699" s="435">
        <f t="shared" si="153"/>
        <v>0</v>
      </c>
      <c r="L699" s="930"/>
      <c r="M699" s="931"/>
      <c r="N699" s="931"/>
      <c r="O699" s="932"/>
      <c r="Q699" s="377" t="s">
        <v>533</v>
      </c>
      <c r="R699" s="20" t="s">
        <v>20</v>
      </c>
      <c r="S699" s="20" t="s">
        <v>1601</v>
      </c>
      <c r="T699" s="20" t="s">
        <v>1489</v>
      </c>
      <c r="U699" s="20" t="s">
        <v>1210</v>
      </c>
      <c r="V699" s="20" t="s">
        <v>32</v>
      </c>
      <c r="W699" s="20" t="s">
        <v>1603</v>
      </c>
      <c r="X699" s="10"/>
      <c r="Y699" s="21" t="s">
        <v>1795</v>
      </c>
    </row>
    <row r="700" spans="1:25" ht="15.75" customHeight="1" thickBot="1" x14ac:dyDescent="0.25">
      <c r="A700" s="372" t="s">
        <v>521</v>
      </c>
      <c r="B700" s="130" t="s">
        <v>174</v>
      </c>
      <c r="C700" s="583"/>
      <c r="D700" s="583"/>
      <c r="E700" s="583"/>
      <c r="F700" s="583"/>
      <c r="G700" s="583"/>
      <c r="H700" s="583"/>
      <c r="I700" s="585"/>
      <c r="J700" s="435">
        <f t="shared" si="152"/>
        <v>0</v>
      </c>
      <c r="K700" s="435">
        <f t="shared" si="153"/>
        <v>0</v>
      </c>
      <c r="L700" s="933"/>
      <c r="M700" s="934"/>
      <c r="N700" s="934"/>
      <c r="O700" s="935"/>
      <c r="Q700" s="378" t="s">
        <v>704</v>
      </c>
      <c r="R700" s="23"/>
      <c r="S700" s="23"/>
      <c r="T700" s="23"/>
      <c r="U700" s="23"/>
      <c r="V700" s="23"/>
      <c r="W700" s="23"/>
      <c r="X700" s="23" t="s">
        <v>1597</v>
      </c>
      <c r="Y700" s="15"/>
    </row>
    <row r="701" spans="1:25" ht="15.75" customHeight="1" x14ac:dyDescent="0.2">
      <c r="C701" s="435">
        <f t="shared" ref="C701:I701" si="154">SUM(C693:C700)</f>
        <v>0</v>
      </c>
      <c r="D701" s="435">
        <f t="shared" si="154"/>
        <v>0</v>
      </c>
      <c r="E701" s="435">
        <f t="shared" si="154"/>
        <v>0</v>
      </c>
      <c r="F701" s="435">
        <f t="shared" si="154"/>
        <v>0</v>
      </c>
      <c r="G701" s="435">
        <f t="shared" si="154"/>
        <v>0</v>
      </c>
      <c r="H701" s="435">
        <f t="shared" si="154"/>
        <v>0</v>
      </c>
      <c r="I701" s="435">
        <f t="shared" si="154"/>
        <v>0</v>
      </c>
      <c r="J701" s="435">
        <f t="shared" si="152"/>
        <v>0</v>
      </c>
      <c r="K701" s="435">
        <f t="shared" si="153"/>
        <v>0</v>
      </c>
    </row>
    <row r="702" spans="1:25" ht="15.75" customHeight="1" thickBot="1" x14ac:dyDescent="0.25"/>
    <row r="703" spans="1:25" ht="15.75" customHeight="1" thickBot="1" x14ac:dyDescent="0.25">
      <c r="A703" s="1043" t="s">
        <v>1066</v>
      </c>
      <c r="B703" s="1044"/>
      <c r="C703" s="1044"/>
      <c r="D703" s="1044"/>
      <c r="E703" s="1044"/>
      <c r="F703" s="1045"/>
      <c r="G703" s="1040" t="s">
        <v>1062</v>
      </c>
      <c r="H703" s="1041"/>
      <c r="I703" s="1042"/>
      <c r="L703" s="945" t="s">
        <v>495</v>
      </c>
      <c r="M703" s="946"/>
      <c r="N703" s="946"/>
      <c r="O703" s="947"/>
    </row>
    <row r="704" spans="1:25" ht="15.75" customHeight="1" thickBot="1" x14ac:dyDescent="0.25">
      <c r="A704" s="373" t="s">
        <v>496</v>
      </c>
      <c r="B704" s="227" t="s">
        <v>497</v>
      </c>
      <c r="C704" s="374" t="s">
        <v>498</v>
      </c>
      <c r="D704" s="374" t="s">
        <v>499</v>
      </c>
      <c r="E704" s="374" t="s">
        <v>500</v>
      </c>
      <c r="F704" s="374" t="s">
        <v>501</v>
      </c>
      <c r="G704" s="375" t="s">
        <v>502</v>
      </c>
      <c r="H704" s="375" t="s">
        <v>503</v>
      </c>
      <c r="I704" s="376" t="s">
        <v>504</v>
      </c>
      <c r="L704" s="1063"/>
      <c r="M704" s="1064"/>
      <c r="N704" s="1064"/>
      <c r="O704" s="1065"/>
      <c r="Q704" s="410" t="s">
        <v>1063</v>
      </c>
      <c r="R704" s="379" t="s">
        <v>716</v>
      </c>
      <c r="S704" s="379" t="s">
        <v>1590</v>
      </c>
      <c r="T704" s="379" t="s">
        <v>506</v>
      </c>
      <c r="U704" s="379" t="s">
        <v>901</v>
      </c>
      <c r="V704" s="380" t="s">
        <v>547</v>
      </c>
    </row>
    <row r="705" spans="1:22" ht="15.75" customHeight="1" x14ac:dyDescent="0.2">
      <c r="A705" s="371">
        <v>1</v>
      </c>
      <c r="B705" s="126" t="s">
        <v>36</v>
      </c>
      <c r="C705" s="581"/>
      <c r="D705" s="581"/>
      <c r="E705" s="581"/>
      <c r="F705" s="581"/>
      <c r="G705" s="581"/>
      <c r="H705" s="581"/>
      <c r="I705" s="128"/>
      <c r="J705" s="435">
        <f t="shared" ref="J705:J710" si="155">D705+E705+F705</f>
        <v>0</v>
      </c>
      <c r="K705" s="435">
        <f t="shared" ref="K705:K710" si="156">D705*2+E705</f>
        <v>0</v>
      </c>
      <c r="L705" s="927" t="s">
        <v>528</v>
      </c>
      <c r="M705" s="928"/>
      <c r="N705" s="928"/>
      <c r="O705" s="929"/>
      <c r="Q705" s="377" t="s">
        <v>716</v>
      </c>
      <c r="R705" s="10"/>
      <c r="S705" s="20"/>
      <c r="T705" s="20"/>
      <c r="U705" s="20"/>
      <c r="V705" s="21"/>
    </row>
    <row r="706" spans="1:22" ht="15.75" customHeight="1" x14ac:dyDescent="0.2">
      <c r="A706" s="370" t="s">
        <v>521</v>
      </c>
      <c r="B706" s="129" t="s">
        <v>991</v>
      </c>
      <c r="C706" s="582"/>
      <c r="D706" s="582"/>
      <c r="E706" s="582"/>
      <c r="F706" s="582"/>
      <c r="G706" s="582"/>
      <c r="H706" s="582"/>
      <c r="I706" s="584"/>
      <c r="J706" s="435">
        <f t="shared" si="155"/>
        <v>0</v>
      </c>
      <c r="K706" s="435">
        <f t="shared" si="156"/>
        <v>0</v>
      </c>
      <c r="L706" s="930"/>
      <c r="M706" s="931"/>
      <c r="N706" s="931"/>
      <c r="O706" s="932"/>
      <c r="Q706" s="377" t="s">
        <v>1590</v>
      </c>
      <c r="R706" s="20"/>
      <c r="S706" s="10"/>
      <c r="T706" s="20"/>
      <c r="U706" s="20"/>
      <c r="V706" s="21"/>
    </row>
    <row r="707" spans="1:22" ht="15.75" customHeight="1" x14ac:dyDescent="0.2">
      <c r="A707" s="370" t="s">
        <v>521</v>
      </c>
      <c r="B707" s="129" t="s">
        <v>534</v>
      </c>
      <c r="C707" s="582"/>
      <c r="D707" s="582"/>
      <c r="E707" s="582"/>
      <c r="F707" s="582"/>
      <c r="G707" s="582"/>
      <c r="H707" s="582"/>
      <c r="I707" s="584"/>
      <c r="J707" s="435">
        <f t="shared" si="155"/>
        <v>0</v>
      </c>
      <c r="K707" s="435">
        <f t="shared" si="156"/>
        <v>0</v>
      </c>
      <c r="L707" s="930"/>
      <c r="M707" s="931"/>
      <c r="N707" s="931"/>
      <c r="O707" s="932"/>
      <c r="Q707" s="377" t="s">
        <v>506</v>
      </c>
      <c r="R707" s="20"/>
      <c r="S707" s="20"/>
      <c r="T707" s="10"/>
      <c r="U707" s="20"/>
      <c r="V707" s="21"/>
    </row>
    <row r="708" spans="1:22" ht="15.75" customHeight="1" x14ac:dyDescent="0.2">
      <c r="A708" s="370" t="s">
        <v>521</v>
      </c>
      <c r="B708" s="129" t="s">
        <v>906</v>
      </c>
      <c r="C708" s="582"/>
      <c r="D708" s="582"/>
      <c r="E708" s="582"/>
      <c r="F708" s="582"/>
      <c r="G708" s="582"/>
      <c r="H708" s="582"/>
      <c r="I708" s="584"/>
      <c r="J708" s="435">
        <f t="shared" si="155"/>
        <v>0</v>
      </c>
      <c r="K708" s="435">
        <f t="shared" si="156"/>
        <v>0</v>
      </c>
      <c r="L708" s="930"/>
      <c r="M708" s="931"/>
      <c r="N708" s="931"/>
      <c r="O708" s="932"/>
      <c r="Q708" s="377" t="s">
        <v>901</v>
      </c>
      <c r="R708" s="20"/>
      <c r="S708" s="20"/>
      <c r="T708" s="20"/>
      <c r="U708" s="10"/>
      <c r="V708" s="21"/>
    </row>
    <row r="709" spans="1:22" ht="15.75" customHeight="1" thickBot="1" x14ac:dyDescent="0.25">
      <c r="A709" s="372" t="s">
        <v>521</v>
      </c>
      <c r="B709" s="130" t="s">
        <v>551</v>
      </c>
      <c r="C709" s="583"/>
      <c r="D709" s="583"/>
      <c r="E709" s="583"/>
      <c r="F709" s="583"/>
      <c r="G709" s="583"/>
      <c r="H709" s="583"/>
      <c r="I709" s="585"/>
      <c r="J709" s="435">
        <f t="shared" si="155"/>
        <v>0</v>
      </c>
      <c r="K709" s="435">
        <f t="shared" si="156"/>
        <v>0</v>
      </c>
      <c r="L709" s="933"/>
      <c r="M709" s="934"/>
      <c r="N709" s="934"/>
      <c r="O709" s="935"/>
      <c r="Q709" s="378" t="s">
        <v>547</v>
      </c>
      <c r="R709" s="411"/>
      <c r="S709" s="23"/>
      <c r="T709" s="23"/>
      <c r="U709" s="23"/>
      <c r="V709" s="15"/>
    </row>
    <row r="710" spans="1:22" ht="15.75" customHeight="1" x14ac:dyDescent="0.2">
      <c r="C710" s="435">
        <f t="shared" ref="C710:I710" si="157">SUM(C705:C709)</f>
        <v>0</v>
      </c>
      <c r="D710" s="435">
        <f t="shared" si="157"/>
        <v>0</v>
      </c>
      <c r="E710" s="435">
        <f t="shared" si="157"/>
        <v>0</v>
      </c>
      <c r="F710" s="435">
        <f t="shared" si="157"/>
        <v>0</v>
      </c>
      <c r="G710" s="435">
        <f t="shared" si="157"/>
        <v>0</v>
      </c>
      <c r="H710" s="435">
        <f t="shared" si="157"/>
        <v>0</v>
      </c>
      <c r="I710" s="435">
        <f t="shared" si="157"/>
        <v>0</v>
      </c>
      <c r="J710" s="435">
        <f t="shared" si="155"/>
        <v>0</v>
      </c>
      <c r="K710" s="435">
        <f t="shared" si="156"/>
        <v>0</v>
      </c>
    </row>
    <row r="711" spans="1:22" ht="15.75" customHeight="1" thickBot="1" x14ac:dyDescent="0.25"/>
    <row r="712" spans="1:22" ht="15.75" customHeight="1" thickBot="1" x14ac:dyDescent="0.25">
      <c r="A712" s="1043" t="s">
        <v>1067</v>
      </c>
      <c r="B712" s="1044"/>
      <c r="C712" s="1044"/>
      <c r="D712" s="1044"/>
      <c r="E712" s="1044"/>
      <c r="F712" s="1045"/>
      <c r="G712" s="1040" t="s">
        <v>1062</v>
      </c>
      <c r="H712" s="1041"/>
      <c r="I712" s="1042"/>
      <c r="L712" s="945" t="s">
        <v>495</v>
      </c>
      <c r="M712" s="946"/>
      <c r="N712" s="946"/>
      <c r="O712" s="947"/>
    </row>
    <row r="713" spans="1:22" ht="15.75" customHeight="1" thickBot="1" x14ac:dyDescent="0.25">
      <c r="A713" s="602" t="s">
        <v>496</v>
      </c>
      <c r="B713" s="611" t="s">
        <v>497</v>
      </c>
      <c r="C713" s="603" t="s">
        <v>498</v>
      </c>
      <c r="D713" s="603" t="s">
        <v>499</v>
      </c>
      <c r="E713" s="603" t="s">
        <v>500</v>
      </c>
      <c r="F713" s="603" t="s">
        <v>501</v>
      </c>
      <c r="G713" s="612" t="s">
        <v>502</v>
      </c>
      <c r="H713" s="612" t="s">
        <v>503</v>
      </c>
      <c r="I713" s="613" t="s">
        <v>504</v>
      </c>
      <c r="L713" s="1063"/>
      <c r="M713" s="1064"/>
      <c r="N713" s="1064"/>
      <c r="O713" s="1065"/>
      <c r="Q713" s="24" t="s">
        <v>1063</v>
      </c>
      <c r="R713" s="379" t="s">
        <v>500</v>
      </c>
      <c r="S713" s="379" t="s">
        <v>610</v>
      </c>
      <c r="T713" s="379" t="s">
        <v>533</v>
      </c>
      <c r="U713" s="379" t="s">
        <v>769</v>
      </c>
      <c r="V713" s="380" t="s">
        <v>704</v>
      </c>
    </row>
    <row r="714" spans="1:22" ht="15.75" customHeight="1" x14ac:dyDescent="0.2">
      <c r="A714" s="371">
        <v>1</v>
      </c>
      <c r="B714" s="126" t="s">
        <v>1733</v>
      </c>
      <c r="C714" s="581"/>
      <c r="D714" s="581"/>
      <c r="E714" s="581"/>
      <c r="F714" s="581"/>
      <c r="G714" s="581"/>
      <c r="H714" s="581"/>
      <c r="I714" s="128"/>
      <c r="J714" s="435">
        <f t="shared" ref="J714:J719" si="158">D714+E714+F714</f>
        <v>0</v>
      </c>
      <c r="K714" s="435">
        <f t="shared" ref="K714:K719" si="159">D714*2+E714</f>
        <v>0</v>
      </c>
      <c r="L714" s="927" t="s">
        <v>1068</v>
      </c>
      <c r="M714" s="928"/>
      <c r="N714" s="928"/>
      <c r="O714" s="929"/>
      <c r="Q714" s="377" t="s">
        <v>500</v>
      </c>
      <c r="R714" s="10"/>
      <c r="S714" s="20"/>
      <c r="T714" s="20" t="s">
        <v>1493</v>
      </c>
      <c r="U714" s="20"/>
      <c r="V714" s="21"/>
    </row>
    <row r="715" spans="1:22" ht="15.75" customHeight="1" x14ac:dyDescent="0.2">
      <c r="A715" s="370" t="s">
        <v>521</v>
      </c>
      <c r="B715" s="129" t="s">
        <v>737</v>
      </c>
      <c r="C715" s="582"/>
      <c r="D715" s="582"/>
      <c r="E715" s="582"/>
      <c r="F715" s="582"/>
      <c r="G715" s="582"/>
      <c r="H715" s="582"/>
      <c r="I715" s="584"/>
      <c r="J715" s="435">
        <f t="shared" si="158"/>
        <v>0</v>
      </c>
      <c r="K715" s="435">
        <f t="shared" si="159"/>
        <v>0</v>
      </c>
      <c r="L715" s="930"/>
      <c r="M715" s="931"/>
      <c r="N715" s="931"/>
      <c r="O715" s="932"/>
      <c r="Q715" s="377" t="s">
        <v>610</v>
      </c>
      <c r="R715" s="20"/>
      <c r="S715" s="10"/>
      <c r="T715" s="20" t="s">
        <v>1493</v>
      </c>
      <c r="U715" s="20"/>
      <c r="V715" s="21"/>
    </row>
    <row r="716" spans="1:22" ht="15.75" customHeight="1" x14ac:dyDescent="0.2">
      <c r="A716" s="370" t="s">
        <v>521</v>
      </c>
      <c r="B716" s="129" t="s">
        <v>761</v>
      </c>
      <c r="C716" s="582"/>
      <c r="D716" s="582"/>
      <c r="E716" s="582"/>
      <c r="F716" s="582"/>
      <c r="G716" s="582"/>
      <c r="H716" s="582"/>
      <c r="I716" s="584"/>
      <c r="J716" s="435">
        <f t="shared" si="158"/>
        <v>0</v>
      </c>
      <c r="K716" s="435">
        <f t="shared" si="159"/>
        <v>0</v>
      </c>
      <c r="L716" s="930"/>
      <c r="M716" s="931"/>
      <c r="N716" s="931"/>
      <c r="O716" s="932"/>
      <c r="Q716" s="377" t="s">
        <v>533</v>
      </c>
      <c r="R716" s="20"/>
      <c r="S716" s="20" t="s">
        <v>1597</v>
      </c>
      <c r="T716" s="10"/>
      <c r="U716" s="20"/>
      <c r="V716" s="21"/>
    </row>
    <row r="717" spans="1:22" ht="15.75" customHeight="1" x14ac:dyDescent="0.2">
      <c r="A717" s="370" t="s">
        <v>521</v>
      </c>
      <c r="B717" s="129" t="s">
        <v>1598</v>
      </c>
      <c r="C717" s="582"/>
      <c r="D717" s="582"/>
      <c r="E717" s="582"/>
      <c r="F717" s="582"/>
      <c r="G717" s="582"/>
      <c r="H717" s="582"/>
      <c r="I717" s="584"/>
      <c r="J717" s="435">
        <f t="shared" si="158"/>
        <v>0</v>
      </c>
      <c r="K717" s="435">
        <f t="shared" si="159"/>
        <v>0</v>
      </c>
      <c r="L717" s="930"/>
      <c r="M717" s="931"/>
      <c r="N717" s="931"/>
      <c r="O717" s="932"/>
      <c r="Q717" s="377" t="s">
        <v>769</v>
      </c>
      <c r="R717" s="20"/>
      <c r="S717" s="20"/>
      <c r="T717" s="20"/>
      <c r="U717" s="10"/>
      <c r="V717" s="21"/>
    </row>
    <row r="718" spans="1:22" ht="15.75" customHeight="1" thickBot="1" x14ac:dyDescent="0.25">
      <c r="A718" s="372" t="s">
        <v>521</v>
      </c>
      <c r="B718" s="130" t="s">
        <v>767</v>
      </c>
      <c r="C718" s="583"/>
      <c r="D718" s="583"/>
      <c r="E718" s="583"/>
      <c r="F718" s="583"/>
      <c r="G718" s="583"/>
      <c r="H718" s="583"/>
      <c r="I718" s="585"/>
      <c r="J718" s="435">
        <f t="shared" si="158"/>
        <v>0</v>
      </c>
      <c r="K718" s="435">
        <f t="shared" si="159"/>
        <v>0</v>
      </c>
      <c r="L718" s="933"/>
      <c r="M718" s="934"/>
      <c r="N718" s="934"/>
      <c r="O718" s="935"/>
      <c r="Q718" s="378" t="s">
        <v>704</v>
      </c>
      <c r="R718" s="23"/>
      <c r="S718" s="23"/>
      <c r="T718" s="23"/>
      <c r="U718" s="23"/>
      <c r="V718" s="15"/>
    </row>
    <row r="719" spans="1:22" ht="15.75" customHeight="1" x14ac:dyDescent="0.2">
      <c r="C719" s="435">
        <f t="shared" ref="C719:I719" si="160">SUM(C714:C718)</f>
        <v>0</v>
      </c>
      <c r="D719" s="435">
        <f t="shared" si="160"/>
        <v>0</v>
      </c>
      <c r="E719" s="435">
        <f t="shared" si="160"/>
        <v>0</v>
      </c>
      <c r="F719" s="435">
        <f t="shared" si="160"/>
        <v>0</v>
      </c>
      <c r="G719" s="435">
        <f t="shared" si="160"/>
        <v>0</v>
      </c>
      <c r="H719" s="435">
        <f t="shared" si="160"/>
        <v>0</v>
      </c>
      <c r="I719" s="435">
        <f t="shared" si="160"/>
        <v>0</v>
      </c>
      <c r="J719" s="435">
        <f t="shared" si="158"/>
        <v>0</v>
      </c>
      <c r="K719" s="435">
        <f t="shared" si="159"/>
        <v>0</v>
      </c>
    </row>
    <row r="720" spans="1:22" ht="15.75" customHeight="1" thickBot="1" x14ac:dyDescent="0.25"/>
    <row r="721" spans="1:27" ht="15.75" customHeight="1" thickBot="1" x14ac:dyDescent="0.25">
      <c r="A721" s="1207" t="s">
        <v>2119</v>
      </c>
      <c r="B721" s="1208"/>
      <c r="C721" s="1208"/>
      <c r="D721" s="1208"/>
      <c r="E721" s="1208"/>
      <c r="F721" s="1209"/>
      <c r="G721" s="1204" t="s">
        <v>1062</v>
      </c>
      <c r="H721" s="1205"/>
      <c r="I721" s="1206"/>
      <c r="L721" s="945" t="s">
        <v>495</v>
      </c>
      <c r="M721" s="946"/>
      <c r="N721" s="946"/>
      <c r="O721" s="947"/>
    </row>
    <row r="722" spans="1:27" ht="15.75" customHeight="1" thickBot="1" x14ac:dyDescent="0.25">
      <c r="A722" s="449" t="s">
        <v>496</v>
      </c>
      <c r="B722" s="450" t="s">
        <v>497</v>
      </c>
      <c r="C722" s="451" t="s">
        <v>498</v>
      </c>
      <c r="D722" s="451" t="s">
        <v>499</v>
      </c>
      <c r="E722" s="451" t="s">
        <v>500</v>
      </c>
      <c r="F722" s="451" t="s">
        <v>501</v>
      </c>
      <c r="G722" s="452" t="s">
        <v>502</v>
      </c>
      <c r="H722" s="452" t="s">
        <v>503</v>
      </c>
      <c r="I722" s="453" t="s">
        <v>504</v>
      </c>
      <c r="L722" s="1063"/>
      <c r="M722" s="1064"/>
      <c r="N722" s="1064"/>
      <c r="O722" s="1065"/>
      <c r="Q722" s="24" t="s">
        <v>1063</v>
      </c>
      <c r="R722" s="396" t="s">
        <v>716</v>
      </c>
      <c r="S722" s="396" t="s">
        <v>901</v>
      </c>
      <c r="T722" s="396" t="s">
        <v>1004</v>
      </c>
      <c r="U722" s="396" t="s">
        <v>500</v>
      </c>
      <c r="V722" s="396" t="s">
        <v>1631</v>
      </c>
      <c r="W722" s="396" t="s">
        <v>322</v>
      </c>
      <c r="X722" s="396" t="s">
        <v>514</v>
      </c>
      <c r="Y722" s="396" t="s">
        <v>501</v>
      </c>
      <c r="Z722" s="396" t="s">
        <v>299</v>
      </c>
      <c r="AA722" s="397" t="s">
        <v>1587</v>
      </c>
    </row>
    <row r="723" spans="1:27" ht="15.75" customHeight="1" x14ac:dyDescent="0.2">
      <c r="A723" s="454">
        <v>1</v>
      </c>
      <c r="B723" s="126" t="s">
        <v>674</v>
      </c>
      <c r="C723" s="581"/>
      <c r="D723" s="581"/>
      <c r="E723" s="581"/>
      <c r="F723" s="581"/>
      <c r="G723" s="581"/>
      <c r="H723" s="581"/>
      <c r="I723" s="128"/>
      <c r="J723" s="435">
        <f t="shared" ref="J723:J733" si="161">D723+E723+F723</f>
        <v>0</v>
      </c>
      <c r="K723" s="435">
        <f t="shared" ref="K723:K733" si="162">D723*2+E723</f>
        <v>0</v>
      </c>
      <c r="L723" s="927" t="s">
        <v>528</v>
      </c>
      <c r="M723" s="928"/>
      <c r="N723" s="928"/>
      <c r="O723" s="929"/>
      <c r="Q723" s="339" t="s">
        <v>716</v>
      </c>
      <c r="R723" s="10"/>
      <c r="S723" s="20"/>
      <c r="T723" s="20"/>
      <c r="U723" s="20"/>
      <c r="V723" s="20"/>
      <c r="W723" s="20"/>
      <c r="X723" s="20"/>
      <c r="Y723" s="20"/>
      <c r="Z723" s="20"/>
      <c r="AA723" s="21"/>
    </row>
    <row r="724" spans="1:27" ht="15.75" customHeight="1" x14ac:dyDescent="0.2">
      <c r="A724" s="246">
        <v>2</v>
      </c>
      <c r="B724" s="129" t="s">
        <v>89</v>
      </c>
      <c r="C724" s="582"/>
      <c r="D724" s="582"/>
      <c r="E724" s="582"/>
      <c r="F724" s="582"/>
      <c r="G724" s="582"/>
      <c r="H724" s="582"/>
      <c r="I724" s="584"/>
      <c r="J724" s="435">
        <f t="shared" si="161"/>
        <v>0</v>
      </c>
      <c r="K724" s="435">
        <f t="shared" si="162"/>
        <v>0</v>
      </c>
      <c r="L724" s="930"/>
      <c r="M724" s="931"/>
      <c r="N724" s="931"/>
      <c r="O724" s="932"/>
      <c r="Q724" s="339" t="s">
        <v>901</v>
      </c>
      <c r="R724" s="20"/>
      <c r="S724" s="10"/>
      <c r="T724" s="20"/>
      <c r="U724" s="20"/>
      <c r="V724" s="20"/>
      <c r="W724" s="20"/>
      <c r="X724" s="20"/>
      <c r="Y724" s="20"/>
      <c r="Z724" s="20"/>
      <c r="AA724" s="21"/>
    </row>
    <row r="725" spans="1:27" ht="15.75" customHeight="1" x14ac:dyDescent="0.2">
      <c r="A725" s="246">
        <v>3</v>
      </c>
      <c r="B725" s="129" t="s">
        <v>1002</v>
      </c>
      <c r="C725" s="582"/>
      <c r="D725" s="582"/>
      <c r="E725" s="582"/>
      <c r="F725" s="582"/>
      <c r="G725" s="582"/>
      <c r="H725" s="582"/>
      <c r="I725" s="584"/>
      <c r="J725" s="435">
        <f t="shared" si="161"/>
        <v>0</v>
      </c>
      <c r="K725" s="435">
        <f t="shared" si="162"/>
        <v>0</v>
      </c>
      <c r="L725" s="930"/>
      <c r="M725" s="931"/>
      <c r="N725" s="931"/>
      <c r="O725" s="932"/>
      <c r="Q725" s="339" t="s">
        <v>1004</v>
      </c>
      <c r="R725" s="20"/>
      <c r="S725" s="20"/>
      <c r="T725" s="10"/>
      <c r="U725" s="20"/>
      <c r="V725" s="20"/>
      <c r="W725" s="20"/>
      <c r="X725" s="20"/>
      <c r="Y725" s="20"/>
      <c r="Z725" s="20"/>
      <c r="AA725" s="21"/>
    </row>
    <row r="726" spans="1:27" ht="15.75" customHeight="1" x14ac:dyDescent="0.2">
      <c r="A726" s="246">
        <v>4</v>
      </c>
      <c r="B726" s="129" t="s">
        <v>1883</v>
      </c>
      <c r="C726" s="582"/>
      <c r="D726" s="582"/>
      <c r="E726" s="582"/>
      <c r="F726" s="582"/>
      <c r="G726" s="582"/>
      <c r="H726" s="582"/>
      <c r="I726" s="584"/>
      <c r="J726" s="435">
        <f t="shared" si="161"/>
        <v>0</v>
      </c>
      <c r="K726" s="435">
        <f t="shared" si="162"/>
        <v>0</v>
      </c>
      <c r="L726" s="930"/>
      <c r="M726" s="931"/>
      <c r="N726" s="931"/>
      <c r="O726" s="932"/>
      <c r="Q726" s="339" t="s">
        <v>500</v>
      </c>
      <c r="R726" s="20"/>
      <c r="S726" s="20"/>
      <c r="T726" s="20"/>
      <c r="U726" s="10"/>
      <c r="V726" s="20"/>
      <c r="W726" s="20"/>
      <c r="X726" s="20"/>
      <c r="Y726" s="20"/>
      <c r="Z726" s="20"/>
      <c r="AA726" s="21"/>
    </row>
    <row r="727" spans="1:27" ht="15.75" customHeight="1" x14ac:dyDescent="0.2">
      <c r="A727" s="246">
        <v>5</v>
      </c>
      <c r="B727" s="129" t="s">
        <v>1635</v>
      </c>
      <c r="C727" s="582"/>
      <c r="D727" s="582"/>
      <c r="E727" s="582"/>
      <c r="F727" s="582"/>
      <c r="G727" s="582"/>
      <c r="H727" s="582"/>
      <c r="I727" s="584"/>
      <c r="J727" s="435">
        <f t="shared" si="161"/>
        <v>0</v>
      </c>
      <c r="K727" s="435">
        <f t="shared" si="162"/>
        <v>0</v>
      </c>
      <c r="L727" s="930"/>
      <c r="M727" s="931"/>
      <c r="N727" s="931"/>
      <c r="O727" s="932"/>
      <c r="Q727" s="339" t="s">
        <v>1631</v>
      </c>
      <c r="R727" s="20"/>
      <c r="S727" s="20"/>
      <c r="T727" s="20"/>
      <c r="U727" s="20"/>
      <c r="V727" s="10"/>
      <c r="W727" s="20"/>
      <c r="X727" s="20"/>
      <c r="Y727" s="20"/>
      <c r="Z727" s="20"/>
      <c r="AA727" s="21"/>
    </row>
    <row r="728" spans="1:27" ht="15.75" customHeight="1" x14ac:dyDescent="0.2">
      <c r="A728" s="246">
        <v>6</v>
      </c>
      <c r="B728" s="129" t="s">
        <v>128</v>
      </c>
      <c r="C728" s="582"/>
      <c r="D728" s="582"/>
      <c r="E728" s="582"/>
      <c r="F728" s="582"/>
      <c r="G728" s="582"/>
      <c r="H728" s="582"/>
      <c r="I728" s="584"/>
      <c r="J728" s="435">
        <f t="shared" si="161"/>
        <v>0</v>
      </c>
      <c r="K728" s="435">
        <f t="shared" si="162"/>
        <v>0</v>
      </c>
      <c r="L728" s="930"/>
      <c r="M728" s="931"/>
      <c r="N728" s="931"/>
      <c r="O728" s="932"/>
      <c r="Q728" s="339" t="s">
        <v>322</v>
      </c>
      <c r="R728" s="20"/>
      <c r="S728" s="20"/>
      <c r="T728" s="20"/>
      <c r="U728" s="20"/>
      <c r="V728" s="20"/>
      <c r="W728" s="10"/>
      <c r="X728" s="20"/>
      <c r="Y728" s="20"/>
      <c r="Z728" s="20"/>
      <c r="AA728" s="21"/>
    </row>
    <row r="729" spans="1:27" ht="15.75" customHeight="1" x14ac:dyDescent="0.2">
      <c r="A729" s="246">
        <v>7</v>
      </c>
      <c r="B729" s="129" t="s">
        <v>529</v>
      </c>
      <c r="C729" s="582"/>
      <c r="D729" s="582"/>
      <c r="E729" s="582"/>
      <c r="F729" s="582"/>
      <c r="G729" s="582"/>
      <c r="H729" s="582"/>
      <c r="I729" s="584"/>
      <c r="J729" s="435">
        <f t="shared" si="161"/>
        <v>0</v>
      </c>
      <c r="K729" s="435">
        <f t="shared" si="162"/>
        <v>0</v>
      </c>
      <c r="L729" s="930"/>
      <c r="M729" s="931"/>
      <c r="N729" s="931"/>
      <c r="O729" s="932"/>
      <c r="Q729" s="339" t="s">
        <v>514</v>
      </c>
      <c r="R729" s="20"/>
      <c r="S729" s="20"/>
      <c r="T729" s="20"/>
      <c r="U729" s="20"/>
      <c r="V729" s="20"/>
      <c r="W729" s="20"/>
      <c r="X729" s="10"/>
      <c r="Y729" s="20"/>
      <c r="Z729" s="20"/>
      <c r="AA729" s="21"/>
    </row>
    <row r="730" spans="1:27" ht="15.75" customHeight="1" x14ac:dyDescent="0.2">
      <c r="A730" s="246">
        <v>8</v>
      </c>
      <c r="B730" s="129" t="s">
        <v>1923</v>
      </c>
      <c r="C730" s="582"/>
      <c r="D730" s="582"/>
      <c r="E730" s="582"/>
      <c r="F730" s="582"/>
      <c r="G730" s="582"/>
      <c r="H730" s="582"/>
      <c r="I730" s="584"/>
      <c r="J730" s="435">
        <f t="shared" si="161"/>
        <v>0</v>
      </c>
      <c r="K730" s="435">
        <f t="shared" si="162"/>
        <v>0</v>
      </c>
      <c r="L730" s="930"/>
      <c r="M730" s="931"/>
      <c r="N730" s="931"/>
      <c r="O730" s="932"/>
      <c r="Q730" s="339" t="s">
        <v>501</v>
      </c>
      <c r="R730" s="20"/>
      <c r="S730" s="20"/>
      <c r="T730" s="20"/>
      <c r="U730" s="20"/>
      <c r="V730" s="20"/>
      <c r="W730" s="20"/>
      <c r="X730" s="20"/>
      <c r="Y730" s="10"/>
      <c r="Z730" s="20"/>
      <c r="AA730" s="21"/>
    </row>
    <row r="731" spans="1:27" ht="15.75" customHeight="1" x14ac:dyDescent="0.2">
      <c r="A731" s="246">
        <v>9</v>
      </c>
      <c r="B731" s="129" t="s">
        <v>304</v>
      </c>
      <c r="C731" s="582"/>
      <c r="D731" s="582"/>
      <c r="E731" s="582"/>
      <c r="F731" s="582"/>
      <c r="G731" s="582"/>
      <c r="H731" s="582"/>
      <c r="I731" s="584"/>
      <c r="J731" s="435">
        <f t="shared" si="161"/>
        <v>0</v>
      </c>
      <c r="K731" s="435">
        <f t="shared" si="162"/>
        <v>0</v>
      </c>
      <c r="L731" s="930"/>
      <c r="M731" s="931"/>
      <c r="N731" s="931"/>
      <c r="O731" s="932"/>
      <c r="Q731" s="339" t="s">
        <v>299</v>
      </c>
      <c r="R731" s="20"/>
      <c r="S731" s="20"/>
      <c r="T731" s="20"/>
      <c r="U731" s="20"/>
      <c r="V731" s="20"/>
      <c r="W731" s="20"/>
      <c r="X731" s="20"/>
      <c r="Y731" s="20"/>
      <c r="Z731" s="10"/>
      <c r="AA731" s="21"/>
    </row>
    <row r="732" spans="1:27" ht="15.75" customHeight="1" thickBot="1" x14ac:dyDescent="0.25">
      <c r="A732" s="455">
        <v>10</v>
      </c>
      <c r="B732" s="130" t="s">
        <v>250</v>
      </c>
      <c r="C732" s="583"/>
      <c r="D732" s="583"/>
      <c r="E732" s="583"/>
      <c r="F732" s="583"/>
      <c r="G732" s="583"/>
      <c r="H732" s="583"/>
      <c r="I732" s="585"/>
      <c r="J732" s="435">
        <f t="shared" si="161"/>
        <v>0</v>
      </c>
      <c r="K732" s="435">
        <f t="shared" si="162"/>
        <v>0</v>
      </c>
      <c r="L732" s="933"/>
      <c r="M732" s="934"/>
      <c r="N732" s="934"/>
      <c r="O732" s="935"/>
      <c r="Q732" s="398" t="s">
        <v>1587</v>
      </c>
      <c r="R732" s="23"/>
      <c r="S732" s="23"/>
      <c r="T732" s="23"/>
      <c r="U732" s="23"/>
      <c r="V732" s="23"/>
      <c r="W732" s="23"/>
      <c r="X732" s="23"/>
      <c r="Y732" s="23"/>
      <c r="Z732" s="23"/>
      <c r="AA732" s="15"/>
    </row>
    <row r="733" spans="1:27" ht="15.75" customHeight="1" x14ac:dyDescent="0.2">
      <c r="C733" s="435">
        <f t="shared" ref="C733:I733" si="163">SUM(C723:C732)</f>
        <v>0</v>
      </c>
      <c r="D733" s="435">
        <f t="shared" si="163"/>
        <v>0</v>
      </c>
      <c r="E733" s="435">
        <f t="shared" si="163"/>
        <v>0</v>
      </c>
      <c r="F733" s="435">
        <f t="shared" si="163"/>
        <v>0</v>
      </c>
      <c r="G733" s="435">
        <f t="shared" si="163"/>
        <v>0</v>
      </c>
      <c r="H733" s="435">
        <f t="shared" si="163"/>
        <v>0</v>
      </c>
      <c r="I733" s="435">
        <f t="shared" si="163"/>
        <v>0</v>
      </c>
      <c r="J733" s="435">
        <f t="shared" si="161"/>
        <v>0</v>
      </c>
      <c r="K733" s="435">
        <f t="shared" si="162"/>
        <v>0</v>
      </c>
    </row>
    <row r="734" spans="1:27" ht="15.75" customHeight="1" thickBot="1" x14ac:dyDescent="0.25"/>
    <row r="735" spans="1:27" ht="15.75" customHeight="1" thickBot="1" x14ac:dyDescent="0.25">
      <c r="A735" s="1207" t="s">
        <v>2122</v>
      </c>
      <c r="B735" s="1208"/>
      <c r="C735" s="1208"/>
      <c r="D735" s="1208"/>
      <c r="E735" s="1208"/>
      <c r="F735" s="1209"/>
      <c r="G735" s="1204" t="s">
        <v>1062</v>
      </c>
      <c r="H735" s="1205"/>
      <c r="I735" s="1206"/>
      <c r="L735" s="945" t="s">
        <v>495</v>
      </c>
      <c r="M735" s="946"/>
      <c r="N735" s="946"/>
      <c r="O735" s="947"/>
    </row>
    <row r="736" spans="1:27" ht="15.75" customHeight="1" thickBot="1" x14ac:dyDescent="0.25">
      <c r="A736" s="449" t="s">
        <v>496</v>
      </c>
      <c r="B736" s="450" t="s">
        <v>497</v>
      </c>
      <c r="C736" s="451" t="s">
        <v>498</v>
      </c>
      <c r="D736" s="451" t="s">
        <v>499</v>
      </c>
      <c r="E736" s="451" t="s">
        <v>500</v>
      </c>
      <c r="F736" s="451" t="s">
        <v>501</v>
      </c>
      <c r="G736" s="452" t="s">
        <v>502</v>
      </c>
      <c r="H736" s="452" t="s">
        <v>503</v>
      </c>
      <c r="I736" s="453" t="s">
        <v>504</v>
      </c>
      <c r="L736" s="1063"/>
      <c r="M736" s="1064"/>
      <c r="N736" s="1064"/>
      <c r="O736" s="1065"/>
      <c r="Q736" s="24" t="s">
        <v>1063</v>
      </c>
      <c r="R736" s="396" t="s">
        <v>541</v>
      </c>
      <c r="S736" s="396" t="s">
        <v>564</v>
      </c>
      <c r="T736" s="396" t="s">
        <v>939</v>
      </c>
      <c r="U736" s="396" t="s">
        <v>902</v>
      </c>
      <c r="V736" s="396" t="s">
        <v>1530</v>
      </c>
      <c r="W736" s="396" t="s">
        <v>940</v>
      </c>
      <c r="X736" s="396" t="s">
        <v>726</v>
      </c>
      <c r="Y736" s="396" t="s">
        <v>1774</v>
      </c>
      <c r="Z736" s="396" t="s">
        <v>153</v>
      </c>
      <c r="AA736" s="397" t="s">
        <v>499</v>
      </c>
    </row>
    <row r="737" spans="1:27" ht="15.75" customHeight="1" x14ac:dyDescent="0.2">
      <c r="A737" s="454">
        <v>1</v>
      </c>
      <c r="B737" s="126" t="s">
        <v>1596</v>
      </c>
      <c r="C737" s="581"/>
      <c r="D737" s="581"/>
      <c r="E737" s="581"/>
      <c r="F737" s="581"/>
      <c r="G737" s="581"/>
      <c r="H737" s="581"/>
      <c r="I737" s="128"/>
      <c r="J737" s="435">
        <f t="shared" ref="J737:J747" si="164">D737+E737+F737</f>
        <v>0</v>
      </c>
      <c r="K737" s="435">
        <f t="shared" ref="K737:K747" si="165">D737*2+E737</f>
        <v>0</v>
      </c>
      <c r="L737" s="927" t="s">
        <v>528</v>
      </c>
      <c r="M737" s="928"/>
      <c r="N737" s="928"/>
      <c r="O737" s="929"/>
      <c r="Q737" s="339" t="s">
        <v>541</v>
      </c>
      <c r="R737" s="10"/>
      <c r="S737" s="20"/>
      <c r="T737" s="20"/>
      <c r="U737" s="20"/>
      <c r="V737" s="20"/>
      <c r="W737" s="20"/>
      <c r="X737" s="20"/>
      <c r="Y737" s="20"/>
      <c r="Z737" s="20"/>
      <c r="AA737" s="21"/>
    </row>
    <row r="738" spans="1:27" ht="15.75" customHeight="1" x14ac:dyDescent="0.2">
      <c r="A738" s="246">
        <v>2</v>
      </c>
      <c r="B738" s="129" t="s">
        <v>90</v>
      </c>
      <c r="C738" s="582"/>
      <c r="D738" s="582"/>
      <c r="E738" s="582"/>
      <c r="F738" s="582"/>
      <c r="G738" s="582"/>
      <c r="H738" s="582"/>
      <c r="I738" s="584"/>
      <c r="J738" s="435">
        <f t="shared" si="164"/>
        <v>0</v>
      </c>
      <c r="K738" s="435">
        <f t="shared" si="165"/>
        <v>0</v>
      </c>
      <c r="L738" s="930"/>
      <c r="M738" s="931"/>
      <c r="N738" s="931"/>
      <c r="O738" s="932"/>
      <c r="Q738" s="339" t="s">
        <v>564</v>
      </c>
      <c r="R738" s="20"/>
      <c r="S738" s="10"/>
      <c r="T738" s="20"/>
      <c r="U738" s="20"/>
      <c r="V738" s="20"/>
      <c r="W738" s="20"/>
      <c r="X738" s="20"/>
      <c r="Y738" s="20"/>
      <c r="Z738" s="20"/>
      <c r="AA738" s="21"/>
    </row>
    <row r="739" spans="1:27" ht="15.75" customHeight="1" x14ac:dyDescent="0.2">
      <c r="A739" s="246">
        <v>3</v>
      </c>
      <c r="B739" s="129" t="s">
        <v>942</v>
      </c>
      <c r="C739" s="582"/>
      <c r="D739" s="582"/>
      <c r="E739" s="582"/>
      <c r="F739" s="582"/>
      <c r="G739" s="582"/>
      <c r="H739" s="582"/>
      <c r="I739" s="584"/>
      <c r="J739" s="435">
        <f t="shared" si="164"/>
        <v>0</v>
      </c>
      <c r="K739" s="435">
        <f t="shared" si="165"/>
        <v>0</v>
      </c>
      <c r="L739" s="930"/>
      <c r="M739" s="931"/>
      <c r="N739" s="931"/>
      <c r="O739" s="932"/>
      <c r="Q739" s="339" t="s">
        <v>939</v>
      </c>
      <c r="R739" s="20"/>
      <c r="S739" s="20"/>
      <c r="T739" s="10"/>
      <c r="U739" s="20"/>
      <c r="V739" s="20"/>
      <c r="W739" s="20"/>
      <c r="X739" s="20"/>
      <c r="Y739" s="20"/>
      <c r="Z739" s="20"/>
      <c r="AA739" s="21"/>
    </row>
    <row r="740" spans="1:27" ht="15.75" customHeight="1" x14ac:dyDescent="0.2">
      <c r="A740" s="246">
        <v>4</v>
      </c>
      <c r="B740" s="129" t="s">
        <v>433</v>
      </c>
      <c r="C740" s="582"/>
      <c r="D740" s="582"/>
      <c r="E740" s="582"/>
      <c r="F740" s="582"/>
      <c r="G740" s="582"/>
      <c r="H740" s="582"/>
      <c r="I740" s="584"/>
      <c r="J740" s="435">
        <f t="shared" si="164"/>
        <v>0</v>
      </c>
      <c r="K740" s="435">
        <f t="shared" si="165"/>
        <v>0</v>
      </c>
      <c r="L740" s="930"/>
      <c r="M740" s="931"/>
      <c r="N740" s="931"/>
      <c r="O740" s="932"/>
      <c r="Q740" s="339" t="s">
        <v>902</v>
      </c>
      <c r="R740" s="20"/>
      <c r="S740" s="20"/>
      <c r="T740" s="20"/>
      <c r="U740" s="10"/>
      <c r="V740" s="20"/>
      <c r="W740" s="20"/>
      <c r="X740" s="20"/>
      <c r="Y740" s="20"/>
      <c r="Z740" s="20"/>
      <c r="AA740" s="21"/>
    </row>
    <row r="741" spans="1:27" ht="15.75" customHeight="1" x14ac:dyDescent="0.2">
      <c r="A741" s="246">
        <v>5</v>
      </c>
      <c r="B741" s="129" t="s">
        <v>1535</v>
      </c>
      <c r="C741" s="582"/>
      <c r="D741" s="582"/>
      <c r="E741" s="582"/>
      <c r="F741" s="582"/>
      <c r="G741" s="582"/>
      <c r="H741" s="582"/>
      <c r="I741" s="584"/>
      <c r="J741" s="435">
        <f t="shared" si="164"/>
        <v>0</v>
      </c>
      <c r="K741" s="435">
        <f t="shared" si="165"/>
        <v>0</v>
      </c>
      <c r="L741" s="930"/>
      <c r="M741" s="931"/>
      <c r="N741" s="931"/>
      <c r="O741" s="932"/>
      <c r="Q741" s="339" t="s">
        <v>1530</v>
      </c>
      <c r="R741" s="20"/>
      <c r="S741" s="20"/>
      <c r="T741" s="20"/>
      <c r="U741" s="20"/>
      <c r="V741" s="10"/>
      <c r="W741" s="20"/>
      <c r="X741" s="20"/>
      <c r="Y741" s="20"/>
      <c r="Z741" s="20"/>
      <c r="AA741" s="21"/>
    </row>
    <row r="742" spans="1:27" ht="15.75" customHeight="1" x14ac:dyDescent="0.2">
      <c r="A742" s="246">
        <v>6</v>
      </c>
      <c r="B742" s="129" t="s">
        <v>941</v>
      </c>
      <c r="C742" s="582"/>
      <c r="D742" s="582"/>
      <c r="E742" s="582"/>
      <c r="F742" s="582"/>
      <c r="G742" s="582"/>
      <c r="H742" s="582"/>
      <c r="I742" s="584"/>
      <c r="J742" s="435">
        <f t="shared" si="164"/>
        <v>0</v>
      </c>
      <c r="K742" s="435">
        <f t="shared" si="165"/>
        <v>0</v>
      </c>
      <c r="L742" s="930"/>
      <c r="M742" s="931"/>
      <c r="N742" s="931"/>
      <c r="O742" s="932"/>
      <c r="Q742" s="339" t="s">
        <v>940</v>
      </c>
      <c r="R742" s="20"/>
      <c r="S742" s="20"/>
      <c r="T742" s="20"/>
      <c r="U742" s="20"/>
      <c r="V742" s="20"/>
      <c r="W742" s="10"/>
      <c r="X742" s="20"/>
      <c r="Y742" s="20"/>
      <c r="Z742" s="20"/>
      <c r="AA742" s="21"/>
    </row>
    <row r="743" spans="1:27" ht="15.75" customHeight="1" x14ac:dyDescent="0.2">
      <c r="A743" s="246">
        <v>7</v>
      </c>
      <c r="B743" s="129" t="s">
        <v>728</v>
      </c>
      <c r="C743" s="582"/>
      <c r="D743" s="582"/>
      <c r="E743" s="582"/>
      <c r="F743" s="582"/>
      <c r="G743" s="582"/>
      <c r="H743" s="582"/>
      <c r="I743" s="584"/>
      <c r="J743" s="435">
        <f t="shared" si="164"/>
        <v>0</v>
      </c>
      <c r="K743" s="435">
        <f t="shared" si="165"/>
        <v>0</v>
      </c>
      <c r="L743" s="930"/>
      <c r="M743" s="931"/>
      <c r="N743" s="931"/>
      <c r="O743" s="932"/>
      <c r="Q743" s="339" t="s">
        <v>726</v>
      </c>
      <c r="R743" s="20"/>
      <c r="S743" s="20"/>
      <c r="T743" s="20"/>
      <c r="U743" s="20"/>
      <c r="V743" s="20"/>
      <c r="W743" s="20"/>
      <c r="X743" s="10"/>
      <c r="Y743" s="20"/>
      <c r="Z743" s="20"/>
      <c r="AA743" s="21"/>
    </row>
    <row r="744" spans="1:27" ht="15.75" customHeight="1" x14ac:dyDescent="0.2">
      <c r="A744" s="246">
        <v>8</v>
      </c>
      <c r="B744" s="129" t="s">
        <v>93</v>
      </c>
      <c r="C744" s="582"/>
      <c r="D744" s="582"/>
      <c r="E744" s="582"/>
      <c r="F744" s="582"/>
      <c r="G744" s="582"/>
      <c r="H744" s="582"/>
      <c r="I744" s="584"/>
      <c r="J744" s="435">
        <f t="shared" si="164"/>
        <v>0</v>
      </c>
      <c r="K744" s="435">
        <f t="shared" si="165"/>
        <v>0</v>
      </c>
      <c r="L744" s="930"/>
      <c r="M744" s="931"/>
      <c r="N744" s="931"/>
      <c r="O744" s="932"/>
      <c r="Q744" s="339" t="s">
        <v>1774</v>
      </c>
      <c r="R744" s="20"/>
      <c r="S744" s="20"/>
      <c r="T744" s="20"/>
      <c r="U744" s="20"/>
      <c r="V744" s="20"/>
      <c r="W744" s="20"/>
      <c r="X744" s="20"/>
      <c r="Y744" s="10"/>
      <c r="Z744" s="20"/>
      <c r="AA744" s="21"/>
    </row>
    <row r="745" spans="1:27" ht="15.75" customHeight="1" x14ac:dyDescent="0.2">
      <c r="A745" s="246">
        <v>9</v>
      </c>
      <c r="B745" s="129" t="s">
        <v>2123</v>
      </c>
      <c r="C745" s="582"/>
      <c r="D745" s="582"/>
      <c r="E745" s="582"/>
      <c r="F745" s="582"/>
      <c r="G745" s="582"/>
      <c r="H745" s="582"/>
      <c r="I745" s="584"/>
      <c r="J745" s="435">
        <f t="shared" si="164"/>
        <v>0</v>
      </c>
      <c r="K745" s="435">
        <f t="shared" si="165"/>
        <v>0</v>
      </c>
      <c r="L745" s="930"/>
      <c r="M745" s="931"/>
      <c r="N745" s="931"/>
      <c r="O745" s="932"/>
      <c r="Q745" s="339" t="s">
        <v>153</v>
      </c>
      <c r="R745" s="20"/>
      <c r="S745" s="20"/>
      <c r="T745" s="20"/>
      <c r="U745" s="20"/>
      <c r="V745" s="20"/>
      <c r="W745" s="20"/>
      <c r="X745" s="20"/>
      <c r="Y745" s="20"/>
      <c r="Z745" s="10"/>
      <c r="AA745" s="21"/>
    </row>
    <row r="746" spans="1:27" ht="15.75" customHeight="1" thickBot="1" x14ac:dyDescent="0.25">
      <c r="A746" s="455">
        <v>10</v>
      </c>
      <c r="B746" s="130" t="s">
        <v>1855</v>
      </c>
      <c r="C746" s="583"/>
      <c r="D746" s="583"/>
      <c r="E746" s="583"/>
      <c r="F746" s="583"/>
      <c r="G746" s="583"/>
      <c r="H746" s="583"/>
      <c r="I746" s="585"/>
      <c r="J746" s="435">
        <f t="shared" si="164"/>
        <v>0</v>
      </c>
      <c r="K746" s="435">
        <f t="shared" si="165"/>
        <v>0</v>
      </c>
      <c r="L746" s="933"/>
      <c r="M746" s="934"/>
      <c r="N746" s="934"/>
      <c r="O746" s="935"/>
      <c r="Q746" s="398" t="s">
        <v>499</v>
      </c>
      <c r="R746" s="23"/>
      <c r="S746" s="23"/>
      <c r="T746" s="23"/>
      <c r="U746" s="23"/>
      <c r="V746" s="23"/>
      <c r="W746" s="23"/>
      <c r="X746" s="23"/>
      <c r="Y746" s="23"/>
      <c r="Z746" s="23"/>
      <c r="AA746" s="15"/>
    </row>
    <row r="747" spans="1:27" ht="15.75" customHeight="1" x14ac:dyDescent="0.2">
      <c r="C747" s="435">
        <f t="shared" ref="C747:I747" si="166">SUM(C737:C746)</f>
        <v>0</v>
      </c>
      <c r="D747" s="435">
        <f t="shared" si="166"/>
        <v>0</v>
      </c>
      <c r="E747" s="435">
        <f t="shared" si="166"/>
        <v>0</v>
      </c>
      <c r="F747" s="435">
        <f t="shared" si="166"/>
        <v>0</v>
      </c>
      <c r="G747" s="435">
        <f t="shared" si="166"/>
        <v>0</v>
      </c>
      <c r="H747" s="435">
        <f t="shared" si="166"/>
        <v>0</v>
      </c>
      <c r="I747" s="435">
        <f t="shared" si="166"/>
        <v>0</v>
      </c>
      <c r="J747" s="435">
        <f t="shared" si="164"/>
        <v>0</v>
      </c>
      <c r="K747" s="435">
        <f t="shared" si="165"/>
        <v>0</v>
      </c>
    </row>
    <row r="748" spans="1:27" ht="15.75" customHeight="1" thickBot="1" x14ac:dyDescent="0.25"/>
    <row r="749" spans="1:27" ht="15.75" customHeight="1" thickBot="1" x14ac:dyDescent="0.25">
      <c r="A749" s="1207" t="s">
        <v>2124</v>
      </c>
      <c r="B749" s="1208"/>
      <c r="C749" s="1208"/>
      <c r="D749" s="1208"/>
      <c r="E749" s="1208"/>
      <c r="F749" s="1209"/>
      <c r="G749" s="1204" t="s">
        <v>1062</v>
      </c>
      <c r="H749" s="1205"/>
      <c r="I749" s="1206"/>
      <c r="L749" s="945" t="s">
        <v>495</v>
      </c>
      <c r="M749" s="946"/>
      <c r="N749" s="946"/>
      <c r="O749" s="947"/>
    </row>
    <row r="750" spans="1:27" ht="15.75" customHeight="1" thickBot="1" x14ac:dyDescent="0.25">
      <c r="A750" s="449" t="s">
        <v>496</v>
      </c>
      <c r="B750" s="450" t="s">
        <v>497</v>
      </c>
      <c r="C750" s="451" t="s">
        <v>498</v>
      </c>
      <c r="D750" s="451" t="s">
        <v>499</v>
      </c>
      <c r="E750" s="451" t="s">
        <v>500</v>
      </c>
      <c r="F750" s="451" t="s">
        <v>501</v>
      </c>
      <c r="G750" s="452" t="s">
        <v>502</v>
      </c>
      <c r="H750" s="452" t="s">
        <v>503</v>
      </c>
      <c r="I750" s="453" t="s">
        <v>504</v>
      </c>
      <c r="L750" s="1063"/>
      <c r="M750" s="1064"/>
      <c r="N750" s="1064"/>
      <c r="O750" s="1065"/>
      <c r="Q750" s="24" t="s">
        <v>1063</v>
      </c>
      <c r="R750" s="396" t="s">
        <v>541</v>
      </c>
      <c r="S750" s="396" t="s">
        <v>716</v>
      </c>
      <c r="T750" s="396" t="s">
        <v>564</v>
      </c>
      <c r="U750" s="396" t="s">
        <v>902</v>
      </c>
      <c r="V750" s="396" t="s">
        <v>1004</v>
      </c>
      <c r="W750" s="396" t="s">
        <v>501</v>
      </c>
      <c r="X750" s="396" t="s">
        <v>726</v>
      </c>
      <c r="Y750" s="396" t="s">
        <v>299</v>
      </c>
      <c r="Z750" s="396" t="s">
        <v>1587</v>
      </c>
      <c r="AA750" s="397" t="s">
        <v>153</v>
      </c>
    </row>
    <row r="751" spans="1:27" ht="15.75" customHeight="1" x14ac:dyDescent="0.2">
      <c r="A751" s="475">
        <v>1</v>
      </c>
      <c r="B751" s="53" t="s">
        <v>728</v>
      </c>
      <c r="C751" s="46"/>
      <c r="D751" s="46"/>
      <c r="E751" s="46"/>
      <c r="F751" s="46"/>
      <c r="G751" s="46"/>
      <c r="H751" s="46"/>
      <c r="I751" s="586"/>
      <c r="J751" s="435">
        <f t="shared" ref="J751:J761" si="167">D751+E751+F751</f>
        <v>0</v>
      </c>
      <c r="K751" s="435">
        <f t="shared" ref="K751:K761" si="168">D751*2+E751</f>
        <v>0</v>
      </c>
      <c r="L751" s="927" t="s">
        <v>528</v>
      </c>
      <c r="M751" s="928"/>
      <c r="N751" s="928"/>
      <c r="O751" s="929"/>
      <c r="Q751" s="339" t="s">
        <v>541</v>
      </c>
      <c r="R751" s="10"/>
      <c r="S751" s="20"/>
      <c r="T751" s="20"/>
      <c r="U751" s="20"/>
      <c r="V751" s="20"/>
      <c r="W751" s="20"/>
      <c r="X751" s="20"/>
      <c r="Y751" s="20"/>
      <c r="Z751" s="20"/>
      <c r="AA751" s="21"/>
    </row>
    <row r="752" spans="1:27" ht="15.75" customHeight="1" x14ac:dyDescent="0.2">
      <c r="A752" s="246">
        <v>2</v>
      </c>
      <c r="B752" s="54" t="s">
        <v>90</v>
      </c>
      <c r="C752" s="582"/>
      <c r="D752" s="582"/>
      <c r="E752" s="582"/>
      <c r="F752" s="582"/>
      <c r="G752" s="582"/>
      <c r="H752" s="582"/>
      <c r="I752" s="584"/>
      <c r="J752" s="435">
        <f t="shared" si="167"/>
        <v>0</v>
      </c>
      <c r="K752" s="435">
        <f t="shared" si="168"/>
        <v>0</v>
      </c>
      <c r="L752" s="930"/>
      <c r="M752" s="931"/>
      <c r="N752" s="931"/>
      <c r="O752" s="932"/>
      <c r="Q752" s="339" t="s">
        <v>716</v>
      </c>
      <c r="R752" s="20"/>
      <c r="S752" s="10"/>
      <c r="T752" s="20"/>
      <c r="U752" s="20"/>
      <c r="V752" s="20"/>
      <c r="W752" s="20"/>
      <c r="X752" s="20"/>
      <c r="Y752" s="20"/>
      <c r="Z752" s="20"/>
      <c r="AA752" s="21"/>
    </row>
    <row r="753" spans="1:27" ht="15.75" customHeight="1" x14ac:dyDescent="0.2">
      <c r="A753" s="246" t="s">
        <v>521</v>
      </c>
      <c r="B753" s="54" t="s">
        <v>1596</v>
      </c>
      <c r="C753" s="582"/>
      <c r="D753" s="582"/>
      <c r="E753" s="582"/>
      <c r="F753" s="582"/>
      <c r="G753" s="582"/>
      <c r="H753" s="582"/>
      <c r="I753" s="584"/>
      <c r="J753" s="435">
        <f t="shared" si="167"/>
        <v>0</v>
      </c>
      <c r="K753" s="435">
        <f t="shared" si="168"/>
        <v>0</v>
      </c>
      <c r="L753" s="930"/>
      <c r="M753" s="931"/>
      <c r="N753" s="931"/>
      <c r="O753" s="932"/>
      <c r="Q753" s="339" t="s">
        <v>564</v>
      </c>
      <c r="R753" s="20"/>
      <c r="S753" s="20"/>
      <c r="T753" s="10"/>
      <c r="U753" s="20"/>
      <c r="V753" s="20"/>
      <c r="W753" s="20"/>
      <c r="X753" s="20"/>
      <c r="Y753" s="20"/>
      <c r="Z753" s="20"/>
      <c r="AA753" s="21"/>
    </row>
    <row r="754" spans="1:27" ht="15.75" customHeight="1" x14ac:dyDescent="0.2">
      <c r="A754" s="246" t="s">
        <v>521</v>
      </c>
      <c r="B754" s="54" t="s">
        <v>674</v>
      </c>
      <c r="C754" s="582"/>
      <c r="D754" s="582"/>
      <c r="E754" s="582"/>
      <c r="F754" s="582"/>
      <c r="G754" s="582"/>
      <c r="H754" s="582"/>
      <c r="I754" s="584"/>
      <c r="J754" s="435">
        <f t="shared" si="167"/>
        <v>0</v>
      </c>
      <c r="K754" s="435">
        <f t="shared" si="168"/>
        <v>0</v>
      </c>
      <c r="L754" s="930"/>
      <c r="M754" s="931"/>
      <c r="N754" s="931"/>
      <c r="O754" s="932"/>
      <c r="Q754" s="339" t="s">
        <v>902</v>
      </c>
      <c r="R754" s="20"/>
      <c r="S754" s="20"/>
      <c r="T754" s="20"/>
      <c r="U754" s="10"/>
      <c r="V754" s="20"/>
      <c r="W754" s="20"/>
      <c r="X754" s="20"/>
      <c r="Y754" s="20"/>
      <c r="Z754" s="20"/>
      <c r="AA754" s="21"/>
    </row>
    <row r="755" spans="1:27" ht="15.75" customHeight="1" x14ac:dyDescent="0.2">
      <c r="A755" s="246" t="s">
        <v>521</v>
      </c>
      <c r="B755" s="54" t="s">
        <v>433</v>
      </c>
      <c r="C755" s="582"/>
      <c r="D755" s="582"/>
      <c r="E755" s="582"/>
      <c r="F755" s="582"/>
      <c r="G755" s="582"/>
      <c r="H755" s="582"/>
      <c r="I755" s="584"/>
      <c r="J755" s="435">
        <f t="shared" si="167"/>
        <v>0</v>
      </c>
      <c r="K755" s="435">
        <f t="shared" si="168"/>
        <v>0</v>
      </c>
      <c r="L755" s="930"/>
      <c r="M755" s="931"/>
      <c r="N755" s="931"/>
      <c r="O755" s="932"/>
      <c r="Q755" s="339" t="s">
        <v>1004</v>
      </c>
      <c r="R755" s="20"/>
      <c r="S755" s="20"/>
      <c r="T755" s="20"/>
      <c r="U755" s="20"/>
      <c r="V755" s="10"/>
      <c r="W755" s="20"/>
      <c r="X755" s="20"/>
      <c r="Y755" s="20"/>
      <c r="Z755" s="20"/>
      <c r="AA755" s="21"/>
    </row>
    <row r="756" spans="1:27" ht="15.75" customHeight="1" x14ac:dyDescent="0.2">
      <c r="A756" s="246" t="s">
        <v>521</v>
      </c>
      <c r="B756" s="54" t="s">
        <v>1002</v>
      </c>
      <c r="C756" s="582"/>
      <c r="D756" s="582"/>
      <c r="E756" s="582"/>
      <c r="F756" s="582"/>
      <c r="G756" s="582"/>
      <c r="H756" s="582"/>
      <c r="I756" s="584"/>
      <c r="J756" s="435">
        <f t="shared" si="167"/>
        <v>0</v>
      </c>
      <c r="K756" s="435">
        <f t="shared" si="168"/>
        <v>0</v>
      </c>
      <c r="L756" s="930"/>
      <c r="M756" s="931"/>
      <c r="N756" s="931"/>
      <c r="O756" s="932"/>
      <c r="Q756" s="339" t="s">
        <v>501</v>
      </c>
      <c r="R756" s="20"/>
      <c r="S756" s="20"/>
      <c r="T756" s="20"/>
      <c r="U756" s="20"/>
      <c r="V756" s="20"/>
      <c r="W756" s="10"/>
      <c r="X756" s="20"/>
      <c r="Y756" s="20"/>
      <c r="Z756" s="20"/>
      <c r="AA756" s="21"/>
    </row>
    <row r="757" spans="1:27" ht="15.75" customHeight="1" x14ac:dyDescent="0.2">
      <c r="A757" s="246" t="s">
        <v>521</v>
      </c>
      <c r="B757" s="54" t="s">
        <v>1923</v>
      </c>
      <c r="C757" s="582"/>
      <c r="D757" s="582"/>
      <c r="E757" s="582"/>
      <c r="F757" s="582"/>
      <c r="G757" s="582"/>
      <c r="H757" s="582"/>
      <c r="I757" s="584"/>
      <c r="J757" s="435">
        <f t="shared" si="167"/>
        <v>0</v>
      </c>
      <c r="K757" s="435">
        <f t="shared" si="168"/>
        <v>0</v>
      </c>
      <c r="L757" s="930"/>
      <c r="M757" s="931"/>
      <c r="N757" s="931"/>
      <c r="O757" s="932"/>
      <c r="Q757" s="339" t="s">
        <v>726</v>
      </c>
      <c r="R757" s="20"/>
      <c r="S757" s="20"/>
      <c r="T757" s="20"/>
      <c r="U757" s="20"/>
      <c r="V757" s="20"/>
      <c r="W757" s="20"/>
      <c r="X757" s="10"/>
      <c r="Y757" s="20"/>
      <c r="Z757" s="20"/>
      <c r="AA757" s="21"/>
    </row>
    <row r="758" spans="1:27" ht="15.75" customHeight="1" x14ac:dyDescent="0.2">
      <c r="A758" s="246" t="s">
        <v>521</v>
      </c>
      <c r="B758" s="54" t="s">
        <v>304</v>
      </c>
      <c r="C758" s="582"/>
      <c r="D758" s="582"/>
      <c r="E758" s="582"/>
      <c r="F758" s="582"/>
      <c r="G758" s="582"/>
      <c r="H758" s="582"/>
      <c r="I758" s="584"/>
      <c r="J758" s="435">
        <f t="shared" si="167"/>
        <v>0</v>
      </c>
      <c r="K758" s="435">
        <f t="shared" si="168"/>
        <v>0</v>
      </c>
      <c r="L758" s="930"/>
      <c r="M758" s="931"/>
      <c r="N758" s="931"/>
      <c r="O758" s="932"/>
      <c r="Q758" s="339" t="s">
        <v>299</v>
      </c>
      <c r="R758" s="20"/>
      <c r="S758" s="20"/>
      <c r="T758" s="20"/>
      <c r="U758" s="20"/>
      <c r="V758" s="20"/>
      <c r="W758" s="20"/>
      <c r="X758" s="20"/>
      <c r="Y758" s="10"/>
      <c r="Z758" s="20"/>
      <c r="AA758" s="21"/>
    </row>
    <row r="759" spans="1:27" ht="15.75" customHeight="1" x14ac:dyDescent="0.2">
      <c r="A759" s="246" t="s">
        <v>521</v>
      </c>
      <c r="B759" s="54" t="s">
        <v>250</v>
      </c>
      <c r="C759" s="582"/>
      <c r="D759" s="582"/>
      <c r="E759" s="582"/>
      <c r="F759" s="582"/>
      <c r="G759" s="582"/>
      <c r="H759" s="582"/>
      <c r="I759" s="584"/>
      <c r="J759" s="435">
        <f t="shared" si="167"/>
        <v>0</v>
      </c>
      <c r="K759" s="435">
        <f t="shared" si="168"/>
        <v>0</v>
      </c>
      <c r="L759" s="930"/>
      <c r="M759" s="931"/>
      <c r="N759" s="931"/>
      <c r="O759" s="932"/>
      <c r="Q759" s="339" t="s">
        <v>1587</v>
      </c>
      <c r="R759" s="20"/>
      <c r="S759" s="20"/>
      <c r="T759" s="20"/>
      <c r="U759" s="20"/>
      <c r="V759" s="20"/>
      <c r="W759" s="20"/>
      <c r="X759" s="20"/>
      <c r="Y759" s="20"/>
      <c r="Z759" s="10"/>
      <c r="AA759" s="21"/>
    </row>
    <row r="760" spans="1:27" ht="15.75" customHeight="1" thickBot="1" x14ac:dyDescent="0.25">
      <c r="A760" s="455" t="s">
        <v>521</v>
      </c>
      <c r="B760" s="55" t="s">
        <v>2123</v>
      </c>
      <c r="C760" s="583"/>
      <c r="D760" s="583"/>
      <c r="E760" s="583"/>
      <c r="F760" s="583"/>
      <c r="G760" s="583"/>
      <c r="H760" s="583"/>
      <c r="I760" s="585"/>
      <c r="J760" s="435">
        <f t="shared" si="167"/>
        <v>0</v>
      </c>
      <c r="K760" s="435">
        <f t="shared" si="168"/>
        <v>0</v>
      </c>
      <c r="L760" s="933"/>
      <c r="M760" s="934"/>
      <c r="N760" s="934"/>
      <c r="O760" s="935"/>
      <c r="Q760" s="398" t="s">
        <v>153</v>
      </c>
      <c r="R760" s="23"/>
      <c r="S760" s="23"/>
      <c r="T760" s="23"/>
      <c r="U760" s="23"/>
      <c r="V760" s="23"/>
      <c r="W760" s="23"/>
      <c r="X760" s="23"/>
      <c r="Y760" s="23"/>
      <c r="Z760" s="23"/>
      <c r="AA760" s="15"/>
    </row>
    <row r="761" spans="1:27" ht="15.75" customHeight="1" x14ac:dyDescent="0.2">
      <c r="C761" s="435">
        <f t="shared" ref="C761:I761" si="169">SUM(C751:C760)</f>
        <v>0</v>
      </c>
      <c r="D761" s="435">
        <f t="shared" si="169"/>
        <v>0</v>
      </c>
      <c r="E761" s="435">
        <f t="shared" si="169"/>
        <v>0</v>
      </c>
      <c r="F761" s="435">
        <f t="shared" si="169"/>
        <v>0</v>
      </c>
      <c r="G761" s="435">
        <f t="shared" si="169"/>
        <v>0</v>
      </c>
      <c r="H761" s="435">
        <f t="shared" si="169"/>
        <v>0</v>
      </c>
      <c r="I761" s="435">
        <f t="shared" si="169"/>
        <v>0</v>
      </c>
      <c r="J761" s="435">
        <f t="shared" si="167"/>
        <v>0</v>
      </c>
      <c r="K761" s="435">
        <f t="shared" si="168"/>
        <v>0</v>
      </c>
    </row>
    <row r="762" spans="1:27" ht="15.75" customHeight="1" thickBot="1" x14ac:dyDescent="0.25"/>
    <row r="763" spans="1:27" ht="15.75" customHeight="1" thickBot="1" x14ac:dyDescent="0.25">
      <c r="A763" s="1207" t="s">
        <v>1039</v>
      </c>
      <c r="B763" s="1208"/>
      <c r="C763" s="1208"/>
      <c r="D763" s="1208"/>
      <c r="E763" s="1208"/>
      <c r="F763" s="1209"/>
      <c r="G763" s="1204" t="s">
        <v>1062</v>
      </c>
      <c r="H763" s="1205"/>
      <c r="I763" s="1206"/>
      <c r="L763" s="945" t="s">
        <v>495</v>
      </c>
      <c r="M763" s="946"/>
      <c r="N763" s="946"/>
      <c r="O763" s="947"/>
    </row>
    <row r="764" spans="1:27" ht="15.75" customHeight="1" thickBot="1" x14ac:dyDescent="0.25">
      <c r="A764" s="449" t="s">
        <v>496</v>
      </c>
      <c r="B764" s="450" t="s">
        <v>497</v>
      </c>
      <c r="C764" s="451" t="s">
        <v>498</v>
      </c>
      <c r="D764" s="451" t="s">
        <v>499</v>
      </c>
      <c r="E764" s="451" t="s">
        <v>500</v>
      </c>
      <c r="F764" s="451" t="s">
        <v>501</v>
      </c>
      <c r="G764" s="452" t="s">
        <v>502</v>
      </c>
      <c r="H764" s="452" t="s">
        <v>503</v>
      </c>
      <c r="I764" s="453" t="s">
        <v>504</v>
      </c>
      <c r="L764" s="1063"/>
      <c r="M764" s="1064"/>
      <c r="N764" s="1064"/>
      <c r="O764" s="1065"/>
      <c r="Q764" s="24" t="s">
        <v>1063</v>
      </c>
      <c r="R764" s="396" t="s">
        <v>901</v>
      </c>
      <c r="S764" s="396" t="s">
        <v>939</v>
      </c>
      <c r="T764" s="396" t="s">
        <v>500</v>
      </c>
      <c r="U764" s="396" t="s">
        <v>1631</v>
      </c>
      <c r="V764" s="396" t="s">
        <v>1530</v>
      </c>
      <c r="W764" s="396" t="s">
        <v>514</v>
      </c>
      <c r="X764" s="396" t="s">
        <v>322</v>
      </c>
      <c r="Y764" s="396" t="s">
        <v>940</v>
      </c>
      <c r="Z764" s="396" t="s">
        <v>1774</v>
      </c>
      <c r="AA764" s="397" t="s">
        <v>499</v>
      </c>
    </row>
    <row r="765" spans="1:27" ht="15.75" customHeight="1" x14ac:dyDescent="0.2">
      <c r="A765" s="454">
        <v>1</v>
      </c>
      <c r="B765" s="126" t="s">
        <v>1635</v>
      </c>
      <c r="C765" s="581"/>
      <c r="D765" s="581"/>
      <c r="E765" s="581"/>
      <c r="F765" s="581"/>
      <c r="G765" s="581"/>
      <c r="H765" s="581"/>
      <c r="I765" s="128"/>
      <c r="J765" s="435">
        <f t="shared" ref="J765:J775" si="170">D765+E765+F765</f>
        <v>0</v>
      </c>
      <c r="K765" s="435">
        <f t="shared" ref="K765:K775" si="171">D765*2+E765</f>
        <v>0</v>
      </c>
      <c r="L765" s="927" t="s">
        <v>1069</v>
      </c>
      <c r="M765" s="928"/>
      <c r="N765" s="928"/>
      <c r="O765" s="929"/>
      <c r="Q765" s="339" t="s">
        <v>901</v>
      </c>
      <c r="R765" s="10"/>
      <c r="S765" s="20"/>
      <c r="T765" s="20"/>
      <c r="U765" s="20"/>
      <c r="V765" s="20"/>
      <c r="W765" s="20"/>
      <c r="X765" s="20"/>
      <c r="Y765" s="20"/>
      <c r="Z765" s="20"/>
      <c r="AA765" s="21"/>
    </row>
    <row r="766" spans="1:27" ht="15.75" customHeight="1" x14ac:dyDescent="0.2">
      <c r="A766" s="246">
        <v>2</v>
      </c>
      <c r="B766" s="129" t="s">
        <v>1535</v>
      </c>
      <c r="C766" s="582"/>
      <c r="D766" s="582"/>
      <c r="E766" s="582"/>
      <c r="F766" s="582"/>
      <c r="G766" s="582"/>
      <c r="H766" s="582"/>
      <c r="I766" s="584"/>
      <c r="J766" s="435">
        <f t="shared" si="170"/>
        <v>0</v>
      </c>
      <c r="K766" s="435">
        <f t="shared" si="171"/>
        <v>0</v>
      </c>
      <c r="L766" s="930"/>
      <c r="M766" s="931"/>
      <c r="N766" s="931"/>
      <c r="O766" s="932"/>
      <c r="Q766" s="339" t="s">
        <v>939</v>
      </c>
      <c r="R766" s="20"/>
      <c r="S766" s="10"/>
      <c r="T766" s="20"/>
      <c r="U766" s="20"/>
      <c r="V766" s="20"/>
      <c r="W766" s="20"/>
      <c r="X766" s="20"/>
      <c r="Y766" s="20"/>
      <c r="Z766" s="20"/>
      <c r="AA766" s="21"/>
    </row>
    <row r="767" spans="1:27" ht="15.75" customHeight="1" x14ac:dyDescent="0.2">
      <c r="A767" s="246" t="s">
        <v>521</v>
      </c>
      <c r="B767" s="129" t="s">
        <v>89</v>
      </c>
      <c r="C767" s="582"/>
      <c r="D767" s="582"/>
      <c r="E767" s="582"/>
      <c r="F767" s="582"/>
      <c r="G767" s="582"/>
      <c r="H767" s="582"/>
      <c r="I767" s="584"/>
      <c r="J767" s="435">
        <f t="shared" si="170"/>
        <v>0</v>
      </c>
      <c r="K767" s="435">
        <f t="shared" si="171"/>
        <v>0</v>
      </c>
      <c r="L767" s="930"/>
      <c r="M767" s="931"/>
      <c r="N767" s="931"/>
      <c r="O767" s="932"/>
      <c r="Q767" s="339" t="s">
        <v>500</v>
      </c>
      <c r="R767" s="20"/>
      <c r="S767" s="20"/>
      <c r="T767" s="10"/>
      <c r="U767" s="20"/>
      <c r="V767" s="20"/>
      <c r="W767" s="20"/>
      <c r="X767" s="20"/>
      <c r="Y767" s="20"/>
      <c r="Z767" s="20"/>
      <c r="AA767" s="21"/>
    </row>
    <row r="768" spans="1:27" ht="15.75" customHeight="1" x14ac:dyDescent="0.2">
      <c r="A768" s="246" t="s">
        <v>521</v>
      </c>
      <c r="B768" s="129" t="s">
        <v>942</v>
      </c>
      <c r="C768" s="582"/>
      <c r="D768" s="582"/>
      <c r="E768" s="582"/>
      <c r="F768" s="582"/>
      <c r="G768" s="582"/>
      <c r="H768" s="582"/>
      <c r="I768" s="584"/>
      <c r="J768" s="435">
        <f t="shared" si="170"/>
        <v>0</v>
      </c>
      <c r="K768" s="435">
        <f t="shared" si="171"/>
        <v>0</v>
      </c>
      <c r="L768" s="930"/>
      <c r="M768" s="931"/>
      <c r="N768" s="931"/>
      <c r="O768" s="932"/>
      <c r="Q768" s="339" t="s">
        <v>1631</v>
      </c>
      <c r="R768" s="20"/>
      <c r="S768" s="20"/>
      <c r="T768" s="20"/>
      <c r="U768" s="10"/>
      <c r="V768" s="20"/>
      <c r="W768" s="20"/>
      <c r="X768" s="20"/>
      <c r="Y768" s="20"/>
      <c r="Z768" s="20"/>
      <c r="AA768" s="21"/>
    </row>
    <row r="769" spans="1:33" ht="15.75" customHeight="1" x14ac:dyDescent="0.2">
      <c r="A769" s="246" t="s">
        <v>521</v>
      </c>
      <c r="B769" s="129" t="s">
        <v>1883</v>
      </c>
      <c r="C769" s="582"/>
      <c r="D769" s="582"/>
      <c r="E769" s="582"/>
      <c r="F769" s="582"/>
      <c r="G769" s="582"/>
      <c r="H769" s="582"/>
      <c r="I769" s="584"/>
      <c r="J769" s="435">
        <f t="shared" si="170"/>
        <v>0</v>
      </c>
      <c r="K769" s="435">
        <f t="shared" si="171"/>
        <v>0</v>
      </c>
      <c r="L769" s="930" t="s">
        <v>528</v>
      </c>
      <c r="M769" s="931"/>
      <c r="N769" s="931"/>
      <c r="O769" s="932"/>
      <c r="Q769" s="339" t="s">
        <v>1530</v>
      </c>
      <c r="R769" s="20"/>
      <c r="S769" s="20"/>
      <c r="T769" s="20"/>
      <c r="U769" s="20"/>
      <c r="V769" s="10"/>
      <c r="W769" s="20"/>
      <c r="X769" s="20"/>
      <c r="Y769" s="20"/>
      <c r="Z769" s="20"/>
      <c r="AA769" s="21"/>
    </row>
    <row r="770" spans="1:33" ht="15.75" customHeight="1" x14ac:dyDescent="0.2">
      <c r="A770" s="246" t="s">
        <v>521</v>
      </c>
      <c r="B770" s="129" t="s">
        <v>128</v>
      </c>
      <c r="C770" s="582"/>
      <c r="D770" s="582"/>
      <c r="E770" s="582"/>
      <c r="F770" s="582"/>
      <c r="G770" s="582"/>
      <c r="H770" s="582"/>
      <c r="I770" s="584"/>
      <c r="J770" s="435">
        <f t="shared" si="170"/>
        <v>0</v>
      </c>
      <c r="K770" s="435">
        <f t="shared" si="171"/>
        <v>0</v>
      </c>
      <c r="L770" s="930"/>
      <c r="M770" s="931"/>
      <c r="N770" s="931"/>
      <c r="O770" s="932"/>
      <c r="Q770" s="339" t="s">
        <v>514</v>
      </c>
      <c r="R770" s="20"/>
      <c r="S770" s="20"/>
      <c r="T770" s="20"/>
      <c r="U770" s="20"/>
      <c r="V770" s="20"/>
      <c r="W770" s="10"/>
      <c r="X770" s="20"/>
      <c r="Y770" s="20"/>
      <c r="Z770" s="20"/>
      <c r="AA770" s="21"/>
    </row>
    <row r="771" spans="1:33" ht="15.75" customHeight="1" x14ac:dyDescent="0.2">
      <c r="A771" s="246" t="s">
        <v>521</v>
      </c>
      <c r="B771" s="129" t="s">
        <v>529</v>
      </c>
      <c r="C771" s="582"/>
      <c r="D771" s="582"/>
      <c r="E771" s="582"/>
      <c r="F771" s="582"/>
      <c r="G771" s="582"/>
      <c r="H771" s="582"/>
      <c r="I771" s="584"/>
      <c r="J771" s="435">
        <f t="shared" si="170"/>
        <v>0</v>
      </c>
      <c r="K771" s="435">
        <f t="shared" si="171"/>
        <v>0</v>
      </c>
      <c r="L771" s="930"/>
      <c r="M771" s="931"/>
      <c r="N771" s="931"/>
      <c r="O771" s="932"/>
      <c r="Q771" s="339" t="s">
        <v>322</v>
      </c>
      <c r="R771" s="20"/>
      <c r="S771" s="20"/>
      <c r="T771" s="20"/>
      <c r="U771" s="20"/>
      <c r="V771" s="20"/>
      <c r="W771" s="20"/>
      <c r="X771" s="10"/>
      <c r="Y771" s="20"/>
      <c r="Z771" s="20"/>
      <c r="AA771" s="21"/>
    </row>
    <row r="772" spans="1:33" ht="15.75" customHeight="1" x14ac:dyDescent="0.2">
      <c r="A772" s="246" t="s">
        <v>521</v>
      </c>
      <c r="B772" s="129" t="s">
        <v>941</v>
      </c>
      <c r="C772" s="582"/>
      <c r="D772" s="582"/>
      <c r="E772" s="582"/>
      <c r="F772" s="582"/>
      <c r="G772" s="582"/>
      <c r="H772" s="582"/>
      <c r="I772" s="584"/>
      <c r="J772" s="435">
        <f t="shared" si="170"/>
        <v>0</v>
      </c>
      <c r="K772" s="435">
        <f t="shared" si="171"/>
        <v>0</v>
      </c>
      <c r="L772" s="930"/>
      <c r="M772" s="931"/>
      <c r="N772" s="931"/>
      <c r="O772" s="932"/>
      <c r="Q772" s="339" t="s">
        <v>940</v>
      </c>
      <c r="R772" s="20"/>
      <c r="S772" s="20"/>
      <c r="T772" s="20"/>
      <c r="U772" s="20"/>
      <c r="V772" s="20"/>
      <c r="W772" s="20"/>
      <c r="X772" s="20"/>
      <c r="Y772" s="10"/>
      <c r="Z772" s="20"/>
      <c r="AA772" s="21"/>
    </row>
    <row r="773" spans="1:33" ht="15.75" customHeight="1" x14ac:dyDescent="0.2">
      <c r="A773" s="246" t="s">
        <v>521</v>
      </c>
      <c r="B773" s="129" t="s">
        <v>93</v>
      </c>
      <c r="C773" s="582"/>
      <c r="D773" s="582"/>
      <c r="E773" s="582"/>
      <c r="F773" s="582"/>
      <c r="G773" s="582"/>
      <c r="H773" s="582"/>
      <c r="I773" s="584"/>
      <c r="J773" s="435">
        <f t="shared" si="170"/>
        <v>0</v>
      </c>
      <c r="K773" s="435">
        <f t="shared" si="171"/>
        <v>0</v>
      </c>
      <c r="L773" s="930"/>
      <c r="M773" s="931"/>
      <c r="N773" s="931"/>
      <c r="O773" s="932"/>
      <c r="Q773" s="339" t="s">
        <v>1774</v>
      </c>
      <c r="R773" s="20"/>
      <c r="S773" s="20"/>
      <c r="T773" s="20"/>
      <c r="U773" s="20"/>
      <c r="V773" s="20"/>
      <c r="W773" s="20"/>
      <c r="X773" s="20"/>
      <c r="Y773" s="20"/>
      <c r="Z773" s="10"/>
      <c r="AA773" s="21"/>
    </row>
    <row r="774" spans="1:33" ht="15.75" customHeight="1" thickBot="1" x14ac:dyDescent="0.25">
      <c r="A774" s="455" t="s">
        <v>521</v>
      </c>
      <c r="B774" s="130" t="s">
        <v>1855</v>
      </c>
      <c r="C774" s="583"/>
      <c r="D774" s="583"/>
      <c r="E774" s="583"/>
      <c r="F774" s="583"/>
      <c r="G774" s="583"/>
      <c r="H774" s="583"/>
      <c r="I774" s="585"/>
      <c r="J774" s="435">
        <f t="shared" si="170"/>
        <v>0</v>
      </c>
      <c r="K774" s="435">
        <f t="shared" si="171"/>
        <v>0</v>
      </c>
      <c r="L774" s="933"/>
      <c r="M774" s="934"/>
      <c r="N774" s="934"/>
      <c r="O774" s="935"/>
      <c r="Q774" s="398" t="s">
        <v>499</v>
      </c>
      <c r="R774" s="23"/>
      <c r="S774" s="23"/>
      <c r="T774" s="23"/>
      <c r="U774" s="23"/>
      <c r="V774" s="23"/>
      <c r="W774" s="23"/>
      <c r="X774" s="23"/>
      <c r="Y774" s="23"/>
      <c r="Z774" s="23"/>
      <c r="AA774" s="15"/>
    </row>
    <row r="775" spans="1:33" ht="15.75" customHeight="1" x14ac:dyDescent="0.2">
      <c r="C775" s="435">
        <f t="shared" ref="C775:I775" si="172">SUM(C765:C774)</f>
        <v>0</v>
      </c>
      <c r="D775" s="435">
        <f t="shared" si="172"/>
        <v>0</v>
      </c>
      <c r="E775" s="435">
        <f t="shared" si="172"/>
        <v>0</v>
      </c>
      <c r="F775" s="435">
        <f t="shared" si="172"/>
        <v>0</v>
      </c>
      <c r="G775" s="435">
        <f t="shared" si="172"/>
        <v>0</v>
      </c>
      <c r="H775" s="435">
        <f t="shared" si="172"/>
        <v>0</v>
      </c>
      <c r="I775" s="435">
        <f t="shared" si="172"/>
        <v>0</v>
      </c>
      <c r="J775" s="435">
        <f t="shared" si="170"/>
        <v>0</v>
      </c>
      <c r="K775" s="435">
        <f t="shared" si="171"/>
        <v>0</v>
      </c>
    </row>
    <row r="776" spans="1:33" ht="15.75" customHeight="1" thickBot="1" x14ac:dyDescent="0.25"/>
    <row r="777" spans="1:33" ht="15.75" customHeight="1" thickBot="1" x14ac:dyDescent="0.25">
      <c r="A777" s="1193" t="s">
        <v>943</v>
      </c>
      <c r="B777" s="1194"/>
      <c r="C777" s="1194"/>
      <c r="D777" s="1194"/>
      <c r="E777" s="1194"/>
      <c r="F777" s="1195"/>
      <c r="G777" s="1190" t="s">
        <v>1062</v>
      </c>
      <c r="H777" s="1191"/>
      <c r="I777" s="1192"/>
      <c r="L777" s="1242" t="s">
        <v>588</v>
      </c>
      <c r="M777" s="1243"/>
      <c r="N777" s="1243"/>
      <c r="O777" s="1244"/>
    </row>
    <row r="778" spans="1:33" ht="15.75" customHeight="1" thickBot="1" x14ac:dyDescent="0.25">
      <c r="A778" s="456" t="s">
        <v>496</v>
      </c>
      <c r="B778" s="457" t="s">
        <v>497</v>
      </c>
      <c r="C778" s="458" t="s">
        <v>498</v>
      </c>
      <c r="D778" s="458" t="s">
        <v>499</v>
      </c>
      <c r="E778" s="458" t="s">
        <v>500</v>
      </c>
      <c r="F778" s="458" t="s">
        <v>501</v>
      </c>
      <c r="G778" s="459" t="s">
        <v>502</v>
      </c>
      <c r="H778" s="459" t="s">
        <v>503</v>
      </c>
      <c r="I778" s="460" t="s">
        <v>504</v>
      </c>
      <c r="L778" s="1245"/>
      <c r="M778" s="1246"/>
      <c r="N778" s="1246"/>
      <c r="O778" s="1247"/>
      <c r="Q778" s="24" t="s">
        <v>1063</v>
      </c>
      <c r="R778" s="399" t="s">
        <v>633</v>
      </c>
      <c r="S778" s="399" t="s">
        <v>1196</v>
      </c>
      <c r="T778" s="399" t="s">
        <v>541</v>
      </c>
      <c r="U778" s="399" t="s">
        <v>1784</v>
      </c>
      <c r="V778" s="399" t="s">
        <v>733</v>
      </c>
      <c r="W778" s="399" t="s">
        <v>1088</v>
      </c>
      <c r="X778" s="399" t="s">
        <v>242</v>
      </c>
      <c r="Y778" s="399" t="s">
        <v>1089</v>
      </c>
      <c r="Z778" s="399" t="s">
        <v>60</v>
      </c>
      <c r="AA778" s="399" t="s">
        <v>610</v>
      </c>
      <c r="AB778" s="399" t="s">
        <v>514</v>
      </c>
      <c r="AC778" s="399" t="s">
        <v>591</v>
      </c>
      <c r="AD778" s="399" t="s">
        <v>1587</v>
      </c>
      <c r="AE778" s="400" t="s">
        <v>813</v>
      </c>
    </row>
    <row r="779" spans="1:33" ht="15.75" customHeight="1" x14ac:dyDescent="0.2">
      <c r="A779" s="468">
        <v>1</v>
      </c>
      <c r="B779" s="53" t="s">
        <v>1092</v>
      </c>
      <c r="C779" s="46">
        <v>26</v>
      </c>
      <c r="D779" s="46">
        <v>19</v>
      </c>
      <c r="E779" s="46">
        <v>3</v>
      </c>
      <c r="F779" s="46">
        <v>4</v>
      </c>
      <c r="G779" s="46">
        <v>90</v>
      </c>
      <c r="H779" s="46">
        <v>48</v>
      </c>
      <c r="I779" s="586">
        <f>(D779*2)+E779</f>
        <v>41</v>
      </c>
      <c r="J779" s="435">
        <f t="shared" ref="J779:J793" si="173">D779+E779+F779</f>
        <v>26</v>
      </c>
      <c r="K779" s="435">
        <f t="shared" ref="K779:K793" si="174">D779*2+E779</f>
        <v>41</v>
      </c>
      <c r="L779" s="927" t="s">
        <v>1070</v>
      </c>
      <c r="M779" s="928"/>
      <c r="N779" s="928"/>
      <c r="O779" s="929"/>
      <c r="Q779" s="401" t="s">
        <v>633</v>
      </c>
      <c r="R779" s="10"/>
      <c r="S779" s="20"/>
      <c r="T779" s="20" t="s">
        <v>844</v>
      </c>
      <c r="U779" s="20"/>
      <c r="V779" s="20" t="s">
        <v>532</v>
      </c>
      <c r="W779" s="20"/>
      <c r="X779" s="20" t="s">
        <v>532</v>
      </c>
      <c r="Y779" s="20"/>
      <c r="Z779" s="20"/>
      <c r="AA779" s="20"/>
      <c r="AB779" s="20"/>
      <c r="AC779" s="20"/>
      <c r="AD779" s="20"/>
      <c r="AE779" s="21"/>
    </row>
    <row r="780" spans="1:33" ht="15.75" customHeight="1" x14ac:dyDescent="0.2">
      <c r="A780" s="259">
        <v>2</v>
      </c>
      <c r="B780" s="54" t="s">
        <v>1093</v>
      </c>
      <c r="C780" s="582">
        <v>26</v>
      </c>
      <c r="D780" s="582">
        <v>17</v>
      </c>
      <c r="E780" s="582">
        <v>1</v>
      </c>
      <c r="F780" s="582">
        <v>8</v>
      </c>
      <c r="G780" s="582">
        <v>73</v>
      </c>
      <c r="H780" s="582">
        <v>38</v>
      </c>
      <c r="I780" s="584">
        <v>35</v>
      </c>
      <c r="J780" s="435">
        <f t="shared" si="173"/>
        <v>26</v>
      </c>
      <c r="K780" s="435">
        <f t="shared" si="174"/>
        <v>35</v>
      </c>
      <c r="L780" s="930"/>
      <c r="M780" s="931"/>
      <c r="N780" s="931"/>
      <c r="O780" s="932"/>
      <c r="Q780" s="401" t="s">
        <v>1196</v>
      </c>
      <c r="R780" s="20"/>
      <c r="S780" s="10"/>
      <c r="T780" s="20" t="s">
        <v>844</v>
      </c>
      <c r="U780" s="20"/>
      <c r="V780" s="20"/>
      <c r="W780" s="20"/>
      <c r="X780" s="20"/>
      <c r="Y780" s="20"/>
      <c r="Z780" s="20"/>
      <c r="AA780" s="20"/>
      <c r="AB780" s="20"/>
      <c r="AC780" s="20"/>
      <c r="AD780" s="20"/>
      <c r="AE780" s="21"/>
    </row>
    <row r="781" spans="1:33" ht="15.75" customHeight="1" x14ac:dyDescent="0.2">
      <c r="A781" s="259">
        <v>3</v>
      </c>
      <c r="B781" s="54" t="s">
        <v>1200</v>
      </c>
      <c r="C781" s="582">
        <v>26</v>
      </c>
      <c r="D781" s="582">
        <v>15</v>
      </c>
      <c r="E781" s="582">
        <v>3</v>
      </c>
      <c r="F781" s="582">
        <v>8</v>
      </c>
      <c r="G781" s="582">
        <v>65</v>
      </c>
      <c r="H781" s="582">
        <v>44</v>
      </c>
      <c r="I781" s="584">
        <v>33</v>
      </c>
      <c r="J781" s="435">
        <f t="shared" si="173"/>
        <v>26</v>
      </c>
      <c r="K781" s="435">
        <f t="shared" si="174"/>
        <v>33</v>
      </c>
      <c r="L781" s="930"/>
      <c r="M781" s="931"/>
      <c r="N781" s="931"/>
      <c r="O781" s="932"/>
      <c r="Q781" s="401" t="s">
        <v>541</v>
      </c>
      <c r="R781" s="20" t="s">
        <v>1487</v>
      </c>
      <c r="S781" s="20" t="s">
        <v>1496</v>
      </c>
      <c r="T781" s="10"/>
      <c r="U781" s="20" t="s">
        <v>1600</v>
      </c>
      <c r="V781" s="20" t="s">
        <v>1600</v>
      </c>
      <c r="W781" s="20" t="s">
        <v>104</v>
      </c>
      <c r="X781" s="20" t="s">
        <v>1493</v>
      </c>
      <c r="Y781" s="20" t="s">
        <v>1539</v>
      </c>
      <c r="Z781" s="20" t="s">
        <v>1210</v>
      </c>
      <c r="AA781" s="20" t="s">
        <v>1489</v>
      </c>
      <c r="AB781" s="20" t="s">
        <v>1490</v>
      </c>
      <c r="AC781" s="20" t="s">
        <v>1210</v>
      </c>
      <c r="AD781" s="20" t="s">
        <v>1491</v>
      </c>
      <c r="AE781" s="21" t="s">
        <v>23</v>
      </c>
    </row>
    <row r="782" spans="1:33" ht="15.75" customHeight="1" x14ac:dyDescent="0.2">
      <c r="A782" s="259">
        <v>4</v>
      </c>
      <c r="B782" s="54" t="s">
        <v>819</v>
      </c>
      <c r="C782" s="582">
        <v>26</v>
      </c>
      <c r="D782" s="582">
        <v>14</v>
      </c>
      <c r="E782" s="582">
        <v>4</v>
      </c>
      <c r="F782" s="582">
        <v>8</v>
      </c>
      <c r="G782" s="582">
        <v>71</v>
      </c>
      <c r="H782" s="582">
        <v>52</v>
      </c>
      <c r="I782" s="584">
        <f t="shared" ref="I782:I792" si="175">(D782*2)+E782</f>
        <v>32</v>
      </c>
      <c r="J782" s="435">
        <f t="shared" si="173"/>
        <v>26</v>
      </c>
      <c r="K782" s="435">
        <f t="shared" si="174"/>
        <v>32</v>
      </c>
      <c r="L782" s="930"/>
      <c r="M782" s="931"/>
      <c r="N782" s="931"/>
      <c r="O782" s="932"/>
      <c r="Q782" s="401" t="s">
        <v>1784</v>
      </c>
      <c r="R782" s="20"/>
      <c r="S782" s="20"/>
      <c r="T782" s="20" t="s">
        <v>1597</v>
      </c>
      <c r="U782" s="614"/>
      <c r="V782" s="20"/>
      <c r="W782" s="20"/>
      <c r="X782" s="20"/>
      <c r="Y782" s="20"/>
      <c r="Z782" s="20"/>
      <c r="AA782" s="20"/>
      <c r="AB782" s="20"/>
      <c r="AC782" s="20"/>
      <c r="AD782" s="20"/>
      <c r="AE782" s="21"/>
    </row>
    <row r="783" spans="1:33" ht="15.75" customHeight="1" x14ac:dyDescent="0.2">
      <c r="A783" s="259">
        <v>5</v>
      </c>
      <c r="B783" s="54" t="s">
        <v>345</v>
      </c>
      <c r="C783" s="582">
        <v>26</v>
      </c>
      <c r="D783" s="582">
        <v>13</v>
      </c>
      <c r="E783" s="582">
        <v>4</v>
      </c>
      <c r="F783" s="582">
        <v>9</v>
      </c>
      <c r="G783" s="582">
        <v>64</v>
      </c>
      <c r="H783" s="582">
        <v>45</v>
      </c>
      <c r="I783" s="584">
        <f t="shared" si="175"/>
        <v>30</v>
      </c>
      <c r="J783" s="435">
        <f t="shared" si="173"/>
        <v>26</v>
      </c>
      <c r="K783" s="435">
        <f t="shared" si="174"/>
        <v>30</v>
      </c>
      <c r="L783" s="930"/>
      <c r="M783" s="931"/>
      <c r="N783" s="931"/>
      <c r="O783" s="932"/>
      <c r="Q783" s="401" t="s">
        <v>733</v>
      </c>
      <c r="R783" s="20"/>
      <c r="S783" s="20"/>
      <c r="T783" s="20" t="s">
        <v>1795</v>
      </c>
      <c r="U783" s="20"/>
      <c r="V783" s="614"/>
      <c r="W783" s="20"/>
      <c r="X783" s="20"/>
      <c r="Y783" s="20"/>
      <c r="Z783" s="20"/>
      <c r="AA783" s="20"/>
      <c r="AB783" s="20"/>
      <c r="AC783" s="20"/>
      <c r="AD783" s="20"/>
      <c r="AE783" s="21"/>
    </row>
    <row r="784" spans="1:33" ht="15.75" customHeight="1" x14ac:dyDescent="0.2">
      <c r="A784" s="259">
        <v>6</v>
      </c>
      <c r="B784" s="54" t="s">
        <v>1090</v>
      </c>
      <c r="C784" s="582">
        <v>26</v>
      </c>
      <c r="D784" s="582">
        <v>12</v>
      </c>
      <c r="E784" s="582">
        <v>3</v>
      </c>
      <c r="F784" s="582">
        <v>11</v>
      </c>
      <c r="G784" s="582">
        <v>68</v>
      </c>
      <c r="H784" s="582">
        <v>64</v>
      </c>
      <c r="I784" s="584">
        <f t="shared" si="175"/>
        <v>27</v>
      </c>
      <c r="J784" s="435">
        <f t="shared" si="173"/>
        <v>26</v>
      </c>
      <c r="K784" s="435">
        <f t="shared" si="174"/>
        <v>27</v>
      </c>
      <c r="L784" s="930"/>
      <c r="M784" s="931"/>
      <c r="N784" s="931"/>
      <c r="O784" s="932"/>
      <c r="Q784" s="401" t="s">
        <v>1088</v>
      </c>
      <c r="R784" s="20"/>
      <c r="S784" s="20"/>
      <c r="T784" s="20" t="s">
        <v>1603</v>
      </c>
      <c r="U784" s="20"/>
      <c r="V784" s="409"/>
      <c r="W784" s="10"/>
      <c r="X784" s="20"/>
      <c r="Y784" s="20"/>
      <c r="Z784" s="20"/>
      <c r="AA784" s="20"/>
      <c r="AB784" s="20"/>
      <c r="AC784" s="20"/>
      <c r="AD784" s="20"/>
      <c r="AE784" s="21"/>
      <c r="AG784" s="5" t="s">
        <v>532</v>
      </c>
    </row>
    <row r="785" spans="1:31" ht="15.75" customHeight="1" x14ac:dyDescent="0.2">
      <c r="A785" s="259" t="s">
        <v>556</v>
      </c>
      <c r="B785" s="54" t="s">
        <v>1589</v>
      </c>
      <c r="C785" s="582">
        <v>26</v>
      </c>
      <c r="D785" s="582">
        <v>10</v>
      </c>
      <c r="E785" s="582">
        <v>4</v>
      </c>
      <c r="F785" s="582">
        <v>12</v>
      </c>
      <c r="G785" s="582">
        <v>64</v>
      </c>
      <c r="H785" s="582">
        <v>69</v>
      </c>
      <c r="I785" s="584">
        <f t="shared" si="175"/>
        <v>24</v>
      </c>
      <c r="J785" s="435">
        <f t="shared" si="173"/>
        <v>26</v>
      </c>
      <c r="K785" s="435">
        <f t="shared" si="174"/>
        <v>24</v>
      </c>
      <c r="L785" s="930"/>
      <c r="M785" s="931"/>
      <c r="N785" s="931"/>
      <c r="O785" s="932"/>
      <c r="Q785" s="401" t="s">
        <v>242</v>
      </c>
      <c r="R785" s="20"/>
      <c r="S785" s="20"/>
      <c r="T785" s="20" t="s">
        <v>1601</v>
      </c>
      <c r="U785" s="20"/>
      <c r="V785" s="409"/>
      <c r="W785" s="20"/>
      <c r="X785" s="10"/>
      <c r="Y785" s="20"/>
      <c r="Z785" s="20"/>
      <c r="AA785" s="20"/>
      <c r="AB785" s="20"/>
      <c r="AC785" s="20"/>
      <c r="AD785" s="20"/>
      <c r="AE785" s="21"/>
    </row>
    <row r="786" spans="1:31" ht="15.75" customHeight="1" x14ac:dyDescent="0.2">
      <c r="A786" s="259" t="s">
        <v>556</v>
      </c>
      <c r="B786" s="54" t="s">
        <v>1094</v>
      </c>
      <c r="C786" s="582">
        <v>26</v>
      </c>
      <c r="D786" s="582">
        <v>9</v>
      </c>
      <c r="E786" s="582">
        <v>6</v>
      </c>
      <c r="F786" s="582">
        <v>11</v>
      </c>
      <c r="G786" s="582">
        <v>47</v>
      </c>
      <c r="H786" s="582">
        <v>39</v>
      </c>
      <c r="I786" s="584">
        <f t="shared" si="175"/>
        <v>24</v>
      </c>
      <c r="J786" s="435">
        <f t="shared" si="173"/>
        <v>26</v>
      </c>
      <c r="K786" s="435">
        <f t="shared" si="174"/>
        <v>24</v>
      </c>
      <c r="L786" s="930"/>
      <c r="M786" s="931"/>
      <c r="N786" s="931"/>
      <c r="O786" s="932"/>
      <c r="Q786" s="401" t="s">
        <v>1089</v>
      </c>
      <c r="R786" s="20"/>
      <c r="S786" s="20"/>
      <c r="T786" s="20" t="s">
        <v>844</v>
      </c>
      <c r="U786" s="20"/>
      <c r="V786" s="409"/>
      <c r="W786" s="20"/>
      <c r="X786" s="20"/>
      <c r="Y786" s="10"/>
      <c r="Z786" s="20"/>
      <c r="AA786" s="20"/>
      <c r="AB786" s="20"/>
      <c r="AC786" s="20"/>
      <c r="AD786" s="20"/>
      <c r="AE786" s="21"/>
    </row>
    <row r="787" spans="1:31" ht="15.75" customHeight="1" x14ac:dyDescent="0.2">
      <c r="A787" s="259" t="s">
        <v>556</v>
      </c>
      <c r="B787" s="54" t="s">
        <v>245</v>
      </c>
      <c r="C787" s="582">
        <v>26</v>
      </c>
      <c r="D787" s="582">
        <v>10</v>
      </c>
      <c r="E787" s="582">
        <v>4</v>
      </c>
      <c r="F787" s="582">
        <v>12</v>
      </c>
      <c r="G787" s="582">
        <v>60</v>
      </c>
      <c r="H787" s="582">
        <v>71</v>
      </c>
      <c r="I787" s="584">
        <f t="shared" si="175"/>
        <v>24</v>
      </c>
      <c r="J787" s="435">
        <f t="shared" si="173"/>
        <v>26</v>
      </c>
      <c r="K787" s="435">
        <f t="shared" si="174"/>
        <v>24</v>
      </c>
      <c r="L787" s="930"/>
      <c r="M787" s="931"/>
      <c r="N787" s="931"/>
      <c r="O787" s="932"/>
      <c r="Q787" s="401" t="s">
        <v>60</v>
      </c>
      <c r="R787" s="20" t="s">
        <v>532</v>
      </c>
      <c r="S787" s="20"/>
      <c r="T787" s="20" t="s">
        <v>1541</v>
      </c>
      <c r="U787" s="20"/>
      <c r="V787" s="409"/>
      <c r="W787" s="20"/>
      <c r="X787" s="20"/>
      <c r="Y787" s="20"/>
      <c r="Z787" s="10"/>
      <c r="AA787" s="20"/>
      <c r="AB787" s="20"/>
      <c r="AC787" s="20"/>
      <c r="AD787" s="20"/>
      <c r="AE787" s="21"/>
    </row>
    <row r="788" spans="1:31" ht="15.75" customHeight="1" x14ac:dyDescent="0.2">
      <c r="A788" s="259">
        <v>10</v>
      </c>
      <c r="B788" s="54" t="s">
        <v>371</v>
      </c>
      <c r="C788" s="582">
        <v>26</v>
      </c>
      <c r="D788" s="582">
        <v>9</v>
      </c>
      <c r="E788" s="582">
        <v>5</v>
      </c>
      <c r="F788" s="582">
        <v>12</v>
      </c>
      <c r="G788" s="582">
        <v>41</v>
      </c>
      <c r="H788" s="582">
        <v>48</v>
      </c>
      <c r="I788" s="584">
        <f t="shared" si="175"/>
        <v>23</v>
      </c>
      <c r="J788" s="435">
        <f t="shared" si="173"/>
        <v>26</v>
      </c>
      <c r="K788" s="435">
        <f t="shared" si="174"/>
        <v>23</v>
      </c>
      <c r="L788" s="930"/>
      <c r="M788" s="931"/>
      <c r="N788" s="931"/>
      <c r="O788" s="932"/>
      <c r="Q788" s="401" t="s">
        <v>610</v>
      </c>
      <c r="R788" s="20"/>
      <c r="S788" s="20"/>
      <c r="T788" s="20" t="s">
        <v>1210</v>
      </c>
      <c r="U788" s="20"/>
      <c r="V788" s="409"/>
      <c r="W788" s="20"/>
      <c r="X788" s="20"/>
      <c r="Y788" s="20"/>
      <c r="Z788" s="20"/>
      <c r="AA788" s="10"/>
      <c r="AB788" s="20"/>
      <c r="AC788" s="20"/>
      <c r="AD788" s="20"/>
      <c r="AE788" s="21"/>
    </row>
    <row r="789" spans="1:31" ht="15.75" customHeight="1" x14ac:dyDescent="0.2">
      <c r="A789" s="259">
        <v>11</v>
      </c>
      <c r="B789" s="54" t="s">
        <v>1955</v>
      </c>
      <c r="C789" s="582">
        <v>26</v>
      </c>
      <c r="D789" s="582">
        <v>10</v>
      </c>
      <c r="E789" s="582">
        <v>2</v>
      </c>
      <c r="F789" s="582">
        <v>14</v>
      </c>
      <c r="G789" s="582">
        <v>55</v>
      </c>
      <c r="H789" s="582">
        <v>61</v>
      </c>
      <c r="I789" s="584">
        <f t="shared" si="175"/>
        <v>22</v>
      </c>
      <c r="J789" s="435">
        <f t="shared" si="173"/>
        <v>26</v>
      </c>
      <c r="K789" s="435">
        <f t="shared" si="174"/>
        <v>22</v>
      </c>
      <c r="L789" s="930"/>
      <c r="M789" s="931"/>
      <c r="N789" s="931"/>
      <c r="O789" s="932"/>
      <c r="Q789" s="401" t="s">
        <v>735</v>
      </c>
      <c r="R789" s="20"/>
      <c r="S789" s="20"/>
      <c r="T789" s="20" t="s">
        <v>1597</v>
      </c>
      <c r="U789" s="20"/>
      <c r="V789" s="409"/>
      <c r="W789" s="20"/>
      <c r="X789" s="20"/>
      <c r="Y789" s="20"/>
      <c r="Z789" s="20"/>
      <c r="AA789" s="20"/>
      <c r="AB789" s="10"/>
      <c r="AC789" s="20"/>
      <c r="AD789" s="20"/>
      <c r="AE789" s="21"/>
    </row>
    <row r="790" spans="1:31" ht="15.75" customHeight="1" x14ac:dyDescent="0.2">
      <c r="A790" s="259">
        <v>12</v>
      </c>
      <c r="B790" s="54" t="s">
        <v>1208</v>
      </c>
      <c r="C790" s="582">
        <v>26</v>
      </c>
      <c r="D790" s="582">
        <v>8</v>
      </c>
      <c r="E790" s="582">
        <v>5</v>
      </c>
      <c r="F790" s="582">
        <v>13</v>
      </c>
      <c r="G790" s="582">
        <v>53</v>
      </c>
      <c r="H790" s="582">
        <v>63</v>
      </c>
      <c r="I790" s="584">
        <f t="shared" si="175"/>
        <v>21</v>
      </c>
      <c r="J790" s="435">
        <f t="shared" si="173"/>
        <v>26</v>
      </c>
      <c r="K790" s="435">
        <f t="shared" si="174"/>
        <v>21</v>
      </c>
      <c r="L790" s="930"/>
      <c r="M790" s="931"/>
      <c r="N790" s="931"/>
      <c r="O790" s="932"/>
      <c r="Q790" s="401" t="s">
        <v>591</v>
      </c>
      <c r="R790" s="20"/>
      <c r="S790" s="20"/>
      <c r="T790" s="20" t="s">
        <v>1540</v>
      </c>
      <c r="U790" s="20"/>
      <c r="V790" s="409"/>
      <c r="W790" s="20"/>
      <c r="X790" s="20"/>
      <c r="Y790" s="20"/>
      <c r="Z790" s="20"/>
      <c r="AA790" s="20"/>
      <c r="AB790" s="20"/>
      <c r="AC790" s="10"/>
      <c r="AD790" s="20"/>
      <c r="AE790" s="21"/>
    </row>
    <row r="791" spans="1:31" ht="15.75" customHeight="1" x14ac:dyDescent="0.2">
      <c r="A791" s="259">
        <v>13</v>
      </c>
      <c r="B791" s="54" t="s">
        <v>1042</v>
      </c>
      <c r="C791" s="582">
        <v>26</v>
      </c>
      <c r="D791" s="582">
        <v>7</v>
      </c>
      <c r="E791" s="582">
        <v>2</v>
      </c>
      <c r="F791" s="582">
        <v>17</v>
      </c>
      <c r="G791" s="582">
        <v>47</v>
      </c>
      <c r="H791" s="582">
        <v>82</v>
      </c>
      <c r="I791" s="584">
        <f t="shared" si="175"/>
        <v>16</v>
      </c>
      <c r="J791" s="435">
        <f t="shared" si="173"/>
        <v>26</v>
      </c>
      <c r="K791" s="435">
        <f t="shared" si="174"/>
        <v>16</v>
      </c>
      <c r="L791" s="930"/>
      <c r="M791" s="931"/>
      <c r="N791" s="931"/>
      <c r="O791" s="932"/>
      <c r="Q791" s="401" t="s">
        <v>1587</v>
      </c>
      <c r="R791" s="20"/>
      <c r="S791" s="20"/>
      <c r="T791" s="20" t="s">
        <v>1597</v>
      </c>
      <c r="U791" s="20"/>
      <c r="V791" s="409"/>
      <c r="W791" s="20"/>
      <c r="X791" s="20"/>
      <c r="Y791" s="20"/>
      <c r="Z791" s="20"/>
      <c r="AA791" s="20"/>
      <c r="AB791" s="20"/>
      <c r="AC791" s="20"/>
      <c r="AD791" s="10"/>
      <c r="AE791" s="21"/>
    </row>
    <row r="792" spans="1:31" ht="15.75" customHeight="1" thickBot="1" x14ac:dyDescent="0.25">
      <c r="A792" s="462">
        <v>14</v>
      </c>
      <c r="B792" s="55" t="s">
        <v>1537</v>
      </c>
      <c r="C792" s="583">
        <v>26</v>
      </c>
      <c r="D792" s="583">
        <v>4</v>
      </c>
      <c r="E792" s="583">
        <v>2</v>
      </c>
      <c r="F792" s="583">
        <v>20</v>
      </c>
      <c r="G792" s="583">
        <v>33</v>
      </c>
      <c r="H792" s="583">
        <v>100</v>
      </c>
      <c r="I792" s="585">
        <f t="shared" si="175"/>
        <v>10</v>
      </c>
      <c r="J792" s="435">
        <f t="shared" si="173"/>
        <v>26</v>
      </c>
      <c r="K792" s="435">
        <f t="shared" si="174"/>
        <v>10</v>
      </c>
      <c r="L792" s="933"/>
      <c r="M792" s="934"/>
      <c r="N792" s="934"/>
      <c r="O792" s="935"/>
      <c r="Q792" s="402" t="s">
        <v>813</v>
      </c>
      <c r="R792" s="23" t="s">
        <v>532</v>
      </c>
      <c r="S792" s="23" t="s">
        <v>532</v>
      </c>
      <c r="T792" s="23" t="s">
        <v>1487</v>
      </c>
      <c r="U792" s="23"/>
      <c r="V792" s="23"/>
      <c r="W792" s="23"/>
      <c r="X792" s="23"/>
      <c r="Y792" s="23"/>
      <c r="Z792" s="23"/>
      <c r="AA792" s="23"/>
      <c r="AB792" s="23"/>
      <c r="AC792" s="23"/>
      <c r="AD792" s="23"/>
      <c r="AE792" s="15"/>
    </row>
    <row r="793" spans="1:31" ht="15.75" customHeight="1" x14ac:dyDescent="0.2">
      <c r="C793" s="435">
        <f t="shared" ref="C793:I793" si="176">SUM(C779:C792)</f>
        <v>364</v>
      </c>
      <c r="D793" s="435">
        <f t="shared" si="176"/>
        <v>157</v>
      </c>
      <c r="E793" s="435">
        <f t="shared" si="176"/>
        <v>48</v>
      </c>
      <c r="F793" s="435">
        <f t="shared" si="176"/>
        <v>159</v>
      </c>
      <c r="G793" s="435">
        <f t="shared" si="176"/>
        <v>831</v>
      </c>
      <c r="H793" s="435">
        <f t="shared" si="176"/>
        <v>824</v>
      </c>
      <c r="I793" s="435">
        <f t="shared" si="176"/>
        <v>362</v>
      </c>
      <c r="J793" s="435">
        <f t="shared" si="173"/>
        <v>364</v>
      </c>
      <c r="K793" s="435">
        <f t="shared" si="174"/>
        <v>362</v>
      </c>
    </row>
    <row r="794" spans="1:31" ht="15.75" customHeight="1" thickBot="1" x14ac:dyDescent="0.25"/>
    <row r="795" spans="1:31" ht="15.75" customHeight="1" thickBot="1" x14ac:dyDescent="0.25">
      <c r="A795" s="1193" t="s">
        <v>2087</v>
      </c>
      <c r="B795" s="1194"/>
      <c r="C795" s="1194"/>
      <c r="D795" s="1194"/>
      <c r="E795" s="1194"/>
      <c r="F795" s="1195"/>
      <c r="G795" s="1190" t="s">
        <v>1062</v>
      </c>
      <c r="H795" s="1191"/>
      <c r="I795" s="1192"/>
      <c r="L795" s="945" t="s">
        <v>495</v>
      </c>
      <c r="M795" s="946"/>
      <c r="N795" s="946"/>
      <c r="O795" s="947"/>
    </row>
    <row r="796" spans="1:31" ht="15.75" customHeight="1" thickBot="1" x14ac:dyDescent="0.25">
      <c r="A796" s="456" t="s">
        <v>496</v>
      </c>
      <c r="B796" s="457" t="s">
        <v>497</v>
      </c>
      <c r="C796" s="458" t="s">
        <v>498</v>
      </c>
      <c r="D796" s="458" t="s">
        <v>499</v>
      </c>
      <c r="E796" s="458" t="s">
        <v>500</v>
      </c>
      <c r="F796" s="458" t="s">
        <v>501</v>
      </c>
      <c r="G796" s="459" t="s">
        <v>502</v>
      </c>
      <c r="H796" s="459" t="s">
        <v>503</v>
      </c>
      <c r="I796" s="460" t="s">
        <v>504</v>
      </c>
      <c r="L796" s="1063"/>
      <c r="M796" s="1064"/>
      <c r="N796" s="1064"/>
      <c r="O796" s="1065"/>
      <c r="Q796" s="24" t="s">
        <v>1063</v>
      </c>
      <c r="R796" s="399" t="s">
        <v>1615</v>
      </c>
      <c r="S796" s="399" t="s">
        <v>241</v>
      </c>
      <c r="T796" s="399" t="s">
        <v>2088</v>
      </c>
      <c r="U796" s="399" t="s">
        <v>1503</v>
      </c>
      <c r="V796" s="399" t="s">
        <v>564</v>
      </c>
      <c r="W796" s="399" t="s">
        <v>500</v>
      </c>
      <c r="X796" s="399" t="s">
        <v>59</v>
      </c>
      <c r="Y796" s="399" t="s">
        <v>1530</v>
      </c>
      <c r="Z796" s="399" t="s">
        <v>610</v>
      </c>
      <c r="AA796" s="399" t="s">
        <v>2089</v>
      </c>
      <c r="AB796" s="399" t="s">
        <v>1959</v>
      </c>
      <c r="AC796" s="399" t="s">
        <v>2090</v>
      </c>
      <c r="AD796" s="399" t="s">
        <v>425</v>
      </c>
      <c r="AE796" s="400" t="s">
        <v>727</v>
      </c>
    </row>
    <row r="797" spans="1:31" ht="15.75" customHeight="1" x14ac:dyDescent="0.2">
      <c r="A797" s="468" t="s">
        <v>521</v>
      </c>
      <c r="B797" s="126" t="s">
        <v>2061</v>
      </c>
      <c r="C797" s="581"/>
      <c r="D797" s="581"/>
      <c r="E797" s="581"/>
      <c r="F797" s="581"/>
      <c r="G797" s="581"/>
      <c r="H797" s="581"/>
      <c r="I797" s="128"/>
      <c r="J797" s="435">
        <f t="shared" ref="J797:J811" si="177">D797+E797+F797</f>
        <v>0</v>
      </c>
      <c r="K797" s="435">
        <f t="shared" ref="K797:K811" si="178">D797*2+E797</f>
        <v>0</v>
      </c>
      <c r="L797" s="927" t="s">
        <v>528</v>
      </c>
      <c r="M797" s="928"/>
      <c r="N797" s="928"/>
      <c r="O797" s="929"/>
      <c r="Q797" s="401" t="s">
        <v>1615</v>
      </c>
      <c r="R797" s="614"/>
      <c r="S797" s="20"/>
      <c r="T797" s="20"/>
      <c r="U797" s="20"/>
      <c r="V797" s="20"/>
      <c r="W797" s="20"/>
      <c r="X797" s="20"/>
      <c r="Y797" s="20"/>
      <c r="Z797" s="20"/>
      <c r="AA797" s="20"/>
      <c r="AB797" s="20"/>
      <c r="AC797" s="20"/>
      <c r="AD797" s="20"/>
      <c r="AE797" s="21"/>
    </row>
    <row r="798" spans="1:31" ht="15.75" customHeight="1" x14ac:dyDescent="0.2">
      <c r="A798" s="259" t="s">
        <v>521</v>
      </c>
      <c r="B798" s="129" t="s">
        <v>1498</v>
      </c>
      <c r="C798" s="582"/>
      <c r="D798" s="582"/>
      <c r="E798" s="582"/>
      <c r="F798" s="582"/>
      <c r="G798" s="582"/>
      <c r="H798" s="582"/>
      <c r="I798" s="584"/>
      <c r="J798" s="435">
        <f t="shared" si="177"/>
        <v>0</v>
      </c>
      <c r="K798" s="435">
        <f t="shared" si="178"/>
        <v>0</v>
      </c>
      <c r="L798" s="930"/>
      <c r="M798" s="931"/>
      <c r="N798" s="931"/>
      <c r="O798" s="932"/>
      <c r="Q798" s="401" t="s">
        <v>241</v>
      </c>
      <c r="R798" s="20"/>
      <c r="S798" s="614"/>
      <c r="T798" s="20"/>
      <c r="U798" s="20"/>
      <c r="V798" s="20"/>
      <c r="W798" s="20"/>
      <c r="X798" s="20"/>
      <c r="Y798" s="20"/>
      <c r="Z798" s="20"/>
      <c r="AA798" s="20"/>
      <c r="AB798" s="20"/>
      <c r="AC798" s="20"/>
      <c r="AD798" s="20"/>
      <c r="AE798" s="21"/>
    </row>
    <row r="799" spans="1:31" ht="15.75" customHeight="1" x14ac:dyDescent="0.2">
      <c r="A799" s="259" t="s">
        <v>521</v>
      </c>
      <c r="B799" s="129" t="s">
        <v>2091</v>
      </c>
      <c r="C799" s="582"/>
      <c r="D799" s="582"/>
      <c r="E799" s="582"/>
      <c r="F799" s="582"/>
      <c r="G799" s="582"/>
      <c r="H799" s="582"/>
      <c r="I799" s="584"/>
      <c r="J799" s="435">
        <f t="shared" si="177"/>
        <v>0</v>
      </c>
      <c r="K799" s="435">
        <f t="shared" si="178"/>
        <v>0</v>
      </c>
      <c r="L799" s="930"/>
      <c r="M799" s="931"/>
      <c r="N799" s="931"/>
      <c r="O799" s="932"/>
      <c r="Q799" s="401" t="s">
        <v>2088</v>
      </c>
      <c r="R799" s="20"/>
      <c r="S799" s="409"/>
      <c r="T799" s="10"/>
      <c r="U799" s="20"/>
      <c r="V799" s="20"/>
      <c r="W799" s="20"/>
      <c r="X799" s="20"/>
      <c r="Y799" s="20"/>
      <c r="Z799" s="20"/>
      <c r="AA799" s="20"/>
      <c r="AB799" s="20"/>
      <c r="AC799" s="20"/>
      <c r="AD799" s="20"/>
      <c r="AE799" s="21"/>
    </row>
    <row r="800" spans="1:31" ht="15.75" customHeight="1" x14ac:dyDescent="0.2">
      <c r="A800" s="259" t="s">
        <v>521</v>
      </c>
      <c r="B800" s="129" t="s">
        <v>2092</v>
      </c>
      <c r="C800" s="582"/>
      <c r="D800" s="582"/>
      <c r="E800" s="582"/>
      <c r="F800" s="582"/>
      <c r="G800" s="582"/>
      <c r="H800" s="582"/>
      <c r="I800" s="584"/>
      <c r="J800" s="435">
        <f t="shared" si="177"/>
        <v>0</v>
      </c>
      <c r="K800" s="435">
        <f t="shared" si="178"/>
        <v>0</v>
      </c>
      <c r="L800" s="930"/>
      <c r="M800" s="931"/>
      <c r="N800" s="931"/>
      <c r="O800" s="932"/>
      <c r="Q800" s="401" t="s">
        <v>1503</v>
      </c>
      <c r="R800" s="20"/>
      <c r="S800" s="20"/>
      <c r="T800" s="20"/>
      <c r="U800" s="614"/>
      <c r="V800" s="20"/>
      <c r="W800" s="20"/>
      <c r="X800" s="20"/>
      <c r="Y800" s="20"/>
      <c r="Z800" s="20"/>
      <c r="AA800" s="20"/>
      <c r="AB800" s="20"/>
      <c r="AC800" s="20"/>
      <c r="AD800" s="20"/>
      <c r="AE800" s="21"/>
    </row>
    <row r="801" spans="1:31" ht="15.75" customHeight="1" x14ac:dyDescent="0.2">
      <c r="A801" s="259" t="s">
        <v>521</v>
      </c>
      <c r="B801" s="129" t="s">
        <v>106</v>
      </c>
      <c r="C801" s="582"/>
      <c r="D801" s="582"/>
      <c r="E801" s="582"/>
      <c r="F801" s="582"/>
      <c r="G801" s="582"/>
      <c r="H801" s="582"/>
      <c r="I801" s="584"/>
      <c r="J801" s="435">
        <f t="shared" si="177"/>
        <v>0</v>
      </c>
      <c r="K801" s="435">
        <f t="shared" si="178"/>
        <v>0</v>
      </c>
      <c r="L801" s="930"/>
      <c r="M801" s="931"/>
      <c r="N801" s="931"/>
      <c r="O801" s="932"/>
      <c r="Q801" s="401" t="s">
        <v>564</v>
      </c>
      <c r="R801" s="20"/>
      <c r="S801" s="20"/>
      <c r="T801" s="20"/>
      <c r="U801" s="20"/>
      <c r="V801" s="614"/>
      <c r="W801" s="20"/>
      <c r="X801" s="20"/>
      <c r="Y801" s="20"/>
      <c r="Z801" s="20"/>
      <c r="AA801" s="20"/>
      <c r="AB801" s="20"/>
      <c r="AC801" s="20"/>
      <c r="AD801" s="20"/>
      <c r="AE801" s="21"/>
    </row>
    <row r="802" spans="1:31" ht="15.75" customHeight="1" x14ac:dyDescent="0.2">
      <c r="A802" s="259" t="s">
        <v>521</v>
      </c>
      <c r="B802" s="129" t="s">
        <v>616</v>
      </c>
      <c r="C802" s="582"/>
      <c r="D802" s="582"/>
      <c r="E802" s="582"/>
      <c r="F802" s="582"/>
      <c r="G802" s="582"/>
      <c r="H802" s="582"/>
      <c r="I802" s="584"/>
      <c r="J802" s="435">
        <f t="shared" si="177"/>
        <v>0</v>
      </c>
      <c r="K802" s="435">
        <f t="shared" si="178"/>
        <v>0</v>
      </c>
      <c r="L802" s="930"/>
      <c r="M802" s="931"/>
      <c r="N802" s="931"/>
      <c r="O802" s="932"/>
      <c r="Q802" s="401" t="s">
        <v>500</v>
      </c>
      <c r="R802" s="20"/>
      <c r="S802" s="20"/>
      <c r="T802" s="20"/>
      <c r="U802" s="20"/>
      <c r="V802" s="409"/>
      <c r="W802" s="10"/>
      <c r="X802" s="20"/>
      <c r="Y802" s="20"/>
      <c r="Z802" s="20"/>
      <c r="AA802" s="20"/>
      <c r="AB802" s="20"/>
      <c r="AC802" s="20"/>
      <c r="AD802" s="20"/>
      <c r="AE802" s="21"/>
    </row>
    <row r="803" spans="1:31" ht="15.75" customHeight="1" x14ac:dyDescent="0.2">
      <c r="A803" s="259" t="s">
        <v>521</v>
      </c>
      <c r="B803" s="129" t="s">
        <v>1931</v>
      </c>
      <c r="C803" s="582"/>
      <c r="D803" s="582"/>
      <c r="E803" s="582"/>
      <c r="F803" s="582"/>
      <c r="G803" s="582"/>
      <c r="H803" s="582"/>
      <c r="I803" s="584"/>
      <c r="J803" s="435">
        <f t="shared" si="177"/>
        <v>0</v>
      </c>
      <c r="K803" s="435">
        <f t="shared" si="178"/>
        <v>0</v>
      </c>
      <c r="L803" s="930"/>
      <c r="M803" s="931"/>
      <c r="N803" s="931"/>
      <c r="O803" s="932"/>
      <c r="Q803" s="401" t="s">
        <v>59</v>
      </c>
      <c r="R803" s="20"/>
      <c r="S803" s="20"/>
      <c r="T803" s="20"/>
      <c r="U803" s="20"/>
      <c r="V803" s="409"/>
      <c r="W803" s="20"/>
      <c r="X803" s="10"/>
      <c r="Y803" s="20"/>
      <c r="Z803" s="20"/>
      <c r="AA803" s="20"/>
      <c r="AB803" s="20"/>
      <c r="AC803" s="20"/>
      <c r="AD803" s="20"/>
      <c r="AE803" s="21"/>
    </row>
    <row r="804" spans="1:31" ht="15.75" customHeight="1" x14ac:dyDescent="0.2">
      <c r="A804" s="259" t="s">
        <v>521</v>
      </c>
      <c r="B804" s="129" t="s">
        <v>2062</v>
      </c>
      <c r="C804" s="582"/>
      <c r="D804" s="582"/>
      <c r="E804" s="582"/>
      <c r="F804" s="582"/>
      <c r="G804" s="582"/>
      <c r="H804" s="582"/>
      <c r="I804" s="584"/>
      <c r="J804" s="435">
        <f t="shared" si="177"/>
        <v>0</v>
      </c>
      <c r="K804" s="435">
        <f t="shared" si="178"/>
        <v>0</v>
      </c>
      <c r="L804" s="930"/>
      <c r="M804" s="931"/>
      <c r="N804" s="931"/>
      <c r="O804" s="932"/>
      <c r="Q804" s="401" t="s">
        <v>1530</v>
      </c>
      <c r="R804" s="20"/>
      <c r="S804" s="20"/>
      <c r="T804" s="20"/>
      <c r="U804" s="20"/>
      <c r="V804" s="409"/>
      <c r="W804" s="20"/>
      <c r="X804" s="20"/>
      <c r="Y804" s="10"/>
      <c r="Z804" s="20"/>
      <c r="AA804" s="20"/>
      <c r="AB804" s="20"/>
      <c r="AC804" s="20"/>
      <c r="AD804" s="20"/>
      <c r="AE804" s="21"/>
    </row>
    <row r="805" spans="1:31" ht="15.75" customHeight="1" x14ac:dyDescent="0.2">
      <c r="A805" s="259" t="s">
        <v>521</v>
      </c>
      <c r="B805" s="129" t="s">
        <v>1548</v>
      </c>
      <c r="C805" s="582"/>
      <c r="D805" s="582"/>
      <c r="E805" s="582"/>
      <c r="F805" s="582"/>
      <c r="G805" s="582"/>
      <c r="H805" s="582"/>
      <c r="I805" s="584"/>
      <c r="J805" s="435">
        <f t="shared" si="177"/>
        <v>0</v>
      </c>
      <c r="K805" s="435">
        <f t="shared" si="178"/>
        <v>0</v>
      </c>
      <c r="L805" s="930"/>
      <c r="M805" s="931"/>
      <c r="N805" s="931"/>
      <c r="O805" s="932"/>
      <c r="Q805" s="401" t="s">
        <v>610</v>
      </c>
      <c r="R805" s="20"/>
      <c r="S805" s="20"/>
      <c r="T805" s="20"/>
      <c r="U805" s="20"/>
      <c r="V805" s="409"/>
      <c r="W805" s="20"/>
      <c r="X805" s="20"/>
      <c r="Y805" s="20"/>
      <c r="Z805" s="10"/>
      <c r="AA805" s="20"/>
      <c r="AB805" s="20"/>
      <c r="AC805" s="20"/>
      <c r="AD805" s="20"/>
      <c r="AE805" s="21"/>
    </row>
    <row r="806" spans="1:31" ht="15.75" customHeight="1" x14ac:dyDescent="0.2">
      <c r="A806" s="259" t="s">
        <v>521</v>
      </c>
      <c r="B806" s="129" t="s">
        <v>2093</v>
      </c>
      <c r="C806" s="582"/>
      <c r="D806" s="582"/>
      <c r="E806" s="582"/>
      <c r="F806" s="582"/>
      <c r="G806" s="582"/>
      <c r="H806" s="582"/>
      <c r="I806" s="584"/>
      <c r="J806" s="435">
        <f t="shared" si="177"/>
        <v>0</v>
      </c>
      <c r="K806" s="435">
        <f t="shared" si="178"/>
        <v>0</v>
      </c>
      <c r="L806" s="930"/>
      <c r="M806" s="931"/>
      <c r="N806" s="931"/>
      <c r="O806" s="932"/>
      <c r="Q806" s="401" t="s">
        <v>2089</v>
      </c>
      <c r="R806" s="20"/>
      <c r="S806" s="20"/>
      <c r="T806" s="20"/>
      <c r="U806" s="20"/>
      <c r="V806" s="409"/>
      <c r="W806" s="20"/>
      <c r="X806" s="20"/>
      <c r="Y806" s="20"/>
      <c r="Z806" s="20"/>
      <c r="AA806" s="10"/>
      <c r="AB806" s="20"/>
      <c r="AC806" s="20"/>
      <c r="AD806" s="20"/>
      <c r="AE806" s="21"/>
    </row>
    <row r="807" spans="1:31" ht="15.75" customHeight="1" x14ac:dyDescent="0.2">
      <c r="A807" s="259" t="s">
        <v>521</v>
      </c>
      <c r="B807" s="129" t="s">
        <v>2094</v>
      </c>
      <c r="C807" s="582"/>
      <c r="D807" s="582"/>
      <c r="E807" s="582"/>
      <c r="F807" s="582"/>
      <c r="G807" s="582"/>
      <c r="H807" s="582"/>
      <c r="I807" s="584"/>
      <c r="J807" s="435">
        <f t="shared" si="177"/>
        <v>0</v>
      </c>
      <c r="K807" s="435">
        <f t="shared" si="178"/>
        <v>0</v>
      </c>
      <c r="L807" s="930"/>
      <c r="M807" s="931"/>
      <c r="N807" s="931"/>
      <c r="O807" s="932"/>
      <c r="Q807" s="401" t="s">
        <v>1959</v>
      </c>
      <c r="R807" s="20"/>
      <c r="S807" s="20"/>
      <c r="T807" s="20"/>
      <c r="U807" s="20"/>
      <c r="V807" s="409"/>
      <c r="W807" s="20"/>
      <c r="X807" s="20"/>
      <c r="Y807" s="20"/>
      <c r="Z807" s="20"/>
      <c r="AA807" s="20"/>
      <c r="AB807" s="10"/>
      <c r="AC807" s="20"/>
      <c r="AD807" s="20"/>
      <c r="AE807" s="21"/>
    </row>
    <row r="808" spans="1:31" ht="15.75" customHeight="1" x14ac:dyDescent="0.2">
      <c r="A808" s="259" t="s">
        <v>521</v>
      </c>
      <c r="B808" s="129" t="s">
        <v>1497</v>
      </c>
      <c r="C808" s="582"/>
      <c r="D808" s="582"/>
      <c r="E808" s="582"/>
      <c r="F808" s="582"/>
      <c r="G808" s="582"/>
      <c r="H808" s="582"/>
      <c r="I808" s="584"/>
      <c r="J808" s="435">
        <f t="shared" si="177"/>
        <v>0</v>
      </c>
      <c r="K808" s="435">
        <f t="shared" si="178"/>
        <v>0</v>
      </c>
      <c r="L808" s="930"/>
      <c r="M808" s="931"/>
      <c r="N808" s="931"/>
      <c r="O808" s="932"/>
      <c r="Q808" s="401" t="s">
        <v>2090</v>
      </c>
      <c r="R808" s="20"/>
      <c r="S808" s="20"/>
      <c r="T808" s="20"/>
      <c r="U808" s="20"/>
      <c r="V808" s="409"/>
      <c r="W808" s="20"/>
      <c r="X808" s="20"/>
      <c r="Y808" s="20"/>
      <c r="Z808" s="20"/>
      <c r="AA808" s="20"/>
      <c r="AB808" s="20"/>
      <c r="AC808" s="10"/>
      <c r="AD808" s="20"/>
      <c r="AE808" s="21"/>
    </row>
    <row r="809" spans="1:31" ht="15.75" customHeight="1" x14ac:dyDescent="0.2">
      <c r="A809" s="259" t="s">
        <v>521</v>
      </c>
      <c r="B809" s="129" t="s">
        <v>426</v>
      </c>
      <c r="C809" s="582"/>
      <c r="D809" s="582"/>
      <c r="E809" s="582"/>
      <c r="F809" s="582"/>
      <c r="G809" s="582"/>
      <c r="H809" s="582"/>
      <c r="I809" s="584"/>
      <c r="J809" s="435">
        <f t="shared" si="177"/>
        <v>0</v>
      </c>
      <c r="K809" s="435">
        <f t="shared" si="178"/>
        <v>0</v>
      </c>
      <c r="L809" s="930"/>
      <c r="M809" s="931"/>
      <c r="N809" s="931"/>
      <c r="O809" s="932"/>
      <c r="Q809" s="401" t="s">
        <v>425</v>
      </c>
      <c r="R809" s="20"/>
      <c r="S809" s="20"/>
      <c r="T809" s="20"/>
      <c r="U809" s="20"/>
      <c r="V809" s="409"/>
      <c r="W809" s="20"/>
      <c r="X809" s="20"/>
      <c r="Y809" s="20"/>
      <c r="Z809" s="20"/>
      <c r="AA809" s="20"/>
      <c r="AB809" s="20"/>
      <c r="AC809" s="20"/>
      <c r="AD809" s="10"/>
      <c r="AE809" s="21"/>
    </row>
    <row r="810" spans="1:31" ht="15.75" customHeight="1" thickBot="1" x14ac:dyDescent="0.25">
      <c r="A810" s="462" t="s">
        <v>521</v>
      </c>
      <c r="B810" s="130" t="s">
        <v>2095</v>
      </c>
      <c r="C810" s="583"/>
      <c r="D810" s="583"/>
      <c r="E810" s="583"/>
      <c r="F810" s="583"/>
      <c r="G810" s="583"/>
      <c r="H810" s="583"/>
      <c r="I810" s="585"/>
      <c r="J810" s="435">
        <f t="shared" si="177"/>
        <v>0</v>
      </c>
      <c r="K810" s="435">
        <f t="shared" si="178"/>
        <v>0</v>
      </c>
      <c r="L810" s="933"/>
      <c r="M810" s="934"/>
      <c r="N810" s="934"/>
      <c r="O810" s="935"/>
      <c r="Q810" s="402" t="s">
        <v>727</v>
      </c>
      <c r="R810" s="23"/>
      <c r="S810" s="23"/>
      <c r="T810" s="23"/>
      <c r="U810" s="23"/>
      <c r="V810" s="23"/>
      <c r="W810" s="23"/>
      <c r="X810" s="23"/>
      <c r="Y810" s="23"/>
      <c r="Z810" s="23"/>
      <c r="AA810" s="23"/>
      <c r="AB810" s="23"/>
      <c r="AC810" s="23"/>
      <c r="AD810" s="23"/>
      <c r="AE810" s="15"/>
    </row>
    <row r="811" spans="1:31" ht="15.75" customHeight="1" x14ac:dyDescent="0.2">
      <c r="C811" s="435">
        <f t="shared" ref="C811:I811" si="179">SUM(C797:C810)</f>
        <v>0</v>
      </c>
      <c r="D811" s="435">
        <f t="shared" si="179"/>
        <v>0</v>
      </c>
      <c r="E811" s="435">
        <f t="shared" si="179"/>
        <v>0</v>
      </c>
      <c r="F811" s="435">
        <f t="shared" si="179"/>
        <v>0</v>
      </c>
      <c r="G811" s="435">
        <f t="shared" si="179"/>
        <v>0</v>
      </c>
      <c r="H811" s="435">
        <f t="shared" si="179"/>
        <v>0</v>
      </c>
      <c r="I811" s="435">
        <f t="shared" si="179"/>
        <v>0</v>
      </c>
      <c r="J811" s="435">
        <f t="shared" si="177"/>
        <v>0</v>
      </c>
      <c r="K811" s="435">
        <f t="shared" si="178"/>
        <v>0</v>
      </c>
    </row>
    <row r="812" spans="1:31" ht="15.75" customHeight="1" thickBot="1" x14ac:dyDescent="0.25"/>
    <row r="813" spans="1:31" ht="15.75" customHeight="1" thickBot="1" x14ac:dyDescent="0.25">
      <c r="A813" s="1311" t="s">
        <v>2096</v>
      </c>
      <c r="B813" s="1312"/>
      <c r="C813" s="1312"/>
      <c r="D813" s="1312"/>
      <c r="E813" s="1312"/>
      <c r="F813" s="1313"/>
      <c r="G813" s="1308" t="s">
        <v>1062</v>
      </c>
      <c r="H813" s="1309"/>
      <c r="I813" s="1310"/>
      <c r="L813" s="1242" t="s">
        <v>588</v>
      </c>
      <c r="M813" s="1243"/>
      <c r="N813" s="1243"/>
      <c r="O813" s="1244"/>
    </row>
    <row r="814" spans="1:31" ht="15.75" customHeight="1" thickBot="1" x14ac:dyDescent="0.25">
      <c r="A814" s="570" t="s">
        <v>496</v>
      </c>
      <c r="B814" s="571" t="s">
        <v>497</v>
      </c>
      <c r="C814" s="572" t="s">
        <v>498</v>
      </c>
      <c r="D814" s="572" t="s">
        <v>499</v>
      </c>
      <c r="E814" s="572" t="s">
        <v>500</v>
      </c>
      <c r="F814" s="572" t="s">
        <v>501</v>
      </c>
      <c r="G814" s="573" t="s">
        <v>502</v>
      </c>
      <c r="H814" s="573" t="s">
        <v>503</v>
      </c>
      <c r="I814" s="574" t="s">
        <v>504</v>
      </c>
      <c r="L814" s="1245"/>
      <c r="M814" s="1246"/>
      <c r="N814" s="1246"/>
      <c r="O814" s="1247"/>
      <c r="Q814" s="24" t="s">
        <v>1063</v>
      </c>
      <c r="R814" s="563" t="s">
        <v>652</v>
      </c>
      <c r="S814" s="563" t="s">
        <v>1665</v>
      </c>
      <c r="T814" s="563" t="s">
        <v>1071</v>
      </c>
      <c r="U814" s="563" t="s">
        <v>2097</v>
      </c>
      <c r="V814" s="563" t="s">
        <v>1043</v>
      </c>
      <c r="W814" s="563" t="s">
        <v>405</v>
      </c>
      <c r="X814" s="563" t="s">
        <v>322</v>
      </c>
      <c r="Y814" s="563" t="s">
        <v>513</v>
      </c>
      <c r="Z814" s="563" t="s">
        <v>1072</v>
      </c>
      <c r="AA814" s="563" t="s">
        <v>1007</v>
      </c>
      <c r="AB814" s="563" t="s">
        <v>1313</v>
      </c>
      <c r="AC814" s="563" t="s">
        <v>1073</v>
      </c>
      <c r="AD814" s="563" t="s">
        <v>1074</v>
      </c>
      <c r="AE814" s="564" t="s">
        <v>1075</v>
      </c>
    </row>
    <row r="815" spans="1:31" ht="15.75" customHeight="1" x14ac:dyDescent="0.2">
      <c r="A815" s="567" t="s">
        <v>521</v>
      </c>
      <c r="B815" s="126" t="s">
        <v>2111</v>
      </c>
      <c r="C815" s="581">
        <v>17</v>
      </c>
      <c r="D815" s="581">
        <v>13</v>
      </c>
      <c r="E815" s="581">
        <v>2</v>
      </c>
      <c r="F815" s="581">
        <v>2</v>
      </c>
      <c r="G815" s="581">
        <v>66</v>
      </c>
      <c r="H815" s="581">
        <v>19</v>
      </c>
      <c r="I815" s="128">
        <v>28</v>
      </c>
      <c r="J815" s="435">
        <f t="shared" ref="J815:J829" si="180">D815+E815+F815</f>
        <v>17</v>
      </c>
      <c r="K815" s="435">
        <f t="shared" ref="K815:K829" si="181">D815*2+E815</f>
        <v>28</v>
      </c>
      <c r="L815" s="927" t="s">
        <v>2127</v>
      </c>
      <c r="M815" s="928"/>
      <c r="N815" s="928"/>
      <c r="O815" s="929"/>
      <c r="Q815" s="565" t="s">
        <v>652</v>
      </c>
      <c r="R815" s="10"/>
      <c r="S815" s="20"/>
      <c r="T815" s="20"/>
      <c r="U815" s="20"/>
      <c r="V815" s="20"/>
      <c r="W815" s="20"/>
      <c r="X815" s="587"/>
      <c r="Y815" s="20"/>
      <c r="Z815" s="20"/>
      <c r="AA815" s="20"/>
      <c r="AB815" s="20"/>
      <c r="AC815" s="20"/>
      <c r="AD815" s="20"/>
      <c r="AE815" s="615"/>
    </row>
    <row r="816" spans="1:31" ht="15.75" customHeight="1" x14ac:dyDescent="0.2">
      <c r="A816" s="568" t="s">
        <v>521</v>
      </c>
      <c r="B816" s="129" t="s">
        <v>2107</v>
      </c>
      <c r="C816" s="582">
        <v>14</v>
      </c>
      <c r="D816" s="582">
        <v>13</v>
      </c>
      <c r="E816" s="582">
        <v>0</v>
      </c>
      <c r="F816" s="582">
        <v>1</v>
      </c>
      <c r="G816" s="582">
        <v>76</v>
      </c>
      <c r="H816" s="582">
        <v>14</v>
      </c>
      <c r="I816" s="584">
        <v>26</v>
      </c>
      <c r="J816" s="435">
        <f t="shared" si="180"/>
        <v>14</v>
      </c>
      <c r="K816" s="435">
        <f t="shared" si="181"/>
        <v>26</v>
      </c>
      <c r="L816" s="930"/>
      <c r="M816" s="931"/>
      <c r="N816" s="931"/>
      <c r="O816" s="932"/>
      <c r="Q816" s="565" t="s">
        <v>1665</v>
      </c>
      <c r="R816" s="20"/>
      <c r="S816" s="10"/>
      <c r="T816" s="20"/>
      <c r="U816" s="20"/>
      <c r="V816" s="20"/>
      <c r="W816" s="20"/>
      <c r="X816" s="587"/>
      <c r="Y816" s="20"/>
      <c r="Z816" s="20"/>
      <c r="AA816" s="20"/>
      <c r="AB816" s="20"/>
      <c r="AC816" s="20"/>
      <c r="AD816" s="20"/>
      <c r="AE816" s="615"/>
    </row>
    <row r="817" spans="1:31" ht="15.75" customHeight="1" x14ac:dyDescent="0.2">
      <c r="A817" s="568" t="s">
        <v>521</v>
      </c>
      <c r="B817" s="129" t="s">
        <v>2102</v>
      </c>
      <c r="C817" s="582">
        <v>15</v>
      </c>
      <c r="D817" s="582">
        <v>10</v>
      </c>
      <c r="E817" s="582">
        <v>3</v>
      </c>
      <c r="F817" s="582">
        <v>2</v>
      </c>
      <c r="G817" s="582">
        <v>62</v>
      </c>
      <c r="H817" s="582">
        <v>26</v>
      </c>
      <c r="I817" s="584">
        <v>23</v>
      </c>
      <c r="J817" s="435">
        <f t="shared" si="180"/>
        <v>15</v>
      </c>
      <c r="K817" s="435">
        <f t="shared" si="181"/>
        <v>23</v>
      </c>
      <c r="L817" s="930"/>
      <c r="M817" s="931"/>
      <c r="N817" s="931"/>
      <c r="O817" s="932"/>
      <c r="Q817" s="565" t="s">
        <v>1071</v>
      </c>
      <c r="R817" s="20"/>
      <c r="S817" s="20"/>
      <c r="T817" s="10"/>
      <c r="U817" s="20"/>
      <c r="V817" s="20"/>
      <c r="W817" s="20"/>
      <c r="X817" s="587"/>
      <c r="Y817" s="20"/>
      <c r="Z817" s="20"/>
      <c r="AA817" s="20"/>
      <c r="AB817" s="20"/>
      <c r="AC817" s="20"/>
      <c r="AD817" s="20"/>
      <c r="AE817" s="615"/>
    </row>
    <row r="818" spans="1:31" ht="15.75" customHeight="1" x14ac:dyDescent="0.2">
      <c r="A818" s="568" t="s">
        <v>521</v>
      </c>
      <c r="B818" s="129" t="s">
        <v>2128</v>
      </c>
      <c r="C818" s="582">
        <v>16</v>
      </c>
      <c r="D818" s="582">
        <v>10</v>
      </c>
      <c r="E818" s="582">
        <v>2</v>
      </c>
      <c r="F818" s="582">
        <v>4</v>
      </c>
      <c r="G818" s="582">
        <v>47</v>
      </c>
      <c r="H818" s="582">
        <v>27</v>
      </c>
      <c r="I818" s="584">
        <v>22</v>
      </c>
      <c r="J818" s="435">
        <f t="shared" si="180"/>
        <v>16</v>
      </c>
      <c r="K818" s="435">
        <f t="shared" si="181"/>
        <v>22</v>
      </c>
      <c r="L818" s="930"/>
      <c r="M818" s="931"/>
      <c r="N818" s="931"/>
      <c r="O818" s="932"/>
      <c r="Q818" s="565" t="s">
        <v>2097</v>
      </c>
      <c r="R818" s="20"/>
      <c r="S818" s="20"/>
      <c r="T818" s="20"/>
      <c r="U818" s="10"/>
      <c r="V818" s="20"/>
      <c r="W818" s="20"/>
      <c r="X818" s="587"/>
      <c r="Y818" s="20"/>
      <c r="Z818" s="20"/>
      <c r="AA818" s="20"/>
      <c r="AB818" s="20"/>
      <c r="AC818" s="20"/>
      <c r="AD818" s="20"/>
      <c r="AE818" s="615"/>
    </row>
    <row r="819" spans="1:31" ht="15.75" customHeight="1" x14ac:dyDescent="0.2">
      <c r="A819" s="568" t="s">
        <v>521</v>
      </c>
      <c r="B819" s="129" t="s">
        <v>2104</v>
      </c>
      <c r="C819" s="582">
        <v>17</v>
      </c>
      <c r="D819" s="582">
        <v>7</v>
      </c>
      <c r="E819" s="582">
        <v>5</v>
      </c>
      <c r="F819" s="582">
        <v>5</v>
      </c>
      <c r="G819" s="582">
        <v>43</v>
      </c>
      <c r="H819" s="582">
        <v>52</v>
      </c>
      <c r="I819" s="584">
        <v>19</v>
      </c>
      <c r="J819" s="435">
        <f t="shared" si="180"/>
        <v>17</v>
      </c>
      <c r="K819" s="435">
        <f t="shared" si="181"/>
        <v>19</v>
      </c>
      <c r="L819" s="930"/>
      <c r="M819" s="931"/>
      <c r="N819" s="931"/>
      <c r="O819" s="932"/>
      <c r="Q819" s="565" t="s">
        <v>1043</v>
      </c>
      <c r="R819" s="20"/>
      <c r="S819" s="20"/>
      <c r="T819" s="20"/>
      <c r="U819" s="20"/>
      <c r="V819" s="10"/>
      <c r="W819" s="20"/>
      <c r="X819" s="587"/>
      <c r="Y819" s="20"/>
      <c r="Z819" s="20"/>
      <c r="AA819" s="20"/>
      <c r="AB819" s="20"/>
      <c r="AC819" s="20"/>
      <c r="AD819" s="20"/>
      <c r="AE819" s="615"/>
    </row>
    <row r="820" spans="1:31" ht="15.75" customHeight="1" x14ac:dyDescent="0.2">
      <c r="A820" s="568" t="s">
        <v>521</v>
      </c>
      <c r="B820" s="129" t="s">
        <v>1061</v>
      </c>
      <c r="C820" s="582">
        <v>18</v>
      </c>
      <c r="D820" s="582">
        <v>6</v>
      </c>
      <c r="E820" s="582">
        <v>4</v>
      </c>
      <c r="F820" s="582">
        <v>8</v>
      </c>
      <c r="G820" s="582">
        <v>53</v>
      </c>
      <c r="H820" s="582">
        <v>46</v>
      </c>
      <c r="I820" s="584">
        <v>16</v>
      </c>
      <c r="J820" s="435">
        <f t="shared" si="180"/>
        <v>18</v>
      </c>
      <c r="K820" s="435">
        <f t="shared" si="181"/>
        <v>16</v>
      </c>
      <c r="L820" s="930"/>
      <c r="M820" s="931"/>
      <c r="N820" s="931"/>
      <c r="O820" s="932"/>
      <c r="Q820" s="565" t="s">
        <v>405</v>
      </c>
      <c r="R820" s="20"/>
      <c r="S820" s="20"/>
      <c r="T820" s="20"/>
      <c r="U820" s="20"/>
      <c r="V820" s="20"/>
      <c r="W820" s="10"/>
      <c r="X820" s="587"/>
      <c r="Y820" s="20"/>
      <c r="Z820" s="20"/>
      <c r="AA820" s="20"/>
      <c r="AB820" s="20"/>
      <c r="AC820" s="20"/>
      <c r="AD820" s="20"/>
      <c r="AE820" s="615"/>
    </row>
    <row r="821" spans="1:31" ht="15.75" customHeight="1" x14ac:dyDescent="0.2">
      <c r="A821" s="568" t="s">
        <v>521</v>
      </c>
      <c r="B821" s="129" t="s">
        <v>2101</v>
      </c>
      <c r="C821" s="582">
        <v>16</v>
      </c>
      <c r="D821" s="582">
        <v>5</v>
      </c>
      <c r="E821" s="582">
        <v>3</v>
      </c>
      <c r="F821" s="582">
        <v>8</v>
      </c>
      <c r="G821" s="582">
        <v>29</v>
      </c>
      <c r="H821" s="582">
        <v>43</v>
      </c>
      <c r="I821" s="584">
        <v>13</v>
      </c>
      <c r="J821" s="435">
        <f t="shared" si="180"/>
        <v>16</v>
      </c>
      <c r="K821" s="435">
        <f t="shared" si="181"/>
        <v>13</v>
      </c>
      <c r="L821" s="930"/>
      <c r="M821" s="931"/>
      <c r="N821" s="931"/>
      <c r="O821" s="932"/>
      <c r="Q821" s="565" t="s">
        <v>322</v>
      </c>
      <c r="R821" s="587"/>
      <c r="S821" s="587"/>
      <c r="T821" s="587"/>
      <c r="U821" s="587"/>
      <c r="V821" s="587"/>
      <c r="W821" s="587"/>
      <c r="X821" s="10"/>
      <c r="Y821" s="587"/>
      <c r="Z821" s="587"/>
      <c r="AA821" s="587"/>
      <c r="AB821" s="587"/>
      <c r="AC821" s="587"/>
      <c r="AD821" s="587"/>
      <c r="AE821" s="615"/>
    </row>
    <row r="822" spans="1:31" ht="15.75" customHeight="1" x14ac:dyDescent="0.2">
      <c r="A822" s="568" t="s">
        <v>521</v>
      </c>
      <c r="B822" s="129" t="s">
        <v>2109</v>
      </c>
      <c r="C822" s="582">
        <v>14</v>
      </c>
      <c r="D822" s="582">
        <v>4</v>
      </c>
      <c r="E822" s="582">
        <v>4</v>
      </c>
      <c r="F822" s="582">
        <v>6</v>
      </c>
      <c r="G822" s="582">
        <v>30</v>
      </c>
      <c r="H822" s="582">
        <v>41</v>
      </c>
      <c r="I822" s="584">
        <v>12</v>
      </c>
      <c r="J822" s="435">
        <f t="shared" si="180"/>
        <v>14</v>
      </c>
      <c r="K822" s="435">
        <f t="shared" si="181"/>
        <v>12</v>
      </c>
      <c r="L822" s="930"/>
      <c r="M822" s="931"/>
      <c r="N822" s="931"/>
      <c r="O822" s="932"/>
      <c r="Q822" s="565" t="s">
        <v>513</v>
      </c>
      <c r="R822" s="20"/>
      <c r="S822" s="20"/>
      <c r="T822" s="20"/>
      <c r="U822" s="20"/>
      <c r="V822" s="20"/>
      <c r="W822" s="20"/>
      <c r="X822" s="587"/>
      <c r="Y822" s="10"/>
      <c r="Z822" s="20"/>
      <c r="AA822" s="20"/>
      <c r="AB822" s="20"/>
      <c r="AC822" s="20"/>
      <c r="AD822" s="20"/>
      <c r="AE822" s="615"/>
    </row>
    <row r="823" spans="1:31" ht="15.75" customHeight="1" x14ac:dyDescent="0.2">
      <c r="A823" s="568" t="s">
        <v>521</v>
      </c>
      <c r="B823" s="129" t="s">
        <v>1047</v>
      </c>
      <c r="C823" s="582">
        <v>15</v>
      </c>
      <c r="D823" s="582">
        <v>4</v>
      </c>
      <c r="E823" s="582">
        <v>2</v>
      </c>
      <c r="F823" s="582">
        <v>9</v>
      </c>
      <c r="G823" s="582">
        <v>34</v>
      </c>
      <c r="H823" s="582">
        <v>51</v>
      </c>
      <c r="I823" s="584">
        <v>10</v>
      </c>
      <c r="J823" s="435">
        <f t="shared" si="180"/>
        <v>15</v>
      </c>
      <c r="K823" s="435">
        <f t="shared" si="181"/>
        <v>10</v>
      </c>
      <c r="L823" s="930"/>
      <c r="M823" s="931"/>
      <c r="N823" s="931"/>
      <c r="O823" s="932"/>
      <c r="Q823" s="565" t="s">
        <v>2100</v>
      </c>
      <c r="R823" s="20"/>
      <c r="S823" s="20"/>
      <c r="T823" s="20"/>
      <c r="U823" s="20"/>
      <c r="V823" s="20"/>
      <c r="W823" s="20"/>
      <c r="X823" s="587"/>
      <c r="Y823" s="20"/>
      <c r="Z823" s="10"/>
      <c r="AA823" s="20"/>
      <c r="AB823" s="20"/>
      <c r="AC823" s="20"/>
      <c r="AD823" s="20"/>
      <c r="AE823" s="615"/>
    </row>
    <row r="824" spans="1:31" ht="15.75" customHeight="1" x14ac:dyDescent="0.2">
      <c r="A824" s="568" t="s">
        <v>521</v>
      </c>
      <c r="B824" s="129" t="s">
        <v>2129</v>
      </c>
      <c r="C824" s="582">
        <v>15</v>
      </c>
      <c r="D824" s="582">
        <v>4</v>
      </c>
      <c r="E824" s="582">
        <v>2</v>
      </c>
      <c r="F824" s="582">
        <v>9</v>
      </c>
      <c r="G824" s="582">
        <v>28</v>
      </c>
      <c r="H824" s="582">
        <v>50</v>
      </c>
      <c r="I824" s="584">
        <v>10</v>
      </c>
      <c r="J824" s="435">
        <f t="shared" si="180"/>
        <v>15</v>
      </c>
      <c r="K824" s="435">
        <f t="shared" si="181"/>
        <v>10</v>
      </c>
      <c r="L824" s="930"/>
      <c r="M824" s="931"/>
      <c r="N824" s="931"/>
      <c r="O824" s="932"/>
      <c r="Q824" s="565" t="s">
        <v>1007</v>
      </c>
      <c r="R824" s="20"/>
      <c r="S824" s="20"/>
      <c r="T824" s="20"/>
      <c r="U824" s="20"/>
      <c r="V824" s="20"/>
      <c r="W824" s="20"/>
      <c r="X824" s="587"/>
      <c r="Y824" s="20"/>
      <c r="Z824" s="20"/>
      <c r="AA824" s="10"/>
      <c r="AB824" s="20"/>
      <c r="AC824" s="20"/>
      <c r="AD824" s="20"/>
      <c r="AE824" s="615"/>
    </row>
    <row r="825" spans="1:31" ht="15.75" customHeight="1" x14ac:dyDescent="0.2">
      <c r="A825" s="568" t="s">
        <v>521</v>
      </c>
      <c r="B825" s="129" t="s">
        <v>2130</v>
      </c>
      <c r="C825" s="582">
        <v>18</v>
      </c>
      <c r="D825" s="582">
        <v>2</v>
      </c>
      <c r="E825" s="582">
        <v>2</v>
      </c>
      <c r="F825" s="582">
        <v>14</v>
      </c>
      <c r="G825" s="582">
        <v>36</v>
      </c>
      <c r="H825" s="582">
        <v>76</v>
      </c>
      <c r="I825" s="584">
        <v>6</v>
      </c>
      <c r="J825" s="435">
        <f t="shared" si="180"/>
        <v>18</v>
      </c>
      <c r="K825" s="435">
        <f t="shared" si="181"/>
        <v>6</v>
      </c>
      <c r="L825" s="930"/>
      <c r="M825" s="931"/>
      <c r="N825" s="931"/>
      <c r="O825" s="932"/>
      <c r="Q825" s="565" t="s">
        <v>1313</v>
      </c>
      <c r="R825" s="20"/>
      <c r="S825" s="20"/>
      <c r="T825" s="20"/>
      <c r="U825" s="20"/>
      <c r="V825" s="20"/>
      <c r="W825" s="20"/>
      <c r="X825" s="587"/>
      <c r="Y825" s="20"/>
      <c r="Z825" s="20"/>
      <c r="AA825" s="20"/>
      <c r="AB825" s="10"/>
      <c r="AC825" s="20"/>
      <c r="AD825" s="20"/>
      <c r="AE825" s="615"/>
    </row>
    <row r="826" spans="1:31" ht="15.75" customHeight="1" x14ac:dyDescent="0.2">
      <c r="A826" s="568" t="s">
        <v>521</v>
      </c>
      <c r="B826" s="129" t="s">
        <v>1048</v>
      </c>
      <c r="C826" s="582">
        <v>15</v>
      </c>
      <c r="D826" s="582">
        <v>2</v>
      </c>
      <c r="E826" s="582">
        <v>1</v>
      </c>
      <c r="F826" s="582">
        <v>12</v>
      </c>
      <c r="G826" s="582">
        <v>21</v>
      </c>
      <c r="H826" s="582">
        <v>75</v>
      </c>
      <c r="I826" s="584">
        <v>5</v>
      </c>
      <c r="J826" s="435">
        <f t="shared" si="180"/>
        <v>15</v>
      </c>
      <c r="K826" s="435">
        <f t="shared" si="181"/>
        <v>5</v>
      </c>
      <c r="L826" s="930"/>
      <c r="M826" s="931"/>
      <c r="N826" s="931"/>
      <c r="O826" s="932"/>
      <c r="Q826" s="565" t="s">
        <v>1073</v>
      </c>
      <c r="R826" s="20"/>
      <c r="S826" s="20"/>
      <c r="T826" s="20"/>
      <c r="U826" s="20"/>
      <c r="V826" s="20"/>
      <c r="W826" s="20"/>
      <c r="X826" s="587"/>
      <c r="Y826" s="20"/>
      <c r="Z826" s="20"/>
      <c r="AA826" s="20"/>
      <c r="AB826" s="20"/>
      <c r="AC826" s="10"/>
      <c r="AD826" s="20"/>
      <c r="AE826" s="615"/>
    </row>
    <row r="827" spans="1:31" ht="15.75" customHeight="1" x14ac:dyDescent="0.2">
      <c r="A827" s="568" t="s">
        <v>533</v>
      </c>
      <c r="B827" s="129" t="s">
        <v>2108</v>
      </c>
      <c r="C827" s="582">
        <v>0</v>
      </c>
      <c r="D827" s="582">
        <v>0</v>
      </c>
      <c r="E827" s="582">
        <v>0</v>
      </c>
      <c r="F827" s="582">
        <v>0</v>
      </c>
      <c r="G827" s="582">
        <v>0</v>
      </c>
      <c r="H827" s="582">
        <v>0</v>
      </c>
      <c r="I827" s="584">
        <v>0</v>
      </c>
      <c r="J827" s="435">
        <f t="shared" si="180"/>
        <v>0</v>
      </c>
      <c r="K827" s="435">
        <f t="shared" si="181"/>
        <v>0</v>
      </c>
      <c r="L827" s="930"/>
      <c r="M827" s="931"/>
      <c r="N827" s="931"/>
      <c r="O827" s="932"/>
      <c r="Q827" s="565" t="s">
        <v>1074</v>
      </c>
      <c r="R827" s="20"/>
      <c r="S827" s="20"/>
      <c r="T827" s="20"/>
      <c r="U827" s="20"/>
      <c r="V827" s="20"/>
      <c r="W827" s="20"/>
      <c r="X827" s="587"/>
      <c r="Y827" s="20"/>
      <c r="Z827" s="20"/>
      <c r="AA827" s="20"/>
      <c r="AB827" s="20"/>
      <c r="AC827" s="20"/>
      <c r="AD827" s="10"/>
      <c r="AE827" s="615"/>
    </row>
    <row r="828" spans="1:31" ht="15.75" customHeight="1" thickBot="1" x14ac:dyDescent="0.25">
      <c r="A828" s="569" t="s">
        <v>533</v>
      </c>
      <c r="B828" s="130" t="s">
        <v>2131</v>
      </c>
      <c r="C828" s="583">
        <v>0</v>
      </c>
      <c r="D828" s="583">
        <v>0</v>
      </c>
      <c r="E828" s="583">
        <v>0</v>
      </c>
      <c r="F828" s="583">
        <v>0</v>
      </c>
      <c r="G828" s="583">
        <v>0</v>
      </c>
      <c r="H828" s="583">
        <v>0</v>
      </c>
      <c r="I828" s="585">
        <v>0</v>
      </c>
      <c r="J828" s="435">
        <f t="shared" si="180"/>
        <v>0</v>
      </c>
      <c r="K828" s="435">
        <f t="shared" si="181"/>
        <v>0</v>
      </c>
      <c r="L828" s="933"/>
      <c r="M828" s="934"/>
      <c r="N828" s="934"/>
      <c r="O828" s="935"/>
      <c r="Q828" s="566" t="s">
        <v>1075</v>
      </c>
      <c r="R828" s="594"/>
      <c r="S828" s="594"/>
      <c r="T828" s="594"/>
      <c r="U828" s="594"/>
      <c r="V828" s="594"/>
      <c r="W828" s="594"/>
      <c r="X828" s="594"/>
      <c r="Y828" s="594"/>
      <c r="Z828" s="594"/>
      <c r="AA828" s="594"/>
      <c r="AB828" s="594"/>
      <c r="AC828" s="594"/>
      <c r="AD828" s="594"/>
      <c r="AE828" s="15"/>
    </row>
    <row r="829" spans="1:31" ht="15.75" customHeight="1" x14ac:dyDescent="0.2">
      <c r="C829" s="435">
        <f t="shared" ref="C829:I829" si="182">SUM(C815:C828)</f>
        <v>190</v>
      </c>
      <c r="D829" s="435">
        <f t="shared" si="182"/>
        <v>80</v>
      </c>
      <c r="E829" s="435">
        <f t="shared" si="182"/>
        <v>30</v>
      </c>
      <c r="F829" s="435">
        <f t="shared" si="182"/>
        <v>80</v>
      </c>
      <c r="G829" s="435">
        <f t="shared" si="182"/>
        <v>525</v>
      </c>
      <c r="H829" s="435">
        <f t="shared" si="182"/>
        <v>520</v>
      </c>
      <c r="I829" s="435">
        <f t="shared" si="182"/>
        <v>190</v>
      </c>
      <c r="J829" s="435">
        <f t="shared" si="180"/>
        <v>190</v>
      </c>
      <c r="K829" s="435">
        <f t="shared" si="181"/>
        <v>190</v>
      </c>
    </row>
    <row r="830" spans="1:31" ht="15.75" customHeight="1" thickBot="1" x14ac:dyDescent="0.25"/>
    <row r="831" spans="1:31" ht="15.75" customHeight="1" x14ac:dyDescent="0.2">
      <c r="A831" s="1131" t="s">
        <v>491</v>
      </c>
      <c r="B831" s="1132"/>
      <c r="C831" s="1020" t="s">
        <v>2132</v>
      </c>
      <c r="D831" s="1021"/>
      <c r="E831" s="1021"/>
      <c r="F831" s="1021"/>
      <c r="G831" s="1021"/>
      <c r="H831" s="1021"/>
      <c r="I831" s="1022"/>
      <c r="P831" s="5" t="s">
        <v>532</v>
      </c>
    </row>
    <row r="832" spans="1:31" ht="15.75" customHeight="1" thickBot="1" x14ac:dyDescent="0.25">
      <c r="A832" s="1133"/>
      <c r="B832" s="1134"/>
      <c r="C832" s="1023"/>
      <c r="D832" s="1024"/>
      <c r="E832" s="1024"/>
      <c r="F832" s="1024"/>
      <c r="G832" s="1024"/>
      <c r="H832" s="1024"/>
      <c r="I832" s="1025"/>
    </row>
    <row r="833" spans="1:33" ht="15.75" customHeight="1" thickBot="1" x14ac:dyDescent="0.25"/>
    <row r="834" spans="1:33" ht="15.75" customHeight="1" thickBot="1" x14ac:dyDescent="0.25">
      <c r="A834" s="1043" t="s">
        <v>2133</v>
      </c>
      <c r="B834" s="1044"/>
      <c r="C834" s="1044"/>
      <c r="D834" s="1044"/>
      <c r="E834" s="1044"/>
      <c r="F834" s="1045"/>
      <c r="G834" s="1040" t="s">
        <v>2132</v>
      </c>
      <c r="H834" s="1041"/>
      <c r="I834" s="1042"/>
      <c r="L834" s="952" t="s">
        <v>538</v>
      </c>
      <c r="M834" s="953"/>
      <c r="N834" s="953"/>
      <c r="O834" s="954"/>
    </row>
    <row r="835" spans="1:33" ht="15.75" customHeight="1" thickBot="1" x14ac:dyDescent="0.25">
      <c r="A835" s="373" t="s">
        <v>496</v>
      </c>
      <c r="B835" s="227" t="s">
        <v>497</v>
      </c>
      <c r="C835" s="374" t="s">
        <v>498</v>
      </c>
      <c r="D835" s="374" t="s">
        <v>499</v>
      </c>
      <c r="E835" s="374" t="s">
        <v>500</v>
      </c>
      <c r="F835" s="374" t="s">
        <v>501</v>
      </c>
      <c r="G835" s="375" t="s">
        <v>502</v>
      </c>
      <c r="H835" s="375" t="s">
        <v>503</v>
      </c>
      <c r="I835" s="376" t="s">
        <v>504</v>
      </c>
      <c r="L835" s="955"/>
      <c r="M835" s="956"/>
      <c r="N835" s="956"/>
      <c r="O835" s="957"/>
      <c r="Q835" s="24" t="s">
        <v>2134</v>
      </c>
      <c r="R835" s="379" t="s">
        <v>503</v>
      </c>
      <c r="S835" s="379" t="s">
        <v>716</v>
      </c>
      <c r="T835" s="379" t="s">
        <v>541</v>
      </c>
      <c r="U835" s="379" t="s">
        <v>506</v>
      </c>
      <c r="V835" s="379" t="s">
        <v>1866</v>
      </c>
      <c r="W835" s="379" t="s">
        <v>901</v>
      </c>
      <c r="X835" s="379" t="s">
        <v>544</v>
      </c>
      <c r="Y835" s="379" t="s">
        <v>229</v>
      </c>
      <c r="Z835" s="379" t="s">
        <v>768</v>
      </c>
      <c r="AA835" s="379" t="s">
        <v>777</v>
      </c>
      <c r="AB835" s="379" t="s">
        <v>1684</v>
      </c>
      <c r="AC835" s="379" t="s">
        <v>533</v>
      </c>
      <c r="AD835" s="379" t="s">
        <v>61</v>
      </c>
      <c r="AE835" s="379" t="s">
        <v>63</v>
      </c>
      <c r="AF835" s="379" t="s">
        <v>547</v>
      </c>
      <c r="AG835" s="380" t="s">
        <v>1306</v>
      </c>
    </row>
    <row r="836" spans="1:33" ht="15.75" customHeight="1" x14ac:dyDescent="0.2">
      <c r="A836" s="371">
        <v>1</v>
      </c>
      <c r="B836" s="53" t="s">
        <v>781</v>
      </c>
      <c r="C836" s="46">
        <v>30</v>
      </c>
      <c r="D836" s="46">
        <v>18</v>
      </c>
      <c r="E836" s="46">
        <v>7</v>
      </c>
      <c r="F836" s="46">
        <v>5</v>
      </c>
      <c r="G836" s="46">
        <v>66</v>
      </c>
      <c r="H836" s="46">
        <v>42</v>
      </c>
      <c r="I836" s="586">
        <v>43</v>
      </c>
      <c r="J836" s="435">
        <f t="shared" ref="J836:J852" si="183">D836+E836+F836</f>
        <v>30</v>
      </c>
      <c r="K836" s="435">
        <f t="shared" ref="K836:K852" si="184">D836*2+E836</f>
        <v>43</v>
      </c>
      <c r="L836" s="927" t="s">
        <v>532</v>
      </c>
      <c r="M836" s="928"/>
      <c r="N836" s="928"/>
      <c r="O836" s="929"/>
      <c r="Q836" s="377" t="s">
        <v>503</v>
      </c>
      <c r="R836" s="10"/>
      <c r="S836" s="20"/>
      <c r="T836" s="20"/>
      <c r="U836" s="20"/>
      <c r="V836" s="20"/>
      <c r="W836" s="20"/>
      <c r="X836" s="20"/>
      <c r="Y836" s="20"/>
      <c r="Z836" s="20"/>
      <c r="AA836" s="20" t="s">
        <v>1597</v>
      </c>
      <c r="AB836" s="20"/>
      <c r="AC836" s="20"/>
      <c r="AD836" s="20"/>
      <c r="AE836" s="20"/>
      <c r="AF836" s="20"/>
      <c r="AG836" s="21"/>
    </row>
    <row r="837" spans="1:33" ht="15.75" customHeight="1" x14ac:dyDescent="0.2">
      <c r="A837" s="370">
        <v>2</v>
      </c>
      <c r="B837" s="54" t="s">
        <v>705</v>
      </c>
      <c r="C837" s="582">
        <v>30</v>
      </c>
      <c r="D837" s="582">
        <v>19</v>
      </c>
      <c r="E837" s="582">
        <v>5</v>
      </c>
      <c r="F837" s="582">
        <v>6</v>
      </c>
      <c r="G837" s="582">
        <v>78</v>
      </c>
      <c r="H837" s="582">
        <v>53</v>
      </c>
      <c r="I837" s="584">
        <v>43</v>
      </c>
      <c r="J837" s="435">
        <f t="shared" si="183"/>
        <v>30</v>
      </c>
      <c r="K837" s="435">
        <f t="shared" si="184"/>
        <v>43</v>
      </c>
      <c r="L837" s="930"/>
      <c r="M837" s="931"/>
      <c r="N837" s="931"/>
      <c r="O837" s="932"/>
      <c r="Q837" s="377" t="s">
        <v>716</v>
      </c>
      <c r="R837" s="20"/>
      <c r="S837" s="10"/>
      <c r="T837" s="20"/>
      <c r="U837" s="20"/>
      <c r="V837" s="20"/>
      <c r="W837" s="20"/>
      <c r="X837" s="20"/>
      <c r="Y837" s="20"/>
      <c r="Z837" s="20"/>
      <c r="AA837" s="20" t="s">
        <v>1489</v>
      </c>
      <c r="AB837" s="20"/>
      <c r="AC837" s="20"/>
      <c r="AD837" s="20"/>
      <c r="AE837" s="20"/>
      <c r="AF837" s="20"/>
      <c r="AG837" s="21"/>
    </row>
    <row r="838" spans="1:33" ht="15.75" customHeight="1" x14ac:dyDescent="0.2">
      <c r="A838" s="370">
        <v>3</v>
      </c>
      <c r="B838" s="54" t="s">
        <v>706</v>
      </c>
      <c r="C838" s="582">
        <v>30</v>
      </c>
      <c r="D838" s="582">
        <v>16</v>
      </c>
      <c r="E838" s="582">
        <v>6</v>
      </c>
      <c r="F838" s="582">
        <v>8</v>
      </c>
      <c r="G838" s="582">
        <v>61</v>
      </c>
      <c r="H838" s="582">
        <v>30</v>
      </c>
      <c r="I838" s="584">
        <v>38</v>
      </c>
      <c r="J838" s="435">
        <f t="shared" si="183"/>
        <v>30</v>
      </c>
      <c r="K838" s="435">
        <f t="shared" si="184"/>
        <v>38</v>
      </c>
      <c r="L838" s="930"/>
      <c r="M838" s="931"/>
      <c r="N838" s="931"/>
      <c r="O838" s="932"/>
      <c r="Q838" s="377" t="s">
        <v>541</v>
      </c>
      <c r="R838" s="20"/>
      <c r="S838" s="20"/>
      <c r="T838" s="10"/>
      <c r="U838" s="20"/>
      <c r="V838" s="20"/>
      <c r="W838" s="20"/>
      <c r="X838" s="20"/>
      <c r="Y838" s="20"/>
      <c r="Z838" s="20"/>
      <c r="AA838" s="20" t="s">
        <v>1646</v>
      </c>
      <c r="AB838" s="20"/>
      <c r="AC838" s="20"/>
      <c r="AD838" s="20"/>
      <c r="AE838" s="20"/>
      <c r="AF838" s="20"/>
      <c r="AG838" s="21"/>
    </row>
    <row r="839" spans="1:33" ht="15.75" customHeight="1" x14ac:dyDescent="0.2">
      <c r="A839" s="370">
        <v>4</v>
      </c>
      <c r="B839" s="54" t="s">
        <v>991</v>
      </c>
      <c r="C839" s="582">
        <v>30</v>
      </c>
      <c r="D839" s="582">
        <v>14</v>
      </c>
      <c r="E839" s="582">
        <v>9</v>
      </c>
      <c r="F839" s="582">
        <v>7</v>
      </c>
      <c r="G839" s="582">
        <v>72</v>
      </c>
      <c r="H839" s="582">
        <v>53</v>
      </c>
      <c r="I839" s="584">
        <v>37</v>
      </c>
      <c r="J839" s="435">
        <f t="shared" si="183"/>
        <v>30</v>
      </c>
      <c r="K839" s="435">
        <f t="shared" si="184"/>
        <v>37</v>
      </c>
      <c r="L839" s="930"/>
      <c r="M839" s="931"/>
      <c r="N839" s="931"/>
      <c r="O839" s="932"/>
      <c r="Q839" s="377" t="s">
        <v>506</v>
      </c>
      <c r="R839" s="20"/>
      <c r="S839" s="20"/>
      <c r="T839" s="20"/>
      <c r="U839" s="10"/>
      <c r="V839" s="20"/>
      <c r="W839" s="20"/>
      <c r="X839" s="20"/>
      <c r="Y839" s="20"/>
      <c r="Z839" s="20"/>
      <c r="AA839" s="20" t="s">
        <v>1207</v>
      </c>
      <c r="AB839" s="20"/>
      <c r="AC839" s="20"/>
      <c r="AD839" s="20"/>
      <c r="AE839" s="20"/>
      <c r="AF839" s="20"/>
      <c r="AG839" s="21"/>
    </row>
    <row r="840" spans="1:33" ht="15.75" customHeight="1" x14ac:dyDescent="0.2">
      <c r="A840" s="370">
        <v>5</v>
      </c>
      <c r="B840" s="54" t="s">
        <v>1598</v>
      </c>
      <c r="C840" s="582">
        <v>30</v>
      </c>
      <c r="D840" s="582">
        <v>13</v>
      </c>
      <c r="E840" s="582">
        <v>9</v>
      </c>
      <c r="F840" s="582">
        <v>8</v>
      </c>
      <c r="G840" s="582">
        <v>69</v>
      </c>
      <c r="H840" s="582">
        <v>59</v>
      </c>
      <c r="I840" s="584">
        <v>35</v>
      </c>
      <c r="J840" s="435">
        <f t="shared" si="183"/>
        <v>30</v>
      </c>
      <c r="K840" s="435">
        <f t="shared" si="184"/>
        <v>35</v>
      </c>
      <c r="L840" s="930"/>
      <c r="M840" s="931"/>
      <c r="N840" s="931"/>
      <c r="O840" s="932"/>
      <c r="Q840" s="377" t="s">
        <v>1866</v>
      </c>
      <c r="R840" s="20"/>
      <c r="S840" s="20"/>
      <c r="T840" s="20"/>
      <c r="U840" s="20"/>
      <c r="V840" s="10"/>
      <c r="W840" s="20"/>
      <c r="X840" s="20"/>
      <c r="Y840" s="20"/>
      <c r="Z840" s="20"/>
      <c r="AA840" s="20" t="s">
        <v>1601</v>
      </c>
      <c r="AB840" s="20"/>
      <c r="AC840" s="20"/>
      <c r="AD840" s="20"/>
      <c r="AE840" s="20"/>
      <c r="AF840" s="20"/>
      <c r="AG840" s="21"/>
    </row>
    <row r="841" spans="1:33" ht="15.75" customHeight="1" x14ac:dyDescent="0.2">
      <c r="A841" s="370">
        <v>6</v>
      </c>
      <c r="B841" s="54" t="s">
        <v>1867</v>
      </c>
      <c r="C841" s="582">
        <v>30</v>
      </c>
      <c r="D841" s="582">
        <v>13</v>
      </c>
      <c r="E841" s="582">
        <v>6</v>
      </c>
      <c r="F841" s="582">
        <v>11</v>
      </c>
      <c r="G841" s="582">
        <v>70</v>
      </c>
      <c r="H841" s="582">
        <v>57</v>
      </c>
      <c r="I841" s="584">
        <v>32</v>
      </c>
      <c r="J841" s="435">
        <f t="shared" si="183"/>
        <v>30</v>
      </c>
      <c r="K841" s="435">
        <f t="shared" si="184"/>
        <v>32</v>
      </c>
      <c r="L841" s="930"/>
      <c r="M841" s="931"/>
      <c r="N841" s="931"/>
      <c r="O841" s="932"/>
      <c r="Q841" s="377" t="s">
        <v>901</v>
      </c>
      <c r="R841" s="20"/>
      <c r="S841" s="20"/>
      <c r="T841" s="20"/>
      <c r="U841" s="20"/>
      <c r="V841" s="20"/>
      <c r="W841" s="10"/>
      <c r="X841" s="20"/>
      <c r="Y841" s="20"/>
      <c r="Z841" s="20"/>
      <c r="AA841" s="20" t="s">
        <v>1488</v>
      </c>
      <c r="AB841" s="20"/>
      <c r="AC841" s="20"/>
      <c r="AD841" s="20"/>
      <c r="AE841" s="20"/>
      <c r="AF841" s="20"/>
      <c r="AG841" s="21"/>
    </row>
    <row r="842" spans="1:33" ht="15.75" customHeight="1" x14ac:dyDescent="0.2">
      <c r="A842" s="370">
        <v>7</v>
      </c>
      <c r="B842" s="54" t="s">
        <v>534</v>
      </c>
      <c r="C842" s="582">
        <v>30</v>
      </c>
      <c r="D842" s="582">
        <v>11</v>
      </c>
      <c r="E842" s="582">
        <v>8</v>
      </c>
      <c r="F842" s="582">
        <v>11</v>
      </c>
      <c r="G842" s="582">
        <v>56</v>
      </c>
      <c r="H842" s="582">
        <v>50</v>
      </c>
      <c r="I842" s="584">
        <v>30</v>
      </c>
      <c r="J842" s="435">
        <f t="shared" si="183"/>
        <v>30</v>
      </c>
      <c r="K842" s="435">
        <f t="shared" si="184"/>
        <v>30</v>
      </c>
      <c r="L842" s="930"/>
      <c r="M842" s="931"/>
      <c r="N842" s="931"/>
      <c r="O842" s="932"/>
      <c r="Q842" s="377" t="s">
        <v>544</v>
      </c>
      <c r="R842" s="20"/>
      <c r="S842" s="20"/>
      <c r="T842" s="20"/>
      <c r="U842" s="20"/>
      <c r="V842" s="20"/>
      <c r="W842" s="20"/>
      <c r="X842" s="10"/>
      <c r="Y842" s="20"/>
      <c r="Z842" s="20"/>
      <c r="AA842" s="20" t="s">
        <v>1210</v>
      </c>
      <c r="AB842" s="20"/>
      <c r="AC842" s="20"/>
      <c r="AD842" s="20"/>
      <c r="AE842" s="20"/>
      <c r="AF842" s="20"/>
      <c r="AG842" s="21"/>
    </row>
    <row r="843" spans="1:33" ht="15.75" customHeight="1" x14ac:dyDescent="0.2">
      <c r="A843" s="370">
        <v>8</v>
      </c>
      <c r="B843" s="54" t="s">
        <v>1733</v>
      </c>
      <c r="C843" s="582">
        <v>30</v>
      </c>
      <c r="D843" s="582">
        <v>13</v>
      </c>
      <c r="E843" s="582">
        <v>4</v>
      </c>
      <c r="F843" s="582">
        <v>13</v>
      </c>
      <c r="G843" s="582">
        <v>50</v>
      </c>
      <c r="H843" s="582">
        <v>58</v>
      </c>
      <c r="I843" s="584">
        <v>30</v>
      </c>
      <c r="J843" s="435">
        <f t="shared" si="183"/>
        <v>30</v>
      </c>
      <c r="K843" s="435">
        <f t="shared" si="184"/>
        <v>30</v>
      </c>
      <c r="L843" s="930"/>
      <c r="M843" s="931"/>
      <c r="N843" s="931"/>
      <c r="O843" s="932"/>
      <c r="Q843" s="377" t="s">
        <v>229</v>
      </c>
      <c r="R843" s="20"/>
      <c r="S843" s="20"/>
      <c r="T843" s="20"/>
      <c r="U843" s="20"/>
      <c r="V843" s="20"/>
      <c r="W843" s="20"/>
      <c r="X843" s="20"/>
      <c r="Y843" s="10"/>
      <c r="Z843" s="20"/>
      <c r="AA843" s="20" t="s">
        <v>1539</v>
      </c>
      <c r="AB843" s="20"/>
      <c r="AC843" s="20"/>
      <c r="AD843" s="20"/>
      <c r="AE843" s="20"/>
      <c r="AF843" s="20"/>
      <c r="AG843" s="21"/>
    </row>
    <row r="844" spans="1:33" ht="15.75" customHeight="1" x14ac:dyDescent="0.2">
      <c r="A844" s="370">
        <v>9</v>
      </c>
      <c r="B844" s="54" t="s">
        <v>554</v>
      </c>
      <c r="C844" s="582">
        <v>30</v>
      </c>
      <c r="D844" s="582">
        <v>12</v>
      </c>
      <c r="E844" s="582">
        <v>5</v>
      </c>
      <c r="F844" s="582">
        <v>13</v>
      </c>
      <c r="G844" s="582">
        <v>56</v>
      </c>
      <c r="H844" s="582">
        <v>56</v>
      </c>
      <c r="I844" s="584">
        <v>29</v>
      </c>
      <c r="J844" s="435">
        <f t="shared" si="183"/>
        <v>30</v>
      </c>
      <c r="K844" s="435">
        <f t="shared" si="184"/>
        <v>29</v>
      </c>
      <c r="L844" s="930"/>
      <c r="M844" s="931"/>
      <c r="N844" s="931"/>
      <c r="O844" s="932"/>
      <c r="Q844" s="377" t="s">
        <v>768</v>
      </c>
      <c r="R844" s="20"/>
      <c r="S844" s="20"/>
      <c r="T844" s="20"/>
      <c r="U844" s="20"/>
      <c r="V844" s="20"/>
      <c r="W844" s="20"/>
      <c r="X844" s="20"/>
      <c r="Y844" s="20"/>
      <c r="Z844" s="10"/>
      <c r="AA844" s="20" t="s">
        <v>1207</v>
      </c>
      <c r="AB844" s="20"/>
      <c r="AC844" s="20"/>
      <c r="AD844" s="20"/>
      <c r="AE844" s="20"/>
      <c r="AF844" s="20"/>
      <c r="AG844" s="21"/>
    </row>
    <row r="845" spans="1:33" ht="15.75" customHeight="1" x14ac:dyDescent="0.2">
      <c r="A845" s="370">
        <v>10</v>
      </c>
      <c r="B845" s="54" t="s">
        <v>708</v>
      </c>
      <c r="C845" s="582">
        <v>30</v>
      </c>
      <c r="D845" s="582">
        <v>9</v>
      </c>
      <c r="E845" s="582">
        <v>7</v>
      </c>
      <c r="F845" s="582">
        <v>14</v>
      </c>
      <c r="G845" s="582">
        <v>65</v>
      </c>
      <c r="H845" s="582">
        <v>71</v>
      </c>
      <c r="I845" s="584">
        <v>25</v>
      </c>
      <c r="J845" s="435">
        <f t="shared" si="183"/>
        <v>30</v>
      </c>
      <c r="K845" s="435">
        <f t="shared" si="184"/>
        <v>25</v>
      </c>
      <c r="L845" s="930"/>
      <c r="M845" s="931"/>
      <c r="N845" s="931"/>
      <c r="O845" s="932"/>
      <c r="Q845" s="377" t="s">
        <v>777</v>
      </c>
      <c r="R845" s="20" t="s">
        <v>1894</v>
      </c>
      <c r="S845" s="20" t="s">
        <v>844</v>
      </c>
      <c r="T845" s="20" t="s">
        <v>1487</v>
      </c>
      <c r="U845" s="20" t="s">
        <v>1646</v>
      </c>
      <c r="V845" s="20" t="s">
        <v>1603</v>
      </c>
      <c r="W845" s="20" t="s">
        <v>1540</v>
      </c>
      <c r="X845" s="20" t="s">
        <v>1487</v>
      </c>
      <c r="Y845" s="20" t="s">
        <v>1642</v>
      </c>
      <c r="Z845" s="20" t="s">
        <v>1600</v>
      </c>
      <c r="AA845" s="10"/>
      <c r="AB845" s="20" t="s">
        <v>1540</v>
      </c>
      <c r="AC845" s="20" t="s">
        <v>1600</v>
      </c>
      <c r="AD845" s="20" t="s">
        <v>1490</v>
      </c>
      <c r="AE845" s="20" t="s">
        <v>1599</v>
      </c>
      <c r="AF845" s="20" t="s">
        <v>844</v>
      </c>
      <c r="AG845" s="21" t="s">
        <v>1600</v>
      </c>
    </row>
    <row r="846" spans="1:33" ht="15.75" customHeight="1" x14ac:dyDescent="0.2">
      <c r="A846" s="370">
        <v>11</v>
      </c>
      <c r="B846" s="54" t="s">
        <v>1307</v>
      </c>
      <c r="C846" s="582">
        <v>30</v>
      </c>
      <c r="D846" s="582">
        <v>10</v>
      </c>
      <c r="E846" s="582">
        <v>5</v>
      </c>
      <c r="F846" s="582">
        <v>15</v>
      </c>
      <c r="G846" s="582">
        <v>52</v>
      </c>
      <c r="H846" s="582">
        <v>71</v>
      </c>
      <c r="I846" s="584">
        <v>25</v>
      </c>
      <c r="J846" s="435">
        <f t="shared" si="183"/>
        <v>30</v>
      </c>
      <c r="K846" s="435">
        <f t="shared" si="184"/>
        <v>25</v>
      </c>
      <c r="L846" s="930"/>
      <c r="M846" s="931"/>
      <c r="N846" s="931"/>
      <c r="O846" s="932"/>
      <c r="Q846" s="377" t="s">
        <v>1684</v>
      </c>
      <c r="R846" s="20"/>
      <c r="S846" s="20"/>
      <c r="T846" s="20"/>
      <c r="U846" s="20"/>
      <c r="V846" s="20"/>
      <c r="W846" s="20"/>
      <c r="X846" s="20"/>
      <c r="Y846" s="20"/>
      <c r="Z846" s="20"/>
      <c r="AA846" s="20" t="s">
        <v>1207</v>
      </c>
      <c r="AB846" s="10"/>
      <c r="AC846" s="20"/>
      <c r="AD846" s="20"/>
      <c r="AE846" s="20"/>
      <c r="AF846" s="20"/>
      <c r="AG846" s="21"/>
    </row>
    <row r="847" spans="1:33" ht="15.75" customHeight="1" x14ac:dyDescent="0.2">
      <c r="A847" s="370">
        <v>12</v>
      </c>
      <c r="B847" s="54" t="s">
        <v>1431</v>
      </c>
      <c r="C847" s="582">
        <v>30</v>
      </c>
      <c r="D847" s="582">
        <v>6</v>
      </c>
      <c r="E847" s="582">
        <v>12</v>
      </c>
      <c r="F847" s="582">
        <v>12</v>
      </c>
      <c r="G847" s="582">
        <v>52</v>
      </c>
      <c r="H847" s="582">
        <v>69</v>
      </c>
      <c r="I847" s="584">
        <v>24</v>
      </c>
      <c r="J847" s="435">
        <f t="shared" si="183"/>
        <v>30</v>
      </c>
      <c r="K847" s="435">
        <f t="shared" si="184"/>
        <v>24</v>
      </c>
      <c r="L847" s="930"/>
      <c r="M847" s="931"/>
      <c r="N847" s="931"/>
      <c r="O847" s="932"/>
      <c r="Q847" s="377" t="s">
        <v>533</v>
      </c>
      <c r="R847" s="20"/>
      <c r="S847" s="20"/>
      <c r="T847" s="20"/>
      <c r="U847" s="20"/>
      <c r="V847" s="20"/>
      <c r="W847" s="20"/>
      <c r="X847" s="20"/>
      <c r="Y847" s="20"/>
      <c r="Z847" s="20"/>
      <c r="AA847" s="20" t="s">
        <v>1597</v>
      </c>
      <c r="AB847" s="20"/>
      <c r="AC847" s="10"/>
      <c r="AD847" s="20"/>
      <c r="AE847" s="20"/>
      <c r="AF847" s="20"/>
      <c r="AG847" s="21"/>
    </row>
    <row r="848" spans="1:33" ht="15.75" customHeight="1" x14ac:dyDescent="0.2">
      <c r="A848" s="370">
        <v>13</v>
      </c>
      <c r="B848" s="54" t="s">
        <v>816</v>
      </c>
      <c r="C848" s="582">
        <v>30</v>
      </c>
      <c r="D848" s="582">
        <v>8</v>
      </c>
      <c r="E848" s="582">
        <v>8</v>
      </c>
      <c r="F848" s="582">
        <v>14</v>
      </c>
      <c r="G848" s="582">
        <v>63</v>
      </c>
      <c r="H848" s="582">
        <v>84</v>
      </c>
      <c r="I848" s="584">
        <v>24</v>
      </c>
      <c r="J848" s="435">
        <f t="shared" si="183"/>
        <v>30</v>
      </c>
      <c r="K848" s="435">
        <f t="shared" si="184"/>
        <v>24</v>
      </c>
      <c r="L848" s="930"/>
      <c r="M848" s="931"/>
      <c r="N848" s="931"/>
      <c r="O848" s="932"/>
      <c r="Q848" s="377" t="s">
        <v>61</v>
      </c>
      <c r="R848" s="20"/>
      <c r="S848" s="20"/>
      <c r="T848" s="20"/>
      <c r="U848" s="20"/>
      <c r="V848" s="20"/>
      <c r="W848" s="20"/>
      <c r="X848" s="20"/>
      <c r="Y848" s="20"/>
      <c r="Z848" s="20"/>
      <c r="AA848" s="20" t="s">
        <v>1600</v>
      </c>
      <c r="AB848" s="20"/>
      <c r="AC848" s="20"/>
      <c r="AD848" s="10"/>
      <c r="AE848" s="20"/>
      <c r="AF848" s="20"/>
      <c r="AG848" s="21"/>
    </row>
    <row r="849" spans="1:33" ht="15.75" customHeight="1" x14ac:dyDescent="0.2">
      <c r="A849" s="370">
        <v>14</v>
      </c>
      <c r="B849" s="54" t="s">
        <v>906</v>
      </c>
      <c r="C849" s="582">
        <v>30</v>
      </c>
      <c r="D849" s="582">
        <v>9</v>
      </c>
      <c r="E849" s="582">
        <v>6</v>
      </c>
      <c r="F849" s="582">
        <v>15</v>
      </c>
      <c r="G849" s="582">
        <v>48</v>
      </c>
      <c r="H849" s="582">
        <v>66</v>
      </c>
      <c r="I849" s="584">
        <v>24</v>
      </c>
      <c r="J849" s="435">
        <f t="shared" si="183"/>
        <v>30</v>
      </c>
      <c r="K849" s="435">
        <f t="shared" si="184"/>
        <v>24</v>
      </c>
      <c r="L849" s="930"/>
      <c r="M849" s="931"/>
      <c r="N849" s="931"/>
      <c r="O849" s="932"/>
      <c r="Q849" s="377" t="s">
        <v>63</v>
      </c>
      <c r="R849" s="20"/>
      <c r="S849" s="20"/>
      <c r="T849" s="20"/>
      <c r="U849" s="20"/>
      <c r="V849" s="20"/>
      <c r="W849" s="20"/>
      <c r="X849" s="20"/>
      <c r="Y849" s="20"/>
      <c r="Z849" s="20"/>
      <c r="AA849" s="20" t="s">
        <v>1490</v>
      </c>
      <c r="AB849" s="20"/>
      <c r="AC849" s="20"/>
      <c r="AD849" s="20"/>
      <c r="AE849" s="10"/>
      <c r="AF849" s="20"/>
      <c r="AG849" s="21"/>
    </row>
    <row r="850" spans="1:33" ht="15.75" customHeight="1" x14ac:dyDescent="0.2">
      <c r="A850" s="370">
        <v>15</v>
      </c>
      <c r="B850" s="54" t="s">
        <v>2052</v>
      </c>
      <c r="C850" s="582">
        <v>30</v>
      </c>
      <c r="D850" s="582">
        <v>9</v>
      </c>
      <c r="E850" s="582">
        <v>3</v>
      </c>
      <c r="F850" s="582">
        <v>18</v>
      </c>
      <c r="G850" s="582">
        <v>46</v>
      </c>
      <c r="H850" s="582">
        <v>69</v>
      </c>
      <c r="I850" s="584">
        <v>21</v>
      </c>
      <c r="J850" s="435">
        <f t="shared" si="183"/>
        <v>30</v>
      </c>
      <c r="K850" s="435">
        <f t="shared" si="184"/>
        <v>21</v>
      </c>
      <c r="L850" s="930"/>
      <c r="M850" s="931"/>
      <c r="N850" s="931"/>
      <c r="O850" s="932"/>
      <c r="Q850" s="377" t="s">
        <v>547</v>
      </c>
      <c r="R850" s="20"/>
      <c r="S850" s="20"/>
      <c r="T850" s="20"/>
      <c r="U850" s="20"/>
      <c r="V850" s="20"/>
      <c r="W850" s="20"/>
      <c r="X850" s="20"/>
      <c r="Y850" s="20"/>
      <c r="Z850" s="20"/>
      <c r="AA850" s="20" t="s">
        <v>1210</v>
      </c>
      <c r="AB850" s="20"/>
      <c r="AC850" s="20"/>
      <c r="AD850" s="20"/>
      <c r="AE850" s="20"/>
      <c r="AF850" s="10"/>
      <c r="AG850" s="21"/>
    </row>
    <row r="851" spans="1:33" ht="15.75" customHeight="1" thickBot="1" x14ac:dyDescent="0.25">
      <c r="A851" s="372">
        <v>16</v>
      </c>
      <c r="B851" s="55" t="s">
        <v>551</v>
      </c>
      <c r="C851" s="583">
        <v>30</v>
      </c>
      <c r="D851" s="583">
        <v>5</v>
      </c>
      <c r="E851" s="583">
        <v>10</v>
      </c>
      <c r="F851" s="583">
        <v>15</v>
      </c>
      <c r="G851" s="583">
        <v>52</v>
      </c>
      <c r="H851" s="583">
        <v>68</v>
      </c>
      <c r="I851" s="585">
        <v>20</v>
      </c>
      <c r="J851" s="435">
        <f t="shared" si="183"/>
        <v>30</v>
      </c>
      <c r="K851" s="435">
        <f t="shared" si="184"/>
        <v>20</v>
      </c>
      <c r="L851" s="933"/>
      <c r="M851" s="934"/>
      <c r="N851" s="934"/>
      <c r="O851" s="935"/>
      <c r="Q851" s="378" t="s">
        <v>1306</v>
      </c>
      <c r="R851" s="23"/>
      <c r="S851" s="23"/>
      <c r="T851" s="23"/>
      <c r="U851" s="23"/>
      <c r="V851" s="23"/>
      <c r="W851" s="23"/>
      <c r="X851" s="23"/>
      <c r="Y851" s="23"/>
      <c r="Z851" s="23"/>
      <c r="AA851" s="23" t="s">
        <v>1539</v>
      </c>
      <c r="AB851" s="23"/>
      <c r="AC851" s="23"/>
      <c r="AD851" s="23"/>
      <c r="AE851" s="23"/>
      <c r="AF851" s="23"/>
      <c r="AG851" s="15"/>
    </row>
    <row r="852" spans="1:33" ht="15.75" customHeight="1" x14ac:dyDescent="0.2">
      <c r="C852" s="435">
        <f t="shared" ref="C852:I852" si="185">SUM(C836:C851)</f>
        <v>480</v>
      </c>
      <c r="D852" s="435">
        <f t="shared" si="185"/>
        <v>185</v>
      </c>
      <c r="E852" s="435">
        <f t="shared" si="185"/>
        <v>110</v>
      </c>
      <c r="F852" s="435">
        <f t="shared" si="185"/>
        <v>185</v>
      </c>
      <c r="G852" s="435">
        <f t="shared" si="185"/>
        <v>956</v>
      </c>
      <c r="H852" s="435">
        <f t="shared" si="185"/>
        <v>956</v>
      </c>
      <c r="I852" s="435">
        <f t="shared" si="185"/>
        <v>480</v>
      </c>
      <c r="J852" s="435">
        <f t="shared" si="183"/>
        <v>480</v>
      </c>
      <c r="K852" s="435">
        <f t="shared" si="184"/>
        <v>480</v>
      </c>
    </row>
    <row r="853" spans="1:33" ht="15.75" customHeight="1" thickBot="1" x14ac:dyDescent="0.25"/>
    <row r="854" spans="1:33" ht="15.75" customHeight="1" thickBot="1" x14ac:dyDescent="0.25">
      <c r="A854" s="1043" t="s">
        <v>2135</v>
      </c>
      <c r="B854" s="1044"/>
      <c r="C854" s="1044"/>
      <c r="D854" s="1044"/>
      <c r="E854" s="1044"/>
      <c r="F854" s="1045"/>
      <c r="G854" s="1040" t="s">
        <v>2132</v>
      </c>
      <c r="H854" s="1041"/>
      <c r="I854" s="1042"/>
      <c r="L854" s="952" t="s">
        <v>538</v>
      </c>
      <c r="M854" s="953"/>
      <c r="N854" s="953"/>
      <c r="O854" s="954"/>
    </row>
    <row r="855" spans="1:33" ht="15.75" customHeight="1" thickBot="1" x14ac:dyDescent="0.25">
      <c r="A855" s="373" t="s">
        <v>496</v>
      </c>
      <c r="B855" s="227" t="s">
        <v>497</v>
      </c>
      <c r="C855" s="374" t="s">
        <v>498</v>
      </c>
      <c r="D855" s="374" t="s">
        <v>499</v>
      </c>
      <c r="E855" s="374" t="s">
        <v>500</v>
      </c>
      <c r="F855" s="374" t="s">
        <v>501</v>
      </c>
      <c r="G855" s="375" t="s">
        <v>502</v>
      </c>
      <c r="H855" s="375" t="s">
        <v>503</v>
      </c>
      <c r="I855" s="376" t="s">
        <v>504</v>
      </c>
      <c r="L855" s="955"/>
      <c r="M855" s="956"/>
      <c r="N855" s="956"/>
      <c r="O855" s="957"/>
      <c r="Q855" s="24" t="s">
        <v>2134</v>
      </c>
      <c r="R855" s="379" t="s">
        <v>503</v>
      </c>
      <c r="S855" s="379" t="s">
        <v>541</v>
      </c>
      <c r="T855" s="379" t="s">
        <v>1590</v>
      </c>
      <c r="U855" s="379" t="s">
        <v>564</v>
      </c>
      <c r="V855" s="379" t="s">
        <v>2055</v>
      </c>
      <c r="W855" s="379" t="s">
        <v>500</v>
      </c>
      <c r="X855" s="379" t="s">
        <v>847</v>
      </c>
      <c r="Y855" s="379" t="s">
        <v>700</v>
      </c>
      <c r="Z855" s="379" t="s">
        <v>610</v>
      </c>
      <c r="AA855" s="379" t="s">
        <v>566</v>
      </c>
      <c r="AB855" s="379" t="s">
        <v>2136</v>
      </c>
      <c r="AC855" s="379" t="s">
        <v>769</v>
      </c>
      <c r="AD855" s="379" t="s">
        <v>704</v>
      </c>
      <c r="AE855" s="379" t="s">
        <v>1313</v>
      </c>
      <c r="AF855" s="379" t="s">
        <v>120</v>
      </c>
      <c r="AG855" s="380" t="s">
        <v>1214</v>
      </c>
    </row>
    <row r="856" spans="1:33" ht="15.75" customHeight="1" x14ac:dyDescent="0.2">
      <c r="A856" s="441">
        <v>1</v>
      </c>
      <c r="B856" s="53" t="s">
        <v>79</v>
      </c>
      <c r="C856" s="46">
        <v>30</v>
      </c>
      <c r="D856" s="46">
        <v>22</v>
      </c>
      <c r="E856" s="46">
        <v>5</v>
      </c>
      <c r="F856" s="46">
        <v>3</v>
      </c>
      <c r="G856" s="46">
        <v>113</v>
      </c>
      <c r="H856" s="46">
        <v>52</v>
      </c>
      <c r="I856" s="586">
        <v>49</v>
      </c>
      <c r="J856" s="435">
        <f t="shared" ref="J856:J872" si="186">D856+E856+F856</f>
        <v>30</v>
      </c>
      <c r="K856" s="435">
        <f t="shared" ref="K856:K872" si="187">D856*2+E856</f>
        <v>49</v>
      </c>
      <c r="L856" s="927" t="s">
        <v>2137</v>
      </c>
      <c r="M856" s="928"/>
      <c r="N856" s="928"/>
      <c r="O856" s="929"/>
      <c r="Q856" s="377" t="s">
        <v>503</v>
      </c>
      <c r="R856" s="10"/>
      <c r="S856" s="20"/>
      <c r="T856" s="20"/>
      <c r="U856" s="20"/>
      <c r="V856" s="20"/>
      <c r="W856" s="20"/>
      <c r="X856" s="20"/>
      <c r="Y856" s="20"/>
      <c r="Z856" s="20"/>
      <c r="AA856" s="20"/>
      <c r="AB856" s="20"/>
      <c r="AC856" s="20"/>
      <c r="AD856" s="20"/>
      <c r="AE856" s="20"/>
      <c r="AF856" s="20"/>
      <c r="AG856" s="21"/>
    </row>
    <row r="857" spans="1:33" ht="15.75" customHeight="1" x14ac:dyDescent="0.2">
      <c r="A857" s="370">
        <v>2</v>
      </c>
      <c r="B857" s="54" t="s">
        <v>42</v>
      </c>
      <c r="C857" s="582">
        <v>30</v>
      </c>
      <c r="D857" s="582">
        <v>15</v>
      </c>
      <c r="E857" s="582">
        <v>9</v>
      </c>
      <c r="F857" s="582">
        <v>6</v>
      </c>
      <c r="G857" s="582">
        <v>74</v>
      </c>
      <c r="H857" s="582">
        <v>56</v>
      </c>
      <c r="I857" s="584">
        <v>39</v>
      </c>
      <c r="J857" s="435">
        <f t="shared" si="186"/>
        <v>30</v>
      </c>
      <c r="K857" s="435">
        <f t="shared" si="187"/>
        <v>39</v>
      </c>
      <c r="L857" s="930"/>
      <c r="M857" s="931"/>
      <c r="N857" s="931"/>
      <c r="O857" s="932"/>
      <c r="Q857" s="377" t="s">
        <v>541</v>
      </c>
      <c r="R857" s="20"/>
      <c r="S857" s="10"/>
      <c r="T857" s="20"/>
      <c r="U857" s="20"/>
      <c r="V857" s="20"/>
      <c r="W857" s="20"/>
      <c r="X857" s="20"/>
      <c r="Y857" s="20"/>
      <c r="Z857" s="20"/>
      <c r="AA857" s="20"/>
      <c r="AB857" s="20"/>
      <c r="AC857" s="20"/>
      <c r="AD857" s="20"/>
      <c r="AE857" s="20"/>
      <c r="AF857" s="20"/>
      <c r="AG857" s="21"/>
    </row>
    <row r="858" spans="1:33" ht="15.75" customHeight="1" x14ac:dyDescent="0.2">
      <c r="A858" s="370">
        <v>3</v>
      </c>
      <c r="B858" s="54" t="s">
        <v>1879</v>
      </c>
      <c r="C858" s="582">
        <v>30</v>
      </c>
      <c r="D858" s="582">
        <v>15</v>
      </c>
      <c r="E858" s="582">
        <v>6</v>
      </c>
      <c r="F858" s="582">
        <v>9</v>
      </c>
      <c r="G858" s="582">
        <v>85</v>
      </c>
      <c r="H858" s="582">
        <v>62</v>
      </c>
      <c r="I858" s="584">
        <v>36</v>
      </c>
      <c r="J858" s="435">
        <f t="shared" si="186"/>
        <v>30</v>
      </c>
      <c r="K858" s="435">
        <f t="shared" si="187"/>
        <v>36</v>
      </c>
      <c r="L858" s="930"/>
      <c r="M858" s="931"/>
      <c r="N858" s="931"/>
      <c r="O858" s="932"/>
      <c r="Q858" s="377" t="s">
        <v>1590</v>
      </c>
      <c r="R858" s="20"/>
      <c r="S858" s="20"/>
      <c r="T858" s="10"/>
      <c r="U858" s="20"/>
      <c r="V858" s="20"/>
      <c r="W858" s="20"/>
      <c r="X858" s="20"/>
      <c r="Y858" s="20"/>
      <c r="Z858" s="20"/>
      <c r="AA858" s="20"/>
      <c r="AB858" s="20"/>
      <c r="AC858" s="20"/>
      <c r="AD858" s="20"/>
      <c r="AE858" s="20"/>
      <c r="AF858" s="20"/>
      <c r="AG858" s="21"/>
    </row>
    <row r="859" spans="1:33" ht="15.75" customHeight="1" x14ac:dyDescent="0.2">
      <c r="A859" s="370">
        <v>4</v>
      </c>
      <c r="B859" s="54" t="s">
        <v>558</v>
      </c>
      <c r="C859" s="582">
        <v>30</v>
      </c>
      <c r="D859" s="582">
        <v>16</v>
      </c>
      <c r="E859" s="582">
        <v>4</v>
      </c>
      <c r="F859" s="582">
        <v>10</v>
      </c>
      <c r="G859" s="582">
        <v>80</v>
      </c>
      <c r="H859" s="582">
        <v>65</v>
      </c>
      <c r="I859" s="584">
        <v>36</v>
      </c>
      <c r="J859" s="435">
        <f t="shared" si="186"/>
        <v>30</v>
      </c>
      <c r="K859" s="435">
        <f t="shared" si="187"/>
        <v>36</v>
      </c>
      <c r="L859" s="930"/>
      <c r="M859" s="931"/>
      <c r="N859" s="931"/>
      <c r="O859" s="932"/>
      <c r="Q859" s="377" t="s">
        <v>564</v>
      </c>
      <c r="R859" s="20"/>
      <c r="S859" s="20"/>
      <c r="T859" s="20"/>
      <c r="U859" s="10"/>
      <c r="V859" s="20"/>
      <c r="W859" s="20"/>
      <c r="X859" s="20"/>
      <c r="Y859" s="20"/>
      <c r="Z859" s="20"/>
      <c r="AA859" s="20"/>
      <c r="AB859" s="20"/>
      <c r="AC859" s="20"/>
      <c r="AD859" s="20"/>
      <c r="AE859" s="20"/>
      <c r="AF859" s="20"/>
      <c r="AG859" s="21"/>
    </row>
    <row r="860" spans="1:33" ht="15.75" customHeight="1" x14ac:dyDescent="0.2">
      <c r="A860" s="370">
        <v>5</v>
      </c>
      <c r="B860" s="54" t="s">
        <v>39</v>
      </c>
      <c r="C860" s="582">
        <v>30</v>
      </c>
      <c r="D860" s="582">
        <v>16</v>
      </c>
      <c r="E860" s="582">
        <v>2</v>
      </c>
      <c r="F860" s="582">
        <v>12</v>
      </c>
      <c r="G860" s="582">
        <v>67</v>
      </c>
      <c r="H860" s="582">
        <v>71</v>
      </c>
      <c r="I860" s="584">
        <v>34</v>
      </c>
      <c r="J860" s="435">
        <f t="shared" si="186"/>
        <v>30</v>
      </c>
      <c r="K860" s="435">
        <f t="shared" si="187"/>
        <v>34</v>
      </c>
      <c r="L860" s="930"/>
      <c r="M860" s="931"/>
      <c r="N860" s="931"/>
      <c r="O860" s="932"/>
      <c r="Q860" s="377" t="s">
        <v>2055</v>
      </c>
      <c r="R860" s="20"/>
      <c r="S860" s="20"/>
      <c r="T860" s="20"/>
      <c r="U860" s="20"/>
      <c r="V860" s="10"/>
      <c r="W860" s="20"/>
      <c r="X860" s="20"/>
      <c r="Y860" s="20"/>
      <c r="Z860" s="20"/>
      <c r="AA860" s="20"/>
      <c r="AB860" s="20"/>
      <c r="AC860" s="20"/>
      <c r="AD860" s="20"/>
      <c r="AE860" s="20"/>
      <c r="AF860" s="20"/>
      <c r="AG860" s="21"/>
    </row>
    <row r="861" spans="1:33" ht="15.75" customHeight="1" x14ac:dyDescent="0.2">
      <c r="A861" s="370">
        <v>6</v>
      </c>
      <c r="B861" s="54" t="s">
        <v>575</v>
      </c>
      <c r="C861" s="582">
        <v>30</v>
      </c>
      <c r="D861" s="582">
        <v>14</v>
      </c>
      <c r="E861" s="582">
        <v>4</v>
      </c>
      <c r="F861" s="582">
        <v>12</v>
      </c>
      <c r="G861" s="582">
        <v>68</v>
      </c>
      <c r="H861" s="582">
        <v>63</v>
      </c>
      <c r="I861" s="584">
        <v>32</v>
      </c>
      <c r="J861" s="435">
        <f t="shared" si="186"/>
        <v>30</v>
      </c>
      <c r="K861" s="435">
        <f t="shared" si="187"/>
        <v>32</v>
      </c>
      <c r="L861" s="930"/>
      <c r="M861" s="931"/>
      <c r="N861" s="931"/>
      <c r="O861" s="932"/>
      <c r="Q861" s="377" t="s">
        <v>500</v>
      </c>
      <c r="R861" s="20"/>
      <c r="S861" s="20"/>
      <c r="T861" s="20"/>
      <c r="U861" s="20"/>
      <c r="V861" s="20"/>
      <c r="W861" s="10"/>
      <c r="X861" s="20"/>
      <c r="Y861" s="20"/>
      <c r="Z861" s="20"/>
      <c r="AA861" s="20"/>
      <c r="AB861" s="20"/>
      <c r="AC861" s="20"/>
      <c r="AD861" s="20"/>
      <c r="AE861" s="20"/>
      <c r="AF861" s="20"/>
      <c r="AG861" s="21"/>
    </row>
    <row r="862" spans="1:33" ht="15.75" customHeight="1" x14ac:dyDescent="0.2">
      <c r="A862" s="370">
        <v>7</v>
      </c>
      <c r="B862" s="54" t="s">
        <v>737</v>
      </c>
      <c r="C862" s="582">
        <v>30</v>
      </c>
      <c r="D862" s="582">
        <v>13</v>
      </c>
      <c r="E862" s="582">
        <v>5</v>
      </c>
      <c r="F862" s="582">
        <v>12</v>
      </c>
      <c r="G862" s="582">
        <v>78</v>
      </c>
      <c r="H862" s="582">
        <v>69</v>
      </c>
      <c r="I862" s="584">
        <v>31</v>
      </c>
      <c r="J862" s="435">
        <f t="shared" si="186"/>
        <v>30</v>
      </c>
      <c r="K862" s="435">
        <f t="shared" si="187"/>
        <v>31</v>
      </c>
      <c r="L862" s="930"/>
      <c r="M862" s="931"/>
      <c r="N862" s="931"/>
      <c r="O862" s="932"/>
      <c r="Q862" s="377" t="s">
        <v>847</v>
      </c>
      <c r="R862" s="20"/>
      <c r="S862" s="20"/>
      <c r="T862" s="20"/>
      <c r="U862" s="20"/>
      <c r="V862" s="20"/>
      <c r="W862" s="20"/>
      <c r="X862" s="10"/>
      <c r="Y862" s="20"/>
      <c r="Z862" s="20"/>
      <c r="AA862" s="20"/>
      <c r="AB862" s="20"/>
      <c r="AC862" s="20"/>
      <c r="AD862" s="20"/>
      <c r="AE862" s="20"/>
      <c r="AF862" s="20"/>
      <c r="AG862" s="21"/>
    </row>
    <row r="863" spans="1:33" ht="15.75" customHeight="1" x14ac:dyDescent="0.2">
      <c r="A863" s="370">
        <v>8</v>
      </c>
      <c r="B863" s="54" t="s">
        <v>2057</v>
      </c>
      <c r="C863" s="582">
        <v>30</v>
      </c>
      <c r="D863" s="582">
        <v>13</v>
      </c>
      <c r="E863" s="582">
        <v>4</v>
      </c>
      <c r="F863" s="582">
        <v>13</v>
      </c>
      <c r="G863" s="582">
        <v>78</v>
      </c>
      <c r="H863" s="582">
        <v>82</v>
      </c>
      <c r="I863" s="584">
        <v>30</v>
      </c>
      <c r="J863" s="435">
        <f t="shared" si="186"/>
        <v>30</v>
      </c>
      <c r="K863" s="435">
        <f t="shared" si="187"/>
        <v>30</v>
      </c>
      <c r="L863" s="930"/>
      <c r="M863" s="931"/>
      <c r="N863" s="931"/>
      <c r="O863" s="932"/>
      <c r="Q863" s="377" t="s">
        <v>700</v>
      </c>
      <c r="R863" s="20"/>
      <c r="S863" s="20"/>
      <c r="T863" s="20"/>
      <c r="U863" s="20"/>
      <c r="V863" s="20"/>
      <c r="W863" s="20"/>
      <c r="X863" s="20"/>
      <c r="Y863" s="10"/>
      <c r="Z863" s="20"/>
      <c r="AA863" s="20"/>
      <c r="AB863" s="20"/>
      <c r="AC863" s="20"/>
      <c r="AD863" s="20"/>
      <c r="AE863" s="20"/>
      <c r="AF863" s="20"/>
      <c r="AG863" s="21"/>
    </row>
    <row r="864" spans="1:33" ht="15.75" customHeight="1" x14ac:dyDescent="0.2">
      <c r="A864" s="370">
        <v>9</v>
      </c>
      <c r="B864" s="54" t="s">
        <v>767</v>
      </c>
      <c r="C864" s="582">
        <v>30</v>
      </c>
      <c r="D864" s="582">
        <v>13</v>
      </c>
      <c r="E864" s="582">
        <v>3</v>
      </c>
      <c r="F864" s="582">
        <v>14</v>
      </c>
      <c r="G864" s="582">
        <v>71</v>
      </c>
      <c r="H864" s="582">
        <v>75</v>
      </c>
      <c r="I864" s="584">
        <v>29</v>
      </c>
      <c r="J864" s="435">
        <f t="shared" si="186"/>
        <v>30</v>
      </c>
      <c r="K864" s="435">
        <f t="shared" si="187"/>
        <v>29</v>
      </c>
      <c r="L864" s="930"/>
      <c r="M864" s="931"/>
      <c r="N864" s="931"/>
      <c r="O864" s="932"/>
      <c r="Q864" s="377" t="s">
        <v>610</v>
      </c>
      <c r="R864" s="20"/>
      <c r="S864" s="20"/>
      <c r="T864" s="20"/>
      <c r="U864" s="20"/>
      <c r="V864" s="20"/>
      <c r="W864" s="20"/>
      <c r="X864" s="20"/>
      <c r="Y864" s="20"/>
      <c r="Z864" s="10"/>
      <c r="AA864" s="20"/>
      <c r="AB864" s="20"/>
      <c r="AC864" s="20"/>
      <c r="AD864" s="20"/>
      <c r="AE864" s="20"/>
      <c r="AF864" s="20"/>
      <c r="AG864" s="21"/>
    </row>
    <row r="865" spans="1:33" ht="15.75" customHeight="1" x14ac:dyDescent="0.2">
      <c r="A865" s="370">
        <v>10</v>
      </c>
      <c r="B865" s="54" t="s">
        <v>36</v>
      </c>
      <c r="C865" s="582">
        <v>30</v>
      </c>
      <c r="D865" s="582">
        <v>10</v>
      </c>
      <c r="E865" s="582">
        <v>7</v>
      </c>
      <c r="F865" s="582">
        <v>13</v>
      </c>
      <c r="G865" s="582">
        <v>69</v>
      </c>
      <c r="H865" s="582">
        <v>80</v>
      </c>
      <c r="I865" s="584">
        <v>27</v>
      </c>
      <c r="J865" s="435">
        <f t="shared" si="186"/>
        <v>30</v>
      </c>
      <c r="K865" s="435">
        <f t="shared" si="187"/>
        <v>27</v>
      </c>
      <c r="L865" s="930"/>
      <c r="M865" s="931"/>
      <c r="N865" s="931"/>
      <c r="O865" s="932"/>
      <c r="Q865" s="377" t="s">
        <v>566</v>
      </c>
      <c r="R865" s="20"/>
      <c r="S865" s="20"/>
      <c r="T865" s="20"/>
      <c r="U865" s="20"/>
      <c r="V865" s="20"/>
      <c r="W865" s="20"/>
      <c r="X865" s="20"/>
      <c r="Y865" s="20"/>
      <c r="Z865" s="20"/>
      <c r="AA865" s="10"/>
      <c r="AB865" s="20"/>
      <c r="AC865" s="20"/>
      <c r="AD865" s="20"/>
      <c r="AE865" s="20"/>
      <c r="AF865" s="20"/>
      <c r="AG865" s="21"/>
    </row>
    <row r="866" spans="1:33" ht="15.75" customHeight="1" x14ac:dyDescent="0.2">
      <c r="A866" s="370">
        <v>11</v>
      </c>
      <c r="B866" s="54" t="s">
        <v>761</v>
      </c>
      <c r="C866" s="582">
        <v>30</v>
      </c>
      <c r="D866" s="582">
        <v>10</v>
      </c>
      <c r="E866" s="582">
        <v>6</v>
      </c>
      <c r="F866" s="582">
        <v>14</v>
      </c>
      <c r="G866" s="582">
        <v>72</v>
      </c>
      <c r="H866" s="582">
        <v>76</v>
      </c>
      <c r="I866" s="584">
        <v>26</v>
      </c>
      <c r="J866" s="435">
        <f t="shared" si="186"/>
        <v>30</v>
      </c>
      <c r="K866" s="435">
        <f t="shared" si="187"/>
        <v>26</v>
      </c>
      <c r="L866" s="930"/>
      <c r="M866" s="931"/>
      <c r="N866" s="931"/>
      <c r="O866" s="932"/>
      <c r="Q866" s="377" t="s">
        <v>2136</v>
      </c>
      <c r="R866" s="20"/>
      <c r="S866" s="20"/>
      <c r="T866" s="20"/>
      <c r="U866" s="20"/>
      <c r="V866" s="20"/>
      <c r="W866" s="20"/>
      <c r="X866" s="20"/>
      <c r="Y866" s="20"/>
      <c r="Z866" s="20"/>
      <c r="AA866" s="20"/>
      <c r="AB866" s="10"/>
      <c r="AC866" s="20"/>
      <c r="AD866" s="20"/>
      <c r="AE866" s="20"/>
      <c r="AF866" s="20"/>
      <c r="AG866" s="21"/>
    </row>
    <row r="867" spans="1:33" ht="15.75" customHeight="1" x14ac:dyDescent="0.2">
      <c r="A867" s="370">
        <v>12</v>
      </c>
      <c r="B867" s="54" t="s">
        <v>174</v>
      </c>
      <c r="C867" s="582">
        <v>30</v>
      </c>
      <c r="D867" s="582">
        <v>11</v>
      </c>
      <c r="E867" s="582">
        <v>3</v>
      </c>
      <c r="F867" s="582">
        <v>16</v>
      </c>
      <c r="G867" s="582">
        <v>62</v>
      </c>
      <c r="H867" s="582">
        <v>72</v>
      </c>
      <c r="I867" s="584">
        <v>25</v>
      </c>
      <c r="J867" s="435">
        <f t="shared" si="186"/>
        <v>30</v>
      </c>
      <c r="K867" s="435">
        <f t="shared" si="187"/>
        <v>25</v>
      </c>
      <c r="L867" s="930"/>
      <c r="M867" s="931"/>
      <c r="N867" s="931"/>
      <c r="O867" s="932"/>
      <c r="Q867" s="377" t="s">
        <v>769</v>
      </c>
      <c r="R867" s="20"/>
      <c r="S867" s="20"/>
      <c r="T867" s="20"/>
      <c r="U867" s="20"/>
      <c r="V867" s="20"/>
      <c r="W867" s="20"/>
      <c r="X867" s="20"/>
      <c r="Y867" s="20"/>
      <c r="Z867" s="20"/>
      <c r="AA867" s="20"/>
      <c r="AB867" s="20"/>
      <c r="AC867" s="10"/>
      <c r="AD867" s="20"/>
      <c r="AE867" s="20"/>
      <c r="AF867" s="20"/>
      <c r="AG867" s="21"/>
    </row>
    <row r="868" spans="1:33" ht="15.75" customHeight="1" x14ac:dyDescent="0.2">
      <c r="A868" s="370">
        <v>13</v>
      </c>
      <c r="B868" s="54" t="s">
        <v>1732</v>
      </c>
      <c r="C868" s="582">
        <v>30</v>
      </c>
      <c r="D868" s="582">
        <v>10</v>
      </c>
      <c r="E868" s="582">
        <v>5</v>
      </c>
      <c r="F868" s="582">
        <v>15</v>
      </c>
      <c r="G868" s="582">
        <v>58</v>
      </c>
      <c r="H868" s="582">
        <v>74</v>
      </c>
      <c r="I868" s="584">
        <v>25</v>
      </c>
      <c r="J868" s="435">
        <f t="shared" si="186"/>
        <v>30</v>
      </c>
      <c r="K868" s="435">
        <f t="shared" si="187"/>
        <v>25</v>
      </c>
      <c r="L868" s="930"/>
      <c r="M868" s="931"/>
      <c r="N868" s="931"/>
      <c r="O868" s="932"/>
      <c r="Q868" s="377" t="s">
        <v>704</v>
      </c>
      <c r="R868" s="20"/>
      <c r="S868" s="20"/>
      <c r="T868" s="20"/>
      <c r="U868" s="20"/>
      <c r="V868" s="20"/>
      <c r="W868" s="20"/>
      <c r="X868" s="20"/>
      <c r="Y868" s="20"/>
      <c r="Z868" s="20"/>
      <c r="AA868" s="20"/>
      <c r="AB868" s="20"/>
      <c r="AC868" s="20"/>
      <c r="AD868" s="10"/>
      <c r="AE868" s="20"/>
      <c r="AF868" s="20"/>
      <c r="AG868" s="21"/>
    </row>
    <row r="869" spans="1:33" ht="15.75" customHeight="1" x14ac:dyDescent="0.2">
      <c r="A869" s="370">
        <v>14</v>
      </c>
      <c r="B869" s="54" t="s">
        <v>2138</v>
      </c>
      <c r="C869" s="582">
        <v>30</v>
      </c>
      <c r="D869" s="582">
        <v>8</v>
      </c>
      <c r="E869" s="582">
        <v>8</v>
      </c>
      <c r="F869" s="582">
        <v>14</v>
      </c>
      <c r="G869" s="582">
        <v>49</v>
      </c>
      <c r="H869" s="582">
        <v>61</v>
      </c>
      <c r="I869" s="584">
        <v>24</v>
      </c>
      <c r="J869" s="435">
        <f t="shared" si="186"/>
        <v>30</v>
      </c>
      <c r="K869" s="435">
        <f t="shared" si="187"/>
        <v>24</v>
      </c>
      <c r="L869" s="930"/>
      <c r="M869" s="931"/>
      <c r="N869" s="931"/>
      <c r="O869" s="932"/>
      <c r="Q869" s="377" t="s">
        <v>1313</v>
      </c>
      <c r="R869" s="20"/>
      <c r="S869" s="20"/>
      <c r="T869" s="20"/>
      <c r="U869" s="20"/>
      <c r="V869" s="20"/>
      <c r="W869" s="20"/>
      <c r="X869" s="20"/>
      <c r="Y869" s="20"/>
      <c r="Z869" s="20"/>
      <c r="AA869" s="20"/>
      <c r="AB869" s="20"/>
      <c r="AC869" s="20"/>
      <c r="AD869" s="20"/>
      <c r="AE869" s="10"/>
      <c r="AF869" s="20"/>
      <c r="AG869" s="21"/>
    </row>
    <row r="870" spans="1:33" ht="15.75" customHeight="1" x14ac:dyDescent="0.2">
      <c r="A870" s="370">
        <v>15</v>
      </c>
      <c r="B870" s="54" t="s">
        <v>164</v>
      </c>
      <c r="C870" s="582">
        <v>30</v>
      </c>
      <c r="D870" s="582">
        <v>8</v>
      </c>
      <c r="E870" s="582">
        <v>5</v>
      </c>
      <c r="F870" s="582">
        <v>17</v>
      </c>
      <c r="G870" s="582">
        <v>62</v>
      </c>
      <c r="H870" s="582">
        <v>87</v>
      </c>
      <c r="I870" s="584">
        <v>21</v>
      </c>
      <c r="J870" s="435">
        <f t="shared" si="186"/>
        <v>30</v>
      </c>
      <c r="K870" s="435">
        <f t="shared" si="187"/>
        <v>21</v>
      </c>
      <c r="L870" s="930"/>
      <c r="M870" s="931"/>
      <c r="N870" s="931"/>
      <c r="O870" s="932"/>
      <c r="Q870" s="377" t="s">
        <v>2139</v>
      </c>
      <c r="R870" s="20"/>
      <c r="S870" s="20"/>
      <c r="T870" s="20"/>
      <c r="U870" s="20"/>
      <c r="V870" s="20"/>
      <c r="W870" s="20"/>
      <c r="X870" s="20"/>
      <c r="Y870" s="20"/>
      <c r="Z870" s="20"/>
      <c r="AA870" s="20"/>
      <c r="AB870" s="20"/>
      <c r="AC870" s="20"/>
      <c r="AD870" s="20"/>
      <c r="AE870" s="20"/>
      <c r="AF870" s="10"/>
      <c r="AG870" s="21"/>
    </row>
    <row r="871" spans="1:33" ht="15.75" customHeight="1" thickBot="1" x14ac:dyDescent="0.25">
      <c r="A871" s="372">
        <v>16</v>
      </c>
      <c r="B871" s="55" t="s">
        <v>711</v>
      </c>
      <c r="C871" s="583">
        <v>30</v>
      </c>
      <c r="D871" s="583">
        <v>5</v>
      </c>
      <c r="E871" s="583">
        <v>6</v>
      </c>
      <c r="F871" s="583">
        <v>19</v>
      </c>
      <c r="G871" s="583">
        <v>41</v>
      </c>
      <c r="H871" s="583">
        <v>82</v>
      </c>
      <c r="I871" s="585">
        <v>16</v>
      </c>
      <c r="J871" s="435">
        <f t="shared" si="186"/>
        <v>30</v>
      </c>
      <c r="K871" s="435">
        <f t="shared" si="187"/>
        <v>16</v>
      </c>
      <c r="L871" s="933"/>
      <c r="M871" s="934"/>
      <c r="N871" s="934"/>
      <c r="O871" s="935"/>
      <c r="Q871" s="378" t="s">
        <v>1214</v>
      </c>
      <c r="R871" s="23"/>
      <c r="S871" s="23"/>
      <c r="T871" s="23"/>
      <c r="U871" s="23"/>
      <c r="V871" s="23"/>
      <c r="W871" s="23"/>
      <c r="X871" s="23"/>
      <c r="Y871" s="23"/>
      <c r="Z871" s="23"/>
      <c r="AA871" s="23"/>
      <c r="AB871" s="23"/>
      <c r="AC871" s="23"/>
      <c r="AD871" s="23"/>
      <c r="AE871" s="23"/>
      <c r="AF871" s="23"/>
      <c r="AG871" s="15"/>
    </row>
    <row r="872" spans="1:33" ht="15.75" customHeight="1" x14ac:dyDescent="0.2">
      <c r="C872" s="435">
        <f t="shared" ref="C872:I872" si="188">SUM(C856:C871)</f>
        <v>480</v>
      </c>
      <c r="D872" s="435">
        <f t="shared" si="188"/>
        <v>199</v>
      </c>
      <c r="E872" s="435">
        <f t="shared" si="188"/>
        <v>82</v>
      </c>
      <c r="F872" s="435">
        <f t="shared" si="188"/>
        <v>199</v>
      </c>
      <c r="G872" s="435">
        <f t="shared" si="188"/>
        <v>1127</v>
      </c>
      <c r="H872" s="435">
        <f t="shared" si="188"/>
        <v>1127</v>
      </c>
      <c r="I872" s="435">
        <f t="shared" si="188"/>
        <v>480</v>
      </c>
      <c r="J872" s="435">
        <f t="shared" si="186"/>
        <v>480</v>
      </c>
      <c r="K872" s="435">
        <f t="shared" si="187"/>
        <v>480</v>
      </c>
    </row>
    <row r="873" spans="1:33" ht="15.75" customHeight="1" thickBot="1" x14ac:dyDescent="0.25"/>
    <row r="874" spans="1:33" ht="15.75" customHeight="1" thickBot="1" x14ac:dyDescent="0.25">
      <c r="A874" s="1043" t="s">
        <v>1066</v>
      </c>
      <c r="B874" s="1044"/>
      <c r="C874" s="1044"/>
      <c r="D874" s="1044"/>
      <c r="E874" s="1044"/>
      <c r="F874" s="1045"/>
      <c r="G874" s="1040" t="s">
        <v>2132</v>
      </c>
      <c r="H874" s="1041"/>
      <c r="I874" s="1042"/>
      <c r="L874" s="945" t="s">
        <v>495</v>
      </c>
      <c r="M874" s="946"/>
      <c r="N874" s="946"/>
      <c r="O874" s="947"/>
    </row>
    <row r="875" spans="1:33" ht="15.75" customHeight="1" thickBot="1" x14ac:dyDescent="0.25">
      <c r="A875" s="373" t="s">
        <v>496</v>
      </c>
      <c r="B875" s="227" t="s">
        <v>497</v>
      </c>
      <c r="C875" s="374" t="s">
        <v>498</v>
      </c>
      <c r="D875" s="374" t="s">
        <v>499</v>
      </c>
      <c r="E875" s="374" t="s">
        <v>500</v>
      </c>
      <c r="F875" s="374" t="s">
        <v>501</v>
      </c>
      <c r="G875" s="375" t="s">
        <v>502</v>
      </c>
      <c r="H875" s="375" t="s">
        <v>503</v>
      </c>
      <c r="I875" s="376" t="s">
        <v>504</v>
      </c>
      <c r="L875" s="1063"/>
      <c r="M875" s="1064"/>
      <c r="N875" s="1064"/>
      <c r="O875" s="1065"/>
      <c r="Q875" s="24" t="s">
        <v>2134</v>
      </c>
      <c r="R875" s="379" t="s">
        <v>541</v>
      </c>
      <c r="S875" s="379"/>
      <c r="T875" s="379"/>
      <c r="U875" s="379"/>
      <c r="V875" s="380"/>
    </row>
    <row r="876" spans="1:33" ht="15.75" customHeight="1" x14ac:dyDescent="0.2">
      <c r="A876" s="441">
        <v>1</v>
      </c>
      <c r="B876" s="53" t="s">
        <v>164</v>
      </c>
      <c r="C876" s="46"/>
      <c r="D876" s="46"/>
      <c r="E876" s="46"/>
      <c r="F876" s="46"/>
      <c r="G876" s="46"/>
      <c r="H876" s="46"/>
      <c r="I876" s="586"/>
      <c r="J876" s="435">
        <f t="shared" ref="J876:J881" si="189">D876+E876+F876</f>
        <v>0</v>
      </c>
      <c r="K876" s="435">
        <f t="shared" ref="K876:K881" si="190">D876*2+E876</f>
        <v>0</v>
      </c>
      <c r="L876" s="927" t="s">
        <v>2140</v>
      </c>
      <c r="M876" s="928"/>
      <c r="N876" s="928"/>
      <c r="O876" s="929"/>
      <c r="Q876" s="377" t="s">
        <v>541</v>
      </c>
      <c r="R876" s="10"/>
      <c r="S876" s="20"/>
      <c r="T876" s="20"/>
      <c r="U876" s="20"/>
      <c r="V876" s="21"/>
    </row>
    <row r="877" spans="1:33" ht="15.75" customHeight="1" x14ac:dyDescent="0.2">
      <c r="A877" s="370" t="s">
        <v>521</v>
      </c>
      <c r="B877" s="54" t="s">
        <v>532</v>
      </c>
      <c r="C877" s="582"/>
      <c r="D877" s="582"/>
      <c r="E877" s="582"/>
      <c r="F877" s="582"/>
      <c r="G877" s="582"/>
      <c r="H877" s="582"/>
      <c r="I877" s="584"/>
      <c r="J877" s="435">
        <f t="shared" si="189"/>
        <v>0</v>
      </c>
      <c r="K877" s="435">
        <f t="shared" si="190"/>
        <v>0</v>
      </c>
      <c r="L877" s="930"/>
      <c r="M877" s="931"/>
      <c r="N877" s="931"/>
      <c r="O877" s="932"/>
      <c r="Q877" s="377"/>
      <c r="R877" s="20"/>
      <c r="S877" s="10"/>
      <c r="T877" s="20"/>
      <c r="U877" s="20"/>
      <c r="V877" s="21"/>
    </row>
    <row r="878" spans="1:33" ht="15.75" customHeight="1" x14ac:dyDescent="0.2">
      <c r="A878" s="370" t="s">
        <v>521</v>
      </c>
      <c r="B878" s="54" t="s">
        <v>532</v>
      </c>
      <c r="C878" s="582"/>
      <c r="D878" s="582"/>
      <c r="E878" s="582"/>
      <c r="F878" s="582"/>
      <c r="G878" s="582"/>
      <c r="H878" s="582"/>
      <c r="I878" s="584"/>
      <c r="J878" s="435">
        <f t="shared" si="189"/>
        <v>0</v>
      </c>
      <c r="K878" s="435">
        <f t="shared" si="190"/>
        <v>0</v>
      </c>
      <c r="L878" s="930"/>
      <c r="M878" s="931"/>
      <c r="N878" s="931"/>
      <c r="O878" s="932"/>
      <c r="Q878" s="377"/>
      <c r="R878" s="20"/>
      <c r="S878" s="20"/>
      <c r="T878" s="10"/>
      <c r="U878" s="20"/>
      <c r="V878" s="21"/>
    </row>
    <row r="879" spans="1:33" ht="15.75" customHeight="1" x14ac:dyDescent="0.2">
      <c r="A879" s="370" t="s">
        <v>521</v>
      </c>
      <c r="B879" s="54" t="s">
        <v>532</v>
      </c>
      <c r="C879" s="582"/>
      <c r="D879" s="582"/>
      <c r="E879" s="582"/>
      <c r="F879" s="582"/>
      <c r="G879" s="582"/>
      <c r="H879" s="582"/>
      <c r="I879" s="584"/>
      <c r="J879" s="435">
        <f t="shared" si="189"/>
        <v>0</v>
      </c>
      <c r="K879" s="435">
        <f t="shared" si="190"/>
        <v>0</v>
      </c>
      <c r="L879" s="930"/>
      <c r="M879" s="931"/>
      <c r="N879" s="931"/>
      <c r="O879" s="932"/>
      <c r="Q879" s="377"/>
      <c r="R879" s="20"/>
      <c r="S879" s="20"/>
      <c r="T879" s="20"/>
      <c r="U879" s="10"/>
      <c r="V879" s="21"/>
    </row>
    <row r="880" spans="1:33" ht="15.75" customHeight="1" thickBot="1" x14ac:dyDescent="0.25">
      <c r="A880" s="372" t="s">
        <v>521</v>
      </c>
      <c r="B880" s="55" t="s">
        <v>532</v>
      </c>
      <c r="C880" s="583"/>
      <c r="D880" s="583"/>
      <c r="E880" s="583"/>
      <c r="F880" s="583"/>
      <c r="G880" s="583"/>
      <c r="H880" s="583"/>
      <c r="I880" s="585"/>
      <c r="J880" s="435">
        <f t="shared" si="189"/>
        <v>0</v>
      </c>
      <c r="K880" s="435">
        <f t="shared" si="190"/>
        <v>0</v>
      </c>
      <c r="L880" s="933"/>
      <c r="M880" s="934"/>
      <c r="N880" s="934"/>
      <c r="O880" s="935"/>
      <c r="Q880" s="378"/>
      <c r="R880" s="23"/>
      <c r="S880" s="23"/>
      <c r="T880" s="23"/>
      <c r="U880" s="23"/>
      <c r="V880" s="15"/>
    </row>
    <row r="881" spans="1:27" ht="15.75" customHeight="1" x14ac:dyDescent="0.2">
      <c r="C881" s="435">
        <f t="shared" ref="C881:I881" si="191">SUM(C876:C880)</f>
        <v>0</v>
      </c>
      <c r="D881" s="435">
        <f t="shared" si="191"/>
        <v>0</v>
      </c>
      <c r="E881" s="435">
        <f t="shared" si="191"/>
        <v>0</v>
      </c>
      <c r="F881" s="435">
        <f t="shared" si="191"/>
        <v>0</v>
      </c>
      <c r="G881" s="435">
        <f t="shared" si="191"/>
        <v>0</v>
      </c>
      <c r="H881" s="435">
        <f t="shared" si="191"/>
        <v>0</v>
      </c>
      <c r="I881" s="435">
        <f t="shared" si="191"/>
        <v>0</v>
      </c>
      <c r="J881" s="435">
        <f t="shared" si="189"/>
        <v>0</v>
      </c>
      <c r="K881" s="435">
        <f t="shared" si="190"/>
        <v>0</v>
      </c>
    </row>
    <row r="882" spans="1:27" ht="15.75" customHeight="1" thickBot="1" x14ac:dyDescent="0.25"/>
    <row r="883" spans="1:27" ht="15.75" customHeight="1" thickBot="1" x14ac:dyDescent="0.25">
      <c r="A883" s="1043" t="s">
        <v>1067</v>
      </c>
      <c r="B883" s="1044"/>
      <c r="C883" s="1044"/>
      <c r="D883" s="1044"/>
      <c r="E883" s="1044"/>
      <c r="F883" s="1045"/>
      <c r="G883" s="1040" t="s">
        <v>2132</v>
      </c>
      <c r="H883" s="1041"/>
      <c r="I883" s="1042"/>
      <c r="L883" s="945" t="s">
        <v>495</v>
      </c>
      <c r="M883" s="946"/>
      <c r="N883" s="946"/>
      <c r="O883" s="947"/>
    </row>
    <row r="884" spans="1:27" ht="15.75" customHeight="1" thickBot="1" x14ac:dyDescent="0.25">
      <c r="A884" s="373" t="s">
        <v>496</v>
      </c>
      <c r="B884" s="227" t="s">
        <v>497</v>
      </c>
      <c r="C884" s="374" t="s">
        <v>498</v>
      </c>
      <c r="D884" s="374" t="s">
        <v>499</v>
      </c>
      <c r="E884" s="374" t="s">
        <v>500</v>
      </c>
      <c r="F884" s="374" t="s">
        <v>501</v>
      </c>
      <c r="G884" s="375" t="s">
        <v>502</v>
      </c>
      <c r="H884" s="375" t="s">
        <v>503</v>
      </c>
      <c r="I884" s="376" t="s">
        <v>504</v>
      </c>
      <c r="L884" s="1063"/>
      <c r="M884" s="1064"/>
      <c r="N884" s="1064"/>
      <c r="O884" s="1065"/>
      <c r="Q884" s="24" t="s">
        <v>2134</v>
      </c>
      <c r="R884" s="379" t="s">
        <v>716</v>
      </c>
      <c r="S884" s="379" t="s">
        <v>533</v>
      </c>
      <c r="T884" s="379" t="s">
        <v>61</v>
      </c>
      <c r="U884" s="380" t="s">
        <v>1313</v>
      </c>
    </row>
    <row r="885" spans="1:27" ht="15.75" customHeight="1" x14ac:dyDescent="0.2">
      <c r="A885" s="371">
        <v>1</v>
      </c>
      <c r="B885" s="53" t="s">
        <v>174</v>
      </c>
      <c r="C885" s="46">
        <v>5</v>
      </c>
      <c r="D885" s="46">
        <v>3</v>
      </c>
      <c r="E885" s="46">
        <v>1</v>
      </c>
      <c r="F885" s="46">
        <v>1</v>
      </c>
      <c r="G885" s="46">
        <v>10</v>
      </c>
      <c r="H885" s="46">
        <v>5</v>
      </c>
      <c r="I885" s="586">
        <v>7</v>
      </c>
      <c r="J885" s="435">
        <f>D885+E885+F885</f>
        <v>5</v>
      </c>
      <c r="K885" s="435">
        <f>D885*2+E885</f>
        <v>7</v>
      </c>
      <c r="L885" s="927" t="s">
        <v>2141</v>
      </c>
      <c r="M885" s="928"/>
      <c r="N885" s="928"/>
      <c r="O885" s="929"/>
      <c r="Q885" s="377" t="s">
        <v>716</v>
      </c>
      <c r="R885" s="10"/>
      <c r="S885" s="20"/>
      <c r="T885" s="20"/>
      <c r="U885" s="21"/>
    </row>
    <row r="886" spans="1:27" ht="15.75" customHeight="1" x14ac:dyDescent="0.2">
      <c r="A886" s="370" t="s">
        <v>521</v>
      </c>
      <c r="B886" s="54" t="s">
        <v>991</v>
      </c>
      <c r="C886" s="582">
        <v>6</v>
      </c>
      <c r="D886" s="582">
        <v>3</v>
      </c>
      <c r="E886" s="582">
        <v>2</v>
      </c>
      <c r="F886" s="582">
        <v>1</v>
      </c>
      <c r="G886" s="582">
        <v>15</v>
      </c>
      <c r="H886" s="582">
        <v>11</v>
      </c>
      <c r="I886" s="584">
        <v>8</v>
      </c>
      <c r="J886" s="435">
        <f>D886+E886+F886</f>
        <v>6</v>
      </c>
      <c r="K886" s="435">
        <f>D886*2+E886</f>
        <v>8</v>
      </c>
      <c r="L886" s="930"/>
      <c r="M886" s="931"/>
      <c r="N886" s="931"/>
      <c r="O886" s="932"/>
      <c r="Q886" s="377" t="s">
        <v>533</v>
      </c>
      <c r="R886" s="20"/>
      <c r="S886" s="10"/>
      <c r="T886" s="20"/>
      <c r="U886" s="21"/>
    </row>
    <row r="887" spans="1:27" ht="15.75" customHeight="1" x14ac:dyDescent="0.2">
      <c r="A887" s="370" t="s">
        <v>521</v>
      </c>
      <c r="B887" s="54" t="s">
        <v>1598</v>
      </c>
      <c r="C887" s="582">
        <v>6</v>
      </c>
      <c r="D887" s="582">
        <v>2</v>
      </c>
      <c r="E887" s="582">
        <v>0</v>
      </c>
      <c r="F887" s="582">
        <v>4</v>
      </c>
      <c r="G887" s="582">
        <v>9</v>
      </c>
      <c r="H887" s="582">
        <v>17</v>
      </c>
      <c r="I887" s="584">
        <v>4</v>
      </c>
      <c r="J887" s="435">
        <f>D887+E887+F887</f>
        <v>6</v>
      </c>
      <c r="K887" s="435">
        <f>D887*2+E887</f>
        <v>4</v>
      </c>
      <c r="L887" s="930"/>
      <c r="M887" s="931"/>
      <c r="N887" s="931"/>
      <c r="O887" s="932"/>
      <c r="Q887" s="377" t="s">
        <v>704</v>
      </c>
      <c r="R887" s="20"/>
      <c r="S887" s="20"/>
      <c r="T887" s="10"/>
      <c r="U887" s="21"/>
    </row>
    <row r="888" spans="1:27" ht="15.75" customHeight="1" thickBot="1" x14ac:dyDescent="0.25">
      <c r="A888" s="372" t="s">
        <v>521</v>
      </c>
      <c r="B888" s="55" t="s">
        <v>1732</v>
      </c>
      <c r="C888" s="583">
        <v>5</v>
      </c>
      <c r="D888" s="583">
        <v>1</v>
      </c>
      <c r="E888" s="583">
        <v>1</v>
      </c>
      <c r="F888" s="583">
        <v>3</v>
      </c>
      <c r="G888" s="583">
        <v>9</v>
      </c>
      <c r="H888" s="583">
        <v>10</v>
      </c>
      <c r="I888" s="585">
        <v>3</v>
      </c>
      <c r="J888" s="435">
        <f>D888+E888+F888</f>
        <v>5</v>
      </c>
      <c r="K888" s="435">
        <f>D888*2+E888</f>
        <v>3</v>
      </c>
      <c r="L888" s="933"/>
      <c r="M888" s="934"/>
      <c r="N888" s="934"/>
      <c r="O888" s="935"/>
      <c r="Q888" s="378" t="s">
        <v>1313</v>
      </c>
      <c r="R888" s="23"/>
      <c r="S888" s="23"/>
      <c r="T888" s="23"/>
      <c r="U888" s="15"/>
    </row>
    <row r="889" spans="1:27" ht="15.75" customHeight="1" x14ac:dyDescent="0.2">
      <c r="C889" s="435">
        <f t="shared" ref="C889:I889" si="192">SUM(C885:C888)</f>
        <v>22</v>
      </c>
      <c r="D889" s="435">
        <f t="shared" si="192"/>
        <v>9</v>
      </c>
      <c r="E889" s="435">
        <f t="shared" si="192"/>
        <v>4</v>
      </c>
      <c r="F889" s="435">
        <f t="shared" si="192"/>
        <v>9</v>
      </c>
      <c r="G889" s="435">
        <f t="shared" si="192"/>
        <v>43</v>
      </c>
      <c r="H889" s="435">
        <f t="shared" si="192"/>
        <v>43</v>
      </c>
      <c r="I889" s="435">
        <f t="shared" si="192"/>
        <v>22</v>
      </c>
      <c r="J889" s="435">
        <f>D889+E889+F889</f>
        <v>22</v>
      </c>
      <c r="K889" s="435">
        <f>D889*2+E889</f>
        <v>22</v>
      </c>
    </row>
    <row r="890" spans="1:27" ht="15.75" customHeight="1" thickBot="1" x14ac:dyDescent="0.25"/>
    <row r="891" spans="1:27" ht="15.75" customHeight="1" thickBot="1" x14ac:dyDescent="0.25">
      <c r="A891" s="1043" t="s">
        <v>2142</v>
      </c>
      <c r="B891" s="1044"/>
      <c r="C891" s="1044"/>
      <c r="D891" s="1044"/>
      <c r="E891" s="1044"/>
      <c r="F891" s="1045"/>
      <c r="G891" s="1040" t="s">
        <v>2132</v>
      </c>
      <c r="H891" s="1041"/>
      <c r="I891" s="1042"/>
      <c r="L891" s="945" t="s">
        <v>495</v>
      </c>
      <c r="M891" s="946"/>
      <c r="N891" s="946"/>
      <c r="O891" s="947"/>
    </row>
    <row r="892" spans="1:27" ht="15.75" customHeight="1" thickBot="1" x14ac:dyDescent="0.25">
      <c r="A892" s="373" t="s">
        <v>496</v>
      </c>
      <c r="B892" s="227" t="s">
        <v>497</v>
      </c>
      <c r="C892" s="374" t="s">
        <v>498</v>
      </c>
      <c r="D892" s="374" t="s">
        <v>499</v>
      </c>
      <c r="E892" s="374" t="s">
        <v>500</v>
      </c>
      <c r="F892" s="374" t="s">
        <v>501</v>
      </c>
      <c r="G892" s="375" t="s">
        <v>502</v>
      </c>
      <c r="H892" s="375" t="s">
        <v>503</v>
      </c>
      <c r="I892" s="376" t="s">
        <v>504</v>
      </c>
      <c r="L892" s="1063"/>
      <c r="M892" s="1064"/>
      <c r="N892" s="1064"/>
      <c r="O892" s="1065"/>
      <c r="Q892" s="24" t="s">
        <v>2134</v>
      </c>
      <c r="R892" s="379" t="s">
        <v>541</v>
      </c>
      <c r="S892" s="379" t="s">
        <v>564</v>
      </c>
      <c r="T892" s="379" t="s">
        <v>939</v>
      </c>
      <c r="U892" s="379" t="s">
        <v>902</v>
      </c>
      <c r="V892" s="379" t="s">
        <v>1530</v>
      </c>
      <c r="W892" s="379" t="s">
        <v>940</v>
      </c>
      <c r="X892" s="379" t="s">
        <v>1774</v>
      </c>
      <c r="Y892" s="379" t="s">
        <v>726</v>
      </c>
      <c r="Z892" s="379" t="s">
        <v>153</v>
      </c>
      <c r="AA892" s="380" t="s">
        <v>499</v>
      </c>
    </row>
    <row r="893" spans="1:27" ht="15.75" customHeight="1" x14ac:dyDescent="0.2">
      <c r="A893" s="371" t="s">
        <v>521</v>
      </c>
      <c r="B893" s="53" t="s">
        <v>1596</v>
      </c>
      <c r="C893" s="46"/>
      <c r="D893" s="46"/>
      <c r="E893" s="46"/>
      <c r="F893" s="46"/>
      <c r="G893" s="46"/>
      <c r="H893" s="46"/>
      <c r="I893" s="586"/>
      <c r="J893" s="435">
        <f t="shared" ref="J893:J903" si="193">D893+E893+F893</f>
        <v>0</v>
      </c>
      <c r="K893" s="435">
        <f t="shared" ref="K893:K903" si="194">D893*2+E893</f>
        <v>0</v>
      </c>
      <c r="L893" s="927" t="s">
        <v>528</v>
      </c>
      <c r="M893" s="928"/>
      <c r="N893" s="928"/>
      <c r="O893" s="929"/>
      <c r="Q893" s="377" t="s">
        <v>541</v>
      </c>
      <c r="R893" s="10"/>
      <c r="S893" s="20"/>
      <c r="T893" s="20"/>
      <c r="U893" s="20"/>
      <c r="V893" s="20"/>
      <c r="W893" s="20"/>
      <c r="X893" s="20"/>
      <c r="Y893" s="20"/>
      <c r="Z893" s="20"/>
      <c r="AA893" s="21"/>
    </row>
    <row r="894" spans="1:27" ht="15.75" customHeight="1" x14ac:dyDescent="0.2">
      <c r="A894" s="370" t="s">
        <v>521</v>
      </c>
      <c r="B894" s="54" t="s">
        <v>90</v>
      </c>
      <c r="C894" s="582"/>
      <c r="D894" s="582"/>
      <c r="E894" s="582"/>
      <c r="F894" s="582"/>
      <c r="G894" s="582"/>
      <c r="H894" s="582"/>
      <c r="I894" s="584"/>
      <c r="J894" s="435">
        <f t="shared" si="193"/>
        <v>0</v>
      </c>
      <c r="K894" s="435">
        <f t="shared" si="194"/>
        <v>0</v>
      </c>
      <c r="L894" s="930"/>
      <c r="M894" s="931"/>
      <c r="N894" s="931"/>
      <c r="O894" s="932"/>
      <c r="Q894" s="377" t="s">
        <v>564</v>
      </c>
      <c r="R894" s="20"/>
      <c r="S894" s="10"/>
      <c r="T894" s="20"/>
      <c r="U894" s="20"/>
      <c r="V894" s="20"/>
      <c r="W894" s="20"/>
      <c r="X894" s="20"/>
      <c r="Y894" s="20"/>
      <c r="Z894" s="20"/>
      <c r="AA894" s="21"/>
    </row>
    <row r="895" spans="1:27" ht="15.75" customHeight="1" x14ac:dyDescent="0.2">
      <c r="A895" s="370" t="s">
        <v>521</v>
      </c>
      <c r="B895" s="54" t="s">
        <v>942</v>
      </c>
      <c r="C895" s="582"/>
      <c r="D895" s="582"/>
      <c r="E895" s="582"/>
      <c r="F895" s="582"/>
      <c r="G895" s="582"/>
      <c r="H895" s="582"/>
      <c r="I895" s="584"/>
      <c r="J895" s="435">
        <f t="shared" si="193"/>
        <v>0</v>
      </c>
      <c r="K895" s="435">
        <f t="shared" si="194"/>
        <v>0</v>
      </c>
      <c r="L895" s="930"/>
      <c r="M895" s="931"/>
      <c r="N895" s="931"/>
      <c r="O895" s="932"/>
      <c r="Q895" s="377" t="s">
        <v>939</v>
      </c>
      <c r="R895" s="20"/>
      <c r="S895" s="20"/>
      <c r="T895" s="10"/>
      <c r="U895" s="20"/>
      <c r="V895" s="20"/>
      <c r="W895" s="20"/>
      <c r="X895" s="20"/>
      <c r="Y895" s="20"/>
      <c r="Z895" s="20"/>
      <c r="AA895" s="21"/>
    </row>
    <row r="896" spans="1:27" ht="15.75" customHeight="1" x14ac:dyDescent="0.2">
      <c r="A896" s="370" t="s">
        <v>521</v>
      </c>
      <c r="B896" s="54" t="s">
        <v>433</v>
      </c>
      <c r="C896" s="582"/>
      <c r="D896" s="582"/>
      <c r="E896" s="582"/>
      <c r="F896" s="582"/>
      <c r="G896" s="582"/>
      <c r="H896" s="582"/>
      <c r="I896" s="584"/>
      <c r="J896" s="435">
        <f t="shared" si="193"/>
        <v>0</v>
      </c>
      <c r="K896" s="435">
        <f t="shared" si="194"/>
        <v>0</v>
      </c>
      <c r="L896" s="930"/>
      <c r="M896" s="931"/>
      <c r="N896" s="931"/>
      <c r="O896" s="932"/>
      <c r="Q896" s="377" t="s">
        <v>902</v>
      </c>
      <c r="R896" s="20"/>
      <c r="S896" s="20"/>
      <c r="T896" s="20"/>
      <c r="U896" s="10"/>
      <c r="V896" s="20"/>
      <c r="W896" s="20"/>
      <c r="X896" s="20"/>
      <c r="Y896" s="20"/>
      <c r="Z896" s="20"/>
      <c r="AA896" s="21"/>
    </row>
    <row r="897" spans="1:27" ht="15.75" customHeight="1" x14ac:dyDescent="0.2">
      <c r="A897" s="370" t="s">
        <v>521</v>
      </c>
      <c r="B897" s="54" t="s">
        <v>1535</v>
      </c>
      <c r="C897" s="582"/>
      <c r="D897" s="582"/>
      <c r="E897" s="582"/>
      <c r="F897" s="582"/>
      <c r="G897" s="582"/>
      <c r="H897" s="582"/>
      <c r="I897" s="584"/>
      <c r="J897" s="435">
        <f t="shared" si="193"/>
        <v>0</v>
      </c>
      <c r="K897" s="435">
        <f t="shared" si="194"/>
        <v>0</v>
      </c>
      <c r="L897" s="930"/>
      <c r="M897" s="931"/>
      <c r="N897" s="931"/>
      <c r="O897" s="932"/>
      <c r="Q897" s="377" t="s">
        <v>1530</v>
      </c>
      <c r="R897" s="20"/>
      <c r="S897" s="20"/>
      <c r="T897" s="20"/>
      <c r="U897" s="20"/>
      <c r="V897" s="10"/>
      <c r="W897" s="20"/>
      <c r="X897" s="20"/>
      <c r="Y897" s="20"/>
      <c r="Z897" s="20"/>
      <c r="AA897" s="21"/>
    </row>
    <row r="898" spans="1:27" ht="15.75" customHeight="1" x14ac:dyDescent="0.2">
      <c r="A898" s="370" t="s">
        <v>521</v>
      </c>
      <c r="B898" s="54" t="s">
        <v>941</v>
      </c>
      <c r="C898" s="582"/>
      <c r="D898" s="582"/>
      <c r="E898" s="582"/>
      <c r="F898" s="582"/>
      <c r="G898" s="582"/>
      <c r="H898" s="582"/>
      <c r="I898" s="584"/>
      <c r="J898" s="435">
        <f t="shared" si="193"/>
        <v>0</v>
      </c>
      <c r="K898" s="435">
        <f t="shared" si="194"/>
        <v>0</v>
      </c>
      <c r="L898" s="930"/>
      <c r="M898" s="931"/>
      <c r="N898" s="931"/>
      <c r="O898" s="932"/>
      <c r="Q898" s="377" t="s">
        <v>940</v>
      </c>
      <c r="R898" s="20"/>
      <c r="S898" s="20"/>
      <c r="T898" s="20"/>
      <c r="U898" s="20"/>
      <c r="V898" s="20"/>
      <c r="W898" s="10"/>
      <c r="X898" s="20"/>
      <c r="Y898" s="20"/>
      <c r="Z898" s="20"/>
      <c r="AA898" s="21"/>
    </row>
    <row r="899" spans="1:27" ht="15.75" customHeight="1" x14ac:dyDescent="0.2">
      <c r="A899" s="370" t="s">
        <v>521</v>
      </c>
      <c r="B899" s="54" t="s">
        <v>728</v>
      </c>
      <c r="C899" s="582"/>
      <c r="D899" s="582"/>
      <c r="E899" s="582"/>
      <c r="F899" s="582"/>
      <c r="G899" s="582"/>
      <c r="H899" s="582"/>
      <c r="I899" s="584"/>
      <c r="J899" s="435">
        <f t="shared" si="193"/>
        <v>0</v>
      </c>
      <c r="K899" s="435">
        <f t="shared" si="194"/>
        <v>0</v>
      </c>
      <c r="L899" s="930"/>
      <c r="M899" s="931"/>
      <c r="N899" s="931"/>
      <c r="O899" s="932"/>
      <c r="Q899" s="377" t="s">
        <v>1774</v>
      </c>
      <c r="R899" s="20"/>
      <c r="S899" s="20"/>
      <c r="T899" s="20"/>
      <c r="U899" s="20"/>
      <c r="V899" s="20"/>
      <c r="W899" s="20"/>
      <c r="X899" s="10"/>
      <c r="Y899" s="20"/>
      <c r="Z899" s="20"/>
      <c r="AA899" s="21"/>
    </row>
    <row r="900" spans="1:27" ht="15.75" customHeight="1" x14ac:dyDescent="0.2">
      <c r="A900" s="370" t="s">
        <v>521</v>
      </c>
      <c r="B900" s="54" t="s">
        <v>93</v>
      </c>
      <c r="C900" s="582"/>
      <c r="D900" s="582"/>
      <c r="E900" s="582"/>
      <c r="F900" s="582"/>
      <c r="G900" s="582"/>
      <c r="H900" s="582"/>
      <c r="I900" s="584"/>
      <c r="J900" s="435">
        <f t="shared" si="193"/>
        <v>0</v>
      </c>
      <c r="K900" s="435">
        <f t="shared" si="194"/>
        <v>0</v>
      </c>
      <c r="L900" s="930"/>
      <c r="M900" s="931"/>
      <c r="N900" s="931"/>
      <c r="O900" s="932"/>
      <c r="Q900" s="377" t="s">
        <v>726</v>
      </c>
      <c r="R900" s="20"/>
      <c r="S900" s="20"/>
      <c r="T900" s="20"/>
      <c r="U900" s="20"/>
      <c r="V900" s="20"/>
      <c r="W900" s="20"/>
      <c r="X900" s="20"/>
      <c r="Y900" s="10"/>
      <c r="Z900" s="20"/>
      <c r="AA900" s="21"/>
    </row>
    <row r="901" spans="1:27" ht="15.75" customHeight="1" x14ac:dyDescent="0.2">
      <c r="A901" s="370" t="s">
        <v>521</v>
      </c>
      <c r="B901" s="54" t="s">
        <v>2123</v>
      </c>
      <c r="C901" s="582"/>
      <c r="D901" s="582"/>
      <c r="E901" s="582"/>
      <c r="F901" s="582"/>
      <c r="G901" s="582"/>
      <c r="H901" s="582"/>
      <c r="I901" s="584"/>
      <c r="J901" s="435">
        <f t="shared" si="193"/>
        <v>0</v>
      </c>
      <c r="K901" s="435">
        <f t="shared" si="194"/>
        <v>0</v>
      </c>
      <c r="L901" s="930"/>
      <c r="M901" s="931"/>
      <c r="N901" s="931"/>
      <c r="O901" s="932"/>
      <c r="Q901" s="377" t="s">
        <v>153</v>
      </c>
      <c r="R901" s="20"/>
      <c r="S901" s="20"/>
      <c r="T901" s="20"/>
      <c r="U901" s="20"/>
      <c r="V901" s="20"/>
      <c r="W901" s="20"/>
      <c r="X901" s="20"/>
      <c r="Y901" s="20"/>
      <c r="Z901" s="10"/>
      <c r="AA901" s="21"/>
    </row>
    <row r="902" spans="1:27" ht="15.75" customHeight="1" thickBot="1" x14ac:dyDescent="0.25">
      <c r="A902" s="372" t="s">
        <v>521</v>
      </c>
      <c r="B902" s="55" t="s">
        <v>1855</v>
      </c>
      <c r="C902" s="583"/>
      <c r="D902" s="583"/>
      <c r="E902" s="583"/>
      <c r="F902" s="583"/>
      <c r="G902" s="583"/>
      <c r="H902" s="583"/>
      <c r="I902" s="585"/>
      <c r="J902" s="435">
        <f t="shared" si="193"/>
        <v>0</v>
      </c>
      <c r="K902" s="435">
        <f t="shared" si="194"/>
        <v>0</v>
      </c>
      <c r="L902" s="933"/>
      <c r="M902" s="934"/>
      <c r="N902" s="934"/>
      <c r="O902" s="935"/>
      <c r="Q902" s="378" t="s">
        <v>499</v>
      </c>
      <c r="R902" s="23"/>
      <c r="S902" s="23"/>
      <c r="T902" s="23"/>
      <c r="U902" s="23"/>
      <c r="V902" s="23"/>
      <c r="W902" s="23"/>
      <c r="X902" s="23"/>
      <c r="Y902" s="23"/>
      <c r="Z902" s="23"/>
      <c r="AA902" s="15"/>
    </row>
    <row r="903" spans="1:27" ht="15.75" customHeight="1" x14ac:dyDescent="0.2">
      <c r="C903" s="435">
        <f t="shared" ref="C903:I903" si="195">SUM(C893:C902)</f>
        <v>0</v>
      </c>
      <c r="D903" s="435">
        <f t="shared" si="195"/>
        <v>0</v>
      </c>
      <c r="E903" s="435">
        <f t="shared" si="195"/>
        <v>0</v>
      </c>
      <c r="F903" s="435">
        <f t="shared" si="195"/>
        <v>0</v>
      </c>
      <c r="G903" s="435">
        <f t="shared" si="195"/>
        <v>0</v>
      </c>
      <c r="H903" s="435">
        <f t="shared" si="195"/>
        <v>0</v>
      </c>
      <c r="I903" s="435">
        <f t="shared" si="195"/>
        <v>0</v>
      </c>
      <c r="J903" s="435">
        <f t="shared" si="193"/>
        <v>0</v>
      </c>
      <c r="K903" s="435">
        <f t="shared" si="194"/>
        <v>0</v>
      </c>
    </row>
    <row r="904" spans="1:27" ht="15.75" customHeight="1" thickBot="1" x14ac:dyDescent="0.25"/>
    <row r="905" spans="1:27" ht="15.75" customHeight="1" thickBot="1" x14ac:dyDescent="0.25">
      <c r="A905" s="1207" t="s">
        <v>2143</v>
      </c>
      <c r="B905" s="1208"/>
      <c r="C905" s="1208"/>
      <c r="D905" s="1208"/>
      <c r="E905" s="1208"/>
      <c r="F905" s="1209"/>
      <c r="G905" s="1204" t="s">
        <v>2132</v>
      </c>
      <c r="H905" s="1205"/>
      <c r="I905" s="1206"/>
      <c r="L905" s="945" t="s">
        <v>495</v>
      </c>
      <c r="M905" s="946"/>
      <c r="N905" s="946"/>
      <c r="O905" s="947"/>
    </row>
    <row r="906" spans="1:27" ht="15.75" customHeight="1" thickBot="1" x14ac:dyDescent="0.25">
      <c r="A906" s="449" t="s">
        <v>496</v>
      </c>
      <c r="B906" s="450" t="s">
        <v>497</v>
      </c>
      <c r="C906" s="451" t="s">
        <v>498</v>
      </c>
      <c r="D906" s="451" t="s">
        <v>499</v>
      </c>
      <c r="E906" s="451" t="s">
        <v>500</v>
      </c>
      <c r="F906" s="451" t="s">
        <v>501</v>
      </c>
      <c r="G906" s="452" t="s">
        <v>502</v>
      </c>
      <c r="H906" s="452" t="s">
        <v>503</v>
      </c>
      <c r="I906" s="453" t="s">
        <v>504</v>
      </c>
      <c r="L906" s="1063"/>
      <c r="M906" s="1064"/>
      <c r="N906" s="1064"/>
      <c r="O906" s="1065"/>
      <c r="Q906" s="24" t="s">
        <v>2134</v>
      </c>
      <c r="R906" s="396" t="s">
        <v>716</v>
      </c>
      <c r="S906" s="396" t="s">
        <v>901</v>
      </c>
      <c r="T906" s="396" t="s">
        <v>1004</v>
      </c>
      <c r="U906" s="396" t="s">
        <v>500</v>
      </c>
      <c r="V906" s="396" t="s">
        <v>1631</v>
      </c>
      <c r="W906" s="396" t="s">
        <v>322</v>
      </c>
      <c r="X906" s="396" t="s">
        <v>514</v>
      </c>
      <c r="Y906" s="396" t="s">
        <v>501</v>
      </c>
      <c r="Z906" s="396" t="s">
        <v>299</v>
      </c>
      <c r="AA906" s="397" t="s">
        <v>1587</v>
      </c>
    </row>
    <row r="907" spans="1:27" ht="15.75" customHeight="1" x14ac:dyDescent="0.2">
      <c r="A907" s="454" t="s">
        <v>521</v>
      </c>
      <c r="B907" s="53" t="s">
        <v>674</v>
      </c>
      <c r="C907" s="46"/>
      <c r="D907" s="46"/>
      <c r="E907" s="46"/>
      <c r="F907" s="46"/>
      <c r="G907" s="46"/>
      <c r="H907" s="46"/>
      <c r="I907" s="586"/>
      <c r="J907" s="435">
        <f t="shared" ref="J907:J917" si="196">D907+E907+F907</f>
        <v>0</v>
      </c>
      <c r="K907" s="435">
        <f t="shared" ref="K907:K917" si="197">D907*2+E907</f>
        <v>0</v>
      </c>
      <c r="L907" s="927" t="s">
        <v>528</v>
      </c>
      <c r="M907" s="928"/>
      <c r="N907" s="928"/>
      <c r="O907" s="929"/>
      <c r="Q907" s="339" t="s">
        <v>716</v>
      </c>
      <c r="R907" s="10"/>
      <c r="S907" s="20"/>
      <c r="T907" s="20"/>
      <c r="U907" s="20"/>
      <c r="V907" s="20"/>
      <c r="W907" s="20"/>
      <c r="X907" s="20"/>
      <c r="Y907" s="20"/>
      <c r="Z907" s="20"/>
      <c r="AA907" s="21"/>
    </row>
    <row r="908" spans="1:27" ht="15.75" customHeight="1" x14ac:dyDescent="0.2">
      <c r="A908" s="246" t="s">
        <v>521</v>
      </c>
      <c r="B908" s="54" t="s">
        <v>89</v>
      </c>
      <c r="C908" s="582"/>
      <c r="D908" s="582"/>
      <c r="E908" s="582"/>
      <c r="F908" s="582"/>
      <c r="G908" s="582"/>
      <c r="H908" s="582"/>
      <c r="I908" s="584"/>
      <c r="J908" s="435">
        <f t="shared" si="196"/>
        <v>0</v>
      </c>
      <c r="K908" s="435">
        <f t="shared" si="197"/>
        <v>0</v>
      </c>
      <c r="L908" s="930"/>
      <c r="M908" s="931"/>
      <c r="N908" s="931"/>
      <c r="O908" s="932"/>
      <c r="Q908" s="339" t="s">
        <v>901</v>
      </c>
      <c r="R908" s="20"/>
      <c r="S908" s="10"/>
      <c r="T908" s="20"/>
      <c r="U908" s="20"/>
      <c r="V908" s="20"/>
      <c r="W908" s="20"/>
      <c r="X908" s="20"/>
      <c r="Y908" s="20"/>
      <c r="Z908" s="20"/>
      <c r="AA908" s="21"/>
    </row>
    <row r="909" spans="1:27" ht="15.75" customHeight="1" x14ac:dyDescent="0.2">
      <c r="A909" s="246" t="s">
        <v>521</v>
      </c>
      <c r="B909" s="54" t="s">
        <v>1883</v>
      </c>
      <c r="C909" s="582"/>
      <c r="D909" s="582"/>
      <c r="E909" s="582"/>
      <c r="F909" s="582"/>
      <c r="G909" s="582"/>
      <c r="H909" s="582"/>
      <c r="I909" s="584"/>
      <c r="J909" s="435">
        <f t="shared" si="196"/>
        <v>0</v>
      </c>
      <c r="K909" s="435">
        <f t="shared" si="197"/>
        <v>0</v>
      </c>
      <c r="L909" s="930"/>
      <c r="M909" s="931"/>
      <c r="N909" s="931"/>
      <c r="O909" s="932"/>
      <c r="Q909" s="339" t="s">
        <v>1004</v>
      </c>
      <c r="R909" s="20"/>
      <c r="S909" s="20"/>
      <c r="T909" s="10"/>
      <c r="U909" s="20"/>
      <c r="V909" s="20"/>
      <c r="W909" s="20"/>
      <c r="X909" s="20"/>
      <c r="Y909" s="20"/>
      <c r="Z909" s="20"/>
      <c r="AA909" s="21"/>
    </row>
    <row r="910" spans="1:27" ht="15.75" customHeight="1" x14ac:dyDescent="0.2">
      <c r="A910" s="246" t="s">
        <v>521</v>
      </c>
      <c r="B910" s="54" t="s">
        <v>1002</v>
      </c>
      <c r="C910" s="582"/>
      <c r="D910" s="582"/>
      <c r="E910" s="582"/>
      <c r="F910" s="582"/>
      <c r="G910" s="582"/>
      <c r="H910" s="582"/>
      <c r="I910" s="584"/>
      <c r="J910" s="435">
        <f t="shared" si="196"/>
        <v>0</v>
      </c>
      <c r="K910" s="435">
        <f t="shared" si="197"/>
        <v>0</v>
      </c>
      <c r="L910" s="930"/>
      <c r="M910" s="931"/>
      <c r="N910" s="931"/>
      <c r="O910" s="932"/>
      <c r="Q910" s="339" t="s">
        <v>500</v>
      </c>
      <c r="R910" s="20"/>
      <c r="S910" s="20"/>
      <c r="T910" s="20"/>
      <c r="U910" s="10"/>
      <c r="V910" s="20"/>
      <c r="W910" s="20"/>
      <c r="X910" s="20"/>
      <c r="Y910" s="20"/>
      <c r="Z910" s="20"/>
      <c r="AA910" s="21"/>
    </row>
    <row r="911" spans="1:27" ht="15.75" customHeight="1" x14ac:dyDescent="0.2">
      <c r="A911" s="246" t="s">
        <v>521</v>
      </c>
      <c r="B911" s="54" t="s">
        <v>1635</v>
      </c>
      <c r="C911" s="582"/>
      <c r="D911" s="582"/>
      <c r="E911" s="582"/>
      <c r="F911" s="582"/>
      <c r="G911" s="582"/>
      <c r="H911" s="582"/>
      <c r="I911" s="584"/>
      <c r="J911" s="435">
        <f t="shared" si="196"/>
        <v>0</v>
      </c>
      <c r="K911" s="435">
        <f t="shared" si="197"/>
        <v>0</v>
      </c>
      <c r="L911" s="930"/>
      <c r="M911" s="931"/>
      <c r="N911" s="931"/>
      <c r="O911" s="932"/>
      <c r="Q911" s="339" t="s">
        <v>1631</v>
      </c>
      <c r="R911" s="20"/>
      <c r="S911" s="20"/>
      <c r="T911" s="20"/>
      <c r="U911" s="20"/>
      <c r="V911" s="10"/>
      <c r="W911" s="20"/>
      <c r="X911" s="20"/>
      <c r="Y911" s="20"/>
      <c r="Z911" s="20"/>
      <c r="AA911" s="21"/>
    </row>
    <row r="912" spans="1:27" ht="15.75" customHeight="1" x14ac:dyDescent="0.2">
      <c r="A912" s="246" t="s">
        <v>521</v>
      </c>
      <c r="B912" s="54" t="s">
        <v>128</v>
      </c>
      <c r="C912" s="582"/>
      <c r="D912" s="582"/>
      <c r="E912" s="582"/>
      <c r="F912" s="582"/>
      <c r="G912" s="582"/>
      <c r="H912" s="582"/>
      <c r="I912" s="584"/>
      <c r="J912" s="435">
        <f t="shared" si="196"/>
        <v>0</v>
      </c>
      <c r="K912" s="435">
        <f t="shared" si="197"/>
        <v>0</v>
      </c>
      <c r="L912" s="930"/>
      <c r="M912" s="931"/>
      <c r="N912" s="931"/>
      <c r="O912" s="932"/>
      <c r="Q912" s="339" t="s">
        <v>322</v>
      </c>
      <c r="R912" s="20"/>
      <c r="S912" s="20"/>
      <c r="T912" s="20"/>
      <c r="U912" s="20"/>
      <c r="V912" s="20"/>
      <c r="W912" s="10"/>
      <c r="X912" s="20"/>
      <c r="Y912" s="20"/>
      <c r="Z912" s="20"/>
      <c r="AA912" s="21"/>
    </row>
    <row r="913" spans="1:27" ht="15.75" customHeight="1" x14ac:dyDescent="0.2">
      <c r="A913" s="246" t="s">
        <v>521</v>
      </c>
      <c r="B913" s="54" t="s">
        <v>529</v>
      </c>
      <c r="C913" s="582"/>
      <c r="D913" s="582"/>
      <c r="E913" s="582"/>
      <c r="F913" s="582"/>
      <c r="G913" s="582"/>
      <c r="H913" s="582"/>
      <c r="I913" s="584"/>
      <c r="J913" s="435">
        <f t="shared" si="196"/>
        <v>0</v>
      </c>
      <c r="K913" s="435">
        <f t="shared" si="197"/>
        <v>0</v>
      </c>
      <c r="L913" s="930"/>
      <c r="M913" s="931"/>
      <c r="N913" s="931"/>
      <c r="O913" s="932"/>
      <c r="Q913" s="339" t="s">
        <v>514</v>
      </c>
      <c r="R913" s="20"/>
      <c r="S913" s="20"/>
      <c r="T913" s="20"/>
      <c r="U913" s="20"/>
      <c r="V913" s="20"/>
      <c r="W913" s="20"/>
      <c r="X913" s="10"/>
      <c r="Y913" s="20"/>
      <c r="Z913" s="20"/>
      <c r="AA913" s="21"/>
    </row>
    <row r="914" spans="1:27" ht="15.75" customHeight="1" x14ac:dyDescent="0.2">
      <c r="A914" s="246" t="s">
        <v>521</v>
      </c>
      <c r="B914" s="54" t="s">
        <v>1923</v>
      </c>
      <c r="C914" s="582"/>
      <c r="D914" s="582"/>
      <c r="E914" s="582"/>
      <c r="F914" s="582"/>
      <c r="G914" s="582"/>
      <c r="H914" s="582"/>
      <c r="I914" s="584"/>
      <c r="J914" s="435">
        <f t="shared" si="196"/>
        <v>0</v>
      </c>
      <c r="K914" s="435">
        <f t="shared" si="197"/>
        <v>0</v>
      </c>
      <c r="L914" s="930"/>
      <c r="M914" s="931"/>
      <c r="N914" s="931"/>
      <c r="O914" s="932"/>
      <c r="Q914" s="339" t="s">
        <v>501</v>
      </c>
      <c r="R914" s="20"/>
      <c r="S914" s="20"/>
      <c r="T914" s="20"/>
      <c r="U914" s="20"/>
      <c r="V914" s="20"/>
      <c r="W914" s="20"/>
      <c r="X914" s="20"/>
      <c r="Y914" s="10"/>
      <c r="Z914" s="20"/>
      <c r="AA914" s="21"/>
    </row>
    <row r="915" spans="1:27" ht="15.75" customHeight="1" x14ac:dyDescent="0.2">
      <c r="A915" s="246" t="s">
        <v>521</v>
      </c>
      <c r="B915" s="54" t="s">
        <v>304</v>
      </c>
      <c r="C915" s="582"/>
      <c r="D915" s="582"/>
      <c r="E915" s="582"/>
      <c r="F915" s="582"/>
      <c r="G915" s="582"/>
      <c r="H915" s="582"/>
      <c r="I915" s="584"/>
      <c r="J915" s="435">
        <f t="shared" si="196"/>
        <v>0</v>
      </c>
      <c r="K915" s="435">
        <f t="shared" si="197"/>
        <v>0</v>
      </c>
      <c r="L915" s="930"/>
      <c r="M915" s="931"/>
      <c r="N915" s="931"/>
      <c r="O915" s="932"/>
      <c r="Q915" s="339" t="s">
        <v>299</v>
      </c>
      <c r="R915" s="20"/>
      <c r="S915" s="20"/>
      <c r="T915" s="20"/>
      <c r="U915" s="20"/>
      <c r="V915" s="20"/>
      <c r="W915" s="20"/>
      <c r="X915" s="20"/>
      <c r="Y915" s="20"/>
      <c r="Z915" s="10"/>
      <c r="AA915" s="21"/>
    </row>
    <row r="916" spans="1:27" ht="15.75" customHeight="1" thickBot="1" x14ac:dyDescent="0.25">
      <c r="A916" s="455" t="s">
        <v>521</v>
      </c>
      <c r="B916" s="55" t="s">
        <v>250</v>
      </c>
      <c r="C916" s="583"/>
      <c r="D916" s="583"/>
      <c r="E916" s="583"/>
      <c r="F916" s="583"/>
      <c r="G916" s="583"/>
      <c r="H916" s="583"/>
      <c r="I916" s="585"/>
      <c r="J916" s="435">
        <f t="shared" si="196"/>
        <v>0</v>
      </c>
      <c r="K916" s="435">
        <f t="shared" si="197"/>
        <v>0</v>
      </c>
      <c r="L916" s="933"/>
      <c r="M916" s="934"/>
      <c r="N916" s="934"/>
      <c r="O916" s="935"/>
      <c r="Q916" s="398" t="s">
        <v>1587</v>
      </c>
      <c r="R916" s="23"/>
      <c r="S916" s="23"/>
      <c r="T916" s="23"/>
      <c r="U916" s="23"/>
      <c r="V916" s="23"/>
      <c r="W916" s="23"/>
      <c r="X916" s="23"/>
      <c r="Y916" s="23"/>
      <c r="Z916" s="23"/>
      <c r="AA916" s="15"/>
    </row>
    <row r="917" spans="1:27" ht="15.75" customHeight="1" x14ac:dyDescent="0.2">
      <c r="C917" s="435">
        <f t="shared" ref="C917:I917" si="198">SUM(C907:C916)</f>
        <v>0</v>
      </c>
      <c r="D917" s="435">
        <f t="shared" si="198"/>
        <v>0</v>
      </c>
      <c r="E917" s="435">
        <f t="shared" si="198"/>
        <v>0</v>
      </c>
      <c r="F917" s="435">
        <f t="shared" si="198"/>
        <v>0</v>
      </c>
      <c r="G917" s="435">
        <f t="shared" si="198"/>
        <v>0</v>
      </c>
      <c r="H917" s="435">
        <f t="shared" si="198"/>
        <v>0</v>
      </c>
      <c r="I917" s="435">
        <f t="shared" si="198"/>
        <v>0</v>
      </c>
      <c r="J917" s="435">
        <f t="shared" si="196"/>
        <v>0</v>
      </c>
      <c r="K917" s="435">
        <f t="shared" si="197"/>
        <v>0</v>
      </c>
    </row>
    <row r="918" spans="1:27" ht="15.75" customHeight="1" thickBot="1" x14ac:dyDescent="0.25"/>
    <row r="919" spans="1:27" ht="15.75" customHeight="1" thickBot="1" x14ac:dyDescent="0.25">
      <c r="A919" s="1207" t="s">
        <v>2124</v>
      </c>
      <c r="B919" s="1208"/>
      <c r="C919" s="1208"/>
      <c r="D919" s="1208"/>
      <c r="E919" s="1208"/>
      <c r="F919" s="1209"/>
      <c r="G919" s="1204" t="s">
        <v>2132</v>
      </c>
      <c r="H919" s="1205"/>
      <c r="I919" s="1206"/>
      <c r="L919" s="945" t="s">
        <v>495</v>
      </c>
      <c r="M919" s="946"/>
      <c r="N919" s="946"/>
      <c r="O919" s="947"/>
    </row>
    <row r="920" spans="1:27" ht="15.75" customHeight="1" thickBot="1" x14ac:dyDescent="0.25">
      <c r="A920" s="449" t="s">
        <v>496</v>
      </c>
      <c r="B920" s="450" t="s">
        <v>497</v>
      </c>
      <c r="C920" s="451" t="s">
        <v>498</v>
      </c>
      <c r="D920" s="451" t="s">
        <v>499</v>
      </c>
      <c r="E920" s="451" t="s">
        <v>500</v>
      </c>
      <c r="F920" s="451" t="s">
        <v>501</v>
      </c>
      <c r="G920" s="452" t="s">
        <v>502</v>
      </c>
      <c r="H920" s="452" t="s">
        <v>503</v>
      </c>
      <c r="I920" s="453" t="s">
        <v>504</v>
      </c>
      <c r="L920" s="1063"/>
      <c r="M920" s="1064"/>
      <c r="N920" s="1064"/>
      <c r="O920" s="1065"/>
      <c r="Q920" s="24" t="s">
        <v>2134</v>
      </c>
      <c r="R920" s="396" t="s">
        <v>541</v>
      </c>
      <c r="S920" s="396" t="s">
        <v>716</v>
      </c>
      <c r="T920" s="396" t="s">
        <v>564</v>
      </c>
      <c r="U920" s="396" t="s">
        <v>902</v>
      </c>
      <c r="V920" s="396" t="s">
        <v>1004</v>
      </c>
      <c r="W920" s="396" t="s">
        <v>501</v>
      </c>
      <c r="X920" s="396" t="s">
        <v>726</v>
      </c>
      <c r="Y920" s="396" t="s">
        <v>299</v>
      </c>
      <c r="Z920" s="396" t="s">
        <v>1587</v>
      </c>
      <c r="AA920" s="397" t="s">
        <v>153</v>
      </c>
    </row>
    <row r="921" spans="1:27" ht="15.75" customHeight="1" x14ac:dyDescent="0.2">
      <c r="A921" s="475">
        <v>1</v>
      </c>
      <c r="B921" s="53" t="s">
        <v>90</v>
      </c>
      <c r="C921" s="46"/>
      <c r="D921" s="46"/>
      <c r="E921" s="46"/>
      <c r="F921" s="46"/>
      <c r="G921" s="46"/>
      <c r="H921" s="46"/>
      <c r="I921" s="586"/>
      <c r="J921" s="435">
        <f t="shared" ref="J921:J931" si="199">D921+E921+F921</f>
        <v>0</v>
      </c>
      <c r="K921" s="435">
        <f t="shared" ref="K921:K931" si="200">D921*2+E921</f>
        <v>0</v>
      </c>
      <c r="L921" s="927" t="s">
        <v>528</v>
      </c>
      <c r="M921" s="928"/>
      <c r="N921" s="928"/>
      <c r="O921" s="929"/>
      <c r="Q921" s="339" t="s">
        <v>541</v>
      </c>
      <c r="R921" s="10"/>
      <c r="S921" s="20"/>
      <c r="T921" s="20"/>
      <c r="U921" s="20"/>
      <c r="V921" s="20"/>
      <c r="W921" s="20"/>
      <c r="X921" s="20"/>
      <c r="Y921" s="20"/>
      <c r="Z921" s="20"/>
      <c r="AA921" s="21"/>
    </row>
    <row r="922" spans="1:27" ht="15.75" customHeight="1" x14ac:dyDescent="0.2">
      <c r="A922" s="246">
        <v>2</v>
      </c>
      <c r="B922" s="54" t="s">
        <v>674</v>
      </c>
      <c r="C922" s="582"/>
      <c r="D922" s="582"/>
      <c r="E922" s="582"/>
      <c r="F922" s="582"/>
      <c r="G922" s="582"/>
      <c r="H922" s="582"/>
      <c r="I922" s="584"/>
      <c r="J922" s="435">
        <f t="shared" si="199"/>
        <v>0</v>
      </c>
      <c r="K922" s="435">
        <f t="shared" si="200"/>
        <v>0</v>
      </c>
      <c r="L922" s="930"/>
      <c r="M922" s="931"/>
      <c r="N922" s="931"/>
      <c r="O922" s="932"/>
      <c r="Q922" s="339" t="s">
        <v>716</v>
      </c>
      <c r="R922" s="20"/>
      <c r="S922" s="10"/>
      <c r="T922" s="20"/>
      <c r="U922" s="20"/>
      <c r="V922" s="20"/>
      <c r="W922" s="20"/>
      <c r="X922" s="20"/>
      <c r="Y922" s="20"/>
      <c r="Z922" s="20"/>
      <c r="AA922" s="21"/>
    </row>
    <row r="923" spans="1:27" ht="15.75" customHeight="1" x14ac:dyDescent="0.2">
      <c r="A923" s="246" t="s">
        <v>521</v>
      </c>
      <c r="B923" s="54" t="s">
        <v>1596</v>
      </c>
      <c r="C923" s="582"/>
      <c r="D923" s="582"/>
      <c r="E923" s="582"/>
      <c r="F923" s="582"/>
      <c r="G923" s="582"/>
      <c r="H923" s="582"/>
      <c r="I923" s="584"/>
      <c r="J923" s="435">
        <f t="shared" si="199"/>
        <v>0</v>
      </c>
      <c r="K923" s="435">
        <f t="shared" si="200"/>
        <v>0</v>
      </c>
      <c r="L923" s="930"/>
      <c r="M923" s="931"/>
      <c r="N923" s="931"/>
      <c r="O923" s="932"/>
      <c r="Q923" s="339" t="s">
        <v>564</v>
      </c>
      <c r="R923" s="20"/>
      <c r="S923" s="20"/>
      <c r="T923" s="10"/>
      <c r="U923" s="20"/>
      <c r="V923" s="20"/>
      <c r="W923" s="20"/>
      <c r="X923" s="20"/>
      <c r="Y923" s="20"/>
      <c r="Z923" s="20"/>
      <c r="AA923" s="21"/>
    </row>
    <row r="924" spans="1:27" ht="15.75" customHeight="1" x14ac:dyDescent="0.2">
      <c r="A924" s="246" t="s">
        <v>521</v>
      </c>
      <c r="B924" s="54" t="s">
        <v>433</v>
      </c>
      <c r="C924" s="582"/>
      <c r="D924" s="582"/>
      <c r="E924" s="582"/>
      <c r="F924" s="582"/>
      <c r="G924" s="582"/>
      <c r="H924" s="582"/>
      <c r="I924" s="584"/>
      <c r="J924" s="435">
        <f t="shared" si="199"/>
        <v>0</v>
      </c>
      <c r="K924" s="435">
        <f t="shared" si="200"/>
        <v>0</v>
      </c>
      <c r="L924" s="930"/>
      <c r="M924" s="931"/>
      <c r="N924" s="931"/>
      <c r="O924" s="932"/>
      <c r="Q924" s="339" t="s">
        <v>902</v>
      </c>
      <c r="R924" s="20"/>
      <c r="S924" s="20"/>
      <c r="T924" s="20"/>
      <c r="U924" s="10"/>
      <c r="V924" s="20"/>
      <c r="W924" s="20"/>
      <c r="X924" s="20"/>
      <c r="Y924" s="20"/>
      <c r="Z924" s="20"/>
      <c r="AA924" s="21"/>
    </row>
    <row r="925" spans="1:27" ht="15.75" customHeight="1" x14ac:dyDescent="0.2">
      <c r="A925" s="246" t="s">
        <v>521</v>
      </c>
      <c r="B925" s="54" t="s">
        <v>1002</v>
      </c>
      <c r="C925" s="582"/>
      <c r="D925" s="582"/>
      <c r="E925" s="582"/>
      <c r="F925" s="582"/>
      <c r="G925" s="582"/>
      <c r="H925" s="582"/>
      <c r="I925" s="584"/>
      <c r="J925" s="435">
        <f t="shared" si="199"/>
        <v>0</v>
      </c>
      <c r="K925" s="435">
        <f t="shared" si="200"/>
        <v>0</v>
      </c>
      <c r="L925" s="930"/>
      <c r="M925" s="931"/>
      <c r="N925" s="931"/>
      <c r="O925" s="932"/>
      <c r="Q925" s="339" t="s">
        <v>1004</v>
      </c>
      <c r="R925" s="20"/>
      <c r="S925" s="20"/>
      <c r="T925" s="20"/>
      <c r="U925" s="20"/>
      <c r="V925" s="10"/>
      <c r="W925" s="20"/>
      <c r="X925" s="20"/>
      <c r="Y925" s="20"/>
      <c r="Z925" s="20"/>
      <c r="AA925" s="21"/>
    </row>
    <row r="926" spans="1:27" ht="15.75" customHeight="1" x14ac:dyDescent="0.2">
      <c r="A926" s="246" t="s">
        <v>521</v>
      </c>
      <c r="B926" s="54" t="s">
        <v>1923</v>
      </c>
      <c r="C926" s="582"/>
      <c r="D926" s="582"/>
      <c r="E926" s="582"/>
      <c r="F926" s="582"/>
      <c r="G926" s="582"/>
      <c r="H926" s="582"/>
      <c r="I926" s="584"/>
      <c r="J926" s="435">
        <f t="shared" si="199"/>
        <v>0</v>
      </c>
      <c r="K926" s="435">
        <f t="shared" si="200"/>
        <v>0</v>
      </c>
      <c r="L926" s="930"/>
      <c r="M926" s="931"/>
      <c r="N926" s="931"/>
      <c r="O926" s="932"/>
      <c r="Q926" s="339" t="s">
        <v>501</v>
      </c>
      <c r="R926" s="20"/>
      <c r="S926" s="20"/>
      <c r="T926" s="20"/>
      <c r="U926" s="20"/>
      <c r="V926" s="20"/>
      <c r="W926" s="10"/>
      <c r="X926" s="20"/>
      <c r="Y926" s="20"/>
      <c r="Z926" s="20"/>
      <c r="AA926" s="21"/>
    </row>
    <row r="927" spans="1:27" ht="15.75" customHeight="1" x14ac:dyDescent="0.2">
      <c r="A927" s="246" t="s">
        <v>521</v>
      </c>
      <c r="B927" s="54" t="s">
        <v>728</v>
      </c>
      <c r="C927" s="582"/>
      <c r="D927" s="582"/>
      <c r="E927" s="582"/>
      <c r="F927" s="582"/>
      <c r="G927" s="582"/>
      <c r="H927" s="582"/>
      <c r="I927" s="584"/>
      <c r="J927" s="435">
        <f t="shared" si="199"/>
        <v>0</v>
      </c>
      <c r="K927" s="435">
        <f t="shared" si="200"/>
        <v>0</v>
      </c>
      <c r="L927" s="930"/>
      <c r="M927" s="931"/>
      <c r="N927" s="931"/>
      <c r="O927" s="932"/>
      <c r="Q927" s="339" t="s">
        <v>726</v>
      </c>
      <c r="R927" s="20"/>
      <c r="S927" s="20"/>
      <c r="T927" s="20"/>
      <c r="U927" s="20"/>
      <c r="V927" s="20"/>
      <c r="W927" s="20"/>
      <c r="X927" s="10"/>
      <c r="Y927" s="20"/>
      <c r="Z927" s="20"/>
      <c r="AA927" s="21"/>
    </row>
    <row r="928" spans="1:27" ht="15.75" customHeight="1" x14ac:dyDescent="0.2">
      <c r="A928" s="246" t="s">
        <v>521</v>
      </c>
      <c r="B928" s="54" t="s">
        <v>304</v>
      </c>
      <c r="C928" s="582"/>
      <c r="D928" s="582"/>
      <c r="E928" s="582"/>
      <c r="F928" s="582"/>
      <c r="G928" s="582"/>
      <c r="H928" s="582"/>
      <c r="I928" s="584"/>
      <c r="J928" s="435">
        <f t="shared" si="199"/>
        <v>0</v>
      </c>
      <c r="K928" s="435">
        <f t="shared" si="200"/>
        <v>0</v>
      </c>
      <c r="L928" s="930"/>
      <c r="M928" s="931"/>
      <c r="N928" s="931"/>
      <c r="O928" s="932"/>
      <c r="Q928" s="339" t="s">
        <v>299</v>
      </c>
      <c r="R928" s="20"/>
      <c r="S928" s="20"/>
      <c r="T928" s="20"/>
      <c r="U928" s="20"/>
      <c r="V928" s="20"/>
      <c r="W928" s="20"/>
      <c r="X928" s="20"/>
      <c r="Y928" s="10"/>
      <c r="Z928" s="20"/>
      <c r="AA928" s="21"/>
    </row>
    <row r="929" spans="1:27" ht="15.75" customHeight="1" x14ac:dyDescent="0.2">
      <c r="A929" s="246" t="s">
        <v>521</v>
      </c>
      <c r="B929" s="54" t="s">
        <v>250</v>
      </c>
      <c r="C929" s="582"/>
      <c r="D929" s="582"/>
      <c r="E929" s="582"/>
      <c r="F929" s="582"/>
      <c r="G929" s="582"/>
      <c r="H929" s="582"/>
      <c r="I929" s="584"/>
      <c r="J929" s="435">
        <f t="shared" si="199"/>
        <v>0</v>
      </c>
      <c r="K929" s="435">
        <f t="shared" si="200"/>
        <v>0</v>
      </c>
      <c r="L929" s="930"/>
      <c r="M929" s="931"/>
      <c r="N929" s="931"/>
      <c r="O929" s="932"/>
      <c r="Q929" s="339" t="s">
        <v>1587</v>
      </c>
      <c r="R929" s="20"/>
      <c r="S929" s="20"/>
      <c r="T929" s="20"/>
      <c r="U929" s="20"/>
      <c r="V929" s="20"/>
      <c r="W929" s="20"/>
      <c r="X929" s="20"/>
      <c r="Y929" s="20"/>
      <c r="Z929" s="10"/>
      <c r="AA929" s="21"/>
    </row>
    <row r="930" spans="1:27" ht="15.75" customHeight="1" thickBot="1" x14ac:dyDescent="0.25">
      <c r="A930" s="455" t="s">
        <v>521</v>
      </c>
      <c r="B930" s="55" t="s">
        <v>2123</v>
      </c>
      <c r="C930" s="583"/>
      <c r="D930" s="583"/>
      <c r="E930" s="583"/>
      <c r="F930" s="583"/>
      <c r="G930" s="583"/>
      <c r="H930" s="583"/>
      <c r="I930" s="585"/>
      <c r="J930" s="435">
        <f t="shared" si="199"/>
        <v>0</v>
      </c>
      <c r="K930" s="435">
        <f t="shared" si="200"/>
        <v>0</v>
      </c>
      <c r="L930" s="933"/>
      <c r="M930" s="934"/>
      <c r="N930" s="934"/>
      <c r="O930" s="935"/>
      <c r="Q930" s="398" t="s">
        <v>153</v>
      </c>
      <c r="R930" s="23"/>
      <c r="S930" s="23"/>
      <c r="T930" s="23"/>
      <c r="U930" s="23"/>
      <c r="V930" s="23"/>
      <c r="W930" s="23"/>
      <c r="X930" s="23"/>
      <c r="Y930" s="23"/>
      <c r="Z930" s="23"/>
      <c r="AA930" s="15"/>
    </row>
    <row r="931" spans="1:27" ht="15.75" customHeight="1" x14ac:dyDescent="0.2">
      <c r="C931" s="435">
        <f t="shared" ref="C931:I931" si="201">SUM(C921:C930)</f>
        <v>0</v>
      </c>
      <c r="D931" s="435">
        <f t="shared" si="201"/>
        <v>0</v>
      </c>
      <c r="E931" s="435">
        <f t="shared" si="201"/>
        <v>0</v>
      </c>
      <c r="F931" s="435">
        <f t="shared" si="201"/>
        <v>0</v>
      </c>
      <c r="G931" s="435">
        <f t="shared" si="201"/>
        <v>0</v>
      </c>
      <c r="H931" s="435">
        <f t="shared" si="201"/>
        <v>0</v>
      </c>
      <c r="I931" s="435">
        <f t="shared" si="201"/>
        <v>0</v>
      </c>
      <c r="J931" s="435">
        <f t="shared" si="199"/>
        <v>0</v>
      </c>
      <c r="K931" s="435">
        <f t="shared" si="200"/>
        <v>0</v>
      </c>
    </row>
    <row r="932" spans="1:27" ht="15.75" customHeight="1" thickBot="1" x14ac:dyDescent="0.25"/>
    <row r="933" spans="1:27" ht="15.75" customHeight="1" thickBot="1" x14ac:dyDescent="0.25">
      <c r="A933" s="1207" t="s">
        <v>1039</v>
      </c>
      <c r="B933" s="1208"/>
      <c r="C933" s="1208"/>
      <c r="D933" s="1208"/>
      <c r="E933" s="1208"/>
      <c r="F933" s="1209"/>
      <c r="G933" s="1204" t="s">
        <v>2132</v>
      </c>
      <c r="H933" s="1205"/>
      <c r="I933" s="1206"/>
      <c r="L933" s="945" t="s">
        <v>495</v>
      </c>
      <c r="M933" s="946"/>
      <c r="N933" s="946"/>
      <c r="O933" s="947"/>
    </row>
    <row r="934" spans="1:27" ht="15.75" customHeight="1" thickBot="1" x14ac:dyDescent="0.25">
      <c r="A934" s="449" t="s">
        <v>496</v>
      </c>
      <c r="B934" s="450" t="s">
        <v>497</v>
      </c>
      <c r="C934" s="451" t="s">
        <v>498</v>
      </c>
      <c r="D934" s="451" t="s">
        <v>499</v>
      </c>
      <c r="E934" s="451" t="s">
        <v>500</v>
      </c>
      <c r="F934" s="451" t="s">
        <v>501</v>
      </c>
      <c r="G934" s="452" t="s">
        <v>502</v>
      </c>
      <c r="H934" s="452" t="s">
        <v>503</v>
      </c>
      <c r="I934" s="453" t="s">
        <v>504</v>
      </c>
      <c r="L934" s="1063"/>
      <c r="M934" s="1064"/>
      <c r="N934" s="1064"/>
      <c r="O934" s="1065"/>
      <c r="Q934" s="24" t="s">
        <v>2134</v>
      </c>
      <c r="R934" s="396" t="s">
        <v>901</v>
      </c>
      <c r="S934" s="396" t="s">
        <v>939</v>
      </c>
      <c r="T934" s="396" t="s">
        <v>500</v>
      </c>
      <c r="U934" s="396" t="s">
        <v>1631</v>
      </c>
      <c r="V934" s="396" t="s">
        <v>1530</v>
      </c>
      <c r="W934" s="396" t="s">
        <v>322</v>
      </c>
      <c r="X934" s="396" t="s">
        <v>514</v>
      </c>
      <c r="Y934" s="396" t="s">
        <v>940</v>
      </c>
      <c r="Z934" s="396" t="s">
        <v>1774</v>
      </c>
      <c r="AA934" s="397" t="s">
        <v>499</v>
      </c>
    </row>
    <row r="935" spans="1:27" ht="15.75" customHeight="1" x14ac:dyDescent="0.2">
      <c r="A935" s="454">
        <v>1</v>
      </c>
      <c r="B935" s="53" t="s">
        <v>93</v>
      </c>
      <c r="C935" s="46"/>
      <c r="D935" s="46"/>
      <c r="E935" s="46"/>
      <c r="F935" s="46"/>
      <c r="G935" s="46"/>
      <c r="H935" s="46"/>
      <c r="I935" s="586"/>
      <c r="J935" s="435">
        <f t="shared" ref="J935:J945" si="202">D935+E935+F935</f>
        <v>0</v>
      </c>
      <c r="K935" s="435">
        <f t="shared" ref="K935:K945" si="203">D935*2+E935</f>
        <v>0</v>
      </c>
      <c r="L935" s="927" t="s">
        <v>2144</v>
      </c>
      <c r="M935" s="928"/>
      <c r="N935" s="928"/>
      <c r="O935" s="929"/>
      <c r="Q935" s="339" t="s">
        <v>901</v>
      </c>
      <c r="R935" s="10"/>
      <c r="S935" s="20"/>
      <c r="T935" s="20"/>
      <c r="U935" s="20"/>
      <c r="V935" s="20"/>
      <c r="W935" s="20"/>
      <c r="X935" s="20"/>
      <c r="Y935" s="20"/>
      <c r="Z935" s="20"/>
      <c r="AA935" s="21"/>
    </row>
    <row r="936" spans="1:27" ht="15.75" customHeight="1" x14ac:dyDescent="0.2">
      <c r="A936" s="246">
        <v>2</v>
      </c>
      <c r="B936" s="54" t="s">
        <v>1535</v>
      </c>
      <c r="C936" s="582"/>
      <c r="D936" s="582"/>
      <c r="E936" s="582"/>
      <c r="F936" s="582"/>
      <c r="G936" s="582"/>
      <c r="H936" s="582"/>
      <c r="I936" s="584"/>
      <c r="J936" s="435">
        <f t="shared" si="202"/>
        <v>0</v>
      </c>
      <c r="K936" s="435">
        <f t="shared" si="203"/>
        <v>0</v>
      </c>
      <c r="L936" s="930"/>
      <c r="M936" s="931"/>
      <c r="N936" s="931"/>
      <c r="O936" s="932"/>
      <c r="Q936" s="339" t="s">
        <v>939</v>
      </c>
      <c r="R936" s="20"/>
      <c r="S936" s="10"/>
      <c r="T936" s="20"/>
      <c r="U936" s="20"/>
      <c r="V936" s="20"/>
      <c r="W936" s="20"/>
      <c r="X936" s="20"/>
      <c r="Y936" s="20"/>
      <c r="Z936" s="20"/>
      <c r="AA936" s="21"/>
    </row>
    <row r="937" spans="1:27" ht="15.75" customHeight="1" x14ac:dyDescent="0.2">
      <c r="A937" s="246" t="s">
        <v>521</v>
      </c>
      <c r="B937" s="54" t="s">
        <v>89</v>
      </c>
      <c r="C937" s="582"/>
      <c r="D937" s="582"/>
      <c r="E937" s="582"/>
      <c r="F937" s="582"/>
      <c r="G937" s="582"/>
      <c r="H937" s="582"/>
      <c r="I937" s="584"/>
      <c r="J937" s="435">
        <f t="shared" si="202"/>
        <v>0</v>
      </c>
      <c r="K937" s="435">
        <f t="shared" si="203"/>
        <v>0</v>
      </c>
      <c r="L937" s="930"/>
      <c r="M937" s="931"/>
      <c r="N937" s="931"/>
      <c r="O937" s="932"/>
      <c r="Q937" s="339" t="s">
        <v>500</v>
      </c>
      <c r="R937" s="20"/>
      <c r="S937" s="20"/>
      <c r="T937" s="10"/>
      <c r="U937" s="20"/>
      <c r="V937" s="20"/>
      <c r="W937" s="20"/>
      <c r="X937" s="20"/>
      <c r="Y937" s="20"/>
      <c r="Z937" s="20"/>
      <c r="AA937" s="21"/>
    </row>
    <row r="938" spans="1:27" ht="15.75" customHeight="1" x14ac:dyDescent="0.2">
      <c r="A938" s="246" t="s">
        <v>521</v>
      </c>
      <c r="B938" s="54" t="s">
        <v>942</v>
      </c>
      <c r="C938" s="582"/>
      <c r="D938" s="582"/>
      <c r="E938" s="582"/>
      <c r="F938" s="582"/>
      <c r="G938" s="582"/>
      <c r="H938" s="582"/>
      <c r="I938" s="584"/>
      <c r="J938" s="435">
        <f t="shared" si="202"/>
        <v>0</v>
      </c>
      <c r="K938" s="435">
        <f t="shared" si="203"/>
        <v>0</v>
      </c>
      <c r="L938" s="930"/>
      <c r="M938" s="931"/>
      <c r="N938" s="931"/>
      <c r="O938" s="932"/>
      <c r="Q938" s="339" t="s">
        <v>1631</v>
      </c>
      <c r="R938" s="20"/>
      <c r="S938" s="20"/>
      <c r="T938" s="20"/>
      <c r="U938" s="10"/>
      <c r="V938" s="20"/>
      <c r="W938" s="20"/>
      <c r="X938" s="20"/>
      <c r="Y938" s="20"/>
      <c r="Z938" s="20"/>
      <c r="AA938" s="21"/>
    </row>
    <row r="939" spans="1:27" ht="15.75" customHeight="1" x14ac:dyDescent="0.2">
      <c r="A939" s="246" t="s">
        <v>521</v>
      </c>
      <c r="B939" s="54" t="s">
        <v>1883</v>
      </c>
      <c r="C939" s="582"/>
      <c r="D939" s="582"/>
      <c r="E939" s="582"/>
      <c r="F939" s="582"/>
      <c r="G939" s="582"/>
      <c r="H939" s="582"/>
      <c r="I939" s="584"/>
      <c r="J939" s="435">
        <f t="shared" si="202"/>
        <v>0</v>
      </c>
      <c r="K939" s="435">
        <f t="shared" si="203"/>
        <v>0</v>
      </c>
      <c r="L939" s="930"/>
      <c r="M939" s="931"/>
      <c r="N939" s="931"/>
      <c r="O939" s="932"/>
      <c r="Q939" s="339" t="s">
        <v>1530</v>
      </c>
      <c r="R939" s="20"/>
      <c r="S939" s="20"/>
      <c r="T939" s="20"/>
      <c r="U939" s="20"/>
      <c r="V939" s="10"/>
      <c r="W939" s="20"/>
      <c r="X939" s="20"/>
      <c r="Y939" s="20"/>
      <c r="Z939" s="20"/>
      <c r="AA939" s="21"/>
    </row>
    <row r="940" spans="1:27" ht="15.75" customHeight="1" x14ac:dyDescent="0.2">
      <c r="A940" s="246" t="s">
        <v>521</v>
      </c>
      <c r="B940" s="54" t="s">
        <v>1635</v>
      </c>
      <c r="C940" s="582"/>
      <c r="D940" s="582"/>
      <c r="E940" s="582"/>
      <c r="F940" s="582"/>
      <c r="G940" s="582"/>
      <c r="H940" s="582"/>
      <c r="I940" s="584"/>
      <c r="J940" s="435">
        <f t="shared" si="202"/>
        <v>0</v>
      </c>
      <c r="K940" s="435">
        <f t="shared" si="203"/>
        <v>0</v>
      </c>
      <c r="L940" s="930" t="s">
        <v>528</v>
      </c>
      <c r="M940" s="931"/>
      <c r="N940" s="931"/>
      <c r="O940" s="932"/>
      <c r="Q940" s="339" t="s">
        <v>322</v>
      </c>
      <c r="R940" s="20"/>
      <c r="S940" s="20"/>
      <c r="T940" s="20"/>
      <c r="U940" s="20"/>
      <c r="V940" s="20"/>
      <c r="W940" s="10"/>
      <c r="X940" s="20"/>
      <c r="Y940" s="20"/>
      <c r="Z940" s="20"/>
      <c r="AA940" s="21"/>
    </row>
    <row r="941" spans="1:27" ht="15.75" customHeight="1" x14ac:dyDescent="0.2">
      <c r="A941" s="246" t="s">
        <v>521</v>
      </c>
      <c r="B941" s="54" t="s">
        <v>128</v>
      </c>
      <c r="C941" s="582"/>
      <c r="D941" s="582"/>
      <c r="E941" s="582"/>
      <c r="F941" s="582"/>
      <c r="G941" s="582"/>
      <c r="H941" s="582"/>
      <c r="I941" s="584"/>
      <c r="J941" s="435">
        <f t="shared" si="202"/>
        <v>0</v>
      </c>
      <c r="K941" s="435">
        <f t="shared" si="203"/>
        <v>0</v>
      </c>
      <c r="L941" s="930"/>
      <c r="M941" s="931"/>
      <c r="N941" s="931"/>
      <c r="O941" s="932"/>
      <c r="Q941" s="339" t="s">
        <v>514</v>
      </c>
      <c r="R941" s="20"/>
      <c r="S941" s="20"/>
      <c r="T941" s="20"/>
      <c r="U941" s="20"/>
      <c r="V941" s="20"/>
      <c r="W941" s="20"/>
      <c r="X941" s="10"/>
      <c r="Y941" s="20"/>
      <c r="Z941" s="20"/>
      <c r="AA941" s="21"/>
    </row>
    <row r="942" spans="1:27" ht="15.75" customHeight="1" x14ac:dyDescent="0.2">
      <c r="A942" s="246" t="s">
        <v>521</v>
      </c>
      <c r="B942" s="54" t="s">
        <v>529</v>
      </c>
      <c r="C942" s="582"/>
      <c r="D942" s="582"/>
      <c r="E942" s="582"/>
      <c r="F942" s="582"/>
      <c r="G942" s="582"/>
      <c r="H942" s="582"/>
      <c r="I942" s="584"/>
      <c r="J942" s="435">
        <f t="shared" si="202"/>
        <v>0</v>
      </c>
      <c r="K942" s="435">
        <f t="shared" si="203"/>
        <v>0</v>
      </c>
      <c r="L942" s="930"/>
      <c r="M942" s="931"/>
      <c r="N942" s="931"/>
      <c r="O942" s="932"/>
      <c r="Q942" s="339" t="s">
        <v>940</v>
      </c>
      <c r="R942" s="20"/>
      <c r="S942" s="20"/>
      <c r="T942" s="20"/>
      <c r="U942" s="20"/>
      <c r="V942" s="20"/>
      <c r="W942" s="20"/>
      <c r="X942" s="20"/>
      <c r="Y942" s="10"/>
      <c r="Z942" s="20"/>
      <c r="AA942" s="21"/>
    </row>
    <row r="943" spans="1:27" ht="15.75" customHeight="1" x14ac:dyDescent="0.2">
      <c r="A943" s="246" t="s">
        <v>521</v>
      </c>
      <c r="B943" s="54" t="s">
        <v>941</v>
      </c>
      <c r="C943" s="582"/>
      <c r="D943" s="582"/>
      <c r="E943" s="582"/>
      <c r="F943" s="582"/>
      <c r="G943" s="582"/>
      <c r="H943" s="582"/>
      <c r="I943" s="584"/>
      <c r="J943" s="435">
        <f t="shared" si="202"/>
        <v>0</v>
      </c>
      <c r="K943" s="435">
        <f t="shared" si="203"/>
        <v>0</v>
      </c>
      <c r="L943" s="930"/>
      <c r="M943" s="931"/>
      <c r="N943" s="931"/>
      <c r="O943" s="932"/>
      <c r="Q943" s="339" t="s">
        <v>1774</v>
      </c>
      <c r="R943" s="20"/>
      <c r="S943" s="20"/>
      <c r="T943" s="20"/>
      <c r="U943" s="20"/>
      <c r="V943" s="20"/>
      <c r="W943" s="20"/>
      <c r="X943" s="20"/>
      <c r="Y943" s="20"/>
      <c r="Z943" s="10"/>
      <c r="AA943" s="21"/>
    </row>
    <row r="944" spans="1:27" ht="15.75" customHeight="1" thickBot="1" x14ac:dyDescent="0.25">
      <c r="A944" s="455" t="s">
        <v>521</v>
      </c>
      <c r="B944" s="55" t="s">
        <v>1855</v>
      </c>
      <c r="C944" s="583"/>
      <c r="D944" s="583"/>
      <c r="E944" s="583"/>
      <c r="F944" s="583"/>
      <c r="G944" s="583"/>
      <c r="H944" s="583"/>
      <c r="I944" s="585"/>
      <c r="J944" s="435">
        <f t="shared" si="202"/>
        <v>0</v>
      </c>
      <c r="K944" s="435">
        <f t="shared" si="203"/>
        <v>0</v>
      </c>
      <c r="L944" s="933"/>
      <c r="M944" s="934"/>
      <c r="N944" s="934"/>
      <c r="O944" s="935"/>
      <c r="Q944" s="398" t="s">
        <v>499</v>
      </c>
      <c r="R944" s="23"/>
      <c r="S944" s="23"/>
      <c r="T944" s="23"/>
      <c r="U944" s="23"/>
      <c r="V944" s="23"/>
      <c r="W944" s="23"/>
      <c r="X944" s="23"/>
      <c r="Y944" s="23"/>
      <c r="Z944" s="23"/>
      <c r="AA944" s="15"/>
    </row>
    <row r="945" spans="1:22" ht="15.75" customHeight="1" x14ac:dyDescent="0.2">
      <c r="C945" s="435">
        <f t="shared" ref="C945:I945" si="204">SUM(C935:C944)</f>
        <v>0</v>
      </c>
      <c r="D945" s="435">
        <f t="shared" si="204"/>
        <v>0</v>
      </c>
      <c r="E945" s="435">
        <f t="shared" si="204"/>
        <v>0</v>
      </c>
      <c r="F945" s="435">
        <f t="shared" si="204"/>
        <v>0</v>
      </c>
      <c r="G945" s="435">
        <f t="shared" si="204"/>
        <v>0</v>
      </c>
      <c r="H945" s="435">
        <f t="shared" si="204"/>
        <v>0</v>
      </c>
      <c r="I945" s="435">
        <f t="shared" si="204"/>
        <v>0</v>
      </c>
      <c r="J945" s="435">
        <f t="shared" si="202"/>
        <v>0</v>
      </c>
      <c r="K945" s="435">
        <f t="shared" si="203"/>
        <v>0</v>
      </c>
    </row>
    <row r="946" spans="1:22" ht="15.75" customHeight="1" thickBot="1" x14ac:dyDescent="0.25"/>
    <row r="947" spans="1:22" ht="15.75" customHeight="1" thickBot="1" x14ac:dyDescent="0.25">
      <c r="A947" s="1207" t="s">
        <v>2145</v>
      </c>
      <c r="B947" s="1208"/>
      <c r="C947" s="1208"/>
      <c r="D947" s="1208"/>
      <c r="E947" s="1208"/>
      <c r="F947" s="1209"/>
      <c r="G947" s="1204" t="s">
        <v>2132</v>
      </c>
      <c r="H947" s="1205"/>
      <c r="I947" s="1206"/>
      <c r="L947" s="952" t="s">
        <v>538</v>
      </c>
      <c r="M947" s="953"/>
      <c r="N947" s="953"/>
      <c r="O947" s="954"/>
    </row>
    <row r="948" spans="1:22" ht="15.75" customHeight="1" thickBot="1" x14ac:dyDescent="0.25">
      <c r="A948" s="449" t="s">
        <v>496</v>
      </c>
      <c r="B948" s="450" t="s">
        <v>497</v>
      </c>
      <c r="C948" s="451" t="s">
        <v>498</v>
      </c>
      <c r="D948" s="451" t="s">
        <v>499</v>
      </c>
      <c r="E948" s="451" t="s">
        <v>500</v>
      </c>
      <c r="F948" s="451" t="s">
        <v>501</v>
      </c>
      <c r="G948" s="452" t="s">
        <v>502</v>
      </c>
      <c r="H948" s="452" t="s">
        <v>503</v>
      </c>
      <c r="I948" s="453" t="s">
        <v>504</v>
      </c>
      <c r="L948" s="955"/>
      <c r="M948" s="956"/>
      <c r="N948" s="956"/>
      <c r="O948" s="957"/>
      <c r="Q948" s="24" t="s">
        <v>2134</v>
      </c>
      <c r="R948" s="396" t="s">
        <v>901</v>
      </c>
      <c r="S948" s="396" t="s">
        <v>1631</v>
      </c>
      <c r="T948" s="396" t="s">
        <v>514</v>
      </c>
      <c r="U948" s="396" t="s">
        <v>940</v>
      </c>
      <c r="V948" s="397" t="s">
        <v>1774</v>
      </c>
    </row>
    <row r="949" spans="1:22" ht="15.75" customHeight="1" x14ac:dyDescent="0.2">
      <c r="A949" s="454">
        <v>1</v>
      </c>
      <c r="B949" s="126" t="s">
        <v>89</v>
      </c>
      <c r="C949" s="581">
        <v>8</v>
      </c>
      <c r="D949" s="581">
        <v>5</v>
      </c>
      <c r="E949" s="581">
        <v>2</v>
      </c>
      <c r="F949" s="581">
        <v>1</v>
      </c>
      <c r="G949" s="581">
        <v>25</v>
      </c>
      <c r="H949" s="581">
        <v>8</v>
      </c>
      <c r="I949" s="128">
        <v>12</v>
      </c>
      <c r="J949" s="435">
        <f t="shared" ref="J949:J954" si="205">D949+E949+F949</f>
        <v>8</v>
      </c>
      <c r="K949" s="435">
        <f t="shared" ref="K949:K954" si="206">D949*2+E949</f>
        <v>12</v>
      </c>
      <c r="L949" s="927" t="s">
        <v>532</v>
      </c>
      <c r="M949" s="928"/>
      <c r="N949" s="928"/>
      <c r="O949" s="929"/>
      <c r="Q949" s="339" t="s">
        <v>901</v>
      </c>
      <c r="R949" s="10"/>
      <c r="S949" s="20"/>
      <c r="T949" s="20"/>
      <c r="U949" s="20"/>
      <c r="V949" s="21"/>
    </row>
    <row r="950" spans="1:22" ht="15.75" customHeight="1" x14ac:dyDescent="0.2">
      <c r="A950" s="246">
        <v>2</v>
      </c>
      <c r="B950" s="129" t="s">
        <v>2146</v>
      </c>
      <c r="C950" s="582">
        <v>8</v>
      </c>
      <c r="D950" s="582">
        <v>6</v>
      </c>
      <c r="E950" s="582">
        <v>0</v>
      </c>
      <c r="F950" s="582">
        <v>2</v>
      </c>
      <c r="G950" s="582">
        <v>15</v>
      </c>
      <c r="H950" s="582">
        <v>13</v>
      </c>
      <c r="I950" s="584">
        <v>12</v>
      </c>
      <c r="J950" s="435">
        <f t="shared" si="205"/>
        <v>8</v>
      </c>
      <c r="K950" s="435">
        <f t="shared" si="206"/>
        <v>12</v>
      </c>
      <c r="L950" s="930"/>
      <c r="M950" s="931"/>
      <c r="N950" s="931"/>
      <c r="O950" s="932"/>
      <c r="Q950" s="339" t="s">
        <v>1631</v>
      </c>
      <c r="R950" s="20"/>
      <c r="S950" s="10"/>
      <c r="T950" s="20"/>
      <c r="U950" s="20"/>
      <c r="V950" s="21"/>
    </row>
    <row r="951" spans="1:22" ht="15.75" customHeight="1" x14ac:dyDescent="0.2">
      <c r="A951" s="246">
        <v>3</v>
      </c>
      <c r="B951" s="129" t="s">
        <v>93</v>
      </c>
      <c r="C951" s="582">
        <v>8</v>
      </c>
      <c r="D951" s="582">
        <v>5</v>
      </c>
      <c r="E951" s="582">
        <v>1</v>
      </c>
      <c r="F951" s="582">
        <v>2</v>
      </c>
      <c r="G951" s="582">
        <v>22</v>
      </c>
      <c r="H951" s="582">
        <v>11</v>
      </c>
      <c r="I951" s="584">
        <v>11</v>
      </c>
      <c r="J951" s="435">
        <f t="shared" si="205"/>
        <v>8</v>
      </c>
      <c r="K951" s="435">
        <f t="shared" si="206"/>
        <v>11</v>
      </c>
      <c r="L951" s="930"/>
      <c r="M951" s="931"/>
      <c r="N951" s="931"/>
      <c r="O951" s="932"/>
      <c r="Q951" s="339" t="s">
        <v>514</v>
      </c>
      <c r="R951" s="20"/>
      <c r="S951" s="20"/>
      <c r="T951" s="10"/>
      <c r="U951" s="20"/>
      <c r="V951" s="21"/>
    </row>
    <row r="952" spans="1:22" ht="15.75" customHeight="1" x14ac:dyDescent="0.2">
      <c r="A952" s="246">
        <v>4</v>
      </c>
      <c r="B952" s="129" t="s">
        <v>529</v>
      </c>
      <c r="C952" s="582">
        <v>8</v>
      </c>
      <c r="D952" s="582">
        <v>2</v>
      </c>
      <c r="E952" s="582">
        <v>1</v>
      </c>
      <c r="F952" s="582">
        <v>5</v>
      </c>
      <c r="G952" s="582">
        <v>10</v>
      </c>
      <c r="H952" s="582">
        <v>11</v>
      </c>
      <c r="I952" s="584">
        <v>5</v>
      </c>
      <c r="J952" s="435">
        <f t="shared" si="205"/>
        <v>8</v>
      </c>
      <c r="K952" s="435">
        <f t="shared" si="206"/>
        <v>5</v>
      </c>
      <c r="L952" s="930"/>
      <c r="M952" s="931"/>
      <c r="N952" s="931"/>
      <c r="O952" s="932"/>
      <c r="Q952" s="339" t="s">
        <v>940</v>
      </c>
      <c r="R952" s="20"/>
      <c r="S952" s="20"/>
      <c r="T952" s="20"/>
      <c r="U952" s="10"/>
      <c r="V952" s="21"/>
    </row>
    <row r="953" spans="1:22" ht="15.75" customHeight="1" thickBot="1" x14ac:dyDescent="0.25">
      <c r="A953" s="455">
        <v>5</v>
      </c>
      <c r="B953" s="130" t="s">
        <v>2147</v>
      </c>
      <c r="C953" s="583">
        <v>8</v>
      </c>
      <c r="D953" s="583">
        <v>0</v>
      </c>
      <c r="E953" s="583">
        <v>0</v>
      </c>
      <c r="F953" s="583">
        <v>8</v>
      </c>
      <c r="G953" s="583">
        <v>5</v>
      </c>
      <c r="H953" s="583">
        <v>34</v>
      </c>
      <c r="I953" s="585">
        <v>0</v>
      </c>
      <c r="J953" s="435">
        <f t="shared" si="205"/>
        <v>8</v>
      </c>
      <c r="K953" s="435">
        <f t="shared" si="206"/>
        <v>0</v>
      </c>
      <c r="L953" s="933"/>
      <c r="M953" s="934"/>
      <c r="N953" s="934"/>
      <c r="O953" s="935"/>
      <c r="Q953" s="398" t="s">
        <v>1774</v>
      </c>
      <c r="R953" s="23"/>
      <c r="S953" s="23"/>
      <c r="T953" s="23"/>
      <c r="U953" s="23"/>
      <c r="V953" s="15"/>
    </row>
    <row r="954" spans="1:22" ht="15.75" customHeight="1" x14ac:dyDescent="0.2">
      <c r="C954" s="435">
        <f t="shared" ref="C954:I954" si="207">SUM(C949:C953)</f>
        <v>40</v>
      </c>
      <c r="D954" s="435">
        <f t="shared" si="207"/>
        <v>18</v>
      </c>
      <c r="E954" s="435">
        <f t="shared" si="207"/>
        <v>4</v>
      </c>
      <c r="F954" s="435">
        <f t="shared" si="207"/>
        <v>18</v>
      </c>
      <c r="G954" s="435">
        <f t="shared" si="207"/>
        <v>77</v>
      </c>
      <c r="H954" s="435">
        <f t="shared" si="207"/>
        <v>77</v>
      </c>
      <c r="I954" s="435">
        <f t="shared" si="207"/>
        <v>40</v>
      </c>
      <c r="J954" s="435">
        <f t="shared" si="205"/>
        <v>40</v>
      </c>
      <c r="K954" s="435">
        <f t="shared" si="206"/>
        <v>40</v>
      </c>
    </row>
    <row r="955" spans="1:22" ht="15.75" customHeight="1" thickBot="1" x14ac:dyDescent="0.25"/>
    <row r="956" spans="1:22" ht="15.75" customHeight="1" thickBot="1" x14ac:dyDescent="0.25">
      <c r="A956" s="1207" t="s">
        <v>2148</v>
      </c>
      <c r="B956" s="1208"/>
      <c r="C956" s="1208"/>
      <c r="D956" s="1208"/>
      <c r="E956" s="1208"/>
      <c r="F956" s="1209"/>
      <c r="G956" s="1204" t="s">
        <v>2132</v>
      </c>
      <c r="H956" s="1205"/>
      <c r="I956" s="1206"/>
      <c r="L956" s="1242" t="s">
        <v>588</v>
      </c>
      <c r="M956" s="1243"/>
      <c r="N956" s="1243"/>
      <c r="O956" s="1244"/>
    </row>
    <row r="957" spans="1:22" ht="15.75" customHeight="1" thickBot="1" x14ac:dyDescent="0.25">
      <c r="A957" s="449" t="s">
        <v>496</v>
      </c>
      <c r="B957" s="450" t="s">
        <v>497</v>
      </c>
      <c r="C957" s="451" t="s">
        <v>498</v>
      </c>
      <c r="D957" s="451" t="s">
        <v>499</v>
      </c>
      <c r="E957" s="451" t="s">
        <v>500</v>
      </c>
      <c r="F957" s="451" t="s">
        <v>501</v>
      </c>
      <c r="G957" s="452" t="s">
        <v>502</v>
      </c>
      <c r="H957" s="452" t="s">
        <v>503</v>
      </c>
      <c r="I957" s="453" t="s">
        <v>504</v>
      </c>
      <c r="L957" s="1245"/>
      <c r="M957" s="1246"/>
      <c r="N957" s="1246"/>
      <c r="O957" s="1247"/>
      <c r="Q957" s="24" t="s">
        <v>2134</v>
      </c>
      <c r="R957" s="396" t="s">
        <v>501</v>
      </c>
      <c r="S957" s="396" t="s">
        <v>726</v>
      </c>
      <c r="T957" s="396" t="s">
        <v>299</v>
      </c>
      <c r="U957" s="396" t="s">
        <v>1587</v>
      </c>
      <c r="V957" s="397" t="s">
        <v>153</v>
      </c>
    </row>
    <row r="958" spans="1:22" ht="15.75" customHeight="1" x14ac:dyDescent="0.2">
      <c r="A958" s="475">
        <v>1</v>
      </c>
      <c r="B958" s="126" t="s">
        <v>250</v>
      </c>
      <c r="C958" s="581">
        <v>8</v>
      </c>
      <c r="D958" s="581">
        <v>5</v>
      </c>
      <c r="E958" s="581">
        <v>3</v>
      </c>
      <c r="F958" s="581">
        <v>0</v>
      </c>
      <c r="G958" s="581">
        <v>22</v>
      </c>
      <c r="H958" s="581">
        <v>9</v>
      </c>
      <c r="I958" s="128">
        <v>13</v>
      </c>
      <c r="J958" s="435">
        <f t="shared" ref="J958:J963" si="208">D958+E958+F958</f>
        <v>8</v>
      </c>
      <c r="K958" s="435">
        <f t="shared" ref="K958:K963" si="209">D958*2+E958</f>
        <v>13</v>
      </c>
      <c r="L958" s="927" t="s">
        <v>1794</v>
      </c>
      <c r="M958" s="928"/>
      <c r="N958" s="928"/>
      <c r="O958" s="929"/>
      <c r="Q958" s="339" t="s">
        <v>501</v>
      </c>
      <c r="R958" s="10"/>
      <c r="S958" s="20"/>
      <c r="T958" s="20"/>
      <c r="U958" s="20"/>
      <c r="V958" s="21"/>
    </row>
    <row r="959" spans="1:22" ht="15.75" customHeight="1" x14ac:dyDescent="0.2">
      <c r="A959" s="246">
        <v>2</v>
      </c>
      <c r="B959" s="129" t="s">
        <v>304</v>
      </c>
      <c r="C959" s="582">
        <v>8</v>
      </c>
      <c r="D959" s="582">
        <v>2</v>
      </c>
      <c r="E959" s="582">
        <v>5</v>
      </c>
      <c r="F959" s="582">
        <v>1</v>
      </c>
      <c r="G959" s="582">
        <v>23</v>
      </c>
      <c r="H959" s="582">
        <v>20</v>
      </c>
      <c r="I959" s="584">
        <v>9</v>
      </c>
      <c r="J959" s="435">
        <f t="shared" si="208"/>
        <v>8</v>
      </c>
      <c r="K959" s="435">
        <f t="shared" si="209"/>
        <v>9</v>
      </c>
      <c r="L959" s="930"/>
      <c r="M959" s="931"/>
      <c r="N959" s="931"/>
      <c r="O959" s="932"/>
      <c r="Q959" s="339" t="s">
        <v>726</v>
      </c>
      <c r="R959" s="20"/>
      <c r="S959" s="10"/>
      <c r="T959" s="20"/>
      <c r="U959" s="20"/>
      <c r="V959" s="21"/>
    </row>
    <row r="960" spans="1:22" ht="15.75" customHeight="1" x14ac:dyDescent="0.2">
      <c r="A960" s="246">
        <v>3</v>
      </c>
      <c r="B960" s="129" t="s">
        <v>1923</v>
      </c>
      <c r="C960" s="582">
        <v>8</v>
      </c>
      <c r="D960" s="582">
        <v>2</v>
      </c>
      <c r="E960" s="582">
        <v>3</v>
      </c>
      <c r="F960" s="582">
        <v>3</v>
      </c>
      <c r="G960" s="582">
        <v>14</v>
      </c>
      <c r="H960" s="582">
        <v>15</v>
      </c>
      <c r="I960" s="584">
        <v>7</v>
      </c>
      <c r="J960" s="435">
        <f t="shared" si="208"/>
        <v>8</v>
      </c>
      <c r="K960" s="435">
        <f t="shared" si="209"/>
        <v>7</v>
      </c>
      <c r="L960" s="930"/>
      <c r="M960" s="931"/>
      <c r="N960" s="931"/>
      <c r="O960" s="932"/>
      <c r="Q960" s="339" t="s">
        <v>299</v>
      </c>
      <c r="R960" s="20"/>
      <c r="S960" s="20"/>
      <c r="T960" s="10"/>
      <c r="U960" s="20"/>
      <c r="V960" s="21"/>
    </row>
    <row r="961" spans="1:22" ht="15.75" customHeight="1" x14ac:dyDescent="0.2">
      <c r="A961" s="246">
        <v>4</v>
      </c>
      <c r="B961" s="129" t="s">
        <v>728</v>
      </c>
      <c r="C961" s="582">
        <v>8</v>
      </c>
      <c r="D961" s="582">
        <v>1</v>
      </c>
      <c r="E961" s="582">
        <v>3</v>
      </c>
      <c r="F961" s="582">
        <v>4</v>
      </c>
      <c r="G961" s="582">
        <v>13</v>
      </c>
      <c r="H961" s="582">
        <v>20</v>
      </c>
      <c r="I961" s="584">
        <v>5</v>
      </c>
      <c r="J961" s="435">
        <f t="shared" si="208"/>
        <v>8</v>
      </c>
      <c r="K961" s="435">
        <f t="shared" si="209"/>
        <v>5</v>
      </c>
      <c r="L961" s="930"/>
      <c r="M961" s="931"/>
      <c r="N961" s="931"/>
      <c r="O961" s="932"/>
      <c r="Q961" s="339" t="s">
        <v>1587</v>
      </c>
      <c r="R961" s="20"/>
      <c r="S961" s="20"/>
      <c r="T961" s="20"/>
      <c r="U961" s="10"/>
      <c r="V961" s="21"/>
    </row>
    <row r="962" spans="1:22" ht="15.75" customHeight="1" thickBot="1" x14ac:dyDescent="0.25">
      <c r="A962" s="455">
        <v>5</v>
      </c>
      <c r="B962" s="130" t="s">
        <v>2123</v>
      </c>
      <c r="C962" s="583">
        <v>8</v>
      </c>
      <c r="D962" s="583">
        <v>1</v>
      </c>
      <c r="E962" s="583">
        <v>3</v>
      </c>
      <c r="F962" s="583">
        <v>4</v>
      </c>
      <c r="G962" s="583">
        <v>13</v>
      </c>
      <c r="H962" s="583">
        <v>20</v>
      </c>
      <c r="I962" s="585">
        <v>5</v>
      </c>
      <c r="J962" s="435">
        <f t="shared" si="208"/>
        <v>8</v>
      </c>
      <c r="K962" s="435">
        <f t="shared" si="209"/>
        <v>5</v>
      </c>
      <c r="L962" s="933"/>
      <c r="M962" s="934"/>
      <c r="N962" s="934"/>
      <c r="O962" s="935"/>
      <c r="Q962" s="398" t="s">
        <v>153</v>
      </c>
      <c r="R962" s="23"/>
      <c r="S962" s="23"/>
      <c r="T962" s="23"/>
      <c r="U962" s="23"/>
      <c r="V962" s="15"/>
    </row>
    <row r="963" spans="1:22" ht="15.75" customHeight="1" x14ac:dyDescent="0.2">
      <c r="C963" s="435">
        <f t="shared" ref="C963:I963" si="210">SUM(C958:C962)</f>
        <v>40</v>
      </c>
      <c r="D963" s="435">
        <f t="shared" si="210"/>
        <v>11</v>
      </c>
      <c r="E963" s="435">
        <f t="shared" si="210"/>
        <v>17</v>
      </c>
      <c r="F963" s="435">
        <f t="shared" si="210"/>
        <v>12</v>
      </c>
      <c r="G963" s="435">
        <f t="shared" si="210"/>
        <v>85</v>
      </c>
      <c r="H963" s="435">
        <f t="shared" si="210"/>
        <v>84</v>
      </c>
      <c r="I963" s="435">
        <f t="shared" si="210"/>
        <v>39</v>
      </c>
      <c r="J963" s="435">
        <f t="shared" si="208"/>
        <v>40</v>
      </c>
      <c r="K963" s="435">
        <f t="shared" si="209"/>
        <v>39</v>
      </c>
    </row>
    <row r="964" spans="1:22" ht="15.75" customHeight="1" thickBot="1" x14ac:dyDescent="0.25"/>
    <row r="965" spans="1:22" ht="15.75" customHeight="1" thickBot="1" x14ac:dyDescent="0.25">
      <c r="A965" s="1207" t="s">
        <v>2149</v>
      </c>
      <c r="B965" s="1208"/>
      <c r="C965" s="1208"/>
      <c r="D965" s="1208"/>
      <c r="E965" s="1208"/>
      <c r="F965" s="1208"/>
      <c r="G965" s="1208" t="s">
        <v>2132</v>
      </c>
      <c r="H965" s="1208"/>
      <c r="I965" s="1315"/>
      <c r="L965" s="952" t="s">
        <v>538</v>
      </c>
      <c r="M965" s="953"/>
      <c r="N965" s="953"/>
      <c r="O965" s="954"/>
    </row>
    <row r="966" spans="1:22" ht="15.75" customHeight="1" thickBot="1" x14ac:dyDescent="0.25">
      <c r="A966" s="449" t="s">
        <v>496</v>
      </c>
      <c r="B966" s="450" t="s">
        <v>497</v>
      </c>
      <c r="C966" s="451" t="s">
        <v>498</v>
      </c>
      <c r="D966" s="451" t="s">
        <v>499</v>
      </c>
      <c r="E966" s="451" t="s">
        <v>500</v>
      </c>
      <c r="F966" s="451" t="s">
        <v>501</v>
      </c>
      <c r="G966" s="451" t="s">
        <v>502</v>
      </c>
      <c r="H966" s="451" t="s">
        <v>503</v>
      </c>
      <c r="I966" s="528" t="s">
        <v>504</v>
      </c>
      <c r="L966" s="955"/>
      <c r="M966" s="956"/>
      <c r="N966" s="956"/>
      <c r="O966" s="957"/>
      <c r="Q966" s="24" t="s">
        <v>2134</v>
      </c>
      <c r="R966" s="396" t="s">
        <v>541</v>
      </c>
      <c r="S966" s="396" t="s">
        <v>716</v>
      </c>
      <c r="T966" s="396" t="s">
        <v>939</v>
      </c>
      <c r="U966" s="396" t="s">
        <v>1004</v>
      </c>
      <c r="V966" s="397" t="s">
        <v>1530</v>
      </c>
    </row>
    <row r="967" spans="1:22" ht="15.75" customHeight="1" x14ac:dyDescent="0.2">
      <c r="A967" s="454">
        <v>1</v>
      </c>
      <c r="B967" s="126" t="s">
        <v>674</v>
      </c>
      <c r="C967" s="581">
        <v>8</v>
      </c>
      <c r="D967" s="581">
        <v>7</v>
      </c>
      <c r="E967" s="581">
        <v>0</v>
      </c>
      <c r="F967" s="581">
        <v>1</v>
      </c>
      <c r="G967" s="581">
        <v>30</v>
      </c>
      <c r="H967" s="581">
        <v>12</v>
      </c>
      <c r="I967" s="128">
        <v>14</v>
      </c>
      <c r="J967" s="435">
        <f t="shared" ref="J967:J972" si="211">D967+E967+F967</f>
        <v>8</v>
      </c>
      <c r="K967" s="435">
        <f t="shared" ref="K967:K972" si="212">D967*2+E967</f>
        <v>14</v>
      </c>
      <c r="L967" s="927"/>
      <c r="M967" s="928"/>
      <c r="N967" s="928"/>
      <c r="O967" s="929"/>
      <c r="Q967" s="339" t="s">
        <v>541</v>
      </c>
      <c r="R967" s="10"/>
      <c r="S967" s="20"/>
      <c r="T967" s="20"/>
      <c r="U967" s="20"/>
      <c r="V967" s="21"/>
    </row>
    <row r="968" spans="1:22" ht="15.75" customHeight="1" x14ac:dyDescent="0.2">
      <c r="A968" s="246">
        <v>2</v>
      </c>
      <c r="B968" s="129" t="s">
        <v>1535</v>
      </c>
      <c r="C968" s="582">
        <v>8</v>
      </c>
      <c r="D968" s="582">
        <v>5</v>
      </c>
      <c r="E968" s="582">
        <v>0</v>
      </c>
      <c r="F968" s="582">
        <v>3</v>
      </c>
      <c r="G968" s="582">
        <v>20</v>
      </c>
      <c r="H968" s="582">
        <v>13</v>
      </c>
      <c r="I968" s="584">
        <v>10</v>
      </c>
      <c r="J968" s="435">
        <f t="shared" si="211"/>
        <v>8</v>
      </c>
      <c r="K968" s="435">
        <f t="shared" si="212"/>
        <v>10</v>
      </c>
      <c r="L968" s="930"/>
      <c r="M968" s="931"/>
      <c r="N968" s="931"/>
      <c r="O968" s="932"/>
      <c r="Q968" s="339" t="s">
        <v>716</v>
      </c>
      <c r="R968" s="20"/>
      <c r="S968" s="10"/>
      <c r="T968" s="20"/>
      <c r="U968" s="20"/>
      <c r="V968" s="21"/>
    </row>
    <row r="969" spans="1:22" ht="15.75" customHeight="1" x14ac:dyDescent="0.2">
      <c r="A969" s="246">
        <v>3</v>
      </c>
      <c r="B969" s="129" t="s">
        <v>1596</v>
      </c>
      <c r="C969" s="582">
        <v>8</v>
      </c>
      <c r="D969" s="582">
        <v>4</v>
      </c>
      <c r="E969" s="582">
        <v>0</v>
      </c>
      <c r="F969" s="582">
        <v>4</v>
      </c>
      <c r="G969" s="582">
        <v>24</v>
      </c>
      <c r="H969" s="582">
        <v>23</v>
      </c>
      <c r="I969" s="584">
        <v>8</v>
      </c>
      <c r="J969" s="435">
        <f t="shared" si="211"/>
        <v>8</v>
      </c>
      <c r="K969" s="435">
        <f t="shared" si="212"/>
        <v>8</v>
      </c>
      <c r="L969" s="930"/>
      <c r="M969" s="931"/>
      <c r="N969" s="931"/>
      <c r="O969" s="932"/>
      <c r="Q969" s="339" t="s">
        <v>939</v>
      </c>
      <c r="R969" s="20"/>
      <c r="S969" s="20"/>
      <c r="T969" s="10"/>
      <c r="U969" s="20"/>
      <c r="V969" s="21"/>
    </row>
    <row r="970" spans="1:22" ht="15.75" customHeight="1" x14ac:dyDescent="0.2">
      <c r="A970" s="246">
        <v>4</v>
      </c>
      <c r="B970" s="129" t="s">
        <v>1002</v>
      </c>
      <c r="C970" s="582">
        <v>8</v>
      </c>
      <c r="D970" s="582">
        <v>2</v>
      </c>
      <c r="E970" s="582">
        <v>0</v>
      </c>
      <c r="F970" s="582">
        <v>6</v>
      </c>
      <c r="G970" s="582">
        <v>10</v>
      </c>
      <c r="H970" s="582">
        <v>22</v>
      </c>
      <c r="I970" s="584">
        <v>4</v>
      </c>
      <c r="J970" s="435">
        <f t="shared" si="211"/>
        <v>8</v>
      </c>
      <c r="K970" s="435">
        <f t="shared" si="212"/>
        <v>4</v>
      </c>
      <c r="L970" s="930"/>
      <c r="M970" s="931"/>
      <c r="N970" s="931"/>
      <c r="O970" s="932"/>
      <c r="Q970" s="339" t="s">
        <v>1004</v>
      </c>
      <c r="R970" s="20"/>
      <c r="S970" s="20"/>
      <c r="T970" s="20"/>
      <c r="U970" s="10"/>
      <c r="V970" s="21"/>
    </row>
    <row r="971" spans="1:22" ht="15.75" customHeight="1" thickBot="1" x14ac:dyDescent="0.25">
      <c r="A971" s="455">
        <v>5</v>
      </c>
      <c r="B971" s="130" t="s">
        <v>2150</v>
      </c>
      <c r="C971" s="583">
        <v>8</v>
      </c>
      <c r="D971" s="583">
        <v>2</v>
      </c>
      <c r="E971" s="583">
        <v>0</v>
      </c>
      <c r="F971" s="583">
        <v>6</v>
      </c>
      <c r="G971" s="583">
        <v>8</v>
      </c>
      <c r="H971" s="583">
        <v>22</v>
      </c>
      <c r="I971" s="585">
        <v>4</v>
      </c>
      <c r="J971" s="435">
        <f t="shared" si="211"/>
        <v>8</v>
      </c>
      <c r="K971" s="435">
        <f t="shared" si="212"/>
        <v>4</v>
      </c>
      <c r="L971" s="933"/>
      <c r="M971" s="934"/>
      <c r="N971" s="934"/>
      <c r="O971" s="935"/>
      <c r="Q971" s="398" t="s">
        <v>1530</v>
      </c>
      <c r="R971" s="23"/>
      <c r="S971" s="23"/>
      <c r="T971" s="23"/>
      <c r="U971" s="23"/>
      <c r="V971" s="15"/>
    </row>
    <row r="972" spans="1:22" ht="15.75" customHeight="1" x14ac:dyDescent="0.2">
      <c r="C972" s="435">
        <f t="shared" ref="C972:I972" si="213">SUM(C967:C971)</f>
        <v>40</v>
      </c>
      <c r="D972" s="435">
        <f t="shared" si="213"/>
        <v>20</v>
      </c>
      <c r="E972" s="435">
        <f t="shared" si="213"/>
        <v>0</v>
      </c>
      <c r="F972" s="435">
        <f t="shared" si="213"/>
        <v>20</v>
      </c>
      <c r="G972" s="435">
        <f t="shared" si="213"/>
        <v>92</v>
      </c>
      <c r="H972" s="435">
        <f t="shared" si="213"/>
        <v>92</v>
      </c>
      <c r="I972" s="435">
        <f t="shared" si="213"/>
        <v>40</v>
      </c>
      <c r="J972" s="435">
        <f t="shared" si="211"/>
        <v>40</v>
      </c>
      <c r="K972" s="435">
        <f t="shared" si="212"/>
        <v>40</v>
      </c>
    </row>
    <row r="973" spans="1:22" ht="15.75" customHeight="1" thickBot="1" x14ac:dyDescent="0.25"/>
    <row r="974" spans="1:22" ht="15.75" customHeight="1" thickBot="1" x14ac:dyDescent="0.25">
      <c r="A974" s="1207" t="s">
        <v>2151</v>
      </c>
      <c r="B974" s="1208"/>
      <c r="C974" s="1208"/>
      <c r="D974" s="1208"/>
      <c r="E974" s="1208"/>
      <c r="F974" s="1209"/>
      <c r="G974" s="1204" t="s">
        <v>2132</v>
      </c>
      <c r="H974" s="1205"/>
      <c r="I974" s="1206"/>
      <c r="L974" s="952" t="s">
        <v>538</v>
      </c>
      <c r="M974" s="953"/>
      <c r="N974" s="953"/>
      <c r="O974" s="954"/>
    </row>
    <row r="975" spans="1:22" ht="15.75" customHeight="1" thickBot="1" x14ac:dyDescent="0.25">
      <c r="A975" s="449" t="s">
        <v>496</v>
      </c>
      <c r="B975" s="450" t="s">
        <v>497</v>
      </c>
      <c r="C975" s="451" t="s">
        <v>498</v>
      </c>
      <c r="D975" s="451" t="s">
        <v>499</v>
      </c>
      <c r="E975" s="451" t="s">
        <v>500</v>
      </c>
      <c r="F975" s="451" t="s">
        <v>501</v>
      </c>
      <c r="G975" s="452" t="s">
        <v>502</v>
      </c>
      <c r="H975" s="452" t="s">
        <v>503</v>
      </c>
      <c r="I975" s="453" t="s">
        <v>504</v>
      </c>
      <c r="L975" s="955"/>
      <c r="M975" s="956"/>
      <c r="N975" s="956"/>
      <c r="O975" s="957"/>
      <c r="Q975" s="24" t="s">
        <v>2134</v>
      </c>
      <c r="R975" s="396" t="s">
        <v>564</v>
      </c>
      <c r="S975" s="396" t="s">
        <v>902</v>
      </c>
      <c r="T975" s="396" t="s">
        <v>500</v>
      </c>
      <c r="U975" s="396" t="s">
        <v>322</v>
      </c>
      <c r="V975" s="397" t="s">
        <v>499</v>
      </c>
    </row>
    <row r="976" spans="1:22" ht="15.75" customHeight="1" x14ac:dyDescent="0.2">
      <c r="A976" s="454">
        <v>1</v>
      </c>
      <c r="B976" s="126" t="s">
        <v>128</v>
      </c>
      <c r="C976" s="581">
        <v>8</v>
      </c>
      <c r="D976" s="581">
        <v>5</v>
      </c>
      <c r="E976" s="581">
        <v>1</v>
      </c>
      <c r="F976" s="581">
        <v>2</v>
      </c>
      <c r="G976" s="581">
        <v>19</v>
      </c>
      <c r="H976" s="581">
        <v>10</v>
      </c>
      <c r="I976" s="128">
        <v>11</v>
      </c>
      <c r="J976" s="435">
        <f t="shared" ref="J976:J981" si="214">D976+E976+F976</f>
        <v>8</v>
      </c>
      <c r="K976" s="435">
        <f t="shared" ref="K976:K981" si="215">D976*2+E976</f>
        <v>11</v>
      </c>
      <c r="L976" s="927" t="s">
        <v>532</v>
      </c>
      <c r="M976" s="928"/>
      <c r="N976" s="928"/>
      <c r="O976" s="929"/>
      <c r="Q976" s="339" t="s">
        <v>564</v>
      </c>
      <c r="R976" s="10"/>
      <c r="S976" s="20"/>
      <c r="T976" s="20"/>
      <c r="U976" s="20"/>
      <c r="V976" s="21"/>
    </row>
    <row r="977" spans="1:33" ht="15.75" customHeight="1" x14ac:dyDescent="0.2">
      <c r="A977" s="246">
        <v>2</v>
      </c>
      <c r="B977" s="129" t="s">
        <v>90</v>
      </c>
      <c r="C977" s="582">
        <v>8</v>
      </c>
      <c r="D977" s="582">
        <v>5</v>
      </c>
      <c r="E977" s="582">
        <v>1</v>
      </c>
      <c r="F977" s="582">
        <v>2</v>
      </c>
      <c r="G977" s="582">
        <v>15</v>
      </c>
      <c r="H977" s="582">
        <v>8</v>
      </c>
      <c r="I977" s="584">
        <v>11</v>
      </c>
      <c r="J977" s="435">
        <f t="shared" si="214"/>
        <v>8</v>
      </c>
      <c r="K977" s="435">
        <f t="shared" si="215"/>
        <v>11</v>
      </c>
      <c r="L977" s="930"/>
      <c r="M977" s="931"/>
      <c r="N977" s="931"/>
      <c r="O977" s="932"/>
      <c r="Q977" s="339" t="s">
        <v>902</v>
      </c>
      <c r="R977" s="20"/>
      <c r="S977" s="10"/>
      <c r="T977" s="20"/>
      <c r="U977" s="20"/>
      <c r="V977" s="21"/>
    </row>
    <row r="978" spans="1:33" ht="15.75" customHeight="1" x14ac:dyDescent="0.2">
      <c r="A978" s="246">
        <v>3</v>
      </c>
      <c r="B978" s="129" t="s">
        <v>433</v>
      </c>
      <c r="C978" s="582">
        <v>8</v>
      </c>
      <c r="D978" s="582">
        <v>3</v>
      </c>
      <c r="E978" s="582">
        <v>2</v>
      </c>
      <c r="F978" s="582">
        <v>3</v>
      </c>
      <c r="G978" s="582">
        <v>12</v>
      </c>
      <c r="H978" s="582">
        <v>11</v>
      </c>
      <c r="I978" s="584">
        <v>8</v>
      </c>
      <c r="J978" s="435">
        <f t="shared" si="214"/>
        <v>8</v>
      </c>
      <c r="K978" s="435">
        <f t="shared" si="215"/>
        <v>8</v>
      </c>
      <c r="L978" s="930"/>
      <c r="M978" s="931"/>
      <c r="N978" s="931"/>
      <c r="O978" s="932"/>
      <c r="Q978" s="339" t="s">
        <v>500</v>
      </c>
      <c r="R978" s="20"/>
      <c r="S978" s="20"/>
      <c r="T978" s="10"/>
      <c r="U978" s="20"/>
      <c r="V978" s="21"/>
    </row>
    <row r="979" spans="1:33" ht="15.75" customHeight="1" x14ac:dyDescent="0.2">
      <c r="A979" s="246">
        <v>4</v>
      </c>
      <c r="B979" s="129" t="s">
        <v>1855</v>
      </c>
      <c r="C979" s="582">
        <v>8</v>
      </c>
      <c r="D979" s="582">
        <v>1</v>
      </c>
      <c r="E979" s="582">
        <v>4</v>
      </c>
      <c r="F979" s="582">
        <v>3</v>
      </c>
      <c r="G979" s="582">
        <v>16</v>
      </c>
      <c r="H979" s="582">
        <v>22</v>
      </c>
      <c r="I979" s="584">
        <v>6</v>
      </c>
      <c r="J979" s="435">
        <f t="shared" si="214"/>
        <v>8</v>
      </c>
      <c r="K979" s="435">
        <f t="shared" si="215"/>
        <v>6</v>
      </c>
      <c r="L979" s="930"/>
      <c r="M979" s="931"/>
      <c r="N979" s="931"/>
      <c r="O979" s="932"/>
      <c r="Q979" s="339" t="s">
        <v>322</v>
      </c>
      <c r="R979" s="20"/>
      <c r="S979" s="20"/>
      <c r="T979" s="20"/>
      <c r="U979" s="10"/>
      <c r="V979" s="21"/>
    </row>
    <row r="980" spans="1:33" ht="15.75" customHeight="1" thickBot="1" x14ac:dyDescent="0.25">
      <c r="A980" s="455">
        <v>5</v>
      </c>
      <c r="B980" s="130" t="s">
        <v>1883</v>
      </c>
      <c r="C980" s="583">
        <v>8</v>
      </c>
      <c r="D980" s="583">
        <v>1</v>
      </c>
      <c r="E980" s="583">
        <v>2</v>
      </c>
      <c r="F980" s="583">
        <v>5</v>
      </c>
      <c r="G980" s="583">
        <v>18</v>
      </c>
      <c r="H980" s="583">
        <v>29</v>
      </c>
      <c r="I980" s="585">
        <v>4</v>
      </c>
      <c r="J980" s="435">
        <f t="shared" si="214"/>
        <v>8</v>
      </c>
      <c r="K980" s="435">
        <f t="shared" si="215"/>
        <v>4</v>
      </c>
      <c r="L980" s="933"/>
      <c r="M980" s="934"/>
      <c r="N980" s="934"/>
      <c r="O980" s="935"/>
      <c r="Q980" s="398" t="s">
        <v>499</v>
      </c>
      <c r="R980" s="23"/>
      <c r="S980" s="23"/>
      <c r="T980" s="23"/>
      <c r="U980" s="23"/>
      <c r="V980" s="15"/>
    </row>
    <row r="981" spans="1:33" ht="15.75" customHeight="1" x14ac:dyDescent="0.2">
      <c r="C981" s="435">
        <f t="shared" ref="C981:I981" si="216">SUM(C976:C980)</f>
        <v>40</v>
      </c>
      <c r="D981" s="435">
        <f t="shared" si="216"/>
        <v>15</v>
      </c>
      <c r="E981" s="435">
        <f t="shared" si="216"/>
        <v>10</v>
      </c>
      <c r="F981" s="435">
        <f t="shared" si="216"/>
        <v>15</v>
      </c>
      <c r="G981" s="435">
        <f t="shared" si="216"/>
        <v>80</v>
      </c>
      <c r="H981" s="435">
        <f t="shared" si="216"/>
        <v>80</v>
      </c>
      <c r="I981" s="435">
        <f t="shared" si="216"/>
        <v>40</v>
      </c>
      <c r="J981" s="435">
        <f t="shared" si="214"/>
        <v>40</v>
      </c>
      <c r="K981" s="435">
        <f t="shared" si="215"/>
        <v>40</v>
      </c>
    </row>
    <row r="982" spans="1:33" ht="15.75" customHeight="1" thickBot="1" x14ac:dyDescent="0.25"/>
    <row r="983" spans="1:33" ht="15.75" customHeight="1" thickBot="1" x14ac:dyDescent="0.25">
      <c r="A983" s="1207" t="s">
        <v>2152</v>
      </c>
      <c r="B983" s="1208"/>
      <c r="C983" s="1208"/>
      <c r="D983" s="1208"/>
      <c r="E983" s="1208"/>
      <c r="F983" s="1209"/>
      <c r="G983" s="1204" t="s">
        <v>2132</v>
      </c>
      <c r="H983" s="1205"/>
      <c r="I983" s="1206"/>
      <c r="L983" s="952" t="s">
        <v>538</v>
      </c>
      <c r="M983" s="953"/>
      <c r="N983" s="953"/>
      <c r="O983" s="954"/>
    </row>
    <row r="984" spans="1:33" ht="15.75" customHeight="1" thickBot="1" x14ac:dyDescent="0.25">
      <c r="A984" s="449" t="s">
        <v>496</v>
      </c>
      <c r="B984" s="450" t="s">
        <v>497</v>
      </c>
      <c r="C984" s="451" t="s">
        <v>498</v>
      </c>
      <c r="D984" s="451" t="s">
        <v>499</v>
      </c>
      <c r="E984" s="451" t="s">
        <v>500</v>
      </c>
      <c r="F984" s="451" t="s">
        <v>501</v>
      </c>
      <c r="G984" s="452" t="s">
        <v>502</v>
      </c>
      <c r="H984" s="452" t="s">
        <v>503</v>
      </c>
      <c r="I984" s="453" t="s">
        <v>504</v>
      </c>
      <c r="L984" s="955"/>
      <c r="M984" s="956"/>
      <c r="N984" s="956"/>
      <c r="O984" s="957"/>
      <c r="Q984" s="24" t="s">
        <v>2134</v>
      </c>
      <c r="R984" s="396" t="s">
        <v>716</v>
      </c>
      <c r="S984" s="396" t="s">
        <v>901</v>
      </c>
      <c r="T984" s="396" t="s">
        <v>322</v>
      </c>
      <c r="U984" s="397" t="s">
        <v>1587</v>
      </c>
    </row>
    <row r="985" spans="1:33" ht="15.75" customHeight="1" x14ac:dyDescent="0.2">
      <c r="A985" s="475">
        <v>1</v>
      </c>
      <c r="B985" s="53" t="s">
        <v>89</v>
      </c>
      <c r="C985" s="46">
        <v>3</v>
      </c>
      <c r="D985" s="46">
        <v>2</v>
      </c>
      <c r="E985" s="46">
        <v>1</v>
      </c>
      <c r="F985" s="46">
        <v>0</v>
      </c>
      <c r="G985" s="46">
        <v>10</v>
      </c>
      <c r="H985" s="46">
        <v>3</v>
      </c>
      <c r="I985" s="586">
        <v>5</v>
      </c>
      <c r="J985" s="435">
        <f>D985+E985+F985</f>
        <v>3</v>
      </c>
      <c r="K985" s="435">
        <f>D985*2+E985</f>
        <v>5</v>
      </c>
      <c r="L985" s="927" t="s">
        <v>532</v>
      </c>
      <c r="M985" s="928"/>
      <c r="N985" s="928"/>
      <c r="O985" s="929"/>
      <c r="Q985" s="339" t="s">
        <v>716</v>
      </c>
      <c r="R985" s="10"/>
      <c r="S985" s="20"/>
      <c r="T985" s="20"/>
      <c r="U985" s="21"/>
    </row>
    <row r="986" spans="1:33" ht="15.75" customHeight="1" x14ac:dyDescent="0.2">
      <c r="A986" s="246">
        <v>2</v>
      </c>
      <c r="B986" s="54" t="s">
        <v>674</v>
      </c>
      <c r="C986" s="582">
        <v>3</v>
      </c>
      <c r="D986" s="582">
        <v>2</v>
      </c>
      <c r="E986" s="582">
        <v>0</v>
      </c>
      <c r="F986" s="582">
        <v>1</v>
      </c>
      <c r="G986" s="582">
        <v>9</v>
      </c>
      <c r="H986" s="582">
        <v>8</v>
      </c>
      <c r="I986" s="584">
        <v>4</v>
      </c>
      <c r="J986" s="435">
        <f>D986+E986+F986</f>
        <v>3</v>
      </c>
      <c r="K986" s="435">
        <f>D986*2+E986</f>
        <v>4</v>
      </c>
      <c r="L986" s="930"/>
      <c r="M986" s="931"/>
      <c r="N986" s="931"/>
      <c r="O986" s="932"/>
      <c r="Q986" s="339" t="s">
        <v>901</v>
      </c>
      <c r="R986" s="20"/>
      <c r="S986" s="10"/>
      <c r="T986" s="20"/>
      <c r="U986" s="21"/>
    </row>
    <row r="987" spans="1:33" ht="15.75" customHeight="1" x14ac:dyDescent="0.2">
      <c r="A987" s="246">
        <v>3</v>
      </c>
      <c r="B987" s="54" t="s">
        <v>250</v>
      </c>
      <c r="C987" s="582">
        <v>3</v>
      </c>
      <c r="D987" s="582">
        <v>1</v>
      </c>
      <c r="E987" s="582">
        <v>1</v>
      </c>
      <c r="F987" s="582">
        <v>1</v>
      </c>
      <c r="G987" s="582">
        <v>7</v>
      </c>
      <c r="H987" s="582">
        <v>7</v>
      </c>
      <c r="I987" s="584">
        <v>3</v>
      </c>
      <c r="J987" s="435">
        <f>D987+E987+F987</f>
        <v>3</v>
      </c>
      <c r="K987" s="435">
        <f>D987*2+E987</f>
        <v>3</v>
      </c>
      <c r="L987" s="930"/>
      <c r="M987" s="931"/>
      <c r="N987" s="931"/>
      <c r="O987" s="932"/>
      <c r="Q987" s="339" t="s">
        <v>322</v>
      </c>
      <c r="R987" s="20"/>
      <c r="S987" s="20"/>
      <c r="T987" s="10"/>
      <c r="U987" s="21"/>
    </row>
    <row r="988" spans="1:33" ht="15.75" customHeight="1" thickBot="1" x14ac:dyDescent="0.25">
      <c r="A988" s="455">
        <v>4</v>
      </c>
      <c r="B988" s="55" t="s">
        <v>128</v>
      </c>
      <c r="C988" s="583">
        <v>3</v>
      </c>
      <c r="D988" s="583">
        <v>0</v>
      </c>
      <c r="E988" s="583">
        <v>0</v>
      </c>
      <c r="F988" s="583">
        <v>3</v>
      </c>
      <c r="G988" s="583">
        <v>2</v>
      </c>
      <c r="H988" s="583">
        <v>10</v>
      </c>
      <c r="I988" s="585">
        <v>0</v>
      </c>
      <c r="J988" s="435">
        <f>D988+E988+F988</f>
        <v>3</v>
      </c>
      <c r="K988" s="435">
        <f>D988*2+E988</f>
        <v>0</v>
      </c>
      <c r="L988" s="933"/>
      <c r="M988" s="934"/>
      <c r="N988" s="934"/>
      <c r="O988" s="935"/>
      <c r="Q988" s="398" t="s">
        <v>1587</v>
      </c>
      <c r="R988" s="23"/>
      <c r="S988" s="23"/>
      <c r="T988" s="23"/>
      <c r="U988" s="15"/>
    </row>
    <row r="989" spans="1:33" ht="15.75" customHeight="1" x14ac:dyDescent="0.2">
      <c r="C989" s="435">
        <f t="shared" ref="C989:I989" si="217">SUM(C985:C988)</f>
        <v>12</v>
      </c>
      <c r="D989" s="435">
        <f t="shared" si="217"/>
        <v>5</v>
      </c>
      <c r="E989" s="435">
        <f t="shared" si="217"/>
        <v>2</v>
      </c>
      <c r="F989" s="435">
        <f t="shared" si="217"/>
        <v>5</v>
      </c>
      <c r="G989" s="435">
        <f t="shared" si="217"/>
        <v>28</v>
      </c>
      <c r="H989" s="435">
        <f t="shared" si="217"/>
        <v>28</v>
      </c>
      <c r="I989" s="435">
        <f t="shared" si="217"/>
        <v>12</v>
      </c>
      <c r="J989" s="435">
        <f>D989+E989+F989</f>
        <v>12</v>
      </c>
      <c r="K989" s="435">
        <f>D989*2+E989</f>
        <v>12</v>
      </c>
    </row>
    <row r="990" spans="1:33" ht="15.75" customHeight="1" thickBot="1" x14ac:dyDescent="0.25"/>
    <row r="991" spans="1:33" ht="15.75" customHeight="1" thickBot="1" x14ac:dyDescent="0.25">
      <c r="A991" s="1193" t="s">
        <v>943</v>
      </c>
      <c r="B991" s="1194"/>
      <c r="C991" s="1194"/>
      <c r="D991" s="1194"/>
      <c r="E991" s="1194"/>
      <c r="F991" s="1195"/>
      <c r="G991" s="1190" t="s">
        <v>2132</v>
      </c>
      <c r="H991" s="1191"/>
      <c r="I991" s="1192"/>
      <c r="L991" s="1242" t="s">
        <v>588</v>
      </c>
      <c r="M991" s="1243"/>
      <c r="N991" s="1243"/>
      <c r="O991" s="1244"/>
    </row>
    <row r="992" spans="1:33" ht="15.75" customHeight="1" thickBot="1" x14ac:dyDescent="0.25">
      <c r="A992" s="456" t="s">
        <v>496</v>
      </c>
      <c r="B992" s="457" t="s">
        <v>497</v>
      </c>
      <c r="C992" s="458" t="s">
        <v>498</v>
      </c>
      <c r="D992" s="458" t="s">
        <v>499</v>
      </c>
      <c r="E992" s="458" t="s">
        <v>500</v>
      </c>
      <c r="F992" s="458" t="s">
        <v>501</v>
      </c>
      <c r="G992" s="459" t="s">
        <v>502</v>
      </c>
      <c r="H992" s="459" t="s">
        <v>503</v>
      </c>
      <c r="I992" s="460" t="s">
        <v>504</v>
      </c>
      <c r="L992" s="1245"/>
      <c r="M992" s="1246"/>
      <c r="N992" s="1246"/>
      <c r="O992" s="1247"/>
      <c r="Q992" s="24" t="s">
        <v>2134</v>
      </c>
      <c r="R992" s="399" t="s">
        <v>633</v>
      </c>
      <c r="S992" s="399" t="s">
        <v>1196</v>
      </c>
      <c r="T992" s="399" t="s">
        <v>541</v>
      </c>
      <c r="U992" s="399" t="s">
        <v>1784</v>
      </c>
      <c r="V992" s="399" t="s">
        <v>500</v>
      </c>
      <c r="W992" s="399" t="s">
        <v>733</v>
      </c>
      <c r="X992" s="399" t="s">
        <v>511</v>
      </c>
      <c r="Y992" s="399" t="s">
        <v>1088</v>
      </c>
      <c r="Z992" s="399" t="s">
        <v>242</v>
      </c>
      <c r="AA992" s="399" t="s">
        <v>1089</v>
      </c>
      <c r="AB992" s="399" t="s">
        <v>60</v>
      </c>
      <c r="AC992" s="399" t="s">
        <v>610</v>
      </c>
      <c r="AD992" s="399" t="s">
        <v>514</v>
      </c>
      <c r="AE992" s="399" t="s">
        <v>591</v>
      </c>
      <c r="AF992" s="399" t="s">
        <v>1587</v>
      </c>
      <c r="AG992" s="400" t="s">
        <v>813</v>
      </c>
    </row>
    <row r="993" spans="1:33" ht="15.75" customHeight="1" x14ac:dyDescent="0.2">
      <c r="A993" s="468">
        <v>1</v>
      </c>
      <c r="B993" s="126" t="s">
        <v>1093</v>
      </c>
      <c r="C993" s="581">
        <v>30</v>
      </c>
      <c r="D993" s="581">
        <v>24</v>
      </c>
      <c r="E993" s="581">
        <v>2</v>
      </c>
      <c r="F993" s="581">
        <v>4</v>
      </c>
      <c r="G993" s="581">
        <v>90</v>
      </c>
      <c r="H993" s="581">
        <v>48</v>
      </c>
      <c r="I993" s="128">
        <f t="shared" ref="I993:I1009" si="218">(D993*2)+E993</f>
        <v>50</v>
      </c>
      <c r="J993" s="435">
        <f t="shared" ref="J993:J1009" si="219">D993+E993+F993</f>
        <v>30</v>
      </c>
      <c r="K993" s="435">
        <f t="shared" ref="K993:K1009" si="220">D993*2+E993</f>
        <v>50</v>
      </c>
      <c r="L993" s="927" t="s">
        <v>2153</v>
      </c>
      <c r="M993" s="928"/>
      <c r="N993" s="928"/>
      <c r="O993" s="929"/>
      <c r="Q993" s="401" t="s">
        <v>633</v>
      </c>
      <c r="R993" s="10"/>
      <c r="S993" s="20"/>
      <c r="T993" s="20" t="s">
        <v>1539</v>
      </c>
      <c r="U993" s="20"/>
      <c r="V993" s="20" t="s">
        <v>532</v>
      </c>
      <c r="W993" s="20"/>
      <c r="X993" s="20"/>
      <c r="Y993" s="20" t="s">
        <v>532</v>
      </c>
      <c r="Z993" s="20"/>
      <c r="AA993" s="20"/>
      <c r="AB993" s="20"/>
      <c r="AC993" s="20"/>
      <c r="AD993" s="20"/>
      <c r="AE993" s="20"/>
      <c r="AF993" s="20"/>
      <c r="AG993" s="21"/>
    </row>
    <row r="994" spans="1:33" ht="15.75" customHeight="1" x14ac:dyDescent="0.2">
      <c r="A994" s="259">
        <v>2</v>
      </c>
      <c r="B994" s="129" t="s">
        <v>1090</v>
      </c>
      <c r="C994" s="582">
        <v>30</v>
      </c>
      <c r="D994" s="582">
        <v>19</v>
      </c>
      <c r="E994" s="582">
        <v>6</v>
      </c>
      <c r="F994" s="582">
        <v>5</v>
      </c>
      <c r="G994" s="582">
        <v>101</v>
      </c>
      <c r="H994" s="582">
        <v>39</v>
      </c>
      <c r="I994" s="584">
        <f t="shared" si="218"/>
        <v>44</v>
      </c>
      <c r="J994" s="435">
        <f t="shared" si="219"/>
        <v>30</v>
      </c>
      <c r="K994" s="435">
        <f t="shared" si="220"/>
        <v>44</v>
      </c>
      <c r="L994" s="930"/>
      <c r="M994" s="931"/>
      <c r="N994" s="931"/>
      <c r="O994" s="932"/>
      <c r="Q994" s="401" t="s">
        <v>1196</v>
      </c>
      <c r="R994" s="20"/>
      <c r="S994" s="10"/>
      <c r="T994" s="20" t="s">
        <v>1643</v>
      </c>
      <c r="U994" s="20"/>
      <c r="V994" s="20"/>
      <c r="W994" s="20"/>
      <c r="X994" s="20"/>
      <c r="Y994" s="20"/>
      <c r="Z994" s="20"/>
      <c r="AA994" s="20"/>
      <c r="AB994" s="20"/>
      <c r="AC994" s="20"/>
      <c r="AD994" s="20"/>
      <c r="AE994" s="20"/>
      <c r="AF994" s="20"/>
      <c r="AG994" s="21"/>
    </row>
    <row r="995" spans="1:33" ht="15.75" customHeight="1" x14ac:dyDescent="0.2">
      <c r="A995" s="259">
        <v>3</v>
      </c>
      <c r="B995" s="129" t="s">
        <v>1092</v>
      </c>
      <c r="C995" s="582">
        <v>30</v>
      </c>
      <c r="D995" s="582">
        <v>17</v>
      </c>
      <c r="E995" s="582">
        <v>6</v>
      </c>
      <c r="F995" s="582">
        <v>7</v>
      </c>
      <c r="G995" s="582">
        <v>74</v>
      </c>
      <c r="H995" s="582">
        <v>44</v>
      </c>
      <c r="I995" s="584">
        <f t="shared" si="218"/>
        <v>40</v>
      </c>
      <c r="J995" s="435">
        <f t="shared" si="219"/>
        <v>30</v>
      </c>
      <c r="K995" s="435">
        <f t="shared" si="220"/>
        <v>40</v>
      </c>
      <c r="L995" s="930"/>
      <c r="M995" s="931"/>
      <c r="N995" s="931"/>
      <c r="O995" s="932"/>
      <c r="Q995" s="401" t="s">
        <v>541</v>
      </c>
      <c r="R995" s="20" t="s">
        <v>1546</v>
      </c>
      <c r="S995" s="20" t="s">
        <v>1597</v>
      </c>
      <c r="T995" s="10"/>
      <c r="U995" s="20" t="s">
        <v>1210</v>
      </c>
      <c r="V995" s="20" t="s">
        <v>1494</v>
      </c>
      <c r="W995" s="20" t="s">
        <v>1599</v>
      </c>
      <c r="X995" s="20" t="s">
        <v>1546</v>
      </c>
      <c r="Y995" s="20" t="s">
        <v>1642</v>
      </c>
      <c r="Z995" s="20" t="s">
        <v>1600</v>
      </c>
      <c r="AA995" s="20" t="s">
        <v>1210</v>
      </c>
      <c r="AB995" s="20" t="s">
        <v>1640</v>
      </c>
      <c r="AC995" s="20" t="s">
        <v>1493</v>
      </c>
      <c r="AD995" s="20" t="s">
        <v>2056</v>
      </c>
      <c r="AE995" s="20" t="s">
        <v>104</v>
      </c>
      <c r="AF995" s="20" t="s">
        <v>1597</v>
      </c>
      <c r="AG995" s="21" t="s">
        <v>1494</v>
      </c>
    </row>
    <row r="996" spans="1:33" ht="15.75" customHeight="1" x14ac:dyDescent="0.2">
      <c r="A996" s="259">
        <v>4</v>
      </c>
      <c r="B996" s="129" t="s">
        <v>1200</v>
      </c>
      <c r="C996" s="582">
        <v>30</v>
      </c>
      <c r="D996" s="582">
        <v>15</v>
      </c>
      <c r="E996" s="582">
        <v>9</v>
      </c>
      <c r="F996" s="582">
        <v>6</v>
      </c>
      <c r="G996" s="582">
        <v>69</v>
      </c>
      <c r="H996" s="582">
        <v>45</v>
      </c>
      <c r="I996" s="584">
        <f t="shared" si="218"/>
        <v>39</v>
      </c>
      <c r="J996" s="435">
        <f t="shared" si="219"/>
        <v>30</v>
      </c>
      <c r="K996" s="435">
        <f t="shared" si="220"/>
        <v>39</v>
      </c>
      <c r="L996" s="930"/>
      <c r="M996" s="931"/>
      <c r="N996" s="931"/>
      <c r="O996" s="932"/>
      <c r="Q996" s="401" t="s">
        <v>1784</v>
      </c>
      <c r="R996" s="20"/>
      <c r="S996" s="20"/>
      <c r="T996" s="20" t="s">
        <v>376</v>
      </c>
      <c r="U996" s="10"/>
      <c r="V996" s="20"/>
      <c r="W996" s="20"/>
      <c r="X996" s="20"/>
      <c r="Y996" s="20"/>
      <c r="Z996" s="20"/>
      <c r="AA996" s="20"/>
      <c r="AB996" s="20"/>
      <c r="AC996" s="20"/>
      <c r="AD996" s="20"/>
      <c r="AE996" s="20"/>
      <c r="AF996" s="20"/>
      <c r="AG996" s="21"/>
    </row>
    <row r="997" spans="1:33" ht="15.75" customHeight="1" x14ac:dyDescent="0.2">
      <c r="A997" s="259">
        <v>5</v>
      </c>
      <c r="B997" s="129" t="s">
        <v>1094</v>
      </c>
      <c r="C997" s="582">
        <v>30</v>
      </c>
      <c r="D997" s="582">
        <v>15</v>
      </c>
      <c r="E997" s="582">
        <v>6</v>
      </c>
      <c r="F997" s="582">
        <v>9</v>
      </c>
      <c r="G997" s="582">
        <v>73</v>
      </c>
      <c r="H997" s="582">
        <v>55</v>
      </c>
      <c r="I997" s="584">
        <f t="shared" si="218"/>
        <v>36</v>
      </c>
      <c r="J997" s="435">
        <f t="shared" si="219"/>
        <v>30</v>
      </c>
      <c r="K997" s="435">
        <f t="shared" si="220"/>
        <v>36</v>
      </c>
      <c r="L997" s="930"/>
      <c r="M997" s="931"/>
      <c r="N997" s="931"/>
      <c r="O997" s="932"/>
      <c r="Q997" s="401" t="s">
        <v>500</v>
      </c>
      <c r="R997" s="20"/>
      <c r="S997" s="20"/>
      <c r="T997" s="20" t="s">
        <v>355</v>
      </c>
      <c r="U997" s="20"/>
      <c r="V997" s="10"/>
      <c r="W997" s="20"/>
      <c r="X997" s="20"/>
      <c r="Y997" s="20"/>
      <c r="Z997" s="20"/>
      <c r="AA997" s="20"/>
      <c r="AB997" s="20"/>
      <c r="AC997" s="20"/>
      <c r="AD997" s="20"/>
      <c r="AE997" s="20"/>
      <c r="AF997" s="20"/>
      <c r="AG997" s="21"/>
    </row>
    <row r="998" spans="1:33" ht="15.75" customHeight="1" x14ac:dyDescent="0.2">
      <c r="A998" s="259">
        <v>6</v>
      </c>
      <c r="B998" s="129" t="s">
        <v>1208</v>
      </c>
      <c r="C998" s="582">
        <v>30</v>
      </c>
      <c r="D998" s="582">
        <v>15</v>
      </c>
      <c r="E998" s="582">
        <v>4</v>
      </c>
      <c r="F998" s="582">
        <v>11</v>
      </c>
      <c r="G998" s="582">
        <v>80</v>
      </c>
      <c r="H998" s="582">
        <v>69</v>
      </c>
      <c r="I998" s="584">
        <f t="shared" si="218"/>
        <v>34</v>
      </c>
      <c r="J998" s="435">
        <f t="shared" si="219"/>
        <v>30</v>
      </c>
      <c r="K998" s="435">
        <f t="shared" si="220"/>
        <v>34</v>
      </c>
      <c r="L998" s="930"/>
      <c r="M998" s="931"/>
      <c r="N998" s="931"/>
      <c r="O998" s="932"/>
      <c r="Q998" s="401" t="s">
        <v>733</v>
      </c>
      <c r="R998" s="20"/>
      <c r="S998" s="20"/>
      <c r="T998" s="20" t="s">
        <v>1210</v>
      </c>
      <c r="U998" s="20"/>
      <c r="V998" s="20"/>
      <c r="W998" s="10"/>
      <c r="X998" s="20"/>
      <c r="Y998" s="20"/>
      <c r="Z998" s="20"/>
      <c r="AA998" s="20"/>
      <c r="AB998" s="20"/>
      <c r="AC998" s="20"/>
      <c r="AD998" s="20"/>
      <c r="AE998" s="20"/>
      <c r="AF998" s="20"/>
      <c r="AG998" s="21"/>
    </row>
    <row r="999" spans="1:33" ht="15.75" customHeight="1" x14ac:dyDescent="0.2">
      <c r="A999" s="259">
        <v>7</v>
      </c>
      <c r="B999" s="129" t="s">
        <v>819</v>
      </c>
      <c r="C999" s="582">
        <v>30</v>
      </c>
      <c r="D999" s="582">
        <v>13</v>
      </c>
      <c r="E999" s="582">
        <v>6</v>
      </c>
      <c r="F999" s="582">
        <v>11</v>
      </c>
      <c r="G999" s="582">
        <v>60</v>
      </c>
      <c r="H999" s="582">
        <v>65</v>
      </c>
      <c r="I999" s="584">
        <f t="shared" si="218"/>
        <v>32</v>
      </c>
      <c r="J999" s="435">
        <f t="shared" si="219"/>
        <v>30</v>
      </c>
      <c r="K999" s="435">
        <f t="shared" si="220"/>
        <v>32</v>
      </c>
      <c r="L999" s="930"/>
      <c r="M999" s="931"/>
      <c r="N999" s="931"/>
      <c r="O999" s="932"/>
      <c r="Q999" s="401" t="s">
        <v>511</v>
      </c>
      <c r="R999" s="20"/>
      <c r="S999" s="20"/>
      <c r="T999" s="20" t="s">
        <v>1539</v>
      </c>
      <c r="U999" s="20"/>
      <c r="V999" s="20"/>
      <c r="W999" s="20"/>
      <c r="X999" s="10"/>
      <c r="Y999" s="20"/>
      <c r="Z999" s="20"/>
      <c r="AA999" s="20"/>
      <c r="AB999" s="20"/>
      <c r="AC999" s="20"/>
      <c r="AD999" s="20"/>
      <c r="AE999" s="20"/>
      <c r="AF999" s="20"/>
      <c r="AG999" s="21"/>
    </row>
    <row r="1000" spans="1:33" ht="15.75" customHeight="1" x14ac:dyDescent="0.2">
      <c r="A1000" s="259">
        <v>8</v>
      </c>
      <c r="B1000" s="129" t="s">
        <v>245</v>
      </c>
      <c r="C1000" s="582">
        <v>30</v>
      </c>
      <c r="D1000" s="582">
        <v>12</v>
      </c>
      <c r="E1000" s="582">
        <v>6</v>
      </c>
      <c r="F1000" s="582">
        <v>12</v>
      </c>
      <c r="G1000" s="582">
        <v>63</v>
      </c>
      <c r="H1000" s="582">
        <v>62</v>
      </c>
      <c r="I1000" s="584">
        <f t="shared" si="218"/>
        <v>30</v>
      </c>
      <c r="J1000" s="435">
        <f t="shared" si="219"/>
        <v>30</v>
      </c>
      <c r="K1000" s="435">
        <f t="shared" si="220"/>
        <v>30</v>
      </c>
      <c r="L1000" s="930"/>
      <c r="M1000" s="931"/>
      <c r="N1000" s="931"/>
      <c r="O1000" s="932"/>
      <c r="Q1000" s="401" t="s">
        <v>1088</v>
      </c>
      <c r="R1000" s="20"/>
      <c r="S1000" s="20"/>
      <c r="T1000" s="20" t="s">
        <v>844</v>
      </c>
      <c r="U1000" s="20"/>
      <c r="V1000" s="20"/>
      <c r="W1000" s="20"/>
      <c r="X1000" s="20"/>
      <c r="Y1000" s="10"/>
      <c r="Z1000" s="20"/>
      <c r="AA1000" s="20"/>
      <c r="AB1000" s="20"/>
      <c r="AC1000" s="20"/>
      <c r="AD1000" s="20"/>
      <c r="AE1000" s="20"/>
      <c r="AF1000" s="20"/>
      <c r="AG1000" s="21"/>
    </row>
    <row r="1001" spans="1:33" ht="15.75" customHeight="1" x14ac:dyDescent="0.2">
      <c r="A1001" s="259">
        <v>9</v>
      </c>
      <c r="B1001" s="129" t="s">
        <v>1763</v>
      </c>
      <c r="C1001" s="582">
        <v>30</v>
      </c>
      <c r="D1001" s="582">
        <v>10</v>
      </c>
      <c r="E1001" s="582">
        <v>8</v>
      </c>
      <c r="F1001" s="582">
        <v>12</v>
      </c>
      <c r="G1001" s="582">
        <v>74</v>
      </c>
      <c r="H1001" s="582">
        <v>55</v>
      </c>
      <c r="I1001" s="584">
        <f t="shared" si="218"/>
        <v>28</v>
      </c>
      <c r="J1001" s="435">
        <f t="shared" si="219"/>
        <v>30</v>
      </c>
      <c r="K1001" s="435">
        <f t="shared" si="220"/>
        <v>28</v>
      </c>
      <c r="L1001" s="930"/>
      <c r="M1001" s="931"/>
      <c r="N1001" s="931"/>
      <c r="O1001" s="932"/>
      <c r="Q1001" s="401" t="s">
        <v>242</v>
      </c>
      <c r="R1001" s="20"/>
      <c r="S1001" s="20"/>
      <c r="T1001" s="20" t="s">
        <v>844</v>
      </c>
      <c r="U1001" s="20"/>
      <c r="V1001" s="20"/>
      <c r="W1001" s="20"/>
      <c r="X1001" s="20"/>
      <c r="Y1001" s="20"/>
      <c r="Z1001" s="10"/>
      <c r="AA1001" s="20"/>
      <c r="AB1001" s="20"/>
      <c r="AC1001" s="20"/>
      <c r="AD1001" s="20"/>
      <c r="AE1001" s="20"/>
      <c r="AF1001" s="20"/>
      <c r="AG1001" s="21"/>
    </row>
    <row r="1002" spans="1:33" ht="15.75" customHeight="1" x14ac:dyDescent="0.2">
      <c r="A1002" s="259">
        <v>10</v>
      </c>
      <c r="B1002" s="129" t="s">
        <v>1955</v>
      </c>
      <c r="C1002" s="582">
        <v>30</v>
      </c>
      <c r="D1002" s="582">
        <v>10</v>
      </c>
      <c r="E1002" s="582">
        <v>7</v>
      </c>
      <c r="F1002" s="582">
        <v>13</v>
      </c>
      <c r="G1002" s="582">
        <v>74</v>
      </c>
      <c r="H1002" s="582">
        <v>55</v>
      </c>
      <c r="I1002" s="584">
        <f t="shared" si="218"/>
        <v>27</v>
      </c>
      <c r="J1002" s="435">
        <f t="shared" si="219"/>
        <v>30</v>
      </c>
      <c r="K1002" s="435">
        <f t="shared" si="220"/>
        <v>27</v>
      </c>
      <c r="L1002" s="930"/>
      <c r="M1002" s="931"/>
      <c r="N1002" s="931"/>
      <c r="O1002" s="932"/>
      <c r="Q1002" s="401" t="s">
        <v>1089</v>
      </c>
      <c r="R1002" s="20"/>
      <c r="S1002" s="20"/>
      <c r="T1002" s="20" t="s">
        <v>1890</v>
      </c>
      <c r="U1002" s="20"/>
      <c r="V1002" s="20"/>
      <c r="W1002" s="20"/>
      <c r="X1002" s="20"/>
      <c r="Y1002" s="20"/>
      <c r="Z1002" s="20"/>
      <c r="AA1002" s="10"/>
      <c r="AB1002" s="20"/>
      <c r="AC1002" s="20"/>
      <c r="AD1002" s="20"/>
      <c r="AE1002" s="20"/>
      <c r="AF1002" s="20"/>
      <c r="AG1002" s="21"/>
    </row>
    <row r="1003" spans="1:33" ht="15.75" customHeight="1" x14ac:dyDescent="0.2">
      <c r="A1003" s="259" t="s">
        <v>1618</v>
      </c>
      <c r="B1003" s="129" t="s">
        <v>1589</v>
      </c>
      <c r="C1003" s="582">
        <v>30</v>
      </c>
      <c r="D1003" s="582">
        <v>9</v>
      </c>
      <c r="E1003" s="582">
        <v>7</v>
      </c>
      <c r="F1003" s="582">
        <v>14</v>
      </c>
      <c r="G1003" s="582">
        <v>61</v>
      </c>
      <c r="H1003" s="582">
        <v>62</v>
      </c>
      <c r="I1003" s="584">
        <f t="shared" si="218"/>
        <v>25</v>
      </c>
      <c r="J1003" s="435">
        <f t="shared" si="219"/>
        <v>30</v>
      </c>
      <c r="K1003" s="435">
        <f t="shared" si="220"/>
        <v>25</v>
      </c>
      <c r="L1003" s="930"/>
      <c r="M1003" s="931"/>
      <c r="N1003" s="931"/>
      <c r="O1003" s="932"/>
      <c r="Q1003" s="401" t="s">
        <v>60</v>
      </c>
      <c r="R1003" s="20"/>
      <c r="S1003" s="20"/>
      <c r="T1003" s="20" t="s">
        <v>1539</v>
      </c>
      <c r="U1003" s="20"/>
      <c r="V1003" s="20"/>
      <c r="W1003" s="20"/>
      <c r="X1003" s="20"/>
      <c r="Y1003" s="20"/>
      <c r="Z1003" s="20"/>
      <c r="AA1003" s="20"/>
      <c r="AB1003" s="10"/>
      <c r="AC1003" s="20"/>
      <c r="AD1003" s="20"/>
      <c r="AE1003" s="20"/>
      <c r="AF1003" s="20"/>
      <c r="AG1003" s="21"/>
    </row>
    <row r="1004" spans="1:33" ht="15.75" customHeight="1" x14ac:dyDescent="0.2">
      <c r="A1004" s="259" t="s">
        <v>1618</v>
      </c>
      <c r="B1004" s="129" t="s">
        <v>345</v>
      </c>
      <c r="C1004" s="582">
        <v>30</v>
      </c>
      <c r="D1004" s="582">
        <v>9</v>
      </c>
      <c r="E1004" s="582">
        <v>7</v>
      </c>
      <c r="F1004" s="582">
        <v>14</v>
      </c>
      <c r="G1004" s="582">
        <v>55</v>
      </c>
      <c r="H1004" s="582">
        <v>60</v>
      </c>
      <c r="I1004" s="584">
        <f t="shared" si="218"/>
        <v>25</v>
      </c>
      <c r="J1004" s="435">
        <f t="shared" si="219"/>
        <v>30</v>
      </c>
      <c r="K1004" s="435">
        <f t="shared" si="220"/>
        <v>25</v>
      </c>
      <c r="L1004" s="930"/>
      <c r="M1004" s="931"/>
      <c r="N1004" s="931"/>
      <c r="O1004" s="932"/>
      <c r="Q1004" s="401" t="s">
        <v>610</v>
      </c>
      <c r="R1004" s="20"/>
      <c r="S1004" s="20"/>
      <c r="T1004" s="20" t="s">
        <v>628</v>
      </c>
      <c r="U1004" s="20"/>
      <c r="V1004" s="20"/>
      <c r="W1004" s="20"/>
      <c r="X1004" s="20"/>
      <c r="Y1004" s="20"/>
      <c r="Z1004" s="20"/>
      <c r="AA1004" s="20"/>
      <c r="AB1004" s="20"/>
      <c r="AC1004" s="10"/>
      <c r="AD1004" s="20"/>
      <c r="AE1004" s="20"/>
      <c r="AF1004" s="20"/>
      <c r="AG1004" s="21"/>
    </row>
    <row r="1005" spans="1:33" ht="15.75" customHeight="1" x14ac:dyDescent="0.2">
      <c r="A1005" s="259" t="s">
        <v>1041</v>
      </c>
      <c r="B1005" s="129" t="s">
        <v>1042</v>
      </c>
      <c r="C1005" s="582">
        <v>30</v>
      </c>
      <c r="D1005" s="582">
        <v>7</v>
      </c>
      <c r="E1005" s="582">
        <v>10</v>
      </c>
      <c r="F1005" s="582">
        <v>13</v>
      </c>
      <c r="G1005" s="582">
        <v>53</v>
      </c>
      <c r="H1005" s="582">
        <v>60</v>
      </c>
      <c r="I1005" s="584">
        <f t="shared" si="218"/>
        <v>24</v>
      </c>
      <c r="J1005" s="435">
        <f t="shared" si="219"/>
        <v>30</v>
      </c>
      <c r="K1005" s="435">
        <f t="shared" si="220"/>
        <v>24</v>
      </c>
      <c r="L1005" s="930"/>
      <c r="M1005" s="931"/>
      <c r="N1005" s="931"/>
      <c r="O1005" s="932"/>
      <c r="Q1005" s="401" t="s">
        <v>514</v>
      </c>
      <c r="R1005" s="20"/>
      <c r="S1005" s="20"/>
      <c r="T1005" s="20" t="s">
        <v>1655</v>
      </c>
      <c r="U1005" s="20"/>
      <c r="V1005" s="20"/>
      <c r="W1005" s="20"/>
      <c r="X1005" s="20"/>
      <c r="Y1005" s="20"/>
      <c r="Z1005" s="20"/>
      <c r="AA1005" s="20"/>
      <c r="AB1005" s="20"/>
      <c r="AC1005" s="20"/>
      <c r="AD1005" s="10"/>
      <c r="AE1005" s="20"/>
      <c r="AF1005" s="20"/>
      <c r="AG1005" s="21"/>
    </row>
    <row r="1006" spans="1:33" ht="15.75" customHeight="1" x14ac:dyDescent="0.2">
      <c r="A1006" s="259" t="s">
        <v>1041</v>
      </c>
      <c r="B1006" s="129" t="s">
        <v>371</v>
      </c>
      <c r="C1006" s="582">
        <v>30</v>
      </c>
      <c r="D1006" s="582">
        <v>10</v>
      </c>
      <c r="E1006" s="582">
        <v>4</v>
      </c>
      <c r="F1006" s="582">
        <v>16</v>
      </c>
      <c r="G1006" s="582">
        <v>36</v>
      </c>
      <c r="H1006" s="582">
        <v>53</v>
      </c>
      <c r="I1006" s="584">
        <f t="shared" si="218"/>
        <v>24</v>
      </c>
      <c r="J1006" s="435">
        <f t="shared" si="219"/>
        <v>30</v>
      </c>
      <c r="K1006" s="435">
        <f t="shared" si="220"/>
        <v>24</v>
      </c>
      <c r="L1006" s="930"/>
      <c r="M1006" s="931"/>
      <c r="N1006" s="931"/>
      <c r="O1006" s="932"/>
      <c r="Q1006" s="401" t="s">
        <v>591</v>
      </c>
      <c r="R1006" s="20"/>
      <c r="S1006" s="20"/>
      <c r="T1006" s="20" t="s">
        <v>1494</v>
      </c>
      <c r="U1006" s="20"/>
      <c r="V1006" s="20"/>
      <c r="W1006" s="20"/>
      <c r="X1006" s="20"/>
      <c r="Y1006" s="20"/>
      <c r="Z1006" s="20"/>
      <c r="AA1006" s="20"/>
      <c r="AB1006" s="20"/>
      <c r="AC1006" s="20"/>
      <c r="AD1006" s="20"/>
      <c r="AE1006" s="10"/>
      <c r="AF1006" s="20"/>
      <c r="AG1006" s="21"/>
    </row>
    <row r="1007" spans="1:33" ht="15.75" customHeight="1" x14ac:dyDescent="0.2">
      <c r="A1007" s="259">
        <v>15</v>
      </c>
      <c r="B1007" s="129" t="s">
        <v>617</v>
      </c>
      <c r="C1007" s="582">
        <v>30</v>
      </c>
      <c r="D1007" s="582">
        <v>7</v>
      </c>
      <c r="E1007" s="582">
        <v>4</v>
      </c>
      <c r="F1007" s="582">
        <v>19</v>
      </c>
      <c r="G1007" s="582">
        <v>52</v>
      </c>
      <c r="H1007" s="582">
        <v>109</v>
      </c>
      <c r="I1007" s="584">
        <f t="shared" si="218"/>
        <v>18</v>
      </c>
      <c r="J1007" s="435">
        <f t="shared" si="219"/>
        <v>30</v>
      </c>
      <c r="K1007" s="435">
        <f t="shared" si="220"/>
        <v>18</v>
      </c>
      <c r="L1007" s="930"/>
      <c r="M1007" s="931"/>
      <c r="N1007" s="931"/>
      <c r="O1007" s="932"/>
      <c r="Q1007" s="401" t="s">
        <v>1587</v>
      </c>
      <c r="R1007" s="20"/>
      <c r="S1007" s="20" t="s">
        <v>532</v>
      </c>
      <c r="T1007" s="20" t="s">
        <v>1487</v>
      </c>
      <c r="U1007" s="20"/>
      <c r="V1007" s="20"/>
      <c r="W1007" s="20"/>
      <c r="X1007" s="20"/>
      <c r="Y1007" s="20"/>
      <c r="Z1007" s="20"/>
      <c r="AA1007" s="20"/>
      <c r="AB1007" s="20"/>
      <c r="AC1007" s="20"/>
      <c r="AD1007" s="20"/>
      <c r="AE1007" s="20"/>
      <c r="AF1007" s="10"/>
      <c r="AG1007" s="21"/>
    </row>
    <row r="1008" spans="1:33" ht="15.75" customHeight="1" thickBot="1" x14ac:dyDescent="0.25">
      <c r="A1008" s="462">
        <v>16</v>
      </c>
      <c r="B1008" s="130" t="s">
        <v>1537</v>
      </c>
      <c r="C1008" s="583">
        <v>30</v>
      </c>
      <c r="D1008" s="583">
        <v>1</v>
      </c>
      <c r="E1008" s="583">
        <v>2</v>
      </c>
      <c r="F1008" s="583">
        <v>27</v>
      </c>
      <c r="G1008" s="583">
        <v>32</v>
      </c>
      <c r="H1008" s="583">
        <v>141</v>
      </c>
      <c r="I1008" s="585">
        <f t="shared" si="218"/>
        <v>4</v>
      </c>
      <c r="J1008" s="435">
        <f t="shared" si="219"/>
        <v>30</v>
      </c>
      <c r="K1008" s="435">
        <f t="shared" si="220"/>
        <v>4</v>
      </c>
      <c r="L1008" s="933"/>
      <c r="M1008" s="934"/>
      <c r="N1008" s="934"/>
      <c r="O1008" s="935"/>
      <c r="Q1008" s="402" t="s">
        <v>813</v>
      </c>
      <c r="R1008" s="23" t="s">
        <v>532</v>
      </c>
      <c r="S1008" s="23"/>
      <c r="T1008" s="23" t="s">
        <v>1540</v>
      </c>
      <c r="U1008" s="23"/>
      <c r="V1008" s="23"/>
      <c r="W1008" s="23"/>
      <c r="X1008" s="23"/>
      <c r="Y1008" s="23"/>
      <c r="Z1008" s="23"/>
      <c r="AA1008" s="23"/>
      <c r="AB1008" s="23"/>
      <c r="AC1008" s="23"/>
      <c r="AD1008" s="23"/>
      <c r="AE1008" s="23"/>
      <c r="AF1008" s="23"/>
      <c r="AG1008" s="15"/>
    </row>
    <row r="1009" spans="1:31" ht="15.75" customHeight="1" x14ac:dyDescent="0.2">
      <c r="C1009" s="435">
        <f t="shared" ref="C1009:H1009" si="221">SUM(C993:C1008)</f>
        <v>480</v>
      </c>
      <c r="D1009" s="435">
        <f t="shared" si="221"/>
        <v>193</v>
      </c>
      <c r="E1009" s="435">
        <f t="shared" si="221"/>
        <v>94</v>
      </c>
      <c r="F1009" s="435">
        <f t="shared" si="221"/>
        <v>193</v>
      </c>
      <c r="G1009" s="435">
        <f t="shared" si="221"/>
        <v>1047</v>
      </c>
      <c r="H1009" s="435">
        <f t="shared" si="221"/>
        <v>1022</v>
      </c>
      <c r="I1009" s="435">
        <f t="shared" si="218"/>
        <v>480</v>
      </c>
      <c r="J1009" s="435">
        <f t="shared" si="219"/>
        <v>480</v>
      </c>
      <c r="K1009" s="435">
        <f t="shared" si="220"/>
        <v>480</v>
      </c>
    </row>
    <row r="1010" spans="1:31" ht="15.75" customHeight="1" thickBot="1" x14ac:dyDescent="0.25"/>
    <row r="1011" spans="1:31" ht="15.75" customHeight="1" thickBot="1" x14ac:dyDescent="0.25">
      <c r="A1011" s="1193" t="s">
        <v>2087</v>
      </c>
      <c r="B1011" s="1194"/>
      <c r="C1011" s="1194"/>
      <c r="D1011" s="1194"/>
      <c r="E1011" s="1194"/>
      <c r="F1011" s="1195"/>
      <c r="G1011" s="1190" t="s">
        <v>2132</v>
      </c>
      <c r="H1011" s="1191"/>
      <c r="I1011" s="1192"/>
      <c r="L1011" s="945" t="s">
        <v>495</v>
      </c>
      <c r="M1011" s="946"/>
      <c r="N1011" s="946"/>
      <c r="O1011" s="947"/>
    </row>
    <row r="1012" spans="1:31" ht="15.75" customHeight="1" thickBot="1" x14ac:dyDescent="0.25">
      <c r="A1012" s="456" t="s">
        <v>496</v>
      </c>
      <c r="B1012" s="457" t="s">
        <v>497</v>
      </c>
      <c r="C1012" s="458" t="s">
        <v>498</v>
      </c>
      <c r="D1012" s="458" t="s">
        <v>499</v>
      </c>
      <c r="E1012" s="458" t="s">
        <v>500</v>
      </c>
      <c r="F1012" s="458" t="s">
        <v>501</v>
      </c>
      <c r="G1012" s="459" t="s">
        <v>502</v>
      </c>
      <c r="H1012" s="459" t="s">
        <v>503</v>
      </c>
      <c r="I1012" s="460" t="s">
        <v>504</v>
      </c>
      <c r="L1012" s="1063"/>
      <c r="M1012" s="1064"/>
      <c r="N1012" s="1064"/>
      <c r="O1012" s="1065"/>
      <c r="Q1012" s="24" t="s">
        <v>2134</v>
      </c>
      <c r="R1012" s="399" t="s">
        <v>1615</v>
      </c>
      <c r="S1012" s="399" t="s">
        <v>241</v>
      </c>
      <c r="T1012" s="399" t="s">
        <v>2088</v>
      </c>
      <c r="U1012" s="399" t="s">
        <v>1503</v>
      </c>
      <c r="V1012" s="399" t="s">
        <v>564</v>
      </c>
      <c r="W1012" s="399" t="s">
        <v>500</v>
      </c>
      <c r="X1012" s="399" t="s">
        <v>59</v>
      </c>
      <c r="Y1012" s="399" t="s">
        <v>1530</v>
      </c>
      <c r="Z1012" s="399" t="s">
        <v>610</v>
      </c>
      <c r="AA1012" s="399" t="s">
        <v>2089</v>
      </c>
      <c r="AB1012" s="399" t="s">
        <v>1959</v>
      </c>
      <c r="AC1012" s="399" t="s">
        <v>2090</v>
      </c>
      <c r="AD1012" s="399" t="s">
        <v>425</v>
      </c>
      <c r="AE1012" s="400" t="s">
        <v>727</v>
      </c>
    </row>
    <row r="1013" spans="1:31" ht="15.75" customHeight="1" x14ac:dyDescent="0.2">
      <c r="A1013" s="468" t="s">
        <v>521</v>
      </c>
      <c r="B1013" s="126" t="s">
        <v>2061</v>
      </c>
      <c r="C1013" s="581"/>
      <c r="D1013" s="581"/>
      <c r="E1013" s="581"/>
      <c r="F1013" s="581"/>
      <c r="G1013" s="581"/>
      <c r="H1013" s="581"/>
      <c r="I1013" s="128"/>
      <c r="J1013" s="435">
        <f t="shared" ref="J1013:J1027" si="222">D1013+E1013+F1013</f>
        <v>0</v>
      </c>
      <c r="K1013" s="435">
        <f t="shared" ref="K1013:K1027" si="223">D1013*2+E1013</f>
        <v>0</v>
      </c>
      <c r="L1013" s="927" t="s">
        <v>528</v>
      </c>
      <c r="M1013" s="928"/>
      <c r="N1013" s="928"/>
      <c r="O1013" s="929"/>
      <c r="Q1013" s="401" t="s">
        <v>1615</v>
      </c>
      <c r="R1013" s="10"/>
      <c r="S1013" s="20"/>
      <c r="T1013" s="20"/>
      <c r="U1013" s="20"/>
      <c r="V1013" s="20"/>
      <c r="W1013" s="20"/>
      <c r="X1013" s="20"/>
      <c r="Y1013" s="20"/>
      <c r="Z1013" s="20"/>
      <c r="AA1013" s="20"/>
      <c r="AB1013" s="20"/>
      <c r="AC1013" s="20"/>
      <c r="AD1013" s="20"/>
      <c r="AE1013" s="21"/>
    </row>
    <row r="1014" spans="1:31" ht="15.75" customHeight="1" x14ac:dyDescent="0.2">
      <c r="A1014" s="259" t="s">
        <v>521</v>
      </c>
      <c r="B1014" s="129" t="s">
        <v>1498</v>
      </c>
      <c r="C1014" s="582"/>
      <c r="D1014" s="582"/>
      <c r="E1014" s="582"/>
      <c r="F1014" s="582"/>
      <c r="G1014" s="582"/>
      <c r="H1014" s="582"/>
      <c r="I1014" s="584"/>
      <c r="J1014" s="435">
        <f t="shared" si="222"/>
        <v>0</v>
      </c>
      <c r="K1014" s="435">
        <f t="shared" si="223"/>
        <v>0</v>
      </c>
      <c r="L1014" s="930"/>
      <c r="M1014" s="931"/>
      <c r="N1014" s="931"/>
      <c r="O1014" s="932"/>
      <c r="Q1014" s="401" t="s">
        <v>241</v>
      </c>
      <c r="R1014" s="20"/>
      <c r="S1014" s="10"/>
      <c r="T1014" s="20"/>
      <c r="U1014" s="20"/>
      <c r="V1014" s="20"/>
      <c r="W1014" s="20"/>
      <c r="X1014" s="20"/>
      <c r="Y1014" s="20"/>
      <c r="Z1014" s="20"/>
      <c r="AA1014" s="20"/>
      <c r="AB1014" s="20"/>
      <c r="AC1014" s="20"/>
      <c r="AD1014" s="20"/>
      <c r="AE1014" s="21"/>
    </row>
    <row r="1015" spans="1:31" ht="15.75" customHeight="1" x14ac:dyDescent="0.2">
      <c r="A1015" s="259" t="s">
        <v>521</v>
      </c>
      <c r="B1015" s="129" t="s">
        <v>2091</v>
      </c>
      <c r="C1015" s="582"/>
      <c r="D1015" s="582"/>
      <c r="E1015" s="582"/>
      <c r="F1015" s="582"/>
      <c r="G1015" s="582"/>
      <c r="H1015" s="582"/>
      <c r="I1015" s="584"/>
      <c r="J1015" s="435">
        <f t="shared" si="222"/>
        <v>0</v>
      </c>
      <c r="K1015" s="435">
        <f t="shared" si="223"/>
        <v>0</v>
      </c>
      <c r="L1015" s="930"/>
      <c r="M1015" s="931"/>
      <c r="N1015" s="931"/>
      <c r="O1015" s="932"/>
      <c r="Q1015" s="401" t="s">
        <v>2088</v>
      </c>
      <c r="R1015" s="20"/>
      <c r="S1015" s="20"/>
      <c r="T1015" s="10"/>
      <c r="U1015" s="20"/>
      <c r="V1015" s="20"/>
      <c r="W1015" s="20"/>
      <c r="X1015" s="20"/>
      <c r="Y1015" s="20"/>
      <c r="Z1015" s="20"/>
      <c r="AA1015" s="20"/>
      <c r="AB1015" s="20"/>
      <c r="AC1015" s="20"/>
      <c r="AD1015" s="20"/>
      <c r="AE1015" s="21"/>
    </row>
    <row r="1016" spans="1:31" ht="15.75" customHeight="1" x14ac:dyDescent="0.2">
      <c r="A1016" s="259" t="s">
        <v>521</v>
      </c>
      <c r="B1016" s="129" t="s">
        <v>2092</v>
      </c>
      <c r="C1016" s="582"/>
      <c r="D1016" s="582"/>
      <c r="E1016" s="582"/>
      <c r="F1016" s="582"/>
      <c r="G1016" s="582"/>
      <c r="H1016" s="582"/>
      <c r="I1016" s="584"/>
      <c r="J1016" s="435">
        <f t="shared" si="222"/>
        <v>0</v>
      </c>
      <c r="K1016" s="435">
        <f t="shared" si="223"/>
        <v>0</v>
      </c>
      <c r="L1016" s="930"/>
      <c r="M1016" s="931"/>
      <c r="N1016" s="931"/>
      <c r="O1016" s="932"/>
      <c r="Q1016" s="401" t="s">
        <v>1503</v>
      </c>
      <c r="R1016" s="20"/>
      <c r="S1016" s="20"/>
      <c r="T1016" s="20"/>
      <c r="U1016" s="10"/>
      <c r="V1016" s="20"/>
      <c r="W1016" s="20"/>
      <c r="X1016" s="20"/>
      <c r="Y1016" s="20"/>
      <c r="Z1016" s="20"/>
      <c r="AA1016" s="20"/>
      <c r="AB1016" s="20"/>
      <c r="AC1016" s="20"/>
      <c r="AD1016" s="20"/>
      <c r="AE1016" s="21"/>
    </row>
    <row r="1017" spans="1:31" ht="15.75" customHeight="1" x14ac:dyDescent="0.2">
      <c r="A1017" s="259" t="s">
        <v>521</v>
      </c>
      <c r="B1017" s="129" t="s">
        <v>106</v>
      </c>
      <c r="C1017" s="582"/>
      <c r="D1017" s="582"/>
      <c r="E1017" s="582"/>
      <c r="F1017" s="582"/>
      <c r="G1017" s="582"/>
      <c r="H1017" s="582"/>
      <c r="I1017" s="584"/>
      <c r="J1017" s="435">
        <f t="shared" si="222"/>
        <v>0</v>
      </c>
      <c r="K1017" s="435">
        <f t="shared" si="223"/>
        <v>0</v>
      </c>
      <c r="L1017" s="930"/>
      <c r="M1017" s="931"/>
      <c r="N1017" s="931"/>
      <c r="O1017" s="932"/>
      <c r="Q1017" s="401" t="s">
        <v>564</v>
      </c>
      <c r="R1017" s="20"/>
      <c r="S1017" s="20"/>
      <c r="T1017" s="20"/>
      <c r="U1017" s="20"/>
      <c r="V1017" s="10"/>
      <c r="W1017" s="20"/>
      <c r="X1017" s="20"/>
      <c r="Y1017" s="20"/>
      <c r="Z1017" s="20"/>
      <c r="AA1017" s="20"/>
      <c r="AB1017" s="20"/>
      <c r="AC1017" s="20"/>
      <c r="AD1017" s="20"/>
      <c r="AE1017" s="21"/>
    </row>
    <row r="1018" spans="1:31" ht="15.75" customHeight="1" x14ac:dyDescent="0.2">
      <c r="A1018" s="259" t="s">
        <v>521</v>
      </c>
      <c r="B1018" s="129" t="s">
        <v>616</v>
      </c>
      <c r="C1018" s="582"/>
      <c r="D1018" s="582"/>
      <c r="E1018" s="582"/>
      <c r="F1018" s="582"/>
      <c r="G1018" s="582"/>
      <c r="H1018" s="582"/>
      <c r="I1018" s="584"/>
      <c r="J1018" s="435">
        <f t="shared" si="222"/>
        <v>0</v>
      </c>
      <c r="K1018" s="435">
        <f t="shared" si="223"/>
        <v>0</v>
      </c>
      <c r="L1018" s="930"/>
      <c r="M1018" s="931"/>
      <c r="N1018" s="931"/>
      <c r="O1018" s="932"/>
      <c r="Q1018" s="401" t="s">
        <v>500</v>
      </c>
      <c r="R1018" s="20"/>
      <c r="S1018" s="20"/>
      <c r="T1018" s="20"/>
      <c r="U1018" s="20"/>
      <c r="V1018" s="20"/>
      <c r="W1018" s="10"/>
      <c r="X1018" s="20"/>
      <c r="Y1018" s="20"/>
      <c r="Z1018" s="20"/>
      <c r="AA1018" s="20"/>
      <c r="AB1018" s="20"/>
      <c r="AC1018" s="20"/>
      <c r="AD1018" s="20"/>
      <c r="AE1018" s="21"/>
    </row>
    <row r="1019" spans="1:31" ht="15.75" customHeight="1" x14ac:dyDescent="0.2">
      <c r="A1019" s="259" t="s">
        <v>521</v>
      </c>
      <c r="B1019" s="129" t="s">
        <v>1931</v>
      </c>
      <c r="C1019" s="582"/>
      <c r="D1019" s="582"/>
      <c r="E1019" s="582"/>
      <c r="F1019" s="582"/>
      <c r="G1019" s="582"/>
      <c r="H1019" s="582"/>
      <c r="I1019" s="584"/>
      <c r="J1019" s="435">
        <f t="shared" si="222"/>
        <v>0</v>
      </c>
      <c r="K1019" s="435">
        <f t="shared" si="223"/>
        <v>0</v>
      </c>
      <c r="L1019" s="930"/>
      <c r="M1019" s="931"/>
      <c r="N1019" s="931"/>
      <c r="O1019" s="932"/>
      <c r="Q1019" s="401" t="s">
        <v>59</v>
      </c>
      <c r="R1019" s="20"/>
      <c r="S1019" s="20"/>
      <c r="T1019" s="20"/>
      <c r="U1019" s="20"/>
      <c r="V1019" s="20"/>
      <c r="W1019" s="20"/>
      <c r="X1019" s="10"/>
      <c r="Y1019" s="20"/>
      <c r="Z1019" s="20"/>
      <c r="AA1019" s="20"/>
      <c r="AB1019" s="20"/>
      <c r="AC1019" s="20"/>
      <c r="AD1019" s="20"/>
      <c r="AE1019" s="21"/>
    </row>
    <row r="1020" spans="1:31" ht="15.75" customHeight="1" x14ac:dyDescent="0.2">
      <c r="A1020" s="259" t="s">
        <v>521</v>
      </c>
      <c r="B1020" s="129" t="s">
        <v>2062</v>
      </c>
      <c r="C1020" s="582"/>
      <c r="D1020" s="582"/>
      <c r="E1020" s="582"/>
      <c r="F1020" s="582"/>
      <c r="G1020" s="582"/>
      <c r="H1020" s="582"/>
      <c r="I1020" s="584"/>
      <c r="J1020" s="435">
        <f t="shared" si="222"/>
        <v>0</v>
      </c>
      <c r="K1020" s="435">
        <f t="shared" si="223"/>
        <v>0</v>
      </c>
      <c r="L1020" s="930"/>
      <c r="M1020" s="931"/>
      <c r="N1020" s="931"/>
      <c r="O1020" s="932"/>
      <c r="Q1020" s="401" t="s">
        <v>1530</v>
      </c>
      <c r="R1020" s="20"/>
      <c r="S1020" s="20"/>
      <c r="T1020" s="20"/>
      <c r="U1020" s="20"/>
      <c r="V1020" s="20"/>
      <c r="W1020" s="20"/>
      <c r="X1020" s="20"/>
      <c r="Y1020" s="10"/>
      <c r="Z1020" s="20"/>
      <c r="AA1020" s="20"/>
      <c r="AB1020" s="20"/>
      <c r="AC1020" s="20"/>
      <c r="AD1020" s="20"/>
      <c r="AE1020" s="21"/>
    </row>
    <row r="1021" spans="1:31" ht="15.75" customHeight="1" x14ac:dyDescent="0.2">
      <c r="A1021" s="259" t="s">
        <v>521</v>
      </c>
      <c r="B1021" s="129" t="s">
        <v>1548</v>
      </c>
      <c r="C1021" s="582"/>
      <c r="D1021" s="582"/>
      <c r="E1021" s="582"/>
      <c r="F1021" s="582"/>
      <c r="G1021" s="582"/>
      <c r="H1021" s="582"/>
      <c r="I1021" s="584"/>
      <c r="J1021" s="435">
        <f t="shared" si="222"/>
        <v>0</v>
      </c>
      <c r="K1021" s="435">
        <f t="shared" si="223"/>
        <v>0</v>
      </c>
      <c r="L1021" s="930"/>
      <c r="M1021" s="931"/>
      <c r="N1021" s="931"/>
      <c r="O1021" s="932"/>
      <c r="Q1021" s="401" t="s">
        <v>610</v>
      </c>
      <c r="R1021" s="20"/>
      <c r="S1021" s="20"/>
      <c r="T1021" s="20"/>
      <c r="U1021" s="20"/>
      <c r="V1021" s="20"/>
      <c r="W1021" s="20"/>
      <c r="X1021" s="20"/>
      <c r="Y1021" s="20"/>
      <c r="Z1021" s="10"/>
      <c r="AA1021" s="20"/>
      <c r="AB1021" s="20"/>
      <c r="AC1021" s="20"/>
      <c r="AD1021" s="20"/>
      <c r="AE1021" s="21"/>
    </row>
    <row r="1022" spans="1:31" ht="15.75" customHeight="1" x14ac:dyDescent="0.2">
      <c r="A1022" s="259" t="s">
        <v>521</v>
      </c>
      <c r="B1022" s="129" t="s">
        <v>2093</v>
      </c>
      <c r="C1022" s="582"/>
      <c r="D1022" s="582"/>
      <c r="E1022" s="582"/>
      <c r="F1022" s="582"/>
      <c r="G1022" s="582"/>
      <c r="H1022" s="582"/>
      <c r="I1022" s="584"/>
      <c r="J1022" s="435">
        <f t="shared" si="222"/>
        <v>0</v>
      </c>
      <c r="K1022" s="435">
        <f t="shared" si="223"/>
        <v>0</v>
      </c>
      <c r="L1022" s="930"/>
      <c r="M1022" s="931"/>
      <c r="N1022" s="931"/>
      <c r="O1022" s="932"/>
      <c r="Q1022" s="401" t="s">
        <v>2089</v>
      </c>
      <c r="R1022" s="20"/>
      <c r="S1022" s="20"/>
      <c r="T1022" s="20"/>
      <c r="U1022" s="20"/>
      <c r="V1022" s="20"/>
      <c r="W1022" s="20"/>
      <c r="X1022" s="20"/>
      <c r="Y1022" s="20"/>
      <c r="Z1022" s="20"/>
      <c r="AA1022" s="10"/>
      <c r="AB1022" s="20"/>
      <c r="AC1022" s="20"/>
      <c r="AD1022" s="20"/>
      <c r="AE1022" s="21"/>
    </row>
    <row r="1023" spans="1:31" ht="15.75" customHeight="1" x14ac:dyDescent="0.2">
      <c r="A1023" s="259" t="s">
        <v>521</v>
      </c>
      <c r="B1023" s="129" t="s">
        <v>2094</v>
      </c>
      <c r="C1023" s="582"/>
      <c r="D1023" s="582"/>
      <c r="E1023" s="582"/>
      <c r="F1023" s="582"/>
      <c r="G1023" s="582"/>
      <c r="H1023" s="582"/>
      <c r="I1023" s="584"/>
      <c r="J1023" s="435">
        <f t="shared" si="222"/>
        <v>0</v>
      </c>
      <c r="K1023" s="435">
        <f t="shared" si="223"/>
        <v>0</v>
      </c>
      <c r="L1023" s="930"/>
      <c r="M1023" s="931"/>
      <c r="N1023" s="931"/>
      <c r="O1023" s="932"/>
      <c r="Q1023" s="401" t="s">
        <v>1959</v>
      </c>
      <c r="R1023" s="20"/>
      <c r="S1023" s="20"/>
      <c r="T1023" s="20"/>
      <c r="U1023" s="20"/>
      <c r="V1023" s="20"/>
      <c r="W1023" s="20"/>
      <c r="X1023" s="20"/>
      <c r="Y1023" s="20"/>
      <c r="Z1023" s="20"/>
      <c r="AA1023" s="20"/>
      <c r="AB1023" s="10"/>
      <c r="AC1023" s="20"/>
      <c r="AD1023" s="20"/>
      <c r="AE1023" s="21"/>
    </row>
    <row r="1024" spans="1:31" ht="15.75" customHeight="1" x14ac:dyDescent="0.2">
      <c r="A1024" s="259" t="s">
        <v>521</v>
      </c>
      <c r="B1024" s="129" t="s">
        <v>1497</v>
      </c>
      <c r="C1024" s="582"/>
      <c r="D1024" s="582"/>
      <c r="E1024" s="582"/>
      <c r="F1024" s="582"/>
      <c r="G1024" s="582"/>
      <c r="H1024" s="582"/>
      <c r="I1024" s="584"/>
      <c r="J1024" s="435">
        <f t="shared" si="222"/>
        <v>0</v>
      </c>
      <c r="K1024" s="435">
        <f t="shared" si="223"/>
        <v>0</v>
      </c>
      <c r="L1024" s="930"/>
      <c r="M1024" s="931"/>
      <c r="N1024" s="931"/>
      <c r="O1024" s="932"/>
      <c r="Q1024" s="401" t="s">
        <v>2090</v>
      </c>
      <c r="R1024" s="20"/>
      <c r="S1024" s="20"/>
      <c r="T1024" s="20"/>
      <c r="U1024" s="20"/>
      <c r="V1024" s="20"/>
      <c r="W1024" s="20"/>
      <c r="X1024" s="20"/>
      <c r="Y1024" s="20"/>
      <c r="Z1024" s="20"/>
      <c r="AA1024" s="20"/>
      <c r="AB1024" s="20"/>
      <c r="AC1024" s="10"/>
      <c r="AD1024" s="20"/>
      <c r="AE1024" s="21"/>
    </row>
    <row r="1025" spans="1:31" ht="15.75" customHeight="1" x14ac:dyDescent="0.2">
      <c r="A1025" s="259" t="s">
        <v>521</v>
      </c>
      <c r="B1025" s="129" t="s">
        <v>426</v>
      </c>
      <c r="C1025" s="582"/>
      <c r="D1025" s="582"/>
      <c r="E1025" s="582"/>
      <c r="F1025" s="582"/>
      <c r="G1025" s="582"/>
      <c r="H1025" s="582"/>
      <c r="I1025" s="584"/>
      <c r="J1025" s="435">
        <f t="shared" si="222"/>
        <v>0</v>
      </c>
      <c r="K1025" s="435">
        <f t="shared" si="223"/>
        <v>0</v>
      </c>
      <c r="L1025" s="930"/>
      <c r="M1025" s="931"/>
      <c r="N1025" s="931"/>
      <c r="O1025" s="932"/>
      <c r="Q1025" s="401" t="s">
        <v>425</v>
      </c>
      <c r="R1025" s="20"/>
      <c r="S1025" s="20"/>
      <c r="T1025" s="20"/>
      <c r="U1025" s="20"/>
      <c r="V1025" s="20"/>
      <c r="W1025" s="20"/>
      <c r="X1025" s="20"/>
      <c r="Y1025" s="20"/>
      <c r="Z1025" s="20"/>
      <c r="AA1025" s="20"/>
      <c r="AB1025" s="20"/>
      <c r="AC1025" s="20"/>
      <c r="AD1025" s="10"/>
      <c r="AE1025" s="21"/>
    </row>
    <row r="1026" spans="1:31" ht="15.75" customHeight="1" thickBot="1" x14ac:dyDescent="0.25">
      <c r="A1026" s="462" t="s">
        <v>521</v>
      </c>
      <c r="B1026" s="130" t="s">
        <v>2095</v>
      </c>
      <c r="C1026" s="583"/>
      <c r="D1026" s="583"/>
      <c r="E1026" s="583"/>
      <c r="F1026" s="583"/>
      <c r="G1026" s="583"/>
      <c r="H1026" s="583"/>
      <c r="I1026" s="585"/>
      <c r="J1026" s="435">
        <f t="shared" si="222"/>
        <v>0</v>
      </c>
      <c r="K1026" s="435">
        <f t="shared" si="223"/>
        <v>0</v>
      </c>
      <c r="L1026" s="933"/>
      <c r="M1026" s="934"/>
      <c r="N1026" s="934"/>
      <c r="O1026" s="935"/>
      <c r="Q1026" s="402" t="s">
        <v>727</v>
      </c>
      <c r="R1026" s="23"/>
      <c r="S1026" s="23"/>
      <c r="T1026" s="23"/>
      <c r="U1026" s="23"/>
      <c r="V1026" s="23"/>
      <c r="W1026" s="23"/>
      <c r="X1026" s="23"/>
      <c r="Y1026" s="23"/>
      <c r="Z1026" s="23"/>
      <c r="AA1026" s="23"/>
      <c r="AB1026" s="23"/>
      <c r="AC1026" s="23"/>
      <c r="AD1026" s="23"/>
      <c r="AE1026" s="15"/>
    </row>
    <row r="1027" spans="1:31" ht="15.75" customHeight="1" x14ac:dyDescent="0.2">
      <c r="C1027" s="435">
        <f t="shared" ref="C1027:I1027" si="224">SUM(C1013:C1026)</f>
        <v>0</v>
      </c>
      <c r="D1027" s="435">
        <f t="shared" si="224"/>
        <v>0</v>
      </c>
      <c r="E1027" s="435">
        <f t="shared" si="224"/>
        <v>0</v>
      </c>
      <c r="F1027" s="435">
        <f t="shared" si="224"/>
        <v>0</v>
      </c>
      <c r="G1027" s="435">
        <f t="shared" si="224"/>
        <v>0</v>
      </c>
      <c r="H1027" s="435">
        <f t="shared" si="224"/>
        <v>0</v>
      </c>
      <c r="I1027" s="435">
        <f t="shared" si="224"/>
        <v>0</v>
      </c>
      <c r="J1027" s="435">
        <f t="shared" si="222"/>
        <v>0</v>
      </c>
      <c r="K1027" s="435">
        <f t="shared" si="223"/>
        <v>0</v>
      </c>
    </row>
    <row r="1028" spans="1:31" ht="15.75" customHeight="1" thickBot="1" x14ac:dyDescent="0.25"/>
    <row r="1029" spans="1:31" ht="15.75" customHeight="1" thickBot="1" x14ac:dyDescent="0.25">
      <c r="A1029" s="1311" t="s">
        <v>2096</v>
      </c>
      <c r="B1029" s="1312"/>
      <c r="C1029" s="1312"/>
      <c r="D1029" s="1312"/>
      <c r="E1029" s="1312"/>
      <c r="F1029" s="1313"/>
      <c r="G1029" s="1308" t="s">
        <v>2132</v>
      </c>
      <c r="H1029" s="1309"/>
      <c r="I1029" s="1310"/>
      <c r="L1029" s="1242" t="s">
        <v>588</v>
      </c>
      <c r="M1029" s="1243"/>
      <c r="N1029" s="1243"/>
      <c r="O1029" s="1244"/>
    </row>
    <row r="1030" spans="1:31" ht="15.75" customHeight="1" thickBot="1" x14ac:dyDescent="0.25">
      <c r="A1030" s="570" t="s">
        <v>496</v>
      </c>
      <c r="B1030" s="571" t="s">
        <v>497</v>
      </c>
      <c r="C1030" s="572" t="s">
        <v>498</v>
      </c>
      <c r="D1030" s="572" t="s">
        <v>499</v>
      </c>
      <c r="E1030" s="572" t="s">
        <v>500</v>
      </c>
      <c r="F1030" s="572" t="s">
        <v>501</v>
      </c>
      <c r="G1030" s="573" t="s">
        <v>502</v>
      </c>
      <c r="H1030" s="573" t="s">
        <v>503</v>
      </c>
      <c r="I1030" s="574" t="s">
        <v>504</v>
      </c>
      <c r="L1030" s="1245"/>
      <c r="M1030" s="1246"/>
      <c r="N1030" s="1246"/>
      <c r="O1030" s="1247"/>
      <c r="Q1030" s="24" t="s">
        <v>2134</v>
      </c>
      <c r="R1030" s="563" t="s">
        <v>652</v>
      </c>
      <c r="S1030" s="563" t="s">
        <v>1665</v>
      </c>
      <c r="T1030" s="563" t="s">
        <v>1071</v>
      </c>
      <c r="U1030" s="563" t="s">
        <v>2154</v>
      </c>
      <c r="V1030" s="563" t="s">
        <v>405</v>
      </c>
      <c r="W1030" s="563" t="s">
        <v>513</v>
      </c>
      <c r="X1030" s="563" t="s">
        <v>2100</v>
      </c>
      <c r="Y1030" s="563" t="s">
        <v>1007</v>
      </c>
      <c r="Z1030" s="563" t="s">
        <v>1313</v>
      </c>
      <c r="AA1030" s="563" t="s">
        <v>1073</v>
      </c>
      <c r="AB1030" s="564" t="s">
        <v>1074</v>
      </c>
    </row>
    <row r="1031" spans="1:31" ht="15.75" customHeight="1" x14ac:dyDescent="0.2">
      <c r="A1031" s="588">
        <v>1</v>
      </c>
      <c r="B1031" s="53" t="s">
        <v>2102</v>
      </c>
      <c r="C1031" s="46">
        <v>18</v>
      </c>
      <c r="D1031" s="46">
        <v>14</v>
      </c>
      <c r="E1031" s="46">
        <v>1</v>
      </c>
      <c r="F1031" s="46">
        <v>3</v>
      </c>
      <c r="G1031" s="46">
        <v>75</v>
      </c>
      <c r="H1031" s="46">
        <v>29</v>
      </c>
      <c r="I1031" s="586">
        <v>29</v>
      </c>
      <c r="J1031" s="435">
        <f t="shared" ref="J1031:J1042" si="225">D1031+E1031+F1031</f>
        <v>18</v>
      </c>
      <c r="K1031" s="435">
        <f t="shared" ref="K1031:K1042" si="226">D1031*2+E1031</f>
        <v>29</v>
      </c>
      <c r="L1031" s="927" t="s">
        <v>2155</v>
      </c>
      <c r="M1031" s="928"/>
      <c r="N1031" s="928"/>
      <c r="O1031" s="929"/>
      <c r="Q1031" s="565" t="s">
        <v>652</v>
      </c>
      <c r="R1031" s="10"/>
      <c r="S1031" s="20"/>
      <c r="T1031" s="20"/>
      <c r="U1031" s="20"/>
      <c r="V1031" s="20"/>
      <c r="W1031" s="20"/>
      <c r="X1031" s="20"/>
      <c r="Y1031" s="20"/>
      <c r="Z1031" s="20"/>
      <c r="AA1031" s="20"/>
      <c r="AB1031" s="21"/>
    </row>
    <row r="1032" spans="1:31" ht="15.75" customHeight="1" x14ac:dyDescent="0.2">
      <c r="A1032" s="568">
        <v>2</v>
      </c>
      <c r="B1032" s="54" t="s">
        <v>2107</v>
      </c>
      <c r="C1032" s="582">
        <v>18</v>
      </c>
      <c r="D1032" s="582">
        <v>11</v>
      </c>
      <c r="E1032" s="582">
        <v>4</v>
      </c>
      <c r="F1032" s="582">
        <v>3</v>
      </c>
      <c r="G1032" s="582">
        <v>69</v>
      </c>
      <c r="H1032" s="582">
        <v>37</v>
      </c>
      <c r="I1032" s="584">
        <v>26</v>
      </c>
      <c r="J1032" s="435">
        <f t="shared" si="225"/>
        <v>18</v>
      </c>
      <c r="K1032" s="435">
        <f t="shared" si="226"/>
        <v>26</v>
      </c>
      <c r="L1032" s="930"/>
      <c r="M1032" s="931"/>
      <c r="N1032" s="931"/>
      <c r="O1032" s="932"/>
      <c r="Q1032" s="565" t="s">
        <v>1665</v>
      </c>
      <c r="R1032" s="20"/>
      <c r="S1032" s="10"/>
      <c r="T1032" s="20"/>
      <c r="U1032" s="20"/>
      <c r="V1032" s="20"/>
      <c r="W1032" s="20"/>
      <c r="X1032" s="20"/>
      <c r="Y1032" s="20"/>
      <c r="Z1032" s="20"/>
      <c r="AA1032" s="20"/>
      <c r="AB1032" s="21"/>
    </row>
    <row r="1033" spans="1:31" ht="15.75" customHeight="1" x14ac:dyDescent="0.2">
      <c r="A1033" s="568">
        <v>3</v>
      </c>
      <c r="B1033" s="54" t="s">
        <v>1061</v>
      </c>
      <c r="C1033" s="582">
        <v>18</v>
      </c>
      <c r="D1033" s="582">
        <v>11</v>
      </c>
      <c r="E1033" s="582">
        <v>3</v>
      </c>
      <c r="F1033" s="582">
        <v>4</v>
      </c>
      <c r="G1033" s="582">
        <v>48</v>
      </c>
      <c r="H1033" s="582">
        <v>21</v>
      </c>
      <c r="I1033" s="584">
        <v>25</v>
      </c>
      <c r="J1033" s="435">
        <f t="shared" si="225"/>
        <v>18</v>
      </c>
      <c r="K1033" s="435">
        <f t="shared" si="226"/>
        <v>25</v>
      </c>
      <c r="L1033" s="930"/>
      <c r="M1033" s="931"/>
      <c r="N1033" s="931"/>
      <c r="O1033" s="932"/>
      <c r="Q1033" s="565" t="s">
        <v>1071</v>
      </c>
      <c r="R1033" s="20"/>
      <c r="S1033" s="20"/>
      <c r="T1033" s="10"/>
      <c r="U1033" s="20"/>
      <c r="V1033" s="20"/>
      <c r="W1033" s="20"/>
      <c r="X1033" s="20"/>
      <c r="Y1033" s="20"/>
      <c r="Z1033" s="20"/>
      <c r="AA1033" s="20"/>
      <c r="AB1033" s="21"/>
    </row>
    <row r="1034" spans="1:31" ht="15.75" customHeight="1" x14ac:dyDescent="0.2">
      <c r="A1034" s="568">
        <v>4</v>
      </c>
      <c r="B1034" s="54" t="s">
        <v>2101</v>
      </c>
      <c r="C1034" s="582">
        <v>18</v>
      </c>
      <c r="D1034" s="582">
        <v>10</v>
      </c>
      <c r="E1034" s="582">
        <v>2</v>
      </c>
      <c r="F1034" s="582">
        <v>6</v>
      </c>
      <c r="G1034" s="582">
        <v>50</v>
      </c>
      <c r="H1034" s="582">
        <v>41</v>
      </c>
      <c r="I1034" s="584">
        <v>22</v>
      </c>
      <c r="J1034" s="435">
        <f t="shared" si="225"/>
        <v>18</v>
      </c>
      <c r="K1034" s="435">
        <f t="shared" si="226"/>
        <v>22</v>
      </c>
      <c r="L1034" s="930"/>
      <c r="M1034" s="931"/>
      <c r="N1034" s="931"/>
      <c r="O1034" s="932"/>
      <c r="Q1034" s="565" t="s">
        <v>2097</v>
      </c>
      <c r="R1034" s="20"/>
      <c r="S1034" s="20"/>
      <c r="T1034" s="20"/>
      <c r="U1034" s="10"/>
      <c r="V1034" s="20"/>
      <c r="W1034" s="20"/>
      <c r="X1034" s="20"/>
      <c r="Y1034" s="20"/>
      <c r="Z1034" s="20"/>
      <c r="AA1034" s="20"/>
      <c r="AB1034" s="21"/>
    </row>
    <row r="1035" spans="1:31" ht="15.75" customHeight="1" x14ac:dyDescent="0.2">
      <c r="A1035" s="568">
        <v>5</v>
      </c>
      <c r="B1035" s="54" t="s">
        <v>2128</v>
      </c>
      <c r="C1035" s="582">
        <v>18</v>
      </c>
      <c r="D1035" s="582">
        <v>7</v>
      </c>
      <c r="E1035" s="582">
        <v>4</v>
      </c>
      <c r="F1035" s="582">
        <v>7</v>
      </c>
      <c r="G1035" s="582">
        <v>49</v>
      </c>
      <c r="H1035" s="582">
        <v>42</v>
      </c>
      <c r="I1035" s="584">
        <v>18</v>
      </c>
      <c r="J1035" s="435">
        <f t="shared" si="225"/>
        <v>18</v>
      </c>
      <c r="K1035" s="435">
        <f t="shared" si="226"/>
        <v>18</v>
      </c>
      <c r="L1035" s="930"/>
      <c r="M1035" s="931"/>
      <c r="N1035" s="931"/>
      <c r="O1035" s="932"/>
      <c r="Q1035" s="565" t="s">
        <v>405</v>
      </c>
      <c r="R1035" s="20"/>
      <c r="S1035" s="20"/>
      <c r="T1035" s="20"/>
      <c r="U1035" s="20"/>
      <c r="V1035" s="10"/>
      <c r="W1035" s="20"/>
      <c r="X1035" s="20"/>
      <c r="Y1035" s="20"/>
      <c r="Z1035" s="20"/>
      <c r="AA1035" s="20"/>
      <c r="AB1035" s="21"/>
    </row>
    <row r="1036" spans="1:31" ht="15.75" customHeight="1" x14ac:dyDescent="0.2">
      <c r="A1036" s="568">
        <v>6</v>
      </c>
      <c r="B1036" s="54" t="s">
        <v>2111</v>
      </c>
      <c r="C1036" s="582">
        <v>17</v>
      </c>
      <c r="D1036" s="582">
        <v>6</v>
      </c>
      <c r="E1036" s="582">
        <v>4</v>
      </c>
      <c r="F1036" s="582">
        <v>7</v>
      </c>
      <c r="G1036" s="582">
        <v>46</v>
      </c>
      <c r="H1036" s="582">
        <v>36</v>
      </c>
      <c r="I1036" s="584">
        <v>16</v>
      </c>
      <c r="J1036" s="435">
        <f t="shared" si="225"/>
        <v>17</v>
      </c>
      <c r="K1036" s="435">
        <f t="shared" si="226"/>
        <v>16</v>
      </c>
      <c r="L1036" s="930"/>
      <c r="M1036" s="931"/>
      <c r="N1036" s="931"/>
      <c r="O1036" s="932"/>
      <c r="Q1036" s="565" t="s">
        <v>513</v>
      </c>
      <c r="R1036" s="20"/>
      <c r="S1036" s="20"/>
      <c r="T1036" s="20"/>
      <c r="U1036" s="20"/>
      <c r="V1036" s="20"/>
      <c r="W1036" s="10"/>
      <c r="X1036" s="20"/>
      <c r="Y1036" s="20"/>
      <c r="Z1036" s="20"/>
      <c r="AA1036" s="20"/>
      <c r="AB1036" s="21"/>
    </row>
    <row r="1037" spans="1:31" ht="15.75" customHeight="1" x14ac:dyDescent="0.2">
      <c r="A1037" s="568">
        <v>7</v>
      </c>
      <c r="B1037" s="54" t="s">
        <v>2156</v>
      </c>
      <c r="C1037" s="582">
        <v>18</v>
      </c>
      <c r="D1037" s="582">
        <v>4</v>
      </c>
      <c r="E1037" s="582">
        <v>4</v>
      </c>
      <c r="F1037" s="582">
        <v>10</v>
      </c>
      <c r="G1037" s="582">
        <v>37</v>
      </c>
      <c r="H1037" s="582">
        <v>52</v>
      </c>
      <c r="I1037" s="584">
        <v>12</v>
      </c>
      <c r="J1037" s="435">
        <f t="shared" si="225"/>
        <v>18</v>
      </c>
      <c r="K1037" s="435">
        <f t="shared" si="226"/>
        <v>12</v>
      </c>
      <c r="L1037" s="930"/>
      <c r="M1037" s="931"/>
      <c r="N1037" s="931"/>
      <c r="O1037" s="932"/>
      <c r="Q1037" s="565" t="s">
        <v>2100</v>
      </c>
      <c r="R1037" s="20"/>
      <c r="S1037" s="20"/>
      <c r="T1037" s="20"/>
      <c r="U1037" s="20"/>
      <c r="V1037" s="20"/>
      <c r="W1037" s="20"/>
      <c r="X1037" s="10"/>
      <c r="Y1037" s="20"/>
      <c r="Z1037" s="20"/>
      <c r="AA1037" s="20"/>
      <c r="AB1037" s="21"/>
    </row>
    <row r="1038" spans="1:31" ht="15.75" customHeight="1" x14ac:dyDescent="0.2">
      <c r="A1038" s="568">
        <v>8</v>
      </c>
      <c r="B1038" s="54" t="s">
        <v>2104</v>
      </c>
      <c r="C1038" s="582">
        <v>18</v>
      </c>
      <c r="D1038" s="582">
        <v>4</v>
      </c>
      <c r="E1038" s="582">
        <v>3</v>
      </c>
      <c r="F1038" s="582">
        <v>11</v>
      </c>
      <c r="G1038" s="582">
        <v>21</v>
      </c>
      <c r="H1038" s="582">
        <v>42</v>
      </c>
      <c r="I1038" s="584">
        <v>11</v>
      </c>
      <c r="J1038" s="435">
        <f t="shared" si="225"/>
        <v>18</v>
      </c>
      <c r="K1038" s="435">
        <f t="shared" si="226"/>
        <v>11</v>
      </c>
      <c r="L1038" s="930"/>
      <c r="M1038" s="931"/>
      <c r="N1038" s="931"/>
      <c r="O1038" s="932"/>
      <c r="Q1038" s="565" t="s">
        <v>1007</v>
      </c>
      <c r="R1038" s="20"/>
      <c r="S1038" s="20"/>
      <c r="T1038" s="20"/>
      <c r="U1038" s="20"/>
      <c r="V1038" s="20"/>
      <c r="W1038" s="20"/>
      <c r="X1038" s="20"/>
      <c r="Y1038" s="10"/>
      <c r="Z1038" s="20"/>
      <c r="AA1038" s="20"/>
      <c r="AB1038" s="21"/>
    </row>
    <row r="1039" spans="1:31" ht="15.75" customHeight="1" x14ac:dyDescent="0.2">
      <c r="A1039" s="568">
        <v>9</v>
      </c>
      <c r="B1039" s="54" t="s">
        <v>2109</v>
      </c>
      <c r="C1039" s="582">
        <v>18</v>
      </c>
      <c r="D1039" s="582">
        <v>3</v>
      </c>
      <c r="E1039" s="582">
        <v>4</v>
      </c>
      <c r="F1039" s="582">
        <v>11</v>
      </c>
      <c r="G1039" s="582">
        <v>32</v>
      </c>
      <c r="H1039" s="582">
        <v>75</v>
      </c>
      <c r="I1039" s="584">
        <v>10</v>
      </c>
      <c r="J1039" s="435">
        <f t="shared" si="225"/>
        <v>18</v>
      </c>
      <c r="K1039" s="435">
        <f t="shared" si="226"/>
        <v>10</v>
      </c>
      <c r="L1039" s="930"/>
      <c r="M1039" s="931"/>
      <c r="N1039" s="931"/>
      <c r="O1039" s="932"/>
      <c r="Q1039" s="565" t="s">
        <v>1313</v>
      </c>
      <c r="R1039" s="20"/>
      <c r="S1039" s="20"/>
      <c r="T1039" s="20"/>
      <c r="U1039" s="20"/>
      <c r="V1039" s="20"/>
      <c r="W1039" s="20"/>
      <c r="X1039" s="20"/>
      <c r="Y1039" s="20"/>
      <c r="Z1039" s="10"/>
      <c r="AA1039" s="20"/>
      <c r="AB1039" s="21"/>
    </row>
    <row r="1040" spans="1:31" ht="15.75" customHeight="1" x14ac:dyDescent="0.2">
      <c r="A1040" s="568">
        <v>10</v>
      </c>
      <c r="B1040" s="54" t="s">
        <v>1047</v>
      </c>
      <c r="C1040" s="582">
        <v>17</v>
      </c>
      <c r="D1040" s="582">
        <v>3</v>
      </c>
      <c r="E1040" s="582">
        <v>3</v>
      </c>
      <c r="F1040" s="582">
        <v>11</v>
      </c>
      <c r="G1040" s="582">
        <v>23</v>
      </c>
      <c r="H1040" s="582">
        <v>76</v>
      </c>
      <c r="I1040" s="584">
        <v>9</v>
      </c>
      <c r="J1040" s="435">
        <f t="shared" si="225"/>
        <v>17</v>
      </c>
      <c r="K1040" s="435">
        <f t="shared" si="226"/>
        <v>9</v>
      </c>
      <c r="L1040" s="930"/>
      <c r="M1040" s="931"/>
      <c r="N1040" s="931"/>
      <c r="O1040" s="932"/>
      <c r="Q1040" s="565" t="s">
        <v>1073</v>
      </c>
      <c r="R1040" s="20"/>
      <c r="S1040" s="20"/>
      <c r="T1040" s="20"/>
      <c r="U1040" s="20"/>
      <c r="V1040" s="20"/>
      <c r="W1040" s="20"/>
      <c r="X1040" s="20"/>
      <c r="Y1040" s="20"/>
      <c r="Z1040" s="20"/>
      <c r="AA1040" s="10"/>
      <c r="AB1040" s="21"/>
    </row>
    <row r="1041" spans="1:33" ht="15.75" customHeight="1" thickBot="1" x14ac:dyDescent="0.25">
      <c r="A1041" s="569" t="s">
        <v>533</v>
      </c>
      <c r="B1041" s="55" t="s">
        <v>2130</v>
      </c>
      <c r="C1041" s="583">
        <v>0</v>
      </c>
      <c r="D1041" s="583">
        <v>0</v>
      </c>
      <c r="E1041" s="583">
        <v>0</v>
      </c>
      <c r="F1041" s="583">
        <v>0</v>
      </c>
      <c r="G1041" s="583">
        <v>0</v>
      </c>
      <c r="H1041" s="583">
        <v>0</v>
      </c>
      <c r="I1041" s="585">
        <v>0</v>
      </c>
      <c r="J1041" s="435">
        <f t="shared" si="225"/>
        <v>0</v>
      </c>
      <c r="K1041" s="435">
        <f t="shared" si="226"/>
        <v>0</v>
      </c>
      <c r="L1041" s="933"/>
      <c r="M1041" s="934"/>
      <c r="N1041" s="934"/>
      <c r="O1041" s="935"/>
      <c r="Q1041" s="566" t="s">
        <v>1074</v>
      </c>
      <c r="R1041" s="23"/>
      <c r="S1041" s="23"/>
      <c r="T1041" s="23"/>
      <c r="U1041" s="23"/>
      <c r="V1041" s="23"/>
      <c r="W1041" s="23"/>
      <c r="X1041" s="23"/>
      <c r="Y1041" s="23"/>
      <c r="Z1041" s="23"/>
      <c r="AA1041" s="23"/>
      <c r="AB1041" s="15"/>
    </row>
    <row r="1042" spans="1:33" ht="15.75" customHeight="1" x14ac:dyDescent="0.2">
      <c r="C1042" s="435">
        <f t="shared" ref="C1042:H1042" si="227">SUM(C1031:C1041)</f>
        <v>178</v>
      </c>
      <c r="D1042" s="435">
        <f t="shared" si="227"/>
        <v>73</v>
      </c>
      <c r="E1042" s="435">
        <f t="shared" si="227"/>
        <v>32</v>
      </c>
      <c r="F1042" s="435">
        <f t="shared" si="227"/>
        <v>73</v>
      </c>
      <c r="G1042" s="435">
        <f t="shared" si="227"/>
        <v>450</v>
      </c>
      <c r="H1042" s="435">
        <f t="shared" si="227"/>
        <v>451</v>
      </c>
      <c r="I1042" s="435">
        <f>SUM(I1029:I1041)</f>
        <v>178</v>
      </c>
      <c r="J1042" s="435">
        <f t="shared" si="225"/>
        <v>178</v>
      </c>
      <c r="K1042" s="435">
        <f t="shared" si="226"/>
        <v>178</v>
      </c>
    </row>
    <row r="1043" spans="1:33" ht="15.75" customHeight="1" thickBot="1" x14ac:dyDescent="0.25"/>
    <row r="1044" spans="1:33" ht="15.75" customHeight="1" x14ac:dyDescent="0.2">
      <c r="A1044" s="1131" t="s">
        <v>491</v>
      </c>
      <c r="B1044" s="1132"/>
      <c r="C1044" s="1020" t="s">
        <v>2157</v>
      </c>
      <c r="D1044" s="1021"/>
      <c r="E1044" s="1021"/>
      <c r="F1044" s="1021"/>
      <c r="G1044" s="1021"/>
      <c r="H1044" s="1021"/>
      <c r="I1044" s="1022"/>
      <c r="P1044" s="5" t="s">
        <v>532</v>
      </c>
    </row>
    <row r="1045" spans="1:33" ht="15.75" customHeight="1" thickBot="1" x14ac:dyDescent="0.25">
      <c r="A1045" s="1133"/>
      <c r="B1045" s="1134"/>
      <c r="C1045" s="1023"/>
      <c r="D1045" s="1024"/>
      <c r="E1045" s="1024"/>
      <c r="F1045" s="1024"/>
      <c r="G1045" s="1024"/>
      <c r="H1045" s="1024"/>
      <c r="I1045" s="1025"/>
    </row>
    <row r="1046" spans="1:33" ht="15.75" customHeight="1" thickBot="1" x14ac:dyDescent="0.25">
      <c r="W1046" s="5" t="s">
        <v>532</v>
      </c>
    </row>
    <row r="1047" spans="1:33" ht="15.75" customHeight="1" thickBot="1" x14ac:dyDescent="0.25">
      <c r="A1047" s="1043" t="s">
        <v>2133</v>
      </c>
      <c r="B1047" s="1044"/>
      <c r="C1047" s="1044"/>
      <c r="D1047" s="1044"/>
      <c r="E1047" s="1044"/>
      <c r="F1047" s="1045"/>
      <c r="G1047" s="1040" t="s">
        <v>2157</v>
      </c>
      <c r="H1047" s="1041"/>
      <c r="I1047" s="1042"/>
      <c r="L1047" s="952" t="s">
        <v>538</v>
      </c>
      <c r="M1047" s="953"/>
      <c r="N1047" s="953"/>
      <c r="O1047" s="954"/>
    </row>
    <row r="1048" spans="1:33" ht="15.75" customHeight="1" thickBot="1" x14ac:dyDescent="0.25">
      <c r="A1048" s="373" t="s">
        <v>496</v>
      </c>
      <c r="B1048" s="227" t="s">
        <v>497</v>
      </c>
      <c r="C1048" s="374" t="s">
        <v>498</v>
      </c>
      <c r="D1048" s="374" t="s">
        <v>499</v>
      </c>
      <c r="E1048" s="374" t="s">
        <v>500</v>
      </c>
      <c r="F1048" s="374" t="s">
        <v>501</v>
      </c>
      <c r="G1048" s="375" t="s">
        <v>502</v>
      </c>
      <c r="H1048" s="375" t="s">
        <v>503</v>
      </c>
      <c r="I1048" s="376" t="s">
        <v>504</v>
      </c>
      <c r="L1048" s="955"/>
      <c r="M1048" s="956"/>
      <c r="N1048" s="956"/>
      <c r="O1048" s="957"/>
      <c r="Q1048" s="24" t="s">
        <v>2158</v>
      </c>
      <c r="R1048" s="379" t="s">
        <v>503</v>
      </c>
      <c r="S1048" s="379" t="s">
        <v>716</v>
      </c>
      <c r="T1048" s="379" t="s">
        <v>506</v>
      </c>
      <c r="U1048" s="379" t="s">
        <v>1866</v>
      </c>
      <c r="V1048" s="379" t="s">
        <v>564</v>
      </c>
      <c r="W1048" s="379" t="s">
        <v>500</v>
      </c>
      <c r="X1048" s="379" t="s">
        <v>847</v>
      </c>
      <c r="Y1048" s="379" t="s">
        <v>2055</v>
      </c>
      <c r="Z1048" s="379" t="s">
        <v>566</v>
      </c>
      <c r="AA1048" s="379" t="s">
        <v>768</v>
      </c>
      <c r="AB1048" s="379" t="s">
        <v>777</v>
      </c>
      <c r="AC1048" s="379" t="s">
        <v>533</v>
      </c>
      <c r="AD1048" s="379" t="s">
        <v>61</v>
      </c>
      <c r="AE1048" s="379" t="s">
        <v>63</v>
      </c>
      <c r="AF1048" s="379" t="s">
        <v>120</v>
      </c>
      <c r="AG1048" s="380" t="s">
        <v>1214</v>
      </c>
    </row>
    <row r="1049" spans="1:33" ht="15.75" customHeight="1" x14ac:dyDescent="0.2">
      <c r="A1049" s="441">
        <v>1</v>
      </c>
      <c r="B1049" s="53" t="s">
        <v>39</v>
      </c>
      <c r="C1049" s="46">
        <v>30</v>
      </c>
      <c r="D1049" s="46">
        <v>20</v>
      </c>
      <c r="E1049" s="46">
        <v>4</v>
      </c>
      <c r="F1049" s="46">
        <v>6</v>
      </c>
      <c r="G1049" s="46">
        <v>77</v>
      </c>
      <c r="H1049" s="46">
        <v>52</v>
      </c>
      <c r="I1049" s="586">
        <v>44</v>
      </c>
      <c r="J1049" s="435">
        <f t="shared" ref="J1049:J1065" si="228">D1049+E1049+F1049</f>
        <v>30</v>
      </c>
      <c r="K1049" s="435">
        <f t="shared" ref="K1049:K1065" si="229">D1049*2+E1049</f>
        <v>44</v>
      </c>
      <c r="L1049" s="927" t="s">
        <v>2159</v>
      </c>
      <c r="M1049" s="928"/>
      <c r="N1049" s="928"/>
      <c r="O1049" s="929"/>
      <c r="Q1049" s="377" t="s">
        <v>503</v>
      </c>
      <c r="R1049" s="10"/>
      <c r="S1049" s="20"/>
      <c r="T1049" s="20"/>
      <c r="U1049" s="20"/>
      <c r="V1049" s="20"/>
      <c r="W1049" s="20"/>
      <c r="X1049" s="20"/>
      <c r="Y1049" s="20"/>
      <c r="Z1049" s="20"/>
      <c r="AA1049" s="20"/>
      <c r="AB1049" s="20" t="s">
        <v>1599</v>
      </c>
      <c r="AC1049" s="20"/>
      <c r="AD1049" s="20"/>
      <c r="AE1049" s="20"/>
      <c r="AF1049" s="20"/>
      <c r="AG1049" s="21"/>
    </row>
    <row r="1050" spans="1:33" ht="15.75" customHeight="1" x14ac:dyDescent="0.2">
      <c r="A1050" s="370">
        <v>2</v>
      </c>
      <c r="B1050" s="54" t="s">
        <v>781</v>
      </c>
      <c r="C1050" s="582">
        <v>30</v>
      </c>
      <c r="D1050" s="582">
        <v>15</v>
      </c>
      <c r="E1050" s="582">
        <v>8</v>
      </c>
      <c r="F1050" s="582">
        <v>7</v>
      </c>
      <c r="G1050" s="582">
        <v>79</v>
      </c>
      <c r="H1050" s="582">
        <v>47</v>
      </c>
      <c r="I1050" s="584">
        <v>38</v>
      </c>
      <c r="J1050" s="435">
        <f t="shared" si="228"/>
        <v>30</v>
      </c>
      <c r="K1050" s="435">
        <f t="shared" si="229"/>
        <v>38</v>
      </c>
      <c r="L1050" s="930"/>
      <c r="M1050" s="931"/>
      <c r="N1050" s="931"/>
      <c r="O1050" s="932"/>
      <c r="Q1050" s="377" t="s">
        <v>716</v>
      </c>
      <c r="R1050" s="20"/>
      <c r="S1050" s="10"/>
      <c r="T1050" s="20"/>
      <c r="U1050" s="20"/>
      <c r="V1050" s="20"/>
      <c r="W1050" s="20"/>
      <c r="X1050" s="20"/>
      <c r="Y1050" s="20"/>
      <c r="Z1050" s="20"/>
      <c r="AA1050" s="20"/>
      <c r="AB1050" s="20" t="s">
        <v>1207</v>
      </c>
      <c r="AC1050" s="20"/>
      <c r="AD1050" s="20"/>
      <c r="AE1050" s="20"/>
      <c r="AF1050" s="20"/>
      <c r="AG1050" s="21"/>
    </row>
    <row r="1051" spans="1:33" ht="15.75" customHeight="1" x14ac:dyDescent="0.2">
      <c r="A1051" s="370">
        <v>3</v>
      </c>
      <c r="B1051" s="54" t="s">
        <v>558</v>
      </c>
      <c r="C1051" s="582">
        <v>30</v>
      </c>
      <c r="D1051" s="582">
        <v>13</v>
      </c>
      <c r="E1051" s="582">
        <v>9</v>
      </c>
      <c r="F1051" s="582">
        <v>8</v>
      </c>
      <c r="G1051" s="582">
        <v>82</v>
      </c>
      <c r="H1051" s="582">
        <v>56</v>
      </c>
      <c r="I1051" s="584">
        <v>35</v>
      </c>
      <c r="J1051" s="435">
        <f t="shared" si="228"/>
        <v>30</v>
      </c>
      <c r="K1051" s="435">
        <f t="shared" si="229"/>
        <v>35</v>
      </c>
      <c r="L1051" s="930"/>
      <c r="M1051" s="931"/>
      <c r="N1051" s="931"/>
      <c r="O1051" s="932"/>
      <c r="Q1051" s="377" t="s">
        <v>506</v>
      </c>
      <c r="R1051" s="20"/>
      <c r="S1051" s="20"/>
      <c r="T1051" s="10"/>
      <c r="U1051" s="20"/>
      <c r="V1051" s="20"/>
      <c r="W1051" s="20"/>
      <c r="X1051" s="20"/>
      <c r="Y1051" s="20"/>
      <c r="Z1051" s="20"/>
      <c r="AA1051" s="20"/>
      <c r="AB1051" s="20" t="s">
        <v>1494</v>
      </c>
      <c r="AC1051" s="20"/>
      <c r="AD1051" s="20"/>
      <c r="AE1051" s="20"/>
      <c r="AF1051" s="20"/>
      <c r="AG1051" s="21"/>
    </row>
    <row r="1052" spans="1:33" ht="15.75" customHeight="1" x14ac:dyDescent="0.2">
      <c r="A1052" s="370">
        <v>4</v>
      </c>
      <c r="B1052" s="54" t="s">
        <v>1733</v>
      </c>
      <c r="C1052" s="582">
        <v>30</v>
      </c>
      <c r="D1052" s="582">
        <v>14</v>
      </c>
      <c r="E1052" s="582">
        <v>7</v>
      </c>
      <c r="F1052" s="582">
        <v>9</v>
      </c>
      <c r="G1052" s="582">
        <v>62</v>
      </c>
      <c r="H1052" s="582">
        <v>46</v>
      </c>
      <c r="I1052" s="584">
        <v>35</v>
      </c>
      <c r="J1052" s="435">
        <f t="shared" si="228"/>
        <v>30</v>
      </c>
      <c r="K1052" s="435">
        <f t="shared" si="229"/>
        <v>35</v>
      </c>
      <c r="L1052" s="930"/>
      <c r="M1052" s="931"/>
      <c r="N1052" s="931"/>
      <c r="O1052" s="932"/>
      <c r="Q1052" s="377" t="s">
        <v>1866</v>
      </c>
      <c r="R1052" s="20"/>
      <c r="S1052" s="20"/>
      <c r="T1052" s="20"/>
      <c r="U1052" s="10"/>
      <c r="V1052" s="20"/>
      <c r="W1052" s="20"/>
      <c r="X1052" s="20"/>
      <c r="Y1052" s="20"/>
      <c r="Z1052" s="20"/>
      <c r="AA1052" s="20"/>
      <c r="AB1052" s="20" t="s">
        <v>1494</v>
      </c>
      <c r="AC1052" s="20"/>
      <c r="AD1052" s="20"/>
      <c r="AE1052" s="20"/>
      <c r="AF1052" s="20"/>
      <c r="AG1052" s="21"/>
    </row>
    <row r="1053" spans="1:33" ht="15.75" customHeight="1" x14ac:dyDescent="0.2">
      <c r="A1053" s="370">
        <v>5</v>
      </c>
      <c r="B1053" s="54" t="s">
        <v>79</v>
      </c>
      <c r="C1053" s="582">
        <v>30</v>
      </c>
      <c r="D1053" s="582">
        <v>14</v>
      </c>
      <c r="E1053" s="582">
        <v>7</v>
      </c>
      <c r="F1053" s="582">
        <v>9</v>
      </c>
      <c r="G1053" s="582">
        <v>76</v>
      </c>
      <c r="H1053" s="582">
        <v>61</v>
      </c>
      <c r="I1053" s="584">
        <v>35</v>
      </c>
      <c r="J1053" s="435">
        <f t="shared" si="228"/>
        <v>30</v>
      </c>
      <c r="K1053" s="435">
        <f t="shared" si="229"/>
        <v>35</v>
      </c>
      <c r="L1053" s="930"/>
      <c r="M1053" s="931"/>
      <c r="N1053" s="931"/>
      <c r="O1053" s="932"/>
      <c r="Q1053" s="377" t="s">
        <v>564</v>
      </c>
      <c r="R1053" s="20"/>
      <c r="S1053" s="20"/>
      <c r="T1053" s="20"/>
      <c r="U1053" s="20"/>
      <c r="V1053" s="10"/>
      <c r="W1053" s="20"/>
      <c r="X1053" s="20"/>
      <c r="Y1053" s="20"/>
      <c r="Z1053" s="20"/>
      <c r="AA1053" s="20"/>
      <c r="AB1053" s="20" t="s">
        <v>1600</v>
      </c>
      <c r="AC1053" s="20"/>
      <c r="AD1053" s="20"/>
      <c r="AE1053" s="20"/>
      <c r="AF1053" s="20"/>
      <c r="AG1053" s="21"/>
    </row>
    <row r="1054" spans="1:33" ht="15.75" customHeight="1" x14ac:dyDescent="0.2">
      <c r="A1054" s="370">
        <v>6</v>
      </c>
      <c r="B1054" s="54" t="s">
        <v>1598</v>
      </c>
      <c r="C1054" s="582">
        <v>30</v>
      </c>
      <c r="D1054" s="582">
        <v>12</v>
      </c>
      <c r="E1054" s="582">
        <v>11</v>
      </c>
      <c r="F1054" s="582">
        <v>7</v>
      </c>
      <c r="G1054" s="582">
        <v>64</v>
      </c>
      <c r="H1054" s="582">
        <v>53</v>
      </c>
      <c r="I1054" s="584">
        <v>35</v>
      </c>
      <c r="J1054" s="435">
        <f t="shared" si="228"/>
        <v>30</v>
      </c>
      <c r="K1054" s="435">
        <f t="shared" si="229"/>
        <v>35</v>
      </c>
      <c r="L1054" s="930"/>
      <c r="M1054" s="931"/>
      <c r="N1054" s="931"/>
      <c r="O1054" s="932"/>
      <c r="Q1054" s="377" t="s">
        <v>500</v>
      </c>
      <c r="R1054" s="20"/>
      <c r="S1054" s="20"/>
      <c r="T1054" s="20"/>
      <c r="U1054" s="20"/>
      <c r="V1054" s="20"/>
      <c r="W1054" s="10"/>
      <c r="X1054" s="20"/>
      <c r="Y1054" s="20"/>
      <c r="Z1054" s="20"/>
      <c r="AA1054" s="20"/>
      <c r="AB1054" s="20" t="s">
        <v>1488</v>
      </c>
      <c r="AC1054" s="20"/>
      <c r="AD1054" s="20"/>
      <c r="AE1054" s="20"/>
      <c r="AF1054" s="20"/>
      <c r="AG1054" s="21"/>
    </row>
    <row r="1055" spans="1:33" ht="15.75" customHeight="1" x14ac:dyDescent="0.2">
      <c r="A1055" s="370">
        <v>7</v>
      </c>
      <c r="B1055" s="54" t="s">
        <v>2057</v>
      </c>
      <c r="C1055" s="582">
        <v>30</v>
      </c>
      <c r="D1055" s="582">
        <v>14</v>
      </c>
      <c r="E1055" s="582">
        <v>7</v>
      </c>
      <c r="F1055" s="582">
        <v>9</v>
      </c>
      <c r="G1055" s="582">
        <v>68</v>
      </c>
      <c r="H1055" s="582">
        <v>66</v>
      </c>
      <c r="I1055" s="584">
        <v>35</v>
      </c>
      <c r="J1055" s="435">
        <f t="shared" si="228"/>
        <v>30</v>
      </c>
      <c r="K1055" s="435">
        <f t="shared" si="229"/>
        <v>35</v>
      </c>
      <c r="L1055" s="930"/>
      <c r="M1055" s="931"/>
      <c r="N1055" s="931"/>
      <c r="O1055" s="932"/>
      <c r="Q1055" s="377" t="s">
        <v>847</v>
      </c>
      <c r="R1055" s="20"/>
      <c r="S1055" s="20"/>
      <c r="T1055" s="20"/>
      <c r="U1055" s="20"/>
      <c r="V1055" s="20"/>
      <c r="W1055" s="20"/>
      <c r="X1055" s="10"/>
      <c r="Y1055" s="20"/>
      <c r="Z1055" s="20"/>
      <c r="AA1055" s="20"/>
      <c r="AB1055" s="20" t="s">
        <v>1642</v>
      </c>
      <c r="AC1055" s="20"/>
      <c r="AD1055" s="20"/>
      <c r="AE1055" s="20"/>
      <c r="AF1055" s="20"/>
      <c r="AG1055" s="21"/>
    </row>
    <row r="1056" spans="1:33" ht="15.75" customHeight="1" x14ac:dyDescent="0.2">
      <c r="A1056" s="370">
        <v>8</v>
      </c>
      <c r="B1056" s="54" t="s">
        <v>705</v>
      </c>
      <c r="C1056" s="582">
        <v>30</v>
      </c>
      <c r="D1056" s="582">
        <v>15</v>
      </c>
      <c r="E1056" s="582">
        <v>4</v>
      </c>
      <c r="F1056" s="582">
        <v>11</v>
      </c>
      <c r="G1056" s="582">
        <v>68</v>
      </c>
      <c r="H1056" s="582">
        <v>60</v>
      </c>
      <c r="I1056" s="584">
        <v>34</v>
      </c>
      <c r="J1056" s="435">
        <f t="shared" si="228"/>
        <v>30</v>
      </c>
      <c r="K1056" s="435">
        <f t="shared" si="229"/>
        <v>34</v>
      </c>
      <c r="L1056" s="930"/>
      <c r="M1056" s="931"/>
      <c r="N1056" s="931"/>
      <c r="O1056" s="932"/>
      <c r="Q1056" s="377" t="s">
        <v>2055</v>
      </c>
      <c r="R1056" s="20"/>
      <c r="S1056" s="20"/>
      <c r="T1056" s="20"/>
      <c r="U1056" s="20"/>
      <c r="V1056" s="20"/>
      <c r="W1056" s="20"/>
      <c r="X1056" s="20"/>
      <c r="Y1056" s="10"/>
      <c r="Z1056" s="20"/>
      <c r="AA1056" s="20"/>
      <c r="AB1056" s="20" t="s">
        <v>1487</v>
      </c>
      <c r="AC1056" s="20"/>
      <c r="AD1056" s="20"/>
      <c r="AE1056" s="20"/>
      <c r="AF1056" s="20"/>
      <c r="AG1056" s="21"/>
    </row>
    <row r="1057" spans="1:33" ht="15.75" customHeight="1" x14ac:dyDescent="0.2">
      <c r="A1057" s="370">
        <v>9</v>
      </c>
      <c r="B1057" s="54" t="s">
        <v>706</v>
      </c>
      <c r="C1057" s="582">
        <v>30</v>
      </c>
      <c r="D1057" s="582">
        <v>12</v>
      </c>
      <c r="E1057" s="582">
        <v>7</v>
      </c>
      <c r="F1057" s="582">
        <v>11</v>
      </c>
      <c r="G1057" s="582">
        <v>56</v>
      </c>
      <c r="H1057" s="582">
        <v>55</v>
      </c>
      <c r="I1057" s="584">
        <v>31</v>
      </c>
      <c r="J1057" s="435">
        <f t="shared" si="228"/>
        <v>30</v>
      </c>
      <c r="K1057" s="435">
        <f t="shared" si="229"/>
        <v>31</v>
      </c>
      <c r="L1057" s="930"/>
      <c r="M1057" s="931"/>
      <c r="N1057" s="931"/>
      <c r="O1057" s="932"/>
      <c r="Q1057" s="377" t="s">
        <v>566</v>
      </c>
      <c r="R1057" s="20"/>
      <c r="S1057" s="20"/>
      <c r="T1057" s="20"/>
      <c r="U1057" s="20"/>
      <c r="V1057" s="20"/>
      <c r="W1057" s="20"/>
      <c r="X1057" s="20"/>
      <c r="Y1057" s="20"/>
      <c r="Z1057" s="10"/>
      <c r="AA1057" s="20"/>
      <c r="AB1057" s="20" t="s">
        <v>1207</v>
      </c>
      <c r="AC1057" s="20"/>
      <c r="AD1057" s="20"/>
      <c r="AE1057" s="20"/>
      <c r="AF1057" s="20"/>
      <c r="AG1057" s="21"/>
    </row>
    <row r="1058" spans="1:33" ht="15.75" customHeight="1" x14ac:dyDescent="0.2">
      <c r="A1058" s="370">
        <v>10</v>
      </c>
      <c r="B1058" s="54" t="s">
        <v>991</v>
      </c>
      <c r="C1058" s="582">
        <v>30</v>
      </c>
      <c r="D1058" s="582">
        <v>12</v>
      </c>
      <c r="E1058" s="582">
        <v>6</v>
      </c>
      <c r="F1058" s="582">
        <v>12</v>
      </c>
      <c r="G1058" s="582">
        <v>69</v>
      </c>
      <c r="H1058" s="582">
        <v>74</v>
      </c>
      <c r="I1058" s="584">
        <v>30</v>
      </c>
      <c r="J1058" s="435">
        <f t="shared" si="228"/>
        <v>30</v>
      </c>
      <c r="K1058" s="435">
        <f t="shared" si="229"/>
        <v>30</v>
      </c>
      <c r="L1058" s="930"/>
      <c r="M1058" s="931"/>
      <c r="N1058" s="931"/>
      <c r="O1058" s="932"/>
      <c r="Q1058" s="377" t="s">
        <v>768</v>
      </c>
      <c r="R1058" s="20"/>
      <c r="S1058" s="20"/>
      <c r="T1058" s="20"/>
      <c r="U1058" s="20"/>
      <c r="V1058" s="20"/>
      <c r="W1058" s="20"/>
      <c r="X1058" s="20"/>
      <c r="Y1058" s="20"/>
      <c r="Z1058" s="20"/>
      <c r="AA1058" s="10"/>
      <c r="AB1058" s="20" t="s">
        <v>1597</v>
      </c>
      <c r="AC1058" s="20"/>
      <c r="AD1058" s="20"/>
      <c r="AE1058" s="20"/>
      <c r="AF1058" s="20"/>
      <c r="AG1058" s="21"/>
    </row>
    <row r="1059" spans="1:33" ht="15.75" customHeight="1" x14ac:dyDescent="0.2">
      <c r="A1059" s="370">
        <v>11</v>
      </c>
      <c r="B1059" s="54" t="s">
        <v>534</v>
      </c>
      <c r="C1059" s="582">
        <v>30</v>
      </c>
      <c r="D1059" s="582">
        <v>10</v>
      </c>
      <c r="E1059" s="582">
        <v>7</v>
      </c>
      <c r="F1059" s="582">
        <v>13</v>
      </c>
      <c r="G1059" s="582">
        <v>47</v>
      </c>
      <c r="H1059" s="582">
        <v>50</v>
      </c>
      <c r="I1059" s="584">
        <v>27</v>
      </c>
      <c r="J1059" s="435">
        <f t="shared" si="228"/>
        <v>30</v>
      </c>
      <c r="K1059" s="435">
        <f t="shared" si="229"/>
        <v>27</v>
      </c>
      <c r="L1059" s="930"/>
      <c r="M1059" s="931"/>
      <c r="N1059" s="931"/>
      <c r="O1059" s="932"/>
      <c r="Q1059" s="377" t="s">
        <v>777</v>
      </c>
      <c r="R1059" s="20" t="s">
        <v>1890</v>
      </c>
      <c r="S1059" s="20" t="s">
        <v>1540</v>
      </c>
      <c r="T1059" s="20" t="s">
        <v>1600</v>
      </c>
      <c r="U1059" s="20" t="s">
        <v>1540</v>
      </c>
      <c r="V1059" s="20" t="s">
        <v>1597</v>
      </c>
      <c r="W1059" s="20" t="s">
        <v>1546</v>
      </c>
      <c r="X1059" s="20" t="s">
        <v>1642</v>
      </c>
      <c r="Y1059" s="20" t="s">
        <v>1644</v>
      </c>
      <c r="Z1059" s="20" t="s">
        <v>1489</v>
      </c>
      <c r="AA1059" s="20" t="s">
        <v>1207</v>
      </c>
      <c r="AB1059" s="10"/>
      <c r="AC1059" s="20" t="s">
        <v>1210</v>
      </c>
      <c r="AD1059" s="20" t="s">
        <v>1493</v>
      </c>
      <c r="AE1059" s="20" t="s">
        <v>1540</v>
      </c>
      <c r="AF1059" s="20" t="s">
        <v>1644</v>
      </c>
      <c r="AG1059" s="21" t="s">
        <v>1540</v>
      </c>
    </row>
    <row r="1060" spans="1:33" ht="15.75" customHeight="1" x14ac:dyDescent="0.2">
      <c r="A1060" s="370">
        <v>12</v>
      </c>
      <c r="B1060" s="54" t="s">
        <v>42</v>
      </c>
      <c r="C1060" s="582">
        <v>30</v>
      </c>
      <c r="D1060" s="582">
        <v>10</v>
      </c>
      <c r="E1060" s="582">
        <v>5</v>
      </c>
      <c r="F1060" s="582">
        <v>15</v>
      </c>
      <c r="G1060" s="582">
        <v>59</v>
      </c>
      <c r="H1060" s="582">
        <v>77</v>
      </c>
      <c r="I1060" s="584">
        <v>25</v>
      </c>
      <c r="J1060" s="435">
        <f t="shared" si="228"/>
        <v>30</v>
      </c>
      <c r="K1060" s="435">
        <f t="shared" si="229"/>
        <v>25</v>
      </c>
      <c r="L1060" s="930"/>
      <c r="M1060" s="931"/>
      <c r="N1060" s="931"/>
      <c r="O1060" s="932"/>
      <c r="Q1060" s="377" t="s">
        <v>533</v>
      </c>
      <c r="R1060" s="20"/>
      <c r="S1060" s="20"/>
      <c r="T1060" s="20"/>
      <c r="U1060" s="20"/>
      <c r="V1060" s="20"/>
      <c r="W1060" s="20"/>
      <c r="X1060" s="20"/>
      <c r="Y1060" s="20"/>
      <c r="Z1060" s="20"/>
      <c r="AA1060" s="20"/>
      <c r="AB1060" s="20" t="s">
        <v>1207</v>
      </c>
      <c r="AC1060" s="10"/>
      <c r="AD1060" s="20"/>
      <c r="AE1060" s="20"/>
      <c r="AF1060" s="20"/>
      <c r="AG1060" s="21"/>
    </row>
    <row r="1061" spans="1:33" ht="15.75" customHeight="1" x14ac:dyDescent="0.2">
      <c r="A1061" s="370">
        <v>13</v>
      </c>
      <c r="B1061" s="54" t="s">
        <v>575</v>
      </c>
      <c r="C1061" s="582">
        <v>30</v>
      </c>
      <c r="D1061" s="582">
        <v>9</v>
      </c>
      <c r="E1061" s="582">
        <v>6</v>
      </c>
      <c r="F1061" s="582">
        <v>15</v>
      </c>
      <c r="G1061" s="582">
        <v>64</v>
      </c>
      <c r="H1061" s="582">
        <v>73</v>
      </c>
      <c r="I1061" s="584">
        <v>24</v>
      </c>
      <c r="J1061" s="435">
        <f t="shared" si="228"/>
        <v>30</v>
      </c>
      <c r="K1061" s="435">
        <f t="shared" si="229"/>
        <v>24</v>
      </c>
      <c r="L1061" s="930"/>
      <c r="M1061" s="931"/>
      <c r="N1061" s="931"/>
      <c r="O1061" s="932"/>
      <c r="Q1061" s="377" t="s">
        <v>61</v>
      </c>
      <c r="R1061" s="20"/>
      <c r="S1061" s="20"/>
      <c r="T1061" s="20"/>
      <c r="U1061" s="20"/>
      <c r="V1061" s="20"/>
      <c r="W1061" s="20"/>
      <c r="X1061" s="20"/>
      <c r="Y1061" s="20"/>
      <c r="Z1061" s="20"/>
      <c r="AA1061" s="20"/>
      <c r="AB1061" s="20" t="s">
        <v>1490</v>
      </c>
      <c r="AC1061" s="20"/>
      <c r="AD1061" s="10"/>
      <c r="AE1061" s="20"/>
      <c r="AF1061" s="20"/>
      <c r="AG1061" s="21"/>
    </row>
    <row r="1062" spans="1:33" ht="15.75" customHeight="1" x14ac:dyDescent="0.2">
      <c r="A1062" s="370">
        <v>14</v>
      </c>
      <c r="B1062" s="54" t="s">
        <v>737</v>
      </c>
      <c r="C1062" s="582">
        <v>30</v>
      </c>
      <c r="D1062" s="582">
        <v>9</v>
      </c>
      <c r="E1062" s="582">
        <v>3</v>
      </c>
      <c r="F1062" s="582">
        <v>18</v>
      </c>
      <c r="G1062" s="582">
        <v>62</v>
      </c>
      <c r="H1062" s="582">
        <v>86</v>
      </c>
      <c r="I1062" s="584">
        <v>21</v>
      </c>
      <c r="J1062" s="435">
        <f t="shared" si="228"/>
        <v>30</v>
      </c>
      <c r="K1062" s="435">
        <f t="shared" si="229"/>
        <v>21</v>
      </c>
      <c r="L1062" s="930"/>
      <c r="M1062" s="931"/>
      <c r="N1062" s="931"/>
      <c r="O1062" s="932"/>
      <c r="Q1062" s="377" t="s">
        <v>63</v>
      </c>
      <c r="R1062" s="20"/>
      <c r="S1062" s="20"/>
      <c r="T1062" s="20"/>
      <c r="U1062" s="20"/>
      <c r="V1062" s="20"/>
      <c r="W1062" s="20"/>
      <c r="X1062" s="20"/>
      <c r="Y1062" s="20"/>
      <c r="Z1062" s="20"/>
      <c r="AA1062" s="20"/>
      <c r="AB1062" s="20" t="s">
        <v>1539</v>
      </c>
      <c r="AC1062" s="20"/>
      <c r="AD1062" s="20"/>
      <c r="AE1062" s="10"/>
      <c r="AF1062" s="20"/>
      <c r="AG1062" s="21"/>
    </row>
    <row r="1063" spans="1:33" ht="15.75" customHeight="1" x14ac:dyDescent="0.2">
      <c r="A1063" s="370">
        <v>15</v>
      </c>
      <c r="B1063" s="54" t="s">
        <v>1867</v>
      </c>
      <c r="C1063" s="582">
        <v>30</v>
      </c>
      <c r="D1063" s="582">
        <v>5</v>
      </c>
      <c r="E1063" s="582">
        <v>7</v>
      </c>
      <c r="F1063" s="582">
        <v>18</v>
      </c>
      <c r="G1063" s="582">
        <v>46</v>
      </c>
      <c r="H1063" s="582">
        <v>77</v>
      </c>
      <c r="I1063" s="584">
        <v>17</v>
      </c>
      <c r="J1063" s="435">
        <f t="shared" si="228"/>
        <v>30</v>
      </c>
      <c r="K1063" s="435">
        <f t="shared" si="229"/>
        <v>17</v>
      </c>
      <c r="L1063" s="930"/>
      <c r="M1063" s="931"/>
      <c r="N1063" s="931"/>
      <c r="O1063" s="932"/>
      <c r="Q1063" s="377" t="s">
        <v>120</v>
      </c>
      <c r="R1063" s="20"/>
      <c r="S1063" s="20"/>
      <c r="T1063" s="20"/>
      <c r="U1063" s="20"/>
      <c r="V1063" s="20"/>
      <c r="W1063" s="20"/>
      <c r="X1063" s="20"/>
      <c r="Y1063" s="20"/>
      <c r="Z1063" s="20"/>
      <c r="AA1063" s="20"/>
      <c r="AB1063" s="20" t="s">
        <v>2160</v>
      </c>
      <c r="AC1063" s="20"/>
      <c r="AD1063" s="20"/>
      <c r="AE1063" s="20"/>
      <c r="AF1063" s="10"/>
      <c r="AG1063" s="21"/>
    </row>
    <row r="1064" spans="1:33" ht="15.75" customHeight="1" thickBot="1" x14ac:dyDescent="0.25">
      <c r="A1064" s="372">
        <v>16</v>
      </c>
      <c r="B1064" s="55" t="s">
        <v>1827</v>
      </c>
      <c r="C1064" s="583">
        <v>30</v>
      </c>
      <c r="D1064" s="583">
        <v>6</v>
      </c>
      <c r="E1064" s="583">
        <v>2</v>
      </c>
      <c r="F1064" s="583">
        <v>22</v>
      </c>
      <c r="G1064" s="583">
        <v>52</v>
      </c>
      <c r="H1064" s="583">
        <v>98</v>
      </c>
      <c r="I1064" s="585">
        <v>14</v>
      </c>
      <c r="J1064" s="435">
        <f t="shared" si="228"/>
        <v>30</v>
      </c>
      <c r="K1064" s="435">
        <f t="shared" si="229"/>
        <v>14</v>
      </c>
      <c r="L1064" s="933"/>
      <c r="M1064" s="934"/>
      <c r="N1064" s="934"/>
      <c r="O1064" s="935"/>
      <c r="Q1064" s="378" t="s">
        <v>1214</v>
      </c>
      <c r="R1064" s="23"/>
      <c r="S1064" s="23"/>
      <c r="T1064" s="23"/>
      <c r="U1064" s="23"/>
      <c r="V1064" s="23"/>
      <c r="W1064" s="23"/>
      <c r="X1064" s="23"/>
      <c r="Y1064" s="23"/>
      <c r="Z1064" s="23"/>
      <c r="AA1064" s="23"/>
      <c r="AB1064" s="23" t="s">
        <v>1210</v>
      </c>
      <c r="AC1064" s="23"/>
      <c r="AD1064" s="23"/>
      <c r="AE1064" s="23"/>
      <c r="AF1064" s="23"/>
      <c r="AG1064" s="15"/>
    </row>
    <row r="1065" spans="1:33" ht="15.75" customHeight="1" x14ac:dyDescent="0.2">
      <c r="C1065" s="435">
        <f t="shared" ref="C1065:I1065" si="230">SUM(C1049:C1064)</f>
        <v>480</v>
      </c>
      <c r="D1065" s="435">
        <f t="shared" si="230"/>
        <v>190</v>
      </c>
      <c r="E1065" s="435">
        <f t="shared" si="230"/>
        <v>100</v>
      </c>
      <c r="F1065" s="435">
        <f t="shared" si="230"/>
        <v>190</v>
      </c>
      <c r="G1065" s="435">
        <f t="shared" si="230"/>
        <v>1031</v>
      </c>
      <c r="H1065" s="435">
        <f t="shared" si="230"/>
        <v>1031</v>
      </c>
      <c r="I1065" s="435">
        <f t="shared" si="230"/>
        <v>480</v>
      </c>
      <c r="J1065" s="435">
        <f t="shared" si="228"/>
        <v>480</v>
      </c>
      <c r="K1065" s="435">
        <f t="shared" si="229"/>
        <v>480</v>
      </c>
    </row>
    <row r="1066" spans="1:33" ht="15.75" customHeight="1" thickBot="1" x14ac:dyDescent="0.25"/>
    <row r="1067" spans="1:33" ht="15.75" customHeight="1" thickBot="1" x14ac:dyDescent="0.25">
      <c r="A1067" s="1043" t="s">
        <v>2135</v>
      </c>
      <c r="B1067" s="1044"/>
      <c r="C1067" s="1044"/>
      <c r="D1067" s="1044"/>
      <c r="E1067" s="1044"/>
      <c r="F1067" s="1045"/>
      <c r="G1067" s="1040" t="s">
        <v>2157</v>
      </c>
      <c r="H1067" s="1041"/>
      <c r="I1067" s="1042"/>
      <c r="L1067" s="952" t="s">
        <v>538</v>
      </c>
      <c r="M1067" s="953"/>
      <c r="N1067" s="953"/>
      <c r="O1067" s="954"/>
    </row>
    <row r="1068" spans="1:33" ht="15.75" customHeight="1" thickBot="1" x14ac:dyDescent="0.25">
      <c r="A1068" s="373" t="s">
        <v>496</v>
      </c>
      <c r="B1068" s="227" t="s">
        <v>497</v>
      </c>
      <c r="C1068" s="374" t="s">
        <v>498</v>
      </c>
      <c r="D1068" s="374" t="s">
        <v>499</v>
      </c>
      <c r="E1068" s="374" t="s">
        <v>500</v>
      </c>
      <c r="F1068" s="374" t="s">
        <v>501</v>
      </c>
      <c r="G1068" s="375" t="s">
        <v>502</v>
      </c>
      <c r="H1068" s="375" t="s">
        <v>503</v>
      </c>
      <c r="I1068" s="376" t="s">
        <v>504</v>
      </c>
      <c r="L1068" s="955"/>
      <c r="M1068" s="956"/>
      <c r="N1068" s="956"/>
      <c r="O1068" s="957"/>
      <c r="Q1068" s="24" t="s">
        <v>2158</v>
      </c>
      <c r="R1068" s="379" t="s">
        <v>503</v>
      </c>
      <c r="S1068" s="379" t="s">
        <v>116</v>
      </c>
      <c r="T1068" s="379" t="s">
        <v>117</v>
      </c>
      <c r="U1068" s="379" t="s">
        <v>1590</v>
      </c>
      <c r="V1068" s="379" t="s">
        <v>901</v>
      </c>
      <c r="W1068" s="379" t="s">
        <v>700</v>
      </c>
      <c r="X1068" s="379" t="s">
        <v>610</v>
      </c>
      <c r="Y1068" s="379" t="s">
        <v>544</v>
      </c>
      <c r="Z1068" s="379" t="s">
        <v>229</v>
      </c>
      <c r="AA1068" s="379" t="s">
        <v>702</v>
      </c>
      <c r="AB1068" s="379" t="s">
        <v>2136</v>
      </c>
      <c r="AC1068" s="379" t="s">
        <v>769</v>
      </c>
      <c r="AD1068" s="379" t="s">
        <v>704</v>
      </c>
      <c r="AE1068" s="379" t="s">
        <v>1313</v>
      </c>
      <c r="AF1068" s="379" t="s">
        <v>547</v>
      </c>
      <c r="AG1068" s="380" t="s">
        <v>1306</v>
      </c>
    </row>
    <row r="1069" spans="1:33" ht="15.75" customHeight="1" x14ac:dyDescent="0.2">
      <c r="A1069" s="441">
        <v>1</v>
      </c>
      <c r="B1069" s="53" t="s">
        <v>554</v>
      </c>
      <c r="C1069" s="46">
        <v>32</v>
      </c>
      <c r="D1069" s="46">
        <v>20</v>
      </c>
      <c r="E1069" s="46">
        <v>7</v>
      </c>
      <c r="F1069" s="46">
        <v>5</v>
      </c>
      <c r="G1069" s="46">
        <v>78</v>
      </c>
      <c r="H1069" s="46">
        <v>53</v>
      </c>
      <c r="I1069" s="586">
        <v>47</v>
      </c>
      <c r="J1069" s="435">
        <f t="shared" ref="J1069:J1085" si="231">D1069+E1069+F1069</f>
        <v>32</v>
      </c>
      <c r="K1069" s="435">
        <f t="shared" ref="K1069:K1085" si="232">D1069*2+E1069</f>
        <v>47</v>
      </c>
      <c r="L1069" s="927" t="s">
        <v>2161</v>
      </c>
      <c r="M1069" s="928"/>
      <c r="N1069" s="928"/>
      <c r="O1069" s="929"/>
      <c r="Q1069" s="377" t="s">
        <v>503</v>
      </c>
      <c r="R1069" s="10"/>
      <c r="S1069" s="20"/>
      <c r="T1069" s="20"/>
      <c r="U1069" s="20"/>
      <c r="V1069" s="20"/>
      <c r="W1069" s="20"/>
      <c r="X1069" s="20"/>
      <c r="Y1069" s="20"/>
      <c r="Z1069" s="20"/>
      <c r="AA1069" s="20"/>
      <c r="AB1069" s="20"/>
      <c r="AC1069" s="20"/>
      <c r="AD1069" s="20"/>
      <c r="AE1069" s="20"/>
      <c r="AF1069" s="20"/>
      <c r="AG1069" s="21"/>
    </row>
    <row r="1070" spans="1:33" ht="15.75" customHeight="1" x14ac:dyDescent="0.2">
      <c r="A1070" s="370">
        <v>2</v>
      </c>
      <c r="B1070" s="54" t="s">
        <v>708</v>
      </c>
      <c r="C1070" s="582">
        <v>30</v>
      </c>
      <c r="D1070" s="582">
        <v>18</v>
      </c>
      <c r="E1070" s="582">
        <v>3</v>
      </c>
      <c r="F1070" s="582">
        <v>9</v>
      </c>
      <c r="G1070" s="582">
        <v>79</v>
      </c>
      <c r="H1070" s="582">
        <v>46</v>
      </c>
      <c r="I1070" s="584">
        <v>39</v>
      </c>
      <c r="J1070" s="435">
        <f t="shared" si="231"/>
        <v>30</v>
      </c>
      <c r="K1070" s="435">
        <f t="shared" si="232"/>
        <v>39</v>
      </c>
      <c r="L1070" s="930"/>
      <c r="M1070" s="931"/>
      <c r="N1070" s="931"/>
      <c r="O1070" s="932"/>
      <c r="Q1070" s="377" t="s">
        <v>116</v>
      </c>
      <c r="R1070" s="20"/>
      <c r="S1070" s="10"/>
      <c r="T1070" s="20"/>
      <c r="U1070" s="20"/>
      <c r="V1070" s="20"/>
      <c r="W1070" s="20"/>
      <c r="X1070" s="20"/>
      <c r="Y1070" s="20"/>
      <c r="Z1070" s="20"/>
      <c r="AA1070" s="20"/>
      <c r="AB1070" s="20"/>
      <c r="AC1070" s="20"/>
      <c r="AD1070" s="20"/>
      <c r="AE1070" s="20"/>
      <c r="AF1070" s="20"/>
      <c r="AG1070" s="21"/>
    </row>
    <row r="1071" spans="1:33" ht="15.75" customHeight="1" x14ac:dyDescent="0.2">
      <c r="A1071" s="370">
        <v>3</v>
      </c>
      <c r="B1071" s="54" t="s">
        <v>906</v>
      </c>
      <c r="C1071" s="582">
        <v>30</v>
      </c>
      <c r="D1071" s="582">
        <v>15</v>
      </c>
      <c r="E1071" s="582">
        <v>9</v>
      </c>
      <c r="F1071" s="582">
        <v>6</v>
      </c>
      <c r="G1071" s="582">
        <v>73</v>
      </c>
      <c r="H1071" s="582">
        <v>45</v>
      </c>
      <c r="I1071" s="584">
        <v>39</v>
      </c>
      <c r="J1071" s="435">
        <f t="shared" si="231"/>
        <v>30</v>
      </c>
      <c r="K1071" s="435">
        <f t="shared" si="232"/>
        <v>39</v>
      </c>
      <c r="L1071" s="930"/>
      <c r="M1071" s="931"/>
      <c r="N1071" s="931"/>
      <c r="O1071" s="932"/>
      <c r="Q1071" s="377" t="s">
        <v>117</v>
      </c>
      <c r="R1071" s="20"/>
      <c r="S1071" s="20"/>
      <c r="T1071" s="10"/>
      <c r="U1071" s="20"/>
      <c r="V1071" s="20"/>
      <c r="W1071" s="20"/>
      <c r="X1071" s="20"/>
      <c r="Y1071" s="20"/>
      <c r="Z1071" s="20"/>
      <c r="AA1071" s="20"/>
      <c r="AB1071" s="20"/>
      <c r="AC1071" s="20"/>
      <c r="AD1071" s="20"/>
      <c r="AE1071" s="20"/>
      <c r="AF1071" s="20"/>
      <c r="AG1071" s="21"/>
    </row>
    <row r="1072" spans="1:33" ht="15.75" customHeight="1" x14ac:dyDescent="0.2">
      <c r="A1072" s="370">
        <v>4</v>
      </c>
      <c r="B1072" s="54" t="s">
        <v>767</v>
      </c>
      <c r="C1072" s="582">
        <v>30</v>
      </c>
      <c r="D1072" s="582">
        <v>14</v>
      </c>
      <c r="E1072" s="582">
        <v>9</v>
      </c>
      <c r="F1072" s="582">
        <v>7</v>
      </c>
      <c r="G1072" s="582">
        <v>67</v>
      </c>
      <c r="H1072" s="582">
        <v>47</v>
      </c>
      <c r="I1072" s="584">
        <v>37</v>
      </c>
      <c r="J1072" s="435">
        <f t="shared" si="231"/>
        <v>30</v>
      </c>
      <c r="K1072" s="435">
        <f t="shared" si="232"/>
        <v>37</v>
      </c>
      <c r="L1072" s="930"/>
      <c r="M1072" s="931"/>
      <c r="N1072" s="931"/>
      <c r="O1072" s="932"/>
      <c r="Q1072" s="377" t="s">
        <v>1590</v>
      </c>
      <c r="R1072" s="20"/>
      <c r="S1072" s="20"/>
      <c r="T1072" s="20"/>
      <c r="U1072" s="10"/>
      <c r="V1072" s="20"/>
      <c r="W1072" s="20"/>
      <c r="X1072" s="20"/>
      <c r="Y1072" s="20"/>
      <c r="Z1072" s="20"/>
      <c r="AA1072" s="20"/>
      <c r="AB1072" s="20"/>
      <c r="AC1072" s="20"/>
      <c r="AD1072" s="20"/>
      <c r="AE1072" s="20"/>
      <c r="AF1072" s="20"/>
      <c r="AG1072" s="21"/>
    </row>
    <row r="1073" spans="1:33" ht="15.75" customHeight="1" x14ac:dyDescent="0.2">
      <c r="A1073" s="370">
        <v>5</v>
      </c>
      <c r="B1073" s="54" t="s">
        <v>2138</v>
      </c>
      <c r="C1073" s="582">
        <v>30</v>
      </c>
      <c r="D1073" s="582">
        <v>14</v>
      </c>
      <c r="E1073" s="582">
        <v>8</v>
      </c>
      <c r="F1073" s="582">
        <v>8</v>
      </c>
      <c r="G1073" s="582">
        <v>68</v>
      </c>
      <c r="H1073" s="582">
        <v>46</v>
      </c>
      <c r="I1073" s="584">
        <v>36</v>
      </c>
      <c r="J1073" s="435">
        <f t="shared" si="231"/>
        <v>30</v>
      </c>
      <c r="K1073" s="435">
        <f t="shared" si="232"/>
        <v>36</v>
      </c>
      <c r="L1073" s="930"/>
      <c r="M1073" s="931"/>
      <c r="N1073" s="931"/>
      <c r="O1073" s="932"/>
      <c r="Q1073" s="377" t="s">
        <v>901</v>
      </c>
      <c r="R1073" s="20"/>
      <c r="S1073" s="20"/>
      <c r="T1073" s="20"/>
      <c r="U1073" s="20"/>
      <c r="V1073" s="10"/>
      <c r="W1073" s="20"/>
      <c r="X1073" s="20"/>
      <c r="Y1073" s="20"/>
      <c r="Z1073" s="20"/>
      <c r="AA1073" s="20"/>
      <c r="AB1073" s="20"/>
      <c r="AC1073" s="20"/>
      <c r="AD1073" s="20"/>
      <c r="AE1073" s="20"/>
      <c r="AF1073" s="20"/>
      <c r="AG1073" s="21"/>
    </row>
    <row r="1074" spans="1:33" ht="15.75" customHeight="1" x14ac:dyDescent="0.2">
      <c r="A1074" s="370">
        <v>6</v>
      </c>
      <c r="B1074" s="54" t="s">
        <v>816</v>
      </c>
      <c r="C1074" s="582">
        <v>30</v>
      </c>
      <c r="D1074" s="582">
        <v>14</v>
      </c>
      <c r="E1074" s="582">
        <v>6</v>
      </c>
      <c r="F1074" s="582">
        <v>10</v>
      </c>
      <c r="G1074" s="582">
        <v>74</v>
      </c>
      <c r="H1074" s="582">
        <v>60</v>
      </c>
      <c r="I1074" s="584">
        <v>34</v>
      </c>
      <c r="J1074" s="435">
        <f t="shared" si="231"/>
        <v>30</v>
      </c>
      <c r="K1074" s="435">
        <f t="shared" si="232"/>
        <v>34</v>
      </c>
      <c r="L1074" s="930"/>
      <c r="M1074" s="931"/>
      <c r="N1074" s="931"/>
      <c r="O1074" s="932"/>
      <c r="Q1074" s="377" t="s">
        <v>700</v>
      </c>
      <c r="R1074" s="20"/>
      <c r="S1074" s="20"/>
      <c r="T1074" s="20"/>
      <c r="U1074" s="20"/>
      <c r="V1074" s="20"/>
      <c r="W1074" s="10"/>
      <c r="X1074" s="20"/>
      <c r="Y1074" s="20"/>
      <c r="Z1074" s="20"/>
      <c r="AA1074" s="20"/>
      <c r="AB1074" s="20"/>
      <c r="AC1074" s="20"/>
      <c r="AD1074" s="20"/>
      <c r="AE1074" s="20"/>
      <c r="AF1074" s="20"/>
      <c r="AG1074" s="21"/>
    </row>
    <row r="1075" spans="1:33" ht="15.75" customHeight="1" x14ac:dyDescent="0.2">
      <c r="A1075" s="370">
        <v>7</v>
      </c>
      <c r="B1075" s="54" t="s">
        <v>1431</v>
      </c>
      <c r="C1075" s="582">
        <v>30</v>
      </c>
      <c r="D1075" s="582">
        <v>14</v>
      </c>
      <c r="E1075" s="582">
        <v>6</v>
      </c>
      <c r="F1075" s="582">
        <v>10</v>
      </c>
      <c r="G1075" s="582">
        <v>78</v>
      </c>
      <c r="H1075" s="582">
        <v>65</v>
      </c>
      <c r="I1075" s="584">
        <v>34</v>
      </c>
      <c r="J1075" s="435">
        <f t="shared" si="231"/>
        <v>30</v>
      </c>
      <c r="K1075" s="435">
        <f t="shared" si="232"/>
        <v>34</v>
      </c>
      <c r="L1075" s="930"/>
      <c r="M1075" s="931"/>
      <c r="N1075" s="931"/>
      <c r="O1075" s="932"/>
      <c r="Q1075" s="377" t="s">
        <v>610</v>
      </c>
      <c r="R1075" s="20"/>
      <c r="S1075" s="20"/>
      <c r="T1075" s="20"/>
      <c r="U1075" s="20"/>
      <c r="V1075" s="20"/>
      <c r="W1075" s="20"/>
      <c r="X1075" s="10"/>
      <c r="Y1075" s="20"/>
      <c r="Z1075" s="20"/>
      <c r="AA1075" s="20"/>
      <c r="AB1075" s="20"/>
      <c r="AC1075" s="20"/>
      <c r="AD1075" s="20"/>
      <c r="AE1075" s="20"/>
      <c r="AF1075" s="20"/>
      <c r="AG1075" s="21"/>
    </row>
    <row r="1076" spans="1:33" ht="15.75" customHeight="1" x14ac:dyDescent="0.2">
      <c r="A1076" s="370">
        <v>8</v>
      </c>
      <c r="B1076" s="54" t="s">
        <v>761</v>
      </c>
      <c r="C1076" s="582">
        <v>30</v>
      </c>
      <c r="D1076" s="582">
        <v>12</v>
      </c>
      <c r="E1076" s="582">
        <v>8</v>
      </c>
      <c r="F1076" s="582">
        <v>10</v>
      </c>
      <c r="G1076" s="582">
        <v>61</v>
      </c>
      <c r="H1076" s="582">
        <v>62</v>
      </c>
      <c r="I1076" s="584">
        <v>32</v>
      </c>
      <c r="J1076" s="435">
        <f t="shared" si="231"/>
        <v>30</v>
      </c>
      <c r="K1076" s="435">
        <f t="shared" si="232"/>
        <v>32</v>
      </c>
      <c r="L1076" s="930"/>
      <c r="M1076" s="931"/>
      <c r="N1076" s="931"/>
      <c r="O1076" s="932"/>
      <c r="Q1076" s="377" t="s">
        <v>544</v>
      </c>
      <c r="R1076" s="20"/>
      <c r="S1076" s="20"/>
      <c r="T1076" s="20"/>
      <c r="U1076" s="20"/>
      <c r="V1076" s="20"/>
      <c r="W1076" s="20"/>
      <c r="X1076" s="20"/>
      <c r="Y1076" s="10"/>
      <c r="Z1076" s="20"/>
      <c r="AA1076" s="20"/>
      <c r="AB1076" s="20"/>
      <c r="AC1076" s="20"/>
      <c r="AD1076" s="20"/>
      <c r="AE1076" s="20"/>
      <c r="AF1076" s="20"/>
      <c r="AG1076" s="21"/>
    </row>
    <row r="1077" spans="1:33" ht="15.75" customHeight="1" x14ac:dyDescent="0.2">
      <c r="A1077" s="370">
        <v>9</v>
      </c>
      <c r="B1077" s="54" t="s">
        <v>1314</v>
      </c>
      <c r="C1077" s="582">
        <v>30</v>
      </c>
      <c r="D1077" s="582">
        <v>13</v>
      </c>
      <c r="E1077" s="582">
        <v>6</v>
      </c>
      <c r="F1077" s="582">
        <v>11</v>
      </c>
      <c r="G1077" s="582">
        <v>58</v>
      </c>
      <c r="H1077" s="582">
        <v>60</v>
      </c>
      <c r="I1077" s="584">
        <v>32</v>
      </c>
      <c r="J1077" s="435">
        <f t="shared" si="231"/>
        <v>30</v>
      </c>
      <c r="K1077" s="435">
        <f t="shared" si="232"/>
        <v>32</v>
      </c>
      <c r="L1077" s="930"/>
      <c r="M1077" s="931"/>
      <c r="N1077" s="931"/>
      <c r="O1077" s="932"/>
      <c r="Q1077" s="377" t="s">
        <v>229</v>
      </c>
      <c r="R1077" s="20"/>
      <c r="S1077" s="20"/>
      <c r="T1077" s="20"/>
      <c r="U1077" s="20"/>
      <c r="V1077" s="20"/>
      <c r="W1077" s="20"/>
      <c r="X1077" s="20"/>
      <c r="Y1077" s="20"/>
      <c r="Z1077" s="10"/>
      <c r="AA1077" s="20"/>
      <c r="AB1077" s="20"/>
      <c r="AC1077" s="20"/>
      <c r="AD1077" s="20"/>
      <c r="AE1077" s="20"/>
      <c r="AF1077" s="20"/>
      <c r="AG1077" s="21"/>
    </row>
    <row r="1078" spans="1:33" ht="15.75" customHeight="1" x14ac:dyDescent="0.2">
      <c r="A1078" s="370">
        <v>10</v>
      </c>
      <c r="B1078" s="54" t="s">
        <v>174</v>
      </c>
      <c r="C1078" s="582">
        <v>30</v>
      </c>
      <c r="D1078" s="582">
        <v>11</v>
      </c>
      <c r="E1078" s="582">
        <v>9</v>
      </c>
      <c r="F1078" s="582">
        <v>10</v>
      </c>
      <c r="G1078" s="582">
        <v>61</v>
      </c>
      <c r="H1078" s="582">
        <v>48</v>
      </c>
      <c r="I1078" s="584">
        <v>31</v>
      </c>
      <c r="J1078" s="435">
        <f t="shared" si="231"/>
        <v>30</v>
      </c>
      <c r="K1078" s="435">
        <f t="shared" si="232"/>
        <v>31</v>
      </c>
      <c r="L1078" s="930"/>
      <c r="M1078" s="931"/>
      <c r="N1078" s="931"/>
      <c r="O1078" s="932"/>
      <c r="Q1078" s="377" t="s">
        <v>702</v>
      </c>
      <c r="R1078" s="20"/>
      <c r="S1078" s="20"/>
      <c r="T1078" s="20"/>
      <c r="U1078" s="20"/>
      <c r="V1078" s="20"/>
      <c r="W1078" s="20"/>
      <c r="X1078" s="20"/>
      <c r="Y1078" s="20"/>
      <c r="Z1078" s="20"/>
      <c r="AA1078" s="10"/>
      <c r="AB1078" s="20"/>
      <c r="AC1078" s="20"/>
      <c r="AD1078" s="20"/>
      <c r="AE1078" s="20"/>
      <c r="AF1078" s="20"/>
      <c r="AG1078" s="21"/>
    </row>
    <row r="1079" spans="1:33" ht="15.75" customHeight="1" x14ac:dyDescent="0.2">
      <c r="A1079" s="370">
        <v>11</v>
      </c>
      <c r="B1079" s="54" t="s">
        <v>164</v>
      </c>
      <c r="C1079" s="582">
        <v>30</v>
      </c>
      <c r="D1079" s="582">
        <v>10</v>
      </c>
      <c r="E1079" s="582">
        <v>6</v>
      </c>
      <c r="F1079" s="582">
        <v>14</v>
      </c>
      <c r="G1079" s="582">
        <v>62</v>
      </c>
      <c r="H1079" s="582">
        <v>68</v>
      </c>
      <c r="I1079" s="584">
        <v>26</v>
      </c>
      <c r="J1079" s="435">
        <f t="shared" si="231"/>
        <v>30</v>
      </c>
      <c r="K1079" s="435">
        <f t="shared" si="232"/>
        <v>26</v>
      </c>
      <c r="L1079" s="930"/>
      <c r="M1079" s="931"/>
      <c r="N1079" s="931"/>
      <c r="O1079" s="932"/>
      <c r="Q1079" s="377" t="s">
        <v>2136</v>
      </c>
      <c r="R1079" s="20"/>
      <c r="S1079" s="20"/>
      <c r="T1079" s="20"/>
      <c r="U1079" s="20"/>
      <c r="V1079" s="20"/>
      <c r="W1079" s="20"/>
      <c r="X1079" s="20"/>
      <c r="Y1079" s="20"/>
      <c r="Z1079" s="20"/>
      <c r="AA1079" s="20"/>
      <c r="AB1079" s="10"/>
      <c r="AC1079" s="20"/>
      <c r="AD1079" s="20"/>
      <c r="AE1079" s="20"/>
      <c r="AF1079" s="20"/>
      <c r="AG1079" s="21"/>
    </row>
    <row r="1080" spans="1:33" ht="15.75" customHeight="1" x14ac:dyDescent="0.2">
      <c r="A1080" s="370">
        <v>12</v>
      </c>
      <c r="B1080" s="54" t="s">
        <v>36</v>
      </c>
      <c r="C1080" s="582">
        <v>28</v>
      </c>
      <c r="D1080" s="582">
        <v>9</v>
      </c>
      <c r="E1080" s="582">
        <v>5</v>
      </c>
      <c r="F1080" s="582">
        <v>14</v>
      </c>
      <c r="G1080" s="582">
        <v>59</v>
      </c>
      <c r="H1080" s="582">
        <v>79</v>
      </c>
      <c r="I1080" s="584">
        <v>23</v>
      </c>
      <c r="J1080" s="435">
        <f t="shared" si="231"/>
        <v>28</v>
      </c>
      <c r="K1080" s="435">
        <f t="shared" si="232"/>
        <v>23</v>
      </c>
      <c r="L1080" s="930"/>
      <c r="M1080" s="931"/>
      <c r="N1080" s="931"/>
      <c r="O1080" s="932"/>
      <c r="Q1080" s="377" t="s">
        <v>769</v>
      </c>
      <c r="R1080" s="20"/>
      <c r="S1080" s="20"/>
      <c r="T1080" s="20"/>
      <c r="U1080" s="20"/>
      <c r="V1080" s="20"/>
      <c r="W1080" s="20"/>
      <c r="X1080" s="20"/>
      <c r="Y1080" s="20"/>
      <c r="Z1080" s="20"/>
      <c r="AA1080" s="20"/>
      <c r="AB1080" s="20"/>
      <c r="AC1080" s="10"/>
      <c r="AD1080" s="20"/>
      <c r="AE1080" s="20"/>
      <c r="AF1080" s="20"/>
      <c r="AG1080" s="21"/>
    </row>
    <row r="1081" spans="1:33" ht="15.75" customHeight="1" x14ac:dyDescent="0.2">
      <c r="A1081" s="370">
        <v>13</v>
      </c>
      <c r="B1081" s="54" t="s">
        <v>2052</v>
      </c>
      <c r="C1081" s="582">
        <v>30</v>
      </c>
      <c r="D1081" s="582">
        <v>8</v>
      </c>
      <c r="E1081" s="582">
        <v>5</v>
      </c>
      <c r="F1081" s="582">
        <v>17</v>
      </c>
      <c r="G1081" s="582">
        <v>47</v>
      </c>
      <c r="H1081" s="582">
        <v>76</v>
      </c>
      <c r="I1081" s="584">
        <v>21</v>
      </c>
      <c r="J1081" s="435">
        <f t="shared" si="231"/>
        <v>30</v>
      </c>
      <c r="K1081" s="435">
        <f t="shared" si="232"/>
        <v>21</v>
      </c>
      <c r="L1081" s="930"/>
      <c r="M1081" s="931"/>
      <c r="N1081" s="931"/>
      <c r="O1081" s="932"/>
      <c r="Q1081" s="377" t="s">
        <v>704</v>
      </c>
      <c r="R1081" s="20"/>
      <c r="S1081" s="20"/>
      <c r="T1081" s="20"/>
      <c r="U1081" s="20"/>
      <c r="V1081" s="20"/>
      <c r="W1081" s="20"/>
      <c r="X1081" s="20"/>
      <c r="Y1081" s="20"/>
      <c r="Z1081" s="20"/>
      <c r="AA1081" s="20"/>
      <c r="AB1081" s="20"/>
      <c r="AC1081" s="20"/>
      <c r="AD1081" s="10"/>
      <c r="AE1081" s="20"/>
      <c r="AF1081" s="20"/>
      <c r="AG1081" s="21"/>
    </row>
    <row r="1082" spans="1:33" ht="15.75" customHeight="1" x14ac:dyDescent="0.2">
      <c r="A1082" s="370">
        <v>14</v>
      </c>
      <c r="B1082" s="54" t="s">
        <v>551</v>
      </c>
      <c r="C1082" s="582">
        <v>30</v>
      </c>
      <c r="D1082" s="582">
        <v>6</v>
      </c>
      <c r="E1082" s="582">
        <v>8</v>
      </c>
      <c r="F1082" s="582">
        <v>16</v>
      </c>
      <c r="G1082" s="582">
        <v>45</v>
      </c>
      <c r="H1082" s="582">
        <v>80</v>
      </c>
      <c r="I1082" s="584">
        <v>20</v>
      </c>
      <c r="J1082" s="435">
        <f t="shared" si="231"/>
        <v>30</v>
      </c>
      <c r="K1082" s="435">
        <f t="shared" si="232"/>
        <v>20</v>
      </c>
      <c r="L1082" s="930"/>
      <c r="M1082" s="931"/>
      <c r="N1082" s="931"/>
      <c r="O1082" s="932"/>
      <c r="Q1082" s="377" t="s">
        <v>1313</v>
      </c>
      <c r="R1082" s="20"/>
      <c r="S1082" s="20"/>
      <c r="T1082" s="20"/>
      <c r="U1082" s="20"/>
      <c r="V1082" s="20"/>
      <c r="W1082" s="20"/>
      <c r="X1082" s="20"/>
      <c r="Y1082" s="20"/>
      <c r="Z1082" s="20"/>
      <c r="AA1082" s="20"/>
      <c r="AB1082" s="20"/>
      <c r="AC1082" s="20"/>
      <c r="AD1082" s="20"/>
      <c r="AE1082" s="10"/>
      <c r="AF1082" s="20"/>
      <c r="AG1082" s="21"/>
    </row>
    <row r="1083" spans="1:33" ht="15.75" customHeight="1" x14ac:dyDescent="0.2">
      <c r="A1083" s="370">
        <v>15</v>
      </c>
      <c r="B1083" s="54" t="s">
        <v>711</v>
      </c>
      <c r="C1083" s="582">
        <v>30</v>
      </c>
      <c r="D1083" s="582">
        <v>6</v>
      </c>
      <c r="E1083" s="582">
        <v>5</v>
      </c>
      <c r="F1083" s="582">
        <v>19</v>
      </c>
      <c r="G1083" s="582">
        <v>54</v>
      </c>
      <c r="H1083" s="582">
        <v>91</v>
      </c>
      <c r="I1083" s="584">
        <v>17</v>
      </c>
      <c r="J1083" s="435">
        <f t="shared" si="231"/>
        <v>30</v>
      </c>
      <c r="K1083" s="435">
        <f t="shared" si="232"/>
        <v>17</v>
      </c>
      <c r="L1083" s="930"/>
      <c r="M1083" s="931"/>
      <c r="N1083" s="931"/>
      <c r="O1083" s="932"/>
      <c r="Q1083" s="377" t="s">
        <v>547</v>
      </c>
      <c r="R1083" s="20"/>
      <c r="S1083" s="20"/>
      <c r="T1083" s="20"/>
      <c r="U1083" s="20"/>
      <c r="V1083" s="20"/>
      <c r="W1083" s="20"/>
      <c r="X1083" s="20"/>
      <c r="Y1083" s="20"/>
      <c r="Z1083" s="20"/>
      <c r="AA1083" s="20"/>
      <c r="AB1083" s="20"/>
      <c r="AC1083" s="20"/>
      <c r="AD1083" s="20"/>
      <c r="AE1083" s="20"/>
      <c r="AF1083" s="10"/>
      <c r="AG1083" s="21"/>
    </row>
    <row r="1084" spans="1:33" ht="15.75" customHeight="1" thickBot="1" x14ac:dyDescent="0.25">
      <c r="A1084" s="372">
        <v>16</v>
      </c>
      <c r="B1084" s="55" t="s">
        <v>1307</v>
      </c>
      <c r="C1084" s="583">
        <v>30</v>
      </c>
      <c r="D1084" s="583">
        <v>6</v>
      </c>
      <c r="E1084" s="583">
        <v>0</v>
      </c>
      <c r="F1084" s="583">
        <v>24</v>
      </c>
      <c r="G1084" s="583">
        <v>47</v>
      </c>
      <c r="H1084" s="583">
        <v>85</v>
      </c>
      <c r="I1084" s="585">
        <v>12</v>
      </c>
      <c r="J1084" s="435">
        <f t="shared" si="231"/>
        <v>30</v>
      </c>
      <c r="K1084" s="435">
        <f t="shared" si="232"/>
        <v>12</v>
      </c>
      <c r="L1084" s="933"/>
      <c r="M1084" s="934"/>
      <c r="N1084" s="934"/>
      <c r="O1084" s="935"/>
      <c r="Q1084" s="378" t="s">
        <v>1306</v>
      </c>
      <c r="R1084" s="23"/>
      <c r="S1084" s="23"/>
      <c r="T1084" s="23"/>
      <c r="U1084" s="23"/>
      <c r="V1084" s="23"/>
      <c r="W1084" s="23"/>
      <c r="X1084" s="23"/>
      <c r="Y1084" s="23"/>
      <c r="Z1084" s="23"/>
      <c r="AA1084" s="23"/>
      <c r="AB1084" s="23"/>
      <c r="AC1084" s="23"/>
      <c r="AD1084" s="23"/>
      <c r="AE1084" s="23"/>
      <c r="AF1084" s="23"/>
      <c r="AG1084" s="15"/>
    </row>
    <row r="1085" spans="1:33" ht="15.75" customHeight="1" x14ac:dyDescent="0.2">
      <c r="C1085" s="435">
        <f t="shared" ref="C1085:I1085" si="233">SUM(C1069:C1084)</f>
        <v>480</v>
      </c>
      <c r="D1085" s="435">
        <f t="shared" si="233"/>
        <v>190</v>
      </c>
      <c r="E1085" s="435">
        <f t="shared" si="233"/>
        <v>100</v>
      </c>
      <c r="F1085" s="435">
        <f t="shared" si="233"/>
        <v>190</v>
      </c>
      <c r="G1085" s="435">
        <f t="shared" si="233"/>
        <v>1011</v>
      </c>
      <c r="H1085" s="435">
        <f t="shared" si="233"/>
        <v>1011</v>
      </c>
      <c r="I1085" s="435">
        <f t="shared" si="233"/>
        <v>480</v>
      </c>
      <c r="J1085" s="435">
        <f t="shared" si="231"/>
        <v>480</v>
      </c>
      <c r="K1085" s="435">
        <f t="shared" si="232"/>
        <v>480</v>
      </c>
    </row>
    <row r="1086" spans="1:33" ht="15.75" customHeight="1" thickBot="1" x14ac:dyDescent="0.25"/>
    <row r="1087" spans="1:33" ht="15.75" customHeight="1" thickBot="1" x14ac:dyDescent="0.25">
      <c r="A1087" s="1207" t="s">
        <v>2142</v>
      </c>
      <c r="B1087" s="1208"/>
      <c r="C1087" s="1208"/>
      <c r="D1087" s="1208"/>
      <c r="E1087" s="1208"/>
      <c r="F1087" s="1209"/>
      <c r="G1087" s="1204" t="s">
        <v>2157</v>
      </c>
      <c r="H1087" s="1205"/>
      <c r="I1087" s="1206"/>
      <c r="L1087" s="952" t="s">
        <v>538</v>
      </c>
      <c r="M1087" s="953"/>
      <c r="N1087" s="953"/>
      <c r="O1087" s="954"/>
    </row>
    <row r="1088" spans="1:33" ht="15.75" customHeight="1" thickBot="1" x14ac:dyDescent="0.25">
      <c r="A1088" s="449" t="s">
        <v>496</v>
      </c>
      <c r="B1088" s="450" t="s">
        <v>497</v>
      </c>
      <c r="C1088" s="451" t="s">
        <v>498</v>
      </c>
      <c r="D1088" s="451" t="s">
        <v>499</v>
      </c>
      <c r="E1088" s="451" t="s">
        <v>500</v>
      </c>
      <c r="F1088" s="451" t="s">
        <v>501</v>
      </c>
      <c r="G1088" s="452" t="s">
        <v>502</v>
      </c>
      <c r="H1088" s="452" t="s">
        <v>503</v>
      </c>
      <c r="I1088" s="453" t="s">
        <v>504</v>
      </c>
      <c r="L1088" s="955"/>
      <c r="M1088" s="956"/>
      <c r="N1088" s="956"/>
      <c r="O1088" s="957"/>
      <c r="Q1088" s="24" t="s">
        <v>2158</v>
      </c>
      <c r="R1088" s="379" t="s">
        <v>541</v>
      </c>
      <c r="S1088" s="379" t="s">
        <v>564</v>
      </c>
      <c r="T1088" s="379" t="s">
        <v>939</v>
      </c>
      <c r="U1088" s="379" t="s">
        <v>902</v>
      </c>
      <c r="V1088" s="379" t="s">
        <v>1530</v>
      </c>
      <c r="W1088" s="379" t="s">
        <v>544</v>
      </c>
      <c r="X1088" s="379" t="s">
        <v>940</v>
      </c>
      <c r="Y1088" s="379" t="s">
        <v>1774</v>
      </c>
      <c r="Z1088" s="379" t="s">
        <v>726</v>
      </c>
      <c r="AA1088" s="379" t="s">
        <v>2162</v>
      </c>
      <c r="AB1088" s="379" t="s">
        <v>153</v>
      </c>
      <c r="AC1088" s="380" t="s">
        <v>499</v>
      </c>
    </row>
    <row r="1089" spans="1:29" ht="15.75" customHeight="1" x14ac:dyDescent="0.2">
      <c r="A1089" s="454">
        <v>1</v>
      </c>
      <c r="B1089" s="53" t="s">
        <v>2123</v>
      </c>
      <c r="C1089" s="46">
        <v>22</v>
      </c>
      <c r="D1089" s="46">
        <v>17</v>
      </c>
      <c r="E1089" s="46">
        <v>3</v>
      </c>
      <c r="F1089" s="46">
        <v>2</v>
      </c>
      <c r="G1089" s="46">
        <v>62</v>
      </c>
      <c r="H1089" s="46">
        <v>25</v>
      </c>
      <c r="I1089" s="586">
        <v>37</v>
      </c>
      <c r="J1089" s="435">
        <f t="shared" ref="J1089:J1101" si="234">D1089+E1089+F1089</f>
        <v>22</v>
      </c>
      <c r="K1089" s="435">
        <f t="shared" ref="K1089:K1101" si="235">D1089*2+E1089</f>
        <v>37</v>
      </c>
      <c r="L1089" s="927" t="s">
        <v>532</v>
      </c>
      <c r="M1089" s="928"/>
      <c r="N1089" s="928"/>
      <c r="O1089" s="929"/>
      <c r="Q1089" s="377" t="s">
        <v>541</v>
      </c>
      <c r="R1089" s="10"/>
      <c r="S1089" s="20"/>
      <c r="T1089" s="20"/>
      <c r="U1089" s="20"/>
      <c r="V1089" s="20"/>
      <c r="W1089" s="20"/>
      <c r="X1089" s="20"/>
      <c r="Y1089" s="20"/>
      <c r="Z1089" s="20"/>
      <c r="AA1089" s="20"/>
      <c r="AB1089" s="20"/>
      <c r="AC1089" s="21"/>
    </row>
    <row r="1090" spans="1:29" ht="15.75" customHeight="1" x14ac:dyDescent="0.2">
      <c r="A1090" s="246">
        <v>2</v>
      </c>
      <c r="B1090" s="54" t="s">
        <v>728</v>
      </c>
      <c r="C1090" s="582">
        <v>22</v>
      </c>
      <c r="D1090" s="582">
        <v>15</v>
      </c>
      <c r="E1090" s="582">
        <v>4</v>
      </c>
      <c r="F1090" s="582">
        <v>3</v>
      </c>
      <c r="G1090" s="582">
        <v>69</v>
      </c>
      <c r="H1090" s="582">
        <v>32</v>
      </c>
      <c r="I1090" s="584">
        <v>34</v>
      </c>
      <c r="J1090" s="435">
        <f t="shared" si="234"/>
        <v>22</v>
      </c>
      <c r="K1090" s="435">
        <f t="shared" si="235"/>
        <v>34</v>
      </c>
      <c r="L1090" s="930"/>
      <c r="M1090" s="931"/>
      <c r="N1090" s="931"/>
      <c r="O1090" s="932"/>
      <c r="Q1090" s="377" t="s">
        <v>564</v>
      </c>
      <c r="R1090" s="20"/>
      <c r="S1090" s="10"/>
      <c r="T1090" s="20"/>
      <c r="U1090" s="20"/>
      <c r="V1090" s="20"/>
      <c r="W1090" s="20"/>
      <c r="X1090" s="20"/>
      <c r="Y1090" s="20"/>
      <c r="Z1090" s="20"/>
      <c r="AA1090" s="20"/>
      <c r="AB1090" s="20"/>
      <c r="AC1090" s="21"/>
    </row>
    <row r="1091" spans="1:29" ht="15.75" customHeight="1" x14ac:dyDescent="0.2">
      <c r="A1091" s="246">
        <v>3</v>
      </c>
      <c r="B1091" s="54" t="s">
        <v>1855</v>
      </c>
      <c r="C1091" s="582">
        <v>22</v>
      </c>
      <c r="D1091" s="582">
        <v>14</v>
      </c>
      <c r="E1091" s="582">
        <v>3</v>
      </c>
      <c r="F1091" s="582">
        <v>5</v>
      </c>
      <c r="G1091" s="582">
        <v>59</v>
      </c>
      <c r="H1091" s="582">
        <v>26</v>
      </c>
      <c r="I1091" s="584">
        <v>31</v>
      </c>
      <c r="J1091" s="435">
        <f t="shared" si="234"/>
        <v>22</v>
      </c>
      <c r="K1091" s="435">
        <f t="shared" si="235"/>
        <v>31</v>
      </c>
      <c r="L1091" s="930"/>
      <c r="M1091" s="931"/>
      <c r="N1091" s="931"/>
      <c r="O1091" s="932"/>
      <c r="Q1091" s="377" t="s">
        <v>939</v>
      </c>
      <c r="R1091" s="20"/>
      <c r="S1091" s="20"/>
      <c r="T1091" s="10"/>
      <c r="U1091" s="20"/>
      <c r="V1091" s="20"/>
      <c r="W1091" s="20"/>
      <c r="X1091" s="20"/>
      <c r="Y1091" s="20"/>
      <c r="Z1091" s="20"/>
      <c r="AA1091" s="20"/>
      <c r="AB1091" s="20"/>
      <c r="AC1091" s="21"/>
    </row>
    <row r="1092" spans="1:29" ht="15.75" customHeight="1" x14ac:dyDescent="0.2">
      <c r="A1092" s="246">
        <v>4</v>
      </c>
      <c r="B1092" s="54" t="s">
        <v>93</v>
      </c>
      <c r="C1092" s="582">
        <v>22</v>
      </c>
      <c r="D1092" s="582">
        <v>12</v>
      </c>
      <c r="E1092" s="582">
        <v>4</v>
      </c>
      <c r="F1092" s="582">
        <v>6</v>
      </c>
      <c r="G1092" s="582">
        <v>52</v>
      </c>
      <c r="H1092" s="582">
        <v>38</v>
      </c>
      <c r="I1092" s="584">
        <v>28</v>
      </c>
      <c r="J1092" s="435">
        <f t="shared" si="234"/>
        <v>22</v>
      </c>
      <c r="K1092" s="435">
        <f t="shared" si="235"/>
        <v>28</v>
      </c>
      <c r="L1092" s="930"/>
      <c r="M1092" s="931"/>
      <c r="N1092" s="931"/>
      <c r="O1092" s="932"/>
      <c r="Q1092" s="377" t="s">
        <v>902</v>
      </c>
      <c r="R1092" s="20"/>
      <c r="S1092" s="20"/>
      <c r="T1092" s="20"/>
      <c r="U1092" s="10"/>
      <c r="V1092" s="20"/>
      <c r="W1092" s="20"/>
      <c r="X1092" s="20"/>
      <c r="Y1092" s="20"/>
      <c r="Z1092" s="20"/>
      <c r="AA1092" s="20"/>
      <c r="AB1092" s="20"/>
      <c r="AC1092" s="21"/>
    </row>
    <row r="1093" spans="1:29" ht="15.75" customHeight="1" x14ac:dyDescent="0.2">
      <c r="A1093" s="246">
        <v>5</v>
      </c>
      <c r="B1093" s="54" t="s">
        <v>433</v>
      </c>
      <c r="C1093" s="582">
        <v>22</v>
      </c>
      <c r="D1093" s="582">
        <v>12</v>
      </c>
      <c r="E1093" s="582">
        <v>1</v>
      </c>
      <c r="F1093" s="582">
        <v>9</v>
      </c>
      <c r="G1093" s="582">
        <v>50</v>
      </c>
      <c r="H1093" s="582">
        <v>48</v>
      </c>
      <c r="I1093" s="584">
        <v>25</v>
      </c>
      <c r="J1093" s="435">
        <f t="shared" si="234"/>
        <v>22</v>
      </c>
      <c r="K1093" s="435">
        <f t="shared" si="235"/>
        <v>25</v>
      </c>
      <c r="L1093" s="930"/>
      <c r="M1093" s="931"/>
      <c r="N1093" s="931"/>
      <c r="O1093" s="932"/>
      <c r="Q1093" s="377" t="s">
        <v>1530</v>
      </c>
      <c r="R1093" s="20"/>
      <c r="S1093" s="20"/>
      <c r="T1093" s="20"/>
      <c r="U1093" s="20"/>
      <c r="V1093" s="10"/>
      <c r="W1093" s="20"/>
      <c r="X1093" s="20"/>
      <c r="Y1093" s="20"/>
      <c r="Z1093" s="20"/>
      <c r="AA1093" s="20"/>
      <c r="AB1093" s="20"/>
      <c r="AC1093" s="21"/>
    </row>
    <row r="1094" spans="1:29" ht="15.75" customHeight="1" x14ac:dyDescent="0.2">
      <c r="A1094" s="246">
        <v>6</v>
      </c>
      <c r="B1094" s="54" t="s">
        <v>280</v>
      </c>
      <c r="C1094" s="582">
        <v>22</v>
      </c>
      <c r="D1094" s="582">
        <v>8</v>
      </c>
      <c r="E1094" s="582">
        <v>4</v>
      </c>
      <c r="F1094" s="582">
        <v>10</v>
      </c>
      <c r="G1094" s="582">
        <v>44</v>
      </c>
      <c r="H1094" s="582">
        <v>43</v>
      </c>
      <c r="I1094" s="584">
        <v>20</v>
      </c>
      <c r="J1094" s="435">
        <f t="shared" si="234"/>
        <v>22</v>
      </c>
      <c r="K1094" s="435">
        <f t="shared" si="235"/>
        <v>20</v>
      </c>
      <c r="L1094" s="930"/>
      <c r="M1094" s="931"/>
      <c r="N1094" s="931"/>
      <c r="O1094" s="932"/>
      <c r="Q1094" s="377" t="s">
        <v>544</v>
      </c>
      <c r="R1094" s="20"/>
      <c r="S1094" s="20"/>
      <c r="T1094" s="20"/>
      <c r="U1094" s="20"/>
      <c r="V1094" s="20"/>
      <c r="W1094" s="10"/>
      <c r="X1094" s="20"/>
      <c r="Y1094" s="20"/>
      <c r="Z1094" s="20"/>
      <c r="AA1094" s="20"/>
      <c r="AB1094" s="20"/>
      <c r="AC1094" s="21"/>
    </row>
    <row r="1095" spans="1:29" ht="15.75" customHeight="1" x14ac:dyDescent="0.2">
      <c r="A1095" s="246">
        <v>7</v>
      </c>
      <c r="B1095" s="54" t="s">
        <v>2163</v>
      </c>
      <c r="C1095" s="582">
        <v>22</v>
      </c>
      <c r="D1095" s="582">
        <v>6</v>
      </c>
      <c r="E1095" s="582">
        <v>7</v>
      </c>
      <c r="F1095" s="582">
        <v>9</v>
      </c>
      <c r="G1095" s="582">
        <v>37</v>
      </c>
      <c r="H1095" s="582">
        <v>40</v>
      </c>
      <c r="I1095" s="584">
        <v>19</v>
      </c>
      <c r="J1095" s="435">
        <f t="shared" si="234"/>
        <v>22</v>
      </c>
      <c r="K1095" s="435">
        <f t="shared" si="235"/>
        <v>19</v>
      </c>
      <c r="L1095" s="930"/>
      <c r="M1095" s="931"/>
      <c r="N1095" s="931"/>
      <c r="O1095" s="932"/>
      <c r="Q1095" s="377" t="s">
        <v>940</v>
      </c>
      <c r="R1095" s="20"/>
      <c r="S1095" s="20"/>
      <c r="T1095" s="20"/>
      <c r="U1095" s="20"/>
      <c r="V1095" s="20"/>
      <c r="W1095" s="20"/>
      <c r="X1095" s="10"/>
      <c r="Y1095" s="20"/>
      <c r="Z1095" s="20"/>
      <c r="AA1095" s="20"/>
      <c r="AB1095" s="20"/>
      <c r="AC1095" s="21"/>
    </row>
    <row r="1096" spans="1:29" ht="15.75" customHeight="1" x14ac:dyDescent="0.2">
      <c r="A1096" s="246">
        <v>8</v>
      </c>
      <c r="B1096" s="54" t="s">
        <v>1596</v>
      </c>
      <c r="C1096" s="582">
        <v>22</v>
      </c>
      <c r="D1096" s="582">
        <v>7</v>
      </c>
      <c r="E1096" s="582">
        <v>4</v>
      </c>
      <c r="F1096" s="582">
        <v>11</v>
      </c>
      <c r="G1096" s="582">
        <v>47</v>
      </c>
      <c r="H1096" s="582">
        <v>57</v>
      </c>
      <c r="I1096" s="584">
        <v>18</v>
      </c>
      <c r="J1096" s="435">
        <f t="shared" si="234"/>
        <v>22</v>
      </c>
      <c r="K1096" s="435">
        <f t="shared" si="235"/>
        <v>18</v>
      </c>
      <c r="L1096" s="930"/>
      <c r="M1096" s="931"/>
      <c r="N1096" s="931"/>
      <c r="O1096" s="932"/>
      <c r="Q1096" s="377" t="s">
        <v>1774</v>
      </c>
      <c r="R1096" s="20"/>
      <c r="S1096" s="20"/>
      <c r="T1096" s="20"/>
      <c r="U1096" s="20"/>
      <c r="V1096" s="20"/>
      <c r="W1096" s="20"/>
      <c r="X1096" s="20"/>
      <c r="Y1096" s="10"/>
      <c r="Z1096" s="20"/>
      <c r="AA1096" s="20"/>
      <c r="AB1096" s="20"/>
      <c r="AC1096" s="21"/>
    </row>
    <row r="1097" spans="1:29" ht="15.75" customHeight="1" x14ac:dyDescent="0.2">
      <c r="A1097" s="246">
        <v>9</v>
      </c>
      <c r="B1097" s="54" t="s">
        <v>90</v>
      </c>
      <c r="C1097" s="582">
        <v>22</v>
      </c>
      <c r="D1097" s="582">
        <v>6</v>
      </c>
      <c r="E1097" s="582">
        <v>3</v>
      </c>
      <c r="F1097" s="582">
        <v>13</v>
      </c>
      <c r="G1097" s="582">
        <v>24</v>
      </c>
      <c r="H1097" s="582">
        <v>51</v>
      </c>
      <c r="I1097" s="584">
        <v>15</v>
      </c>
      <c r="J1097" s="435">
        <f t="shared" si="234"/>
        <v>22</v>
      </c>
      <c r="K1097" s="435">
        <f t="shared" si="235"/>
        <v>15</v>
      </c>
      <c r="L1097" s="930"/>
      <c r="M1097" s="931"/>
      <c r="N1097" s="931"/>
      <c r="O1097" s="932"/>
      <c r="Q1097" s="377" t="s">
        <v>726</v>
      </c>
      <c r="R1097" s="20"/>
      <c r="S1097" s="20"/>
      <c r="T1097" s="20"/>
      <c r="U1097" s="20"/>
      <c r="V1097" s="20"/>
      <c r="W1097" s="20"/>
      <c r="X1097" s="20"/>
      <c r="Y1097" s="20"/>
      <c r="Z1097" s="10"/>
      <c r="AA1097" s="20"/>
      <c r="AB1097" s="20"/>
      <c r="AC1097" s="21"/>
    </row>
    <row r="1098" spans="1:29" ht="15.75" customHeight="1" x14ac:dyDescent="0.2">
      <c r="A1098" s="246">
        <v>10</v>
      </c>
      <c r="B1098" s="54" t="s">
        <v>2164</v>
      </c>
      <c r="C1098" s="582">
        <v>22</v>
      </c>
      <c r="D1098" s="582">
        <v>7</v>
      </c>
      <c r="E1098" s="582">
        <v>0</v>
      </c>
      <c r="F1098" s="582">
        <v>15</v>
      </c>
      <c r="G1098" s="582">
        <v>41</v>
      </c>
      <c r="H1098" s="582">
        <v>66</v>
      </c>
      <c r="I1098" s="584">
        <v>14</v>
      </c>
      <c r="J1098" s="435">
        <f t="shared" si="234"/>
        <v>22</v>
      </c>
      <c r="K1098" s="435">
        <f t="shared" si="235"/>
        <v>14</v>
      </c>
      <c r="L1098" s="930"/>
      <c r="M1098" s="931"/>
      <c r="N1098" s="931"/>
      <c r="O1098" s="932"/>
      <c r="Q1098" s="377" t="s">
        <v>2162</v>
      </c>
      <c r="R1098" s="20"/>
      <c r="S1098" s="20"/>
      <c r="T1098" s="20"/>
      <c r="U1098" s="20"/>
      <c r="V1098" s="20"/>
      <c r="W1098" s="20"/>
      <c r="X1098" s="20"/>
      <c r="Y1098" s="20"/>
      <c r="Z1098" s="20"/>
      <c r="AA1098" s="10"/>
      <c r="AB1098" s="20"/>
      <c r="AC1098" s="21"/>
    </row>
    <row r="1099" spans="1:29" ht="15.75" customHeight="1" x14ac:dyDescent="0.2">
      <c r="A1099" s="246">
        <v>11</v>
      </c>
      <c r="B1099" s="54" t="s">
        <v>1535</v>
      </c>
      <c r="C1099" s="582">
        <v>22</v>
      </c>
      <c r="D1099" s="582">
        <v>3</v>
      </c>
      <c r="E1099" s="582">
        <v>6</v>
      </c>
      <c r="F1099" s="582">
        <v>13</v>
      </c>
      <c r="G1099" s="582">
        <v>39</v>
      </c>
      <c r="H1099" s="582">
        <v>58</v>
      </c>
      <c r="I1099" s="584">
        <v>12</v>
      </c>
      <c r="J1099" s="435">
        <f t="shared" si="234"/>
        <v>22</v>
      </c>
      <c r="K1099" s="435">
        <f t="shared" si="235"/>
        <v>12</v>
      </c>
      <c r="L1099" s="930"/>
      <c r="M1099" s="931"/>
      <c r="N1099" s="931"/>
      <c r="O1099" s="932"/>
      <c r="Q1099" s="377" t="s">
        <v>153</v>
      </c>
      <c r="R1099" s="20"/>
      <c r="S1099" s="20"/>
      <c r="T1099" s="20"/>
      <c r="U1099" s="20"/>
      <c r="V1099" s="20"/>
      <c r="W1099" s="20"/>
      <c r="X1099" s="20"/>
      <c r="Y1099" s="20"/>
      <c r="Z1099" s="20"/>
      <c r="AA1099" s="20"/>
      <c r="AB1099" s="10"/>
      <c r="AC1099" s="21"/>
    </row>
    <row r="1100" spans="1:29" ht="15.75" customHeight="1" thickBot="1" x14ac:dyDescent="0.25">
      <c r="A1100" s="455">
        <v>12</v>
      </c>
      <c r="B1100" s="55" t="s">
        <v>2150</v>
      </c>
      <c r="C1100" s="583">
        <v>22</v>
      </c>
      <c r="D1100" s="583">
        <v>4</v>
      </c>
      <c r="E1100" s="583">
        <v>3</v>
      </c>
      <c r="F1100" s="583">
        <v>15</v>
      </c>
      <c r="G1100" s="583">
        <v>38</v>
      </c>
      <c r="H1100" s="583">
        <v>78</v>
      </c>
      <c r="I1100" s="585">
        <v>11</v>
      </c>
      <c r="J1100" s="435">
        <f t="shared" si="234"/>
        <v>22</v>
      </c>
      <c r="K1100" s="435">
        <f t="shared" si="235"/>
        <v>11</v>
      </c>
      <c r="L1100" s="933"/>
      <c r="M1100" s="934"/>
      <c r="N1100" s="934"/>
      <c r="O1100" s="935"/>
      <c r="Q1100" s="378" t="s">
        <v>499</v>
      </c>
      <c r="R1100" s="23"/>
      <c r="S1100" s="23"/>
      <c r="T1100" s="23"/>
      <c r="U1100" s="23"/>
      <c r="V1100" s="23"/>
      <c r="W1100" s="23"/>
      <c r="X1100" s="23"/>
      <c r="Y1100" s="23"/>
      <c r="Z1100" s="23"/>
      <c r="AA1100" s="23"/>
      <c r="AB1100" s="23"/>
      <c r="AC1100" s="15"/>
    </row>
    <row r="1101" spans="1:29" ht="15.75" customHeight="1" x14ac:dyDescent="0.2">
      <c r="C1101" s="435">
        <f t="shared" ref="C1101:I1101" si="236">SUM(C1089:C1100)</f>
        <v>264</v>
      </c>
      <c r="D1101" s="435">
        <f t="shared" si="236"/>
        <v>111</v>
      </c>
      <c r="E1101" s="435">
        <f t="shared" si="236"/>
        <v>42</v>
      </c>
      <c r="F1101" s="435">
        <f t="shared" si="236"/>
        <v>111</v>
      </c>
      <c r="G1101" s="435">
        <f t="shared" si="236"/>
        <v>562</v>
      </c>
      <c r="H1101" s="435">
        <f t="shared" si="236"/>
        <v>562</v>
      </c>
      <c r="I1101" s="435">
        <f t="shared" si="236"/>
        <v>264</v>
      </c>
      <c r="J1101" s="435">
        <f t="shared" si="234"/>
        <v>264</v>
      </c>
      <c r="K1101" s="435">
        <f t="shared" si="235"/>
        <v>264</v>
      </c>
    </row>
    <row r="1102" spans="1:29" ht="15.75" customHeight="1" thickBot="1" x14ac:dyDescent="0.25">
      <c r="P1102" s="5" t="s">
        <v>532</v>
      </c>
    </row>
    <row r="1103" spans="1:29" ht="15.75" customHeight="1" thickBot="1" x14ac:dyDescent="0.25">
      <c r="A1103" s="1207" t="s">
        <v>2143</v>
      </c>
      <c r="B1103" s="1208"/>
      <c r="C1103" s="1208"/>
      <c r="D1103" s="1208"/>
      <c r="E1103" s="1208"/>
      <c r="F1103" s="1209"/>
      <c r="G1103" s="1204" t="s">
        <v>2157</v>
      </c>
      <c r="H1103" s="1205"/>
      <c r="I1103" s="1206"/>
      <c r="L1103" s="952" t="s">
        <v>538</v>
      </c>
      <c r="M1103" s="953"/>
      <c r="N1103" s="953"/>
      <c r="O1103" s="954"/>
    </row>
    <row r="1104" spans="1:29" ht="15.75" customHeight="1" thickBot="1" x14ac:dyDescent="0.25">
      <c r="A1104" s="449" t="s">
        <v>496</v>
      </c>
      <c r="B1104" s="450" t="s">
        <v>497</v>
      </c>
      <c r="C1104" s="451" t="s">
        <v>498</v>
      </c>
      <c r="D1104" s="451" t="s">
        <v>499</v>
      </c>
      <c r="E1104" s="451" t="s">
        <v>500</v>
      </c>
      <c r="F1104" s="451" t="s">
        <v>501</v>
      </c>
      <c r="G1104" s="452" t="s">
        <v>502</v>
      </c>
      <c r="H1104" s="452" t="s">
        <v>503</v>
      </c>
      <c r="I1104" s="453" t="s">
        <v>504</v>
      </c>
      <c r="L1104" s="955"/>
      <c r="M1104" s="956"/>
      <c r="N1104" s="956"/>
      <c r="O1104" s="957"/>
      <c r="Q1104" s="24" t="s">
        <v>2158</v>
      </c>
      <c r="R1104" s="396" t="s">
        <v>716</v>
      </c>
      <c r="S1104" s="396" t="s">
        <v>901</v>
      </c>
      <c r="T1104" s="396" t="s">
        <v>1004</v>
      </c>
      <c r="U1104" s="396" t="s">
        <v>500</v>
      </c>
      <c r="V1104" s="396" t="s">
        <v>1631</v>
      </c>
      <c r="W1104" s="396" t="s">
        <v>322</v>
      </c>
      <c r="X1104" s="396" t="s">
        <v>514</v>
      </c>
      <c r="Y1104" s="396" t="s">
        <v>501</v>
      </c>
      <c r="Z1104" s="396" t="s">
        <v>299</v>
      </c>
      <c r="AA1104" s="397" t="s">
        <v>1587</v>
      </c>
    </row>
    <row r="1105" spans="1:27" ht="15.75" customHeight="1" x14ac:dyDescent="0.2">
      <c r="A1105" s="454">
        <v>1</v>
      </c>
      <c r="B1105" s="126" t="s">
        <v>250</v>
      </c>
      <c r="C1105" s="581">
        <v>18</v>
      </c>
      <c r="D1105" s="581">
        <v>15</v>
      </c>
      <c r="E1105" s="581">
        <v>1</v>
      </c>
      <c r="F1105" s="581">
        <v>2</v>
      </c>
      <c r="G1105" s="581">
        <v>59</v>
      </c>
      <c r="H1105" s="581">
        <v>28</v>
      </c>
      <c r="I1105" s="128">
        <v>31</v>
      </c>
      <c r="J1105" s="435">
        <f t="shared" ref="J1105:J1115" si="237">D1105+E1105+F1105</f>
        <v>18</v>
      </c>
      <c r="K1105" s="435">
        <f t="shared" ref="K1105:K1115" si="238">D1105*2+E1105</f>
        <v>31</v>
      </c>
      <c r="L1105" s="927" t="s">
        <v>532</v>
      </c>
      <c r="M1105" s="928"/>
      <c r="N1105" s="928"/>
      <c r="O1105" s="929"/>
      <c r="Q1105" s="339" t="s">
        <v>716</v>
      </c>
      <c r="R1105" s="10"/>
      <c r="S1105" s="20"/>
      <c r="T1105" s="20"/>
      <c r="U1105" s="20"/>
      <c r="V1105" s="20"/>
      <c r="W1105" s="20"/>
      <c r="X1105" s="20"/>
      <c r="Y1105" s="20"/>
      <c r="Z1105" s="20"/>
      <c r="AA1105" s="21"/>
    </row>
    <row r="1106" spans="1:27" ht="15.75" customHeight="1" x14ac:dyDescent="0.2">
      <c r="A1106" s="246">
        <v>2</v>
      </c>
      <c r="B1106" s="129" t="s">
        <v>304</v>
      </c>
      <c r="C1106" s="582">
        <v>18</v>
      </c>
      <c r="D1106" s="582">
        <v>11</v>
      </c>
      <c r="E1106" s="582">
        <v>3</v>
      </c>
      <c r="F1106" s="582">
        <v>4</v>
      </c>
      <c r="G1106" s="582">
        <v>45</v>
      </c>
      <c r="H1106" s="582">
        <v>23</v>
      </c>
      <c r="I1106" s="584">
        <v>25</v>
      </c>
      <c r="J1106" s="435">
        <f t="shared" si="237"/>
        <v>18</v>
      </c>
      <c r="K1106" s="435">
        <f t="shared" si="238"/>
        <v>25</v>
      </c>
      <c r="L1106" s="930"/>
      <c r="M1106" s="931"/>
      <c r="N1106" s="931"/>
      <c r="O1106" s="932"/>
      <c r="Q1106" s="339" t="s">
        <v>901</v>
      </c>
      <c r="R1106" s="20"/>
      <c r="S1106" s="10"/>
      <c r="T1106" s="20"/>
      <c r="U1106" s="20"/>
      <c r="V1106" s="20"/>
      <c r="W1106" s="20"/>
      <c r="X1106" s="20"/>
      <c r="Y1106" s="20"/>
      <c r="Z1106" s="20"/>
      <c r="AA1106" s="21"/>
    </row>
    <row r="1107" spans="1:27" ht="15.75" customHeight="1" x14ac:dyDescent="0.2">
      <c r="A1107" s="246">
        <v>3</v>
      </c>
      <c r="B1107" s="129" t="s">
        <v>529</v>
      </c>
      <c r="C1107" s="582">
        <v>18</v>
      </c>
      <c r="D1107" s="582">
        <v>8</v>
      </c>
      <c r="E1107" s="582">
        <v>5</v>
      </c>
      <c r="F1107" s="582">
        <v>5</v>
      </c>
      <c r="G1107" s="582">
        <v>47</v>
      </c>
      <c r="H1107" s="582">
        <v>38</v>
      </c>
      <c r="I1107" s="584">
        <v>21</v>
      </c>
      <c r="J1107" s="435">
        <f t="shared" si="237"/>
        <v>18</v>
      </c>
      <c r="K1107" s="435">
        <f t="shared" si="238"/>
        <v>21</v>
      </c>
      <c r="L1107" s="930"/>
      <c r="M1107" s="931"/>
      <c r="N1107" s="931"/>
      <c r="O1107" s="932"/>
      <c r="Q1107" s="339" t="s">
        <v>1004</v>
      </c>
      <c r="R1107" s="20"/>
      <c r="S1107" s="20"/>
      <c r="T1107" s="10"/>
      <c r="U1107" s="20"/>
      <c r="V1107" s="20"/>
      <c r="W1107" s="20"/>
      <c r="X1107" s="20"/>
      <c r="Y1107" s="20"/>
      <c r="Z1107" s="20"/>
      <c r="AA1107" s="21"/>
    </row>
    <row r="1108" spans="1:27" ht="15.75" customHeight="1" x14ac:dyDescent="0.2">
      <c r="A1108" s="246">
        <v>4</v>
      </c>
      <c r="B1108" s="129" t="s">
        <v>1923</v>
      </c>
      <c r="C1108" s="582">
        <v>18</v>
      </c>
      <c r="D1108" s="582">
        <v>9</v>
      </c>
      <c r="E1108" s="582">
        <v>2</v>
      </c>
      <c r="F1108" s="582">
        <v>7</v>
      </c>
      <c r="G1108" s="582">
        <v>53</v>
      </c>
      <c r="H1108" s="582">
        <v>39</v>
      </c>
      <c r="I1108" s="584">
        <v>20</v>
      </c>
      <c r="J1108" s="435">
        <f t="shared" si="237"/>
        <v>18</v>
      </c>
      <c r="K1108" s="435">
        <f t="shared" si="238"/>
        <v>20</v>
      </c>
      <c r="L1108" s="930"/>
      <c r="M1108" s="931"/>
      <c r="N1108" s="931"/>
      <c r="O1108" s="932"/>
      <c r="Q1108" s="339" t="s">
        <v>500</v>
      </c>
      <c r="R1108" s="20"/>
      <c r="S1108" s="20"/>
      <c r="T1108" s="20"/>
      <c r="U1108" s="10"/>
      <c r="V1108" s="20"/>
      <c r="W1108" s="20"/>
      <c r="X1108" s="20"/>
      <c r="Y1108" s="20"/>
      <c r="Z1108" s="20"/>
      <c r="AA1108" s="21"/>
    </row>
    <row r="1109" spans="1:27" ht="15.75" customHeight="1" x14ac:dyDescent="0.2">
      <c r="A1109" s="246">
        <v>5</v>
      </c>
      <c r="B1109" s="129" t="s">
        <v>1002</v>
      </c>
      <c r="C1109" s="582">
        <v>18</v>
      </c>
      <c r="D1109" s="582">
        <v>9</v>
      </c>
      <c r="E1109" s="582">
        <v>1</v>
      </c>
      <c r="F1109" s="582">
        <v>8</v>
      </c>
      <c r="G1109" s="582">
        <v>45</v>
      </c>
      <c r="H1109" s="582">
        <v>45</v>
      </c>
      <c r="I1109" s="584">
        <v>19</v>
      </c>
      <c r="J1109" s="435">
        <f t="shared" si="237"/>
        <v>18</v>
      </c>
      <c r="K1109" s="435">
        <f t="shared" si="238"/>
        <v>19</v>
      </c>
      <c r="L1109" s="930"/>
      <c r="M1109" s="931"/>
      <c r="N1109" s="931"/>
      <c r="O1109" s="932"/>
      <c r="Q1109" s="339" t="s">
        <v>1631</v>
      </c>
      <c r="R1109" s="20"/>
      <c r="S1109" s="20"/>
      <c r="T1109" s="20"/>
      <c r="U1109" s="20"/>
      <c r="V1109" s="10"/>
      <c r="W1109" s="20"/>
      <c r="X1109" s="20"/>
      <c r="Y1109" s="20"/>
      <c r="Z1109" s="20"/>
      <c r="AA1109" s="21"/>
    </row>
    <row r="1110" spans="1:27" ht="15.75" customHeight="1" x14ac:dyDescent="0.2">
      <c r="A1110" s="246">
        <v>6</v>
      </c>
      <c r="B1110" s="129" t="s">
        <v>128</v>
      </c>
      <c r="C1110" s="582">
        <v>18</v>
      </c>
      <c r="D1110" s="582">
        <v>7</v>
      </c>
      <c r="E1110" s="582">
        <v>3</v>
      </c>
      <c r="F1110" s="582">
        <v>8</v>
      </c>
      <c r="G1110" s="582">
        <v>28</v>
      </c>
      <c r="H1110" s="582">
        <v>31</v>
      </c>
      <c r="I1110" s="584">
        <v>17</v>
      </c>
      <c r="J1110" s="435">
        <f t="shared" si="237"/>
        <v>18</v>
      </c>
      <c r="K1110" s="435">
        <f t="shared" si="238"/>
        <v>17</v>
      </c>
      <c r="L1110" s="930"/>
      <c r="M1110" s="931"/>
      <c r="N1110" s="931"/>
      <c r="O1110" s="932"/>
      <c r="Q1110" s="339" t="s">
        <v>322</v>
      </c>
      <c r="R1110" s="20"/>
      <c r="S1110" s="20"/>
      <c r="T1110" s="20"/>
      <c r="U1110" s="20"/>
      <c r="V1110" s="20"/>
      <c r="W1110" s="10"/>
      <c r="X1110" s="20"/>
      <c r="Y1110" s="20"/>
      <c r="Z1110" s="20"/>
      <c r="AA1110" s="21"/>
    </row>
    <row r="1111" spans="1:27" ht="15.75" customHeight="1" x14ac:dyDescent="0.2">
      <c r="A1111" s="246">
        <v>7</v>
      </c>
      <c r="B1111" s="129" t="s">
        <v>89</v>
      </c>
      <c r="C1111" s="582">
        <v>18</v>
      </c>
      <c r="D1111" s="582">
        <v>6</v>
      </c>
      <c r="E1111" s="582">
        <v>3</v>
      </c>
      <c r="F1111" s="582">
        <v>9</v>
      </c>
      <c r="G1111" s="582">
        <v>38</v>
      </c>
      <c r="H1111" s="582">
        <v>55</v>
      </c>
      <c r="I1111" s="584">
        <v>15</v>
      </c>
      <c r="J1111" s="435">
        <f t="shared" si="237"/>
        <v>18</v>
      </c>
      <c r="K1111" s="435">
        <f t="shared" si="238"/>
        <v>15</v>
      </c>
      <c r="L1111" s="930"/>
      <c r="M1111" s="931"/>
      <c r="N1111" s="931"/>
      <c r="O1111" s="932"/>
      <c r="Q1111" s="339" t="s">
        <v>514</v>
      </c>
      <c r="R1111" s="20"/>
      <c r="S1111" s="20"/>
      <c r="T1111" s="20"/>
      <c r="U1111" s="20"/>
      <c r="V1111" s="20"/>
      <c r="W1111" s="20"/>
      <c r="X1111" s="10"/>
      <c r="Y1111" s="20"/>
      <c r="Z1111" s="20"/>
      <c r="AA1111" s="21"/>
    </row>
    <row r="1112" spans="1:27" ht="15.75" customHeight="1" x14ac:dyDescent="0.2">
      <c r="A1112" s="246">
        <v>8</v>
      </c>
      <c r="B1112" s="129" t="s">
        <v>674</v>
      </c>
      <c r="C1112" s="582">
        <v>18</v>
      </c>
      <c r="D1112" s="582">
        <v>5</v>
      </c>
      <c r="E1112" s="582">
        <v>4</v>
      </c>
      <c r="F1112" s="582">
        <v>9</v>
      </c>
      <c r="G1112" s="582">
        <v>36</v>
      </c>
      <c r="H1112" s="582">
        <v>47</v>
      </c>
      <c r="I1112" s="584">
        <v>14</v>
      </c>
      <c r="J1112" s="435">
        <f t="shared" si="237"/>
        <v>18</v>
      </c>
      <c r="K1112" s="435">
        <f t="shared" si="238"/>
        <v>14</v>
      </c>
      <c r="L1112" s="930"/>
      <c r="M1112" s="931"/>
      <c r="N1112" s="931"/>
      <c r="O1112" s="932"/>
      <c r="Q1112" s="339" t="s">
        <v>501</v>
      </c>
      <c r="R1112" s="20"/>
      <c r="S1112" s="20"/>
      <c r="T1112" s="20"/>
      <c r="U1112" s="20"/>
      <c r="V1112" s="20"/>
      <c r="W1112" s="20"/>
      <c r="X1112" s="20"/>
      <c r="Y1112" s="10"/>
      <c r="Z1112" s="20"/>
      <c r="AA1112" s="21"/>
    </row>
    <row r="1113" spans="1:27" ht="15.75" customHeight="1" x14ac:dyDescent="0.2">
      <c r="A1113" s="246">
        <v>9</v>
      </c>
      <c r="B1113" s="129" t="s">
        <v>1883</v>
      </c>
      <c r="C1113" s="582">
        <v>18</v>
      </c>
      <c r="D1113" s="582">
        <v>5</v>
      </c>
      <c r="E1113" s="582">
        <v>1</v>
      </c>
      <c r="F1113" s="582">
        <v>12</v>
      </c>
      <c r="G1113" s="582">
        <v>36</v>
      </c>
      <c r="H1113" s="582">
        <v>58</v>
      </c>
      <c r="I1113" s="584">
        <v>11</v>
      </c>
      <c r="J1113" s="435">
        <f t="shared" si="237"/>
        <v>18</v>
      </c>
      <c r="K1113" s="435">
        <f t="shared" si="238"/>
        <v>11</v>
      </c>
      <c r="L1113" s="930"/>
      <c r="M1113" s="931"/>
      <c r="N1113" s="931"/>
      <c r="O1113" s="932"/>
      <c r="Q1113" s="339" t="s">
        <v>299</v>
      </c>
      <c r="R1113" s="20"/>
      <c r="S1113" s="20"/>
      <c r="T1113" s="20"/>
      <c r="U1113" s="20"/>
      <c r="V1113" s="20"/>
      <c r="W1113" s="20"/>
      <c r="X1113" s="20"/>
      <c r="Y1113" s="20"/>
      <c r="Z1113" s="10"/>
      <c r="AA1113" s="21"/>
    </row>
    <row r="1114" spans="1:27" ht="15.75" customHeight="1" thickBot="1" x14ac:dyDescent="0.25">
      <c r="A1114" s="455">
        <v>10</v>
      </c>
      <c r="B1114" s="130" t="s">
        <v>2146</v>
      </c>
      <c r="C1114" s="583">
        <v>18</v>
      </c>
      <c r="D1114" s="583">
        <v>3</v>
      </c>
      <c r="E1114" s="583">
        <v>1</v>
      </c>
      <c r="F1114" s="583">
        <v>14</v>
      </c>
      <c r="G1114" s="583">
        <v>30</v>
      </c>
      <c r="H1114" s="583">
        <v>53</v>
      </c>
      <c r="I1114" s="585">
        <v>7</v>
      </c>
      <c r="J1114" s="435">
        <f t="shared" si="237"/>
        <v>18</v>
      </c>
      <c r="K1114" s="435">
        <f t="shared" si="238"/>
        <v>7</v>
      </c>
      <c r="L1114" s="933"/>
      <c r="M1114" s="934"/>
      <c r="N1114" s="934"/>
      <c r="O1114" s="935"/>
      <c r="Q1114" s="398" t="s">
        <v>1587</v>
      </c>
      <c r="R1114" s="23"/>
      <c r="S1114" s="23"/>
      <c r="T1114" s="23"/>
      <c r="U1114" s="23"/>
      <c r="V1114" s="23"/>
      <c r="W1114" s="23"/>
      <c r="X1114" s="23"/>
      <c r="Y1114" s="23"/>
      <c r="Z1114" s="23"/>
      <c r="AA1114" s="15"/>
    </row>
    <row r="1115" spans="1:27" ht="15.75" customHeight="1" x14ac:dyDescent="0.2">
      <c r="C1115" s="435">
        <f t="shared" ref="C1115:I1115" si="239">SUM(C1105:C1114)</f>
        <v>180</v>
      </c>
      <c r="D1115" s="435">
        <f t="shared" si="239"/>
        <v>78</v>
      </c>
      <c r="E1115" s="435">
        <f t="shared" si="239"/>
        <v>24</v>
      </c>
      <c r="F1115" s="435">
        <f t="shared" si="239"/>
        <v>78</v>
      </c>
      <c r="G1115" s="435">
        <f t="shared" si="239"/>
        <v>417</v>
      </c>
      <c r="H1115" s="435">
        <f t="shared" si="239"/>
        <v>417</v>
      </c>
      <c r="I1115" s="435">
        <f t="shared" si="239"/>
        <v>180</v>
      </c>
      <c r="J1115" s="435">
        <f t="shared" si="237"/>
        <v>180</v>
      </c>
      <c r="K1115" s="435">
        <f t="shared" si="238"/>
        <v>180</v>
      </c>
    </row>
    <row r="1116" spans="1:27" ht="15.75" customHeight="1" thickBot="1" x14ac:dyDescent="0.25"/>
    <row r="1117" spans="1:27" ht="15.75" customHeight="1" thickBot="1" x14ac:dyDescent="0.25">
      <c r="A1117" s="1207" t="s">
        <v>2124</v>
      </c>
      <c r="B1117" s="1208"/>
      <c r="C1117" s="1208"/>
      <c r="D1117" s="1208"/>
      <c r="E1117" s="1208"/>
      <c r="F1117" s="1209"/>
      <c r="G1117" s="1204" t="s">
        <v>2157</v>
      </c>
      <c r="H1117" s="1205"/>
      <c r="I1117" s="1206"/>
      <c r="L1117" s="1242" t="s">
        <v>588</v>
      </c>
      <c r="M1117" s="1243"/>
      <c r="N1117" s="1243"/>
      <c r="O1117" s="1244"/>
    </row>
    <row r="1118" spans="1:27" ht="15.75" customHeight="1" thickBot="1" x14ac:dyDescent="0.25">
      <c r="A1118" s="449" t="s">
        <v>496</v>
      </c>
      <c r="B1118" s="450" t="s">
        <v>497</v>
      </c>
      <c r="C1118" s="451" t="s">
        <v>498</v>
      </c>
      <c r="D1118" s="451" t="s">
        <v>499</v>
      </c>
      <c r="E1118" s="451" t="s">
        <v>500</v>
      </c>
      <c r="F1118" s="451" t="s">
        <v>501</v>
      </c>
      <c r="G1118" s="452" t="s">
        <v>502</v>
      </c>
      <c r="H1118" s="452" t="s">
        <v>503</v>
      </c>
      <c r="I1118" s="453" t="s">
        <v>504</v>
      </c>
      <c r="L1118" s="1245"/>
      <c r="M1118" s="1246"/>
      <c r="N1118" s="1246"/>
      <c r="O1118" s="1247"/>
      <c r="Q1118" s="24" t="s">
        <v>2158</v>
      </c>
      <c r="R1118" s="396" t="s">
        <v>102</v>
      </c>
      <c r="S1118" s="396" t="s">
        <v>1004</v>
      </c>
      <c r="T1118" s="396" t="s">
        <v>514</v>
      </c>
      <c r="U1118" s="396" t="s">
        <v>501</v>
      </c>
      <c r="V1118" s="396" t="s">
        <v>1774</v>
      </c>
      <c r="W1118" s="396" t="s">
        <v>726</v>
      </c>
      <c r="X1118" s="396" t="s">
        <v>299</v>
      </c>
      <c r="Y1118" s="396" t="s">
        <v>1587</v>
      </c>
      <c r="Z1118" s="396" t="s">
        <v>153</v>
      </c>
      <c r="AA1118" s="397" t="s">
        <v>499</v>
      </c>
    </row>
    <row r="1119" spans="1:27" ht="15.75" customHeight="1" x14ac:dyDescent="0.2">
      <c r="A1119" s="475">
        <v>1</v>
      </c>
      <c r="B1119" s="126" t="s">
        <v>304</v>
      </c>
      <c r="C1119" s="581">
        <v>13</v>
      </c>
      <c r="D1119" s="581">
        <v>10</v>
      </c>
      <c r="E1119" s="581">
        <v>2</v>
      </c>
      <c r="F1119" s="581">
        <v>1</v>
      </c>
      <c r="G1119" s="581">
        <v>35</v>
      </c>
      <c r="H1119" s="581">
        <v>18</v>
      </c>
      <c r="I1119" s="128">
        <v>22</v>
      </c>
      <c r="J1119" s="435">
        <f t="shared" ref="J1119:J1129" si="240">D1119+E1119+F1119</f>
        <v>13</v>
      </c>
      <c r="K1119" s="435">
        <f t="shared" ref="K1119:K1129" si="241">D1119*2+E1119</f>
        <v>22</v>
      </c>
      <c r="L1119" s="927" t="s">
        <v>532</v>
      </c>
      <c r="M1119" s="928"/>
      <c r="N1119" s="928"/>
      <c r="O1119" s="929"/>
      <c r="Q1119" s="339" t="s">
        <v>902</v>
      </c>
      <c r="R1119" s="10"/>
      <c r="S1119" s="20"/>
      <c r="T1119" s="20"/>
      <c r="U1119" s="20"/>
      <c r="V1119" s="20"/>
      <c r="W1119" s="20"/>
      <c r="X1119" s="20"/>
      <c r="Y1119" s="20"/>
      <c r="Z1119" s="20"/>
      <c r="AA1119" s="21"/>
    </row>
    <row r="1120" spans="1:27" ht="15.75" customHeight="1" x14ac:dyDescent="0.2">
      <c r="A1120" s="246">
        <v>2</v>
      </c>
      <c r="B1120" s="129" t="s">
        <v>529</v>
      </c>
      <c r="C1120" s="582">
        <v>15</v>
      </c>
      <c r="D1120" s="582">
        <v>8</v>
      </c>
      <c r="E1120" s="582">
        <v>3</v>
      </c>
      <c r="F1120" s="582">
        <v>4</v>
      </c>
      <c r="G1120" s="582">
        <v>31</v>
      </c>
      <c r="H1120" s="582">
        <v>23</v>
      </c>
      <c r="I1120" s="584">
        <v>10</v>
      </c>
      <c r="J1120" s="435">
        <f t="shared" si="240"/>
        <v>15</v>
      </c>
      <c r="K1120" s="435">
        <f t="shared" si="241"/>
        <v>19</v>
      </c>
      <c r="L1120" s="930"/>
      <c r="M1120" s="931"/>
      <c r="N1120" s="931"/>
      <c r="O1120" s="932"/>
      <c r="Q1120" s="339" t="s">
        <v>1004</v>
      </c>
      <c r="R1120" s="20"/>
      <c r="S1120" s="10"/>
      <c r="T1120" s="20"/>
      <c r="U1120" s="20"/>
      <c r="V1120" s="20"/>
      <c r="W1120" s="20"/>
      <c r="X1120" s="20"/>
      <c r="Y1120" s="20"/>
      <c r="Z1120" s="20"/>
      <c r="AA1120" s="21"/>
    </row>
    <row r="1121" spans="1:29" ht="15.75" customHeight="1" x14ac:dyDescent="0.2">
      <c r="A1121" s="246" t="s">
        <v>521</v>
      </c>
      <c r="B1121" s="129" t="s">
        <v>1923</v>
      </c>
      <c r="C1121" s="582">
        <v>17</v>
      </c>
      <c r="D1121" s="582">
        <v>9</v>
      </c>
      <c r="E1121" s="582">
        <v>1</v>
      </c>
      <c r="F1121" s="582">
        <v>7</v>
      </c>
      <c r="G1121" s="582">
        <v>40</v>
      </c>
      <c r="H1121" s="582">
        <v>29</v>
      </c>
      <c r="I1121" s="584">
        <v>19</v>
      </c>
      <c r="J1121" s="435">
        <f t="shared" si="240"/>
        <v>17</v>
      </c>
      <c r="K1121" s="435">
        <f t="shared" si="241"/>
        <v>19</v>
      </c>
      <c r="L1121" s="930"/>
      <c r="M1121" s="931"/>
      <c r="N1121" s="931"/>
      <c r="O1121" s="932"/>
      <c r="Q1121" s="339" t="s">
        <v>514</v>
      </c>
      <c r="R1121" s="20"/>
      <c r="S1121" s="20"/>
      <c r="T1121" s="10"/>
      <c r="U1121" s="20"/>
      <c r="V1121" s="20"/>
      <c r="W1121" s="20"/>
      <c r="X1121" s="20"/>
      <c r="Y1121" s="20"/>
      <c r="Z1121" s="20"/>
      <c r="AA1121" s="21"/>
    </row>
    <row r="1122" spans="1:29" ht="15.75" customHeight="1" x14ac:dyDescent="0.2">
      <c r="A1122" s="246" t="s">
        <v>521</v>
      </c>
      <c r="B1122" s="129" t="s">
        <v>728</v>
      </c>
      <c r="C1122" s="582">
        <v>16</v>
      </c>
      <c r="D1122" s="582">
        <v>7</v>
      </c>
      <c r="E1122" s="582">
        <v>1</v>
      </c>
      <c r="F1122" s="582">
        <v>8</v>
      </c>
      <c r="G1122" s="582">
        <v>30</v>
      </c>
      <c r="H1122" s="582">
        <v>33</v>
      </c>
      <c r="I1122" s="584">
        <v>15</v>
      </c>
      <c r="J1122" s="435">
        <f t="shared" si="240"/>
        <v>16</v>
      </c>
      <c r="K1122" s="435">
        <f t="shared" si="241"/>
        <v>15</v>
      </c>
      <c r="L1122" s="930"/>
      <c r="M1122" s="931"/>
      <c r="N1122" s="931"/>
      <c r="O1122" s="932"/>
      <c r="Q1122" s="339" t="s">
        <v>501</v>
      </c>
      <c r="R1122" s="20"/>
      <c r="S1122" s="20"/>
      <c r="T1122" s="20"/>
      <c r="U1122" s="10"/>
      <c r="V1122" s="20"/>
      <c r="W1122" s="20"/>
      <c r="X1122" s="20"/>
      <c r="Y1122" s="20"/>
      <c r="Z1122" s="20"/>
      <c r="AA1122" s="21"/>
    </row>
    <row r="1123" spans="1:29" ht="15.75" customHeight="1" x14ac:dyDescent="0.2">
      <c r="A1123" s="246" t="s">
        <v>521</v>
      </c>
      <c r="B1123" s="129" t="s">
        <v>1002</v>
      </c>
      <c r="C1123" s="582">
        <v>13</v>
      </c>
      <c r="D1123" s="582">
        <v>6</v>
      </c>
      <c r="E1123" s="582">
        <v>1</v>
      </c>
      <c r="F1123" s="582">
        <v>6</v>
      </c>
      <c r="G1123" s="582">
        <v>35</v>
      </c>
      <c r="H1123" s="582">
        <v>31</v>
      </c>
      <c r="I1123" s="584">
        <v>13</v>
      </c>
      <c r="J1123" s="435">
        <f t="shared" si="240"/>
        <v>13</v>
      </c>
      <c r="K1123" s="435">
        <f t="shared" si="241"/>
        <v>13</v>
      </c>
      <c r="L1123" s="930"/>
      <c r="M1123" s="931"/>
      <c r="N1123" s="931"/>
      <c r="O1123" s="932"/>
      <c r="Q1123" s="339" t="s">
        <v>1774</v>
      </c>
      <c r="R1123" s="20"/>
      <c r="S1123" s="20"/>
      <c r="T1123" s="20"/>
      <c r="U1123" s="20"/>
      <c r="V1123" s="10"/>
      <c r="W1123" s="20"/>
      <c r="X1123" s="20"/>
      <c r="Y1123" s="20"/>
      <c r="Z1123" s="20"/>
      <c r="AA1123" s="21"/>
    </row>
    <row r="1124" spans="1:29" ht="15.75" customHeight="1" x14ac:dyDescent="0.2">
      <c r="A1124" s="246" t="s">
        <v>521</v>
      </c>
      <c r="B1124" s="129" t="s">
        <v>2123</v>
      </c>
      <c r="C1124" s="582">
        <v>13</v>
      </c>
      <c r="D1124" s="582">
        <v>6</v>
      </c>
      <c r="E1124" s="582">
        <v>1</v>
      </c>
      <c r="F1124" s="582">
        <v>6</v>
      </c>
      <c r="G1124" s="582">
        <v>23</v>
      </c>
      <c r="H1124" s="582">
        <v>20</v>
      </c>
      <c r="I1124" s="584">
        <v>13</v>
      </c>
      <c r="J1124" s="435">
        <f t="shared" si="240"/>
        <v>13</v>
      </c>
      <c r="K1124" s="435">
        <f t="shared" si="241"/>
        <v>13</v>
      </c>
      <c r="L1124" s="930"/>
      <c r="M1124" s="931"/>
      <c r="N1124" s="931"/>
      <c r="O1124" s="932"/>
      <c r="Q1124" s="339" t="s">
        <v>726</v>
      </c>
      <c r="R1124" s="20"/>
      <c r="S1124" s="20"/>
      <c r="T1124" s="20"/>
      <c r="U1124" s="20"/>
      <c r="V1124" s="20"/>
      <c r="W1124" s="10"/>
      <c r="X1124" s="20"/>
      <c r="Y1124" s="20"/>
      <c r="Z1124" s="20"/>
      <c r="AA1124" s="21"/>
    </row>
    <row r="1125" spans="1:29" ht="15.75" customHeight="1" x14ac:dyDescent="0.2">
      <c r="A1125" s="246" t="s">
        <v>521</v>
      </c>
      <c r="B1125" s="129" t="s">
        <v>93</v>
      </c>
      <c r="C1125" s="582">
        <v>15</v>
      </c>
      <c r="D1125" s="582">
        <v>5</v>
      </c>
      <c r="E1125" s="582">
        <v>1</v>
      </c>
      <c r="F1125" s="582">
        <v>9</v>
      </c>
      <c r="G1125" s="582">
        <v>32</v>
      </c>
      <c r="H1125" s="582">
        <v>40</v>
      </c>
      <c r="I1125" s="584">
        <v>11</v>
      </c>
      <c r="J1125" s="435">
        <f t="shared" si="240"/>
        <v>15</v>
      </c>
      <c r="K1125" s="435">
        <f t="shared" si="241"/>
        <v>11</v>
      </c>
      <c r="L1125" s="930"/>
      <c r="M1125" s="931"/>
      <c r="N1125" s="931"/>
      <c r="O1125" s="932"/>
      <c r="Q1125" s="339" t="s">
        <v>299</v>
      </c>
      <c r="R1125" s="20"/>
      <c r="S1125" s="20"/>
      <c r="T1125" s="20"/>
      <c r="U1125" s="20"/>
      <c r="V1125" s="20"/>
      <c r="W1125" s="20"/>
      <c r="X1125" s="10"/>
      <c r="Y1125" s="20"/>
      <c r="Z1125" s="20"/>
      <c r="AA1125" s="21"/>
    </row>
    <row r="1126" spans="1:29" ht="15.75" customHeight="1" x14ac:dyDescent="0.2">
      <c r="A1126" s="246" t="s">
        <v>521</v>
      </c>
      <c r="B1126" s="129" t="s">
        <v>250</v>
      </c>
      <c r="C1126" s="582">
        <v>12</v>
      </c>
      <c r="D1126" s="582">
        <v>5</v>
      </c>
      <c r="E1126" s="582">
        <v>1</v>
      </c>
      <c r="F1126" s="582">
        <v>6</v>
      </c>
      <c r="G1126" s="582">
        <v>16</v>
      </c>
      <c r="H1126" s="582">
        <v>22</v>
      </c>
      <c r="I1126" s="584">
        <v>11</v>
      </c>
      <c r="J1126" s="435">
        <f t="shared" si="240"/>
        <v>12</v>
      </c>
      <c r="K1126" s="435">
        <f t="shared" si="241"/>
        <v>11</v>
      </c>
      <c r="L1126" s="930"/>
      <c r="M1126" s="931"/>
      <c r="N1126" s="931"/>
      <c r="O1126" s="932"/>
      <c r="Q1126" s="339" t="s">
        <v>1587</v>
      </c>
      <c r="R1126" s="20"/>
      <c r="S1126" s="20"/>
      <c r="T1126" s="20"/>
      <c r="U1126" s="20"/>
      <c r="V1126" s="20"/>
      <c r="W1126" s="20"/>
      <c r="X1126" s="20"/>
      <c r="Y1126" s="10"/>
      <c r="Z1126" s="20"/>
      <c r="AA1126" s="21"/>
    </row>
    <row r="1127" spans="1:29" ht="15.75" customHeight="1" x14ac:dyDescent="0.2">
      <c r="A1127" s="246" t="s">
        <v>521</v>
      </c>
      <c r="B1127" s="129" t="s">
        <v>1855</v>
      </c>
      <c r="C1127" s="582">
        <v>9</v>
      </c>
      <c r="D1127" s="582">
        <v>4</v>
      </c>
      <c r="E1127" s="582">
        <v>1</v>
      </c>
      <c r="F1127" s="582">
        <v>4</v>
      </c>
      <c r="G1127" s="582">
        <v>18</v>
      </c>
      <c r="H1127" s="582">
        <v>13</v>
      </c>
      <c r="I1127" s="584">
        <v>9</v>
      </c>
      <c r="J1127" s="435">
        <f t="shared" si="240"/>
        <v>9</v>
      </c>
      <c r="K1127" s="435">
        <f t="shared" si="241"/>
        <v>9</v>
      </c>
      <c r="L1127" s="930"/>
      <c r="M1127" s="931"/>
      <c r="N1127" s="931"/>
      <c r="O1127" s="932"/>
      <c r="Q1127" s="339" t="s">
        <v>153</v>
      </c>
      <c r="R1127" s="20"/>
      <c r="S1127" s="20"/>
      <c r="T1127" s="20"/>
      <c r="U1127" s="20"/>
      <c r="V1127" s="20"/>
      <c r="W1127" s="20"/>
      <c r="X1127" s="20"/>
      <c r="Y1127" s="20"/>
      <c r="Z1127" s="10"/>
      <c r="AA1127" s="21"/>
    </row>
    <row r="1128" spans="1:29" ht="15.75" customHeight="1" thickBot="1" x14ac:dyDescent="0.25">
      <c r="A1128" s="455" t="s">
        <v>521</v>
      </c>
      <c r="B1128" s="130" t="s">
        <v>433</v>
      </c>
      <c r="C1128" s="583">
        <v>17</v>
      </c>
      <c r="D1128" s="583">
        <v>3</v>
      </c>
      <c r="E1128" s="583">
        <v>2</v>
      </c>
      <c r="F1128" s="583">
        <v>12</v>
      </c>
      <c r="G1128" s="583">
        <v>21</v>
      </c>
      <c r="H1128" s="583">
        <v>51</v>
      </c>
      <c r="I1128" s="585">
        <v>8</v>
      </c>
      <c r="J1128" s="435">
        <f t="shared" si="240"/>
        <v>17</v>
      </c>
      <c r="K1128" s="435">
        <f t="shared" si="241"/>
        <v>8</v>
      </c>
      <c r="L1128" s="933"/>
      <c r="M1128" s="934"/>
      <c r="N1128" s="934"/>
      <c r="O1128" s="935"/>
      <c r="Q1128" s="398" t="s">
        <v>499</v>
      </c>
      <c r="R1128" s="23"/>
      <c r="S1128" s="23"/>
      <c r="T1128" s="23"/>
      <c r="U1128" s="23"/>
      <c r="V1128" s="23"/>
      <c r="W1128" s="23"/>
      <c r="X1128" s="23"/>
      <c r="Y1128" s="23"/>
      <c r="Z1128" s="23"/>
      <c r="AA1128" s="15"/>
    </row>
    <row r="1129" spans="1:29" ht="15.75" customHeight="1" x14ac:dyDescent="0.2">
      <c r="C1129" s="435">
        <f t="shared" ref="C1129:I1129" si="242">SUM(C1119:C1128)</f>
        <v>140</v>
      </c>
      <c r="D1129" s="435">
        <f t="shared" si="242"/>
        <v>63</v>
      </c>
      <c r="E1129" s="435">
        <f t="shared" si="242"/>
        <v>14</v>
      </c>
      <c r="F1129" s="435">
        <f t="shared" si="242"/>
        <v>63</v>
      </c>
      <c r="G1129" s="435">
        <f t="shared" si="242"/>
        <v>281</v>
      </c>
      <c r="H1129" s="435">
        <f t="shared" si="242"/>
        <v>280</v>
      </c>
      <c r="I1129" s="435">
        <f t="shared" si="242"/>
        <v>131</v>
      </c>
      <c r="J1129" s="435">
        <f t="shared" si="240"/>
        <v>140</v>
      </c>
      <c r="K1129" s="435">
        <f t="shared" si="241"/>
        <v>140</v>
      </c>
    </row>
    <row r="1130" spans="1:29" ht="15.75" customHeight="1" thickBot="1" x14ac:dyDescent="0.25"/>
    <row r="1131" spans="1:29" ht="15.75" customHeight="1" thickBot="1" x14ac:dyDescent="0.25">
      <c r="A1131" s="1207" t="s">
        <v>1039</v>
      </c>
      <c r="B1131" s="1208"/>
      <c r="C1131" s="1208"/>
      <c r="D1131" s="1208"/>
      <c r="E1131" s="1208"/>
      <c r="F1131" s="1209"/>
      <c r="G1131" s="1204" t="s">
        <v>2157</v>
      </c>
      <c r="H1131" s="1205"/>
      <c r="I1131" s="1206"/>
      <c r="L1131" s="952" t="s">
        <v>538</v>
      </c>
      <c r="M1131" s="953"/>
      <c r="N1131" s="953"/>
      <c r="O1131" s="954"/>
    </row>
    <row r="1132" spans="1:29" ht="15.75" customHeight="1" thickBot="1" x14ac:dyDescent="0.25">
      <c r="A1132" s="449" t="s">
        <v>496</v>
      </c>
      <c r="B1132" s="450" t="s">
        <v>497</v>
      </c>
      <c r="C1132" s="451" t="s">
        <v>498</v>
      </c>
      <c r="D1132" s="451" t="s">
        <v>499</v>
      </c>
      <c r="E1132" s="451" t="s">
        <v>500</v>
      </c>
      <c r="F1132" s="451" t="s">
        <v>501</v>
      </c>
      <c r="G1132" s="452" t="s">
        <v>502</v>
      </c>
      <c r="H1132" s="452" t="s">
        <v>503</v>
      </c>
      <c r="I1132" s="453" t="s">
        <v>504</v>
      </c>
      <c r="L1132" s="955"/>
      <c r="M1132" s="956"/>
      <c r="N1132" s="956"/>
      <c r="O1132" s="957"/>
      <c r="Q1132" s="24" t="s">
        <v>2158</v>
      </c>
      <c r="R1132" s="396" t="s">
        <v>541</v>
      </c>
      <c r="S1132" s="396" t="s">
        <v>716</v>
      </c>
      <c r="T1132" s="396" t="s">
        <v>901</v>
      </c>
      <c r="U1132" s="396" t="s">
        <v>564</v>
      </c>
      <c r="V1132" s="396" t="s">
        <v>939</v>
      </c>
      <c r="W1132" s="396" t="s">
        <v>500</v>
      </c>
      <c r="X1132" s="396" t="s">
        <v>1631</v>
      </c>
      <c r="Y1132" s="396" t="s">
        <v>1530</v>
      </c>
      <c r="Z1132" s="396" t="s">
        <v>322</v>
      </c>
      <c r="AA1132" s="396" t="s">
        <v>544</v>
      </c>
      <c r="AB1132" s="396" t="s">
        <v>940</v>
      </c>
      <c r="AC1132" s="397" t="s">
        <v>2162</v>
      </c>
    </row>
    <row r="1133" spans="1:29" ht="15.75" customHeight="1" x14ac:dyDescent="0.2">
      <c r="A1133" s="475">
        <v>1</v>
      </c>
      <c r="B1133" s="126" t="s">
        <v>1596</v>
      </c>
      <c r="C1133" s="581">
        <v>16</v>
      </c>
      <c r="D1133" s="581">
        <v>11</v>
      </c>
      <c r="E1133" s="581">
        <v>4</v>
      </c>
      <c r="F1133" s="581">
        <v>1</v>
      </c>
      <c r="G1133" s="581">
        <v>44</v>
      </c>
      <c r="H1133" s="581">
        <v>21</v>
      </c>
      <c r="I1133" s="128">
        <v>26</v>
      </c>
      <c r="J1133" s="435">
        <f t="shared" ref="J1133:J1145" si="243">D1133+E1133+F1133</f>
        <v>16</v>
      </c>
      <c r="K1133" s="435">
        <f t="shared" ref="K1133:K1145" si="244">D1133*2+E1133</f>
        <v>26</v>
      </c>
      <c r="L1133" s="927" t="s">
        <v>2165</v>
      </c>
      <c r="M1133" s="928"/>
      <c r="N1133" s="928"/>
      <c r="O1133" s="929"/>
      <c r="Q1133" s="339" t="s">
        <v>541</v>
      </c>
      <c r="R1133" s="10"/>
      <c r="S1133" s="20"/>
      <c r="T1133" s="20"/>
      <c r="U1133" s="20"/>
      <c r="V1133" s="20"/>
      <c r="W1133" s="20"/>
      <c r="X1133" s="20"/>
      <c r="Y1133" s="20"/>
      <c r="Z1133" s="20"/>
      <c r="AA1133" s="20"/>
      <c r="AB1133" s="20"/>
      <c r="AC1133" s="21"/>
    </row>
    <row r="1134" spans="1:29" ht="15.75" customHeight="1" x14ac:dyDescent="0.2">
      <c r="A1134" s="246">
        <v>2</v>
      </c>
      <c r="B1134" s="129" t="s">
        <v>1883</v>
      </c>
      <c r="C1134" s="582">
        <v>18</v>
      </c>
      <c r="D1134" s="582">
        <v>9</v>
      </c>
      <c r="E1134" s="582">
        <v>6</v>
      </c>
      <c r="F1134" s="582">
        <v>3</v>
      </c>
      <c r="G1134" s="582">
        <v>35</v>
      </c>
      <c r="H1134" s="582">
        <v>24</v>
      </c>
      <c r="I1134" s="584">
        <v>24</v>
      </c>
      <c r="J1134" s="435">
        <f t="shared" si="243"/>
        <v>18</v>
      </c>
      <c r="K1134" s="435">
        <f t="shared" si="244"/>
        <v>24</v>
      </c>
      <c r="L1134" s="930"/>
      <c r="M1134" s="931"/>
      <c r="N1134" s="931"/>
      <c r="O1134" s="932"/>
      <c r="Q1134" s="339" t="s">
        <v>716</v>
      </c>
      <c r="R1134" s="20"/>
      <c r="S1134" s="10"/>
      <c r="T1134" s="20"/>
      <c r="U1134" s="20"/>
      <c r="V1134" s="20"/>
      <c r="W1134" s="20"/>
      <c r="X1134" s="20"/>
      <c r="Y1134" s="20"/>
      <c r="Z1134" s="20"/>
      <c r="AA1134" s="20"/>
      <c r="AB1134" s="20"/>
      <c r="AC1134" s="21"/>
    </row>
    <row r="1135" spans="1:29" ht="15.75" customHeight="1" x14ac:dyDescent="0.2">
      <c r="A1135" s="246">
        <v>3</v>
      </c>
      <c r="B1135" s="129" t="s">
        <v>2163</v>
      </c>
      <c r="C1135" s="582">
        <v>19</v>
      </c>
      <c r="D1135" s="582">
        <v>7</v>
      </c>
      <c r="E1135" s="582">
        <v>8</v>
      </c>
      <c r="F1135" s="582">
        <v>4</v>
      </c>
      <c r="G1135" s="582">
        <v>37</v>
      </c>
      <c r="H1135" s="582">
        <v>27</v>
      </c>
      <c r="I1135" s="584">
        <v>22</v>
      </c>
      <c r="J1135" s="435">
        <f t="shared" si="243"/>
        <v>19</v>
      </c>
      <c r="K1135" s="435">
        <f t="shared" si="244"/>
        <v>22</v>
      </c>
      <c r="L1135" s="930"/>
      <c r="M1135" s="931"/>
      <c r="N1135" s="931"/>
      <c r="O1135" s="932"/>
      <c r="Q1135" s="339" t="s">
        <v>901</v>
      </c>
      <c r="R1135" s="20"/>
      <c r="S1135" s="20"/>
      <c r="T1135" s="10"/>
      <c r="U1135" s="20"/>
      <c r="V1135" s="20"/>
      <c r="W1135" s="20"/>
      <c r="X1135" s="20"/>
      <c r="Y1135" s="20"/>
      <c r="Z1135" s="20"/>
      <c r="AA1135" s="20"/>
      <c r="AB1135" s="20"/>
      <c r="AC1135" s="21"/>
    </row>
    <row r="1136" spans="1:29" ht="15.75" customHeight="1" x14ac:dyDescent="0.2">
      <c r="A1136" s="246">
        <v>4</v>
      </c>
      <c r="B1136" s="129" t="s">
        <v>89</v>
      </c>
      <c r="C1136" s="582">
        <v>17</v>
      </c>
      <c r="D1136" s="582">
        <v>10</v>
      </c>
      <c r="E1136" s="582">
        <v>2</v>
      </c>
      <c r="F1136" s="582">
        <v>5</v>
      </c>
      <c r="G1136" s="582">
        <v>40</v>
      </c>
      <c r="H1136" s="582">
        <v>37</v>
      </c>
      <c r="I1136" s="584">
        <v>22</v>
      </c>
      <c r="J1136" s="435">
        <f t="shared" si="243"/>
        <v>17</v>
      </c>
      <c r="K1136" s="435">
        <f t="shared" si="244"/>
        <v>22</v>
      </c>
      <c r="L1136" s="930"/>
      <c r="M1136" s="931"/>
      <c r="N1136" s="931"/>
      <c r="O1136" s="932"/>
      <c r="Q1136" s="339" t="s">
        <v>564</v>
      </c>
      <c r="R1136" s="20"/>
      <c r="S1136" s="20"/>
      <c r="T1136" s="20"/>
      <c r="U1136" s="10"/>
      <c r="V1136" s="20"/>
      <c r="W1136" s="20"/>
      <c r="X1136" s="20"/>
      <c r="Y1136" s="20"/>
      <c r="Z1136" s="20"/>
      <c r="AA1136" s="20"/>
      <c r="AB1136" s="20"/>
      <c r="AC1136" s="21"/>
    </row>
    <row r="1137" spans="1:33" ht="15.75" customHeight="1" x14ac:dyDescent="0.2">
      <c r="A1137" s="246">
        <v>5</v>
      </c>
      <c r="B1137" s="129" t="s">
        <v>2146</v>
      </c>
      <c r="C1137" s="582">
        <v>15</v>
      </c>
      <c r="D1137" s="582">
        <v>6</v>
      </c>
      <c r="E1137" s="582">
        <v>5</v>
      </c>
      <c r="F1137" s="582">
        <v>4</v>
      </c>
      <c r="G1137" s="582">
        <v>34</v>
      </c>
      <c r="H1137" s="582">
        <v>21</v>
      </c>
      <c r="I1137" s="584">
        <v>17</v>
      </c>
      <c r="J1137" s="435">
        <f t="shared" si="243"/>
        <v>15</v>
      </c>
      <c r="K1137" s="435">
        <f t="shared" si="244"/>
        <v>17</v>
      </c>
      <c r="L1137" s="930"/>
      <c r="M1137" s="931"/>
      <c r="N1137" s="931"/>
      <c r="O1137" s="932"/>
      <c r="Q1137" s="339" t="s">
        <v>939</v>
      </c>
      <c r="R1137" s="20"/>
      <c r="S1137" s="20"/>
      <c r="T1137" s="20"/>
      <c r="U1137" s="20"/>
      <c r="V1137" s="10"/>
      <c r="W1137" s="20"/>
      <c r="X1137" s="20"/>
      <c r="Y1137" s="20"/>
      <c r="Z1137" s="20"/>
      <c r="AA1137" s="20"/>
      <c r="AB1137" s="20"/>
      <c r="AC1137" s="21"/>
    </row>
    <row r="1138" spans="1:33" ht="15.75" customHeight="1" x14ac:dyDescent="0.2">
      <c r="A1138" s="246">
        <v>6</v>
      </c>
      <c r="B1138" s="129" t="s">
        <v>674</v>
      </c>
      <c r="C1138" s="582">
        <v>12</v>
      </c>
      <c r="D1138" s="582">
        <v>7</v>
      </c>
      <c r="E1138" s="582">
        <v>2</v>
      </c>
      <c r="F1138" s="582">
        <v>3</v>
      </c>
      <c r="G1138" s="582">
        <v>34</v>
      </c>
      <c r="H1138" s="582">
        <v>20</v>
      </c>
      <c r="I1138" s="584">
        <v>16</v>
      </c>
      <c r="J1138" s="435">
        <f t="shared" si="243"/>
        <v>12</v>
      </c>
      <c r="K1138" s="435">
        <f t="shared" si="244"/>
        <v>16</v>
      </c>
      <c r="L1138" s="930"/>
      <c r="M1138" s="931"/>
      <c r="N1138" s="931"/>
      <c r="O1138" s="932"/>
      <c r="Q1138" s="339" t="s">
        <v>500</v>
      </c>
      <c r="R1138" s="20"/>
      <c r="S1138" s="20"/>
      <c r="T1138" s="20"/>
      <c r="U1138" s="20"/>
      <c r="V1138" s="20"/>
      <c r="W1138" s="10"/>
      <c r="X1138" s="20"/>
      <c r="Y1138" s="20"/>
      <c r="Z1138" s="20"/>
      <c r="AA1138" s="20"/>
      <c r="AB1138" s="20"/>
      <c r="AC1138" s="21"/>
    </row>
    <row r="1139" spans="1:33" ht="15.75" customHeight="1" x14ac:dyDescent="0.2">
      <c r="A1139" s="246">
        <v>7</v>
      </c>
      <c r="B1139" s="129" t="s">
        <v>128</v>
      </c>
      <c r="C1139" s="582">
        <v>16</v>
      </c>
      <c r="D1139" s="582">
        <v>7</v>
      </c>
      <c r="E1139" s="582">
        <v>1</v>
      </c>
      <c r="F1139" s="582">
        <v>8</v>
      </c>
      <c r="G1139" s="582">
        <v>25</v>
      </c>
      <c r="H1139" s="582">
        <v>31</v>
      </c>
      <c r="I1139" s="584">
        <v>15</v>
      </c>
      <c r="J1139" s="435">
        <f t="shared" si="243"/>
        <v>16</v>
      </c>
      <c r="K1139" s="435">
        <f t="shared" si="244"/>
        <v>15</v>
      </c>
      <c r="L1139" s="930"/>
      <c r="M1139" s="931"/>
      <c r="N1139" s="931"/>
      <c r="O1139" s="932"/>
      <c r="Q1139" s="339" t="s">
        <v>1631</v>
      </c>
      <c r="R1139" s="20"/>
      <c r="S1139" s="20"/>
      <c r="T1139" s="20"/>
      <c r="U1139" s="20"/>
      <c r="V1139" s="20"/>
      <c r="W1139" s="20"/>
      <c r="X1139" s="10"/>
      <c r="Y1139" s="20"/>
      <c r="Z1139" s="20"/>
      <c r="AA1139" s="20"/>
      <c r="AB1139" s="20"/>
      <c r="AC1139" s="21"/>
    </row>
    <row r="1140" spans="1:33" ht="15.75" customHeight="1" x14ac:dyDescent="0.2">
      <c r="A1140" s="246">
        <v>8</v>
      </c>
      <c r="B1140" s="129" t="s">
        <v>280</v>
      </c>
      <c r="C1140" s="582">
        <v>15</v>
      </c>
      <c r="D1140" s="582">
        <v>5</v>
      </c>
      <c r="E1140" s="582">
        <v>4</v>
      </c>
      <c r="F1140" s="582">
        <v>6</v>
      </c>
      <c r="G1140" s="582">
        <v>25</v>
      </c>
      <c r="H1140" s="582">
        <v>30</v>
      </c>
      <c r="I1140" s="584">
        <v>14</v>
      </c>
      <c r="J1140" s="435">
        <f t="shared" si="243"/>
        <v>15</v>
      </c>
      <c r="K1140" s="435">
        <f t="shared" si="244"/>
        <v>14</v>
      </c>
      <c r="L1140" s="930"/>
      <c r="M1140" s="931"/>
      <c r="N1140" s="931"/>
      <c r="O1140" s="932"/>
      <c r="Q1140" s="339" t="s">
        <v>1530</v>
      </c>
      <c r="R1140" s="20"/>
      <c r="S1140" s="20"/>
      <c r="T1140" s="20"/>
      <c r="U1140" s="20"/>
      <c r="V1140" s="20"/>
      <c r="W1140" s="20"/>
      <c r="X1140" s="20"/>
      <c r="Y1140" s="10"/>
      <c r="Z1140" s="20"/>
      <c r="AA1140" s="20"/>
      <c r="AB1140" s="20"/>
      <c r="AC1140" s="21"/>
    </row>
    <row r="1141" spans="1:33" ht="15.75" customHeight="1" x14ac:dyDescent="0.2">
      <c r="A1141" s="246">
        <v>9</v>
      </c>
      <c r="B1141" s="129" t="s">
        <v>1535</v>
      </c>
      <c r="C1141" s="582">
        <v>18</v>
      </c>
      <c r="D1141" s="582">
        <v>3</v>
      </c>
      <c r="E1141" s="582">
        <v>6</v>
      </c>
      <c r="F1141" s="582">
        <v>9</v>
      </c>
      <c r="G1141" s="582">
        <v>31</v>
      </c>
      <c r="H1141" s="582">
        <v>46</v>
      </c>
      <c r="I1141" s="584">
        <v>12</v>
      </c>
      <c r="J1141" s="435">
        <f t="shared" si="243"/>
        <v>18</v>
      </c>
      <c r="K1141" s="435">
        <f t="shared" si="244"/>
        <v>12</v>
      </c>
      <c r="L1141" s="930"/>
      <c r="M1141" s="931"/>
      <c r="N1141" s="931"/>
      <c r="O1141" s="932"/>
      <c r="Q1141" s="339" t="s">
        <v>322</v>
      </c>
      <c r="R1141" s="20"/>
      <c r="S1141" s="20"/>
      <c r="T1141" s="20"/>
      <c r="U1141" s="20"/>
      <c r="V1141" s="20"/>
      <c r="W1141" s="20"/>
      <c r="X1141" s="20"/>
      <c r="Y1141" s="20"/>
      <c r="Z1141" s="10"/>
      <c r="AA1141" s="20"/>
      <c r="AB1141" s="20"/>
      <c r="AC1141" s="21"/>
    </row>
    <row r="1142" spans="1:33" ht="15.75" customHeight="1" x14ac:dyDescent="0.2">
      <c r="A1142" s="246">
        <v>10</v>
      </c>
      <c r="B1142" s="129" t="s">
        <v>90</v>
      </c>
      <c r="C1142" s="582">
        <v>17</v>
      </c>
      <c r="D1142" s="582">
        <v>4</v>
      </c>
      <c r="E1142" s="582">
        <v>3</v>
      </c>
      <c r="F1142" s="582">
        <v>10</v>
      </c>
      <c r="G1142" s="582">
        <v>28</v>
      </c>
      <c r="H1142" s="582">
        <v>40</v>
      </c>
      <c r="I1142" s="584">
        <v>11</v>
      </c>
      <c r="J1142" s="435">
        <f t="shared" si="243"/>
        <v>17</v>
      </c>
      <c r="K1142" s="435">
        <f t="shared" si="244"/>
        <v>11</v>
      </c>
      <c r="L1142" s="930"/>
      <c r="M1142" s="931"/>
      <c r="N1142" s="931"/>
      <c r="O1142" s="932"/>
      <c r="Q1142" s="339" t="s">
        <v>544</v>
      </c>
      <c r="R1142" s="20"/>
      <c r="S1142" s="20"/>
      <c r="T1142" s="20"/>
      <c r="U1142" s="20"/>
      <c r="V1142" s="20"/>
      <c r="W1142" s="20"/>
      <c r="X1142" s="20"/>
      <c r="Y1142" s="20"/>
      <c r="Z1142" s="20"/>
      <c r="AA1142" s="10"/>
      <c r="AB1142" s="20"/>
      <c r="AC1142" s="21"/>
    </row>
    <row r="1143" spans="1:33" ht="15.75" customHeight="1" x14ac:dyDescent="0.2">
      <c r="A1143" s="246">
        <v>11</v>
      </c>
      <c r="B1143" s="129" t="s">
        <v>2164</v>
      </c>
      <c r="C1143" s="582">
        <v>17</v>
      </c>
      <c r="D1143" s="582">
        <v>2</v>
      </c>
      <c r="E1143" s="582">
        <v>6</v>
      </c>
      <c r="F1143" s="582">
        <v>9</v>
      </c>
      <c r="G1143" s="582">
        <v>23</v>
      </c>
      <c r="H1143" s="582">
        <v>39</v>
      </c>
      <c r="I1143" s="584">
        <v>10</v>
      </c>
      <c r="J1143" s="435">
        <f t="shared" si="243"/>
        <v>17</v>
      </c>
      <c r="K1143" s="435">
        <f t="shared" si="244"/>
        <v>10</v>
      </c>
      <c r="L1143" s="930"/>
      <c r="M1143" s="931"/>
      <c r="N1143" s="931"/>
      <c r="O1143" s="932"/>
      <c r="Q1143" s="339" t="s">
        <v>940</v>
      </c>
      <c r="R1143" s="20"/>
      <c r="S1143" s="20"/>
      <c r="T1143" s="20"/>
      <c r="U1143" s="20"/>
      <c r="V1143" s="20"/>
      <c r="W1143" s="20"/>
      <c r="X1143" s="20"/>
      <c r="Y1143" s="20"/>
      <c r="Z1143" s="20"/>
      <c r="AA1143" s="20"/>
      <c r="AB1143" s="10"/>
      <c r="AC1143" s="21"/>
    </row>
    <row r="1144" spans="1:33" ht="15.75" customHeight="1" thickBot="1" x14ac:dyDescent="0.25">
      <c r="A1144" s="455">
        <v>12</v>
      </c>
      <c r="B1144" s="130" t="s">
        <v>2150</v>
      </c>
      <c r="C1144" s="583">
        <v>18</v>
      </c>
      <c r="D1144" s="583">
        <v>3</v>
      </c>
      <c r="E1144" s="583">
        <v>3</v>
      </c>
      <c r="F1144" s="583">
        <v>12</v>
      </c>
      <c r="G1144" s="583">
        <v>31</v>
      </c>
      <c r="H1144" s="583">
        <v>51</v>
      </c>
      <c r="I1144" s="585">
        <v>9</v>
      </c>
      <c r="J1144" s="435">
        <f t="shared" si="243"/>
        <v>18</v>
      </c>
      <c r="K1144" s="435">
        <f t="shared" si="244"/>
        <v>9</v>
      </c>
      <c r="L1144" s="933"/>
      <c r="M1144" s="934"/>
      <c r="N1144" s="934"/>
      <c r="O1144" s="935"/>
      <c r="Q1144" s="398" t="s">
        <v>2162</v>
      </c>
      <c r="R1144" s="23"/>
      <c r="S1144" s="23"/>
      <c r="T1144" s="23"/>
      <c r="U1144" s="23"/>
      <c r="V1144" s="23"/>
      <c r="W1144" s="23"/>
      <c r="X1144" s="23"/>
      <c r="Y1144" s="23"/>
      <c r="Z1144" s="23"/>
      <c r="AA1144" s="23"/>
      <c r="AB1144" s="23"/>
      <c r="AC1144" s="15"/>
    </row>
    <row r="1145" spans="1:33" ht="15.75" customHeight="1" x14ac:dyDescent="0.2">
      <c r="C1145" s="435">
        <f t="shared" ref="C1145:I1145" si="245">SUM(C1133:C1144)</f>
        <v>198</v>
      </c>
      <c r="D1145" s="435">
        <f t="shared" si="245"/>
        <v>74</v>
      </c>
      <c r="E1145" s="435">
        <f t="shared" si="245"/>
        <v>50</v>
      </c>
      <c r="F1145" s="435">
        <f t="shared" si="245"/>
        <v>74</v>
      </c>
      <c r="G1145" s="435">
        <f t="shared" si="245"/>
        <v>387</v>
      </c>
      <c r="H1145" s="435">
        <f t="shared" si="245"/>
        <v>387</v>
      </c>
      <c r="I1145" s="435">
        <f t="shared" si="245"/>
        <v>198</v>
      </c>
      <c r="J1145" s="435">
        <f t="shared" si="243"/>
        <v>198</v>
      </c>
      <c r="K1145" s="435">
        <f t="shared" si="244"/>
        <v>198</v>
      </c>
    </row>
    <row r="1146" spans="1:33" ht="15.75" customHeight="1" thickBot="1" x14ac:dyDescent="0.25">
      <c r="Q1146" s="5" t="s">
        <v>532</v>
      </c>
    </row>
    <row r="1147" spans="1:33" ht="15.75" customHeight="1" thickBot="1" x14ac:dyDescent="0.25">
      <c r="A1147" s="1193" t="s">
        <v>943</v>
      </c>
      <c r="B1147" s="1194"/>
      <c r="C1147" s="1194"/>
      <c r="D1147" s="1194"/>
      <c r="E1147" s="1194"/>
      <c r="F1147" s="1195"/>
      <c r="G1147" s="1190" t="s">
        <v>2157</v>
      </c>
      <c r="H1147" s="1191"/>
      <c r="I1147" s="1192"/>
      <c r="L1147" s="1242" t="s">
        <v>588</v>
      </c>
      <c r="M1147" s="1243"/>
      <c r="N1147" s="1243"/>
      <c r="O1147" s="1244"/>
    </row>
    <row r="1148" spans="1:33" ht="15.75" customHeight="1" thickBot="1" x14ac:dyDescent="0.25">
      <c r="A1148" s="456" t="s">
        <v>496</v>
      </c>
      <c r="B1148" s="457" t="s">
        <v>497</v>
      </c>
      <c r="C1148" s="458" t="s">
        <v>498</v>
      </c>
      <c r="D1148" s="458" t="s">
        <v>499</v>
      </c>
      <c r="E1148" s="458" t="s">
        <v>500</v>
      </c>
      <c r="F1148" s="458" t="s">
        <v>501</v>
      </c>
      <c r="G1148" s="459" t="s">
        <v>502</v>
      </c>
      <c r="H1148" s="459" t="s">
        <v>503</v>
      </c>
      <c r="I1148" s="460" t="s">
        <v>504</v>
      </c>
      <c r="L1148" s="1245"/>
      <c r="M1148" s="1246"/>
      <c r="N1148" s="1246"/>
      <c r="O1148" s="1247"/>
      <c r="Q1148" s="24" t="s">
        <v>2158</v>
      </c>
      <c r="R1148" s="399" t="s">
        <v>633</v>
      </c>
      <c r="S1148" s="399" t="s">
        <v>1196</v>
      </c>
      <c r="T1148" s="399" t="s">
        <v>541</v>
      </c>
      <c r="U1148" s="399" t="s">
        <v>1784</v>
      </c>
      <c r="V1148" s="399" t="s">
        <v>500</v>
      </c>
      <c r="W1148" s="399" t="s">
        <v>733</v>
      </c>
      <c r="X1148" s="399" t="s">
        <v>511</v>
      </c>
      <c r="Y1148" s="399" t="s">
        <v>1088</v>
      </c>
      <c r="Z1148" s="399" t="s">
        <v>242</v>
      </c>
      <c r="AA1148" s="399" t="s">
        <v>1089</v>
      </c>
      <c r="AB1148" s="399" t="s">
        <v>60</v>
      </c>
      <c r="AC1148" s="399" t="s">
        <v>610</v>
      </c>
      <c r="AD1148" s="399" t="s">
        <v>514</v>
      </c>
      <c r="AE1148" s="399" t="s">
        <v>591</v>
      </c>
      <c r="AF1148" s="399" t="s">
        <v>1587</v>
      </c>
      <c r="AG1148" s="400" t="s">
        <v>813</v>
      </c>
    </row>
    <row r="1149" spans="1:33" ht="15.75" customHeight="1" x14ac:dyDescent="0.2">
      <c r="A1149" s="468">
        <v>1</v>
      </c>
      <c r="B1149" s="126" t="s">
        <v>1092</v>
      </c>
      <c r="C1149" s="581">
        <v>21</v>
      </c>
      <c r="D1149" s="581">
        <v>19</v>
      </c>
      <c r="E1149" s="581">
        <v>1</v>
      </c>
      <c r="F1149" s="581">
        <v>1</v>
      </c>
      <c r="G1149" s="581">
        <v>64</v>
      </c>
      <c r="H1149" s="581">
        <v>15</v>
      </c>
      <c r="I1149" s="128">
        <v>39</v>
      </c>
      <c r="J1149" s="435">
        <f t="shared" ref="J1149:J1165" si="246">D1149+E1149+F1149</f>
        <v>21</v>
      </c>
      <c r="K1149" s="435">
        <f t="shared" ref="K1149:K1165" si="247">D1149*2+E1149</f>
        <v>39</v>
      </c>
      <c r="L1149" s="927"/>
      <c r="M1149" s="928"/>
      <c r="N1149" s="928"/>
      <c r="O1149" s="929"/>
      <c r="Q1149" s="401" t="s">
        <v>633</v>
      </c>
      <c r="R1149" s="10"/>
      <c r="S1149" s="20"/>
      <c r="T1149" s="20" t="s">
        <v>1600</v>
      </c>
      <c r="U1149" s="20"/>
      <c r="V1149" s="20" t="s">
        <v>532</v>
      </c>
      <c r="W1149" s="20"/>
      <c r="X1149" s="20"/>
      <c r="Y1149" s="20" t="s">
        <v>532</v>
      </c>
      <c r="Z1149" s="20"/>
      <c r="AA1149" s="20"/>
      <c r="AB1149" s="20"/>
      <c r="AC1149" s="20"/>
      <c r="AD1149" s="20" t="s">
        <v>532</v>
      </c>
      <c r="AE1149" s="20"/>
      <c r="AF1149" s="20"/>
      <c r="AG1149" s="21"/>
    </row>
    <row r="1150" spans="1:33" ht="15.75" customHeight="1" x14ac:dyDescent="0.2">
      <c r="A1150" s="259">
        <v>2</v>
      </c>
      <c r="B1150" s="129" t="s">
        <v>1200</v>
      </c>
      <c r="C1150" s="582">
        <v>25</v>
      </c>
      <c r="D1150" s="582">
        <v>14</v>
      </c>
      <c r="E1150" s="582">
        <v>4</v>
      </c>
      <c r="F1150" s="582">
        <v>7</v>
      </c>
      <c r="G1150" s="582">
        <v>73</v>
      </c>
      <c r="H1150" s="582">
        <v>42</v>
      </c>
      <c r="I1150" s="584">
        <v>32</v>
      </c>
      <c r="J1150" s="435">
        <f t="shared" si="246"/>
        <v>25</v>
      </c>
      <c r="K1150" s="435">
        <f t="shared" si="247"/>
        <v>32</v>
      </c>
      <c r="L1150" s="930"/>
      <c r="M1150" s="931"/>
      <c r="N1150" s="931"/>
      <c r="O1150" s="932"/>
      <c r="Q1150" s="401" t="s">
        <v>1196</v>
      </c>
      <c r="R1150" s="20"/>
      <c r="S1150" s="10"/>
      <c r="T1150" s="20" t="s">
        <v>1539</v>
      </c>
      <c r="U1150" s="20"/>
      <c r="V1150" s="20"/>
      <c r="W1150" s="20"/>
      <c r="X1150" s="20"/>
      <c r="Y1150" s="20"/>
      <c r="Z1150" s="20"/>
      <c r="AA1150" s="20"/>
      <c r="AB1150" s="20"/>
      <c r="AC1150" s="20"/>
      <c r="AD1150" s="20"/>
      <c r="AE1150" s="20"/>
      <c r="AF1150" s="20"/>
      <c r="AG1150" s="21"/>
    </row>
    <row r="1151" spans="1:33" ht="15.75" customHeight="1" x14ac:dyDescent="0.2">
      <c r="A1151" s="259">
        <v>3</v>
      </c>
      <c r="B1151" s="129" t="s">
        <v>245</v>
      </c>
      <c r="C1151" s="582">
        <v>26</v>
      </c>
      <c r="D1151" s="582">
        <v>14</v>
      </c>
      <c r="E1151" s="582">
        <v>4</v>
      </c>
      <c r="F1151" s="582">
        <v>8</v>
      </c>
      <c r="G1151" s="582">
        <v>45</v>
      </c>
      <c r="H1151" s="582">
        <v>38</v>
      </c>
      <c r="I1151" s="584">
        <v>32</v>
      </c>
      <c r="J1151" s="435">
        <f t="shared" si="246"/>
        <v>26</v>
      </c>
      <c r="K1151" s="435">
        <f t="shared" si="247"/>
        <v>32</v>
      </c>
      <c r="L1151" s="930"/>
      <c r="M1151" s="931"/>
      <c r="N1151" s="931"/>
      <c r="O1151" s="932"/>
      <c r="Q1151" s="401" t="s">
        <v>541</v>
      </c>
      <c r="R1151" s="20" t="s">
        <v>1601</v>
      </c>
      <c r="S1151" s="20" t="s">
        <v>2166</v>
      </c>
      <c r="T1151" s="10"/>
      <c r="U1151" s="20" t="s">
        <v>376</v>
      </c>
      <c r="V1151" s="20" t="s">
        <v>1656</v>
      </c>
      <c r="W1151" s="20" t="s">
        <v>1600</v>
      </c>
      <c r="X1151" s="20" t="s">
        <v>1881</v>
      </c>
      <c r="Y1151" s="20" t="s">
        <v>1541</v>
      </c>
      <c r="Z1151" s="20" t="s">
        <v>1642</v>
      </c>
      <c r="AA1151" s="20" t="s">
        <v>1491</v>
      </c>
      <c r="AB1151" s="20" t="s">
        <v>1540</v>
      </c>
      <c r="AC1151" s="20" t="s">
        <v>1600</v>
      </c>
      <c r="AD1151" s="20" t="s">
        <v>1487</v>
      </c>
      <c r="AE1151" s="20" t="s">
        <v>1599</v>
      </c>
      <c r="AF1151" s="20" t="s">
        <v>1489</v>
      </c>
      <c r="AG1151" s="21" t="s">
        <v>1602</v>
      </c>
    </row>
    <row r="1152" spans="1:33" ht="15.75" customHeight="1" x14ac:dyDescent="0.2">
      <c r="A1152" s="259">
        <v>4</v>
      </c>
      <c r="B1152" s="129" t="s">
        <v>1090</v>
      </c>
      <c r="C1152" s="582">
        <v>21</v>
      </c>
      <c r="D1152" s="582">
        <v>15</v>
      </c>
      <c r="E1152" s="582">
        <v>1</v>
      </c>
      <c r="F1152" s="582">
        <v>5</v>
      </c>
      <c r="G1152" s="582">
        <v>61</v>
      </c>
      <c r="H1152" s="582">
        <v>32</v>
      </c>
      <c r="I1152" s="584">
        <v>31</v>
      </c>
      <c r="J1152" s="435">
        <f t="shared" si="246"/>
        <v>21</v>
      </c>
      <c r="K1152" s="435">
        <f t="shared" si="247"/>
        <v>31</v>
      </c>
      <c r="L1152" s="930"/>
      <c r="M1152" s="931"/>
      <c r="N1152" s="931"/>
      <c r="O1152" s="932"/>
      <c r="Q1152" s="401" t="s">
        <v>1784</v>
      </c>
      <c r="R1152" s="20"/>
      <c r="S1152" s="20"/>
      <c r="T1152" s="20" t="s">
        <v>844</v>
      </c>
      <c r="U1152" s="10"/>
      <c r="V1152" s="20"/>
      <c r="W1152" s="20"/>
      <c r="X1152" s="20"/>
      <c r="Y1152" s="20"/>
      <c r="Z1152" s="20"/>
      <c r="AA1152" s="20"/>
      <c r="AB1152" s="20"/>
      <c r="AC1152" s="20"/>
      <c r="AD1152" s="20"/>
      <c r="AE1152" s="20"/>
      <c r="AF1152" s="20"/>
      <c r="AG1152" s="21"/>
    </row>
    <row r="1153" spans="1:33" ht="15.75" customHeight="1" x14ac:dyDescent="0.2">
      <c r="A1153" s="259">
        <v>5</v>
      </c>
      <c r="B1153" s="129" t="s">
        <v>1093</v>
      </c>
      <c r="C1153" s="582">
        <v>19</v>
      </c>
      <c r="D1153" s="582">
        <v>13</v>
      </c>
      <c r="E1153" s="582">
        <v>2</v>
      </c>
      <c r="F1153" s="582">
        <v>4</v>
      </c>
      <c r="G1153" s="582">
        <v>68</v>
      </c>
      <c r="H1153" s="582">
        <v>29</v>
      </c>
      <c r="I1153" s="584">
        <v>28</v>
      </c>
      <c r="J1153" s="435">
        <f t="shared" si="246"/>
        <v>19</v>
      </c>
      <c r="K1153" s="435">
        <f t="shared" si="247"/>
        <v>28</v>
      </c>
      <c r="L1153" s="930"/>
      <c r="M1153" s="931"/>
      <c r="N1153" s="931"/>
      <c r="O1153" s="932"/>
      <c r="Q1153" s="401" t="s">
        <v>500</v>
      </c>
      <c r="R1153" s="20"/>
      <c r="S1153" s="20"/>
      <c r="T1153" s="20" t="s">
        <v>1487</v>
      </c>
      <c r="U1153" s="20"/>
      <c r="V1153" s="10"/>
      <c r="W1153" s="20"/>
      <c r="X1153" s="20"/>
      <c r="Y1153" s="20"/>
      <c r="Z1153" s="20"/>
      <c r="AA1153" s="20"/>
      <c r="AB1153" s="20"/>
      <c r="AC1153" s="20"/>
      <c r="AD1153" s="20"/>
      <c r="AE1153" s="20"/>
      <c r="AF1153" s="20"/>
      <c r="AG1153" s="21"/>
    </row>
    <row r="1154" spans="1:33" ht="15.75" customHeight="1" x14ac:dyDescent="0.2">
      <c r="A1154" s="259">
        <v>6</v>
      </c>
      <c r="B1154" s="129" t="s">
        <v>1094</v>
      </c>
      <c r="C1154" s="582">
        <v>23</v>
      </c>
      <c r="D1154" s="582">
        <v>11</v>
      </c>
      <c r="E1154" s="582">
        <v>6</v>
      </c>
      <c r="F1154" s="582">
        <v>6</v>
      </c>
      <c r="G1154" s="582">
        <v>42</v>
      </c>
      <c r="H1154" s="582">
        <v>39</v>
      </c>
      <c r="I1154" s="584">
        <v>28</v>
      </c>
      <c r="J1154" s="435">
        <f t="shared" si="246"/>
        <v>23</v>
      </c>
      <c r="K1154" s="435">
        <f t="shared" si="247"/>
        <v>28</v>
      </c>
      <c r="L1154" s="930"/>
      <c r="M1154" s="931"/>
      <c r="N1154" s="931"/>
      <c r="O1154" s="932"/>
      <c r="Q1154" s="401" t="s">
        <v>733</v>
      </c>
      <c r="R1154" s="20"/>
      <c r="S1154" s="20"/>
      <c r="T1154" s="20" t="s">
        <v>844</v>
      </c>
      <c r="U1154" s="20"/>
      <c r="V1154" s="20"/>
      <c r="W1154" s="10"/>
      <c r="X1154" s="20"/>
      <c r="Y1154" s="20"/>
      <c r="Z1154" s="20"/>
      <c r="AA1154" s="20"/>
      <c r="AB1154" s="20"/>
      <c r="AC1154" s="20"/>
      <c r="AD1154" s="20"/>
      <c r="AE1154" s="20"/>
      <c r="AF1154" s="20"/>
      <c r="AG1154" s="21"/>
    </row>
    <row r="1155" spans="1:33" ht="15.75" customHeight="1" x14ac:dyDescent="0.2">
      <c r="A1155" s="259">
        <v>7</v>
      </c>
      <c r="B1155" s="129" t="s">
        <v>819</v>
      </c>
      <c r="C1155" s="582">
        <v>23</v>
      </c>
      <c r="D1155" s="582">
        <v>12</v>
      </c>
      <c r="E1155" s="582">
        <v>2</v>
      </c>
      <c r="F1155" s="582">
        <v>9</v>
      </c>
      <c r="G1155" s="582">
        <v>49</v>
      </c>
      <c r="H1155" s="582">
        <v>52</v>
      </c>
      <c r="I1155" s="584">
        <v>26</v>
      </c>
      <c r="J1155" s="435">
        <f t="shared" si="246"/>
        <v>23</v>
      </c>
      <c r="K1155" s="435">
        <f t="shared" si="247"/>
        <v>26</v>
      </c>
      <c r="L1155" s="930"/>
      <c r="M1155" s="931"/>
      <c r="N1155" s="931"/>
      <c r="O1155" s="932"/>
      <c r="Q1155" s="401" t="s">
        <v>511</v>
      </c>
      <c r="R1155" s="20"/>
      <c r="S1155" s="20"/>
      <c r="T1155" s="20" t="s">
        <v>1643</v>
      </c>
      <c r="U1155" s="20"/>
      <c r="V1155" s="20"/>
      <c r="W1155" s="20"/>
      <c r="X1155" s="10"/>
      <c r="Y1155" s="20"/>
      <c r="Z1155" s="20"/>
      <c r="AA1155" s="20"/>
      <c r="AB1155" s="20"/>
      <c r="AC1155" s="20"/>
      <c r="AD1155" s="20"/>
      <c r="AE1155" s="20"/>
      <c r="AF1155" s="20"/>
      <c r="AG1155" s="21"/>
    </row>
    <row r="1156" spans="1:33" ht="15.75" customHeight="1" x14ac:dyDescent="0.2">
      <c r="A1156" s="259">
        <v>8</v>
      </c>
      <c r="B1156" s="129" t="s">
        <v>345</v>
      </c>
      <c r="C1156" s="582">
        <v>29</v>
      </c>
      <c r="D1156" s="582">
        <v>11</v>
      </c>
      <c r="E1156" s="582">
        <v>4</v>
      </c>
      <c r="F1156" s="582">
        <v>14</v>
      </c>
      <c r="G1156" s="582">
        <v>42</v>
      </c>
      <c r="H1156" s="582">
        <v>57</v>
      </c>
      <c r="I1156" s="584">
        <v>26</v>
      </c>
      <c r="J1156" s="435">
        <f t="shared" si="246"/>
        <v>29</v>
      </c>
      <c r="K1156" s="435">
        <f t="shared" si="247"/>
        <v>26</v>
      </c>
      <c r="L1156" s="930"/>
      <c r="M1156" s="931"/>
      <c r="N1156" s="931"/>
      <c r="O1156" s="932"/>
      <c r="Q1156" s="401" t="s">
        <v>1088</v>
      </c>
      <c r="R1156" s="20"/>
      <c r="S1156" s="20"/>
      <c r="T1156" s="20" t="s">
        <v>628</v>
      </c>
      <c r="U1156" s="20"/>
      <c r="V1156" s="20"/>
      <c r="W1156" s="20"/>
      <c r="X1156" s="20"/>
      <c r="Y1156" s="10"/>
      <c r="Z1156" s="20"/>
      <c r="AA1156" s="20"/>
      <c r="AB1156" s="20"/>
      <c r="AC1156" s="20"/>
      <c r="AD1156" s="20"/>
      <c r="AE1156" s="20"/>
      <c r="AF1156" s="20"/>
      <c r="AG1156" s="21"/>
    </row>
    <row r="1157" spans="1:33" ht="15.75" customHeight="1" x14ac:dyDescent="0.2">
      <c r="A1157" s="259">
        <v>9</v>
      </c>
      <c r="B1157" s="129" t="s">
        <v>1042</v>
      </c>
      <c r="C1157" s="582">
        <v>24</v>
      </c>
      <c r="D1157" s="582">
        <v>8</v>
      </c>
      <c r="E1157" s="582">
        <v>7</v>
      </c>
      <c r="F1157" s="582">
        <v>9</v>
      </c>
      <c r="G1157" s="582">
        <v>38</v>
      </c>
      <c r="H1157" s="582">
        <v>57</v>
      </c>
      <c r="I1157" s="584">
        <v>23</v>
      </c>
      <c r="J1157" s="435">
        <f t="shared" si="246"/>
        <v>24</v>
      </c>
      <c r="K1157" s="435">
        <f t="shared" si="247"/>
        <v>23</v>
      </c>
      <c r="L1157" s="930"/>
      <c r="M1157" s="931"/>
      <c r="N1157" s="931"/>
      <c r="O1157" s="932"/>
      <c r="Q1157" s="401" t="s">
        <v>242</v>
      </c>
      <c r="R1157" s="20"/>
      <c r="S1157" s="20"/>
      <c r="T1157" s="20" t="s">
        <v>1489</v>
      </c>
      <c r="U1157" s="20"/>
      <c r="V1157" s="20"/>
      <c r="W1157" s="20"/>
      <c r="X1157" s="20"/>
      <c r="Y1157" s="20"/>
      <c r="Z1157" s="10"/>
      <c r="AA1157" s="20"/>
      <c r="AB1157" s="20"/>
      <c r="AC1157" s="20"/>
      <c r="AD1157" s="20"/>
      <c r="AE1157" s="20"/>
      <c r="AF1157" s="20"/>
      <c r="AG1157" s="21"/>
    </row>
    <row r="1158" spans="1:33" ht="15.75" customHeight="1" x14ac:dyDescent="0.2">
      <c r="A1158" s="259">
        <v>10</v>
      </c>
      <c r="B1158" s="129" t="s">
        <v>371</v>
      </c>
      <c r="C1158" s="582">
        <v>23</v>
      </c>
      <c r="D1158" s="582">
        <v>9</v>
      </c>
      <c r="E1158" s="582">
        <v>4</v>
      </c>
      <c r="F1158" s="582">
        <v>10</v>
      </c>
      <c r="G1158" s="582">
        <v>37</v>
      </c>
      <c r="H1158" s="582">
        <v>43</v>
      </c>
      <c r="I1158" s="584">
        <v>22</v>
      </c>
      <c r="J1158" s="435">
        <f t="shared" si="246"/>
        <v>23</v>
      </c>
      <c r="K1158" s="435">
        <f t="shared" si="247"/>
        <v>22</v>
      </c>
      <c r="L1158" s="930"/>
      <c r="M1158" s="931"/>
      <c r="N1158" s="931"/>
      <c r="O1158" s="932"/>
      <c r="Q1158" s="401" t="s">
        <v>1089</v>
      </c>
      <c r="R1158" s="20"/>
      <c r="S1158" s="20"/>
      <c r="T1158" s="20" t="s">
        <v>1493</v>
      </c>
      <c r="U1158" s="20"/>
      <c r="V1158" s="20"/>
      <c r="W1158" s="20"/>
      <c r="X1158" s="20"/>
      <c r="Y1158" s="20"/>
      <c r="Z1158" s="20"/>
      <c r="AA1158" s="10"/>
      <c r="AB1158" s="20"/>
      <c r="AC1158" s="20"/>
      <c r="AD1158" s="20"/>
      <c r="AE1158" s="20"/>
      <c r="AF1158" s="20"/>
      <c r="AG1158" s="21"/>
    </row>
    <row r="1159" spans="1:33" ht="15.75" customHeight="1" x14ac:dyDescent="0.2">
      <c r="A1159" s="259">
        <v>11</v>
      </c>
      <c r="B1159" s="129" t="s">
        <v>1589</v>
      </c>
      <c r="C1159" s="582">
        <v>22</v>
      </c>
      <c r="D1159" s="582">
        <v>8</v>
      </c>
      <c r="E1159" s="582">
        <v>4</v>
      </c>
      <c r="F1159" s="582">
        <v>10</v>
      </c>
      <c r="G1159" s="582">
        <v>41</v>
      </c>
      <c r="H1159" s="582">
        <v>40</v>
      </c>
      <c r="I1159" s="584">
        <v>20</v>
      </c>
      <c r="J1159" s="435">
        <f t="shared" si="246"/>
        <v>22</v>
      </c>
      <c r="K1159" s="435">
        <f t="shared" si="247"/>
        <v>20</v>
      </c>
      <c r="L1159" s="930"/>
      <c r="M1159" s="931"/>
      <c r="N1159" s="931"/>
      <c r="O1159" s="932"/>
      <c r="Q1159" s="401" t="s">
        <v>60</v>
      </c>
      <c r="R1159" s="20"/>
      <c r="S1159" s="20"/>
      <c r="T1159" s="20" t="s">
        <v>1207</v>
      </c>
      <c r="U1159" s="20"/>
      <c r="V1159" s="20"/>
      <c r="W1159" s="20"/>
      <c r="X1159" s="20"/>
      <c r="Y1159" s="20"/>
      <c r="Z1159" s="20"/>
      <c r="AA1159" s="20"/>
      <c r="AB1159" s="10"/>
      <c r="AC1159" s="20"/>
      <c r="AD1159" s="20"/>
      <c r="AE1159" s="20"/>
      <c r="AF1159" s="20"/>
      <c r="AG1159" s="21"/>
    </row>
    <row r="1160" spans="1:33" ht="15.75" customHeight="1" x14ac:dyDescent="0.2">
      <c r="A1160" s="259">
        <v>12</v>
      </c>
      <c r="B1160" s="129" t="s">
        <v>1208</v>
      </c>
      <c r="C1160" s="582">
        <v>25</v>
      </c>
      <c r="D1160" s="582">
        <v>7</v>
      </c>
      <c r="E1160" s="582">
        <v>5</v>
      </c>
      <c r="F1160" s="582">
        <v>13</v>
      </c>
      <c r="G1160" s="582">
        <v>51</v>
      </c>
      <c r="H1160" s="582">
        <v>61</v>
      </c>
      <c r="I1160" s="584">
        <v>19</v>
      </c>
      <c r="J1160" s="435">
        <f t="shared" si="246"/>
        <v>25</v>
      </c>
      <c r="K1160" s="435">
        <f t="shared" si="247"/>
        <v>19</v>
      </c>
      <c r="L1160" s="930"/>
      <c r="M1160" s="931"/>
      <c r="N1160" s="931"/>
      <c r="O1160" s="932"/>
      <c r="Q1160" s="401" t="s">
        <v>610</v>
      </c>
      <c r="R1160" s="20"/>
      <c r="S1160" s="20"/>
      <c r="T1160" s="20" t="s">
        <v>1490</v>
      </c>
      <c r="U1160" s="20"/>
      <c r="V1160" s="20"/>
      <c r="W1160" s="20"/>
      <c r="X1160" s="20"/>
      <c r="Y1160" s="20"/>
      <c r="Z1160" s="20"/>
      <c r="AA1160" s="20"/>
      <c r="AB1160" s="20"/>
      <c r="AC1160" s="10"/>
      <c r="AD1160" s="20"/>
      <c r="AE1160" s="20"/>
      <c r="AF1160" s="20"/>
      <c r="AG1160" s="21"/>
    </row>
    <row r="1161" spans="1:33" ht="15.75" customHeight="1" x14ac:dyDescent="0.2">
      <c r="A1161" s="259">
        <v>13</v>
      </c>
      <c r="B1161" s="129" t="s">
        <v>1763</v>
      </c>
      <c r="C1161" s="582">
        <v>23</v>
      </c>
      <c r="D1161" s="582">
        <v>7</v>
      </c>
      <c r="E1161" s="582">
        <v>4</v>
      </c>
      <c r="F1161" s="582">
        <v>12</v>
      </c>
      <c r="G1161" s="582">
        <v>47</v>
      </c>
      <c r="H1161" s="582">
        <v>58</v>
      </c>
      <c r="I1161" s="584">
        <v>18</v>
      </c>
      <c r="J1161" s="435">
        <f t="shared" si="246"/>
        <v>23</v>
      </c>
      <c r="K1161" s="435">
        <f t="shared" si="247"/>
        <v>18</v>
      </c>
      <c r="L1161" s="930"/>
      <c r="M1161" s="931"/>
      <c r="N1161" s="931"/>
      <c r="O1161" s="932"/>
      <c r="Q1161" s="401" t="s">
        <v>514</v>
      </c>
      <c r="R1161" s="20"/>
      <c r="S1161" s="20"/>
      <c r="T1161" s="20" t="s">
        <v>844</v>
      </c>
      <c r="U1161" s="20"/>
      <c r="V1161" s="20"/>
      <c r="W1161" s="20"/>
      <c r="X1161" s="20"/>
      <c r="Y1161" s="20"/>
      <c r="Z1161" s="20"/>
      <c r="AA1161" s="20"/>
      <c r="AB1161" s="20"/>
      <c r="AC1161" s="20"/>
      <c r="AD1161" s="10"/>
      <c r="AE1161" s="20"/>
      <c r="AF1161" s="20"/>
      <c r="AG1161" s="21"/>
    </row>
    <row r="1162" spans="1:33" ht="15.75" customHeight="1" x14ac:dyDescent="0.2">
      <c r="A1162" s="259">
        <v>14</v>
      </c>
      <c r="B1162" s="129" t="s">
        <v>617</v>
      </c>
      <c r="C1162" s="582">
        <v>22</v>
      </c>
      <c r="D1162" s="582">
        <v>6</v>
      </c>
      <c r="E1162" s="582">
        <v>5</v>
      </c>
      <c r="F1162" s="582">
        <v>11</v>
      </c>
      <c r="G1162" s="582">
        <v>38</v>
      </c>
      <c r="H1162" s="582">
        <v>44</v>
      </c>
      <c r="I1162" s="584">
        <v>17</v>
      </c>
      <c r="J1162" s="435">
        <f t="shared" si="246"/>
        <v>22</v>
      </c>
      <c r="K1162" s="435">
        <f t="shared" si="247"/>
        <v>17</v>
      </c>
      <c r="L1162" s="930"/>
      <c r="M1162" s="931"/>
      <c r="N1162" s="931"/>
      <c r="O1162" s="932"/>
      <c r="Q1162" s="401" t="s">
        <v>591</v>
      </c>
      <c r="R1162" s="20"/>
      <c r="S1162" s="20"/>
      <c r="T1162" s="20" t="s">
        <v>844</v>
      </c>
      <c r="U1162" s="20"/>
      <c r="V1162" s="20"/>
      <c r="W1162" s="20"/>
      <c r="X1162" s="20"/>
      <c r="Y1162" s="20"/>
      <c r="Z1162" s="20"/>
      <c r="AA1162" s="20"/>
      <c r="AB1162" s="20"/>
      <c r="AC1162" s="20"/>
      <c r="AD1162" s="20"/>
      <c r="AE1162" s="10"/>
      <c r="AF1162" s="20"/>
      <c r="AG1162" s="21"/>
    </row>
    <row r="1163" spans="1:33" ht="15.75" customHeight="1" x14ac:dyDescent="0.2">
      <c r="A1163" s="259">
        <v>15</v>
      </c>
      <c r="B1163" s="129" t="s">
        <v>1955</v>
      </c>
      <c r="C1163" s="582">
        <v>26</v>
      </c>
      <c r="D1163" s="582">
        <v>5</v>
      </c>
      <c r="E1163" s="582">
        <v>2</v>
      </c>
      <c r="F1163" s="582">
        <v>19</v>
      </c>
      <c r="G1163" s="582">
        <v>40</v>
      </c>
      <c r="H1163" s="582">
        <v>86</v>
      </c>
      <c r="I1163" s="584">
        <v>12</v>
      </c>
      <c r="J1163" s="435">
        <f t="shared" si="246"/>
        <v>26</v>
      </c>
      <c r="K1163" s="435">
        <f t="shared" si="247"/>
        <v>12</v>
      </c>
      <c r="L1163" s="930"/>
      <c r="M1163" s="931"/>
      <c r="N1163" s="931"/>
      <c r="O1163" s="932"/>
      <c r="Q1163" s="401" t="s">
        <v>1587</v>
      </c>
      <c r="R1163" s="20"/>
      <c r="S1163" s="20" t="s">
        <v>532</v>
      </c>
      <c r="T1163" s="20" t="s">
        <v>1603</v>
      </c>
      <c r="U1163" s="20"/>
      <c r="V1163" s="20"/>
      <c r="W1163" s="20"/>
      <c r="X1163" s="20"/>
      <c r="Y1163" s="20" t="s">
        <v>532</v>
      </c>
      <c r="Z1163" s="20"/>
      <c r="AA1163" s="20"/>
      <c r="AB1163" s="20"/>
      <c r="AC1163" s="20"/>
      <c r="AD1163" s="20"/>
      <c r="AE1163" s="20"/>
      <c r="AF1163" s="10"/>
      <c r="AG1163" s="21"/>
    </row>
    <row r="1164" spans="1:33" ht="15.75" customHeight="1" thickBot="1" x14ac:dyDescent="0.25">
      <c r="A1164" s="462">
        <v>16</v>
      </c>
      <c r="B1164" s="130" t="s">
        <v>1537</v>
      </c>
      <c r="C1164" s="583">
        <v>25</v>
      </c>
      <c r="D1164" s="583">
        <v>1</v>
      </c>
      <c r="E1164" s="583">
        <v>2</v>
      </c>
      <c r="F1164" s="583">
        <v>22</v>
      </c>
      <c r="G1164" s="583">
        <v>24</v>
      </c>
      <c r="H1164" s="583">
        <v>99</v>
      </c>
      <c r="I1164" s="585">
        <v>4</v>
      </c>
      <c r="J1164" s="435">
        <f t="shared" si="246"/>
        <v>25</v>
      </c>
      <c r="K1164" s="435">
        <f t="shared" si="247"/>
        <v>4</v>
      </c>
      <c r="L1164" s="933"/>
      <c r="M1164" s="934"/>
      <c r="N1164" s="934"/>
      <c r="O1164" s="935"/>
      <c r="Q1164" s="402" t="s">
        <v>813</v>
      </c>
      <c r="R1164" s="23" t="s">
        <v>532</v>
      </c>
      <c r="S1164" s="23"/>
      <c r="T1164" s="23" t="s">
        <v>1489</v>
      </c>
      <c r="U1164" s="23"/>
      <c r="V1164" s="23"/>
      <c r="W1164" s="23"/>
      <c r="X1164" s="23"/>
      <c r="Y1164" s="23"/>
      <c r="Z1164" s="23"/>
      <c r="AA1164" s="23"/>
      <c r="AB1164" s="23"/>
      <c r="AC1164" s="23"/>
      <c r="AD1164" s="23"/>
      <c r="AE1164" s="23"/>
      <c r="AF1164" s="23"/>
      <c r="AG1164" s="15"/>
    </row>
    <row r="1165" spans="1:33" ht="15.75" customHeight="1" x14ac:dyDescent="0.2">
      <c r="C1165" s="435">
        <f t="shared" ref="C1165:I1165" si="248">SUM(C1149:C1164)</f>
        <v>377</v>
      </c>
      <c r="D1165" s="435">
        <f t="shared" si="248"/>
        <v>160</v>
      </c>
      <c r="E1165" s="435">
        <f t="shared" si="248"/>
        <v>57</v>
      </c>
      <c r="F1165" s="435">
        <f t="shared" si="248"/>
        <v>160</v>
      </c>
      <c r="G1165" s="435">
        <f t="shared" si="248"/>
        <v>760</v>
      </c>
      <c r="H1165" s="435">
        <f t="shared" si="248"/>
        <v>792</v>
      </c>
      <c r="I1165" s="435">
        <f t="shared" si="248"/>
        <v>377</v>
      </c>
      <c r="J1165" s="435">
        <f t="shared" si="246"/>
        <v>377</v>
      </c>
      <c r="K1165" s="435">
        <f t="shared" si="247"/>
        <v>377</v>
      </c>
    </row>
    <row r="1166" spans="1:33" ht="15.75" customHeight="1" thickBot="1" x14ac:dyDescent="0.25"/>
    <row r="1167" spans="1:33" ht="15.75" customHeight="1" thickBot="1" x14ac:dyDescent="0.25">
      <c r="A1167" s="1193" t="s">
        <v>2087</v>
      </c>
      <c r="B1167" s="1194"/>
      <c r="C1167" s="1194"/>
      <c r="D1167" s="1194"/>
      <c r="E1167" s="1194"/>
      <c r="F1167" s="1194"/>
      <c r="G1167" s="1194" t="s">
        <v>2157</v>
      </c>
      <c r="H1167" s="1194"/>
      <c r="I1167" s="1314"/>
      <c r="L1167" s="1242" t="s">
        <v>588</v>
      </c>
      <c r="M1167" s="1243"/>
      <c r="N1167" s="1243"/>
      <c r="O1167" s="1244"/>
    </row>
    <row r="1168" spans="1:33" ht="15.75" customHeight="1" thickBot="1" x14ac:dyDescent="0.25">
      <c r="A1168" s="456" t="s">
        <v>496</v>
      </c>
      <c r="B1168" s="457" t="s">
        <v>497</v>
      </c>
      <c r="C1168" s="458" t="s">
        <v>498</v>
      </c>
      <c r="D1168" s="458" t="s">
        <v>499</v>
      </c>
      <c r="E1168" s="458" t="s">
        <v>500</v>
      </c>
      <c r="F1168" s="458" t="s">
        <v>501</v>
      </c>
      <c r="G1168" s="458" t="s">
        <v>502</v>
      </c>
      <c r="H1168" s="458" t="s">
        <v>503</v>
      </c>
      <c r="I1168" s="610" t="s">
        <v>504</v>
      </c>
      <c r="L1168" s="1245"/>
      <c r="M1168" s="1246"/>
      <c r="N1168" s="1246"/>
      <c r="O1168" s="1247"/>
      <c r="Q1168" s="24" t="s">
        <v>2158</v>
      </c>
      <c r="R1168" s="399" t="s">
        <v>1615</v>
      </c>
      <c r="S1168" s="399" t="s">
        <v>241</v>
      </c>
      <c r="T1168" s="399" t="s">
        <v>2088</v>
      </c>
      <c r="U1168" s="399" t="s">
        <v>1503</v>
      </c>
      <c r="V1168" s="399" t="s">
        <v>564</v>
      </c>
      <c r="W1168" s="399" t="s">
        <v>500</v>
      </c>
      <c r="X1168" s="399" t="s">
        <v>59</v>
      </c>
      <c r="Y1168" s="399" t="s">
        <v>1530</v>
      </c>
      <c r="Z1168" s="399" t="s">
        <v>610</v>
      </c>
      <c r="AA1168" s="399" t="s">
        <v>2089</v>
      </c>
      <c r="AB1168" s="399" t="s">
        <v>1959</v>
      </c>
      <c r="AC1168" s="399" t="s">
        <v>2090</v>
      </c>
      <c r="AD1168" s="399" t="s">
        <v>425</v>
      </c>
      <c r="AE1168" s="400" t="s">
        <v>727</v>
      </c>
    </row>
    <row r="1169" spans="1:31" ht="15.75" customHeight="1" x14ac:dyDescent="0.2">
      <c r="A1169" s="468">
        <v>1</v>
      </c>
      <c r="B1169" s="126" t="s">
        <v>2092</v>
      </c>
      <c r="C1169" s="581">
        <v>26</v>
      </c>
      <c r="D1169" s="581">
        <v>18</v>
      </c>
      <c r="E1169" s="581">
        <v>5</v>
      </c>
      <c r="F1169" s="581">
        <v>3</v>
      </c>
      <c r="G1169" s="581">
        <v>96</v>
      </c>
      <c r="H1169" s="581">
        <v>41</v>
      </c>
      <c r="I1169" s="128">
        <v>41</v>
      </c>
      <c r="J1169" s="435">
        <f t="shared" ref="J1169:J1183" si="249">D1169+E1169+F1169</f>
        <v>26</v>
      </c>
      <c r="K1169" s="435">
        <f t="shared" ref="K1169:K1183" si="250">D1169*2+E1169</f>
        <v>41</v>
      </c>
      <c r="L1169" s="927"/>
      <c r="M1169" s="928"/>
      <c r="N1169" s="928"/>
      <c r="O1169" s="929"/>
      <c r="Q1169" s="401" t="s">
        <v>1615</v>
      </c>
      <c r="R1169" s="10"/>
      <c r="S1169" s="20"/>
      <c r="T1169" s="20"/>
      <c r="U1169" s="20"/>
      <c r="V1169" s="20"/>
      <c r="W1169" s="20"/>
      <c r="X1169" s="20"/>
      <c r="Y1169" s="20"/>
      <c r="Z1169" s="20"/>
      <c r="AA1169" s="20"/>
      <c r="AB1169" s="20"/>
      <c r="AC1169" s="20"/>
      <c r="AD1169" s="20"/>
      <c r="AE1169" s="21"/>
    </row>
    <row r="1170" spans="1:31" ht="15.75" customHeight="1" x14ac:dyDescent="0.2">
      <c r="A1170" s="259">
        <v>2</v>
      </c>
      <c r="B1170" s="129" t="s">
        <v>616</v>
      </c>
      <c r="C1170" s="582">
        <v>24</v>
      </c>
      <c r="D1170" s="582">
        <v>12</v>
      </c>
      <c r="E1170" s="582">
        <v>4</v>
      </c>
      <c r="F1170" s="582">
        <v>8</v>
      </c>
      <c r="G1170" s="582">
        <v>55</v>
      </c>
      <c r="H1170" s="582">
        <v>51</v>
      </c>
      <c r="I1170" s="584">
        <v>28</v>
      </c>
      <c r="J1170" s="435">
        <f t="shared" si="249"/>
        <v>24</v>
      </c>
      <c r="K1170" s="435">
        <f t="shared" si="250"/>
        <v>28</v>
      </c>
      <c r="L1170" s="930"/>
      <c r="M1170" s="931"/>
      <c r="N1170" s="931"/>
      <c r="O1170" s="932"/>
      <c r="Q1170" s="401" t="s">
        <v>241</v>
      </c>
      <c r="R1170" s="20"/>
      <c r="S1170" s="10"/>
      <c r="T1170" s="20"/>
      <c r="U1170" s="20"/>
      <c r="V1170" s="20"/>
      <c r="W1170" s="20"/>
      <c r="X1170" s="20"/>
      <c r="Y1170" s="20"/>
      <c r="Z1170" s="20"/>
      <c r="AA1170" s="20"/>
      <c r="AB1170" s="20"/>
      <c r="AC1170" s="20"/>
      <c r="AD1170" s="20"/>
      <c r="AE1170" s="21"/>
    </row>
    <row r="1171" spans="1:31" ht="15.75" customHeight="1" x14ac:dyDescent="0.2">
      <c r="A1171" s="259">
        <v>3</v>
      </c>
      <c r="B1171" s="129" t="s">
        <v>1498</v>
      </c>
      <c r="C1171" s="582">
        <v>22</v>
      </c>
      <c r="D1171" s="582">
        <v>12</v>
      </c>
      <c r="E1171" s="582">
        <v>3</v>
      </c>
      <c r="F1171" s="582">
        <v>7</v>
      </c>
      <c r="G1171" s="582">
        <v>55</v>
      </c>
      <c r="H1171" s="582">
        <v>36</v>
      </c>
      <c r="I1171" s="584">
        <v>27</v>
      </c>
      <c r="J1171" s="435">
        <f t="shared" si="249"/>
        <v>22</v>
      </c>
      <c r="K1171" s="435">
        <f t="shared" si="250"/>
        <v>27</v>
      </c>
      <c r="L1171" s="930"/>
      <c r="M1171" s="931"/>
      <c r="N1171" s="931"/>
      <c r="O1171" s="932"/>
      <c r="Q1171" s="401" t="s">
        <v>2088</v>
      </c>
      <c r="R1171" s="20"/>
      <c r="S1171" s="20"/>
      <c r="T1171" s="10"/>
      <c r="U1171" s="20"/>
      <c r="V1171" s="20"/>
      <c r="W1171" s="20"/>
      <c r="X1171" s="20"/>
      <c r="Y1171" s="20"/>
      <c r="Z1171" s="20"/>
      <c r="AA1171" s="20"/>
      <c r="AB1171" s="20"/>
      <c r="AC1171" s="20"/>
      <c r="AD1171" s="20"/>
      <c r="AE1171" s="21"/>
    </row>
    <row r="1172" spans="1:31" ht="15.75" customHeight="1" x14ac:dyDescent="0.2">
      <c r="A1172" s="259">
        <v>4</v>
      </c>
      <c r="B1172" s="129" t="s">
        <v>2061</v>
      </c>
      <c r="C1172" s="582">
        <v>19</v>
      </c>
      <c r="D1172" s="582">
        <v>12</v>
      </c>
      <c r="E1172" s="582">
        <v>2</v>
      </c>
      <c r="F1172" s="582">
        <v>5</v>
      </c>
      <c r="G1172" s="582">
        <v>63</v>
      </c>
      <c r="H1172" s="582">
        <v>29</v>
      </c>
      <c r="I1172" s="584">
        <v>26</v>
      </c>
      <c r="J1172" s="435">
        <f t="shared" si="249"/>
        <v>19</v>
      </c>
      <c r="K1172" s="435">
        <f t="shared" si="250"/>
        <v>26</v>
      </c>
      <c r="L1172" s="930"/>
      <c r="M1172" s="931"/>
      <c r="N1172" s="931"/>
      <c r="O1172" s="932"/>
      <c r="Q1172" s="401" t="s">
        <v>1503</v>
      </c>
      <c r="R1172" s="20"/>
      <c r="S1172" s="20"/>
      <c r="T1172" s="20"/>
      <c r="U1172" s="10"/>
      <c r="V1172" s="20"/>
      <c r="W1172" s="20"/>
      <c r="X1172" s="20"/>
      <c r="Y1172" s="20"/>
      <c r="Z1172" s="20"/>
      <c r="AA1172" s="20"/>
      <c r="AB1172" s="20"/>
      <c r="AC1172" s="20"/>
      <c r="AD1172" s="20"/>
      <c r="AE1172" s="21"/>
    </row>
    <row r="1173" spans="1:31" ht="15.75" customHeight="1" x14ac:dyDescent="0.2">
      <c r="A1173" s="259">
        <v>5</v>
      </c>
      <c r="B1173" s="129" t="s">
        <v>1548</v>
      </c>
      <c r="C1173" s="582">
        <v>22</v>
      </c>
      <c r="D1173" s="582">
        <v>9</v>
      </c>
      <c r="E1173" s="582">
        <v>4</v>
      </c>
      <c r="F1173" s="582">
        <v>9</v>
      </c>
      <c r="G1173" s="582">
        <v>49</v>
      </c>
      <c r="H1173" s="582">
        <v>68</v>
      </c>
      <c r="I1173" s="584">
        <v>22</v>
      </c>
      <c r="J1173" s="435">
        <f t="shared" si="249"/>
        <v>22</v>
      </c>
      <c r="K1173" s="435">
        <f t="shared" si="250"/>
        <v>22</v>
      </c>
      <c r="L1173" s="930"/>
      <c r="M1173" s="931"/>
      <c r="N1173" s="931"/>
      <c r="O1173" s="932"/>
      <c r="Q1173" s="401" t="s">
        <v>564</v>
      </c>
      <c r="R1173" s="20"/>
      <c r="S1173" s="20"/>
      <c r="T1173" s="20"/>
      <c r="U1173" s="20"/>
      <c r="V1173" s="10"/>
      <c r="W1173" s="20"/>
      <c r="X1173" s="20"/>
      <c r="Y1173" s="20"/>
      <c r="Z1173" s="20"/>
      <c r="AA1173" s="20"/>
      <c r="AB1173" s="20"/>
      <c r="AC1173" s="20"/>
      <c r="AD1173" s="20"/>
      <c r="AE1173" s="21"/>
    </row>
    <row r="1174" spans="1:31" ht="15.75" customHeight="1" x14ac:dyDescent="0.2">
      <c r="A1174" s="259">
        <v>6</v>
      </c>
      <c r="B1174" s="129" t="s">
        <v>2093</v>
      </c>
      <c r="C1174" s="582">
        <v>18</v>
      </c>
      <c r="D1174" s="582">
        <v>10</v>
      </c>
      <c r="E1174" s="582">
        <v>1</v>
      </c>
      <c r="F1174" s="582">
        <v>7</v>
      </c>
      <c r="G1174" s="582">
        <v>46</v>
      </c>
      <c r="H1174" s="582">
        <v>36</v>
      </c>
      <c r="I1174" s="584">
        <v>21</v>
      </c>
      <c r="J1174" s="435">
        <f t="shared" si="249"/>
        <v>18</v>
      </c>
      <c r="K1174" s="435">
        <f t="shared" si="250"/>
        <v>21</v>
      </c>
      <c r="L1174" s="930"/>
      <c r="M1174" s="931"/>
      <c r="N1174" s="931"/>
      <c r="O1174" s="932"/>
      <c r="Q1174" s="401" t="s">
        <v>500</v>
      </c>
      <c r="R1174" s="20"/>
      <c r="S1174" s="20"/>
      <c r="T1174" s="20"/>
      <c r="U1174" s="20"/>
      <c r="V1174" s="20"/>
      <c r="W1174" s="10"/>
      <c r="X1174" s="20"/>
      <c r="Y1174" s="20"/>
      <c r="Z1174" s="20"/>
      <c r="AA1174" s="20"/>
      <c r="AB1174" s="20"/>
      <c r="AC1174" s="20"/>
      <c r="AD1174" s="20"/>
      <c r="AE1174" s="21"/>
    </row>
    <row r="1175" spans="1:31" ht="15.75" customHeight="1" x14ac:dyDescent="0.2">
      <c r="A1175" s="259">
        <v>7</v>
      </c>
      <c r="B1175" s="129" t="s">
        <v>2062</v>
      </c>
      <c r="C1175" s="582">
        <v>23</v>
      </c>
      <c r="D1175" s="582">
        <v>8</v>
      </c>
      <c r="E1175" s="582">
        <v>5</v>
      </c>
      <c r="F1175" s="582">
        <v>10</v>
      </c>
      <c r="G1175" s="582">
        <v>46</v>
      </c>
      <c r="H1175" s="582">
        <v>51</v>
      </c>
      <c r="I1175" s="584">
        <v>21</v>
      </c>
      <c r="J1175" s="435">
        <f t="shared" si="249"/>
        <v>23</v>
      </c>
      <c r="K1175" s="435">
        <f t="shared" si="250"/>
        <v>21</v>
      </c>
      <c r="L1175" s="930"/>
      <c r="M1175" s="931"/>
      <c r="N1175" s="931"/>
      <c r="O1175" s="932"/>
      <c r="Q1175" s="401" t="s">
        <v>59</v>
      </c>
      <c r="R1175" s="20"/>
      <c r="S1175" s="20"/>
      <c r="T1175" s="20"/>
      <c r="U1175" s="20"/>
      <c r="V1175" s="20"/>
      <c r="W1175" s="20"/>
      <c r="X1175" s="10"/>
      <c r="Y1175" s="20"/>
      <c r="Z1175" s="20"/>
      <c r="AA1175" s="20"/>
      <c r="AB1175" s="20"/>
      <c r="AC1175" s="20"/>
      <c r="AD1175" s="20"/>
      <c r="AE1175" s="21"/>
    </row>
    <row r="1176" spans="1:31" ht="15.75" customHeight="1" x14ac:dyDescent="0.2">
      <c r="A1176" s="259">
        <v>8</v>
      </c>
      <c r="B1176" s="129" t="s">
        <v>1497</v>
      </c>
      <c r="C1176" s="582">
        <v>17</v>
      </c>
      <c r="D1176" s="582">
        <v>9</v>
      </c>
      <c r="E1176" s="582">
        <v>2</v>
      </c>
      <c r="F1176" s="582">
        <v>6</v>
      </c>
      <c r="G1176" s="582">
        <v>40</v>
      </c>
      <c r="H1176" s="582">
        <v>35</v>
      </c>
      <c r="I1176" s="584">
        <v>20</v>
      </c>
      <c r="J1176" s="435">
        <f t="shared" si="249"/>
        <v>17</v>
      </c>
      <c r="K1176" s="435">
        <f t="shared" si="250"/>
        <v>20</v>
      </c>
      <c r="L1176" s="930"/>
      <c r="M1176" s="931"/>
      <c r="N1176" s="931"/>
      <c r="O1176" s="932"/>
      <c r="Q1176" s="401" t="s">
        <v>1530</v>
      </c>
      <c r="R1176" s="20"/>
      <c r="S1176" s="20"/>
      <c r="T1176" s="20"/>
      <c r="U1176" s="20"/>
      <c r="V1176" s="20"/>
      <c r="W1176" s="20"/>
      <c r="X1176" s="20"/>
      <c r="Y1176" s="10"/>
      <c r="Z1176" s="20"/>
      <c r="AA1176" s="20"/>
      <c r="AB1176" s="20"/>
      <c r="AC1176" s="20"/>
      <c r="AD1176" s="20"/>
      <c r="AE1176" s="21"/>
    </row>
    <row r="1177" spans="1:31" ht="15.75" customHeight="1" x14ac:dyDescent="0.2">
      <c r="A1177" s="259">
        <v>9</v>
      </c>
      <c r="B1177" s="129" t="s">
        <v>106</v>
      </c>
      <c r="C1177" s="582">
        <v>16</v>
      </c>
      <c r="D1177" s="582">
        <v>8</v>
      </c>
      <c r="E1177" s="582">
        <v>3</v>
      </c>
      <c r="F1177" s="582">
        <v>5</v>
      </c>
      <c r="G1177" s="582">
        <v>44</v>
      </c>
      <c r="H1177" s="582">
        <v>32</v>
      </c>
      <c r="I1177" s="584">
        <v>19</v>
      </c>
      <c r="J1177" s="435">
        <f t="shared" si="249"/>
        <v>16</v>
      </c>
      <c r="K1177" s="435">
        <f t="shared" si="250"/>
        <v>19</v>
      </c>
      <c r="L1177" s="930"/>
      <c r="M1177" s="931"/>
      <c r="N1177" s="931"/>
      <c r="O1177" s="932"/>
      <c r="Q1177" s="401" t="s">
        <v>610</v>
      </c>
      <c r="R1177" s="20"/>
      <c r="S1177" s="20"/>
      <c r="T1177" s="20"/>
      <c r="U1177" s="20"/>
      <c r="V1177" s="20"/>
      <c r="W1177" s="20"/>
      <c r="X1177" s="20"/>
      <c r="Y1177" s="20"/>
      <c r="Z1177" s="10"/>
      <c r="AA1177" s="20"/>
      <c r="AB1177" s="20"/>
      <c r="AC1177" s="20"/>
      <c r="AD1177" s="20"/>
      <c r="AE1177" s="21"/>
    </row>
    <row r="1178" spans="1:31" ht="15.75" customHeight="1" x14ac:dyDescent="0.2">
      <c r="A1178" s="259">
        <v>10</v>
      </c>
      <c r="B1178" s="129" t="s">
        <v>1931</v>
      </c>
      <c r="C1178" s="582">
        <v>23</v>
      </c>
      <c r="D1178" s="582">
        <v>7</v>
      </c>
      <c r="E1178" s="582">
        <v>5</v>
      </c>
      <c r="F1178" s="582">
        <v>11</v>
      </c>
      <c r="G1178" s="582">
        <v>42</v>
      </c>
      <c r="H1178" s="582">
        <v>60</v>
      </c>
      <c r="I1178" s="584">
        <v>19</v>
      </c>
      <c r="J1178" s="435">
        <f t="shared" si="249"/>
        <v>23</v>
      </c>
      <c r="K1178" s="435">
        <f t="shared" si="250"/>
        <v>19</v>
      </c>
      <c r="L1178" s="930"/>
      <c r="M1178" s="931"/>
      <c r="N1178" s="931"/>
      <c r="O1178" s="932"/>
      <c r="Q1178" s="401" t="s">
        <v>2089</v>
      </c>
      <c r="R1178" s="20"/>
      <c r="S1178" s="20"/>
      <c r="T1178" s="20"/>
      <c r="U1178" s="20"/>
      <c r="V1178" s="20"/>
      <c r="W1178" s="20"/>
      <c r="X1178" s="20"/>
      <c r="Y1178" s="20"/>
      <c r="Z1178" s="20"/>
      <c r="AA1178" s="10"/>
      <c r="AB1178" s="20"/>
      <c r="AC1178" s="20"/>
      <c r="AD1178" s="20"/>
      <c r="AE1178" s="21"/>
    </row>
    <row r="1179" spans="1:31" ht="15.75" customHeight="1" x14ac:dyDescent="0.2">
      <c r="A1179" s="259">
        <v>11</v>
      </c>
      <c r="B1179" s="129" t="s">
        <v>2094</v>
      </c>
      <c r="C1179" s="582">
        <v>20</v>
      </c>
      <c r="D1179" s="582">
        <v>7</v>
      </c>
      <c r="E1179" s="582">
        <v>3</v>
      </c>
      <c r="F1179" s="582">
        <v>10</v>
      </c>
      <c r="G1179" s="582">
        <v>46</v>
      </c>
      <c r="H1179" s="582">
        <v>44</v>
      </c>
      <c r="I1179" s="584">
        <v>17</v>
      </c>
      <c r="J1179" s="435">
        <f t="shared" si="249"/>
        <v>20</v>
      </c>
      <c r="K1179" s="435">
        <f t="shared" si="250"/>
        <v>17</v>
      </c>
      <c r="L1179" s="930"/>
      <c r="M1179" s="931"/>
      <c r="N1179" s="931"/>
      <c r="O1179" s="932"/>
      <c r="Q1179" s="401" t="s">
        <v>1959</v>
      </c>
      <c r="R1179" s="20"/>
      <c r="S1179" s="20"/>
      <c r="T1179" s="20"/>
      <c r="U1179" s="20"/>
      <c r="V1179" s="20"/>
      <c r="W1179" s="20"/>
      <c r="X1179" s="20"/>
      <c r="Y1179" s="20"/>
      <c r="Z1179" s="20"/>
      <c r="AA1179" s="20"/>
      <c r="AB1179" s="10"/>
      <c r="AC1179" s="20"/>
      <c r="AD1179" s="20"/>
      <c r="AE1179" s="21"/>
    </row>
    <row r="1180" spans="1:31" ht="15.75" customHeight="1" x14ac:dyDescent="0.2">
      <c r="A1180" s="259">
        <v>12</v>
      </c>
      <c r="B1180" s="129" t="s">
        <v>2091</v>
      </c>
      <c r="C1180" s="582">
        <v>23</v>
      </c>
      <c r="D1180" s="582">
        <v>6</v>
      </c>
      <c r="E1180" s="582">
        <v>2</v>
      </c>
      <c r="F1180" s="582">
        <v>15</v>
      </c>
      <c r="G1180" s="582">
        <v>35</v>
      </c>
      <c r="H1180" s="582">
        <v>70</v>
      </c>
      <c r="I1180" s="584">
        <v>14</v>
      </c>
      <c r="J1180" s="435">
        <f t="shared" si="249"/>
        <v>23</v>
      </c>
      <c r="K1180" s="435">
        <f t="shared" si="250"/>
        <v>14</v>
      </c>
      <c r="L1180" s="930"/>
      <c r="M1180" s="931"/>
      <c r="N1180" s="931"/>
      <c r="O1180" s="932"/>
      <c r="Q1180" s="401" t="s">
        <v>2090</v>
      </c>
      <c r="R1180" s="20"/>
      <c r="S1180" s="20"/>
      <c r="T1180" s="20"/>
      <c r="U1180" s="20"/>
      <c r="V1180" s="20" t="s">
        <v>532</v>
      </c>
      <c r="W1180" s="20"/>
      <c r="X1180" s="20"/>
      <c r="Y1180" s="20"/>
      <c r="Z1180" s="20"/>
      <c r="AA1180" s="20"/>
      <c r="AB1180" s="20"/>
      <c r="AC1180" s="10"/>
      <c r="AD1180" s="20"/>
      <c r="AE1180" s="21"/>
    </row>
    <row r="1181" spans="1:31" ht="15.75" customHeight="1" x14ac:dyDescent="0.2">
      <c r="A1181" s="259">
        <v>13</v>
      </c>
      <c r="B1181" s="129" t="s">
        <v>426</v>
      </c>
      <c r="C1181" s="582">
        <v>23</v>
      </c>
      <c r="D1181" s="582">
        <v>5</v>
      </c>
      <c r="E1181" s="582">
        <v>2</v>
      </c>
      <c r="F1181" s="582">
        <v>16</v>
      </c>
      <c r="G1181" s="582">
        <v>43</v>
      </c>
      <c r="H1181" s="582">
        <v>97</v>
      </c>
      <c r="I1181" s="584">
        <v>12</v>
      </c>
      <c r="J1181" s="435">
        <f t="shared" si="249"/>
        <v>23</v>
      </c>
      <c r="K1181" s="435">
        <f t="shared" si="250"/>
        <v>12</v>
      </c>
      <c r="L1181" s="930"/>
      <c r="M1181" s="931"/>
      <c r="N1181" s="931"/>
      <c r="O1181" s="932"/>
      <c r="Q1181" s="401" t="s">
        <v>425</v>
      </c>
      <c r="R1181" s="20"/>
      <c r="S1181" s="20"/>
      <c r="T1181" s="20"/>
      <c r="U1181" s="20"/>
      <c r="V1181" s="20"/>
      <c r="W1181" s="20"/>
      <c r="X1181" s="20"/>
      <c r="Y1181" s="20"/>
      <c r="Z1181" s="20"/>
      <c r="AA1181" s="20"/>
      <c r="AB1181" s="20"/>
      <c r="AC1181" s="20"/>
      <c r="AD1181" s="10"/>
      <c r="AE1181" s="21"/>
    </row>
    <row r="1182" spans="1:31" ht="15.75" customHeight="1" thickBot="1" x14ac:dyDescent="0.25">
      <c r="A1182" s="462">
        <v>14</v>
      </c>
      <c r="B1182" s="130" t="s">
        <v>2095</v>
      </c>
      <c r="C1182" s="583">
        <v>21</v>
      </c>
      <c r="D1182" s="583">
        <v>3</v>
      </c>
      <c r="E1182" s="583">
        <v>4</v>
      </c>
      <c r="F1182" s="583">
        <v>14</v>
      </c>
      <c r="G1182" s="583">
        <v>34</v>
      </c>
      <c r="H1182" s="583">
        <v>55</v>
      </c>
      <c r="I1182" s="585">
        <v>10</v>
      </c>
      <c r="J1182" s="435">
        <f t="shared" si="249"/>
        <v>21</v>
      </c>
      <c r="K1182" s="435">
        <f t="shared" si="250"/>
        <v>10</v>
      </c>
      <c r="L1182" s="933"/>
      <c r="M1182" s="934"/>
      <c r="N1182" s="934"/>
      <c r="O1182" s="935"/>
      <c r="Q1182" s="402" t="s">
        <v>727</v>
      </c>
      <c r="R1182" s="23"/>
      <c r="S1182" s="23"/>
      <c r="T1182" s="23"/>
      <c r="U1182" s="23"/>
      <c r="V1182" s="23"/>
      <c r="W1182" s="23"/>
      <c r="X1182" s="23"/>
      <c r="Y1182" s="23"/>
      <c r="Z1182" s="23"/>
      <c r="AA1182" s="23"/>
      <c r="AB1182" s="23"/>
      <c r="AC1182" s="23"/>
      <c r="AD1182" s="23"/>
      <c r="AE1182" s="15"/>
    </row>
    <row r="1183" spans="1:31" ht="15.75" customHeight="1" x14ac:dyDescent="0.2">
      <c r="C1183" s="435">
        <f t="shared" ref="C1183:I1183" si="251">SUM(C1169:C1182)</f>
        <v>297</v>
      </c>
      <c r="D1183" s="435">
        <f t="shared" si="251"/>
        <v>126</v>
      </c>
      <c r="E1183" s="435">
        <f t="shared" si="251"/>
        <v>45</v>
      </c>
      <c r="F1183" s="435">
        <f t="shared" si="251"/>
        <v>126</v>
      </c>
      <c r="G1183" s="435">
        <f t="shared" si="251"/>
        <v>694</v>
      </c>
      <c r="H1183" s="435">
        <f t="shared" si="251"/>
        <v>705</v>
      </c>
      <c r="I1183" s="435">
        <f t="shared" si="251"/>
        <v>297</v>
      </c>
      <c r="J1183" s="435">
        <f t="shared" si="249"/>
        <v>297</v>
      </c>
      <c r="K1183" s="435">
        <f t="shared" si="250"/>
        <v>297</v>
      </c>
      <c r="L1183"/>
      <c r="M1183"/>
      <c r="N1183"/>
      <c r="O1183"/>
    </row>
    <row r="1184" spans="1:31" ht="15.75" customHeight="1" thickBot="1" x14ac:dyDescent="0.25"/>
    <row r="1185" spans="1:27" ht="15.75" customHeight="1" thickBot="1" x14ac:dyDescent="0.25">
      <c r="A1185" s="1311" t="s">
        <v>2096</v>
      </c>
      <c r="B1185" s="1312"/>
      <c r="C1185" s="1312"/>
      <c r="D1185" s="1312"/>
      <c r="E1185" s="1312"/>
      <c r="F1185" s="1313"/>
      <c r="G1185" s="1308" t="s">
        <v>2157</v>
      </c>
      <c r="H1185" s="1309"/>
      <c r="I1185" s="1310"/>
      <c r="L1185" s="945" t="s">
        <v>495</v>
      </c>
      <c r="M1185" s="946"/>
      <c r="N1185" s="946"/>
      <c r="O1185" s="947"/>
    </row>
    <row r="1186" spans="1:27" ht="15.75" customHeight="1" thickBot="1" x14ac:dyDescent="0.25">
      <c r="A1186" s="570" t="s">
        <v>496</v>
      </c>
      <c r="B1186" s="571" t="s">
        <v>497</v>
      </c>
      <c r="C1186" s="572" t="s">
        <v>498</v>
      </c>
      <c r="D1186" s="572" t="s">
        <v>499</v>
      </c>
      <c r="E1186" s="572" t="s">
        <v>500</v>
      </c>
      <c r="F1186" s="572" t="s">
        <v>501</v>
      </c>
      <c r="G1186" s="573" t="s">
        <v>502</v>
      </c>
      <c r="H1186" s="573" t="s">
        <v>503</v>
      </c>
      <c r="I1186" s="574" t="s">
        <v>504</v>
      </c>
      <c r="L1186" s="1063"/>
      <c r="M1186" s="1064"/>
      <c r="N1186" s="1064"/>
      <c r="O1186" s="1065"/>
      <c r="Q1186" s="24" t="s">
        <v>2158</v>
      </c>
      <c r="R1186" s="563" t="s">
        <v>652</v>
      </c>
      <c r="S1186" s="563" t="s">
        <v>1071</v>
      </c>
      <c r="T1186" s="563" t="s">
        <v>2154</v>
      </c>
      <c r="U1186" s="563" t="s">
        <v>405</v>
      </c>
      <c r="V1186" s="563" t="s">
        <v>513</v>
      </c>
      <c r="W1186" s="563" t="s">
        <v>2100</v>
      </c>
      <c r="X1186" s="563" t="s">
        <v>1007</v>
      </c>
      <c r="Y1186" s="563" t="s">
        <v>1313</v>
      </c>
      <c r="Z1186" s="563" t="s">
        <v>1073</v>
      </c>
      <c r="AA1186" s="564" t="s">
        <v>1074</v>
      </c>
    </row>
    <row r="1187" spans="1:27" ht="15.75" customHeight="1" x14ac:dyDescent="0.2">
      <c r="A1187" s="567" t="s">
        <v>521</v>
      </c>
      <c r="B1187" s="53" t="s">
        <v>2102</v>
      </c>
      <c r="C1187" s="46"/>
      <c r="D1187" s="46"/>
      <c r="E1187" s="46"/>
      <c r="F1187" s="46"/>
      <c r="G1187" s="46"/>
      <c r="H1187" s="46"/>
      <c r="I1187" s="586"/>
      <c r="J1187" s="435">
        <f t="shared" ref="J1187:J1197" si="252">D1187+E1187+F1187</f>
        <v>0</v>
      </c>
      <c r="K1187" s="435">
        <f t="shared" ref="K1187:K1197" si="253">D1187*2+E1187</f>
        <v>0</v>
      </c>
      <c r="L1187" s="927" t="s">
        <v>528</v>
      </c>
      <c r="M1187" s="928"/>
      <c r="N1187" s="928"/>
      <c r="O1187" s="929"/>
      <c r="Q1187" s="565" t="s">
        <v>652</v>
      </c>
      <c r="R1187" s="10"/>
      <c r="S1187" s="20"/>
      <c r="T1187" s="20"/>
      <c r="U1187" s="20"/>
      <c r="V1187" s="20"/>
      <c r="W1187" s="20"/>
      <c r="X1187" s="20"/>
      <c r="Y1187" s="20"/>
      <c r="Z1187" s="20"/>
      <c r="AA1187" s="21"/>
    </row>
    <row r="1188" spans="1:27" ht="15.75" customHeight="1" x14ac:dyDescent="0.2">
      <c r="A1188" s="568" t="s">
        <v>521</v>
      </c>
      <c r="B1188" s="54" t="s">
        <v>2156</v>
      </c>
      <c r="C1188" s="582"/>
      <c r="D1188" s="582"/>
      <c r="E1188" s="582"/>
      <c r="F1188" s="582"/>
      <c r="G1188" s="582"/>
      <c r="H1188" s="582"/>
      <c r="I1188" s="584"/>
      <c r="J1188" s="435">
        <f t="shared" si="252"/>
        <v>0</v>
      </c>
      <c r="K1188" s="435">
        <f t="shared" si="253"/>
        <v>0</v>
      </c>
      <c r="L1188" s="930"/>
      <c r="M1188" s="931"/>
      <c r="N1188" s="931"/>
      <c r="O1188" s="932"/>
      <c r="Q1188" s="565" t="s">
        <v>1071</v>
      </c>
      <c r="R1188" s="20"/>
      <c r="S1188" s="10"/>
      <c r="T1188" s="20"/>
      <c r="U1188" s="20"/>
      <c r="V1188" s="20"/>
      <c r="W1188" s="20"/>
      <c r="X1188" s="20"/>
      <c r="Y1188" s="20"/>
      <c r="Z1188" s="20"/>
      <c r="AA1188" s="21"/>
    </row>
    <row r="1189" spans="1:27" ht="15.75" customHeight="1" x14ac:dyDescent="0.2">
      <c r="A1189" s="568" t="s">
        <v>521</v>
      </c>
      <c r="B1189" s="54" t="s">
        <v>2104</v>
      </c>
      <c r="C1189" s="582"/>
      <c r="D1189" s="582"/>
      <c r="E1189" s="582"/>
      <c r="F1189" s="582"/>
      <c r="G1189" s="582"/>
      <c r="H1189" s="582"/>
      <c r="I1189" s="584"/>
      <c r="J1189" s="435">
        <f t="shared" si="252"/>
        <v>0</v>
      </c>
      <c r="K1189" s="435">
        <f t="shared" si="253"/>
        <v>0</v>
      </c>
      <c r="L1189" s="930"/>
      <c r="M1189" s="931"/>
      <c r="N1189" s="931"/>
      <c r="O1189" s="932"/>
      <c r="Q1189" s="565" t="s">
        <v>2097</v>
      </c>
      <c r="R1189" s="20"/>
      <c r="S1189" s="20"/>
      <c r="T1189" s="10"/>
      <c r="U1189" s="20"/>
      <c r="V1189" s="20"/>
      <c r="W1189" s="20"/>
      <c r="X1189" s="20"/>
      <c r="Y1189" s="20"/>
      <c r="Z1189" s="20"/>
      <c r="AA1189" s="21"/>
    </row>
    <row r="1190" spans="1:27" ht="15.75" customHeight="1" x14ac:dyDescent="0.2">
      <c r="A1190" s="568" t="s">
        <v>521</v>
      </c>
      <c r="B1190" s="54" t="s">
        <v>2101</v>
      </c>
      <c r="C1190" s="582"/>
      <c r="D1190" s="582"/>
      <c r="E1190" s="582"/>
      <c r="F1190" s="582"/>
      <c r="G1190" s="582"/>
      <c r="H1190" s="582"/>
      <c r="I1190" s="584"/>
      <c r="J1190" s="435">
        <f t="shared" si="252"/>
        <v>0</v>
      </c>
      <c r="K1190" s="435">
        <f t="shared" si="253"/>
        <v>0</v>
      </c>
      <c r="L1190" s="930"/>
      <c r="M1190" s="931"/>
      <c r="N1190" s="931"/>
      <c r="O1190" s="932"/>
      <c r="Q1190" s="565" t="s">
        <v>405</v>
      </c>
      <c r="R1190" s="20"/>
      <c r="S1190" s="20"/>
      <c r="T1190" s="20"/>
      <c r="U1190" s="10"/>
      <c r="V1190" s="20"/>
      <c r="W1190" s="20"/>
      <c r="X1190" s="20"/>
      <c r="Y1190" s="20"/>
      <c r="Z1190" s="20"/>
      <c r="AA1190" s="21"/>
    </row>
    <row r="1191" spans="1:27" ht="15.75" customHeight="1" x14ac:dyDescent="0.2">
      <c r="A1191" s="568" t="s">
        <v>521</v>
      </c>
      <c r="B1191" s="54" t="s">
        <v>1047</v>
      </c>
      <c r="C1191" s="582"/>
      <c r="D1191" s="582"/>
      <c r="E1191" s="582"/>
      <c r="F1191" s="582"/>
      <c r="G1191" s="582"/>
      <c r="H1191" s="582"/>
      <c r="I1191" s="584"/>
      <c r="J1191" s="435">
        <f t="shared" si="252"/>
        <v>0</v>
      </c>
      <c r="K1191" s="435">
        <f t="shared" si="253"/>
        <v>0</v>
      </c>
      <c r="L1191" s="930"/>
      <c r="M1191" s="931"/>
      <c r="N1191" s="931"/>
      <c r="O1191" s="932"/>
      <c r="Q1191" s="565" t="s">
        <v>513</v>
      </c>
      <c r="R1191" s="20"/>
      <c r="S1191" s="20"/>
      <c r="T1191" s="20"/>
      <c r="U1191" s="20"/>
      <c r="V1191" s="10"/>
      <c r="W1191" s="20"/>
      <c r="X1191" s="20"/>
      <c r="Y1191" s="20"/>
      <c r="Z1191" s="20"/>
      <c r="AA1191" s="21"/>
    </row>
    <row r="1192" spans="1:27" ht="15.75" customHeight="1" x14ac:dyDescent="0.2">
      <c r="A1192" s="568" t="s">
        <v>521</v>
      </c>
      <c r="B1192" s="54" t="s">
        <v>2167</v>
      </c>
      <c r="C1192" s="582"/>
      <c r="D1192" s="582"/>
      <c r="E1192" s="582"/>
      <c r="F1192" s="582"/>
      <c r="G1192" s="582"/>
      <c r="H1192" s="582"/>
      <c r="I1192" s="584"/>
      <c r="J1192" s="435">
        <f t="shared" si="252"/>
        <v>0</v>
      </c>
      <c r="K1192" s="435">
        <f t="shared" si="253"/>
        <v>0</v>
      </c>
      <c r="L1192" s="930"/>
      <c r="M1192" s="931"/>
      <c r="N1192" s="931"/>
      <c r="O1192" s="932"/>
      <c r="Q1192" s="565" t="s">
        <v>2100</v>
      </c>
      <c r="R1192" s="20"/>
      <c r="S1192" s="20"/>
      <c r="T1192" s="20"/>
      <c r="U1192" s="20"/>
      <c r="V1192" s="20"/>
      <c r="W1192" s="10"/>
      <c r="X1192" s="20"/>
      <c r="Y1192" s="20"/>
      <c r="Z1192" s="20"/>
      <c r="AA1192" s="21"/>
    </row>
    <row r="1193" spans="1:27" ht="15.75" customHeight="1" x14ac:dyDescent="0.2">
      <c r="A1193" s="568" t="s">
        <v>521</v>
      </c>
      <c r="B1193" s="54" t="s">
        <v>2109</v>
      </c>
      <c r="C1193" s="582"/>
      <c r="D1193" s="582"/>
      <c r="E1193" s="582"/>
      <c r="F1193" s="582"/>
      <c r="G1193" s="582"/>
      <c r="H1193" s="582"/>
      <c r="I1193" s="584"/>
      <c r="J1193" s="435">
        <f t="shared" si="252"/>
        <v>0</v>
      </c>
      <c r="K1193" s="435">
        <f t="shared" si="253"/>
        <v>0</v>
      </c>
      <c r="L1193" s="930"/>
      <c r="M1193" s="931"/>
      <c r="N1193" s="931"/>
      <c r="O1193" s="932"/>
      <c r="Q1193" s="565" t="s">
        <v>1007</v>
      </c>
      <c r="R1193" s="20"/>
      <c r="S1193" s="20"/>
      <c r="T1193" s="20"/>
      <c r="U1193" s="20"/>
      <c r="V1193" s="20"/>
      <c r="W1193" s="20"/>
      <c r="X1193" s="10"/>
      <c r="Y1193" s="20"/>
      <c r="Z1193" s="20"/>
      <c r="AA1193" s="21"/>
    </row>
    <row r="1194" spans="1:27" ht="15.75" customHeight="1" x14ac:dyDescent="0.2">
      <c r="A1194" s="568" t="s">
        <v>521</v>
      </c>
      <c r="B1194" s="54" t="s">
        <v>2111</v>
      </c>
      <c r="C1194" s="582"/>
      <c r="D1194" s="582"/>
      <c r="E1194" s="582"/>
      <c r="F1194" s="582"/>
      <c r="G1194" s="582"/>
      <c r="H1194" s="582"/>
      <c r="I1194" s="584"/>
      <c r="J1194" s="435">
        <f t="shared" si="252"/>
        <v>0</v>
      </c>
      <c r="K1194" s="435">
        <f t="shared" si="253"/>
        <v>0</v>
      </c>
      <c r="L1194" s="930"/>
      <c r="M1194" s="931"/>
      <c r="N1194" s="931"/>
      <c r="O1194" s="932"/>
      <c r="Q1194" s="565" t="s">
        <v>1313</v>
      </c>
      <c r="R1194" s="20" t="s">
        <v>532</v>
      </c>
      <c r="S1194" s="20"/>
      <c r="T1194" s="20"/>
      <c r="U1194" s="20"/>
      <c r="V1194" s="20"/>
      <c r="W1194" s="20"/>
      <c r="X1194" s="20"/>
      <c r="Y1194" s="10"/>
      <c r="Z1194" s="20"/>
      <c r="AA1194" s="21"/>
    </row>
    <row r="1195" spans="1:27" ht="15.75" customHeight="1" x14ac:dyDescent="0.2">
      <c r="A1195" s="568" t="s">
        <v>521</v>
      </c>
      <c r="B1195" s="54" t="s">
        <v>2128</v>
      </c>
      <c r="C1195" s="582"/>
      <c r="D1195" s="582"/>
      <c r="E1195" s="582"/>
      <c r="F1195" s="582"/>
      <c r="G1195" s="582"/>
      <c r="H1195" s="582"/>
      <c r="I1195" s="584"/>
      <c r="J1195" s="435">
        <f t="shared" si="252"/>
        <v>0</v>
      </c>
      <c r="K1195" s="435">
        <f t="shared" si="253"/>
        <v>0</v>
      </c>
      <c r="L1195" s="930"/>
      <c r="M1195" s="931"/>
      <c r="N1195" s="931"/>
      <c r="O1195" s="932"/>
      <c r="Q1195" s="565" t="s">
        <v>1073</v>
      </c>
      <c r="R1195" s="20"/>
      <c r="S1195" s="20"/>
      <c r="T1195" s="20"/>
      <c r="U1195" s="20"/>
      <c r="V1195" s="20"/>
      <c r="W1195" s="20"/>
      <c r="X1195" s="20"/>
      <c r="Y1195" s="20"/>
      <c r="Z1195" s="10"/>
      <c r="AA1195" s="21"/>
    </row>
    <row r="1196" spans="1:27" ht="15.75" customHeight="1" thickBot="1" x14ac:dyDescent="0.25">
      <c r="A1196" s="569" t="s">
        <v>521</v>
      </c>
      <c r="B1196" s="55" t="s">
        <v>1061</v>
      </c>
      <c r="C1196" s="583"/>
      <c r="D1196" s="583"/>
      <c r="E1196" s="583"/>
      <c r="F1196" s="583"/>
      <c r="G1196" s="583"/>
      <c r="H1196" s="583"/>
      <c r="I1196" s="585"/>
      <c r="J1196" s="435">
        <f t="shared" si="252"/>
        <v>0</v>
      </c>
      <c r="K1196" s="435">
        <f t="shared" si="253"/>
        <v>0</v>
      </c>
      <c r="L1196" s="933"/>
      <c r="M1196" s="934"/>
      <c r="N1196" s="934"/>
      <c r="O1196" s="935"/>
      <c r="Q1196" s="566" t="s">
        <v>1074</v>
      </c>
      <c r="R1196" s="23"/>
      <c r="S1196" s="23"/>
      <c r="T1196" s="23"/>
      <c r="U1196" s="23"/>
      <c r="V1196" s="23"/>
      <c r="W1196" s="23"/>
      <c r="X1196" s="23"/>
      <c r="Y1196" s="23"/>
      <c r="Z1196" s="23"/>
      <c r="AA1196" s="15"/>
    </row>
    <row r="1197" spans="1:27" ht="15.75" customHeight="1" x14ac:dyDescent="0.2">
      <c r="C1197" s="435">
        <f t="shared" ref="C1197:H1197" si="254">SUM(C1187:C1196)</f>
        <v>0</v>
      </c>
      <c r="D1197" s="435">
        <f t="shared" si="254"/>
        <v>0</v>
      </c>
      <c r="E1197" s="435">
        <f t="shared" si="254"/>
        <v>0</v>
      </c>
      <c r="F1197" s="435">
        <f t="shared" si="254"/>
        <v>0</v>
      </c>
      <c r="G1197" s="435">
        <f t="shared" si="254"/>
        <v>0</v>
      </c>
      <c r="H1197" s="435">
        <f t="shared" si="254"/>
        <v>0</v>
      </c>
      <c r="I1197" s="435">
        <f>SUM(I1185:I1196)</f>
        <v>0</v>
      </c>
      <c r="J1197" s="435">
        <f t="shared" si="252"/>
        <v>0</v>
      </c>
      <c r="K1197" s="435">
        <f t="shared" si="253"/>
        <v>0</v>
      </c>
    </row>
    <row r="1198" spans="1:27" ht="15.75" customHeight="1" thickBot="1" x14ac:dyDescent="0.25"/>
    <row r="1199" spans="1:27" ht="15.75" customHeight="1" x14ac:dyDescent="0.2">
      <c r="A1199" s="1131" t="s">
        <v>491</v>
      </c>
      <c r="B1199" s="1132"/>
      <c r="C1199" s="1020" t="s">
        <v>2168</v>
      </c>
      <c r="D1199" s="1021"/>
      <c r="E1199" s="1021"/>
      <c r="F1199" s="1021"/>
      <c r="G1199" s="1021"/>
      <c r="H1199" s="1021"/>
      <c r="I1199" s="1022"/>
      <c r="P1199" s="5" t="s">
        <v>532</v>
      </c>
    </row>
    <row r="1200" spans="1:27" ht="15.75" customHeight="1" thickBot="1" x14ac:dyDescent="0.25">
      <c r="A1200" s="1133"/>
      <c r="B1200" s="1134"/>
      <c r="C1200" s="1023"/>
      <c r="D1200" s="1024"/>
      <c r="E1200" s="1024"/>
      <c r="F1200" s="1024"/>
      <c r="G1200" s="1024"/>
      <c r="H1200" s="1024"/>
      <c r="I1200" s="1025"/>
    </row>
    <row r="1201" spans="1:33" ht="15.75" customHeight="1" thickBot="1" x14ac:dyDescent="0.25"/>
    <row r="1202" spans="1:33" ht="15.75" customHeight="1" thickBot="1" x14ac:dyDescent="0.25">
      <c r="A1202" s="1043" t="s">
        <v>2133</v>
      </c>
      <c r="B1202" s="1044"/>
      <c r="C1202" s="1044"/>
      <c r="D1202" s="1044"/>
      <c r="E1202" s="1044"/>
      <c r="F1202" s="1045"/>
      <c r="G1202" s="1040" t="s">
        <v>2168</v>
      </c>
      <c r="H1202" s="1041"/>
      <c r="I1202" s="1042"/>
      <c r="L1202" s="952" t="s">
        <v>583</v>
      </c>
      <c r="M1202" s="953"/>
      <c r="N1202" s="953"/>
      <c r="O1202" s="954"/>
    </row>
    <row r="1203" spans="1:33" ht="15.75" customHeight="1" thickBot="1" x14ac:dyDescent="0.25">
      <c r="A1203" s="373" t="s">
        <v>496</v>
      </c>
      <c r="B1203" s="227" t="s">
        <v>497</v>
      </c>
      <c r="C1203" s="374" t="s">
        <v>498</v>
      </c>
      <c r="D1203" s="374" t="s">
        <v>499</v>
      </c>
      <c r="E1203" s="374" t="s">
        <v>500</v>
      </c>
      <c r="F1203" s="374" t="s">
        <v>501</v>
      </c>
      <c r="G1203" s="375" t="s">
        <v>502</v>
      </c>
      <c r="H1203" s="375" t="s">
        <v>503</v>
      </c>
      <c r="I1203" s="376" t="s">
        <v>504</v>
      </c>
      <c r="L1203" s="955"/>
      <c r="M1203" s="956"/>
      <c r="N1203" s="956"/>
      <c r="O1203" s="957"/>
      <c r="Q1203" s="24" t="s">
        <v>1123</v>
      </c>
      <c r="R1203" s="379" t="s">
        <v>373</v>
      </c>
      <c r="S1203" s="379" t="s">
        <v>374</v>
      </c>
      <c r="T1203" s="379" t="s">
        <v>541</v>
      </c>
      <c r="U1203" s="379" t="s">
        <v>901</v>
      </c>
      <c r="V1203" s="379" t="s">
        <v>564</v>
      </c>
      <c r="W1203" s="379" t="s">
        <v>2055</v>
      </c>
      <c r="X1203" s="379" t="s">
        <v>847</v>
      </c>
      <c r="Y1203" s="379" t="s">
        <v>610</v>
      </c>
      <c r="Z1203" s="379" t="s">
        <v>544</v>
      </c>
      <c r="AA1203" s="379" t="s">
        <v>777</v>
      </c>
      <c r="AB1203" s="379" t="s">
        <v>1684</v>
      </c>
      <c r="AC1203" s="379" t="s">
        <v>2136</v>
      </c>
      <c r="AD1203" s="379" t="s">
        <v>533</v>
      </c>
      <c r="AE1203" s="379" t="s">
        <v>769</v>
      </c>
      <c r="AF1203" s="379" t="s">
        <v>61</v>
      </c>
      <c r="AG1203" s="380" t="s">
        <v>63</v>
      </c>
    </row>
    <row r="1204" spans="1:33" ht="15.75" customHeight="1" x14ac:dyDescent="0.2">
      <c r="A1204" s="441">
        <v>1</v>
      </c>
      <c r="B1204" s="53" t="s">
        <v>781</v>
      </c>
      <c r="C1204" s="46">
        <v>30</v>
      </c>
      <c r="D1204" s="46">
        <v>21</v>
      </c>
      <c r="E1204" s="46">
        <v>5</v>
      </c>
      <c r="F1204" s="46">
        <v>4</v>
      </c>
      <c r="G1204" s="46">
        <v>83</v>
      </c>
      <c r="H1204" s="46">
        <v>37</v>
      </c>
      <c r="I1204" s="586">
        <f t="shared" ref="I1204:I1219" si="255">D1204*2+E1204</f>
        <v>47</v>
      </c>
      <c r="J1204" s="435">
        <f t="shared" ref="J1204:J1220" si="256">D1204+E1204+F1204</f>
        <v>30</v>
      </c>
      <c r="K1204" s="435">
        <f t="shared" ref="K1204:K1220" si="257">D1204*2+E1204</f>
        <v>47</v>
      </c>
      <c r="L1204" s="927" t="s">
        <v>1124</v>
      </c>
      <c r="M1204" s="928"/>
      <c r="N1204" s="928"/>
      <c r="O1204" s="929"/>
      <c r="Q1204" s="377" t="s">
        <v>373</v>
      </c>
      <c r="R1204" s="10"/>
      <c r="S1204" s="20" t="s">
        <v>1602</v>
      </c>
      <c r="T1204" s="20" t="s">
        <v>1657</v>
      </c>
      <c r="U1204" s="20" t="s">
        <v>1644</v>
      </c>
      <c r="V1204" s="20" t="s">
        <v>1207</v>
      </c>
      <c r="W1204" s="20" t="s">
        <v>628</v>
      </c>
      <c r="X1204" s="20" t="s">
        <v>1904</v>
      </c>
      <c r="Y1204" s="20" t="s">
        <v>1210</v>
      </c>
      <c r="Z1204" s="20" t="s">
        <v>1493</v>
      </c>
      <c r="AA1204" s="20" t="s">
        <v>1210</v>
      </c>
      <c r="AB1204" s="20" t="s">
        <v>1624</v>
      </c>
      <c r="AC1204" s="20" t="s">
        <v>1643</v>
      </c>
      <c r="AD1204" s="20" t="s">
        <v>1600</v>
      </c>
      <c r="AE1204" s="20" t="s">
        <v>1657</v>
      </c>
      <c r="AF1204" s="20" t="s">
        <v>844</v>
      </c>
      <c r="AG1204" s="21" t="s">
        <v>844</v>
      </c>
    </row>
    <row r="1205" spans="1:33" ht="15.75" customHeight="1" x14ac:dyDescent="0.2">
      <c r="A1205" s="370">
        <v>2</v>
      </c>
      <c r="B1205" s="54" t="s">
        <v>558</v>
      </c>
      <c r="C1205" s="582">
        <v>30</v>
      </c>
      <c r="D1205" s="582">
        <v>21</v>
      </c>
      <c r="E1205" s="582">
        <v>3</v>
      </c>
      <c r="F1205" s="582">
        <v>6</v>
      </c>
      <c r="G1205" s="582">
        <v>104</v>
      </c>
      <c r="H1205" s="582">
        <v>53</v>
      </c>
      <c r="I1205" s="584">
        <f t="shared" si="255"/>
        <v>45</v>
      </c>
      <c r="J1205" s="435">
        <f t="shared" si="256"/>
        <v>30</v>
      </c>
      <c r="K1205" s="435">
        <f t="shared" si="257"/>
        <v>45</v>
      </c>
      <c r="L1205" s="930"/>
      <c r="M1205" s="931"/>
      <c r="N1205" s="931"/>
      <c r="O1205" s="932"/>
      <c r="Q1205" s="377" t="s">
        <v>374</v>
      </c>
      <c r="R1205" s="20" t="s">
        <v>1653</v>
      </c>
      <c r="S1205" s="10"/>
      <c r="T1205" s="20" t="s">
        <v>1642</v>
      </c>
      <c r="U1205" s="20" t="s">
        <v>1494</v>
      </c>
      <c r="V1205" s="20" t="s">
        <v>1601</v>
      </c>
      <c r="W1205" s="20" t="s">
        <v>1490</v>
      </c>
      <c r="X1205" s="20" t="s">
        <v>32</v>
      </c>
      <c r="Y1205" s="20" t="s">
        <v>1597</v>
      </c>
      <c r="Z1205" s="20" t="s">
        <v>366</v>
      </c>
      <c r="AA1205" s="20" t="s">
        <v>1642</v>
      </c>
      <c r="AB1205" s="20" t="s">
        <v>1795</v>
      </c>
      <c r="AC1205" s="20" t="s">
        <v>1640</v>
      </c>
      <c r="AD1205" s="20" t="s">
        <v>1543</v>
      </c>
      <c r="AE1205" s="20" t="s">
        <v>1487</v>
      </c>
      <c r="AF1205" s="20" t="s">
        <v>1795</v>
      </c>
      <c r="AG1205" s="21" t="s">
        <v>1597</v>
      </c>
    </row>
    <row r="1206" spans="1:33" ht="15.75" customHeight="1" x14ac:dyDescent="0.2">
      <c r="A1206" s="370">
        <v>3</v>
      </c>
      <c r="B1206" s="54" t="s">
        <v>708</v>
      </c>
      <c r="C1206" s="582">
        <v>30</v>
      </c>
      <c r="D1206" s="582">
        <v>14</v>
      </c>
      <c r="E1206" s="582">
        <v>9</v>
      </c>
      <c r="F1206" s="582">
        <v>7</v>
      </c>
      <c r="G1206" s="582">
        <v>74</v>
      </c>
      <c r="H1206" s="582">
        <v>70</v>
      </c>
      <c r="I1206" s="584">
        <f t="shared" si="255"/>
        <v>37</v>
      </c>
      <c r="J1206" s="435">
        <f t="shared" si="256"/>
        <v>30</v>
      </c>
      <c r="K1206" s="435">
        <f t="shared" si="257"/>
        <v>37</v>
      </c>
      <c r="L1206" s="930"/>
      <c r="M1206" s="931"/>
      <c r="N1206" s="931"/>
      <c r="O1206" s="932"/>
      <c r="Q1206" s="377" t="s">
        <v>541</v>
      </c>
      <c r="R1206" s="20" t="s">
        <v>1490</v>
      </c>
      <c r="S1206" s="20" t="s">
        <v>1797</v>
      </c>
      <c r="T1206" s="10"/>
      <c r="U1206" s="20" t="s">
        <v>1602</v>
      </c>
      <c r="V1206" s="20" t="s">
        <v>1657</v>
      </c>
      <c r="W1206" s="20" t="s">
        <v>1488</v>
      </c>
      <c r="X1206" s="20" t="s">
        <v>1600</v>
      </c>
      <c r="Y1206" s="20" t="s">
        <v>1207</v>
      </c>
      <c r="Z1206" s="20" t="s">
        <v>1599</v>
      </c>
      <c r="AA1206" s="20" t="s">
        <v>375</v>
      </c>
      <c r="AB1206" s="20" t="s">
        <v>1210</v>
      </c>
      <c r="AC1206" s="20" t="s">
        <v>1657</v>
      </c>
      <c r="AD1206" s="20" t="s">
        <v>1540</v>
      </c>
      <c r="AE1206" s="20" t="s">
        <v>1657</v>
      </c>
      <c r="AF1206" s="20" t="s">
        <v>1600</v>
      </c>
      <c r="AG1206" s="21" t="s">
        <v>1546</v>
      </c>
    </row>
    <row r="1207" spans="1:33" ht="15.75" customHeight="1" x14ac:dyDescent="0.2">
      <c r="A1207" s="370">
        <v>4</v>
      </c>
      <c r="B1207" s="54" t="s">
        <v>906</v>
      </c>
      <c r="C1207" s="582">
        <v>26</v>
      </c>
      <c r="D1207" s="582">
        <v>16</v>
      </c>
      <c r="E1207" s="582">
        <v>2</v>
      </c>
      <c r="F1207" s="582">
        <v>8</v>
      </c>
      <c r="G1207" s="582">
        <v>68</v>
      </c>
      <c r="H1207" s="582">
        <v>49</v>
      </c>
      <c r="I1207" s="584">
        <f t="shared" si="255"/>
        <v>34</v>
      </c>
      <c r="J1207" s="435">
        <f t="shared" si="256"/>
        <v>26</v>
      </c>
      <c r="K1207" s="435">
        <f t="shared" si="257"/>
        <v>34</v>
      </c>
      <c r="L1207" s="930"/>
      <c r="M1207" s="931"/>
      <c r="N1207" s="931"/>
      <c r="O1207" s="932"/>
      <c r="Q1207" s="377" t="s">
        <v>901</v>
      </c>
      <c r="R1207" s="20" t="s">
        <v>844</v>
      </c>
      <c r="S1207" s="20" t="s">
        <v>32</v>
      </c>
      <c r="T1207" s="20" t="s">
        <v>1493</v>
      </c>
      <c r="U1207" s="10"/>
      <c r="V1207" s="20" t="s">
        <v>1657</v>
      </c>
      <c r="W1207" s="20" t="s">
        <v>1490</v>
      </c>
      <c r="X1207" s="20" t="s">
        <v>1489</v>
      </c>
      <c r="Y1207" s="20" t="s">
        <v>1489</v>
      </c>
      <c r="Z1207" s="20" t="s">
        <v>1603</v>
      </c>
      <c r="AA1207" s="20" t="s">
        <v>1543</v>
      </c>
      <c r="AB1207" s="20" t="s">
        <v>1540</v>
      </c>
      <c r="AC1207" s="20" t="s">
        <v>1546</v>
      </c>
      <c r="AD1207" s="20" t="s">
        <v>1540</v>
      </c>
      <c r="AE1207" s="20" t="s">
        <v>1487</v>
      </c>
      <c r="AF1207" s="20" t="s">
        <v>1600</v>
      </c>
      <c r="AG1207" s="21" t="s">
        <v>1656</v>
      </c>
    </row>
    <row r="1208" spans="1:33" ht="15.75" customHeight="1" x14ac:dyDescent="0.2">
      <c r="A1208" s="370">
        <v>5</v>
      </c>
      <c r="B1208" s="54" t="s">
        <v>554</v>
      </c>
      <c r="C1208" s="582">
        <v>26</v>
      </c>
      <c r="D1208" s="582">
        <v>14</v>
      </c>
      <c r="E1208" s="582">
        <v>3</v>
      </c>
      <c r="F1208" s="582">
        <v>9</v>
      </c>
      <c r="G1208" s="582">
        <v>66</v>
      </c>
      <c r="H1208" s="582">
        <v>45</v>
      </c>
      <c r="I1208" s="584">
        <f t="shared" si="255"/>
        <v>31</v>
      </c>
      <c r="J1208" s="435">
        <f t="shared" si="256"/>
        <v>26</v>
      </c>
      <c r="K1208" s="435">
        <f t="shared" si="257"/>
        <v>31</v>
      </c>
      <c r="L1208" s="930"/>
      <c r="M1208" s="931"/>
      <c r="N1208" s="931"/>
      <c r="O1208" s="932"/>
      <c r="Q1208" s="377" t="s">
        <v>564</v>
      </c>
      <c r="R1208" s="20" t="s">
        <v>1494</v>
      </c>
      <c r="S1208" s="20" t="s">
        <v>1489</v>
      </c>
      <c r="T1208" s="20" t="s">
        <v>1488</v>
      </c>
      <c r="U1208" s="20" t="s">
        <v>1493</v>
      </c>
      <c r="V1208" s="10"/>
      <c r="W1208" s="20" t="s">
        <v>844</v>
      </c>
      <c r="X1208" s="20" t="s">
        <v>1539</v>
      </c>
      <c r="Y1208" s="20" t="s">
        <v>1493</v>
      </c>
      <c r="Z1208" s="20" t="s">
        <v>1643</v>
      </c>
      <c r="AA1208" s="20" t="s">
        <v>1541</v>
      </c>
      <c r="AB1208" s="20" t="s">
        <v>1493</v>
      </c>
      <c r="AC1208" s="20" t="s">
        <v>1656</v>
      </c>
      <c r="AD1208" s="20" t="s">
        <v>1488</v>
      </c>
      <c r="AE1208" s="20" t="s">
        <v>1600</v>
      </c>
      <c r="AF1208" s="20" t="s">
        <v>376</v>
      </c>
      <c r="AG1208" s="21" t="s">
        <v>1657</v>
      </c>
    </row>
    <row r="1209" spans="1:33" ht="15.75" customHeight="1" x14ac:dyDescent="0.2">
      <c r="A1209" s="370">
        <v>6</v>
      </c>
      <c r="B1209" s="54" t="s">
        <v>761</v>
      </c>
      <c r="C1209" s="582">
        <v>30</v>
      </c>
      <c r="D1209" s="582">
        <v>10</v>
      </c>
      <c r="E1209" s="582">
        <v>8</v>
      </c>
      <c r="F1209" s="582">
        <v>12</v>
      </c>
      <c r="G1209" s="582">
        <v>57</v>
      </c>
      <c r="H1209" s="582">
        <v>63</v>
      </c>
      <c r="I1209" s="584">
        <f t="shared" si="255"/>
        <v>28</v>
      </c>
      <c r="J1209" s="435">
        <f t="shared" si="256"/>
        <v>30</v>
      </c>
      <c r="K1209" s="435">
        <f t="shared" si="257"/>
        <v>28</v>
      </c>
      <c r="L1209" s="930"/>
      <c r="M1209" s="931"/>
      <c r="N1209" s="931"/>
      <c r="O1209" s="932"/>
      <c r="Q1209" s="377" t="s">
        <v>2055</v>
      </c>
      <c r="R1209" s="20" t="s">
        <v>1207</v>
      </c>
      <c r="S1209" s="20" t="s">
        <v>1539</v>
      </c>
      <c r="T1209" s="20" t="s">
        <v>1894</v>
      </c>
      <c r="U1209" s="20" t="s">
        <v>24</v>
      </c>
      <c r="V1209" s="20" t="s">
        <v>355</v>
      </c>
      <c r="W1209" s="10"/>
      <c r="X1209" s="20" t="s">
        <v>1600</v>
      </c>
      <c r="Y1209" s="20" t="s">
        <v>1600</v>
      </c>
      <c r="Z1209" s="20" t="s">
        <v>1597</v>
      </c>
      <c r="AA1209" s="20" t="s">
        <v>1488</v>
      </c>
      <c r="AB1209" s="20" t="s">
        <v>1603</v>
      </c>
      <c r="AC1209" s="20" t="s">
        <v>1489</v>
      </c>
      <c r="AD1209" s="20" t="s">
        <v>1603</v>
      </c>
      <c r="AE1209" s="20" t="s">
        <v>1493</v>
      </c>
      <c r="AF1209" s="20" t="s">
        <v>1795</v>
      </c>
      <c r="AG1209" s="21" t="s">
        <v>1657</v>
      </c>
    </row>
    <row r="1210" spans="1:33" ht="15.75" customHeight="1" x14ac:dyDescent="0.2">
      <c r="A1210" s="370">
        <v>7</v>
      </c>
      <c r="B1210" s="54" t="s">
        <v>2057</v>
      </c>
      <c r="C1210" s="582">
        <v>29</v>
      </c>
      <c r="D1210" s="582">
        <v>10</v>
      </c>
      <c r="E1210" s="582">
        <v>6</v>
      </c>
      <c r="F1210" s="582">
        <v>13</v>
      </c>
      <c r="G1210" s="582">
        <v>49</v>
      </c>
      <c r="H1210" s="582">
        <v>68</v>
      </c>
      <c r="I1210" s="584">
        <f t="shared" si="255"/>
        <v>26</v>
      </c>
      <c r="J1210" s="435">
        <f t="shared" si="256"/>
        <v>29</v>
      </c>
      <c r="K1210" s="435">
        <f t="shared" si="257"/>
        <v>26</v>
      </c>
      <c r="L1210" s="930"/>
      <c r="M1210" s="931"/>
      <c r="N1210" s="931"/>
      <c r="O1210" s="932"/>
      <c r="Q1210" s="377" t="s">
        <v>847</v>
      </c>
      <c r="R1210" s="20" t="s">
        <v>1795</v>
      </c>
      <c r="S1210" s="20" t="s">
        <v>1797</v>
      </c>
      <c r="T1210" s="20" t="s">
        <v>1125</v>
      </c>
      <c r="U1210" s="20" t="s">
        <v>1657</v>
      </c>
      <c r="V1210" s="20" t="s">
        <v>1890</v>
      </c>
      <c r="W1210" s="20" t="s">
        <v>844</v>
      </c>
      <c r="X1210" s="10"/>
      <c r="Y1210" s="20" t="s">
        <v>32</v>
      </c>
      <c r="Z1210" s="20" t="s">
        <v>844</v>
      </c>
      <c r="AA1210" s="20" t="s">
        <v>1543</v>
      </c>
      <c r="AB1210" s="20" t="s">
        <v>1657</v>
      </c>
      <c r="AC1210" s="20" t="s">
        <v>1646</v>
      </c>
      <c r="AD1210" s="20" t="s">
        <v>1489</v>
      </c>
      <c r="AE1210" s="20" t="s">
        <v>1210</v>
      </c>
      <c r="AF1210" s="20" t="s">
        <v>1600</v>
      </c>
      <c r="AG1210" s="21" t="s">
        <v>32</v>
      </c>
    </row>
    <row r="1211" spans="1:33" ht="15.75" customHeight="1" x14ac:dyDescent="0.2">
      <c r="A1211" s="370">
        <v>8</v>
      </c>
      <c r="B1211" s="54" t="s">
        <v>1733</v>
      </c>
      <c r="C1211" s="582">
        <v>26</v>
      </c>
      <c r="D1211" s="582">
        <v>12</v>
      </c>
      <c r="E1211" s="582">
        <v>2</v>
      </c>
      <c r="F1211" s="582">
        <v>12</v>
      </c>
      <c r="G1211" s="582">
        <v>55</v>
      </c>
      <c r="H1211" s="582">
        <v>48</v>
      </c>
      <c r="I1211" s="584">
        <f t="shared" si="255"/>
        <v>26</v>
      </c>
      <c r="J1211" s="435">
        <f t="shared" si="256"/>
        <v>26</v>
      </c>
      <c r="K1211" s="435">
        <f t="shared" si="257"/>
        <v>26</v>
      </c>
      <c r="L1211" s="930"/>
      <c r="M1211" s="931"/>
      <c r="N1211" s="931"/>
      <c r="O1211" s="932"/>
      <c r="Q1211" s="377" t="s">
        <v>610</v>
      </c>
      <c r="R1211" s="20" t="s">
        <v>1207</v>
      </c>
      <c r="S1211" s="20" t="s">
        <v>1539</v>
      </c>
      <c r="T1211" s="20" t="s">
        <v>844</v>
      </c>
      <c r="U1211" s="20" t="s">
        <v>1490</v>
      </c>
      <c r="V1211" s="20" t="s">
        <v>1207</v>
      </c>
      <c r="W1211" s="20" t="s">
        <v>628</v>
      </c>
      <c r="X1211" s="20" t="s">
        <v>844</v>
      </c>
      <c r="Y1211" s="10"/>
      <c r="Z1211" s="20" t="s">
        <v>1602</v>
      </c>
      <c r="AA1211" s="20" t="s">
        <v>24</v>
      </c>
      <c r="AB1211" s="20" t="s">
        <v>1207</v>
      </c>
      <c r="AC1211" s="20" t="s">
        <v>1641</v>
      </c>
      <c r="AD1211" s="20" t="s">
        <v>1597</v>
      </c>
      <c r="AE1211" s="20" t="s">
        <v>1490</v>
      </c>
      <c r="AF1211" s="20" t="s">
        <v>1642</v>
      </c>
      <c r="AG1211" s="21" t="s">
        <v>1546</v>
      </c>
    </row>
    <row r="1212" spans="1:33" ht="15.75" customHeight="1" x14ac:dyDescent="0.2">
      <c r="A1212" s="370">
        <v>9</v>
      </c>
      <c r="B1212" s="54" t="s">
        <v>1598</v>
      </c>
      <c r="C1212" s="582">
        <v>28</v>
      </c>
      <c r="D1212" s="582">
        <v>11</v>
      </c>
      <c r="E1212" s="582">
        <v>3</v>
      </c>
      <c r="F1212" s="582">
        <v>14</v>
      </c>
      <c r="G1212" s="582">
        <v>67</v>
      </c>
      <c r="H1212" s="582">
        <v>70</v>
      </c>
      <c r="I1212" s="584">
        <f t="shared" si="255"/>
        <v>25</v>
      </c>
      <c r="J1212" s="435">
        <f t="shared" si="256"/>
        <v>28</v>
      </c>
      <c r="K1212" s="435">
        <f t="shared" si="257"/>
        <v>25</v>
      </c>
      <c r="L1212" s="930"/>
      <c r="M1212" s="931"/>
      <c r="N1212" s="931"/>
      <c r="O1212" s="932"/>
      <c r="Q1212" s="377" t="s">
        <v>544</v>
      </c>
      <c r="R1212" s="20" t="s">
        <v>1207</v>
      </c>
      <c r="S1212" s="20" t="s">
        <v>1210</v>
      </c>
      <c r="T1212" s="20" t="s">
        <v>844</v>
      </c>
      <c r="U1212" s="20" t="s">
        <v>1641</v>
      </c>
      <c r="V1212" s="20" t="s">
        <v>1795</v>
      </c>
      <c r="W1212" s="20" t="s">
        <v>1597</v>
      </c>
      <c r="X1212" s="20" t="s">
        <v>1600</v>
      </c>
      <c r="Y1212" s="20" t="s">
        <v>1597</v>
      </c>
      <c r="Z1212" s="10"/>
      <c r="AA1212" s="20" t="s">
        <v>285</v>
      </c>
      <c r="AB1212" s="20" t="s">
        <v>1540</v>
      </c>
      <c r="AC1212" s="20" t="s">
        <v>1881</v>
      </c>
      <c r="AD1212" s="20" t="s">
        <v>104</v>
      </c>
      <c r="AE1212" s="20" t="s">
        <v>1600</v>
      </c>
      <c r="AF1212" s="20" t="s">
        <v>1600</v>
      </c>
      <c r="AG1212" s="21" t="s">
        <v>1645</v>
      </c>
    </row>
    <row r="1213" spans="1:33" ht="15.75" customHeight="1" x14ac:dyDescent="0.2">
      <c r="A1213" s="370">
        <v>10</v>
      </c>
      <c r="B1213" s="54" t="s">
        <v>79</v>
      </c>
      <c r="C1213" s="582">
        <v>25</v>
      </c>
      <c r="D1213" s="582">
        <v>9</v>
      </c>
      <c r="E1213" s="582">
        <v>6</v>
      </c>
      <c r="F1213" s="582">
        <v>10</v>
      </c>
      <c r="G1213" s="582">
        <v>54</v>
      </c>
      <c r="H1213" s="582">
        <v>60</v>
      </c>
      <c r="I1213" s="584">
        <f t="shared" si="255"/>
        <v>24</v>
      </c>
      <c r="J1213" s="435">
        <f t="shared" si="256"/>
        <v>25</v>
      </c>
      <c r="K1213" s="435">
        <f t="shared" si="257"/>
        <v>24</v>
      </c>
      <c r="L1213" s="930"/>
      <c r="M1213" s="931"/>
      <c r="N1213" s="931"/>
      <c r="O1213" s="932"/>
      <c r="Q1213" s="377" t="s">
        <v>777</v>
      </c>
      <c r="R1213" s="20" t="s">
        <v>1600</v>
      </c>
      <c r="S1213" s="20" t="s">
        <v>1210</v>
      </c>
      <c r="T1213" s="20" t="s">
        <v>844</v>
      </c>
      <c r="U1213" s="20" t="s">
        <v>844</v>
      </c>
      <c r="V1213" s="20" t="s">
        <v>1207</v>
      </c>
      <c r="W1213" s="20" t="s">
        <v>1494</v>
      </c>
      <c r="X1213" s="20" t="s">
        <v>1597</v>
      </c>
      <c r="Y1213" s="20" t="s">
        <v>1641</v>
      </c>
      <c r="Z1213" s="20" t="s">
        <v>1602</v>
      </c>
      <c r="AA1213" s="10"/>
      <c r="AB1213" s="20" t="s">
        <v>1207</v>
      </c>
      <c r="AC1213" s="20" t="s">
        <v>844</v>
      </c>
      <c r="AD1213" s="20" t="s">
        <v>1602</v>
      </c>
      <c r="AE1213" s="20" t="s">
        <v>1494</v>
      </c>
      <c r="AF1213" s="20" t="s">
        <v>1210</v>
      </c>
      <c r="AG1213" s="21" t="s">
        <v>1494</v>
      </c>
    </row>
    <row r="1214" spans="1:33" ht="15.75" customHeight="1" x14ac:dyDescent="0.2">
      <c r="A1214" s="370">
        <v>11</v>
      </c>
      <c r="B1214" s="54" t="s">
        <v>816</v>
      </c>
      <c r="C1214" s="582">
        <v>25</v>
      </c>
      <c r="D1214" s="582">
        <v>9</v>
      </c>
      <c r="E1214" s="582">
        <v>4</v>
      </c>
      <c r="F1214" s="582">
        <v>12</v>
      </c>
      <c r="G1214" s="582">
        <v>57</v>
      </c>
      <c r="H1214" s="582">
        <v>51</v>
      </c>
      <c r="I1214" s="584">
        <f t="shared" si="255"/>
        <v>22</v>
      </c>
      <c r="J1214" s="435">
        <f t="shared" si="256"/>
        <v>25</v>
      </c>
      <c r="K1214" s="435">
        <f t="shared" si="257"/>
        <v>22</v>
      </c>
      <c r="L1214" s="930"/>
      <c r="M1214" s="931"/>
      <c r="N1214" s="931"/>
      <c r="O1214" s="932"/>
      <c r="Q1214" s="377" t="s">
        <v>1684</v>
      </c>
      <c r="R1214" s="20" t="s">
        <v>1541</v>
      </c>
      <c r="S1214" s="20" t="s">
        <v>1496</v>
      </c>
      <c r="T1214" s="20" t="s">
        <v>1207</v>
      </c>
      <c r="U1214" s="20" t="s">
        <v>844</v>
      </c>
      <c r="V1214" s="20" t="s">
        <v>628</v>
      </c>
      <c r="W1214" s="20" t="s">
        <v>1597</v>
      </c>
      <c r="X1214" s="20" t="s">
        <v>1540</v>
      </c>
      <c r="Y1214" s="20" t="s">
        <v>1642</v>
      </c>
      <c r="Z1214" s="20" t="s">
        <v>1210</v>
      </c>
      <c r="AA1214" s="20" t="s">
        <v>1643</v>
      </c>
      <c r="AB1214" s="10"/>
      <c r="AC1214" s="20" t="s">
        <v>1494</v>
      </c>
      <c r="AD1214" s="20" t="s">
        <v>1795</v>
      </c>
      <c r="AE1214" s="20" t="s">
        <v>1207</v>
      </c>
      <c r="AF1214" s="20" t="s">
        <v>1491</v>
      </c>
      <c r="AG1214" s="21" t="s">
        <v>355</v>
      </c>
    </row>
    <row r="1215" spans="1:33" ht="15.75" customHeight="1" x14ac:dyDescent="0.2">
      <c r="A1215" s="370">
        <v>12</v>
      </c>
      <c r="B1215" s="54" t="s">
        <v>39</v>
      </c>
      <c r="C1215" s="582">
        <v>26</v>
      </c>
      <c r="D1215" s="582">
        <v>9</v>
      </c>
      <c r="E1215" s="582">
        <v>3</v>
      </c>
      <c r="F1215" s="582">
        <v>14</v>
      </c>
      <c r="G1215" s="582">
        <v>62</v>
      </c>
      <c r="H1215" s="582">
        <v>82</v>
      </c>
      <c r="I1215" s="584">
        <f t="shared" si="255"/>
        <v>21</v>
      </c>
      <c r="J1215" s="435">
        <f t="shared" si="256"/>
        <v>26</v>
      </c>
      <c r="K1215" s="435">
        <f t="shared" si="257"/>
        <v>21</v>
      </c>
      <c r="L1215" s="930"/>
      <c r="M1215" s="931"/>
      <c r="N1215" s="931"/>
      <c r="O1215" s="932"/>
      <c r="Q1215" s="377" t="s">
        <v>2136</v>
      </c>
      <c r="R1215" s="20" t="s">
        <v>1643</v>
      </c>
      <c r="S1215" s="20" t="s">
        <v>355</v>
      </c>
      <c r="T1215" s="20" t="s">
        <v>1642</v>
      </c>
      <c r="U1215" s="20" t="s">
        <v>1210</v>
      </c>
      <c r="V1215" s="20" t="s">
        <v>1657</v>
      </c>
      <c r="W1215" s="20" t="s">
        <v>1597</v>
      </c>
      <c r="X1215" s="20" t="s">
        <v>1904</v>
      </c>
      <c r="Y1215" s="20" t="s">
        <v>1642</v>
      </c>
      <c r="Z1215" s="20" t="s">
        <v>1493</v>
      </c>
      <c r="AA1215" s="20" t="s">
        <v>1210</v>
      </c>
      <c r="AB1215" s="20" t="s">
        <v>1493</v>
      </c>
      <c r="AC1215" s="10"/>
      <c r="AD1215" s="20" t="s">
        <v>32</v>
      </c>
      <c r="AE1215" s="20" t="s">
        <v>104</v>
      </c>
      <c r="AF1215" s="20" t="s">
        <v>1602</v>
      </c>
      <c r="AG1215" s="21" t="s">
        <v>1657</v>
      </c>
    </row>
    <row r="1216" spans="1:33" ht="15.75" customHeight="1" x14ac:dyDescent="0.2">
      <c r="A1216" s="370">
        <v>13</v>
      </c>
      <c r="B1216" s="54" t="s">
        <v>1431</v>
      </c>
      <c r="C1216" s="582">
        <v>28</v>
      </c>
      <c r="D1216" s="582">
        <v>7</v>
      </c>
      <c r="E1216" s="582">
        <v>6</v>
      </c>
      <c r="F1216" s="582">
        <v>15</v>
      </c>
      <c r="G1216" s="582">
        <v>53</v>
      </c>
      <c r="H1216" s="582">
        <v>76</v>
      </c>
      <c r="I1216" s="584">
        <f t="shared" si="255"/>
        <v>20</v>
      </c>
      <c r="J1216" s="435">
        <f t="shared" si="256"/>
        <v>28</v>
      </c>
      <c r="K1216" s="435">
        <f t="shared" si="257"/>
        <v>20</v>
      </c>
      <c r="L1216" s="930"/>
      <c r="M1216" s="931"/>
      <c r="N1216" s="931"/>
      <c r="O1216" s="932"/>
      <c r="Q1216" s="377" t="s">
        <v>533</v>
      </c>
      <c r="R1216" s="20" t="s">
        <v>1547</v>
      </c>
      <c r="S1216" s="20" t="s">
        <v>1642</v>
      </c>
      <c r="T1216" s="20" t="s">
        <v>1541</v>
      </c>
      <c r="U1216" s="20" t="s">
        <v>24</v>
      </c>
      <c r="V1216" s="20" t="s">
        <v>1657</v>
      </c>
      <c r="W1216" s="20" t="s">
        <v>1646</v>
      </c>
      <c r="X1216" s="20" t="s">
        <v>1540</v>
      </c>
      <c r="Y1216" s="20" t="s">
        <v>1540</v>
      </c>
      <c r="Z1216" s="20" t="s">
        <v>1547</v>
      </c>
      <c r="AA1216" s="20" t="s">
        <v>1539</v>
      </c>
      <c r="AB1216" s="20" t="s">
        <v>1487</v>
      </c>
      <c r="AC1216" s="20" t="s">
        <v>1646</v>
      </c>
      <c r="AD1216" s="10"/>
      <c r="AE1216" s="20" t="s">
        <v>1603</v>
      </c>
      <c r="AF1216" s="20" t="s">
        <v>1657</v>
      </c>
      <c r="AG1216" s="21" t="s">
        <v>628</v>
      </c>
    </row>
    <row r="1217" spans="1:33" ht="15.75" customHeight="1" x14ac:dyDescent="0.2">
      <c r="A1217" s="370">
        <v>14</v>
      </c>
      <c r="B1217" s="54" t="s">
        <v>2138</v>
      </c>
      <c r="C1217" s="582">
        <v>25</v>
      </c>
      <c r="D1217" s="582">
        <v>7</v>
      </c>
      <c r="E1217" s="582">
        <v>3</v>
      </c>
      <c r="F1217" s="582">
        <v>15</v>
      </c>
      <c r="G1217" s="582">
        <v>56</v>
      </c>
      <c r="H1217" s="582">
        <v>75</v>
      </c>
      <c r="I1217" s="584">
        <f t="shared" si="255"/>
        <v>17</v>
      </c>
      <c r="J1217" s="435">
        <f t="shared" si="256"/>
        <v>25</v>
      </c>
      <c r="K1217" s="435">
        <f t="shared" si="257"/>
        <v>17</v>
      </c>
      <c r="L1217" s="930"/>
      <c r="M1217" s="931"/>
      <c r="N1217" s="931"/>
      <c r="O1217" s="932"/>
      <c r="Q1217" s="377" t="s">
        <v>769</v>
      </c>
      <c r="R1217" s="20" t="s">
        <v>1904</v>
      </c>
      <c r="S1217" s="20" t="s">
        <v>1496</v>
      </c>
      <c r="T1217" s="20" t="s">
        <v>1643</v>
      </c>
      <c r="U1217" s="20" t="s">
        <v>1539</v>
      </c>
      <c r="V1217" s="20" t="s">
        <v>1488</v>
      </c>
      <c r="W1217" s="20" t="s">
        <v>1210</v>
      </c>
      <c r="X1217" s="20" t="s">
        <v>1541</v>
      </c>
      <c r="Y1217" s="20" t="s">
        <v>1493</v>
      </c>
      <c r="Z1217" s="20" t="s">
        <v>1597</v>
      </c>
      <c r="AA1217" s="20" t="s">
        <v>1597</v>
      </c>
      <c r="AB1217" s="20" t="s">
        <v>1489</v>
      </c>
      <c r="AC1217" s="20" t="s">
        <v>1657</v>
      </c>
      <c r="AD1217" s="20" t="s">
        <v>1493</v>
      </c>
      <c r="AE1217" s="10"/>
      <c r="AF1217" s="20" t="s">
        <v>1600</v>
      </c>
      <c r="AG1217" s="21" t="s">
        <v>844</v>
      </c>
    </row>
    <row r="1218" spans="1:33" ht="15.75" customHeight="1" x14ac:dyDescent="0.2">
      <c r="A1218" s="370">
        <v>15</v>
      </c>
      <c r="B1218" s="54" t="s">
        <v>705</v>
      </c>
      <c r="C1218" s="582">
        <v>25</v>
      </c>
      <c r="D1218" s="582">
        <v>6</v>
      </c>
      <c r="E1218" s="582">
        <v>4</v>
      </c>
      <c r="F1218" s="582">
        <v>15</v>
      </c>
      <c r="G1218" s="582">
        <v>33</v>
      </c>
      <c r="H1218" s="582">
        <v>66</v>
      </c>
      <c r="I1218" s="584">
        <f t="shared" si="255"/>
        <v>16</v>
      </c>
      <c r="J1218" s="435">
        <f t="shared" si="256"/>
        <v>25</v>
      </c>
      <c r="K1218" s="435">
        <f t="shared" si="257"/>
        <v>16</v>
      </c>
      <c r="L1218" s="930"/>
      <c r="M1218" s="931"/>
      <c r="N1218" s="931"/>
      <c r="O1218" s="932"/>
      <c r="Q1218" s="377" t="s">
        <v>61</v>
      </c>
      <c r="R1218" s="20" t="s">
        <v>2553</v>
      </c>
      <c r="S1218" s="20" t="s">
        <v>1490</v>
      </c>
      <c r="T1218" s="20" t="s">
        <v>1646</v>
      </c>
      <c r="U1218" s="20" t="s">
        <v>1904</v>
      </c>
      <c r="V1218" s="20" t="s">
        <v>1207</v>
      </c>
      <c r="W1218" s="20" t="s">
        <v>1210</v>
      </c>
      <c r="X1218" s="20" t="s">
        <v>1546</v>
      </c>
      <c r="Y1218" s="20" t="s">
        <v>844</v>
      </c>
      <c r="Z1218" s="20" t="s">
        <v>1602</v>
      </c>
      <c r="AA1218" s="20" t="s">
        <v>1646</v>
      </c>
      <c r="AB1218" s="20" t="s">
        <v>1904</v>
      </c>
      <c r="AC1218" s="20" t="s">
        <v>1487</v>
      </c>
      <c r="AD1218" s="20" t="s">
        <v>1600</v>
      </c>
      <c r="AE1218" s="20" t="s">
        <v>1540</v>
      </c>
      <c r="AF1218" s="10"/>
      <c r="AG1218" s="21" t="s">
        <v>1540</v>
      </c>
    </row>
    <row r="1219" spans="1:33" ht="15.75" customHeight="1" thickBot="1" x14ac:dyDescent="0.25">
      <c r="A1219" s="372">
        <v>16</v>
      </c>
      <c r="B1219" s="55" t="s">
        <v>767</v>
      </c>
      <c r="C1219" s="583">
        <v>25</v>
      </c>
      <c r="D1219" s="583">
        <v>5</v>
      </c>
      <c r="E1219" s="583">
        <v>5</v>
      </c>
      <c r="F1219" s="583">
        <v>15</v>
      </c>
      <c r="G1219" s="583">
        <v>39</v>
      </c>
      <c r="H1219" s="583">
        <v>64</v>
      </c>
      <c r="I1219" s="585">
        <f t="shared" si="255"/>
        <v>15</v>
      </c>
      <c r="J1219" s="435">
        <f t="shared" si="256"/>
        <v>25</v>
      </c>
      <c r="K1219" s="435">
        <f t="shared" si="257"/>
        <v>15</v>
      </c>
      <c r="L1219" s="933"/>
      <c r="M1219" s="934"/>
      <c r="N1219" s="934"/>
      <c r="O1219" s="935"/>
      <c r="P1219" s="5" t="s">
        <v>532</v>
      </c>
      <c r="Q1219" s="378" t="s">
        <v>63</v>
      </c>
      <c r="R1219" s="23" t="s">
        <v>1494</v>
      </c>
      <c r="S1219" s="23" t="s">
        <v>844</v>
      </c>
      <c r="T1219" s="23" t="s">
        <v>1496</v>
      </c>
      <c r="U1219" s="23" t="s">
        <v>1904</v>
      </c>
      <c r="V1219" s="23" t="s">
        <v>1207</v>
      </c>
      <c r="W1219" s="23" t="s">
        <v>1487</v>
      </c>
      <c r="X1219" s="23" t="s">
        <v>1540</v>
      </c>
      <c r="Y1219" s="23" t="s">
        <v>1490</v>
      </c>
      <c r="Z1219" s="23" t="s">
        <v>1597</v>
      </c>
      <c r="AA1219" s="23" t="s">
        <v>1602</v>
      </c>
      <c r="AB1219" s="23" t="s">
        <v>1539</v>
      </c>
      <c r="AC1219" s="23" t="s">
        <v>355</v>
      </c>
      <c r="AD1219" s="23" t="s">
        <v>1488</v>
      </c>
      <c r="AE1219" s="23" t="s">
        <v>1657</v>
      </c>
      <c r="AF1219" s="23" t="s">
        <v>1599</v>
      </c>
      <c r="AG1219" s="15"/>
    </row>
    <row r="1220" spans="1:33" ht="15.75" customHeight="1" x14ac:dyDescent="0.2">
      <c r="C1220" s="435">
        <f t="shared" ref="C1220:I1220" si="258">SUM(C1204:C1219)</f>
        <v>434</v>
      </c>
      <c r="D1220" s="435">
        <f t="shared" si="258"/>
        <v>181</v>
      </c>
      <c r="E1220" s="435">
        <f t="shared" si="258"/>
        <v>72</v>
      </c>
      <c r="F1220" s="435">
        <f t="shared" si="258"/>
        <v>181</v>
      </c>
      <c r="G1220" s="435">
        <f t="shared" si="258"/>
        <v>977</v>
      </c>
      <c r="H1220" s="435">
        <f t="shared" si="258"/>
        <v>977</v>
      </c>
      <c r="I1220" s="435">
        <f t="shared" si="258"/>
        <v>434</v>
      </c>
      <c r="J1220" s="435">
        <f t="shared" si="256"/>
        <v>434</v>
      </c>
      <c r="K1220" s="435">
        <f t="shared" si="257"/>
        <v>434</v>
      </c>
    </row>
    <row r="1221" spans="1:33" ht="15.75" customHeight="1" thickBot="1" x14ac:dyDescent="0.25"/>
    <row r="1222" spans="1:33" ht="15.75" customHeight="1" thickBot="1" x14ac:dyDescent="0.25">
      <c r="A1222" s="1193" t="s">
        <v>2135</v>
      </c>
      <c r="B1222" s="1194"/>
      <c r="C1222" s="1194"/>
      <c r="D1222" s="1194"/>
      <c r="E1222" s="1194"/>
      <c r="F1222" s="1195"/>
      <c r="G1222" s="1190" t="s">
        <v>2168</v>
      </c>
      <c r="H1222" s="1191"/>
      <c r="I1222" s="1192"/>
      <c r="L1222" s="952" t="s">
        <v>583</v>
      </c>
      <c r="M1222" s="953"/>
      <c r="N1222" s="953"/>
      <c r="O1222" s="954"/>
    </row>
    <row r="1223" spans="1:33" ht="15.75" customHeight="1" thickBot="1" x14ac:dyDescent="0.25">
      <c r="A1223" s="456" t="s">
        <v>496</v>
      </c>
      <c r="B1223" s="457" t="s">
        <v>497</v>
      </c>
      <c r="C1223" s="458" t="s">
        <v>498</v>
      </c>
      <c r="D1223" s="458" t="s">
        <v>499</v>
      </c>
      <c r="E1223" s="458" t="s">
        <v>500</v>
      </c>
      <c r="F1223" s="458" t="s">
        <v>501</v>
      </c>
      <c r="G1223" s="459" t="s">
        <v>502</v>
      </c>
      <c r="H1223" s="459" t="s">
        <v>503</v>
      </c>
      <c r="I1223" s="460" t="s">
        <v>504</v>
      </c>
      <c r="L1223" s="955"/>
      <c r="M1223" s="956"/>
      <c r="N1223" s="956"/>
      <c r="O1223" s="957"/>
      <c r="Q1223" s="24" t="s">
        <v>1123</v>
      </c>
      <c r="R1223" s="379" t="s">
        <v>541</v>
      </c>
      <c r="S1223" s="379" t="s">
        <v>716</v>
      </c>
      <c r="T1223" s="379" t="s">
        <v>1590</v>
      </c>
      <c r="U1223" s="379" t="s">
        <v>506</v>
      </c>
      <c r="V1223" s="379" t="s">
        <v>1866</v>
      </c>
      <c r="W1223" s="379" t="s">
        <v>500</v>
      </c>
      <c r="X1223" s="379" t="s">
        <v>700</v>
      </c>
      <c r="Y1223" s="379" t="s">
        <v>566</v>
      </c>
      <c r="Z1223" s="379" t="s">
        <v>229</v>
      </c>
      <c r="AA1223" s="379" t="s">
        <v>702</v>
      </c>
      <c r="AB1223" s="379" t="s">
        <v>704</v>
      </c>
      <c r="AC1223" s="379" t="s">
        <v>1313</v>
      </c>
      <c r="AD1223" s="379" t="s">
        <v>120</v>
      </c>
      <c r="AE1223" s="379" t="s">
        <v>547</v>
      </c>
      <c r="AF1223" s="379" t="s">
        <v>1306</v>
      </c>
      <c r="AG1223" s="380" t="s">
        <v>1214</v>
      </c>
    </row>
    <row r="1224" spans="1:33" ht="15.75" customHeight="1" x14ac:dyDescent="0.2">
      <c r="A1224" s="468">
        <v>1</v>
      </c>
      <c r="B1224" s="126" t="s">
        <v>991</v>
      </c>
      <c r="C1224" s="581">
        <v>28</v>
      </c>
      <c r="D1224" s="581">
        <v>19</v>
      </c>
      <c r="E1224" s="581">
        <v>5</v>
      </c>
      <c r="F1224" s="581">
        <v>4</v>
      </c>
      <c r="G1224" s="581">
        <v>87</v>
      </c>
      <c r="H1224" s="581">
        <v>47</v>
      </c>
      <c r="I1224" s="128">
        <f t="shared" ref="I1224:I1239" si="259">D1224*2+E1224</f>
        <v>43</v>
      </c>
      <c r="J1224" s="435">
        <f t="shared" ref="J1224:J1240" si="260">D1224+E1224+F1224</f>
        <v>28</v>
      </c>
      <c r="K1224" s="435">
        <f t="shared" ref="K1224:K1240" si="261">D1224*2+E1224</f>
        <v>43</v>
      </c>
      <c r="L1224" s="927" t="s">
        <v>532</v>
      </c>
      <c r="M1224" s="928"/>
      <c r="N1224" s="928"/>
      <c r="O1224" s="929"/>
      <c r="Q1224" s="377" t="s">
        <v>541</v>
      </c>
      <c r="R1224" s="10"/>
      <c r="S1224" s="20" t="s">
        <v>844</v>
      </c>
      <c r="T1224" s="20" t="s">
        <v>1795</v>
      </c>
      <c r="U1224" s="20" t="s">
        <v>1795</v>
      </c>
      <c r="V1224" s="20" t="s">
        <v>1539</v>
      </c>
      <c r="W1224" s="20" t="s">
        <v>844</v>
      </c>
      <c r="X1224" s="20" t="s">
        <v>1603</v>
      </c>
      <c r="Y1224" s="20" t="s">
        <v>1491</v>
      </c>
      <c r="Z1224" s="20" t="s">
        <v>1493</v>
      </c>
      <c r="AA1224" s="20" t="s">
        <v>1490</v>
      </c>
      <c r="AB1224" s="20" t="s">
        <v>1207</v>
      </c>
      <c r="AC1224" s="20" t="s">
        <v>1494</v>
      </c>
      <c r="AD1224" s="20" t="s">
        <v>1207</v>
      </c>
      <c r="AE1224" s="20" t="s">
        <v>1597</v>
      </c>
      <c r="AF1224" s="20" t="s">
        <v>1494</v>
      </c>
      <c r="AG1224" s="21" t="s">
        <v>1600</v>
      </c>
    </row>
    <row r="1225" spans="1:33" ht="15.75" customHeight="1" x14ac:dyDescent="0.2">
      <c r="A1225" s="259">
        <v>2</v>
      </c>
      <c r="B1225" s="129" t="s">
        <v>575</v>
      </c>
      <c r="C1225" s="582">
        <v>29</v>
      </c>
      <c r="D1225" s="582">
        <v>16</v>
      </c>
      <c r="E1225" s="582">
        <v>7</v>
      </c>
      <c r="F1225" s="582">
        <v>6</v>
      </c>
      <c r="G1225" s="582">
        <v>87</v>
      </c>
      <c r="H1225" s="582">
        <v>53</v>
      </c>
      <c r="I1225" s="584">
        <f t="shared" si="259"/>
        <v>39</v>
      </c>
      <c r="J1225" s="435">
        <f t="shared" si="260"/>
        <v>29</v>
      </c>
      <c r="K1225" s="435">
        <f t="shared" si="261"/>
        <v>39</v>
      </c>
      <c r="L1225" s="930"/>
      <c r="M1225" s="931"/>
      <c r="N1225" s="931"/>
      <c r="O1225" s="932"/>
      <c r="Q1225" s="377" t="s">
        <v>716</v>
      </c>
      <c r="R1225" s="20" t="s">
        <v>1603</v>
      </c>
      <c r="S1225" s="10"/>
      <c r="T1225" s="20" t="s">
        <v>1603</v>
      </c>
      <c r="U1225" s="20" t="s">
        <v>1600</v>
      </c>
      <c r="V1225" s="20" t="s">
        <v>1881</v>
      </c>
      <c r="W1225" s="20" t="s">
        <v>1493</v>
      </c>
      <c r="X1225" s="20" t="s">
        <v>1491</v>
      </c>
      <c r="Y1225" s="20" t="s">
        <v>1207</v>
      </c>
      <c r="Z1225" s="20" t="s">
        <v>1654</v>
      </c>
      <c r="AA1225" s="20" t="s">
        <v>1540</v>
      </c>
      <c r="AB1225" s="20" t="s">
        <v>1126</v>
      </c>
      <c r="AC1225" s="20" t="s">
        <v>1601</v>
      </c>
      <c r="AD1225" s="20" t="s">
        <v>1904</v>
      </c>
      <c r="AE1225" s="20" t="s">
        <v>1546</v>
      </c>
      <c r="AF1225" s="20" t="s">
        <v>1207</v>
      </c>
      <c r="AG1225" s="21" t="s">
        <v>1493</v>
      </c>
    </row>
    <row r="1226" spans="1:33" ht="15.75" customHeight="1" x14ac:dyDescent="0.2">
      <c r="A1226" s="259">
        <v>3</v>
      </c>
      <c r="B1226" s="129" t="s">
        <v>164</v>
      </c>
      <c r="C1226" s="582">
        <v>29</v>
      </c>
      <c r="D1226" s="582">
        <v>17</v>
      </c>
      <c r="E1226" s="582">
        <v>4</v>
      </c>
      <c r="F1226" s="582">
        <v>8</v>
      </c>
      <c r="G1226" s="582">
        <v>76</v>
      </c>
      <c r="H1226" s="582">
        <v>57</v>
      </c>
      <c r="I1226" s="584">
        <f t="shared" si="259"/>
        <v>38</v>
      </c>
      <c r="J1226" s="435">
        <f t="shared" si="260"/>
        <v>29</v>
      </c>
      <c r="K1226" s="435">
        <f t="shared" si="261"/>
        <v>38</v>
      </c>
      <c r="L1226" s="930"/>
      <c r="M1226" s="931"/>
      <c r="N1226" s="931"/>
      <c r="O1226" s="932"/>
      <c r="Q1226" s="377" t="s">
        <v>1590</v>
      </c>
      <c r="R1226" s="20" t="s">
        <v>22</v>
      </c>
      <c r="S1226" s="20" t="s">
        <v>1491</v>
      </c>
      <c r="T1226" s="10"/>
      <c r="U1226" s="20" t="s">
        <v>1489</v>
      </c>
      <c r="V1226" s="20" t="s">
        <v>1600</v>
      </c>
      <c r="W1226" s="20" t="s">
        <v>1603</v>
      </c>
      <c r="X1226" s="20" t="s">
        <v>1494</v>
      </c>
      <c r="Y1226" s="20" t="s">
        <v>1488</v>
      </c>
      <c r="Z1226" s="20" t="s">
        <v>1490</v>
      </c>
      <c r="AA1226" s="20" t="s">
        <v>1539</v>
      </c>
      <c r="AB1226" s="20" t="s">
        <v>1493</v>
      </c>
      <c r="AC1226" s="20" t="s">
        <v>1547</v>
      </c>
      <c r="AD1226" s="20" t="s">
        <v>1207</v>
      </c>
      <c r="AE1226" s="20" t="s">
        <v>1881</v>
      </c>
      <c r="AF1226" s="20" t="s">
        <v>1603</v>
      </c>
      <c r="AG1226" s="21" t="s">
        <v>1642</v>
      </c>
    </row>
    <row r="1227" spans="1:33" ht="15.75" customHeight="1" x14ac:dyDescent="0.2">
      <c r="A1227" s="259">
        <v>4</v>
      </c>
      <c r="B1227" s="129" t="s">
        <v>534</v>
      </c>
      <c r="C1227" s="582">
        <v>29</v>
      </c>
      <c r="D1227" s="582">
        <v>14</v>
      </c>
      <c r="E1227" s="582">
        <v>4</v>
      </c>
      <c r="F1227" s="582">
        <v>11</v>
      </c>
      <c r="G1227" s="582">
        <v>74</v>
      </c>
      <c r="H1227" s="582">
        <v>47</v>
      </c>
      <c r="I1227" s="584">
        <f t="shared" si="259"/>
        <v>32</v>
      </c>
      <c r="J1227" s="435">
        <f t="shared" si="260"/>
        <v>29</v>
      </c>
      <c r="K1227" s="435">
        <f t="shared" si="261"/>
        <v>32</v>
      </c>
      <c r="L1227" s="930"/>
      <c r="M1227" s="931"/>
      <c r="N1227" s="931"/>
      <c r="O1227" s="932"/>
      <c r="Q1227" s="377" t="s">
        <v>506</v>
      </c>
      <c r="R1227" s="20" t="s">
        <v>1603</v>
      </c>
      <c r="S1227" s="20" t="s">
        <v>628</v>
      </c>
      <c r="T1227" s="20" t="s">
        <v>1207</v>
      </c>
      <c r="U1227" s="10"/>
      <c r="V1227" s="20" t="s">
        <v>1546</v>
      </c>
      <c r="W1227" s="20" t="s">
        <v>1657</v>
      </c>
      <c r="X1227" s="20" t="s">
        <v>1490</v>
      </c>
      <c r="Y1227" s="20" t="s">
        <v>1603</v>
      </c>
      <c r="Z1227" s="20" t="s">
        <v>1656</v>
      </c>
      <c r="AA1227" s="20" t="s">
        <v>1546</v>
      </c>
      <c r="AB1227" s="20" t="s">
        <v>1210</v>
      </c>
      <c r="AC1227" s="20" t="s">
        <v>1656</v>
      </c>
      <c r="AD1227" s="20" t="s">
        <v>1597</v>
      </c>
      <c r="AE1227" s="20" t="s">
        <v>1490</v>
      </c>
      <c r="AF1227" s="20" t="s">
        <v>844</v>
      </c>
      <c r="AG1227" s="21" t="s">
        <v>1642</v>
      </c>
    </row>
    <row r="1228" spans="1:33" ht="15.75" customHeight="1" x14ac:dyDescent="0.2">
      <c r="A1228" s="259">
        <v>5</v>
      </c>
      <c r="B1228" s="129" t="s">
        <v>1827</v>
      </c>
      <c r="C1228" s="582">
        <v>28</v>
      </c>
      <c r="D1228" s="582">
        <v>12</v>
      </c>
      <c r="E1228" s="582">
        <v>8</v>
      </c>
      <c r="F1228" s="582">
        <v>8</v>
      </c>
      <c r="G1228" s="582">
        <v>64</v>
      </c>
      <c r="H1228" s="582">
        <v>61</v>
      </c>
      <c r="I1228" s="584">
        <f t="shared" si="259"/>
        <v>32</v>
      </c>
      <c r="J1228" s="435">
        <f t="shared" si="260"/>
        <v>28</v>
      </c>
      <c r="K1228" s="435">
        <f t="shared" si="261"/>
        <v>32</v>
      </c>
      <c r="L1228" s="930"/>
      <c r="M1228" s="931"/>
      <c r="N1228" s="931"/>
      <c r="O1228" s="932"/>
      <c r="Q1228" s="377" t="s">
        <v>1866</v>
      </c>
      <c r="R1228" s="20" t="s">
        <v>1489</v>
      </c>
      <c r="S1228" s="20" t="s">
        <v>1541</v>
      </c>
      <c r="T1228" s="20" t="s">
        <v>1539</v>
      </c>
      <c r="U1228" s="20" t="s">
        <v>1207</v>
      </c>
      <c r="V1228" s="10"/>
      <c r="W1228" s="20" t="s">
        <v>1490</v>
      </c>
      <c r="X1228" s="20" t="s">
        <v>1490</v>
      </c>
      <c r="Y1228" s="20" t="s">
        <v>1597</v>
      </c>
      <c r="Z1228" s="20" t="s">
        <v>1601</v>
      </c>
      <c r="AA1228" s="20" t="s">
        <v>1493</v>
      </c>
      <c r="AB1228" s="20" t="s">
        <v>1600</v>
      </c>
      <c r="AC1228" s="20" t="s">
        <v>1655</v>
      </c>
      <c r="AD1228" s="20" t="s">
        <v>1597</v>
      </c>
      <c r="AE1228" s="20" t="s">
        <v>844</v>
      </c>
      <c r="AF1228" s="20" t="s">
        <v>1490</v>
      </c>
      <c r="AG1228" s="21" t="s">
        <v>1624</v>
      </c>
    </row>
    <row r="1229" spans="1:33" ht="15.75" customHeight="1" x14ac:dyDescent="0.2">
      <c r="A1229" s="259">
        <v>6</v>
      </c>
      <c r="B1229" s="129" t="s">
        <v>1307</v>
      </c>
      <c r="C1229" s="582">
        <v>30</v>
      </c>
      <c r="D1229" s="582">
        <v>13</v>
      </c>
      <c r="E1229" s="582">
        <v>6</v>
      </c>
      <c r="F1229" s="582">
        <v>11</v>
      </c>
      <c r="G1229" s="582">
        <v>75</v>
      </c>
      <c r="H1229" s="582">
        <v>64</v>
      </c>
      <c r="I1229" s="584">
        <f t="shared" si="259"/>
        <v>32</v>
      </c>
      <c r="J1229" s="435">
        <f t="shared" si="260"/>
        <v>30</v>
      </c>
      <c r="K1229" s="435">
        <f t="shared" si="261"/>
        <v>32</v>
      </c>
      <c r="L1229" s="930"/>
      <c r="M1229" s="931"/>
      <c r="N1229" s="931"/>
      <c r="O1229" s="932"/>
      <c r="Q1229" s="377" t="s">
        <v>500</v>
      </c>
      <c r="R1229" s="20" t="s">
        <v>1600</v>
      </c>
      <c r="S1229" s="20" t="s">
        <v>1488</v>
      </c>
      <c r="T1229" s="20" t="s">
        <v>844</v>
      </c>
      <c r="U1229" s="20" t="s">
        <v>1600</v>
      </c>
      <c r="V1229" s="20" t="s">
        <v>1603</v>
      </c>
      <c r="W1229" s="10"/>
      <c r="X1229" s="20" t="s">
        <v>1547</v>
      </c>
      <c r="Y1229" s="20" t="s">
        <v>1207</v>
      </c>
      <c r="Z1229" s="20" t="s">
        <v>1600</v>
      </c>
      <c r="AA1229" s="20" t="s">
        <v>1646</v>
      </c>
      <c r="AB1229" s="20" t="s">
        <v>1600</v>
      </c>
      <c r="AC1229" s="20" t="s">
        <v>1493</v>
      </c>
      <c r="AD1229" s="20" t="s">
        <v>1210</v>
      </c>
      <c r="AE1229" s="20" t="s">
        <v>1641</v>
      </c>
      <c r="AF1229" s="20" t="s">
        <v>1905</v>
      </c>
      <c r="AG1229" s="21" t="s">
        <v>1127</v>
      </c>
    </row>
    <row r="1230" spans="1:33" ht="15.75" customHeight="1" x14ac:dyDescent="0.2">
      <c r="A1230" s="259">
        <v>7</v>
      </c>
      <c r="B1230" s="129" t="s">
        <v>36</v>
      </c>
      <c r="C1230" s="582">
        <v>29</v>
      </c>
      <c r="D1230" s="582">
        <v>13</v>
      </c>
      <c r="E1230" s="582">
        <v>3</v>
      </c>
      <c r="F1230" s="582">
        <v>13</v>
      </c>
      <c r="G1230" s="582">
        <v>65</v>
      </c>
      <c r="H1230" s="582">
        <v>78</v>
      </c>
      <c r="I1230" s="584">
        <f t="shared" si="259"/>
        <v>29</v>
      </c>
      <c r="J1230" s="435">
        <f t="shared" si="260"/>
        <v>29</v>
      </c>
      <c r="K1230" s="435">
        <f t="shared" si="261"/>
        <v>29</v>
      </c>
      <c r="L1230" s="930"/>
      <c r="M1230" s="931"/>
      <c r="N1230" s="931"/>
      <c r="O1230" s="932"/>
      <c r="Q1230" s="377" t="s">
        <v>700</v>
      </c>
      <c r="R1230" s="20" t="s">
        <v>1488</v>
      </c>
      <c r="S1230" s="20" t="s">
        <v>1646</v>
      </c>
      <c r="T1230" s="20" t="s">
        <v>1210</v>
      </c>
      <c r="U1230" s="20" t="s">
        <v>1491</v>
      </c>
      <c r="V1230" s="20" t="s">
        <v>1602</v>
      </c>
      <c r="W1230" s="20" t="s">
        <v>1207</v>
      </c>
      <c r="X1230" s="10"/>
      <c r="Y1230" s="20" t="s">
        <v>1495</v>
      </c>
      <c r="Z1230" s="20" t="s">
        <v>1602</v>
      </c>
      <c r="AA1230" s="20" t="s">
        <v>1603</v>
      </c>
      <c r="AB1230" s="20" t="s">
        <v>1540</v>
      </c>
      <c r="AC1230" s="20" t="s">
        <v>1210</v>
      </c>
      <c r="AD1230" s="20" t="s">
        <v>32</v>
      </c>
      <c r="AE1230" s="20" t="s">
        <v>1210</v>
      </c>
      <c r="AF1230" s="20" t="s">
        <v>844</v>
      </c>
      <c r="AG1230" s="21" t="s">
        <v>1646</v>
      </c>
    </row>
    <row r="1231" spans="1:33" ht="15.75" customHeight="1" x14ac:dyDescent="0.2">
      <c r="A1231" s="259">
        <v>8</v>
      </c>
      <c r="B1231" s="129" t="s">
        <v>706</v>
      </c>
      <c r="C1231" s="582">
        <v>29</v>
      </c>
      <c r="D1231" s="582">
        <v>12</v>
      </c>
      <c r="E1231" s="582">
        <v>5</v>
      </c>
      <c r="F1231" s="582">
        <v>12</v>
      </c>
      <c r="G1231" s="582">
        <v>58</v>
      </c>
      <c r="H1231" s="582">
        <v>52</v>
      </c>
      <c r="I1231" s="584">
        <f t="shared" si="259"/>
        <v>29</v>
      </c>
      <c r="J1231" s="435">
        <f t="shared" si="260"/>
        <v>29</v>
      </c>
      <c r="K1231" s="435">
        <f t="shared" si="261"/>
        <v>29</v>
      </c>
      <c r="L1231" s="930"/>
      <c r="M1231" s="931"/>
      <c r="N1231" s="931"/>
      <c r="O1231" s="932"/>
      <c r="Q1231" s="377" t="s">
        <v>566</v>
      </c>
      <c r="R1231" s="20" t="s">
        <v>1643</v>
      </c>
      <c r="S1231" s="20" t="s">
        <v>1493</v>
      </c>
      <c r="T1231" s="20" t="s">
        <v>1904</v>
      </c>
      <c r="U1231" s="20" t="s">
        <v>844</v>
      </c>
      <c r="V1231" s="20" t="s">
        <v>1540</v>
      </c>
      <c r="W1231" s="20" t="s">
        <v>1601</v>
      </c>
      <c r="X1231" s="20" t="s">
        <v>1494</v>
      </c>
      <c r="Y1231" s="10"/>
      <c r="Z1231" s="20" t="s">
        <v>1601</v>
      </c>
      <c r="AA1231" s="20" t="s">
        <v>1601</v>
      </c>
      <c r="AB1231" s="20" t="s">
        <v>104</v>
      </c>
      <c r="AC1231" s="20" t="s">
        <v>1487</v>
      </c>
      <c r="AD1231" s="20" t="s">
        <v>1656</v>
      </c>
      <c r="AE1231" s="20" t="s">
        <v>1597</v>
      </c>
      <c r="AF1231" s="20" t="s">
        <v>1207</v>
      </c>
      <c r="AG1231" s="21" t="s">
        <v>375</v>
      </c>
    </row>
    <row r="1232" spans="1:33" ht="15.75" customHeight="1" x14ac:dyDescent="0.2">
      <c r="A1232" s="259">
        <v>9</v>
      </c>
      <c r="B1232" s="129" t="s">
        <v>1867</v>
      </c>
      <c r="C1232" s="582">
        <v>28</v>
      </c>
      <c r="D1232" s="582">
        <v>11</v>
      </c>
      <c r="E1232" s="582">
        <v>5</v>
      </c>
      <c r="F1232" s="582">
        <v>12</v>
      </c>
      <c r="G1232" s="582">
        <v>67</v>
      </c>
      <c r="H1232" s="582">
        <v>66</v>
      </c>
      <c r="I1232" s="584">
        <f t="shared" si="259"/>
        <v>27</v>
      </c>
      <c r="J1232" s="435">
        <f t="shared" si="260"/>
        <v>28</v>
      </c>
      <c r="K1232" s="435">
        <f t="shared" si="261"/>
        <v>27</v>
      </c>
      <c r="L1232" s="930"/>
      <c r="M1232" s="931"/>
      <c r="N1232" s="931"/>
      <c r="O1232" s="932"/>
      <c r="Q1232" s="377" t="s">
        <v>229</v>
      </c>
      <c r="R1232" s="20" t="s">
        <v>1547</v>
      </c>
      <c r="S1232" s="20" t="s">
        <v>1541</v>
      </c>
      <c r="T1232" s="20" t="s">
        <v>1905</v>
      </c>
      <c r="U1232" s="20" t="s">
        <v>1495</v>
      </c>
      <c r="V1232" s="20" t="s">
        <v>628</v>
      </c>
      <c r="W1232" s="20" t="s">
        <v>1603</v>
      </c>
      <c r="X1232" s="20" t="s">
        <v>1597</v>
      </c>
      <c r="Y1232" s="20" t="s">
        <v>844</v>
      </c>
      <c r="Z1232" s="10"/>
      <c r="AA1232" s="20" t="s">
        <v>844</v>
      </c>
      <c r="AB1232" s="20" t="s">
        <v>1490</v>
      </c>
      <c r="AC1232" s="20" t="s">
        <v>1643</v>
      </c>
      <c r="AD1232" s="20" t="s">
        <v>1643</v>
      </c>
      <c r="AE1232" s="20" t="s">
        <v>1795</v>
      </c>
      <c r="AF1232" s="20" t="s">
        <v>1546</v>
      </c>
      <c r="AG1232" s="21" t="s">
        <v>104</v>
      </c>
    </row>
    <row r="1233" spans="1:33" ht="15.75" customHeight="1" x14ac:dyDescent="0.2">
      <c r="A1233" s="259">
        <v>10</v>
      </c>
      <c r="B1233" s="129" t="s">
        <v>42</v>
      </c>
      <c r="C1233" s="582">
        <v>29</v>
      </c>
      <c r="D1233" s="582">
        <v>12</v>
      </c>
      <c r="E1233" s="582">
        <v>3</v>
      </c>
      <c r="F1233" s="582">
        <v>14</v>
      </c>
      <c r="G1233" s="582">
        <v>62</v>
      </c>
      <c r="H1233" s="582">
        <v>73</v>
      </c>
      <c r="I1233" s="584">
        <f t="shared" si="259"/>
        <v>27</v>
      </c>
      <c r="J1233" s="435">
        <f t="shared" si="260"/>
        <v>29</v>
      </c>
      <c r="K1233" s="435">
        <f t="shared" si="261"/>
        <v>27</v>
      </c>
      <c r="L1233" s="930"/>
      <c r="M1233" s="931"/>
      <c r="N1233" s="931"/>
      <c r="O1233" s="932"/>
      <c r="Q1233" s="377" t="s">
        <v>702</v>
      </c>
      <c r="R1233" s="20" t="s">
        <v>1602</v>
      </c>
      <c r="S1233" s="20" t="s">
        <v>1488</v>
      </c>
      <c r="T1233" s="20" t="s">
        <v>1539</v>
      </c>
      <c r="U1233" s="20" t="s">
        <v>1487</v>
      </c>
      <c r="V1233" s="20" t="s">
        <v>1547</v>
      </c>
      <c r="W1233" s="20" t="s">
        <v>1539</v>
      </c>
      <c r="X1233" s="20" t="s">
        <v>1540</v>
      </c>
      <c r="Y1233" s="20" t="s">
        <v>1210</v>
      </c>
      <c r="Z1233" s="20" t="s">
        <v>1494</v>
      </c>
      <c r="AA1233" s="10"/>
      <c r="AB1233" s="20" t="s">
        <v>1603</v>
      </c>
      <c r="AC1233" s="20" t="s">
        <v>1597</v>
      </c>
      <c r="AD1233" s="20" t="s">
        <v>844</v>
      </c>
      <c r="AE1233" s="20" t="s">
        <v>1494</v>
      </c>
      <c r="AF1233" s="20" t="s">
        <v>1489</v>
      </c>
      <c r="AG1233" s="21" t="s">
        <v>1546</v>
      </c>
    </row>
    <row r="1234" spans="1:33" ht="15.75" customHeight="1" x14ac:dyDescent="0.2">
      <c r="A1234" s="259">
        <v>11</v>
      </c>
      <c r="B1234" s="129" t="s">
        <v>737</v>
      </c>
      <c r="C1234" s="582">
        <v>27</v>
      </c>
      <c r="D1234" s="582">
        <v>12</v>
      </c>
      <c r="E1234" s="582">
        <v>2</v>
      </c>
      <c r="F1234" s="582">
        <v>13</v>
      </c>
      <c r="G1234" s="582">
        <v>57</v>
      </c>
      <c r="H1234" s="582">
        <v>61</v>
      </c>
      <c r="I1234" s="584">
        <f t="shared" si="259"/>
        <v>26</v>
      </c>
      <c r="J1234" s="435">
        <f t="shared" si="260"/>
        <v>27</v>
      </c>
      <c r="K1234" s="435">
        <f t="shared" si="261"/>
        <v>26</v>
      </c>
      <c r="L1234" s="930"/>
      <c r="M1234" s="931"/>
      <c r="N1234" s="931"/>
      <c r="O1234" s="932"/>
      <c r="Q1234" s="377" t="s">
        <v>704</v>
      </c>
      <c r="R1234" s="20" t="s">
        <v>376</v>
      </c>
      <c r="S1234" s="20" t="s">
        <v>1210</v>
      </c>
      <c r="T1234" s="20" t="s">
        <v>844</v>
      </c>
      <c r="U1234" s="20" t="s">
        <v>1490</v>
      </c>
      <c r="V1234" s="20" t="s">
        <v>844</v>
      </c>
      <c r="W1234" s="20" t="s">
        <v>261</v>
      </c>
      <c r="X1234" s="20" t="s">
        <v>1597</v>
      </c>
      <c r="Y1234" s="20" t="s">
        <v>1494</v>
      </c>
      <c r="Z1234" s="20" t="s">
        <v>1601</v>
      </c>
      <c r="AA1234" s="20" t="s">
        <v>1657</v>
      </c>
      <c r="AB1234" s="10"/>
      <c r="AC1234" s="20" t="s">
        <v>1494</v>
      </c>
      <c r="AD1234" s="20" t="s">
        <v>1493</v>
      </c>
      <c r="AE1234" s="20" t="s">
        <v>1495</v>
      </c>
      <c r="AF1234" s="20" t="s">
        <v>1597</v>
      </c>
      <c r="AG1234" s="21" t="s">
        <v>1795</v>
      </c>
    </row>
    <row r="1235" spans="1:33" ht="15.75" customHeight="1" x14ac:dyDescent="0.2">
      <c r="A1235" s="259">
        <v>12</v>
      </c>
      <c r="B1235" s="129" t="s">
        <v>174</v>
      </c>
      <c r="C1235" s="582">
        <v>27</v>
      </c>
      <c r="D1235" s="582">
        <v>9</v>
      </c>
      <c r="E1235" s="582">
        <v>7</v>
      </c>
      <c r="F1235" s="582">
        <v>11</v>
      </c>
      <c r="G1235" s="582">
        <v>54</v>
      </c>
      <c r="H1235" s="582">
        <v>68</v>
      </c>
      <c r="I1235" s="584">
        <f t="shared" si="259"/>
        <v>25</v>
      </c>
      <c r="J1235" s="435">
        <f t="shared" si="260"/>
        <v>27</v>
      </c>
      <c r="K1235" s="435">
        <f t="shared" si="261"/>
        <v>25</v>
      </c>
      <c r="L1235" s="930"/>
      <c r="M1235" s="931"/>
      <c r="N1235" s="931"/>
      <c r="O1235" s="932"/>
      <c r="Q1235" s="377" t="s">
        <v>1313</v>
      </c>
      <c r="R1235" s="20" t="s">
        <v>1657</v>
      </c>
      <c r="S1235" s="20" t="s">
        <v>1657</v>
      </c>
      <c r="T1235" s="20" t="s">
        <v>1642</v>
      </c>
      <c r="U1235" s="20" t="s">
        <v>1642</v>
      </c>
      <c r="V1235" s="20" t="s">
        <v>1207</v>
      </c>
      <c r="W1235" s="20" t="s">
        <v>1493</v>
      </c>
      <c r="X1235" s="20" t="s">
        <v>1487</v>
      </c>
      <c r="Y1235" s="20" t="s">
        <v>1797</v>
      </c>
      <c r="Z1235" s="20" t="s">
        <v>1599</v>
      </c>
      <c r="AA1235" s="20" t="s">
        <v>1597</v>
      </c>
      <c r="AB1235" s="20" t="s">
        <v>1624</v>
      </c>
      <c r="AC1235" s="10"/>
      <c r="AD1235" s="20" t="s">
        <v>1547</v>
      </c>
      <c r="AE1235" s="20" t="s">
        <v>355</v>
      </c>
      <c r="AF1235" s="20" t="s">
        <v>1600</v>
      </c>
      <c r="AG1235" s="21" t="s">
        <v>1491</v>
      </c>
    </row>
    <row r="1236" spans="1:33" ht="15.75" customHeight="1" x14ac:dyDescent="0.2">
      <c r="A1236" s="259">
        <v>13</v>
      </c>
      <c r="B1236" s="129" t="s">
        <v>2052</v>
      </c>
      <c r="C1236" s="582">
        <v>30</v>
      </c>
      <c r="D1236" s="582">
        <v>10</v>
      </c>
      <c r="E1236" s="582">
        <v>4</v>
      </c>
      <c r="F1236" s="582">
        <v>16</v>
      </c>
      <c r="G1236" s="582">
        <v>63</v>
      </c>
      <c r="H1236" s="582">
        <v>85</v>
      </c>
      <c r="I1236" s="584">
        <f t="shared" si="259"/>
        <v>24</v>
      </c>
      <c r="J1236" s="435">
        <f t="shared" si="260"/>
        <v>30</v>
      </c>
      <c r="K1236" s="435">
        <f t="shared" si="261"/>
        <v>24</v>
      </c>
      <c r="L1236" s="930"/>
      <c r="M1236" s="931"/>
      <c r="N1236" s="931"/>
      <c r="O1236" s="932"/>
      <c r="Q1236" s="377" t="s">
        <v>120</v>
      </c>
      <c r="R1236" s="20" t="s">
        <v>1541</v>
      </c>
      <c r="S1236" s="20" t="s">
        <v>1597</v>
      </c>
      <c r="T1236" s="20" t="s">
        <v>1600</v>
      </c>
      <c r="U1236" s="20" t="s">
        <v>844</v>
      </c>
      <c r="V1236" s="20" t="s">
        <v>1600</v>
      </c>
      <c r="W1236" s="20" t="s">
        <v>1488</v>
      </c>
      <c r="X1236" s="20" t="s">
        <v>32</v>
      </c>
      <c r="Y1236" s="20" t="s">
        <v>1207</v>
      </c>
      <c r="Z1236" s="20" t="s">
        <v>1600</v>
      </c>
      <c r="AA1236" s="20" t="s">
        <v>1597</v>
      </c>
      <c r="AB1236" s="20" t="s">
        <v>1971</v>
      </c>
      <c r="AC1236" s="20" t="s">
        <v>1540</v>
      </c>
      <c r="AD1236" s="10"/>
      <c r="AE1236" s="20" t="s">
        <v>628</v>
      </c>
      <c r="AF1236" s="20" t="s">
        <v>1653</v>
      </c>
      <c r="AG1236" s="21" t="s">
        <v>1490</v>
      </c>
    </row>
    <row r="1237" spans="1:33" ht="15.75" customHeight="1" x14ac:dyDescent="0.2">
      <c r="A1237" s="259">
        <v>14</v>
      </c>
      <c r="B1237" s="129" t="s">
        <v>551</v>
      </c>
      <c r="C1237" s="582">
        <v>30</v>
      </c>
      <c r="D1237" s="582">
        <v>10</v>
      </c>
      <c r="E1237" s="582">
        <v>4</v>
      </c>
      <c r="F1237" s="582">
        <v>16</v>
      </c>
      <c r="G1237" s="582">
        <v>54</v>
      </c>
      <c r="H1237" s="582">
        <v>79</v>
      </c>
      <c r="I1237" s="584">
        <f t="shared" si="259"/>
        <v>24</v>
      </c>
      <c r="J1237" s="435">
        <f t="shared" si="260"/>
        <v>30</v>
      </c>
      <c r="K1237" s="435">
        <f t="shared" si="261"/>
        <v>24</v>
      </c>
      <c r="L1237" s="930"/>
      <c r="M1237" s="931"/>
      <c r="N1237" s="931"/>
      <c r="O1237" s="932"/>
      <c r="Q1237" s="377" t="s">
        <v>547</v>
      </c>
      <c r="R1237" s="20" t="s">
        <v>844</v>
      </c>
      <c r="S1237" s="20" t="s">
        <v>1207</v>
      </c>
      <c r="T1237" s="20" t="s">
        <v>1601</v>
      </c>
      <c r="U1237" s="20" t="s">
        <v>844</v>
      </c>
      <c r="V1237" s="20" t="s">
        <v>1602</v>
      </c>
      <c r="W1237" s="20" t="s">
        <v>1603</v>
      </c>
      <c r="X1237" s="20" t="s">
        <v>1494</v>
      </c>
      <c r="Y1237" s="20" t="s">
        <v>1797</v>
      </c>
      <c r="Z1237" s="20" t="s">
        <v>1539</v>
      </c>
      <c r="AA1237" s="20" t="s">
        <v>1543</v>
      </c>
      <c r="AB1237" s="20" t="s">
        <v>1599</v>
      </c>
      <c r="AC1237" s="20" t="s">
        <v>1491</v>
      </c>
      <c r="AD1237" s="20" t="s">
        <v>1540</v>
      </c>
      <c r="AE1237" s="10"/>
      <c r="AF1237" s="20" t="s">
        <v>1894</v>
      </c>
      <c r="AG1237" s="21" t="s">
        <v>1487</v>
      </c>
    </row>
    <row r="1238" spans="1:33" ht="15.75" customHeight="1" x14ac:dyDescent="0.2">
      <c r="A1238" s="259">
        <v>15</v>
      </c>
      <c r="B1238" s="129" t="s">
        <v>1314</v>
      </c>
      <c r="C1238" s="582">
        <v>28</v>
      </c>
      <c r="D1238" s="582">
        <v>8</v>
      </c>
      <c r="E1238" s="582">
        <v>4</v>
      </c>
      <c r="F1238" s="582">
        <v>16</v>
      </c>
      <c r="G1238" s="582">
        <v>59</v>
      </c>
      <c r="H1238" s="582">
        <v>78</v>
      </c>
      <c r="I1238" s="584">
        <f t="shared" si="259"/>
        <v>20</v>
      </c>
      <c r="J1238" s="435">
        <f t="shared" si="260"/>
        <v>28</v>
      </c>
      <c r="K1238" s="435">
        <f t="shared" si="261"/>
        <v>20</v>
      </c>
      <c r="L1238" s="930"/>
      <c r="M1238" s="931"/>
      <c r="N1238" s="931"/>
      <c r="O1238" s="932"/>
      <c r="Q1238" s="377" t="s">
        <v>1306</v>
      </c>
      <c r="R1238" s="20" t="s">
        <v>1600</v>
      </c>
      <c r="S1238" s="20" t="s">
        <v>1207</v>
      </c>
      <c r="T1238" s="20" t="s">
        <v>1644</v>
      </c>
      <c r="U1238" s="20" t="s">
        <v>1494</v>
      </c>
      <c r="V1238" s="20" t="s">
        <v>1491</v>
      </c>
      <c r="W1238" s="20" t="s">
        <v>1603</v>
      </c>
      <c r="X1238" s="20" t="s">
        <v>844</v>
      </c>
      <c r="Y1238" s="20" t="s">
        <v>1547</v>
      </c>
      <c r="Z1238" s="20" t="s">
        <v>1600</v>
      </c>
      <c r="AA1238" s="20" t="s">
        <v>1602</v>
      </c>
      <c r="AB1238" s="20" t="s">
        <v>1489</v>
      </c>
      <c r="AC1238" s="20" t="s">
        <v>1600</v>
      </c>
      <c r="AD1238" s="20" t="s">
        <v>1642</v>
      </c>
      <c r="AE1238" s="20" t="s">
        <v>1540</v>
      </c>
      <c r="AF1238" s="10"/>
      <c r="AG1238" s="21" t="s">
        <v>1494</v>
      </c>
    </row>
    <row r="1239" spans="1:33" ht="15.75" customHeight="1" thickBot="1" x14ac:dyDescent="0.25">
      <c r="A1239" s="462">
        <v>16</v>
      </c>
      <c r="B1239" s="130" t="s">
        <v>711</v>
      </c>
      <c r="C1239" s="583">
        <v>30</v>
      </c>
      <c r="D1239" s="583">
        <v>5</v>
      </c>
      <c r="E1239" s="583">
        <v>3</v>
      </c>
      <c r="F1239" s="583">
        <v>22</v>
      </c>
      <c r="G1239" s="583">
        <v>42</v>
      </c>
      <c r="H1239" s="583">
        <v>75</v>
      </c>
      <c r="I1239" s="585">
        <f t="shared" si="259"/>
        <v>13</v>
      </c>
      <c r="J1239" s="435">
        <f t="shared" si="260"/>
        <v>30</v>
      </c>
      <c r="K1239" s="435">
        <f t="shared" si="261"/>
        <v>13</v>
      </c>
      <c r="L1239" s="933"/>
      <c r="M1239" s="934"/>
      <c r="N1239" s="934"/>
      <c r="O1239" s="935"/>
      <c r="Q1239" s="378" t="s">
        <v>1214</v>
      </c>
      <c r="R1239" s="23" t="s">
        <v>1646</v>
      </c>
      <c r="S1239" s="23" t="s">
        <v>1643</v>
      </c>
      <c r="T1239" s="23" t="s">
        <v>1644</v>
      </c>
      <c r="U1239" s="23" t="s">
        <v>1496</v>
      </c>
      <c r="V1239" s="23" t="s">
        <v>1494</v>
      </c>
      <c r="W1239" s="23" t="s">
        <v>1602</v>
      </c>
      <c r="X1239" s="23" t="s">
        <v>1795</v>
      </c>
      <c r="Y1239" s="23" t="s">
        <v>1642</v>
      </c>
      <c r="Z1239" s="23" t="s">
        <v>1489</v>
      </c>
      <c r="AA1239" s="23" t="s">
        <v>1597</v>
      </c>
      <c r="AB1239" s="23" t="s">
        <v>844</v>
      </c>
      <c r="AC1239" s="23" t="s">
        <v>1490</v>
      </c>
      <c r="AD1239" s="23" t="s">
        <v>1490</v>
      </c>
      <c r="AE1239" s="23" t="s">
        <v>1493</v>
      </c>
      <c r="AF1239" s="23" t="s">
        <v>1541</v>
      </c>
      <c r="AG1239" s="15"/>
    </row>
    <row r="1240" spans="1:33" ht="15.75" customHeight="1" x14ac:dyDescent="0.2">
      <c r="C1240" s="435">
        <f t="shared" ref="C1240:I1240" si="262">SUM(C1224:C1239)</f>
        <v>460</v>
      </c>
      <c r="D1240" s="435">
        <f t="shared" si="262"/>
        <v>193</v>
      </c>
      <c r="E1240" s="435">
        <f t="shared" si="262"/>
        <v>74</v>
      </c>
      <c r="F1240" s="435">
        <f t="shared" si="262"/>
        <v>193</v>
      </c>
      <c r="G1240" s="435">
        <f t="shared" si="262"/>
        <v>1044</v>
      </c>
      <c r="H1240" s="435">
        <f t="shared" si="262"/>
        <v>1044</v>
      </c>
      <c r="I1240" s="435">
        <f t="shared" si="262"/>
        <v>460</v>
      </c>
      <c r="J1240" s="435">
        <f t="shared" si="260"/>
        <v>460</v>
      </c>
      <c r="K1240" s="435">
        <f t="shared" si="261"/>
        <v>460</v>
      </c>
      <c r="N1240" s="4" t="s">
        <v>532</v>
      </c>
    </row>
    <row r="1241" spans="1:33" ht="15.75" customHeight="1" thickBot="1" x14ac:dyDescent="0.25"/>
    <row r="1242" spans="1:33" ht="15.75" customHeight="1" thickBot="1" x14ac:dyDescent="0.25">
      <c r="A1242" s="1207" t="s">
        <v>1128</v>
      </c>
      <c r="B1242" s="1208"/>
      <c r="C1242" s="1208"/>
      <c r="D1242" s="1208"/>
      <c r="E1242" s="1208"/>
      <c r="F1242" s="1209"/>
      <c r="G1242" s="1204" t="s">
        <v>2168</v>
      </c>
      <c r="H1242" s="1205"/>
      <c r="I1242" s="1206"/>
      <c r="L1242" s="1242" t="s">
        <v>588</v>
      </c>
      <c r="M1242" s="1243"/>
      <c r="N1242" s="1243"/>
      <c r="O1242" s="1244"/>
    </row>
    <row r="1243" spans="1:33" ht="15.75" customHeight="1" thickBot="1" x14ac:dyDescent="0.25">
      <c r="A1243" s="449" t="s">
        <v>496</v>
      </c>
      <c r="B1243" s="450" t="s">
        <v>497</v>
      </c>
      <c r="C1243" s="451" t="s">
        <v>498</v>
      </c>
      <c r="D1243" s="451" t="s">
        <v>499</v>
      </c>
      <c r="E1243" s="451" t="s">
        <v>500</v>
      </c>
      <c r="F1243" s="451" t="s">
        <v>501</v>
      </c>
      <c r="G1243" s="452" t="s">
        <v>502</v>
      </c>
      <c r="H1243" s="452" t="s">
        <v>503</v>
      </c>
      <c r="I1243" s="453" t="s">
        <v>504</v>
      </c>
      <c r="L1243" s="1245"/>
      <c r="M1243" s="1246"/>
      <c r="N1243" s="1246"/>
      <c r="O1243" s="1247"/>
      <c r="Q1243" s="24" t="s">
        <v>1123</v>
      </c>
      <c r="R1243" s="396" t="s">
        <v>541</v>
      </c>
      <c r="S1243" s="396" t="s">
        <v>564</v>
      </c>
      <c r="T1243" s="396" t="s">
        <v>939</v>
      </c>
      <c r="U1243" s="396" t="s">
        <v>902</v>
      </c>
      <c r="V1243" s="396" t="s">
        <v>1530</v>
      </c>
      <c r="W1243" s="396" t="s">
        <v>940</v>
      </c>
      <c r="X1243" s="396" t="s">
        <v>544</v>
      </c>
      <c r="Y1243" s="396" t="s">
        <v>1774</v>
      </c>
      <c r="Z1243" s="396" t="s">
        <v>726</v>
      </c>
      <c r="AA1243" s="396" t="s">
        <v>2162</v>
      </c>
      <c r="AB1243" s="396" t="s">
        <v>153</v>
      </c>
      <c r="AC1243" s="397" t="s">
        <v>499</v>
      </c>
    </row>
    <row r="1244" spans="1:33" ht="15.75" customHeight="1" x14ac:dyDescent="0.2">
      <c r="A1244" s="454">
        <v>1</v>
      </c>
      <c r="B1244" s="126" t="s">
        <v>2123</v>
      </c>
      <c r="C1244" s="581">
        <v>22</v>
      </c>
      <c r="D1244" s="581">
        <v>15</v>
      </c>
      <c r="E1244" s="581">
        <v>3</v>
      </c>
      <c r="F1244" s="581">
        <v>4</v>
      </c>
      <c r="G1244" s="581">
        <v>62</v>
      </c>
      <c r="H1244" s="581">
        <v>25</v>
      </c>
      <c r="I1244" s="128">
        <f t="shared" ref="I1244:I1255" si="263">D1244*2+E1244</f>
        <v>33</v>
      </c>
      <c r="J1244" s="435">
        <f t="shared" ref="J1244:J1256" si="264">D1244+E1244+F1244</f>
        <v>22</v>
      </c>
      <c r="K1244" s="435">
        <f t="shared" ref="K1244:K1256" si="265">D1244*2+E1244</f>
        <v>33</v>
      </c>
      <c r="L1244" s="927" t="s">
        <v>1129</v>
      </c>
      <c r="M1244" s="928"/>
      <c r="N1244" s="928"/>
      <c r="O1244" s="929"/>
      <c r="Q1244" s="339" t="s">
        <v>541</v>
      </c>
      <c r="R1244" s="10"/>
      <c r="S1244" s="20" t="s">
        <v>532</v>
      </c>
      <c r="T1244" s="20" t="s">
        <v>1642</v>
      </c>
      <c r="U1244" s="20" t="s">
        <v>1601</v>
      </c>
      <c r="V1244" s="20"/>
      <c r="W1244" s="20" t="s">
        <v>1597</v>
      </c>
      <c r="X1244" s="20" t="s">
        <v>2056</v>
      </c>
      <c r="Y1244" s="20" t="s">
        <v>32</v>
      </c>
      <c r="Z1244" s="20"/>
      <c r="AA1244" s="20" t="s">
        <v>1491</v>
      </c>
      <c r="AB1244" s="20" t="s">
        <v>355</v>
      </c>
      <c r="AC1244" s="21"/>
    </row>
    <row r="1245" spans="1:33" ht="15.75" customHeight="1" x14ac:dyDescent="0.2">
      <c r="A1245" s="246">
        <v>2</v>
      </c>
      <c r="B1245" s="129" t="s">
        <v>2163</v>
      </c>
      <c r="C1245" s="582">
        <v>20</v>
      </c>
      <c r="D1245" s="582">
        <v>13</v>
      </c>
      <c r="E1245" s="582">
        <v>4</v>
      </c>
      <c r="F1245" s="582">
        <v>3</v>
      </c>
      <c r="G1245" s="582">
        <v>67</v>
      </c>
      <c r="H1245" s="582">
        <v>29</v>
      </c>
      <c r="I1245" s="584">
        <f t="shared" si="263"/>
        <v>30</v>
      </c>
      <c r="J1245" s="435">
        <f t="shared" si="264"/>
        <v>20</v>
      </c>
      <c r="K1245" s="435">
        <f t="shared" si="265"/>
        <v>30</v>
      </c>
      <c r="L1245" s="930"/>
      <c r="M1245" s="931"/>
      <c r="N1245" s="931"/>
      <c r="O1245" s="932"/>
      <c r="Q1245" s="339" t="s">
        <v>564</v>
      </c>
      <c r="R1245" s="20" t="s">
        <v>1603</v>
      </c>
      <c r="S1245" s="10"/>
      <c r="T1245" s="20" t="s">
        <v>1644</v>
      </c>
      <c r="U1245" s="20" t="s">
        <v>1905</v>
      </c>
      <c r="V1245" s="20" t="s">
        <v>1602</v>
      </c>
      <c r="W1245" s="20" t="s">
        <v>1597</v>
      </c>
      <c r="X1245" s="20" t="s">
        <v>1494</v>
      </c>
      <c r="Y1245" s="20" t="s">
        <v>1210</v>
      </c>
      <c r="Z1245" s="20" t="s">
        <v>1489</v>
      </c>
      <c r="AA1245" s="20" t="s">
        <v>1643</v>
      </c>
      <c r="AB1245" s="20" t="s">
        <v>1210</v>
      </c>
      <c r="AC1245" s="21"/>
    </row>
    <row r="1246" spans="1:33" ht="15.75" customHeight="1" x14ac:dyDescent="0.2">
      <c r="A1246" s="246">
        <v>3</v>
      </c>
      <c r="B1246" s="129" t="s">
        <v>1855</v>
      </c>
      <c r="C1246" s="582">
        <v>19</v>
      </c>
      <c r="D1246" s="582">
        <v>11</v>
      </c>
      <c r="E1246" s="582">
        <v>3</v>
      </c>
      <c r="F1246" s="582">
        <v>5</v>
      </c>
      <c r="G1246" s="582">
        <v>71</v>
      </c>
      <c r="H1246" s="582">
        <v>35</v>
      </c>
      <c r="I1246" s="584">
        <f t="shared" si="263"/>
        <v>25</v>
      </c>
      <c r="J1246" s="435">
        <f t="shared" si="264"/>
        <v>19</v>
      </c>
      <c r="K1246" s="435">
        <f t="shared" si="265"/>
        <v>25</v>
      </c>
      <c r="L1246" s="930"/>
      <c r="M1246" s="931"/>
      <c r="N1246" s="931"/>
      <c r="O1246" s="932"/>
      <c r="Q1246" s="339" t="s">
        <v>939</v>
      </c>
      <c r="R1246" s="20" t="s">
        <v>104</v>
      </c>
      <c r="S1246" s="20" t="s">
        <v>1597</v>
      </c>
      <c r="T1246" s="10"/>
      <c r="U1246" s="20"/>
      <c r="V1246" s="20"/>
      <c r="W1246" s="20" t="s">
        <v>1600</v>
      </c>
      <c r="X1246" s="20" t="s">
        <v>104</v>
      </c>
      <c r="Y1246" s="20" t="s">
        <v>1642</v>
      </c>
      <c r="Z1246" s="20" t="s">
        <v>285</v>
      </c>
      <c r="AA1246" s="20" t="s">
        <v>22</v>
      </c>
      <c r="AB1246" s="20" t="s">
        <v>1495</v>
      </c>
      <c r="AC1246" s="21" t="s">
        <v>1795</v>
      </c>
    </row>
    <row r="1247" spans="1:33" ht="15.75" customHeight="1" x14ac:dyDescent="0.2">
      <c r="A1247" s="246">
        <v>4</v>
      </c>
      <c r="B1247" s="129" t="s">
        <v>93</v>
      </c>
      <c r="C1247" s="582">
        <v>20</v>
      </c>
      <c r="D1247" s="582">
        <v>8</v>
      </c>
      <c r="E1247" s="582">
        <v>6</v>
      </c>
      <c r="F1247" s="582">
        <v>6</v>
      </c>
      <c r="G1247" s="582">
        <v>52</v>
      </c>
      <c r="H1247" s="582">
        <v>51</v>
      </c>
      <c r="I1247" s="584">
        <f t="shared" si="263"/>
        <v>22</v>
      </c>
      <c r="J1247" s="435">
        <f t="shared" si="264"/>
        <v>20</v>
      </c>
      <c r="K1247" s="435">
        <f t="shared" si="265"/>
        <v>22</v>
      </c>
      <c r="L1247" s="930"/>
      <c r="M1247" s="931"/>
      <c r="N1247" s="931"/>
      <c r="O1247" s="932"/>
      <c r="Q1247" s="339" t="s">
        <v>902</v>
      </c>
      <c r="R1247" s="20" t="s">
        <v>844</v>
      </c>
      <c r="S1247" s="20" t="s">
        <v>1547</v>
      </c>
      <c r="T1247" s="20" t="s">
        <v>1601</v>
      </c>
      <c r="U1247" s="10"/>
      <c r="V1247" s="20"/>
      <c r="W1247" s="20" t="s">
        <v>1641</v>
      </c>
      <c r="X1247" s="20" t="s">
        <v>1491</v>
      </c>
      <c r="Y1247" s="20" t="s">
        <v>1493</v>
      </c>
      <c r="Z1247" s="20" t="s">
        <v>844</v>
      </c>
      <c r="AA1247" s="20" t="s">
        <v>1597</v>
      </c>
      <c r="AB1247" s="20" t="s">
        <v>1642</v>
      </c>
      <c r="AC1247" s="21" t="s">
        <v>1643</v>
      </c>
    </row>
    <row r="1248" spans="1:33" ht="15.75" customHeight="1" x14ac:dyDescent="0.2">
      <c r="A1248" s="246">
        <v>5</v>
      </c>
      <c r="B1248" s="129" t="s">
        <v>433</v>
      </c>
      <c r="C1248" s="582">
        <v>17</v>
      </c>
      <c r="D1248" s="582">
        <v>9</v>
      </c>
      <c r="E1248" s="582">
        <v>2</v>
      </c>
      <c r="F1248" s="582">
        <v>6</v>
      </c>
      <c r="G1248" s="582">
        <v>58</v>
      </c>
      <c r="H1248" s="582">
        <v>57</v>
      </c>
      <c r="I1248" s="584">
        <f t="shared" si="263"/>
        <v>20</v>
      </c>
      <c r="J1248" s="435">
        <f t="shared" si="264"/>
        <v>17</v>
      </c>
      <c r="K1248" s="435">
        <f t="shared" si="265"/>
        <v>20</v>
      </c>
      <c r="L1248" s="930"/>
      <c r="M1248" s="931"/>
      <c r="N1248" s="931"/>
      <c r="O1248" s="932"/>
      <c r="Q1248" s="339" t="s">
        <v>1530</v>
      </c>
      <c r="R1248" s="20" t="s">
        <v>1210</v>
      </c>
      <c r="S1248" s="20" t="s">
        <v>1642</v>
      </c>
      <c r="T1248" s="20"/>
      <c r="U1248" s="20" t="s">
        <v>1642</v>
      </c>
      <c r="V1248" s="10"/>
      <c r="W1248" s="20"/>
      <c r="X1248" s="20" t="s">
        <v>1210</v>
      </c>
      <c r="Y1248" s="20" t="s">
        <v>1207</v>
      </c>
      <c r="Z1248" s="20" t="s">
        <v>1543</v>
      </c>
      <c r="AA1248" s="20" t="s">
        <v>20</v>
      </c>
      <c r="AB1248" s="20" t="s">
        <v>1496</v>
      </c>
      <c r="AC1248" s="21"/>
    </row>
    <row r="1249" spans="1:29" ht="15.75" customHeight="1" x14ac:dyDescent="0.2">
      <c r="A1249" s="246">
        <v>6</v>
      </c>
      <c r="B1249" s="129" t="s">
        <v>728</v>
      </c>
      <c r="C1249" s="582">
        <v>17</v>
      </c>
      <c r="D1249" s="582">
        <v>8</v>
      </c>
      <c r="E1249" s="582">
        <v>3</v>
      </c>
      <c r="F1249" s="582">
        <v>6</v>
      </c>
      <c r="G1249" s="582">
        <v>55</v>
      </c>
      <c r="H1249" s="582">
        <v>42</v>
      </c>
      <c r="I1249" s="584">
        <f t="shared" si="263"/>
        <v>19</v>
      </c>
      <c r="J1249" s="435">
        <f t="shared" si="264"/>
        <v>17</v>
      </c>
      <c r="K1249" s="435">
        <f t="shared" si="265"/>
        <v>19</v>
      </c>
      <c r="L1249" s="930"/>
      <c r="M1249" s="931"/>
      <c r="N1249" s="931"/>
      <c r="O1249" s="932"/>
      <c r="Q1249" s="339" t="s">
        <v>940</v>
      </c>
      <c r="R1249" s="20"/>
      <c r="S1249" s="20" t="s">
        <v>1642</v>
      </c>
      <c r="T1249" s="20" t="s">
        <v>32</v>
      </c>
      <c r="U1249" s="20" t="s">
        <v>1599</v>
      </c>
      <c r="V1249" s="20" t="s">
        <v>1597</v>
      </c>
      <c r="W1249" s="10"/>
      <c r="X1249" s="20" t="s">
        <v>1487</v>
      </c>
      <c r="Y1249" s="20"/>
      <c r="Z1249" s="20" t="s">
        <v>1643</v>
      </c>
      <c r="AA1249" s="20" t="s">
        <v>1642</v>
      </c>
      <c r="AB1249" s="20" t="s">
        <v>1543</v>
      </c>
      <c r="AC1249" s="21" t="s">
        <v>1543</v>
      </c>
    </row>
    <row r="1250" spans="1:29" ht="15.75" customHeight="1" x14ac:dyDescent="0.2">
      <c r="A1250" s="246">
        <v>7</v>
      </c>
      <c r="B1250" s="129" t="s">
        <v>1596</v>
      </c>
      <c r="C1250" s="582">
        <f>K1250</f>
        <v>16</v>
      </c>
      <c r="D1250" s="582">
        <v>6</v>
      </c>
      <c r="E1250" s="582">
        <v>4</v>
      </c>
      <c r="F1250" s="582">
        <v>6</v>
      </c>
      <c r="G1250" s="582">
        <v>65</v>
      </c>
      <c r="H1250" s="582">
        <v>56</v>
      </c>
      <c r="I1250" s="584">
        <f t="shared" si="263"/>
        <v>16</v>
      </c>
      <c r="J1250" s="435">
        <f t="shared" si="264"/>
        <v>16</v>
      </c>
      <c r="K1250" s="435">
        <f t="shared" si="265"/>
        <v>16</v>
      </c>
      <c r="L1250" s="930"/>
      <c r="M1250" s="931"/>
      <c r="N1250" s="931"/>
      <c r="O1250" s="932"/>
      <c r="Q1250" s="339" t="s">
        <v>544</v>
      </c>
      <c r="R1250" s="20" t="s">
        <v>1207</v>
      </c>
      <c r="S1250" s="20" t="s">
        <v>32</v>
      </c>
      <c r="T1250" s="20" t="s">
        <v>1540</v>
      </c>
      <c r="U1250" s="20"/>
      <c r="V1250" s="20" t="s">
        <v>1210</v>
      </c>
      <c r="W1250" s="20"/>
      <c r="X1250" s="10"/>
      <c r="Y1250" s="20" t="s">
        <v>1643</v>
      </c>
      <c r="Z1250" s="20"/>
      <c r="AA1250" s="20" t="s">
        <v>1490</v>
      </c>
      <c r="AB1250" s="20" t="s">
        <v>1642</v>
      </c>
      <c r="AC1250" s="21" t="s">
        <v>1797</v>
      </c>
    </row>
    <row r="1251" spans="1:29" ht="15.75" customHeight="1" x14ac:dyDescent="0.2">
      <c r="A1251" s="246">
        <v>8</v>
      </c>
      <c r="B1251" s="129" t="s">
        <v>90</v>
      </c>
      <c r="C1251" s="582">
        <v>19</v>
      </c>
      <c r="D1251" s="582">
        <v>5</v>
      </c>
      <c r="E1251" s="582">
        <v>5</v>
      </c>
      <c r="F1251" s="582">
        <v>9</v>
      </c>
      <c r="G1251" s="582">
        <v>46</v>
      </c>
      <c r="H1251" s="582">
        <v>65</v>
      </c>
      <c r="I1251" s="584">
        <f t="shared" si="263"/>
        <v>15</v>
      </c>
      <c r="J1251" s="435">
        <f t="shared" si="264"/>
        <v>19</v>
      </c>
      <c r="K1251" s="435">
        <f t="shared" si="265"/>
        <v>15</v>
      </c>
      <c r="L1251" s="930"/>
      <c r="M1251" s="931"/>
      <c r="N1251" s="931"/>
      <c r="O1251" s="932"/>
      <c r="Q1251" s="339" t="s">
        <v>1774</v>
      </c>
      <c r="R1251" s="20"/>
      <c r="S1251" s="20"/>
      <c r="T1251" s="20" t="s">
        <v>628</v>
      </c>
      <c r="U1251" s="20"/>
      <c r="V1251" s="20" t="s">
        <v>844</v>
      </c>
      <c r="W1251" s="20" t="s">
        <v>1207</v>
      </c>
      <c r="X1251" s="20"/>
      <c r="Y1251" s="10"/>
      <c r="Z1251" s="20" t="s">
        <v>1493</v>
      </c>
      <c r="AA1251" s="20" t="s">
        <v>376</v>
      </c>
      <c r="AB1251" s="20" t="s">
        <v>1597</v>
      </c>
      <c r="AC1251" s="21" t="s">
        <v>375</v>
      </c>
    </row>
    <row r="1252" spans="1:29" ht="15.75" customHeight="1" x14ac:dyDescent="0.2">
      <c r="A1252" s="246">
        <v>9</v>
      </c>
      <c r="B1252" s="129" t="s">
        <v>280</v>
      </c>
      <c r="C1252" s="582">
        <v>18</v>
      </c>
      <c r="D1252" s="582">
        <v>5</v>
      </c>
      <c r="E1252" s="582">
        <v>2</v>
      </c>
      <c r="F1252" s="582">
        <v>11</v>
      </c>
      <c r="G1252" s="582">
        <v>51</v>
      </c>
      <c r="H1252" s="582">
        <v>67</v>
      </c>
      <c r="I1252" s="584">
        <f t="shared" si="263"/>
        <v>12</v>
      </c>
      <c r="J1252" s="435">
        <f t="shared" si="264"/>
        <v>18</v>
      </c>
      <c r="K1252" s="435">
        <f t="shared" si="265"/>
        <v>12</v>
      </c>
      <c r="L1252" s="930"/>
      <c r="M1252" s="931"/>
      <c r="N1252" s="931"/>
      <c r="O1252" s="932"/>
      <c r="Q1252" s="339" t="s">
        <v>726</v>
      </c>
      <c r="R1252" s="20" t="s">
        <v>1489</v>
      </c>
      <c r="S1252" s="20" t="s">
        <v>1207</v>
      </c>
      <c r="T1252" s="20" t="s">
        <v>1656</v>
      </c>
      <c r="U1252" s="20" t="s">
        <v>1491</v>
      </c>
      <c r="V1252" s="20" t="s">
        <v>1490</v>
      </c>
      <c r="W1252" s="20" t="s">
        <v>1599</v>
      </c>
      <c r="X1252" s="20" t="s">
        <v>1795</v>
      </c>
      <c r="Y1252" s="20" t="s">
        <v>1487</v>
      </c>
      <c r="Z1252" s="10"/>
      <c r="AA1252" s="20" t="s">
        <v>1210</v>
      </c>
      <c r="AB1252" s="20" t="s">
        <v>844</v>
      </c>
      <c r="AC1252" s="21" t="s">
        <v>1646</v>
      </c>
    </row>
    <row r="1253" spans="1:29" ht="15.75" customHeight="1" x14ac:dyDescent="0.2">
      <c r="A1253" s="246">
        <v>10</v>
      </c>
      <c r="B1253" s="129" t="s">
        <v>942</v>
      </c>
      <c r="C1253" s="582">
        <v>19</v>
      </c>
      <c r="D1253" s="582">
        <v>3</v>
      </c>
      <c r="E1253" s="582">
        <v>5</v>
      </c>
      <c r="F1253" s="582">
        <v>11</v>
      </c>
      <c r="G1253" s="582">
        <v>63</v>
      </c>
      <c r="H1253" s="582">
        <v>84</v>
      </c>
      <c r="I1253" s="584">
        <f t="shared" si="263"/>
        <v>11</v>
      </c>
      <c r="J1253" s="435">
        <f t="shared" si="264"/>
        <v>19</v>
      </c>
      <c r="K1253" s="435">
        <f t="shared" si="265"/>
        <v>11</v>
      </c>
      <c r="L1253" s="930"/>
      <c r="M1253" s="931"/>
      <c r="N1253" s="931"/>
      <c r="O1253" s="932"/>
      <c r="Q1253" s="339" t="s">
        <v>2162</v>
      </c>
      <c r="R1253" s="20" t="s">
        <v>1490</v>
      </c>
      <c r="S1253" s="20" t="s">
        <v>1490</v>
      </c>
      <c r="T1253" s="20" t="s">
        <v>1489</v>
      </c>
      <c r="U1253" s="20"/>
      <c r="V1253" s="20"/>
      <c r="W1253" s="20" t="s">
        <v>1207</v>
      </c>
      <c r="X1253" s="20" t="s">
        <v>1601</v>
      </c>
      <c r="Y1253" s="20" t="s">
        <v>1600</v>
      </c>
      <c r="Z1253" s="20" t="s">
        <v>1602</v>
      </c>
      <c r="AA1253" s="10"/>
      <c r="AB1253" s="20" t="s">
        <v>1539</v>
      </c>
      <c r="AC1253" s="21" t="s">
        <v>1654</v>
      </c>
    </row>
    <row r="1254" spans="1:29" ht="15.75" customHeight="1" x14ac:dyDescent="0.2">
      <c r="A1254" s="246">
        <v>11</v>
      </c>
      <c r="B1254" s="129" t="s">
        <v>941</v>
      </c>
      <c r="C1254" s="582">
        <v>18</v>
      </c>
      <c r="D1254" s="582">
        <v>2</v>
      </c>
      <c r="E1254" s="582">
        <v>7</v>
      </c>
      <c r="F1254" s="582">
        <v>9</v>
      </c>
      <c r="G1254" s="582">
        <v>37</v>
      </c>
      <c r="H1254" s="582">
        <v>56</v>
      </c>
      <c r="I1254" s="584">
        <f t="shared" si="263"/>
        <v>11</v>
      </c>
      <c r="J1254" s="435">
        <f t="shared" si="264"/>
        <v>18</v>
      </c>
      <c r="K1254" s="435">
        <f t="shared" si="265"/>
        <v>11</v>
      </c>
      <c r="L1254" s="930"/>
      <c r="M1254" s="931"/>
      <c r="N1254" s="931"/>
      <c r="O1254" s="932"/>
      <c r="Q1254" s="339" t="s">
        <v>153</v>
      </c>
      <c r="R1254" s="20" t="s">
        <v>1210</v>
      </c>
      <c r="S1254" s="20" t="s">
        <v>1489</v>
      </c>
      <c r="T1254" s="20" t="s">
        <v>1546</v>
      </c>
      <c r="U1254" s="20" t="s">
        <v>1493</v>
      </c>
      <c r="V1254" s="20" t="s">
        <v>628</v>
      </c>
      <c r="W1254" s="20" t="s">
        <v>1494</v>
      </c>
      <c r="X1254" s="20" t="s">
        <v>1645</v>
      </c>
      <c r="Y1254" s="20" t="s">
        <v>1488</v>
      </c>
      <c r="Z1254" s="20" t="s">
        <v>1603</v>
      </c>
      <c r="AA1254" s="20" t="s">
        <v>1602</v>
      </c>
      <c r="AB1254" s="10"/>
      <c r="AC1254" s="21" t="s">
        <v>1487</v>
      </c>
    </row>
    <row r="1255" spans="1:29" ht="15.75" customHeight="1" thickBot="1" x14ac:dyDescent="0.25">
      <c r="A1255" s="455">
        <v>12</v>
      </c>
      <c r="B1255" s="130" t="s">
        <v>1535</v>
      </c>
      <c r="C1255" s="583">
        <v>15</v>
      </c>
      <c r="D1255" s="583">
        <v>2</v>
      </c>
      <c r="E1255" s="583">
        <v>2</v>
      </c>
      <c r="F1255" s="583">
        <v>11</v>
      </c>
      <c r="G1255" s="583">
        <v>26</v>
      </c>
      <c r="H1255" s="583">
        <v>70</v>
      </c>
      <c r="I1255" s="585">
        <f t="shared" si="263"/>
        <v>6</v>
      </c>
      <c r="J1255" s="435">
        <f t="shared" si="264"/>
        <v>15</v>
      </c>
      <c r="K1255" s="435">
        <f t="shared" si="265"/>
        <v>6</v>
      </c>
      <c r="L1255" s="933"/>
      <c r="M1255" s="934"/>
      <c r="N1255" s="934"/>
      <c r="O1255" s="935"/>
      <c r="Q1255" s="398" t="s">
        <v>499</v>
      </c>
      <c r="R1255" s="23" t="s">
        <v>1491</v>
      </c>
      <c r="S1255" s="23" t="s">
        <v>628</v>
      </c>
      <c r="T1255" s="23" t="s">
        <v>628</v>
      </c>
      <c r="U1255" s="23" t="s">
        <v>1603</v>
      </c>
      <c r="V1255" s="23" t="s">
        <v>1645</v>
      </c>
      <c r="W1255" s="23" t="s">
        <v>1493</v>
      </c>
      <c r="X1255" s="23" t="s">
        <v>1493</v>
      </c>
      <c r="Y1255" s="23" t="s">
        <v>1210</v>
      </c>
      <c r="Z1255" s="23" t="s">
        <v>1599</v>
      </c>
      <c r="AA1255" s="23" t="s">
        <v>1207</v>
      </c>
      <c r="AB1255" s="23" t="s">
        <v>1599</v>
      </c>
      <c r="AC1255" s="15"/>
    </row>
    <row r="1256" spans="1:29" ht="15.75" customHeight="1" x14ac:dyDescent="0.2">
      <c r="C1256" s="435">
        <f t="shared" ref="C1256:I1256" si="266">SUM(C1244:C1255)</f>
        <v>220</v>
      </c>
      <c r="D1256" s="435">
        <f t="shared" si="266"/>
        <v>87</v>
      </c>
      <c r="E1256" s="435">
        <f t="shared" si="266"/>
        <v>46</v>
      </c>
      <c r="F1256" s="435">
        <f t="shared" si="266"/>
        <v>87</v>
      </c>
      <c r="G1256" s="435">
        <f t="shared" si="266"/>
        <v>653</v>
      </c>
      <c r="H1256" s="435">
        <f t="shared" si="266"/>
        <v>637</v>
      </c>
      <c r="I1256" s="435">
        <f t="shared" si="266"/>
        <v>220</v>
      </c>
      <c r="J1256" s="435">
        <f t="shared" si="264"/>
        <v>220</v>
      </c>
      <c r="K1256" s="435">
        <f t="shared" si="265"/>
        <v>220</v>
      </c>
    </row>
    <row r="1257" spans="1:29" ht="15.75" customHeight="1" thickBot="1" x14ac:dyDescent="0.25">
      <c r="P1257" s="5" t="s">
        <v>532</v>
      </c>
      <c r="R1257" s="5" t="s">
        <v>532</v>
      </c>
    </row>
    <row r="1258" spans="1:29" ht="15.75" customHeight="1" thickBot="1" x14ac:dyDescent="0.25">
      <c r="A1258" s="1207" t="s">
        <v>1130</v>
      </c>
      <c r="B1258" s="1208"/>
      <c r="C1258" s="1208"/>
      <c r="D1258" s="1208"/>
      <c r="E1258" s="1208"/>
      <c r="F1258" s="1209"/>
      <c r="G1258" s="1204" t="s">
        <v>2168</v>
      </c>
      <c r="H1258" s="1205"/>
      <c r="I1258" s="1206"/>
      <c r="L1258" s="952" t="s">
        <v>538</v>
      </c>
      <c r="M1258" s="953"/>
      <c r="N1258" s="953"/>
      <c r="O1258" s="954"/>
    </row>
    <row r="1259" spans="1:29" ht="15.75" customHeight="1" thickBot="1" x14ac:dyDescent="0.25">
      <c r="A1259" s="449" t="s">
        <v>496</v>
      </c>
      <c r="B1259" s="450" t="s">
        <v>497</v>
      </c>
      <c r="C1259" s="451" t="s">
        <v>498</v>
      </c>
      <c r="D1259" s="451" t="s">
        <v>499</v>
      </c>
      <c r="E1259" s="451" t="s">
        <v>500</v>
      </c>
      <c r="F1259" s="451" t="s">
        <v>501</v>
      </c>
      <c r="G1259" s="452" t="s">
        <v>502</v>
      </c>
      <c r="H1259" s="452" t="s">
        <v>503</v>
      </c>
      <c r="I1259" s="453" t="s">
        <v>504</v>
      </c>
      <c r="L1259" s="955"/>
      <c r="M1259" s="956"/>
      <c r="N1259" s="956"/>
      <c r="O1259" s="957"/>
      <c r="Q1259" s="24" t="s">
        <v>1123</v>
      </c>
      <c r="R1259" s="396" t="s">
        <v>716</v>
      </c>
      <c r="S1259" s="396" t="s">
        <v>901</v>
      </c>
      <c r="T1259" s="396" t="s">
        <v>1004</v>
      </c>
      <c r="U1259" s="396" t="s">
        <v>500</v>
      </c>
      <c r="V1259" s="396" t="s">
        <v>1631</v>
      </c>
      <c r="W1259" s="396" t="s">
        <v>322</v>
      </c>
      <c r="X1259" s="396" t="s">
        <v>514</v>
      </c>
      <c r="Y1259" s="396" t="s">
        <v>501</v>
      </c>
      <c r="Z1259" s="396" t="s">
        <v>299</v>
      </c>
      <c r="AA1259" s="397" t="s">
        <v>1587</v>
      </c>
    </row>
    <row r="1260" spans="1:29" ht="15.75" customHeight="1" x14ac:dyDescent="0.2">
      <c r="A1260" s="475">
        <v>1</v>
      </c>
      <c r="B1260" s="53" t="s">
        <v>529</v>
      </c>
      <c r="C1260" s="46">
        <v>18</v>
      </c>
      <c r="D1260" s="46">
        <v>13</v>
      </c>
      <c r="E1260" s="46">
        <v>3</v>
      </c>
      <c r="F1260" s="46">
        <v>2</v>
      </c>
      <c r="G1260" s="46">
        <v>61</v>
      </c>
      <c r="H1260" s="46">
        <v>23</v>
      </c>
      <c r="I1260" s="586">
        <v>29</v>
      </c>
      <c r="J1260" s="435">
        <f t="shared" ref="J1260:J1270" si="267">D1260+E1260+F1260</f>
        <v>18</v>
      </c>
      <c r="K1260" s="435">
        <f t="shared" ref="K1260:K1270" si="268">D1260*2+E1260</f>
        <v>29</v>
      </c>
      <c r="L1260" s="927" t="s">
        <v>532</v>
      </c>
      <c r="M1260" s="928"/>
      <c r="N1260" s="928"/>
      <c r="O1260" s="929"/>
      <c r="Q1260" s="339" t="s">
        <v>716</v>
      </c>
      <c r="R1260" s="10"/>
      <c r="S1260" s="20"/>
      <c r="T1260" s="20"/>
      <c r="U1260" s="20" t="s">
        <v>1494</v>
      </c>
      <c r="V1260" s="20"/>
      <c r="W1260" s="20" t="s">
        <v>1207</v>
      </c>
      <c r="X1260" s="20" t="s">
        <v>1495</v>
      </c>
      <c r="Y1260" s="20" t="s">
        <v>844</v>
      </c>
      <c r="Z1260" s="20" t="s">
        <v>1642</v>
      </c>
      <c r="AA1260" s="21"/>
      <c r="AC1260" s="5" t="s">
        <v>427</v>
      </c>
    </row>
    <row r="1261" spans="1:29" ht="15.75" customHeight="1" x14ac:dyDescent="0.2">
      <c r="A1261" s="246">
        <v>2</v>
      </c>
      <c r="B1261" s="54" t="s">
        <v>1635</v>
      </c>
      <c r="C1261" s="582">
        <v>18</v>
      </c>
      <c r="D1261" s="582">
        <v>10</v>
      </c>
      <c r="E1261" s="582">
        <v>3</v>
      </c>
      <c r="F1261" s="582">
        <v>5</v>
      </c>
      <c r="G1261" s="582">
        <v>49</v>
      </c>
      <c r="H1261" s="582">
        <v>38</v>
      </c>
      <c r="I1261" s="584">
        <v>23</v>
      </c>
      <c r="J1261" s="435">
        <f t="shared" si="267"/>
        <v>18</v>
      </c>
      <c r="K1261" s="435">
        <f t="shared" si="268"/>
        <v>23</v>
      </c>
      <c r="L1261" s="930"/>
      <c r="M1261" s="931"/>
      <c r="N1261" s="931"/>
      <c r="O1261" s="932"/>
      <c r="Q1261" s="339" t="s">
        <v>901</v>
      </c>
      <c r="R1261" s="20" t="s">
        <v>1547</v>
      </c>
      <c r="S1261" s="10"/>
      <c r="T1261" s="20" t="s">
        <v>844</v>
      </c>
      <c r="U1261" s="20" t="s">
        <v>1539</v>
      </c>
      <c r="V1261" s="20" t="s">
        <v>355</v>
      </c>
      <c r="W1261" s="20"/>
      <c r="X1261" s="20"/>
      <c r="Y1261" s="20" t="s">
        <v>1487</v>
      </c>
      <c r="Z1261" s="20"/>
      <c r="AA1261" s="21" t="s">
        <v>1546</v>
      </c>
    </row>
    <row r="1262" spans="1:29" ht="15.75" customHeight="1" x14ac:dyDescent="0.2">
      <c r="A1262" s="246">
        <v>3</v>
      </c>
      <c r="B1262" s="54" t="s">
        <v>1923</v>
      </c>
      <c r="C1262" s="582">
        <v>18</v>
      </c>
      <c r="D1262" s="582">
        <v>9</v>
      </c>
      <c r="E1262" s="582">
        <v>3</v>
      </c>
      <c r="F1262" s="582">
        <v>6</v>
      </c>
      <c r="G1262" s="582">
        <v>40</v>
      </c>
      <c r="H1262" s="582">
        <v>32</v>
      </c>
      <c r="I1262" s="584">
        <v>21</v>
      </c>
      <c r="J1262" s="435">
        <f t="shared" si="267"/>
        <v>18</v>
      </c>
      <c r="K1262" s="435">
        <f t="shared" si="268"/>
        <v>21</v>
      </c>
      <c r="L1262" s="930"/>
      <c r="M1262" s="931"/>
      <c r="N1262" s="931"/>
      <c r="O1262" s="932"/>
      <c r="Q1262" s="339" t="s">
        <v>1004</v>
      </c>
      <c r="R1262" s="20"/>
      <c r="S1262" s="20" t="s">
        <v>532</v>
      </c>
      <c r="T1262" s="10"/>
      <c r="U1262" s="20"/>
      <c r="V1262" s="20" t="s">
        <v>1207</v>
      </c>
      <c r="W1262" s="20" t="s">
        <v>1493</v>
      </c>
      <c r="X1262" s="20" t="s">
        <v>1488</v>
      </c>
      <c r="Y1262" s="20"/>
      <c r="Z1262" s="20" t="s">
        <v>1495</v>
      </c>
      <c r="AA1262" s="21" t="s">
        <v>1489</v>
      </c>
    </row>
    <row r="1263" spans="1:29" ht="15.75" customHeight="1" x14ac:dyDescent="0.2">
      <c r="A1263" s="246">
        <v>4</v>
      </c>
      <c r="B1263" s="54" t="s">
        <v>674</v>
      </c>
      <c r="C1263" s="582">
        <v>18</v>
      </c>
      <c r="D1263" s="582">
        <v>8</v>
      </c>
      <c r="E1263" s="582">
        <v>3</v>
      </c>
      <c r="F1263" s="582">
        <v>7</v>
      </c>
      <c r="G1263" s="582">
        <v>37</v>
      </c>
      <c r="H1263" s="582">
        <v>38</v>
      </c>
      <c r="I1263" s="584">
        <v>19</v>
      </c>
      <c r="J1263" s="435">
        <f t="shared" si="267"/>
        <v>18</v>
      </c>
      <c r="K1263" s="435">
        <f t="shared" si="268"/>
        <v>19</v>
      </c>
      <c r="L1263" s="930"/>
      <c r="M1263" s="931"/>
      <c r="N1263" s="931"/>
      <c r="O1263" s="932"/>
      <c r="Q1263" s="339" t="s">
        <v>500</v>
      </c>
      <c r="R1263" s="20"/>
      <c r="S1263" s="20"/>
      <c r="T1263" s="20"/>
      <c r="U1263" s="10"/>
      <c r="V1263" s="20" t="s">
        <v>1541</v>
      </c>
      <c r="W1263" s="20"/>
      <c r="X1263" s="20" t="s">
        <v>355</v>
      </c>
      <c r="Y1263" s="20"/>
      <c r="Z1263" s="20"/>
      <c r="AA1263" s="21"/>
    </row>
    <row r="1264" spans="1:29" ht="15.75" customHeight="1" x14ac:dyDescent="0.2">
      <c r="A1264" s="246">
        <v>5</v>
      </c>
      <c r="B1264" s="54" t="s">
        <v>89</v>
      </c>
      <c r="C1264" s="582">
        <v>18</v>
      </c>
      <c r="D1264" s="582">
        <v>7</v>
      </c>
      <c r="E1264" s="582">
        <v>4</v>
      </c>
      <c r="F1264" s="582">
        <v>7</v>
      </c>
      <c r="G1264" s="582">
        <v>37</v>
      </c>
      <c r="H1264" s="582">
        <v>36</v>
      </c>
      <c r="I1264" s="584">
        <v>18</v>
      </c>
      <c r="J1264" s="435">
        <f t="shared" si="267"/>
        <v>18</v>
      </c>
      <c r="K1264" s="435">
        <f t="shared" si="268"/>
        <v>18</v>
      </c>
      <c r="L1264" s="930"/>
      <c r="M1264" s="931"/>
      <c r="N1264" s="931"/>
      <c r="O1264" s="932"/>
      <c r="Q1264" s="339" t="s">
        <v>1631</v>
      </c>
      <c r="R1264" s="20"/>
      <c r="S1264" s="20" t="s">
        <v>1602</v>
      </c>
      <c r="T1264" s="20" t="s">
        <v>1540</v>
      </c>
      <c r="U1264" s="20"/>
      <c r="V1264" s="10"/>
      <c r="W1264" s="20"/>
      <c r="X1264" s="20" t="s">
        <v>1487</v>
      </c>
      <c r="Y1264" s="20" t="s">
        <v>1131</v>
      </c>
      <c r="Z1264" s="20"/>
      <c r="AA1264" s="21"/>
    </row>
    <row r="1265" spans="1:33" ht="15.75" customHeight="1" x14ac:dyDescent="0.2">
      <c r="A1265" s="246">
        <v>6</v>
      </c>
      <c r="B1265" s="54" t="s">
        <v>304</v>
      </c>
      <c r="C1265" s="582">
        <v>18</v>
      </c>
      <c r="D1265" s="582">
        <v>6</v>
      </c>
      <c r="E1265" s="582">
        <v>6</v>
      </c>
      <c r="F1265" s="582">
        <v>6</v>
      </c>
      <c r="G1265" s="582">
        <v>38</v>
      </c>
      <c r="H1265" s="582">
        <v>37</v>
      </c>
      <c r="I1265" s="584">
        <v>18</v>
      </c>
      <c r="J1265" s="435">
        <f t="shared" si="267"/>
        <v>18</v>
      </c>
      <c r="K1265" s="435">
        <f t="shared" si="268"/>
        <v>18</v>
      </c>
      <c r="L1265" s="930"/>
      <c r="M1265" s="931"/>
      <c r="N1265" s="931"/>
      <c r="O1265" s="932"/>
      <c r="Q1265" s="339" t="s">
        <v>322</v>
      </c>
      <c r="R1265" s="20" t="s">
        <v>1602</v>
      </c>
      <c r="S1265" s="20"/>
      <c r="T1265" s="20"/>
      <c r="U1265" s="20"/>
      <c r="V1265" s="20" t="s">
        <v>355</v>
      </c>
      <c r="W1265" s="10"/>
      <c r="X1265" s="20" t="s">
        <v>1642</v>
      </c>
      <c r="Y1265" s="20" t="s">
        <v>1795</v>
      </c>
      <c r="Z1265" s="20" t="s">
        <v>1490</v>
      </c>
      <c r="AA1265" s="21"/>
    </row>
    <row r="1266" spans="1:33" ht="15.75" customHeight="1" x14ac:dyDescent="0.2">
      <c r="A1266" s="246">
        <v>7</v>
      </c>
      <c r="B1266" s="54" t="s">
        <v>250</v>
      </c>
      <c r="C1266" s="582">
        <v>18</v>
      </c>
      <c r="D1266" s="582">
        <v>7</v>
      </c>
      <c r="E1266" s="582">
        <v>4</v>
      </c>
      <c r="F1266" s="582">
        <v>7</v>
      </c>
      <c r="G1266" s="582">
        <v>36</v>
      </c>
      <c r="H1266" s="582">
        <v>37</v>
      </c>
      <c r="I1266" s="584">
        <v>18</v>
      </c>
      <c r="J1266" s="435">
        <f t="shared" si="267"/>
        <v>18</v>
      </c>
      <c r="K1266" s="435">
        <f t="shared" si="268"/>
        <v>18</v>
      </c>
      <c r="L1266" s="930"/>
      <c r="M1266" s="931"/>
      <c r="N1266" s="931"/>
      <c r="O1266" s="932"/>
      <c r="Q1266" s="339" t="s">
        <v>514</v>
      </c>
      <c r="R1266" s="20"/>
      <c r="S1266" s="20" t="s">
        <v>844</v>
      </c>
      <c r="T1266" s="20" t="s">
        <v>1132</v>
      </c>
      <c r="U1266" s="20" t="s">
        <v>1640</v>
      </c>
      <c r="V1266" s="20" t="s">
        <v>1207</v>
      </c>
      <c r="W1266" s="20" t="s">
        <v>1540</v>
      </c>
      <c r="X1266" s="10"/>
      <c r="Y1266" s="20" t="s">
        <v>1601</v>
      </c>
      <c r="Z1266" s="20"/>
      <c r="AA1266" s="21" t="s">
        <v>1597</v>
      </c>
    </row>
    <row r="1267" spans="1:33" ht="15.75" customHeight="1" x14ac:dyDescent="0.2">
      <c r="A1267" s="246">
        <v>8</v>
      </c>
      <c r="B1267" s="54" t="s">
        <v>128</v>
      </c>
      <c r="C1267" s="582">
        <v>18</v>
      </c>
      <c r="D1267" s="582">
        <v>5</v>
      </c>
      <c r="E1267" s="582">
        <v>4</v>
      </c>
      <c r="F1267" s="582">
        <v>9</v>
      </c>
      <c r="G1267" s="582">
        <v>32</v>
      </c>
      <c r="H1267" s="582">
        <v>44</v>
      </c>
      <c r="I1267" s="584">
        <v>14</v>
      </c>
      <c r="J1267" s="435">
        <f t="shared" si="267"/>
        <v>18</v>
      </c>
      <c r="K1267" s="435">
        <f t="shared" si="268"/>
        <v>14</v>
      </c>
      <c r="L1267" s="930"/>
      <c r="M1267" s="931"/>
      <c r="N1267" s="931"/>
      <c r="O1267" s="932"/>
      <c r="Q1267" s="339" t="s">
        <v>501</v>
      </c>
      <c r="R1267" s="20" t="s">
        <v>1600</v>
      </c>
      <c r="S1267" s="20"/>
      <c r="T1267" s="20" t="s">
        <v>1600</v>
      </c>
      <c r="U1267" s="20" t="s">
        <v>1603</v>
      </c>
      <c r="V1267" s="20" t="s">
        <v>1601</v>
      </c>
      <c r="W1267" s="20" t="s">
        <v>1493</v>
      </c>
      <c r="X1267" s="20"/>
      <c r="Y1267" s="10"/>
      <c r="Z1267" s="20"/>
      <c r="AA1267" s="21"/>
    </row>
    <row r="1268" spans="1:33" ht="15.75" customHeight="1" x14ac:dyDescent="0.2">
      <c r="A1268" s="246">
        <v>9</v>
      </c>
      <c r="B1268" s="54" t="s">
        <v>1002</v>
      </c>
      <c r="C1268" s="582">
        <v>18</v>
      </c>
      <c r="D1268" s="582">
        <v>4</v>
      </c>
      <c r="E1268" s="582">
        <v>4</v>
      </c>
      <c r="F1268" s="582">
        <v>10</v>
      </c>
      <c r="G1268" s="582">
        <v>32</v>
      </c>
      <c r="H1268" s="582">
        <v>45</v>
      </c>
      <c r="I1268" s="584">
        <v>12</v>
      </c>
      <c r="J1268" s="435">
        <f t="shared" si="267"/>
        <v>18</v>
      </c>
      <c r="K1268" s="435">
        <f t="shared" si="268"/>
        <v>12</v>
      </c>
      <c r="L1268" s="930"/>
      <c r="M1268" s="931"/>
      <c r="N1268" s="931"/>
      <c r="O1268" s="932"/>
      <c r="Q1268" s="339" t="s">
        <v>299</v>
      </c>
      <c r="R1268" s="20" t="s">
        <v>1539</v>
      </c>
      <c r="S1268" s="20" t="s">
        <v>1597</v>
      </c>
      <c r="T1268" s="20"/>
      <c r="U1268" s="20" t="s">
        <v>1653</v>
      </c>
      <c r="V1268" s="20" t="s">
        <v>1547</v>
      </c>
      <c r="W1268" s="20" t="s">
        <v>1653</v>
      </c>
      <c r="X1268" s="20"/>
      <c r="Y1268" s="20"/>
      <c r="Z1268" s="10"/>
      <c r="AA1268" s="21"/>
    </row>
    <row r="1269" spans="1:33" ht="15.75" customHeight="1" thickBot="1" x14ac:dyDescent="0.25">
      <c r="A1269" s="455">
        <v>10</v>
      </c>
      <c r="B1269" s="55" t="s">
        <v>1883</v>
      </c>
      <c r="C1269" s="583">
        <v>18</v>
      </c>
      <c r="D1269" s="583">
        <v>2</v>
      </c>
      <c r="E1269" s="583">
        <v>4</v>
      </c>
      <c r="F1269" s="583">
        <v>12</v>
      </c>
      <c r="G1269" s="583">
        <v>29</v>
      </c>
      <c r="H1269" s="583">
        <v>61</v>
      </c>
      <c r="I1269" s="585">
        <v>8</v>
      </c>
      <c r="J1269" s="435">
        <f t="shared" si="267"/>
        <v>18</v>
      </c>
      <c r="K1269" s="435">
        <f t="shared" si="268"/>
        <v>8</v>
      </c>
      <c r="L1269" s="933"/>
      <c r="M1269" s="934"/>
      <c r="N1269" s="934"/>
      <c r="O1269" s="935"/>
      <c r="Q1269" s="398" t="s">
        <v>1587</v>
      </c>
      <c r="R1269" s="23"/>
      <c r="S1269" s="23" t="s">
        <v>1597</v>
      </c>
      <c r="T1269" s="23" t="s">
        <v>1601</v>
      </c>
      <c r="U1269" s="23" t="s">
        <v>1487</v>
      </c>
      <c r="V1269" s="23"/>
      <c r="W1269" s="23"/>
      <c r="X1269" s="23" t="s">
        <v>1646</v>
      </c>
      <c r="Y1269" s="23"/>
      <c r="Z1269" s="23" t="s">
        <v>1487</v>
      </c>
      <c r="AA1269" s="15"/>
    </row>
    <row r="1270" spans="1:33" ht="15.75" customHeight="1" x14ac:dyDescent="0.2">
      <c r="C1270" s="435">
        <f t="shared" ref="C1270:I1270" si="269">SUM(C1260:C1269)</f>
        <v>180</v>
      </c>
      <c r="D1270" s="435">
        <f t="shared" si="269"/>
        <v>71</v>
      </c>
      <c r="E1270" s="435">
        <f t="shared" si="269"/>
        <v>38</v>
      </c>
      <c r="F1270" s="435">
        <f t="shared" si="269"/>
        <v>71</v>
      </c>
      <c r="G1270" s="435">
        <f t="shared" si="269"/>
        <v>391</v>
      </c>
      <c r="H1270" s="435">
        <f t="shared" si="269"/>
        <v>391</v>
      </c>
      <c r="I1270" s="435">
        <f t="shared" si="269"/>
        <v>180</v>
      </c>
      <c r="J1270" s="435">
        <f t="shared" si="267"/>
        <v>180</v>
      </c>
      <c r="K1270" s="435">
        <f t="shared" si="268"/>
        <v>180</v>
      </c>
    </row>
    <row r="1271" spans="1:33" ht="15.75" customHeight="1" thickBot="1" x14ac:dyDescent="0.25"/>
    <row r="1272" spans="1:33" ht="15.75" customHeight="1" thickBot="1" x14ac:dyDescent="0.25">
      <c r="A1272" s="1193" t="s">
        <v>943</v>
      </c>
      <c r="B1272" s="1194"/>
      <c r="C1272" s="1194"/>
      <c r="D1272" s="1194"/>
      <c r="E1272" s="1194"/>
      <c r="F1272" s="1195"/>
      <c r="G1272" s="1190" t="s">
        <v>2168</v>
      </c>
      <c r="H1272" s="1191"/>
      <c r="I1272" s="1192"/>
      <c r="L1272" s="952" t="s">
        <v>583</v>
      </c>
      <c r="M1272" s="953"/>
      <c r="N1272" s="953"/>
      <c r="O1272" s="954"/>
    </row>
    <row r="1273" spans="1:33" ht="15.75" customHeight="1" thickBot="1" x14ac:dyDescent="0.25">
      <c r="A1273" s="456" t="s">
        <v>496</v>
      </c>
      <c r="B1273" s="457" t="s">
        <v>497</v>
      </c>
      <c r="C1273" s="458" t="s">
        <v>498</v>
      </c>
      <c r="D1273" s="458" t="s">
        <v>499</v>
      </c>
      <c r="E1273" s="458" t="s">
        <v>500</v>
      </c>
      <c r="F1273" s="458" t="s">
        <v>501</v>
      </c>
      <c r="G1273" s="459" t="s">
        <v>502</v>
      </c>
      <c r="H1273" s="459" t="s">
        <v>503</v>
      </c>
      <c r="I1273" s="460" t="s">
        <v>504</v>
      </c>
      <c r="L1273" s="955"/>
      <c r="M1273" s="956"/>
      <c r="N1273" s="956"/>
      <c r="O1273" s="957"/>
      <c r="Q1273" s="24" t="s">
        <v>1123</v>
      </c>
      <c r="R1273" s="379" t="s">
        <v>633</v>
      </c>
      <c r="S1273" s="379" t="s">
        <v>241</v>
      </c>
      <c r="T1273" s="379" t="s">
        <v>1196</v>
      </c>
      <c r="U1273" s="379" t="s">
        <v>541</v>
      </c>
      <c r="V1273" s="379" t="s">
        <v>1784</v>
      </c>
      <c r="W1273" s="379" t="s">
        <v>500</v>
      </c>
      <c r="X1273" s="379" t="s">
        <v>733</v>
      </c>
      <c r="Y1273" s="379" t="s">
        <v>511</v>
      </c>
      <c r="Z1273" s="379" t="s">
        <v>1088</v>
      </c>
      <c r="AA1273" s="379" t="s">
        <v>242</v>
      </c>
      <c r="AB1273" s="379" t="s">
        <v>1089</v>
      </c>
      <c r="AC1273" s="379" t="s">
        <v>610</v>
      </c>
      <c r="AD1273" s="379" t="s">
        <v>514</v>
      </c>
      <c r="AE1273" s="379" t="s">
        <v>591</v>
      </c>
      <c r="AF1273" s="379" t="s">
        <v>1587</v>
      </c>
      <c r="AG1273" s="380" t="s">
        <v>813</v>
      </c>
    </row>
    <row r="1274" spans="1:33" ht="15.75" customHeight="1" x14ac:dyDescent="0.2">
      <c r="A1274" s="461">
        <v>1</v>
      </c>
      <c r="B1274" s="53" t="s">
        <v>1093</v>
      </c>
      <c r="C1274" s="46">
        <f t="shared" ref="C1274:C1289" si="270">K1274</f>
        <v>50</v>
      </c>
      <c r="D1274" s="46">
        <v>23</v>
      </c>
      <c r="E1274" s="46">
        <v>4</v>
      </c>
      <c r="F1274" s="46">
        <v>2</v>
      </c>
      <c r="G1274" s="46">
        <v>91</v>
      </c>
      <c r="H1274" s="46">
        <v>38</v>
      </c>
      <c r="I1274" s="586">
        <f t="shared" ref="I1274:I1289" si="271">D1274*2+E1274</f>
        <v>50</v>
      </c>
      <c r="J1274" s="435">
        <f t="shared" ref="J1274:J1290" si="272">D1274+E1274+F1274</f>
        <v>29</v>
      </c>
      <c r="K1274" s="435">
        <f t="shared" ref="K1274:K1290" si="273">D1274*2+E1274</f>
        <v>50</v>
      </c>
      <c r="L1274" s="927" t="s">
        <v>1133</v>
      </c>
      <c r="M1274" s="928"/>
      <c r="N1274" s="928"/>
      <c r="O1274" s="929"/>
      <c r="Q1274" s="401" t="s">
        <v>633</v>
      </c>
      <c r="R1274" s="10"/>
      <c r="S1274" s="20" t="s">
        <v>1600</v>
      </c>
      <c r="T1274" s="20" t="s">
        <v>1642</v>
      </c>
      <c r="U1274" s="20" t="s">
        <v>1600</v>
      </c>
      <c r="V1274" s="20" t="s">
        <v>1597</v>
      </c>
      <c r="W1274" s="20" t="s">
        <v>1489</v>
      </c>
      <c r="X1274" s="20" t="s">
        <v>1540</v>
      </c>
      <c r="Y1274" s="20" t="s">
        <v>1601</v>
      </c>
      <c r="Z1274" s="20" t="s">
        <v>1602</v>
      </c>
      <c r="AA1274" s="20" t="s">
        <v>1210</v>
      </c>
      <c r="AB1274" s="20" t="s">
        <v>1495</v>
      </c>
      <c r="AC1274" s="20" t="s">
        <v>844</v>
      </c>
      <c r="AD1274" s="20" t="s">
        <v>1601</v>
      </c>
      <c r="AE1274" s="20" t="s">
        <v>1494</v>
      </c>
      <c r="AF1274" s="20" t="s">
        <v>1597</v>
      </c>
      <c r="AG1274" s="21" t="s">
        <v>1603</v>
      </c>
    </row>
    <row r="1275" spans="1:33" ht="15.75" customHeight="1" x14ac:dyDescent="0.2">
      <c r="A1275" s="259" t="s">
        <v>521</v>
      </c>
      <c r="B1275" s="54" t="s">
        <v>1092</v>
      </c>
      <c r="C1275" s="582">
        <f t="shared" si="270"/>
        <v>49</v>
      </c>
      <c r="D1275" s="582">
        <v>22</v>
      </c>
      <c r="E1275" s="582">
        <v>5</v>
      </c>
      <c r="F1275" s="582">
        <v>3</v>
      </c>
      <c r="G1275" s="582">
        <v>87</v>
      </c>
      <c r="H1275" s="582">
        <v>44</v>
      </c>
      <c r="I1275" s="584">
        <f t="shared" si="271"/>
        <v>49</v>
      </c>
      <c r="J1275" s="435">
        <f t="shared" si="272"/>
        <v>30</v>
      </c>
      <c r="K1275" s="435">
        <f t="shared" si="273"/>
        <v>49</v>
      </c>
      <c r="L1275" s="930"/>
      <c r="M1275" s="931"/>
      <c r="N1275" s="931"/>
      <c r="O1275" s="932"/>
      <c r="Q1275" s="401" t="s">
        <v>241</v>
      </c>
      <c r="R1275" s="20" t="s">
        <v>1496</v>
      </c>
      <c r="S1275" s="10"/>
      <c r="T1275" s="20" t="s">
        <v>2035</v>
      </c>
      <c r="U1275" s="20" t="s">
        <v>375</v>
      </c>
      <c r="V1275" s="20" t="s">
        <v>1597</v>
      </c>
      <c r="W1275" s="20" t="s">
        <v>1540</v>
      </c>
      <c r="X1275" s="20" t="s">
        <v>1207</v>
      </c>
      <c r="Y1275" s="20" t="s">
        <v>1489</v>
      </c>
      <c r="Z1275" s="20" t="s">
        <v>1539</v>
      </c>
      <c r="AA1275" s="20" t="s">
        <v>1599</v>
      </c>
      <c r="AB1275" s="20" t="s">
        <v>1488</v>
      </c>
      <c r="AC1275" s="20" t="s">
        <v>1207</v>
      </c>
      <c r="AD1275" s="20" t="s">
        <v>1600</v>
      </c>
      <c r="AE1275" s="20" t="s">
        <v>1543</v>
      </c>
      <c r="AF1275" s="20" t="s">
        <v>1539</v>
      </c>
      <c r="AG1275" s="21" t="s">
        <v>1207</v>
      </c>
    </row>
    <row r="1276" spans="1:33" ht="15.75" customHeight="1" x14ac:dyDescent="0.2">
      <c r="A1276" s="259" t="s">
        <v>521</v>
      </c>
      <c r="B1276" s="54" t="s">
        <v>1200</v>
      </c>
      <c r="C1276" s="582">
        <f t="shared" si="270"/>
        <v>43</v>
      </c>
      <c r="D1276" s="582">
        <v>20</v>
      </c>
      <c r="E1276" s="582">
        <v>3</v>
      </c>
      <c r="F1276" s="582">
        <v>7</v>
      </c>
      <c r="G1276" s="582">
        <v>83</v>
      </c>
      <c r="H1276" s="582">
        <v>51</v>
      </c>
      <c r="I1276" s="584">
        <f t="shared" si="271"/>
        <v>43</v>
      </c>
      <c r="J1276" s="435">
        <f t="shared" si="272"/>
        <v>30</v>
      </c>
      <c r="K1276" s="435">
        <f t="shared" si="273"/>
        <v>43</v>
      </c>
      <c r="L1276" s="930"/>
      <c r="M1276" s="931"/>
      <c r="N1276" s="931"/>
      <c r="O1276" s="932"/>
      <c r="Q1276" s="401" t="s">
        <v>1196</v>
      </c>
      <c r="R1276" s="20" t="s">
        <v>1603</v>
      </c>
      <c r="S1276" s="20" t="s">
        <v>1493</v>
      </c>
      <c r="T1276" s="10"/>
      <c r="U1276" s="20" t="s">
        <v>1490</v>
      </c>
      <c r="V1276" s="20" t="s">
        <v>1487</v>
      </c>
      <c r="W1276" s="20" t="s">
        <v>1601</v>
      </c>
      <c r="X1276" s="20" t="s">
        <v>1600</v>
      </c>
      <c r="Y1276" s="20" t="s">
        <v>1489</v>
      </c>
      <c r="Z1276" s="20" t="s">
        <v>1546</v>
      </c>
      <c r="AA1276" s="20" t="s">
        <v>1495</v>
      </c>
      <c r="AB1276" s="20" t="s">
        <v>1646</v>
      </c>
      <c r="AC1276" s="20" t="s">
        <v>1547</v>
      </c>
      <c r="AD1276" s="20" t="s">
        <v>844</v>
      </c>
      <c r="AE1276" s="20" t="s">
        <v>1603</v>
      </c>
      <c r="AF1276" s="20" t="s">
        <v>1134</v>
      </c>
      <c r="AG1276" s="21" t="s">
        <v>1487</v>
      </c>
    </row>
    <row r="1277" spans="1:33" ht="15.75" customHeight="1" x14ac:dyDescent="0.2">
      <c r="A1277" s="259" t="s">
        <v>521</v>
      </c>
      <c r="B1277" s="54" t="s">
        <v>1090</v>
      </c>
      <c r="C1277" s="582">
        <f t="shared" si="270"/>
        <v>40</v>
      </c>
      <c r="D1277" s="582">
        <v>15</v>
      </c>
      <c r="E1277" s="582">
        <v>10</v>
      </c>
      <c r="F1277" s="582">
        <v>5</v>
      </c>
      <c r="G1277" s="582">
        <v>90</v>
      </c>
      <c r="H1277" s="582">
        <v>56</v>
      </c>
      <c r="I1277" s="584">
        <f t="shared" si="271"/>
        <v>40</v>
      </c>
      <c r="J1277" s="435">
        <f t="shared" si="272"/>
        <v>30</v>
      </c>
      <c r="K1277" s="435">
        <f t="shared" si="273"/>
        <v>40</v>
      </c>
      <c r="L1277" s="930"/>
      <c r="M1277" s="931"/>
      <c r="N1277" s="931"/>
      <c r="O1277" s="932"/>
      <c r="Q1277" s="401" t="s">
        <v>541</v>
      </c>
      <c r="R1277" s="20" t="s">
        <v>1489</v>
      </c>
      <c r="S1277" s="20" t="s">
        <v>1646</v>
      </c>
      <c r="T1277" s="20" t="s">
        <v>1600</v>
      </c>
      <c r="U1277" s="10"/>
      <c r="V1277" s="20" t="s">
        <v>1491</v>
      </c>
      <c r="W1277" s="20" t="s">
        <v>1905</v>
      </c>
      <c r="X1277" s="20" t="s">
        <v>1795</v>
      </c>
      <c r="Y1277" s="20" t="s">
        <v>1487</v>
      </c>
      <c r="Z1277" s="20" t="s">
        <v>1495</v>
      </c>
      <c r="AA1277" s="20" t="s">
        <v>1210</v>
      </c>
      <c r="AB1277" s="20" t="s">
        <v>1642</v>
      </c>
      <c r="AC1277" s="20" t="s">
        <v>1135</v>
      </c>
      <c r="AD1277" s="20" t="s">
        <v>1496</v>
      </c>
      <c r="AE1277" s="20" t="s">
        <v>844</v>
      </c>
      <c r="AF1277" s="20" t="s">
        <v>1493</v>
      </c>
      <c r="AG1277" s="21" t="s">
        <v>1597</v>
      </c>
    </row>
    <row r="1278" spans="1:33" ht="15.75" customHeight="1" x14ac:dyDescent="0.2">
      <c r="A1278" s="259" t="s">
        <v>521</v>
      </c>
      <c r="B1278" s="54" t="s">
        <v>245</v>
      </c>
      <c r="C1278" s="582">
        <f t="shared" si="270"/>
        <v>40</v>
      </c>
      <c r="D1278" s="582">
        <v>17</v>
      </c>
      <c r="E1278" s="582">
        <v>6</v>
      </c>
      <c r="F1278" s="582">
        <v>7</v>
      </c>
      <c r="G1278" s="582">
        <v>84</v>
      </c>
      <c r="H1278" s="582">
        <v>39</v>
      </c>
      <c r="I1278" s="584">
        <f t="shared" si="271"/>
        <v>40</v>
      </c>
      <c r="J1278" s="435">
        <f t="shared" si="272"/>
        <v>30</v>
      </c>
      <c r="K1278" s="435">
        <f t="shared" si="273"/>
        <v>40</v>
      </c>
      <c r="L1278" s="930"/>
      <c r="M1278" s="931"/>
      <c r="N1278" s="931"/>
      <c r="O1278" s="932"/>
      <c r="Q1278" s="401" t="s">
        <v>1784</v>
      </c>
      <c r="R1278" s="20" t="s">
        <v>1540</v>
      </c>
      <c r="S1278" s="20" t="s">
        <v>1493</v>
      </c>
      <c r="T1278" s="20" t="s">
        <v>1489</v>
      </c>
      <c r="U1278" s="20" t="s">
        <v>104</v>
      </c>
      <c r="V1278" s="10"/>
      <c r="W1278" s="20" t="s">
        <v>1540</v>
      </c>
      <c r="X1278" s="20" t="s">
        <v>1905</v>
      </c>
      <c r="Y1278" s="20" t="s">
        <v>628</v>
      </c>
      <c r="Z1278" s="20" t="s">
        <v>2056</v>
      </c>
      <c r="AA1278" s="20" t="s">
        <v>844</v>
      </c>
      <c r="AB1278" s="20" t="s">
        <v>1489</v>
      </c>
      <c r="AC1278" s="20" t="s">
        <v>1547</v>
      </c>
      <c r="AD1278" s="20" t="s">
        <v>1642</v>
      </c>
      <c r="AE1278" s="20" t="s">
        <v>628</v>
      </c>
      <c r="AF1278" s="20" t="s">
        <v>1546</v>
      </c>
      <c r="AG1278" s="21" t="s">
        <v>1654</v>
      </c>
    </row>
    <row r="1279" spans="1:33" ht="15.75" customHeight="1" x14ac:dyDescent="0.2">
      <c r="A1279" s="259" t="s">
        <v>521</v>
      </c>
      <c r="B1279" s="54" t="s">
        <v>345</v>
      </c>
      <c r="C1279" s="582">
        <f t="shared" si="270"/>
        <v>33</v>
      </c>
      <c r="D1279" s="582">
        <v>14</v>
      </c>
      <c r="E1279" s="582">
        <v>5</v>
      </c>
      <c r="F1279" s="582">
        <v>11</v>
      </c>
      <c r="G1279" s="582">
        <v>70</v>
      </c>
      <c r="H1279" s="582">
        <v>63</v>
      </c>
      <c r="I1279" s="584">
        <f t="shared" si="271"/>
        <v>33</v>
      </c>
      <c r="J1279" s="435">
        <f t="shared" si="272"/>
        <v>30</v>
      </c>
      <c r="K1279" s="435">
        <f t="shared" si="273"/>
        <v>33</v>
      </c>
      <c r="L1279" s="930"/>
      <c r="M1279" s="931"/>
      <c r="N1279" s="931"/>
      <c r="O1279" s="932"/>
      <c r="Q1279" s="401" t="s">
        <v>500</v>
      </c>
      <c r="R1279" s="20" t="s">
        <v>1646</v>
      </c>
      <c r="S1279" s="20" t="s">
        <v>1493</v>
      </c>
      <c r="T1279" s="20" t="s">
        <v>1602</v>
      </c>
      <c r="U1279" s="20" t="s">
        <v>1597</v>
      </c>
      <c r="V1279" s="20" t="s">
        <v>1495</v>
      </c>
      <c r="W1279" s="10"/>
      <c r="X1279" s="20" t="s">
        <v>1539</v>
      </c>
      <c r="Y1279" s="20" t="s">
        <v>1547</v>
      </c>
      <c r="Z1279" s="20" t="s">
        <v>1642</v>
      </c>
      <c r="AA1279" s="20" t="s">
        <v>1496</v>
      </c>
      <c r="AB1279" s="20" t="s">
        <v>1673</v>
      </c>
      <c r="AC1279" s="20" t="s">
        <v>1642</v>
      </c>
      <c r="AD1279" s="20" t="s">
        <v>1602</v>
      </c>
      <c r="AE1279" s="20" t="s">
        <v>1207</v>
      </c>
      <c r="AF1279" s="20" t="s">
        <v>1643</v>
      </c>
      <c r="AG1279" s="21" t="s">
        <v>1495</v>
      </c>
    </row>
    <row r="1280" spans="1:33" ht="15.75" customHeight="1" x14ac:dyDescent="0.2">
      <c r="A1280" s="259" t="s">
        <v>521</v>
      </c>
      <c r="B1280" s="54" t="s">
        <v>1094</v>
      </c>
      <c r="C1280" s="582">
        <f t="shared" si="270"/>
        <v>30</v>
      </c>
      <c r="D1280" s="582">
        <v>12</v>
      </c>
      <c r="E1280" s="582">
        <v>6</v>
      </c>
      <c r="F1280" s="582">
        <v>12</v>
      </c>
      <c r="G1280" s="582">
        <v>87</v>
      </c>
      <c r="H1280" s="582">
        <v>82</v>
      </c>
      <c r="I1280" s="584">
        <f t="shared" si="271"/>
        <v>30</v>
      </c>
      <c r="J1280" s="435">
        <f t="shared" si="272"/>
        <v>30</v>
      </c>
      <c r="K1280" s="435">
        <f t="shared" si="273"/>
        <v>30</v>
      </c>
      <c r="L1280" s="930"/>
      <c r="M1280" s="931"/>
      <c r="N1280" s="931"/>
      <c r="O1280" s="932"/>
      <c r="Q1280" s="401" t="s">
        <v>733</v>
      </c>
      <c r="R1280" s="20" t="s">
        <v>1488</v>
      </c>
      <c r="S1280" s="20" t="s">
        <v>1599</v>
      </c>
      <c r="T1280" s="20" t="s">
        <v>1643</v>
      </c>
      <c r="U1280" s="20" t="s">
        <v>1597</v>
      </c>
      <c r="V1280" s="20" t="s">
        <v>844</v>
      </c>
      <c r="W1280" s="20" t="s">
        <v>844</v>
      </c>
      <c r="X1280" s="10"/>
      <c r="Y1280" s="20" t="s">
        <v>1603</v>
      </c>
      <c r="Z1280" s="20" t="s">
        <v>1602</v>
      </c>
      <c r="AA1280" s="20" t="s">
        <v>1893</v>
      </c>
      <c r="AB1280" s="20" t="s">
        <v>1489</v>
      </c>
      <c r="AC1280" s="20" t="s">
        <v>1797</v>
      </c>
      <c r="AD1280" s="20" t="s">
        <v>1642</v>
      </c>
      <c r="AE1280" s="20" t="s">
        <v>1488</v>
      </c>
      <c r="AF1280" s="20" t="s">
        <v>1797</v>
      </c>
      <c r="AG1280" s="21" t="s">
        <v>1487</v>
      </c>
    </row>
    <row r="1281" spans="1:33" ht="15.75" customHeight="1" x14ac:dyDescent="0.2">
      <c r="A1281" s="259" t="s">
        <v>521</v>
      </c>
      <c r="B1281" s="54" t="s">
        <v>371</v>
      </c>
      <c r="C1281" s="582">
        <f t="shared" si="270"/>
        <v>29</v>
      </c>
      <c r="D1281" s="582">
        <v>12</v>
      </c>
      <c r="E1281" s="582">
        <v>5</v>
      </c>
      <c r="F1281" s="582">
        <v>13</v>
      </c>
      <c r="G1281" s="582">
        <v>72</v>
      </c>
      <c r="H1281" s="582">
        <v>70</v>
      </c>
      <c r="I1281" s="584">
        <f t="shared" si="271"/>
        <v>29</v>
      </c>
      <c r="J1281" s="435">
        <f t="shared" si="272"/>
        <v>30</v>
      </c>
      <c r="K1281" s="435">
        <f t="shared" si="273"/>
        <v>29</v>
      </c>
      <c r="L1281" s="930"/>
      <c r="M1281" s="931"/>
      <c r="N1281" s="931"/>
      <c r="O1281" s="932"/>
      <c r="Q1281" s="401" t="s">
        <v>511</v>
      </c>
      <c r="R1281" s="20" t="s">
        <v>1547</v>
      </c>
      <c r="S1281" s="20" t="s">
        <v>1653</v>
      </c>
      <c r="T1281" s="20" t="s">
        <v>1494</v>
      </c>
      <c r="U1281" s="20" t="s">
        <v>1644</v>
      </c>
      <c r="V1281" s="20" t="s">
        <v>1207</v>
      </c>
      <c r="W1281" s="20" t="s">
        <v>1493</v>
      </c>
      <c r="X1281" s="20" t="s">
        <v>1597</v>
      </c>
      <c r="Y1281" s="10"/>
      <c r="Z1281" s="20" t="s">
        <v>1646</v>
      </c>
      <c r="AA1281" s="20" t="s">
        <v>1795</v>
      </c>
      <c r="AB1281" s="20" t="s">
        <v>1602</v>
      </c>
      <c r="AC1281" s="20" t="s">
        <v>1881</v>
      </c>
      <c r="AD1281" s="20" t="s">
        <v>1642</v>
      </c>
      <c r="AE1281" s="20" t="s">
        <v>1795</v>
      </c>
      <c r="AF1281" s="20" t="s">
        <v>1495</v>
      </c>
      <c r="AG1281" s="21" t="s">
        <v>1597</v>
      </c>
    </row>
    <row r="1282" spans="1:33" ht="15.75" customHeight="1" x14ac:dyDescent="0.2">
      <c r="A1282" s="259" t="s">
        <v>521</v>
      </c>
      <c r="B1282" s="54" t="s">
        <v>1589</v>
      </c>
      <c r="C1282" s="582">
        <f t="shared" si="270"/>
        <v>28</v>
      </c>
      <c r="D1282" s="582">
        <v>12</v>
      </c>
      <c r="E1282" s="582">
        <v>4</v>
      </c>
      <c r="F1282" s="582">
        <v>14</v>
      </c>
      <c r="G1282" s="582">
        <v>70</v>
      </c>
      <c r="H1282" s="582">
        <v>89</v>
      </c>
      <c r="I1282" s="584">
        <f t="shared" si="271"/>
        <v>28</v>
      </c>
      <c r="J1282" s="435">
        <f t="shared" si="272"/>
        <v>30</v>
      </c>
      <c r="K1282" s="435">
        <f t="shared" si="273"/>
        <v>28</v>
      </c>
      <c r="L1282" s="930"/>
      <c r="M1282" s="931"/>
      <c r="N1282" s="931"/>
      <c r="O1282" s="932"/>
      <c r="Q1282" s="401" t="s">
        <v>1088</v>
      </c>
      <c r="R1282" s="20" t="s">
        <v>1490</v>
      </c>
      <c r="S1282" s="20" t="s">
        <v>1624</v>
      </c>
      <c r="T1282" s="20" t="s">
        <v>1487</v>
      </c>
      <c r="U1282" s="20" t="s">
        <v>1489</v>
      </c>
      <c r="V1282" s="20" t="s">
        <v>628</v>
      </c>
      <c r="W1282" s="20" t="s">
        <v>1600</v>
      </c>
      <c r="X1282" s="20" t="s">
        <v>844</v>
      </c>
      <c r="Y1282" s="20" t="s">
        <v>1489</v>
      </c>
      <c r="Z1282" s="10"/>
      <c r="AA1282" s="20" t="s">
        <v>1600</v>
      </c>
      <c r="AB1282" s="20" t="s">
        <v>1493</v>
      </c>
      <c r="AC1282" s="20" t="s">
        <v>844</v>
      </c>
      <c r="AD1282" s="20" t="s">
        <v>1546</v>
      </c>
      <c r="AE1282" s="20" t="s">
        <v>1597</v>
      </c>
      <c r="AF1282" s="20" t="s">
        <v>844</v>
      </c>
      <c r="AG1282" s="21" t="s">
        <v>1795</v>
      </c>
    </row>
    <row r="1283" spans="1:33" ht="15.75" customHeight="1" x14ac:dyDescent="0.2">
      <c r="A1283" s="259" t="s">
        <v>521</v>
      </c>
      <c r="B1283" s="54" t="s">
        <v>819</v>
      </c>
      <c r="C1283" s="582">
        <f t="shared" si="270"/>
        <v>24</v>
      </c>
      <c r="D1283" s="582">
        <v>9</v>
      </c>
      <c r="E1283" s="582">
        <v>6</v>
      </c>
      <c r="F1283" s="582">
        <v>14</v>
      </c>
      <c r="G1283" s="582">
        <v>69</v>
      </c>
      <c r="H1283" s="582">
        <v>64</v>
      </c>
      <c r="I1283" s="584">
        <f t="shared" si="271"/>
        <v>24</v>
      </c>
      <c r="J1283" s="435">
        <f t="shared" si="272"/>
        <v>29</v>
      </c>
      <c r="K1283" s="435">
        <f t="shared" si="273"/>
        <v>24</v>
      </c>
      <c r="L1283" s="930"/>
      <c r="M1283" s="931"/>
      <c r="N1283" s="931"/>
      <c r="O1283" s="932"/>
      <c r="Q1283" s="401" t="s">
        <v>242</v>
      </c>
      <c r="R1283" s="20" t="s">
        <v>1645</v>
      </c>
      <c r="S1283" s="20" t="s">
        <v>1207</v>
      </c>
      <c r="T1283" s="20" t="s">
        <v>1207</v>
      </c>
      <c r="U1283" s="20" t="s">
        <v>1540</v>
      </c>
      <c r="V1283" s="20" t="s">
        <v>1597</v>
      </c>
      <c r="W1283" s="20" t="s">
        <v>1603</v>
      </c>
      <c r="X1283" s="20" t="s">
        <v>1895</v>
      </c>
      <c r="Y1283" s="20" t="s">
        <v>1546</v>
      </c>
      <c r="Z1283" s="20" t="s">
        <v>1490</v>
      </c>
      <c r="AA1283" s="10"/>
      <c r="AB1283" s="20" t="s">
        <v>1539</v>
      </c>
      <c r="AC1283" s="20" t="s">
        <v>1645</v>
      </c>
      <c r="AD1283" s="20" t="s">
        <v>1539</v>
      </c>
      <c r="AE1283" s="20" t="s">
        <v>844</v>
      </c>
      <c r="AF1283" s="20" t="s">
        <v>1645</v>
      </c>
      <c r="AG1283" s="21" t="s">
        <v>1547</v>
      </c>
    </row>
    <row r="1284" spans="1:33" ht="15.75" customHeight="1" x14ac:dyDescent="0.2">
      <c r="A1284" s="259" t="s">
        <v>521</v>
      </c>
      <c r="B1284" s="54" t="s">
        <v>1208</v>
      </c>
      <c r="C1284" s="582">
        <f t="shared" si="270"/>
        <v>23</v>
      </c>
      <c r="D1284" s="582">
        <v>8</v>
      </c>
      <c r="E1284" s="582">
        <v>7</v>
      </c>
      <c r="F1284" s="582">
        <v>15</v>
      </c>
      <c r="G1284" s="582">
        <v>66</v>
      </c>
      <c r="H1284" s="582">
        <v>92</v>
      </c>
      <c r="I1284" s="584">
        <f t="shared" si="271"/>
        <v>23</v>
      </c>
      <c r="J1284" s="435">
        <f t="shared" si="272"/>
        <v>30</v>
      </c>
      <c r="K1284" s="435">
        <f t="shared" si="273"/>
        <v>23</v>
      </c>
      <c r="L1284" s="930"/>
      <c r="M1284" s="931"/>
      <c r="N1284" s="931"/>
      <c r="O1284" s="932"/>
      <c r="Q1284" s="401" t="s">
        <v>1089</v>
      </c>
      <c r="R1284" s="20" t="s">
        <v>1547</v>
      </c>
      <c r="S1284" s="20" t="s">
        <v>1795</v>
      </c>
      <c r="T1284" s="20" t="s">
        <v>1493</v>
      </c>
      <c r="U1284" s="20" t="s">
        <v>1487</v>
      </c>
      <c r="V1284" s="20" t="s">
        <v>1599</v>
      </c>
      <c r="W1284" s="20" t="s">
        <v>1493</v>
      </c>
      <c r="X1284" s="20" t="s">
        <v>32</v>
      </c>
      <c r="Y1284" s="20" t="s">
        <v>1644</v>
      </c>
      <c r="Z1284" s="20" t="s">
        <v>1491</v>
      </c>
      <c r="AA1284" s="20" t="s">
        <v>1490</v>
      </c>
      <c r="AB1284" s="10"/>
      <c r="AC1284" s="20" t="s">
        <v>1597</v>
      </c>
      <c r="AD1284" s="20" t="s">
        <v>844</v>
      </c>
      <c r="AE1284" s="20" t="s">
        <v>1547</v>
      </c>
      <c r="AF1284" s="20" t="s">
        <v>628</v>
      </c>
      <c r="AG1284" s="21" t="s">
        <v>1546</v>
      </c>
    </row>
    <row r="1285" spans="1:33" ht="15.75" customHeight="1" x14ac:dyDescent="0.2">
      <c r="A1285" s="259" t="s">
        <v>521</v>
      </c>
      <c r="B1285" s="54" t="s">
        <v>1763</v>
      </c>
      <c r="C1285" s="582">
        <f t="shared" si="270"/>
        <v>23</v>
      </c>
      <c r="D1285" s="582">
        <v>8</v>
      </c>
      <c r="E1285" s="582">
        <v>7</v>
      </c>
      <c r="F1285" s="582">
        <v>15</v>
      </c>
      <c r="G1285" s="582">
        <v>71</v>
      </c>
      <c r="H1285" s="582">
        <v>94</v>
      </c>
      <c r="I1285" s="584">
        <f t="shared" si="271"/>
        <v>23</v>
      </c>
      <c r="J1285" s="435">
        <f t="shared" si="272"/>
        <v>30</v>
      </c>
      <c r="K1285" s="435">
        <f t="shared" si="273"/>
        <v>23</v>
      </c>
      <c r="L1285" s="930"/>
      <c r="M1285" s="931"/>
      <c r="N1285" s="931"/>
      <c r="O1285" s="932"/>
      <c r="Q1285" s="401" t="s">
        <v>610</v>
      </c>
      <c r="R1285" s="20" t="s">
        <v>1547</v>
      </c>
      <c r="S1285" s="20" t="s">
        <v>1489</v>
      </c>
      <c r="T1285" s="20" t="s">
        <v>1600</v>
      </c>
      <c r="U1285" s="20" t="s">
        <v>1540</v>
      </c>
      <c r="V1285" s="20" t="s">
        <v>1642</v>
      </c>
      <c r="W1285" s="20" t="s">
        <v>355</v>
      </c>
      <c r="X1285" s="20" t="s">
        <v>1653</v>
      </c>
      <c r="Y1285" s="20" t="s">
        <v>1493</v>
      </c>
      <c r="Z1285" s="20" t="s">
        <v>1597</v>
      </c>
      <c r="AA1285" s="20" t="s">
        <v>1210</v>
      </c>
      <c r="AB1285" s="20" t="s">
        <v>1602</v>
      </c>
      <c r="AC1285" s="10"/>
      <c r="AD1285" s="20" t="s">
        <v>1540</v>
      </c>
      <c r="AE1285" s="20" t="s">
        <v>1597</v>
      </c>
      <c r="AF1285" s="20" t="s">
        <v>1603</v>
      </c>
      <c r="AG1285" s="21" t="s">
        <v>1547</v>
      </c>
    </row>
    <row r="1286" spans="1:33" ht="15.75" customHeight="1" x14ac:dyDescent="0.2">
      <c r="A1286" s="259" t="s">
        <v>521</v>
      </c>
      <c r="B1286" s="54" t="s">
        <v>1042</v>
      </c>
      <c r="C1286" s="582">
        <f t="shared" si="270"/>
        <v>22</v>
      </c>
      <c r="D1286" s="582">
        <v>7</v>
      </c>
      <c r="E1286" s="582">
        <v>8</v>
      </c>
      <c r="F1286" s="582">
        <v>15</v>
      </c>
      <c r="G1286" s="582">
        <v>58</v>
      </c>
      <c r="H1286" s="582">
        <v>84</v>
      </c>
      <c r="I1286" s="584">
        <f t="shared" si="271"/>
        <v>22</v>
      </c>
      <c r="J1286" s="435">
        <f t="shared" si="272"/>
        <v>30</v>
      </c>
      <c r="K1286" s="435">
        <f t="shared" si="273"/>
        <v>22</v>
      </c>
      <c r="L1286" s="930"/>
      <c r="M1286" s="931"/>
      <c r="N1286" s="931"/>
      <c r="O1286" s="932"/>
      <c r="Q1286" s="401" t="s">
        <v>514</v>
      </c>
      <c r="R1286" s="20" t="s">
        <v>1487</v>
      </c>
      <c r="S1286" s="20" t="s">
        <v>1624</v>
      </c>
      <c r="T1286" s="20" t="s">
        <v>1643</v>
      </c>
      <c r="U1286" s="20" t="s">
        <v>1599</v>
      </c>
      <c r="V1286" s="20" t="s">
        <v>1210</v>
      </c>
      <c r="W1286" s="20" t="s">
        <v>1126</v>
      </c>
      <c r="X1286" s="20" t="s">
        <v>1600</v>
      </c>
      <c r="Y1286" s="20" t="s">
        <v>1489</v>
      </c>
      <c r="Z1286" s="20" t="s">
        <v>1642</v>
      </c>
      <c r="AA1286" s="20" t="s">
        <v>1207</v>
      </c>
      <c r="AB1286" s="20" t="s">
        <v>1643</v>
      </c>
      <c r="AC1286" s="20" t="s">
        <v>1603</v>
      </c>
      <c r="AD1286" s="10"/>
      <c r="AE1286" s="20" t="s">
        <v>1207</v>
      </c>
      <c r="AF1286" s="20" t="s">
        <v>1600</v>
      </c>
      <c r="AG1286" s="21" t="s">
        <v>844</v>
      </c>
    </row>
    <row r="1287" spans="1:33" ht="15.75" customHeight="1" x14ac:dyDescent="0.2">
      <c r="A1287" s="259" t="s">
        <v>521</v>
      </c>
      <c r="B1287" s="54" t="s">
        <v>1955</v>
      </c>
      <c r="C1287" s="582">
        <f t="shared" si="270"/>
        <v>18</v>
      </c>
      <c r="D1287" s="582">
        <v>6</v>
      </c>
      <c r="E1287" s="582">
        <v>6</v>
      </c>
      <c r="F1287" s="582">
        <v>18</v>
      </c>
      <c r="G1287" s="582">
        <v>59</v>
      </c>
      <c r="H1287" s="582">
        <v>94</v>
      </c>
      <c r="I1287" s="584">
        <f t="shared" si="271"/>
        <v>18</v>
      </c>
      <c r="J1287" s="435">
        <f t="shared" si="272"/>
        <v>30</v>
      </c>
      <c r="K1287" s="435">
        <f t="shared" si="273"/>
        <v>18</v>
      </c>
      <c r="L1287" s="930"/>
      <c r="M1287" s="931"/>
      <c r="N1287" s="931"/>
      <c r="O1287" s="932"/>
      <c r="Q1287" s="401" t="s">
        <v>591</v>
      </c>
      <c r="R1287" s="20" t="s">
        <v>1207</v>
      </c>
      <c r="S1287" s="20" t="s">
        <v>1494</v>
      </c>
      <c r="T1287" s="20" t="s">
        <v>1646</v>
      </c>
      <c r="U1287" s="20" t="s">
        <v>376</v>
      </c>
      <c r="V1287" s="20" t="s">
        <v>1541</v>
      </c>
      <c r="W1287" s="20" t="s">
        <v>1601</v>
      </c>
      <c r="X1287" s="20" t="s">
        <v>628</v>
      </c>
      <c r="Y1287" s="20" t="s">
        <v>1656</v>
      </c>
      <c r="Z1287" s="20" t="s">
        <v>1210</v>
      </c>
      <c r="AA1287" s="20" t="s">
        <v>1210</v>
      </c>
      <c r="AB1287" s="20"/>
      <c r="AC1287" s="20" t="s">
        <v>1597</v>
      </c>
      <c r="AD1287" s="20" t="s">
        <v>1546</v>
      </c>
      <c r="AE1287" s="10"/>
      <c r="AF1287" s="20" t="s">
        <v>355</v>
      </c>
      <c r="AG1287" s="21" t="s">
        <v>628</v>
      </c>
    </row>
    <row r="1288" spans="1:33" ht="15.75" customHeight="1" x14ac:dyDescent="0.2">
      <c r="A1288" s="259" t="s">
        <v>521</v>
      </c>
      <c r="B1288" s="54" t="s">
        <v>244</v>
      </c>
      <c r="C1288" s="582">
        <f t="shared" si="270"/>
        <v>15</v>
      </c>
      <c r="D1288" s="582">
        <v>3</v>
      </c>
      <c r="E1288" s="582">
        <v>9</v>
      </c>
      <c r="F1288" s="582">
        <v>18</v>
      </c>
      <c r="G1288" s="582">
        <v>50</v>
      </c>
      <c r="H1288" s="582">
        <v>94</v>
      </c>
      <c r="I1288" s="584">
        <f t="shared" si="271"/>
        <v>15</v>
      </c>
      <c r="J1288" s="435">
        <f t="shared" si="272"/>
        <v>30</v>
      </c>
      <c r="K1288" s="435">
        <f t="shared" si="273"/>
        <v>15</v>
      </c>
      <c r="L1288" s="930"/>
      <c r="M1288" s="931"/>
      <c r="N1288" s="931"/>
      <c r="O1288" s="932"/>
      <c r="Q1288" s="401" t="s">
        <v>1587</v>
      </c>
      <c r="R1288" s="20" t="s">
        <v>1881</v>
      </c>
      <c r="S1288" s="20" t="s">
        <v>2056</v>
      </c>
      <c r="T1288" s="20" t="s">
        <v>1488</v>
      </c>
      <c r="U1288" s="20" t="s">
        <v>1642</v>
      </c>
      <c r="V1288" s="20" t="s">
        <v>1207</v>
      </c>
      <c r="W1288" s="20" t="s">
        <v>1546</v>
      </c>
      <c r="X1288" s="20" t="s">
        <v>1489</v>
      </c>
      <c r="Y1288" s="20" t="s">
        <v>1881</v>
      </c>
      <c r="Z1288" s="20" t="s">
        <v>363</v>
      </c>
      <c r="AA1288" s="20" t="s">
        <v>1487</v>
      </c>
      <c r="AB1288" s="20" t="s">
        <v>1488</v>
      </c>
      <c r="AC1288" s="20" t="s">
        <v>1487</v>
      </c>
      <c r="AD1288" s="20" t="s">
        <v>1642</v>
      </c>
      <c r="AE1288" s="20" t="s">
        <v>1795</v>
      </c>
      <c r="AF1288" s="10"/>
      <c r="AG1288" s="21" t="s">
        <v>1489</v>
      </c>
    </row>
    <row r="1289" spans="1:33" ht="15.75" customHeight="1" thickBot="1" x14ac:dyDescent="0.25">
      <c r="A1289" s="462" t="s">
        <v>521</v>
      </c>
      <c r="B1289" s="55" t="s">
        <v>617</v>
      </c>
      <c r="C1289" s="583">
        <f t="shared" si="270"/>
        <v>11</v>
      </c>
      <c r="D1289" s="583">
        <v>4</v>
      </c>
      <c r="E1289" s="583">
        <v>3</v>
      </c>
      <c r="F1289" s="583">
        <v>23</v>
      </c>
      <c r="G1289" s="583">
        <v>48</v>
      </c>
      <c r="H1289" s="583">
        <v>101</v>
      </c>
      <c r="I1289" s="585">
        <f t="shared" si="271"/>
        <v>11</v>
      </c>
      <c r="J1289" s="435">
        <f t="shared" si="272"/>
        <v>30</v>
      </c>
      <c r="K1289" s="435">
        <f t="shared" si="273"/>
        <v>11</v>
      </c>
      <c r="L1289" s="933"/>
      <c r="M1289" s="934"/>
      <c r="N1289" s="934"/>
      <c r="O1289" s="935"/>
      <c r="Q1289" s="402" t="s">
        <v>813</v>
      </c>
      <c r="R1289" s="23" t="s">
        <v>1541</v>
      </c>
      <c r="S1289" s="23" t="s">
        <v>1487</v>
      </c>
      <c r="T1289" s="23" t="s">
        <v>1541</v>
      </c>
      <c r="U1289" s="23" t="s">
        <v>1493</v>
      </c>
      <c r="V1289" s="23" t="s">
        <v>1597</v>
      </c>
      <c r="W1289" s="23" t="s">
        <v>844</v>
      </c>
      <c r="X1289" s="23" t="s">
        <v>1795</v>
      </c>
      <c r="Y1289" s="23" t="s">
        <v>1603</v>
      </c>
      <c r="Z1289" s="23" t="s">
        <v>1207</v>
      </c>
      <c r="AA1289" s="23" t="s">
        <v>1207</v>
      </c>
      <c r="AB1289" s="23" t="s">
        <v>1491</v>
      </c>
      <c r="AC1289" s="23" t="s">
        <v>1905</v>
      </c>
      <c r="AD1289" s="23" t="s">
        <v>1207</v>
      </c>
      <c r="AE1289" s="23" t="s">
        <v>1642</v>
      </c>
      <c r="AF1289" s="23" t="s">
        <v>1881</v>
      </c>
      <c r="AG1289" s="15"/>
    </row>
    <row r="1290" spans="1:33" ht="15.75" customHeight="1" x14ac:dyDescent="0.2">
      <c r="C1290" s="435">
        <f t="shared" ref="C1290:I1290" si="274">SUM(C1274:C1289)</f>
        <v>478</v>
      </c>
      <c r="D1290" s="435">
        <f t="shared" si="274"/>
        <v>192</v>
      </c>
      <c r="E1290" s="435">
        <f t="shared" si="274"/>
        <v>94</v>
      </c>
      <c r="F1290" s="435">
        <f t="shared" si="274"/>
        <v>192</v>
      </c>
      <c r="G1290" s="435">
        <f t="shared" si="274"/>
        <v>1155</v>
      </c>
      <c r="H1290" s="435">
        <f t="shared" si="274"/>
        <v>1155</v>
      </c>
      <c r="I1290" s="435">
        <f t="shared" si="274"/>
        <v>478</v>
      </c>
      <c r="J1290" s="435">
        <f t="shared" si="272"/>
        <v>478</v>
      </c>
      <c r="K1290" s="435">
        <f t="shared" si="273"/>
        <v>478</v>
      </c>
    </row>
    <row r="1291" spans="1:33" ht="15.75" customHeight="1" thickBot="1" x14ac:dyDescent="0.25">
      <c r="Q1291" s="5" t="s">
        <v>532</v>
      </c>
    </row>
    <row r="1292" spans="1:33" ht="15.75" customHeight="1" thickBot="1" x14ac:dyDescent="0.25">
      <c r="A1292" s="1258" t="s">
        <v>2087</v>
      </c>
      <c r="B1292" s="1259"/>
      <c r="C1292" s="1259"/>
      <c r="D1292" s="1259"/>
      <c r="E1292" s="1259"/>
      <c r="F1292" s="1259"/>
      <c r="G1292" s="1255" t="s">
        <v>2168</v>
      </c>
      <c r="H1292" s="1256"/>
      <c r="I1292" s="1257"/>
      <c r="L1292" s="952" t="s">
        <v>583</v>
      </c>
      <c r="M1292" s="953"/>
      <c r="N1292" s="953"/>
      <c r="O1292" s="954"/>
    </row>
    <row r="1293" spans="1:33" ht="15.75" customHeight="1" thickBot="1" x14ac:dyDescent="0.25">
      <c r="A1293" s="456" t="s">
        <v>496</v>
      </c>
      <c r="B1293" s="457" t="s">
        <v>497</v>
      </c>
      <c r="C1293" s="458" t="s">
        <v>498</v>
      </c>
      <c r="D1293" s="458" t="s">
        <v>499</v>
      </c>
      <c r="E1293" s="458" t="s">
        <v>500</v>
      </c>
      <c r="F1293" s="458" t="s">
        <v>501</v>
      </c>
      <c r="G1293" s="459" t="s">
        <v>502</v>
      </c>
      <c r="H1293" s="459" t="s">
        <v>503</v>
      </c>
      <c r="I1293" s="460" t="s">
        <v>504</v>
      </c>
      <c r="L1293" s="955"/>
      <c r="M1293" s="956"/>
      <c r="N1293" s="956"/>
      <c r="O1293" s="957"/>
      <c r="Q1293" s="24" t="s">
        <v>1123</v>
      </c>
      <c r="R1293" s="379" t="s">
        <v>1136</v>
      </c>
      <c r="S1293" s="379" t="s">
        <v>241</v>
      </c>
      <c r="T1293" s="379" t="s">
        <v>2088</v>
      </c>
      <c r="U1293" s="379" t="s">
        <v>1503</v>
      </c>
      <c r="V1293" s="379" t="s">
        <v>564</v>
      </c>
      <c r="W1293" s="379" t="s">
        <v>500</v>
      </c>
      <c r="X1293" s="379" t="s">
        <v>59</v>
      </c>
      <c r="Y1293" s="379" t="s">
        <v>1530</v>
      </c>
      <c r="Z1293" s="379" t="s">
        <v>610</v>
      </c>
      <c r="AA1293" s="379" t="s">
        <v>60</v>
      </c>
      <c r="AB1293" s="379" t="s">
        <v>2089</v>
      </c>
      <c r="AC1293" s="379" t="s">
        <v>1959</v>
      </c>
      <c r="AD1293" s="379" t="s">
        <v>2090</v>
      </c>
      <c r="AE1293" s="379" t="s">
        <v>413</v>
      </c>
      <c r="AF1293" s="379" t="s">
        <v>425</v>
      </c>
      <c r="AG1293" s="380" t="s">
        <v>727</v>
      </c>
    </row>
    <row r="1294" spans="1:33" ht="15.75" customHeight="1" x14ac:dyDescent="0.2">
      <c r="A1294" s="468">
        <v>1</v>
      </c>
      <c r="B1294" s="53" t="s">
        <v>2061</v>
      </c>
      <c r="C1294" s="46">
        <v>30</v>
      </c>
      <c r="D1294" s="46">
        <v>18</v>
      </c>
      <c r="E1294" s="46">
        <v>4</v>
      </c>
      <c r="F1294" s="46">
        <v>8</v>
      </c>
      <c r="G1294" s="46">
        <v>91</v>
      </c>
      <c r="H1294" s="46">
        <v>65</v>
      </c>
      <c r="I1294" s="586">
        <f t="shared" ref="I1294:I1309" si="275">D1294*2+E1294</f>
        <v>40</v>
      </c>
      <c r="J1294" s="435">
        <f t="shared" ref="J1294:J1310" si="276">D1294+E1294+F1294</f>
        <v>30</v>
      </c>
      <c r="K1294" s="435">
        <f t="shared" ref="K1294:K1310" si="277">D1294*2+E1294</f>
        <v>40</v>
      </c>
      <c r="L1294" s="927" t="s">
        <v>2552</v>
      </c>
      <c r="M1294" s="928"/>
      <c r="N1294" s="928"/>
      <c r="O1294" s="929"/>
      <c r="Q1294" s="377" t="s">
        <v>1615</v>
      </c>
      <c r="R1294" s="10"/>
      <c r="S1294" s="20" t="s">
        <v>1495</v>
      </c>
      <c r="T1294" s="20" t="s">
        <v>1490</v>
      </c>
      <c r="U1294" s="20" t="s">
        <v>32</v>
      </c>
      <c r="V1294" s="20" t="s">
        <v>1597</v>
      </c>
      <c r="W1294" s="20" t="s">
        <v>844</v>
      </c>
      <c r="X1294" s="20" t="s">
        <v>1546</v>
      </c>
      <c r="Y1294" s="20" t="s">
        <v>1488</v>
      </c>
      <c r="Z1294" s="20" t="s">
        <v>1597</v>
      </c>
      <c r="AA1294" s="20" t="s">
        <v>1603</v>
      </c>
      <c r="AB1294" s="20" t="s">
        <v>1642</v>
      </c>
      <c r="AC1294" s="20" t="s">
        <v>1603</v>
      </c>
      <c r="AD1294" s="20" t="s">
        <v>1493</v>
      </c>
      <c r="AE1294" s="20" t="s">
        <v>1640</v>
      </c>
      <c r="AF1294" s="20" t="s">
        <v>1493</v>
      </c>
      <c r="AG1294" s="21" t="s">
        <v>23</v>
      </c>
    </row>
    <row r="1295" spans="1:33" ht="15.75" customHeight="1" x14ac:dyDescent="0.2">
      <c r="A1295" s="259">
        <v>2</v>
      </c>
      <c r="B1295" s="54" t="s">
        <v>1498</v>
      </c>
      <c r="C1295" s="582">
        <v>30</v>
      </c>
      <c r="D1295" s="582">
        <v>16</v>
      </c>
      <c r="E1295" s="582">
        <v>8</v>
      </c>
      <c r="F1295" s="582">
        <v>6</v>
      </c>
      <c r="G1295" s="582">
        <v>70</v>
      </c>
      <c r="H1295" s="582">
        <v>45</v>
      </c>
      <c r="I1295" s="584">
        <f t="shared" si="275"/>
        <v>40</v>
      </c>
      <c r="J1295" s="435">
        <f t="shared" si="276"/>
        <v>30</v>
      </c>
      <c r="K1295" s="435">
        <f t="shared" si="277"/>
        <v>40</v>
      </c>
      <c r="L1295" s="930"/>
      <c r="M1295" s="931"/>
      <c r="N1295" s="931"/>
      <c r="O1295" s="932"/>
      <c r="Q1295" s="377" t="s">
        <v>241</v>
      </c>
      <c r="R1295" s="20" t="s">
        <v>1599</v>
      </c>
      <c r="S1295" s="10"/>
      <c r="T1295" s="20" t="s">
        <v>1646</v>
      </c>
      <c r="U1295" s="20" t="s">
        <v>1603</v>
      </c>
      <c r="V1295" s="20" t="s">
        <v>1540</v>
      </c>
      <c r="W1295" s="20" t="s">
        <v>1597</v>
      </c>
      <c r="X1295" s="20" t="s">
        <v>1546</v>
      </c>
      <c r="Y1295" s="20" t="s">
        <v>1642</v>
      </c>
      <c r="Z1295" s="20" t="s">
        <v>1210</v>
      </c>
      <c r="AA1295" s="20" t="s">
        <v>1494</v>
      </c>
      <c r="AB1295" s="20" t="s">
        <v>1494</v>
      </c>
      <c r="AC1295" s="20" t="s">
        <v>1207</v>
      </c>
      <c r="AD1295" s="20" t="s">
        <v>1490</v>
      </c>
      <c r="AE1295" s="20" t="s">
        <v>1603</v>
      </c>
      <c r="AF1295" s="20" t="s">
        <v>1643</v>
      </c>
      <c r="AG1295" s="21" t="s">
        <v>628</v>
      </c>
    </row>
    <row r="1296" spans="1:33" ht="15.75" customHeight="1" x14ac:dyDescent="0.2">
      <c r="A1296" s="259">
        <v>3</v>
      </c>
      <c r="B1296" s="54" t="s">
        <v>2062</v>
      </c>
      <c r="C1296" s="582">
        <v>29</v>
      </c>
      <c r="D1296" s="582">
        <v>16</v>
      </c>
      <c r="E1296" s="582">
        <v>6</v>
      </c>
      <c r="F1296" s="582">
        <v>7</v>
      </c>
      <c r="G1296" s="582">
        <v>67</v>
      </c>
      <c r="H1296" s="582">
        <v>45</v>
      </c>
      <c r="I1296" s="584">
        <f t="shared" si="275"/>
        <v>38</v>
      </c>
      <c r="J1296" s="435">
        <f t="shared" si="276"/>
        <v>29</v>
      </c>
      <c r="K1296" s="435">
        <f t="shared" si="277"/>
        <v>38</v>
      </c>
      <c r="L1296" s="930"/>
      <c r="M1296" s="931"/>
      <c r="N1296" s="931"/>
      <c r="O1296" s="932"/>
      <c r="Q1296" s="377" t="s">
        <v>2088</v>
      </c>
      <c r="R1296" s="20" t="s">
        <v>1894</v>
      </c>
      <c r="S1296" s="20" t="s">
        <v>1543</v>
      </c>
      <c r="T1296" s="10"/>
      <c r="U1296" s="20" t="s">
        <v>355</v>
      </c>
      <c r="V1296" s="20" t="s">
        <v>1496</v>
      </c>
      <c r="W1296" s="20" t="s">
        <v>1539</v>
      </c>
      <c r="X1296" s="20" t="s">
        <v>1646</v>
      </c>
      <c r="Y1296" s="20" t="s">
        <v>1646</v>
      </c>
      <c r="Z1296" s="20" t="s">
        <v>1210</v>
      </c>
      <c r="AA1296" s="20" t="s">
        <v>1210</v>
      </c>
      <c r="AB1296" s="20" t="s">
        <v>844</v>
      </c>
      <c r="AC1296" s="20" t="s">
        <v>1643</v>
      </c>
      <c r="AD1296" s="20" t="s">
        <v>22</v>
      </c>
      <c r="AE1296" s="20" t="s">
        <v>1600</v>
      </c>
      <c r="AF1296" s="20" t="s">
        <v>1490</v>
      </c>
      <c r="AG1296" s="21"/>
    </row>
    <row r="1297" spans="1:33" ht="15.75" customHeight="1" x14ac:dyDescent="0.2">
      <c r="A1297" s="259">
        <v>4</v>
      </c>
      <c r="B1297" s="54" t="s">
        <v>1548</v>
      </c>
      <c r="C1297" s="582">
        <v>30</v>
      </c>
      <c r="D1297" s="582">
        <v>17</v>
      </c>
      <c r="E1297" s="582">
        <v>4</v>
      </c>
      <c r="F1297" s="582">
        <v>9</v>
      </c>
      <c r="G1297" s="582">
        <v>84</v>
      </c>
      <c r="H1297" s="582">
        <v>62</v>
      </c>
      <c r="I1297" s="584">
        <f t="shared" si="275"/>
        <v>38</v>
      </c>
      <c r="J1297" s="435">
        <f t="shared" si="276"/>
        <v>30</v>
      </c>
      <c r="K1297" s="435">
        <f t="shared" si="277"/>
        <v>38</v>
      </c>
      <c r="L1297" s="930"/>
      <c r="M1297" s="931"/>
      <c r="N1297" s="931"/>
      <c r="O1297" s="932"/>
      <c r="Q1297" s="377" t="s">
        <v>1503</v>
      </c>
      <c r="R1297" s="20" t="s">
        <v>1494</v>
      </c>
      <c r="S1297" s="20" t="s">
        <v>1207</v>
      </c>
      <c r="T1297" s="20" t="s">
        <v>1210</v>
      </c>
      <c r="U1297" s="10"/>
      <c r="V1297" s="20" t="s">
        <v>1600</v>
      </c>
      <c r="W1297" s="20" t="s">
        <v>844</v>
      </c>
      <c r="X1297" s="20" t="s">
        <v>1495</v>
      </c>
      <c r="Y1297" s="20" t="s">
        <v>1599</v>
      </c>
      <c r="Z1297" s="20" t="s">
        <v>1210</v>
      </c>
      <c r="AA1297" s="20" t="s">
        <v>1600</v>
      </c>
      <c r="AB1297" s="20" t="s">
        <v>1207</v>
      </c>
      <c r="AC1297" s="20" t="s">
        <v>1971</v>
      </c>
      <c r="AD1297" s="20" t="s">
        <v>1489</v>
      </c>
      <c r="AE1297" s="20" t="s">
        <v>1881</v>
      </c>
      <c r="AF1297" s="20" t="s">
        <v>1645</v>
      </c>
      <c r="AG1297" s="21" t="s">
        <v>1546</v>
      </c>
    </row>
    <row r="1298" spans="1:33" ht="15.75" customHeight="1" x14ac:dyDescent="0.2">
      <c r="A1298" s="259">
        <v>5</v>
      </c>
      <c r="B1298" s="54" t="s">
        <v>1497</v>
      </c>
      <c r="C1298" s="582">
        <v>30</v>
      </c>
      <c r="D1298" s="582">
        <v>17</v>
      </c>
      <c r="E1298" s="582">
        <v>3</v>
      </c>
      <c r="F1298" s="582">
        <v>10</v>
      </c>
      <c r="G1298" s="582">
        <v>108</v>
      </c>
      <c r="H1298" s="582">
        <v>66</v>
      </c>
      <c r="I1298" s="584">
        <f t="shared" si="275"/>
        <v>37</v>
      </c>
      <c r="J1298" s="435">
        <f t="shared" si="276"/>
        <v>30</v>
      </c>
      <c r="K1298" s="435">
        <f t="shared" si="277"/>
        <v>37</v>
      </c>
      <c r="L1298" s="930"/>
      <c r="M1298" s="931"/>
      <c r="N1298" s="931"/>
      <c r="O1298" s="932"/>
      <c r="Q1298" s="377" t="s">
        <v>564</v>
      </c>
      <c r="R1298" s="20" t="s">
        <v>1490</v>
      </c>
      <c r="S1298" s="20" t="s">
        <v>1489</v>
      </c>
      <c r="T1298" s="20" t="s">
        <v>532</v>
      </c>
      <c r="U1298" s="20" t="s">
        <v>1490</v>
      </c>
      <c r="V1298" s="10"/>
      <c r="W1298" s="20" t="s">
        <v>1546</v>
      </c>
      <c r="X1298" s="20" t="s">
        <v>1654</v>
      </c>
      <c r="Y1298" s="20" t="s">
        <v>1210</v>
      </c>
      <c r="Z1298" s="20" t="s">
        <v>1795</v>
      </c>
      <c r="AA1298" s="20"/>
      <c r="AB1298" s="20" t="s">
        <v>1210</v>
      </c>
      <c r="AC1298" s="20"/>
      <c r="AD1298" s="20" t="s">
        <v>1881</v>
      </c>
      <c r="AE1298" s="20" t="s">
        <v>1601</v>
      </c>
      <c r="AF1298" s="20" t="s">
        <v>1603</v>
      </c>
      <c r="AG1298" s="21" t="s">
        <v>844</v>
      </c>
    </row>
    <row r="1299" spans="1:33" ht="15.75" customHeight="1" x14ac:dyDescent="0.2">
      <c r="A1299" s="259">
        <v>6</v>
      </c>
      <c r="B1299" s="54" t="s">
        <v>106</v>
      </c>
      <c r="C1299" s="582">
        <v>27</v>
      </c>
      <c r="D1299" s="582">
        <v>17</v>
      </c>
      <c r="E1299" s="582">
        <v>2</v>
      </c>
      <c r="F1299" s="582">
        <v>8</v>
      </c>
      <c r="G1299" s="582">
        <v>83</v>
      </c>
      <c r="H1299" s="582">
        <v>52</v>
      </c>
      <c r="I1299" s="584">
        <f t="shared" si="275"/>
        <v>36</v>
      </c>
      <c r="J1299" s="435">
        <f t="shared" si="276"/>
        <v>27</v>
      </c>
      <c r="K1299" s="435">
        <f t="shared" si="277"/>
        <v>36</v>
      </c>
      <c r="L1299" s="930"/>
      <c r="M1299" s="931"/>
      <c r="N1299" s="931"/>
      <c r="O1299" s="932"/>
      <c r="Q1299" s="377" t="s">
        <v>500</v>
      </c>
      <c r="R1299" s="20" t="s">
        <v>376</v>
      </c>
      <c r="S1299" s="20" t="s">
        <v>1644</v>
      </c>
      <c r="T1299" s="20"/>
      <c r="U1299" s="20" t="s">
        <v>1642</v>
      </c>
      <c r="V1299" s="20" t="s">
        <v>1541</v>
      </c>
      <c r="W1299" s="10"/>
      <c r="X1299" s="20" t="s">
        <v>1603</v>
      </c>
      <c r="Y1299" s="20" t="s">
        <v>1488</v>
      </c>
      <c r="Z1299" s="20" t="s">
        <v>1597</v>
      </c>
      <c r="AA1299" s="20" t="s">
        <v>1210</v>
      </c>
      <c r="AB1299" s="20" t="s">
        <v>285</v>
      </c>
      <c r="AC1299" s="20" t="s">
        <v>1207</v>
      </c>
      <c r="AD1299" s="20" t="s">
        <v>1642</v>
      </c>
      <c r="AE1299" s="20" t="s">
        <v>1493</v>
      </c>
      <c r="AF1299" s="20" t="s">
        <v>1493</v>
      </c>
      <c r="AG1299" s="21" t="s">
        <v>1488</v>
      </c>
    </row>
    <row r="1300" spans="1:33" ht="15.75" customHeight="1" x14ac:dyDescent="0.2">
      <c r="A1300" s="259">
        <v>7</v>
      </c>
      <c r="B1300" s="54" t="s">
        <v>2093</v>
      </c>
      <c r="C1300" s="582">
        <v>29</v>
      </c>
      <c r="D1300" s="582">
        <v>14</v>
      </c>
      <c r="E1300" s="582">
        <v>7</v>
      </c>
      <c r="F1300" s="582">
        <v>8</v>
      </c>
      <c r="G1300" s="582">
        <v>76</v>
      </c>
      <c r="H1300" s="582">
        <v>56</v>
      </c>
      <c r="I1300" s="584">
        <f t="shared" si="275"/>
        <v>35</v>
      </c>
      <c r="J1300" s="435">
        <f t="shared" si="276"/>
        <v>29</v>
      </c>
      <c r="K1300" s="435">
        <f t="shared" si="277"/>
        <v>35</v>
      </c>
      <c r="L1300" s="930"/>
      <c r="M1300" s="931"/>
      <c r="N1300" s="931"/>
      <c r="O1300" s="932"/>
      <c r="Q1300" s="377" t="s">
        <v>59</v>
      </c>
      <c r="R1300" s="20" t="s">
        <v>1487</v>
      </c>
      <c r="S1300" s="20" t="s">
        <v>355</v>
      </c>
      <c r="T1300" s="20" t="s">
        <v>1487</v>
      </c>
      <c r="U1300" s="20"/>
      <c r="V1300" s="20" t="s">
        <v>1539</v>
      </c>
      <c r="W1300" s="20" t="s">
        <v>1646</v>
      </c>
      <c r="X1300" s="10"/>
      <c r="Y1300" s="20" t="s">
        <v>1602</v>
      </c>
      <c r="Z1300" s="20" t="s">
        <v>1642</v>
      </c>
      <c r="AA1300" s="20" t="s">
        <v>1597</v>
      </c>
      <c r="AB1300" s="20" t="s">
        <v>1488</v>
      </c>
      <c r="AC1300" s="20" t="s">
        <v>1642</v>
      </c>
      <c r="AD1300" s="20" t="s">
        <v>1597</v>
      </c>
      <c r="AE1300" s="20" t="s">
        <v>104</v>
      </c>
      <c r="AF1300" s="20" t="s">
        <v>1600</v>
      </c>
      <c r="AG1300" s="21" t="s">
        <v>2045</v>
      </c>
    </row>
    <row r="1301" spans="1:33" ht="15.75" customHeight="1" x14ac:dyDescent="0.2">
      <c r="A1301" s="259">
        <v>8</v>
      </c>
      <c r="B1301" s="54" t="s">
        <v>2094</v>
      </c>
      <c r="C1301" s="582">
        <v>28</v>
      </c>
      <c r="D1301" s="582">
        <v>15</v>
      </c>
      <c r="E1301" s="582">
        <v>4</v>
      </c>
      <c r="F1301" s="582">
        <v>9</v>
      </c>
      <c r="G1301" s="582">
        <v>73</v>
      </c>
      <c r="H1301" s="582">
        <v>51</v>
      </c>
      <c r="I1301" s="584">
        <f t="shared" si="275"/>
        <v>34</v>
      </c>
      <c r="J1301" s="435">
        <f t="shared" si="276"/>
        <v>28</v>
      </c>
      <c r="K1301" s="435">
        <f t="shared" si="277"/>
        <v>34</v>
      </c>
      <c r="L1301" s="930"/>
      <c r="M1301" s="931"/>
      <c r="N1301" s="931"/>
      <c r="O1301" s="932"/>
      <c r="Q1301" s="377" t="s">
        <v>1530</v>
      </c>
      <c r="R1301" s="20" t="s">
        <v>1656</v>
      </c>
      <c r="S1301" s="20" t="s">
        <v>1207</v>
      </c>
      <c r="T1301" s="20" t="s">
        <v>1600</v>
      </c>
      <c r="U1301" s="20" t="s">
        <v>1540</v>
      </c>
      <c r="V1301" s="20" t="s">
        <v>1540</v>
      </c>
      <c r="W1301" s="20" t="s">
        <v>628</v>
      </c>
      <c r="X1301" s="20" t="s">
        <v>844</v>
      </c>
      <c r="Y1301" s="10"/>
      <c r="Z1301" s="20" t="s">
        <v>1597</v>
      </c>
      <c r="AA1301" s="20" t="s">
        <v>1602</v>
      </c>
      <c r="AB1301" s="20" t="s">
        <v>1493</v>
      </c>
      <c r="AC1301" s="20" t="s">
        <v>1599</v>
      </c>
      <c r="AD1301" s="20" t="s">
        <v>1597</v>
      </c>
      <c r="AE1301" s="20" t="s">
        <v>1493</v>
      </c>
      <c r="AF1301" s="20" t="s">
        <v>1491</v>
      </c>
      <c r="AG1301" s="21" t="s">
        <v>1547</v>
      </c>
    </row>
    <row r="1302" spans="1:33" ht="15.75" customHeight="1" x14ac:dyDescent="0.2">
      <c r="A1302" s="259">
        <v>9</v>
      </c>
      <c r="B1302" s="54" t="s">
        <v>2092</v>
      </c>
      <c r="C1302" s="582">
        <v>28</v>
      </c>
      <c r="D1302" s="582">
        <v>14</v>
      </c>
      <c r="E1302" s="582">
        <v>5</v>
      </c>
      <c r="F1302" s="582">
        <v>9</v>
      </c>
      <c r="G1302" s="582">
        <v>71</v>
      </c>
      <c r="H1302" s="582">
        <v>56</v>
      </c>
      <c r="I1302" s="584">
        <f t="shared" si="275"/>
        <v>33</v>
      </c>
      <c r="J1302" s="435">
        <f t="shared" si="276"/>
        <v>28</v>
      </c>
      <c r="K1302" s="435">
        <f t="shared" si="277"/>
        <v>33</v>
      </c>
      <c r="L1302" s="930"/>
      <c r="M1302" s="931"/>
      <c r="N1302" s="931"/>
      <c r="O1302" s="932"/>
      <c r="Q1302" s="377" t="s">
        <v>610</v>
      </c>
      <c r="R1302" s="20" t="s">
        <v>1541</v>
      </c>
      <c r="S1302" s="20" t="s">
        <v>1487</v>
      </c>
      <c r="T1302" s="20" t="s">
        <v>1644</v>
      </c>
      <c r="U1302" s="20" t="s">
        <v>1600</v>
      </c>
      <c r="V1302" s="20" t="s">
        <v>1487</v>
      </c>
      <c r="W1302" s="20" t="s">
        <v>1603</v>
      </c>
      <c r="X1302" s="20" t="s">
        <v>1491</v>
      </c>
      <c r="Y1302" s="20" t="s">
        <v>1493</v>
      </c>
      <c r="Z1302" s="10"/>
      <c r="AA1302" s="20" t="s">
        <v>628</v>
      </c>
      <c r="AB1302" s="20" t="s">
        <v>1489</v>
      </c>
      <c r="AC1302" s="20" t="s">
        <v>1600</v>
      </c>
      <c r="AD1302" s="20" t="s">
        <v>1795</v>
      </c>
      <c r="AE1302" s="20" t="s">
        <v>1547</v>
      </c>
      <c r="AF1302" s="20" t="s">
        <v>1494</v>
      </c>
      <c r="AG1302" s="21" t="s">
        <v>1540</v>
      </c>
    </row>
    <row r="1303" spans="1:33" ht="15.75" customHeight="1" x14ac:dyDescent="0.2">
      <c r="A1303" s="259">
        <v>10</v>
      </c>
      <c r="B1303" s="54" t="s">
        <v>616</v>
      </c>
      <c r="C1303" s="582">
        <v>29</v>
      </c>
      <c r="D1303" s="582">
        <v>9</v>
      </c>
      <c r="E1303" s="582">
        <v>5</v>
      </c>
      <c r="F1303" s="582">
        <v>15</v>
      </c>
      <c r="G1303" s="582">
        <v>62</v>
      </c>
      <c r="H1303" s="582">
        <v>71</v>
      </c>
      <c r="I1303" s="584">
        <f t="shared" si="275"/>
        <v>23</v>
      </c>
      <c r="J1303" s="435">
        <f t="shared" si="276"/>
        <v>29</v>
      </c>
      <c r="K1303" s="435">
        <f t="shared" si="277"/>
        <v>23</v>
      </c>
      <c r="L1303" s="930"/>
      <c r="M1303" s="931"/>
      <c r="N1303" s="931"/>
      <c r="O1303" s="932"/>
      <c r="Q1303" s="377" t="s">
        <v>60</v>
      </c>
      <c r="R1303" s="20" t="s">
        <v>1210</v>
      </c>
      <c r="S1303" s="20" t="s">
        <v>1210</v>
      </c>
      <c r="T1303" s="20" t="s">
        <v>1489</v>
      </c>
      <c r="U1303" s="20" t="s">
        <v>1894</v>
      </c>
      <c r="V1303" s="20" t="s">
        <v>1491</v>
      </c>
      <c r="W1303" s="20" t="s">
        <v>1642</v>
      </c>
      <c r="X1303" s="20" t="s">
        <v>1488</v>
      </c>
      <c r="Y1303" s="20" t="s">
        <v>1543</v>
      </c>
      <c r="Z1303" s="20" t="s">
        <v>1600</v>
      </c>
      <c r="AA1303" s="10"/>
      <c r="AB1303" s="20" t="s">
        <v>1490</v>
      </c>
      <c r="AC1303" s="20" t="s">
        <v>1495</v>
      </c>
      <c r="AD1303" s="20" t="s">
        <v>844</v>
      </c>
      <c r="AE1303" s="20" t="s">
        <v>1210</v>
      </c>
      <c r="AF1303" s="20" t="s">
        <v>1642</v>
      </c>
      <c r="AG1303" s="21" t="s">
        <v>628</v>
      </c>
    </row>
    <row r="1304" spans="1:33" ht="15.75" customHeight="1" x14ac:dyDescent="0.2">
      <c r="A1304" s="259">
        <v>11</v>
      </c>
      <c r="B1304" s="54" t="s">
        <v>1137</v>
      </c>
      <c r="C1304" s="582">
        <v>30</v>
      </c>
      <c r="D1304" s="582">
        <v>8</v>
      </c>
      <c r="E1304" s="582">
        <v>6</v>
      </c>
      <c r="F1304" s="582">
        <v>16</v>
      </c>
      <c r="G1304" s="582">
        <v>63</v>
      </c>
      <c r="H1304" s="582">
        <v>101</v>
      </c>
      <c r="I1304" s="584">
        <f t="shared" si="275"/>
        <v>22</v>
      </c>
      <c r="J1304" s="435">
        <f t="shared" si="276"/>
        <v>30</v>
      </c>
      <c r="K1304" s="435">
        <f t="shared" si="277"/>
        <v>22</v>
      </c>
      <c r="L1304" s="930"/>
      <c r="M1304" s="931"/>
      <c r="N1304" s="931"/>
      <c r="O1304" s="932"/>
      <c r="Q1304" s="377" t="s">
        <v>2089</v>
      </c>
      <c r="R1304" s="20" t="s">
        <v>1540</v>
      </c>
      <c r="S1304" s="20" t="s">
        <v>1597</v>
      </c>
      <c r="T1304" s="20" t="s">
        <v>1493</v>
      </c>
      <c r="U1304" s="20" t="s">
        <v>1207</v>
      </c>
      <c r="V1304" s="20" t="s">
        <v>1495</v>
      </c>
      <c r="W1304" s="20" t="s">
        <v>1546</v>
      </c>
      <c r="X1304" s="20" t="s">
        <v>1600</v>
      </c>
      <c r="Y1304" s="20" t="s">
        <v>1795</v>
      </c>
      <c r="Z1304" s="20" t="s">
        <v>1493</v>
      </c>
      <c r="AA1304" s="20" t="s">
        <v>1601</v>
      </c>
      <c r="AB1304" s="10"/>
      <c r="AC1304" s="20" t="s">
        <v>1602</v>
      </c>
      <c r="AD1304" s="20" t="s">
        <v>1540</v>
      </c>
      <c r="AE1304" s="20" t="s">
        <v>1539</v>
      </c>
      <c r="AF1304" s="20" t="s">
        <v>1601</v>
      </c>
      <c r="AG1304" s="21" t="s">
        <v>23</v>
      </c>
    </row>
    <row r="1305" spans="1:33" ht="15.75" customHeight="1" x14ac:dyDescent="0.2">
      <c r="A1305" s="259">
        <v>12</v>
      </c>
      <c r="B1305" s="54" t="s">
        <v>426</v>
      </c>
      <c r="C1305" s="582">
        <v>30</v>
      </c>
      <c r="D1305" s="582">
        <v>7</v>
      </c>
      <c r="E1305" s="582">
        <v>8</v>
      </c>
      <c r="F1305" s="582">
        <v>15</v>
      </c>
      <c r="G1305" s="582">
        <v>60</v>
      </c>
      <c r="H1305" s="582">
        <v>79</v>
      </c>
      <c r="I1305" s="584">
        <f t="shared" si="275"/>
        <v>22</v>
      </c>
      <c r="J1305" s="435">
        <f t="shared" si="276"/>
        <v>30</v>
      </c>
      <c r="K1305" s="435">
        <f t="shared" si="277"/>
        <v>22</v>
      </c>
      <c r="L1305" s="930"/>
      <c r="M1305" s="931"/>
      <c r="N1305" s="931"/>
      <c r="O1305" s="932"/>
      <c r="Q1305" s="377" t="s">
        <v>1959</v>
      </c>
      <c r="R1305" s="20" t="s">
        <v>1541</v>
      </c>
      <c r="S1305" s="20" t="s">
        <v>1539</v>
      </c>
      <c r="T1305" s="20" t="s">
        <v>844</v>
      </c>
      <c r="U1305" s="20"/>
      <c r="V1305" s="20" t="s">
        <v>1210</v>
      </c>
      <c r="W1305" s="20" t="s">
        <v>1642</v>
      </c>
      <c r="X1305" s="20" t="s">
        <v>844</v>
      </c>
      <c r="Y1305" s="20" t="s">
        <v>1493</v>
      </c>
      <c r="Z1305" s="20" t="s">
        <v>1494</v>
      </c>
      <c r="AA1305" s="20" t="s">
        <v>1601</v>
      </c>
      <c r="AB1305" s="20" t="s">
        <v>1539</v>
      </c>
      <c r="AC1305" s="10"/>
      <c r="AD1305" s="20" t="s">
        <v>844</v>
      </c>
      <c r="AE1305" s="20" t="s">
        <v>628</v>
      </c>
      <c r="AF1305" s="20" t="s">
        <v>844</v>
      </c>
      <c r="AG1305" s="21" t="s">
        <v>1641</v>
      </c>
    </row>
    <row r="1306" spans="1:33" ht="15.75" customHeight="1" x14ac:dyDescent="0.2">
      <c r="A1306" s="259">
        <v>13</v>
      </c>
      <c r="B1306" s="54" t="s">
        <v>1931</v>
      </c>
      <c r="C1306" s="582">
        <v>29</v>
      </c>
      <c r="D1306" s="582">
        <v>8</v>
      </c>
      <c r="E1306" s="582">
        <v>5</v>
      </c>
      <c r="F1306" s="582">
        <v>16</v>
      </c>
      <c r="G1306" s="582">
        <v>59</v>
      </c>
      <c r="H1306" s="582">
        <v>67</v>
      </c>
      <c r="I1306" s="584">
        <f t="shared" si="275"/>
        <v>21</v>
      </c>
      <c r="J1306" s="435">
        <f t="shared" si="276"/>
        <v>29</v>
      </c>
      <c r="K1306" s="435">
        <f t="shared" si="277"/>
        <v>21</v>
      </c>
      <c r="L1306" s="930"/>
      <c r="M1306" s="931"/>
      <c r="N1306" s="931"/>
      <c r="O1306" s="932"/>
      <c r="Q1306" s="377" t="s">
        <v>2090</v>
      </c>
      <c r="R1306" s="20" t="s">
        <v>376</v>
      </c>
      <c r="S1306" s="20" t="s">
        <v>1643</v>
      </c>
      <c r="T1306" s="20" t="s">
        <v>1540</v>
      </c>
      <c r="U1306" s="20" t="s">
        <v>355</v>
      </c>
      <c r="V1306" s="20" t="s">
        <v>844</v>
      </c>
      <c r="W1306" s="20" t="s">
        <v>1490</v>
      </c>
      <c r="X1306" s="20" t="s">
        <v>1600</v>
      </c>
      <c r="Y1306" s="20" t="s">
        <v>1540</v>
      </c>
      <c r="Z1306" s="20" t="s">
        <v>1547</v>
      </c>
      <c r="AA1306" s="20" t="s">
        <v>1656</v>
      </c>
      <c r="AB1306" s="20" t="s">
        <v>1655</v>
      </c>
      <c r="AC1306" s="20" t="s">
        <v>1656</v>
      </c>
      <c r="AD1306" s="10"/>
      <c r="AE1306" s="20" t="s">
        <v>1929</v>
      </c>
      <c r="AF1306" s="20" t="s">
        <v>1603</v>
      </c>
      <c r="AG1306" s="21" t="s">
        <v>1547</v>
      </c>
    </row>
    <row r="1307" spans="1:33" ht="15.75" customHeight="1" x14ac:dyDescent="0.2">
      <c r="A1307" s="259">
        <v>14</v>
      </c>
      <c r="B1307" s="54" t="s">
        <v>1537</v>
      </c>
      <c r="C1307" s="582">
        <v>29</v>
      </c>
      <c r="D1307" s="582">
        <v>8</v>
      </c>
      <c r="E1307" s="582">
        <v>2</v>
      </c>
      <c r="F1307" s="582">
        <v>19</v>
      </c>
      <c r="G1307" s="582">
        <v>47</v>
      </c>
      <c r="H1307" s="582">
        <v>85</v>
      </c>
      <c r="I1307" s="584">
        <f t="shared" si="275"/>
        <v>18</v>
      </c>
      <c r="J1307" s="435">
        <f t="shared" si="276"/>
        <v>29</v>
      </c>
      <c r="K1307" s="435">
        <f t="shared" si="277"/>
        <v>18</v>
      </c>
      <c r="L1307" s="930"/>
      <c r="M1307" s="931"/>
      <c r="N1307" s="931"/>
      <c r="O1307" s="932"/>
      <c r="Q1307" s="377" t="s">
        <v>413</v>
      </c>
      <c r="R1307" s="20" t="s">
        <v>1138</v>
      </c>
      <c r="S1307" s="20" t="s">
        <v>1599</v>
      </c>
      <c r="T1307" s="20" t="s">
        <v>1490</v>
      </c>
      <c r="U1307" s="20" t="s">
        <v>1543</v>
      </c>
      <c r="V1307" s="20" t="s">
        <v>1643</v>
      </c>
      <c r="W1307" s="20" t="s">
        <v>1489</v>
      </c>
      <c r="X1307" s="20" t="s">
        <v>1540</v>
      </c>
      <c r="Y1307" s="20" t="s">
        <v>1540</v>
      </c>
      <c r="Z1307" s="20" t="s">
        <v>218</v>
      </c>
      <c r="AA1307" s="20" t="s">
        <v>1493</v>
      </c>
      <c r="AB1307" s="20" t="s">
        <v>1489</v>
      </c>
      <c r="AC1307" s="20" t="s">
        <v>844</v>
      </c>
      <c r="AD1307" s="20" t="s">
        <v>1905</v>
      </c>
      <c r="AE1307" s="10"/>
      <c r="AF1307" s="20" t="s">
        <v>1207</v>
      </c>
      <c r="AG1307" s="21" t="s">
        <v>844</v>
      </c>
    </row>
    <row r="1308" spans="1:33" ht="15.75" customHeight="1" x14ac:dyDescent="0.2">
      <c r="A1308" s="259">
        <v>15</v>
      </c>
      <c r="B1308" s="54" t="s">
        <v>2091</v>
      </c>
      <c r="C1308" s="582">
        <v>27</v>
      </c>
      <c r="D1308" s="582">
        <v>5</v>
      </c>
      <c r="E1308" s="582">
        <v>3</v>
      </c>
      <c r="F1308" s="582">
        <v>19</v>
      </c>
      <c r="G1308" s="582">
        <v>33</v>
      </c>
      <c r="H1308" s="582">
        <v>76</v>
      </c>
      <c r="I1308" s="584">
        <f t="shared" si="275"/>
        <v>13</v>
      </c>
      <c r="J1308" s="435">
        <f t="shared" si="276"/>
        <v>27</v>
      </c>
      <c r="K1308" s="435">
        <f t="shared" si="277"/>
        <v>13</v>
      </c>
      <c r="L1308" s="930"/>
      <c r="M1308" s="931"/>
      <c r="N1308" s="931"/>
      <c r="O1308" s="932"/>
      <c r="Q1308" s="377" t="s">
        <v>425</v>
      </c>
      <c r="R1308" s="20" t="s">
        <v>1597</v>
      </c>
      <c r="S1308" s="20" t="s">
        <v>1642</v>
      </c>
      <c r="T1308" s="20" t="s">
        <v>1207</v>
      </c>
      <c r="U1308" s="20" t="s">
        <v>1210</v>
      </c>
      <c r="V1308" s="20" t="s">
        <v>1890</v>
      </c>
      <c r="W1308" s="20" t="s">
        <v>1495</v>
      </c>
      <c r="X1308" s="20" t="s">
        <v>1597</v>
      </c>
      <c r="Y1308" s="20" t="s">
        <v>1597</v>
      </c>
      <c r="Z1308" s="20" t="s">
        <v>1600</v>
      </c>
      <c r="AA1308" s="20" t="s">
        <v>32</v>
      </c>
      <c r="AB1308" s="20" t="s">
        <v>1597</v>
      </c>
      <c r="AC1308" s="20" t="s">
        <v>1597</v>
      </c>
      <c r="AD1308" s="20" t="s">
        <v>1491</v>
      </c>
      <c r="AE1308" s="20" t="s">
        <v>1207</v>
      </c>
      <c r="AF1308" s="10"/>
      <c r="AG1308" s="21" t="s">
        <v>1540</v>
      </c>
    </row>
    <row r="1309" spans="1:33" ht="15.75" customHeight="1" thickBot="1" x14ac:dyDescent="0.25">
      <c r="A1309" s="462">
        <v>16</v>
      </c>
      <c r="B1309" s="55" t="s">
        <v>1139</v>
      </c>
      <c r="C1309" s="583">
        <v>27</v>
      </c>
      <c r="D1309" s="583">
        <v>5</v>
      </c>
      <c r="E1309" s="583">
        <v>2</v>
      </c>
      <c r="F1309" s="583">
        <v>20</v>
      </c>
      <c r="G1309" s="583">
        <v>34</v>
      </c>
      <c r="H1309" s="583">
        <v>104</v>
      </c>
      <c r="I1309" s="585">
        <f t="shared" si="275"/>
        <v>12</v>
      </c>
      <c r="J1309" s="435">
        <f t="shared" si="276"/>
        <v>27</v>
      </c>
      <c r="K1309" s="435">
        <f t="shared" si="277"/>
        <v>12</v>
      </c>
      <c r="L1309" s="933"/>
      <c r="M1309" s="934"/>
      <c r="N1309" s="934"/>
      <c r="O1309" s="935"/>
      <c r="Q1309" s="378" t="s">
        <v>727</v>
      </c>
      <c r="R1309" s="23" t="s">
        <v>1642</v>
      </c>
      <c r="S1309" s="23" t="s">
        <v>1488</v>
      </c>
      <c r="T1309" s="23" t="s">
        <v>1489</v>
      </c>
      <c r="U1309" s="23" t="s">
        <v>1488</v>
      </c>
      <c r="V1309" s="23" t="s">
        <v>1797</v>
      </c>
      <c r="W1309" s="23" t="s">
        <v>1600</v>
      </c>
      <c r="X1309" s="23" t="s">
        <v>1599</v>
      </c>
      <c r="Y1309" s="23"/>
      <c r="Z1309" s="23" t="s">
        <v>1487</v>
      </c>
      <c r="AA1309" s="23" t="s">
        <v>355</v>
      </c>
      <c r="AB1309" s="23"/>
      <c r="AC1309" s="23" t="s">
        <v>24</v>
      </c>
      <c r="AD1309" s="23" t="s">
        <v>1496</v>
      </c>
      <c r="AE1309" s="23" t="s">
        <v>1600</v>
      </c>
      <c r="AF1309" s="23" t="s">
        <v>1600</v>
      </c>
      <c r="AG1309" s="15"/>
    </row>
    <row r="1310" spans="1:33" ht="15.75" customHeight="1" x14ac:dyDescent="0.2">
      <c r="C1310" s="435">
        <f t="shared" ref="C1310:I1310" si="278">SUM(C1294:C1309)</f>
        <v>462</v>
      </c>
      <c r="D1310" s="435">
        <f t="shared" si="278"/>
        <v>194</v>
      </c>
      <c r="E1310" s="435">
        <f t="shared" si="278"/>
        <v>74</v>
      </c>
      <c r="F1310" s="435">
        <f t="shared" si="278"/>
        <v>194</v>
      </c>
      <c r="G1310" s="435">
        <f t="shared" si="278"/>
        <v>1081</v>
      </c>
      <c r="H1310" s="435">
        <f t="shared" si="278"/>
        <v>1081</v>
      </c>
      <c r="I1310" s="435">
        <f t="shared" si="278"/>
        <v>462</v>
      </c>
      <c r="J1310" s="435">
        <f t="shared" si="276"/>
        <v>462</v>
      </c>
      <c r="K1310" s="435">
        <f t="shared" si="277"/>
        <v>462</v>
      </c>
    </row>
    <row r="1311" spans="1:33" ht="15.75" customHeight="1" thickBot="1" x14ac:dyDescent="0.25"/>
    <row r="1312" spans="1:33" ht="15.75" customHeight="1" thickBot="1" x14ac:dyDescent="0.25">
      <c r="A1312" s="1311" t="s">
        <v>2096</v>
      </c>
      <c r="B1312" s="1312"/>
      <c r="C1312" s="1312"/>
      <c r="D1312" s="1312"/>
      <c r="E1312" s="1312"/>
      <c r="F1312" s="1313"/>
      <c r="G1312" s="1308" t="s">
        <v>2168</v>
      </c>
      <c r="H1312" s="1309"/>
      <c r="I1312" s="1310"/>
      <c r="L1312" s="952" t="s">
        <v>583</v>
      </c>
      <c r="M1312" s="953"/>
      <c r="N1312" s="953"/>
      <c r="O1312" s="954"/>
    </row>
    <row r="1313" spans="1:26" ht="15.75" customHeight="1" thickBot="1" x14ac:dyDescent="0.25">
      <c r="A1313" s="570" t="s">
        <v>496</v>
      </c>
      <c r="B1313" s="571" t="s">
        <v>497</v>
      </c>
      <c r="C1313" s="572" t="s">
        <v>498</v>
      </c>
      <c r="D1313" s="572" t="s">
        <v>499</v>
      </c>
      <c r="E1313" s="572" t="s">
        <v>500</v>
      </c>
      <c r="F1313" s="572" t="s">
        <v>501</v>
      </c>
      <c r="G1313" s="573" t="s">
        <v>502</v>
      </c>
      <c r="H1313" s="573" t="s">
        <v>503</v>
      </c>
      <c r="I1313" s="574" t="s">
        <v>504</v>
      </c>
      <c r="L1313" s="955"/>
      <c r="M1313" s="956"/>
      <c r="N1313" s="956"/>
      <c r="O1313" s="957"/>
      <c r="Q1313" s="24" t="s">
        <v>1123</v>
      </c>
      <c r="R1313" s="563" t="s">
        <v>652</v>
      </c>
      <c r="S1313" s="563" t="s">
        <v>1071</v>
      </c>
      <c r="T1313" s="563" t="s">
        <v>405</v>
      </c>
      <c r="U1313" s="563" t="s">
        <v>513</v>
      </c>
      <c r="V1313" s="563" t="s">
        <v>1140</v>
      </c>
      <c r="W1313" s="563" t="s">
        <v>1007</v>
      </c>
      <c r="X1313" s="563" t="s">
        <v>1313</v>
      </c>
      <c r="Y1313" s="563" t="s">
        <v>1073</v>
      </c>
      <c r="Z1313" s="564" t="s">
        <v>1074</v>
      </c>
    </row>
    <row r="1314" spans="1:26" ht="15.75" customHeight="1" x14ac:dyDescent="0.2">
      <c r="A1314" s="588">
        <v>1</v>
      </c>
      <c r="B1314" s="53" t="s">
        <v>2102</v>
      </c>
      <c r="C1314" s="46">
        <v>12</v>
      </c>
      <c r="D1314" s="46">
        <v>9</v>
      </c>
      <c r="E1314" s="46">
        <v>0</v>
      </c>
      <c r="F1314" s="46">
        <v>3</v>
      </c>
      <c r="G1314" s="46">
        <v>54</v>
      </c>
      <c r="H1314" s="46">
        <v>18</v>
      </c>
      <c r="I1314" s="586">
        <v>18</v>
      </c>
      <c r="J1314" s="435">
        <f t="shared" ref="J1314:J1323" si="279">D1314+E1314+F1314</f>
        <v>12</v>
      </c>
      <c r="K1314" s="435">
        <f t="shared" ref="K1314:K1323" si="280">D1314*2+E1314</f>
        <v>18</v>
      </c>
      <c r="L1314" s="927" t="s">
        <v>1141</v>
      </c>
      <c r="M1314" s="928"/>
      <c r="N1314" s="928"/>
      <c r="O1314" s="929"/>
      <c r="Q1314" s="616" t="s">
        <v>652</v>
      </c>
      <c r="R1314" s="10"/>
      <c r="S1314" s="20"/>
      <c r="T1314" s="587"/>
      <c r="U1314" s="587"/>
      <c r="V1314" s="20"/>
      <c r="W1314" s="20"/>
      <c r="X1314" s="20"/>
      <c r="Y1314" s="20"/>
      <c r="Z1314" s="21"/>
    </row>
    <row r="1315" spans="1:26" ht="15.75" customHeight="1" x14ac:dyDescent="0.2">
      <c r="A1315" s="568">
        <v>2</v>
      </c>
      <c r="B1315" s="54" t="s">
        <v>1061</v>
      </c>
      <c r="C1315" s="582">
        <v>12</v>
      </c>
      <c r="D1315" s="582">
        <v>8</v>
      </c>
      <c r="E1315" s="582">
        <v>2</v>
      </c>
      <c r="F1315" s="582">
        <v>2</v>
      </c>
      <c r="G1315" s="582">
        <v>39</v>
      </c>
      <c r="H1315" s="582">
        <v>26</v>
      </c>
      <c r="I1315" s="584">
        <v>18</v>
      </c>
      <c r="J1315" s="435">
        <f t="shared" si="279"/>
        <v>12</v>
      </c>
      <c r="K1315" s="435">
        <f t="shared" si="280"/>
        <v>18</v>
      </c>
      <c r="L1315" s="930"/>
      <c r="M1315" s="931"/>
      <c r="N1315" s="931"/>
      <c r="O1315" s="932"/>
      <c r="Q1315" s="616" t="s">
        <v>1071</v>
      </c>
      <c r="R1315" s="20"/>
      <c r="S1315" s="10"/>
      <c r="T1315" s="587"/>
      <c r="U1315" s="587"/>
      <c r="V1315" s="20"/>
      <c r="W1315" s="20"/>
      <c r="X1315" s="20"/>
      <c r="Y1315" s="20"/>
      <c r="Z1315" s="21"/>
    </row>
    <row r="1316" spans="1:26" ht="15.75" customHeight="1" x14ac:dyDescent="0.2">
      <c r="A1316" s="568">
        <v>3</v>
      </c>
      <c r="B1316" s="54" t="s">
        <v>2107</v>
      </c>
      <c r="C1316" s="582">
        <v>12</v>
      </c>
      <c r="D1316" s="582">
        <v>5</v>
      </c>
      <c r="E1316" s="582">
        <v>3</v>
      </c>
      <c r="F1316" s="582">
        <v>4</v>
      </c>
      <c r="G1316" s="582">
        <v>29</v>
      </c>
      <c r="H1316" s="582">
        <v>23</v>
      </c>
      <c r="I1316" s="584">
        <v>13</v>
      </c>
      <c r="J1316" s="435">
        <f t="shared" si="279"/>
        <v>12</v>
      </c>
      <c r="K1316" s="435">
        <f t="shared" si="280"/>
        <v>13</v>
      </c>
      <c r="L1316" s="930"/>
      <c r="M1316" s="931"/>
      <c r="N1316" s="931"/>
      <c r="O1316" s="932"/>
      <c r="Q1316" s="616" t="s">
        <v>405</v>
      </c>
      <c r="R1316" s="587"/>
      <c r="S1316" s="587"/>
      <c r="T1316" s="10"/>
      <c r="U1316" s="587"/>
      <c r="V1316" s="587"/>
      <c r="W1316" s="587"/>
      <c r="X1316" s="587"/>
      <c r="Y1316" s="587"/>
      <c r="Z1316" s="615"/>
    </row>
    <row r="1317" spans="1:26" ht="15.75" customHeight="1" x14ac:dyDescent="0.2">
      <c r="A1317" s="568">
        <v>4</v>
      </c>
      <c r="B1317" s="54" t="s">
        <v>2128</v>
      </c>
      <c r="C1317" s="582">
        <v>12</v>
      </c>
      <c r="D1317" s="582">
        <v>6</v>
      </c>
      <c r="E1317" s="582">
        <v>1</v>
      </c>
      <c r="F1317" s="582">
        <v>5</v>
      </c>
      <c r="G1317" s="582">
        <v>38</v>
      </c>
      <c r="H1317" s="582">
        <v>35</v>
      </c>
      <c r="I1317" s="584">
        <v>13</v>
      </c>
      <c r="J1317" s="435">
        <f t="shared" si="279"/>
        <v>12</v>
      </c>
      <c r="K1317" s="435">
        <f t="shared" si="280"/>
        <v>13</v>
      </c>
      <c r="L1317" s="930"/>
      <c r="M1317" s="931"/>
      <c r="N1317" s="931"/>
      <c r="O1317" s="932"/>
      <c r="Q1317" s="616" t="s">
        <v>513</v>
      </c>
      <c r="R1317" s="587"/>
      <c r="S1317" s="587"/>
      <c r="T1317" s="587"/>
      <c r="U1317" s="10"/>
      <c r="V1317" s="587"/>
      <c r="W1317" s="587"/>
      <c r="X1317" s="587"/>
      <c r="Y1317" s="587"/>
      <c r="Z1317" s="615"/>
    </row>
    <row r="1318" spans="1:26" ht="15.75" customHeight="1" x14ac:dyDescent="0.2">
      <c r="A1318" s="568">
        <v>5</v>
      </c>
      <c r="B1318" s="54" t="s">
        <v>2129</v>
      </c>
      <c r="C1318" s="582">
        <v>11</v>
      </c>
      <c r="D1318" s="582">
        <v>3</v>
      </c>
      <c r="E1318" s="582">
        <v>3</v>
      </c>
      <c r="F1318" s="582">
        <v>5</v>
      </c>
      <c r="G1318" s="582">
        <v>20</v>
      </c>
      <c r="H1318" s="582">
        <v>27</v>
      </c>
      <c r="I1318" s="584">
        <v>9</v>
      </c>
      <c r="J1318" s="435">
        <f t="shared" si="279"/>
        <v>11</v>
      </c>
      <c r="K1318" s="435">
        <f t="shared" si="280"/>
        <v>9</v>
      </c>
      <c r="L1318" s="930"/>
      <c r="M1318" s="931"/>
      <c r="N1318" s="931"/>
      <c r="O1318" s="932"/>
      <c r="Q1318" s="616" t="s">
        <v>1140</v>
      </c>
      <c r="R1318" s="20"/>
      <c r="S1318" s="20"/>
      <c r="T1318" s="587"/>
      <c r="U1318" s="587"/>
      <c r="V1318" s="10"/>
      <c r="W1318" s="20"/>
      <c r="X1318" s="20"/>
      <c r="Y1318" s="20"/>
      <c r="Z1318" s="21"/>
    </row>
    <row r="1319" spans="1:26" ht="15.75" customHeight="1" x14ac:dyDescent="0.2">
      <c r="A1319" s="568">
        <v>6</v>
      </c>
      <c r="B1319" s="54" t="s">
        <v>2111</v>
      </c>
      <c r="C1319" s="582">
        <v>12</v>
      </c>
      <c r="D1319" s="582">
        <v>4</v>
      </c>
      <c r="E1319" s="582">
        <v>1</v>
      </c>
      <c r="F1319" s="582">
        <v>7</v>
      </c>
      <c r="G1319" s="582">
        <v>25</v>
      </c>
      <c r="H1319" s="582">
        <v>39</v>
      </c>
      <c r="I1319" s="584">
        <v>9</v>
      </c>
      <c r="J1319" s="435">
        <f t="shared" si="279"/>
        <v>12</v>
      </c>
      <c r="K1319" s="435">
        <f t="shared" si="280"/>
        <v>9</v>
      </c>
      <c r="L1319" s="930"/>
      <c r="M1319" s="931"/>
      <c r="N1319" s="931"/>
      <c r="O1319" s="932"/>
      <c r="Q1319" s="616" t="s">
        <v>1007</v>
      </c>
      <c r="R1319" s="20"/>
      <c r="S1319" s="20"/>
      <c r="T1319" s="587"/>
      <c r="U1319" s="587"/>
      <c r="V1319" s="20"/>
      <c r="W1319" s="10"/>
      <c r="X1319" s="20"/>
      <c r="Y1319" s="20"/>
      <c r="Z1319" s="21"/>
    </row>
    <row r="1320" spans="1:26" ht="15.75" customHeight="1" x14ac:dyDescent="0.2">
      <c r="A1320" s="568">
        <v>7</v>
      </c>
      <c r="B1320" s="54" t="s">
        <v>2109</v>
      </c>
      <c r="C1320" s="582">
        <v>11</v>
      </c>
      <c r="D1320" s="582">
        <v>0</v>
      </c>
      <c r="E1320" s="582">
        <v>2</v>
      </c>
      <c r="F1320" s="582">
        <v>9</v>
      </c>
      <c r="G1320" s="582">
        <v>16</v>
      </c>
      <c r="H1320" s="582">
        <v>53</v>
      </c>
      <c r="I1320" s="584">
        <v>2</v>
      </c>
      <c r="J1320" s="435">
        <f t="shared" si="279"/>
        <v>11</v>
      </c>
      <c r="K1320" s="435">
        <f t="shared" si="280"/>
        <v>2</v>
      </c>
      <c r="L1320" s="930"/>
      <c r="M1320" s="931"/>
      <c r="N1320" s="931"/>
      <c r="O1320" s="932"/>
      <c r="Q1320" s="616" t="s">
        <v>1313</v>
      </c>
      <c r="R1320" s="20"/>
      <c r="S1320" s="20"/>
      <c r="T1320" s="587"/>
      <c r="U1320" s="587"/>
      <c r="V1320" s="20"/>
      <c r="W1320" s="20"/>
      <c r="X1320" s="10"/>
      <c r="Y1320" s="20"/>
      <c r="Z1320" s="21"/>
    </row>
    <row r="1321" spans="1:26" ht="15.75" customHeight="1" x14ac:dyDescent="0.2">
      <c r="A1321" s="568" t="s">
        <v>533</v>
      </c>
      <c r="B1321" s="54" t="s">
        <v>1047</v>
      </c>
      <c r="C1321" s="582">
        <v>0</v>
      </c>
      <c r="D1321" s="582">
        <v>0</v>
      </c>
      <c r="E1321" s="582">
        <v>0</v>
      </c>
      <c r="F1321" s="582">
        <v>0</v>
      </c>
      <c r="G1321" s="582">
        <v>0</v>
      </c>
      <c r="H1321" s="582">
        <v>0</v>
      </c>
      <c r="I1321" s="584">
        <v>0</v>
      </c>
      <c r="J1321" s="435">
        <f t="shared" si="279"/>
        <v>0</v>
      </c>
      <c r="K1321" s="435">
        <f t="shared" si="280"/>
        <v>0</v>
      </c>
      <c r="L1321" s="930"/>
      <c r="M1321" s="931"/>
      <c r="N1321" s="931"/>
      <c r="O1321" s="932"/>
      <c r="Q1321" s="616" t="s">
        <v>1073</v>
      </c>
      <c r="R1321" s="20"/>
      <c r="S1321" s="20"/>
      <c r="T1321" s="587"/>
      <c r="U1321" s="587"/>
      <c r="V1321" s="20"/>
      <c r="W1321" s="20"/>
      <c r="X1321" s="20"/>
      <c r="Y1321" s="10"/>
      <c r="Z1321" s="21"/>
    </row>
    <row r="1322" spans="1:26" ht="15.75" customHeight="1" thickBot="1" x14ac:dyDescent="0.25">
      <c r="A1322" s="569" t="s">
        <v>533</v>
      </c>
      <c r="B1322" s="55" t="s">
        <v>2101</v>
      </c>
      <c r="C1322" s="583">
        <v>0</v>
      </c>
      <c r="D1322" s="583">
        <v>0</v>
      </c>
      <c r="E1322" s="583">
        <v>0</v>
      </c>
      <c r="F1322" s="583">
        <v>0</v>
      </c>
      <c r="G1322" s="583">
        <v>0</v>
      </c>
      <c r="H1322" s="583">
        <v>0</v>
      </c>
      <c r="I1322" s="585">
        <v>0</v>
      </c>
      <c r="J1322" s="435">
        <f t="shared" si="279"/>
        <v>0</v>
      </c>
      <c r="K1322" s="435">
        <f t="shared" si="280"/>
        <v>0</v>
      </c>
      <c r="L1322" s="933"/>
      <c r="M1322" s="934"/>
      <c r="N1322" s="934"/>
      <c r="O1322" s="935"/>
      <c r="Q1322" s="617" t="s">
        <v>1074</v>
      </c>
      <c r="R1322" s="23"/>
      <c r="S1322" s="23"/>
      <c r="T1322" s="594"/>
      <c r="U1322" s="594"/>
      <c r="V1322" s="23"/>
      <c r="W1322" s="23"/>
      <c r="X1322" s="23"/>
      <c r="Y1322" s="23"/>
      <c r="Z1322" s="15"/>
    </row>
    <row r="1323" spans="1:26" ht="15.75" customHeight="1" x14ac:dyDescent="0.2">
      <c r="C1323" s="435">
        <f t="shared" ref="C1323:H1323" si="281">SUM(C1314:C1322)</f>
        <v>82</v>
      </c>
      <c r="D1323" s="435">
        <f t="shared" si="281"/>
        <v>35</v>
      </c>
      <c r="E1323" s="435">
        <f t="shared" si="281"/>
        <v>12</v>
      </c>
      <c r="F1323" s="435">
        <f t="shared" si="281"/>
        <v>35</v>
      </c>
      <c r="G1323" s="435">
        <f t="shared" si="281"/>
        <v>221</v>
      </c>
      <c r="H1323" s="435">
        <f t="shared" si="281"/>
        <v>221</v>
      </c>
      <c r="I1323" s="435">
        <f>SUM(I1312:I1322)</f>
        <v>82</v>
      </c>
      <c r="J1323" s="435">
        <f t="shared" si="279"/>
        <v>82</v>
      </c>
      <c r="K1323" s="435">
        <f t="shared" si="280"/>
        <v>82</v>
      </c>
    </row>
    <row r="1324" spans="1:26" ht="15.75" customHeight="1" thickBot="1" x14ac:dyDescent="0.25"/>
    <row r="1325" spans="1:26" ht="15.75" customHeight="1" x14ac:dyDescent="0.2">
      <c r="A1325" s="1131" t="s">
        <v>491</v>
      </c>
      <c r="B1325" s="1132"/>
      <c r="C1325" s="1020" t="s">
        <v>1142</v>
      </c>
      <c r="D1325" s="1021"/>
      <c r="E1325" s="1021"/>
      <c r="F1325" s="1021"/>
      <c r="G1325" s="1021"/>
      <c r="H1325" s="1021"/>
      <c r="I1325" s="1022"/>
      <c r="P1325" s="5" t="s">
        <v>532</v>
      </c>
      <c r="Q1325" s="5" t="s">
        <v>532</v>
      </c>
    </row>
    <row r="1326" spans="1:26" ht="15.75" customHeight="1" thickBot="1" x14ac:dyDescent="0.25">
      <c r="A1326" s="1133"/>
      <c r="B1326" s="1134"/>
      <c r="C1326" s="1023"/>
      <c r="D1326" s="1024"/>
      <c r="E1326" s="1024"/>
      <c r="F1326" s="1024"/>
      <c r="G1326" s="1024"/>
      <c r="H1326" s="1024"/>
      <c r="I1326" s="1025"/>
    </row>
    <row r="1327" spans="1:26" ht="15.75" customHeight="1" thickBot="1" x14ac:dyDescent="0.25"/>
    <row r="1328" spans="1:26" ht="15.75" customHeight="1" thickBot="1" x14ac:dyDescent="0.25">
      <c r="A1328" s="1043" t="s">
        <v>2133</v>
      </c>
      <c r="B1328" s="1044"/>
      <c r="C1328" s="1044"/>
      <c r="D1328" s="1044"/>
      <c r="E1328" s="1044"/>
      <c r="F1328" s="1045"/>
      <c r="G1328" s="1040" t="s">
        <v>1142</v>
      </c>
      <c r="H1328" s="1041"/>
      <c r="I1328" s="1042"/>
      <c r="L1328" s="952" t="s">
        <v>538</v>
      </c>
      <c r="M1328" s="953"/>
      <c r="N1328" s="953"/>
      <c r="O1328" s="954"/>
    </row>
    <row r="1329" spans="1:33" ht="15.75" customHeight="1" thickBot="1" x14ac:dyDescent="0.25">
      <c r="A1329" s="373" t="s">
        <v>496</v>
      </c>
      <c r="B1329" s="227" t="s">
        <v>497</v>
      </c>
      <c r="C1329" s="374" t="s">
        <v>498</v>
      </c>
      <c r="D1329" s="374" t="s">
        <v>499</v>
      </c>
      <c r="E1329" s="374" t="s">
        <v>500</v>
      </c>
      <c r="F1329" s="374" t="s">
        <v>501</v>
      </c>
      <c r="G1329" s="375" t="s">
        <v>502</v>
      </c>
      <c r="H1329" s="375" t="s">
        <v>503</v>
      </c>
      <c r="I1329" s="376" t="s">
        <v>504</v>
      </c>
      <c r="L1329" s="955"/>
      <c r="M1329" s="956"/>
      <c r="N1329" s="956"/>
      <c r="O1329" s="957"/>
      <c r="Q1329" s="24" t="s">
        <v>1143</v>
      </c>
      <c r="R1329" s="379" t="s">
        <v>373</v>
      </c>
      <c r="S1329" s="379" t="s">
        <v>374</v>
      </c>
      <c r="T1329" s="379" t="s">
        <v>116</v>
      </c>
      <c r="U1329" s="379" t="s">
        <v>716</v>
      </c>
      <c r="V1329" s="379" t="s">
        <v>117</v>
      </c>
      <c r="W1329" s="379" t="s">
        <v>1590</v>
      </c>
      <c r="X1329" s="379" t="s">
        <v>506</v>
      </c>
      <c r="Y1329" s="379" t="s">
        <v>1866</v>
      </c>
      <c r="Z1329" s="379" t="s">
        <v>901</v>
      </c>
      <c r="AA1329" s="379" t="s">
        <v>566</v>
      </c>
      <c r="AB1329" s="379" t="s">
        <v>544</v>
      </c>
      <c r="AC1329" s="379" t="s">
        <v>702</v>
      </c>
      <c r="AD1329" s="379" t="s">
        <v>533</v>
      </c>
      <c r="AE1329" s="379" t="s">
        <v>704</v>
      </c>
      <c r="AF1329" s="379" t="s">
        <v>120</v>
      </c>
      <c r="AG1329" s="380" t="s">
        <v>1306</v>
      </c>
    </row>
    <row r="1330" spans="1:33" ht="15.75" customHeight="1" x14ac:dyDescent="0.2">
      <c r="A1330" s="441">
        <v>1</v>
      </c>
      <c r="B1330" s="126" t="s">
        <v>558</v>
      </c>
      <c r="C1330" s="581">
        <v>30</v>
      </c>
      <c r="D1330" s="581">
        <v>21</v>
      </c>
      <c r="E1330" s="581">
        <v>5</v>
      </c>
      <c r="F1330" s="581">
        <v>4</v>
      </c>
      <c r="G1330" s="581">
        <v>95</v>
      </c>
      <c r="H1330" s="581">
        <v>41</v>
      </c>
      <c r="I1330" s="128">
        <f t="shared" ref="I1330:I1345" si="282">D1330*2+E1330</f>
        <v>47</v>
      </c>
      <c r="J1330" s="435">
        <f t="shared" ref="J1330:J1346" si="283">D1330+E1330+F1330</f>
        <v>30</v>
      </c>
      <c r="K1330" s="435">
        <f t="shared" ref="K1330:K1346" si="284">D1330*2+E1330</f>
        <v>47</v>
      </c>
      <c r="L1330" s="927" t="s">
        <v>1144</v>
      </c>
      <c r="M1330" s="928"/>
      <c r="N1330" s="928"/>
      <c r="O1330" s="929"/>
      <c r="Q1330" s="377" t="s">
        <v>373</v>
      </c>
      <c r="R1330" s="10"/>
      <c r="S1330" s="20" t="s">
        <v>1905</v>
      </c>
      <c r="T1330" s="20" t="s">
        <v>1488</v>
      </c>
      <c r="U1330" s="20" t="s">
        <v>1210</v>
      </c>
      <c r="V1330" s="20" t="s">
        <v>1491</v>
      </c>
      <c r="W1330" s="20" t="s">
        <v>1487</v>
      </c>
      <c r="X1330" s="20" t="s">
        <v>1645</v>
      </c>
      <c r="Y1330" s="20" t="s">
        <v>1491</v>
      </c>
      <c r="Z1330" s="20" t="s">
        <v>1597</v>
      </c>
      <c r="AA1330" s="20" t="s">
        <v>104</v>
      </c>
      <c r="AB1330" s="20" t="s">
        <v>2056</v>
      </c>
      <c r="AC1330" s="20" t="s">
        <v>1603</v>
      </c>
      <c r="AD1330" s="20" t="s">
        <v>1539</v>
      </c>
      <c r="AE1330" s="20" t="s">
        <v>1642</v>
      </c>
      <c r="AF1330" s="20"/>
      <c r="AG1330" s="21" t="s">
        <v>104</v>
      </c>
    </row>
    <row r="1331" spans="1:33" ht="15.75" customHeight="1" x14ac:dyDescent="0.2">
      <c r="A1331" s="370">
        <v>2</v>
      </c>
      <c r="B1331" s="129" t="s">
        <v>164</v>
      </c>
      <c r="C1331" s="582">
        <v>30</v>
      </c>
      <c r="D1331" s="582">
        <v>18</v>
      </c>
      <c r="E1331" s="582">
        <v>5</v>
      </c>
      <c r="F1331" s="582">
        <v>7</v>
      </c>
      <c r="G1331" s="582">
        <v>77</v>
      </c>
      <c r="H1331" s="582">
        <v>44</v>
      </c>
      <c r="I1331" s="584">
        <f t="shared" si="282"/>
        <v>41</v>
      </c>
      <c r="J1331" s="435">
        <f t="shared" si="283"/>
        <v>30</v>
      </c>
      <c r="K1331" s="435">
        <f t="shared" si="284"/>
        <v>41</v>
      </c>
      <c r="L1331" s="930"/>
      <c r="M1331" s="931"/>
      <c r="N1331" s="931"/>
      <c r="O1331" s="932"/>
      <c r="Q1331" s="377" t="s">
        <v>374</v>
      </c>
      <c r="R1331" s="20" t="s">
        <v>1493</v>
      </c>
      <c r="S1331" s="10"/>
      <c r="T1331" s="20" t="s">
        <v>1493</v>
      </c>
      <c r="U1331" s="20" t="s">
        <v>1546</v>
      </c>
      <c r="V1331" s="20" t="s">
        <v>1540</v>
      </c>
      <c r="W1331" s="20" t="s">
        <v>1207</v>
      </c>
      <c r="X1331" s="20" t="s">
        <v>1642</v>
      </c>
      <c r="Y1331" s="20" t="s">
        <v>1597</v>
      </c>
      <c r="Z1331" s="20" t="s">
        <v>1646</v>
      </c>
      <c r="AA1331" s="20" t="s">
        <v>1600</v>
      </c>
      <c r="AB1331" s="20" t="s">
        <v>1540</v>
      </c>
      <c r="AC1331" s="20" t="s">
        <v>1643</v>
      </c>
      <c r="AD1331" s="20" t="s">
        <v>1487</v>
      </c>
      <c r="AE1331" s="20" t="s">
        <v>1547</v>
      </c>
      <c r="AF1331" s="20" t="s">
        <v>1490</v>
      </c>
      <c r="AG1331" s="21" t="s">
        <v>1207</v>
      </c>
    </row>
    <row r="1332" spans="1:33" ht="15.75" customHeight="1" x14ac:dyDescent="0.2">
      <c r="A1332" s="370">
        <v>3</v>
      </c>
      <c r="B1332" s="129" t="s">
        <v>781</v>
      </c>
      <c r="C1332" s="582">
        <v>30</v>
      </c>
      <c r="D1332" s="582">
        <v>16</v>
      </c>
      <c r="E1332" s="582">
        <v>5</v>
      </c>
      <c r="F1332" s="582">
        <v>9</v>
      </c>
      <c r="G1332" s="582">
        <v>73</v>
      </c>
      <c r="H1332" s="582">
        <v>57</v>
      </c>
      <c r="I1332" s="584">
        <f t="shared" si="282"/>
        <v>37</v>
      </c>
      <c r="J1332" s="435">
        <f t="shared" si="283"/>
        <v>30</v>
      </c>
      <c r="K1332" s="435">
        <f t="shared" si="284"/>
        <v>37</v>
      </c>
      <c r="L1332" s="930"/>
      <c r="M1332" s="931"/>
      <c r="N1332" s="931"/>
      <c r="O1332" s="932"/>
      <c r="Q1332" s="377" t="s">
        <v>116</v>
      </c>
      <c r="R1332" s="20" t="s">
        <v>1597</v>
      </c>
      <c r="S1332" s="20" t="s">
        <v>1597</v>
      </c>
      <c r="T1332" s="10"/>
      <c r="U1332" s="20" t="s">
        <v>1210</v>
      </c>
      <c r="V1332" s="20" t="s">
        <v>628</v>
      </c>
      <c r="W1332" s="20" t="s">
        <v>1546</v>
      </c>
      <c r="X1332" s="20" t="s">
        <v>1487</v>
      </c>
      <c r="Y1332" s="20" t="s">
        <v>1207</v>
      </c>
      <c r="Z1332" s="20" t="s">
        <v>1600</v>
      </c>
      <c r="AA1332" s="20" t="s">
        <v>1546</v>
      </c>
      <c r="AB1332" s="20" t="s">
        <v>1597</v>
      </c>
      <c r="AC1332" s="20" t="s">
        <v>1547</v>
      </c>
      <c r="AD1332" s="20" t="s">
        <v>1487</v>
      </c>
      <c r="AE1332" s="20" t="s">
        <v>1601</v>
      </c>
      <c r="AF1332" s="20" t="s">
        <v>1603</v>
      </c>
      <c r="AG1332" s="21" t="s">
        <v>1602</v>
      </c>
    </row>
    <row r="1333" spans="1:33" ht="15.75" customHeight="1" x14ac:dyDescent="0.2">
      <c r="A1333" s="370">
        <v>4</v>
      </c>
      <c r="B1333" s="129" t="s">
        <v>1307</v>
      </c>
      <c r="C1333" s="582">
        <v>30</v>
      </c>
      <c r="D1333" s="582">
        <v>15</v>
      </c>
      <c r="E1333" s="582">
        <v>6</v>
      </c>
      <c r="F1333" s="582">
        <v>9</v>
      </c>
      <c r="G1333" s="582">
        <v>61</v>
      </c>
      <c r="H1333" s="582">
        <v>58</v>
      </c>
      <c r="I1333" s="584">
        <f t="shared" si="282"/>
        <v>36</v>
      </c>
      <c r="J1333" s="435">
        <f t="shared" si="283"/>
        <v>30</v>
      </c>
      <c r="K1333" s="435">
        <f t="shared" si="284"/>
        <v>36</v>
      </c>
      <c r="L1333" s="930"/>
      <c r="M1333" s="931"/>
      <c r="N1333" s="931"/>
      <c r="O1333" s="932"/>
      <c r="Q1333" s="377" t="s">
        <v>716</v>
      </c>
      <c r="R1333" s="20" t="s">
        <v>1600</v>
      </c>
      <c r="S1333" s="20" t="s">
        <v>1491</v>
      </c>
      <c r="T1333" s="20" t="s">
        <v>1539</v>
      </c>
      <c r="U1333" s="10"/>
      <c r="V1333" s="20" t="s">
        <v>104</v>
      </c>
      <c r="W1333" s="20" t="s">
        <v>1602</v>
      </c>
      <c r="X1333" s="20" t="s">
        <v>844</v>
      </c>
      <c r="Y1333" s="20" t="s">
        <v>1643</v>
      </c>
      <c r="Z1333" s="20" t="s">
        <v>1494</v>
      </c>
      <c r="AA1333" s="20" t="s">
        <v>1489</v>
      </c>
      <c r="AB1333" s="20" t="s">
        <v>1207</v>
      </c>
      <c r="AC1333" s="20" t="s">
        <v>355</v>
      </c>
      <c r="AD1333" s="20" t="s">
        <v>1494</v>
      </c>
      <c r="AE1333" s="20" t="s">
        <v>1488</v>
      </c>
      <c r="AF1333" s="20" t="s">
        <v>1642</v>
      </c>
      <c r="AG1333" s="21" t="s">
        <v>1541</v>
      </c>
    </row>
    <row r="1334" spans="1:33" ht="15.75" customHeight="1" x14ac:dyDescent="0.2">
      <c r="A1334" s="370">
        <v>5</v>
      </c>
      <c r="B1334" s="129" t="s">
        <v>36</v>
      </c>
      <c r="C1334" s="582">
        <v>30</v>
      </c>
      <c r="D1334" s="582">
        <v>13</v>
      </c>
      <c r="E1334" s="582">
        <v>7</v>
      </c>
      <c r="F1334" s="582">
        <v>10</v>
      </c>
      <c r="G1334" s="582">
        <v>64</v>
      </c>
      <c r="H1334" s="582">
        <v>65</v>
      </c>
      <c r="I1334" s="584">
        <f t="shared" si="282"/>
        <v>33</v>
      </c>
      <c r="J1334" s="435">
        <f t="shared" si="283"/>
        <v>30</v>
      </c>
      <c r="K1334" s="435">
        <f t="shared" si="284"/>
        <v>33</v>
      </c>
      <c r="L1334" s="930"/>
      <c r="M1334" s="931"/>
      <c r="N1334" s="931"/>
      <c r="O1334" s="932"/>
      <c r="Q1334" s="377" t="s">
        <v>117</v>
      </c>
      <c r="R1334" s="20" t="s">
        <v>1207</v>
      </c>
      <c r="S1334" s="20" t="s">
        <v>24</v>
      </c>
      <c r="T1334" s="20" t="s">
        <v>1643</v>
      </c>
      <c r="U1334" s="20" t="s">
        <v>1643</v>
      </c>
      <c r="V1334" s="10"/>
      <c r="W1334" s="20" t="s">
        <v>1597</v>
      </c>
      <c r="X1334" s="20" t="s">
        <v>1490</v>
      </c>
      <c r="Y1334" s="20" t="s">
        <v>1601</v>
      </c>
      <c r="Z1334" s="20" t="s">
        <v>1540</v>
      </c>
      <c r="AA1334" s="20" t="s">
        <v>1493</v>
      </c>
      <c r="AB1334" s="20" t="s">
        <v>1653</v>
      </c>
      <c r="AC1334" s="20" t="s">
        <v>1207</v>
      </c>
      <c r="AD1334" s="20" t="s">
        <v>1490</v>
      </c>
      <c r="AE1334" s="20" t="s">
        <v>1210</v>
      </c>
      <c r="AF1334" s="20" t="s">
        <v>1126</v>
      </c>
      <c r="AG1334" s="21" t="s">
        <v>1642</v>
      </c>
    </row>
    <row r="1335" spans="1:33" ht="15.75" customHeight="1" x14ac:dyDescent="0.2">
      <c r="A1335" s="370">
        <v>6</v>
      </c>
      <c r="B1335" s="129" t="s">
        <v>1827</v>
      </c>
      <c r="C1335" s="582">
        <v>28</v>
      </c>
      <c r="D1335" s="582">
        <v>15</v>
      </c>
      <c r="E1335" s="582">
        <v>3</v>
      </c>
      <c r="F1335" s="582">
        <v>10</v>
      </c>
      <c r="G1335" s="582">
        <v>80</v>
      </c>
      <c r="H1335" s="582">
        <v>70</v>
      </c>
      <c r="I1335" s="584">
        <f t="shared" si="282"/>
        <v>33</v>
      </c>
      <c r="J1335" s="435">
        <f t="shared" si="283"/>
        <v>28</v>
      </c>
      <c r="K1335" s="435">
        <f t="shared" si="284"/>
        <v>33</v>
      </c>
      <c r="L1335" s="930"/>
      <c r="M1335" s="931"/>
      <c r="N1335" s="931"/>
      <c r="O1335" s="932"/>
      <c r="Q1335" s="377" t="s">
        <v>1590</v>
      </c>
      <c r="R1335" s="20" t="s">
        <v>1490</v>
      </c>
      <c r="S1335" s="20" t="s">
        <v>1543</v>
      </c>
      <c r="T1335" s="20" t="s">
        <v>1138</v>
      </c>
      <c r="U1335" s="20" t="s">
        <v>1603</v>
      </c>
      <c r="V1335" s="20" t="s">
        <v>1600</v>
      </c>
      <c r="W1335" s="10"/>
      <c r="X1335" s="20" t="s">
        <v>1603</v>
      </c>
      <c r="Y1335" s="20" t="s">
        <v>1488</v>
      </c>
      <c r="Z1335" s="20" t="s">
        <v>1490</v>
      </c>
      <c r="AA1335" s="20" t="s">
        <v>1493</v>
      </c>
      <c r="AB1335" s="20" t="s">
        <v>1207</v>
      </c>
      <c r="AC1335" s="20" t="s">
        <v>1489</v>
      </c>
      <c r="AD1335" s="20" t="s">
        <v>1655</v>
      </c>
      <c r="AE1335" s="20" t="s">
        <v>1643</v>
      </c>
      <c r="AF1335" s="20" t="s">
        <v>1795</v>
      </c>
      <c r="AG1335" s="21" t="s">
        <v>1488</v>
      </c>
    </row>
    <row r="1336" spans="1:33" ht="15.75" customHeight="1" x14ac:dyDescent="0.2">
      <c r="A1336" s="370">
        <v>7</v>
      </c>
      <c r="B1336" s="129" t="s">
        <v>1733</v>
      </c>
      <c r="C1336" s="582">
        <f>K1336</f>
        <v>29</v>
      </c>
      <c r="D1336" s="582">
        <v>12</v>
      </c>
      <c r="E1336" s="582">
        <v>5</v>
      </c>
      <c r="F1336" s="582">
        <v>12</v>
      </c>
      <c r="G1336" s="582">
        <v>55</v>
      </c>
      <c r="H1336" s="582">
        <v>63</v>
      </c>
      <c r="I1336" s="584">
        <f t="shared" si="282"/>
        <v>29</v>
      </c>
      <c r="J1336" s="435">
        <f t="shared" si="283"/>
        <v>29</v>
      </c>
      <c r="K1336" s="435">
        <f t="shared" si="284"/>
        <v>29</v>
      </c>
      <c r="L1336" s="930"/>
      <c r="M1336" s="931"/>
      <c r="N1336" s="931"/>
      <c r="O1336" s="932"/>
      <c r="Q1336" s="377" t="s">
        <v>506</v>
      </c>
      <c r="R1336" s="20" t="s">
        <v>844</v>
      </c>
      <c r="S1336" s="20" t="s">
        <v>1543</v>
      </c>
      <c r="T1336" s="20" t="s">
        <v>1490</v>
      </c>
      <c r="U1336" s="20" t="s">
        <v>1905</v>
      </c>
      <c r="V1336" s="20" t="s">
        <v>1601</v>
      </c>
      <c r="W1336" s="20" t="s">
        <v>1539</v>
      </c>
      <c r="X1336" s="10"/>
      <c r="Y1336" s="20" t="s">
        <v>1487</v>
      </c>
      <c r="Z1336" s="20" t="s">
        <v>1491</v>
      </c>
      <c r="AA1336" s="20" t="s">
        <v>1540</v>
      </c>
      <c r="AB1336" s="20" t="s">
        <v>844</v>
      </c>
      <c r="AC1336" s="20" t="s">
        <v>1489</v>
      </c>
      <c r="AD1336" s="20" t="s">
        <v>1488</v>
      </c>
      <c r="AE1336" s="20" t="s">
        <v>844</v>
      </c>
      <c r="AF1336" s="20" t="s">
        <v>1207</v>
      </c>
      <c r="AG1336" s="21" t="s">
        <v>1539</v>
      </c>
    </row>
    <row r="1337" spans="1:33" ht="15.75" customHeight="1" x14ac:dyDescent="0.2">
      <c r="A1337" s="370">
        <v>8</v>
      </c>
      <c r="B1337" s="129" t="s">
        <v>554</v>
      </c>
      <c r="C1337" s="582">
        <v>29</v>
      </c>
      <c r="D1337" s="582">
        <v>12</v>
      </c>
      <c r="E1337" s="582">
        <v>4</v>
      </c>
      <c r="F1337" s="582">
        <v>13</v>
      </c>
      <c r="G1337" s="582">
        <v>72</v>
      </c>
      <c r="H1337" s="582">
        <v>81</v>
      </c>
      <c r="I1337" s="584">
        <f t="shared" si="282"/>
        <v>28</v>
      </c>
      <c r="J1337" s="435">
        <f t="shared" si="283"/>
        <v>29</v>
      </c>
      <c r="K1337" s="435">
        <f t="shared" si="284"/>
        <v>28</v>
      </c>
      <c r="L1337" s="930"/>
      <c r="M1337" s="931"/>
      <c r="N1337" s="931"/>
      <c r="O1337" s="932"/>
      <c r="Q1337" s="377" t="s">
        <v>1866</v>
      </c>
      <c r="R1337" s="20" t="s">
        <v>1642</v>
      </c>
      <c r="S1337" s="20" t="s">
        <v>1797</v>
      </c>
      <c r="T1337" s="20" t="s">
        <v>1210</v>
      </c>
      <c r="U1337" s="20" t="s">
        <v>1643</v>
      </c>
      <c r="V1337" s="20" t="s">
        <v>1210</v>
      </c>
      <c r="W1337" s="20" t="s">
        <v>1642</v>
      </c>
      <c r="X1337" s="20" t="s">
        <v>1600</v>
      </c>
      <c r="Y1337" s="10"/>
      <c r="Z1337" s="20" t="s">
        <v>104</v>
      </c>
      <c r="AA1337" s="20" t="s">
        <v>1490</v>
      </c>
      <c r="AB1337" s="20" t="s">
        <v>1491</v>
      </c>
      <c r="AC1337" s="20" t="s">
        <v>844</v>
      </c>
      <c r="AD1337" s="20" t="s">
        <v>1487</v>
      </c>
      <c r="AE1337" s="20" t="s">
        <v>1905</v>
      </c>
      <c r="AF1337" s="20" t="s">
        <v>1491</v>
      </c>
      <c r="AG1337" s="21" t="s">
        <v>1490</v>
      </c>
    </row>
    <row r="1338" spans="1:33" ht="15.75" customHeight="1" x14ac:dyDescent="0.2">
      <c r="A1338" s="370">
        <v>9</v>
      </c>
      <c r="B1338" s="129" t="s">
        <v>1145</v>
      </c>
      <c r="C1338" s="582">
        <v>30</v>
      </c>
      <c r="D1338" s="582">
        <v>12</v>
      </c>
      <c r="E1338" s="582">
        <v>4</v>
      </c>
      <c r="F1338" s="582">
        <v>14</v>
      </c>
      <c r="G1338" s="582">
        <v>61</v>
      </c>
      <c r="H1338" s="582">
        <v>52</v>
      </c>
      <c r="I1338" s="584">
        <f t="shared" si="282"/>
        <v>28</v>
      </c>
      <c r="J1338" s="435">
        <f t="shared" si="283"/>
        <v>30</v>
      </c>
      <c r="K1338" s="435">
        <f t="shared" si="284"/>
        <v>28</v>
      </c>
      <c r="L1338" s="930"/>
      <c r="M1338" s="931"/>
      <c r="N1338" s="931"/>
      <c r="O1338" s="932"/>
      <c r="Q1338" s="377" t="s">
        <v>901</v>
      </c>
      <c r="R1338" s="20" t="s">
        <v>1488</v>
      </c>
      <c r="S1338" s="20" t="s">
        <v>1597</v>
      </c>
      <c r="T1338" s="20" t="s">
        <v>1539</v>
      </c>
      <c r="U1338" s="20" t="s">
        <v>1487</v>
      </c>
      <c r="V1338" s="20" t="s">
        <v>355</v>
      </c>
      <c r="W1338" s="20" t="s">
        <v>1539</v>
      </c>
      <c r="X1338" s="20" t="s">
        <v>1642</v>
      </c>
      <c r="Y1338" s="20" t="s">
        <v>1540</v>
      </c>
      <c r="Z1338" s="10"/>
      <c r="AA1338" s="20" t="s">
        <v>1546</v>
      </c>
      <c r="AB1338" s="20" t="s">
        <v>1494</v>
      </c>
      <c r="AC1338" s="20" t="s">
        <v>1210</v>
      </c>
      <c r="AD1338" s="20" t="s">
        <v>1493</v>
      </c>
      <c r="AE1338" s="20" t="s">
        <v>844</v>
      </c>
      <c r="AF1338" s="20" t="s">
        <v>1546</v>
      </c>
      <c r="AG1338" s="21" t="s">
        <v>1546</v>
      </c>
    </row>
    <row r="1339" spans="1:33" ht="15.75" customHeight="1" x14ac:dyDescent="0.2">
      <c r="A1339" s="370">
        <v>10</v>
      </c>
      <c r="B1339" s="129" t="s">
        <v>708</v>
      </c>
      <c r="C1339" s="582">
        <v>30</v>
      </c>
      <c r="D1339" s="582">
        <v>9</v>
      </c>
      <c r="E1339" s="582">
        <v>8</v>
      </c>
      <c r="F1339" s="582">
        <v>13</v>
      </c>
      <c r="G1339" s="582">
        <v>64</v>
      </c>
      <c r="H1339" s="582">
        <v>70</v>
      </c>
      <c r="I1339" s="584">
        <f t="shared" si="282"/>
        <v>26</v>
      </c>
      <c r="J1339" s="435">
        <f t="shared" si="283"/>
        <v>30</v>
      </c>
      <c r="K1339" s="435">
        <f t="shared" si="284"/>
        <v>26</v>
      </c>
      <c r="L1339" s="930"/>
      <c r="M1339" s="931"/>
      <c r="N1339" s="931"/>
      <c r="O1339" s="932"/>
      <c r="Q1339" s="377" t="s">
        <v>566</v>
      </c>
      <c r="R1339" s="20" t="s">
        <v>1494</v>
      </c>
      <c r="S1339" s="20" t="s">
        <v>1643</v>
      </c>
      <c r="T1339" s="20" t="s">
        <v>1643</v>
      </c>
      <c r="U1339" s="20" t="s">
        <v>1600</v>
      </c>
      <c r="V1339" s="20" t="s">
        <v>1601</v>
      </c>
      <c r="W1339" s="20" t="s">
        <v>1600</v>
      </c>
      <c r="X1339" s="20" t="s">
        <v>1597</v>
      </c>
      <c r="Y1339" s="20" t="s">
        <v>1597</v>
      </c>
      <c r="Z1339" s="20" t="s">
        <v>1546</v>
      </c>
      <c r="AA1339" s="10"/>
      <c r="AB1339" s="20" t="s">
        <v>1642</v>
      </c>
      <c r="AC1339" s="20" t="s">
        <v>1539</v>
      </c>
      <c r="AD1339" s="20" t="s">
        <v>1489</v>
      </c>
      <c r="AE1339" s="20" t="s">
        <v>1656</v>
      </c>
      <c r="AF1339" s="20" t="s">
        <v>1600</v>
      </c>
      <c r="AG1339" s="21" t="s">
        <v>1643</v>
      </c>
    </row>
    <row r="1340" spans="1:33" ht="15.75" customHeight="1" x14ac:dyDescent="0.2">
      <c r="A1340" s="370">
        <v>11</v>
      </c>
      <c r="B1340" s="129" t="s">
        <v>1867</v>
      </c>
      <c r="C1340" s="582">
        <v>30</v>
      </c>
      <c r="D1340" s="582">
        <v>9</v>
      </c>
      <c r="E1340" s="582">
        <v>7</v>
      </c>
      <c r="F1340" s="582">
        <v>14</v>
      </c>
      <c r="G1340" s="582">
        <v>53</v>
      </c>
      <c r="H1340" s="582">
        <v>70</v>
      </c>
      <c r="I1340" s="584">
        <f t="shared" si="282"/>
        <v>25</v>
      </c>
      <c r="J1340" s="435">
        <f t="shared" si="283"/>
        <v>30</v>
      </c>
      <c r="K1340" s="435">
        <f t="shared" si="284"/>
        <v>25</v>
      </c>
      <c r="L1340" s="930"/>
      <c r="M1340" s="931"/>
      <c r="N1340" s="931"/>
      <c r="O1340" s="932"/>
      <c r="Q1340" s="377" t="s">
        <v>544</v>
      </c>
      <c r="R1340" s="20" t="s">
        <v>1600</v>
      </c>
      <c r="S1340" s="20" t="s">
        <v>1539</v>
      </c>
      <c r="T1340" s="20" t="s">
        <v>1646</v>
      </c>
      <c r="U1340" s="20" t="s">
        <v>1656</v>
      </c>
      <c r="V1340" s="20" t="s">
        <v>355</v>
      </c>
      <c r="W1340" s="20" t="s">
        <v>1489</v>
      </c>
      <c r="X1340" s="20" t="s">
        <v>1547</v>
      </c>
      <c r="Y1340" s="20" t="s">
        <v>1597</v>
      </c>
      <c r="Z1340" s="20" t="s">
        <v>1488</v>
      </c>
      <c r="AA1340" s="20" t="s">
        <v>1495</v>
      </c>
      <c r="AB1340" s="10"/>
      <c r="AC1340" s="20" t="s">
        <v>844</v>
      </c>
      <c r="AD1340" s="20" t="s">
        <v>1488</v>
      </c>
      <c r="AE1340" s="20" t="s">
        <v>1599</v>
      </c>
      <c r="AF1340" s="20" t="s">
        <v>1602</v>
      </c>
      <c r="AG1340" s="21" t="s">
        <v>1546</v>
      </c>
    </row>
    <row r="1341" spans="1:33" ht="15.75" customHeight="1" x14ac:dyDescent="0.2">
      <c r="A1341" s="370">
        <v>12</v>
      </c>
      <c r="B1341" s="129" t="s">
        <v>991</v>
      </c>
      <c r="C1341" s="582">
        <v>30</v>
      </c>
      <c r="D1341" s="582">
        <v>10</v>
      </c>
      <c r="E1341" s="582">
        <v>4</v>
      </c>
      <c r="F1341" s="582">
        <v>16</v>
      </c>
      <c r="G1341" s="582">
        <v>61</v>
      </c>
      <c r="H1341" s="582">
        <v>77</v>
      </c>
      <c r="I1341" s="584">
        <f t="shared" si="282"/>
        <v>24</v>
      </c>
      <c r="J1341" s="435">
        <f t="shared" si="283"/>
        <v>30</v>
      </c>
      <c r="K1341" s="435">
        <f t="shared" si="284"/>
        <v>24</v>
      </c>
      <c r="L1341" s="930"/>
      <c r="M1341" s="931"/>
      <c r="N1341" s="931"/>
      <c r="O1341" s="932"/>
      <c r="Q1341" s="377" t="s">
        <v>777</v>
      </c>
      <c r="R1341" s="20" t="s">
        <v>1540</v>
      </c>
      <c r="S1341" s="20" t="s">
        <v>1539</v>
      </c>
      <c r="T1341" s="20" t="s">
        <v>1646</v>
      </c>
      <c r="U1341" s="20" t="s">
        <v>1489</v>
      </c>
      <c r="V1341" s="20" t="s">
        <v>1494</v>
      </c>
      <c r="W1341" s="20" t="s">
        <v>1540</v>
      </c>
      <c r="X1341" s="20" t="s">
        <v>1600</v>
      </c>
      <c r="Y1341" s="20" t="s">
        <v>844</v>
      </c>
      <c r="Z1341" s="20" t="s">
        <v>1490</v>
      </c>
      <c r="AA1341" s="20" t="s">
        <v>1490</v>
      </c>
      <c r="AB1341" s="20" t="s">
        <v>1642</v>
      </c>
      <c r="AC1341" s="10"/>
      <c r="AD1341" s="20" t="s">
        <v>1489</v>
      </c>
      <c r="AE1341" s="20" t="s">
        <v>1546</v>
      </c>
      <c r="AF1341" s="20" t="s">
        <v>844</v>
      </c>
      <c r="AG1341" s="21" t="s">
        <v>1601</v>
      </c>
    </row>
    <row r="1342" spans="1:33" ht="15.75" customHeight="1" x14ac:dyDescent="0.2">
      <c r="A1342" s="370">
        <v>13</v>
      </c>
      <c r="B1342" s="129" t="s">
        <v>575</v>
      </c>
      <c r="C1342" s="582">
        <v>30</v>
      </c>
      <c r="D1342" s="582">
        <v>9</v>
      </c>
      <c r="E1342" s="582">
        <v>6</v>
      </c>
      <c r="F1342" s="582">
        <v>15</v>
      </c>
      <c r="G1342" s="582">
        <v>65</v>
      </c>
      <c r="H1342" s="582">
        <v>75</v>
      </c>
      <c r="I1342" s="584">
        <f t="shared" si="282"/>
        <v>24</v>
      </c>
      <c r="J1342" s="435">
        <f t="shared" si="283"/>
        <v>30</v>
      </c>
      <c r="K1342" s="435">
        <f t="shared" si="284"/>
        <v>24</v>
      </c>
      <c r="L1342" s="930"/>
      <c r="M1342" s="931"/>
      <c r="N1342" s="931"/>
      <c r="O1342" s="932"/>
      <c r="Q1342" s="377" t="s">
        <v>533</v>
      </c>
      <c r="R1342" s="20" t="s">
        <v>1795</v>
      </c>
      <c r="S1342" s="20" t="s">
        <v>1491</v>
      </c>
      <c r="T1342" s="20" t="s">
        <v>1493</v>
      </c>
      <c r="U1342" s="20" t="s">
        <v>844</v>
      </c>
      <c r="V1342" s="20" t="s">
        <v>1539</v>
      </c>
      <c r="W1342" s="20" t="s">
        <v>1602</v>
      </c>
      <c r="X1342" s="20" t="s">
        <v>1971</v>
      </c>
      <c r="Y1342" s="20" t="s">
        <v>1488</v>
      </c>
      <c r="Z1342" s="20" t="s">
        <v>1489</v>
      </c>
      <c r="AA1342" s="20" t="s">
        <v>1602</v>
      </c>
      <c r="AB1342" s="20" t="s">
        <v>1795</v>
      </c>
      <c r="AC1342" s="20" t="s">
        <v>1539</v>
      </c>
      <c r="AD1342" s="10"/>
      <c r="AE1342" s="20" t="s">
        <v>1539</v>
      </c>
      <c r="AF1342" s="20" t="s">
        <v>1539</v>
      </c>
      <c r="AG1342" s="21" t="s">
        <v>1642</v>
      </c>
    </row>
    <row r="1343" spans="1:33" ht="15.75" customHeight="1" x14ac:dyDescent="0.2">
      <c r="A1343" s="370">
        <v>14</v>
      </c>
      <c r="B1343" s="129" t="s">
        <v>534</v>
      </c>
      <c r="C1343" s="582">
        <v>29</v>
      </c>
      <c r="D1343" s="582">
        <v>10</v>
      </c>
      <c r="E1343" s="582">
        <v>3</v>
      </c>
      <c r="F1343" s="582">
        <v>16</v>
      </c>
      <c r="G1343" s="582">
        <v>54</v>
      </c>
      <c r="H1343" s="582">
        <v>77</v>
      </c>
      <c r="I1343" s="584">
        <f t="shared" si="282"/>
        <v>23</v>
      </c>
      <c r="J1343" s="435">
        <f t="shared" si="283"/>
        <v>29</v>
      </c>
      <c r="K1343" s="435">
        <f t="shared" si="284"/>
        <v>23</v>
      </c>
      <c r="L1343" s="930"/>
      <c r="M1343" s="931"/>
      <c r="N1343" s="931"/>
      <c r="O1343" s="932"/>
      <c r="Q1343" s="377" t="s">
        <v>704</v>
      </c>
      <c r="R1343" s="20" t="s">
        <v>1210</v>
      </c>
      <c r="S1343" s="20" t="s">
        <v>1543</v>
      </c>
      <c r="T1343" s="20" t="s">
        <v>1487</v>
      </c>
      <c r="U1343" s="20" t="s">
        <v>1488</v>
      </c>
      <c r="V1343" s="20" t="s">
        <v>1600</v>
      </c>
      <c r="W1343" s="20" t="s">
        <v>1489</v>
      </c>
      <c r="X1343" s="20" t="s">
        <v>1146</v>
      </c>
      <c r="Y1343" s="20" t="s">
        <v>1599</v>
      </c>
      <c r="Z1343" s="20" t="s">
        <v>844</v>
      </c>
      <c r="AA1343" s="20" t="s">
        <v>1207</v>
      </c>
      <c r="AB1343" s="20" t="s">
        <v>1597</v>
      </c>
      <c r="AC1343" s="20" t="s">
        <v>1493</v>
      </c>
      <c r="AD1343" s="20" t="s">
        <v>1487</v>
      </c>
      <c r="AE1343" s="10"/>
      <c r="AF1343" s="20" t="s">
        <v>1491</v>
      </c>
      <c r="AG1343" s="21" t="s">
        <v>1210</v>
      </c>
    </row>
    <row r="1344" spans="1:33" ht="15.75" customHeight="1" x14ac:dyDescent="0.2">
      <c r="A1344" s="370">
        <v>15</v>
      </c>
      <c r="B1344" s="129" t="s">
        <v>816</v>
      </c>
      <c r="C1344" s="582">
        <v>29</v>
      </c>
      <c r="D1344" s="582">
        <v>7</v>
      </c>
      <c r="E1344" s="582">
        <v>6</v>
      </c>
      <c r="F1344" s="582">
        <v>16</v>
      </c>
      <c r="G1344" s="582">
        <v>63</v>
      </c>
      <c r="H1344" s="582">
        <v>75</v>
      </c>
      <c r="I1344" s="584">
        <f t="shared" si="282"/>
        <v>20</v>
      </c>
      <c r="J1344" s="435">
        <f t="shared" si="283"/>
        <v>29</v>
      </c>
      <c r="K1344" s="435">
        <f t="shared" si="284"/>
        <v>20</v>
      </c>
      <c r="L1344" s="930"/>
      <c r="M1344" s="931"/>
      <c r="N1344" s="931"/>
      <c r="O1344" s="932"/>
      <c r="Q1344" s="377" t="s">
        <v>120</v>
      </c>
      <c r="R1344" s="20" t="s">
        <v>1600</v>
      </c>
      <c r="S1344" s="20" t="s">
        <v>32</v>
      </c>
      <c r="T1344" s="20" t="s">
        <v>1540</v>
      </c>
      <c r="U1344" s="20" t="s">
        <v>1494</v>
      </c>
      <c r="V1344" s="20" t="s">
        <v>1147</v>
      </c>
      <c r="W1344" s="20" t="s">
        <v>1597</v>
      </c>
      <c r="X1344" s="20" t="s">
        <v>1601</v>
      </c>
      <c r="Y1344" s="20" t="s">
        <v>1494</v>
      </c>
      <c r="Z1344" s="20" t="s">
        <v>844</v>
      </c>
      <c r="AA1344" s="20" t="s">
        <v>1795</v>
      </c>
      <c r="AB1344" s="20" t="s">
        <v>1597</v>
      </c>
      <c r="AC1344" s="20" t="s">
        <v>1493</v>
      </c>
      <c r="AD1344" s="20" t="s">
        <v>1496</v>
      </c>
      <c r="AE1344" s="20" t="s">
        <v>1797</v>
      </c>
      <c r="AF1344" s="10"/>
      <c r="AG1344" s="21" t="s">
        <v>1601</v>
      </c>
    </row>
    <row r="1345" spans="1:33" ht="15.75" customHeight="1" thickBot="1" x14ac:dyDescent="0.25">
      <c r="A1345" s="372">
        <v>16</v>
      </c>
      <c r="B1345" s="130" t="s">
        <v>1598</v>
      </c>
      <c r="C1345" s="583">
        <v>30</v>
      </c>
      <c r="D1345" s="583">
        <v>8</v>
      </c>
      <c r="E1345" s="583">
        <v>4</v>
      </c>
      <c r="F1345" s="583">
        <v>18</v>
      </c>
      <c r="G1345" s="583">
        <v>50</v>
      </c>
      <c r="H1345" s="583">
        <v>73</v>
      </c>
      <c r="I1345" s="585">
        <f t="shared" si="282"/>
        <v>20</v>
      </c>
      <c r="J1345" s="435">
        <f t="shared" si="283"/>
        <v>30</v>
      </c>
      <c r="K1345" s="435">
        <f t="shared" si="284"/>
        <v>20</v>
      </c>
      <c r="L1345" s="933"/>
      <c r="M1345" s="934"/>
      <c r="N1345" s="934"/>
      <c r="O1345" s="935"/>
      <c r="Q1345" s="378" t="s">
        <v>1306</v>
      </c>
      <c r="R1345" s="23" t="s">
        <v>1207</v>
      </c>
      <c r="S1345" s="23" t="s">
        <v>1543</v>
      </c>
      <c r="T1345" s="23" t="s">
        <v>1207</v>
      </c>
      <c r="U1345" s="23" t="s">
        <v>1600</v>
      </c>
      <c r="V1345" s="23" t="s">
        <v>1493</v>
      </c>
      <c r="W1345" s="23" t="s">
        <v>1490</v>
      </c>
      <c r="X1345" s="23" t="s">
        <v>1547</v>
      </c>
      <c r="Y1345" s="23" t="s">
        <v>1597</v>
      </c>
      <c r="Z1345" s="23" t="s">
        <v>1602</v>
      </c>
      <c r="AA1345" s="23" t="s">
        <v>1601</v>
      </c>
      <c r="AB1345" s="23" t="s">
        <v>1210</v>
      </c>
      <c r="AC1345" s="23" t="s">
        <v>1495</v>
      </c>
      <c r="AD1345" s="23" t="s">
        <v>1597</v>
      </c>
      <c r="AE1345" s="23" t="s">
        <v>1493</v>
      </c>
      <c r="AF1345" s="23" t="s">
        <v>1540</v>
      </c>
      <c r="AG1345" s="15"/>
    </row>
    <row r="1346" spans="1:33" ht="15.75" customHeight="1" x14ac:dyDescent="0.2">
      <c r="C1346" s="435">
        <f t="shared" ref="C1346:I1346" si="285">SUM(C1330:C1345)</f>
        <v>474</v>
      </c>
      <c r="D1346" s="435">
        <f t="shared" si="285"/>
        <v>196</v>
      </c>
      <c r="E1346" s="435">
        <f t="shared" si="285"/>
        <v>82</v>
      </c>
      <c r="F1346" s="435">
        <f t="shared" si="285"/>
        <v>196</v>
      </c>
      <c r="G1346" s="435">
        <f t="shared" si="285"/>
        <v>1048</v>
      </c>
      <c r="H1346" s="435">
        <f t="shared" si="285"/>
        <v>1048</v>
      </c>
      <c r="I1346" s="435">
        <f t="shared" si="285"/>
        <v>474</v>
      </c>
      <c r="J1346" s="435">
        <f t="shared" si="283"/>
        <v>474</v>
      </c>
      <c r="K1346" s="435">
        <f t="shared" si="284"/>
        <v>474</v>
      </c>
    </row>
    <row r="1347" spans="1:33" ht="15.75" customHeight="1" thickBot="1" x14ac:dyDescent="0.25">
      <c r="R1347" s="5" t="s">
        <v>427</v>
      </c>
      <c r="T1347" s="5" t="s">
        <v>532</v>
      </c>
    </row>
    <row r="1348" spans="1:33" ht="15.75" customHeight="1" thickBot="1" x14ac:dyDescent="0.25">
      <c r="A1348" s="1043" t="s">
        <v>2135</v>
      </c>
      <c r="B1348" s="1044"/>
      <c r="C1348" s="1044"/>
      <c r="D1348" s="1044"/>
      <c r="E1348" s="1044"/>
      <c r="F1348" s="1045"/>
      <c r="G1348" s="1040" t="s">
        <v>1142</v>
      </c>
      <c r="H1348" s="1041"/>
      <c r="I1348" s="1042"/>
      <c r="L1348" s="952" t="s">
        <v>583</v>
      </c>
      <c r="M1348" s="953"/>
      <c r="N1348" s="953"/>
      <c r="O1348" s="954"/>
    </row>
    <row r="1349" spans="1:33" ht="15.75" customHeight="1" thickBot="1" x14ac:dyDescent="0.25">
      <c r="A1349" s="373" t="s">
        <v>496</v>
      </c>
      <c r="B1349" s="227" t="s">
        <v>497</v>
      </c>
      <c r="C1349" s="374" t="s">
        <v>498</v>
      </c>
      <c r="D1349" s="374" t="s">
        <v>499</v>
      </c>
      <c r="E1349" s="374" t="s">
        <v>500</v>
      </c>
      <c r="F1349" s="374" t="s">
        <v>501</v>
      </c>
      <c r="G1349" s="375" t="s">
        <v>502</v>
      </c>
      <c r="H1349" s="375" t="s">
        <v>503</v>
      </c>
      <c r="I1349" s="376" t="s">
        <v>504</v>
      </c>
      <c r="L1349" s="955"/>
      <c r="M1349" s="956"/>
      <c r="N1349" s="956"/>
      <c r="O1349" s="957"/>
      <c r="Q1349" s="24" t="s">
        <v>1143</v>
      </c>
      <c r="R1349" s="379" t="s">
        <v>564</v>
      </c>
      <c r="S1349" s="379" t="s">
        <v>2055</v>
      </c>
      <c r="T1349" s="379" t="s">
        <v>500</v>
      </c>
      <c r="U1349" s="379" t="s">
        <v>847</v>
      </c>
      <c r="V1349" s="379" t="s">
        <v>700</v>
      </c>
      <c r="W1349" s="379" t="s">
        <v>610</v>
      </c>
      <c r="X1349" s="379" t="s">
        <v>229</v>
      </c>
      <c r="Y1349" s="379" t="s">
        <v>768</v>
      </c>
      <c r="Z1349" s="379" t="s">
        <v>1684</v>
      </c>
      <c r="AA1349" s="379" t="s">
        <v>2136</v>
      </c>
      <c r="AB1349" s="379" t="s">
        <v>769</v>
      </c>
      <c r="AC1349" s="379" t="s">
        <v>61</v>
      </c>
      <c r="AD1349" s="379" t="s">
        <v>63</v>
      </c>
      <c r="AE1349" s="379" t="s">
        <v>1313</v>
      </c>
      <c r="AF1349" s="379" t="s">
        <v>547</v>
      </c>
      <c r="AG1349" s="380" t="s">
        <v>1214</v>
      </c>
    </row>
    <row r="1350" spans="1:33" ht="15.75" customHeight="1" x14ac:dyDescent="0.2">
      <c r="A1350" s="371">
        <v>1</v>
      </c>
      <c r="B1350" s="53" t="s">
        <v>79</v>
      </c>
      <c r="C1350" s="46">
        <v>30</v>
      </c>
      <c r="D1350" s="46">
        <v>22</v>
      </c>
      <c r="E1350" s="46">
        <v>5</v>
      </c>
      <c r="F1350" s="46">
        <v>3</v>
      </c>
      <c r="G1350" s="46">
        <v>90</v>
      </c>
      <c r="H1350" s="46">
        <v>35</v>
      </c>
      <c r="I1350" s="586">
        <f t="shared" ref="I1350:I1365" si="286">D1350*2+E1350</f>
        <v>49</v>
      </c>
      <c r="J1350" s="435">
        <f t="shared" ref="J1350:J1366" si="287">D1350+E1350+F1350</f>
        <v>30</v>
      </c>
      <c r="K1350" s="435">
        <f t="shared" ref="K1350:K1366" si="288">D1350*2+E1350</f>
        <v>49</v>
      </c>
      <c r="L1350" s="927" t="s">
        <v>1148</v>
      </c>
      <c r="M1350" s="928"/>
      <c r="N1350" s="928"/>
      <c r="O1350" s="929"/>
      <c r="Q1350" s="377" t="s">
        <v>564</v>
      </c>
      <c r="R1350" s="10"/>
      <c r="S1350" s="20" t="s">
        <v>1494</v>
      </c>
      <c r="T1350" s="20" t="s">
        <v>1546</v>
      </c>
      <c r="U1350" s="20" t="s">
        <v>23</v>
      </c>
      <c r="V1350" s="20" t="s">
        <v>1603</v>
      </c>
      <c r="W1350" s="20" t="s">
        <v>1795</v>
      </c>
      <c r="X1350" s="20" t="s">
        <v>1487</v>
      </c>
      <c r="Y1350" s="20" t="s">
        <v>1795</v>
      </c>
      <c r="Z1350" s="20" t="s">
        <v>1599</v>
      </c>
      <c r="AA1350" s="20" t="s">
        <v>1641</v>
      </c>
      <c r="AB1350" s="20" t="s">
        <v>1493</v>
      </c>
      <c r="AC1350" s="20" t="s">
        <v>844</v>
      </c>
      <c r="AD1350" s="20" t="s">
        <v>1493</v>
      </c>
      <c r="AE1350" s="20" t="s">
        <v>1540</v>
      </c>
      <c r="AF1350" s="20" t="s">
        <v>1494</v>
      </c>
      <c r="AG1350" s="21" t="s">
        <v>1546</v>
      </c>
    </row>
    <row r="1351" spans="1:33" ht="15.75" customHeight="1" x14ac:dyDescent="0.2">
      <c r="A1351" s="370">
        <v>2</v>
      </c>
      <c r="B1351" s="54" t="s">
        <v>174</v>
      </c>
      <c r="C1351" s="582">
        <v>29</v>
      </c>
      <c r="D1351" s="582">
        <v>18</v>
      </c>
      <c r="E1351" s="582">
        <v>6</v>
      </c>
      <c r="F1351" s="582">
        <v>5</v>
      </c>
      <c r="G1351" s="582">
        <v>63</v>
      </c>
      <c r="H1351" s="582">
        <v>29</v>
      </c>
      <c r="I1351" s="584">
        <f t="shared" si="286"/>
        <v>42</v>
      </c>
      <c r="J1351" s="435">
        <f t="shared" si="287"/>
        <v>29</v>
      </c>
      <c r="K1351" s="435">
        <f t="shared" si="288"/>
        <v>42</v>
      </c>
      <c r="L1351" s="930"/>
      <c r="M1351" s="931"/>
      <c r="N1351" s="931"/>
      <c r="O1351" s="932"/>
      <c r="Q1351" s="377" t="s">
        <v>2055</v>
      </c>
      <c r="R1351" s="20" t="s">
        <v>1597</v>
      </c>
      <c r="S1351" s="10"/>
      <c r="T1351" s="20" t="s">
        <v>1601</v>
      </c>
      <c r="U1351" s="20" t="s">
        <v>1597</v>
      </c>
      <c r="V1351" s="20" t="s">
        <v>1210</v>
      </c>
      <c r="W1351" s="20" t="s">
        <v>1602</v>
      </c>
      <c r="X1351" s="20" t="s">
        <v>1600</v>
      </c>
      <c r="Y1351" s="20" t="s">
        <v>1489</v>
      </c>
      <c r="Z1351" s="20" t="s">
        <v>844</v>
      </c>
      <c r="AA1351" s="20" t="s">
        <v>1540</v>
      </c>
      <c r="AB1351" s="20" t="s">
        <v>1642</v>
      </c>
      <c r="AC1351" s="20" t="s">
        <v>1210</v>
      </c>
      <c r="AD1351" s="20" t="s">
        <v>1546</v>
      </c>
      <c r="AE1351" s="20" t="s">
        <v>1540</v>
      </c>
      <c r="AF1351" s="20" t="s">
        <v>1653</v>
      </c>
      <c r="AG1351" s="21" t="s">
        <v>844</v>
      </c>
    </row>
    <row r="1352" spans="1:33" ht="15.75" customHeight="1" x14ac:dyDescent="0.2">
      <c r="A1352" s="370">
        <v>3</v>
      </c>
      <c r="B1352" s="54" t="s">
        <v>761</v>
      </c>
      <c r="C1352" s="582">
        <v>30</v>
      </c>
      <c r="D1352" s="582">
        <v>16</v>
      </c>
      <c r="E1352" s="582">
        <v>8</v>
      </c>
      <c r="F1352" s="582">
        <v>6</v>
      </c>
      <c r="G1352" s="582">
        <v>81</v>
      </c>
      <c r="H1352" s="582">
        <v>42</v>
      </c>
      <c r="I1352" s="584">
        <f t="shared" si="286"/>
        <v>40</v>
      </c>
      <c r="J1352" s="435">
        <f t="shared" si="287"/>
        <v>30</v>
      </c>
      <c r="K1352" s="435">
        <f t="shared" si="288"/>
        <v>40</v>
      </c>
      <c r="L1352" s="930"/>
      <c r="M1352" s="931"/>
      <c r="N1352" s="931"/>
      <c r="O1352" s="932"/>
      <c r="Q1352" s="377" t="s">
        <v>500</v>
      </c>
      <c r="R1352" s="20" t="s">
        <v>1491</v>
      </c>
      <c r="S1352" s="20" t="s">
        <v>1795</v>
      </c>
      <c r="T1352" s="10"/>
      <c r="U1352" s="20" t="s">
        <v>1600</v>
      </c>
      <c r="V1352" s="20" t="s">
        <v>1207</v>
      </c>
      <c r="W1352" s="20" t="s">
        <v>1643</v>
      </c>
      <c r="X1352" s="20" t="s">
        <v>1495</v>
      </c>
      <c r="Y1352" s="20" t="s">
        <v>1643</v>
      </c>
      <c r="Z1352" s="20" t="s">
        <v>1489</v>
      </c>
      <c r="AA1352" s="20"/>
      <c r="AB1352" s="20" t="s">
        <v>1597</v>
      </c>
      <c r="AC1352" s="20" t="s">
        <v>844</v>
      </c>
      <c r="AD1352" s="20" t="s">
        <v>1642</v>
      </c>
      <c r="AE1352" s="20" t="s">
        <v>844</v>
      </c>
      <c r="AF1352" s="20" t="s">
        <v>1489</v>
      </c>
      <c r="AG1352" s="21" t="s">
        <v>1653</v>
      </c>
    </row>
    <row r="1353" spans="1:33" ht="15.75" customHeight="1" x14ac:dyDescent="0.2">
      <c r="A1353" s="370">
        <v>4</v>
      </c>
      <c r="B1353" s="54" t="s">
        <v>767</v>
      </c>
      <c r="C1353" s="582">
        <v>30</v>
      </c>
      <c r="D1353" s="582">
        <v>16</v>
      </c>
      <c r="E1353" s="582">
        <v>7</v>
      </c>
      <c r="F1353" s="582">
        <v>7</v>
      </c>
      <c r="G1353" s="582">
        <v>69</v>
      </c>
      <c r="H1353" s="582">
        <v>46</v>
      </c>
      <c r="I1353" s="584">
        <f t="shared" si="286"/>
        <v>39</v>
      </c>
      <c r="J1353" s="435">
        <f t="shared" si="287"/>
        <v>30</v>
      </c>
      <c r="K1353" s="435">
        <f t="shared" si="288"/>
        <v>39</v>
      </c>
      <c r="L1353" s="930"/>
      <c r="M1353" s="931"/>
      <c r="N1353" s="931"/>
      <c r="O1353" s="932"/>
      <c r="Q1353" s="377" t="s">
        <v>847</v>
      </c>
      <c r="R1353" s="20" t="s">
        <v>1487</v>
      </c>
      <c r="S1353" s="20" t="s">
        <v>1597</v>
      </c>
      <c r="T1353" s="20" t="s">
        <v>844</v>
      </c>
      <c r="U1353" s="10"/>
      <c r="V1353" s="20" t="s">
        <v>1602</v>
      </c>
      <c r="W1353" s="20" t="s">
        <v>1207</v>
      </c>
      <c r="X1353" s="20" t="s">
        <v>1210</v>
      </c>
      <c r="Y1353" s="20" t="s">
        <v>1207</v>
      </c>
      <c r="Z1353" s="20" t="s">
        <v>1207</v>
      </c>
      <c r="AA1353" s="20" t="s">
        <v>1487</v>
      </c>
      <c r="AB1353" s="20" t="s">
        <v>1207</v>
      </c>
      <c r="AC1353" s="20" t="s">
        <v>1487</v>
      </c>
      <c r="AD1353" s="20" t="s">
        <v>844</v>
      </c>
      <c r="AE1353" s="20" t="s">
        <v>1546</v>
      </c>
      <c r="AF1353" s="20" t="s">
        <v>1493</v>
      </c>
      <c r="AG1353" s="21" t="s">
        <v>1487</v>
      </c>
    </row>
    <row r="1354" spans="1:33" ht="15.75" customHeight="1" x14ac:dyDescent="0.2">
      <c r="A1354" s="370">
        <v>5</v>
      </c>
      <c r="B1354" s="54" t="s">
        <v>711</v>
      </c>
      <c r="C1354" s="582">
        <v>30</v>
      </c>
      <c r="D1354" s="582">
        <v>13</v>
      </c>
      <c r="E1354" s="582">
        <v>8</v>
      </c>
      <c r="F1354" s="582">
        <v>9</v>
      </c>
      <c r="G1354" s="582">
        <v>62</v>
      </c>
      <c r="H1354" s="582">
        <v>56</v>
      </c>
      <c r="I1354" s="584">
        <f t="shared" si="286"/>
        <v>34</v>
      </c>
      <c r="J1354" s="435">
        <f t="shared" si="287"/>
        <v>30</v>
      </c>
      <c r="K1354" s="435">
        <f t="shared" si="288"/>
        <v>34</v>
      </c>
      <c r="L1354" s="930"/>
      <c r="M1354" s="931"/>
      <c r="N1354" s="931"/>
      <c r="O1354" s="932"/>
      <c r="Q1354" s="377" t="s">
        <v>700</v>
      </c>
      <c r="R1354" s="20" t="s">
        <v>1543</v>
      </c>
      <c r="S1354" s="20" t="s">
        <v>1487</v>
      </c>
      <c r="T1354" s="20" t="s">
        <v>1489</v>
      </c>
      <c r="U1354" s="20" t="s">
        <v>1597</v>
      </c>
      <c r="V1354" s="10"/>
      <c r="W1354" s="20" t="s">
        <v>1207</v>
      </c>
      <c r="X1354" s="20" t="s">
        <v>1210</v>
      </c>
      <c r="Y1354" s="20" t="s">
        <v>1207</v>
      </c>
      <c r="Z1354" s="20" t="s">
        <v>1207</v>
      </c>
      <c r="AA1354" s="20" t="s">
        <v>1487</v>
      </c>
      <c r="AB1354" s="20" t="s">
        <v>1207</v>
      </c>
      <c r="AC1354" s="20" t="s">
        <v>1487</v>
      </c>
      <c r="AD1354" s="20" t="s">
        <v>844</v>
      </c>
      <c r="AE1354" s="20" t="s">
        <v>1546</v>
      </c>
      <c r="AF1354" s="20" t="s">
        <v>1493</v>
      </c>
      <c r="AG1354" s="21" t="s">
        <v>1487</v>
      </c>
    </row>
    <row r="1355" spans="1:33" ht="15.75" customHeight="1" x14ac:dyDescent="0.2">
      <c r="A1355" s="370">
        <v>6</v>
      </c>
      <c r="B1355" s="54" t="s">
        <v>39</v>
      </c>
      <c r="C1355" s="582">
        <v>30</v>
      </c>
      <c r="D1355" s="582">
        <v>11</v>
      </c>
      <c r="E1355" s="582">
        <v>11</v>
      </c>
      <c r="F1355" s="582">
        <v>8</v>
      </c>
      <c r="G1355" s="582">
        <v>59</v>
      </c>
      <c r="H1355" s="582">
        <v>53</v>
      </c>
      <c r="I1355" s="584">
        <f t="shared" si="286"/>
        <v>33</v>
      </c>
      <c r="J1355" s="435">
        <f t="shared" si="287"/>
        <v>30</v>
      </c>
      <c r="K1355" s="435">
        <f t="shared" si="288"/>
        <v>33</v>
      </c>
      <c r="L1355" s="930"/>
      <c r="M1355" s="931"/>
      <c r="N1355" s="931"/>
      <c r="O1355" s="932"/>
      <c r="Q1355" s="377" t="s">
        <v>610</v>
      </c>
      <c r="R1355" s="20" t="s">
        <v>1493</v>
      </c>
      <c r="S1355" s="20" t="s">
        <v>1600</v>
      </c>
      <c r="T1355" s="20" t="s">
        <v>23</v>
      </c>
      <c r="U1355" s="20" t="s">
        <v>1495</v>
      </c>
      <c r="V1355" s="20" t="s">
        <v>1207</v>
      </c>
      <c r="W1355" s="10"/>
      <c r="X1355" s="20" t="s">
        <v>1600</v>
      </c>
      <c r="Y1355" s="20" t="s">
        <v>844</v>
      </c>
      <c r="Z1355" s="20" t="s">
        <v>1601</v>
      </c>
      <c r="AA1355" s="20" t="s">
        <v>1654</v>
      </c>
      <c r="AB1355" s="20" t="s">
        <v>1599</v>
      </c>
      <c r="AC1355" s="20" t="s">
        <v>1494</v>
      </c>
      <c r="AD1355" s="20" t="s">
        <v>1210</v>
      </c>
      <c r="AE1355" s="20" t="s">
        <v>1547</v>
      </c>
      <c r="AF1355" s="20" t="s">
        <v>1602</v>
      </c>
      <c r="AG1355" s="21" t="s">
        <v>1489</v>
      </c>
    </row>
    <row r="1356" spans="1:33" ht="15.75" customHeight="1" x14ac:dyDescent="0.2">
      <c r="A1356" s="370">
        <v>7</v>
      </c>
      <c r="B1356" s="54" t="s">
        <v>705</v>
      </c>
      <c r="C1356" s="582">
        <v>30</v>
      </c>
      <c r="D1356" s="582">
        <v>12</v>
      </c>
      <c r="E1356" s="582">
        <v>9</v>
      </c>
      <c r="F1356" s="582">
        <v>9</v>
      </c>
      <c r="G1356" s="582">
        <v>51</v>
      </c>
      <c r="H1356" s="582">
        <v>52</v>
      </c>
      <c r="I1356" s="584">
        <f t="shared" si="286"/>
        <v>33</v>
      </c>
      <c r="J1356" s="435">
        <f t="shared" si="287"/>
        <v>30</v>
      </c>
      <c r="K1356" s="435">
        <f t="shared" si="288"/>
        <v>33</v>
      </c>
      <c r="L1356" s="930"/>
      <c r="M1356" s="931"/>
      <c r="N1356" s="931"/>
      <c r="O1356" s="932"/>
      <c r="Q1356" s="377" t="s">
        <v>229</v>
      </c>
      <c r="R1356" s="20" t="s">
        <v>1207</v>
      </c>
      <c r="S1356" s="20" t="s">
        <v>1597</v>
      </c>
      <c r="T1356" s="20" t="s">
        <v>1547</v>
      </c>
      <c r="U1356" s="20" t="s">
        <v>1489</v>
      </c>
      <c r="V1356" s="20" t="s">
        <v>1495</v>
      </c>
      <c r="W1356" s="20" t="s">
        <v>1489</v>
      </c>
      <c r="X1356" s="10"/>
      <c r="Y1356" s="20" t="s">
        <v>1599</v>
      </c>
      <c r="Z1356" s="20" t="s">
        <v>1490</v>
      </c>
      <c r="AA1356" s="20" t="s">
        <v>375</v>
      </c>
      <c r="AB1356" s="20" t="s">
        <v>1547</v>
      </c>
      <c r="AC1356" s="20" t="s">
        <v>1210</v>
      </c>
      <c r="AD1356" s="20" t="s">
        <v>1539</v>
      </c>
      <c r="AE1356" s="20" t="s">
        <v>1597</v>
      </c>
      <c r="AF1356" s="20" t="s">
        <v>1643</v>
      </c>
      <c r="AG1356" s="21" t="s">
        <v>1487</v>
      </c>
    </row>
    <row r="1357" spans="1:33" ht="15.75" customHeight="1" x14ac:dyDescent="0.2">
      <c r="A1357" s="370">
        <v>8</v>
      </c>
      <c r="B1357" s="54" t="s">
        <v>706</v>
      </c>
      <c r="C1357" s="582">
        <v>30</v>
      </c>
      <c r="D1357" s="582">
        <v>12</v>
      </c>
      <c r="E1357" s="582">
        <v>8</v>
      </c>
      <c r="F1357" s="582">
        <v>10</v>
      </c>
      <c r="G1357" s="582">
        <v>65</v>
      </c>
      <c r="H1357" s="582">
        <v>58</v>
      </c>
      <c r="I1357" s="584">
        <f t="shared" si="286"/>
        <v>32</v>
      </c>
      <c r="J1357" s="435">
        <f t="shared" si="287"/>
        <v>30</v>
      </c>
      <c r="K1357" s="435">
        <f t="shared" si="288"/>
        <v>32</v>
      </c>
      <c r="L1357" s="930"/>
      <c r="M1357" s="931"/>
      <c r="N1357" s="931"/>
      <c r="O1357" s="932"/>
      <c r="Q1357" s="377" t="s">
        <v>768</v>
      </c>
      <c r="R1357" s="20" t="s">
        <v>1643</v>
      </c>
      <c r="S1357" s="20" t="s">
        <v>1597</v>
      </c>
      <c r="T1357" s="20" t="s">
        <v>1487</v>
      </c>
      <c r="U1357" s="20" t="s">
        <v>1656</v>
      </c>
      <c r="V1357" s="20" t="s">
        <v>844</v>
      </c>
      <c r="W1357" s="20" t="s">
        <v>1493</v>
      </c>
      <c r="X1357" s="20" t="s">
        <v>1602</v>
      </c>
      <c r="Y1357" s="10"/>
      <c r="Z1357" s="20" t="s">
        <v>844</v>
      </c>
      <c r="AA1357" s="20" t="s">
        <v>1597</v>
      </c>
      <c r="AB1357" s="20" t="s">
        <v>1495</v>
      </c>
      <c r="AC1357" s="20" t="s">
        <v>1597</v>
      </c>
      <c r="AD1357" s="20" t="s">
        <v>1642</v>
      </c>
      <c r="AE1357" s="20" t="s">
        <v>1547</v>
      </c>
      <c r="AF1357" s="20" t="s">
        <v>1207</v>
      </c>
      <c r="AG1357" s="21" t="s">
        <v>1642</v>
      </c>
    </row>
    <row r="1358" spans="1:33" ht="15.75" customHeight="1" x14ac:dyDescent="0.2">
      <c r="A1358" s="370">
        <v>9</v>
      </c>
      <c r="B1358" s="54" t="s">
        <v>2057</v>
      </c>
      <c r="C1358" s="582">
        <v>30</v>
      </c>
      <c r="D1358" s="582">
        <v>12</v>
      </c>
      <c r="E1358" s="582">
        <v>7</v>
      </c>
      <c r="F1358" s="582">
        <v>11</v>
      </c>
      <c r="G1358" s="582">
        <v>73</v>
      </c>
      <c r="H1358" s="582">
        <v>60</v>
      </c>
      <c r="I1358" s="584">
        <f t="shared" si="286"/>
        <v>31</v>
      </c>
      <c r="J1358" s="435">
        <f t="shared" si="287"/>
        <v>30</v>
      </c>
      <c r="K1358" s="435">
        <f t="shared" si="288"/>
        <v>31</v>
      </c>
      <c r="L1358" s="930"/>
      <c r="M1358" s="931"/>
      <c r="N1358" s="931"/>
      <c r="O1358" s="932"/>
      <c r="Q1358" s="377" t="s">
        <v>1684</v>
      </c>
      <c r="R1358" s="20" t="s">
        <v>1602</v>
      </c>
      <c r="S1358" s="20" t="s">
        <v>1646</v>
      </c>
      <c r="T1358" s="20" t="s">
        <v>1540</v>
      </c>
      <c r="U1358" s="20" t="s">
        <v>1489</v>
      </c>
      <c r="V1358" s="20" t="s">
        <v>1539</v>
      </c>
      <c r="W1358" s="20" t="s">
        <v>1210</v>
      </c>
      <c r="X1358" s="20" t="s">
        <v>1599</v>
      </c>
      <c r="Y1358" s="20" t="s">
        <v>1539</v>
      </c>
      <c r="Z1358" s="10"/>
      <c r="AA1358" s="20" t="s">
        <v>1494</v>
      </c>
      <c r="AB1358" s="20" t="s">
        <v>1602</v>
      </c>
      <c r="AC1358" s="20" t="s">
        <v>1488</v>
      </c>
      <c r="AD1358" s="20" t="s">
        <v>1597</v>
      </c>
      <c r="AE1358" s="20" t="s">
        <v>1207</v>
      </c>
      <c r="AF1358" s="20" t="s">
        <v>1493</v>
      </c>
      <c r="AG1358" s="21" t="s">
        <v>844</v>
      </c>
    </row>
    <row r="1359" spans="1:33" ht="15.75" customHeight="1" x14ac:dyDescent="0.2">
      <c r="A1359" s="370">
        <v>10</v>
      </c>
      <c r="B1359" s="54" t="s">
        <v>2052</v>
      </c>
      <c r="C1359" s="582">
        <v>30</v>
      </c>
      <c r="D1359" s="582">
        <v>8</v>
      </c>
      <c r="E1359" s="582">
        <v>10</v>
      </c>
      <c r="F1359" s="582">
        <v>12</v>
      </c>
      <c r="G1359" s="582">
        <v>54</v>
      </c>
      <c r="H1359" s="582">
        <v>63</v>
      </c>
      <c r="I1359" s="584">
        <f t="shared" si="286"/>
        <v>26</v>
      </c>
      <c r="J1359" s="435">
        <f t="shared" si="287"/>
        <v>30</v>
      </c>
      <c r="K1359" s="435">
        <f t="shared" si="288"/>
        <v>26</v>
      </c>
      <c r="L1359" s="930"/>
      <c r="M1359" s="931"/>
      <c r="N1359" s="931"/>
      <c r="O1359" s="932"/>
      <c r="Q1359" s="377" t="s">
        <v>2136</v>
      </c>
      <c r="R1359" s="20" t="s">
        <v>1603</v>
      </c>
      <c r="S1359" s="20" t="s">
        <v>1971</v>
      </c>
      <c r="T1359" s="20" t="s">
        <v>1494</v>
      </c>
      <c r="U1359" s="20" t="s">
        <v>1489</v>
      </c>
      <c r="V1359" s="20" t="s">
        <v>1541</v>
      </c>
      <c r="W1359" s="20" t="s">
        <v>1495</v>
      </c>
      <c r="X1359" s="20" t="s">
        <v>1597</v>
      </c>
      <c r="Y1359" s="20" t="s">
        <v>1673</v>
      </c>
      <c r="Z1359" s="20" t="s">
        <v>1603</v>
      </c>
      <c r="AA1359" s="10"/>
      <c r="AB1359" s="20" t="s">
        <v>1491</v>
      </c>
      <c r="AC1359" s="20"/>
      <c r="AD1359" s="20" t="s">
        <v>1597</v>
      </c>
      <c r="AE1359" s="20" t="s">
        <v>1547</v>
      </c>
      <c r="AF1359" s="20" t="s">
        <v>1600</v>
      </c>
      <c r="AG1359" s="21" t="s">
        <v>355</v>
      </c>
    </row>
    <row r="1360" spans="1:33" ht="15.75" customHeight="1" x14ac:dyDescent="0.2">
      <c r="A1360" s="370">
        <v>11</v>
      </c>
      <c r="B1360" s="54" t="s">
        <v>551</v>
      </c>
      <c r="C1360" s="582">
        <v>30</v>
      </c>
      <c r="D1360" s="582">
        <v>9</v>
      </c>
      <c r="E1360" s="582">
        <v>6</v>
      </c>
      <c r="F1360" s="582">
        <v>15</v>
      </c>
      <c r="G1360" s="582">
        <v>53</v>
      </c>
      <c r="H1360" s="582">
        <v>65</v>
      </c>
      <c r="I1360" s="584">
        <f t="shared" si="286"/>
        <v>24</v>
      </c>
      <c r="J1360" s="435">
        <f t="shared" si="287"/>
        <v>30</v>
      </c>
      <c r="K1360" s="435">
        <f t="shared" si="288"/>
        <v>24</v>
      </c>
      <c r="L1360" s="930"/>
      <c r="M1360" s="931"/>
      <c r="N1360" s="931"/>
      <c r="O1360" s="932"/>
      <c r="Q1360" s="377" t="s">
        <v>769</v>
      </c>
      <c r="R1360" s="20" t="s">
        <v>1597</v>
      </c>
      <c r="S1360" s="20" t="s">
        <v>1489</v>
      </c>
      <c r="T1360" s="20" t="s">
        <v>1493</v>
      </c>
      <c r="U1360" s="20" t="s">
        <v>1493</v>
      </c>
      <c r="V1360" s="20" t="s">
        <v>1487</v>
      </c>
      <c r="W1360" s="20" t="s">
        <v>1488</v>
      </c>
      <c r="X1360" s="20" t="s">
        <v>1601</v>
      </c>
      <c r="Y1360" s="20" t="s">
        <v>1494</v>
      </c>
      <c r="Z1360" s="20" t="s">
        <v>1600</v>
      </c>
      <c r="AA1360" s="20" t="s">
        <v>628</v>
      </c>
      <c r="AB1360" s="10"/>
      <c r="AC1360" s="20" t="s">
        <v>1488</v>
      </c>
      <c r="AD1360" s="20" t="s">
        <v>1210</v>
      </c>
      <c r="AE1360" s="20" t="s">
        <v>1493</v>
      </c>
      <c r="AF1360" s="20" t="s">
        <v>1541</v>
      </c>
      <c r="AG1360" s="21" t="s">
        <v>1487</v>
      </c>
    </row>
    <row r="1361" spans="1:37" ht="15.75" customHeight="1" x14ac:dyDescent="0.2">
      <c r="A1361" s="370">
        <v>12</v>
      </c>
      <c r="B1361" s="54" t="s">
        <v>42</v>
      </c>
      <c r="C1361" s="582">
        <v>30</v>
      </c>
      <c r="D1361" s="582">
        <v>8</v>
      </c>
      <c r="E1361" s="582">
        <v>7</v>
      </c>
      <c r="F1361" s="582">
        <v>15</v>
      </c>
      <c r="G1361" s="582">
        <v>46</v>
      </c>
      <c r="H1361" s="582">
        <v>70</v>
      </c>
      <c r="I1361" s="584">
        <f t="shared" si="286"/>
        <v>23</v>
      </c>
      <c r="J1361" s="435">
        <f t="shared" si="287"/>
        <v>30</v>
      </c>
      <c r="K1361" s="435">
        <f t="shared" si="288"/>
        <v>23</v>
      </c>
      <c r="L1361" s="930"/>
      <c r="M1361" s="931"/>
      <c r="N1361" s="931"/>
      <c r="O1361" s="932"/>
      <c r="Q1361" s="377" t="s">
        <v>61</v>
      </c>
      <c r="R1361" s="20" t="s">
        <v>1207</v>
      </c>
      <c r="S1361" s="20" t="s">
        <v>1494</v>
      </c>
      <c r="T1361" s="20" t="s">
        <v>23</v>
      </c>
      <c r="U1361" s="20" t="s">
        <v>1493</v>
      </c>
      <c r="V1361" s="20" t="s">
        <v>1546</v>
      </c>
      <c r="W1361" s="20" t="s">
        <v>1493</v>
      </c>
      <c r="X1361" s="20" t="s">
        <v>1487</v>
      </c>
      <c r="Y1361" s="20" t="s">
        <v>1602</v>
      </c>
      <c r="Z1361" s="20" t="s">
        <v>844</v>
      </c>
      <c r="AA1361" s="20" t="s">
        <v>844</v>
      </c>
      <c r="AB1361" s="20" t="s">
        <v>1207</v>
      </c>
      <c r="AC1361" s="10"/>
      <c r="AD1361" s="20" t="s">
        <v>1207</v>
      </c>
      <c r="AE1361" s="20" t="s">
        <v>628</v>
      </c>
      <c r="AF1361" s="20" t="s">
        <v>1493</v>
      </c>
      <c r="AG1361" s="21" t="s">
        <v>1487</v>
      </c>
    </row>
    <row r="1362" spans="1:37" ht="15.75" customHeight="1" x14ac:dyDescent="0.2">
      <c r="A1362" s="370">
        <v>13</v>
      </c>
      <c r="B1362" s="54" t="s">
        <v>1431</v>
      </c>
      <c r="C1362" s="582">
        <v>30</v>
      </c>
      <c r="D1362" s="582">
        <v>7</v>
      </c>
      <c r="E1362" s="582">
        <v>7</v>
      </c>
      <c r="F1362" s="582">
        <v>16</v>
      </c>
      <c r="G1362" s="582">
        <v>42</v>
      </c>
      <c r="H1362" s="582">
        <v>53</v>
      </c>
      <c r="I1362" s="584">
        <f t="shared" si="286"/>
        <v>21</v>
      </c>
      <c r="J1362" s="435">
        <f t="shared" si="287"/>
        <v>30</v>
      </c>
      <c r="K1362" s="435">
        <f t="shared" si="288"/>
        <v>21</v>
      </c>
      <c r="L1362" s="930"/>
      <c r="M1362" s="931"/>
      <c r="N1362" s="931"/>
      <c r="O1362" s="932"/>
      <c r="Q1362" s="377" t="s">
        <v>63</v>
      </c>
      <c r="R1362" s="20" t="s">
        <v>1210</v>
      </c>
      <c r="S1362" s="20" t="s">
        <v>1600</v>
      </c>
      <c r="T1362" s="20" t="s">
        <v>844</v>
      </c>
      <c r="U1362" s="20" t="s">
        <v>844</v>
      </c>
      <c r="V1362" s="20" t="s">
        <v>844</v>
      </c>
      <c r="W1362" s="20" t="s">
        <v>1207</v>
      </c>
      <c r="X1362" s="20" t="s">
        <v>1599</v>
      </c>
      <c r="Y1362" s="20" t="s">
        <v>1210</v>
      </c>
      <c r="Z1362" s="20" t="s">
        <v>1493</v>
      </c>
      <c r="AA1362" s="20" t="s">
        <v>1539</v>
      </c>
      <c r="AB1362" s="20" t="s">
        <v>1210</v>
      </c>
      <c r="AC1362" s="20" t="s">
        <v>1539</v>
      </c>
      <c r="AD1362" s="10"/>
      <c r="AE1362" s="20" t="s">
        <v>1207</v>
      </c>
      <c r="AF1362" s="20" t="s">
        <v>1207</v>
      </c>
      <c r="AG1362" s="21" t="s">
        <v>1493</v>
      </c>
    </row>
    <row r="1363" spans="1:37" ht="15.75" customHeight="1" x14ac:dyDescent="0.2">
      <c r="A1363" s="370">
        <v>14</v>
      </c>
      <c r="B1363" s="54" t="s">
        <v>2138</v>
      </c>
      <c r="C1363" s="582">
        <v>28</v>
      </c>
      <c r="D1363" s="582">
        <v>7</v>
      </c>
      <c r="E1363" s="582">
        <v>5</v>
      </c>
      <c r="F1363" s="582">
        <v>16</v>
      </c>
      <c r="G1363" s="582">
        <v>60</v>
      </c>
      <c r="H1363" s="582">
        <v>96</v>
      </c>
      <c r="I1363" s="584">
        <f t="shared" si="286"/>
        <v>19</v>
      </c>
      <c r="J1363" s="435">
        <f t="shared" si="287"/>
        <v>28</v>
      </c>
      <c r="K1363" s="435">
        <f t="shared" si="288"/>
        <v>19</v>
      </c>
      <c r="L1363" s="930"/>
      <c r="M1363" s="931"/>
      <c r="N1363" s="931"/>
      <c r="O1363" s="932"/>
      <c r="Q1363" s="377" t="s">
        <v>1313</v>
      </c>
      <c r="R1363" s="20" t="s">
        <v>1488</v>
      </c>
      <c r="S1363" s="20" t="s">
        <v>1642</v>
      </c>
      <c r="T1363" s="20" t="s">
        <v>1493</v>
      </c>
      <c r="U1363" s="20" t="s">
        <v>1597</v>
      </c>
      <c r="V1363" s="20" t="s">
        <v>1488</v>
      </c>
      <c r="W1363" s="20" t="s">
        <v>2040</v>
      </c>
      <c r="X1363" s="20" t="s">
        <v>1601</v>
      </c>
      <c r="Y1363" s="20" t="s">
        <v>1546</v>
      </c>
      <c r="Z1363" s="20" t="s">
        <v>1488</v>
      </c>
      <c r="AA1363" s="20" t="s">
        <v>1600</v>
      </c>
      <c r="AB1363" s="20" t="s">
        <v>1642</v>
      </c>
      <c r="AC1363" s="20" t="s">
        <v>1602</v>
      </c>
      <c r="AD1363" s="20" t="s">
        <v>1642</v>
      </c>
      <c r="AE1363" s="10"/>
      <c r="AF1363" s="20" t="s">
        <v>1643</v>
      </c>
      <c r="AG1363" s="21" t="s">
        <v>1494</v>
      </c>
    </row>
    <row r="1364" spans="1:37" ht="15.75" customHeight="1" x14ac:dyDescent="0.2">
      <c r="A1364" s="370">
        <v>15</v>
      </c>
      <c r="B1364" s="54" t="s">
        <v>737</v>
      </c>
      <c r="C1364" s="582">
        <v>29</v>
      </c>
      <c r="D1364" s="582">
        <v>5</v>
      </c>
      <c r="E1364" s="582">
        <v>5</v>
      </c>
      <c r="F1364" s="582">
        <v>19</v>
      </c>
      <c r="G1364" s="582">
        <v>45</v>
      </c>
      <c r="H1364" s="582">
        <v>94</v>
      </c>
      <c r="I1364" s="584">
        <f t="shared" si="286"/>
        <v>15</v>
      </c>
      <c r="J1364" s="435">
        <f t="shared" si="287"/>
        <v>29</v>
      </c>
      <c r="K1364" s="435">
        <f t="shared" si="288"/>
        <v>15</v>
      </c>
      <c r="L1364" s="930"/>
      <c r="M1364" s="931"/>
      <c r="N1364" s="931"/>
      <c r="O1364" s="932"/>
      <c r="Q1364" s="377" t="s">
        <v>547</v>
      </c>
      <c r="R1364" s="20" t="s">
        <v>1539</v>
      </c>
      <c r="S1364" s="20" t="s">
        <v>1539</v>
      </c>
      <c r="T1364" s="20" t="s">
        <v>1494</v>
      </c>
      <c r="U1364" s="20" t="s">
        <v>1543</v>
      </c>
      <c r="V1364" s="20" t="s">
        <v>1210</v>
      </c>
      <c r="W1364" s="20" t="s">
        <v>1646</v>
      </c>
      <c r="X1364" s="20" t="s">
        <v>1599</v>
      </c>
      <c r="Y1364" s="20" t="s">
        <v>1540</v>
      </c>
      <c r="Z1364" s="20" t="s">
        <v>1539</v>
      </c>
      <c r="AA1364" s="20" t="s">
        <v>1493</v>
      </c>
      <c r="AB1364" s="20" t="s">
        <v>1646</v>
      </c>
      <c r="AC1364" s="20" t="s">
        <v>1207</v>
      </c>
      <c r="AD1364" s="20" t="s">
        <v>1207</v>
      </c>
      <c r="AE1364" s="20" t="s">
        <v>1546</v>
      </c>
      <c r="AF1364" s="10"/>
      <c r="AG1364" s="21" t="s">
        <v>844</v>
      </c>
    </row>
    <row r="1365" spans="1:37" ht="15.75" customHeight="1" thickBot="1" x14ac:dyDescent="0.25">
      <c r="A1365" s="372">
        <v>16</v>
      </c>
      <c r="B1365" s="55" t="s">
        <v>1732</v>
      </c>
      <c r="C1365" s="583">
        <v>30</v>
      </c>
      <c r="D1365" s="583">
        <v>5</v>
      </c>
      <c r="E1365" s="583">
        <v>5</v>
      </c>
      <c r="F1365" s="583">
        <v>20</v>
      </c>
      <c r="G1365" s="583">
        <v>46</v>
      </c>
      <c r="H1365" s="583">
        <v>87</v>
      </c>
      <c r="I1365" s="585">
        <f t="shared" si="286"/>
        <v>15</v>
      </c>
      <c r="J1365" s="435">
        <f t="shared" si="287"/>
        <v>30</v>
      </c>
      <c r="K1365" s="435">
        <f t="shared" si="288"/>
        <v>15</v>
      </c>
      <c r="L1365" s="933"/>
      <c r="M1365" s="934"/>
      <c r="N1365" s="934"/>
      <c r="O1365" s="935"/>
      <c r="Q1365" s="378" t="s">
        <v>1214</v>
      </c>
      <c r="R1365" s="23" t="s">
        <v>20</v>
      </c>
      <c r="S1365" s="23" t="s">
        <v>844</v>
      </c>
      <c r="T1365" s="23" t="s">
        <v>1487</v>
      </c>
      <c r="U1365" s="23" t="s">
        <v>1539</v>
      </c>
      <c r="V1365" s="23" t="s">
        <v>1539</v>
      </c>
      <c r="W1365" s="23" t="s">
        <v>1597</v>
      </c>
      <c r="X1365" s="23" t="s">
        <v>1905</v>
      </c>
      <c r="Y1365" s="23" t="s">
        <v>1489</v>
      </c>
      <c r="Z1365" s="23" t="s">
        <v>1490</v>
      </c>
      <c r="AA1365" s="23" t="s">
        <v>1493</v>
      </c>
      <c r="AB1365" s="23" t="s">
        <v>1599</v>
      </c>
      <c r="AC1365" s="23" t="s">
        <v>1207</v>
      </c>
      <c r="AD1365" s="23" t="s">
        <v>1487</v>
      </c>
      <c r="AE1365" s="23" t="s">
        <v>1597</v>
      </c>
      <c r="AF1365" s="23" t="s">
        <v>1600</v>
      </c>
      <c r="AG1365" s="15"/>
    </row>
    <row r="1366" spans="1:37" ht="15.75" customHeight="1" x14ac:dyDescent="0.2">
      <c r="C1366" s="435">
        <f t="shared" ref="C1366:I1366" si="289">SUM(C1350:C1365)</f>
        <v>476</v>
      </c>
      <c r="D1366" s="435">
        <f t="shared" si="289"/>
        <v>181</v>
      </c>
      <c r="E1366" s="435">
        <f t="shared" si="289"/>
        <v>114</v>
      </c>
      <c r="F1366" s="435">
        <f t="shared" si="289"/>
        <v>181</v>
      </c>
      <c r="G1366" s="435">
        <f t="shared" si="289"/>
        <v>959</v>
      </c>
      <c r="H1366" s="435">
        <f t="shared" si="289"/>
        <v>959</v>
      </c>
      <c r="I1366" s="435">
        <f t="shared" si="289"/>
        <v>476</v>
      </c>
      <c r="J1366" s="435">
        <f t="shared" si="287"/>
        <v>476</v>
      </c>
      <c r="K1366" s="435">
        <f t="shared" si="288"/>
        <v>476</v>
      </c>
    </row>
    <row r="1367" spans="1:37" ht="15.75" customHeight="1" thickBot="1" x14ac:dyDescent="0.25">
      <c r="Q1367" s="5" t="s">
        <v>427</v>
      </c>
    </row>
    <row r="1368" spans="1:37" ht="15.75" customHeight="1" thickBot="1" x14ac:dyDescent="0.25">
      <c r="A1368" s="1207" t="s">
        <v>493</v>
      </c>
      <c r="B1368" s="1208"/>
      <c r="C1368" s="1208"/>
      <c r="D1368" s="1208"/>
      <c r="E1368" s="1208"/>
      <c r="F1368" s="1209"/>
      <c r="G1368" s="1204" t="s">
        <v>1142</v>
      </c>
      <c r="H1368" s="1205"/>
      <c r="I1368" s="1206"/>
      <c r="L1368" s="1242" t="s">
        <v>588</v>
      </c>
      <c r="M1368" s="1243"/>
      <c r="N1368" s="1243"/>
      <c r="O1368" s="1244"/>
    </row>
    <row r="1369" spans="1:37" ht="15.75" customHeight="1" thickBot="1" x14ac:dyDescent="0.25">
      <c r="A1369" s="449" t="s">
        <v>496</v>
      </c>
      <c r="B1369" s="450" t="s">
        <v>497</v>
      </c>
      <c r="C1369" s="451" t="s">
        <v>498</v>
      </c>
      <c r="D1369" s="451" t="s">
        <v>499</v>
      </c>
      <c r="E1369" s="451" t="s">
        <v>500</v>
      </c>
      <c r="F1369" s="451" t="s">
        <v>501</v>
      </c>
      <c r="G1369" s="452" t="s">
        <v>502</v>
      </c>
      <c r="H1369" s="452" t="s">
        <v>503</v>
      </c>
      <c r="I1369" s="453" t="s">
        <v>504</v>
      </c>
      <c r="L1369" s="1245"/>
      <c r="M1369" s="1246"/>
      <c r="N1369" s="1246"/>
      <c r="O1369" s="1247"/>
      <c r="Q1369" s="24" t="s">
        <v>1143</v>
      </c>
      <c r="R1369" s="396" t="s">
        <v>716</v>
      </c>
      <c r="S1369" s="396" t="s">
        <v>901</v>
      </c>
      <c r="T1369" s="396" t="s">
        <v>2024</v>
      </c>
      <c r="U1369" s="396" t="s">
        <v>902</v>
      </c>
      <c r="V1369" s="396" t="s">
        <v>1004</v>
      </c>
      <c r="W1369" s="396" t="s">
        <v>500</v>
      </c>
      <c r="X1369" s="396" t="s">
        <v>1631</v>
      </c>
      <c r="Y1369" s="396" t="s">
        <v>1530</v>
      </c>
      <c r="Z1369" s="396" t="s">
        <v>322</v>
      </c>
      <c r="AA1369" s="396" t="s">
        <v>514</v>
      </c>
      <c r="AB1369" s="396" t="s">
        <v>501</v>
      </c>
      <c r="AC1369" s="396" t="s">
        <v>544</v>
      </c>
      <c r="AD1369" s="396" t="s">
        <v>940</v>
      </c>
      <c r="AE1369" s="396" t="s">
        <v>1774</v>
      </c>
      <c r="AF1369" s="396" t="s">
        <v>726</v>
      </c>
      <c r="AG1369" s="396" t="s">
        <v>299</v>
      </c>
      <c r="AH1369" s="396" t="s">
        <v>1587</v>
      </c>
      <c r="AI1369" s="396" t="s">
        <v>2162</v>
      </c>
      <c r="AJ1369" s="396" t="s">
        <v>153</v>
      </c>
      <c r="AK1369" s="397" t="s">
        <v>499</v>
      </c>
    </row>
    <row r="1370" spans="1:37" ht="15.75" customHeight="1" x14ac:dyDescent="0.2">
      <c r="A1370" s="454">
        <v>1</v>
      </c>
      <c r="B1370" s="126" t="s">
        <v>1923</v>
      </c>
      <c r="C1370" s="581">
        <v>38</v>
      </c>
      <c r="D1370" s="581">
        <v>25</v>
      </c>
      <c r="E1370" s="581">
        <v>6</v>
      </c>
      <c r="F1370" s="581">
        <v>7</v>
      </c>
      <c r="G1370" s="581">
        <v>110</v>
      </c>
      <c r="H1370" s="581">
        <v>65</v>
      </c>
      <c r="I1370" s="128">
        <v>56</v>
      </c>
      <c r="J1370" s="435">
        <f t="shared" ref="J1370:J1390" si="290">D1370+E1370+F1370</f>
        <v>38</v>
      </c>
      <c r="K1370" s="435">
        <f t="shared" ref="K1370:K1390" si="291">D1370*2+E1370</f>
        <v>56</v>
      </c>
      <c r="L1370" s="927" t="s">
        <v>54</v>
      </c>
      <c r="M1370" s="928"/>
      <c r="N1370" s="928"/>
      <c r="O1370" s="929"/>
      <c r="Q1370" s="339" t="s">
        <v>716</v>
      </c>
      <c r="R1370" s="10"/>
      <c r="S1370" s="20" t="s">
        <v>1207</v>
      </c>
      <c r="T1370" s="20"/>
      <c r="U1370" s="20" t="s">
        <v>1599</v>
      </c>
      <c r="V1370" s="20" t="s">
        <v>1488</v>
      </c>
      <c r="W1370" s="20"/>
      <c r="X1370" s="20" t="s">
        <v>1493</v>
      </c>
      <c r="Y1370" s="20" t="s">
        <v>628</v>
      </c>
      <c r="Z1370" s="20" t="s">
        <v>1539</v>
      </c>
      <c r="AA1370" s="20"/>
      <c r="AB1370" s="20" t="s">
        <v>1597</v>
      </c>
      <c r="AC1370" s="20" t="s">
        <v>1540</v>
      </c>
      <c r="AD1370" s="20"/>
      <c r="AE1370" s="20" t="s">
        <v>1601</v>
      </c>
      <c r="AF1370" s="20" t="s">
        <v>1210</v>
      </c>
      <c r="AG1370" s="20" t="s">
        <v>1795</v>
      </c>
      <c r="AH1370" s="20" t="s">
        <v>1210</v>
      </c>
      <c r="AI1370" s="20" t="s">
        <v>1210</v>
      </c>
      <c r="AJ1370" s="20"/>
      <c r="AK1370" s="21" t="s">
        <v>1656</v>
      </c>
    </row>
    <row r="1371" spans="1:37" ht="15.75" customHeight="1" x14ac:dyDescent="0.2">
      <c r="A1371" s="246">
        <v>2</v>
      </c>
      <c r="B1371" s="129" t="s">
        <v>89</v>
      </c>
      <c r="C1371" s="582">
        <v>38</v>
      </c>
      <c r="D1371" s="582">
        <v>24</v>
      </c>
      <c r="E1371" s="582">
        <v>5</v>
      </c>
      <c r="F1371" s="582">
        <v>9</v>
      </c>
      <c r="G1371" s="582">
        <v>119</v>
      </c>
      <c r="H1371" s="582">
        <v>59</v>
      </c>
      <c r="I1371" s="584">
        <v>53</v>
      </c>
      <c r="J1371" s="435">
        <f t="shared" si="290"/>
        <v>38</v>
      </c>
      <c r="K1371" s="435">
        <f t="shared" si="291"/>
        <v>53</v>
      </c>
      <c r="L1371" s="930"/>
      <c r="M1371" s="931"/>
      <c r="N1371" s="931"/>
      <c r="O1371" s="932"/>
      <c r="Q1371" s="339" t="s">
        <v>901</v>
      </c>
      <c r="R1371" s="20"/>
      <c r="S1371" s="10"/>
      <c r="T1371" s="20" t="s">
        <v>1640</v>
      </c>
      <c r="U1371" s="20" t="s">
        <v>1642</v>
      </c>
      <c r="V1371" s="20" t="s">
        <v>1597</v>
      </c>
      <c r="W1371" s="20"/>
      <c r="X1371" s="20" t="s">
        <v>1207</v>
      </c>
      <c r="Y1371" s="20" t="s">
        <v>1547</v>
      </c>
      <c r="Z1371" s="20" t="s">
        <v>1600</v>
      </c>
      <c r="AA1371" s="20" t="s">
        <v>844</v>
      </c>
      <c r="AB1371" s="20" t="s">
        <v>1210</v>
      </c>
      <c r="AC1371" s="20" t="s">
        <v>1547</v>
      </c>
      <c r="AD1371" s="20" t="s">
        <v>1644</v>
      </c>
      <c r="AE1371" s="20"/>
      <c r="AF1371" s="20"/>
      <c r="AG1371" s="20"/>
      <c r="AH1371" s="20"/>
      <c r="AI1371" s="20" t="s">
        <v>1490</v>
      </c>
      <c r="AJ1371" s="20" t="s">
        <v>1210</v>
      </c>
      <c r="AK1371" s="21"/>
    </row>
    <row r="1372" spans="1:37" ht="15.75" customHeight="1" x14ac:dyDescent="0.2">
      <c r="A1372" s="246">
        <v>3</v>
      </c>
      <c r="B1372" s="129" t="s">
        <v>529</v>
      </c>
      <c r="C1372" s="582">
        <v>38</v>
      </c>
      <c r="D1372" s="582">
        <v>24</v>
      </c>
      <c r="E1372" s="582">
        <v>3</v>
      </c>
      <c r="F1372" s="582">
        <v>11</v>
      </c>
      <c r="G1372" s="582">
        <v>94</v>
      </c>
      <c r="H1372" s="582">
        <v>51</v>
      </c>
      <c r="I1372" s="584">
        <v>51</v>
      </c>
      <c r="J1372" s="435">
        <f t="shared" si="290"/>
        <v>38</v>
      </c>
      <c r="K1372" s="435">
        <f t="shared" si="291"/>
        <v>51</v>
      </c>
      <c r="L1372" s="930"/>
      <c r="M1372" s="931"/>
      <c r="N1372" s="931"/>
      <c r="O1372" s="932"/>
      <c r="Q1372" s="339" t="s">
        <v>2024</v>
      </c>
      <c r="R1372" s="20" t="s">
        <v>1546</v>
      </c>
      <c r="S1372" s="20" t="s">
        <v>24</v>
      </c>
      <c r="T1372" s="10"/>
      <c r="U1372" s="20" t="s">
        <v>1539</v>
      </c>
      <c r="V1372" s="20"/>
      <c r="W1372" s="20" t="s">
        <v>844</v>
      </c>
      <c r="X1372" s="20" t="s">
        <v>1603</v>
      </c>
      <c r="Y1372" s="20" t="s">
        <v>1149</v>
      </c>
      <c r="Z1372" s="20" t="s">
        <v>1600</v>
      </c>
      <c r="AA1372" s="20" t="s">
        <v>1602</v>
      </c>
      <c r="AB1372" s="20" t="s">
        <v>1495</v>
      </c>
      <c r="AC1372" s="20"/>
      <c r="AD1372" s="20" t="s">
        <v>1539</v>
      </c>
      <c r="AE1372" s="20"/>
      <c r="AF1372" s="20" t="s">
        <v>1543</v>
      </c>
      <c r="AG1372" s="20" t="s">
        <v>1489</v>
      </c>
      <c r="AH1372" s="20"/>
      <c r="AI1372" s="20"/>
      <c r="AJ1372" s="20" t="s">
        <v>24</v>
      </c>
      <c r="AK1372" s="21" t="s">
        <v>1493</v>
      </c>
    </row>
    <row r="1373" spans="1:37" ht="15.75" customHeight="1" x14ac:dyDescent="0.2">
      <c r="A1373" s="246">
        <v>4</v>
      </c>
      <c r="B1373" s="129" t="s">
        <v>2123</v>
      </c>
      <c r="C1373" s="582">
        <v>38</v>
      </c>
      <c r="D1373" s="582">
        <v>19</v>
      </c>
      <c r="E1373" s="582">
        <v>10</v>
      </c>
      <c r="F1373" s="582">
        <v>9</v>
      </c>
      <c r="G1373" s="582">
        <v>85</v>
      </c>
      <c r="H1373" s="582">
        <v>52</v>
      </c>
      <c r="I1373" s="584">
        <v>48</v>
      </c>
      <c r="J1373" s="435">
        <f t="shared" si="290"/>
        <v>38</v>
      </c>
      <c r="K1373" s="435">
        <f t="shared" si="291"/>
        <v>48</v>
      </c>
      <c r="L1373" s="930"/>
      <c r="M1373" s="931"/>
      <c r="N1373" s="931"/>
      <c r="O1373" s="932"/>
      <c r="Q1373" s="339" t="s">
        <v>902</v>
      </c>
      <c r="R1373" s="20" t="s">
        <v>1490</v>
      </c>
      <c r="S1373" s="20" t="s">
        <v>1642</v>
      </c>
      <c r="T1373" s="20" t="s">
        <v>628</v>
      </c>
      <c r="U1373" s="10"/>
      <c r="V1373" s="20"/>
      <c r="W1373" s="20" t="s">
        <v>1601</v>
      </c>
      <c r="X1373" s="20" t="s">
        <v>1656</v>
      </c>
      <c r="Y1373" s="20" t="s">
        <v>1487</v>
      </c>
      <c r="Z1373" s="20"/>
      <c r="AA1373" s="20" t="s">
        <v>844</v>
      </c>
      <c r="AB1373" s="20" t="s">
        <v>1495</v>
      </c>
      <c r="AC1373" s="20" t="s">
        <v>1603</v>
      </c>
      <c r="AD1373" s="20" t="s">
        <v>628</v>
      </c>
      <c r="AE1373" s="20" t="s">
        <v>1540</v>
      </c>
      <c r="AF1373" s="20" t="s">
        <v>1493</v>
      </c>
      <c r="AG1373" s="20" t="s">
        <v>1597</v>
      </c>
      <c r="AH1373" s="20" t="s">
        <v>1210</v>
      </c>
      <c r="AI1373" s="20" t="s">
        <v>1493</v>
      </c>
      <c r="AJ1373" s="20" t="s">
        <v>844</v>
      </c>
      <c r="AK1373" s="21" t="s">
        <v>1540</v>
      </c>
    </row>
    <row r="1374" spans="1:37" ht="15.75" customHeight="1" x14ac:dyDescent="0.2">
      <c r="A1374" s="246">
        <v>5</v>
      </c>
      <c r="B1374" s="129" t="s">
        <v>728</v>
      </c>
      <c r="C1374" s="582">
        <v>38</v>
      </c>
      <c r="D1374" s="582">
        <v>21</v>
      </c>
      <c r="E1374" s="582">
        <v>6</v>
      </c>
      <c r="F1374" s="582">
        <v>11</v>
      </c>
      <c r="G1374" s="582">
        <v>93</v>
      </c>
      <c r="H1374" s="582">
        <v>60</v>
      </c>
      <c r="I1374" s="584">
        <v>48</v>
      </c>
      <c r="J1374" s="435">
        <f t="shared" si="290"/>
        <v>38</v>
      </c>
      <c r="K1374" s="435">
        <f t="shared" si="291"/>
        <v>48</v>
      </c>
      <c r="L1374" s="930"/>
      <c r="M1374" s="931"/>
      <c r="N1374" s="931"/>
      <c r="O1374" s="932"/>
      <c r="Q1374" s="339" t="s">
        <v>1004</v>
      </c>
      <c r="R1374" s="20" t="s">
        <v>1488</v>
      </c>
      <c r="S1374" s="20" t="s">
        <v>1495</v>
      </c>
      <c r="T1374" s="20" t="s">
        <v>1600</v>
      </c>
      <c r="U1374" s="20" t="s">
        <v>1493</v>
      </c>
      <c r="V1374" s="10"/>
      <c r="W1374" s="20" t="s">
        <v>1601</v>
      </c>
      <c r="X1374" s="20" t="s">
        <v>1493</v>
      </c>
      <c r="Y1374" s="20" t="s">
        <v>1147</v>
      </c>
      <c r="Z1374" s="20" t="s">
        <v>844</v>
      </c>
      <c r="AA1374" s="20" t="s">
        <v>1646</v>
      </c>
      <c r="AB1374" s="20" t="s">
        <v>1493</v>
      </c>
      <c r="AC1374" s="20" t="s">
        <v>1210</v>
      </c>
      <c r="AD1374" s="20"/>
      <c r="AE1374" s="20" t="s">
        <v>1207</v>
      </c>
      <c r="AF1374" s="20" t="s">
        <v>1539</v>
      </c>
      <c r="AG1374" s="20" t="s">
        <v>1642</v>
      </c>
      <c r="AH1374" s="20" t="s">
        <v>844</v>
      </c>
      <c r="AI1374" s="20" t="s">
        <v>1642</v>
      </c>
      <c r="AJ1374" s="20" t="s">
        <v>1487</v>
      </c>
      <c r="AK1374" s="21" t="s">
        <v>1487</v>
      </c>
    </row>
    <row r="1375" spans="1:37" ht="15.75" customHeight="1" x14ac:dyDescent="0.2">
      <c r="A1375" s="246">
        <v>6</v>
      </c>
      <c r="B1375" s="129" t="s">
        <v>2163</v>
      </c>
      <c r="C1375" s="582">
        <v>38</v>
      </c>
      <c r="D1375" s="582">
        <v>20</v>
      </c>
      <c r="E1375" s="582">
        <v>8</v>
      </c>
      <c r="F1375" s="582">
        <v>10</v>
      </c>
      <c r="G1375" s="582">
        <v>82</v>
      </c>
      <c r="H1375" s="582">
        <v>58</v>
      </c>
      <c r="I1375" s="584">
        <v>48</v>
      </c>
      <c r="J1375" s="435">
        <f t="shared" si="290"/>
        <v>38</v>
      </c>
      <c r="K1375" s="435">
        <f t="shared" si="291"/>
        <v>48</v>
      </c>
      <c r="L1375" s="930"/>
      <c r="M1375" s="931"/>
      <c r="N1375" s="931"/>
      <c r="O1375" s="932"/>
      <c r="Q1375" s="339" t="s">
        <v>500</v>
      </c>
      <c r="R1375" s="20"/>
      <c r="S1375" s="20"/>
      <c r="T1375" s="20" t="s">
        <v>1642</v>
      </c>
      <c r="U1375" s="20" t="s">
        <v>1210</v>
      </c>
      <c r="V1375" s="20" t="s">
        <v>1210</v>
      </c>
      <c r="W1375" s="10"/>
      <c r="X1375" s="20"/>
      <c r="Y1375" s="20"/>
      <c r="Z1375" s="20" t="s">
        <v>1643</v>
      </c>
      <c r="AA1375" s="20" t="s">
        <v>1490</v>
      </c>
      <c r="AB1375" s="20" t="s">
        <v>1210</v>
      </c>
      <c r="AC1375" s="20" t="s">
        <v>375</v>
      </c>
      <c r="AD1375" s="20" t="s">
        <v>1487</v>
      </c>
      <c r="AE1375" s="20"/>
      <c r="AF1375" s="20" t="s">
        <v>1210</v>
      </c>
      <c r="AG1375" s="20" t="s">
        <v>1487</v>
      </c>
      <c r="AH1375" s="20" t="s">
        <v>1971</v>
      </c>
      <c r="AI1375" s="20" t="s">
        <v>1491</v>
      </c>
      <c r="AJ1375" s="20" t="s">
        <v>1496</v>
      </c>
      <c r="AK1375" s="21" t="s">
        <v>1207</v>
      </c>
    </row>
    <row r="1376" spans="1:37" ht="15.75" customHeight="1" x14ac:dyDescent="0.2">
      <c r="A1376" s="246">
        <v>7</v>
      </c>
      <c r="B1376" s="129" t="s">
        <v>433</v>
      </c>
      <c r="C1376" s="582">
        <v>38</v>
      </c>
      <c r="D1376" s="582">
        <v>21</v>
      </c>
      <c r="E1376" s="582">
        <v>5</v>
      </c>
      <c r="F1376" s="582">
        <v>12</v>
      </c>
      <c r="G1376" s="582">
        <v>91</v>
      </c>
      <c r="H1376" s="582">
        <v>59</v>
      </c>
      <c r="I1376" s="584">
        <v>47</v>
      </c>
      <c r="J1376" s="435">
        <f t="shared" si="290"/>
        <v>38</v>
      </c>
      <c r="K1376" s="435">
        <f t="shared" si="291"/>
        <v>47</v>
      </c>
      <c r="L1376" s="930"/>
      <c r="M1376" s="931"/>
      <c r="N1376" s="931"/>
      <c r="O1376" s="932"/>
      <c r="Q1376" s="339" t="s">
        <v>1631</v>
      </c>
      <c r="R1376" s="20" t="s">
        <v>1597</v>
      </c>
      <c r="S1376" s="20" t="s">
        <v>1210</v>
      </c>
      <c r="T1376" s="20" t="s">
        <v>1490</v>
      </c>
      <c r="U1376" s="20" t="s">
        <v>844</v>
      </c>
      <c r="V1376" s="20" t="s">
        <v>1210</v>
      </c>
      <c r="W1376" s="20" t="s">
        <v>1490</v>
      </c>
      <c r="X1376" s="10"/>
      <c r="Y1376" s="20" t="s">
        <v>1539</v>
      </c>
      <c r="Z1376" s="20" t="s">
        <v>1603</v>
      </c>
      <c r="AA1376" s="20" t="s">
        <v>1597</v>
      </c>
      <c r="AB1376" s="20" t="s">
        <v>1493</v>
      </c>
      <c r="AC1376" s="20" t="s">
        <v>1541</v>
      </c>
      <c r="AD1376" s="20"/>
      <c r="AE1376" s="20" t="s">
        <v>1495</v>
      </c>
      <c r="AF1376" s="20"/>
      <c r="AG1376" s="20"/>
      <c r="AH1376" s="20"/>
      <c r="AI1376" s="20" t="s">
        <v>1207</v>
      </c>
      <c r="AJ1376" s="20" t="s">
        <v>1489</v>
      </c>
      <c r="AK1376" s="21" t="s">
        <v>1597</v>
      </c>
    </row>
    <row r="1377" spans="1:37" ht="15.75" customHeight="1" x14ac:dyDescent="0.2">
      <c r="A1377" s="246">
        <v>8</v>
      </c>
      <c r="B1377" s="129" t="s">
        <v>1002</v>
      </c>
      <c r="C1377" s="582">
        <v>38</v>
      </c>
      <c r="D1377" s="582">
        <v>22</v>
      </c>
      <c r="E1377" s="582">
        <v>3</v>
      </c>
      <c r="F1377" s="582">
        <v>13</v>
      </c>
      <c r="G1377" s="582">
        <v>86</v>
      </c>
      <c r="H1377" s="582">
        <v>70</v>
      </c>
      <c r="I1377" s="584">
        <v>47</v>
      </c>
      <c r="J1377" s="435">
        <f t="shared" si="290"/>
        <v>38</v>
      </c>
      <c r="K1377" s="435">
        <f t="shared" si="291"/>
        <v>47</v>
      </c>
      <c r="L1377" s="930"/>
      <c r="M1377" s="931"/>
      <c r="N1377" s="931"/>
      <c r="O1377" s="932"/>
      <c r="Q1377" s="339" t="s">
        <v>1530</v>
      </c>
      <c r="R1377" s="20"/>
      <c r="S1377" s="20" t="s">
        <v>1491</v>
      </c>
      <c r="T1377" s="20"/>
      <c r="U1377" s="20" t="s">
        <v>1646</v>
      </c>
      <c r="V1377" s="20" t="s">
        <v>1541</v>
      </c>
      <c r="W1377" s="20" t="s">
        <v>32</v>
      </c>
      <c r="X1377" s="20" t="s">
        <v>1600</v>
      </c>
      <c r="Y1377" s="10"/>
      <c r="Z1377" s="20" t="s">
        <v>1210</v>
      </c>
      <c r="AA1377" s="20" t="s">
        <v>1490</v>
      </c>
      <c r="AB1377" s="20" t="s">
        <v>1971</v>
      </c>
      <c r="AC1377" s="20" t="s">
        <v>1540</v>
      </c>
      <c r="AD1377" s="20" t="s">
        <v>1643</v>
      </c>
      <c r="AE1377" s="20" t="s">
        <v>1597</v>
      </c>
      <c r="AF1377" s="20" t="s">
        <v>1642</v>
      </c>
      <c r="AG1377" s="20" t="s">
        <v>1493</v>
      </c>
      <c r="AH1377" s="20" t="s">
        <v>1643</v>
      </c>
      <c r="AI1377" s="20" t="s">
        <v>1495</v>
      </c>
      <c r="AJ1377" s="20" t="s">
        <v>1602</v>
      </c>
      <c r="AK1377" s="21" t="s">
        <v>32</v>
      </c>
    </row>
    <row r="1378" spans="1:37" ht="15.75" customHeight="1" x14ac:dyDescent="0.2">
      <c r="A1378" s="246">
        <v>9</v>
      </c>
      <c r="B1378" s="129" t="s">
        <v>674</v>
      </c>
      <c r="C1378" s="582">
        <v>38</v>
      </c>
      <c r="D1378" s="582">
        <v>15</v>
      </c>
      <c r="E1378" s="582">
        <v>9</v>
      </c>
      <c r="F1378" s="582">
        <v>14</v>
      </c>
      <c r="G1378" s="582">
        <v>83</v>
      </c>
      <c r="H1378" s="582">
        <v>71</v>
      </c>
      <c r="I1378" s="584">
        <v>39</v>
      </c>
      <c r="J1378" s="435">
        <f t="shared" si="290"/>
        <v>38</v>
      </c>
      <c r="K1378" s="435">
        <f t="shared" si="291"/>
        <v>39</v>
      </c>
      <c r="L1378" s="930"/>
      <c r="M1378" s="931"/>
      <c r="N1378" s="931"/>
      <c r="O1378" s="932"/>
      <c r="Q1378" s="339" t="s">
        <v>322</v>
      </c>
      <c r="R1378" s="20" t="s">
        <v>1600</v>
      </c>
      <c r="S1378" s="20" t="s">
        <v>1646</v>
      </c>
      <c r="T1378" s="20" t="s">
        <v>844</v>
      </c>
      <c r="U1378" s="20" t="s">
        <v>1541</v>
      </c>
      <c r="V1378" s="20"/>
      <c r="W1378" s="20" t="s">
        <v>1599</v>
      </c>
      <c r="X1378" s="20" t="s">
        <v>1653</v>
      </c>
      <c r="Y1378" s="20" t="s">
        <v>1494</v>
      </c>
      <c r="Z1378" s="10"/>
      <c r="AA1378" s="20" t="s">
        <v>1642</v>
      </c>
      <c r="AB1378" s="20" t="s">
        <v>355</v>
      </c>
      <c r="AC1378" s="20" t="s">
        <v>628</v>
      </c>
      <c r="AD1378" s="20" t="s">
        <v>1494</v>
      </c>
      <c r="AE1378" s="20" t="s">
        <v>844</v>
      </c>
      <c r="AF1378" s="20" t="s">
        <v>1543</v>
      </c>
      <c r="AG1378" s="20" t="s">
        <v>1642</v>
      </c>
      <c r="AH1378" s="20" t="s">
        <v>1488</v>
      </c>
      <c r="AI1378" s="20" t="s">
        <v>1602</v>
      </c>
      <c r="AJ1378" s="20" t="s">
        <v>1490</v>
      </c>
      <c r="AK1378" s="21" t="s">
        <v>1495</v>
      </c>
    </row>
    <row r="1379" spans="1:37" ht="15.75" customHeight="1" x14ac:dyDescent="0.2">
      <c r="A1379" s="246">
        <v>10</v>
      </c>
      <c r="B1379" s="129" t="s">
        <v>304</v>
      </c>
      <c r="C1379" s="582">
        <v>38</v>
      </c>
      <c r="D1379" s="582">
        <v>13</v>
      </c>
      <c r="E1379" s="582">
        <v>11</v>
      </c>
      <c r="F1379" s="582">
        <v>14</v>
      </c>
      <c r="G1379" s="582">
        <v>91</v>
      </c>
      <c r="H1379" s="582">
        <v>85</v>
      </c>
      <c r="I1379" s="584">
        <v>37</v>
      </c>
      <c r="J1379" s="435">
        <f t="shared" si="290"/>
        <v>38</v>
      </c>
      <c r="K1379" s="435">
        <f t="shared" si="291"/>
        <v>37</v>
      </c>
      <c r="L1379" s="930"/>
      <c r="M1379" s="931"/>
      <c r="N1379" s="931"/>
      <c r="O1379" s="932"/>
      <c r="Q1379" s="339" t="s">
        <v>514</v>
      </c>
      <c r="R1379" s="20" t="s">
        <v>23</v>
      </c>
      <c r="S1379" s="20"/>
      <c r="T1379" s="20" t="s">
        <v>1494</v>
      </c>
      <c r="U1379" s="20" t="s">
        <v>1540</v>
      </c>
      <c r="V1379" s="20" t="s">
        <v>1487</v>
      </c>
      <c r="W1379" s="20"/>
      <c r="X1379" s="20" t="s">
        <v>1493</v>
      </c>
      <c r="Y1379" s="20" t="s">
        <v>1600</v>
      </c>
      <c r="Z1379" s="20" t="s">
        <v>1603</v>
      </c>
      <c r="AA1379" s="10"/>
      <c r="AB1379" s="20" t="s">
        <v>1210</v>
      </c>
      <c r="AC1379" s="20" t="s">
        <v>1539</v>
      </c>
      <c r="AD1379" s="20"/>
      <c r="AE1379" s="20" t="s">
        <v>23</v>
      </c>
      <c r="AF1379" s="20" t="s">
        <v>1487</v>
      </c>
      <c r="AG1379" s="20" t="s">
        <v>1600</v>
      </c>
      <c r="AH1379" s="20" t="s">
        <v>1600</v>
      </c>
      <c r="AI1379" s="20" t="s">
        <v>1795</v>
      </c>
      <c r="AJ1379" s="20" t="s">
        <v>1490</v>
      </c>
      <c r="AK1379" s="21" t="s">
        <v>1493</v>
      </c>
    </row>
    <row r="1380" spans="1:37" ht="15.75" customHeight="1" x14ac:dyDescent="0.2">
      <c r="A1380" s="246">
        <v>11</v>
      </c>
      <c r="B1380" s="129" t="s">
        <v>250</v>
      </c>
      <c r="C1380" s="582">
        <v>38</v>
      </c>
      <c r="D1380" s="582">
        <v>16</v>
      </c>
      <c r="E1380" s="582">
        <v>3</v>
      </c>
      <c r="F1380" s="582">
        <v>19</v>
      </c>
      <c r="G1380" s="582">
        <v>87</v>
      </c>
      <c r="H1380" s="582">
        <v>92</v>
      </c>
      <c r="I1380" s="584">
        <v>35</v>
      </c>
      <c r="J1380" s="435">
        <f t="shared" si="290"/>
        <v>38</v>
      </c>
      <c r="K1380" s="435">
        <f t="shared" si="291"/>
        <v>35</v>
      </c>
      <c r="L1380" s="930"/>
      <c r="M1380" s="931"/>
      <c r="N1380" s="931"/>
      <c r="O1380" s="932"/>
      <c r="Q1380" s="339" t="s">
        <v>501</v>
      </c>
      <c r="R1380" s="20" t="s">
        <v>1643</v>
      </c>
      <c r="S1380" s="20" t="s">
        <v>1890</v>
      </c>
      <c r="T1380" s="20" t="s">
        <v>1795</v>
      </c>
      <c r="U1380" s="20" t="s">
        <v>1600</v>
      </c>
      <c r="V1380" s="20" t="s">
        <v>1487</v>
      </c>
      <c r="W1380" s="20" t="s">
        <v>1494</v>
      </c>
      <c r="X1380" s="20" t="s">
        <v>1644</v>
      </c>
      <c r="Y1380" s="20" t="s">
        <v>1597</v>
      </c>
      <c r="Z1380" s="20" t="s">
        <v>1644</v>
      </c>
      <c r="AA1380" s="20" t="s">
        <v>844</v>
      </c>
      <c r="AB1380" s="10"/>
      <c r="AC1380" s="20" t="s">
        <v>1644</v>
      </c>
      <c r="AD1380" s="20" t="s">
        <v>1490</v>
      </c>
      <c r="AE1380" s="20" t="s">
        <v>1494</v>
      </c>
      <c r="AF1380" s="20" t="s">
        <v>1546</v>
      </c>
      <c r="AG1380" s="20" t="s">
        <v>1656</v>
      </c>
      <c r="AH1380" s="20" t="s">
        <v>1547</v>
      </c>
      <c r="AI1380" s="20" t="s">
        <v>1488</v>
      </c>
      <c r="AJ1380" s="20" t="s">
        <v>1493</v>
      </c>
      <c r="AK1380" s="21" t="s">
        <v>1487</v>
      </c>
    </row>
    <row r="1381" spans="1:37" ht="15.75" customHeight="1" x14ac:dyDescent="0.2">
      <c r="A1381" s="246">
        <v>12</v>
      </c>
      <c r="B1381" s="129" t="s">
        <v>93</v>
      </c>
      <c r="C1381" s="582">
        <v>38</v>
      </c>
      <c r="D1381" s="582">
        <v>11</v>
      </c>
      <c r="E1381" s="582">
        <v>10</v>
      </c>
      <c r="F1381" s="582">
        <v>17</v>
      </c>
      <c r="G1381" s="582">
        <v>71</v>
      </c>
      <c r="H1381" s="582">
        <v>93</v>
      </c>
      <c r="I1381" s="584">
        <v>32</v>
      </c>
      <c r="J1381" s="435">
        <f t="shared" si="290"/>
        <v>38</v>
      </c>
      <c r="K1381" s="435">
        <f t="shared" si="291"/>
        <v>32</v>
      </c>
      <c r="L1381" s="930"/>
      <c r="M1381" s="931"/>
      <c r="N1381" s="931"/>
      <c r="O1381" s="932"/>
      <c r="Q1381" s="339" t="s">
        <v>544</v>
      </c>
      <c r="R1381" s="20" t="s">
        <v>1495</v>
      </c>
      <c r="S1381" s="20" t="s">
        <v>1913</v>
      </c>
      <c r="T1381" s="20" t="s">
        <v>1546</v>
      </c>
      <c r="U1381" s="20" t="s">
        <v>1207</v>
      </c>
      <c r="V1381" s="20" t="s">
        <v>1642</v>
      </c>
      <c r="W1381" s="20"/>
      <c r="X1381" s="20" t="s">
        <v>1541</v>
      </c>
      <c r="Y1381" s="20" t="s">
        <v>844</v>
      </c>
      <c r="Z1381" s="20"/>
      <c r="AA1381" s="20" t="s">
        <v>1539</v>
      </c>
      <c r="AB1381" s="20" t="s">
        <v>1539</v>
      </c>
      <c r="AC1381" s="10"/>
      <c r="AD1381" s="20" t="s">
        <v>1495</v>
      </c>
      <c r="AE1381" s="20" t="s">
        <v>1600</v>
      </c>
      <c r="AF1381" s="20" t="s">
        <v>1603</v>
      </c>
      <c r="AG1381" s="20" t="s">
        <v>1207</v>
      </c>
      <c r="AH1381" s="20" t="s">
        <v>1600</v>
      </c>
      <c r="AI1381" s="20" t="s">
        <v>1487</v>
      </c>
      <c r="AJ1381" s="20" t="s">
        <v>1642</v>
      </c>
      <c r="AK1381" s="21" t="s">
        <v>1597</v>
      </c>
    </row>
    <row r="1382" spans="1:37" ht="15.75" customHeight="1" x14ac:dyDescent="0.2">
      <c r="A1382" s="246">
        <v>13</v>
      </c>
      <c r="B1382" s="129" t="s">
        <v>280</v>
      </c>
      <c r="C1382" s="582">
        <v>38</v>
      </c>
      <c r="D1382" s="582">
        <v>13</v>
      </c>
      <c r="E1382" s="582">
        <v>6</v>
      </c>
      <c r="F1382" s="582">
        <v>19</v>
      </c>
      <c r="G1382" s="582">
        <v>76</v>
      </c>
      <c r="H1382" s="582">
        <v>115</v>
      </c>
      <c r="I1382" s="584">
        <v>32</v>
      </c>
      <c r="J1382" s="435">
        <f t="shared" si="290"/>
        <v>38</v>
      </c>
      <c r="K1382" s="435">
        <f t="shared" si="291"/>
        <v>32</v>
      </c>
      <c r="L1382" s="930"/>
      <c r="M1382" s="931"/>
      <c r="N1382" s="931"/>
      <c r="O1382" s="932"/>
      <c r="Q1382" s="339" t="s">
        <v>940</v>
      </c>
      <c r="R1382" s="20"/>
      <c r="S1382" s="20" t="s">
        <v>1646</v>
      </c>
      <c r="T1382" s="20" t="s">
        <v>1603</v>
      </c>
      <c r="U1382" s="20" t="s">
        <v>1795</v>
      </c>
      <c r="V1382" s="20" t="s">
        <v>1489</v>
      </c>
      <c r="W1382" s="20"/>
      <c r="X1382" s="20" t="s">
        <v>2045</v>
      </c>
      <c r="Y1382" s="20" t="s">
        <v>1643</v>
      </c>
      <c r="Z1382" s="20" t="s">
        <v>1540</v>
      </c>
      <c r="AA1382" s="20" t="s">
        <v>1147</v>
      </c>
      <c r="AB1382" s="20" t="s">
        <v>1795</v>
      </c>
      <c r="AC1382" s="20" t="s">
        <v>1207</v>
      </c>
      <c r="AD1382" s="10"/>
      <c r="AE1382" s="20" t="s">
        <v>1597</v>
      </c>
      <c r="AF1382" s="20" t="s">
        <v>1599</v>
      </c>
      <c r="AG1382" s="20" t="s">
        <v>1599</v>
      </c>
      <c r="AH1382" s="20" t="s">
        <v>1210</v>
      </c>
      <c r="AI1382" s="20" t="s">
        <v>1495</v>
      </c>
      <c r="AJ1382" s="20" t="s">
        <v>1491</v>
      </c>
      <c r="AK1382" s="21" t="s">
        <v>1207</v>
      </c>
    </row>
    <row r="1383" spans="1:37" ht="15.75" customHeight="1" x14ac:dyDescent="0.2">
      <c r="A1383" s="246">
        <v>14</v>
      </c>
      <c r="B1383" s="129" t="s">
        <v>2164</v>
      </c>
      <c r="C1383" s="582">
        <v>38</v>
      </c>
      <c r="D1383" s="582">
        <v>12</v>
      </c>
      <c r="E1383" s="582">
        <v>7</v>
      </c>
      <c r="F1383" s="582">
        <v>19</v>
      </c>
      <c r="G1383" s="582">
        <v>76</v>
      </c>
      <c r="H1383" s="582">
        <v>110</v>
      </c>
      <c r="I1383" s="584">
        <v>31</v>
      </c>
      <c r="J1383" s="435">
        <f t="shared" si="290"/>
        <v>38</v>
      </c>
      <c r="K1383" s="435">
        <f t="shared" si="291"/>
        <v>31</v>
      </c>
      <c r="L1383" s="930"/>
      <c r="M1383" s="931"/>
      <c r="N1383" s="931"/>
      <c r="O1383" s="932"/>
      <c r="Q1383" s="339" t="s">
        <v>1774</v>
      </c>
      <c r="R1383" s="20" t="s">
        <v>1489</v>
      </c>
      <c r="S1383" s="20" t="s">
        <v>1496</v>
      </c>
      <c r="T1383" s="20" t="s">
        <v>104</v>
      </c>
      <c r="U1383" s="20"/>
      <c r="V1383" s="20" t="s">
        <v>1207</v>
      </c>
      <c r="W1383" s="20"/>
      <c r="X1383" s="20" t="s">
        <v>1795</v>
      </c>
      <c r="Y1383" s="20"/>
      <c r="Z1383" s="20" t="s">
        <v>1495</v>
      </c>
      <c r="AA1383" s="20" t="s">
        <v>1493</v>
      </c>
      <c r="AB1383" s="20" t="s">
        <v>1599</v>
      </c>
      <c r="AC1383" s="20" t="s">
        <v>1210</v>
      </c>
      <c r="AD1383" s="20" t="s">
        <v>1493</v>
      </c>
      <c r="AE1383" s="10"/>
      <c r="AF1383" s="20"/>
      <c r="AG1383" s="20" t="s">
        <v>1543</v>
      </c>
      <c r="AH1383" s="20" t="s">
        <v>1493</v>
      </c>
      <c r="AI1383" s="20" t="s">
        <v>1603</v>
      </c>
      <c r="AJ1383" s="20" t="s">
        <v>1210</v>
      </c>
      <c r="AK1383" s="21" t="s">
        <v>1488</v>
      </c>
    </row>
    <row r="1384" spans="1:37" ht="15.75" customHeight="1" x14ac:dyDescent="0.2">
      <c r="A1384" s="246">
        <v>15</v>
      </c>
      <c r="B1384" s="129" t="s">
        <v>1855</v>
      </c>
      <c r="C1384" s="582">
        <v>38</v>
      </c>
      <c r="D1384" s="582">
        <v>12</v>
      </c>
      <c r="E1384" s="582">
        <v>6</v>
      </c>
      <c r="F1384" s="582">
        <v>20</v>
      </c>
      <c r="G1384" s="582">
        <v>73</v>
      </c>
      <c r="H1384" s="582">
        <v>85</v>
      </c>
      <c r="I1384" s="584">
        <v>30</v>
      </c>
      <c r="J1384" s="435">
        <f t="shared" si="290"/>
        <v>38</v>
      </c>
      <c r="K1384" s="435">
        <f t="shared" si="291"/>
        <v>30</v>
      </c>
      <c r="L1384" s="930"/>
      <c r="M1384" s="931"/>
      <c r="N1384" s="931"/>
      <c r="O1384" s="932"/>
      <c r="Q1384" s="339" t="s">
        <v>726</v>
      </c>
      <c r="R1384" s="20" t="s">
        <v>1207</v>
      </c>
      <c r="S1384" s="20" t="s">
        <v>1597</v>
      </c>
      <c r="T1384" s="20" t="s">
        <v>1599</v>
      </c>
      <c r="U1384" s="20" t="s">
        <v>628</v>
      </c>
      <c r="V1384" s="20"/>
      <c r="W1384" s="20" t="s">
        <v>844</v>
      </c>
      <c r="X1384" s="20"/>
      <c r="Y1384" s="20"/>
      <c r="Z1384" s="20" t="s">
        <v>1890</v>
      </c>
      <c r="AA1384" s="20" t="s">
        <v>1795</v>
      </c>
      <c r="AB1384" s="20" t="s">
        <v>1490</v>
      </c>
      <c r="AC1384" s="20"/>
      <c r="AD1384" s="20" t="s">
        <v>1795</v>
      </c>
      <c r="AE1384" s="20"/>
      <c r="AF1384" s="10"/>
      <c r="AG1384" s="20" t="s">
        <v>1487</v>
      </c>
      <c r="AH1384" s="20" t="s">
        <v>1795</v>
      </c>
      <c r="AI1384" s="20"/>
      <c r="AJ1384" s="20" t="s">
        <v>1602</v>
      </c>
      <c r="AK1384" s="21" t="s">
        <v>1601</v>
      </c>
    </row>
    <row r="1385" spans="1:37" ht="15.75" customHeight="1" x14ac:dyDescent="0.2">
      <c r="A1385" s="246">
        <v>16</v>
      </c>
      <c r="B1385" s="129" t="s">
        <v>90</v>
      </c>
      <c r="C1385" s="582">
        <v>38</v>
      </c>
      <c r="D1385" s="582">
        <v>12</v>
      </c>
      <c r="E1385" s="582">
        <v>5</v>
      </c>
      <c r="F1385" s="582">
        <v>21</v>
      </c>
      <c r="G1385" s="582">
        <v>62</v>
      </c>
      <c r="H1385" s="582">
        <v>95</v>
      </c>
      <c r="I1385" s="584">
        <v>29</v>
      </c>
      <c r="J1385" s="435">
        <f t="shared" si="290"/>
        <v>38</v>
      </c>
      <c r="K1385" s="435">
        <f t="shared" si="291"/>
        <v>29</v>
      </c>
      <c r="L1385" s="930"/>
      <c r="M1385" s="931"/>
      <c r="N1385" s="931"/>
      <c r="O1385" s="932"/>
      <c r="Q1385" s="339" t="s">
        <v>299</v>
      </c>
      <c r="R1385" s="20" t="s">
        <v>376</v>
      </c>
      <c r="S1385" s="20"/>
      <c r="T1385" s="20" t="s">
        <v>1599</v>
      </c>
      <c r="U1385" s="20" t="s">
        <v>1490</v>
      </c>
      <c r="V1385" s="20" t="s">
        <v>1600</v>
      </c>
      <c r="W1385" s="20" t="s">
        <v>1597</v>
      </c>
      <c r="X1385" s="20" t="s">
        <v>1645</v>
      </c>
      <c r="Y1385" s="20" t="s">
        <v>1597</v>
      </c>
      <c r="Z1385" s="20" t="s">
        <v>1494</v>
      </c>
      <c r="AA1385" s="20" t="s">
        <v>1210</v>
      </c>
      <c r="AB1385" s="20" t="s">
        <v>1489</v>
      </c>
      <c r="AC1385" s="20"/>
      <c r="AD1385" s="20"/>
      <c r="AE1385" s="20" t="s">
        <v>355</v>
      </c>
      <c r="AF1385" s="20" t="s">
        <v>1597</v>
      </c>
      <c r="AG1385" s="10"/>
      <c r="AH1385" s="20" t="s">
        <v>1493</v>
      </c>
      <c r="AI1385" s="20" t="s">
        <v>1489</v>
      </c>
      <c r="AJ1385" s="20" t="s">
        <v>1490</v>
      </c>
      <c r="AK1385" s="21" t="s">
        <v>1642</v>
      </c>
    </row>
    <row r="1386" spans="1:37" ht="15.75" customHeight="1" x14ac:dyDescent="0.2">
      <c r="A1386" s="246">
        <v>17</v>
      </c>
      <c r="B1386" s="129" t="s">
        <v>128</v>
      </c>
      <c r="C1386" s="582">
        <v>38</v>
      </c>
      <c r="D1386" s="582">
        <v>13</v>
      </c>
      <c r="E1386" s="582">
        <v>2</v>
      </c>
      <c r="F1386" s="582">
        <v>23</v>
      </c>
      <c r="G1386" s="582">
        <v>73</v>
      </c>
      <c r="H1386" s="582">
        <v>95</v>
      </c>
      <c r="I1386" s="584">
        <v>28</v>
      </c>
      <c r="J1386" s="435">
        <f t="shared" si="290"/>
        <v>38</v>
      </c>
      <c r="K1386" s="435">
        <f t="shared" si="291"/>
        <v>28</v>
      </c>
      <c r="L1386" s="930"/>
      <c r="M1386" s="931"/>
      <c r="N1386" s="931"/>
      <c r="O1386" s="932"/>
      <c r="Q1386" s="339" t="s">
        <v>1587</v>
      </c>
      <c r="R1386" s="20" t="s">
        <v>1795</v>
      </c>
      <c r="S1386" s="20" t="s">
        <v>844</v>
      </c>
      <c r="T1386" s="20" t="s">
        <v>1644</v>
      </c>
      <c r="U1386" s="20" t="s">
        <v>1539</v>
      </c>
      <c r="V1386" s="20" t="s">
        <v>1150</v>
      </c>
      <c r="W1386" s="20"/>
      <c r="X1386" s="20" t="s">
        <v>1210</v>
      </c>
      <c r="Y1386" s="20" t="s">
        <v>1488</v>
      </c>
      <c r="Z1386" s="20"/>
      <c r="AA1386" s="20" t="s">
        <v>1495</v>
      </c>
      <c r="AB1386" s="20" t="s">
        <v>1603</v>
      </c>
      <c r="AC1386" s="20" t="s">
        <v>1489</v>
      </c>
      <c r="AD1386" s="20" t="s">
        <v>1655</v>
      </c>
      <c r="AE1386" s="20" t="s">
        <v>1603</v>
      </c>
      <c r="AF1386" s="20" t="s">
        <v>1597</v>
      </c>
      <c r="AG1386" s="20" t="s">
        <v>2035</v>
      </c>
      <c r="AH1386" s="10"/>
      <c r="AI1386" s="20"/>
      <c r="AJ1386" s="20" t="s">
        <v>1207</v>
      </c>
      <c r="AK1386" s="21" t="s">
        <v>844</v>
      </c>
    </row>
    <row r="1387" spans="1:37" ht="15.75" customHeight="1" x14ac:dyDescent="0.2">
      <c r="A1387" s="246">
        <v>18</v>
      </c>
      <c r="B1387" s="129" t="s">
        <v>1535</v>
      </c>
      <c r="C1387" s="582">
        <v>38</v>
      </c>
      <c r="D1387" s="582">
        <v>9</v>
      </c>
      <c r="E1387" s="582">
        <v>6</v>
      </c>
      <c r="F1387" s="582">
        <v>23</v>
      </c>
      <c r="G1387" s="582">
        <v>72</v>
      </c>
      <c r="H1387" s="582">
        <v>110</v>
      </c>
      <c r="I1387" s="584">
        <v>24</v>
      </c>
      <c r="J1387" s="435">
        <f t="shared" si="290"/>
        <v>38</v>
      </c>
      <c r="K1387" s="435">
        <f t="shared" si="291"/>
        <v>24</v>
      </c>
      <c r="L1387" s="930"/>
      <c r="M1387" s="931"/>
      <c r="N1387" s="931"/>
      <c r="O1387" s="932"/>
      <c r="Q1387" s="339" t="s">
        <v>2162</v>
      </c>
      <c r="R1387" s="20" t="s">
        <v>1487</v>
      </c>
      <c r="S1387" s="20" t="s">
        <v>844</v>
      </c>
      <c r="T1387" s="20" t="s">
        <v>1490</v>
      </c>
      <c r="U1387" s="20" t="s">
        <v>1490</v>
      </c>
      <c r="V1387" s="20" t="s">
        <v>1643</v>
      </c>
      <c r="W1387" s="20"/>
      <c r="X1387" s="20" t="s">
        <v>628</v>
      </c>
      <c r="Y1387" s="20" t="s">
        <v>104</v>
      </c>
      <c r="Z1387" s="20" t="s">
        <v>1603</v>
      </c>
      <c r="AA1387" s="20" t="s">
        <v>1602</v>
      </c>
      <c r="AB1387" s="20" t="s">
        <v>1207</v>
      </c>
      <c r="AC1387" s="20" t="s">
        <v>1207</v>
      </c>
      <c r="AD1387" s="20" t="s">
        <v>1493</v>
      </c>
      <c r="AE1387" s="20" t="s">
        <v>1547</v>
      </c>
      <c r="AF1387" s="20" t="s">
        <v>1494</v>
      </c>
      <c r="AG1387" s="20" t="s">
        <v>1494</v>
      </c>
      <c r="AH1387" s="20" t="s">
        <v>1600</v>
      </c>
      <c r="AI1387" s="10"/>
      <c r="AJ1387" s="20" t="s">
        <v>1543</v>
      </c>
      <c r="AK1387" s="21" t="s">
        <v>1488</v>
      </c>
    </row>
    <row r="1388" spans="1:37" ht="15.75" customHeight="1" x14ac:dyDescent="0.2">
      <c r="A1388" s="246">
        <v>19</v>
      </c>
      <c r="B1388" s="129" t="s">
        <v>2146</v>
      </c>
      <c r="C1388" s="582">
        <v>38</v>
      </c>
      <c r="D1388" s="582">
        <v>8</v>
      </c>
      <c r="E1388" s="582">
        <v>7</v>
      </c>
      <c r="F1388" s="582">
        <v>23</v>
      </c>
      <c r="G1388" s="582">
        <v>64</v>
      </c>
      <c r="H1388" s="582">
        <v>121</v>
      </c>
      <c r="I1388" s="584">
        <v>23</v>
      </c>
      <c r="J1388" s="435">
        <f t="shared" si="290"/>
        <v>38</v>
      </c>
      <c r="K1388" s="435">
        <f t="shared" si="291"/>
        <v>23</v>
      </c>
      <c r="L1388" s="930"/>
      <c r="M1388" s="931"/>
      <c r="N1388" s="931"/>
      <c r="O1388" s="932"/>
      <c r="Q1388" s="339" t="s">
        <v>153</v>
      </c>
      <c r="R1388" s="20" t="s">
        <v>1207</v>
      </c>
      <c r="S1388" s="20" t="s">
        <v>1597</v>
      </c>
      <c r="T1388" s="20" t="s">
        <v>1539</v>
      </c>
      <c r="U1388" s="20"/>
      <c r="V1388" s="20" t="s">
        <v>1494</v>
      </c>
      <c r="W1388" s="20"/>
      <c r="X1388" s="20" t="s">
        <v>844</v>
      </c>
      <c r="Y1388" s="20" t="s">
        <v>1546</v>
      </c>
      <c r="Z1388" s="20" t="s">
        <v>1207</v>
      </c>
      <c r="AA1388" s="20" t="s">
        <v>1597</v>
      </c>
      <c r="AB1388" s="20" t="s">
        <v>1597</v>
      </c>
      <c r="AC1388" s="20" t="s">
        <v>1547</v>
      </c>
      <c r="AD1388" s="20" t="s">
        <v>1546</v>
      </c>
      <c r="AE1388" s="20" t="s">
        <v>1795</v>
      </c>
      <c r="AF1388" s="20" t="s">
        <v>1539</v>
      </c>
      <c r="AG1388" s="20" t="s">
        <v>32</v>
      </c>
      <c r="AH1388" s="20" t="s">
        <v>1487</v>
      </c>
      <c r="AI1388" s="20" t="s">
        <v>1597</v>
      </c>
      <c r="AJ1388" s="10"/>
      <c r="AK1388" s="21" t="s">
        <v>1597</v>
      </c>
    </row>
    <row r="1389" spans="1:37" ht="15.75" customHeight="1" thickBot="1" x14ac:dyDescent="0.25">
      <c r="A1389" s="455">
        <v>20</v>
      </c>
      <c r="B1389" s="130" t="s">
        <v>1883</v>
      </c>
      <c r="C1389" s="583">
        <v>38</v>
      </c>
      <c r="D1389" s="583">
        <v>8</v>
      </c>
      <c r="E1389" s="583">
        <v>6</v>
      </c>
      <c r="F1389" s="583">
        <v>24</v>
      </c>
      <c r="G1389" s="583">
        <v>51</v>
      </c>
      <c r="H1389" s="583">
        <v>95</v>
      </c>
      <c r="I1389" s="585">
        <v>22</v>
      </c>
      <c r="J1389" s="435">
        <f t="shared" si="290"/>
        <v>38</v>
      </c>
      <c r="K1389" s="435">
        <f t="shared" si="291"/>
        <v>22</v>
      </c>
      <c r="L1389" s="933"/>
      <c r="M1389" s="934"/>
      <c r="N1389" s="934"/>
      <c r="O1389" s="935"/>
      <c r="Q1389" s="398" t="s">
        <v>499</v>
      </c>
      <c r="R1389" s="23" t="s">
        <v>1207</v>
      </c>
      <c r="S1389" s="23" t="s">
        <v>1643</v>
      </c>
      <c r="T1389" s="23" t="s">
        <v>1490</v>
      </c>
      <c r="U1389" s="23"/>
      <c r="V1389" s="23" t="s">
        <v>1493</v>
      </c>
      <c r="W1389" s="23"/>
      <c r="X1389" s="23" t="s">
        <v>1603</v>
      </c>
      <c r="Y1389" s="23" t="s">
        <v>1656</v>
      </c>
      <c r="Z1389" s="23" t="s">
        <v>1210</v>
      </c>
      <c r="AA1389" s="23" t="s">
        <v>1207</v>
      </c>
      <c r="AB1389" s="23" t="s">
        <v>1210</v>
      </c>
      <c r="AC1389" s="23" t="s">
        <v>1624</v>
      </c>
      <c r="AD1389" s="23" t="s">
        <v>1642</v>
      </c>
      <c r="AE1389" s="23"/>
      <c r="AF1389" s="23"/>
      <c r="AG1389" s="23" t="s">
        <v>1646</v>
      </c>
      <c r="AH1389" s="23" t="s">
        <v>1487</v>
      </c>
      <c r="AI1389" s="23" t="s">
        <v>1539</v>
      </c>
      <c r="AJ1389" s="23" t="s">
        <v>1210</v>
      </c>
      <c r="AK1389" s="15"/>
    </row>
    <row r="1390" spans="1:37" ht="15.75" customHeight="1" x14ac:dyDescent="0.2">
      <c r="C1390" s="435">
        <f t="shared" ref="C1390:I1390" si="292">SUM(C1370:C1389)</f>
        <v>760</v>
      </c>
      <c r="D1390" s="435">
        <f t="shared" si="292"/>
        <v>318</v>
      </c>
      <c r="E1390" s="435">
        <f t="shared" si="292"/>
        <v>124</v>
      </c>
      <c r="F1390" s="435">
        <f t="shared" si="292"/>
        <v>318</v>
      </c>
      <c r="G1390" s="435">
        <f t="shared" si="292"/>
        <v>1639</v>
      </c>
      <c r="H1390" s="435">
        <f t="shared" si="292"/>
        <v>1641</v>
      </c>
      <c r="I1390" s="435">
        <f t="shared" si="292"/>
        <v>760</v>
      </c>
      <c r="J1390" s="435">
        <f t="shared" si="290"/>
        <v>760</v>
      </c>
      <c r="K1390" s="435">
        <f t="shared" si="291"/>
        <v>760</v>
      </c>
    </row>
    <row r="1391" spans="1:37" ht="15.75" customHeight="1" thickBot="1" x14ac:dyDescent="0.25"/>
    <row r="1392" spans="1:37" ht="15.75" customHeight="1" thickBot="1" x14ac:dyDescent="0.25">
      <c r="A1392" s="1193" t="s">
        <v>943</v>
      </c>
      <c r="B1392" s="1194"/>
      <c r="C1392" s="1194"/>
      <c r="D1392" s="1194"/>
      <c r="E1392" s="1194"/>
      <c r="F1392" s="1195"/>
      <c r="G1392" s="1190" t="s">
        <v>1142</v>
      </c>
      <c r="H1392" s="1191"/>
      <c r="I1392" s="1192"/>
      <c r="L1392" s="952" t="s">
        <v>538</v>
      </c>
      <c r="M1392" s="953"/>
      <c r="N1392" s="953"/>
      <c r="O1392" s="954"/>
    </row>
    <row r="1393" spans="1:33" ht="15.75" customHeight="1" thickBot="1" x14ac:dyDescent="0.25">
      <c r="A1393" s="456" t="s">
        <v>496</v>
      </c>
      <c r="B1393" s="457" t="s">
        <v>497</v>
      </c>
      <c r="C1393" s="458" t="s">
        <v>498</v>
      </c>
      <c r="D1393" s="458" t="s">
        <v>499</v>
      </c>
      <c r="E1393" s="458" t="s">
        <v>500</v>
      </c>
      <c r="F1393" s="458" t="s">
        <v>501</v>
      </c>
      <c r="G1393" s="459" t="s">
        <v>502</v>
      </c>
      <c r="H1393" s="459" t="s">
        <v>503</v>
      </c>
      <c r="I1393" s="460" t="s">
        <v>504</v>
      </c>
      <c r="L1393" s="955"/>
      <c r="M1393" s="956"/>
      <c r="N1393" s="956"/>
      <c r="O1393" s="957"/>
      <c r="Q1393" s="24" t="s">
        <v>1143</v>
      </c>
      <c r="R1393" s="399" t="s">
        <v>633</v>
      </c>
      <c r="S1393" s="399" t="s">
        <v>241</v>
      </c>
      <c r="T1393" s="399" t="s">
        <v>1196</v>
      </c>
      <c r="U1393" s="399" t="s">
        <v>541</v>
      </c>
      <c r="V1393" s="399" t="s">
        <v>1784</v>
      </c>
      <c r="W1393" s="399" t="s">
        <v>500</v>
      </c>
      <c r="X1393" s="399" t="s">
        <v>733</v>
      </c>
      <c r="Y1393" s="399" t="s">
        <v>511</v>
      </c>
      <c r="Z1393" s="399" t="s">
        <v>1088</v>
      </c>
      <c r="AA1393" s="399" t="s">
        <v>242</v>
      </c>
      <c r="AB1393" s="399" t="s">
        <v>1089</v>
      </c>
      <c r="AC1393" s="399" t="s">
        <v>610</v>
      </c>
      <c r="AD1393" s="399" t="s">
        <v>514</v>
      </c>
      <c r="AE1393" s="399" t="s">
        <v>591</v>
      </c>
      <c r="AF1393" s="399" t="s">
        <v>1587</v>
      </c>
      <c r="AG1393" s="400" t="s">
        <v>813</v>
      </c>
    </row>
    <row r="1394" spans="1:33" ht="15.75" customHeight="1" x14ac:dyDescent="0.2">
      <c r="A1394" s="461">
        <v>1</v>
      </c>
      <c r="B1394" s="53" t="s">
        <v>371</v>
      </c>
      <c r="C1394" s="46">
        <v>30</v>
      </c>
      <c r="D1394" s="46">
        <v>6</v>
      </c>
      <c r="E1394" s="46">
        <v>5</v>
      </c>
      <c r="F1394" s="46">
        <v>19</v>
      </c>
      <c r="G1394" s="46">
        <v>53</v>
      </c>
      <c r="H1394" s="46">
        <v>105</v>
      </c>
      <c r="I1394" s="586">
        <f t="shared" ref="I1394:I1410" si="293">(D1394*2)+E1394</f>
        <v>17</v>
      </c>
      <c r="J1394" s="435">
        <f t="shared" ref="J1394:J1410" si="294">D1394+E1394+F1394</f>
        <v>30</v>
      </c>
      <c r="K1394" s="435">
        <f t="shared" ref="K1394:K1410" si="295">D1394*2+E1394</f>
        <v>17</v>
      </c>
      <c r="L1394" s="927" t="s">
        <v>1151</v>
      </c>
      <c r="M1394" s="928"/>
      <c r="N1394" s="928"/>
      <c r="O1394" s="929"/>
      <c r="Q1394" s="401" t="s">
        <v>633</v>
      </c>
      <c r="R1394" s="10"/>
      <c r="S1394" s="20" t="s">
        <v>1490</v>
      </c>
      <c r="T1394" s="20" t="s">
        <v>1539</v>
      </c>
      <c r="U1394" s="20" t="s">
        <v>1152</v>
      </c>
      <c r="V1394" s="20" t="s">
        <v>844</v>
      </c>
      <c r="W1394" s="20" t="s">
        <v>2115</v>
      </c>
      <c r="X1394" s="20" t="s">
        <v>1601</v>
      </c>
      <c r="Y1394" s="20" t="s">
        <v>1971</v>
      </c>
      <c r="Z1394" s="20" t="s">
        <v>1496</v>
      </c>
      <c r="AA1394" s="20" t="s">
        <v>1543</v>
      </c>
      <c r="AB1394" s="20" t="s">
        <v>1488</v>
      </c>
      <c r="AC1394" s="20" t="s">
        <v>1210</v>
      </c>
      <c r="AD1394" s="20" t="s">
        <v>1646</v>
      </c>
      <c r="AE1394" s="20" t="s">
        <v>1643</v>
      </c>
      <c r="AF1394" s="20" t="s">
        <v>1489</v>
      </c>
      <c r="AG1394" s="21" t="s">
        <v>32</v>
      </c>
    </row>
    <row r="1395" spans="1:33" ht="15.75" customHeight="1" x14ac:dyDescent="0.2">
      <c r="A1395" s="259">
        <v>2</v>
      </c>
      <c r="B1395" s="54" t="s">
        <v>244</v>
      </c>
      <c r="C1395" s="582">
        <v>30</v>
      </c>
      <c r="D1395" s="582">
        <v>5</v>
      </c>
      <c r="E1395" s="582">
        <v>3</v>
      </c>
      <c r="F1395" s="582">
        <v>22</v>
      </c>
      <c r="G1395" s="582">
        <v>28</v>
      </c>
      <c r="H1395" s="582">
        <v>76</v>
      </c>
      <c r="I1395" s="584">
        <f t="shared" si="293"/>
        <v>13</v>
      </c>
      <c r="J1395" s="435">
        <f t="shared" si="294"/>
        <v>30</v>
      </c>
      <c r="K1395" s="435">
        <f t="shared" si="295"/>
        <v>13</v>
      </c>
      <c r="L1395" s="930"/>
      <c r="M1395" s="931"/>
      <c r="N1395" s="931"/>
      <c r="O1395" s="932"/>
      <c r="Q1395" s="401" t="s">
        <v>241</v>
      </c>
      <c r="R1395" s="20" t="s">
        <v>1207</v>
      </c>
      <c r="S1395" s="10"/>
      <c r="T1395" s="20" t="s">
        <v>1543</v>
      </c>
      <c r="U1395" s="20" t="s">
        <v>1599</v>
      </c>
      <c r="V1395" s="20" t="s">
        <v>844</v>
      </c>
      <c r="W1395" s="20" t="s">
        <v>1488</v>
      </c>
      <c r="X1395" s="20" t="s">
        <v>1539</v>
      </c>
      <c r="Y1395" s="20" t="s">
        <v>844</v>
      </c>
      <c r="Z1395" s="20" t="s">
        <v>1539</v>
      </c>
      <c r="AA1395" s="20" t="s">
        <v>1488</v>
      </c>
      <c r="AB1395" s="20" t="s">
        <v>1539</v>
      </c>
      <c r="AC1395" s="20" t="s">
        <v>1495</v>
      </c>
      <c r="AD1395" s="20" t="s">
        <v>1646</v>
      </c>
      <c r="AE1395" s="20" t="s">
        <v>1642</v>
      </c>
      <c r="AF1395" s="20" t="s">
        <v>1493</v>
      </c>
      <c r="AG1395" s="21" t="s">
        <v>1490</v>
      </c>
    </row>
    <row r="1396" spans="1:33" ht="15.75" customHeight="1" x14ac:dyDescent="0.2">
      <c r="A1396" s="259">
        <v>3</v>
      </c>
      <c r="B1396" s="54" t="s">
        <v>1200</v>
      </c>
      <c r="C1396" s="582">
        <v>30</v>
      </c>
      <c r="D1396" s="582">
        <v>17</v>
      </c>
      <c r="E1396" s="582">
        <v>4</v>
      </c>
      <c r="F1396" s="582">
        <v>9</v>
      </c>
      <c r="G1396" s="582">
        <v>76</v>
      </c>
      <c r="H1396" s="582">
        <v>51</v>
      </c>
      <c r="I1396" s="584">
        <f t="shared" si="293"/>
        <v>38</v>
      </c>
      <c r="J1396" s="435">
        <f t="shared" si="294"/>
        <v>30</v>
      </c>
      <c r="K1396" s="435">
        <f t="shared" si="295"/>
        <v>38</v>
      </c>
      <c r="L1396" s="930"/>
      <c r="M1396" s="931"/>
      <c r="N1396" s="931"/>
      <c r="O1396" s="932"/>
      <c r="Q1396" s="401" t="s">
        <v>1196</v>
      </c>
      <c r="R1396" s="20" t="s">
        <v>1645</v>
      </c>
      <c r="S1396" s="20" t="s">
        <v>1546</v>
      </c>
      <c r="T1396" s="10"/>
      <c r="U1396" s="20" t="s">
        <v>1603</v>
      </c>
      <c r="V1396" s="20" t="s">
        <v>1493</v>
      </c>
      <c r="W1396" s="20" t="s">
        <v>1493</v>
      </c>
      <c r="X1396" s="20" t="s">
        <v>1603</v>
      </c>
      <c r="Y1396" s="20" t="s">
        <v>1597</v>
      </c>
      <c r="Z1396" s="20" t="s">
        <v>1539</v>
      </c>
      <c r="AA1396" s="20" t="s">
        <v>1646</v>
      </c>
      <c r="AB1396" s="20" t="s">
        <v>1642</v>
      </c>
      <c r="AC1396" s="20" t="s">
        <v>1656</v>
      </c>
      <c r="AD1396" s="20" t="s">
        <v>1495</v>
      </c>
      <c r="AE1396" s="20" t="s">
        <v>1490</v>
      </c>
      <c r="AF1396" s="20" t="s">
        <v>1489</v>
      </c>
      <c r="AG1396" s="21" t="s">
        <v>844</v>
      </c>
    </row>
    <row r="1397" spans="1:33" ht="15.75" customHeight="1" x14ac:dyDescent="0.2">
      <c r="A1397" s="259">
        <v>4</v>
      </c>
      <c r="B1397" s="54" t="s">
        <v>1208</v>
      </c>
      <c r="C1397" s="582">
        <v>30</v>
      </c>
      <c r="D1397" s="582">
        <v>11</v>
      </c>
      <c r="E1397" s="582">
        <v>2</v>
      </c>
      <c r="F1397" s="582">
        <v>17</v>
      </c>
      <c r="G1397" s="582">
        <v>86</v>
      </c>
      <c r="H1397" s="582">
        <v>87</v>
      </c>
      <c r="I1397" s="584">
        <f t="shared" si="293"/>
        <v>24</v>
      </c>
      <c r="J1397" s="435">
        <f t="shared" si="294"/>
        <v>30</v>
      </c>
      <c r="K1397" s="435">
        <f t="shared" si="295"/>
        <v>24</v>
      </c>
      <c r="L1397" s="930"/>
      <c r="M1397" s="931"/>
      <c r="N1397" s="931"/>
      <c r="O1397" s="932"/>
      <c r="Q1397" s="401" t="s">
        <v>541</v>
      </c>
      <c r="R1397" s="20" t="s">
        <v>27</v>
      </c>
      <c r="S1397" s="20" t="s">
        <v>1645</v>
      </c>
      <c r="T1397" s="20" t="s">
        <v>1905</v>
      </c>
      <c r="U1397" s="10"/>
      <c r="V1397" s="20" t="s">
        <v>1971</v>
      </c>
      <c r="W1397" s="20" t="s">
        <v>23</v>
      </c>
      <c r="X1397" s="20" t="s">
        <v>1603</v>
      </c>
      <c r="Y1397" s="20" t="s">
        <v>1493</v>
      </c>
      <c r="Z1397" s="20" t="s">
        <v>844</v>
      </c>
      <c r="AA1397" s="20" t="s">
        <v>24</v>
      </c>
      <c r="AB1397" s="20" t="s">
        <v>1646</v>
      </c>
      <c r="AC1397" s="20" t="s">
        <v>376</v>
      </c>
      <c r="AD1397" s="20" t="s">
        <v>1597</v>
      </c>
      <c r="AE1397" s="20" t="s">
        <v>1654</v>
      </c>
      <c r="AF1397" s="20" t="s">
        <v>1644</v>
      </c>
      <c r="AG1397" s="21" t="s">
        <v>1643</v>
      </c>
    </row>
    <row r="1398" spans="1:33" ht="15.75" customHeight="1" x14ac:dyDescent="0.2">
      <c r="A1398" s="259">
        <v>5</v>
      </c>
      <c r="B1398" s="54" t="s">
        <v>1090</v>
      </c>
      <c r="C1398" s="582">
        <v>30</v>
      </c>
      <c r="D1398" s="582">
        <v>12</v>
      </c>
      <c r="E1398" s="582">
        <v>8</v>
      </c>
      <c r="F1398" s="582">
        <v>10</v>
      </c>
      <c r="G1398" s="582">
        <v>67</v>
      </c>
      <c r="H1398" s="582">
        <v>50</v>
      </c>
      <c r="I1398" s="584">
        <f t="shared" si="293"/>
        <v>32</v>
      </c>
      <c r="J1398" s="435">
        <f t="shared" si="294"/>
        <v>30</v>
      </c>
      <c r="K1398" s="435">
        <f t="shared" si="295"/>
        <v>32</v>
      </c>
      <c r="L1398" s="930"/>
      <c r="M1398" s="931"/>
      <c r="N1398" s="931"/>
      <c r="O1398" s="932"/>
      <c r="Q1398" s="401" t="s">
        <v>1784</v>
      </c>
      <c r="R1398" s="20" t="s">
        <v>628</v>
      </c>
      <c r="S1398" s="20" t="s">
        <v>844</v>
      </c>
      <c r="T1398" s="20" t="s">
        <v>1490</v>
      </c>
      <c r="U1398" s="20" t="s">
        <v>23</v>
      </c>
      <c r="V1398" s="10"/>
      <c r="W1398" s="20" t="s">
        <v>1600</v>
      </c>
      <c r="X1398" s="20" t="s">
        <v>1599</v>
      </c>
      <c r="Y1398" s="20" t="s">
        <v>1597</v>
      </c>
      <c r="Z1398" s="20" t="s">
        <v>1597</v>
      </c>
      <c r="AA1398" s="20" t="s">
        <v>1599</v>
      </c>
      <c r="AB1398" s="20" t="s">
        <v>1599</v>
      </c>
      <c r="AC1398" s="20" t="s">
        <v>1600</v>
      </c>
      <c r="AD1398" s="20" t="s">
        <v>1207</v>
      </c>
      <c r="AE1398" s="20" t="s">
        <v>1210</v>
      </c>
      <c r="AF1398" s="20" t="s">
        <v>1643</v>
      </c>
      <c r="AG1398" s="21" t="s">
        <v>1656</v>
      </c>
    </row>
    <row r="1399" spans="1:33" ht="15.75" customHeight="1" x14ac:dyDescent="0.2">
      <c r="A1399" s="259">
        <v>6</v>
      </c>
      <c r="B1399" s="54" t="s">
        <v>617</v>
      </c>
      <c r="C1399" s="582">
        <v>30</v>
      </c>
      <c r="D1399" s="582">
        <v>5</v>
      </c>
      <c r="E1399" s="582">
        <v>7</v>
      </c>
      <c r="F1399" s="582">
        <v>18</v>
      </c>
      <c r="G1399" s="582">
        <v>51</v>
      </c>
      <c r="H1399" s="582">
        <v>98</v>
      </c>
      <c r="I1399" s="584">
        <f t="shared" si="293"/>
        <v>17</v>
      </c>
      <c r="J1399" s="435">
        <f t="shared" si="294"/>
        <v>30</v>
      </c>
      <c r="K1399" s="435">
        <f t="shared" si="295"/>
        <v>17</v>
      </c>
      <c r="L1399" s="930"/>
      <c r="M1399" s="931"/>
      <c r="N1399" s="931"/>
      <c r="O1399" s="932"/>
      <c r="Q1399" s="401" t="s">
        <v>500</v>
      </c>
      <c r="R1399" s="20" t="s">
        <v>1597</v>
      </c>
      <c r="S1399" s="20" t="s">
        <v>1597</v>
      </c>
      <c r="T1399" s="20" t="s">
        <v>20</v>
      </c>
      <c r="U1399" s="20" t="s">
        <v>1603</v>
      </c>
      <c r="V1399" s="20" t="s">
        <v>1646</v>
      </c>
      <c r="W1399" s="10"/>
      <c r="X1399" s="20" t="s">
        <v>1541</v>
      </c>
      <c r="Y1399" s="20" t="s">
        <v>1490</v>
      </c>
      <c r="Z1399" s="20" t="s">
        <v>1597</v>
      </c>
      <c r="AA1399" s="20" t="s">
        <v>1125</v>
      </c>
      <c r="AB1399" s="20" t="s">
        <v>24</v>
      </c>
      <c r="AC1399" s="20" t="s">
        <v>1603</v>
      </c>
      <c r="AD1399" s="20" t="s">
        <v>1210</v>
      </c>
      <c r="AE1399" s="20" t="s">
        <v>1602</v>
      </c>
      <c r="AF1399" s="20" t="s">
        <v>1642</v>
      </c>
      <c r="AG1399" s="21" t="s">
        <v>844</v>
      </c>
    </row>
    <row r="1400" spans="1:33" ht="15.75" customHeight="1" x14ac:dyDescent="0.2">
      <c r="A1400" s="259">
        <v>7</v>
      </c>
      <c r="B1400" s="54" t="s">
        <v>1955</v>
      </c>
      <c r="C1400" s="582">
        <v>30</v>
      </c>
      <c r="D1400" s="582">
        <v>10</v>
      </c>
      <c r="E1400" s="582">
        <v>4</v>
      </c>
      <c r="F1400" s="582">
        <v>16</v>
      </c>
      <c r="G1400" s="582">
        <v>62</v>
      </c>
      <c r="H1400" s="582">
        <v>84</v>
      </c>
      <c r="I1400" s="584">
        <f t="shared" si="293"/>
        <v>24</v>
      </c>
      <c r="J1400" s="435">
        <f t="shared" si="294"/>
        <v>30</v>
      </c>
      <c r="K1400" s="435">
        <f t="shared" si="295"/>
        <v>24</v>
      </c>
      <c r="L1400" s="930"/>
      <c r="M1400" s="931"/>
      <c r="N1400" s="931"/>
      <c r="O1400" s="932"/>
      <c r="Q1400" s="401" t="s">
        <v>733</v>
      </c>
      <c r="R1400" s="20" t="s">
        <v>1494</v>
      </c>
      <c r="S1400" s="20" t="s">
        <v>1644</v>
      </c>
      <c r="T1400" s="20" t="s">
        <v>1546</v>
      </c>
      <c r="U1400" s="20" t="s">
        <v>1646</v>
      </c>
      <c r="V1400" s="20" t="s">
        <v>1489</v>
      </c>
      <c r="W1400" s="20" t="s">
        <v>1540</v>
      </c>
      <c r="X1400" s="10"/>
      <c r="Y1400" s="20" t="s">
        <v>1600</v>
      </c>
      <c r="Z1400" s="20" t="s">
        <v>1546</v>
      </c>
      <c r="AA1400" s="20" t="s">
        <v>1488</v>
      </c>
      <c r="AB1400" s="20" t="s">
        <v>1541</v>
      </c>
      <c r="AC1400" s="20" t="s">
        <v>1488</v>
      </c>
      <c r="AD1400" s="20" t="s">
        <v>1643</v>
      </c>
      <c r="AE1400" s="20" t="s">
        <v>24</v>
      </c>
      <c r="AF1400" s="20" t="s">
        <v>1643</v>
      </c>
      <c r="AG1400" s="21" t="s">
        <v>1487</v>
      </c>
    </row>
    <row r="1401" spans="1:33" ht="15.75" customHeight="1" x14ac:dyDescent="0.2">
      <c r="A1401" s="259">
        <v>8</v>
      </c>
      <c r="B1401" s="54" t="s">
        <v>1763</v>
      </c>
      <c r="C1401" s="582">
        <v>30</v>
      </c>
      <c r="D1401" s="582">
        <v>12</v>
      </c>
      <c r="E1401" s="582">
        <v>3</v>
      </c>
      <c r="F1401" s="582">
        <v>15</v>
      </c>
      <c r="G1401" s="582">
        <v>53</v>
      </c>
      <c r="H1401" s="582">
        <v>66</v>
      </c>
      <c r="I1401" s="584">
        <f t="shared" si="293"/>
        <v>27</v>
      </c>
      <c r="J1401" s="435">
        <f t="shared" si="294"/>
        <v>30</v>
      </c>
      <c r="K1401" s="435">
        <f t="shared" si="295"/>
        <v>27</v>
      </c>
      <c r="L1401" s="930"/>
      <c r="M1401" s="931"/>
      <c r="N1401" s="931"/>
      <c r="O1401" s="932"/>
      <c r="Q1401" s="401" t="s">
        <v>511</v>
      </c>
      <c r="R1401" s="20" t="s">
        <v>1540</v>
      </c>
      <c r="S1401" s="20" t="s">
        <v>1493</v>
      </c>
      <c r="T1401" s="20" t="s">
        <v>1539</v>
      </c>
      <c r="U1401" s="20" t="s">
        <v>1600</v>
      </c>
      <c r="V1401" s="20" t="s">
        <v>844</v>
      </c>
      <c r="W1401" s="20" t="s">
        <v>844</v>
      </c>
      <c r="X1401" s="20" t="s">
        <v>1494</v>
      </c>
      <c r="Y1401" s="10"/>
      <c r="Z1401" s="20" t="s">
        <v>1493</v>
      </c>
      <c r="AA1401" s="20" t="s">
        <v>844</v>
      </c>
      <c r="AB1401" s="20" t="s">
        <v>1491</v>
      </c>
      <c r="AC1401" s="20" t="s">
        <v>1487</v>
      </c>
      <c r="AD1401" s="20" t="s">
        <v>1488</v>
      </c>
      <c r="AE1401" s="20" t="s">
        <v>1646</v>
      </c>
      <c r="AF1401" s="20" t="s">
        <v>1488</v>
      </c>
      <c r="AG1401" s="21" t="s">
        <v>1207</v>
      </c>
    </row>
    <row r="1402" spans="1:33" ht="15.75" customHeight="1" x14ac:dyDescent="0.2">
      <c r="A1402" s="259">
        <v>9</v>
      </c>
      <c r="B1402" s="54" t="s">
        <v>1092</v>
      </c>
      <c r="C1402" s="582">
        <v>30</v>
      </c>
      <c r="D1402" s="582">
        <v>18</v>
      </c>
      <c r="E1402" s="582">
        <v>5</v>
      </c>
      <c r="F1402" s="582">
        <v>7</v>
      </c>
      <c r="G1402" s="582">
        <v>75</v>
      </c>
      <c r="H1402" s="582">
        <v>45</v>
      </c>
      <c r="I1402" s="584">
        <f t="shared" si="293"/>
        <v>41</v>
      </c>
      <c r="J1402" s="435">
        <f t="shared" si="294"/>
        <v>30</v>
      </c>
      <c r="K1402" s="435">
        <f t="shared" si="295"/>
        <v>41</v>
      </c>
      <c r="L1402" s="930"/>
      <c r="M1402" s="931"/>
      <c r="N1402" s="931"/>
      <c r="O1402" s="932"/>
      <c r="Q1402" s="401" t="s">
        <v>1088</v>
      </c>
      <c r="R1402" s="20" t="s">
        <v>1493</v>
      </c>
      <c r="S1402" s="20" t="s">
        <v>1494</v>
      </c>
      <c r="T1402" s="20" t="s">
        <v>1642</v>
      </c>
      <c r="U1402" s="20" t="s">
        <v>844</v>
      </c>
      <c r="V1402" s="20" t="s">
        <v>844</v>
      </c>
      <c r="W1402" s="20" t="s">
        <v>1597</v>
      </c>
      <c r="X1402" s="20" t="s">
        <v>1540</v>
      </c>
      <c r="Y1402" s="20" t="s">
        <v>1490</v>
      </c>
      <c r="Z1402" s="10"/>
      <c r="AA1402" s="20" t="s">
        <v>1495</v>
      </c>
      <c r="AB1402" s="20" t="s">
        <v>1795</v>
      </c>
      <c r="AC1402" s="20" t="s">
        <v>1490</v>
      </c>
      <c r="AD1402" s="20" t="s">
        <v>1488</v>
      </c>
      <c r="AE1402" s="20" t="s">
        <v>1603</v>
      </c>
      <c r="AF1402" s="20" t="s">
        <v>1601</v>
      </c>
      <c r="AG1402" s="21" t="s">
        <v>1207</v>
      </c>
    </row>
    <row r="1403" spans="1:33" ht="15.75" customHeight="1" x14ac:dyDescent="0.2">
      <c r="A1403" s="259">
        <v>10</v>
      </c>
      <c r="B1403" s="54" t="s">
        <v>245</v>
      </c>
      <c r="C1403" s="582">
        <v>30</v>
      </c>
      <c r="D1403" s="582">
        <v>22</v>
      </c>
      <c r="E1403" s="582">
        <v>4</v>
      </c>
      <c r="F1403" s="582">
        <v>4</v>
      </c>
      <c r="G1403" s="582">
        <v>88</v>
      </c>
      <c r="H1403" s="582">
        <v>38</v>
      </c>
      <c r="I1403" s="584">
        <f t="shared" si="293"/>
        <v>48</v>
      </c>
      <c r="J1403" s="435">
        <f t="shared" si="294"/>
        <v>30</v>
      </c>
      <c r="K1403" s="435">
        <f t="shared" si="295"/>
        <v>48</v>
      </c>
      <c r="L1403" s="930"/>
      <c r="M1403" s="931"/>
      <c r="N1403" s="931"/>
      <c r="O1403" s="932"/>
      <c r="Q1403" s="401" t="s">
        <v>242</v>
      </c>
      <c r="R1403" s="20" t="s">
        <v>1493</v>
      </c>
      <c r="S1403" s="20" t="s">
        <v>1494</v>
      </c>
      <c r="T1403" s="20" t="s">
        <v>1207</v>
      </c>
      <c r="U1403" s="20" t="s">
        <v>1487</v>
      </c>
      <c r="V1403" s="20" t="s">
        <v>1795</v>
      </c>
      <c r="W1403" s="20" t="s">
        <v>1601</v>
      </c>
      <c r="X1403" s="20" t="s">
        <v>1546</v>
      </c>
      <c r="Y1403" s="20" t="s">
        <v>1487</v>
      </c>
      <c r="Z1403" s="20" t="s">
        <v>1493</v>
      </c>
      <c r="AA1403" s="10"/>
      <c r="AB1403" s="20" t="s">
        <v>1207</v>
      </c>
      <c r="AC1403" s="20" t="s">
        <v>1597</v>
      </c>
      <c r="AD1403" s="20" t="s">
        <v>1547</v>
      </c>
      <c r="AE1403" s="20" t="s">
        <v>844</v>
      </c>
      <c r="AF1403" s="20" t="s">
        <v>1795</v>
      </c>
      <c r="AG1403" s="21" t="s">
        <v>1493</v>
      </c>
    </row>
    <row r="1404" spans="1:33" ht="15.75" customHeight="1" x14ac:dyDescent="0.2">
      <c r="A1404" s="259">
        <v>11</v>
      </c>
      <c r="B1404" s="54" t="s">
        <v>1093</v>
      </c>
      <c r="C1404" s="582">
        <v>30</v>
      </c>
      <c r="D1404" s="582">
        <v>22</v>
      </c>
      <c r="E1404" s="582">
        <v>5</v>
      </c>
      <c r="F1404" s="582">
        <v>3</v>
      </c>
      <c r="G1404" s="582">
        <v>95</v>
      </c>
      <c r="H1404" s="582">
        <v>35</v>
      </c>
      <c r="I1404" s="584">
        <f t="shared" si="293"/>
        <v>49</v>
      </c>
      <c r="J1404" s="435">
        <f t="shared" si="294"/>
        <v>30</v>
      </c>
      <c r="K1404" s="435">
        <f t="shared" si="295"/>
        <v>49</v>
      </c>
      <c r="L1404" s="930"/>
      <c r="M1404" s="931"/>
      <c r="N1404" s="931"/>
      <c r="O1404" s="932"/>
      <c r="Q1404" s="401" t="s">
        <v>1089</v>
      </c>
      <c r="R1404" s="20" t="s">
        <v>628</v>
      </c>
      <c r="S1404" s="20" t="s">
        <v>1487</v>
      </c>
      <c r="T1404" s="20" t="s">
        <v>1490</v>
      </c>
      <c r="U1404" s="20" t="s">
        <v>1644</v>
      </c>
      <c r="V1404" s="20" t="s">
        <v>1210</v>
      </c>
      <c r="W1404" s="20" t="s">
        <v>1644</v>
      </c>
      <c r="X1404" s="20" t="s">
        <v>1929</v>
      </c>
      <c r="Y1404" s="20" t="s">
        <v>1547</v>
      </c>
      <c r="Z1404" s="20" t="s">
        <v>1597</v>
      </c>
      <c r="AA1404" s="20" t="s">
        <v>844</v>
      </c>
      <c r="AB1404" s="10"/>
      <c r="AC1404" s="20" t="s">
        <v>1487</v>
      </c>
      <c r="AD1404" s="20" t="s">
        <v>1493</v>
      </c>
      <c r="AE1404" s="20" t="s">
        <v>1487</v>
      </c>
      <c r="AF1404" s="20" t="s">
        <v>1493</v>
      </c>
      <c r="AG1404" s="21" t="s">
        <v>1603</v>
      </c>
    </row>
    <row r="1405" spans="1:33" ht="15.75" customHeight="1" x14ac:dyDescent="0.2">
      <c r="A1405" s="259">
        <v>12</v>
      </c>
      <c r="B1405" s="54" t="s">
        <v>1094</v>
      </c>
      <c r="C1405" s="582">
        <v>30</v>
      </c>
      <c r="D1405" s="582">
        <v>14</v>
      </c>
      <c r="E1405" s="582">
        <v>3</v>
      </c>
      <c r="F1405" s="582">
        <v>13</v>
      </c>
      <c r="G1405" s="582">
        <v>75</v>
      </c>
      <c r="H1405" s="582">
        <v>63</v>
      </c>
      <c r="I1405" s="584">
        <f t="shared" si="293"/>
        <v>31</v>
      </c>
      <c r="J1405" s="435">
        <f t="shared" si="294"/>
        <v>30</v>
      </c>
      <c r="K1405" s="435">
        <f t="shared" si="295"/>
        <v>31</v>
      </c>
      <c r="L1405" s="930"/>
      <c r="M1405" s="931"/>
      <c r="N1405" s="931"/>
      <c r="O1405" s="932"/>
      <c r="Q1405" s="401" t="s">
        <v>610</v>
      </c>
      <c r="R1405" s="20" t="s">
        <v>1210</v>
      </c>
      <c r="S1405" s="20" t="s">
        <v>1547</v>
      </c>
      <c r="T1405" s="20" t="s">
        <v>1494</v>
      </c>
      <c r="U1405" s="20" t="s">
        <v>1603</v>
      </c>
      <c r="V1405" s="20" t="s">
        <v>1600</v>
      </c>
      <c r="W1405" s="20" t="s">
        <v>628</v>
      </c>
      <c r="X1405" s="20" t="s">
        <v>628</v>
      </c>
      <c r="Y1405" s="20" t="s">
        <v>628</v>
      </c>
      <c r="Z1405" s="20" t="s">
        <v>1488</v>
      </c>
      <c r="AA1405" s="20" t="s">
        <v>1905</v>
      </c>
      <c r="AB1405" s="20" t="s">
        <v>1602</v>
      </c>
      <c r="AC1405" s="10"/>
      <c r="AD1405" s="20" t="s">
        <v>1600</v>
      </c>
      <c r="AE1405" s="20" t="s">
        <v>1600</v>
      </c>
      <c r="AF1405" s="20" t="s">
        <v>1493</v>
      </c>
      <c r="AG1405" s="21" t="s">
        <v>1489</v>
      </c>
    </row>
    <row r="1406" spans="1:33" ht="15.75" customHeight="1" x14ac:dyDescent="0.2">
      <c r="A1406" s="259">
        <v>13</v>
      </c>
      <c r="B1406" s="54" t="s">
        <v>345</v>
      </c>
      <c r="C1406" s="582">
        <v>30</v>
      </c>
      <c r="D1406" s="582">
        <v>19</v>
      </c>
      <c r="E1406" s="582">
        <v>6</v>
      </c>
      <c r="F1406" s="582">
        <v>5</v>
      </c>
      <c r="G1406" s="582">
        <v>85</v>
      </c>
      <c r="H1406" s="582">
        <v>58</v>
      </c>
      <c r="I1406" s="584">
        <f t="shared" si="293"/>
        <v>44</v>
      </c>
      <c r="J1406" s="435">
        <f t="shared" si="294"/>
        <v>30</v>
      </c>
      <c r="K1406" s="435">
        <f t="shared" si="295"/>
        <v>44</v>
      </c>
      <c r="L1406" s="930"/>
      <c r="M1406" s="931"/>
      <c r="N1406" s="931"/>
      <c r="O1406" s="932"/>
      <c r="Q1406" s="401" t="s">
        <v>514</v>
      </c>
      <c r="R1406" s="20" t="s">
        <v>1547</v>
      </c>
      <c r="S1406" s="20" t="s">
        <v>844</v>
      </c>
      <c r="T1406" s="20" t="s">
        <v>1597</v>
      </c>
      <c r="U1406" s="20" t="s">
        <v>1600</v>
      </c>
      <c r="V1406" s="20" t="s">
        <v>1795</v>
      </c>
      <c r="W1406" s="20" t="s">
        <v>1600</v>
      </c>
      <c r="X1406" s="20" t="s">
        <v>285</v>
      </c>
      <c r="Y1406" s="20" t="s">
        <v>32</v>
      </c>
      <c r="Z1406" s="20" t="s">
        <v>24</v>
      </c>
      <c r="AA1406" s="20" t="s">
        <v>1546</v>
      </c>
      <c r="AB1406" s="20" t="s">
        <v>1597</v>
      </c>
      <c r="AC1406" s="20" t="s">
        <v>1881</v>
      </c>
      <c r="AD1406" s="10"/>
      <c r="AE1406" s="20" t="s">
        <v>1656</v>
      </c>
      <c r="AF1406" s="20" t="s">
        <v>1493</v>
      </c>
      <c r="AG1406" s="21" t="s">
        <v>1490</v>
      </c>
    </row>
    <row r="1407" spans="1:33" ht="15.75" customHeight="1" x14ac:dyDescent="0.2">
      <c r="A1407" s="259">
        <v>14</v>
      </c>
      <c r="B1407" s="54" t="s">
        <v>819</v>
      </c>
      <c r="C1407" s="582">
        <v>30</v>
      </c>
      <c r="D1407" s="582">
        <v>17</v>
      </c>
      <c r="E1407" s="582">
        <v>3</v>
      </c>
      <c r="F1407" s="582">
        <v>10</v>
      </c>
      <c r="G1407" s="582">
        <v>74</v>
      </c>
      <c r="H1407" s="582">
        <v>59</v>
      </c>
      <c r="I1407" s="584">
        <f t="shared" si="293"/>
        <v>37</v>
      </c>
      <c r="J1407" s="435">
        <f t="shared" si="294"/>
        <v>30</v>
      </c>
      <c r="K1407" s="435">
        <f t="shared" si="295"/>
        <v>37</v>
      </c>
      <c r="L1407" s="930"/>
      <c r="M1407" s="931"/>
      <c r="N1407" s="931"/>
      <c r="O1407" s="932"/>
      <c r="Q1407" s="401" t="s">
        <v>591</v>
      </c>
      <c r="R1407" s="20" t="s">
        <v>1601</v>
      </c>
      <c r="S1407" s="20" t="s">
        <v>1210</v>
      </c>
      <c r="T1407" s="20" t="s">
        <v>1540</v>
      </c>
      <c r="U1407" s="20" t="s">
        <v>1603</v>
      </c>
      <c r="V1407" s="20" t="s">
        <v>1597</v>
      </c>
      <c r="W1407" s="20" t="s">
        <v>1490</v>
      </c>
      <c r="X1407" s="20" t="s">
        <v>1597</v>
      </c>
      <c r="Y1407" s="20" t="s">
        <v>1642</v>
      </c>
      <c r="Z1407" s="20" t="s">
        <v>1646</v>
      </c>
      <c r="AA1407" s="20" t="s">
        <v>844</v>
      </c>
      <c r="AB1407" s="20" t="s">
        <v>1547</v>
      </c>
      <c r="AC1407" s="20" t="s">
        <v>1597</v>
      </c>
      <c r="AD1407" s="20" t="s">
        <v>1600</v>
      </c>
      <c r="AE1407" s="10"/>
      <c r="AF1407" s="20" t="s">
        <v>1603</v>
      </c>
      <c r="AG1407" s="21" t="s">
        <v>1546</v>
      </c>
    </row>
    <row r="1408" spans="1:33" ht="15.75" customHeight="1" x14ac:dyDescent="0.2">
      <c r="A1408" s="259">
        <v>15</v>
      </c>
      <c r="B1408" s="54" t="s">
        <v>1589</v>
      </c>
      <c r="C1408" s="582">
        <v>30</v>
      </c>
      <c r="D1408" s="582">
        <v>9</v>
      </c>
      <c r="E1408" s="582">
        <v>4</v>
      </c>
      <c r="F1408" s="582">
        <v>17</v>
      </c>
      <c r="G1408" s="582">
        <v>56</v>
      </c>
      <c r="H1408" s="582">
        <v>79</v>
      </c>
      <c r="I1408" s="584">
        <f t="shared" si="293"/>
        <v>22</v>
      </c>
      <c r="J1408" s="435">
        <f t="shared" si="294"/>
        <v>30</v>
      </c>
      <c r="K1408" s="435">
        <f t="shared" si="295"/>
        <v>22</v>
      </c>
      <c r="L1408" s="930"/>
      <c r="M1408" s="931"/>
      <c r="N1408" s="931"/>
      <c r="O1408" s="932"/>
      <c r="Q1408" s="401" t="s">
        <v>1587</v>
      </c>
      <c r="R1408" s="20" t="s">
        <v>1642</v>
      </c>
      <c r="S1408" s="20" t="s">
        <v>1600</v>
      </c>
      <c r="T1408" s="20" t="s">
        <v>1602</v>
      </c>
      <c r="U1408" s="20" t="s">
        <v>1493</v>
      </c>
      <c r="V1408" s="20" t="s">
        <v>1602</v>
      </c>
      <c r="W1408" s="20" t="s">
        <v>1597</v>
      </c>
      <c r="X1408" s="20" t="s">
        <v>1543</v>
      </c>
      <c r="Y1408" s="20" t="s">
        <v>1539</v>
      </c>
      <c r="Z1408" s="20" t="s">
        <v>355</v>
      </c>
      <c r="AA1408" s="20" t="s">
        <v>2035</v>
      </c>
      <c r="AB1408" s="20" t="s">
        <v>1597</v>
      </c>
      <c r="AC1408" s="20" t="s">
        <v>1493</v>
      </c>
      <c r="AD1408" s="20" t="s">
        <v>1646</v>
      </c>
      <c r="AE1408" s="20" t="s">
        <v>1210</v>
      </c>
      <c r="AF1408" s="10"/>
      <c r="AG1408" s="21" t="s">
        <v>1487</v>
      </c>
    </row>
    <row r="1409" spans="1:33" ht="15.75" customHeight="1" thickBot="1" x14ac:dyDescent="0.25">
      <c r="A1409" s="462">
        <v>16</v>
      </c>
      <c r="B1409" s="55" t="s">
        <v>1042</v>
      </c>
      <c r="C1409" s="583">
        <v>30</v>
      </c>
      <c r="D1409" s="583">
        <v>5</v>
      </c>
      <c r="E1409" s="583">
        <v>6</v>
      </c>
      <c r="F1409" s="583">
        <v>19</v>
      </c>
      <c r="G1409" s="583">
        <v>45</v>
      </c>
      <c r="H1409" s="583">
        <v>75</v>
      </c>
      <c r="I1409" s="585">
        <f t="shared" si="293"/>
        <v>16</v>
      </c>
      <c r="J1409" s="435">
        <f t="shared" si="294"/>
        <v>30</v>
      </c>
      <c r="K1409" s="435">
        <f t="shared" si="295"/>
        <v>16</v>
      </c>
      <c r="L1409" s="933"/>
      <c r="M1409" s="934"/>
      <c r="N1409" s="934"/>
      <c r="O1409" s="935"/>
      <c r="Q1409" s="402" t="s">
        <v>813</v>
      </c>
      <c r="R1409" s="23" t="s">
        <v>1597</v>
      </c>
      <c r="S1409" s="23" t="s">
        <v>844</v>
      </c>
      <c r="T1409" s="23" t="s">
        <v>1543</v>
      </c>
      <c r="U1409" s="23" t="s">
        <v>1543</v>
      </c>
      <c r="V1409" s="23" t="s">
        <v>1210</v>
      </c>
      <c r="W1409" s="23" t="s">
        <v>104</v>
      </c>
      <c r="X1409" s="23" t="s">
        <v>1493</v>
      </c>
      <c r="Y1409" s="23" t="s">
        <v>1601</v>
      </c>
      <c r="Z1409" s="23" t="s">
        <v>1496</v>
      </c>
      <c r="AA1409" s="23" t="s">
        <v>1602</v>
      </c>
      <c r="AB1409" s="23" t="s">
        <v>1495</v>
      </c>
      <c r="AC1409" s="23" t="s">
        <v>1493</v>
      </c>
      <c r="AD1409" s="23" t="s">
        <v>1597</v>
      </c>
      <c r="AE1409" s="23" t="s">
        <v>355</v>
      </c>
      <c r="AF1409" s="23" t="s">
        <v>1488</v>
      </c>
      <c r="AG1409" s="15"/>
    </row>
    <row r="1410" spans="1:33" ht="15.75" customHeight="1" x14ac:dyDescent="0.2">
      <c r="C1410" s="435">
        <f t="shared" ref="C1410:H1410" si="296">SUM(C1394:C1409)</f>
        <v>480</v>
      </c>
      <c r="D1410" s="435">
        <f t="shared" si="296"/>
        <v>204</v>
      </c>
      <c r="E1410" s="435">
        <f t="shared" si="296"/>
        <v>72</v>
      </c>
      <c r="F1410" s="435">
        <f t="shared" si="296"/>
        <v>204</v>
      </c>
      <c r="G1410" s="435">
        <f t="shared" si="296"/>
        <v>1069</v>
      </c>
      <c r="H1410" s="435">
        <f t="shared" si="296"/>
        <v>1069</v>
      </c>
      <c r="I1410" s="435">
        <f t="shared" si="293"/>
        <v>480</v>
      </c>
      <c r="J1410" s="435">
        <f t="shared" si="294"/>
        <v>480</v>
      </c>
      <c r="K1410" s="435">
        <f t="shared" si="295"/>
        <v>480</v>
      </c>
    </row>
    <row r="1411" spans="1:33" ht="15.75" customHeight="1" thickBot="1" x14ac:dyDescent="0.25"/>
    <row r="1412" spans="1:33" ht="15.75" customHeight="1" thickBot="1" x14ac:dyDescent="0.25">
      <c r="A1412" s="1193" t="s">
        <v>2087</v>
      </c>
      <c r="B1412" s="1194"/>
      <c r="C1412" s="1194"/>
      <c r="D1412" s="1194"/>
      <c r="E1412" s="1194"/>
      <c r="F1412" s="1195"/>
      <c r="G1412" s="1190" t="s">
        <v>1142</v>
      </c>
      <c r="H1412" s="1191"/>
      <c r="I1412" s="1192"/>
      <c r="L1412" s="952" t="s">
        <v>538</v>
      </c>
      <c r="M1412" s="953"/>
      <c r="N1412" s="953"/>
      <c r="O1412" s="954"/>
    </row>
    <row r="1413" spans="1:33" ht="15.75" customHeight="1" thickBot="1" x14ac:dyDescent="0.25">
      <c r="A1413" s="456" t="s">
        <v>496</v>
      </c>
      <c r="B1413" s="457" t="s">
        <v>497</v>
      </c>
      <c r="C1413" s="458" t="s">
        <v>498</v>
      </c>
      <c r="D1413" s="458" t="s">
        <v>499</v>
      </c>
      <c r="E1413" s="458" t="s">
        <v>500</v>
      </c>
      <c r="F1413" s="458" t="s">
        <v>501</v>
      </c>
      <c r="G1413" s="459" t="s">
        <v>502</v>
      </c>
      <c r="H1413" s="459" t="s">
        <v>503</v>
      </c>
      <c r="I1413" s="460" t="s">
        <v>504</v>
      </c>
      <c r="L1413" s="955"/>
      <c r="M1413" s="956"/>
      <c r="N1413" s="956"/>
      <c r="O1413" s="957"/>
      <c r="Q1413" s="24" t="s">
        <v>1143</v>
      </c>
      <c r="R1413" s="399" t="s">
        <v>1615</v>
      </c>
      <c r="S1413" s="399" t="s">
        <v>241</v>
      </c>
      <c r="T1413" s="399" t="s">
        <v>2088</v>
      </c>
      <c r="U1413" s="399" t="s">
        <v>1503</v>
      </c>
      <c r="V1413" s="399" t="s">
        <v>564</v>
      </c>
      <c r="W1413" s="399" t="s">
        <v>500</v>
      </c>
      <c r="X1413" s="399" t="s">
        <v>59</v>
      </c>
      <c r="Y1413" s="399" t="s">
        <v>1530</v>
      </c>
      <c r="Z1413" s="399" t="s">
        <v>610</v>
      </c>
      <c r="AA1413" s="399" t="s">
        <v>60</v>
      </c>
      <c r="AB1413" s="399" t="s">
        <v>2089</v>
      </c>
      <c r="AC1413" s="399" t="s">
        <v>1959</v>
      </c>
      <c r="AD1413" s="399" t="s">
        <v>2090</v>
      </c>
      <c r="AE1413" s="399" t="s">
        <v>413</v>
      </c>
      <c r="AF1413" s="399" t="s">
        <v>425</v>
      </c>
      <c r="AG1413" s="400" t="s">
        <v>727</v>
      </c>
    </row>
    <row r="1414" spans="1:33" ht="15.75" customHeight="1" x14ac:dyDescent="0.2">
      <c r="A1414" s="461">
        <v>1</v>
      </c>
      <c r="B1414" s="53" t="s">
        <v>106</v>
      </c>
      <c r="C1414" s="46">
        <v>30</v>
      </c>
      <c r="D1414" s="46">
        <v>22</v>
      </c>
      <c r="E1414" s="46">
        <v>3</v>
      </c>
      <c r="F1414" s="46">
        <v>5</v>
      </c>
      <c r="G1414" s="46">
        <v>99</v>
      </c>
      <c r="H1414" s="46">
        <v>45</v>
      </c>
      <c r="I1414" s="586">
        <f t="shared" ref="I1414:I1429" si="297">D1414*2+E1414</f>
        <v>47</v>
      </c>
      <c r="J1414" s="435">
        <f t="shared" ref="J1414:J1430" si="298">D1414+E1414+F1414</f>
        <v>30</v>
      </c>
      <c r="K1414" s="435">
        <f t="shared" ref="K1414:K1430" si="299">D1414*2+E1414</f>
        <v>47</v>
      </c>
      <c r="L1414" s="927" t="s">
        <v>532</v>
      </c>
      <c r="M1414" s="928"/>
      <c r="N1414" s="928"/>
      <c r="O1414" s="929"/>
      <c r="Q1414" s="401" t="s">
        <v>1615</v>
      </c>
      <c r="R1414" s="10"/>
      <c r="S1414" s="20" t="s">
        <v>1597</v>
      </c>
      <c r="T1414" s="20" t="s">
        <v>27</v>
      </c>
      <c r="U1414" s="20" t="s">
        <v>1601</v>
      </c>
      <c r="V1414" s="20" t="s">
        <v>1603</v>
      </c>
      <c r="W1414" s="20" t="s">
        <v>1493</v>
      </c>
      <c r="X1414" s="20" t="s">
        <v>1603</v>
      </c>
      <c r="Y1414" s="20" t="s">
        <v>1603</v>
      </c>
      <c r="Z1414" s="20" t="s">
        <v>1603</v>
      </c>
      <c r="AA1414" s="20" t="s">
        <v>1603</v>
      </c>
      <c r="AB1414" s="20" t="s">
        <v>1207</v>
      </c>
      <c r="AC1414" s="20" t="s">
        <v>1597</v>
      </c>
      <c r="AD1414" s="20" t="s">
        <v>1539</v>
      </c>
      <c r="AE1414" s="20" t="s">
        <v>1488</v>
      </c>
      <c r="AF1414" s="20" t="s">
        <v>1494</v>
      </c>
      <c r="AG1414" s="21" t="s">
        <v>1624</v>
      </c>
    </row>
    <row r="1415" spans="1:33" ht="15.75" customHeight="1" x14ac:dyDescent="0.2">
      <c r="A1415" s="259">
        <v>2</v>
      </c>
      <c r="B1415" s="54" t="s">
        <v>2093</v>
      </c>
      <c r="C1415" s="582">
        <v>29</v>
      </c>
      <c r="D1415" s="582">
        <v>20</v>
      </c>
      <c r="E1415" s="582">
        <v>3</v>
      </c>
      <c r="F1415" s="582">
        <v>6</v>
      </c>
      <c r="G1415" s="582">
        <v>78</v>
      </c>
      <c r="H1415" s="582">
        <v>46</v>
      </c>
      <c r="I1415" s="584">
        <f t="shared" si="297"/>
        <v>43</v>
      </c>
      <c r="J1415" s="435">
        <f t="shared" si="298"/>
        <v>29</v>
      </c>
      <c r="K1415" s="435">
        <f t="shared" si="299"/>
        <v>43</v>
      </c>
      <c r="L1415" s="930"/>
      <c r="M1415" s="931"/>
      <c r="N1415" s="931"/>
      <c r="O1415" s="932"/>
      <c r="Q1415" s="401" t="s">
        <v>241</v>
      </c>
      <c r="R1415" s="20" t="s">
        <v>844</v>
      </c>
      <c r="S1415" s="10"/>
      <c r="T1415" s="20" t="s">
        <v>366</v>
      </c>
      <c r="U1415" s="20" t="s">
        <v>1597</v>
      </c>
      <c r="V1415" s="20" t="s">
        <v>1488</v>
      </c>
      <c r="W1415" s="20" t="s">
        <v>1493</v>
      </c>
      <c r="X1415" s="20" t="s">
        <v>1489</v>
      </c>
      <c r="Y1415" s="20" t="s">
        <v>1795</v>
      </c>
      <c r="Z1415" s="20" t="s">
        <v>1642</v>
      </c>
      <c r="AA1415" s="20" t="s">
        <v>1597</v>
      </c>
      <c r="AB1415" s="20"/>
      <c r="AC1415" s="20" t="s">
        <v>1153</v>
      </c>
      <c r="AD1415" s="20" t="s">
        <v>1539</v>
      </c>
      <c r="AE1415" s="20" t="s">
        <v>2056</v>
      </c>
      <c r="AF1415" s="20" t="s">
        <v>1207</v>
      </c>
      <c r="AG1415" s="21" t="s">
        <v>1600</v>
      </c>
    </row>
    <row r="1416" spans="1:33" ht="15.75" customHeight="1" x14ac:dyDescent="0.2">
      <c r="A1416" s="259">
        <v>3</v>
      </c>
      <c r="B1416" s="54" t="s">
        <v>2061</v>
      </c>
      <c r="C1416" s="582">
        <v>30</v>
      </c>
      <c r="D1416" s="582">
        <v>19</v>
      </c>
      <c r="E1416" s="582">
        <v>3</v>
      </c>
      <c r="F1416" s="582">
        <v>8</v>
      </c>
      <c r="G1416" s="582">
        <v>92</v>
      </c>
      <c r="H1416" s="582">
        <v>58</v>
      </c>
      <c r="I1416" s="584">
        <f t="shared" si="297"/>
        <v>41</v>
      </c>
      <c r="J1416" s="435">
        <f t="shared" si="298"/>
        <v>30</v>
      </c>
      <c r="K1416" s="435">
        <f t="shared" si="299"/>
        <v>41</v>
      </c>
      <c r="L1416" s="930"/>
      <c r="M1416" s="931"/>
      <c r="N1416" s="931"/>
      <c r="O1416" s="932"/>
      <c r="Q1416" s="401" t="s">
        <v>2088</v>
      </c>
      <c r="R1416" s="20" t="s">
        <v>1905</v>
      </c>
      <c r="S1416" s="20" t="s">
        <v>1495</v>
      </c>
      <c r="T1416" s="10"/>
      <c r="U1416" s="20" t="s">
        <v>1602</v>
      </c>
      <c r="V1416" s="20" t="s">
        <v>1539</v>
      </c>
      <c r="W1416" s="20" t="s">
        <v>1489</v>
      </c>
      <c r="X1416" s="20" t="s">
        <v>1210</v>
      </c>
      <c r="Y1416" s="20" t="s">
        <v>1795</v>
      </c>
      <c r="Z1416" s="20" t="s">
        <v>1603</v>
      </c>
      <c r="AA1416" s="20" t="s">
        <v>1489</v>
      </c>
      <c r="AB1416" s="20" t="s">
        <v>1539</v>
      </c>
      <c r="AC1416" s="20" t="s">
        <v>1210</v>
      </c>
      <c r="AD1416" s="20" t="s">
        <v>1643</v>
      </c>
      <c r="AE1416" s="20" t="s">
        <v>1894</v>
      </c>
      <c r="AF1416" s="20" t="s">
        <v>1603</v>
      </c>
      <c r="AG1416" s="21" t="s">
        <v>376</v>
      </c>
    </row>
    <row r="1417" spans="1:33" ht="15.75" customHeight="1" x14ac:dyDescent="0.2">
      <c r="A1417" s="259">
        <v>4</v>
      </c>
      <c r="B1417" s="54" t="s">
        <v>1497</v>
      </c>
      <c r="C1417" s="582">
        <v>30</v>
      </c>
      <c r="D1417" s="582">
        <v>18</v>
      </c>
      <c r="E1417" s="582">
        <v>2</v>
      </c>
      <c r="F1417" s="582">
        <v>10</v>
      </c>
      <c r="G1417" s="582">
        <v>78</v>
      </c>
      <c r="H1417" s="582">
        <v>58</v>
      </c>
      <c r="I1417" s="584">
        <f t="shared" si="297"/>
        <v>38</v>
      </c>
      <c r="J1417" s="435">
        <f t="shared" si="298"/>
        <v>30</v>
      </c>
      <c r="K1417" s="435">
        <f t="shared" si="299"/>
        <v>38</v>
      </c>
      <c r="L1417" s="930"/>
      <c r="M1417" s="931"/>
      <c r="N1417" s="931"/>
      <c r="O1417" s="932"/>
      <c r="Q1417" s="401" t="s">
        <v>1503</v>
      </c>
      <c r="R1417" s="20" t="s">
        <v>1603</v>
      </c>
      <c r="S1417" s="20"/>
      <c r="T1417" s="20" t="s">
        <v>366</v>
      </c>
      <c r="U1417" s="10"/>
      <c r="V1417" s="20" t="s">
        <v>1488</v>
      </c>
      <c r="W1417" s="20" t="s">
        <v>1493</v>
      </c>
      <c r="X1417" s="20" t="s">
        <v>1646</v>
      </c>
      <c r="Y1417" s="20" t="s">
        <v>1539</v>
      </c>
      <c r="Z1417" s="20" t="s">
        <v>1496</v>
      </c>
      <c r="AA1417" s="20" t="s">
        <v>1493</v>
      </c>
      <c r="AB1417" s="20" t="s">
        <v>1601</v>
      </c>
      <c r="AC1417" s="20" t="s">
        <v>1600</v>
      </c>
      <c r="AD1417" s="20" t="s">
        <v>1597</v>
      </c>
      <c r="AE1417" s="20" t="s">
        <v>1493</v>
      </c>
      <c r="AF1417" s="20" t="s">
        <v>1602</v>
      </c>
      <c r="AG1417" s="21" t="s">
        <v>1540</v>
      </c>
    </row>
    <row r="1418" spans="1:33" ht="15.75" customHeight="1" x14ac:dyDescent="0.2">
      <c r="A1418" s="259">
        <v>5</v>
      </c>
      <c r="B1418" s="54" t="s">
        <v>2062</v>
      </c>
      <c r="C1418" s="582">
        <v>30</v>
      </c>
      <c r="D1418" s="582">
        <v>15</v>
      </c>
      <c r="E1418" s="582">
        <v>5</v>
      </c>
      <c r="F1418" s="582">
        <v>10</v>
      </c>
      <c r="G1418" s="582">
        <v>101</v>
      </c>
      <c r="H1418" s="582">
        <v>65</v>
      </c>
      <c r="I1418" s="584">
        <f t="shared" si="297"/>
        <v>35</v>
      </c>
      <c r="J1418" s="435">
        <f t="shared" si="298"/>
        <v>30</v>
      </c>
      <c r="K1418" s="435">
        <f t="shared" si="299"/>
        <v>35</v>
      </c>
      <c r="L1418" s="930"/>
      <c r="M1418" s="931"/>
      <c r="N1418" s="931"/>
      <c r="O1418" s="932"/>
      <c r="Q1418" s="401" t="s">
        <v>564</v>
      </c>
      <c r="R1418" s="20" t="s">
        <v>1487</v>
      </c>
      <c r="S1418" s="20" t="s">
        <v>628</v>
      </c>
      <c r="T1418" s="20" t="s">
        <v>1207</v>
      </c>
      <c r="U1418" s="20" t="s">
        <v>23</v>
      </c>
      <c r="V1418" s="10"/>
      <c r="W1418" s="20" t="s">
        <v>844</v>
      </c>
      <c r="X1418" s="20" t="s">
        <v>1597</v>
      </c>
      <c r="Y1418" s="20" t="s">
        <v>1932</v>
      </c>
      <c r="Z1418" s="20" t="s">
        <v>1493</v>
      </c>
      <c r="AA1418" s="20" t="s">
        <v>1640</v>
      </c>
      <c r="AB1418" s="20" t="s">
        <v>1642</v>
      </c>
      <c r="AC1418" s="20" t="s">
        <v>1603</v>
      </c>
      <c r="AD1418" s="20" t="s">
        <v>1494</v>
      </c>
      <c r="AE1418" s="20" t="s">
        <v>1546</v>
      </c>
      <c r="AF1418" s="20" t="s">
        <v>1601</v>
      </c>
      <c r="AG1418" s="21" t="s">
        <v>1645</v>
      </c>
    </row>
    <row r="1419" spans="1:33" ht="15.75" customHeight="1" x14ac:dyDescent="0.2">
      <c r="A1419" s="259">
        <v>6</v>
      </c>
      <c r="B1419" s="54" t="s">
        <v>1498</v>
      </c>
      <c r="C1419" s="582">
        <v>28</v>
      </c>
      <c r="D1419" s="582">
        <v>12</v>
      </c>
      <c r="E1419" s="582">
        <v>7</v>
      </c>
      <c r="F1419" s="582">
        <v>9</v>
      </c>
      <c r="G1419" s="582">
        <v>82</v>
      </c>
      <c r="H1419" s="582">
        <v>74</v>
      </c>
      <c r="I1419" s="584">
        <f t="shared" si="297"/>
        <v>31</v>
      </c>
      <c r="J1419" s="435">
        <f t="shared" si="298"/>
        <v>28</v>
      </c>
      <c r="K1419" s="435">
        <f t="shared" si="299"/>
        <v>31</v>
      </c>
      <c r="L1419" s="930"/>
      <c r="M1419" s="931"/>
      <c r="N1419" s="931"/>
      <c r="O1419" s="932"/>
      <c r="Q1419" s="401" t="s">
        <v>500</v>
      </c>
      <c r="R1419" s="20" t="s">
        <v>1210</v>
      </c>
      <c r="S1419" s="20" t="s">
        <v>628</v>
      </c>
      <c r="T1419" s="20" t="s">
        <v>1601</v>
      </c>
      <c r="U1419" s="20" t="s">
        <v>1597</v>
      </c>
      <c r="V1419" s="20" t="s">
        <v>1541</v>
      </c>
      <c r="W1419" s="10"/>
      <c r="X1419" s="20" t="s">
        <v>1905</v>
      </c>
      <c r="Y1419" s="20" t="s">
        <v>1597</v>
      </c>
      <c r="Z1419" s="20" t="s">
        <v>1603</v>
      </c>
      <c r="AA1419" s="20" t="s">
        <v>1487</v>
      </c>
      <c r="AB1419" s="20" t="s">
        <v>1210</v>
      </c>
      <c r="AC1419" s="20" t="s">
        <v>1539</v>
      </c>
      <c r="AD1419" s="20" t="s">
        <v>1491</v>
      </c>
      <c r="AE1419" s="20" t="s">
        <v>1603</v>
      </c>
      <c r="AF1419" s="20" t="s">
        <v>1489</v>
      </c>
      <c r="AG1419" s="21" t="s">
        <v>628</v>
      </c>
    </row>
    <row r="1420" spans="1:33" ht="15.75" customHeight="1" x14ac:dyDescent="0.2">
      <c r="A1420" s="259">
        <v>7</v>
      </c>
      <c r="B1420" s="54" t="s">
        <v>2092</v>
      </c>
      <c r="C1420" s="582">
        <v>29</v>
      </c>
      <c r="D1420" s="582">
        <v>14</v>
      </c>
      <c r="E1420" s="582">
        <v>3</v>
      </c>
      <c r="F1420" s="582">
        <v>12</v>
      </c>
      <c r="G1420" s="582">
        <v>64</v>
      </c>
      <c r="H1420" s="582">
        <v>53</v>
      </c>
      <c r="I1420" s="584">
        <f t="shared" si="297"/>
        <v>31</v>
      </c>
      <c r="J1420" s="435">
        <f t="shared" si="298"/>
        <v>29</v>
      </c>
      <c r="K1420" s="435">
        <f t="shared" si="299"/>
        <v>31</v>
      </c>
      <c r="L1420" s="930"/>
      <c r="M1420" s="931"/>
      <c r="N1420" s="931"/>
      <c r="O1420" s="932"/>
      <c r="Q1420" s="401" t="s">
        <v>59</v>
      </c>
      <c r="R1420" s="20" t="s">
        <v>1795</v>
      </c>
      <c r="S1420" s="20" t="s">
        <v>1905</v>
      </c>
      <c r="T1420" s="20" t="s">
        <v>1210</v>
      </c>
      <c r="U1420" s="20" t="s">
        <v>1495</v>
      </c>
      <c r="V1420" s="20" t="s">
        <v>1210</v>
      </c>
      <c r="W1420" s="20" t="s">
        <v>1541</v>
      </c>
      <c r="X1420" s="10"/>
      <c r="Y1420" s="20" t="s">
        <v>1540</v>
      </c>
      <c r="Z1420" s="20" t="s">
        <v>1597</v>
      </c>
      <c r="AA1420" s="20" t="s">
        <v>1597</v>
      </c>
      <c r="AB1420" s="20" t="s">
        <v>1539</v>
      </c>
      <c r="AC1420" s="20" t="s">
        <v>1540</v>
      </c>
      <c r="AD1420" s="20" t="s">
        <v>22</v>
      </c>
      <c r="AE1420" s="20" t="s">
        <v>1546</v>
      </c>
      <c r="AF1420" s="20" t="s">
        <v>1541</v>
      </c>
      <c r="AG1420" s="21" t="s">
        <v>1655</v>
      </c>
    </row>
    <row r="1421" spans="1:33" ht="15.75" customHeight="1" x14ac:dyDescent="0.2">
      <c r="A1421" s="259">
        <v>8</v>
      </c>
      <c r="B1421" s="54" t="s">
        <v>2094</v>
      </c>
      <c r="C1421" s="582">
        <v>30</v>
      </c>
      <c r="D1421" s="582">
        <v>11</v>
      </c>
      <c r="E1421" s="582">
        <v>7</v>
      </c>
      <c r="F1421" s="582">
        <v>12</v>
      </c>
      <c r="G1421" s="582">
        <v>72</v>
      </c>
      <c r="H1421" s="582">
        <v>83</v>
      </c>
      <c r="I1421" s="584">
        <f t="shared" si="297"/>
        <v>29</v>
      </c>
      <c r="J1421" s="435">
        <f t="shared" si="298"/>
        <v>30</v>
      </c>
      <c r="K1421" s="435">
        <f t="shared" si="299"/>
        <v>29</v>
      </c>
      <c r="L1421" s="930"/>
      <c r="M1421" s="931"/>
      <c r="N1421" s="931"/>
      <c r="O1421" s="932"/>
      <c r="Q1421" s="401" t="s">
        <v>1530</v>
      </c>
      <c r="R1421" s="20" t="s">
        <v>1210</v>
      </c>
      <c r="S1421" s="20" t="s">
        <v>1653</v>
      </c>
      <c r="T1421" s="20" t="s">
        <v>1540</v>
      </c>
      <c r="U1421" s="20" t="s">
        <v>1487</v>
      </c>
      <c r="V1421" s="20" t="s">
        <v>1210</v>
      </c>
      <c r="W1421" s="20" t="s">
        <v>1493</v>
      </c>
      <c r="X1421" s="20" t="s">
        <v>1653</v>
      </c>
      <c r="Y1421" s="10"/>
      <c r="Z1421" s="20" t="s">
        <v>628</v>
      </c>
      <c r="AA1421" s="20" t="s">
        <v>104</v>
      </c>
      <c r="AB1421" s="20" t="s">
        <v>355</v>
      </c>
      <c r="AC1421" s="20" t="s">
        <v>1644</v>
      </c>
      <c r="AD1421" s="20" t="s">
        <v>1881</v>
      </c>
      <c r="AE1421" s="20" t="s">
        <v>1656</v>
      </c>
      <c r="AF1421" s="20" t="s">
        <v>1540</v>
      </c>
      <c r="AG1421" s="21" t="s">
        <v>1911</v>
      </c>
    </row>
    <row r="1422" spans="1:33" ht="15.75" customHeight="1" x14ac:dyDescent="0.2">
      <c r="A1422" s="259">
        <v>9</v>
      </c>
      <c r="B1422" s="54" t="s">
        <v>616</v>
      </c>
      <c r="C1422" s="582">
        <v>30</v>
      </c>
      <c r="D1422" s="582">
        <v>12</v>
      </c>
      <c r="E1422" s="582">
        <v>4</v>
      </c>
      <c r="F1422" s="582">
        <v>14</v>
      </c>
      <c r="G1422" s="582">
        <v>74</v>
      </c>
      <c r="H1422" s="582">
        <v>74</v>
      </c>
      <c r="I1422" s="584">
        <f t="shared" si="297"/>
        <v>28</v>
      </c>
      <c r="J1422" s="435">
        <f t="shared" si="298"/>
        <v>30</v>
      </c>
      <c r="K1422" s="435">
        <f t="shared" si="299"/>
        <v>28</v>
      </c>
      <c r="L1422" s="930"/>
      <c r="M1422" s="931"/>
      <c r="N1422" s="931"/>
      <c r="O1422" s="932"/>
      <c r="Q1422" s="401" t="s">
        <v>610</v>
      </c>
      <c r="R1422" s="20" t="s">
        <v>1210</v>
      </c>
      <c r="S1422" s="20" t="s">
        <v>1644</v>
      </c>
      <c r="T1422" s="20" t="s">
        <v>1599</v>
      </c>
      <c r="U1422" s="20" t="s">
        <v>1490</v>
      </c>
      <c r="V1422" s="20" t="s">
        <v>1210</v>
      </c>
      <c r="W1422" s="20" t="s">
        <v>1645</v>
      </c>
      <c r="X1422" s="20" t="s">
        <v>1489</v>
      </c>
      <c r="Y1422" s="20" t="s">
        <v>1597</v>
      </c>
      <c r="Z1422" s="10"/>
      <c r="AA1422" s="20" t="s">
        <v>285</v>
      </c>
      <c r="AB1422" s="20" t="s">
        <v>844</v>
      </c>
      <c r="AC1422" s="20" t="s">
        <v>1543</v>
      </c>
      <c r="AD1422" s="20" t="s">
        <v>1494</v>
      </c>
      <c r="AE1422" s="20" t="s">
        <v>628</v>
      </c>
      <c r="AF1422" s="20" t="s">
        <v>628</v>
      </c>
      <c r="AG1422" s="21" t="s">
        <v>1795</v>
      </c>
    </row>
    <row r="1423" spans="1:33" ht="15.75" customHeight="1" x14ac:dyDescent="0.2">
      <c r="A1423" s="259">
        <v>10</v>
      </c>
      <c r="B1423" s="54" t="s">
        <v>1548</v>
      </c>
      <c r="C1423" s="582">
        <v>30</v>
      </c>
      <c r="D1423" s="582">
        <v>10</v>
      </c>
      <c r="E1423" s="582">
        <v>8</v>
      </c>
      <c r="F1423" s="582">
        <v>12</v>
      </c>
      <c r="G1423" s="582">
        <v>75</v>
      </c>
      <c r="H1423" s="582">
        <v>74</v>
      </c>
      <c r="I1423" s="584">
        <f t="shared" si="297"/>
        <v>28</v>
      </c>
      <c r="J1423" s="435">
        <f t="shared" si="298"/>
        <v>30</v>
      </c>
      <c r="K1423" s="435">
        <f t="shared" si="299"/>
        <v>28</v>
      </c>
      <c r="L1423" s="930"/>
      <c r="M1423" s="931"/>
      <c r="N1423" s="931"/>
      <c r="O1423" s="932"/>
      <c r="Q1423" s="401" t="s">
        <v>60</v>
      </c>
      <c r="R1423" s="20" t="s">
        <v>1539</v>
      </c>
      <c r="S1423" s="20" t="s">
        <v>1495</v>
      </c>
      <c r="T1423" s="20" t="s">
        <v>1795</v>
      </c>
      <c r="U1423" s="20" t="s">
        <v>1543</v>
      </c>
      <c r="V1423" s="20" t="s">
        <v>1541</v>
      </c>
      <c r="W1423" s="20" t="s">
        <v>1905</v>
      </c>
      <c r="X1423" s="20" t="s">
        <v>1642</v>
      </c>
      <c r="Y1423" s="20" t="s">
        <v>1597</v>
      </c>
      <c r="Z1423" s="20" t="s">
        <v>1597</v>
      </c>
      <c r="AA1423" s="10"/>
      <c r="AB1423" s="20" t="s">
        <v>1543</v>
      </c>
      <c r="AC1423" s="20" t="s">
        <v>1597</v>
      </c>
      <c r="AD1423" s="20" t="s">
        <v>1491</v>
      </c>
      <c r="AE1423" s="20" t="s">
        <v>1152</v>
      </c>
      <c r="AF1423" s="20" t="s">
        <v>1495</v>
      </c>
      <c r="AG1423" s="21" t="s">
        <v>1603</v>
      </c>
    </row>
    <row r="1424" spans="1:33" ht="15.75" customHeight="1" x14ac:dyDescent="0.2">
      <c r="A1424" s="259">
        <v>11</v>
      </c>
      <c r="B1424" s="54" t="s">
        <v>1931</v>
      </c>
      <c r="C1424" s="582">
        <v>30</v>
      </c>
      <c r="D1424" s="582">
        <v>11</v>
      </c>
      <c r="E1424" s="582">
        <v>5</v>
      </c>
      <c r="F1424" s="582">
        <v>14</v>
      </c>
      <c r="G1424" s="582">
        <v>75</v>
      </c>
      <c r="H1424" s="582">
        <v>84</v>
      </c>
      <c r="I1424" s="584">
        <f t="shared" si="297"/>
        <v>27</v>
      </c>
      <c r="J1424" s="435">
        <f t="shared" si="298"/>
        <v>30</v>
      </c>
      <c r="K1424" s="435">
        <f t="shared" si="299"/>
        <v>27</v>
      </c>
      <c r="L1424" s="930"/>
      <c r="M1424" s="931"/>
      <c r="N1424" s="931"/>
      <c r="O1424" s="932"/>
      <c r="Q1424" s="401" t="s">
        <v>2089</v>
      </c>
      <c r="R1424" s="20" t="s">
        <v>1643</v>
      </c>
      <c r="S1424" s="20" t="s">
        <v>1495</v>
      </c>
      <c r="T1424" s="20" t="s">
        <v>1644</v>
      </c>
      <c r="U1424" s="20" t="s">
        <v>844</v>
      </c>
      <c r="V1424" s="20" t="s">
        <v>1539</v>
      </c>
      <c r="W1424" s="20" t="s">
        <v>1642</v>
      </c>
      <c r="X1424" s="20" t="s">
        <v>1546</v>
      </c>
      <c r="Y1424" s="20" t="s">
        <v>844</v>
      </c>
      <c r="Z1424" s="20" t="s">
        <v>1494</v>
      </c>
      <c r="AA1424" s="20" t="s">
        <v>1547</v>
      </c>
      <c r="AB1424" s="10"/>
      <c r="AC1424" s="20" t="s">
        <v>844</v>
      </c>
      <c r="AD1424" s="20" t="s">
        <v>1600</v>
      </c>
      <c r="AE1424" s="20" t="s">
        <v>1599</v>
      </c>
      <c r="AF1424" s="20" t="s">
        <v>1600</v>
      </c>
      <c r="AG1424" s="21" t="s">
        <v>1546</v>
      </c>
    </row>
    <row r="1425" spans="1:33" ht="15.75" customHeight="1" x14ac:dyDescent="0.2">
      <c r="A1425" s="259">
        <v>12</v>
      </c>
      <c r="B1425" s="54" t="s">
        <v>426</v>
      </c>
      <c r="C1425" s="582">
        <v>30</v>
      </c>
      <c r="D1425" s="582">
        <v>11</v>
      </c>
      <c r="E1425" s="582">
        <v>5</v>
      </c>
      <c r="F1425" s="582">
        <v>14</v>
      </c>
      <c r="G1425" s="582">
        <v>72</v>
      </c>
      <c r="H1425" s="582">
        <v>73</v>
      </c>
      <c r="I1425" s="584">
        <f t="shared" si="297"/>
        <v>27</v>
      </c>
      <c r="J1425" s="435">
        <f t="shared" si="298"/>
        <v>30</v>
      </c>
      <c r="K1425" s="435">
        <f t="shared" si="299"/>
        <v>27</v>
      </c>
      <c r="L1425" s="930"/>
      <c r="M1425" s="931"/>
      <c r="N1425" s="931"/>
      <c r="O1425" s="932"/>
      <c r="Q1425" s="401" t="s">
        <v>1959</v>
      </c>
      <c r="R1425" s="20" t="s">
        <v>1795</v>
      </c>
      <c r="S1425" s="20" t="s">
        <v>1490</v>
      </c>
      <c r="T1425" s="20" t="s">
        <v>32</v>
      </c>
      <c r="U1425" s="20" t="s">
        <v>844</v>
      </c>
      <c r="V1425" s="20" t="s">
        <v>1541</v>
      </c>
      <c r="W1425" s="20" t="s">
        <v>844</v>
      </c>
      <c r="X1425" s="20" t="s">
        <v>1600</v>
      </c>
      <c r="Y1425" s="20" t="s">
        <v>1643</v>
      </c>
      <c r="Z1425" s="20" t="s">
        <v>1597</v>
      </c>
      <c r="AA1425" s="20" t="s">
        <v>104</v>
      </c>
      <c r="AB1425" s="20" t="s">
        <v>1597</v>
      </c>
      <c r="AC1425" s="10"/>
      <c r="AD1425" s="20" t="s">
        <v>1210</v>
      </c>
      <c r="AE1425" s="20" t="s">
        <v>24</v>
      </c>
      <c r="AF1425" s="20" t="s">
        <v>1489</v>
      </c>
      <c r="AG1425" s="21" t="s">
        <v>1493</v>
      </c>
    </row>
    <row r="1426" spans="1:33" ht="15.75" customHeight="1" x14ac:dyDescent="0.2">
      <c r="A1426" s="259">
        <v>13</v>
      </c>
      <c r="B1426" s="54" t="s">
        <v>1137</v>
      </c>
      <c r="C1426" s="582">
        <v>30</v>
      </c>
      <c r="D1426" s="582">
        <v>10</v>
      </c>
      <c r="E1426" s="582">
        <v>5</v>
      </c>
      <c r="F1426" s="582">
        <v>15</v>
      </c>
      <c r="G1426" s="582">
        <v>78</v>
      </c>
      <c r="H1426" s="582">
        <v>80</v>
      </c>
      <c r="I1426" s="584">
        <f t="shared" si="297"/>
        <v>25</v>
      </c>
      <c r="J1426" s="435">
        <f t="shared" si="298"/>
        <v>30</v>
      </c>
      <c r="K1426" s="435">
        <f t="shared" si="299"/>
        <v>25</v>
      </c>
      <c r="L1426" s="930"/>
      <c r="M1426" s="931"/>
      <c r="N1426" s="931"/>
      <c r="O1426" s="932"/>
      <c r="Q1426" s="401" t="s">
        <v>2090</v>
      </c>
      <c r="R1426" s="20" t="s">
        <v>1487</v>
      </c>
      <c r="S1426" s="20" t="s">
        <v>1597</v>
      </c>
      <c r="T1426" s="20" t="s">
        <v>355</v>
      </c>
      <c r="U1426" s="20" t="s">
        <v>1490</v>
      </c>
      <c r="V1426" s="20" t="s">
        <v>1600</v>
      </c>
      <c r="W1426" s="20" t="s">
        <v>1539</v>
      </c>
      <c r="X1426" s="20" t="s">
        <v>1600</v>
      </c>
      <c r="Y1426" s="20" t="s">
        <v>1600</v>
      </c>
      <c r="Z1426" s="20" t="s">
        <v>1653</v>
      </c>
      <c r="AA1426" s="20" t="s">
        <v>1603</v>
      </c>
      <c r="AB1426" s="20" t="s">
        <v>1646</v>
      </c>
      <c r="AC1426" s="20" t="s">
        <v>1487</v>
      </c>
      <c r="AD1426" s="10"/>
      <c r="AE1426" s="20" t="s">
        <v>844</v>
      </c>
      <c r="AF1426" s="20" t="s">
        <v>1494</v>
      </c>
      <c r="AG1426" s="21" t="s">
        <v>1642</v>
      </c>
    </row>
    <row r="1427" spans="1:33" ht="15.75" customHeight="1" x14ac:dyDescent="0.2">
      <c r="A1427" s="259">
        <v>14</v>
      </c>
      <c r="B1427" s="54" t="s">
        <v>2091</v>
      </c>
      <c r="C1427" s="582">
        <v>30</v>
      </c>
      <c r="D1427" s="582">
        <v>6</v>
      </c>
      <c r="E1427" s="582">
        <v>4</v>
      </c>
      <c r="F1427" s="582">
        <v>20</v>
      </c>
      <c r="G1427" s="582">
        <v>57</v>
      </c>
      <c r="H1427" s="582">
        <v>120</v>
      </c>
      <c r="I1427" s="584">
        <f t="shared" si="297"/>
        <v>16</v>
      </c>
      <c r="J1427" s="435">
        <f t="shared" si="298"/>
        <v>30</v>
      </c>
      <c r="K1427" s="435">
        <f t="shared" si="299"/>
        <v>16</v>
      </c>
      <c r="L1427" s="930"/>
      <c r="M1427" s="931"/>
      <c r="N1427" s="931"/>
      <c r="O1427" s="932"/>
      <c r="Q1427" s="401" t="s">
        <v>413</v>
      </c>
      <c r="R1427" s="20" t="s">
        <v>1643</v>
      </c>
      <c r="S1427" s="20" t="s">
        <v>1597</v>
      </c>
      <c r="T1427" s="20" t="s">
        <v>1540</v>
      </c>
      <c r="U1427" s="20" t="s">
        <v>1210</v>
      </c>
      <c r="V1427" s="20" t="s">
        <v>1597</v>
      </c>
      <c r="W1427" s="20" t="s">
        <v>355</v>
      </c>
      <c r="X1427" s="20" t="s">
        <v>1603</v>
      </c>
      <c r="Y1427" s="20" t="s">
        <v>1207</v>
      </c>
      <c r="Z1427" s="20" t="s">
        <v>1489</v>
      </c>
      <c r="AA1427" s="20" t="s">
        <v>1675</v>
      </c>
      <c r="AB1427" s="20" t="s">
        <v>1488</v>
      </c>
      <c r="AC1427" s="20" t="s">
        <v>363</v>
      </c>
      <c r="AD1427" s="20" t="s">
        <v>844</v>
      </c>
      <c r="AE1427" s="10"/>
      <c r="AF1427" s="20" t="s">
        <v>1543</v>
      </c>
      <c r="AG1427" s="21" t="s">
        <v>23</v>
      </c>
    </row>
    <row r="1428" spans="1:33" ht="15.75" customHeight="1" x14ac:dyDescent="0.2">
      <c r="A1428" s="259">
        <v>15</v>
      </c>
      <c r="B1428" s="54" t="s">
        <v>1139</v>
      </c>
      <c r="C1428" s="582">
        <v>30</v>
      </c>
      <c r="D1428" s="582">
        <v>8</v>
      </c>
      <c r="E1428" s="582">
        <v>0</v>
      </c>
      <c r="F1428" s="582">
        <v>22</v>
      </c>
      <c r="G1428" s="582">
        <v>52</v>
      </c>
      <c r="H1428" s="582">
        <v>110</v>
      </c>
      <c r="I1428" s="584">
        <f t="shared" si="297"/>
        <v>16</v>
      </c>
      <c r="J1428" s="435">
        <f t="shared" si="298"/>
        <v>30</v>
      </c>
      <c r="K1428" s="435">
        <f t="shared" si="299"/>
        <v>16</v>
      </c>
      <c r="L1428" s="930"/>
      <c r="M1428" s="931"/>
      <c r="N1428" s="931"/>
      <c r="O1428" s="932"/>
      <c r="Q1428" s="401" t="s">
        <v>425</v>
      </c>
      <c r="R1428" s="20" t="s">
        <v>1643</v>
      </c>
      <c r="S1428" s="20" t="s">
        <v>1653</v>
      </c>
      <c r="T1428" s="20" t="s">
        <v>1645</v>
      </c>
      <c r="U1428" s="20" t="s">
        <v>1210</v>
      </c>
      <c r="V1428" s="20" t="s">
        <v>1539</v>
      </c>
      <c r="W1428" s="20" t="s">
        <v>844</v>
      </c>
      <c r="X1428" s="20" t="s">
        <v>1602</v>
      </c>
      <c r="Y1428" s="20" t="s">
        <v>1488</v>
      </c>
      <c r="Z1428" s="20" t="s">
        <v>1655</v>
      </c>
      <c r="AA1428" s="20" t="s">
        <v>1597</v>
      </c>
      <c r="AB1428" s="20" t="s">
        <v>355</v>
      </c>
      <c r="AC1428" s="20" t="s">
        <v>104</v>
      </c>
      <c r="AD1428" s="20" t="s">
        <v>1642</v>
      </c>
      <c r="AE1428" s="20" t="s">
        <v>1540</v>
      </c>
      <c r="AF1428" s="10"/>
      <c r="AG1428" s="21" t="s">
        <v>1601</v>
      </c>
    </row>
    <row r="1429" spans="1:33" ht="15.75" customHeight="1" thickBot="1" x14ac:dyDescent="0.25">
      <c r="A1429" s="462">
        <v>16</v>
      </c>
      <c r="B1429" s="55" t="s">
        <v>1537</v>
      </c>
      <c r="C1429" s="583">
        <v>30</v>
      </c>
      <c r="D1429" s="583">
        <v>2</v>
      </c>
      <c r="E1429" s="583">
        <v>10</v>
      </c>
      <c r="F1429" s="583">
        <v>18</v>
      </c>
      <c r="G1429" s="583">
        <v>62</v>
      </c>
      <c r="H1429" s="583">
        <v>114</v>
      </c>
      <c r="I1429" s="585">
        <f t="shared" si="297"/>
        <v>14</v>
      </c>
      <c r="J1429" s="435">
        <f t="shared" si="298"/>
        <v>30</v>
      </c>
      <c r="K1429" s="435">
        <f t="shared" si="299"/>
        <v>14</v>
      </c>
      <c r="L1429" s="933"/>
      <c r="M1429" s="934"/>
      <c r="N1429" s="934"/>
      <c r="O1429" s="935"/>
      <c r="Q1429" s="402" t="s">
        <v>727</v>
      </c>
      <c r="R1429" s="23" t="s">
        <v>1539</v>
      </c>
      <c r="S1429" s="23" t="s">
        <v>1646</v>
      </c>
      <c r="T1429" s="23" t="s">
        <v>1643</v>
      </c>
      <c r="U1429" s="23" t="s">
        <v>1491</v>
      </c>
      <c r="V1429" s="23" t="s">
        <v>1600</v>
      </c>
      <c r="W1429" s="23" t="s">
        <v>1642</v>
      </c>
      <c r="X1429" s="23" t="s">
        <v>1495</v>
      </c>
      <c r="Y1429" s="23" t="s">
        <v>1493</v>
      </c>
      <c r="Z1429" s="23" t="s">
        <v>1540</v>
      </c>
      <c r="AA1429" s="23" t="s">
        <v>1493</v>
      </c>
      <c r="AB1429" s="23" t="s">
        <v>1491</v>
      </c>
      <c r="AC1429" s="23" t="s">
        <v>1487</v>
      </c>
      <c r="AD1429" s="23" t="s">
        <v>1546</v>
      </c>
      <c r="AE1429" s="23" t="s">
        <v>1495</v>
      </c>
      <c r="AF1429" s="23" t="s">
        <v>1642</v>
      </c>
      <c r="AG1429" s="15"/>
    </row>
    <row r="1430" spans="1:33" ht="15.75" customHeight="1" x14ac:dyDescent="0.2">
      <c r="C1430" s="435">
        <f t="shared" ref="C1430:H1430" si="300">SUM(C1414:C1429)</f>
        <v>476</v>
      </c>
      <c r="D1430" s="435">
        <f t="shared" si="300"/>
        <v>201</v>
      </c>
      <c r="E1430" s="435">
        <f t="shared" si="300"/>
        <v>74</v>
      </c>
      <c r="F1430" s="435">
        <f t="shared" si="300"/>
        <v>201</v>
      </c>
      <c r="G1430" s="435">
        <f t="shared" si="300"/>
        <v>1211</v>
      </c>
      <c r="H1430" s="435">
        <f t="shared" si="300"/>
        <v>1211</v>
      </c>
      <c r="I1430" s="435">
        <f>(D1430*2)+E1430</f>
        <v>476</v>
      </c>
      <c r="J1430" s="435">
        <f t="shared" si="298"/>
        <v>476</v>
      </c>
      <c r="K1430" s="435">
        <f t="shared" si="299"/>
        <v>476</v>
      </c>
    </row>
  </sheetData>
  <mergeCells count="409">
    <mergeCell ref="L281:O289"/>
    <mergeCell ref="L279:O280"/>
    <mergeCell ref="L294:O302"/>
    <mergeCell ref="L320:O328"/>
    <mergeCell ref="L292:O293"/>
    <mergeCell ref="L305:O306"/>
    <mergeCell ref="L318:O319"/>
    <mergeCell ref="L331:O332"/>
    <mergeCell ref="L390:O397"/>
    <mergeCell ref="L333:O346"/>
    <mergeCell ref="L307:O315"/>
    <mergeCell ref="L351:O364"/>
    <mergeCell ref="L349:O350"/>
    <mergeCell ref="A367:F367"/>
    <mergeCell ref="L367:O368"/>
    <mergeCell ref="L388:O389"/>
    <mergeCell ref="L400:O401"/>
    <mergeCell ref="L412:O413"/>
    <mergeCell ref="L424:O425"/>
    <mergeCell ref="C385:I386"/>
    <mergeCell ref="G388:I388"/>
    <mergeCell ref="G400:I400"/>
    <mergeCell ref="A400:F400"/>
    <mergeCell ref="A388:F388"/>
    <mergeCell ref="G412:I412"/>
    <mergeCell ref="A412:F412"/>
    <mergeCell ref="G424:I424"/>
    <mergeCell ref="A424:F424"/>
    <mergeCell ref="L402:O409"/>
    <mergeCell ref="L414:O421"/>
    <mergeCell ref="G367:I367"/>
    <mergeCell ref="A1325:B1326"/>
    <mergeCell ref="C160:I161"/>
    <mergeCell ref="G163:I163"/>
    <mergeCell ref="A163:F163"/>
    <mergeCell ref="A195:F195"/>
    <mergeCell ref="A207:E207"/>
    <mergeCell ref="A219:F219"/>
    <mergeCell ref="A231:F231"/>
    <mergeCell ref="A243:F243"/>
    <mergeCell ref="A255:F255"/>
    <mergeCell ref="A267:F267"/>
    <mergeCell ref="G267:I267"/>
    <mergeCell ref="G279:I279"/>
    <mergeCell ref="G292:I292"/>
    <mergeCell ref="A279:F279"/>
    <mergeCell ref="A292:F292"/>
    <mergeCell ref="A305:F305"/>
    <mergeCell ref="G305:I305"/>
    <mergeCell ref="A318:F318"/>
    <mergeCell ref="G318:I318"/>
    <mergeCell ref="G331:I331"/>
    <mergeCell ref="A331:F331"/>
    <mergeCell ref="G349:I349"/>
    <mergeCell ref="A349:F349"/>
    <mergeCell ref="A160:B161"/>
    <mergeCell ref="A385:B386"/>
    <mergeCell ref="A604:B605"/>
    <mergeCell ref="A831:B832"/>
    <mergeCell ref="A1044:B1045"/>
    <mergeCell ref="L245:O252"/>
    <mergeCell ref="L233:O240"/>
    <mergeCell ref="L197:O204"/>
    <mergeCell ref="L207:O208"/>
    <mergeCell ref="L185:O192"/>
    <mergeCell ref="A183:F183"/>
    <mergeCell ref="L891:O892"/>
    <mergeCell ref="L905:O906"/>
    <mergeCell ref="L919:O920"/>
    <mergeCell ref="L933:O934"/>
    <mergeCell ref="L219:O220"/>
    <mergeCell ref="L231:O232"/>
    <mergeCell ref="L243:O244"/>
    <mergeCell ref="L267:O268"/>
    <mergeCell ref="L257:O264"/>
    <mergeCell ref="L255:O256"/>
    <mergeCell ref="L165:O180"/>
    <mergeCell ref="G183:I183"/>
    <mergeCell ref="L369:O382"/>
    <mergeCell ref="L426:O433"/>
    <mergeCell ref="L1011:O1012"/>
    <mergeCell ref="L749:O750"/>
    <mergeCell ref="L763:O764"/>
    <mergeCell ref="L795:O796"/>
    <mergeCell ref="L874:O875"/>
    <mergeCell ref="L883:O884"/>
    <mergeCell ref="L693:O696"/>
    <mergeCell ref="L697:O700"/>
    <mergeCell ref="L765:O768"/>
    <mergeCell ref="L769:O774"/>
    <mergeCell ref="L779:O792"/>
    <mergeCell ref="L836:O851"/>
    <mergeCell ref="L893:O902"/>
    <mergeCell ref="L935:O939"/>
    <mergeCell ref="L940:O944"/>
    <mergeCell ref="L949:O953"/>
    <mergeCell ref="L958:O962"/>
    <mergeCell ref="L985:O988"/>
    <mergeCell ref="L526:O535"/>
    <mergeCell ref="L540:O549"/>
    <mergeCell ref="L572:O585"/>
    <mergeCell ref="L590:O601"/>
    <mergeCell ref="L621:O628"/>
    <mergeCell ref="G145:I145"/>
    <mergeCell ref="L209:O216"/>
    <mergeCell ref="G207:I207"/>
    <mergeCell ref="L221:O228"/>
    <mergeCell ref="G219:I219"/>
    <mergeCell ref="G231:I231"/>
    <mergeCell ref="G243:I243"/>
    <mergeCell ref="G255:I255"/>
    <mergeCell ref="L269:O276"/>
    <mergeCell ref="G195:I195"/>
    <mergeCell ref="L183:O184"/>
    <mergeCell ref="L195:O196"/>
    <mergeCell ref="A145:F145"/>
    <mergeCell ref="L147:O157"/>
    <mergeCell ref="L145:O146"/>
    <mergeCell ref="L163:O164"/>
    <mergeCell ref="A1:B2"/>
    <mergeCell ref="C1:I2"/>
    <mergeCell ref="L4:O5"/>
    <mergeCell ref="L6:O15"/>
    <mergeCell ref="G4:I4"/>
    <mergeCell ref="A4:F4"/>
    <mergeCell ref="G18:I18"/>
    <mergeCell ref="A18:F18"/>
    <mergeCell ref="G31:I31"/>
    <mergeCell ref="A31:F31"/>
    <mergeCell ref="L18:O19"/>
    <mergeCell ref="L25:O28"/>
    <mergeCell ref="L46:O54"/>
    <mergeCell ref="G44:I44"/>
    <mergeCell ref="A44:F44"/>
    <mergeCell ref="L59:O67"/>
    <mergeCell ref="G57:I57"/>
    <mergeCell ref="A57:F57"/>
    <mergeCell ref="A70:F70"/>
    <mergeCell ref="L20:O24"/>
    <mergeCell ref="L33:O41"/>
    <mergeCell ref="L31:O32"/>
    <mergeCell ref="L44:O45"/>
    <mergeCell ref="L57:O58"/>
    <mergeCell ref="L76:O80"/>
    <mergeCell ref="L72:O75"/>
    <mergeCell ref="G70:I70"/>
    <mergeCell ref="G83:I83"/>
    <mergeCell ref="L96:O97"/>
    <mergeCell ref="A83:F83"/>
    <mergeCell ref="G96:I96"/>
    <mergeCell ref="A96:F96"/>
    <mergeCell ref="L98:O110"/>
    <mergeCell ref="L85:O93"/>
    <mergeCell ref="L70:O71"/>
    <mergeCell ref="L129:O142"/>
    <mergeCell ref="G127:I127"/>
    <mergeCell ref="A127:F127"/>
    <mergeCell ref="L83:O84"/>
    <mergeCell ref="L127:O128"/>
    <mergeCell ref="L115:O124"/>
    <mergeCell ref="G113:I113"/>
    <mergeCell ref="A113:F113"/>
    <mergeCell ref="L113:O114"/>
    <mergeCell ref="A436:F436"/>
    <mergeCell ref="L450:O457"/>
    <mergeCell ref="A448:F448"/>
    <mergeCell ref="A460:F460"/>
    <mergeCell ref="G460:I460"/>
    <mergeCell ref="L462:O469"/>
    <mergeCell ref="L474:O481"/>
    <mergeCell ref="G472:I472"/>
    <mergeCell ref="A472:F472"/>
    <mergeCell ref="L436:O437"/>
    <mergeCell ref="L448:O449"/>
    <mergeCell ref="L438:O445"/>
    <mergeCell ref="G436:I436"/>
    <mergeCell ref="G448:I448"/>
    <mergeCell ref="L460:O461"/>
    <mergeCell ref="L472:O473"/>
    <mergeCell ref="A484:F484"/>
    <mergeCell ref="L486:O493"/>
    <mergeCell ref="L498:O507"/>
    <mergeCell ref="G496:I496"/>
    <mergeCell ref="G510:I510"/>
    <mergeCell ref="A496:F496"/>
    <mergeCell ref="L512:O521"/>
    <mergeCell ref="A510:F510"/>
    <mergeCell ref="A524:F524"/>
    <mergeCell ref="G524:I524"/>
    <mergeCell ref="L496:O497"/>
    <mergeCell ref="L510:O511"/>
    <mergeCell ref="L524:O525"/>
    <mergeCell ref="L484:O485"/>
    <mergeCell ref="G484:I484"/>
    <mergeCell ref="G538:I538"/>
    <mergeCell ref="A538:F538"/>
    <mergeCell ref="G552:I552"/>
    <mergeCell ref="A552:F552"/>
    <mergeCell ref="L554:O567"/>
    <mergeCell ref="G570:I570"/>
    <mergeCell ref="A570:F570"/>
    <mergeCell ref="L538:O539"/>
    <mergeCell ref="L552:O553"/>
    <mergeCell ref="L570:O571"/>
    <mergeCell ref="G588:I588"/>
    <mergeCell ref="A588:F588"/>
    <mergeCell ref="C604:I605"/>
    <mergeCell ref="G607:I607"/>
    <mergeCell ref="G619:I619"/>
    <mergeCell ref="L609:O616"/>
    <mergeCell ref="A607:F607"/>
    <mergeCell ref="A619:F619"/>
    <mergeCell ref="L588:O589"/>
    <mergeCell ref="L607:O608"/>
    <mergeCell ref="L633:O640"/>
    <mergeCell ref="G631:I631"/>
    <mergeCell ref="G643:I643"/>
    <mergeCell ref="A631:F631"/>
    <mergeCell ref="A643:F643"/>
    <mergeCell ref="L645:O652"/>
    <mergeCell ref="L619:O620"/>
    <mergeCell ref="L643:O644"/>
    <mergeCell ref="L631:O632"/>
    <mergeCell ref="G655:I655"/>
    <mergeCell ref="G667:I667"/>
    <mergeCell ref="A655:F655"/>
    <mergeCell ref="A667:F667"/>
    <mergeCell ref="L657:O664"/>
    <mergeCell ref="L669:O676"/>
    <mergeCell ref="L681:O688"/>
    <mergeCell ref="G679:I679"/>
    <mergeCell ref="A679:F679"/>
    <mergeCell ref="L655:O656"/>
    <mergeCell ref="G735:I735"/>
    <mergeCell ref="L723:O732"/>
    <mergeCell ref="L737:O746"/>
    <mergeCell ref="A735:F735"/>
    <mergeCell ref="L751:O760"/>
    <mergeCell ref="G749:I749"/>
    <mergeCell ref="A749:F749"/>
    <mergeCell ref="L667:O668"/>
    <mergeCell ref="L679:O680"/>
    <mergeCell ref="G691:I691"/>
    <mergeCell ref="G703:I703"/>
    <mergeCell ref="A703:F703"/>
    <mergeCell ref="L705:O709"/>
    <mergeCell ref="A691:F691"/>
    <mergeCell ref="G712:I712"/>
    <mergeCell ref="G721:I721"/>
    <mergeCell ref="L714:O718"/>
    <mergeCell ref="A712:F712"/>
    <mergeCell ref="A721:F721"/>
    <mergeCell ref="L691:O692"/>
    <mergeCell ref="L703:O704"/>
    <mergeCell ref="L712:O713"/>
    <mergeCell ref="L721:O722"/>
    <mergeCell ref="L735:O736"/>
    <mergeCell ref="G763:I763"/>
    <mergeCell ref="G777:I777"/>
    <mergeCell ref="A763:F763"/>
    <mergeCell ref="A777:F777"/>
    <mergeCell ref="G795:I795"/>
    <mergeCell ref="L797:O810"/>
    <mergeCell ref="A795:F795"/>
    <mergeCell ref="L815:O828"/>
    <mergeCell ref="G813:I813"/>
    <mergeCell ref="A813:F813"/>
    <mergeCell ref="L777:O778"/>
    <mergeCell ref="L813:O814"/>
    <mergeCell ref="A891:F891"/>
    <mergeCell ref="L907:O916"/>
    <mergeCell ref="L921:O930"/>
    <mergeCell ref="G919:I919"/>
    <mergeCell ref="G933:I933"/>
    <mergeCell ref="A919:F919"/>
    <mergeCell ref="A933:F933"/>
    <mergeCell ref="G834:I834"/>
    <mergeCell ref="G854:I854"/>
    <mergeCell ref="A834:F834"/>
    <mergeCell ref="A854:F854"/>
    <mergeCell ref="L856:O871"/>
    <mergeCell ref="G874:I874"/>
    <mergeCell ref="G883:I883"/>
    <mergeCell ref="L876:O880"/>
    <mergeCell ref="L885:O888"/>
    <mergeCell ref="A874:F874"/>
    <mergeCell ref="A883:F883"/>
    <mergeCell ref="G983:I983"/>
    <mergeCell ref="G991:I991"/>
    <mergeCell ref="A983:F983"/>
    <mergeCell ref="A991:F991"/>
    <mergeCell ref="L993:O1008"/>
    <mergeCell ref="L1013:O1026"/>
    <mergeCell ref="G1011:I1011"/>
    <mergeCell ref="A1011:F1011"/>
    <mergeCell ref="C831:I832"/>
    <mergeCell ref="L834:O835"/>
    <mergeCell ref="L854:O855"/>
    <mergeCell ref="L956:O957"/>
    <mergeCell ref="L991:O992"/>
    <mergeCell ref="G956:I956"/>
    <mergeCell ref="G965:I965"/>
    <mergeCell ref="G974:I974"/>
    <mergeCell ref="A965:F965"/>
    <mergeCell ref="A974:F974"/>
    <mergeCell ref="A956:F956"/>
    <mergeCell ref="L976:O980"/>
    <mergeCell ref="L967:O971"/>
    <mergeCell ref="G891:I891"/>
    <mergeCell ref="G905:I905"/>
    <mergeCell ref="A905:F905"/>
    <mergeCell ref="L1029:O1030"/>
    <mergeCell ref="L1117:O1118"/>
    <mergeCell ref="L1147:O1148"/>
    <mergeCell ref="L1167:O1168"/>
    <mergeCell ref="L1242:O1243"/>
    <mergeCell ref="L1368:O1369"/>
    <mergeCell ref="G947:I947"/>
    <mergeCell ref="A947:F947"/>
    <mergeCell ref="G1029:I1029"/>
    <mergeCell ref="A1029:F1029"/>
    <mergeCell ref="L1031:O1041"/>
    <mergeCell ref="C1044:I1045"/>
    <mergeCell ref="L947:O948"/>
    <mergeCell ref="L974:O975"/>
    <mergeCell ref="L983:O984"/>
    <mergeCell ref="L965:O966"/>
    <mergeCell ref="L1047:O1048"/>
    <mergeCell ref="L1067:O1068"/>
    <mergeCell ref="L1087:O1088"/>
    <mergeCell ref="L1103:O1104"/>
    <mergeCell ref="L1131:O1132"/>
    <mergeCell ref="L1202:O1203"/>
    <mergeCell ref="L1222:O1223"/>
    <mergeCell ref="L1258:O1259"/>
    <mergeCell ref="L1049:O1064"/>
    <mergeCell ref="G1047:I1047"/>
    <mergeCell ref="G1067:I1067"/>
    <mergeCell ref="A1067:F1067"/>
    <mergeCell ref="A1047:F1047"/>
    <mergeCell ref="L1069:O1084"/>
    <mergeCell ref="L1089:O1100"/>
    <mergeCell ref="G1087:I1087"/>
    <mergeCell ref="G1103:I1103"/>
    <mergeCell ref="A1087:F1087"/>
    <mergeCell ref="A1103:F1103"/>
    <mergeCell ref="G1167:I1167"/>
    <mergeCell ref="A1147:F1147"/>
    <mergeCell ref="A1167:F1167"/>
    <mergeCell ref="L1169:O1182"/>
    <mergeCell ref="L1187:O1196"/>
    <mergeCell ref="G1185:I1185"/>
    <mergeCell ref="A1185:F1185"/>
    <mergeCell ref="C1199:I1200"/>
    <mergeCell ref="L1105:O1114"/>
    <mergeCell ref="G1117:I1117"/>
    <mergeCell ref="G1131:I1131"/>
    <mergeCell ref="L1119:O1128"/>
    <mergeCell ref="A1117:F1117"/>
    <mergeCell ref="A1131:F1131"/>
    <mergeCell ref="L1133:O1144"/>
    <mergeCell ref="L1149:O1164"/>
    <mergeCell ref="G1147:I1147"/>
    <mergeCell ref="L1185:O1186"/>
    <mergeCell ref="A1199:B1200"/>
    <mergeCell ref="G1202:I1202"/>
    <mergeCell ref="A1202:F1202"/>
    <mergeCell ref="L1204:O1219"/>
    <mergeCell ref="L1224:O1239"/>
    <mergeCell ref="L1244:O1255"/>
    <mergeCell ref="G1242:I1242"/>
    <mergeCell ref="A1242:F1242"/>
    <mergeCell ref="G1222:I1222"/>
    <mergeCell ref="A1222:F1222"/>
    <mergeCell ref="L1260:O1269"/>
    <mergeCell ref="G1258:I1258"/>
    <mergeCell ref="G1272:I1272"/>
    <mergeCell ref="A1258:F1258"/>
    <mergeCell ref="A1272:F1272"/>
    <mergeCell ref="L1274:O1289"/>
    <mergeCell ref="G1292:I1292"/>
    <mergeCell ref="A1292:F1292"/>
    <mergeCell ref="L1350:O1365"/>
    <mergeCell ref="G1348:I1348"/>
    <mergeCell ref="A1348:F1348"/>
    <mergeCell ref="L1348:O1349"/>
    <mergeCell ref="G1312:I1312"/>
    <mergeCell ref="A1312:F1312"/>
    <mergeCell ref="L1272:O1273"/>
    <mergeCell ref="L1292:O1293"/>
    <mergeCell ref="L1312:O1313"/>
    <mergeCell ref="L1328:O1329"/>
    <mergeCell ref="C1325:I1326"/>
    <mergeCell ref="L1330:O1345"/>
    <mergeCell ref="G1328:I1328"/>
    <mergeCell ref="A1328:F1328"/>
    <mergeCell ref="L1314:O1322"/>
    <mergeCell ref="L1294:O1309"/>
    <mergeCell ref="L1370:O1389"/>
    <mergeCell ref="G1368:I1368"/>
    <mergeCell ref="A1368:F1368"/>
    <mergeCell ref="L1394:O1409"/>
    <mergeCell ref="G1392:I1392"/>
    <mergeCell ref="G1412:I1412"/>
    <mergeCell ref="A1392:F1392"/>
    <mergeCell ref="A1412:F1412"/>
    <mergeCell ref="L1414:O1429"/>
    <mergeCell ref="L1392:O1393"/>
    <mergeCell ref="L1412:O1413"/>
  </mergeCells>
  <phoneticPr fontId="0" type="noConversion"/>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CC"/>
  </sheetPr>
  <dimension ref="A1:AL722"/>
  <sheetViews>
    <sheetView topLeftCell="A746" zoomScaleNormal="100" workbookViewId="0">
      <selection activeCell="Q626" sqref="Q626:AI665"/>
    </sheetView>
  </sheetViews>
  <sheetFormatPr defaultColWidth="6.85546875" defaultRowHeight="15" customHeight="1" x14ac:dyDescent="0.2"/>
  <cols>
    <col min="1" max="1" width="6.85546875" style="600"/>
    <col min="2" max="2" width="25.85546875" style="84" customWidth="1"/>
    <col min="3" max="11" width="6.85546875" style="600"/>
    <col min="12" max="15" width="6.85546875" style="4"/>
    <col min="16" max="38" width="6.85546875" style="5"/>
    <col min="39" max="16384" width="6.85546875" style="383"/>
  </cols>
  <sheetData>
    <row r="1" spans="1:33" ht="15" customHeight="1" x14ac:dyDescent="0.2">
      <c r="A1" s="1131" t="s">
        <v>491</v>
      </c>
      <c r="B1" s="1132"/>
      <c r="C1" s="1020" t="s">
        <v>1154</v>
      </c>
      <c r="D1" s="1021"/>
      <c r="E1" s="1021"/>
      <c r="F1" s="1021"/>
      <c r="G1" s="1021"/>
      <c r="H1" s="1021"/>
      <c r="I1" s="1022"/>
      <c r="P1" s="5" t="s">
        <v>532</v>
      </c>
      <c r="Y1" s="5" t="s">
        <v>532</v>
      </c>
    </row>
    <row r="2" spans="1:33" ht="15" customHeight="1" thickBot="1" x14ac:dyDescent="0.25">
      <c r="A2" s="1133"/>
      <c r="B2" s="1134"/>
      <c r="C2" s="1023"/>
      <c r="D2" s="1024"/>
      <c r="E2" s="1024"/>
      <c r="F2" s="1024"/>
      <c r="G2" s="1024"/>
      <c r="H2" s="1024"/>
      <c r="I2" s="1025"/>
    </row>
    <row r="3" spans="1:33" ht="15" customHeight="1" thickBot="1" x14ac:dyDescent="0.25"/>
    <row r="4" spans="1:33" ht="15" customHeight="1" thickBot="1" x14ac:dyDescent="0.25">
      <c r="A4" s="1285" t="s">
        <v>2133</v>
      </c>
      <c r="B4" s="1286"/>
      <c r="C4" s="1286"/>
      <c r="D4" s="1286"/>
      <c r="E4" s="1286"/>
      <c r="F4" s="1286"/>
      <c r="G4" s="1316" t="s">
        <v>1154</v>
      </c>
      <c r="H4" s="1317"/>
      <c r="I4" s="1318"/>
      <c r="L4" s="952" t="s">
        <v>538</v>
      </c>
      <c r="M4" s="953"/>
      <c r="N4" s="953"/>
      <c r="O4" s="954"/>
    </row>
    <row r="5" spans="1:33" ht="15" customHeight="1" thickBot="1" x14ac:dyDescent="0.25">
      <c r="A5" s="373" t="s">
        <v>496</v>
      </c>
      <c r="B5" s="227" t="s">
        <v>497</v>
      </c>
      <c r="C5" s="374" t="s">
        <v>498</v>
      </c>
      <c r="D5" s="374" t="s">
        <v>499</v>
      </c>
      <c r="E5" s="374" t="s">
        <v>500</v>
      </c>
      <c r="F5" s="374" t="s">
        <v>501</v>
      </c>
      <c r="G5" s="375" t="s">
        <v>502</v>
      </c>
      <c r="H5" s="375" t="s">
        <v>503</v>
      </c>
      <c r="I5" s="376" t="s">
        <v>504</v>
      </c>
      <c r="L5" s="955"/>
      <c r="M5" s="956"/>
      <c r="N5" s="956"/>
      <c r="O5" s="957"/>
      <c r="Q5" s="24" t="s">
        <v>1155</v>
      </c>
      <c r="R5" s="379" t="s">
        <v>503</v>
      </c>
      <c r="S5" s="379" t="s">
        <v>541</v>
      </c>
      <c r="T5" s="379" t="s">
        <v>1590</v>
      </c>
      <c r="U5" s="379" t="s">
        <v>901</v>
      </c>
      <c r="V5" s="379" t="s">
        <v>564</v>
      </c>
      <c r="W5" s="379" t="s">
        <v>847</v>
      </c>
      <c r="X5" s="379" t="s">
        <v>700</v>
      </c>
      <c r="Y5" s="379" t="s">
        <v>610</v>
      </c>
      <c r="Z5" s="379" t="s">
        <v>768</v>
      </c>
      <c r="AA5" s="379" t="s">
        <v>777</v>
      </c>
      <c r="AB5" s="379" t="s">
        <v>769</v>
      </c>
      <c r="AC5" s="379" t="s">
        <v>1730</v>
      </c>
      <c r="AD5" s="379" t="s">
        <v>1731</v>
      </c>
      <c r="AE5" s="379" t="s">
        <v>63</v>
      </c>
      <c r="AF5" s="379" t="s">
        <v>120</v>
      </c>
      <c r="AG5" s="380" t="s">
        <v>1306</v>
      </c>
    </row>
    <row r="6" spans="1:33" ht="15" customHeight="1" x14ac:dyDescent="0.2">
      <c r="A6" s="441">
        <v>1</v>
      </c>
      <c r="B6" s="53" t="s">
        <v>761</v>
      </c>
      <c r="C6" s="46">
        <v>30</v>
      </c>
      <c r="D6" s="46">
        <v>21</v>
      </c>
      <c r="E6" s="46">
        <v>4</v>
      </c>
      <c r="F6" s="46">
        <v>5</v>
      </c>
      <c r="G6" s="46">
        <v>96</v>
      </c>
      <c r="H6" s="46">
        <v>32</v>
      </c>
      <c r="I6" s="595">
        <v>46</v>
      </c>
      <c r="J6" s="600">
        <f t="shared" ref="J6:J37" si="0">D6+E6+F6</f>
        <v>30</v>
      </c>
      <c r="K6" s="600">
        <f t="shared" ref="K6:K37" si="1">D6*2+E6</f>
        <v>46</v>
      </c>
      <c r="L6" s="927" t="s">
        <v>2554</v>
      </c>
      <c r="M6" s="928"/>
      <c r="N6" s="928"/>
      <c r="O6" s="929"/>
      <c r="Q6" s="377" t="s">
        <v>503</v>
      </c>
      <c r="R6" s="10"/>
      <c r="S6" s="20" t="s">
        <v>844</v>
      </c>
      <c r="T6" s="20" t="s">
        <v>1487</v>
      </c>
      <c r="U6" s="20" t="s">
        <v>1489</v>
      </c>
      <c r="V6" s="20" t="s">
        <v>1210</v>
      </c>
      <c r="W6" s="20" t="s">
        <v>1493</v>
      </c>
      <c r="X6" s="20" t="s">
        <v>1654</v>
      </c>
      <c r="Y6" s="20" t="s">
        <v>1600</v>
      </c>
      <c r="Z6" s="20" t="s">
        <v>1540</v>
      </c>
      <c r="AA6" s="20" t="s">
        <v>1602</v>
      </c>
      <c r="AB6" s="20" t="s">
        <v>1493</v>
      </c>
      <c r="AC6" s="20" t="s">
        <v>1540</v>
      </c>
      <c r="AD6" s="20" t="s">
        <v>1603</v>
      </c>
      <c r="AE6" s="20" t="s">
        <v>1546</v>
      </c>
      <c r="AF6" s="20" t="s">
        <v>1546</v>
      </c>
      <c r="AG6" s="21" t="s">
        <v>1601</v>
      </c>
    </row>
    <row r="7" spans="1:33" ht="15" customHeight="1" x14ac:dyDescent="0.2">
      <c r="A7" s="370">
        <v>2</v>
      </c>
      <c r="B7" s="54" t="s">
        <v>79</v>
      </c>
      <c r="C7" s="596">
        <v>30</v>
      </c>
      <c r="D7" s="596">
        <v>19</v>
      </c>
      <c r="E7" s="596">
        <v>3</v>
      </c>
      <c r="F7" s="596">
        <v>8</v>
      </c>
      <c r="G7" s="596">
        <v>81</v>
      </c>
      <c r="H7" s="596">
        <v>46</v>
      </c>
      <c r="I7" s="598">
        <v>41</v>
      </c>
      <c r="J7" s="600">
        <f t="shared" si="0"/>
        <v>30</v>
      </c>
      <c r="K7" s="600">
        <f t="shared" si="1"/>
        <v>41</v>
      </c>
      <c r="L7" s="930"/>
      <c r="M7" s="931"/>
      <c r="N7" s="931"/>
      <c r="O7" s="932"/>
      <c r="Q7" s="377" t="s">
        <v>541</v>
      </c>
      <c r="R7" s="20" t="s">
        <v>1493</v>
      </c>
      <c r="S7" s="10"/>
      <c r="T7" s="20" t="s">
        <v>1540</v>
      </c>
      <c r="U7" s="20" t="s">
        <v>1489</v>
      </c>
      <c r="V7" s="20" t="s">
        <v>844</v>
      </c>
      <c r="W7" s="20" t="s">
        <v>1541</v>
      </c>
      <c r="X7" s="20" t="s">
        <v>1675</v>
      </c>
      <c r="Y7" s="20" t="s">
        <v>1597</v>
      </c>
      <c r="Z7" s="20" t="s">
        <v>1493</v>
      </c>
      <c r="AA7" s="20" t="s">
        <v>1597</v>
      </c>
      <c r="AB7" s="20" t="s">
        <v>1540</v>
      </c>
      <c r="AC7" s="20" t="s">
        <v>1546</v>
      </c>
      <c r="AD7" s="20" t="s">
        <v>1207</v>
      </c>
      <c r="AE7" s="20" t="s">
        <v>1601</v>
      </c>
      <c r="AF7" s="20" t="s">
        <v>1207</v>
      </c>
      <c r="AG7" s="21" t="s">
        <v>1644</v>
      </c>
    </row>
    <row r="8" spans="1:33" ht="15" customHeight="1" x14ac:dyDescent="0.2">
      <c r="A8" s="370">
        <v>3</v>
      </c>
      <c r="B8" s="54" t="s">
        <v>558</v>
      </c>
      <c r="C8" s="596">
        <v>30</v>
      </c>
      <c r="D8" s="596">
        <v>18</v>
      </c>
      <c r="E8" s="596">
        <v>4</v>
      </c>
      <c r="F8" s="596">
        <v>8</v>
      </c>
      <c r="G8" s="596">
        <v>88</v>
      </c>
      <c r="H8" s="596">
        <v>49</v>
      </c>
      <c r="I8" s="598">
        <v>40</v>
      </c>
      <c r="J8" s="600">
        <f t="shared" si="0"/>
        <v>30</v>
      </c>
      <c r="K8" s="600">
        <f t="shared" si="1"/>
        <v>40</v>
      </c>
      <c r="L8" s="930"/>
      <c r="M8" s="931"/>
      <c r="N8" s="931"/>
      <c r="O8" s="932"/>
      <c r="Q8" s="377" t="s">
        <v>1590</v>
      </c>
      <c r="R8" s="20" t="s">
        <v>1597</v>
      </c>
      <c r="S8" s="20" t="s">
        <v>844</v>
      </c>
      <c r="T8" s="10"/>
      <c r="U8" s="20" t="s">
        <v>355</v>
      </c>
      <c r="V8" s="20" t="s">
        <v>1491</v>
      </c>
      <c r="W8" s="20" t="s">
        <v>844</v>
      </c>
      <c r="X8" s="20" t="s">
        <v>1603</v>
      </c>
      <c r="Y8" s="20" t="s">
        <v>1543</v>
      </c>
      <c r="Z8" s="20" t="s">
        <v>1603</v>
      </c>
      <c r="AA8" s="20" t="s">
        <v>1210</v>
      </c>
      <c r="AB8" s="20" t="s">
        <v>628</v>
      </c>
      <c r="AC8" s="20" t="s">
        <v>1656</v>
      </c>
      <c r="AD8" s="20" t="s">
        <v>1547</v>
      </c>
      <c r="AE8" s="20" t="s">
        <v>844</v>
      </c>
      <c r="AF8" s="20" t="s">
        <v>1601</v>
      </c>
      <c r="AG8" s="21" t="s">
        <v>1905</v>
      </c>
    </row>
    <row r="9" spans="1:33" ht="15" customHeight="1" x14ac:dyDescent="0.2">
      <c r="A9" s="370">
        <v>4</v>
      </c>
      <c r="B9" s="54" t="s">
        <v>906</v>
      </c>
      <c r="C9" s="596">
        <v>30</v>
      </c>
      <c r="D9" s="596">
        <v>14</v>
      </c>
      <c r="E9" s="596">
        <v>9</v>
      </c>
      <c r="F9" s="596">
        <v>7</v>
      </c>
      <c r="G9" s="596">
        <v>87</v>
      </c>
      <c r="H9" s="596">
        <v>58</v>
      </c>
      <c r="I9" s="598">
        <v>37</v>
      </c>
      <c r="J9" s="600">
        <f t="shared" si="0"/>
        <v>30</v>
      </c>
      <c r="K9" s="600">
        <f t="shared" si="1"/>
        <v>37</v>
      </c>
      <c r="L9" s="930"/>
      <c r="M9" s="931"/>
      <c r="N9" s="931"/>
      <c r="O9" s="932"/>
      <c r="Q9" s="377" t="s">
        <v>901</v>
      </c>
      <c r="R9" s="20" t="s">
        <v>844</v>
      </c>
      <c r="S9" s="20" t="s">
        <v>1597</v>
      </c>
      <c r="T9" s="20" t="s">
        <v>1487</v>
      </c>
      <c r="U9" s="10"/>
      <c r="V9" s="20" t="s">
        <v>1597</v>
      </c>
      <c r="W9" s="20" t="s">
        <v>376</v>
      </c>
      <c r="X9" s="20" t="s">
        <v>1597</v>
      </c>
      <c r="Y9" s="20" t="s">
        <v>1539</v>
      </c>
      <c r="Z9" s="20" t="s">
        <v>1653</v>
      </c>
      <c r="AA9" s="20" t="s">
        <v>1603</v>
      </c>
      <c r="AB9" s="20" t="s">
        <v>1539</v>
      </c>
      <c r="AC9" s="20" t="s">
        <v>1547</v>
      </c>
      <c r="AD9" s="20" t="s">
        <v>1602</v>
      </c>
      <c r="AE9" s="20" t="s">
        <v>1624</v>
      </c>
      <c r="AF9" s="20" t="s">
        <v>1487</v>
      </c>
      <c r="AG9" s="21" t="s">
        <v>1597</v>
      </c>
    </row>
    <row r="10" spans="1:33" ht="15" customHeight="1" x14ac:dyDescent="0.2">
      <c r="A10" s="370">
        <v>5</v>
      </c>
      <c r="B10" s="54" t="s">
        <v>164</v>
      </c>
      <c r="C10" s="596">
        <v>30</v>
      </c>
      <c r="D10" s="596">
        <v>13</v>
      </c>
      <c r="E10" s="596">
        <v>9</v>
      </c>
      <c r="F10" s="596">
        <v>8</v>
      </c>
      <c r="G10" s="596">
        <v>86</v>
      </c>
      <c r="H10" s="596">
        <v>47</v>
      </c>
      <c r="I10" s="598">
        <v>35</v>
      </c>
      <c r="J10" s="600">
        <f t="shared" si="0"/>
        <v>30</v>
      </c>
      <c r="K10" s="600">
        <f t="shared" si="1"/>
        <v>35</v>
      </c>
      <c r="L10" s="930"/>
      <c r="M10" s="931"/>
      <c r="N10" s="931"/>
      <c r="O10" s="932"/>
      <c r="Q10" s="377" t="s">
        <v>564</v>
      </c>
      <c r="R10" s="20" t="s">
        <v>1600</v>
      </c>
      <c r="S10" s="20" t="s">
        <v>1795</v>
      </c>
      <c r="T10" s="20" t="s">
        <v>1656</v>
      </c>
      <c r="U10" s="20" t="s">
        <v>1156</v>
      </c>
      <c r="V10" s="10"/>
      <c r="W10" s="20" t="s">
        <v>1487</v>
      </c>
      <c r="X10" s="20" t="s">
        <v>1644</v>
      </c>
      <c r="Y10" s="20" t="s">
        <v>355</v>
      </c>
      <c r="Z10" s="20" t="s">
        <v>1795</v>
      </c>
      <c r="AA10" s="20" t="s">
        <v>1646</v>
      </c>
      <c r="AB10" s="20" t="s">
        <v>1487</v>
      </c>
      <c r="AC10" s="20" t="s">
        <v>1601</v>
      </c>
      <c r="AD10" s="20" t="s">
        <v>1540</v>
      </c>
      <c r="AE10" s="20" t="s">
        <v>1494</v>
      </c>
      <c r="AF10" s="20" t="s">
        <v>1599</v>
      </c>
      <c r="AG10" s="21" t="s">
        <v>1207</v>
      </c>
    </row>
    <row r="11" spans="1:33" ht="15" customHeight="1" x14ac:dyDescent="0.2">
      <c r="A11" s="370">
        <v>6</v>
      </c>
      <c r="B11" s="54" t="s">
        <v>1307</v>
      </c>
      <c r="C11" s="596">
        <v>30</v>
      </c>
      <c r="D11" s="596">
        <v>13</v>
      </c>
      <c r="E11" s="596">
        <v>7</v>
      </c>
      <c r="F11" s="596">
        <v>10</v>
      </c>
      <c r="G11" s="596">
        <v>64</v>
      </c>
      <c r="H11" s="596">
        <v>64</v>
      </c>
      <c r="I11" s="598">
        <v>33</v>
      </c>
      <c r="J11" s="600">
        <f t="shared" si="0"/>
        <v>30</v>
      </c>
      <c r="K11" s="600">
        <f t="shared" si="1"/>
        <v>33</v>
      </c>
      <c r="L11" s="930"/>
      <c r="M11" s="931"/>
      <c r="N11" s="931"/>
      <c r="O11" s="932"/>
      <c r="Q11" s="377" t="s">
        <v>847</v>
      </c>
      <c r="R11" s="20" t="s">
        <v>1795</v>
      </c>
      <c r="S11" s="20" t="s">
        <v>844</v>
      </c>
      <c r="T11" s="20" t="s">
        <v>1597</v>
      </c>
      <c r="U11" s="20" t="s">
        <v>1795</v>
      </c>
      <c r="V11" s="20" t="s">
        <v>1642</v>
      </c>
      <c r="W11" s="10"/>
      <c r="X11" s="20" t="s">
        <v>1597</v>
      </c>
      <c r="Y11" s="20" t="s">
        <v>1487</v>
      </c>
      <c r="Z11" s="20" t="s">
        <v>1597</v>
      </c>
      <c r="AA11" s="20" t="s">
        <v>1207</v>
      </c>
      <c r="AB11" s="20" t="s">
        <v>1493</v>
      </c>
      <c r="AC11" s="20" t="s">
        <v>1600</v>
      </c>
      <c r="AD11" s="20" t="s">
        <v>1207</v>
      </c>
      <c r="AE11" s="20" t="s">
        <v>1493</v>
      </c>
      <c r="AF11" s="20" t="s">
        <v>1644</v>
      </c>
      <c r="AG11" s="21" t="s">
        <v>1488</v>
      </c>
    </row>
    <row r="12" spans="1:33" ht="15" customHeight="1" x14ac:dyDescent="0.2">
      <c r="A12" s="370">
        <v>8</v>
      </c>
      <c r="B12" s="54" t="s">
        <v>39</v>
      </c>
      <c r="C12" s="596">
        <v>30</v>
      </c>
      <c r="D12" s="596">
        <v>13</v>
      </c>
      <c r="E12" s="596">
        <v>6</v>
      </c>
      <c r="F12" s="596">
        <v>11</v>
      </c>
      <c r="G12" s="596">
        <v>64</v>
      </c>
      <c r="H12" s="596">
        <v>68</v>
      </c>
      <c r="I12" s="598">
        <v>32</v>
      </c>
      <c r="J12" s="600">
        <f t="shared" si="0"/>
        <v>30</v>
      </c>
      <c r="K12" s="600">
        <f t="shared" si="1"/>
        <v>32</v>
      </c>
      <c r="L12" s="930"/>
      <c r="M12" s="931"/>
      <c r="N12" s="931"/>
      <c r="O12" s="932"/>
      <c r="Q12" s="377" t="s">
        <v>700</v>
      </c>
      <c r="R12" s="20" t="s">
        <v>1597</v>
      </c>
      <c r="S12" s="20" t="s">
        <v>1597</v>
      </c>
      <c r="T12" s="20" t="s">
        <v>1495</v>
      </c>
      <c r="U12" s="20" t="s">
        <v>1894</v>
      </c>
      <c r="V12" s="20" t="s">
        <v>844</v>
      </c>
      <c r="W12" s="20" t="s">
        <v>1646</v>
      </c>
      <c r="X12" s="10"/>
      <c r="Y12" s="20" t="s">
        <v>1491</v>
      </c>
      <c r="Z12" s="20" t="s">
        <v>1643</v>
      </c>
      <c r="AA12" s="20" t="s">
        <v>844</v>
      </c>
      <c r="AB12" s="20" t="s">
        <v>355</v>
      </c>
      <c r="AC12" s="20" t="s">
        <v>1795</v>
      </c>
      <c r="AD12" s="20" t="s">
        <v>1539</v>
      </c>
      <c r="AE12" s="20" t="s">
        <v>1490</v>
      </c>
      <c r="AF12" s="20" t="s">
        <v>1599</v>
      </c>
      <c r="AG12" s="21" t="s">
        <v>628</v>
      </c>
    </row>
    <row r="13" spans="1:33" ht="15" customHeight="1" x14ac:dyDescent="0.2">
      <c r="A13" s="370">
        <v>7</v>
      </c>
      <c r="B13" s="54" t="s">
        <v>36</v>
      </c>
      <c r="C13" s="596">
        <v>30</v>
      </c>
      <c r="D13" s="596">
        <v>14</v>
      </c>
      <c r="E13" s="596">
        <v>3</v>
      </c>
      <c r="F13" s="596">
        <v>13</v>
      </c>
      <c r="G13" s="596">
        <v>72</v>
      </c>
      <c r="H13" s="596">
        <v>77</v>
      </c>
      <c r="I13" s="598">
        <v>31</v>
      </c>
      <c r="J13" s="600">
        <f t="shared" si="0"/>
        <v>30</v>
      </c>
      <c r="K13" s="600">
        <f t="shared" si="1"/>
        <v>31</v>
      </c>
      <c r="L13" s="930"/>
      <c r="M13" s="931"/>
      <c r="N13" s="931"/>
      <c r="O13" s="932"/>
      <c r="Q13" s="377" t="s">
        <v>610</v>
      </c>
      <c r="R13" s="20" t="s">
        <v>1539</v>
      </c>
      <c r="S13" s="20" t="s">
        <v>1795</v>
      </c>
      <c r="T13" s="20" t="s">
        <v>1911</v>
      </c>
      <c r="U13" s="20" t="s">
        <v>1207</v>
      </c>
      <c r="V13" s="20" t="s">
        <v>844</v>
      </c>
      <c r="W13" s="20" t="s">
        <v>1654</v>
      </c>
      <c r="X13" s="20" t="s">
        <v>1494</v>
      </c>
      <c r="Y13" s="10"/>
      <c r="Z13" s="20" t="s">
        <v>1540</v>
      </c>
      <c r="AA13" s="20" t="s">
        <v>1487</v>
      </c>
      <c r="AB13" s="20" t="s">
        <v>628</v>
      </c>
      <c r="AC13" s="20" t="s">
        <v>628</v>
      </c>
      <c r="AD13" s="20" t="s">
        <v>1601</v>
      </c>
      <c r="AE13" s="20" t="s">
        <v>1494</v>
      </c>
      <c r="AF13" s="20" t="s">
        <v>23</v>
      </c>
      <c r="AG13" s="21" t="s">
        <v>1487</v>
      </c>
    </row>
    <row r="14" spans="1:33" ht="15" customHeight="1" x14ac:dyDescent="0.2">
      <c r="A14" s="370">
        <v>9</v>
      </c>
      <c r="B14" s="54" t="s">
        <v>781</v>
      </c>
      <c r="C14" s="596">
        <v>30</v>
      </c>
      <c r="D14" s="596">
        <v>11</v>
      </c>
      <c r="E14" s="596">
        <v>8</v>
      </c>
      <c r="F14" s="596">
        <v>11</v>
      </c>
      <c r="G14" s="596">
        <v>56</v>
      </c>
      <c r="H14" s="596">
        <v>54</v>
      </c>
      <c r="I14" s="598">
        <v>30</v>
      </c>
      <c r="J14" s="600">
        <f t="shared" si="0"/>
        <v>30</v>
      </c>
      <c r="K14" s="600">
        <f t="shared" si="1"/>
        <v>30</v>
      </c>
      <c r="L14" s="930"/>
      <c r="M14" s="931"/>
      <c r="N14" s="931"/>
      <c r="O14" s="932"/>
      <c r="Q14" s="377" t="s">
        <v>768</v>
      </c>
      <c r="R14" s="20" t="s">
        <v>844</v>
      </c>
      <c r="S14" s="20" t="s">
        <v>1490</v>
      </c>
      <c r="T14" s="20" t="s">
        <v>1597</v>
      </c>
      <c r="U14" s="20" t="s">
        <v>1539</v>
      </c>
      <c r="V14" s="20" t="s">
        <v>1493</v>
      </c>
      <c r="W14" s="20" t="s">
        <v>1490</v>
      </c>
      <c r="X14" s="20" t="s">
        <v>1494</v>
      </c>
      <c r="Y14" s="20" t="s">
        <v>1599</v>
      </c>
      <c r="Z14" s="10"/>
      <c r="AA14" s="20" t="s">
        <v>1642</v>
      </c>
      <c r="AB14" s="20" t="s">
        <v>1490</v>
      </c>
      <c r="AC14" s="20" t="s">
        <v>1493</v>
      </c>
      <c r="AD14" s="20" t="s">
        <v>1602</v>
      </c>
      <c r="AE14" s="20" t="s">
        <v>1540</v>
      </c>
      <c r="AF14" s="20" t="s">
        <v>1543</v>
      </c>
      <c r="AG14" s="21" t="s">
        <v>1207</v>
      </c>
    </row>
    <row r="15" spans="1:33" ht="15" customHeight="1" x14ac:dyDescent="0.2">
      <c r="A15" s="370">
        <v>10</v>
      </c>
      <c r="B15" s="54" t="s">
        <v>706</v>
      </c>
      <c r="C15" s="596">
        <v>30</v>
      </c>
      <c r="D15" s="596">
        <v>10</v>
      </c>
      <c r="E15" s="596">
        <v>8</v>
      </c>
      <c r="F15" s="596">
        <v>12</v>
      </c>
      <c r="G15" s="596">
        <v>51</v>
      </c>
      <c r="H15" s="596">
        <v>59</v>
      </c>
      <c r="I15" s="598">
        <v>28</v>
      </c>
      <c r="J15" s="600">
        <f t="shared" si="0"/>
        <v>30</v>
      </c>
      <c r="K15" s="600">
        <f t="shared" si="1"/>
        <v>28</v>
      </c>
      <c r="L15" s="930"/>
      <c r="M15" s="931"/>
      <c r="N15" s="931"/>
      <c r="O15" s="932"/>
      <c r="Q15" s="377" t="s">
        <v>777</v>
      </c>
      <c r="R15" s="20" t="s">
        <v>1489</v>
      </c>
      <c r="S15" s="20" t="s">
        <v>1600</v>
      </c>
      <c r="T15" s="20" t="s">
        <v>1488</v>
      </c>
      <c r="U15" s="20" t="s">
        <v>1207</v>
      </c>
      <c r="V15" s="20" t="s">
        <v>1490</v>
      </c>
      <c r="W15" s="20" t="s">
        <v>1642</v>
      </c>
      <c r="X15" s="20" t="s">
        <v>1600</v>
      </c>
      <c r="Y15" s="20" t="s">
        <v>1207</v>
      </c>
      <c r="Z15" s="20" t="s">
        <v>1487</v>
      </c>
      <c r="AA15" s="10"/>
      <c r="AB15" s="20" t="s">
        <v>1597</v>
      </c>
      <c r="AC15" s="20" t="s">
        <v>1597</v>
      </c>
      <c r="AD15" s="20" t="s">
        <v>1656</v>
      </c>
      <c r="AE15" s="20" t="s">
        <v>1494</v>
      </c>
      <c r="AF15" s="20" t="s">
        <v>1210</v>
      </c>
      <c r="AG15" s="21" t="s">
        <v>1539</v>
      </c>
    </row>
    <row r="16" spans="1:33" ht="15" customHeight="1" x14ac:dyDescent="0.2">
      <c r="A16" s="370">
        <v>11</v>
      </c>
      <c r="B16" s="54" t="s">
        <v>767</v>
      </c>
      <c r="C16" s="596">
        <v>30</v>
      </c>
      <c r="D16" s="596">
        <v>12</v>
      </c>
      <c r="E16" s="596">
        <v>3</v>
      </c>
      <c r="F16" s="596">
        <v>15</v>
      </c>
      <c r="G16" s="596">
        <v>55</v>
      </c>
      <c r="H16" s="596">
        <v>73</v>
      </c>
      <c r="I16" s="598">
        <v>27</v>
      </c>
      <c r="J16" s="600">
        <f t="shared" si="0"/>
        <v>30</v>
      </c>
      <c r="K16" s="600">
        <f t="shared" si="1"/>
        <v>27</v>
      </c>
      <c r="L16" s="930"/>
      <c r="M16" s="931"/>
      <c r="N16" s="931"/>
      <c r="O16" s="932"/>
      <c r="Q16" s="377" t="s">
        <v>769</v>
      </c>
      <c r="R16" s="20" t="s">
        <v>1491</v>
      </c>
      <c r="S16" s="20" t="s">
        <v>24</v>
      </c>
      <c r="T16" s="20" t="s">
        <v>844</v>
      </c>
      <c r="U16" s="20" t="s">
        <v>1643</v>
      </c>
      <c r="V16" s="20" t="s">
        <v>1646</v>
      </c>
      <c r="W16" s="20" t="s">
        <v>1601</v>
      </c>
      <c r="X16" s="20" t="s">
        <v>1540</v>
      </c>
      <c r="Y16" s="20" t="s">
        <v>1487</v>
      </c>
      <c r="Z16" s="20" t="s">
        <v>1600</v>
      </c>
      <c r="AA16" s="20" t="s">
        <v>1603</v>
      </c>
      <c r="AB16" s="10"/>
      <c r="AC16" s="20" t="s">
        <v>1207</v>
      </c>
      <c r="AD16" s="20" t="s">
        <v>1644</v>
      </c>
      <c r="AE16" s="20" t="s">
        <v>1494</v>
      </c>
      <c r="AF16" s="20" t="s">
        <v>1210</v>
      </c>
      <c r="AG16" s="21" t="s">
        <v>1539</v>
      </c>
    </row>
    <row r="17" spans="1:34" ht="15" customHeight="1" x14ac:dyDescent="0.2">
      <c r="A17" s="370">
        <v>12</v>
      </c>
      <c r="B17" s="54" t="s">
        <v>174</v>
      </c>
      <c r="C17" s="596">
        <v>30</v>
      </c>
      <c r="D17" s="596">
        <v>10</v>
      </c>
      <c r="E17" s="596">
        <v>5</v>
      </c>
      <c r="F17" s="596">
        <v>15</v>
      </c>
      <c r="G17" s="596">
        <v>53</v>
      </c>
      <c r="H17" s="596">
        <v>81</v>
      </c>
      <c r="I17" s="598">
        <v>25</v>
      </c>
      <c r="J17" s="600">
        <f t="shared" si="0"/>
        <v>30</v>
      </c>
      <c r="K17" s="600">
        <f t="shared" si="1"/>
        <v>25</v>
      </c>
      <c r="L17" s="930"/>
      <c r="M17" s="931"/>
      <c r="N17" s="931"/>
      <c r="O17" s="932"/>
      <c r="Q17" s="377" t="s">
        <v>1730</v>
      </c>
      <c r="R17" s="20" t="s">
        <v>1646</v>
      </c>
      <c r="S17" s="20" t="s">
        <v>1597</v>
      </c>
      <c r="T17" s="20" t="s">
        <v>1539</v>
      </c>
      <c r="U17" s="20" t="s">
        <v>1646</v>
      </c>
      <c r="V17" s="20" t="s">
        <v>1490</v>
      </c>
      <c r="W17" s="20" t="s">
        <v>1597</v>
      </c>
      <c r="X17" s="20" t="s">
        <v>1210</v>
      </c>
      <c r="Y17" s="20" t="s">
        <v>1210</v>
      </c>
      <c r="Z17" s="20" t="s">
        <v>1210</v>
      </c>
      <c r="AA17" s="20" t="s">
        <v>1487</v>
      </c>
      <c r="AB17" s="20" t="s">
        <v>844</v>
      </c>
      <c r="AC17" s="10"/>
      <c r="AD17" s="20" t="s">
        <v>1207</v>
      </c>
      <c r="AE17" s="20" t="s">
        <v>1210</v>
      </c>
      <c r="AF17" s="20" t="s">
        <v>844</v>
      </c>
      <c r="AG17" s="21" t="s">
        <v>1539</v>
      </c>
    </row>
    <row r="18" spans="1:34" ht="15" customHeight="1" x14ac:dyDescent="0.2">
      <c r="A18" s="370">
        <v>13</v>
      </c>
      <c r="B18" s="54" t="s">
        <v>1827</v>
      </c>
      <c r="C18" s="596">
        <v>30</v>
      </c>
      <c r="D18" s="596">
        <v>9</v>
      </c>
      <c r="E18" s="596">
        <v>4</v>
      </c>
      <c r="F18" s="596">
        <v>17</v>
      </c>
      <c r="G18" s="596">
        <v>43</v>
      </c>
      <c r="H18" s="596">
        <v>73</v>
      </c>
      <c r="I18" s="598">
        <v>22</v>
      </c>
      <c r="J18" s="600">
        <f t="shared" si="0"/>
        <v>30</v>
      </c>
      <c r="K18" s="600">
        <f t="shared" si="1"/>
        <v>22</v>
      </c>
      <c r="L18" s="930"/>
      <c r="M18" s="931"/>
      <c r="N18" s="931"/>
      <c r="O18" s="932"/>
      <c r="Q18" s="377" t="s">
        <v>1731</v>
      </c>
      <c r="R18" s="20" t="s">
        <v>1539</v>
      </c>
      <c r="S18" s="20" t="s">
        <v>22</v>
      </c>
      <c r="T18" s="20" t="s">
        <v>1546</v>
      </c>
      <c r="U18" s="20" t="s">
        <v>1489</v>
      </c>
      <c r="V18" s="20" t="s">
        <v>1495</v>
      </c>
      <c r="W18" s="20" t="s">
        <v>1644</v>
      </c>
      <c r="X18" s="20" t="s">
        <v>1600</v>
      </c>
      <c r="Y18" s="20" t="s">
        <v>1495</v>
      </c>
      <c r="Z18" s="20" t="s">
        <v>1597</v>
      </c>
      <c r="AA18" s="20" t="s">
        <v>1600</v>
      </c>
      <c r="AB18" s="20" t="s">
        <v>1494</v>
      </c>
      <c r="AC18" s="20" t="s">
        <v>1490</v>
      </c>
      <c r="AD18" s="10"/>
      <c r="AE18" s="20" t="s">
        <v>1495</v>
      </c>
      <c r="AF18" s="20" t="s">
        <v>1643</v>
      </c>
      <c r="AG18" s="21" t="s">
        <v>1643</v>
      </c>
    </row>
    <row r="19" spans="1:34" ht="15" customHeight="1" x14ac:dyDescent="0.2">
      <c r="A19" s="370">
        <v>14</v>
      </c>
      <c r="B19" s="54" t="s">
        <v>711</v>
      </c>
      <c r="C19" s="596">
        <v>30</v>
      </c>
      <c r="D19" s="596">
        <v>7</v>
      </c>
      <c r="E19" s="596">
        <v>6</v>
      </c>
      <c r="F19" s="596">
        <v>17</v>
      </c>
      <c r="G19" s="596">
        <v>48</v>
      </c>
      <c r="H19" s="596">
        <v>92</v>
      </c>
      <c r="I19" s="598">
        <v>20</v>
      </c>
      <c r="J19" s="600">
        <f t="shared" si="0"/>
        <v>30</v>
      </c>
      <c r="K19" s="600">
        <f t="shared" si="1"/>
        <v>20</v>
      </c>
      <c r="L19" s="930"/>
      <c r="M19" s="931"/>
      <c r="N19" s="931"/>
      <c r="O19" s="932"/>
      <c r="Q19" s="377" t="s">
        <v>63</v>
      </c>
      <c r="R19" s="20" t="s">
        <v>355</v>
      </c>
      <c r="S19" s="20" t="s">
        <v>1602</v>
      </c>
      <c r="T19" s="20" t="s">
        <v>1603</v>
      </c>
      <c r="U19" s="20" t="s">
        <v>1539</v>
      </c>
      <c r="V19" s="20" t="s">
        <v>1797</v>
      </c>
      <c r="W19" s="20" t="s">
        <v>1601</v>
      </c>
      <c r="X19" s="20" t="s">
        <v>1642</v>
      </c>
      <c r="Y19" s="20" t="s">
        <v>1494</v>
      </c>
      <c r="Z19" s="20" t="s">
        <v>1597</v>
      </c>
      <c r="AA19" s="20" t="s">
        <v>1642</v>
      </c>
      <c r="AB19" s="20" t="s">
        <v>1597</v>
      </c>
      <c r="AC19" s="20" t="s">
        <v>1495</v>
      </c>
      <c r="AD19" s="20" t="s">
        <v>1210</v>
      </c>
      <c r="AE19" s="10"/>
      <c r="AF19" s="20" t="s">
        <v>1601</v>
      </c>
      <c r="AG19" s="21" t="s">
        <v>1494</v>
      </c>
    </row>
    <row r="20" spans="1:34" ht="15" customHeight="1" x14ac:dyDescent="0.2">
      <c r="A20" s="370">
        <v>15</v>
      </c>
      <c r="B20" s="54" t="s">
        <v>705</v>
      </c>
      <c r="C20" s="596">
        <v>30</v>
      </c>
      <c r="D20" s="596">
        <v>8</v>
      </c>
      <c r="E20" s="596">
        <v>2</v>
      </c>
      <c r="F20" s="596">
        <v>20</v>
      </c>
      <c r="G20" s="596">
        <v>51</v>
      </c>
      <c r="H20" s="596">
        <v>79</v>
      </c>
      <c r="I20" s="598">
        <v>18</v>
      </c>
      <c r="J20" s="600">
        <f t="shared" si="0"/>
        <v>30</v>
      </c>
      <c r="K20" s="600">
        <f t="shared" si="1"/>
        <v>18</v>
      </c>
      <c r="L20" s="930"/>
      <c r="M20" s="931"/>
      <c r="N20" s="931"/>
      <c r="O20" s="932"/>
      <c r="Q20" s="377" t="s">
        <v>120</v>
      </c>
      <c r="R20" s="20" t="s">
        <v>1539</v>
      </c>
      <c r="S20" s="20" t="s">
        <v>1643</v>
      </c>
      <c r="T20" s="20" t="s">
        <v>375</v>
      </c>
      <c r="U20" s="20" t="s">
        <v>1543</v>
      </c>
      <c r="V20" s="20" t="s">
        <v>1539</v>
      </c>
      <c r="W20" s="20" t="s">
        <v>1490</v>
      </c>
      <c r="X20" s="20" t="s">
        <v>1603</v>
      </c>
      <c r="Y20" s="20" t="s">
        <v>1646</v>
      </c>
      <c r="Z20" s="20" t="s">
        <v>1207</v>
      </c>
      <c r="AA20" s="20" t="s">
        <v>844</v>
      </c>
      <c r="AB20" s="20" t="s">
        <v>1210</v>
      </c>
      <c r="AC20" s="20" t="s">
        <v>1494</v>
      </c>
      <c r="AD20" s="20" t="s">
        <v>1493</v>
      </c>
      <c r="AE20" s="20" t="s">
        <v>1540</v>
      </c>
      <c r="AF20" s="10"/>
      <c r="AG20" s="21" t="s">
        <v>1646</v>
      </c>
    </row>
    <row r="21" spans="1:34" ht="15" customHeight="1" thickBot="1" x14ac:dyDescent="0.25">
      <c r="A21" s="372">
        <v>16</v>
      </c>
      <c r="B21" s="55" t="s">
        <v>1733</v>
      </c>
      <c r="C21" s="597">
        <v>30</v>
      </c>
      <c r="D21" s="597">
        <v>5</v>
      </c>
      <c r="E21" s="597">
        <v>5</v>
      </c>
      <c r="F21" s="597">
        <v>20</v>
      </c>
      <c r="G21" s="597">
        <v>38</v>
      </c>
      <c r="H21" s="597">
        <v>81</v>
      </c>
      <c r="I21" s="599">
        <v>15</v>
      </c>
      <c r="J21" s="600">
        <f t="shared" si="0"/>
        <v>30</v>
      </c>
      <c r="K21" s="600">
        <f t="shared" si="1"/>
        <v>15</v>
      </c>
      <c r="L21" s="933"/>
      <c r="M21" s="934"/>
      <c r="N21" s="934"/>
      <c r="O21" s="935"/>
      <c r="Q21" s="378" t="s">
        <v>1306</v>
      </c>
      <c r="R21" s="23" t="s">
        <v>1795</v>
      </c>
      <c r="S21" s="23" t="s">
        <v>1599</v>
      </c>
      <c r="T21" s="23" t="s">
        <v>1210</v>
      </c>
      <c r="U21" s="23" t="s">
        <v>1603</v>
      </c>
      <c r="V21" s="23" t="s">
        <v>355</v>
      </c>
      <c r="W21" s="23" t="s">
        <v>1539</v>
      </c>
      <c r="X21" s="23" t="s">
        <v>1207</v>
      </c>
      <c r="Y21" s="23" t="s">
        <v>20</v>
      </c>
      <c r="Z21" s="23" t="s">
        <v>1207</v>
      </c>
      <c r="AA21" s="23" t="s">
        <v>1597</v>
      </c>
      <c r="AB21" s="23" t="s">
        <v>1601</v>
      </c>
      <c r="AC21" s="23" t="s">
        <v>1654</v>
      </c>
      <c r="AD21" s="23" t="s">
        <v>1494</v>
      </c>
      <c r="AE21" s="23" t="s">
        <v>844</v>
      </c>
      <c r="AF21" s="23" t="s">
        <v>1487</v>
      </c>
      <c r="AG21" s="15"/>
    </row>
    <row r="22" spans="1:34" ht="15" customHeight="1" x14ac:dyDescent="0.2">
      <c r="C22" s="600">
        <f t="shared" ref="C22:I22" si="2">SUM(C6:C21)</f>
        <v>480</v>
      </c>
      <c r="D22" s="600">
        <f t="shared" si="2"/>
        <v>197</v>
      </c>
      <c r="E22" s="600">
        <f t="shared" si="2"/>
        <v>86</v>
      </c>
      <c r="F22" s="600">
        <f t="shared" si="2"/>
        <v>197</v>
      </c>
      <c r="G22" s="600">
        <f t="shared" si="2"/>
        <v>1033</v>
      </c>
      <c r="H22" s="600">
        <f t="shared" si="2"/>
        <v>1033</v>
      </c>
      <c r="I22" s="600">
        <f t="shared" si="2"/>
        <v>480</v>
      </c>
      <c r="J22" s="600">
        <f t="shared" si="0"/>
        <v>480</v>
      </c>
      <c r="K22" s="600">
        <f t="shared" si="1"/>
        <v>480</v>
      </c>
      <c r="P22" s="5" t="s">
        <v>532</v>
      </c>
    </row>
    <row r="23" spans="1:34" ht="15" customHeight="1" thickBot="1" x14ac:dyDescent="0.25"/>
    <row r="24" spans="1:34" ht="15" customHeight="1" thickBot="1" x14ac:dyDescent="0.25">
      <c r="A24" s="1043" t="s">
        <v>2135</v>
      </c>
      <c r="B24" s="1044"/>
      <c r="C24" s="1044"/>
      <c r="D24" s="1044"/>
      <c r="E24" s="1044"/>
      <c r="F24" s="1045"/>
      <c r="G24" s="1040" t="s">
        <v>1154</v>
      </c>
      <c r="H24" s="1041"/>
      <c r="I24" s="1042"/>
      <c r="L24" s="952" t="s">
        <v>538</v>
      </c>
      <c r="M24" s="953"/>
      <c r="N24" s="953"/>
      <c r="O24" s="954"/>
    </row>
    <row r="25" spans="1:34" ht="15" customHeight="1" thickBot="1" x14ac:dyDescent="0.25">
      <c r="A25" s="373" t="s">
        <v>496</v>
      </c>
      <c r="B25" s="227" t="s">
        <v>497</v>
      </c>
      <c r="C25" s="374" t="s">
        <v>498</v>
      </c>
      <c r="D25" s="374" t="s">
        <v>499</v>
      </c>
      <c r="E25" s="374" t="s">
        <v>500</v>
      </c>
      <c r="F25" s="374" t="s">
        <v>501</v>
      </c>
      <c r="G25" s="375" t="s">
        <v>502</v>
      </c>
      <c r="H25" s="375" t="s">
        <v>503</v>
      </c>
      <c r="I25" s="376" t="s">
        <v>504</v>
      </c>
      <c r="L25" s="955"/>
      <c r="M25" s="956"/>
      <c r="N25" s="956"/>
      <c r="O25" s="957"/>
      <c r="Q25" s="24" t="s">
        <v>1155</v>
      </c>
      <c r="R25" s="379" t="s">
        <v>503</v>
      </c>
      <c r="S25" s="379" t="s">
        <v>716</v>
      </c>
      <c r="T25" s="379" t="s">
        <v>541</v>
      </c>
      <c r="U25" s="379" t="s">
        <v>506</v>
      </c>
      <c r="V25" s="379" t="s">
        <v>1866</v>
      </c>
      <c r="W25" s="379" t="s">
        <v>2055</v>
      </c>
      <c r="X25" s="379" t="s">
        <v>500</v>
      </c>
      <c r="Y25" s="379" t="s">
        <v>566</v>
      </c>
      <c r="Z25" s="379" t="s">
        <v>544</v>
      </c>
      <c r="AA25" s="379" t="s">
        <v>229</v>
      </c>
      <c r="AB25" s="379" t="s">
        <v>1684</v>
      </c>
      <c r="AC25" s="379" t="s">
        <v>2136</v>
      </c>
      <c r="AD25" s="379" t="s">
        <v>533</v>
      </c>
      <c r="AE25" s="379" t="s">
        <v>1313</v>
      </c>
      <c r="AF25" s="379" t="s">
        <v>547</v>
      </c>
      <c r="AG25" s="380" t="s">
        <v>1214</v>
      </c>
      <c r="AH25" s="131"/>
    </row>
    <row r="26" spans="1:34" ht="15" customHeight="1" x14ac:dyDescent="0.2">
      <c r="A26" s="441">
        <v>1</v>
      </c>
      <c r="B26" s="53" t="s">
        <v>554</v>
      </c>
      <c r="C26" s="46">
        <v>30</v>
      </c>
      <c r="D26" s="46">
        <v>21</v>
      </c>
      <c r="E26" s="46">
        <v>4</v>
      </c>
      <c r="F26" s="46">
        <v>5</v>
      </c>
      <c r="G26" s="46">
        <v>93</v>
      </c>
      <c r="H26" s="46">
        <v>47</v>
      </c>
      <c r="I26" s="595">
        <v>46</v>
      </c>
      <c r="J26" s="600">
        <f t="shared" si="0"/>
        <v>30</v>
      </c>
      <c r="K26" s="600">
        <f t="shared" si="1"/>
        <v>46</v>
      </c>
      <c r="L26" s="927" t="s">
        <v>532</v>
      </c>
      <c r="M26" s="928"/>
      <c r="N26" s="928"/>
      <c r="O26" s="929"/>
      <c r="Q26" s="377" t="s">
        <v>503</v>
      </c>
      <c r="R26" s="10"/>
      <c r="S26" s="20" t="s">
        <v>844</v>
      </c>
      <c r="T26" s="20" t="s">
        <v>1597</v>
      </c>
      <c r="U26" s="20" t="s">
        <v>1495</v>
      </c>
      <c r="V26" s="20" t="s">
        <v>844</v>
      </c>
      <c r="W26" s="20" t="s">
        <v>1643</v>
      </c>
      <c r="X26" s="20" t="s">
        <v>1905</v>
      </c>
      <c r="Y26" s="20" t="s">
        <v>1905</v>
      </c>
      <c r="Z26" s="20" t="s">
        <v>1487</v>
      </c>
      <c r="AA26" s="20" t="s">
        <v>1602</v>
      </c>
      <c r="AB26" s="20" t="s">
        <v>1207</v>
      </c>
      <c r="AC26" s="20" t="s">
        <v>1489</v>
      </c>
      <c r="AD26" s="20" t="s">
        <v>1487</v>
      </c>
      <c r="AE26" s="20" t="s">
        <v>1488</v>
      </c>
      <c r="AF26" s="20" t="s">
        <v>1600</v>
      </c>
      <c r="AG26" s="21" t="s">
        <v>104</v>
      </c>
      <c r="AH26" s="131"/>
    </row>
    <row r="27" spans="1:34" ht="15" customHeight="1" x14ac:dyDescent="0.2">
      <c r="A27" s="370">
        <v>2</v>
      </c>
      <c r="B27" s="54" t="s">
        <v>534</v>
      </c>
      <c r="C27" s="596">
        <v>29</v>
      </c>
      <c r="D27" s="596">
        <v>20</v>
      </c>
      <c r="E27" s="596">
        <v>2</v>
      </c>
      <c r="F27" s="596">
        <v>7</v>
      </c>
      <c r="G27" s="596">
        <v>97</v>
      </c>
      <c r="H27" s="596">
        <v>51</v>
      </c>
      <c r="I27" s="598">
        <v>42</v>
      </c>
      <c r="J27" s="600">
        <f t="shared" si="0"/>
        <v>29</v>
      </c>
      <c r="K27" s="600">
        <f t="shared" si="1"/>
        <v>42</v>
      </c>
      <c r="L27" s="930"/>
      <c r="M27" s="931"/>
      <c r="N27" s="931"/>
      <c r="O27" s="932"/>
      <c r="Q27" s="377" t="s">
        <v>716</v>
      </c>
      <c r="R27" s="20" t="s">
        <v>1602</v>
      </c>
      <c r="S27" s="10"/>
      <c r="T27" s="20" t="s">
        <v>1643</v>
      </c>
      <c r="U27" s="20" t="s">
        <v>1603</v>
      </c>
      <c r="V27" s="20" t="s">
        <v>1210</v>
      </c>
      <c r="W27" s="20" t="s">
        <v>1600</v>
      </c>
      <c r="X27" s="20" t="s">
        <v>1495</v>
      </c>
      <c r="Y27" s="20" t="s">
        <v>1597</v>
      </c>
      <c r="Z27" s="20" t="s">
        <v>844</v>
      </c>
      <c r="AA27" s="20" t="s">
        <v>1210</v>
      </c>
      <c r="AB27" s="20" t="s">
        <v>1491</v>
      </c>
      <c r="AC27" s="20" t="s">
        <v>1210</v>
      </c>
      <c r="AD27" s="20" t="s">
        <v>1597</v>
      </c>
      <c r="AE27" s="20" t="s">
        <v>1207</v>
      </c>
      <c r="AF27" s="20" t="s">
        <v>1881</v>
      </c>
      <c r="AG27" s="21" t="s">
        <v>1600</v>
      </c>
      <c r="AH27" s="131"/>
    </row>
    <row r="28" spans="1:34" ht="15" customHeight="1" x14ac:dyDescent="0.2">
      <c r="A28" s="370">
        <v>3</v>
      </c>
      <c r="B28" s="54" t="s">
        <v>1314</v>
      </c>
      <c r="C28" s="596">
        <v>30</v>
      </c>
      <c r="D28" s="596">
        <v>17</v>
      </c>
      <c r="E28" s="596">
        <v>7</v>
      </c>
      <c r="F28" s="596">
        <v>6</v>
      </c>
      <c r="G28" s="596">
        <v>71</v>
      </c>
      <c r="H28" s="596">
        <v>53</v>
      </c>
      <c r="I28" s="598">
        <v>41</v>
      </c>
      <c r="J28" s="600">
        <f t="shared" si="0"/>
        <v>30</v>
      </c>
      <c r="K28" s="600">
        <f t="shared" si="1"/>
        <v>41</v>
      </c>
      <c r="L28" s="930"/>
      <c r="M28" s="931"/>
      <c r="N28" s="931"/>
      <c r="O28" s="932"/>
      <c r="Q28" s="377" t="s">
        <v>541</v>
      </c>
      <c r="R28" s="20" t="s">
        <v>1600</v>
      </c>
      <c r="S28" s="20" t="s">
        <v>1540</v>
      </c>
      <c r="T28" s="10"/>
      <c r="U28" s="20" t="s">
        <v>1645</v>
      </c>
      <c r="V28" s="20" t="s">
        <v>1493</v>
      </c>
      <c r="W28" s="20" t="s">
        <v>1494</v>
      </c>
      <c r="X28" s="20" t="s">
        <v>1540</v>
      </c>
      <c r="Y28" s="20" t="s">
        <v>1493</v>
      </c>
      <c r="Z28" s="20" t="s">
        <v>844</v>
      </c>
      <c r="AA28" s="20" t="s">
        <v>1487</v>
      </c>
      <c r="AB28" s="20" t="s">
        <v>1905</v>
      </c>
      <c r="AC28" s="20" t="s">
        <v>1540</v>
      </c>
      <c r="AD28" s="20" t="s">
        <v>1490</v>
      </c>
      <c r="AE28" s="20" t="s">
        <v>1644</v>
      </c>
      <c r="AF28" s="20" t="s">
        <v>1494</v>
      </c>
      <c r="AG28" s="21" t="s">
        <v>1547</v>
      </c>
      <c r="AH28" s="131"/>
    </row>
    <row r="29" spans="1:34" ht="15" customHeight="1" x14ac:dyDescent="0.2">
      <c r="A29" s="370">
        <v>4</v>
      </c>
      <c r="B29" s="54" t="s">
        <v>2138</v>
      </c>
      <c r="C29" s="596">
        <v>30</v>
      </c>
      <c r="D29" s="596">
        <v>13</v>
      </c>
      <c r="E29" s="596">
        <v>7</v>
      </c>
      <c r="F29" s="596">
        <v>10</v>
      </c>
      <c r="G29" s="596">
        <v>80</v>
      </c>
      <c r="H29" s="596">
        <v>76</v>
      </c>
      <c r="I29" s="598">
        <v>33</v>
      </c>
      <c r="J29" s="600">
        <f t="shared" si="0"/>
        <v>30</v>
      </c>
      <c r="K29" s="600">
        <f t="shared" si="1"/>
        <v>33</v>
      </c>
      <c r="L29" s="930"/>
      <c r="M29" s="931"/>
      <c r="N29" s="931"/>
      <c r="O29" s="932"/>
      <c r="Q29" s="377" t="s">
        <v>506</v>
      </c>
      <c r="R29" s="20" t="s">
        <v>1493</v>
      </c>
      <c r="S29" s="20" t="s">
        <v>1601</v>
      </c>
      <c r="T29" s="20" t="s">
        <v>1597</v>
      </c>
      <c r="U29" s="10"/>
      <c r="V29" s="20" t="s">
        <v>1911</v>
      </c>
      <c r="W29" s="20"/>
      <c r="X29" s="20" t="s">
        <v>1656</v>
      </c>
      <c r="Y29" s="20" t="s">
        <v>1493</v>
      </c>
      <c r="Z29" s="20" t="s">
        <v>1600</v>
      </c>
      <c r="AA29" s="20" t="s">
        <v>844</v>
      </c>
      <c r="AB29" s="20" t="s">
        <v>844</v>
      </c>
      <c r="AC29" s="20" t="s">
        <v>1494</v>
      </c>
      <c r="AD29" s="20" t="s">
        <v>1642</v>
      </c>
      <c r="AE29" s="20" t="s">
        <v>1601</v>
      </c>
      <c r="AF29" s="20" t="s">
        <v>1654</v>
      </c>
      <c r="AG29" s="21" t="s">
        <v>1489</v>
      </c>
      <c r="AH29" s="131"/>
    </row>
    <row r="30" spans="1:34" ht="15" customHeight="1" x14ac:dyDescent="0.2">
      <c r="A30" s="370">
        <v>6</v>
      </c>
      <c r="B30" s="54" t="s">
        <v>1598</v>
      </c>
      <c r="C30" s="596">
        <v>30</v>
      </c>
      <c r="D30" s="596">
        <v>12</v>
      </c>
      <c r="E30" s="596">
        <v>8</v>
      </c>
      <c r="F30" s="596">
        <v>10</v>
      </c>
      <c r="G30" s="596">
        <v>75</v>
      </c>
      <c r="H30" s="596">
        <v>63</v>
      </c>
      <c r="I30" s="598">
        <v>32</v>
      </c>
      <c r="J30" s="600">
        <f t="shared" si="0"/>
        <v>30</v>
      </c>
      <c r="K30" s="600">
        <f t="shared" si="1"/>
        <v>32</v>
      </c>
      <c r="L30" s="930"/>
      <c r="M30" s="931"/>
      <c r="N30" s="931"/>
      <c r="O30" s="932"/>
      <c r="Q30" s="377" t="s">
        <v>1866</v>
      </c>
      <c r="R30" s="20" t="s">
        <v>1488</v>
      </c>
      <c r="S30" s="20" t="s">
        <v>1539</v>
      </c>
      <c r="T30" s="20" t="s">
        <v>1495</v>
      </c>
      <c r="U30" s="20" t="s">
        <v>1496</v>
      </c>
      <c r="V30" s="10"/>
      <c r="W30" s="20" t="s">
        <v>628</v>
      </c>
      <c r="X30" s="20" t="s">
        <v>1493</v>
      </c>
      <c r="Y30" s="20" t="s">
        <v>1653</v>
      </c>
      <c r="Z30" s="20" t="s">
        <v>1489</v>
      </c>
      <c r="AA30" s="20" t="s">
        <v>1540</v>
      </c>
      <c r="AB30" s="20" t="s">
        <v>1641</v>
      </c>
      <c r="AC30" s="20" t="s">
        <v>1643</v>
      </c>
      <c r="AD30" s="20" t="s">
        <v>844</v>
      </c>
      <c r="AE30" s="20" t="s">
        <v>1210</v>
      </c>
      <c r="AF30" s="20" t="s">
        <v>1210</v>
      </c>
      <c r="AG30" s="21" t="s">
        <v>1881</v>
      </c>
      <c r="AH30" s="131"/>
    </row>
    <row r="31" spans="1:34" ht="15" customHeight="1" x14ac:dyDescent="0.2">
      <c r="A31" s="370">
        <v>7</v>
      </c>
      <c r="B31" s="54" t="s">
        <v>708</v>
      </c>
      <c r="C31" s="596">
        <v>30</v>
      </c>
      <c r="D31" s="596">
        <v>12</v>
      </c>
      <c r="E31" s="596">
        <v>7</v>
      </c>
      <c r="F31" s="596">
        <v>11</v>
      </c>
      <c r="G31" s="596">
        <v>68</v>
      </c>
      <c r="H31" s="596">
        <v>60</v>
      </c>
      <c r="I31" s="598">
        <v>31</v>
      </c>
      <c r="J31" s="600">
        <f t="shared" si="0"/>
        <v>30</v>
      </c>
      <c r="K31" s="600">
        <f t="shared" si="1"/>
        <v>31</v>
      </c>
      <c r="L31" s="930"/>
      <c r="M31" s="931"/>
      <c r="N31" s="931"/>
      <c r="O31" s="932"/>
      <c r="Q31" s="377" t="s">
        <v>2055</v>
      </c>
      <c r="R31" s="20" t="s">
        <v>1490</v>
      </c>
      <c r="S31" s="20" t="s">
        <v>1642</v>
      </c>
      <c r="T31" s="20" t="s">
        <v>1546</v>
      </c>
      <c r="U31" s="20" t="s">
        <v>1210</v>
      </c>
      <c r="V31" s="20" t="s">
        <v>1597</v>
      </c>
      <c r="W31" s="10"/>
      <c r="X31" s="20" t="s">
        <v>32</v>
      </c>
      <c r="Y31" s="20" t="s">
        <v>1642</v>
      </c>
      <c r="Z31" s="20" t="s">
        <v>1797</v>
      </c>
      <c r="AA31" s="20" t="s">
        <v>1210</v>
      </c>
      <c r="AB31" s="20" t="s">
        <v>1539</v>
      </c>
      <c r="AC31" s="20" t="s">
        <v>1599</v>
      </c>
      <c r="AD31" s="20" t="s">
        <v>1797</v>
      </c>
      <c r="AE31" s="20" t="s">
        <v>1207</v>
      </c>
      <c r="AF31" s="20" t="s">
        <v>1490</v>
      </c>
      <c r="AG31" s="21" t="s">
        <v>1653</v>
      </c>
      <c r="AH31" s="131"/>
    </row>
    <row r="32" spans="1:34" ht="15" customHeight="1" x14ac:dyDescent="0.2">
      <c r="A32" s="370">
        <v>5</v>
      </c>
      <c r="B32" s="54" t="s">
        <v>1431</v>
      </c>
      <c r="C32" s="596">
        <v>30</v>
      </c>
      <c r="D32" s="596">
        <v>10</v>
      </c>
      <c r="E32" s="596">
        <v>11</v>
      </c>
      <c r="F32" s="596">
        <v>9</v>
      </c>
      <c r="G32" s="596">
        <v>64</v>
      </c>
      <c r="H32" s="596">
        <v>70</v>
      </c>
      <c r="I32" s="598">
        <v>31</v>
      </c>
      <c r="J32" s="600">
        <f t="shared" si="0"/>
        <v>30</v>
      </c>
      <c r="K32" s="600">
        <f t="shared" si="1"/>
        <v>31</v>
      </c>
      <c r="L32" s="930"/>
      <c r="M32" s="931"/>
      <c r="N32" s="931"/>
      <c r="O32" s="932"/>
      <c r="Q32" s="377" t="s">
        <v>500</v>
      </c>
      <c r="R32" s="20" t="s">
        <v>1490</v>
      </c>
      <c r="S32" s="20" t="s">
        <v>1642</v>
      </c>
      <c r="T32" s="20" t="s">
        <v>1546</v>
      </c>
      <c r="U32" s="20" t="s">
        <v>1210</v>
      </c>
      <c r="V32" s="20" t="s">
        <v>1597</v>
      </c>
      <c r="W32" s="20" t="s">
        <v>32</v>
      </c>
      <c r="X32" s="10"/>
      <c r="Y32" s="20" t="s">
        <v>1642</v>
      </c>
      <c r="Z32" s="20" t="s">
        <v>1797</v>
      </c>
      <c r="AA32" s="20" t="s">
        <v>1210</v>
      </c>
      <c r="AB32" s="20" t="s">
        <v>1539</v>
      </c>
      <c r="AC32" s="20" t="s">
        <v>1599</v>
      </c>
      <c r="AD32" s="20" t="s">
        <v>1797</v>
      </c>
      <c r="AE32" s="20" t="s">
        <v>1207</v>
      </c>
      <c r="AF32" s="20" t="s">
        <v>1490</v>
      </c>
      <c r="AG32" s="21" t="s">
        <v>1653</v>
      </c>
      <c r="AH32" s="131"/>
    </row>
    <row r="33" spans="1:36" ht="15" customHeight="1" x14ac:dyDescent="0.2">
      <c r="A33" s="370">
        <v>8</v>
      </c>
      <c r="B33" s="54" t="s">
        <v>1867</v>
      </c>
      <c r="C33" s="596">
        <v>30</v>
      </c>
      <c r="D33" s="596">
        <v>12</v>
      </c>
      <c r="E33" s="596">
        <v>6</v>
      </c>
      <c r="F33" s="596">
        <v>12</v>
      </c>
      <c r="G33" s="596">
        <v>74</v>
      </c>
      <c r="H33" s="596">
        <v>78</v>
      </c>
      <c r="I33" s="598">
        <v>30</v>
      </c>
      <c r="J33" s="600">
        <f t="shared" si="0"/>
        <v>30</v>
      </c>
      <c r="K33" s="600">
        <f t="shared" si="1"/>
        <v>30</v>
      </c>
      <c r="L33" s="930"/>
      <c r="M33" s="931"/>
      <c r="N33" s="931"/>
      <c r="O33" s="932"/>
      <c r="Q33" s="377" t="s">
        <v>566</v>
      </c>
      <c r="R33" s="20" t="s">
        <v>1207</v>
      </c>
      <c r="S33" s="20" t="s">
        <v>1539</v>
      </c>
      <c r="T33" s="20" t="s">
        <v>844</v>
      </c>
      <c r="U33" s="20" t="s">
        <v>844</v>
      </c>
      <c r="V33" s="20" t="s">
        <v>1642</v>
      </c>
      <c r="W33" s="20" t="s">
        <v>1644</v>
      </c>
      <c r="X33" s="20" t="s">
        <v>1493</v>
      </c>
      <c r="Y33" s="10"/>
      <c r="Z33" s="20" t="s">
        <v>1602</v>
      </c>
      <c r="AA33" s="20" t="s">
        <v>32</v>
      </c>
      <c r="AB33" s="20" t="s">
        <v>104</v>
      </c>
      <c r="AC33" s="20" t="s">
        <v>1210</v>
      </c>
      <c r="AD33" s="20" t="s">
        <v>376</v>
      </c>
      <c r="AE33" s="20" t="s">
        <v>1207</v>
      </c>
      <c r="AF33" s="20" t="s">
        <v>1600</v>
      </c>
      <c r="AG33" s="21" t="s">
        <v>844</v>
      </c>
      <c r="AH33" s="131"/>
    </row>
    <row r="34" spans="1:36" ht="15" customHeight="1" x14ac:dyDescent="0.2">
      <c r="A34" s="370">
        <v>9</v>
      </c>
      <c r="B34" s="54" t="s">
        <v>575</v>
      </c>
      <c r="C34" s="596">
        <v>30</v>
      </c>
      <c r="D34" s="596">
        <v>11</v>
      </c>
      <c r="E34" s="596">
        <v>8</v>
      </c>
      <c r="F34" s="596">
        <v>11</v>
      </c>
      <c r="G34" s="596">
        <v>78</v>
      </c>
      <c r="H34" s="596">
        <v>75</v>
      </c>
      <c r="I34" s="598">
        <v>30</v>
      </c>
      <c r="J34" s="600">
        <f t="shared" si="0"/>
        <v>30</v>
      </c>
      <c r="K34" s="600">
        <f t="shared" si="1"/>
        <v>30</v>
      </c>
      <c r="L34" s="930"/>
      <c r="M34" s="931"/>
      <c r="N34" s="931"/>
      <c r="O34" s="932"/>
      <c r="Q34" s="377" t="s">
        <v>544</v>
      </c>
      <c r="R34" s="20" t="s">
        <v>1603</v>
      </c>
      <c r="S34" s="20" t="s">
        <v>1599</v>
      </c>
      <c r="T34" s="20" t="s">
        <v>844</v>
      </c>
      <c r="U34" s="20" t="s">
        <v>844</v>
      </c>
      <c r="V34" s="20" t="s">
        <v>1207</v>
      </c>
      <c r="W34" s="20" t="s">
        <v>1207</v>
      </c>
      <c r="X34" s="20" t="s">
        <v>1653</v>
      </c>
      <c r="Y34" s="20" t="s">
        <v>1489</v>
      </c>
      <c r="Z34" s="10"/>
      <c r="AA34" s="20" t="s">
        <v>355</v>
      </c>
      <c r="AB34" s="20" t="s">
        <v>1656</v>
      </c>
      <c r="AC34" s="20" t="s">
        <v>1881</v>
      </c>
      <c r="AD34" s="20" t="s">
        <v>1210</v>
      </c>
      <c r="AE34" s="20" t="s">
        <v>1547</v>
      </c>
      <c r="AF34" s="20" t="s">
        <v>1602</v>
      </c>
      <c r="AG34" s="21" t="s">
        <v>1487</v>
      </c>
      <c r="AH34" s="131"/>
    </row>
    <row r="35" spans="1:36" ht="15" customHeight="1" x14ac:dyDescent="0.2">
      <c r="A35" s="370">
        <v>10</v>
      </c>
      <c r="B35" s="54" t="s">
        <v>2052</v>
      </c>
      <c r="C35" s="596">
        <v>30</v>
      </c>
      <c r="D35" s="596">
        <v>9</v>
      </c>
      <c r="E35" s="596">
        <v>8</v>
      </c>
      <c r="F35" s="596">
        <v>13</v>
      </c>
      <c r="G35" s="596">
        <v>58</v>
      </c>
      <c r="H35" s="596">
        <v>77</v>
      </c>
      <c r="I35" s="598">
        <v>26</v>
      </c>
      <c r="J35" s="600">
        <f t="shared" si="0"/>
        <v>30</v>
      </c>
      <c r="K35" s="600">
        <f t="shared" si="1"/>
        <v>26</v>
      </c>
      <c r="L35" s="930"/>
      <c r="M35" s="931"/>
      <c r="N35" s="931"/>
      <c r="O35" s="932"/>
      <c r="Q35" s="377" t="s">
        <v>229</v>
      </c>
      <c r="R35" s="20" t="s">
        <v>844</v>
      </c>
      <c r="S35" s="20" t="s">
        <v>355</v>
      </c>
      <c r="T35" s="20" t="s">
        <v>1495</v>
      </c>
      <c r="U35" s="20" t="s">
        <v>376</v>
      </c>
      <c r="V35" s="20" t="s">
        <v>1597</v>
      </c>
      <c r="W35" s="20" t="s">
        <v>1795</v>
      </c>
      <c r="X35" s="20" t="s">
        <v>1496</v>
      </c>
      <c r="Y35" s="20" t="s">
        <v>844</v>
      </c>
      <c r="Z35" s="20" t="s">
        <v>1489</v>
      </c>
      <c r="AA35" s="10"/>
      <c r="AB35" s="20" t="s">
        <v>1597</v>
      </c>
      <c r="AC35" s="20" t="s">
        <v>1597</v>
      </c>
      <c r="AD35" s="20" t="s">
        <v>1489</v>
      </c>
      <c r="AE35" s="20" t="s">
        <v>1210</v>
      </c>
      <c r="AF35" s="20" t="s">
        <v>1207</v>
      </c>
      <c r="AG35" s="21" t="s">
        <v>1495</v>
      </c>
      <c r="AH35" s="131"/>
    </row>
    <row r="36" spans="1:36" ht="15" customHeight="1" x14ac:dyDescent="0.2">
      <c r="A36" s="370">
        <v>11</v>
      </c>
      <c r="B36" s="54" t="s">
        <v>737</v>
      </c>
      <c r="C36" s="596">
        <v>30</v>
      </c>
      <c r="D36" s="596">
        <v>11</v>
      </c>
      <c r="E36" s="596">
        <v>3</v>
      </c>
      <c r="F36" s="596">
        <v>16</v>
      </c>
      <c r="G36" s="596">
        <v>77</v>
      </c>
      <c r="H36" s="596">
        <v>90</v>
      </c>
      <c r="I36" s="598">
        <v>25</v>
      </c>
      <c r="J36" s="600">
        <f t="shared" si="0"/>
        <v>30</v>
      </c>
      <c r="K36" s="600">
        <f t="shared" si="1"/>
        <v>25</v>
      </c>
      <c r="L36" s="930"/>
      <c r="M36" s="931"/>
      <c r="N36" s="931"/>
      <c r="O36" s="932"/>
      <c r="Q36" s="377" t="s">
        <v>1684</v>
      </c>
      <c r="R36" s="20" t="s">
        <v>844</v>
      </c>
      <c r="S36" s="20" t="s">
        <v>1540</v>
      </c>
      <c r="T36" s="20" t="s">
        <v>1539</v>
      </c>
      <c r="U36" s="20" t="s">
        <v>1210</v>
      </c>
      <c r="V36" s="20" t="s">
        <v>1495</v>
      </c>
      <c r="W36" s="20" t="s">
        <v>1125</v>
      </c>
      <c r="X36" s="20" t="s">
        <v>1643</v>
      </c>
      <c r="Y36" s="20" t="s">
        <v>1597</v>
      </c>
      <c r="Z36" s="20" t="s">
        <v>1490</v>
      </c>
      <c r="AA36" s="20" t="s">
        <v>1597</v>
      </c>
      <c r="AB36" s="10"/>
      <c r="AC36" s="20" t="s">
        <v>1600</v>
      </c>
      <c r="AD36" s="20" t="s">
        <v>1599</v>
      </c>
      <c r="AE36" s="20" t="s">
        <v>1599</v>
      </c>
      <c r="AF36" s="20" t="s">
        <v>1207</v>
      </c>
      <c r="AG36" s="21" t="s">
        <v>1493</v>
      </c>
      <c r="AH36" s="131"/>
    </row>
    <row r="37" spans="1:36" ht="15" customHeight="1" x14ac:dyDescent="0.2">
      <c r="A37" s="370">
        <v>12</v>
      </c>
      <c r="B37" s="54" t="s">
        <v>551</v>
      </c>
      <c r="C37" s="596">
        <v>30</v>
      </c>
      <c r="D37" s="596">
        <v>9</v>
      </c>
      <c r="E37" s="596">
        <v>7</v>
      </c>
      <c r="F37" s="596">
        <v>14</v>
      </c>
      <c r="G37" s="596">
        <v>62</v>
      </c>
      <c r="H37" s="596">
        <v>74</v>
      </c>
      <c r="I37" s="598">
        <v>25</v>
      </c>
      <c r="J37" s="600">
        <f t="shared" si="0"/>
        <v>30</v>
      </c>
      <c r="K37" s="600">
        <f t="shared" si="1"/>
        <v>25</v>
      </c>
      <c r="L37" s="930"/>
      <c r="M37" s="931"/>
      <c r="N37" s="931"/>
      <c r="O37" s="932"/>
      <c r="Q37" s="377" t="s">
        <v>2136</v>
      </c>
      <c r="R37" s="20" t="s">
        <v>1600</v>
      </c>
      <c r="S37" s="20" t="s">
        <v>1547</v>
      </c>
      <c r="T37" s="20" t="s">
        <v>1489</v>
      </c>
      <c r="U37" s="20" t="s">
        <v>1643</v>
      </c>
      <c r="V37" s="20" t="s">
        <v>1656</v>
      </c>
      <c r="W37" s="20" t="s">
        <v>1210</v>
      </c>
      <c r="X37" s="20" t="s">
        <v>255</v>
      </c>
      <c r="Y37" s="20" t="s">
        <v>1489</v>
      </c>
      <c r="Z37" s="20" t="s">
        <v>1643</v>
      </c>
      <c r="AA37" s="20" t="s">
        <v>1210</v>
      </c>
      <c r="AB37" s="20" t="s">
        <v>1597</v>
      </c>
      <c r="AC37" s="10"/>
      <c r="AD37" s="20" t="s">
        <v>1600</v>
      </c>
      <c r="AE37" s="20" t="s">
        <v>1603</v>
      </c>
      <c r="AF37" s="20" t="s">
        <v>1489</v>
      </c>
      <c r="AG37" s="21" t="s">
        <v>1600</v>
      </c>
      <c r="AH37" s="131"/>
    </row>
    <row r="38" spans="1:36" ht="15" customHeight="1" x14ac:dyDescent="0.2">
      <c r="A38" s="370">
        <v>13</v>
      </c>
      <c r="B38" s="54" t="s">
        <v>816</v>
      </c>
      <c r="C38" s="596">
        <v>30</v>
      </c>
      <c r="D38" s="596">
        <v>9</v>
      </c>
      <c r="E38" s="596">
        <v>6</v>
      </c>
      <c r="F38" s="596">
        <v>15</v>
      </c>
      <c r="G38" s="596">
        <v>51</v>
      </c>
      <c r="H38" s="596">
        <v>61</v>
      </c>
      <c r="I38" s="598">
        <v>24</v>
      </c>
      <c r="J38" s="600">
        <f t="shared" ref="J38:J65" si="3">D38+E38+F38</f>
        <v>30</v>
      </c>
      <c r="K38" s="600">
        <f t="shared" ref="K38:K65" si="4">D38*2+E38</f>
        <v>24</v>
      </c>
      <c r="L38" s="930"/>
      <c r="M38" s="931"/>
      <c r="N38" s="931"/>
      <c r="O38" s="932"/>
      <c r="Q38" s="377" t="s">
        <v>533</v>
      </c>
      <c r="R38" s="20" t="s">
        <v>1646</v>
      </c>
      <c r="S38" s="20" t="s">
        <v>1493</v>
      </c>
      <c r="T38" s="20" t="s">
        <v>1493</v>
      </c>
      <c r="U38" s="20" t="s">
        <v>844</v>
      </c>
      <c r="V38" s="20" t="s">
        <v>1207</v>
      </c>
      <c r="W38" s="20" t="s">
        <v>1601</v>
      </c>
      <c r="X38" s="20" t="s">
        <v>1601</v>
      </c>
      <c r="Y38" s="20" t="s">
        <v>104</v>
      </c>
      <c r="Z38" s="20" t="s">
        <v>844</v>
      </c>
      <c r="AA38" s="20" t="s">
        <v>1603</v>
      </c>
      <c r="AB38" s="20" t="s">
        <v>1602</v>
      </c>
      <c r="AC38" s="20" t="s">
        <v>376</v>
      </c>
      <c r="AD38" s="10"/>
      <c r="AE38" s="20" t="s">
        <v>1489</v>
      </c>
      <c r="AF38" s="20" t="s">
        <v>1487</v>
      </c>
      <c r="AG38" s="21" t="s">
        <v>355</v>
      </c>
      <c r="AH38" s="131"/>
    </row>
    <row r="39" spans="1:36" ht="15" customHeight="1" x14ac:dyDescent="0.2">
      <c r="A39" s="370">
        <v>14</v>
      </c>
      <c r="B39" s="54" t="s">
        <v>991</v>
      </c>
      <c r="C39" s="596">
        <v>30</v>
      </c>
      <c r="D39" s="596">
        <v>9</v>
      </c>
      <c r="E39" s="596">
        <v>5</v>
      </c>
      <c r="F39" s="596">
        <v>16</v>
      </c>
      <c r="G39" s="596">
        <v>56</v>
      </c>
      <c r="H39" s="596">
        <v>82</v>
      </c>
      <c r="I39" s="598">
        <v>23</v>
      </c>
      <c r="J39" s="600">
        <f t="shared" si="3"/>
        <v>30</v>
      </c>
      <c r="K39" s="600">
        <f t="shared" si="4"/>
        <v>23</v>
      </c>
      <c r="L39" s="930"/>
      <c r="M39" s="931"/>
      <c r="N39" s="931"/>
      <c r="O39" s="932"/>
      <c r="Q39" s="377" t="s">
        <v>1313</v>
      </c>
      <c r="R39" s="20" t="s">
        <v>1603</v>
      </c>
      <c r="S39" s="20" t="s">
        <v>1547</v>
      </c>
      <c r="T39" s="20" t="s">
        <v>1539</v>
      </c>
      <c r="U39" s="20" t="s">
        <v>1487</v>
      </c>
      <c r="V39" s="20" t="s">
        <v>1600</v>
      </c>
      <c r="W39" s="20" t="s">
        <v>1487</v>
      </c>
      <c r="X39" s="20" t="s">
        <v>628</v>
      </c>
      <c r="Y39" s="20" t="s">
        <v>1494</v>
      </c>
      <c r="Z39" s="20" t="s">
        <v>844</v>
      </c>
      <c r="AA39" s="20" t="s">
        <v>1489</v>
      </c>
      <c r="AB39" s="20" t="s">
        <v>1207</v>
      </c>
      <c r="AC39" s="20" t="s">
        <v>1540</v>
      </c>
      <c r="AD39" s="20" t="s">
        <v>1600</v>
      </c>
      <c r="AE39" s="10"/>
      <c r="AF39" s="20" t="s">
        <v>844</v>
      </c>
      <c r="AG39" s="21" t="s">
        <v>1547</v>
      </c>
      <c r="AH39" s="131"/>
    </row>
    <row r="40" spans="1:36" ht="15" customHeight="1" x14ac:dyDescent="0.2">
      <c r="A40" s="370">
        <v>15</v>
      </c>
      <c r="B40" s="54" t="s">
        <v>2057</v>
      </c>
      <c r="C40" s="596">
        <v>29</v>
      </c>
      <c r="D40" s="596">
        <v>8</v>
      </c>
      <c r="E40" s="596">
        <v>5</v>
      </c>
      <c r="F40" s="596">
        <v>16</v>
      </c>
      <c r="G40" s="596">
        <v>55</v>
      </c>
      <c r="H40" s="596">
        <v>77</v>
      </c>
      <c r="I40" s="598">
        <v>21</v>
      </c>
      <c r="J40" s="600">
        <f t="shared" si="3"/>
        <v>29</v>
      </c>
      <c r="K40" s="600">
        <f t="shared" si="4"/>
        <v>21</v>
      </c>
      <c r="L40" s="930"/>
      <c r="M40" s="931"/>
      <c r="N40" s="931"/>
      <c r="O40" s="932"/>
      <c r="Q40" s="377" t="s">
        <v>547</v>
      </c>
      <c r="R40" s="20" t="s">
        <v>844</v>
      </c>
      <c r="S40" s="20" t="s">
        <v>1601</v>
      </c>
      <c r="T40" s="20" t="s">
        <v>1541</v>
      </c>
      <c r="U40" s="20" t="s">
        <v>1541</v>
      </c>
      <c r="V40" s="20" t="s">
        <v>104</v>
      </c>
      <c r="W40" s="20" t="s">
        <v>1207</v>
      </c>
      <c r="X40" s="20" t="s">
        <v>1597</v>
      </c>
      <c r="Y40" s="20" t="s">
        <v>1543</v>
      </c>
      <c r="Z40" s="20" t="s">
        <v>1645</v>
      </c>
      <c r="AA40" s="20" t="s">
        <v>1494</v>
      </c>
      <c r="AB40" s="20" t="s">
        <v>1210</v>
      </c>
      <c r="AC40" s="20" t="s">
        <v>1495</v>
      </c>
      <c r="AD40" s="20" t="s">
        <v>1489</v>
      </c>
      <c r="AE40" s="20" t="s">
        <v>1600</v>
      </c>
      <c r="AF40" s="10"/>
      <c r="AG40" s="21" t="s">
        <v>1795</v>
      </c>
      <c r="AH40" s="131"/>
    </row>
    <row r="41" spans="1:36" ht="15" customHeight="1" thickBot="1" x14ac:dyDescent="0.25">
      <c r="A41" s="372">
        <v>16</v>
      </c>
      <c r="B41" s="55" t="s">
        <v>42</v>
      </c>
      <c r="C41" s="597">
        <v>30</v>
      </c>
      <c r="D41" s="597">
        <v>6</v>
      </c>
      <c r="E41" s="597">
        <v>6</v>
      </c>
      <c r="F41" s="597">
        <v>18</v>
      </c>
      <c r="G41" s="597">
        <v>71</v>
      </c>
      <c r="H41" s="597">
        <v>96</v>
      </c>
      <c r="I41" s="599">
        <v>18</v>
      </c>
      <c r="J41" s="600">
        <f t="shared" si="3"/>
        <v>30</v>
      </c>
      <c r="K41" s="600">
        <f t="shared" si="4"/>
        <v>18</v>
      </c>
      <c r="L41" s="933"/>
      <c r="M41" s="934"/>
      <c r="N41" s="934"/>
      <c r="O41" s="935"/>
      <c r="Q41" s="378" t="s">
        <v>1214</v>
      </c>
      <c r="R41" s="23" t="s">
        <v>1602</v>
      </c>
      <c r="S41" s="23" t="s">
        <v>1597</v>
      </c>
      <c r="T41" s="23" t="s">
        <v>1489</v>
      </c>
      <c r="U41" s="23" t="s">
        <v>1894</v>
      </c>
      <c r="V41" s="23" t="s">
        <v>1643</v>
      </c>
      <c r="W41" s="23" t="s">
        <v>1603</v>
      </c>
      <c r="X41" s="23" t="s">
        <v>1600</v>
      </c>
      <c r="Y41" s="23" t="s">
        <v>376</v>
      </c>
      <c r="Z41" s="23" t="s">
        <v>1642</v>
      </c>
      <c r="AA41" s="23" t="s">
        <v>844</v>
      </c>
      <c r="AB41" s="23" t="s">
        <v>104</v>
      </c>
      <c r="AC41" s="23" t="s">
        <v>1210</v>
      </c>
      <c r="AD41" s="23" t="s">
        <v>104</v>
      </c>
      <c r="AE41" s="23" t="s">
        <v>1488</v>
      </c>
      <c r="AF41" s="23" t="s">
        <v>1795</v>
      </c>
      <c r="AG41" s="15"/>
      <c r="AH41" s="131"/>
    </row>
    <row r="42" spans="1:36" ht="15" customHeight="1" x14ac:dyDescent="0.2">
      <c r="C42" s="600">
        <f t="shared" ref="C42:I42" si="5">SUM(C26:C41)</f>
        <v>478</v>
      </c>
      <c r="D42" s="600">
        <f t="shared" si="5"/>
        <v>189</v>
      </c>
      <c r="E42" s="600">
        <f t="shared" si="5"/>
        <v>100</v>
      </c>
      <c r="F42" s="600">
        <f t="shared" si="5"/>
        <v>189</v>
      </c>
      <c r="G42" s="600">
        <f t="shared" si="5"/>
        <v>1130</v>
      </c>
      <c r="H42" s="600">
        <f t="shared" si="5"/>
        <v>1130</v>
      </c>
      <c r="I42" s="600">
        <f t="shared" si="5"/>
        <v>478</v>
      </c>
      <c r="J42" s="600">
        <f t="shared" si="3"/>
        <v>478</v>
      </c>
      <c r="K42" s="600">
        <f t="shared" si="4"/>
        <v>478</v>
      </c>
    </row>
    <row r="43" spans="1:36" ht="15" customHeight="1" thickBot="1" x14ac:dyDescent="0.25"/>
    <row r="44" spans="1:36" ht="15" customHeight="1" thickBot="1" x14ac:dyDescent="0.25">
      <c r="A44" s="1207" t="s">
        <v>493</v>
      </c>
      <c r="B44" s="1208"/>
      <c r="C44" s="1208"/>
      <c r="D44" s="1208"/>
      <c r="E44" s="1208"/>
      <c r="F44" s="1208"/>
      <c r="G44" s="1208" t="s">
        <v>1154</v>
      </c>
      <c r="H44" s="1208"/>
      <c r="I44" s="1315"/>
      <c r="L44" s="1242" t="s">
        <v>588</v>
      </c>
      <c r="M44" s="1243"/>
      <c r="N44" s="1243"/>
      <c r="O44" s="1244"/>
    </row>
    <row r="45" spans="1:36" ht="15" customHeight="1" thickBot="1" x14ac:dyDescent="0.25">
      <c r="A45" s="625" t="s">
        <v>496</v>
      </c>
      <c r="B45" s="626" t="s">
        <v>497</v>
      </c>
      <c r="C45" s="452" t="s">
        <v>498</v>
      </c>
      <c r="D45" s="452" t="s">
        <v>499</v>
      </c>
      <c r="E45" s="452" t="s">
        <v>500</v>
      </c>
      <c r="F45" s="452" t="s">
        <v>501</v>
      </c>
      <c r="G45" s="452" t="s">
        <v>502</v>
      </c>
      <c r="H45" s="452" t="s">
        <v>503</v>
      </c>
      <c r="I45" s="453" t="s">
        <v>504</v>
      </c>
      <c r="L45" s="1245"/>
      <c r="M45" s="1246"/>
      <c r="N45" s="1246"/>
      <c r="O45" s="1247"/>
      <c r="Q45" s="627" t="s">
        <v>1155</v>
      </c>
      <c r="R45" s="396" t="s">
        <v>716</v>
      </c>
      <c r="S45" s="396" t="s">
        <v>901</v>
      </c>
      <c r="T45" s="396" t="s">
        <v>2024</v>
      </c>
      <c r="U45" s="396" t="s">
        <v>902</v>
      </c>
      <c r="V45" s="396" t="s">
        <v>1004</v>
      </c>
      <c r="W45" s="396" t="s">
        <v>500</v>
      </c>
      <c r="X45" s="396" t="s">
        <v>1631</v>
      </c>
      <c r="Y45" s="396" t="s">
        <v>1530</v>
      </c>
      <c r="Z45" s="396" t="s">
        <v>322</v>
      </c>
      <c r="AA45" s="396" t="s">
        <v>514</v>
      </c>
      <c r="AB45" s="396" t="s">
        <v>501</v>
      </c>
      <c r="AC45" s="396" t="s">
        <v>940</v>
      </c>
      <c r="AD45" s="396" t="s">
        <v>1774</v>
      </c>
      <c r="AE45" s="396" t="s">
        <v>726</v>
      </c>
      <c r="AF45" s="396" t="s">
        <v>299</v>
      </c>
      <c r="AG45" s="396" t="s">
        <v>2162</v>
      </c>
      <c r="AH45" s="396" t="s">
        <v>1587</v>
      </c>
      <c r="AI45" s="396" t="s">
        <v>153</v>
      </c>
      <c r="AJ45" s="397" t="s">
        <v>499</v>
      </c>
    </row>
    <row r="46" spans="1:36" ht="15" customHeight="1" x14ac:dyDescent="0.2">
      <c r="A46" s="454">
        <v>1</v>
      </c>
      <c r="B46" s="53" t="s">
        <v>433</v>
      </c>
      <c r="C46" s="46">
        <v>34</v>
      </c>
      <c r="D46" s="46">
        <v>24</v>
      </c>
      <c r="E46" s="46">
        <v>4</v>
      </c>
      <c r="F46" s="46">
        <v>6</v>
      </c>
      <c r="G46" s="46">
        <v>87</v>
      </c>
      <c r="H46" s="46">
        <v>56</v>
      </c>
      <c r="I46" s="595">
        <v>52</v>
      </c>
      <c r="J46" s="600">
        <f t="shared" si="3"/>
        <v>34</v>
      </c>
      <c r="K46" s="600">
        <f t="shared" si="4"/>
        <v>52</v>
      </c>
      <c r="L46" s="927" t="s">
        <v>532</v>
      </c>
      <c r="M46" s="928"/>
      <c r="N46" s="928"/>
      <c r="O46" s="929"/>
      <c r="Q46" s="339" t="s">
        <v>716</v>
      </c>
      <c r="R46" s="10"/>
      <c r="S46" s="20" t="s">
        <v>1490</v>
      </c>
      <c r="T46" s="20" t="s">
        <v>1487</v>
      </c>
      <c r="U46" s="20" t="s">
        <v>1656</v>
      </c>
      <c r="V46" s="20" t="s">
        <v>1491</v>
      </c>
      <c r="W46" s="20"/>
      <c r="X46" s="20" t="s">
        <v>1546</v>
      </c>
      <c r="Y46" s="354" t="s">
        <v>1644</v>
      </c>
      <c r="Z46" s="20" t="s">
        <v>1543</v>
      </c>
      <c r="AA46" s="20" t="s">
        <v>1487</v>
      </c>
      <c r="AB46" s="20"/>
      <c r="AC46" s="20" t="s">
        <v>1547</v>
      </c>
      <c r="AD46" s="20" t="s">
        <v>27</v>
      </c>
      <c r="AE46" s="20" t="s">
        <v>1643</v>
      </c>
      <c r="AF46" s="20" t="s">
        <v>1489</v>
      </c>
      <c r="AG46" s="20" t="s">
        <v>1210</v>
      </c>
      <c r="AH46" s="20"/>
      <c r="AI46" s="20"/>
      <c r="AJ46" s="21"/>
    </row>
    <row r="47" spans="1:36" ht="15" customHeight="1" x14ac:dyDescent="0.2">
      <c r="A47" s="246">
        <v>2</v>
      </c>
      <c r="B47" s="54" t="s">
        <v>2123</v>
      </c>
      <c r="C47" s="46">
        <v>34</v>
      </c>
      <c r="D47" s="596">
        <v>19</v>
      </c>
      <c r="E47" s="596">
        <v>7</v>
      </c>
      <c r="F47" s="596">
        <v>8</v>
      </c>
      <c r="G47" s="596">
        <v>79</v>
      </c>
      <c r="H47" s="596">
        <v>48</v>
      </c>
      <c r="I47" s="598">
        <f t="shared" ref="I47:I64" si="6">D47*2+E47</f>
        <v>45</v>
      </c>
      <c r="J47" s="600">
        <f t="shared" si="3"/>
        <v>34</v>
      </c>
      <c r="K47" s="600">
        <f t="shared" si="4"/>
        <v>45</v>
      </c>
      <c r="L47" s="930"/>
      <c r="M47" s="931"/>
      <c r="N47" s="931"/>
      <c r="O47" s="932"/>
      <c r="Q47" s="339" t="s">
        <v>901</v>
      </c>
      <c r="R47" s="20" t="s">
        <v>1207</v>
      </c>
      <c r="S47" s="10"/>
      <c r="T47" s="20" t="s">
        <v>1540</v>
      </c>
      <c r="U47" s="20"/>
      <c r="V47" s="20" t="s">
        <v>1494</v>
      </c>
      <c r="W47" s="20"/>
      <c r="X47" s="20"/>
      <c r="Y47" s="354"/>
      <c r="Z47" s="20" t="s">
        <v>1540</v>
      </c>
      <c r="AA47" s="20" t="s">
        <v>1495</v>
      </c>
      <c r="AB47" s="20" t="s">
        <v>844</v>
      </c>
      <c r="AC47" s="20" t="s">
        <v>1546</v>
      </c>
      <c r="AD47" s="20"/>
      <c r="AE47" s="20" t="s">
        <v>1795</v>
      </c>
      <c r="AF47" s="20" t="s">
        <v>1493</v>
      </c>
      <c r="AG47" s="20" t="s">
        <v>1487</v>
      </c>
      <c r="AH47" s="20"/>
      <c r="AI47" s="20"/>
      <c r="AJ47" s="21"/>
    </row>
    <row r="48" spans="1:36" ht="15" customHeight="1" x14ac:dyDescent="0.2">
      <c r="A48" s="246">
        <v>3</v>
      </c>
      <c r="B48" s="54" t="s">
        <v>1923</v>
      </c>
      <c r="C48" s="46">
        <v>34</v>
      </c>
      <c r="D48" s="596">
        <v>19</v>
      </c>
      <c r="E48" s="596">
        <v>6</v>
      </c>
      <c r="F48" s="596">
        <v>9</v>
      </c>
      <c r="G48" s="596">
        <v>87</v>
      </c>
      <c r="H48" s="596">
        <v>51</v>
      </c>
      <c r="I48" s="598">
        <f t="shared" si="6"/>
        <v>44</v>
      </c>
      <c r="J48" s="600">
        <f t="shared" si="3"/>
        <v>34</v>
      </c>
      <c r="K48" s="600">
        <f t="shared" si="4"/>
        <v>44</v>
      </c>
      <c r="L48" s="930"/>
      <c r="M48" s="931"/>
      <c r="N48" s="931"/>
      <c r="O48" s="932"/>
      <c r="Q48" s="339" t="s">
        <v>2024</v>
      </c>
      <c r="R48" s="20" t="s">
        <v>532</v>
      </c>
      <c r="S48" s="20" t="s">
        <v>1207</v>
      </c>
      <c r="T48" s="10"/>
      <c r="U48" s="20" t="s">
        <v>1597</v>
      </c>
      <c r="V48" s="20" t="s">
        <v>1642</v>
      </c>
      <c r="W48" s="20" t="s">
        <v>1494</v>
      </c>
      <c r="X48" s="20"/>
      <c r="Y48" s="354" t="s">
        <v>1490</v>
      </c>
      <c r="Z48" s="20" t="s">
        <v>1646</v>
      </c>
      <c r="AA48" s="20" t="s">
        <v>1488</v>
      </c>
      <c r="AB48" s="20" t="s">
        <v>1643</v>
      </c>
      <c r="AC48" s="20" t="s">
        <v>1210</v>
      </c>
      <c r="AD48" s="20" t="s">
        <v>1493</v>
      </c>
      <c r="AE48" s="20" t="s">
        <v>1894</v>
      </c>
      <c r="AF48" s="20" t="s">
        <v>844</v>
      </c>
      <c r="AG48" s="20" t="s">
        <v>1490</v>
      </c>
      <c r="AH48" s="20"/>
      <c r="AI48" s="20"/>
      <c r="AJ48" s="21"/>
    </row>
    <row r="49" spans="1:36" ht="15" customHeight="1" x14ac:dyDescent="0.2">
      <c r="A49" s="246">
        <v>4</v>
      </c>
      <c r="B49" s="54" t="s">
        <v>529</v>
      </c>
      <c r="C49" s="46">
        <v>34</v>
      </c>
      <c r="D49" s="596">
        <v>19</v>
      </c>
      <c r="E49" s="596">
        <v>6</v>
      </c>
      <c r="F49" s="596">
        <v>9</v>
      </c>
      <c r="G49" s="596">
        <v>99</v>
      </c>
      <c r="H49" s="596">
        <v>61</v>
      </c>
      <c r="I49" s="598">
        <f t="shared" si="6"/>
        <v>44</v>
      </c>
      <c r="J49" s="600">
        <f t="shared" si="3"/>
        <v>34</v>
      </c>
      <c r="K49" s="600">
        <f t="shared" si="4"/>
        <v>44</v>
      </c>
      <c r="L49" s="930"/>
      <c r="M49" s="931"/>
      <c r="N49" s="931"/>
      <c r="O49" s="932"/>
      <c r="Q49" s="339" t="s">
        <v>902</v>
      </c>
      <c r="R49" s="20" t="s">
        <v>1597</v>
      </c>
      <c r="S49" s="20" t="s">
        <v>1490</v>
      </c>
      <c r="T49" s="20" t="s">
        <v>1546</v>
      </c>
      <c r="U49" s="10"/>
      <c r="V49" s="20"/>
      <c r="W49" s="20" t="s">
        <v>32</v>
      </c>
      <c r="X49" s="20" t="s">
        <v>844</v>
      </c>
      <c r="Y49" s="354" t="s">
        <v>23</v>
      </c>
      <c r="Z49" s="20" t="s">
        <v>628</v>
      </c>
      <c r="AA49" s="20" t="s">
        <v>1540</v>
      </c>
      <c r="AB49" s="20" t="s">
        <v>1597</v>
      </c>
      <c r="AC49" s="20" t="s">
        <v>1645</v>
      </c>
      <c r="AD49" s="20" t="s">
        <v>32</v>
      </c>
      <c r="AE49" s="20" t="s">
        <v>1642</v>
      </c>
      <c r="AF49" s="20" t="s">
        <v>1490</v>
      </c>
      <c r="AG49" s="20" t="s">
        <v>1490</v>
      </c>
      <c r="AH49" s="20"/>
      <c r="AI49" s="20"/>
      <c r="AJ49" s="21"/>
    </row>
    <row r="50" spans="1:36" ht="15" customHeight="1" x14ac:dyDescent="0.2">
      <c r="A50" s="246">
        <v>5</v>
      </c>
      <c r="B50" s="54" t="s">
        <v>89</v>
      </c>
      <c r="C50" s="46">
        <v>34</v>
      </c>
      <c r="D50" s="596">
        <v>18</v>
      </c>
      <c r="E50" s="596">
        <v>6</v>
      </c>
      <c r="F50" s="596">
        <v>10</v>
      </c>
      <c r="G50" s="596">
        <v>71</v>
      </c>
      <c r="H50" s="596">
        <v>46</v>
      </c>
      <c r="I50" s="598">
        <f t="shared" si="6"/>
        <v>42</v>
      </c>
      <c r="J50" s="600">
        <f t="shared" si="3"/>
        <v>34</v>
      </c>
      <c r="K50" s="600">
        <f t="shared" si="4"/>
        <v>42</v>
      </c>
      <c r="L50" s="930"/>
      <c r="M50" s="931"/>
      <c r="N50" s="931"/>
      <c r="O50" s="932"/>
      <c r="Q50" s="339" t="s">
        <v>1004</v>
      </c>
      <c r="R50" s="20" t="s">
        <v>1490</v>
      </c>
      <c r="S50" s="20" t="s">
        <v>1495</v>
      </c>
      <c r="T50" s="20" t="s">
        <v>1641</v>
      </c>
      <c r="U50" s="20" t="s">
        <v>1795</v>
      </c>
      <c r="V50" s="10"/>
      <c r="W50" s="20" t="s">
        <v>355</v>
      </c>
      <c r="X50" s="20" t="s">
        <v>1654</v>
      </c>
      <c r="Y50" s="354" t="s">
        <v>1493</v>
      </c>
      <c r="Z50" s="20" t="s">
        <v>1540</v>
      </c>
      <c r="AA50" s="20" t="s">
        <v>1487</v>
      </c>
      <c r="AB50" s="20" t="s">
        <v>355</v>
      </c>
      <c r="AC50" s="20"/>
      <c r="AD50" s="20"/>
      <c r="AE50" s="20" t="s">
        <v>1546</v>
      </c>
      <c r="AF50" s="20" t="s">
        <v>1493</v>
      </c>
      <c r="AG50" s="20" t="s">
        <v>1597</v>
      </c>
      <c r="AH50" s="20"/>
      <c r="AI50" s="20"/>
      <c r="AJ50" s="21"/>
    </row>
    <row r="51" spans="1:36" ht="15" customHeight="1" x14ac:dyDescent="0.2">
      <c r="A51" s="246">
        <v>6</v>
      </c>
      <c r="B51" s="54" t="s">
        <v>304</v>
      </c>
      <c r="C51" s="46">
        <v>34</v>
      </c>
      <c r="D51" s="596">
        <v>16</v>
      </c>
      <c r="E51" s="596">
        <v>8</v>
      </c>
      <c r="F51" s="596">
        <v>10</v>
      </c>
      <c r="G51" s="596">
        <v>85</v>
      </c>
      <c r="H51" s="596">
        <v>60</v>
      </c>
      <c r="I51" s="598">
        <f t="shared" si="6"/>
        <v>40</v>
      </c>
      <c r="J51" s="600">
        <f t="shared" si="3"/>
        <v>34</v>
      </c>
      <c r="K51" s="600">
        <f t="shared" si="4"/>
        <v>40</v>
      </c>
      <c r="L51" s="930"/>
      <c r="M51" s="931"/>
      <c r="N51" s="931"/>
      <c r="O51" s="932"/>
      <c r="Q51" s="339" t="s">
        <v>500</v>
      </c>
      <c r="R51" s="20" t="s">
        <v>1495</v>
      </c>
      <c r="S51" s="20" t="s">
        <v>1490</v>
      </c>
      <c r="T51" s="20" t="s">
        <v>1207</v>
      </c>
      <c r="U51" s="20" t="s">
        <v>1642</v>
      </c>
      <c r="V51" s="20" t="s">
        <v>1646</v>
      </c>
      <c r="W51" s="10"/>
      <c r="X51" s="20" t="s">
        <v>1600</v>
      </c>
      <c r="Y51" s="354"/>
      <c r="Z51" s="20" t="s">
        <v>1539</v>
      </c>
      <c r="AA51" s="20"/>
      <c r="AB51" s="20" t="s">
        <v>1489</v>
      </c>
      <c r="AC51" s="20" t="s">
        <v>1207</v>
      </c>
      <c r="AD51" s="20"/>
      <c r="AE51" s="20" t="s">
        <v>1602</v>
      </c>
      <c r="AF51" s="20"/>
      <c r="AG51" s="20" t="s">
        <v>1494</v>
      </c>
      <c r="AH51" s="20"/>
      <c r="AI51" s="20"/>
      <c r="AJ51" s="21"/>
    </row>
    <row r="52" spans="1:36" ht="15" customHeight="1" x14ac:dyDescent="0.2">
      <c r="A52" s="246">
        <v>7</v>
      </c>
      <c r="B52" s="54" t="s">
        <v>728</v>
      </c>
      <c r="C52" s="46">
        <v>34</v>
      </c>
      <c r="D52" s="596">
        <v>18</v>
      </c>
      <c r="E52" s="596">
        <v>3</v>
      </c>
      <c r="F52" s="596">
        <v>13</v>
      </c>
      <c r="G52" s="596">
        <v>76</v>
      </c>
      <c r="H52" s="596">
        <v>68</v>
      </c>
      <c r="I52" s="598">
        <f t="shared" si="6"/>
        <v>39</v>
      </c>
      <c r="J52" s="600">
        <f t="shared" si="3"/>
        <v>34</v>
      </c>
      <c r="K52" s="600">
        <f t="shared" si="4"/>
        <v>39</v>
      </c>
      <c r="L52" s="930"/>
      <c r="M52" s="931"/>
      <c r="N52" s="931"/>
      <c r="O52" s="932"/>
      <c r="Q52" s="339" t="s">
        <v>1631</v>
      </c>
      <c r="R52" s="20" t="s">
        <v>1656</v>
      </c>
      <c r="S52" s="20"/>
      <c r="T52" s="20" t="s">
        <v>1210</v>
      </c>
      <c r="U52" s="20"/>
      <c r="V52" s="20" t="s">
        <v>844</v>
      </c>
      <c r="W52" s="20"/>
      <c r="X52" s="10"/>
      <c r="Y52" s="354" t="s">
        <v>1207</v>
      </c>
      <c r="Z52" s="20" t="s">
        <v>1602</v>
      </c>
      <c r="AA52" s="20"/>
      <c r="AB52" s="20" t="s">
        <v>1602</v>
      </c>
      <c r="AC52" s="20" t="s">
        <v>844</v>
      </c>
      <c r="AD52" s="20" t="s">
        <v>1207</v>
      </c>
      <c r="AE52" s="20" t="s">
        <v>1210</v>
      </c>
      <c r="AF52" s="20"/>
      <c r="AG52" s="20" t="s">
        <v>1494</v>
      </c>
      <c r="AH52" s="20"/>
      <c r="AI52" s="20"/>
      <c r="AJ52" s="21"/>
    </row>
    <row r="53" spans="1:36" ht="15" customHeight="1" x14ac:dyDescent="0.2">
      <c r="A53" s="246">
        <v>8</v>
      </c>
      <c r="B53" s="54" t="s">
        <v>674</v>
      </c>
      <c r="C53" s="46">
        <v>34</v>
      </c>
      <c r="D53" s="596">
        <v>17</v>
      </c>
      <c r="E53" s="596">
        <v>5</v>
      </c>
      <c r="F53" s="596">
        <v>12</v>
      </c>
      <c r="G53" s="596">
        <v>92</v>
      </c>
      <c r="H53" s="596">
        <v>84</v>
      </c>
      <c r="I53" s="598">
        <f t="shared" si="6"/>
        <v>39</v>
      </c>
      <c r="J53" s="600">
        <f t="shared" si="3"/>
        <v>34</v>
      </c>
      <c r="K53" s="600">
        <f t="shared" si="4"/>
        <v>39</v>
      </c>
      <c r="L53" s="930"/>
      <c r="M53" s="931"/>
      <c r="N53" s="931"/>
      <c r="O53" s="932"/>
      <c r="Q53" s="339" t="s">
        <v>1530</v>
      </c>
      <c r="R53" s="354"/>
      <c r="S53" s="354" t="s">
        <v>1543</v>
      </c>
      <c r="T53" s="354" t="s">
        <v>1642</v>
      </c>
      <c r="U53" s="354"/>
      <c r="V53" s="354" t="s">
        <v>1539</v>
      </c>
      <c r="W53" s="354" t="s">
        <v>1210</v>
      </c>
      <c r="X53" s="354" t="s">
        <v>1602</v>
      </c>
      <c r="Y53" s="10"/>
      <c r="Z53" s="354" t="s">
        <v>1541</v>
      </c>
      <c r="AA53" s="354" t="s">
        <v>1210</v>
      </c>
      <c r="AB53" s="354"/>
      <c r="AC53" s="354" t="s">
        <v>1210</v>
      </c>
      <c r="AD53" s="354" t="s">
        <v>844</v>
      </c>
      <c r="AE53" s="354" t="s">
        <v>1597</v>
      </c>
      <c r="AF53" s="354"/>
      <c r="AG53" s="354"/>
      <c r="AH53" s="354"/>
      <c r="AI53" s="354"/>
      <c r="AJ53" s="356"/>
    </row>
    <row r="54" spans="1:36" ht="15" customHeight="1" x14ac:dyDescent="0.2">
      <c r="A54" s="246">
        <v>9</v>
      </c>
      <c r="B54" s="54" t="s">
        <v>250</v>
      </c>
      <c r="C54" s="46">
        <v>34</v>
      </c>
      <c r="D54" s="596">
        <v>15</v>
      </c>
      <c r="E54" s="596">
        <v>8</v>
      </c>
      <c r="F54" s="596">
        <v>11</v>
      </c>
      <c r="G54" s="596">
        <v>81</v>
      </c>
      <c r="H54" s="596">
        <v>69</v>
      </c>
      <c r="I54" s="598">
        <f t="shared" si="6"/>
        <v>38</v>
      </c>
      <c r="J54" s="600">
        <f t="shared" si="3"/>
        <v>34</v>
      </c>
      <c r="K54" s="600">
        <f t="shared" si="4"/>
        <v>38</v>
      </c>
      <c r="L54" s="930"/>
      <c r="M54" s="931"/>
      <c r="N54" s="931"/>
      <c r="O54" s="932"/>
      <c r="Q54" s="339" t="s">
        <v>322</v>
      </c>
      <c r="R54" s="20" t="s">
        <v>1642</v>
      </c>
      <c r="S54" s="20" t="s">
        <v>1597</v>
      </c>
      <c r="T54" s="20"/>
      <c r="U54" s="20" t="s">
        <v>1539</v>
      </c>
      <c r="V54" s="20" t="s">
        <v>1490</v>
      </c>
      <c r="W54" s="20"/>
      <c r="X54" s="20"/>
      <c r="Y54" s="354"/>
      <c r="Z54" s="10"/>
      <c r="AA54" s="20"/>
      <c r="AB54" s="20" t="s">
        <v>1210</v>
      </c>
      <c r="AC54" s="20" t="s">
        <v>1653</v>
      </c>
      <c r="AD54" s="20" t="s">
        <v>1540</v>
      </c>
      <c r="AE54" s="20"/>
      <c r="AF54" s="20" t="s">
        <v>1643</v>
      </c>
      <c r="AG54" s="20" t="s">
        <v>1210</v>
      </c>
      <c r="AH54" s="20"/>
      <c r="AI54" s="20"/>
      <c r="AJ54" s="21"/>
    </row>
    <row r="55" spans="1:36" ht="15" customHeight="1" x14ac:dyDescent="0.2">
      <c r="A55" s="246">
        <v>10</v>
      </c>
      <c r="B55" s="54" t="s">
        <v>1157</v>
      </c>
      <c r="C55" s="46">
        <v>34</v>
      </c>
      <c r="D55" s="596">
        <v>15</v>
      </c>
      <c r="E55" s="596">
        <v>3</v>
      </c>
      <c r="F55" s="596">
        <v>16</v>
      </c>
      <c r="G55" s="596">
        <v>85</v>
      </c>
      <c r="H55" s="596">
        <v>65</v>
      </c>
      <c r="I55" s="598">
        <f t="shared" si="6"/>
        <v>33</v>
      </c>
      <c r="J55" s="600">
        <f t="shared" si="3"/>
        <v>34</v>
      </c>
      <c r="K55" s="600">
        <f t="shared" si="4"/>
        <v>33</v>
      </c>
      <c r="L55" s="930"/>
      <c r="M55" s="931"/>
      <c r="N55" s="931"/>
      <c r="O55" s="932"/>
      <c r="Q55" s="339" t="s">
        <v>514</v>
      </c>
      <c r="R55" s="20" t="s">
        <v>1624</v>
      </c>
      <c r="S55" s="20"/>
      <c r="T55" s="20"/>
      <c r="U55" s="20" t="s">
        <v>1643</v>
      </c>
      <c r="V55" s="20"/>
      <c r="W55" s="20" t="s">
        <v>1540</v>
      </c>
      <c r="X55" s="20" t="s">
        <v>1601</v>
      </c>
      <c r="Y55" s="354"/>
      <c r="Z55" s="20" t="s">
        <v>1601</v>
      </c>
      <c r="AA55" s="10"/>
      <c r="AB55" s="20"/>
      <c r="AC55" s="20" t="s">
        <v>532</v>
      </c>
      <c r="AD55" s="20" t="s">
        <v>1494</v>
      </c>
      <c r="AE55" s="20" t="s">
        <v>1494</v>
      </c>
      <c r="AF55" s="20" t="s">
        <v>1675</v>
      </c>
      <c r="AG55" s="20" t="s">
        <v>1207</v>
      </c>
      <c r="AH55" s="20"/>
      <c r="AI55" s="20"/>
      <c r="AJ55" s="21"/>
    </row>
    <row r="56" spans="1:36" ht="15" customHeight="1" x14ac:dyDescent="0.2">
      <c r="A56" s="246">
        <v>11</v>
      </c>
      <c r="B56" s="54" t="s">
        <v>2163</v>
      </c>
      <c r="C56" s="46">
        <v>34</v>
      </c>
      <c r="D56" s="596">
        <v>12</v>
      </c>
      <c r="E56" s="596">
        <v>9</v>
      </c>
      <c r="F56" s="596">
        <v>13</v>
      </c>
      <c r="G56" s="596">
        <v>68</v>
      </c>
      <c r="H56" s="596">
        <v>63</v>
      </c>
      <c r="I56" s="598">
        <f t="shared" si="6"/>
        <v>33</v>
      </c>
      <c r="J56" s="600">
        <f t="shared" si="3"/>
        <v>34</v>
      </c>
      <c r="K56" s="600">
        <f t="shared" si="4"/>
        <v>33</v>
      </c>
      <c r="L56" s="930"/>
      <c r="M56" s="931"/>
      <c r="N56" s="931"/>
      <c r="O56" s="932"/>
      <c r="Q56" s="339" t="s">
        <v>501</v>
      </c>
      <c r="R56" s="20"/>
      <c r="S56" s="20" t="s">
        <v>1603</v>
      </c>
      <c r="T56" s="20" t="s">
        <v>1546</v>
      </c>
      <c r="U56" s="20" t="s">
        <v>1210</v>
      </c>
      <c r="V56" s="20" t="s">
        <v>844</v>
      </c>
      <c r="W56" s="20" t="s">
        <v>628</v>
      </c>
      <c r="X56" s="20" t="s">
        <v>1540</v>
      </c>
      <c r="Y56" s="354" t="s">
        <v>1494</v>
      </c>
      <c r="Z56" s="20" t="s">
        <v>1494</v>
      </c>
      <c r="AA56" s="20" t="s">
        <v>1643</v>
      </c>
      <c r="AB56" s="10"/>
      <c r="AC56" s="20" t="s">
        <v>1487</v>
      </c>
      <c r="AD56" s="20" t="s">
        <v>628</v>
      </c>
      <c r="AE56" s="20" t="s">
        <v>1642</v>
      </c>
      <c r="AF56" s="20" t="s">
        <v>1210</v>
      </c>
      <c r="AG56" s="20"/>
      <c r="AH56" s="20"/>
      <c r="AI56" s="20"/>
      <c r="AJ56" s="21"/>
    </row>
    <row r="57" spans="1:36" ht="15" customHeight="1" x14ac:dyDescent="0.2">
      <c r="A57" s="246">
        <v>12</v>
      </c>
      <c r="B57" s="54" t="s">
        <v>1855</v>
      </c>
      <c r="C57" s="46">
        <v>34</v>
      </c>
      <c r="D57" s="596">
        <v>12</v>
      </c>
      <c r="E57" s="596">
        <v>8</v>
      </c>
      <c r="F57" s="596">
        <v>14</v>
      </c>
      <c r="G57" s="596">
        <v>56</v>
      </c>
      <c r="H57" s="596">
        <v>68</v>
      </c>
      <c r="I57" s="598">
        <f t="shared" si="6"/>
        <v>32</v>
      </c>
      <c r="J57" s="600">
        <f t="shared" si="3"/>
        <v>34</v>
      </c>
      <c r="K57" s="600">
        <f t="shared" si="4"/>
        <v>32</v>
      </c>
      <c r="L57" s="930"/>
      <c r="M57" s="931"/>
      <c r="N57" s="931"/>
      <c r="O57" s="932"/>
      <c r="Q57" s="339" t="s">
        <v>940</v>
      </c>
      <c r="R57" s="20" t="s">
        <v>1643</v>
      </c>
      <c r="S57" s="20" t="s">
        <v>1210</v>
      </c>
      <c r="T57" s="20" t="s">
        <v>1600</v>
      </c>
      <c r="U57" s="20" t="s">
        <v>1643</v>
      </c>
      <c r="V57" s="20" t="s">
        <v>1540</v>
      </c>
      <c r="W57" s="20" t="s">
        <v>1881</v>
      </c>
      <c r="X57" s="20" t="s">
        <v>1487</v>
      </c>
      <c r="Y57" s="354"/>
      <c r="Z57" s="20" t="s">
        <v>1495</v>
      </c>
      <c r="AA57" s="20" t="s">
        <v>1646</v>
      </c>
      <c r="AB57" s="20" t="s">
        <v>1541</v>
      </c>
      <c r="AC57" s="10"/>
      <c r="AD57" s="20" t="s">
        <v>1488</v>
      </c>
      <c r="AE57" s="20" t="s">
        <v>1600</v>
      </c>
      <c r="AF57" s="20" t="s">
        <v>1543</v>
      </c>
      <c r="AG57" s="20" t="s">
        <v>1489</v>
      </c>
      <c r="AH57" s="20"/>
      <c r="AI57" s="20"/>
      <c r="AJ57" s="21"/>
    </row>
    <row r="58" spans="1:36" ht="15" customHeight="1" x14ac:dyDescent="0.2">
      <c r="A58" s="246">
        <v>13</v>
      </c>
      <c r="B58" s="54" t="s">
        <v>1883</v>
      </c>
      <c r="C58" s="46">
        <v>34</v>
      </c>
      <c r="D58" s="596">
        <v>9</v>
      </c>
      <c r="E58" s="596">
        <v>8</v>
      </c>
      <c r="F58" s="596">
        <v>17</v>
      </c>
      <c r="G58" s="596">
        <v>56</v>
      </c>
      <c r="H58" s="596">
        <v>87</v>
      </c>
      <c r="I58" s="598">
        <f t="shared" si="6"/>
        <v>26</v>
      </c>
      <c r="J58" s="600">
        <f t="shared" si="3"/>
        <v>34</v>
      </c>
      <c r="K58" s="600">
        <f t="shared" si="4"/>
        <v>26</v>
      </c>
      <c r="L58" s="930"/>
      <c r="M58" s="931"/>
      <c r="N58" s="931"/>
      <c r="O58" s="932"/>
      <c r="Q58" s="339" t="s">
        <v>1774</v>
      </c>
      <c r="R58" s="20"/>
      <c r="S58" s="20" t="s">
        <v>1210</v>
      </c>
      <c r="T58" s="20" t="s">
        <v>1539</v>
      </c>
      <c r="U58" s="20" t="s">
        <v>355</v>
      </c>
      <c r="V58" s="20" t="s">
        <v>1894</v>
      </c>
      <c r="W58" s="20" t="s">
        <v>1210</v>
      </c>
      <c r="X58" s="20" t="s">
        <v>1494</v>
      </c>
      <c r="Y58" s="354"/>
      <c r="Z58" s="20" t="s">
        <v>1489</v>
      </c>
      <c r="AA58" s="20" t="s">
        <v>1543</v>
      </c>
      <c r="AB58" s="20" t="s">
        <v>1797</v>
      </c>
      <c r="AC58" s="20" t="s">
        <v>1905</v>
      </c>
      <c r="AD58" s="10"/>
      <c r="AE58" s="20"/>
      <c r="AF58" s="20" t="s">
        <v>1543</v>
      </c>
      <c r="AG58" s="20" t="s">
        <v>1597</v>
      </c>
      <c r="AH58" s="20"/>
      <c r="AI58" s="20"/>
      <c r="AJ58" s="21"/>
    </row>
    <row r="59" spans="1:36" ht="15" customHeight="1" x14ac:dyDescent="0.2">
      <c r="A59" s="246">
        <v>14</v>
      </c>
      <c r="B59" s="54" t="s">
        <v>128</v>
      </c>
      <c r="C59" s="46">
        <v>34</v>
      </c>
      <c r="D59" s="596">
        <v>10</v>
      </c>
      <c r="E59" s="596">
        <v>5</v>
      </c>
      <c r="F59" s="596">
        <v>19</v>
      </c>
      <c r="G59" s="596">
        <v>64</v>
      </c>
      <c r="H59" s="596">
        <v>74</v>
      </c>
      <c r="I59" s="598">
        <f t="shared" si="6"/>
        <v>25</v>
      </c>
      <c r="J59" s="600">
        <f t="shared" si="3"/>
        <v>34</v>
      </c>
      <c r="K59" s="600">
        <f t="shared" si="4"/>
        <v>25</v>
      </c>
      <c r="L59" s="930"/>
      <c r="M59" s="931"/>
      <c r="N59" s="931"/>
      <c r="O59" s="932"/>
      <c r="Q59" s="339" t="s">
        <v>726</v>
      </c>
      <c r="R59" s="20"/>
      <c r="S59" s="20" t="s">
        <v>1539</v>
      </c>
      <c r="T59" s="20" t="s">
        <v>1547</v>
      </c>
      <c r="U59" s="20" t="s">
        <v>1488</v>
      </c>
      <c r="V59" s="20"/>
      <c r="W59" s="20" t="s">
        <v>1493</v>
      </c>
      <c r="X59" s="20"/>
      <c r="Y59" s="354"/>
      <c r="Z59" s="20"/>
      <c r="AA59" s="20" t="s">
        <v>1603</v>
      </c>
      <c r="AB59" s="20" t="s">
        <v>1490</v>
      </c>
      <c r="AC59" s="20" t="s">
        <v>1495</v>
      </c>
      <c r="AD59" s="20" t="s">
        <v>1601</v>
      </c>
      <c r="AE59" s="10"/>
      <c r="AF59" s="20" t="s">
        <v>1543</v>
      </c>
      <c r="AG59" s="20" t="s">
        <v>1643</v>
      </c>
      <c r="AH59" s="20"/>
      <c r="AI59" s="20"/>
      <c r="AJ59" s="21"/>
    </row>
    <row r="60" spans="1:36" ht="15" customHeight="1" x14ac:dyDescent="0.2">
      <c r="A60" s="246">
        <v>15</v>
      </c>
      <c r="B60" s="54" t="s">
        <v>1158</v>
      </c>
      <c r="C60" s="46">
        <v>34</v>
      </c>
      <c r="D60" s="596">
        <v>9</v>
      </c>
      <c r="E60" s="596">
        <v>5</v>
      </c>
      <c r="F60" s="596">
        <v>20</v>
      </c>
      <c r="G60" s="596">
        <v>46</v>
      </c>
      <c r="H60" s="596">
        <v>91</v>
      </c>
      <c r="I60" s="598">
        <f t="shared" si="6"/>
        <v>23</v>
      </c>
      <c r="J60" s="600">
        <f t="shared" si="3"/>
        <v>34</v>
      </c>
      <c r="K60" s="600">
        <f t="shared" si="4"/>
        <v>23</v>
      </c>
      <c r="L60" s="930"/>
      <c r="M60" s="931"/>
      <c r="N60" s="931"/>
      <c r="O60" s="932"/>
      <c r="Q60" s="339" t="s">
        <v>299</v>
      </c>
      <c r="R60" s="20"/>
      <c r="S60" s="20" t="s">
        <v>1207</v>
      </c>
      <c r="T60" s="20"/>
      <c r="U60" s="20" t="s">
        <v>1599</v>
      </c>
      <c r="V60" s="20" t="s">
        <v>1539</v>
      </c>
      <c r="W60" s="20" t="s">
        <v>1656</v>
      </c>
      <c r="X60" s="20" t="s">
        <v>1603</v>
      </c>
      <c r="Y60" s="354" t="s">
        <v>1159</v>
      </c>
      <c r="Z60" s="20" t="s">
        <v>32</v>
      </c>
      <c r="AA60" s="20" t="s">
        <v>1597</v>
      </c>
      <c r="AB60" s="20"/>
      <c r="AC60" s="20" t="s">
        <v>1600</v>
      </c>
      <c r="AD60" s="20" t="s">
        <v>1210</v>
      </c>
      <c r="AE60" s="20"/>
      <c r="AF60" s="10"/>
      <c r="AG60" s="20" t="s">
        <v>1493</v>
      </c>
      <c r="AH60" s="20"/>
      <c r="AI60" s="20"/>
      <c r="AJ60" s="21"/>
    </row>
    <row r="61" spans="1:36" ht="15" customHeight="1" x14ac:dyDescent="0.2">
      <c r="A61" s="246">
        <v>16</v>
      </c>
      <c r="B61" s="54" t="s">
        <v>1635</v>
      </c>
      <c r="C61" s="46">
        <v>34</v>
      </c>
      <c r="D61" s="596">
        <v>8</v>
      </c>
      <c r="E61" s="596">
        <v>6</v>
      </c>
      <c r="F61" s="596">
        <v>20</v>
      </c>
      <c r="G61" s="596">
        <v>45</v>
      </c>
      <c r="H61" s="596">
        <v>77</v>
      </c>
      <c r="I61" s="598">
        <f t="shared" si="6"/>
        <v>22</v>
      </c>
      <c r="J61" s="600">
        <f t="shared" si="3"/>
        <v>34</v>
      </c>
      <c r="K61" s="600">
        <f t="shared" si="4"/>
        <v>22</v>
      </c>
      <c r="L61" s="930"/>
      <c r="M61" s="931"/>
      <c r="N61" s="931"/>
      <c r="O61" s="932"/>
      <c r="Q61" s="339" t="s">
        <v>2162</v>
      </c>
      <c r="R61" s="20" t="s">
        <v>1643</v>
      </c>
      <c r="S61" s="20" t="s">
        <v>1490</v>
      </c>
      <c r="T61" s="20"/>
      <c r="U61" s="20" t="s">
        <v>1642</v>
      </c>
      <c r="V61" s="20" t="s">
        <v>844</v>
      </c>
      <c r="W61" s="20" t="s">
        <v>1210</v>
      </c>
      <c r="X61" s="20" t="s">
        <v>1602</v>
      </c>
      <c r="Y61" s="354"/>
      <c r="Z61" s="20" t="s">
        <v>1600</v>
      </c>
      <c r="AA61" s="20" t="s">
        <v>1597</v>
      </c>
      <c r="AB61" s="20" t="s">
        <v>1487</v>
      </c>
      <c r="AC61" s="20"/>
      <c r="AD61" s="20" t="s">
        <v>1601</v>
      </c>
      <c r="AE61" s="20" t="s">
        <v>355</v>
      </c>
      <c r="AF61" s="20" t="s">
        <v>1547</v>
      </c>
      <c r="AG61" s="10"/>
      <c r="AH61" s="20"/>
      <c r="AI61" s="20"/>
      <c r="AJ61" s="21"/>
    </row>
    <row r="62" spans="1:36" ht="15" customHeight="1" x14ac:dyDescent="0.2">
      <c r="A62" s="246">
        <v>17</v>
      </c>
      <c r="B62" s="54" t="s">
        <v>941</v>
      </c>
      <c r="C62" s="46">
        <v>34</v>
      </c>
      <c r="D62" s="596">
        <v>10</v>
      </c>
      <c r="E62" s="596">
        <v>2</v>
      </c>
      <c r="F62" s="596">
        <v>22</v>
      </c>
      <c r="G62" s="596">
        <v>58</v>
      </c>
      <c r="H62" s="596">
        <v>101</v>
      </c>
      <c r="I62" s="598">
        <f t="shared" si="6"/>
        <v>22</v>
      </c>
      <c r="J62" s="600">
        <f t="shared" si="3"/>
        <v>34</v>
      </c>
      <c r="K62" s="600">
        <f t="shared" si="4"/>
        <v>22</v>
      </c>
      <c r="L62" s="930"/>
      <c r="M62" s="931"/>
      <c r="N62" s="931"/>
      <c r="O62" s="932"/>
      <c r="Q62" s="339" t="s">
        <v>1587</v>
      </c>
      <c r="R62" s="20" t="s">
        <v>1493</v>
      </c>
      <c r="S62" s="20" t="s">
        <v>1488</v>
      </c>
      <c r="T62" s="20"/>
      <c r="U62" s="20" t="s">
        <v>1601</v>
      </c>
      <c r="V62" s="20" t="s">
        <v>1603</v>
      </c>
      <c r="W62" s="20" t="s">
        <v>1493</v>
      </c>
      <c r="X62" s="20" t="s">
        <v>1210</v>
      </c>
      <c r="Y62" s="354" t="s">
        <v>1493</v>
      </c>
      <c r="Z62" s="20"/>
      <c r="AA62" s="20" t="s">
        <v>1600</v>
      </c>
      <c r="AB62" s="20"/>
      <c r="AC62" s="20" t="s">
        <v>1210</v>
      </c>
      <c r="AD62" s="20" t="s">
        <v>1929</v>
      </c>
      <c r="AE62" s="20"/>
      <c r="AF62" s="20"/>
      <c r="AG62" s="20" t="s">
        <v>1487</v>
      </c>
      <c r="AH62" s="10"/>
      <c r="AI62" s="20"/>
      <c r="AJ62" s="21"/>
    </row>
    <row r="63" spans="1:36" ht="15" customHeight="1" x14ac:dyDescent="0.2">
      <c r="A63" s="246">
        <v>18</v>
      </c>
      <c r="B63" s="54" t="s">
        <v>1160</v>
      </c>
      <c r="C63" s="46">
        <v>34</v>
      </c>
      <c r="D63" s="596">
        <v>3</v>
      </c>
      <c r="E63" s="596">
        <v>7</v>
      </c>
      <c r="F63" s="596">
        <v>24</v>
      </c>
      <c r="G63" s="596">
        <v>47</v>
      </c>
      <c r="H63" s="596">
        <v>122</v>
      </c>
      <c r="I63" s="598">
        <f t="shared" si="6"/>
        <v>13</v>
      </c>
      <c r="J63" s="600">
        <f t="shared" si="3"/>
        <v>34</v>
      </c>
      <c r="K63" s="600">
        <f t="shared" si="4"/>
        <v>13</v>
      </c>
      <c r="L63" s="930"/>
      <c r="M63" s="931"/>
      <c r="N63" s="931"/>
      <c r="O63" s="932"/>
      <c r="Q63" s="339" t="s">
        <v>153</v>
      </c>
      <c r="R63" s="20" t="s">
        <v>844</v>
      </c>
      <c r="S63" s="20" t="s">
        <v>1600</v>
      </c>
      <c r="T63" s="20" t="s">
        <v>1602</v>
      </c>
      <c r="U63" s="20" t="s">
        <v>1210</v>
      </c>
      <c r="V63" s="20" t="s">
        <v>1601</v>
      </c>
      <c r="W63" s="20" t="s">
        <v>1494</v>
      </c>
      <c r="X63" s="20"/>
      <c r="Y63" s="354" t="s">
        <v>1645</v>
      </c>
      <c r="Z63" s="20" t="s">
        <v>1487</v>
      </c>
      <c r="AA63" s="20" t="s">
        <v>1600</v>
      </c>
      <c r="AB63" s="20" t="s">
        <v>1207</v>
      </c>
      <c r="AC63" s="20" t="s">
        <v>1487</v>
      </c>
      <c r="AD63" s="20" t="s">
        <v>1597</v>
      </c>
      <c r="AE63" s="20" t="s">
        <v>1603</v>
      </c>
      <c r="AF63" s="20" t="s">
        <v>1546</v>
      </c>
      <c r="AG63" s="20" t="s">
        <v>1207</v>
      </c>
      <c r="AH63" s="20"/>
      <c r="AI63" s="10"/>
      <c r="AJ63" s="21"/>
    </row>
    <row r="64" spans="1:36" ht="15" customHeight="1" thickBot="1" x14ac:dyDescent="0.25">
      <c r="A64" s="455" t="s">
        <v>533</v>
      </c>
      <c r="B64" s="55" t="s">
        <v>1535</v>
      </c>
      <c r="C64" s="148">
        <v>0</v>
      </c>
      <c r="D64" s="597">
        <v>0</v>
      </c>
      <c r="E64" s="597">
        <v>0</v>
      </c>
      <c r="F64" s="597">
        <v>0</v>
      </c>
      <c r="G64" s="597">
        <v>0</v>
      </c>
      <c r="H64" s="597">
        <v>0</v>
      </c>
      <c r="I64" s="599">
        <f t="shared" si="6"/>
        <v>0</v>
      </c>
      <c r="J64" s="600">
        <f t="shared" si="3"/>
        <v>0</v>
      </c>
      <c r="K64" s="600">
        <f t="shared" si="4"/>
        <v>0</v>
      </c>
      <c r="L64" s="933"/>
      <c r="M64" s="934"/>
      <c r="N64" s="934"/>
      <c r="O64" s="935"/>
      <c r="Q64" s="398" t="s">
        <v>499</v>
      </c>
      <c r="R64" s="23" t="s">
        <v>255</v>
      </c>
      <c r="S64" s="23" t="s">
        <v>1599</v>
      </c>
      <c r="T64" s="23" t="s">
        <v>1597</v>
      </c>
      <c r="U64" s="23" t="s">
        <v>1487</v>
      </c>
      <c r="V64" s="23" t="s">
        <v>844</v>
      </c>
      <c r="W64" s="23" t="s">
        <v>1643</v>
      </c>
      <c r="X64" s="23" t="s">
        <v>1597</v>
      </c>
      <c r="Y64" s="355"/>
      <c r="Z64" s="23"/>
      <c r="AA64" s="23" t="s">
        <v>1493</v>
      </c>
      <c r="AB64" s="23"/>
      <c r="AC64" s="23" t="s">
        <v>1540</v>
      </c>
      <c r="AD64" s="23" t="s">
        <v>1494</v>
      </c>
      <c r="AE64" s="23" t="s">
        <v>1602</v>
      </c>
      <c r="AF64" s="23" t="s">
        <v>1210</v>
      </c>
      <c r="AG64" s="23" t="s">
        <v>1494</v>
      </c>
      <c r="AH64" s="23"/>
      <c r="AI64" s="23"/>
      <c r="AJ64" s="15"/>
    </row>
    <row r="65" spans="1:33" ht="15" customHeight="1" x14ac:dyDescent="0.2">
      <c r="C65" s="600">
        <f t="shared" ref="C65:I65" si="7">SUM(C46:C64)</f>
        <v>612</v>
      </c>
      <c r="D65" s="600">
        <f t="shared" si="7"/>
        <v>253</v>
      </c>
      <c r="E65" s="600">
        <f t="shared" si="7"/>
        <v>106</v>
      </c>
      <c r="F65" s="600">
        <f t="shared" si="7"/>
        <v>253</v>
      </c>
      <c r="G65" s="600">
        <f t="shared" si="7"/>
        <v>1282</v>
      </c>
      <c r="H65" s="600">
        <f t="shared" si="7"/>
        <v>1291</v>
      </c>
      <c r="I65" s="600">
        <f t="shared" si="7"/>
        <v>612</v>
      </c>
      <c r="J65" s="600">
        <f t="shared" si="3"/>
        <v>612</v>
      </c>
      <c r="K65" s="600">
        <f t="shared" si="4"/>
        <v>612</v>
      </c>
    </row>
    <row r="66" spans="1:33" ht="15" customHeight="1" thickBot="1" x14ac:dyDescent="0.25">
      <c r="Q66" s="5" t="s">
        <v>532</v>
      </c>
    </row>
    <row r="67" spans="1:33" ht="15" customHeight="1" thickBot="1" x14ac:dyDescent="0.25">
      <c r="A67" s="1193" t="s">
        <v>943</v>
      </c>
      <c r="B67" s="1194"/>
      <c r="C67" s="1194"/>
      <c r="D67" s="1194"/>
      <c r="E67" s="1194"/>
      <c r="F67" s="1195"/>
      <c r="G67" s="1190" t="s">
        <v>1154</v>
      </c>
      <c r="H67" s="1191"/>
      <c r="I67" s="1192"/>
      <c r="L67" s="952" t="s">
        <v>583</v>
      </c>
      <c r="M67" s="953"/>
      <c r="N67" s="953"/>
      <c r="O67" s="954"/>
    </row>
    <row r="68" spans="1:33" ht="15" customHeight="1" thickBot="1" x14ac:dyDescent="0.25">
      <c r="A68" s="456" t="s">
        <v>496</v>
      </c>
      <c r="B68" s="457" t="s">
        <v>497</v>
      </c>
      <c r="C68" s="458" t="s">
        <v>498</v>
      </c>
      <c r="D68" s="458" t="s">
        <v>499</v>
      </c>
      <c r="E68" s="458" t="s">
        <v>500</v>
      </c>
      <c r="F68" s="458" t="s">
        <v>501</v>
      </c>
      <c r="G68" s="459" t="s">
        <v>502</v>
      </c>
      <c r="H68" s="459" t="s">
        <v>503</v>
      </c>
      <c r="I68" s="460" t="s">
        <v>504</v>
      </c>
      <c r="L68" s="955"/>
      <c r="M68" s="956"/>
      <c r="N68" s="956"/>
      <c r="O68" s="957"/>
      <c r="Q68" s="24" t="s">
        <v>1155</v>
      </c>
      <c r="R68" s="399" t="s">
        <v>633</v>
      </c>
      <c r="S68" s="399" t="s">
        <v>241</v>
      </c>
      <c r="T68" s="399" t="s">
        <v>1196</v>
      </c>
      <c r="U68" s="399" t="s">
        <v>541</v>
      </c>
      <c r="V68" s="399" t="s">
        <v>1784</v>
      </c>
      <c r="W68" s="399" t="s">
        <v>500</v>
      </c>
      <c r="X68" s="399" t="s">
        <v>733</v>
      </c>
      <c r="Y68" s="399" t="s">
        <v>511</v>
      </c>
      <c r="Z68" s="399" t="s">
        <v>1088</v>
      </c>
      <c r="AA68" s="399" t="s">
        <v>242</v>
      </c>
      <c r="AB68" s="399" t="s">
        <v>1089</v>
      </c>
      <c r="AC68" s="399" t="s">
        <v>610</v>
      </c>
      <c r="AD68" s="399" t="s">
        <v>514</v>
      </c>
      <c r="AE68" s="399" t="s">
        <v>591</v>
      </c>
      <c r="AF68" s="399" t="s">
        <v>1587</v>
      </c>
      <c r="AG68" s="400" t="s">
        <v>813</v>
      </c>
    </row>
    <row r="69" spans="1:33" ht="15" customHeight="1" x14ac:dyDescent="0.2">
      <c r="A69" s="461">
        <v>1</v>
      </c>
      <c r="B69" s="53" t="s">
        <v>371</v>
      </c>
      <c r="C69" s="46">
        <v>30</v>
      </c>
      <c r="D69" s="46">
        <v>6</v>
      </c>
      <c r="E69" s="46">
        <v>5</v>
      </c>
      <c r="F69" s="46">
        <v>19</v>
      </c>
      <c r="G69" s="46">
        <v>49</v>
      </c>
      <c r="H69" s="46">
        <v>94</v>
      </c>
      <c r="I69" s="595">
        <f t="shared" ref="I69:I84" si="8">(D69*2)+E69</f>
        <v>17</v>
      </c>
      <c r="J69" s="600">
        <f t="shared" ref="J69:J85" si="9">D69+E69+F69</f>
        <v>30</v>
      </c>
      <c r="K69" s="600">
        <f t="shared" ref="K69:K85" si="10">D69*2+E69</f>
        <v>17</v>
      </c>
      <c r="L69" s="927" t="s">
        <v>532</v>
      </c>
      <c r="M69" s="928"/>
      <c r="N69" s="928"/>
      <c r="O69" s="929"/>
      <c r="Q69" s="401" t="s">
        <v>633</v>
      </c>
      <c r="R69" s="10"/>
      <c r="S69" s="20" t="s">
        <v>1905</v>
      </c>
      <c r="T69" s="20" t="s">
        <v>844</v>
      </c>
      <c r="U69" s="20" t="s">
        <v>1495</v>
      </c>
      <c r="V69" s="20" t="s">
        <v>1597</v>
      </c>
      <c r="W69" s="20" t="s">
        <v>1644</v>
      </c>
      <c r="X69" s="20" t="s">
        <v>1597</v>
      </c>
      <c r="Y69" s="20" t="s">
        <v>1207</v>
      </c>
      <c r="Z69" s="20" t="s">
        <v>1541</v>
      </c>
      <c r="AA69" s="20" t="s">
        <v>1795</v>
      </c>
      <c r="AB69" s="20" t="s">
        <v>1543</v>
      </c>
      <c r="AC69" s="20" t="s">
        <v>1597</v>
      </c>
      <c r="AD69" s="20" t="s">
        <v>1210</v>
      </c>
      <c r="AE69" s="20" t="s">
        <v>1643</v>
      </c>
      <c r="AF69" s="20" t="s">
        <v>1489</v>
      </c>
      <c r="AG69" s="21" t="s">
        <v>1539</v>
      </c>
    </row>
    <row r="70" spans="1:33" ht="15" customHeight="1" x14ac:dyDescent="0.2">
      <c r="A70" s="259">
        <v>2</v>
      </c>
      <c r="B70" s="54" t="s">
        <v>244</v>
      </c>
      <c r="C70" s="596">
        <v>30</v>
      </c>
      <c r="D70" s="596">
        <v>12</v>
      </c>
      <c r="E70" s="596">
        <v>1</v>
      </c>
      <c r="F70" s="596">
        <v>17</v>
      </c>
      <c r="G70" s="596">
        <v>57</v>
      </c>
      <c r="H70" s="596">
        <v>67</v>
      </c>
      <c r="I70" s="598">
        <f t="shared" si="8"/>
        <v>25</v>
      </c>
      <c r="J70" s="600">
        <f t="shared" si="9"/>
        <v>30</v>
      </c>
      <c r="K70" s="600">
        <f t="shared" si="10"/>
        <v>25</v>
      </c>
      <c r="L70" s="930"/>
      <c r="M70" s="931"/>
      <c r="N70" s="931"/>
      <c r="O70" s="932"/>
      <c r="Q70" s="401" t="s">
        <v>241</v>
      </c>
      <c r="R70" s="20" t="s">
        <v>1602</v>
      </c>
      <c r="S70" s="10"/>
      <c r="T70" s="20" t="s">
        <v>1600</v>
      </c>
      <c r="U70" s="20" t="s">
        <v>1493</v>
      </c>
      <c r="V70" s="20" t="s">
        <v>1539</v>
      </c>
      <c r="W70" s="20" t="s">
        <v>1547</v>
      </c>
      <c r="X70" s="20" t="s">
        <v>1539</v>
      </c>
      <c r="Y70" s="20" t="s">
        <v>844</v>
      </c>
      <c r="Z70" s="20" t="s">
        <v>1495</v>
      </c>
      <c r="AA70" s="20" t="s">
        <v>1210</v>
      </c>
      <c r="AB70" s="20" t="s">
        <v>1546</v>
      </c>
      <c r="AC70" s="20" t="s">
        <v>1795</v>
      </c>
      <c r="AD70" s="20" t="s">
        <v>1602</v>
      </c>
      <c r="AE70" s="20" t="s">
        <v>1210</v>
      </c>
      <c r="AF70" s="20" t="s">
        <v>1540</v>
      </c>
      <c r="AG70" s="21" t="s">
        <v>844</v>
      </c>
    </row>
    <row r="71" spans="1:33" ht="15" customHeight="1" x14ac:dyDescent="0.2">
      <c r="A71" s="259">
        <v>3</v>
      </c>
      <c r="B71" s="54" t="s">
        <v>1200</v>
      </c>
      <c r="C71" s="596">
        <v>28</v>
      </c>
      <c r="D71" s="596">
        <v>11</v>
      </c>
      <c r="E71" s="596">
        <v>4</v>
      </c>
      <c r="F71" s="596">
        <v>13</v>
      </c>
      <c r="G71" s="596">
        <v>56</v>
      </c>
      <c r="H71" s="596">
        <v>52</v>
      </c>
      <c r="I71" s="598">
        <f t="shared" si="8"/>
        <v>26</v>
      </c>
      <c r="J71" s="600">
        <f t="shared" si="9"/>
        <v>28</v>
      </c>
      <c r="K71" s="600">
        <f t="shared" si="10"/>
        <v>26</v>
      </c>
      <c r="L71" s="930"/>
      <c r="M71" s="931"/>
      <c r="N71" s="931"/>
      <c r="O71" s="932"/>
      <c r="Q71" s="401" t="s">
        <v>1196</v>
      </c>
      <c r="R71" s="20" t="s">
        <v>1494</v>
      </c>
      <c r="S71" s="20" t="s">
        <v>844</v>
      </c>
      <c r="T71" s="10"/>
      <c r="U71" s="20" t="s">
        <v>1210</v>
      </c>
      <c r="V71" s="20" t="s">
        <v>1210</v>
      </c>
      <c r="W71" s="20" t="s">
        <v>1490</v>
      </c>
      <c r="X71" s="20" t="s">
        <v>32</v>
      </c>
      <c r="Y71" s="20" t="s">
        <v>1646</v>
      </c>
      <c r="Z71" s="20" t="s">
        <v>844</v>
      </c>
      <c r="AA71" s="20" t="s">
        <v>1207</v>
      </c>
      <c r="AB71" s="20" t="s">
        <v>1597</v>
      </c>
      <c r="AC71" s="20" t="s">
        <v>1539</v>
      </c>
      <c r="AD71" s="20" t="s">
        <v>1546</v>
      </c>
      <c r="AE71" s="20" t="s">
        <v>1905</v>
      </c>
      <c r="AF71" s="20"/>
      <c r="AG71" s="21" t="s">
        <v>1207</v>
      </c>
    </row>
    <row r="72" spans="1:33" ht="15" customHeight="1" x14ac:dyDescent="0.2">
      <c r="A72" s="259">
        <v>4</v>
      </c>
      <c r="B72" s="54" t="s">
        <v>1208</v>
      </c>
      <c r="C72" s="596">
        <v>30</v>
      </c>
      <c r="D72" s="596">
        <v>16</v>
      </c>
      <c r="E72" s="596">
        <v>5</v>
      </c>
      <c r="F72" s="596">
        <v>9</v>
      </c>
      <c r="G72" s="596">
        <v>87</v>
      </c>
      <c r="H72" s="596">
        <v>67</v>
      </c>
      <c r="I72" s="598">
        <f t="shared" si="8"/>
        <v>37</v>
      </c>
      <c r="J72" s="600">
        <f t="shared" si="9"/>
        <v>30</v>
      </c>
      <c r="K72" s="600">
        <f t="shared" si="10"/>
        <v>37</v>
      </c>
      <c r="L72" s="930"/>
      <c r="M72" s="931"/>
      <c r="N72" s="931"/>
      <c r="O72" s="932"/>
      <c r="Q72" s="401" t="s">
        <v>541</v>
      </c>
      <c r="R72" s="20" t="s">
        <v>1655</v>
      </c>
      <c r="S72" s="20" t="s">
        <v>1645</v>
      </c>
      <c r="T72" s="20" t="s">
        <v>1600</v>
      </c>
      <c r="U72" s="10"/>
      <c r="V72" s="20" t="s">
        <v>376</v>
      </c>
      <c r="W72" s="20" t="s">
        <v>1600</v>
      </c>
      <c r="X72" s="20" t="s">
        <v>1653</v>
      </c>
      <c r="Y72" s="20" t="s">
        <v>844</v>
      </c>
      <c r="Z72" s="20" t="s">
        <v>1597</v>
      </c>
      <c r="AA72" s="20" t="s">
        <v>1602</v>
      </c>
      <c r="AB72" s="20" t="s">
        <v>1493</v>
      </c>
      <c r="AC72" s="20" t="s">
        <v>1597</v>
      </c>
      <c r="AD72" s="20" t="s">
        <v>1207</v>
      </c>
      <c r="AE72" s="20" t="s">
        <v>1540</v>
      </c>
      <c r="AF72" s="20" t="s">
        <v>32</v>
      </c>
      <c r="AG72" s="21" t="s">
        <v>1597</v>
      </c>
    </row>
    <row r="73" spans="1:33" ht="15" customHeight="1" x14ac:dyDescent="0.2">
      <c r="A73" s="259">
        <v>5</v>
      </c>
      <c r="B73" s="54" t="s">
        <v>1090</v>
      </c>
      <c r="C73" s="596">
        <v>30</v>
      </c>
      <c r="D73" s="596">
        <v>16</v>
      </c>
      <c r="E73" s="596">
        <v>6</v>
      </c>
      <c r="F73" s="596">
        <v>8</v>
      </c>
      <c r="G73" s="596">
        <v>74</v>
      </c>
      <c r="H73" s="596">
        <v>47</v>
      </c>
      <c r="I73" s="598">
        <f t="shared" si="8"/>
        <v>38</v>
      </c>
      <c r="J73" s="600">
        <f t="shared" si="9"/>
        <v>30</v>
      </c>
      <c r="K73" s="600">
        <f t="shared" si="10"/>
        <v>38</v>
      </c>
      <c r="L73" s="930"/>
      <c r="M73" s="931"/>
      <c r="N73" s="931"/>
      <c r="O73" s="932"/>
      <c r="Q73" s="401" t="s">
        <v>1784</v>
      </c>
      <c r="R73" s="20" t="s">
        <v>1930</v>
      </c>
      <c r="S73" s="20" t="s">
        <v>1546</v>
      </c>
      <c r="T73" s="20" t="s">
        <v>844</v>
      </c>
      <c r="U73" s="20" t="s">
        <v>355</v>
      </c>
      <c r="V73" s="10"/>
      <c r="W73" s="20" t="s">
        <v>1624</v>
      </c>
      <c r="X73" s="20" t="s">
        <v>1540</v>
      </c>
      <c r="Y73" s="20" t="s">
        <v>1539</v>
      </c>
      <c r="Z73" s="20" t="s">
        <v>1493</v>
      </c>
      <c r="AA73" s="20" t="s">
        <v>1493</v>
      </c>
      <c r="AB73" s="20" t="s">
        <v>1207</v>
      </c>
      <c r="AC73" s="20" t="s">
        <v>1489</v>
      </c>
      <c r="AD73" s="20" t="s">
        <v>1487</v>
      </c>
      <c r="AE73" s="20" t="s">
        <v>1494</v>
      </c>
      <c r="AF73" s="20" t="s">
        <v>1207</v>
      </c>
      <c r="AG73" s="21" t="s">
        <v>1490</v>
      </c>
    </row>
    <row r="74" spans="1:33" ht="15" customHeight="1" x14ac:dyDescent="0.2">
      <c r="A74" s="259">
        <v>6</v>
      </c>
      <c r="B74" s="54" t="s">
        <v>617</v>
      </c>
      <c r="C74" s="596">
        <v>30</v>
      </c>
      <c r="D74" s="596">
        <v>7</v>
      </c>
      <c r="E74" s="596">
        <v>1</v>
      </c>
      <c r="F74" s="596">
        <v>22</v>
      </c>
      <c r="G74" s="596">
        <v>51</v>
      </c>
      <c r="H74" s="596">
        <v>106</v>
      </c>
      <c r="I74" s="598">
        <f t="shared" si="8"/>
        <v>15</v>
      </c>
      <c r="J74" s="600">
        <f t="shared" si="9"/>
        <v>30</v>
      </c>
      <c r="K74" s="600">
        <f t="shared" si="10"/>
        <v>15</v>
      </c>
      <c r="L74" s="930"/>
      <c r="M74" s="931"/>
      <c r="N74" s="931"/>
      <c r="O74" s="932"/>
      <c r="Q74" s="401" t="s">
        <v>500</v>
      </c>
      <c r="R74" s="20" t="s">
        <v>1487</v>
      </c>
      <c r="S74" s="20" t="s">
        <v>1597</v>
      </c>
      <c r="T74" s="20" t="s">
        <v>1496</v>
      </c>
      <c r="U74" s="20" t="s">
        <v>1795</v>
      </c>
      <c r="V74" s="20" t="s">
        <v>1539</v>
      </c>
      <c r="W74" s="10"/>
      <c r="X74" s="20" t="s">
        <v>1600</v>
      </c>
      <c r="Y74" s="20" t="s">
        <v>1539</v>
      </c>
      <c r="Z74" s="20" t="s">
        <v>1642</v>
      </c>
      <c r="AA74" s="20" t="s">
        <v>1495</v>
      </c>
      <c r="AB74" s="20" t="s">
        <v>1493</v>
      </c>
      <c r="AC74" s="20" t="s">
        <v>1490</v>
      </c>
      <c r="AD74" s="20" t="s">
        <v>1495</v>
      </c>
      <c r="AE74" s="20" t="s">
        <v>2160</v>
      </c>
      <c r="AF74" s="20" t="s">
        <v>1642</v>
      </c>
      <c r="AG74" s="21" t="s">
        <v>1539</v>
      </c>
    </row>
    <row r="75" spans="1:33" ht="15" customHeight="1" x14ac:dyDescent="0.2">
      <c r="A75" s="259">
        <v>7</v>
      </c>
      <c r="B75" s="54" t="s">
        <v>1955</v>
      </c>
      <c r="C75" s="596">
        <v>30</v>
      </c>
      <c r="D75" s="596">
        <v>8</v>
      </c>
      <c r="E75" s="596">
        <v>3</v>
      </c>
      <c r="F75" s="596">
        <v>19</v>
      </c>
      <c r="G75" s="596">
        <v>55</v>
      </c>
      <c r="H75" s="596">
        <v>75</v>
      </c>
      <c r="I75" s="598">
        <f t="shared" si="8"/>
        <v>19</v>
      </c>
      <c r="J75" s="600">
        <f t="shared" si="9"/>
        <v>30</v>
      </c>
      <c r="K75" s="600">
        <f t="shared" si="10"/>
        <v>19</v>
      </c>
      <c r="L75" s="930"/>
      <c r="M75" s="931"/>
      <c r="N75" s="931"/>
      <c r="O75" s="932"/>
      <c r="Q75" s="401" t="s">
        <v>733</v>
      </c>
      <c r="R75" s="20" t="s">
        <v>844</v>
      </c>
      <c r="S75" s="20" t="s">
        <v>1488</v>
      </c>
      <c r="T75" s="20" t="s">
        <v>1541</v>
      </c>
      <c r="U75" s="20" t="s">
        <v>1600</v>
      </c>
      <c r="V75" s="20" t="s">
        <v>1488</v>
      </c>
      <c r="W75" s="20" t="s">
        <v>1493</v>
      </c>
      <c r="X75" s="10"/>
      <c r="Y75" s="20" t="s">
        <v>1210</v>
      </c>
      <c r="Z75" s="20" t="s">
        <v>1602</v>
      </c>
      <c r="AA75" s="20" t="s">
        <v>1642</v>
      </c>
      <c r="AB75" s="20" t="s">
        <v>1541</v>
      </c>
      <c r="AC75" s="20" t="s">
        <v>1207</v>
      </c>
      <c r="AD75" s="20" t="s">
        <v>1642</v>
      </c>
      <c r="AE75" s="20" t="s">
        <v>1207</v>
      </c>
      <c r="AF75" s="20" t="s">
        <v>1490</v>
      </c>
      <c r="AG75" s="21" t="s">
        <v>1795</v>
      </c>
    </row>
    <row r="76" spans="1:33" ht="15" customHeight="1" x14ac:dyDescent="0.2">
      <c r="A76" s="259">
        <v>8</v>
      </c>
      <c r="B76" s="54" t="s">
        <v>1763</v>
      </c>
      <c r="C76" s="596">
        <v>30</v>
      </c>
      <c r="D76" s="596">
        <v>18</v>
      </c>
      <c r="E76" s="596">
        <v>5</v>
      </c>
      <c r="F76" s="596">
        <v>7</v>
      </c>
      <c r="G76" s="596">
        <v>87</v>
      </c>
      <c r="H76" s="596">
        <v>58</v>
      </c>
      <c r="I76" s="598">
        <f t="shared" si="8"/>
        <v>41</v>
      </c>
      <c r="J76" s="600">
        <f t="shared" si="9"/>
        <v>30</v>
      </c>
      <c r="K76" s="600">
        <f t="shared" si="10"/>
        <v>41</v>
      </c>
      <c r="L76" s="930"/>
      <c r="M76" s="931"/>
      <c r="N76" s="931"/>
      <c r="O76" s="932"/>
      <c r="Q76" s="401" t="s">
        <v>511</v>
      </c>
      <c r="R76" s="20" t="s">
        <v>1645</v>
      </c>
      <c r="S76" s="20" t="s">
        <v>1493</v>
      </c>
      <c r="T76" s="20" t="s">
        <v>1881</v>
      </c>
      <c r="U76" s="20" t="s">
        <v>1493</v>
      </c>
      <c r="V76" s="20" t="s">
        <v>1597</v>
      </c>
      <c r="W76" s="20" t="s">
        <v>1890</v>
      </c>
      <c r="X76" s="20" t="s">
        <v>1487</v>
      </c>
      <c r="Y76" s="10"/>
      <c r="Z76" s="20" t="s">
        <v>1602</v>
      </c>
      <c r="AA76" s="20" t="s">
        <v>1210</v>
      </c>
      <c r="AB76" s="20" t="s">
        <v>1642</v>
      </c>
      <c r="AC76" s="20" t="s">
        <v>1601</v>
      </c>
      <c r="AD76" s="20" t="s">
        <v>1597</v>
      </c>
      <c r="AE76" s="20" t="s">
        <v>1540</v>
      </c>
      <c r="AF76" s="20" t="s">
        <v>844</v>
      </c>
      <c r="AG76" s="21" t="s">
        <v>1881</v>
      </c>
    </row>
    <row r="77" spans="1:33" ht="15" customHeight="1" x14ac:dyDescent="0.2">
      <c r="A77" s="259">
        <v>9</v>
      </c>
      <c r="B77" s="54" t="s">
        <v>1092</v>
      </c>
      <c r="C77" s="596">
        <v>29</v>
      </c>
      <c r="D77" s="596">
        <v>18</v>
      </c>
      <c r="E77" s="596">
        <v>4</v>
      </c>
      <c r="F77" s="596">
        <v>7</v>
      </c>
      <c r="G77" s="596">
        <v>73</v>
      </c>
      <c r="H77" s="596">
        <v>37</v>
      </c>
      <c r="I77" s="598">
        <f t="shared" si="8"/>
        <v>40</v>
      </c>
      <c r="J77" s="600">
        <f t="shared" si="9"/>
        <v>29</v>
      </c>
      <c r="K77" s="600">
        <f t="shared" si="10"/>
        <v>40</v>
      </c>
      <c r="L77" s="930"/>
      <c r="M77" s="931"/>
      <c r="N77" s="931"/>
      <c r="O77" s="932"/>
      <c r="Q77" s="401" t="s">
        <v>1088</v>
      </c>
      <c r="R77" s="20" t="s">
        <v>1601</v>
      </c>
      <c r="S77" s="20" t="s">
        <v>844</v>
      </c>
      <c r="T77" s="20" t="s">
        <v>1642</v>
      </c>
      <c r="U77" s="20" t="s">
        <v>1601</v>
      </c>
      <c r="V77" s="20" t="s">
        <v>628</v>
      </c>
      <c r="W77" s="20" t="s">
        <v>628</v>
      </c>
      <c r="X77" s="20" t="s">
        <v>1642</v>
      </c>
      <c r="Y77" s="20" t="s">
        <v>1494</v>
      </c>
      <c r="Z77" s="10"/>
      <c r="AA77" s="20" t="s">
        <v>1487</v>
      </c>
      <c r="AB77" s="20" t="s">
        <v>1597</v>
      </c>
      <c r="AC77" s="20"/>
      <c r="AD77" s="20" t="s">
        <v>1540</v>
      </c>
      <c r="AE77" s="20" t="s">
        <v>1207</v>
      </c>
      <c r="AF77" s="20" t="s">
        <v>1795</v>
      </c>
      <c r="AG77" s="21" t="s">
        <v>1488</v>
      </c>
    </row>
    <row r="78" spans="1:33" ht="15" customHeight="1" x14ac:dyDescent="0.2">
      <c r="A78" s="259">
        <v>10</v>
      </c>
      <c r="B78" s="54" t="s">
        <v>245</v>
      </c>
      <c r="C78" s="596">
        <v>30</v>
      </c>
      <c r="D78" s="596">
        <v>18</v>
      </c>
      <c r="E78" s="596">
        <v>3</v>
      </c>
      <c r="F78" s="596">
        <v>9</v>
      </c>
      <c r="G78" s="596">
        <v>62</v>
      </c>
      <c r="H78" s="596">
        <v>46</v>
      </c>
      <c r="I78" s="598">
        <f t="shared" si="8"/>
        <v>39</v>
      </c>
      <c r="J78" s="600">
        <f t="shared" si="9"/>
        <v>30</v>
      </c>
      <c r="K78" s="600">
        <f t="shared" si="10"/>
        <v>39</v>
      </c>
      <c r="L78" s="930"/>
      <c r="M78" s="931"/>
      <c r="N78" s="931"/>
      <c r="O78" s="932"/>
      <c r="Q78" s="401" t="s">
        <v>242</v>
      </c>
      <c r="R78" s="20" t="s">
        <v>1603</v>
      </c>
      <c r="S78" s="20" t="s">
        <v>1493</v>
      </c>
      <c r="T78" s="20" t="s">
        <v>1487</v>
      </c>
      <c r="U78" s="20" t="s">
        <v>1600</v>
      </c>
      <c r="V78" s="20" t="s">
        <v>844</v>
      </c>
      <c r="W78" s="20" t="s">
        <v>1210</v>
      </c>
      <c r="X78" s="20" t="s">
        <v>1490</v>
      </c>
      <c r="Y78" s="20" t="s">
        <v>104</v>
      </c>
      <c r="Z78" s="20" t="s">
        <v>1602</v>
      </c>
      <c r="AA78" s="10"/>
      <c r="AB78" s="20" t="s">
        <v>628</v>
      </c>
      <c r="AC78" s="20" t="s">
        <v>1493</v>
      </c>
      <c r="AD78" s="20" t="s">
        <v>1600</v>
      </c>
      <c r="AE78" s="20" t="s">
        <v>1493</v>
      </c>
      <c r="AF78" s="20" t="s">
        <v>1490</v>
      </c>
      <c r="AG78" s="21" t="s">
        <v>1602</v>
      </c>
    </row>
    <row r="79" spans="1:33" ht="15" customHeight="1" x14ac:dyDescent="0.2">
      <c r="A79" s="259">
        <v>11</v>
      </c>
      <c r="B79" s="54" t="s">
        <v>1093</v>
      </c>
      <c r="C79" s="596">
        <v>29</v>
      </c>
      <c r="D79" s="596">
        <v>14</v>
      </c>
      <c r="E79" s="596">
        <v>4</v>
      </c>
      <c r="F79" s="596">
        <v>11</v>
      </c>
      <c r="G79" s="596">
        <v>62</v>
      </c>
      <c r="H79" s="596">
        <v>64</v>
      </c>
      <c r="I79" s="598">
        <f t="shared" si="8"/>
        <v>32</v>
      </c>
      <c r="J79" s="600">
        <f t="shared" si="9"/>
        <v>29</v>
      </c>
      <c r="K79" s="600">
        <f t="shared" si="10"/>
        <v>32</v>
      </c>
      <c r="L79" s="930"/>
      <c r="M79" s="931"/>
      <c r="N79" s="931"/>
      <c r="O79" s="932"/>
      <c r="Q79" s="401" t="s">
        <v>1089</v>
      </c>
      <c r="R79" s="20" t="s">
        <v>844</v>
      </c>
      <c r="S79" s="20" t="s">
        <v>1797</v>
      </c>
      <c r="T79" s="20"/>
      <c r="U79" s="20" t="s">
        <v>1210</v>
      </c>
      <c r="V79" s="20" t="s">
        <v>1490</v>
      </c>
      <c r="W79" s="20" t="s">
        <v>1493</v>
      </c>
      <c r="X79" s="20" t="s">
        <v>1547</v>
      </c>
      <c r="Y79" s="20" t="s">
        <v>1547</v>
      </c>
      <c r="Z79" s="20" t="s">
        <v>844</v>
      </c>
      <c r="AA79" s="20" t="s">
        <v>1489</v>
      </c>
      <c r="AB79" s="10"/>
      <c r="AC79" s="20" t="s">
        <v>1494</v>
      </c>
      <c r="AD79" s="20" t="s">
        <v>32</v>
      </c>
      <c r="AE79" s="20" t="s">
        <v>1539</v>
      </c>
      <c r="AF79" s="20" t="s">
        <v>1210</v>
      </c>
      <c r="AG79" s="21" t="s">
        <v>1487</v>
      </c>
    </row>
    <row r="80" spans="1:33" ht="15" customHeight="1" x14ac:dyDescent="0.2">
      <c r="A80" s="259">
        <v>12</v>
      </c>
      <c r="B80" s="54" t="s">
        <v>1094</v>
      </c>
      <c r="C80" s="596">
        <v>29</v>
      </c>
      <c r="D80" s="596">
        <v>6</v>
      </c>
      <c r="E80" s="596">
        <v>5</v>
      </c>
      <c r="F80" s="596">
        <v>18</v>
      </c>
      <c r="G80" s="596">
        <v>38</v>
      </c>
      <c r="H80" s="596">
        <v>63</v>
      </c>
      <c r="I80" s="598">
        <f t="shared" si="8"/>
        <v>17</v>
      </c>
      <c r="J80" s="600">
        <f t="shared" si="9"/>
        <v>29</v>
      </c>
      <c r="K80" s="600">
        <f t="shared" si="10"/>
        <v>17</v>
      </c>
      <c r="L80" s="930"/>
      <c r="M80" s="931"/>
      <c r="N80" s="931"/>
      <c r="O80" s="932"/>
      <c r="Q80" s="401" t="s">
        <v>610</v>
      </c>
      <c r="R80" s="20" t="s">
        <v>1210</v>
      </c>
      <c r="S80" s="20" t="s">
        <v>1646</v>
      </c>
      <c r="T80" s="20" t="s">
        <v>1493</v>
      </c>
      <c r="U80" s="20" t="s">
        <v>1491</v>
      </c>
      <c r="V80" s="20" t="s">
        <v>1490</v>
      </c>
      <c r="W80" s="20" t="s">
        <v>1210</v>
      </c>
      <c r="X80" s="20" t="s">
        <v>1490</v>
      </c>
      <c r="Y80" s="20" t="s">
        <v>1642</v>
      </c>
      <c r="Z80" s="20" t="s">
        <v>1602</v>
      </c>
      <c r="AA80" s="20" t="s">
        <v>1210</v>
      </c>
      <c r="AB80" s="20" t="s">
        <v>1601</v>
      </c>
      <c r="AC80" s="10"/>
      <c r="AD80" s="20" t="s">
        <v>1643</v>
      </c>
      <c r="AE80" s="20" t="s">
        <v>1496</v>
      </c>
      <c r="AF80" s="20" t="s">
        <v>1487</v>
      </c>
      <c r="AG80" s="21" t="s">
        <v>1539</v>
      </c>
    </row>
    <row r="81" spans="1:33" ht="15" customHeight="1" x14ac:dyDescent="0.2">
      <c r="A81" s="259">
        <v>13</v>
      </c>
      <c r="B81" s="54" t="s">
        <v>345</v>
      </c>
      <c r="C81" s="596">
        <v>30</v>
      </c>
      <c r="D81" s="596">
        <v>14</v>
      </c>
      <c r="E81" s="596">
        <v>3</v>
      </c>
      <c r="F81" s="596">
        <v>13</v>
      </c>
      <c r="G81" s="596">
        <v>67</v>
      </c>
      <c r="H81" s="596">
        <v>71</v>
      </c>
      <c r="I81" s="598">
        <f t="shared" si="8"/>
        <v>31</v>
      </c>
      <c r="J81" s="600">
        <f t="shared" si="9"/>
        <v>30</v>
      </c>
      <c r="K81" s="600">
        <f t="shared" si="10"/>
        <v>31</v>
      </c>
      <c r="L81" s="930"/>
      <c r="M81" s="931"/>
      <c r="N81" s="931"/>
      <c r="O81" s="932"/>
      <c r="Q81" s="401" t="s">
        <v>514</v>
      </c>
      <c r="R81" s="20" t="s">
        <v>1540</v>
      </c>
      <c r="S81" s="20" t="s">
        <v>1600</v>
      </c>
      <c r="T81" s="20" t="s">
        <v>1210</v>
      </c>
      <c r="U81" s="20" t="s">
        <v>355</v>
      </c>
      <c r="V81" s="20" t="s">
        <v>1493</v>
      </c>
      <c r="W81" s="20" t="s">
        <v>32</v>
      </c>
      <c r="X81" s="20" t="s">
        <v>1601</v>
      </c>
      <c r="Y81" s="20" t="s">
        <v>1894</v>
      </c>
      <c r="Z81" s="20" t="s">
        <v>1543</v>
      </c>
      <c r="AA81" s="20" t="s">
        <v>1493</v>
      </c>
      <c r="AB81" s="20" t="s">
        <v>1642</v>
      </c>
      <c r="AC81" s="20" t="s">
        <v>1487</v>
      </c>
      <c r="AD81" s="10"/>
      <c r="AE81" s="20" t="s">
        <v>844</v>
      </c>
      <c r="AF81" s="20" t="s">
        <v>1603</v>
      </c>
      <c r="AG81" s="21" t="s">
        <v>1597</v>
      </c>
    </row>
    <row r="82" spans="1:33" ht="15" customHeight="1" x14ac:dyDescent="0.2">
      <c r="A82" s="259">
        <v>14</v>
      </c>
      <c r="B82" s="54" t="s">
        <v>819</v>
      </c>
      <c r="C82" s="596">
        <v>30</v>
      </c>
      <c r="D82" s="596">
        <v>17</v>
      </c>
      <c r="E82" s="596">
        <v>6</v>
      </c>
      <c r="F82" s="596">
        <v>7</v>
      </c>
      <c r="G82" s="596">
        <v>81</v>
      </c>
      <c r="H82" s="596">
        <v>53</v>
      </c>
      <c r="I82" s="598">
        <f t="shared" si="8"/>
        <v>40</v>
      </c>
      <c r="J82" s="600">
        <f t="shared" si="9"/>
        <v>30</v>
      </c>
      <c r="K82" s="600">
        <f t="shared" si="10"/>
        <v>40</v>
      </c>
      <c r="L82" s="930"/>
      <c r="M82" s="931"/>
      <c r="N82" s="931"/>
      <c r="O82" s="932"/>
      <c r="Q82" s="401" t="s">
        <v>591</v>
      </c>
      <c r="R82" s="20" t="s">
        <v>1487</v>
      </c>
      <c r="S82" s="20" t="s">
        <v>1493</v>
      </c>
      <c r="T82" s="20" t="s">
        <v>844</v>
      </c>
      <c r="U82" s="20" t="s">
        <v>844</v>
      </c>
      <c r="V82" s="20" t="s">
        <v>1210</v>
      </c>
      <c r="W82" s="20" t="s">
        <v>628</v>
      </c>
      <c r="X82" s="20" t="s">
        <v>1491</v>
      </c>
      <c r="Y82" s="20" t="s">
        <v>104</v>
      </c>
      <c r="Z82" s="20" t="s">
        <v>1207</v>
      </c>
      <c r="AA82" s="20" t="s">
        <v>1600</v>
      </c>
      <c r="AB82" s="20" t="s">
        <v>1494</v>
      </c>
      <c r="AC82" s="20" t="s">
        <v>1487</v>
      </c>
      <c r="AD82" s="20" t="s">
        <v>1540</v>
      </c>
      <c r="AE82" s="10"/>
      <c r="AF82" s="20" t="s">
        <v>1547</v>
      </c>
      <c r="AG82" s="21" t="s">
        <v>1540</v>
      </c>
    </row>
    <row r="83" spans="1:33" ht="15" customHeight="1" x14ac:dyDescent="0.2">
      <c r="A83" s="259">
        <v>15</v>
      </c>
      <c r="B83" s="54" t="s">
        <v>1589</v>
      </c>
      <c r="C83" s="596">
        <v>28</v>
      </c>
      <c r="D83" s="596">
        <v>7</v>
      </c>
      <c r="E83" s="596">
        <v>5</v>
      </c>
      <c r="F83" s="596">
        <v>16</v>
      </c>
      <c r="G83" s="596">
        <v>49</v>
      </c>
      <c r="H83" s="596">
        <v>65</v>
      </c>
      <c r="I83" s="598">
        <f t="shared" si="8"/>
        <v>19</v>
      </c>
      <c r="J83" s="600">
        <f t="shared" si="9"/>
        <v>28</v>
      </c>
      <c r="K83" s="600">
        <f t="shared" si="10"/>
        <v>19</v>
      </c>
      <c r="L83" s="930"/>
      <c r="M83" s="931"/>
      <c r="N83" s="931"/>
      <c r="O83" s="932"/>
      <c r="Q83" s="401" t="s">
        <v>1587</v>
      </c>
      <c r="R83" s="20" t="s">
        <v>1210</v>
      </c>
      <c r="S83" s="20" t="s">
        <v>628</v>
      </c>
      <c r="T83" s="20" t="s">
        <v>1602</v>
      </c>
      <c r="U83" s="20" t="s">
        <v>1643</v>
      </c>
      <c r="V83" s="20" t="s">
        <v>1599</v>
      </c>
      <c r="W83" s="20" t="s">
        <v>1600</v>
      </c>
      <c r="X83" s="20" t="s">
        <v>1905</v>
      </c>
      <c r="Y83" s="20" t="s">
        <v>1646</v>
      </c>
      <c r="Z83" s="20" t="s">
        <v>844</v>
      </c>
      <c r="AA83" s="20" t="s">
        <v>1210</v>
      </c>
      <c r="AB83" s="20" t="s">
        <v>1210</v>
      </c>
      <c r="AC83" s="20" t="s">
        <v>1207</v>
      </c>
      <c r="AD83" s="20" t="s">
        <v>1600</v>
      </c>
      <c r="AE83" s="20" t="s">
        <v>1489</v>
      </c>
      <c r="AF83" s="10"/>
      <c r="AG83" s="21"/>
    </row>
    <row r="84" spans="1:33" ht="15" customHeight="1" thickBot="1" x14ac:dyDescent="0.25">
      <c r="A84" s="462">
        <v>16</v>
      </c>
      <c r="B84" s="55" t="s">
        <v>1042</v>
      </c>
      <c r="C84" s="597">
        <v>29</v>
      </c>
      <c r="D84" s="597">
        <v>15</v>
      </c>
      <c r="E84" s="597">
        <v>6</v>
      </c>
      <c r="F84" s="597">
        <v>8</v>
      </c>
      <c r="G84" s="597">
        <v>67</v>
      </c>
      <c r="H84" s="597">
        <v>50</v>
      </c>
      <c r="I84" s="599">
        <f t="shared" si="8"/>
        <v>36</v>
      </c>
      <c r="J84" s="600">
        <f t="shared" si="9"/>
        <v>29</v>
      </c>
      <c r="K84" s="600">
        <f t="shared" si="10"/>
        <v>36</v>
      </c>
      <c r="L84" s="933"/>
      <c r="M84" s="934"/>
      <c r="N84" s="934"/>
      <c r="O84" s="935"/>
      <c r="Q84" s="402" t="s">
        <v>813</v>
      </c>
      <c r="R84" s="23" t="s">
        <v>1493</v>
      </c>
      <c r="S84" s="23" t="s">
        <v>1487</v>
      </c>
      <c r="T84" s="23" t="s">
        <v>1207</v>
      </c>
      <c r="U84" s="23" t="s">
        <v>1597</v>
      </c>
      <c r="V84" s="23" t="s">
        <v>1603</v>
      </c>
      <c r="W84" s="23" t="s">
        <v>1890</v>
      </c>
      <c r="X84" s="23" t="s">
        <v>844</v>
      </c>
      <c r="Y84" s="23" t="s">
        <v>1547</v>
      </c>
      <c r="Z84" s="23" t="s">
        <v>1643</v>
      </c>
      <c r="AA84" s="23" t="s">
        <v>1487</v>
      </c>
      <c r="AB84" s="23" t="s">
        <v>1493</v>
      </c>
      <c r="AC84" s="23" t="s">
        <v>1490</v>
      </c>
      <c r="AD84" s="23" t="s">
        <v>1540</v>
      </c>
      <c r="AE84" s="23" t="s">
        <v>1597</v>
      </c>
      <c r="AF84" s="23" t="s">
        <v>1642</v>
      </c>
      <c r="AG84" s="15"/>
    </row>
    <row r="85" spans="1:33" ht="15" customHeight="1" x14ac:dyDescent="0.2">
      <c r="C85" s="600">
        <f t="shared" ref="C85:I85" si="11">SUM(C69:C84)</f>
        <v>472</v>
      </c>
      <c r="D85" s="600">
        <f t="shared" si="11"/>
        <v>203</v>
      </c>
      <c r="E85" s="600">
        <f t="shared" si="11"/>
        <v>66</v>
      </c>
      <c r="F85" s="600">
        <f t="shared" si="11"/>
        <v>203</v>
      </c>
      <c r="G85" s="600">
        <f t="shared" si="11"/>
        <v>1015</v>
      </c>
      <c r="H85" s="600">
        <f t="shared" si="11"/>
        <v>1015</v>
      </c>
      <c r="I85" s="600">
        <f t="shared" si="11"/>
        <v>472</v>
      </c>
      <c r="J85" s="600">
        <f t="shared" si="9"/>
        <v>472</v>
      </c>
      <c r="K85" s="600">
        <f t="shared" si="10"/>
        <v>472</v>
      </c>
      <c r="Q85" s="5" t="s">
        <v>532</v>
      </c>
    </row>
    <row r="86" spans="1:33" ht="15" customHeight="1" thickBot="1" x14ac:dyDescent="0.25">
      <c r="P86" s="5" t="s">
        <v>532</v>
      </c>
      <c r="Q86" s="5" t="s">
        <v>532</v>
      </c>
    </row>
    <row r="87" spans="1:33" ht="15" customHeight="1" thickBot="1" x14ac:dyDescent="0.25">
      <c r="A87" s="1193" t="s">
        <v>2087</v>
      </c>
      <c r="B87" s="1194"/>
      <c r="C87" s="1194"/>
      <c r="D87" s="1194"/>
      <c r="E87" s="1194"/>
      <c r="F87" s="1195"/>
      <c r="G87" s="1190" t="s">
        <v>1154</v>
      </c>
      <c r="H87" s="1191"/>
      <c r="I87" s="1192"/>
      <c r="L87" s="952" t="s">
        <v>583</v>
      </c>
      <c r="M87" s="953"/>
      <c r="N87" s="953"/>
      <c r="O87" s="954"/>
    </row>
    <row r="88" spans="1:33" ht="15" customHeight="1" thickBot="1" x14ac:dyDescent="0.25">
      <c r="A88" s="456" t="s">
        <v>496</v>
      </c>
      <c r="B88" s="457" t="s">
        <v>497</v>
      </c>
      <c r="C88" s="458" t="s">
        <v>498</v>
      </c>
      <c r="D88" s="458" t="s">
        <v>499</v>
      </c>
      <c r="E88" s="458" t="s">
        <v>500</v>
      </c>
      <c r="F88" s="458" t="s">
        <v>501</v>
      </c>
      <c r="G88" s="459" t="s">
        <v>502</v>
      </c>
      <c r="H88" s="459" t="s">
        <v>503</v>
      </c>
      <c r="I88" s="460" t="s">
        <v>504</v>
      </c>
      <c r="L88" s="1252"/>
      <c r="M88" s="1253"/>
      <c r="N88" s="1253"/>
      <c r="O88" s="1254"/>
      <c r="Q88" s="24" t="s">
        <v>1143</v>
      </c>
      <c r="R88" s="399" t="s">
        <v>1615</v>
      </c>
      <c r="S88" s="399" t="s">
        <v>241</v>
      </c>
      <c r="T88" s="399" t="s">
        <v>2088</v>
      </c>
      <c r="U88" s="399" t="s">
        <v>1503</v>
      </c>
      <c r="V88" s="399" t="s">
        <v>564</v>
      </c>
      <c r="W88" s="399" t="s">
        <v>500</v>
      </c>
      <c r="X88" s="399" t="s">
        <v>59</v>
      </c>
      <c r="Y88" s="399" t="s">
        <v>1530</v>
      </c>
      <c r="Z88" s="399" t="s">
        <v>610</v>
      </c>
      <c r="AA88" s="399" t="s">
        <v>60</v>
      </c>
      <c r="AB88" s="399" t="s">
        <v>2089</v>
      </c>
      <c r="AC88" s="399" t="s">
        <v>1959</v>
      </c>
      <c r="AD88" s="399" t="s">
        <v>2090</v>
      </c>
      <c r="AE88" s="399" t="s">
        <v>413</v>
      </c>
      <c r="AF88" s="400" t="s">
        <v>727</v>
      </c>
    </row>
    <row r="89" spans="1:33" ht="15" customHeight="1" x14ac:dyDescent="0.2">
      <c r="A89" s="461">
        <v>1</v>
      </c>
      <c r="B89" s="53" t="s">
        <v>2093</v>
      </c>
      <c r="C89" s="46">
        <v>28</v>
      </c>
      <c r="D89" s="46">
        <v>20</v>
      </c>
      <c r="E89" s="46">
        <v>5</v>
      </c>
      <c r="F89" s="46">
        <v>3</v>
      </c>
      <c r="G89" s="46">
        <v>81</v>
      </c>
      <c r="H89" s="46">
        <v>37</v>
      </c>
      <c r="I89" s="595">
        <f t="shared" ref="I89:I103" si="12">D89*2+E89</f>
        <v>45</v>
      </c>
      <c r="J89" s="600">
        <f t="shared" ref="J89:J104" si="13">D89+E89+F89</f>
        <v>28</v>
      </c>
      <c r="K89" s="600">
        <f t="shared" ref="K89:K104" si="14">D89*2+E89</f>
        <v>45</v>
      </c>
      <c r="L89" s="927" t="s">
        <v>532</v>
      </c>
      <c r="M89" s="928"/>
      <c r="N89" s="928"/>
      <c r="O89" s="929"/>
      <c r="Q89" s="401" t="s">
        <v>1615</v>
      </c>
      <c r="R89" s="10"/>
      <c r="S89" s="20" t="s">
        <v>1210</v>
      </c>
      <c r="T89" s="20" t="s">
        <v>1494</v>
      </c>
      <c r="U89" s="20" t="s">
        <v>1653</v>
      </c>
      <c r="V89" s="20" t="s">
        <v>1597</v>
      </c>
      <c r="W89" s="20" t="s">
        <v>1207</v>
      </c>
      <c r="X89" s="20" t="s">
        <v>1490</v>
      </c>
      <c r="Y89" s="20" t="s">
        <v>844</v>
      </c>
      <c r="Z89" s="20" t="s">
        <v>1603</v>
      </c>
      <c r="AA89" s="20" t="s">
        <v>1640</v>
      </c>
      <c r="AB89" s="20" t="s">
        <v>1488</v>
      </c>
      <c r="AC89" s="20" t="s">
        <v>1597</v>
      </c>
      <c r="AD89" s="20" t="s">
        <v>1913</v>
      </c>
      <c r="AE89" s="20" t="s">
        <v>1601</v>
      </c>
      <c r="AF89" s="21" t="s">
        <v>628</v>
      </c>
    </row>
    <row r="90" spans="1:33" ht="15" customHeight="1" x14ac:dyDescent="0.2">
      <c r="A90" s="259">
        <v>2</v>
      </c>
      <c r="B90" s="54" t="s">
        <v>106</v>
      </c>
      <c r="C90" s="596">
        <v>28</v>
      </c>
      <c r="D90" s="596">
        <v>17</v>
      </c>
      <c r="E90" s="596">
        <v>4</v>
      </c>
      <c r="F90" s="596">
        <v>7</v>
      </c>
      <c r="G90" s="596">
        <v>104</v>
      </c>
      <c r="H90" s="596">
        <v>59</v>
      </c>
      <c r="I90" s="598">
        <f t="shared" si="12"/>
        <v>38</v>
      </c>
      <c r="J90" s="600">
        <f t="shared" si="13"/>
        <v>28</v>
      </c>
      <c r="K90" s="600">
        <f t="shared" si="14"/>
        <v>38</v>
      </c>
      <c r="L90" s="930"/>
      <c r="M90" s="931"/>
      <c r="N90" s="931"/>
      <c r="O90" s="932"/>
      <c r="Q90" s="401" t="s">
        <v>241</v>
      </c>
      <c r="R90" s="20" t="s">
        <v>1539</v>
      </c>
      <c r="S90" s="10"/>
      <c r="T90" s="20" t="s">
        <v>1493</v>
      </c>
      <c r="U90" s="20" t="s">
        <v>261</v>
      </c>
      <c r="V90" s="20" t="s">
        <v>1603</v>
      </c>
      <c r="W90" s="20" t="s">
        <v>1210</v>
      </c>
      <c r="X90" s="20" t="s">
        <v>1546</v>
      </c>
      <c r="Y90" s="20" t="s">
        <v>1493</v>
      </c>
      <c r="Z90" s="20" t="s">
        <v>1487</v>
      </c>
      <c r="AA90" s="20" t="s">
        <v>1487</v>
      </c>
      <c r="AB90" s="20" t="s">
        <v>1494</v>
      </c>
      <c r="AC90" s="20" t="s">
        <v>1494</v>
      </c>
      <c r="AD90" s="20" t="s">
        <v>1490</v>
      </c>
      <c r="AE90" s="20" t="s">
        <v>1490</v>
      </c>
      <c r="AF90" s="21" t="s">
        <v>1795</v>
      </c>
    </row>
    <row r="91" spans="1:33" ht="15" customHeight="1" x14ac:dyDescent="0.2">
      <c r="A91" s="259">
        <v>3</v>
      </c>
      <c r="B91" s="54" t="s">
        <v>2062</v>
      </c>
      <c r="C91" s="596">
        <v>28</v>
      </c>
      <c r="D91" s="596">
        <v>16</v>
      </c>
      <c r="E91" s="596">
        <v>5</v>
      </c>
      <c r="F91" s="596">
        <v>7</v>
      </c>
      <c r="G91" s="596">
        <v>107</v>
      </c>
      <c r="H91" s="596">
        <v>62</v>
      </c>
      <c r="I91" s="598">
        <f t="shared" si="12"/>
        <v>37</v>
      </c>
      <c r="J91" s="600">
        <f t="shared" si="13"/>
        <v>28</v>
      </c>
      <c r="K91" s="600">
        <f t="shared" si="14"/>
        <v>37</v>
      </c>
      <c r="L91" s="930"/>
      <c r="M91" s="931"/>
      <c r="N91" s="931"/>
      <c r="O91" s="932"/>
      <c r="Q91" s="401" t="s">
        <v>2088</v>
      </c>
      <c r="R91" s="20" t="s">
        <v>1489</v>
      </c>
      <c r="S91" s="20" t="s">
        <v>1673</v>
      </c>
      <c r="T91" s="10"/>
      <c r="U91" s="20" t="s">
        <v>1646</v>
      </c>
      <c r="V91" s="20" t="s">
        <v>1125</v>
      </c>
      <c r="W91" s="20" t="s">
        <v>1597</v>
      </c>
      <c r="X91" s="20" t="s">
        <v>1495</v>
      </c>
      <c r="Y91" s="20" t="s">
        <v>1600</v>
      </c>
      <c r="Z91" s="20" t="s">
        <v>1210</v>
      </c>
      <c r="AA91" s="20" t="s">
        <v>1795</v>
      </c>
      <c r="AB91" s="20" t="s">
        <v>1543</v>
      </c>
      <c r="AC91" s="20" t="s">
        <v>1210</v>
      </c>
      <c r="AD91" s="20" t="s">
        <v>1488</v>
      </c>
      <c r="AE91" s="20" t="s">
        <v>1643</v>
      </c>
      <c r="AF91" s="21" t="s">
        <v>375</v>
      </c>
    </row>
    <row r="92" spans="1:33" ht="15" customHeight="1" x14ac:dyDescent="0.2">
      <c r="A92" s="259">
        <v>4</v>
      </c>
      <c r="B92" s="54" t="s">
        <v>1497</v>
      </c>
      <c r="C92" s="596">
        <v>28</v>
      </c>
      <c r="D92" s="596">
        <v>17</v>
      </c>
      <c r="E92" s="596">
        <v>3</v>
      </c>
      <c r="F92" s="596">
        <v>8</v>
      </c>
      <c r="G92" s="596">
        <v>97</v>
      </c>
      <c r="H92" s="596">
        <v>52</v>
      </c>
      <c r="I92" s="598">
        <f t="shared" si="12"/>
        <v>37</v>
      </c>
      <c r="J92" s="600">
        <f t="shared" si="13"/>
        <v>28</v>
      </c>
      <c r="K92" s="600">
        <f t="shared" si="14"/>
        <v>37</v>
      </c>
      <c r="L92" s="930"/>
      <c r="M92" s="931"/>
      <c r="N92" s="931"/>
      <c r="O92" s="932"/>
      <c r="Q92" s="401" t="s">
        <v>1503</v>
      </c>
      <c r="R92" s="20" t="s">
        <v>844</v>
      </c>
      <c r="S92" s="20" t="s">
        <v>1795</v>
      </c>
      <c r="T92" s="20" t="s">
        <v>1547</v>
      </c>
      <c r="U92" s="10"/>
      <c r="V92" s="20" t="s">
        <v>32</v>
      </c>
      <c r="W92" s="20" t="s">
        <v>1642</v>
      </c>
      <c r="X92" s="20" t="s">
        <v>1207</v>
      </c>
      <c r="Y92" s="20" t="s">
        <v>2056</v>
      </c>
      <c r="Z92" s="20" t="s">
        <v>1642</v>
      </c>
      <c r="AA92" s="20" t="s">
        <v>1493</v>
      </c>
      <c r="AB92" s="20" t="s">
        <v>1646</v>
      </c>
      <c r="AC92" s="20" t="s">
        <v>1597</v>
      </c>
      <c r="AD92" s="20" t="s">
        <v>1603</v>
      </c>
      <c r="AE92" s="20" t="s">
        <v>844</v>
      </c>
      <c r="AF92" s="21" t="s">
        <v>1540</v>
      </c>
    </row>
    <row r="93" spans="1:33" ht="15" customHeight="1" x14ac:dyDescent="0.2">
      <c r="A93" s="259">
        <v>5</v>
      </c>
      <c r="B93" s="54" t="s">
        <v>1498</v>
      </c>
      <c r="C93" s="596">
        <v>27</v>
      </c>
      <c r="D93" s="596">
        <v>16</v>
      </c>
      <c r="E93" s="596">
        <v>0</v>
      </c>
      <c r="F93" s="596">
        <v>11</v>
      </c>
      <c r="G93" s="596">
        <v>72</v>
      </c>
      <c r="H93" s="596">
        <v>55</v>
      </c>
      <c r="I93" s="598">
        <f t="shared" si="12"/>
        <v>32</v>
      </c>
      <c r="J93" s="600">
        <f t="shared" si="13"/>
        <v>27</v>
      </c>
      <c r="K93" s="600">
        <f t="shared" si="14"/>
        <v>32</v>
      </c>
      <c r="L93" s="930"/>
      <c r="M93" s="931"/>
      <c r="N93" s="931"/>
      <c r="O93" s="932"/>
      <c r="Q93" s="401" t="s">
        <v>564</v>
      </c>
      <c r="R93" s="20" t="s">
        <v>1640</v>
      </c>
      <c r="S93" s="20" t="s">
        <v>1644</v>
      </c>
      <c r="T93" s="20" t="s">
        <v>1547</v>
      </c>
      <c r="U93" s="20" t="s">
        <v>1546</v>
      </c>
      <c r="V93" s="10"/>
      <c r="W93" s="20" t="s">
        <v>1603</v>
      </c>
      <c r="X93" s="20" t="s">
        <v>1674</v>
      </c>
      <c r="Y93" s="20" t="s">
        <v>1210</v>
      </c>
      <c r="Z93" s="20" t="s">
        <v>1493</v>
      </c>
      <c r="AA93" s="20" t="s">
        <v>1795</v>
      </c>
      <c r="AB93" s="20" t="s">
        <v>1600</v>
      </c>
      <c r="AC93" s="20" t="s">
        <v>355</v>
      </c>
      <c r="AD93" s="20" t="s">
        <v>355</v>
      </c>
      <c r="AE93" s="20" t="s">
        <v>1489</v>
      </c>
      <c r="AF93" s="21" t="s">
        <v>1601</v>
      </c>
    </row>
    <row r="94" spans="1:33" ht="15" customHeight="1" x14ac:dyDescent="0.2">
      <c r="A94" s="259">
        <v>6</v>
      </c>
      <c r="B94" s="54" t="s">
        <v>2092</v>
      </c>
      <c r="C94" s="596">
        <v>27</v>
      </c>
      <c r="D94" s="596">
        <v>12</v>
      </c>
      <c r="E94" s="596">
        <v>4</v>
      </c>
      <c r="F94" s="596">
        <v>11</v>
      </c>
      <c r="G94" s="596">
        <v>68</v>
      </c>
      <c r="H94" s="596">
        <v>70</v>
      </c>
      <c r="I94" s="598">
        <f t="shared" si="12"/>
        <v>28</v>
      </c>
      <c r="J94" s="600">
        <f t="shared" si="13"/>
        <v>27</v>
      </c>
      <c r="K94" s="600">
        <f t="shared" si="14"/>
        <v>28</v>
      </c>
      <c r="L94" s="930"/>
      <c r="M94" s="931"/>
      <c r="N94" s="931"/>
      <c r="O94" s="932"/>
      <c r="Q94" s="401" t="s">
        <v>500</v>
      </c>
      <c r="R94" s="20" t="s">
        <v>1489</v>
      </c>
      <c r="S94" s="20" t="s">
        <v>844</v>
      </c>
      <c r="T94" s="20" t="s">
        <v>1493</v>
      </c>
      <c r="U94" s="20" t="s">
        <v>1207</v>
      </c>
      <c r="V94" s="20" t="s">
        <v>1543</v>
      </c>
      <c r="W94" s="10"/>
      <c r="X94" s="20" t="s">
        <v>32</v>
      </c>
      <c r="Y94" s="20" t="s">
        <v>1597</v>
      </c>
      <c r="Z94" s="20" t="s">
        <v>1210</v>
      </c>
      <c r="AA94" s="20" t="s">
        <v>1602</v>
      </c>
      <c r="AB94" s="20" t="s">
        <v>1643</v>
      </c>
      <c r="AC94" s="20" t="s">
        <v>1494</v>
      </c>
      <c r="AD94" s="20" t="s">
        <v>1488</v>
      </c>
      <c r="AE94" s="20" t="s">
        <v>1488</v>
      </c>
      <c r="AF94" s="21" t="s">
        <v>1210</v>
      </c>
    </row>
    <row r="95" spans="1:33" ht="15" customHeight="1" x14ac:dyDescent="0.2">
      <c r="A95" s="259">
        <v>7</v>
      </c>
      <c r="B95" s="54" t="s">
        <v>1931</v>
      </c>
      <c r="C95" s="596">
        <v>27</v>
      </c>
      <c r="D95" s="596">
        <v>12</v>
      </c>
      <c r="E95" s="596">
        <v>4</v>
      </c>
      <c r="F95" s="596">
        <v>11</v>
      </c>
      <c r="G95" s="596">
        <v>51</v>
      </c>
      <c r="H95" s="596">
        <v>65</v>
      </c>
      <c r="I95" s="598">
        <f t="shared" si="12"/>
        <v>28</v>
      </c>
      <c r="J95" s="600">
        <f t="shared" si="13"/>
        <v>27</v>
      </c>
      <c r="K95" s="600">
        <f t="shared" si="14"/>
        <v>28</v>
      </c>
      <c r="L95" s="930"/>
      <c r="M95" s="931"/>
      <c r="N95" s="931"/>
      <c r="O95" s="932"/>
      <c r="Q95" s="401" t="s">
        <v>59</v>
      </c>
      <c r="R95" s="20" t="s">
        <v>844</v>
      </c>
      <c r="S95" s="20" t="s">
        <v>1601</v>
      </c>
      <c r="T95" s="20"/>
      <c r="U95" s="20" t="s">
        <v>1493</v>
      </c>
      <c r="V95" s="20" t="s">
        <v>1599</v>
      </c>
      <c r="W95" s="20" t="s">
        <v>1603</v>
      </c>
      <c r="X95" s="10"/>
      <c r="Y95" s="20" t="s">
        <v>1493</v>
      </c>
      <c r="Z95" s="20" t="s">
        <v>1540</v>
      </c>
      <c r="AA95" s="20" t="s">
        <v>1540</v>
      </c>
      <c r="AB95" s="20" t="s">
        <v>1646</v>
      </c>
      <c r="AC95" s="20" t="s">
        <v>1493</v>
      </c>
      <c r="AD95" s="20" t="s">
        <v>1600</v>
      </c>
      <c r="AE95" s="20" t="s">
        <v>1543</v>
      </c>
      <c r="AF95" s="21" t="s">
        <v>1597</v>
      </c>
    </row>
    <row r="96" spans="1:33" ht="15" customHeight="1" x14ac:dyDescent="0.2">
      <c r="A96" s="259">
        <v>8</v>
      </c>
      <c r="B96" s="54" t="s">
        <v>2061</v>
      </c>
      <c r="C96" s="596">
        <v>28</v>
      </c>
      <c r="D96" s="596">
        <v>10</v>
      </c>
      <c r="E96" s="596">
        <v>7</v>
      </c>
      <c r="F96" s="596">
        <v>11</v>
      </c>
      <c r="G96" s="596">
        <v>73</v>
      </c>
      <c r="H96" s="596">
        <v>66</v>
      </c>
      <c r="I96" s="598">
        <f t="shared" si="12"/>
        <v>27</v>
      </c>
      <c r="J96" s="600">
        <f t="shared" si="13"/>
        <v>28</v>
      </c>
      <c r="K96" s="600">
        <f t="shared" si="14"/>
        <v>27</v>
      </c>
      <c r="L96" s="930"/>
      <c r="M96" s="931"/>
      <c r="N96" s="931"/>
      <c r="O96" s="932"/>
      <c r="Q96" s="401" t="s">
        <v>1530</v>
      </c>
      <c r="R96" s="20" t="s">
        <v>2044</v>
      </c>
      <c r="S96" s="20" t="s">
        <v>1653</v>
      </c>
      <c r="T96" s="20" t="s">
        <v>1654</v>
      </c>
      <c r="U96" s="20" t="s">
        <v>1493</v>
      </c>
      <c r="V96" s="20" t="s">
        <v>844</v>
      </c>
      <c r="W96" s="20" t="s">
        <v>1540</v>
      </c>
      <c r="X96" s="20" t="s">
        <v>1493</v>
      </c>
      <c r="Y96" s="10"/>
      <c r="Z96" s="20" t="s">
        <v>1655</v>
      </c>
      <c r="AA96" s="20" t="s">
        <v>1911</v>
      </c>
      <c r="AB96" s="20" t="s">
        <v>1489</v>
      </c>
      <c r="AC96" s="20" t="s">
        <v>1601</v>
      </c>
      <c r="AD96" s="20" t="s">
        <v>1489</v>
      </c>
      <c r="AE96" s="20" t="s">
        <v>1656</v>
      </c>
      <c r="AF96" s="21" t="s">
        <v>1653</v>
      </c>
    </row>
    <row r="97" spans="1:33" ht="15" customHeight="1" x14ac:dyDescent="0.2">
      <c r="A97" s="259">
        <v>9</v>
      </c>
      <c r="B97" s="54" t="s">
        <v>1548</v>
      </c>
      <c r="C97" s="596">
        <v>28</v>
      </c>
      <c r="D97" s="596">
        <v>12</v>
      </c>
      <c r="E97" s="596">
        <v>2</v>
      </c>
      <c r="F97" s="596">
        <v>14</v>
      </c>
      <c r="G97" s="596">
        <v>76</v>
      </c>
      <c r="H97" s="596">
        <v>78</v>
      </c>
      <c r="I97" s="598">
        <f t="shared" si="12"/>
        <v>26</v>
      </c>
      <c r="J97" s="600">
        <f t="shared" si="13"/>
        <v>28</v>
      </c>
      <c r="K97" s="600">
        <f t="shared" si="14"/>
        <v>26</v>
      </c>
      <c r="L97" s="930"/>
      <c r="M97" s="931"/>
      <c r="N97" s="931"/>
      <c r="O97" s="932"/>
      <c r="Q97" s="401" t="s">
        <v>610</v>
      </c>
      <c r="R97" s="20" t="s">
        <v>1490</v>
      </c>
      <c r="S97" s="20" t="s">
        <v>1540</v>
      </c>
      <c r="T97" s="20" t="s">
        <v>1624</v>
      </c>
      <c r="U97" s="20" t="s">
        <v>1642</v>
      </c>
      <c r="V97" s="20" t="s">
        <v>1642</v>
      </c>
      <c r="W97" s="20" t="s">
        <v>1489</v>
      </c>
      <c r="X97" s="20" t="s">
        <v>1210</v>
      </c>
      <c r="Y97" s="20" t="s">
        <v>1597</v>
      </c>
      <c r="Z97" s="10"/>
      <c r="AA97" s="20" t="s">
        <v>1494</v>
      </c>
      <c r="AB97" s="20" t="s">
        <v>1541</v>
      </c>
      <c r="AC97" s="20" t="s">
        <v>1547</v>
      </c>
      <c r="AD97" s="20" t="s">
        <v>1797</v>
      </c>
      <c r="AE97" s="20" t="s">
        <v>1795</v>
      </c>
      <c r="AF97" s="21" t="s">
        <v>1495</v>
      </c>
    </row>
    <row r="98" spans="1:33" ht="15" customHeight="1" x14ac:dyDescent="0.2">
      <c r="A98" s="259">
        <v>10</v>
      </c>
      <c r="B98" s="54" t="s">
        <v>1137</v>
      </c>
      <c r="C98" s="596">
        <v>28</v>
      </c>
      <c r="D98" s="596">
        <v>9</v>
      </c>
      <c r="E98" s="596">
        <v>8</v>
      </c>
      <c r="F98" s="596">
        <v>11</v>
      </c>
      <c r="G98" s="596">
        <v>78</v>
      </c>
      <c r="H98" s="596">
        <v>80</v>
      </c>
      <c r="I98" s="598">
        <f t="shared" si="12"/>
        <v>26</v>
      </c>
      <c r="J98" s="600">
        <f t="shared" si="13"/>
        <v>28</v>
      </c>
      <c r="K98" s="600">
        <f t="shared" si="14"/>
        <v>26</v>
      </c>
      <c r="L98" s="930"/>
      <c r="M98" s="931"/>
      <c r="N98" s="931"/>
      <c r="O98" s="932"/>
      <c r="Q98" s="401" t="s">
        <v>60</v>
      </c>
      <c r="R98" s="20" t="s">
        <v>22</v>
      </c>
      <c r="S98" s="20" t="s">
        <v>1493</v>
      </c>
      <c r="T98" s="20" t="s">
        <v>1488</v>
      </c>
      <c r="U98" s="20" t="s">
        <v>1894</v>
      </c>
      <c r="V98" s="20" t="s">
        <v>1656</v>
      </c>
      <c r="W98" s="20" t="s">
        <v>1210</v>
      </c>
      <c r="X98" s="20" t="s">
        <v>355</v>
      </c>
      <c r="Y98" s="20" t="s">
        <v>1539</v>
      </c>
      <c r="Z98" s="20" t="s">
        <v>1913</v>
      </c>
      <c r="AA98" s="10"/>
      <c r="AB98" s="20" t="s">
        <v>1539</v>
      </c>
      <c r="AC98" s="20" t="s">
        <v>1600</v>
      </c>
      <c r="AD98" s="20" t="s">
        <v>1491</v>
      </c>
      <c r="AE98" s="20" t="s">
        <v>1913</v>
      </c>
      <c r="AF98" s="21" t="s">
        <v>1597</v>
      </c>
    </row>
    <row r="99" spans="1:33" ht="15" customHeight="1" x14ac:dyDescent="0.2">
      <c r="A99" s="259">
        <v>11</v>
      </c>
      <c r="B99" s="54" t="s">
        <v>616</v>
      </c>
      <c r="C99" s="596">
        <v>28</v>
      </c>
      <c r="D99" s="596">
        <v>9</v>
      </c>
      <c r="E99" s="596">
        <v>7</v>
      </c>
      <c r="F99" s="596">
        <v>12</v>
      </c>
      <c r="G99" s="596">
        <v>49</v>
      </c>
      <c r="H99" s="596">
        <v>64</v>
      </c>
      <c r="I99" s="598">
        <f t="shared" si="12"/>
        <v>25</v>
      </c>
      <c r="J99" s="600">
        <f t="shared" si="13"/>
        <v>28</v>
      </c>
      <c r="K99" s="600">
        <f t="shared" si="14"/>
        <v>25</v>
      </c>
      <c r="L99" s="930"/>
      <c r="M99" s="931"/>
      <c r="N99" s="931"/>
      <c r="O99" s="932"/>
      <c r="Q99" s="401" t="s">
        <v>2089</v>
      </c>
      <c r="R99" s="20" t="s">
        <v>1599</v>
      </c>
      <c r="S99" s="20" t="s">
        <v>1643</v>
      </c>
      <c r="T99" s="20" t="s">
        <v>1487</v>
      </c>
      <c r="U99" s="20" t="s">
        <v>1603</v>
      </c>
      <c r="V99" s="20" t="s">
        <v>1490</v>
      </c>
      <c r="W99" s="20" t="s">
        <v>1546</v>
      </c>
      <c r="X99" s="20" t="s">
        <v>628</v>
      </c>
      <c r="Y99" s="20" t="s">
        <v>1207</v>
      </c>
      <c r="Z99" s="20" t="s">
        <v>1493</v>
      </c>
      <c r="AA99" s="20" t="s">
        <v>1656</v>
      </c>
      <c r="AB99" s="10"/>
      <c r="AC99" s="20" t="s">
        <v>1540</v>
      </c>
      <c r="AD99" s="20" t="s">
        <v>1600</v>
      </c>
      <c r="AE99" s="20" t="s">
        <v>1656</v>
      </c>
      <c r="AF99" s="21" t="s">
        <v>1207</v>
      </c>
    </row>
    <row r="100" spans="1:33" ht="15" customHeight="1" x14ac:dyDescent="0.2">
      <c r="A100" s="259">
        <v>12</v>
      </c>
      <c r="B100" s="54" t="s">
        <v>1139</v>
      </c>
      <c r="C100" s="596">
        <v>26</v>
      </c>
      <c r="D100" s="596">
        <v>9</v>
      </c>
      <c r="E100" s="596">
        <v>5</v>
      </c>
      <c r="F100" s="596">
        <v>12</v>
      </c>
      <c r="G100" s="596">
        <v>55</v>
      </c>
      <c r="H100" s="596">
        <v>72</v>
      </c>
      <c r="I100" s="598">
        <f t="shared" si="12"/>
        <v>23</v>
      </c>
      <c r="J100" s="600">
        <f t="shared" si="13"/>
        <v>26</v>
      </c>
      <c r="K100" s="600">
        <f t="shared" si="14"/>
        <v>23</v>
      </c>
      <c r="L100" s="930"/>
      <c r="M100" s="931"/>
      <c r="N100" s="931"/>
      <c r="O100" s="932"/>
      <c r="Q100" s="401" t="s">
        <v>1959</v>
      </c>
      <c r="R100" s="20" t="s">
        <v>1493</v>
      </c>
      <c r="S100" s="20" t="s">
        <v>844</v>
      </c>
      <c r="T100" s="20" t="s">
        <v>1207</v>
      </c>
      <c r="U100" s="20" t="s">
        <v>1795</v>
      </c>
      <c r="V100" s="20" t="s">
        <v>1491</v>
      </c>
      <c r="W100" s="20" t="s">
        <v>355</v>
      </c>
      <c r="X100" s="20" t="s">
        <v>628</v>
      </c>
      <c r="Y100" s="20" t="s">
        <v>1643</v>
      </c>
      <c r="Z100" s="20" t="s">
        <v>1905</v>
      </c>
      <c r="AA100" s="20" t="s">
        <v>1494</v>
      </c>
      <c r="AB100" s="20" t="s">
        <v>1642</v>
      </c>
      <c r="AC100" s="10"/>
      <c r="AD100" s="20" t="s">
        <v>1795</v>
      </c>
      <c r="AE100" s="20" t="s">
        <v>1207</v>
      </c>
      <c r="AF100" s="21" t="s">
        <v>1541</v>
      </c>
    </row>
    <row r="101" spans="1:33" ht="15" customHeight="1" x14ac:dyDescent="0.2">
      <c r="A101" s="259">
        <v>13</v>
      </c>
      <c r="B101" s="54" t="s">
        <v>2094</v>
      </c>
      <c r="C101" s="596">
        <v>27</v>
      </c>
      <c r="D101" s="596">
        <v>8</v>
      </c>
      <c r="E101" s="596">
        <v>5</v>
      </c>
      <c r="F101" s="596">
        <v>14</v>
      </c>
      <c r="G101" s="596">
        <v>55</v>
      </c>
      <c r="H101" s="596">
        <v>74</v>
      </c>
      <c r="I101" s="598">
        <f t="shared" si="12"/>
        <v>21</v>
      </c>
      <c r="J101" s="600">
        <f t="shared" si="13"/>
        <v>27</v>
      </c>
      <c r="K101" s="600">
        <f t="shared" si="14"/>
        <v>21</v>
      </c>
      <c r="L101" s="930"/>
      <c r="M101" s="931"/>
      <c r="N101" s="931"/>
      <c r="O101" s="932"/>
      <c r="Q101" s="401" t="s">
        <v>2090</v>
      </c>
      <c r="R101" s="20" t="s">
        <v>1603</v>
      </c>
      <c r="S101" s="20" t="s">
        <v>1795</v>
      </c>
      <c r="T101" s="20" t="s">
        <v>1911</v>
      </c>
      <c r="U101" s="20" t="s">
        <v>1601</v>
      </c>
      <c r="V101" s="20" t="s">
        <v>1597</v>
      </c>
      <c r="W101" s="20" t="s">
        <v>1546</v>
      </c>
      <c r="X101" s="20" t="s">
        <v>844</v>
      </c>
      <c r="Y101" s="20" t="s">
        <v>1795</v>
      </c>
      <c r="Z101" s="20" t="s">
        <v>1601</v>
      </c>
      <c r="AA101" s="20" t="s">
        <v>1207</v>
      </c>
      <c r="AB101" s="20" t="s">
        <v>1642</v>
      </c>
      <c r="AC101" s="20" t="s">
        <v>1493</v>
      </c>
      <c r="AD101" s="10"/>
      <c r="AE101" s="20" t="s">
        <v>844</v>
      </c>
      <c r="AF101" s="21" t="s">
        <v>1654</v>
      </c>
    </row>
    <row r="102" spans="1:33" ht="15" customHeight="1" x14ac:dyDescent="0.2">
      <c r="A102" s="259">
        <v>14</v>
      </c>
      <c r="B102" s="54" t="s">
        <v>1537</v>
      </c>
      <c r="C102" s="596">
        <v>28</v>
      </c>
      <c r="D102" s="596">
        <v>4</v>
      </c>
      <c r="E102" s="596">
        <v>2</v>
      </c>
      <c r="F102" s="596">
        <v>22</v>
      </c>
      <c r="G102" s="596">
        <v>41</v>
      </c>
      <c r="H102" s="596">
        <v>107</v>
      </c>
      <c r="I102" s="598">
        <f t="shared" si="12"/>
        <v>10</v>
      </c>
      <c r="J102" s="600">
        <f t="shared" si="13"/>
        <v>28</v>
      </c>
      <c r="K102" s="600">
        <f t="shared" si="14"/>
        <v>10</v>
      </c>
      <c r="L102" s="930"/>
      <c r="M102" s="931"/>
      <c r="N102" s="931"/>
      <c r="O102" s="932"/>
      <c r="Q102" s="401" t="s">
        <v>413</v>
      </c>
      <c r="R102" s="20" t="s">
        <v>1489</v>
      </c>
      <c r="S102" s="20" t="s">
        <v>1971</v>
      </c>
      <c r="T102" s="20" t="s">
        <v>628</v>
      </c>
      <c r="U102" s="20" t="s">
        <v>1601</v>
      </c>
      <c r="V102" s="20" t="s">
        <v>1643</v>
      </c>
      <c r="W102" s="20" t="s">
        <v>1489</v>
      </c>
      <c r="X102" s="20" t="s">
        <v>1597</v>
      </c>
      <c r="Y102" s="20" t="s">
        <v>1161</v>
      </c>
      <c r="Z102" s="20" t="s">
        <v>1797</v>
      </c>
      <c r="AA102" s="20" t="s">
        <v>1493</v>
      </c>
      <c r="AB102" s="20" t="s">
        <v>1597</v>
      </c>
      <c r="AC102" s="20" t="s">
        <v>1207</v>
      </c>
      <c r="AD102" s="20" t="s">
        <v>1603</v>
      </c>
      <c r="AE102" s="10"/>
      <c r="AF102" s="21" t="s">
        <v>1489</v>
      </c>
    </row>
    <row r="103" spans="1:33" ht="15" customHeight="1" thickBot="1" x14ac:dyDescent="0.25">
      <c r="A103" s="462">
        <v>15</v>
      </c>
      <c r="B103" s="55" t="s">
        <v>2091</v>
      </c>
      <c r="C103" s="597">
        <v>26</v>
      </c>
      <c r="D103" s="597">
        <v>3</v>
      </c>
      <c r="E103" s="597">
        <v>3</v>
      </c>
      <c r="F103" s="597">
        <v>20</v>
      </c>
      <c r="G103" s="597">
        <v>36</v>
      </c>
      <c r="H103" s="597">
        <v>102</v>
      </c>
      <c r="I103" s="599">
        <f t="shared" si="12"/>
        <v>9</v>
      </c>
      <c r="J103" s="600">
        <f t="shared" si="13"/>
        <v>26</v>
      </c>
      <c r="K103" s="600">
        <f t="shared" si="14"/>
        <v>9</v>
      </c>
      <c r="L103" s="933"/>
      <c r="M103" s="934"/>
      <c r="N103" s="934"/>
      <c r="O103" s="935"/>
      <c r="Q103" s="402" t="s">
        <v>727</v>
      </c>
      <c r="R103" s="23" t="s">
        <v>844</v>
      </c>
      <c r="S103" s="23" t="s">
        <v>1496</v>
      </c>
      <c r="T103" s="23"/>
      <c r="U103" s="23" t="s">
        <v>1207</v>
      </c>
      <c r="V103" s="23" t="s">
        <v>363</v>
      </c>
      <c r="W103" s="23" t="s">
        <v>1602</v>
      </c>
      <c r="X103" s="23" t="s">
        <v>1487</v>
      </c>
      <c r="Y103" s="23" t="s">
        <v>1490</v>
      </c>
      <c r="Z103" s="23" t="s">
        <v>1540</v>
      </c>
      <c r="AA103" s="23" t="s">
        <v>1494</v>
      </c>
      <c r="AB103" s="23" t="s">
        <v>1210</v>
      </c>
      <c r="AC103" s="23"/>
      <c r="AD103" s="23" t="s">
        <v>1642</v>
      </c>
      <c r="AE103" s="23" t="s">
        <v>355</v>
      </c>
      <c r="AF103" s="15"/>
    </row>
    <row r="104" spans="1:33" ht="15" customHeight="1" x14ac:dyDescent="0.2">
      <c r="C104" s="600">
        <f t="shared" ref="C104:I104" si="15">SUM(C89:C103)</f>
        <v>412</v>
      </c>
      <c r="D104" s="600">
        <f t="shared" si="15"/>
        <v>174</v>
      </c>
      <c r="E104" s="600">
        <f t="shared" si="15"/>
        <v>64</v>
      </c>
      <c r="F104" s="600">
        <f t="shared" si="15"/>
        <v>174</v>
      </c>
      <c r="G104" s="600">
        <f t="shared" si="15"/>
        <v>1043</v>
      </c>
      <c r="H104" s="600">
        <f t="shared" si="15"/>
        <v>1043</v>
      </c>
      <c r="I104" s="600">
        <f t="shared" si="15"/>
        <v>412</v>
      </c>
      <c r="J104" s="600">
        <f t="shared" si="13"/>
        <v>412</v>
      </c>
      <c r="K104" s="600">
        <f t="shared" si="14"/>
        <v>412</v>
      </c>
    </row>
    <row r="105" spans="1:33" ht="15" customHeight="1" thickBot="1" x14ac:dyDescent="0.25"/>
    <row r="106" spans="1:33" ht="15" customHeight="1" x14ac:dyDescent="0.2">
      <c r="A106" s="1131" t="s">
        <v>491</v>
      </c>
      <c r="B106" s="1132"/>
      <c r="C106" s="1020" t="s">
        <v>1162</v>
      </c>
      <c r="D106" s="1021"/>
      <c r="E106" s="1021"/>
      <c r="F106" s="1021"/>
      <c r="G106" s="1021"/>
      <c r="H106" s="1021"/>
      <c r="I106" s="1022"/>
      <c r="P106" s="5" t="s">
        <v>532</v>
      </c>
    </row>
    <row r="107" spans="1:33" ht="15" customHeight="1" thickBot="1" x14ac:dyDescent="0.25">
      <c r="A107" s="1133"/>
      <c r="B107" s="1134"/>
      <c r="C107" s="1023"/>
      <c r="D107" s="1024"/>
      <c r="E107" s="1024"/>
      <c r="F107" s="1024"/>
      <c r="G107" s="1024"/>
      <c r="H107" s="1024"/>
      <c r="I107" s="1025"/>
    </row>
    <row r="108" spans="1:33" ht="15" customHeight="1" thickBot="1" x14ac:dyDescent="0.25"/>
    <row r="109" spans="1:33" ht="15" customHeight="1" thickBot="1" x14ac:dyDescent="0.25">
      <c r="A109" s="1043" t="s">
        <v>2133</v>
      </c>
      <c r="B109" s="1044"/>
      <c r="C109" s="1044"/>
      <c r="D109" s="1044"/>
      <c r="E109" s="1044"/>
      <c r="F109" s="1045"/>
      <c r="G109" s="1040" t="s">
        <v>1162</v>
      </c>
      <c r="H109" s="1041"/>
      <c r="I109" s="1042"/>
      <c r="L109" s="952" t="s">
        <v>538</v>
      </c>
      <c r="M109" s="953"/>
      <c r="N109" s="953"/>
      <c r="O109" s="954"/>
    </row>
    <row r="110" spans="1:33" ht="15" customHeight="1" thickBot="1" x14ac:dyDescent="0.25">
      <c r="A110" s="373" t="s">
        <v>496</v>
      </c>
      <c r="B110" s="227" t="s">
        <v>497</v>
      </c>
      <c r="C110" s="374" t="s">
        <v>498</v>
      </c>
      <c r="D110" s="374" t="s">
        <v>499</v>
      </c>
      <c r="E110" s="374" t="s">
        <v>500</v>
      </c>
      <c r="F110" s="374" t="s">
        <v>501</v>
      </c>
      <c r="G110" s="375" t="s">
        <v>502</v>
      </c>
      <c r="H110" s="375" t="s">
        <v>503</v>
      </c>
      <c r="I110" s="376" t="s">
        <v>504</v>
      </c>
      <c r="L110" s="955"/>
      <c r="M110" s="956"/>
      <c r="N110" s="956"/>
      <c r="O110" s="957"/>
      <c r="Q110" s="24" t="s">
        <v>1163</v>
      </c>
      <c r="R110" s="379" t="s">
        <v>503</v>
      </c>
      <c r="S110" s="379" t="s">
        <v>116</v>
      </c>
      <c r="T110" s="379" t="s">
        <v>117</v>
      </c>
      <c r="U110" s="379" t="s">
        <v>1590</v>
      </c>
      <c r="V110" s="379" t="s">
        <v>506</v>
      </c>
      <c r="W110" s="379" t="s">
        <v>901</v>
      </c>
      <c r="X110" s="379" t="s">
        <v>564</v>
      </c>
      <c r="Y110" s="379" t="s">
        <v>847</v>
      </c>
      <c r="Z110" s="379" t="s">
        <v>610</v>
      </c>
      <c r="AA110" s="379" t="s">
        <v>566</v>
      </c>
      <c r="AB110" s="379" t="s">
        <v>544</v>
      </c>
      <c r="AC110" s="379" t="s">
        <v>702</v>
      </c>
      <c r="AD110" s="379" t="s">
        <v>2136</v>
      </c>
      <c r="AE110" s="379" t="s">
        <v>533</v>
      </c>
      <c r="AF110" s="379" t="s">
        <v>1313</v>
      </c>
      <c r="AG110" s="380" t="s">
        <v>1306</v>
      </c>
    </row>
    <row r="111" spans="1:33" ht="15" customHeight="1" x14ac:dyDescent="0.2">
      <c r="A111" s="441">
        <v>1</v>
      </c>
      <c r="B111" s="126" t="s">
        <v>558</v>
      </c>
      <c r="C111" s="601">
        <v>30</v>
      </c>
      <c r="D111" s="601">
        <v>20</v>
      </c>
      <c r="E111" s="601">
        <v>4</v>
      </c>
      <c r="F111" s="601">
        <v>6</v>
      </c>
      <c r="G111" s="601">
        <v>85</v>
      </c>
      <c r="H111" s="601">
        <v>39</v>
      </c>
      <c r="I111" s="128">
        <v>44</v>
      </c>
      <c r="J111" s="600">
        <f t="shared" ref="J111:J168" si="16">D111+E111+F111</f>
        <v>30</v>
      </c>
      <c r="K111" s="600">
        <f t="shared" ref="K111:K168" si="17">D111*2+E111</f>
        <v>44</v>
      </c>
      <c r="L111" s="927" t="s">
        <v>1164</v>
      </c>
      <c r="M111" s="928"/>
      <c r="N111" s="928"/>
      <c r="O111" s="929"/>
      <c r="Q111" s="377" t="s">
        <v>503</v>
      </c>
      <c r="R111" s="10"/>
      <c r="S111" s="20"/>
      <c r="T111" s="20" t="s">
        <v>532</v>
      </c>
      <c r="U111" s="20" t="s">
        <v>532</v>
      </c>
      <c r="V111" s="20"/>
      <c r="W111" s="20"/>
      <c r="X111" s="20"/>
      <c r="Y111" s="20"/>
      <c r="Z111" s="20"/>
      <c r="AA111" s="20"/>
      <c r="AB111" s="20"/>
      <c r="AC111" s="20"/>
      <c r="AD111" s="20"/>
      <c r="AE111" s="20"/>
      <c r="AF111" s="20"/>
      <c r="AG111" s="21"/>
    </row>
    <row r="112" spans="1:33" ht="15" customHeight="1" x14ac:dyDescent="0.2">
      <c r="A112" s="370">
        <v>2</v>
      </c>
      <c r="B112" s="129" t="s">
        <v>39</v>
      </c>
      <c r="C112" s="596">
        <v>30</v>
      </c>
      <c r="D112" s="596">
        <v>15</v>
      </c>
      <c r="E112" s="596">
        <v>10</v>
      </c>
      <c r="F112" s="596">
        <v>5</v>
      </c>
      <c r="G112" s="596">
        <v>81</v>
      </c>
      <c r="H112" s="596">
        <v>43</v>
      </c>
      <c r="I112" s="598">
        <v>40</v>
      </c>
      <c r="J112" s="600">
        <f t="shared" si="16"/>
        <v>30</v>
      </c>
      <c r="K112" s="600">
        <f t="shared" si="17"/>
        <v>40</v>
      </c>
      <c r="L112" s="930"/>
      <c r="M112" s="931"/>
      <c r="N112" s="931"/>
      <c r="O112" s="932"/>
      <c r="Q112" s="377" t="s">
        <v>116</v>
      </c>
      <c r="R112" s="20" t="s">
        <v>532</v>
      </c>
      <c r="S112" s="10"/>
      <c r="T112" s="20"/>
      <c r="U112" s="20"/>
      <c r="V112" s="20"/>
      <c r="W112" s="20"/>
      <c r="X112" s="20"/>
      <c r="Y112" s="20" t="s">
        <v>532</v>
      </c>
      <c r="Z112" s="20"/>
      <c r="AA112" s="20"/>
      <c r="AB112" s="20"/>
      <c r="AC112" s="20"/>
      <c r="AD112" s="20"/>
      <c r="AE112" s="20"/>
      <c r="AF112" s="20"/>
      <c r="AG112" s="21"/>
    </row>
    <row r="113" spans="1:33" ht="15" customHeight="1" x14ac:dyDescent="0.2">
      <c r="A113" s="370">
        <v>3</v>
      </c>
      <c r="B113" s="129" t="s">
        <v>1598</v>
      </c>
      <c r="C113" s="596">
        <v>30</v>
      </c>
      <c r="D113" s="596">
        <v>15</v>
      </c>
      <c r="E113" s="596">
        <v>10</v>
      </c>
      <c r="F113" s="596">
        <v>5</v>
      </c>
      <c r="G113" s="596">
        <v>80</v>
      </c>
      <c r="H113" s="596">
        <v>47</v>
      </c>
      <c r="I113" s="598">
        <v>40</v>
      </c>
      <c r="J113" s="600">
        <f t="shared" si="16"/>
        <v>30</v>
      </c>
      <c r="K113" s="600">
        <f t="shared" si="17"/>
        <v>40</v>
      </c>
      <c r="L113" s="930"/>
      <c r="M113" s="931"/>
      <c r="N113" s="931"/>
      <c r="O113" s="932"/>
      <c r="Q113" s="377" t="s">
        <v>117</v>
      </c>
      <c r="R113" s="20"/>
      <c r="S113" s="20"/>
      <c r="T113" s="10"/>
      <c r="U113" s="20"/>
      <c r="V113" s="20"/>
      <c r="W113" s="20"/>
      <c r="X113" s="20"/>
      <c r="Y113" s="20"/>
      <c r="Z113" s="20"/>
      <c r="AA113" s="20"/>
      <c r="AB113" s="20"/>
      <c r="AC113" s="20"/>
      <c r="AD113" s="20"/>
      <c r="AE113" s="20"/>
      <c r="AF113" s="20"/>
      <c r="AG113" s="21"/>
    </row>
    <row r="114" spans="1:33" ht="15" customHeight="1" x14ac:dyDescent="0.2">
      <c r="A114" s="370">
        <v>4</v>
      </c>
      <c r="B114" s="129" t="s">
        <v>761</v>
      </c>
      <c r="C114" s="596">
        <v>30</v>
      </c>
      <c r="D114" s="596">
        <v>18</v>
      </c>
      <c r="E114" s="596">
        <v>2</v>
      </c>
      <c r="F114" s="596">
        <v>10</v>
      </c>
      <c r="G114" s="596">
        <v>76</v>
      </c>
      <c r="H114" s="596">
        <v>54</v>
      </c>
      <c r="I114" s="598">
        <v>38</v>
      </c>
      <c r="J114" s="600">
        <f t="shared" si="16"/>
        <v>30</v>
      </c>
      <c r="K114" s="600">
        <f t="shared" si="17"/>
        <v>38</v>
      </c>
      <c r="L114" s="930"/>
      <c r="M114" s="931"/>
      <c r="N114" s="931"/>
      <c r="O114" s="932"/>
      <c r="Q114" s="377" t="s">
        <v>1590</v>
      </c>
      <c r="R114" s="20" t="s">
        <v>532</v>
      </c>
      <c r="S114" s="20"/>
      <c r="T114" s="20"/>
      <c r="U114" s="10"/>
      <c r="V114" s="20"/>
      <c r="W114" s="20" t="s">
        <v>532</v>
      </c>
      <c r="X114" s="20"/>
      <c r="Y114" s="20"/>
      <c r="Z114" s="20" t="s">
        <v>532</v>
      </c>
      <c r="AA114" s="20"/>
      <c r="AB114" s="20"/>
      <c r="AC114" s="20"/>
      <c r="AD114" s="20"/>
      <c r="AE114" s="20"/>
      <c r="AF114" s="20"/>
      <c r="AG114" s="21"/>
    </row>
    <row r="115" spans="1:33" ht="15" customHeight="1" x14ac:dyDescent="0.2">
      <c r="A115" s="370">
        <v>5</v>
      </c>
      <c r="B115" s="129" t="s">
        <v>164</v>
      </c>
      <c r="C115" s="596">
        <v>30</v>
      </c>
      <c r="D115" s="596">
        <v>14</v>
      </c>
      <c r="E115" s="596">
        <v>7</v>
      </c>
      <c r="F115" s="596">
        <v>9</v>
      </c>
      <c r="G115" s="596">
        <v>69</v>
      </c>
      <c r="H115" s="596">
        <v>49</v>
      </c>
      <c r="I115" s="598">
        <v>35</v>
      </c>
      <c r="J115" s="600">
        <f t="shared" si="16"/>
        <v>30</v>
      </c>
      <c r="K115" s="600">
        <f t="shared" si="17"/>
        <v>35</v>
      </c>
      <c r="L115" s="930"/>
      <c r="M115" s="931"/>
      <c r="N115" s="931"/>
      <c r="O115" s="932"/>
      <c r="Q115" s="377" t="s">
        <v>506</v>
      </c>
      <c r="R115" s="20"/>
      <c r="S115" s="20"/>
      <c r="T115" s="20"/>
      <c r="U115" s="20"/>
      <c r="V115" s="10"/>
      <c r="W115" s="20" t="s">
        <v>532</v>
      </c>
      <c r="X115" s="20"/>
      <c r="Y115" s="20"/>
      <c r="Z115" s="20"/>
      <c r="AA115" s="20"/>
      <c r="AB115" s="20"/>
      <c r="AC115" s="20"/>
      <c r="AD115" s="20"/>
      <c r="AE115" s="20"/>
      <c r="AF115" s="20"/>
      <c r="AG115" s="21"/>
    </row>
    <row r="116" spans="1:33" ht="15" customHeight="1" x14ac:dyDescent="0.2">
      <c r="A116" s="370">
        <v>6</v>
      </c>
      <c r="B116" s="129" t="s">
        <v>554</v>
      </c>
      <c r="C116" s="596">
        <v>30</v>
      </c>
      <c r="D116" s="596">
        <v>14</v>
      </c>
      <c r="E116" s="596">
        <v>6</v>
      </c>
      <c r="F116" s="596">
        <v>10</v>
      </c>
      <c r="G116" s="596">
        <v>89</v>
      </c>
      <c r="H116" s="596">
        <v>77</v>
      </c>
      <c r="I116" s="598">
        <v>34</v>
      </c>
      <c r="J116" s="600">
        <f t="shared" si="16"/>
        <v>30</v>
      </c>
      <c r="K116" s="600">
        <f t="shared" si="17"/>
        <v>34</v>
      </c>
      <c r="L116" s="930"/>
      <c r="M116" s="931"/>
      <c r="N116" s="931"/>
      <c r="O116" s="932"/>
      <c r="Q116" s="377" t="s">
        <v>901</v>
      </c>
      <c r="R116" s="20"/>
      <c r="S116" s="20"/>
      <c r="T116" s="20"/>
      <c r="U116" s="20"/>
      <c r="V116" s="20" t="s">
        <v>532</v>
      </c>
      <c r="W116" s="10"/>
      <c r="X116" s="20"/>
      <c r="Y116" s="20"/>
      <c r="Z116" s="20"/>
      <c r="AA116" s="20"/>
      <c r="AB116" s="20"/>
      <c r="AC116" s="20"/>
      <c r="AD116" s="20"/>
      <c r="AE116" s="20"/>
      <c r="AF116" s="20"/>
      <c r="AG116" s="21"/>
    </row>
    <row r="117" spans="1:33" ht="15" customHeight="1" x14ac:dyDescent="0.2">
      <c r="A117" s="370">
        <v>7</v>
      </c>
      <c r="B117" s="129" t="s">
        <v>534</v>
      </c>
      <c r="C117" s="596">
        <v>30</v>
      </c>
      <c r="D117" s="596">
        <v>14</v>
      </c>
      <c r="E117" s="596">
        <v>4</v>
      </c>
      <c r="F117" s="596">
        <v>12</v>
      </c>
      <c r="G117" s="596">
        <v>77</v>
      </c>
      <c r="H117" s="596">
        <v>65</v>
      </c>
      <c r="I117" s="598">
        <v>32</v>
      </c>
      <c r="J117" s="600">
        <f t="shared" si="16"/>
        <v>30</v>
      </c>
      <c r="K117" s="600">
        <f t="shared" si="17"/>
        <v>32</v>
      </c>
      <c r="L117" s="930"/>
      <c r="M117" s="931"/>
      <c r="N117" s="931"/>
      <c r="O117" s="932"/>
      <c r="Q117" s="377" t="s">
        <v>564</v>
      </c>
      <c r="R117" s="20"/>
      <c r="S117" s="20"/>
      <c r="T117" s="20"/>
      <c r="U117" s="20"/>
      <c r="V117" s="20"/>
      <c r="W117" s="20"/>
      <c r="X117" s="10"/>
      <c r="Y117" s="20"/>
      <c r="Z117" s="20" t="s">
        <v>532</v>
      </c>
      <c r="AA117" s="20"/>
      <c r="AB117" s="20"/>
      <c r="AC117" s="20"/>
      <c r="AD117" s="20"/>
      <c r="AE117" s="20"/>
      <c r="AF117" s="20"/>
      <c r="AG117" s="21"/>
    </row>
    <row r="118" spans="1:33" ht="15" customHeight="1" x14ac:dyDescent="0.2">
      <c r="A118" s="370">
        <v>8</v>
      </c>
      <c r="B118" s="129" t="s">
        <v>906</v>
      </c>
      <c r="C118" s="596">
        <v>30</v>
      </c>
      <c r="D118" s="596">
        <v>13</v>
      </c>
      <c r="E118" s="596">
        <v>6</v>
      </c>
      <c r="F118" s="596">
        <v>11</v>
      </c>
      <c r="G118" s="596">
        <v>63</v>
      </c>
      <c r="H118" s="596">
        <v>70</v>
      </c>
      <c r="I118" s="598">
        <v>32</v>
      </c>
      <c r="J118" s="600">
        <f t="shared" si="16"/>
        <v>30</v>
      </c>
      <c r="K118" s="600">
        <f t="shared" si="17"/>
        <v>32</v>
      </c>
      <c r="L118" s="930"/>
      <c r="M118" s="931"/>
      <c r="N118" s="931"/>
      <c r="O118" s="932"/>
      <c r="Q118" s="377" t="s">
        <v>847</v>
      </c>
      <c r="R118" s="20"/>
      <c r="S118" s="20"/>
      <c r="T118" s="20"/>
      <c r="U118" s="20"/>
      <c r="V118" s="20"/>
      <c r="W118" s="20"/>
      <c r="X118" s="20" t="s">
        <v>532</v>
      </c>
      <c r="Y118" s="10"/>
      <c r="Z118" s="20"/>
      <c r="AA118" s="20"/>
      <c r="AB118" s="20"/>
      <c r="AC118" s="20"/>
      <c r="AD118" s="20"/>
      <c r="AE118" s="20"/>
      <c r="AF118" s="20"/>
      <c r="AG118" s="21"/>
    </row>
    <row r="119" spans="1:33" ht="15" customHeight="1" x14ac:dyDescent="0.2">
      <c r="A119" s="370">
        <v>9</v>
      </c>
      <c r="B119" s="129" t="s">
        <v>79</v>
      </c>
      <c r="C119" s="596">
        <v>30</v>
      </c>
      <c r="D119" s="596">
        <v>12</v>
      </c>
      <c r="E119" s="596">
        <v>7</v>
      </c>
      <c r="F119" s="596">
        <v>11</v>
      </c>
      <c r="G119" s="596">
        <v>60</v>
      </c>
      <c r="H119" s="596">
        <v>62</v>
      </c>
      <c r="I119" s="598">
        <v>31</v>
      </c>
      <c r="J119" s="600">
        <f t="shared" si="16"/>
        <v>30</v>
      </c>
      <c r="K119" s="600">
        <f t="shared" si="17"/>
        <v>31</v>
      </c>
      <c r="L119" s="930"/>
      <c r="M119" s="931"/>
      <c r="N119" s="931"/>
      <c r="O119" s="932"/>
      <c r="Q119" s="377" t="s">
        <v>610</v>
      </c>
      <c r="R119" s="20"/>
      <c r="S119" s="20"/>
      <c r="T119" s="20"/>
      <c r="U119" s="20"/>
      <c r="V119" s="20"/>
      <c r="W119" s="20"/>
      <c r="X119" s="20"/>
      <c r="Y119" s="20"/>
      <c r="Z119" s="10"/>
      <c r="AA119" s="20" t="s">
        <v>532</v>
      </c>
      <c r="AB119" s="20"/>
      <c r="AC119" s="20"/>
      <c r="AD119" s="20"/>
      <c r="AE119" s="20"/>
      <c r="AF119" s="20"/>
      <c r="AG119" s="21"/>
    </row>
    <row r="120" spans="1:33" ht="15" customHeight="1" x14ac:dyDescent="0.2">
      <c r="A120" s="370">
        <v>10</v>
      </c>
      <c r="B120" s="129" t="s">
        <v>1314</v>
      </c>
      <c r="C120" s="596">
        <v>30</v>
      </c>
      <c r="D120" s="596">
        <v>14</v>
      </c>
      <c r="E120" s="596">
        <v>2</v>
      </c>
      <c r="F120" s="596">
        <v>14</v>
      </c>
      <c r="G120" s="596">
        <v>54</v>
      </c>
      <c r="H120" s="596">
        <v>71</v>
      </c>
      <c r="I120" s="598">
        <v>30</v>
      </c>
      <c r="J120" s="600">
        <f t="shared" si="16"/>
        <v>30</v>
      </c>
      <c r="K120" s="600">
        <f t="shared" si="17"/>
        <v>30</v>
      </c>
      <c r="L120" s="930"/>
      <c r="M120" s="931"/>
      <c r="N120" s="931"/>
      <c r="O120" s="932"/>
      <c r="Q120" s="377" t="s">
        <v>566</v>
      </c>
      <c r="R120" s="20"/>
      <c r="S120" s="20"/>
      <c r="T120" s="20"/>
      <c r="U120" s="20"/>
      <c r="V120" s="20"/>
      <c r="W120" s="20"/>
      <c r="X120" s="20"/>
      <c r="Y120" s="20"/>
      <c r="Z120" s="20" t="s">
        <v>532</v>
      </c>
      <c r="AA120" s="10"/>
      <c r="AB120" s="20" t="s">
        <v>532</v>
      </c>
      <c r="AC120" s="20"/>
      <c r="AD120" s="20"/>
      <c r="AE120" s="20"/>
      <c r="AF120" s="20"/>
      <c r="AG120" s="21"/>
    </row>
    <row r="121" spans="1:33" ht="15" customHeight="1" x14ac:dyDescent="0.2">
      <c r="A121" s="370">
        <v>11</v>
      </c>
      <c r="B121" s="129" t="s">
        <v>575</v>
      </c>
      <c r="C121" s="596">
        <v>30</v>
      </c>
      <c r="D121" s="596">
        <v>11</v>
      </c>
      <c r="E121" s="596">
        <v>3</v>
      </c>
      <c r="F121" s="596">
        <v>16</v>
      </c>
      <c r="G121" s="596">
        <v>67</v>
      </c>
      <c r="H121" s="596">
        <v>100</v>
      </c>
      <c r="I121" s="598">
        <v>25</v>
      </c>
      <c r="J121" s="600">
        <f t="shared" si="16"/>
        <v>30</v>
      </c>
      <c r="K121" s="600">
        <f t="shared" si="17"/>
        <v>25</v>
      </c>
      <c r="L121" s="930"/>
      <c r="M121" s="931"/>
      <c r="N121" s="931"/>
      <c r="O121" s="932"/>
      <c r="Q121" s="377" t="s">
        <v>544</v>
      </c>
      <c r="R121" s="20"/>
      <c r="S121" s="20"/>
      <c r="T121" s="20"/>
      <c r="U121" s="20"/>
      <c r="V121" s="20"/>
      <c r="W121" s="20"/>
      <c r="X121" s="20"/>
      <c r="Y121" s="20"/>
      <c r="Z121" s="20"/>
      <c r="AA121" s="20" t="s">
        <v>532</v>
      </c>
      <c r="AB121" s="10"/>
      <c r="AC121" s="20"/>
      <c r="AD121" s="20"/>
      <c r="AE121" s="20"/>
      <c r="AF121" s="20"/>
      <c r="AG121" s="21"/>
    </row>
    <row r="122" spans="1:33" ht="15" customHeight="1" x14ac:dyDescent="0.2">
      <c r="A122" s="370">
        <v>12</v>
      </c>
      <c r="B122" s="129" t="s">
        <v>1307</v>
      </c>
      <c r="C122" s="596">
        <v>30</v>
      </c>
      <c r="D122" s="596">
        <v>7</v>
      </c>
      <c r="E122" s="596">
        <v>10</v>
      </c>
      <c r="F122" s="596">
        <v>13</v>
      </c>
      <c r="G122" s="596">
        <v>58</v>
      </c>
      <c r="H122" s="596">
        <v>56</v>
      </c>
      <c r="I122" s="598">
        <v>24</v>
      </c>
      <c r="J122" s="600">
        <f t="shared" si="16"/>
        <v>30</v>
      </c>
      <c r="K122" s="600">
        <f t="shared" si="17"/>
        <v>24</v>
      </c>
      <c r="L122" s="930"/>
      <c r="M122" s="931"/>
      <c r="N122" s="931"/>
      <c r="O122" s="932"/>
      <c r="Q122" s="377" t="s">
        <v>702</v>
      </c>
      <c r="R122" s="20"/>
      <c r="S122" s="20"/>
      <c r="T122" s="20"/>
      <c r="U122" s="20"/>
      <c r="V122" s="20"/>
      <c r="W122" s="20"/>
      <c r="X122" s="20"/>
      <c r="Y122" s="20"/>
      <c r="Z122" s="20"/>
      <c r="AA122" s="20"/>
      <c r="AB122" s="20"/>
      <c r="AC122" s="10"/>
      <c r="AD122" s="20"/>
      <c r="AE122" s="20" t="s">
        <v>532</v>
      </c>
      <c r="AF122" s="20"/>
      <c r="AG122" s="21"/>
    </row>
    <row r="123" spans="1:33" ht="15" customHeight="1" x14ac:dyDescent="0.2">
      <c r="A123" s="370">
        <v>13</v>
      </c>
      <c r="B123" s="129" t="s">
        <v>2138</v>
      </c>
      <c r="C123" s="596">
        <v>30</v>
      </c>
      <c r="D123" s="596">
        <v>8</v>
      </c>
      <c r="E123" s="596">
        <v>8</v>
      </c>
      <c r="F123" s="596">
        <v>14</v>
      </c>
      <c r="G123" s="596">
        <v>55</v>
      </c>
      <c r="H123" s="596">
        <v>86</v>
      </c>
      <c r="I123" s="598" t="s">
        <v>2043</v>
      </c>
      <c r="J123" s="600">
        <f t="shared" si="16"/>
        <v>30</v>
      </c>
      <c r="K123" s="600">
        <f t="shared" si="17"/>
        <v>24</v>
      </c>
      <c r="L123" s="930"/>
      <c r="M123" s="931"/>
      <c r="N123" s="931"/>
      <c r="O123" s="932"/>
      <c r="Q123" s="377" t="s">
        <v>2136</v>
      </c>
      <c r="R123" s="20"/>
      <c r="S123" s="20"/>
      <c r="T123" s="20"/>
      <c r="U123" s="20" t="s">
        <v>1657</v>
      </c>
      <c r="V123" s="20"/>
      <c r="W123" s="20"/>
      <c r="X123" s="20"/>
      <c r="Y123" s="20"/>
      <c r="Z123" s="20"/>
      <c r="AA123" s="20"/>
      <c r="AB123" s="20"/>
      <c r="AC123" s="20" t="s">
        <v>532</v>
      </c>
      <c r="AD123" s="10"/>
      <c r="AE123" s="20"/>
      <c r="AF123" s="20"/>
      <c r="AG123" s="21"/>
    </row>
    <row r="124" spans="1:33" ht="15" customHeight="1" x14ac:dyDescent="0.2">
      <c r="A124" s="370">
        <v>14</v>
      </c>
      <c r="B124" s="129" t="s">
        <v>1431</v>
      </c>
      <c r="C124" s="596">
        <v>30</v>
      </c>
      <c r="D124" s="596">
        <v>8</v>
      </c>
      <c r="E124" s="596">
        <v>4</v>
      </c>
      <c r="F124" s="596">
        <v>18</v>
      </c>
      <c r="G124" s="596">
        <v>57</v>
      </c>
      <c r="H124" s="596">
        <v>86</v>
      </c>
      <c r="I124" s="598">
        <v>20</v>
      </c>
      <c r="J124" s="600">
        <f t="shared" si="16"/>
        <v>30</v>
      </c>
      <c r="K124" s="600">
        <f t="shared" si="17"/>
        <v>20</v>
      </c>
      <c r="L124" s="930"/>
      <c r="M124" s="931"/>
      <c r="N124" s="931"/>
      <c r="O124" s="932"/>
      <c r="Q124" s="377" t="s">
        <v>533</v>
      </c>
      <c r="R124" s="20"/>
      <c r="S124" s="20"/>
      <c r="T124" s="20"/>
      <c r="U124" s="20"/>
      <c r="V124" s="20"/>
      <c r="W124" s="20"/>
      <c r="X124" s="20"/>
      <c r="Y124" s="20"/>
      <c r="Z124" s="20"/>
      <c r="AA124" s="20"/>
      <c r="AB124" s="20"/>
      <c r="AC124" s="20"/>
      <c r="AD124" s="20"/>
      <c r="AE124" s="10"/>
      <c r="AF124" s="20" t="s">
        <v>532</v>
      </c>
      <c r="AG124" s="21"/>
    </row>
    <row r="125" spans="1:33" ht="15" customHeight="1" x14ac:dyDescent="0.2">
      <c r="A125" s="370">
        <v>15</v>
      </c>
      <c r="B125" s="129" t="s">
        <v>708</v>
      </c>
      <c r="C125" s="596">
        <v>30</v>
      </c>
      <c r="D125" s="596">
        <v>7</v>
      </c>
      <c r="E125" s="596">
        <v>5</v>
      </c>
      <c r="F125" s="596">
        <v>18</v>
      </c>
      <c r="G125" s="596">
        <v>59</v>
      </c>
      <c r="H125" s="596">
        <v>81</v>
      </c>
      <c r="I125" s="598">
        <v>19</v>
      </c>
      <c r="J125" s="600">
        <f t="shared" si="16"/>
        <v>30</v>
      </c>
      <c r="K125" s="600">
        <f t="shared" si="17"/>
        <v>19</v>
      </c>
      <c r="L125" s="930"/>
      <c r="M125" s="931"/>
      <c r="N125" s="931"/>
      <c r="O125" s="932"/>
      <c r="Q125" s="377" t="s">
        <v>1313</v>
      </c>
      <c r="R125" s="20"/>
      <c r="S125" s="20"/>
      <c r="T125" s="20"/>
      <c r="U125" s="20"/>
      <c r="V125" s="20"/>
      <c r="W125" s="20"/>
      <c r="X125" s="20"/>
      <c r="Y125" s="20"/>
      <c r="Z125" s="20"/>
      <c r="AA125" s="20"/>
      <c r="AB125" s="20"/>
      <c r="AC125" s="20"/>
      <c r="AD125" s="20"/>
      <c r="AE125" s="20" t="s">
        <v>532</v>
      </c>
      <c r="AF125" s="10"/>
      <c r="AG125" s="21"/>
    </row>
    <row r="126" spans="1:33" ht="15" customHeight="1" thickBot="1" x14ac:dyDescent="0.25">
      <c r="A126" s="372">
        <v>16</v>
      </c>
      <c r="B126" s="130" t="s">
        <v>36</v>
      </c>
      <c r="C126" s="597">
        <v>30</v>
      </c>
      <c r="D126" s="597">
        <v>3</v>
      </c>
      <c r="E126" s="597">
        <v>6</v>
      </c>
      <c r="F126" s="597">
        <v>21</v>
      </c>
      <c r="G126" s="597">
        <v>46</v>
      </c>
      <c r="H126" s="597">
        <v>90</v>
      </c>
      <c r="I126" s="599">
        <v>12</v>
      </c>
      <c r="J126" s="600">
        <f t="shared" si="16"/>
        <v>30</v>
      </c>
      <c r="K126" s="600">
        <f t="shared" si="17"/>
        <v>12</v>
      </c>
      <c r="L126" s="933"/>
      <c r="M126" s="934"/>
      <c r="N126" s="934"/>
      <c r="O126" s="935"/>
      <c r="Q126" s="378" t="s">
        <v>1306</v>
      </c>
      <c r="R126" s="23"/>
      <c r="S126" s="23"/>
      <c r="T126" s="23"/>
      <c r="U126" s="23"/>
      <c r="V126" s="23"/>
      <c r="W126" s="23"/>
      <c r="X126" s="23"/>
      <c r="Y126" s="23"/>
      <c r="Z126" s="23"/>
      <c r="AA126" s="23"/>
      <c r="AB126" s="23"/>
      <c r="AC126" s="23"/>
      <c r="AD126" s="23"/>
      <c r="AE126" s="23"/>
      <c r="AF126" s="23"/>
      <c r="AG126" s="15"/>
    </row>
    <row r="127" spans="1:33" ht="15" customHeight="1" x14ac:dyDescent="0.2">
      <c r="C127" s="600">
        <f t="shared" ref="C127:H127" si="18">SUM(C111:C126)</f>
        <v>480</v>
      </c>
      <c r="D127" s="600">
        <f t="shared" si="18"/>
        <v>193</v>
      </c>
      <c r="E127" s="600">
        <f t="shared" si="18"/>
        <v>94</v>
      </c>
      <c r="F127" s="600">
        <f t="shared" si="18"/>
        <v>193</v>
      </c>
      <c r="G127" s="600">
        <f t="shared" si="18"/>
        <v>1076</v>
      </c>
      <c r="H127" s="600">
        <f t="shared" si="18"/>
        <v>1076</v>
      </c>
      <c r="I127" s="600">
        <f>SUM(I111:I126)+24</f>
        <v>480</v>
      </c>
      <c r="J127" s="600">
        <f t="shared" si="16"/>
        <v>480</v>
      </c>
      <c r="K127" s="600">
        <f t="shared" si="17"/>
        <v>480</v>
      </c>
    </row>
    <row r="128" spans="1:33" ht="15" customHeight="1" thickBot="1" x14ac:dyDescent="0.25"/>
    <row r="129" spans="1:33" ht="15" customHeight="1" thickBot="1" x14ac:dyDescent="0.25">
      <c r="A129" s="1043" t="s">
        <v>2135</v>
      </c>
      <c r="B129" s="1044"/>
      <c r="C129" s="1044"/>
      <c r="D129" s="1044"/>
      <c r="E129" s="1044"/>
      <c r="F129" s="1045"/>
      <c r="G129" s="1040" t="s">
        <v>1162</v>
      </c>
      <c r="H129" s="1041"/>
      <c r="I129" s="1042"/>
      <c r="L129" s="952" t="s">
        <v>538</v>
      </c>
      <c r="M129" s="953"/>
      <c r="N129" s="953"/>
      <c r="O129" s="954"/>
    </row>
    <row r="130" spans="1:33" ht="15" customHeight="1" thickBot="1" x14ac:dyDescent="0.25">
      <c r="A130" s="373" t="s">
        <v>496</v>
      </c>
      <c r="B130" s="227" t="s">
        <v>497</v>
      </c>
      <c r="C130" s="374" t="s">
        <v>498</v>
      </c>
      <c r="D130" s="374" t="s">
        <v>499</v>
      </c>
      <c r="E130" s="374" t="s">
        <v>500</v>
      </c>
      <c r="F130" s="374" t="s">
        <v>501</v>
      </c>
      <c r="G130" s="375" t="s">
        <v>502</v>
      </c>
      <c r="H130" s="375" t="s">
        <v>503</v>
      </c>
      <c r="I130" s="376" t="s">
        <v>504</v>
      </c>
      <c r="L130" s="955"/>
      <c r="M130" s="956"/>
      <c r="N130" s="956"/>
      <c r="O130" s="957"/>
      <c r="Q130" s="24" t="s">
        <v>1163</v>
      </c>
      <c r="R130" s="379" t="s">
        <v>503</v>
      </c>
      <c r="S130" s="379" t="s">
        <v>716</v>
      </c>
      <c r="T130" s="379" t="s">
        <v>1866</v>
      </c>
      <c r="U130" s="379" t="s">
        <v>2055</v>
      </c>
      <c r="V130" s="379" t="s">
        <v>500</v>
      </c>
      <c r="W130" s="379" t="s">
        <v>700</v>
      </c>
      <c r="X130" s="379" t="s">
        <v>229</v>
      </c>
      <c r="Y130" s="379" t="s">
        <v>768</v>
      </c>
      <c r="Z130" s="379" t="s">
        <v>777</v>
      </c>
      <c r="AA130" s="379" t="s">
        <v>769</v>
      </c>
      <c r="AB130" s="379" t="s">
        <v>1730</v>
      </c>
      <c r="AC130" s="379" t="s">
        <v>1731</v>
      </c>
      <c r="AD130" s="379" t="s">
        <v>63</v>
      </c>
      <c r="AE130" s="379" t="s">
        <v>120</v>
      </c>
      <c r="AF130" s="379" t="s">
        <v>547</v>
      </c>
      <c r="AG130" s="380" t="s">
        <v>1214</v>
      </c>
    </row>
    <row r="131" spans="1:33" ht="15" customHeight="1" x14ac:dyDescent="0.2">
      <c r="A131" s="441">
        <v>1</v>
      </c>
      <c r="B131" s="126" t="s">
        <v>781</v>
      </c>
      <c r="C131" s="601">
        <v>30</v>
      </c>
      <c r="D131" s="601">
        <v>21</v>
      </c>
      <c r="E131" s="601">
        <v>4</v>
      </c>
      <c r="F131" s="601">
        <v>5</v>
      </c>
      <c r="G131" s="601">
        <v>81</v>
      </c>
      <c r="H131" s="601">
        <v>38</v>
      </c>
      <c r="I131" s="128">
        <v>46</v>
      </c>
      <c r="J131" s="600">
        <f t="shared" si="16"/>
        <v>30</v>
      </c>
      <c r="K131" s="600">
        <f t="shared" si="17"/>
        <v>46</v>
      </c>
      <c r="L131" s="927" t="s">
        <v>1165</v>
      </c>
      <c r="M131" s="928"/>
      <c r="N131" s="928"/>
      <c r="O131" s="929"/>
      <c r="Q131" s="377" t="s">
        <v>503</v>
      </c>
      <c r="R131" s="10"/>
      <c r="S131" s="20"/>
      <c r="T131" s="20" t="s">
        <v>532</v>
      </c>
      <c r="U131" s="20" t="s">
        <v>532</v>
      </c>
      <c r="V131" s="20"/>
      <c r="W131" s="20"/>
      <c r="X131" s="20"/>
      <c r="Y131" s="20"/>
      <c r="Z131" s="20" t="s">
        <v>1543</v>
      </c>
      <c r="AA131" s="20"/>
      <c r="AB131" s="20"/>
      <c r="AC131" s="20"/>
      <c r="AD131" s="20"/>
      <c r="AE131" s="20"/>
      <c r="AF131" s="20"/>
      <c r="AG131" s="21"/>
    </row>
    <row r="132" spans="1:33" ht="15" customHeight="1" x14ac:dyDescent="0.2">
      <c r="A132" s="370">
        <v>2</v>
      </c>
      <c r="B132" s="129" t="s">
        <v>1867</v>
      </c>
      <c r="C132" s="596">
        <v>30</v>
      </c>
      <c r="D132" s="596">
        <v>21</v>
      </c>
      <c r="E132" s="596">
        <v>2</v>
      </c>
      <c r="F132" s="596">
        <v>7</v>
      </c>
      <c r="G132" s="596">
        <v>90</v>
      </c>
      <c r="H132" s="596">
        <v>40</v>
      </c>
      <c r="I132" s="598">
        <v>44</v>
      </c>
      <c r="J132" s="600">
        <f t="shared" si="16"/>
        <v>30</v>
      </c>
      <c r="K132" s="600">
        <f t="shared" si="17"/>
        <v>44</v>
      </c>
      <c r="L132" s="930"/>
      <c r="M132" s="931"/>
      <c r="N132" s="931"/>
      <c r="O132" s="932"/>
      <c r="Q132" s="377" t="s">
        <v>716</v>
      </c>
      <c r="R132" s="20" t="s">
        <v>532</v>
      </c>
      <c r="S132" s="10"/>
      <c r="T132" s="20"/>
      <c r="U132" s="20"/>
      <c r="V132" s="20"/>
      <c r="W132" s="20"/>
      <c r="X132" s="20"/>
      <c r="Y132" s="20" t="s">
        <v>532</v>
      </c>
      <c r="Z132" s="20" t="s">
        <v>1597</v>
      </c>
      <c r="AA132" s="20"/>
      <c r="AB132" s="20"/>
      <c r="AC132" s="20"/>
      <c r="AD132" s="20"/>
      <c r="AE132" s="20"/>
      <c r="AF132" s="20"/>
      <c r="AG132" s="21"/>
    </row>
    <row r="133" spans="1:33" ht="15" customHeight="1" x14ac:dyDescent="0.2">
      <c r="A133" s="370">
        <v>3</v>
      </c>
      <c r="B133" s="129" t="s">
        <v>767</v>
      </c>
      <c r="C133" s="596">
        <v>30</v>
      </c>
      <c r="D133" s="596">
        <v>15</v>
      </c>
      <c r="E133" s="596">
        <v>9</v>
      </c>
      <c r="F133" s="596">
        <v>6</v>
      </c>
      <c r="G133" s="596">
        <v>73</v>
      </c>
      <c r="H133" s="596">
        <v>54</v>
      </c>
      <c r="I133" s="598">
        <v>39</v>
      </c>
      <c r="J133" s="600">
        <f t="shared" si="16"/>
        <v>30</v>
      </c>
      <c r="K133" s="600">
        <f t="shared" si="17"/>
        <v>39</v>
      </c>
      <c r="L133" s="930"/>
      <c r="M133" s="931"/>
      <c r="N133" s="931"/>
      <c r="O133" s="932"/>
      <c r="Q133" s="377" t="s">
        <v>1866</v>
      </c>
      <c r="R133" s="20"/>
      <c r="S133" s="20"/>
      <c r="T133" s="10"/>
      <c r="U133" s="20"/>
      <c r="V133" s="20"/>
      <c r="W133" s="20"/>
      <c r="X133" s="20"/>
      <c r="Y133" s="20"/>
      <c r="Z133" s="20" t="s">
        <v>1493</v>
      </c>
      <c r="AA133" s="20"/>
      <c r="AB133" s="20"/>
      <c r="AC133" s="20"/>
      <c r="AD133" s="20"/>
      <c r="AE133" s="20"/>
      <c r="AF133" s="20"/>
      <c r="AG133" s="21"/>
    </row>
    <row r="134" spans="1:33" ht="15" customHeight="1" x14ac:dyDescent="0.2">
      <c r="A134" s="370">
        <v>4</v>
      </c>
      <c r="B134" s="129" t="s">
        <v>174</v>
      </c>
      <c r="C134" s="596">
        <v>30</v>
      </c>
      <c r="D134" s="596">
        <v>15</v>
      </c>
      <c r="E134" s="596">
        <v>5</v>
      </c>
      <c r="F134" s="596">
        <v>10</v>
      </c>
      <c r="G134" s="596">
        <v>79</v>
      </c>
      <c r="H134" s="596">
        <v>59</v>
      </c>
      <c r="I134" s="598">
        <v>35</v>
      </c>
      <c r="J134" s="600">
        <f t="shared" si="16"/>
        <v>30</v>
      </c>
      <c r="K134" s="600">
        <f t="shared" si="17"/>
        <v>35</v>
      </c>
      <c r="L134" s="930"/>
      <c r="M134" s="931"/>
      <c r="N134" s="931"/>
      <c r="O134" s="932"/>
      <c r="Q134" s="377" t="s">
        <v>2055</v>
      </c>
      <c r="R134" s="20" t="s">
        <v>532</v>
      </c>
      <c r="S134" s="20"/>
      <c r="T134" s="20"/>
      <c r="U134" s="10"/>
      <c r="V134" s="20"/>
      <c r="W134" s="20" t="s">
        <v>532</v>
      </c>
      <c r="X134" s="20"/>
      <c r="Y134" s="20"/>
      <c r="Z134" s="20" t="s">
        <v>1642</v>
      </c>
      <c r="AA134" s="20"/>
      <c r="AB134" s="20"/>
      <c r="AC134" s="20"/>
      <c r="AD134" s="20"/>
      <c r="AE134" s="20"/>
      <c r="AF134" s="20"/>
      <c r="AG134" s="21"/>
    </row>
    <row r="135" spans="1:33" ht="15" customHeight="1" x14ac:dyDescent="0.2">
      <c r="A135" s="370">
        <v>5</v>
      </c>
      <c r="B135" s="129" t="s">
        <v>551</v>
      </c>
      <c r="C135" s="596">
        <v>30</v>
      </c>
      <c r="D135" s="596">
        <v>13</v>
      </c>
      <c r="E135" s="596">
        <v>9</v>
      </c>
      <c r="F135" s="596">
        <v>8</v>
      </c>
      <c r="G135" s="596">
        <v>73</v>
      </c>
      <c r="H135" s="596">
        <v>54</v>
      </c>
      <c r="I135" s="598">
        <v>35</v>
      </c>
      <c r="J135" s="600">
        <f t="shared" si="16"/>
        <v>30</v>
      </c>
      <c r="K135" s="600">
        <f t="shared" si="17"/>
        <v>35</v>
      </c>
      <c r="L135" s="930"/>
      <c r="M135" s="931"/>
      <c r="N135" s="931"/>
      <c r="O135" s="932"/>
      <c r="Q135" s="377" t="s">
        <v>500</v>
      </c>
      <c r="R135" s="20"/>
      <c r="S135" s="20"/>
      <c r="T135" s="20"/>
      <c r="U135" s="20"/>
      <c r="V135" s="10"/>
      <c r="W135" s="20" t="s">
        <v>532</v>
      </c>
      <c r="X135" s="20"/>
      <c r="Y135" s="20"/>
      <c r="Z135" s="20" t="s">
        <v>1210</v>
      </c>
      <c r="AA135" s="20"/>
      <c r="AB135" s="20"/>
      <c r="AC135" s="20"/>
      <c r="AD135" s="20"/>
      <c r="AE135" s="20"/>
      <c r="AF135" s="20"/>
      <c r="AG135" s="21"/>
    </row>
    <row r="136" spans="1:33" ht="15" customHeight="1" x14ac:dyDescent="0.2">
      <c r="A136" s="370">
        <v>6</v>
      </c>
      <c r="B136" s="129" t="s">
        <v>1827</v>
      </c>
      <c r="C136" s="596">
        <v>30</v>
      </c>
      <c r="D136" s="596">
        <v>16</v>
      </c>
      <c r="E136" s="596">
        <v>3</v>
      </c>
      <c r="F136" s="596">
        <v>11</v>
      </c>
      <c r="G136" s="596">
        <v>75</v>
      </c>
      <c r="H136" s="596">
        <v>63</v>
      </c>
      <c r="I136" s="598">
        <v>35</v>
      </c>
      <c r="J136" s="600">
        <f t="shared" si="16"/>
        <v>30</v>
      </c>
      <c r="K136" s="600">
        <f t="shared" si="17"/>
        <v>35</v>
      </c>
      <c r="L136" s="930"/>
      <c r="M136" s="931"/>
      <c r="N136" s="931"/>
      <c r="O136" s="932"/>
      <c r="Q136" s="377" t="s">
        <v>700</v>
      </c>
      <c r="R136" s="20"/>
      <c r="S136" s="20"/>
      <c r="T136" s="20"/>
      <c r="U136" s="20"/>
      <c r="V136" s="20" t="s">
        <v>532</v>
      </c>
      <c r="W136" s="10"/>
      <c r="X136" s="20"/>
      <c r="Y136" s="20"/>
      <c r="Z136" s="20" t="s">
        <v>1495</v>
      </c>
      <c r="AA136" s="20"/>
      <c r="AB136" s="20"/>
      <c r="AC136" s="20"/>
      <c r="AD136" s="20"/>
      <c r="AE136" s="20"/>
      <c r="AF136" s="20"/>
      <c r="AG136" s="21"/>
    </row>
    <row r="137" spans="1:33" ht="15" customHeight="1" x14ac:dyDescent="0.2">
      <c r="A137" s="370">
        <v>7</v>
      </c>
      <c r="B137" s="129" t="s">
        <v>1733</v>
      </c>
      <c r="C137" s="596">
        <v>30</v>
      </c>
      <c r="D137" s="596">
        <v>17</v>
      </c>
      <c r="E137" s="596">
        <v>0</v>
      </c>
      <c r="F137" s="596">
        <v>13</v>
      </c>
      <c r="G137" s="596">
        <v>71</v>
      </c>
      <c r="H137" s="596">
        <v>55</v>
      </c>
      <c r="I137" s="598">
        <v>34</v>
      </c>
      <c r="J137" s="600">
        <f t="shared" si="16"/>
        <v>30</v>
      </c>
      <c r="K137" s="600">
        <f t="shared" si="17"/>
        <v>34</v>
      </c>
      <c r="L137" s="930"/>
      <c r="M137" s="931"/>
      <c r="N137" s="931"/>
      <c r="O137" s="932"/>
      <c r="Q137" s="377" t="s">
        <v>229</v>
      </c>
      <c r="R137" s="20"/>
      <c r="S137" s="20"/>
      <c r="T137" s="20"/>
      <c r="U137" s="20"/>
      <c r="V137" s="20"/>
      <c r="W137" s="20"/>
      <c r="X137" s="10"/>
      <c r="Y137" s="20"/>
      <c r="Z137" s="20" t="s">
        <v>1673</v>
      </c>
      <c r="AA137" s="20"/>
      <c r="AB137" s="20"/>
      <c r="AC137" s="20"/>
      <c r="AD137" s="20"/>
      <c r="AE137" s="20"/>
      <c r="AF137" s="20"/>
      <c r="AG137" s="21"/>
    </row>
    <row r="138" spans="1:33" ht="15" customHeight="1" x14ac:dyDescent="0.2">
      <c r="A138" s="370">
        <v>8</v>
      </c>
      <c r="B138" s="129" t="s">
        <v>705</v>
      </c>
      <c r="C138" s="596">
        <v>30</v>
      </c>
      <c r="D138" s="596">
        <v>14</v>
      </c>
      <c r="E138" s="596">
        <v>5</v>
      </c>
      <c r="F138" s="596">
        <v>11</v>
      </c>
      <c r="G138" s="596">
        <v>75</v>
      </c>
      <c r="H138" s="596">
        <v>60</v>
      </c>
      <c r="I138" s="598">
        <v>33</v>
      </c>
      <c r="J138" s="600">
        <f t="shared" si="16"/>
        <v>30</v>
      </c>
      <c r="K138" s="600">
        <f t="shared" si="17"/>
        <v>33</v>
      </c>
      <c r="L138" s="930"/>
      <c r="M138" s="931"/>
      <c r="N138" s="931"/>
      <c r="O138" s="932"/>
      <c r="Q138" s="377" t="s">
        <v>768</v>
      </c>
      <c r="R138" s="20"/>
      <c r="S138" s="20"/>
      <c r="T138" s="20"/>
      <c r="U138" s="20"/>
      <c r="V138" s="20"/>
      <c r="W138" s="20"/>
      <c r="X138" s="20" t="s">
        <v>532</v>
      </c>
      <c r="Y138" s="10"/>
      <c r="Z138" s="20" t="s">
        <v>1495</v>
      </c>
      <c r="AA138" s="20"/>
      <c r="AB138" s="20"/>
      <c r="AC138" s="20"/>
      <c r="AD138" s="20"/>
      <c r="AE138" s="20"/>
      <c r="AF138" s="20"/>
      <c r="AG138" s="21"/>
    </row>
    <row r="139" spans="1:33" ht="15" customHeight="1" x14ac:dyDescent="0.2">
      <c r="A139" s="370">
        <v>9</v>
      </c>
      <c r="B139" s="129" t="s">
        <v>42</v>
      </c>
      <c r="C139" s="596">
        <v>30</v>
      </c>
      <c r="D139" s="596">
        <v>15</v>
      </c>
      <c r="E139" s="596">
        <v>3</v>
      </c>
      <c r="F139" s="596">
        <v>12</v>
      </c>
      <c r="G139" s="596">
        <v>76</v>
      </c>
      <c r="H139" s="596">
        <v>62</v>
      </c>
      <c r="I139" s="598">
        <v>33</v>
      </c>
      <c r="J139" s="600">
        <f t="shared" si="16"/>
        <v>30</v>
      </c>
      <c r="K139" s="600">
        <f t="shared" si="17"/>
        <v>33</v>
      </c>
      <c r="L139" s="930"/>
      <c r="M139" s="931"/>
      <c r="N139" s="931"/>
      <c r="O139" s="932"/>
      <c r="Q139" s="377" t="s">
        <v>777</v>
      </c>
      <c r="R139" s="20" t="s">
        <v>1640</v>
      </c>
      <c r="S139" s="20" t="s">
        <v>1207</v>
      </c>
      <c r="T139" s="20" t="s">
        <v>1603</v>
      </c>
      <c r="U139" s="20" t="s">
        <v>1644</v>
      </c>
      <c r="V139" s="20" t="s">
        <v>1597</v>
      </c>
      <c r="W139" s="20" t="s">
        <v>1494</v>
      </c>
      <c r="X139" s="20" t="s">
        <v>1487</v>
      </c>
      <c r="Y139" s="20" t="s">
        <v>1601</v>
      </c>
      <c r="Z139" s="10"/>
      <c r="AA139" s="20" t="s">
        <v>1487</v>
      </c>
      <c r="AB139" s="20" t="s">
        <v>1540</v>
      </c>
      <c r="AC139" s="20" t="s">
        <v>1493</v>
      </c>
      <c r="AD139" s="20" t="s">
        <v>1487</v>
      </c>
      <c r="AE139" s="20" t="s">
        <v>1493</v>
      </c>
      <c r="AF139" s="20" t="s">
        <v>1487</v>
      </c>
      <c r="AG139" s="21" t="s">
        <v>1795</v>
      </c>
    </row>
    <row r="140" spans="1:33" ht="15" customHeight="1" x14ac:dyDescent="0.2">
      <c r="A140" s="370">
        <v>10</v>
      </c>
      <c r="B140" s="129" t="s">
        <v>706</v>
      </c>
      <c r="C140" s="596">
        <v>30</v>
      </c>
      <c r="D140" s="596">
        <v>14</v>
      </c>
      <c r="E140" s="596">
        <v>5</v>
      </c>
      <c r="F140" s="596">
        <v>11</v>
      </c>
      <c r="G140" s="596">
        <v>57</v>
      </c>
      <c r="H140" s="596">
        <v>49</v>
      </c>
      <c r="I140" s="598">
        <v>33</v>
      </c>
      <c r="J140" s="600">
        <f t="shared" si="16"/>
        <v>30</v>
      </c>
      <c r="K140" s="600">
        <f t="shared" si="17"/>
        <v>33</v>
      </c>
      <c r="L140" s="930"/>
      <c r="M140" s="931"/>
      <c r="N140" s="931"/>
      <c r="O140" s="932"/>
      <c r="Q140" s="377" t="s">
        <v>769</v>
      </c>
      <c r="R140" s="20"/>
      <c r="S140" s="20"/>
      <c r="T140" s="20"/>
      <c r="U140" s="20"/>
      <c r="V140" s="20"/>
      <c r="W140" s="20"/>
      <c r="X140" s="20"/>
      <c r="Y140" s="20"/>
      <c r="Z140" s="20" t="s">
        <v>1600</v>
      </c>
      <c r="AA140" s="10"/>
      <c r="AB140" s="20" t="s">
        <v>532</v>
      </c>
      <c r="AC140" s="20"/>
      <c r="AD140" s="20"/>
      <c r="AE140" s="20"/>
      <c r="AF140" s="20"/>
      <c r="AG140" s="21"/>
    </row>
    <row r="141" spans="1:33" ht="15" customHeight="1" x14ac:dyDescent="0.2">
      <c r="A141" s="370">
        <v>11</v>
      </c>
      <c r="B141" s="129" t="s">
        <v>816</v>
      </c>
      <c r="C141" s="596">
        <v>30</v>
      </c>
      <c r="D141" s="596">
        <v>13</v>
      </c>
      <c r="E141" s="596">
        <v>4</v>
      </c>
      <c r="F141" s="596">
        <v>13</v>
      </c>
      <c r="G141" s="596">
        <v>74</v>
      </c>
      <c r="H141" s="596">
        <v>74</v>
      </c>
      <c r="I141" s="598">
        <v>30</v>
      </c>
      <c r="J141" s="600">
        <f t="shared" si="16"/>
        <v>30</v>
      </c>
      <c r="K141" s="600">
        <f t="shared" si="17"/>
        <v>30</v>
      </c>
      <c r="L141" s="930"/>
      <c r="M141" s="931"/>
      <c r="N141" s="931"/>
      <c r="O141" s="932"/>
      <c r="Q141" s="377" t="s">
        <v>1730</v>
      </c>
      <c r="R141" s="20"/>
      <c r="S141" s="20"/>
      <c r="T141" s="20"/>
      <c r="U141" s="20"/>
      <c r="V141" s="20"/>
      <c r="W141" s="20"/>
      <c r="X141" s="20"/>
      <c r="Y141" s="20"/>
      <c r="Z141" s="20" t="s">
        <v>1488</v>
      </c>
      <c r="AA141" s="20" t="s">
        <v>532</v>
      </c>
      <c r="AB141" s="10"/>
      <c r="AC141" s="20"/>
      <c r="AD141" s="20"/>
      <c r="AE141" s="20"/>
      <c r="AF141" s="20"/>
      <c r="AG141" s="21"/>
    </row>
    <row r="142" spans="1:33" ht="15" customHeight="1" x14ac:dyDescent="0.2">
      <c r="A142" s="370">
        <v>12</v>
      </c>
      <c r="B142" s="129" t="s">
        <v>991</v>
      </c>
      <c r="C142" s="596">
        <v>30</v>
      </c>
      <c r="D142" s="596">
        <v>6</v>
      </c>
      <c r="E142" s="596">
        <v>9</v>
      </c>
      <c r="F142" s="596">
        <v>15</v>
      </c>
      <c r="G142" s="596">
        <v>65</v>
      </c>
      <c r="H142" s="596">
        <v>90</v>
      </c>
      <c r="I142" s="598">
        <v>21</v>
      </c>
      <c r="J142" s="600">
        <f t="shared" si="16"/>
        <v>30</v>
      </c>
      <c r="K142" s="600">
        <f t="shared" si="17"/>
        <v>21</v>
      </c>
      <c r="L142" s="930"/>
      <c r="M142" s="931"/>
      <c r="N142" s="931"/>
      <c r="O142" s="932"/>
      <c r="Q142" s="377" t="s">
        <v>1731</v>
      </c>
      <c r="R142" s="20"/>
      <c r="S142" s="20"/>
      <c r="T142" s="20"/>
      <c r="U142" s="20"/>
      <c r="V142" s="20"/>
      <c r="W142" s="20"/>
      <c r="X142" s="20"/>
      <c r="Y142" s="20"/>
      <c r="Z142" s="20" t="s">
        <v>1494</v>
      </c>
      <c r="AA142" s="20"/>
      <c r="AB142" s="20"/>
      <c r="AC142" s="10"/>
      <c r="AD142" s="20"/>
      <c r="AE142" s="20" t="s">
        <v>532</v>
      </c>
      <c r="AF142" s="20"/>
      <c r="AG142" s="21"/>
    </row>
    <row r="143" spans="1:33" ht="15" customHeight="1" x14ac:dyDescent="0.2">
      <c r="A143" s="370">
        <v>13</v>
      </c>
      <c r="B143" s="129" t="s">
        <v>711</v>
      </c>
      <c r="C143" s="596">
        <v>30</v>
      </c>
      <c r="D143" s="596">
        <v>9</v>
      </c>
      <c r="E143" s="596">
        <v>1</v>
      </c>
      <c r="F143" s="596">
        <v>20</v>
      </c>
      <c r="G143" s="596">
        <v>48</v>
      </c>
      <c r="H143" s="596">
        <v>87</v>
      </c>
      <c r="I143" s="598">
        <v>19</v>
      </c>
      <c r="J143" s="600">
        <f t="shared" si="16"/>
        <v>30</v>
      </c>
      <c r="K143" s="600">
        <f t="shared" si="17"/>
        <v>19</v>
      </c>
      <c r="L143" s="930"/>
      <c r="M143" s="931"/>
      <c r="N143" s="931"/>
      <c r="O143" s="932"/>
      <c r="Q143" s="377" t="s">
        <v>63</v>
      </c>
      <c r="R143" s="20"/>
      <c r="S143" s="20"/>
      <c r="T143" s="20"/>
      <c r="U143" s="20"/>
      <c r="V143" s="20"/>
      <c r="W143" s="20"/>
      <c r="X143" s="20"/>
      <c r="Y143" s="20"/>
      <c r="Z143" s="20" t="s">
        <v>1207</v>
      </c>
      <c r="AA143" s="20"/>
      <c r="AB143" s="20"/>
      <c r="AC143" s="20" t="s">
        <v>532</v>
      </c>
      <c r="AD143" s="10"/>
      <c r="AE143" s="20"/>
      <c r="AF143" s="20"/>
      <c r="AG143" s="21"/>
    </row>
    <row r="144" spans="1:33" ht="15" customHeight="1" x14ac:dyDescent="0.2">
      <c r="A144" s="370">
        <v>14</v>
      </c>
      <c r="B144" s="129" t="s">
        <v>737</v>
      </c>
      <c r="C144" s="596">
        <v>30</v>
      </c>
      <c r="D144" s="596">
        <v>7</v>
      </c>
      <c r="E144" s="596">
        <v>4</v>
      </c>
      <c r="F144" s="596">
        <v>19</v>
      </c>
      <c r="G144" s="596">
        <v>60</v>
      </c>
      <c r="H144" s="596">
        <v>102</v>
      </c>
      <c r="I144" s="598">
        <v>18</v>
      </c>
      <c r="J144" s="600">
        <f t="shared" si="16"/>
        <v>30</v>
      </c>
      <c r="K144" s="600">
        <f t="shared" si="17"/>
        <v>18</v>
      </c>
      <c r="L144" s="930"/>
      <c r="M144" s="931"/>
      <c r="N144" s="931"/>
      <c r="O144" s="932"/>
      <c r="Q144" s="377" t="s">
        <v>120</v>
      </c>
      <c r="R144" s="20"/>
      <c r="S144" s="20"/>
      <c r="T144" s="20"/>
      <c r="U144" s="20"/>
      <c r="V144" s="20"/>
      <c r="W144" s="20"/>
      <c r="X144" s="20"/>
      <c r="Y144" s="20"/>
      <c r="Z144" s="20" t="s">
        <v>1543</v>
      </c>
      <c r="AA144" s="20"/>
      <c r="AB144" s="20"/>
      <c r="AC144" s="20"/>
      <c r="AD144" s="20"/>
      <c r="AE144" s="10"/>
      <c r="AF144" s="20" t="s">
        <v>532</v>
      </c>
      <c r="AG144" s="21"/>
    </row>
    <row r="145" spans="1:35" ht="15" customHeight="1" x14ac:dyDescent="0.2">
      <c r="A145" s="370">
        <v>15</v>
      </c>
      <c r="B145" s="129" t="s">
        <v>2057</v>
      </c>
      <c r="C145" s="596">
        <v>30</v>
      </c>
      <c r="D145" s="596">
        <v>5</v>
      </c>
      <c r="E145" s="596">
        <v>3</v>
      </c>
      <c r="F145" s="596">
        <v>22</v>
      </c>
      <c r="G145" s="596">
        <v>51</v>
      </c>
      <c r="H145" s="596">
        <v>108</v>
      </c>
      <c r="I145" s="598">
        <v>13</v>
      </c>
      <c r="J145" s="600">
        <f t="shared" si="16"/>
        <v>30</v>
      </c>
      <c r="K145" s="600">
        <f t="shared" si="17"/>
        <v>13</v>
      </c>
      <c r="L145" s="930"/>
      <c r="M145" s="931"/>
      <c r="N145" s="931"/>
      <c r="O145" s="932"/>
      <c r="Q145" s="377" t="s">
        <v>547</v>
      </c>
      <c r="R145" s="20"/>
      <c r="S145" s="20"/>
      <c r="T145" s="20"/>
      <c r="U145" s="20"/>
      <c r="V145" s="20"/>
      <c r="W145" s="20"/>
      <c r="X145" s="20"/>
      <c r="Y145" s="20"/>
      <c r="Z145" s="20" t="s">
        <v>844</v>
      </c>
      <c r="AA145" s="20"/>
      <c r="AB145" s="20"/>
      <c r="AC145" s="20"/>
      <c r="AD145" s="20"/>
      <c r="AE145" s="20" t="s">
        <v>532</v>
      </c>
      <c r="AF145" s="10"/>
      <c r="AG145" s="21"/>
    </row>
    <row r="146" spans="1:35" ht="15" customHeight="1" thickBot="1" x14ac:dyDescent="0.25">
      <c r="A146" s="372">
        <v>16</v>
      </c>
      <c r="B146" s="130" t="s">
        <v>2052</v>
      </c>
      <c r="C146" s="597">
        <v>30</v>
      </c>
      <c r="D146" s="597">
        <v>5</v>
      </c>
      <c r="E146" s="597">
        <v>2</v>
      </c>
      <c r="F146" s="597">
        <v>23</v>
      </c>
      <c r="G146" s="597">
        <v>41</v>
      </c>
      <c r="H146" s="597">
        <v>99</v>
      </c>
      <c r="I146" s="599">
        <v>12</v>
      </c>
      <c r="J146" s="600">
        <f t="shared" si="16"/>
        <v>30</v>
      </c>
      <c r="K146" s="600">
        <f t="shared" si="17"/>
        <v>12</v>
      </c>
      <c r="L146" s="933"/>
      <c r="M146" s="934"/>
      <c r="N146" s="934"/>
      <c r="O146" s="935"/>
      <c r="Q146" s="378" t="s">
        <v>1214</v>
      </c>
      <c r="R146" s="23"/>
      <c r="S146" s="23"/>
      <c r="T146" s="23"/>
      <c r="U146" s="23"/>
      <c r="V146" s="23"/>
      <c r="W146" s="23"/>
      <c r="X146" s="23"/>
      <c r="Y146" s="23"/>
      <c r="Z146" s="23" t="s">
        <v>1600</v>
      </c>
      <c r="AA146" s="23"/>
      <c r="AB146" s="23"/>
      <c r="AC146" s="23"/>
      <c r="AD146" s="23"/>
      <c r="AE146" s="23"/>
      <c r="AF146" s="23"/>
      <c r="AG146" s="15"/>
    </row>
    <row r="147" spans="1:35" ht="15" customHeight="1" x14ac:dyDescent="0.2">
      <c r="C147" s="600">
        <f t="shared" ref="C147:I147" si="19">SUM(C131:C146)</f>
        <v>480</v>
      </c>
      <c r="D147" s="600">
        <f t="shared" si="19"/>
        <v>206</v>
      </c>
      <c r="E147" s="600">
        <f t="shared" si="19"/>
        <v>68</v>
      </c>
      <c r="F147" s="600">
        <f t="shared" si="19"/>
        <v>206</v>
      </c>
      <c r="G147" s="600">
        <f t="shared" si="19"/>
        <v>1089</v>
      </c>
      <c r="H147" s="600">
        <f t="shared" si="19"/>
        <v>1094</v>
      </c>
      <c r="I147" s="600">
        <f t="shared" si="19"/>
        <v>480</v>
      </c>
      <c r="J147" s="600">
        <f t="shared" si="16"/>
        <v>480</v>
      </c>
      <c r="K147" s="600">
        <f t="shared" si="17"/>
        <v>480</v>
      </c>
    </row>
    <row r="148" spans="1:35" ht="15" customHeight="1" thickBot="1" x14ac:dyDescent="0.25"/>
    <row r="149" spans="1:35" ht="15" customHeight="1" thickBot="1" x14ac:dyDescent="0.25">
      <c r="A149" s="1207" t="s">
        <v>493</v>
      </c>
      <c r="B149" s="1208"/>
      <c r="C149" s="1208"/>
      <c r="D149" s="1208"/>
      <c r="E149" s="1208"/>
      <c r="F149" s="1209"/>
      <c r="G149" s="1204" t="s">
        <v>1162</v>
      </c>
      <c r="H149" s="1205"/>
      <c r="I149" s="1206"/>
      <c r="L149" s="1242" t="s">
        <v>588</v>
      </c>
      <c r="M149" s="1243"/>
      <c r="N149" s="1243"/>
      <c r="O149" s="1244"/>
    </row>
    <row r="150" spans="1:35" ht="15" customHeight="1" thickBot="1" x14ac:dyDescent="0.25">
      <c r="A150" s="449" t="s">
        <v>496</v>
      </c>
      <c r="B150" s="450" t="s">
        <v>497</v>
      </c>
      <c r="C150" s="451" t="s">
        <v>498</v>
      </c>
      <c r="D150" s="451" t="s">
        <v>499</v>
      </c>
      <c r="E150" s="451" t="s">
        <v>500</v>
      </c>
      <c r="F150" s="451" t="s">
        <v>501</v>
      </c>
      <c r="G150" s="452" t="s">
        <v>502</v>
      </c>
      <c r="H150" s="452" t="s">
        <v>503</v>
      </c>
      <c r="I150" s="453" t="s">
        <v>504</v>
      </c>
      <c r="L150" s="1245"/>
      <c r="M150" s="1246"/>
      <c r="N150" s="1246"/>
      <c r="O150" s="1247"/>
      <c r="Q150" s="24" t="s">
        <v>1163</v>
      </c>
      <c r="R150" s="396" t="s">
        <v>716</v>
      </c>
      <c r="S150" s="396" t="s">
        <v>901</v>
      </c>
      <c r="T150" s="396" t="s">
        <v>564</v>
      </c>
      <c r="U150" s="396" t="s">
        <v>902</v>
      </c>
      <c r="V150" s="396" t="s">
        <v>1004</v>
      </c>
      <c r="W150" s="396" t="s">
        <v>500</v>
      </c>
      <c r="X150" s="396" t="s">
        <v>1631</v>
      </c>
      <c r="Y150" s="396" t="s">
        <v>322</v>
      </c>
      <c r="Z150" s="396" t="s">
        <v>514</v>
      </c>
      <c r="AA150" s="396" t="s">
        <v>501</v>
      </c>
      <c r="AB150" s="396" t="s">
        <v>940</v>
      </c>
      <c r="AC150" s="396" t="s">
        <v>1774</v>
      </c>
      <c r="AD150" s="396" t="s">
        <v>726</v>
      </c>
      <c r="AE150" s="396" t="s">
        <v>299</v>
      </c>
      <c r="AF150" s="396" t="s">
        <v>2162</v>
      </c>
      <c r="AG150" s="396" t="s">
        <v>1587</v>
      </c>
      <c r="AH150" s="396" t="s">
        <v>153</v>
      </c>
      <c r="AI150" s="397" t="s">
        <v>499</v>
      </c>
    </row>
    <row r="151" spans="1:35" ht="15" customHeight="1" x14ac:dyDescent="0.2">
      <c r="A151" s="475">
        <v>1</v>
      </c>
      <c r="B151" s="53" t="s">
        <v>1002</v>
      </c>
      <c r="C151" s="46">
        <v>34</v>
      </c>
      <c r="D151" s="46">
        <v>26</v>
      </c>
      <c r="E151" s="46">
        <v>3</v>
      </c>
      <c r="F151" s="46">
        <v>5</v>
      </c>
      <c r="G151" s="46">
        <v>131</v>
      </c>
      <c r="H151" s="46">
        <v>47</v>
      </c>
      <c r="I151" s="595">
        <v>55</v>
      </c>
      <c r="J151" s="600">
        <f t="shared" si="16"/>
        <v>34</v>
      </c>
      <c r="K151" s="600">
        <f t="shared" si="17"/>
        <v>55</v>
      </c>
      <c r="L151" s="927" t="s">
        <v>1166</v>
      </c>
      <c r="M151" s="928"/>
      <c r="N151" s="928"/>
      <c r="O151" s="929"/>
      <c r="Q151" s="339" t="s">
        <v>716</v>
      </c>
      <c r="R151" s="10"/>
      <c r="S151" s="20"/>
      <c r="T151" s="20" t="s">
        <v>532</v>
      </c>
      <c r="U151" s="20" t="s">
        <v>532</v>
      </c>
      <c r="V151" s="20"/>
      <c r="W151" s="20"/>
      <c r="X151" s="20"/>
      <c r="Y151" s="20"/>
      <c r="Z151" s="20"/>
      <c r="AA151" s="20"/>
      <c r="AB151" s="20"/>
      <c r="AC151" s="20"/>
      <c r="AD151" s="20"/>
      <c r="AE151" s="20"/>
      <c r="AF151" s="20"/>
      <c r="AG151" s="20"/>
      <c r="AH151" s="20"/>
      <c r="AI151" s="21"/>
    </row>
    <row r="152" spans="1:35" ht="15" customHeight="1" x14ac:dyDescent="0.2">
      <c r="A152" s="246">
        <v>2</v>
      </c>
      <c r="B152" s="54" t="s">
        <v>250</v>
      </c>
      <c r="C152" s="596">
        <v>34</v>
      </c>
      <c r="D152" s="596">
        <v>21</v>
      </c>
      <c r="E152" s="596">
        <v>5</v>
      </c>
      <c r="F152" s="596">
        <v>8</v>
      </c>
      <c r="G152" s="596">
        <v>98</v>
      </c>
      <c r="H152" s="596">
        <v>60</v>
      </c>
      <c r="I152" s="598">
        <v>47</v>
      </c>
      <c r="J152" s="600">
        <f t="shared" si="16"/>
        <v>34</v>
      </c>
      <c r="K152" s="600">
        <f t="shared" si="17"/>
        <v>47</v>
      </c>
      <c r="L152" s="930"/>
      <c r="M152" s="931"/>
      <c r="N152" s="931"/>
      <c r="O152" s="932"/>
      <c r="Q152" s="339" t="s">
        <v>901</v>
      </c>
      <c r="R152" s="20" t="s">
        <v>532</v>
      </c>
      <c r="S152" s="10"/>
      <c r="T152" s="20"/>
      <c r="U152" s="20"/>
      <c r="V152" s="20"/>
      <c r="W152" s="20"/>
      <c r="X152" s="20"/>
      <c r="Y152" s="20" t="s">
        <v>532</v>
      </c>
      <c r="Z152" s="20"/>
      <c r="AA152" s="20"/>
      <c r="AB152" s="20"/>
      <c r="AC152" s="20"/>
      <c r="AD152" s="20"/>
      <c r="AE152" s="20"/>
      <c r="AF152" s="20"/>
      <c r="AG152" s="20"/>
      <c r="AH152" s="20"/>
      <c r="AI152" s="21"/>
    </row>
    <row r="153" spans="1:35" ht="15" customHeight="1" x14ac:dyDescent="0.2">
      <c r="A153" s="246">
        <v>3</v>
      </c>
      <c r="B153" s="54" t="s">
        <v>2163</v>
      </c>
      <c r="C153" s="596">
        <v>34</v>
      </c>
      <c r="D153" s="596">
        <v>20</v>
      </c>
      <c r="E153" s="596">
        <v>6</v>
      </c>
      <c r="F153" s="596">
        <v>8</v>
      </c>
      <c r="G153" s="596">
        <v>89</v>
      </c>
      <c r="H153" s="596">
        <v>55</v>
      </c>
      <c r="I153" s="598">
        <v>46</v>
      </c>
      <c r="J153" s="600">
        <f t="shared" si="16"/>
        <v>34</v>
      </c>
      <c r="K153" s="600">
        <f t="shared" si="17"/>
        <v>46</v>
      </c>
      <c r="L153" s="930"/>
      <c r="M153" s="931"/>
      <c r="N153" s="931"/>
      <c r="O153" s="932"/>
      <c r="Q153" s="339" t="s">
        <v>564</v>
      </c>
      <c r="R153" s="20"/>
      <c r="S153" s="20"/>
      <c r="T153" s="10"/>
      <c r="U153" s="20"/>
      <c r="V153" s="20"/>
      <c r="W153" s="20"/>
      <c r="X153" s="20"/>
      <c r="Y153" s="20"/>
      <c r="Z153" s="20"/>
      <c r="AA153" s="20"/>
      <c r="AB153" s="20"/>
      <c r="AC153" s="20"/>
      <c r="AD153" s="20"/>
      <c r="AE153" s="20"/>
      <c r="AF153" s="20"/>
      <c r="AG153" s="20"/>
      <c r="AH153" s="20"/>
      <c r="AI153" s="21"/>
    </row>
    <row r="154" spans="1:35" ht="15" customHeight="1" x14ac:dyDescent="0.2">
      <c r="A154" s="246">
        <v>4</v>
      </c>
      <c r="B154" s="54" t="s">
        <v>1923</v>
      </c>
      <c r="C154" s="596">
        <v>34</v>
      </c>
      <c r="D154" s="596">
        <v>20</v>
      </c>
      <c r="E154" s="596">
        <v>5</v>
      </c>
      <c r="F154" s="596">
        <v>9</v>
      </c>
      <c r="G154" s="596">
        <v>82</v>
      </c>
      <c r="H154" s="596">
        <v>65</v>
      </c>
      <c r="I154" s="598">
        <v>45</v>
      </c>
      <c r="J154" s="600">
        <f t="shared" si="16"/>
        <v>34</v>
      </c>
      <c r="K154" s="600">
        <f t="shared" si="17"/>
        <v>45</v>
      </c>
      <c r="L154" s="930"/>
      <c r="M154" s="931"/>
      <c r="N154" s="931"/>
      <c r="O154" s="932"/>
      <c r="Q154" s="339" t="s">
        <v>902</v>
      </c>
      <c r="R154" s="20" t="s">
        <v>532</v>
      </c>
      <c r="S154" s="20"/>
      <c r="T154" s="20"/>
      <c r="U154" s="10"/>
      <c r="V154" s="20"/>
      <c r="W154" s="20" t="s">
        <v>532</v>
      </c>
      <c r="X154" s="20"/>
      <c r="Y154" s="20"/>
      <c r="Z154" s="20" t="s">
        <v>532</v>
      </c>
      <c r="AA154" s="20"/>
      <c r="AB154" s="20"/>
      <c r="AC154" s="20"/>
      <c r="AD154" s="20"/>
      <c r="AE154" s="20"/>
      <c r="AF154" s="20"/>
      <c r="AG154" s="20"/>
      <c r="AH154" s="20"/>
      <c r="AI154" s="21"/>
    </row>
    <row r="155" spans="1:35" ht="15" customHeight="1" x14ac:dyDescent="0.2">
      <c r="A155" s="246">
        <v>5</v>
      </c>
      <c r="B155" s="54" t="s">
        <v>2123</v>
      </c>
      <c r="C155" s="596">
        <v>34</v>
      </c>
      <c r="D155" s="596">
        <v>19</v>
      </c>
      <c r="E155" s="596">
        <v>5</v>
      </c>
      <c r="F155" s="596">
        <v>10</v>
      </c>
      <c r="G155" s="596">
        <v>100</v>
      </c>
      <c r="H155" s="596">
        <v>60</v>
      </c>
      <c r="I155" s="598">
        <v>43</v>
      </c>
      <c r="J155" s="600">
        <f t="shared" si="16"/>
        <v>34</v>
      </c>
      <c r="K155" s="600">
        <f t="shared" si="17"/>
        <v>43</v>
      </c>
      <c r="L155" s="930"/>
      <c r="M155" s="931"/>
      <c r="N155" s="931"/>
      <c r="O155" s="932"/>
      <c r="Q155" s="339" t="s">
        <v>1004</v>
      </c>
      <c r="R155" s="20"/>
      <c r="S155" s="20"/>
      <c r="T155" s="20"/>
      <c r="U155" s="20"/>
      <c r="V155" s="10"/>
      <c r="W155" s="20" t="s">
        <v>532</v>
      </c>
      <c r="X155" s="20"/>
      <c r="Y155" s="20"/>
      <c r="Z155" s="20"/>
      <c r="AA155" s="20"/>
      <c r="AB155" s="20"/>
      <c r="AC155" s="20"/>
      <c r="AD155" s="20"/>
      <c r="AE155" s="20"/>
      <c r="AF155" s="20"/>
      <c r="AG155" s="20"/>
      <c r="AH155" s="20"/>
      <c r="AI155" s="21"/>
    </row>
    <row r="156" spans="1:35" ht="15" customHeight="1" x14ac:dyDescent="0.2">
      <c r="A156" s="246">
        <v>6</v>
      </c>
      <c r="B156" s="54" t="s">
        <v>433</v>
      </c>
      <c r="C156" s="596">
        <v>34</v>
      </c>
      <c r="D156" s="596">
        <v>17</v>
      </c>
      <c r="E156" s="596">
        <v>7</v>
      </c>
      <c r="F156" s="596">
        <v>10</v>
      </c>
      <c r="G156" s="596">
        <v>88</v>
      </c>
      <c r="H156" s="596">
        <v>55</v>
      </c>
      <c r="I156" s="598">
        <v>41</v>
      </c>
      <c r="J156" s="600">
        <f t="shared" si="16"/>
        <v>34</v>
      </c>
      <c r="K156" s="600">
        <f t="shared" si="17"/>
        <v>41</v>
      </c>
      <c r="L156" s="930"/>
      <c r="M156" s="931"/>
      <c r="N156" s="931"/>
      <c r="O156" s="932"/>
      <c r="Q156" s="339" t="s">
        <v>500</v>
      </c>
      <c r="R156" s="20"/>
      <c r="S156" s="20"/>
      <c r="T156" s="20"/>
      <c r="U156" s="20"/>
      <c r="V156" s="20" t="s">
        <v>532</v>
      </c>
      <c r="W156" s="10"/>
      <c r="X156" s="20"/>
      <c r="Y156" s="20"/>
      <c r="Z156" s="20"/>
      <c r="AA156" s="20"/>
      <c r="AB156" s="20"/>
      <c r="AC156" s="20"/>
      <c r="AD156" s="20"/>
      <c r="AE156" s="20"/>
      <c r="AF156" s="20"/>
      <c r="AG156" s="20"/>
      <c r="AH156" s="20"/>
      <c r="AI156" s="21"/>
    </row>
    <row r="157" spans="1:35" ht="15" customHeight="1" x14ac:dyDescent="0.2">
      <c r="A157" s="246">
        <v>7</v>
      </c>
      <c r="B157" s="54" t="s">
        <v>674</v>
      </c>
      <c r="C157" s="596">
        <v>34</v>
      </c>
      <c r="D157" s="596">
        <v>17</v>
      </c>
      <c r="E157" s="596">
        <v>5</v>
      </c>
      <c r="F157" s="596">
        <v>12</v>
      </c>
      <c r="G157" s="596">
        <v>84</v>
      </c>
      <c r="H157" s="596">
        <v>69</v>
      </c>
      <c r="I157" s="598">
        <v>39</v>
      </c>
      <c r="J157" s="600">
        <f t="shared" si="16"/>
        <v>34</v>
      </c>
      <c r="K157" s="600">
        <f t="shared" si="17"/>
        <v>39</v>
      </c>
      <c r="L157" s="930"/>
      <c r="M157" s="931"/>
      <c r="N157" s="931"/>
      <c r="O157" s="932"/>
      <c r="Q157" s="339" t="s">
        <v>1631</v>
      </c>
      <c r="R157" s="20"/>
      <c r="S157" s="20"/>
      <c r="T157" s="20"/>
      <c r="U157" s="20"/>
      <c r="V157" s="20"/>
      <c r="W157" s="20"/>
      <c r="X157" s="10"/>
      <c r="Y157" s="20"/>
      <c r="Z157" s="20" t="s">
        <v>532</v>
      </c>
      <c r="AA157" s="20"/>
      <c r="AB157" s="20"/>
      <c r="AC157" s="20"/>
      <c r="AD157" s="20"/>
      <c r="AE157" s="20"/>
      <c r="AF157" s="20"/>
      <c r="AG157" s="20"/>
      <c r="AH157" s="20"/>
      <c r="AI157" s="21"/>
    </row>
    <row r="158" spans="1:35" ht="15" customHeight="1" x14ac:dyDescent="0.2">
      <c r="A158" s="246">
        <v>8</v>
      </c>
      <c r="B158" s="54" t="s">
        <v>89</v>
      </c>
      <c r="C158" s="596">
        <v>34</v>
      </c>
      <c r="D158" s="596">
        <v>13</v>
      </c>
      <c r="E158" s="596">
        <v>9</v>
      </c>
      <c r="F158" s="596">
        <v>12</v>
      </c>
      <c r="G158" s="596">
        <v>68</v>
      </c>
      <c r="H158" s="596">
        <v>48</v>
      </c>
      <c r="I158" s="598">
        <v>35</v>
      </c>
      <c r="J158" s="600">
        <f t="shared" si="16"/>
        <v>34</v>
      </c>
      <c r="K158" s="600">
        <f t="shared" si="17"/>
        <v>35</v>
      </c>
      <c r="L158" s="930"/>
      <c r="M158" s="931"/>
      <c r="N158" s="931"/>
      <c r="O158" s="932"/>
      <c r="Q158" s="339" t="s">
        <v>322</v>
      </c>
      <c r="R158" s="20"/>
      <c r="S158" s="20"/>
      <c r="T158" s="20"/>
      <c r="U158" s="20"/>
      <c r="V158" s="20"/>
      <c r="W158" s="20"/>
      <c r="X158" s="20" t="s">
        <v>532</v>
      </c>
      <c r="Y158" s="10"/>
      <c r="Z158" s="20"/>
      <c r="AA158" s="20"/>
      <c r="AB158" s="20"/>
      <c r="AC158" s="20"/>
      <c r="AD158" s="20"/>
      <c r="AE158" s="20"/>
      <c r="AF158" s="20"/>
      <c r="AG158" s="20"/>
      <c r="AH158" s="20"/>
      <c r="AI158" s="21"/>
    </row>
    <row r="159" spans="1:35" ht="15" customHeight="1" x14ac:dyDescent="0.2">
      <c r="A159" s="246">
        <v>9</v>
      </c>
      <c r="B159" s="54" t="s">
        <v>304</v>
      </c>
      <c r="C159" s="596">
        <v>34</v>
      </c>
      <c r="D159" s="596">
        <v>15</v>
      </c>
      <c r="E159" s="596">
        <v>5</v>
      </c>
      <c r="F159" s="596">
        <v>14</v>
      </c>
      <c r="G159" s="596">
        <v>84</v>
      </c>
      <c r="H159" s="596">
        <v>71</v>
      </c>
      <c r="I159" s="598">
        <v>35</v>
      </c>
      <c r="J159" s="600">
        <f t="shared" si="16"/>
        <v>34</v>
      </c>
      <c r="K159" s="600">
        <f t="shared" si="17"/>
        <v>35</v>
      </c>
      <c r="L159" s="930"/>
      <c r="M159" s="931"/>
      <c r="N159" s="931"/>
      <c r="O159" s="932"/>
      <c r="Q159" s="339" t="s">
        <v>514</v>
      </c>
      <c r="R159" s="20"/>
      <c r="S159" s="20"/>
      <c r="T159" s="20"/>
      <c r="U159" s="20"/>
      <c r="V159" s="20"/>
      <c r="W159" s="20"/>
      <c r="X159" s="20"/>
      <c r="Y159" s="20"/>
      <c r="Z159" s="10"/>
      <c r="AA159" s="20" t="s">
        <v>532</v>
      </c>
      <c r="AB159" s="20"/>
      <c r="AC159" s="20"/>
      <c r="AD159" s="20"/>
      <c r="AE159" s="20"/>
      <c r="AF159" s="20"/>
      <c r="AG159" s="20"/>
      <c r="AH159" s="20"/>
      <c r="AI159" s="21"/>
    </row>
    <row r="160" spans="1:35" ht="15" customHeight="1" x14ac:dyDescent="0.2">
      <c r="A160" s="246">
        <v>10</v>
      </c>
      <c r="B160" s="54" t="s">
        <v>529</v>
      </c>
      <c r="C160" s="596">
        <v>34</v>
      </c>
      <c r="D160" s="596">
        <v>15</v>
      </c>
      <c r="E160" s="596">
        <v>4</v>
      </c>
      <c r="F160" s="596">
        <v>15</v>
      </c>
      <c r="G160" s="596">
        <v>90</v>
      </c>
      <c r="H160" s="596">
        <v>73</v>
      </c>
      <c r="I160" s="598">
        <v>34</v>
      </c>
      <c r="J160" s="600">
        <f t="shared" si="16"/>
        <v>34</v>
      </c>
      <c r="K160" s="600">
        <f t="shared" si="17"/>
        <v>34</v>
      </c>
      <c r="L160" s="930"/>
      <c r="M160" s="931"/>
      <c r="N160" s="931"/>
      <c r="O160" s="932"/>
      <c r="Q160" s="339" t="s">
        <v>501</v>
      </c>
      <c r="R160" s="20"/>
      <c r="S160" s="20"/>
      <c r="T160" s="20"/>
      <c r="U160" s="20"/>
      <c r="V160" s="20"/>
      <c r="W160" s="20"/>
      <c r="X160" s="20"/>
      <c r="Y160" s="20"/>
      <c r="Z160" s="20" t="s">
        <v>532</v>
      </c>
      <c r="AA160" s="10"/>
      <c r="AB160" s="20" t="s">
        <v>532</v>
      </c>
      <c r="AC160" s="20"/>
      <c r="AD160" s="20"/>
      <c r="AE160" s="20"/>
      <c r="AF160" s="20"/>
      <c r="AG160" s="20"/>
      <c r="AH160" s="20"/>
      <c r="AI160" s="21"/>
    </row>
    <row r="161" spans="1:35" ht="15" customHeight="1" x14ac:dyDescent="0.2">
      <c r="A161" s="246">
        <v>11</v>
      </c>
      <c r="B161" s="54" t="s">
        <v>1855</v>
      </c>
      <c r="C161" s="596">
        <v>34</v>
      </c>
      <c r="D161" s="596">
        <v>12</v>
      </c>
      <c r="E161" s="596">
        <v>9</v>
      </c>
      <c r="F161" s="596">
        <v>13</v>
      </c>
      <c r="G161" s="596">
        <v>82</v>
      </c>
      <c r="H161" s="596">
        <v>86</v>
      </c>
      <c r="I161" s="598">
        <v>33</v>
      </c>
      <c r="J161" s="600">
        <f t="shared" si="16"/>
        <v>34</v>
      </c>
      <c r="K161" s="600">
        <f t="shared" si="17"/>
        <v>33</v>
      </c>
      <c r="L161" s="930"/>
      <c r="M161" s="931"/>
      <c r="N161" s="931"/>
      <c r="O161" s="932"/>
      <c r="Q161" s="339" t="s">
        <v>940</v>
      </c>
      <c r="R161" s="20"/>
      <c r="S161" s="20"/>
      <c r="T161" s="20"/>
      <c r="U161" s="20"/>
      <c r="V161" s="20"/>
      <c r="W161" s="20"/>
      <c r="X161" s="20"/>
      <c r="Y161" s="20"/>
      <c r="Z161" s="20"/>
      <c r="AA161" s="20" t="s">
        <v>532</v>
      </c>
      <c r="AB161" s="10"/>
      <c r="AC161" s="20"/>
      <c r="AD161" s="20"/>
      <c r="AE161" s="20"/>
      <c r="AF161" s="20"/>
      <c r="AG161" s="20"/>
      <c r="AH161" s="20"/>
      <c r="AI161" s="21"/>
    </row>
    <row r="162" spans="1:35" ht="15" customHeight="1" x14ac:dyDescent="0.2">
      <c r="A162" s="246">
        <v>12</v>
      </c>
      <c r="B162" s="54" t="s">
        <v>728</v>
      </c>
      <c r="C162" s="596">
        <v>34</v>
      </c>
      <c r="D162" s="596">
        <v>14</v>
      </c>
      <c r="E162" s="596">
        <v>5</v>
      </c>
      <c r="F162" s="596">
        <v>15</v>
      </c>
      <c r="G162" s="596">
        <v>68</v>
      </c>
      <c r="H162" s="596">
        <v>82</v>
      </c>
      <c r="I162" s="598">
        <v>33</v>
      </c>
      <c r="J162" s="600">
        <f t="shared" si="16"/>
        <v>34</v>
      </c>
      <c r="K162" s="600">
        <f t="shared" si="17"/>
        <v>33</v>
      </c>
      <c r="L162" s="930"/>
      <c r="M162" s="931"/>
      <c r="N162" s="931"/>
      <c r="O162" s="932"/>
      <c r="Q162" s="339" t="s">
        <v>1774</v>
      </c>
      <c r="R162" s="20"/>
      <c r="S162" s="20"/>
      <c r="T162" s="20"/>
      <c r="U162" s="20"/>
      <c r="V162" s="20"/>
      <c r="W162" s="20"/>
      <c r="X162" s="20"/>
      <c r="Y162" s="20"/>
      <c r="Z162" s="20"/>
      <c r="AA162" s="20"/>
      <c r="AB162" s="20"/>
      <c r="AC162" s="10"/>
      <c r="AD162" s="20"/>
      <c r="AE162" s="20" t="s">
        <v>532</v>
      </c>
      <c r="AF162" s="20"/>
      <c r="AG162" s="20"/>
      <c r="AH162" s="20"/>
      <c r="AI162" s="21"/>
    </row>
    <row r="163" spans="1:35" ht="15" customHeight="1" x14ac:dyDescent="0.2">
      <c r="A163" s="246">
        <v>13</v>
      </c>
      <c r="B163" s="54" t="s">
        <v>128</v>
      </c>
      <c r="C163" s="596">
        <v>34</v>
      </c>
      <c r="D163" s="596">
        <v>11</v>
      </c>
      <c r="E163" s="596">
        <v>6</v>
      </c>
      <c r="F163" s="596">
        <v>7</v>
      </c>
      <c r="G163" s="596">
        <v>74</v>
      </c>
      <c r="H163" s="596">
        <v>88</v>
      </c>
      <c r="I163" s="598">
        <v>28</v>
      </c>
      <c r="J163" s="600">
        <f t="shared" si="16"/>
        <v>24</v>
      </c>
      <c r="K163" s="600">
        <f t="shared" si="17"/>
        <v>28</v>
      </c>
      <c r="L163" s="930"/>
      <c r="M163" s="931"/>
      <c r="N163" s="931"/>
      <c r="O163" s="932"/>
      <c r="Q163" s="339" t="s">
        <v>726</v>
      </c>
      <c r="R163" s="20"/>
      <c r="S163" s="20"/>
      <c r="T163" s="20"/>
      <c r="U163" s="20" t="s">
        <v>532</v>
      </c>
      <c r="V163" s="20"/>
      <c r="W163" s="20"/>
      <c r="X163" s="20"/>
      <c r="Y163" s="20"/>
      <c r="Z163" s="20"/>
      <c r="AA163" s="20"/>
      <c r="AB163" s="20"/>
      <c r="AC163" s="20" t="s">
        <v>532</v>
      </c>
      <c r="AD163" s="10"/>
      <c r="AE163" s="20"/>
      <c r="AF163" s="20"/>
      <c r="AG163" s="20"/>
      <c r="AH163" s="20"/>
      <c r="AI163" s="21"/>
    </row>
    <row r="164" spans="1:35" ht="15" customHeight="1" x14ac:dyDescent="0.2">
      <c r="A164" s="246">
        <v>14</v>
      </c>
      <c r="B164" s="54" t="s">
        <v>2146</v>
      </c>
      <c r="C164" s="596">
        <v>34</v>
      </c>
      <c r="D164" s="596">
        <v>11</v>
      </c>
      <c r="E164" s="596">
        <v>2</v>
      </c>
      <c r="F164" s="596">
        <v>21</v>
      </c>
      <c r="G164" s="596">
        <v>61</v>
      </c>
      <c r="H164" s="596">
        <v>88</v>
      </c>
      <c r="I164" s="598">
        <v>24</v>
      </c>
      <c r="J164" s="600">
        <f t="shared" si="16"/>
        <v>34</v>
      </c>
      <c r="K164" s="600">
        <f t="shared" si="17"/>
        <v>24</v>
      </c>
      <c r="L164" s="930"/>
      <c r="M164" s="931"/>
      <c r="N164" s="931"/>
      <c r="O164" s="932"/>
      <c r="Q164" s="339" t="s">
        <v>299</v>
      </c>
      <c r="R164" s="20"/>
      <c r="S164" s="20"/>
      <c r="T164" s="20"/>
      <c r="U164" s="20"/>
      <c r="V164" s="20"/>
      <c r="W164" s="20"/>
      <c r="X164" s="20"/>
      <c r="Y164" s="20"/>
      <c r="Z164" s="20"/>
      <c r="AA164" s="20"/>
      <c r="AB164" s="20"/>
      <c r="AC164" s="20"/>
      <c r="AD164" s="20"/>
      <c r="AE164" s="10"/>
      <c r="AF164" s="20" t="s">
        <v>532</v>
      </c>
      <c r="AG164" s="20"/>
      <c r="AH164" s="20"/>
      <c r="AI164" s="21"/>
    </row>
    <row r="165" spans="1:35" ht="15" customHeight="1" x14ac:dyDescent="0.2">
      <c r="A165" s="246">
        <v>15</v>
      </c>
      <c r="B165" s="54" t="s">
        <v>1883</v>
      </c>
      <c r="C165" s="596">
        <v>34</v>
      </c>
      <c r="D165" s="596">
        <v>8</v>
      </c>
      <c r="E165" s="596">
        <v>8</v>
      </c>
      <c r="F165" s="596">
        <v>18</v>
      </c>
      <c r="G165" s="596">
        <v>71</v>
      </c>
      <c r="H165" s="596">
        <v>102</v>
      </c>
      <c r="I165" s="598">
        <v>24</v>
      </c>
      <c r="J165" s="600">
        <f t="shared" si="16"/>
        <v>34</v>
      </c>
      <c r="K165" s="600">
        <f t="shared" si="17"/>
        <v>24</v>
      </c>
      <c r="L165" s="930"/>
      <c r="M165" s="931"/>
      <c r="N165" s="931"/>
      <c r="O165" s="932"/>
      <c r="Q165" s="339" t="s">
        <v>2162</v>
      </c>
      <c r="R165" s="20"/>
      <c r="S165" s="20"/>
      <c r="T165" s="20"/>
      <c r="U165" s="20"/>
      <c r="V165" s="20"/>
      <c r="W165" s="20"/>
      <c r="X165" s="20"/>
      <c r="Y165" s="20"/>
      <c r="Z165" s="20"/>
      <c r="AA165" s="20"/>
      <c r="AB165" s="20"/>
      <c r="AC165" s="20"/>
      <c r="AD165" s="20"/>
      <c r="AE165" s="20" t="s">
        <v>532</v>
      </c>
      <c r="AF165" s="10"/>
      <c r="AG165" s="20"/>
      <c r="AH165" s="20"/>
      <c r="AI165" s="21"/>
    </row>
    <row r="166" spans="1:35" ht="15" customHeight="1" x14ac:dyDescent="0.2">
      <c r="A166" s="246">
        <v>16</v>
      </c>
      <c r="B166" s="54" t="s">
        <v>90</v>
      </c>
      <c r="C166" s="596">
        <v>34</v>
      </c>
      <c r="D166" s="596">
        <v>9</v>
      </c>
      <c r="E166" s="596">
        <v>3</v>
      </c>
      <c r="F166" s="596">
        <v>22</v>
      </c>
      <c r="G166" s="596">
        <v>61</v>
      </c>
      <c r="H166" s="596">
        <v>111</v>
      </c>
      <c r="I166" s="598">
        <v>21</v>
      </c>
      <c r="J166" s="600">
        <f t="shared" si="16"/>
        <v>34</v>
      </c>
      <c r="K166" s="600">
        <f t="shared" si="17"/>
        <v>21</v>
      </c>
      <c r="L166" s="930"/>
      <c r="M166" s="931"/>
      <c r="N166" s="931"/>
      <c r="O166" s="932"/>
      <c r="Q166" s="339" t="s">
        <v>1587</v>
      </c>
      <c r="R166" s="20"/>
      <c r="S166" s="20"/>
      <c r="T166" s="20"/>
      <c r="U166" s="20"/>
      <c r="V166" s="20"/>
      <c r="W166" s="20"/>
      <c r="X166" s="20"/>
      <c r="Y166" s="20"/>
      <c r="Z166" s="20"/>
      <c r="AA166" s="20"/>
      <c r="AB166" s="20"/>
      <c r="AC166" s="20"/>
      <c r="AD166" s="20"/>
      <c r="AE166" s="20"/>
      <c r="AF166" s="20"/>
      <c r="AG166" s="10"/>
      <c r="AH166" s="20" t="s">
        <v>532</v>
      </c>
      <c r="AI166" s="21"/>
    </row>
    <row r="167" spans="1:35" ht="15" customHeight="1" x14ac:dyDescent="0.2">
      <c r="A167" s="246">
        <v>17</v>
      </c>
      <c r="B167" s="54" t="s">
        <v>93</v>
      </c>
      <c r="C167" s="596">
        <v>34</v>
      </c>
      <c r="D167" s="596">
        <v>6</v>
      </c>
      <c r="E167" s="596">
        <v>2</v>
      </c>
      <c r="F167" s="596">
        <v>26</v>
      </c>
      <c r="G167" s="596">
        <v>42</v>
      </c>
      <c r="H167" s="596">
        <v>127</v>
      </c>
      <c r="I167" s="598">
        <v>14</v>
      </c>
      <c r="J167" s="600">
        <f t="shared" si="16"/>
        <v>34</v>
      </c>
      <c r="K167" s="600">
        <f t="shared" si="17"/>
        <v>14</v>
      </c>
      <c r="L167" s="930"/>
      <c r="M167" s="931"/>
      <c r="N167" s="931"/>
      <c r="O167" s="932"/>
      <c r="Q167" s="339" t="s">
        <v>153</v>
      </c>
      <c r="R167" s="20"/>
      <c r="S167" s="20"/>
      <c r="T167" s="20"/>
      <c r="U167" s="20"/>
      <c r="V167" s="20"/>
      <c r="W167" s="20"/>
      <c r="X167" s="20"/>
      <c r="Y167" s="20"/>
      <c r="Z167" s="20"/>
      <c r="AA167" s="20"/>
      <c r="AB167" s="20"/>
      <c r="AC167" s="20"/>
      <c r="AD167" s="20"/>
      <c r="AE167" s="20"/>
      <c r="AF167" s="20"/>
      <c r="AG167" s="20" t="s">
        <v>532</v>
      </c>
      <c r="AH167" s="10"/>
      <c r="AI167" s="21"/>
    </row>
    <row r="168" spans="1:35" ht="15" customHeight="1" thickBot="1" x14ac:dyDescent="0.25">
      <c r="A168" s="455">
        <v>18</v>
      </c>
      <c r="B168" s="55" t="s">
        <v>2164</v>
      </c>
      <c r="C168" s="597">
        <v>34</v>
      </c>
      <c r="D168" s="597">
        <v>4</v>
      </c>
      <c r="E168" s="597">
        <v>5</v>
      </c>
      <c r="F168" s="597">
        <v>25</v>
      </c>
      <c r="G168" s="597">
        <v>54</v>
      </c>
      <c r="H168" s="597">
        <v>140</v>
      </c>
      <c r="I168" s="599">
        <v>13</v>
      </c>
      <c r="J168" s="600">
        <f t="shared" si="16"/>
        <v>34</v>
      </c>
      <c r="K168" s="600">
        <f t="shared" si="17"/>
        <v>13</v>
      </c>
      <c r="L168" s="933"/>
      <c r="M168" s="934"/>
      <c r="N168" s="934"/>
      <c r="O168" s="935"/>
      <c r="Q168" s="398" t="s">
        <v>499</v>
      </c>
      <c r="R168" s="23"/>
      <c r="S168" s="23"/>
      <c r="T168" s="23"/>
      <c r="U168" s="23"/>
      <c r="V168" s="23"/>
      <c r="W168" s="23"/>
      <c r="X168" s="23"/>
      <c r="Y168" s="23"/>
      <c r="Z168" s="23"/>
      <c r="AA168" s="23"/>
      <c r="AB168" s="23"/>
      <c r="AC168" s="23"/>
      <c r="AD168" s="23"/>
      <c r="AE168" s="23"/>
      <c r="AF168" s="23"/>
      <c r="AG168" s="23"/>
      <c r="AH168" s="23"/>
      <c r="AI168" s="15"/>
    </row>
    <row r="169" spans="1:35" ht="15" customHeight="1" x14ac:dyDescent="0.2">
      <c r="C169" s="600">
        <f t="shared" ref="C169:I169" si="20">SUM(C151:C168)</f>
        <v>612</v>
      </c>
      <c r="D169" s="600">
        <f t="shared" si="20"/>
        <v>258</v>
      </c>
      <c r="E169" s="600">
        <f t="shared" si="20"/>
        <v>94</v>
      </c>
      <c r="F169" s="600">
        <f t="shared" si="20"/>
        <v>250</v>
      </c>
      <c r="G169" s="600">
        <f t="shared" si="20"/>
        <v>1427</v>
      </c>
      <c r="H169" s="600">
        <f t="shared" si="20"/>
        <v>1427</v>
      </c>
      <c r="I169" s="600">
        <f t="shared" si="20"/>
        <v>610</v>
      </c>
      <c r="J169" s="600">
        <f t="shared" ref="J169:J231" si="21">D169+E169+F169</f>
        <v>602</v>
      </c>
      <c r="K169" s="600">
        <f t="shared" ref="K169:K231" si="22">D169*2+E169</f>
        <v>610</v>
      </c>
    </row>
    <row r="170" spans="1:35" ht="15" customHeight="1" thickBot="1" x14ac:dyDescent="0.25"/>
    <row r="171" spans="1:35" ht="15" customHeight="1" thickBot="1" x14ac:dyDescent="0.25">
      <c r="A171" s="1193" t="s">
        <v>943</v>
      </c>
      <c r="B171" s="1194"/>
      <c r="C171" s="1194"/>
      <c r="D171" s="1194"/>
      <c r="E171" s="1194"/>
      <c r="F171" s="1195"/>
      <c r="G171" s="1190" t="s">
        <v>1162</v>
      </c>
      <c r="H171" s="1191"/>
      <c r="I171" s="1192"/>
    </row>
    <row r="172" spans="1:35" ht="15" customHeight="1" thickBot="1" x14ac:dyDescent="0.25">
      <c r="A172" s="456" t="s">
        <v>496</v>
      </c>
      <c r="B172" s="457" t="s">
        <v>497</v>
      </c>
      <c r="C172" s="458" t="s">
        <v>498</v>
      </c>
      <c r="D172" s="458" t="s">
        <v>499</v>
      </c>
      <c r="E172" s="458" t="s">
        <v>500</v>
      </c>
      <c r="F172" s="458" t="s">
        <v>501</v>
      </c>
      <c r="G172" s="459" t="s">
        <v>502</v>
      </c>
      <c r="H172" s="459" t="s">
        <v>503</v>
      </c>
      <c r="I172" s="460" t="s">
        <v>504</v>
      </c>
      <c r="L172" s="1242" t="s">
        <v>588</v>
      </c>
      <c r="M172" s="1243"/>
      <c r="N172" s="1243"/>
      <c r="O172" s="1244"/>
      <c r="Q172" s="24" t="s">
        <v>1163</v>
      </c>
      <c r="R172" s="399" t="s">
        <v>633</v>
      </c>
      <c r="S172" s="399" t="s">
        <v>241</v>
      </c>
      <c r="T172" s="399" t="s">
        <v>1196</v>
      </c>
      <c r="U172" s="399" t="s">
        <v>541</v>
      </c>
      <c r="V172" s="399" t="s">
        <v>1784</v>
      </c>
      <c r="W172" s="399" t="s">
        <v>500</v>
      </c>
      <c r="X172" s="399" t="s">
        <v>1504</v>
      </c>
      <c r="Y172" s="399" t="s">
        <v>511</v>
      </c>
      <c r="Z172" s="399" t="s">
        <v>1088</v>
      </c>
      <c r="AA172" s="399" t="s">
        <v>242</v>
      </c>
      <c r="AB172" s="399" t="s">
        <v>1089</v>
      </c>
      <c r="AC172" s="399" t="s">
        <v>610</v>
      </c>
      <c r="AD172" s="399" t="s">
        <v>514</v>
      </c>
      <c r="AE172" s="399" t="s">
        <v>591</v>
      </c>
      <c r="AF172" s="399" t="s">
        <v>1587</v>
      </c>
      <c r="AG172" s="400" t="s">
        <v>813</v>
      </c>
      <c r="AH172"/>
    </row>
    <row r="173" spans="1:35" ht="15" customHeight="1" thickBot="1" x14ac:dyDescent="0.25">
      <c r="A173" s="461">
        <v>1</v>
      </c>
      <c r="B173" s="53" t="s">
        <v>1092</v>
      </c>
      <c r="C173" s="46">
        <v>30</v>
      </c>
      <c r="D173" s="46">
        <v>25</v>
      </c>
      <c r="E173" s="46">
        <v>2</v>
      </c>
      <c r="F173" s="46">
        <v>3</v>
      </c>
      <c r="G173" s="46">
        <v>98</v>
      </c>
      <c r="H173" s="46">
        <v>33</v>
      </c>
      <c r="I173" s="595">
        <f t="shared" ref="I173:I188" si="23">(D173*2)+E173</f>
        <v>52</v>
      </c>
      <c r="J173" s="600">
        <f t="shared" si="21"/>
        <v>30</v>
      </c>
      <c r="K173" s="600">
        <f t="shared" si="22"/>
        <v>52</v>
      </c>
      <c r="L173" s="1245"/>
      <c r="M173" s="1246"/>
      <c r="N173" s="1246"/>
      <c r="O173" s="1247"/>
      <c r="Q173" s="401" t="s">
        <v>633</v>
      </c>
      <c r="R173" s="10"/>
      <c r="S173" s="20"/>
      <c r="T173" s="20" t="s">
        <v>532</v>
      </c>
      <c r="U173" s="20" t="s">
        <v>1643</v>
      </c>
      <c r="V173" s="20" t="s">
        <v>532</v>
      </c>
      <c r="W173" s="20"/>
      <c r="X173" s="20"/>
      <c r="Y173" s="20" t="s">
        <v>532</v>
      </c>
      <c r="Z173" s="20"/>
      <c r="AA173" s="20"/>
      <c r="AB173" s="20"/>
      <c r="AC173" s="20"/>
      <c r="AD173" s="20"/>
      <c r="AE173" s="20"/>
      <c r="AF173" s="20"/>
      <c r="AG173" s="21"/>
      <c r="AH173"/>
    </row>
    <row r="174" spans="1:35" ht="15" customHeight="1" x14ac:dyDescent="0.2">
      <c r="A174" s="259">
        <v>2</v>
      </c>
      <c r="B174" s="54" t="s">
        <v>1208</v>
      </c>
      <c r="C174" s="596">
        <v>30</v>
      </c>
      <c r="D174" s="596">
        <v>20</v>
      </c>
      <c r="E174" s="596">
        <v>3</v>
      </c>
      <c r="F174" s="596">
        <v>7</v>
      </c>
      <c r="G174" s="596">
        <v>121</v>
      </c>
      <c r="H174" s="596">
        <v>63</v>
      </c>
      <c r="I174" s="598">
        <f t="shared" si="23"/>
        <v>43</v>
      </c>
      <c r="J174" s="600">
        <f t="shared" si="21"/>
        <v>30</v>
      </c>
      <c r="K174" s="600">
        <f t="shared" si="22"/>
        <v>43</v>
      </c>
      <c r="L174" s="927" t="s">
        <v>1167</v>
      </c>
      <c r="M174" s="928"/>
      <c r="N174" s="928"/>
      <c r="O174" s="929"/>
      <c r="Q174" s="401" t="s">
        <v>241</v>
      </c>
      <c r="R174" s="20" t="s">
        <v>532</v>
      </c>
      <c r="S174" s="10"/>
      <c r="T174" s="20"/>
      <c r="U174" s="20" t="s">
        <v>1491</v>
      </c>
      <c r="V174" s="20"/>
      <c r="W174" s="20"/>
      <c r="X174" s="20"/>
      <c r="Y174" s="20"/>
      <c r="Z174" s="20"/>
      <c r="AA174" s="20"/>
      <c r="AB174" s="20"/>
      <c r="AC174" s="20"/>
      <c r="AD174" s="20"/>
      <c r="AE174" s="20"/>
      <c r="AF174" s="20"/>
      <c r="AG174" s="21"/>
      <c r="AH174"/>
    </row>
    <row r="175" spans="1:35" ht="15" customHeight="1" x14ac:dyDescent="0.2">
      <c r="A175" s="259">
        <v>3</v>
      </c>
      <c r="B175" s="54" t="s">
        <v>345</v>
      </c>
      <c r="C175" s="596">
        <v>30</v>
      </c>
      <c r="D175" s="596">
        <v>17</v>
      </c>
      <c r="E175" s="596">
        <v>6</v>
      </c>
      <c r="F175" s="596">
        <v>7</v>
      </c>
      <c r="G175" s="596">
        <v>101</v>
      </c>
      <c r="H175" s="596">
        <v>61</v>
      </c>
      <c r="I175" s="598">
        <f t="shared" si="23"/>
        <v>40</v>
      </c>
      <c r="J175" s="600">
        <f t="shared" si="21"/>
        <v>30</v>
      </c>
      <c r="K175" s="600">
        <f t="shared" si="22"/>
        <v>40</v>
      </c>
      <c r="L175" s="930"/>
      <c r="M175" s="931"/>
      <c r="N175" s="931"/>
      <c r="O175" s="932"/>
      <c r="Q175" s="401" t="s">
        <v>1196</v>
      </c>
      <c r="R175" s="20"/>
      <c r="S175" s="20"/>
      <c r="T175" s="10"/>
      <c r="U175" s="20" t="s">
        <v>1600</v>
      </c>
      <c r="V175" s="20"/>
      <c r="W175" s="20"/>
      <c r="X175" s="20"/>
      <c r="Y175" s="20"/>
      <c r="Z175" s="20"/>
      <c r="AA175" s="20"/>
      <c r="AB175" s="20"/>
      <c r="AC175" s="20"/>
      <c r="AD175" s="20"/>
      <c r="AE175" s="20"/>
      <c r="AF175" s="20"/>
      <c r="AG175" s="21"/>
      <c r="AH175"/>
    </row>
    <row r="176" spans="1:35" ht="15" customHeight="1" x14ac:dyDescent="0.2">
      <c r="A176" s="259">
        <v>4</v>
      </c>
      <c r="B176" s="54" t="s">
        <v>245</v>
      </c>
      <c r="C176" s="596">
        <v>30</v>
      </c>
      <c r="D176" s="596">
        <v>15</v>
      </c>
      <c r="E176" s="596">
        <v>5</v>
      </c>
      <c r="F176" s="596">
        <v>10</v>
      </c>
      <c r="G176" s="596">
        <v>51</v>
      </c>
      <c r="H176" s="596">
        <v>43</v>
      </c>
      <c r="I176" s="598">
        <f t="shared" si="23"/>
        <v>35</v>
      </c>
      <c r="J176" s="600">
        <f t="shared" si="21"/>
        <v>30</v>
      </c>
      <c r="K176" s="600">
        <f t="shared" si="22"/>
        <v>35</v>
      </c>
      <c r="L176" s="930"/>
      <c r="M176" s="931"/>
      <c r="N176" s="931"/>
      <c r="O176" s="932"/>
      <c r="Q176" s="401" t="s">
        <v>541</v>
      </c>
      <c r="R176" s="20" t="s">
        <v>2044</v>
      </c>
      <c r="S176" s="20" t="s">
        <v>32</v>
      </c>
      <c r="T176" s="20" t="s">
        <v>1540</v>
      </c>
      <c r="U176" s="10"/>
      <c r="V176" s="20" t="s">
        <v>1601</v>
      </c>
      <c r="W176" s="20" t="s">
        <v>1493</v>
      </c>
      <c r="X176" s="20" t="s">
        <v>1895</v>
      </c>
      <c r="Y176" s="20" t="s">
        <v>1489</v>
      </c>
      <c r="Z176" s="20" t="s">
        <v>1210</v>
      </c>
      <c r="AA176" s="20" t="s">
        <v>1490</v>
      </c>
      <c r="AB176" s="20" t="s">
        <v>1540</v>
      </c>
      <c r="AC176" s="20" t="s">
        <v>1655</v>
      </c>
      <c r="AD176" s="20" t="s">
        <v>1600</v>
      </c>
      <c r="AE176" s="20" t="s">
        <v>1645</v>
      </c>
      <c r="AF176" s="20" t="s">
        <v>1489</v>
      </c>
      <c r="AG176" s="21" t="s">
        <v>1911</v>
      </c>
      <c r="AH176"/>
    </row>
    <row r="177" spans="1:34" ht="15" customHeight="1" x14ac:dyDescent="0.2">
      <c r="A177" s="259">
        <v>5</v>
      </c>
      <c r="B177" s="54" t="s">
        <v>1090</v>
      </c>
      <c r="C177" s="596">
        <v>30</v>
      </c>
      <c r="D177" s="596">
        <v>15</v>
      </c>
      <c r="E177" s="596">
        <v>5</v>
      </c>
      <c r="F177" s="596">
        <v>10</v>
      </c>
      <c r="G177" s="596">
        <v>66</v>
      </c>
      <c r="H177" s="596">
        <v>51</v>
      </c>
      <c r="I177" s="598">
        <f t="shared" si="23"/>
        <v>35</v>
      </c>
      <c r="J177" s="600">
        <f t="shared" si="21"/>
        <v>30</v>
      </c>
      <c r="K177" s="600">
        <f t="shared" si="22"/>
        <v>35</v>
      </c>
      <c r="L177" s="930"/>
      <c r="M177" s="931"/>
      <c r="N177" s="931"/>
      <c r="O177" s="932"/>
      <c r="Q177" s="401" t="s">
        <v>1784</v>
      </c>
      <c r="R177" s="20"/>
      <c r="S177" s="20"/>
      <c r="T177" s="20"/>
      <c r="U177" s="20" t="s">
        <v>1490</v>
      </c>
      <c r="V177" s="10"/>
      <c r="W177" s="20"/>
      <c r="X177" s="20" t="s">
        <v>532</v>
      </c>
      <c r="Y177" s="20"/>
      <c r="Z177" s="20"/>
      <c r="AA177" s="20"/>
      <c r="AB177" s="20"/>
      <c r="AC177" s="20"/>
      <c r="AD177" s="20"/>
      <c r="AE177" s="20"/>
      <c r="AF177" s="20"/>
      <c r="AG177" s="21"/>
      <c r="AH177"/>
    </row>
    <row r="178" spans="1:34" ht="15" customHeight="1" x14ac:dyDescent="0.2">
      <c r="A178" s="259">
        <v>6</v>
      </c>
      <c r="B178" s="54" t="s">
        <v>1042</v>
      </c>
      <c r="C178" s="596">
        <v>30</v>
      </c>
      <c r="D178" s="596">
        <v>14</v>
      </c>
      <c r="E178" s="596">
        <v>5</v>
      </c>
      <c r="F178" s="596">
        <v>11</v>
      </c>
      <c r="G178" s="596">
        <v>72</v>
      </c>
      <c r="H178" s="596">
        <v>79</v>
      </c>
      <c r="I178" s="598">
        <f t="shared" si="23"/>
        <v>33</v>
      </c>
      <c r="J178" s="600">
        <f t="shared" si="21"/>
        <v>30</v>
      </c>
      <c r="K178" s="600">
        <f t="shared" si="22"/>
        <v>33</v>
      </c>
      <c r="L178" s="930"/>
      <c r="M178" s="931"/>
      <c r="N178" s="931"/>
      <c r="O178" s="932"/>
      <c r="Q178" s="401" t="s">
        <v>500</v>
      </c>
      <c r="R178" s="20"/>
      <c r="S178" s="20"/>
      <c r="T178" s="20"/>
      <c r="U178" s="20" t="s">
        <v>1643</v>
      </c>
      <c r="V178" s="20" t="s">
        <v>532</v>
      </c>
      <c r="W178" s="10"/>
      <c r="X178" s="20"/>
      <c r="Y178" s="20"/>
      <c r="Z178" s="20"/>
      <c r="AA178" s="20"/>
      <c r="AB178" s="20"/>
      <c r="AC178" s="20"/>
      <c r="AD178" s="20"/>
      <c r="AE178" s="20"/>
      <c r="AF178" s="20"/>
      <c r="AG178" s="21"/>
      <c r="AH178"/>
    </row>
    <row r="179" spans="1:34" ht="15" customHeight="1" x14ac:dyDescent="0.2">
      <c r="A179" s="259">
        <v>7</v>
      </c>
      <c r="B179" s="54" t="s">
        <v>1763</v>
      </c>
      <c r="C179" s="596">
        <v>30</v>
      </c>
      <c r="D179" s="596">
        <v>16</v>
      </c>
      <c r="E179" s="596">
        <v>1</v>
      </c>
      <c r="F179" s="596">
        <v>13</v>
      </c>
      <c r="G179" s="596">
        <v>73</v>
      </c>
      <c r="H179" s="596">
        <v>66</v>
      </c>
      <c r="I179" s="598">
        <f t="shared" si="23"/>
        <v>33</v>
      </c>
      <c r="J179" s="600">
        <f t="shared" si="21"/>
        <v>30</v>
      </c>
      <c r="K179" s="600">
        <f t="shared" si="22"/>
        <v>33</v>
      </c>
      <c r="L179" s="930"/>
      <c r="M179" s="931"/>
      <c r="N179" s="931"/>
      <c r="O179" s="932"/>
      <c r="Q179" s="401" t="s">
        <v>733</v>
      </c>
      <c r="R179" s="20"/>
      <c r="S179" s="20"/>
      <c r="T179" s="20"/>
      <c r="U179" s="20" t="s">
        <v>363</v>
      </c>
      <c r="V179" s="20"/>
      <c r="W179" s="20"/>
      <c r="X179" s="10"/>
      <c r="Y179" s="20" t="s">
        <v>532</v>
      </c>
      <c r="Z179" s="20"/>
      <c r="AA179" s="20"/>
      <c r="AB179" s="20"/>
      <c r="AC179" s="20"/>
      <c r="AD179" s="20"/>
      <c r="AE179" s="20"/>
      <c r="AF179" s="20"/>
      <c r="AG179" s="21"/>
      <c r="AH179"/>
    </row>
    <row r="180" spans="1:34" ht="15" customHeight="1" x14ac:dyDescent="0.2">
      <c r="A180" s="259">
        <v>8</v>
      </c>
      <c r="B180" s="54" t="s">
        <v>819</v>
      </c>
      <c r="C180" s="596">
        <v>30</v>
      </c>
      <c r="D180" s="596">
        <v>14</v>
      </c>
      <c r="E180" s="596">
        <v>3</v>
      </c>
      <c r="F180" s="596">
        <v>13</v>
      </c>
      <c r="G180" s="596">
        <v>77</v>
      </c>
      <c r="H180" s="596">
        <v>82</v>
      </c>
      <c r="I180" s="598">
        <f t="shared" si="23"/>
        <v>31</v>
      </c>
      <c r="J180" s="600">
        <f t="shared" si="21"/>
        <v>30</v>
      </c>
      <c r="K180" s="600">
        <f t="shared" si="22"/>
        <v>31</v>
      </c>
      <c r="L180" s="930"/>
      <c r="M180" s="931"/>
      <c r="N180" s="931"/>
      <c r="O180" s="932"/>
      <c r="Q180" s="401" t="s">
        <v>511</v>
      </c>
      <c r="R180" s="20"/>
      <c r="S180" s="20"/>
      <c r="T180" s="20"/>
      <c r="U180" s="20" t="s">
        <v>1905</v>
      </c>
      <c r="V180" s="20"/>
      <c r="W180" s="20"/>
      <c r="X180" s="20" t="s">
        <v>532</v>
      </c>
      <c r="Y180" s="10"/>
      <c r="Z180" s="20" t="s">
        <v>532</v>
      </c>
      <c r="AA180" s="20"/>
      <c r="AB180" s="20"/>
      <c r="AC180" s="20"/>
      <c r="AD180" s="20"/>
      <c r="AE180" s="20"/>
      <c r="AF180" s="20"/>
      <c r="AG180" s="21"/>
      <c r="AH180"/>
    </row>
    <row r="181" spans="1:34" ht="15" customHeight="1" x14ac:dyDescent="0.2">
      <c r="A181" s="259">
        <v>9</v>
      </c>
      <c r="B181" s="54" t="s">
        <v>1093</v>
      </c>
      <c r="C181" s="596">
        <v>30</v>
      </c>
      <c r="D181" s="596">
        <v>14</v>
      </c>
      <c r="E181" s="596">
        <v>3</v>
      </c>
      <c r="F181" s="596">
        <v>13</v>
      </c>
      <c r="G181" s="596">
        <v>72</v>
      </c>
      <c r="H181" s="596">
        <v>82</v>
      </c>
      <c r="I181" s="598">
        <f t="shared" si="23"/>
        <v>31</v>
      </c>
      <c r="J181" s="600">
        <f t="shared" si="21"/>
        <v>30</v>
      </c>
      <c r="K181" s="600">
        <f t="shared" si="22"/>
        <v>31</v>
      </c>
      <c r="L181" s="930"/>
      <c r="M181" s="931"/>
      <c r="N181" s="931"/>
      <c r="O181" s="932"/>
      <c r="Q181" s="401" t="s">
        <v>1088</v>
      </c>
      <c r="R181" s="20"/>
      <c r="S181" s="20"/>
      <c r="T181" s="20"/>
      <c r="U181" s="20" t="s">
        <v>1603</v>
      </c>
      <c r="V181" s="20"/>
      <c r="W181" s="20"/>
      <c r="X181" s="20"/>
      <c r="Y181" s="20" t="s">
        <v>532</v>
      </c>
      <c r="Z181" s="10"/>
      <c r="AA181" s="20"/>
      <c r="AB181" s="20"/>
      <c r="AC181" s="20"/>
      <c r="AD181" s="20"/>
      <c r="AE181" s="20"/>
      <c r="AF181" s="20"/>
      <c r="AG181" s="21"/>
      <c r="AH181"/>
    </row>
    <row r="182" spans="1:34" ht="15" customHeight="1" x14ac:dyDescent="0.2">
      <c r="A182" s="259">
        <v>10</v>
      </c>
      <c r="B182" s="54" t="s">
        <v>1200</v>
      </c>
      <c r="C182" s="596">
        <v>30</v>
      </c>
      <c r="D182" s="596">
        <v>12</v>
      </c>
      <c r="E182" s="596">
        <v>4</v>
      </c>
      <c r="F182" s="596">
        <v>14</v>
      </c>
      <c r="G182" s="596">
        <v>56</v>
      </c>
      <c r="H182" s="596">
        <v>59</v>
      </c>
      <c r="I182" s="598">
        <f t="shared" si="23"/>
        <v>28</v>
      </c>
      <c r="J182" s="600">
        <f t="shared" si="21"/>
        <v>30</v>
      </c>
      <c r="K182" s="600">
        <f t="shared" si="22"/>
        <v>28</v>
      </c>
      <c r="L182" s="930"/>
      <c r="M182" s="931"/>
      <c r="N182" s="931"/>
      <c r="O182" s="932"/>
      <c r="Q182" s="401" t="s">
        <v>242</v>
      </c>
      <c r="R182" s="20"/>
      <c r="S182" s="20"/>
      <c r="T182" s="20"/>
      <c r="U182" s="20" t="s">
        <v>1487</v>
      </c>
      <c r="V182" s="20"/>
      <c r="W182" s="20"/>
      <c r="X182" s="20"/>
      <c r="Y182" s="20"/>
      <c r="Z182" s="20"/>
      <c r="AA182" s="10"/>
      <c r="AB182" s="20"/>
      <c r="AC182" s="20" t="s">
        <v>532</v>
      </c>
      <c r="AD182" s="20"/>
      <c r="AE182" s="20"/>
      <c r="AF182" s="20"/>
      <c r="AG182" s="21"/>
      <c r="AH182"/>
    </row>
    <row r="183" spans="1:34" ht="15" customHeight="1" x14ac:dyDescent="0.2">
      <c r="A183" s="259">
        <v>11</v>
      </c>
      <c r="B183" s="54" t="s">
        <v>617</v>
      </c>
      <c r="C183" s="596">
        <v>30</v>
      </c>
      <c r="D183" s="596">
        <v>12</v>
      </c>
      <c r="E183" s="596">
        <v>1</v>
      </c>
      <c r="F183" s="596">
        <v>17</v>
      </c>
      <c r="G183" s="596">
        <v>67</v>
      </c>
      <c r="H183" s="596">
        <v>66</v>
      </c>
      <c r="I183" s="598">
        <f t="shared" si="23"/>
        <v>25</v>
      </c>
      <c r="J183" s="600">
        <f t="shared" si="21"/>
        <v>30</v>
      </c>
      <c r="K183" s="600">
        <f t="shared" si="22"/>
        <v>25</v>
      </c>
      <c r="L183" s="930"/>
      <c r="M183" s="931"/>
      <c r="N183" s="931"/>
      <c r="O183" s="932"/>
      <c r="Q183" s="401" t="s">
        <v>1089</v>
      </c>
      <c r="R183" s="20"/>
      <c r="S183" s="20"/>
      <c r="T183" s="20"/>
      <c r="U183" s="20" t="s">
        <v>32</v>
      </c>
      <c r="V183" s="20"/>
      <c r="W183" s="20"/>
      <c r="X183" s="20"/>
      <c r="Y183" s="20"/>
      <c r="Z183" s="20"/>
      <c r="AA183" s="20" t="s">
        <v>532</v>
      </c>
      <c r="AB183" s="10"/>
      <c r="AC183" s="20"/>
      <c r="AD183" s="20"/>
      <c r="AE183" s="20"/>
      <c r="AF183" s="20"/>
      <c r="AG183" s="21"/>
      <c r="AH183"/>
    </row>
    <row r="184" spans="1:34" ht="15" customHeight="1" x14ac:dyDescent="0.2">
      <c r="A184" s="259">
        <v>12</v>
      </c>
      <c r="B184" s="54" t="s">
        <v>1955</v>
      </c>
      <c r="C184" s="596">
        <v>30</v>
      </c>
      <c r="D184" s="596">
        <v>9</v>
      </c>
      <c r="E184" s="596">
        <v>3</v>
      </c>
      <c r="F184" s="596">
        <v>18</v>
      </c>
      <c r="G184" s="596">
        <v>55</v>
      </c>
      <c r="H184" s="596">
        <v>75</v>
      </c>
      <c r="I184" s="598">
        <f t="shared" si="23"/>
        <v>21</v>
      </c>
      <c r="J184" s="600">
        <f t="shared" si="21"/>
        <v>30</v>
      </c>
      <c r="K184" s="600">
        <f t="shared" si="22"/>
        <v>21</v>
      </c>
      <c r="L184" s="930"/>
      <c r="M184" s="931"/>
      <c r="N184" s="931"/>
      <c r="O184" s="932"/>
      <c r="Q184" s="401" t="s">
        <v>610</v>
      </c>
      <c r="R184" s="20"/>
      <c r="S184" s="20"/>
      <c r="T184" s="20"/>
      <c r="U184" s="20" t="s">
        <v>1491</v>
      </c>
      <c r="V184" s="20"/>
      <c r="W184" s="20"/>
      <c r="X184" s="20"/>
      <c r="Y184" s="20"/>
      <c r="Z184" s="20"/>
      <c r="AA184" s="20"/>
      <c r="AB184" s="20"/>
      <c r="AC184" s="10"/>
      <c r="AD184" s="20" t="s">
        <v>532</v>
      </c>
      <c r="AE184" s="20"/>
      <c r="AF184" s="20"/>
      <c r="AG184" s="21"/>
      <c r="AH184"/>
    </row>
    <row r="185" spans="1:34" ht="15" customHeight="1" x14ac:dyDescent="0.2">
      <c r="A185" s="259">
        <v>13</v>
      </c>
      <c r="B185" s="54" t="s">
        <v>1589</v>
      </c>
      <c r="C185" s="596">
        <v>30</v>
      </c>
      <c r="D185" s="596">
        <v>7</v>
      </c>
      <c r="E185" s="596">
        <v>6</v>
      </c>
      <c r="F185" s="596">
        <v>17</v>
      </c>
      <c r="G185" s="596">
        <v>50</v>
      </c>
      <c r="H185" s="596">
        <v>68</v>
      </c>
      <c r="I185" s="598">
        <f t="shared" si="23"/>
        <v>20</v>
      </c>
      <c r="J185" s="600">
        <f t="shared" si="21"/>
        <v>30</v>
      </c>
      <c r="K185" s="600">
        <f t="shared" si="22"/>
        <v>20</v>
      </c>
      <c r="L185" s="930"/>
      <c r="M185" s="931"/>
      <c r="N185" s="931"/>
      <c r="O185" s="932"/>
      <c r="Q185" s="401" t="s">
        <v>514</v>
      </c>
      <c r="R185" s="20"/>
      <c r="S185" s="20"/>
      <c r="T185" s="20"/>
      <c r="U185" s="20" t="s">
        <v>1646</v>
      </c>
      <c r="V185" s="20"/>
      <c r="W185" s="20"/>
      <c r="X185" s="20"/>
      <c r="Y185" s="20"/>
      <c r="Z185" s="20"/>
      <c r="AA185" s="20"/>
      <c r="AB185" s="20"/>
      <c r="AC185" s="20" t="s">
        <v>532</v>
      </c>
      <c r="AD185" s="10"/>
      <c r="AE185" s="20"/>
      <c r="AF185" s="20"/>
      <c r="AG185" s="21"/>
      <c r="AH185"/>
    </row>
    <row r="186" spans="1:34" ht="15" customHeight="1" x14ac:dyDescent="0.2">
      <c r="A186" s="259">
        <v>14</v>
      </c>
      <c r="B186" s="54" t="s">
        <v>1094</v>
      </c>
      <c r="C186" s="596">
        <v>30</v>
      </c>
      <c r="D186" s="596">
        <v>8</v>
      </c>
      <c r="E186" s="596">
        <v>1</v>
      </c>
      <c r="F186" s="596">
        <v>21</v>
      </c>
      <c r="G186" s="596">
        <v>48</v>
      </c>
      <c r="H186" s="596">
        <v>83</v>
      </c>
      <c r="I186" s="598">
        <f t="shared" si="23"/>
        <v>17</v>
      </c>
      <c r="J186" s="600">
        <f t="shared" si="21"/>
        <v>30</v>
      </c>
      <c r="K186" s="600">
        <f t="shared" si="22"/>
        <v>17</v>
      </c>
      <c r="L186" s="930"/>
      <c r="M186" s="931"/>
      <c r="N186" s="931"/>
      <c r="O186" s="932"/>
      <c r="Q186" s="401" t="s">
        <v>591</v>
      </c>
      <c r="R186" s="20"/>
      <c r="S186" s="20"/>
      <c r="T186" s="20"/>
      <c r="U186" s="20" t="s">
        <v>1646</v>
      </c>
      <c r="V186" s="20"/>
      <c r="W186" s="20"/>
      <c r="X186" s="20"/>
      <c r="Y186" s="20"/>
      <c r="Z186" s="20"/>
      <c r="AA186" s="20"/>
      <c r="AB186" s="20"/>
      <c r="AC186" s="20"/>
      <c r="AD186" s="20"/>
      <c r="AE186" s="10"/>
      <c r="AF186" s="20" t="s">
        <v>532</v>
      </c>
      <c r="AG186" s="21"/>
      <c r="AH186"/>
    </row>
    <row r="187" spans="1:34" ht="15" customHeight="1" x14ac:dyDescent="0.2">
      <c r="A187" s="259">
        <v>15</v>
      </c>
      <c r="B187" s="54" t="s">
        <v>244</v>
      </c>
      <c r="C187" s="596">
        <v>30</v>
      </c>
      <c r="D187" s="596">
        <v>6</v>
      </c>
      <c r="E187" s="596">
        <v>5</v>
      </c>
      <c r="F187" s="596">
        <v>19</v>
      </c>
      <c r="G187" s="596">
        <v>52</v>
      </c>
      <c r="H187" s="596">
        <v>91</v>
      </c>
      <c r="I187" s="598">
        <f t="shared" si="23"/>
        <v>17</v>
      </c>
      <c r="J187" s="600">
        <f t="shared" si="21"/>
        <v>30</v>
      </c>
      <c r="K187" s="600">
        <f t="shared" si="22"/>
        <v>17</v>
      </c>
      <c r="L187" s="930"/>
      <c r="M187" s="931"/>
      <c r="N187" s="931"/>
      <c r="O187" s="932"/>
      <c r="Q187" s="401" t="s">
        <v>1587</v>
      </c>
      <c r="R187" s="20"/>
      <c r="S187" s="20"/>
      <c r="T187" s="20"/>
      <c r="U187" s="20" t="s">
        <v>1673</v>
      </c>
      <c r="V187" s="20"/>
      <c r="W187" s="20"/>
      <c r="X187" s="20"/>
      <c r="Y187" s="20"/>
      <c r="Z187" s="20"/>
      <c r="AA187" s="20"/>
      <c r="AB187" s="20"/>
      <c r="AC187" s="20"/>
      <c r="AD187" s="20"/>
      <c r="AE187" s="20" t="s">
        <v>532</v>
      </c>
      <c r="AF187" s="10"/>
      <c r="AG187" s="21"/>
      <c r="AH187"/>
    </row>
    <row r="188" spans="1:34" ht="15" customHeight="1" thickBot="1" x14ac:dyDescent="0.25">
      <c r="A188" s="462">
        <v>16</v>
      </c>
      <c r="B188" s="55" t="s">
        <v>371</v>
      </c>
      <c r="C188" s="597">
        <v>30</v>
      </c>
      <c r="D188" s="597">
        <v>3</v>
      </c>
      <c r="E188" s="597">
        <v>5</v>
      </c>
      <c r="F188" s="597">
        <v>22</v>
      </c>
      <c r="G188" s="597">
        <v>36</v>
      </c>
      <c r="H188" s="597">
        <v>86</v>
      </c>
      <c r="I188" s="599">
        <f t="shared" si="23"/>
        <v>11</v>
      </c>
      <c r="J188" s="600">
        <f t="shared" si="21"/>
        <v>30</v>
      </c>
      <c r="K188" s="600">
        <f t="shared" si="22"/>
        <v>11</v>
      </c>
      <c r="L188" s="933"/>
      <c r="M188" s="934"/>
      <c r="N188" s="934"/>
      <c r="O188" s="935"/>
      <c r="Q188" s="402" t="s">
        <v>813</v>
      </c>
      <c r="R188" s="23"/>
      <c r="S188" s="23"/>
      <c r="T188" s="23"/>
      <c r="U188" s="23" t="s">
        <v>1489</v>
      </c>
      <c r="V188" s="23"/>
      <c r="W188" s="23"/>
      <c r="X188" s="23"/>
      <c r="Y188" s="23"/>
      <c r="Z188" s="23"/>
      <c r="AA188" s="23"/>
      <c r="AB188" s="23"/>
      <c r="AC188" s="23"/>
      <c r="AD188" s="23"/>
      <c r="AE188" s="23"/>
      <c r="AF188" s="23"/>
      <c r="AG188" s="15"/>
      <c r="AH188"/>
    </row>
    <row r="189" spans="1:34" ht="15" customHeight="1" x14ac:dyDescent="0.2">
      <c r="C189" s="600">
        <f t="shared" ref="C189:I189" si="24">SUM(C173:C188)</f>
        <v>480</v>
      </c>
      <c r="D189" s="600">
        <f t="shared" si="24"/>
        <v>207</v>
      </c>
      <c r="E189" s="600">
        <f t="shared" si="24"/>
        <v>58</v>
      </c>
      <c r="F189" s="600">
        <f t="shared" si="24"/>
        <v>215</v>
      </c>
      <c r="G189" s="600">
        <f t="shared" si="24"/>
        <v>1095</v>
      </c>
      <c r="H189" s="600">
        <f t="shared" si="24"/>
        <v>1088</v>
      </c>
      <c r="I189" s="600">
        <f t="shared" si="24"/>
        <v>472</v>
      </c>
      <c r="J189" s="600">
        <f t="shared" si="21"/>
        <v>480</v>
      </c>
      <c r="K189" s="600">
        <f t="shared" si="22"/>
        <v>472</v>
      </c>
    </row>
    <row r="190" spans="1:34" ht="15" customHeight="1" thickBot="1" x14ac:dyDescent="0.25"/>
    <row r="191" spans="1:34" ht="15" customHeight="1" thickBot="1" x14ac:dyDescent="0.25">
      <c r="A191" s="1193" t="s">
        <v>2087</v>
      </c>
      <c r="B191" s="1194"/>
      <c r="C191" s="1194"/>
      <c r="D191" s="1194"/>
      <c r="E191" s="1194"/>
      <c r="F191" s="1195"/>
      <c r="G191" s="1190" t="s">
        <v>1162</v>
      </c>
      <c r="H191" s="1191"/>
      <c r="I191" s="1192"/>
    </row>
    <row r="192" spans="1:34" ht="15" customHeight="1" thickBot="1" x14ac:dyDescent="0.25">
      <c r="A192" s="463" t="s">
        <v>496</v>
      </c>
      <c r="B192" s="457" t="s">
        <v>497</v>
      </c>
      <c r="C192" s="458" t="s">
        <v>498</v>
      </c>
      <c r="D192" s="458" t="s">
        <v>499</v>
      </c>
      <c r="E192" s="458" t="s">
        <v>500</v>
      </c>
      <c r="F192" s="458" t="s">
        <v>501</v>
      </c>
      <c r="G192" s="459" t="s">
        <v>502</v>
      </c>
      <c r="H192" s="459" t="s">
        <v>503</v>
      </c>
      <c r="I192" s="460" t="s">
        <v>504</v>
      </c>
      <c r="L192" s="945" t="s">
        <v>495</v>
      </c>
      <c r="M192" s="946"/>
      <c r="N192" s="946"/>
      <c r="O192" s="947"/>
      <c r="Q192" s="24" t="s">
        <v>1163</v>
      </c>
      <c r="R192" s="399" t="s">
        <v>1615</v>
      </c>
      <c r="S192" s="399" t="s">
        <v>241</v>
      </c>
      <c r="T192" s="399" t="s">
        <v>2088</v>
      </c>
      <c r="U192" s="399" t="s">
        <v>1503</v>
      </c>
      <c r="V192" s="399" t="s">
        <v>564</v>
      </c>
      <c r="W192" s="399" t="s">
        <v>500</v>
      </c>
      <c r="X192" s="399" t="s">
        <v>59</v>
      </c>
      <c r="Y192" s="399" t="s">
        <v>1530</v>
      </c>
      <c r="Z192" s="399" t="s">
        <v>610</v>
      </c>
      <c r="AA192" s="399" t="s">
        <v>60</v>
      </c>
      <c r="AB192" s="399" t="s">
        <v>2089</v>
      </c>
      <c r="AC192" s="399" t="s">
        <v>1959</v>
      </c>
      <c r="AD192" s="399" t="s">
        <v>2090</v>
      </c>
      <c r="AE192" s="399" t="s">
        <v>413</v>
      </c>
      <c r="AF192" s="400" t="s">
        <v>727</v>
      </c>
    </row>
    <row r="193" spans="1:32" ht="15" customHeight="1" thickBot="1" x14ac:dyDescent="0.25">
      <c r="A193" s="468" t="s">
        <v>521</v>
      </c>
      <c r="B193" s="53" t="s">
        <v>2061</v>
      </c>
      <c r="C193" s="46"/>
      <c r="D193" s="46"/>
      <c r="E193" s="46"/>
      <c r="F193" s="46"/>
      <c r="G193" s="46"/>
      <c r="H193" s="46"/>
      <c r="I193" s="595"/>
      <c r="J193" s="600">
        <f t="shared" si="21"/>
        <v>0</v>
      </c>
      <c r="K193" s="600">
        <f t="shared" si="22"/>
        <v>0</v>
      </c>
      <c r="L193" s="1063"/>
      <c r="M193" s="1064"/>
      <c r="N193" s="1064"/>
      <c r="O193" s="1065"/>
      <c r="Q193" s="401" t="s">
        <v>1615</v>
      </c>
      <c r="R193" s="10"/>
      <c r="S193" s="20"/>
      <c r="T193" s="20" t="s">
        <v>532</v>
      </c>
      <c r="U193" s="20"/>
      <c r="V193" s="20"/>
      <c r="W193" s="20" t="s">
        <v>532</v>
      </c>
      <c r="X193" s="20"/>
      <c r="Y193" s="20"/>
      <c r="Z193" s="20"/>
      <c r="AA193" s="20"/>
      <c r="AB193" s="20"/>
      <c r="AC193" s="20"/>
      <c r="AD193" s="20"/>
      <c r="AE193" s="20"/>
      <c r="AF193" s="21"/>
    </row>
    <row r="194" spans="1:32" ht="15" customHeight="1" x14ac:dyDescent="0.2">
      <c r="A194" s="259" t="s">
        <v>521</v>
      </c>
      <c r="B194" s="54" t="s">
        <v>1498</v>
      </c>
      <c r="C194" s="596"/>
      <c r="D194" s="596"/>
      <c r="E194" s="596"/>
      <c r="F194" s="596"/>
      <c r="G194" s="596"/>
      <c r="H194" s="596"/>
      <c r="I194" s="598"/>
      <c r="J194" s="600">
        <f t="shared" si="21"/>
        <v>0</v>
      </c>
      <c r="K194" s="600">
        <f t="shared" si="22"/>
        <v>0</v>
      </c>
      <c r="L194" s="927" t="s">
        <v>528</v>
      </c>
      <c r="M194" s="928"/>
      <c r="N194" s="928"/>
      <c r="O194" s="929"/>
      <c r="Q194" s="401" t="s">
        <v>241</v>
      </c>
      <c r="R194" s="20"/>
      <c r="S194" s="10"/>
      <c r="T194" s="20" t="s">
        <v>532</v>
      </c>
      <c r="U194" s="20"/>
      <c r="V194" s="20"/>
      <c r="W194" s="20"/>
      <c r="X194" s="20"/>
      <c r="Y194" s="20"/>
      <c r="Z194" s="20"/>
      <c r="AA194" s="20"/>
      <c r="AB194" s="20"/>
      <c r="AC194" s="20"/>
      <c r="AD194" s="20"/>
      <c r="AE194" s="20"/>
      <c r="AF194" s="21"/>
    </row>
    <row r="195" spans="1:32" ht="15" customHeight="1" x14ac:dyDescent="0.2">
      <c r="A195" s="259" t="s">
        <v>521</v>
      </c>
      <c r="B195" s="54" t="s">
        <v>2091</v>
      </c>
      <c r="C195" s="596"/>
      <c r="D195" s="596"/>
      <c r="E195" s="596"/>
      <c r="F195" s="596"/>
      <c r="G195" s="596"/>
      <c r="H195" s="596"/>
      <c r="I195" s="598"/>
      <c r="J195" s="600">
        <f t="shared" si="21"/>
        <v>0</v>
      </c>
      <c r="K195" s="600">
        <f t="shared" si="22"/>
        <v>0</v>
      </c>
      <c r="L195" s="930"/>
      <c r="M195" s="931"/>
      <c r="N195" s="931"/>
      <c r="O195" s="932"/>
      <c r="Q195" s="401" t="s">
        <v>2088</v>
      </c>
      <c r="R195" s="20"/>
      <c r="S195" s="20" t="s">
        <v>532</v>
      </c>
      <c r="T195" s="10"/>
      <c r="U195" s="20"/>
      <c r="V195" s="20"/>
      <c r="W195" s="20"/>
      <c r="X195" s="20"/>
      <c r="Y195" s="20"/>
      <c r="Z195" s="20"/>
      <c r="AA195" s="20"/>
      <c r="AB195" s="20"/>
      <c r="AC195" s="20"/>
      <c r="AD195" s="20"/>
      <c r="AE195" s="20"/>
      <c r="AF195" s="21"/>
    </row>
    <row r="196" spans="1:32" ht="15" customHeight="1" x14ac:dyDescent="0.2">
      <c r="A196" s="259" t="s">
        <v>521</v>
      </c>
      <c r="B196" s="54" t="s">
        <v>2092</v>
      </c>
      <c r="C196" s="596"/>
      <c r="D196" s="596"/>
      <c r="E196" s="596"/>
      <c r="F196" s="596"/>
      <c r="G196" s="596"/>
      <c r="H196" s="596"/>
      <c r="I196" s="598"/>
      <c r="J196" s="600">
        <f t="shared" si="21"/>
        <v>0</v>
      </c>
      <c r="K196" s="600">
        <f t="shared" si="22"/>
        <v>0</v>
      </c>
      <c r="L196" s="930"/>
      <c r="M196" s="931"/>
      <c r="N196" s="931"/>
      <c r="O196" s="932"/>
      <c r="Q196" s="401" t="s">
        <v>1503</v>
      </c>
      <c r="R196" s="20"/>
      <c r="S196" s="20"/>
      <c r="T196" s="20"/>
      <c r="U196" s="10"/>
      <c r="V196" s="20"/>
      <c r="W196" s="20" t="s">
        <v>532</v>
      </c>
      <c r="X196" s="20"/>
      <c r="Y196" s="20"/>
      <c r="Z196" s="20"/>
      <c r="AA196" s="20"/>
      <c r="AB196" s="20"/>
      <c r="AC196" s="20"/>
      <c r="AD196" s="20"/>
      <c r="AE196" s="20"/>
      <c r="AF196" s="21"/>
    </row>
    <row r="197" spans="1:32" ht="15" customHeight="1" x14ac:dyDescent="0.2">
      <c r="A197" s="259" t="s">
        <v>521</v>
      </c>
      <c r="B197" s="54" t="s">
        <v>106</v>
      </c>
      <c r="C197" s="596"/>
      <c r="D197" s="596"/>
      <c r="E197" s="596"/>
      <c r="F197" s="596"/>
      <c r="G197" s="596"/>
      <c r="H197" s="596"/>
      <c r="I197" s="598"/>
      <c r="J197" s="600">
        <f t="shared" si="21"/>
        <v>0</v>
      </c>
      <c r="K197" s="600">
        <f t="shared" si="22"/>
        <v>0</v>
      </c>
      <c r="L197" s="930"/>
      <c r="M197" s="931"/>
      <c r="N197" s="931"/>
      <c r="O197" s="932"/>
      <c r="Q197" s="401" t="s">
        <v>564</v>
      </c>
      <c r="R197" s="20"/>
      <c r="S197" s="20"/>
      <c r="T197" s="20"/>
      <c r="U197" s="20" t="s">
        <v>532</v>
      </c>
      <c r="V197" s="10"/>
      <c r="W197" s="20"/>
      <c r="X197" s="20"/>
      <c r="Y197" s="20"/>
      <c r="Z197" s="20"/>
      <c r="AA197" s="20"/>
      <c r="AB197" s="20"/>
      <c r="AC197" s="20"/>
      <c r="AD197" s="20"/>
      <c r="AE197" s="20"/>
      <c r="AF197" s="21"/>
    </row>
    <row r="198" spans="1:32" ht="15" customHeight="1" x14ac:dyDescent="0.2">
      <c r="A198" s="259" t="s">
        <v>521</v>
      </c>
      <c r="B198" s="54" t="s">
        <v>616</v>
      </c>
      <c r="C198" s="596"/>
      <c r="D198" s="596"/>
      <c r="E198" s="596"/>
      <c r="F198" s="596"/>
      <c r="G198" s="596"/>
      <c r="H198" s="596"/>
      <c r="I198" s="598"/>
      <c r="J198" s="600">
        <f t="shared" si="21"/>
        <v>0</v>
      </c>
      <c r="K198" s="600">
        <f t="shared" si="22"/>
        <v>0</v>
      </c>
      <c r="L198" s="930"/>
      <c r="M198" s="931"/>
      <c r="N198" s="931"/>
      <c r="O198" s="932"/>
      <c r="Q198" s="401" t="s">
        <v>500</v>
      </c>
      <c r="R198" s="20"/>
      <c r="S198" s="20"/>
      <c r="T198" s="20"/>
      <c r="U198" s="20"/>
      <c r="V198" s="20"/>
      <c r="W198" s="10"/>
      <c r="X198" s="20" t="s">
        <v>532</v>
      </c>
      <c r="Y198" s="20"/>
      <c r="Z198" s="20"/>
      <c r="AA198" s="20"/>
      <c r="AB198" s="20"/>
      <c r="AC198" s="20"/>
      <c r="AD198" s="20"/>
      <c r="AE198" s="20"/>
      <c r="AF198" s="21"/>
    </row>
    <row r="199" spans="1:32" ht="15" customHeight="1" x14ac:dyDescent="0.2">
      <c r="A199" s="259" t="s">
        <v>521</v>
      </c>
      <c r="B199" s="54" t="s">
        <v>1931</v>
      </c>
      <c r="C199" s="596"/>
      <c r="D199" s="596"/>
      <c r="E199" s="596"/>
      <c r="F199" s="596"/>
      <c r="G199" s="596"/>
      <c r="H199" s="596"/>
      <c r="I199" s="598"/>
      <c r="J199" s="600">
        <f t="shared" si="21"/>
        <v>0</v>
      </c>
      <c r="K199" s="600">
        <f t="shared" si="22"/>
        <v>0</v>
      </c>
      <c r="L199" s="930"/>
      <c r="M199" s="931"/>
      <c r="N199" s="931"/>
      <c r="O199" s="932"/>
      <c r="Q199" s="401" t="s">
        <v>59</v>
      </c>
      <c r="R199" s="20"/>
      <c r="S199" s="20"/>
      <c r="T199" s="20"/>
      <c r="U199" s="20"/>
      <c r="V199" s="20"/>
      <c r="W199" s="20" t="s">
        <v>532</v>
      </c>
      <c r="X199" s="10"/>
      <c r="Y199" s="20" t="s">
        <v>532</v>
      </c>
      <c r="Z199" s="20"/>
      <c r="AA199" s="20"/>
      <c r="AB199" s="20"/>
      <c r="AC199" s="20"/>
      <c r="AD199" s="20"/>
      <c r="AE199" s="20"/>
      <c r="AF199" s="21"/>
    </row>
    <row r="200" spans="1:32" ht="15" customHeight="1" x14ac:dyDescent="0.2">
      <c r="A200" s="259" t="s">
        <v>521</v>
      </c>
      <c r="B200" s="54" t="s">
        <v>2062</v>
      </c>
      <c r="C200" s="596"/>
      <c r="D200" s="596"/>
      <c r="E200" s="596"/>
      <c r="F200" s="596"/>
      <c r="G200" s="596"/>
      <c r="H200" s="596"/>
      <c r="I200" s="598"/>
      <c r="J200" s="600">
        <f t="shared" si="21"/>
        <v>0</v>
      </c>
      <c r="K200" s="600">
        <f t="shared" si="22"/>
        <v>0</v>
      </c>
      <c r="L200" s="930"/>
      <c r="M200" s="931"/>
      <c r="N200" s="931"/>
      <c r="O200" s="932"/>
      <c r="Q200" s="401" t="s">
        <v>1530</v>
      </c>
      <c r="R200" s="20"/>
      <c r="S200" s="20"/>
      <c r="T200" s="20"/>
      <c r="U200" s="20"/>
      <c r="V200" s="20"/>
      <c r="W200" s="20"/>
      <c r="X200" s="20" t="s">
        <v>532</v>
      </c>
      <c r="Y200" s="10"/>
      <c r="Z200" s="20"/>
      <c r="AA200" s="20"/>
      <c r="AB200" s="20"/>
      <c r="AC200" s="20"/>
      <c r="AD200" s="20"/>
      <c r="AE200" s="20"/>
      <c r="AF200" s="21"/>
    </row>
    <row r="201" spans="1:32" ht="15" customHeight="1" x14ac:dyDescent="0.2">
      <c r="A201" s="259" t="s">
        <v>521</v>
      </c>
      <c r="B201" s="54" t="s">
        <v>1548</v>
      </c>
      <c r="C201" s="596"/>
      <c r="D201" s="596"/>
      <c r="E201" s="596"/>
      <c r="F201" s="596"/>
      <c r="G201" s="596"/>
      <c r="H201" s="596"/>
      <c r="I201" s="598"/>
      <c r="J201" s="600">
        <f t="shared" si="21"/>
        <v>0</v>
      </c>
      <c r="K201" s="600">
        <f t="shared" si="22"/>
        <v>0</v>
      </c>
      <c r="L201" s="930"/>
      <c r="M201" s="931"/>
      <c r="N201" s="931"/>
      <c r="O201" s="932"/>
      <c r="Q201" s="401" t="s">
        <v>610</v>
      </c>
      <c r="R201" s="20"/>
      <c r="S201" s="20"/>
      <c r="T201" s="20"/>
      <c r="U201" s="20"/>
      <c r="V201" s="20"/>
      <c r="W201" s="20"/>
      <c r="X201" s="20"/>
      <c r="Y201" s="20"/>
      <c r="Z201" s="10"/>
      <c r="AA201" s="20"/>
      <c r="AB201" s="20" t="s">
        <v>532</v>
      </c>
      <c r="AC201" s="20"/>
      <c r="AD201" s="20"/>
      <c r="AE201" s="20"/>
      <c r="AF201" s="21"/>
    </row>
    <row r="202" spans="1:32" ht="15" customHeight="1" x14ac:dyDescent="0.2">
      <c r="A202" s="259" t="s">
        <v>521</v>
      </c>
      <c r="B202" s="54" t="s">
        <v>1537</v>
      </c>
      <c r="C202" s="596"/>
      <c r="D202" s="596"/>
      <c r="E202" s="596"/>
      <c r="F202" s="596"/>
      <c r="G202" s="596"/>
      <c r="H202" s="596"/>
      <c r="I202" s="598"/>
      <c r="J202" s="600">
        <f t="shared" si="21"/>
        <v>0</v>
      </c>
      <c r="K202" s="600">
        <f t="shared" si="22"/>
        <v>0</v>
      </c>
      <c r="L202" s="930"/>
      <c r="M202" s="931"/>
      <c r="N202" s="931"/>
      <c r="O202" s="932"/>
      <c r="Q202" s="401" t="s">
        <v>60</v>
      </c>
      <c r="R202" s="20" t="s">
        <v>532</v>
      </c>
      <c r="S202" s="20"/>
      <c r="T202" s="20"/>
      <c r="U202" s="20"/>
      <c r="V202" s="20"/>
      <c r="W202" s="20"/>
      <c r="X202" s="20"/>
      <c r="Y202" s="20"/>
      <c r="Z202" s="20" t="s">
        <v>532</v>
      </c>
      <c r="AA202" s="10"/>
      <c r="AB202" s="20"/>
      <c r="AC202" s="20"/>
      <c r="AD202" s="20"/>
      <c r="AE202" s="20"/>
      <c r="AF202" s="21"/>
    </row>
    <row r="203" spans="1:32" ht="15" customHeight="1" x14ac:dyDescent="0.2">
      <c r="A203" s="259" t="s">
        <v>521</v>
      </c>
      <c r="B203" s="54" t="s">
        <v>2093</v>
      </c>
      <c r="C203" s="596"/>
      <c r="D203" s="596"/>
      <c r="E203" s="596"/>
      <c r="F203" s="596"/>
      <c r="G203" s="596"/>
      <c r="H203" s="596"/>
      <c r="I203" s="598"/>
      <c r="J203" s="600">
        <f t="shared" si="21"/>
        <v>0</v>
      </c>
      <c r="K203" s="600">
        <f t="shared" si="22"/>
        <v>0</v>
      </c>
      <c r="L203" s="930"/>
      <c r="M203" s="931"/>
      <c r="N203" s="931"/>
      <c r="O203" s="932"/>
      <c r="Q203" s="401" t="s">
        <v>2089</v>
      </c>
      <c r="R203" s="20"/>
      <c r="S203" s="20"/>
      <c r="T203" s="20"/>
      <c r="U203" s="20"/>
      <c r="V203" s="20"/>
      <c r="W203" s="20"/>
      <c r="X203" s="20"/>
      <c r="Y203" s="20"/>
      <c r="Z203" s="20"/>
      <c r="AA203" s="20"/>
      <c r="AB203" s="10"/>
      <c r="AC203" s="20" t="s">
        <v>532</v>
      </c>
      <c r="AD203" s="20"/>
      <c r="AE203" s="20"/>
      <c r="AF203" s="21"/>
    </row>
    <row r="204" spans="1:32" ht="15" customHeight="1" x14ac:dyDescent="0.2">
      <c r="A204" s="259" t="s">
        <v>521</v>
      </c>
      <c r="B204" s="54" t="s">
        <v>2094</v>
      </c>
      <c r="C204" s="596"/>
      <c r="D204" s="596"/>
      <c r="E204" s="596"/>
      <c r="F204" s="596"/>
      <c r="G204" s="596"/>
      <c r="H204" s="596"/>
      <c r="I204" s="598"/>
      <c r="J204" s="600">
        <f t="shared" si="21"/>
        <v>0</v>
      </c>
      <c r="K204" s="600">
        <f t="shared" si="22"/>
        <v>0</v>
      </c>
      <c r="L204" s="930"/>
      <c r="M204" s="931"/>
      <c r="N204" s="931"/>
      <c r="O204" s="932"/>
      <c r="Q204" s="401" t="s">
        <v>1959</v>
      </c>
      <c r="R204" s="20"/>
      <c r="S204" s="20"/>
      <c r="T204" s="20"/>
      <c r="U204" s="20"/>
      <c r="V204" s="20"/>
      <c r="W204" s="20"/>
      <c r="X204" s="20"/>
      <c r="Y204" s="20"/>
      <c r="Z204" s="20"/>
      <c r="AA204" s="20"/>
      <c r="AB204" s="20" t="s">
        <v>532</v>
      </c>
      <c r="AC204" s="10"/>
      <c r="AD204" s="20"/>
      <c r="AE204" s="20"/>
      <c r="AF204" s="21"/>
    </row>
    <row r="205" spans="1:32" ht="15" customHeight="1" x14ac:dyDescent="0.2">
      <c r="A205" s="259" t="s">
        <v>521</v>
      </c>
      <c r="B205" s="54" t="s">
        <v>1497</v>
      </c>
      <c r="C205" s="596"/>
      <c r="D205" s="596"/>
      <c r="E205" s="596"/>
      <c r="F205" s="596"/>
      <c r="G205" s="596"/>
      <c r="H205" s="596"/>
      <c r="I205" s="598"/>
      <c r="J205" s="600">
        <f t="shared" si="21"/>
        <v>0</v>
      </c>
      <c r="K205" s="600">
        <f t="shared" si="22"/>
        <v>0</v>
      </c>
      <c r="L205" s="930"/>
      <c r="M205" s="931"/>
      <c r="N205" s="931"/>
      <c r="O205" s="932"/>
      <c r="Q205" s="401" t="s">
        <v>2090</v>
      </c>
      <c r="R205" s="20"/>
      <c r="S205" s="20"/>
      <c r="T205" s="20"/>
      <c r="U205" s="20"/>
      <c r="V205" s="20"/>
      <c r="W205" s="20"/>
      <c r="X205" s="20"/>
      <c r="Y205" s="20"/>
      <c r="Z205" s="20"/>
      <c r="AA205" s="20"/>
      <c r="AB205" s="20"/>
      <c r="AC205" s="20"/>
      <c r="AD205" s="10"/>
      <c r="AE205" s="20" t="s">
        <v>532</v>
      </c>
      <c r="AF205" s="21"/>
    </row>
    <row r="206" spans="1:32" ht="15" customHeight="1" x14ac:dyDescent="0.2">
      <c r="A206" s="259" t="s">
        <v>521</v>
      </c>
      <c r="B206" s="54" t="s">
        <v>1137</v>
      </c>
      <c r="C206" s="596"/>
      <c r="D206" s="596"/>
      <c r="E206" s="596"/>
      <c r="F206" s="596"/>
      <c r="G206" s="596"/>
      <c r="H206" s="596"/>
      <c r="I206" s="598"/>
      <c r="J206" s="600">
        <f t="shared" si="21"/>
        <v>0</v>
      </c>
      <c r="K206" s="600">
        <f t="shared" si="22"/>
        <v>0</v>
      </c>
      <c r="L206" s="930"/>
      <c r="M206" s="931"/>
      <c r="N206" s="931"/>
      <c r="O206" s="932"/>
      <c r="Q206" s="401" t="s">
        <v>413</v>
      </c>
      <c r="R206" s="20"/>
      <c r="S206" s="20"/>
      <c r="T206" s="20"/>
      <c r="U206" s="20"/>
      <c r="V206" s="20"/>
      <c r="W206" s="20"/>
      <c r="X206" s="20"/>
      <c r="Y206" s="20"/>
      <c r="Z206" s="20"/>
      <c r="AA206" s="20"/>
      <c r="AB206" s="20"/>
      <c r="AC206" s="20"/>
      <c r="AD206" s="20" t="s">
        <v>532</v>
      </c>
      <c r="AE206" s="10"/>
      <c r="AF206" s="21"/>
    </row>
    <row r="207" spans="1:32" ht="15" customHeight="1" thickBot="1" x14ac:dyDescent="0.25">
      <c r="A207" s="462" t="s">
        <v>521</v>
      </c>
      <c r="B207" s="55" t="s">
        <v>1139</v>
      </c>
      <c r="C207" s="597"/>
      <c r="D207" s="597"/>
      <c r="E207" s="597"/>
      <c r="F207" s="597"/>
      <c r="G207" s="597"/>
      <c r="H207" s="597"/>
      <c r="I207" s="599"/>
      <c r="J207" s="600">
        <f t="shared" si="21"/>
        <v>0</v>
      </c>
      <c r="K207" s="600">
        <f t="shared" si="22"/>
        <v>0</v>
      </c>
      <c r="L207" s="933"/>
      <c r="M207" s="934"/>
      <c r="N207" s="934"/>
      <c r="O207" s="935"/>
      <c r="Q207" s="402" t="s">
        <v>727</v>
      </c>
      <c r="R207" s="23"/>
      <c r="S207" s="23"/>
      <c r="T207" s="23"/>
      <c r="U207" s="23"/>
      <c r="V207" s="23"/>
      <c r="W207" s="23"/>
      <c r="X207" s="23"/>
      <c r="Y207" s="23"/>
      <c r="Z207" s="23"/>
      <c r="AA207" s="23"/>
      <c r="AB207" s="23"/>
      <c r="AC207" s="23"/>
      <c r="AD207" s="23"/>
      <c r="AE207" s="23"/>
      <c r="AF207" s="15"/>
    </row>
    <row r="208" spans="1:32" ht="15" customHeight="1" x14ac:dyDescent="0.2">
      <c r="C208" s="600">
        <f t="shared" ref="C208:I208" si="25">SUM(C193:C207)</f>
        <v>0</v>
      </c>
      <c r="D208" s="600">
        <f t="shared" si="25"/>
        <v>0</v>
      </c>
      <c r="E208" s="600">
        <f t="shared" si="25"/>
        <v>0</v>
      </c>
      <c r="F208" s="600">
        <f t="shared" si="25"/>
        <v>0</v>
      </c>
      <c r="G208" s="600">
        <f t="shared" si="25"/>
        <v>0</v>
      </c>
      <c r="H208" s="600">
        <f t="shared" si="25"/>
        <v>0</v>
      </c>
      <c r="I208" s="600">
        <f t="shared" si="25"/>
        <v>0</v>
      </c>
      <c r="J208" s="600">
        <f t="shared" si="21"/>
        <v>0</v>
      </c>
      <c r="K208" s="600">
        <f t="shared" si="22"/>
        <v>0</v>
      </c>
    </row>
    <row r="209" spans="1:37" ht="15" customHeight="1" thickBot="1" x14ac:dyDescent="0.25"/>
    <row r="210" spans="1:37" ht="15" customHeight="1" x14ac:dyDescent="0.2">
      <c r="A210" s="1131" t="s">
        <v>491</v>
      </c>
      <c r="B210" s="1132"/>
      <c r="C210" s="1020" t="s">
        <v>1168</v>
      </c>
      <c r="D210" s="1021"/>
      <c r="E210" s="1021"/>
      <c r="F210" s="1021"/>
      <c r="G210" s="1021"/>
      <c r="H210" s="1021"/>
      <c r="I210" s="1022"/>
      <c r="P210" s="5" t="s">
        <v>532</v>
      </c>
    </row>
    <row r="211" spans="1:37" ht="15" customHeight="1" thickBot="1" x14ac:dyDescent="0.25">
      <c r="A211" s="1133"/>
      <c r="B211" s="1134"/>
      <c r="C211" s="1023"/>
      <c r="D211" s="1024"/>
      <c r="E211" s="1024"/>
      <c r="F211" s="1024"/>
      <c r="G211" s="1024"/>
      <c r="H211" s="1024"/>
      <c r="I211" s="1025"/>
    </row>
    <row r="212" spans="1:37" ht="15" customHeight="1" thickBot="1" x14ac:dyDescent="0.25"/>
    <row r="213" spans="1:37" ht="15" customHeight="1" thickBot="1" x14ac:dyDescent="0.25">
      <c r="A213" s="1043" t="s">
        <v>2133</v>
      </c>
      <c r="B213" s="1044"/>
      <c r="C213" s="1044"/>
      <c r="D213" s="1044"/>
      <c r="E213" s="1044"/>
      <c r="F213" s="1045"/>
      <c r="G213" s="1040" t="s">
        <v>1168</v>
      </c>
      <c r="H213" s="1041"/>
      <c r="I213" s="1042"/>
      <c r="L213" s="952" t="s">
        <v>538</v>
      </c>
      <c r="M213" s="953"/>
      <c r="N213" s="953"/>
      <c r="O213" s="954"/>
    </row>
    <row r="214" spans="1:37" ht="15" customHeight="1" thickBot="1" x14ac:dyDescent="0.25">
      <c r="A214" s="373" t="s">
        <v>496</v>
      </c>
      <c r="B214" s="227" t="s">
        <v>497</v>
      </c>
      <c r="C214" s="374" t="s">
        <v>498</v>
      </c>
      <c r="D214" s="374" t="s">
        <v>499</v>
      </c>
      <c r="E214" s="374" t="s">
        <v>500</v>
      </c>
      <c r="F214" s="374" t="s">
        <v>501</v>
      </c>
      <c r="G214" s="375" t="s">
        <v>502</v>
      </c>
      <c r="H214" s="375" t="s">
        <v>503</v>
      </c>
      <c r="I214" s="376" t="s">
        <v>504</v>
      </c>
      <c r="L214" s="955"/>
      <c r="M214" s="956"/>
      <c r="N214" s="956"/>
      <c r="O214" s="957"/>
      <c r="Q214" s="24" t="s">
        <v>1169</v>
      </c>
      <c r="R214" s="379" t="s">
        <v>503</v>
      </c>
      <c r="S214" s="379" t="s">
        <v>116</v>
      </c>
      <c r="T214" s="379" t="s">
        <v>117</v>
      </c>
      <c r="U214" s="379" t="s">
        <v>506</v>
      </c>
      <c r="V214" s="379" t="s">
        <v>1866</v>
      </c>
      <c r="W214" s="379" t="s">
        <v>901</v>
      </c>
      <c r="X214" s="379" t="s">
        <v>847</v>
      </c>
      <c r="Y214" s="379" t="s">
        <v>610</v>
      </c>
      <c r="Z214" s="379" t="s">
        <v>777</v>
      </c>
      <c r="AA214" s="379" t="s">
        <v>533</v>
      </c>
      <c r="AB214" s="379" t="s">
        <v>769</v>
      </c>
      <c r="AC214" s="379" t="s">
        <v>1730</v>
      </c>
      <c r="AD214" s="379" t="s">
        <v>1731</v>
      </c>
      <c r="AE214" s="379" t="s">
        <v>704</v>
      </c>
      <c r="AF214" s="379" t="s">
        <v>120</v>
      </c>
      <c r="AG214" s="380" t="s">
        <v>547</v>
      </c>
    </row>
    <row r="215" spans="1:37" ht="15" customHeight="1" x14ac:dyDescent="0.2">
      <c r="A215" s="441">
        <v>1</v>
      </c>
      <c r="B215" s="53" t="s">
        <v>781</v>
      </c>
      <c r="C215" s="46">
        <v>30</v>
      </c>
      <c r="D215" s="46">
        <v>19</v>
      </c>
      <c r="E215" s="46">
        <v>9</v>
      </c>
      <c r="F215" s="46">
        <v>2</v>
      </c>
      <c r="G215" s="46">
        <v>81</v>
      </c>
      <c r="H215" s="46">
        <v>33</v>
      </c>
      <c r="I215" s="595">
        <v>47</v>
      </c>
      <c r="J215" s="600">
        <f t="shared" si="21"/>
        <v>30</v>
      </c>
      <c r="K215" s="600">
        <f t="shared" si="22"/>
        <v>47</v>
      </c>
      <c r="L215" s="927" t="s">
        <v>1170</v>
      </c>
      <c r="M215" s="928"/>
      <c r="N215" s="928"/>
      <c r="O215" s="929"/>
      <c r="Q215" s="377" t="s">
        <v>503</v>
      </c>
      <c r="R215" s="10"/>
      <c r="S215" s="20"/>
      <c r="T215" s="20" t="s">
        <v>532</v>
      </c>
      <c r="U215" s="20"/>
      <c r="V215" s="20"/>
      <c r="W215" s="20" t="s">
        <v>532</v>
      </c>
      <c r="X215" s="20"/>
      <c r="Y215" s="20"/>
      <c r="Z215" s="20" t="s">
        <v>1495</v>
      </c>
      <c r="AA215" s="20"/>
      <c r="AB215" s="20"/>
      <c r="AC215" s="20"/>
      <c r="AD215" s="20"/>
      <c r="AE215" s="20"/>
      <c r="AF215" s="20"/>
      <c r="AG215" s="21"/>
    </row>
    <row r="216" spans="1:37" ht="15" customHeight="1" x14ac:dyDescent="0.2">
      <c r="A216" s="370">
        <v>2</v>
      </c>
      <c r="B216" s="54" t="s">
        <v>558</v>
      </c>
      <c r="C216" s="596">
        <v>30</v>
      </c>
      <c r="D216" s="596">
        <v>20</v>
      </c>
      <c r="E216" s="596">
        <v>7</v>
      </c>
      <c r="F216" s="596">
        <v>3</v>
      </c>
      <c r="G216" s="596">
        <v>93</v>
      </c>
      <c r="H216" s="596">
        <v>40</v>
      </c>
      <c r="I216" s="598">
        <v>47</v>
      </c>
      <c r="J216" s="600">
        <f t="shared" si="21"/>
        <v>30</v>
      </c>
      <c r="K216" s="600">
        <f t="shared" si="22"/>
        <v>47</v>
      </c>
      <c r="L216" s="930"/>
      <c r="M216" s="931"/>
      <c r="N216" s="931"/>
      <c r="O216" s="932"/>
      <c r="Q216" s="377" t="s">
        <v>116</v>
      </c>
      <c r="R216" s="20"/>
      <c r="S216" s="10"/>
      <c r="T216" s="20" t="s">
        <v>532</v>
      </c>
      <c r="U216" s="20"/>
      <c r="V216" s="20"/>
      <c r="W216" s="20"/>
      <c r="X216" s="20"/>
      <c r="Y216" s="20"/>
      <c r="Z216" s="20" t="s">
        <v>1642</v>
      </c>
      <c r="AA216" s="20"/>
      <c r="AB216" s="20"/>
      <c r="AC216" s="20"/>
      <c r="AD216" s="20"/>
      <c r="AE216" s="20"/>
      <c r="AF216" s="20"/>
      <c r="AG216" s="21"/>
    </row>
    <row r="217" spans="1:37" ht="15" customHeight="1" x14ac:dyDescent="0.2">
      <c r="A217" s="370">
        <v>3</v>
      </c>
      <c r="B217" s="54" t="s">
        <v>1171</v>
      </c>
      <c r="C217" s="596">
        <v>30</v>
      </c>
      <c r="D217" s="596">
        <v>21</v>
      </c>
      <c r="E217" s="596">
        <v>4</v>
      </c>
      <c r="F217" s="596">
        <v>5</v>
      </c>
      <c r="G217" s="596">
        <v>79</v>
      </c>
      <c r="H217" s="596">
        <v>38</v>
      </c>
      <c r="I217" s="598">
        <v>46</v>
      </c>
      <c r="J217" s="600">
        <f t="shared" si="21"/>
        <v>30</v>
      </c>
      <c r="K217" s="600">
        <f t="shared" si="22"/>
        <v>46</v>
      </c>
      <c r="L217" s="930"/>
      <c r="M217" s="931"/>
      <c r="N217" s="931"/>
      <c r="O217" s="932"/>
      <c r="Q217" s="377" t="s">
        <v>117</v>
      </c>
      <c r="R217" s="20"/>
      <c r="S217" s="20" t="s">
        <v>532</v>
      </c>
      <c r="T217" s="10"/>
      <c r="U217" s="20"/>
      <c r="V217" s="20"/>
      <c r="W217" s="20"/>
      <c r="X217" s="20"/>
      <c r="Y217" s="20"/>
      <c r="Z217" s="20" t="s">
        <v>1207</v>
      </c>
      <c r="AA217" s="20"/>
      <c r="AB217" s="20"/>
      <c r="AC217" s="20"/>
      <c r="AD217" s="20"/>
      <c r="AE217" s="20"/>
      <c r="AF217" s="20"/>
      <c r="AG217" s="21"/>
    </row>
    <row r="218" spans="1:37" ht="15" customHeight="1" x14ac:dyDescent="0.2">
      <c r="A218" s="370">
        <v>4</v>
      </c>
      <c r="B218" s="54" t="s">
        <v>554</v>
      </c>
      <c r="C218" s="596">
        <v>30</v>
      </c>
      <c r="D218" s="596">
        <v>14</v>
      </c>
      <c r="E218" s="596">
        <v>7</v>
      </c>
      <c r="F218" s="596">
        <v>9</v>
      </c>
      <c r="G218" s="596">
        <v>63</v>
      </c>
      <c r="H218" s="596">
        <v>48</v>
      </c>
      <c r="I218" s="598">
        <v>35</v>
      </c>
      <c r="J218" s="600">
        <f t="shared" si="21"/>
        <v>30</v>
      </c>
      <c r="K218" s="600">
        <f t="shared" si="22"/>
        <v>35</v>
      </c>
      <c r="L218" s="930"/>
      <c r="M218" s="931"/>
      <c r="N218" s="931"/>
      <c r="O218" s="932"/>
      <c r="Q218" s="377" t="s">
        <v>506</v>
      </c>
      <c r="R218" s="20"/>
      <c r="S218" s="20"/>
      <c r="T218" s="20"/>
      <c r="U218" s="10"/>
      <c r="V218" s="20"/>
      <c r="W218" s="20" t="s">
        <v>532</v>
      </c>
      <c r="X218" s="20"/>
      <c r="Y218" s="20"/>
      <c r="Z218" s="20" t="s">
        <v>1488</v>
      </c>
      <c r="AA218" s="20"/>
      <c r="AB218" s="20"/>
      <c r="AC218" s="20"/>
      <c r="AD218" s="20"/>
      <c r="AE218" s="20"/>
      <c r="AF218" s="20"/>
      <c r="AG218" s="21"/>
    </row>
    <row r="219" spans="1:37" ht="15" customHeight="1" x14ac:dyDescent="0.2">
      <c r="A219" s="370">
        <v>5</v>
      </c>
      <c r="B219" s="54" t="s">
        <v>164</v>
      </c>
      <c r="C219" s="596">
        <v>30</v>
      </c>
      <c r="D219" s="596">
        <v>16</v>
      </c>
      <c r="E219" s="596">
        <v>2</v>
      </c>
      <c r="F219" s="596">
        <v>12</v>
      </c>
      <c r="G219" s="596">
        <v>73</v>
      </c>
      <c r="H219" s="596">
        <v>65</v>
      </c>
      <c r="I219" s="598">
        <v>34</v>
      </c>
      <c r="J219" s="600">
        <f t="shared" si="21"/>
        <v>30</v>
      </c>
      <c r="K219" s="600">
        <f t="shared" si="22"/>
        <v>34</v>
      </c>
      <c r="L219" s="930"/>
      <c r="M219" s="931"/>
      <c r="N219" s="931"/>
      <c r="O219" s="932"/>
      <c r="Q219" s="377" t="s">
        <v>1866</v>
      </c>
      <c r="R219" s="20"/>
      <c r="S219" s="20"/>
      <c r="T219" s="20"/>
      <c r="U219" s="20" t="s">
        <v>532</v>
      </c>
      <c r="V219" s="10"/>
      <c r="W219" s="20"/>
      <c r="X219" s="20"/>
      <c r="Y219" s="20"/>
      <c r="Z219" s="20"/>
      <c r="AA219" s="20"/>
      <c r="AB219" s="20"/>
      <c r="AC219" s="20"/>
      <c r="AD219" s="20"/>
      <c r="AE219" s="20"/>
      <c r="AF219" s="20"/>
      <c r="AG219" s="21"/>
    </row>
    <row r="220" spans="1:37" ht="15" customHeight="1" x14ac:dyDescent="0.2">
      <c r="A220" s="370">
        <v>6</v>
      </c>
      <c r="B220" s="54" t="s">
        <v>174</v>
      </c>
      <c r="C220" s="596">
        <v>30</v>
      </c>
      <c r="D220" s="596">
        <v>14</v>
      </c>
      <c r="E220" s="596">
        <v>3</v>
      </c>
      <c r="F220" s="596">
        <v>13</v>
      </c>
      <c r="G220" s="596">
        <v>54</v>
      </c>
      <c r="H220" s="596">
        <v>53</v>
      </c>
      <c r="I220" s="598">
        <v>31</v>
      </c>
      <c r="J220" s="600">
        <f t="shared" si="21"/>
        <v>30</v>
      </c>
      <c r="K220" s="600">
        <f t="shared" si="22"/>
        <v>31</v>
      </c>
      <c r="L220" s="930"/>
      <c r="M220" s="931"/>
      <c r="N220" s="931"/>
      <c r="O220" s="932"/>
      <c r="Q220" s="377" t="s">
        <v>901</v>
      </c>
      <c r="R220" s="20"/>
      <c r="S220" s="20"/>
      <c r="T220" s="20"/>
      <c r="U220" s="20"/>
      <c r="V220" s="20"/>
      <c r="W220" s="10"/>
      <c r="X220" s="20" t="s">
        <v>532</v>
      </c>
      <c r="Y220" s="20"/>
      <c r="Z220" s="20" t="s">
        <v>1495</v>
      </c>
      <c r="AA220" s="20"/>
      <c r="AB220" s="20"/>
      <c r="AC220" s="20"/>
      <c r="AD220" s="20"/>
      <c r="AE220" s="20"/>
      <c r="AF220" s="20"/>
      <c r="AG220" s="21"/>
      <c r="AK220" s="5" t="s">
        <v>532</v>
      </c>
    </row>
    <row r="221" spans="1:37" ht="15" customHeight="1" x14ac:dyDescent="0.2">
      <c r="A221" s="370">
        <v>7</v>
      </c>
      <c r="B221" s="54" t="s">
        <v>39</v>
      </c>
      <c r="C221" s="596">
        <v>30</v>
      </c>
      <c r="D221" s="596">
        <v>11</v>
      </c>
      <c r="E221" s="596">
        <v>9</v>
      </c>
      <c r="F221" s="596">
        <v>10</v>
      </c>
      <c r="G221" s="596">
        <v>65</v>
      </c>
      <c r="H221" s="596">
        <v>66</v>
      </c>
      <c r="I221" s="598">
        <v>31</v>
      </c>
      <c r="J221" s="600">
        <f t="shared" si="21"/>
        <v>30</v>
      </c>
      <c r="K221" s="600">
        <f t="shared" si="22"/>
        <v>31</v>
      </c>
      <c r="L221" s="930"/>
      <c r="M221" s="931"/>
      <c r="N221" s="931"/>
      <c r="O221" s="932"/>
      <c r="Q221" s="377" t="s">
        <v>847</v>
      </c>
      <c r="R221" s="20"/>
      <c r="S221" s="20"/>
      <c r="T221" s="20"/>
      <c r="U221" s="20"/>
      <c r="V221" s="20"/>
      <c r="W221" s="20" t="s">
        <v>532</v>
      </c>
      <c r="X221" s="10"/>
      <c r="Y221" s="20" t="s">
        <v>532</v>
      </c>
      <c r="Z221" s="20" t="s">
        <v>1489</v>
      </c>
      <c r="AA221" s="20"/>
      <c r="AB221" s="20"/>
      <c r="AC221" s="20"/>
      <c r="AD221" s="20"/>
      <c r="AE221" s="20"/>
      <c r="AF221" s="20"/>
      <c r="AG221" s="21"/>
    </row>
    <row r="222" spans="1:37" ht="15" customHeight="1" x14ac:dyDescent="0.2">
      <c r="A222" s="370">
        <v>8</v>
      </c>
      <c r="B222" s="54" t="s">
        <v>1598</v>
      </c>
      <c r="C222" s="596">
        <v>30</v>
      </c>
      <c r="D222" s="596">
        <v>12</v>
      </c>
      <c r="E222" s="596">
        <v>7</v>
      </c>
      <c r="F222" s="596">
        <v>11</v>
      </c>
      <c r="G222" s="596">
        <v>61</v>
      </c>
      <c r="H222" s="596">
        <v>65</v>
      </c>
      <c r="I222" s="598">
        <v>31</v>
      </c>
      <c r="J222" s="600">
        <f t="shared" si="21"/>
        <v>30</v>
      </c>
      <c r="K222" s="600">
        <f t="shared" si="22"/>
        <v>31</v>
      </c>
      <c r="L222" s="930"/>
      <c r="M222" s="931"/>
      <c r="N222" s="931"/>
      <c r="O222" s="932"/>
      <c r="Q222" s="377" t="s">
        <v>610</v>
      </c>
      <c r="R222" s="20"/>
      <c r="S222" s="20"/>
      <c r="T222" s="20"/>
      <c r="U222" s="20"/>
      <c r="V222" s="20"/>
      <c r="W222" s="20"/>
      <c r="X222" s="20" t="s">
        <v>532</v>
      </c>
      <c r="Y222" s="10"/>
      <c r="Z222" s="20" t="s">
        <v>1487</v>
      </c>
      <c r="AA222" s="20"/>
      <c r="AB222" s="20"/>
      <c r="AC222" s="20"/>
      <c r="AD222" s="20"/>
      <c r="AE222" s="20"/>
      <c r="AF222" s="20"/>
      <c r="AG222" s="21"/>
    </row>
    <row r="223" spans="1:37" ht="15" customHeight="1" x14ac:dyDescent="0.2">
      <c r="A223" s="370">
        <v>9</v>
      </c>
      <c r="B223" s="54" t="s">
        <v>1733</v>
      </c>
      <c r="C223" s="596">
        <v>30</v>
      </c>
      <c r="D223" s="596">
        <v>10</v>
      </c>
      <c r="E223" s="596">
        <v>10</v>
      </c>
      <c r="F223" s="596">
        <v>10</v>
      </c>
      <c r="G223" s="596">
        <v>63</v>
      </c>
      <c r="H223" s="596">
        <v>65</v>
      </c>
      <c r="I223" s="598">
        <v>30</v>
      </c>
      <c r="J223" s="600">
        <f t="shared" si="21"/>
        <v>30</v>
      </c>
      <c r="K223" s="600">
        <f t="shared" si="22"/>
        <v>30</v>
      </c>
      <c r="L223" s="930"/>
      <c r="M223" s="931"/>
      <c r="N223" s="931"/>
      <c r="O223" s="932"/>
      <c r="Q223" s="377" t="s">
        <v>777</v>
      </c>
      <c r="R223" s="20" t="s">
        <v>1207</v>
      </c>
      <c r="S223" s="20" t="s">
        <v>1644</v>
      </c>
      <c r="T223" s="20" t="s">
        <v>1494</v>
      </c>
      <c r="U223" s="20" t="s">
        <v>1489</v>
      </c>
      <c r="V223" s="20" t="s">
        <v>1490</v>
      </c>
      <c r="W223" s="20" t="s">
        <v>1487</v>
      </c>
      <c r="X223" s="20" t="s">
        <v>1546</v>
      </c>
      <c r="Y223" s="20" t="s">
        <v>1599</v>
      </c>
      <c r="Z223" s="10"/>
      <c r="AA223" s="20" t="s">
        <v>1207</v>
      </c>
      <c r="AB223" s="20" t="s">
        <v>844</v>
      </c>
      <c r="AC223" s="20" t="s">
        <v>1489</v>
      </c>
      <c r="AD223" s="20" t="s">
        <v>1546</v>
      </c>
      <c r="AE223" s="20" t="s">
        <v>1546</v>
      </c>
      <c r="AF223" s="20" t="s">
        <v>1597</v>
      </c>
      <c r="AG223" s="21" t="s">
        <v>1494</v>
      </c>
    </row>
    <row r="224" spans="1:37" ht="15" customHeight="1" x14ac:dyDescent="0.2">
      <c r="A224" s="370">
        <v>10</v>
      </c>
      <c r="B224" s="54" t="s">
        <v>1867</v>
      </c>
      <c r="C224" s="596">
        <v>30</v>
      </c>
      <c r="D224" s="596">
        <v>12</v>
      </c>
      <c r="E224" s="596">
        <v>4</v>
      </c>
      <c r="F224" s="596">
        <v>14</v>
      </c>
      <c r="G224" s="596">
        <v>77</v>
      </c>
      <c r="H224" s="596">
        <v>73</v>
      </c>
      <c r="I224" s="598">
        <v>28</v>
      </c>
      <c r="J224" s="600">
        <f t="shared" si="21"/>
        <v>30</v>
      </c>
      <c r="K224" s="600">
        <f t="shared" si="22"/>
        <v>28</v>
      </c>
      <c r="L224" s="930"/>
      <c r="M224" s="931"/>
      <c r="N224" s="931"/>
      <c r="O224" s="932"/>
      <c r="Q224" s="377" t="s">
        <v>533</v>
      </c>
      <c r="R224" s="20"/>
      <c r="S224" s="20"/>
      <c r="T224" s="20"/>
      <c r="U224" s="20"/>
      <c r="V224" s="20"/>
      <c r="W224" s="20"/>
      <c r="X224" s="20"/>
      <c r="Y224" s="20"/>
      <c r="Z224" s="20" t="s">
        <v>1496</v>
      </c>
      <c r="AA224" s="10"/>
      <c r="AB224" s="20"/>
      <c r="AC224" s="20"/>
      <c r="AD224" s="20"/>
      <c r="AE224" s="20"/>
      <c r="AF224" s="20"/>
      <c r="AG224" s="21"/>
    </row>
    <row r="225" spans="1:33" ht="15" customHeight="1" x14ac:dyDescent="0.2">
      <c r="A225" s="370">
        <v>11</v>
      </c>
      <c r="B225" s="54" t="s">
        <v>534</v>
      </c>
      <c r="C225" s="596">
        <v>30</v>
      </c>
      <c r="D225" s="596">
        <v>12</v>
      </c>
      <c r="E225" s="596">
        <v>4</v>
      </c>
      <c r="F225" s="596">
        <v>14</v>
      </c>
      <c r="G225" s="596">
        <v>68</v>
      </c>
      <c r="H225" s="596">
        <v>70</v>
      </c>
      <c r="I225" s="598">
        <v>28</v>
      </c>
      <c r="J225" s="600">
        <f t="shared" si="21"/>
        <v>30</v>
      </c>
      <c r="K225" s="600">
        <f t="shared" si="22"/>
        <v>28</v>
      </c>
      <c r="L225" s="930"/>
      <c r="M225" s="931"/>
      <c r="N225" s="931"/>
      <c r="O225" s="932"/>
      <c r="Q225" s="377" t="s">
        <v>769</v>
      </c>
      <c r="R225" s="20"/>
      <c r="S225" s="20"/>
      <c r="T225" s="20"/>
      <c r="U225" s="20"/>
      <c r="V225" s="20"/>
      <c r="W225" s="20"/>
      <c r="X225" s="20"/>
      <c r="Y225" s="20"/>
      <c r="Z225" s="20" t="s">
        <v>1491</v>
      </c>
      <c r="AA225" s="20"/>
      <c r="AB225" s="10"/>
      <c r="AC225" s="20"/>
      <c r="AD225" s="20"/>
      <c r="AE225" s="20"/>
      <c r="AF225" s="20"/>
      <c r="AG225" s="21"/>
    </row>
    <row r="226" spans="1:33" ht="15" customHeight="1" x14ac:dyDescent="0.2">
      <c r="A226" s="370">
        <v>12</v>
      </c>
      <c r="B226" s="54" t="s">
        <v>767</v>
      </c>
      <c r="C226" s="596">
        <v>30</v>
      </c>
      <c r="D226" s="596">
        <v>10</v>
      </c>
      <c r="E226" s="596">
        <v>3</v>
      </c>
      <c r="F226" s="596">
        <v>17</v>
      </c>
      <c r="G226" s="596">
        <v>63</v>
      </c>
      <c r="H226" s="596">
        <v>74</v>
      </c>
      <c r="I226" s="598">
        <v>23</v>
      </c>
      <c r="J226" s="600">
        <f t="shared" si="21"/>
        <v>30</v>
      </c>
      <c r="K226" s="600">
        <f t="shared" si="22"/>
        <v>23</v>
      </c>
      <c r="L226" s="930"/>
      <c r="M226" s="931"/>
      <c r="N226" s="931"/>
      <c r="O226" s="932"/>
      <c r="Q226" s="377" t="s">
        <v>1730</v>
      </c>
      <c r="R226" s="20"/>
      <c r="S226" s="20"/>
      <c r="T226" s="20"/>
      <c r="U226" s="20"/>
      <c r="V226" s="20"/>
      <c r="W226" s="20"/>
      <c r="X226" s="20"/>
      <c r="Y226" s="20"/>
      <c r="Z226" s="20" t="s">
        <v>1210</v>
      </c>
      <c r="AA226" s="20"/>
      <c r="AB226" s="20"/>
      <c r="AC226" s="10"/>
      <c r="AD226" s="20" t="s">
        <v>532</v>
      </c>
      <c r="AE226" s="20"/>
      <c r="AF226" s="20"/>
      <c r="AG226" s="21"/>
    </row>
    <row r="227" spans="1:33" ht="15" customHeight="1" x14ac:dyDescent="0.2">
      <c r="A227" s="370">
        <v>13</v>
      </c>
      <c r="B227" s="54" t="s">
        <v>1827</v>
      </c>
      <c r="C227" s="596">
        <v>30</v>
      </c>
      <c r="D227" s="596">
        <v>7</v>
      </c>
      <c r="E227" s="596">
        <v>9</v>
      </c>
      <c r="F227" s="596">
        <v>14</v>
      </c>
      <c r="G227" s="596">
        <v>63</v>
      </c>
      <c r="H227" s="596">
        <v>81</v>
      </c>
      <c r="I227" s="598">
        <v>23</v>
      </c>
      <c r="J227" s="600">
        <f t="shared" si="21"/>
        <v>30</v>
      </c>
      <c r="K227" s="600">
        <f t="shared" si="22"/>
        <v>23</v>
      </c>
      <c r="L227" s="930"/>
      <c r="M227" s="931"/>
      <c r="N227" s="931"/>
      <c r="O227" s="932"/>
      <c r="Q227" s="377" t="s">
        <v>1731</v>
      </c>
      <c r="R227" s="20"/>
      <c r="S227" s="20"/>
      <c r="T227" s="20"/>
      <c r="U227" s="20"/>
      <c r="V227" s="20"/>
      <c r="W227" s="20"/>
      <c r="X227" s="20"/>
      <c r="Y227" s="20"/>
      <c r="Z227" s="20" t="s">
        <v>1539</v>
      </c>
      <c r="AA227" s="20"/>
      <c r="AB227" s="20"/>
      <c r="AC227" s="20" t="s">
        <v>532</v>
      </c>
      <c r="AD227" s="10"/>
      <c r="AE227" s="20"/>
      <c r="AF227" s="20"/>
      <c r="AG227" s="21"/>
    </row>
    <row r="228" spans="1:33" ht="15" customHeight="1" x14ac:dyDescent="0.2">
      <c r="A228" s="370">
        <v>14</v>
      </c>
      <c r="B228" s="54" t="s">
        <v>906</v>
      </c>
      <c r="C228" s="596">
        <v>30</v>
      </c>
      <c r="D228" s="596">
        <v>8</v>
      </c>
      <c r="E228" s="596">
        <v>4</v>
      </c>
      <c r="F228" s="596">
        <v>18</v>
      </c>
      <c r="G228" s="596">
        <v>49</v>
      </c>
      <c r="H228" s="596">
        <v>74</v>
      </c>
      <c r="I228" s="598">
        <v>20</v>
      </c>
      <c r="J228" s="600">
        <f t="shared" si="21"/>
        <v>30</v>
      </c>
      <c r="K228" s="600">
        <f t="shared" si="22"/>
        <v>20</v>
      </c>
      <c r="L228" s="930"/>
      <c r="M228" s="931"/>
      <c r="N228" s="931"/>
      <c r="O228" s="932"/>
      <c r="Q228" s="377" t="s">
        <v>704</v>
      </c>
      <c r="R228" s="20"/>
      <c r="S228" s="20"/>
      <c r="T228" s="20"/>
      <c r="U228" s="20"/>
      <c r="V228" s="20"/>
      <c r="W228" s="20"/>
      <c r="X228" s="20"/>
      <c r="Y228" s="20"/>
      <c r="Z228" s="20" t="s">
        <v>1493</v>
      </c>
      <c r="AA228" s="20"/>
      <c r="AB228" s="20"/>
      <c r="AC228" s="20"/>
      <c r="AD228" s="20"/>
      <c r="AE228" s="10"/>
      <c r="AF228" s="20" t="s">
        <v>532</v>
      </c>
      <c r="AG228" s="21"/>
    </row>
    <row r="229" spans="1:33" ht="15" customHeight="1" x14ac:dyDescent="0.2">
      <c r="A229" s="370">
        <v>15</v>
      </c>
      <c r="B229" s="54" t="s">
        <v>705</v>
      </c>
      <c r="C229" s="596">
        <v>30</v>
      </c>
      <c r="D229" s="596">
        <v>5</v>
      </c>
      <c r="E229" s="596">
        <v>4</v>
      </c>
      <c r="F229" s="596">
        <v>21</v>
      </c>
      <c r="G229" s="596">
        <v>31</v>
      </c>
      <c r="H229" s="596">
        <v>88</v>
      </c>
      <c r="I229" s="598">
        <v>14</v>
      </c>
      <c r="J229" s="600">
        <f t="shared" si="21"/>
        <v>30</v>
      </c>
      <c r="K229" s="600">
        <f t="shared" si="22"/>
        <v>14</v>
      </c>
      <c r="L229" s="930"/>
      <c r="M229" s="931"/>
      <c r="N229" s="931"/>
      <c r="O229" s="932"/>
      <c r="Q229" s="377" t="s">
        <v>120</v>
      </c>
      <c r="R229" s="20"/>
      <c r="S229" s="20"/>
      <c r="T229" s="20"/>
      <c r="U229" s="20"/>
      <c r="V229" s="20"/>
      <c r="W229" s="20"/>
      <c r="X229" s="20"/>
      <c r="Y229" s="20"/>
      <c r="Z229" s="20" t="s">
        <v>1642</v>
      </c>
      <c r="AA229" s="20"/>
      <c r="AB229" s="20"/>
      <c r="AC229" s="20"/>
      <c r="AD229" s="20"/>
      <c r="AE229" s="20" t="s">
        <v>532</v>
      </c>
      <c r="AF229" s="10"/>
      <c r="AG229" s="21"/>
    </row>
    <row r="230" spans="1:33" ht="15" customHeight="1" thickBot="1" x14ac:dyDescent="0.25">
      <c r="A230" s="372">
        <v>16</v>
      </c>
      <c r="B230" s="55" t="s">
        <v>551</v>
      </c>
      <c r="C230" s="597">
        <v>30</v>
      </c>
      <c r="D230" s="597">
        <v>2</v>
      </c>
      <c r="E230" s="597">
        <v>8</v>
      </c>
      <c r="F230" s="597">
        <v>20</v>
      </c>
      <c r="G230" s="597">
        <v>51</v>
      </c>
      <c r="H230" s="597">
        <v>101</v>
      </c>
      <c r="I230" s="599">
        <v>12</v>
      </c>
      <c r="J230" s="600">
        <f t="shared" si="21"/>
        <v>30</v>
      </c>
      <c r="K230" s="600">
        <f t="shared" si="22"/>
        <v>12</v>
      </c>
      <c r="L230" s="933"/>
      <c r="M230" s="934"/>
      <c r="N230" s="934"/>
      <c r="O230" s="935"/>
      <c r="Q230" s="378" t="s">
        <v>547</v>
      </c>
      <c r="R230" s="23"/>
      <c r="S230" s="23"/>
      <c r="T230" s="23"/>
      <c r="U230" s="23"/>
      <c r="V230" s="23"/>
      <c r="W230" s="23"/>
      <c r="X230" s="23"/>
      <c r="Y230" s="23"/>
      <c r="Z230" s="23" t="s">
        <v>1207</v>
      </c>
      <c r="AA230" s="23"/>
      <c r="AB230" s="23"/>
      <c r="AC230" s="23"/>
      <c r="AD230" s="23"/>
      <c r="AE230" s="23"/>
      <c r="AF230" s="23"/>
      <c r="AG230" s="15"/>
    </row>
    <row r="231" spans="1:33" ht="15" customHeight="1" x14ac:dyDescent="0.2">
      <c r="C231" s="600">
        <f t="shared" ref="C231:I231" si="26">SUM(C215:C230)</f>
        <v>480</v>
      </c>
      <c r="D231" s="600">
        <f t="shared" si="26"/>
        <v>193</v>
      </c>
      <c r="E231" s="600">
        <f t="shared" si="26"/>
        <v>94</v>
      </c>
      <c r="F231" s="600">
        <f t="shared" si="26"/>
        <v>193</v>
      </c>
      <c r="G231" s="600">
        <f t="shared" si="26"/>
        <v>1034</v>
      </c>
      <c r="H231" s="600">
        <f t="shared" si="26"/>
        <v>1034</v>
      </c>
      <c r="I231" s="600">
        <f t="shared" si="26"/>
        <v>480</v>
      </c>
      <c r="J231" s="600">
        <f t="shared" si="21"/>
        <v>480</v>
      </c>
      <c r="K231" s="600">
        <f t="shared" si="22"/>
        <v>480</v>
      </c>
    </row>
    <row r="232" spans="1:33" ht="15" customHeight="1" thickBot="1" x14ac:dyDescent="0.25"/>
    <row r="233" spans="1:33" ht="15" customHeight="1" thickBot="1" x14ac:dyDescent="0.25">
      <c r="A233" s="1043" t="s">
        <v>2135</v>
      </c>
      <c r="B233" s="1044"/>
      <c r="C233" s="1044"/>
      <c r="D233" s="1044"/>
      <c r="E233" s="1044"/>
      <c r="F233" s="1044"/>
      <c r="G233" s="1044" t="s">
        <v>1168</v>
      </c>
      <c r="H233" s="1044"/>
      <c r="I233" s="1307"/>
      <c r="L233" s="952" t="s">
        <v>538</v>
      </c>
      <c r="M233" s="953"/>
      <c r="N233" s="953"/>
      <c r="O233" s="954"/>
    </row>
    <row r="234" spans="1:33" ht="15" customHeight="1" thickBot="1" x14ac:dyDescent="0.25">
      <c r="A234" s="373" t="s">
        <v>496</v>
      </c>
      <c r="B234" s="227" t="s">
        <v>497</v>
      </c>
      <c r="C234" s="374" t="s">
        <v>498</v>
      </c>
      <c r="D234" s="374" t="s">
        <v>499</v>
      </c>
      <c r="E234" s="374" t="s">
        <v>500</v>
      </c>
      <c r="F234" s="374" t="s">
        <v>501</v>
      </c>
      <c r="G234" s="374" t="s">
        <v>502</v>
      </c>
      <c r="H234" s="374" t="s">
        <v>503</v>
      </c>
      <c r="I234" s="440" t="s">
        <v>504</v>
      </c>
      <c r="L234" s="955"/>
      <c r="M234" s="956"/>
      <c r="N234" s="956"/>
      <c r="O234" s="957"/>
      <c r="Q234" s="24" t="s">
        <v>1169</v>
      </c>
      <c r="R234" s="379" t="s">
        <v>503</v>
      </c>
      <c r="S234" s="379" t="s">
        <v>716</v>
      </c>
      <c r="T234" s="379" t="s">
        <v>1590</v>
      </c>
      <c r="U234" s="379" t="s">
        <v>564</v>
      </c>
      <c r="V234" s="379" t="s">
        <v>2055</v>
      </c>
      <c r="W234" s="379" t="s">
        <v>500</v>
      </c>
      <c r="X234" s="379" t="s">
        <v>700</v>
      </c>
      <c r="Y234" s="379" t="s">
        <v>566</v>
      </c>
      <c r="Z234" s="379" t="s">
        <v>544</v>
      </c>
      <c r="AA234" s="379" t="s">
        <v>229</v>
      </c>
      <c r="AB234" s="379" t="s">
        <v>768</v>
      </c>
      <c r="AC234" s="379" t="s">
        <v>1684</v>
      </c>
      <c r="AD234" s="379" t="s">
        <v>2136</v>
      </c>
      <c r="AE234" s="379" t="s">
        <v>1313</v>
      </c>
      <c r="AF234" s="379" t="s">
        <v>1306</v>
      </c>
      <c r="AG234" s="380" t="s">
        <v>1214</v>
      </c>
    </row>
    <row r="235" spans="1:33" ht="15" customHeight="1" x14ac:dyDescent="0.2">
      <c r="A235" s="371">
        <v>1</v>
      </c>
      <c r="B235" s="126" t="s">
        <v>706</v>
      </c>
      <c r="C235" s="601">
        <v>30</v>
      </c>
      <c r="D235" s="601">
        <v>19</v>
      </c>
      <c r="E235" s="601">
        <v>3</v>
      </c>
      <c r="F235" s="601">
        <v>8</v>
      </c>
      <c r="G235" s="601">
        <v>98</v>
      </c>
      <c r="H235" s="601">
        <v>41</v>
      </c>
      <c r="I235" s="128">
        <v>41</v>
      </c>
      <c r="J235" s="600">
        <f t="shared" ref="J235:J293" si="27">D235+E235+F235</f>
        <v>30</v>
      </c>
      <c r="K235" s="600">
        <f t="shared" ref="K235:K293" si="28">D235*2+E235</f>
        <v>41</v>
      </c>
      <c r="L235" s="927" t="s">
        <v>1172</v>
      </c>
      <c r="M235" s="928"/>
      <c r="N235" s="928"/>
      <c r="O235" s="929"/>
      <c r="Q235" s="377" t="s">
        <v>503</v>
      </c>
      <c r="R235" s="10"/>
      <c r="S235" s="20"/>
      <c r="T235" s="20"/>
      <c r="U235" s="20"/>
      <c r="V235" s="20"/>
      <c r="W235" s="20"/>
      <c r="X235" s="20"/>
      <c r="Y235" s="20"/>
      <c r="Z235" s="20"/>
      <c r="AA235" s="20"/>
      <c r="AB235" s="20"/>
      <c r="AC235" s="20"/>
      <c r="AD235" s="20"/>
      <c r="AE235" s="20"/>
      <c r="AF235" s="20"/>
      <c r="AG235" s="21"/>
    </row>
    <row r="236" spans="1:33" ht="15" customHeight="1" x14ac:dyDescent="0.2">
      <c r="A236" s="370">
        <v>2</v>
      </c>
      <c r="B236" s="129" t="s">
        <v>708</v>
      </c>
      <c r="C236" s="596">
        <v>30</v>
      </c>
      <c r="D236" s="596">
        <v>16</v>
      </c>
      <c r="E236" s="596">
        <v>8</v>
      </c>
      <c r="F236" s="596">
        <v>6</v>
      </c>
      <c r="G236" s="596">
        <v>95</v>
      </c>
      <c r="H236" s="596">
        <v>64</v>
      </c>
      <c r="I236" s="598">
        <v>40</v>
      </c>
      <c r="J236" s="600">
        <f t="shared" si="27"/>
        <v>30</v>
      </c>
      <c r="K236" s="600">
        <f t="shared" si="28"/>
        <v>40</v>
      </c>
      <c r="L236" s="930"/>
      <c r="M236" s="931"/>
      <c r="N236" s="931"/>
      <c r="O236" s="932"/>
      <c r="Q236" s="377" t="s">
        <v>716</v>
      </c>
      <c r="R236" s="20"/>
      <c r="S236" s="10"/>
      <c r="T236" s="20"/>
      <c r="U236" s="20"/>
      <c r="V236" s="20"/>
      <c r="W236" s="20"/>
      <c r="X236" s="20"/>
      <c r="Y236" s="20"/>
      <c r="Z236" s="20"/>
      <c r="AA236" s="20"/>
      <c r="AB236" s="20"/>
      <c r="AC236" s="20"/>
      <c r="AD236" s="20"/>
      <c r="AE236" s="20"/>
      <c r="AF236" s="20"/>
      <c r="AG236" s="21"/>
    </row>
    <row r="237" spans="1:33" ht="15" customHeight="1" x14ac:dyDescent="0.2">
      <c r="A237" s="370">
        <v>3</v>
      </c>
      <c r="B237" s="129" t="s">
        <v>36</v>
      </c>
      <c r="C237" s="596">
        <v>30</v>
      </c>
      <c r="D237" s="596">
        <v>17</v>
      </c>
      <c r="E237" s="596">
        <v>3</v>
      </c>
      <c r="F237" s="596">
        <v>10</v>
      </c>
      <c r="G237" s="596">
        <v>73</v>
      </c>
      <c r="H237" s="596">
        <v>50</v>
      </c>
      <c r="I237" s="598" t="s">
        <v>1173</v>
      </c>
      <c r="J237" s="600">
        <f t="shared" si="27"/>
        <v>30</v>
      </c>
      <c r="K237" s="600">
        <f t="shared" si="28"/>
        <v>37</v>
      </c>
      <c r="L237" s="930"/>
      <c r="M237" s="931"/>
      <c r="N237" s="931"/>
      <c r="O237" s="932"/>
      <c r="Q237" s="377" t="s">
        <v>1590</v>
      </c>
      <c r="R237" s="20"/>
      <c r="S237" s="20"/>
      <c r="T237" s="10"/>
      <c r="U237" s="20" t="s">
        <v>532</v>
      </c>
      <c r="V237" s="20"/>
      <c r="W237" s="20"/>
      <c r="X237" s="20"/>
      <c r="Y237" s="20"/>
      <c r="Z237" s="20"/>
      <c r="AA237" s="20"/>
      <c r="AB237" s="20"/>
      <c r="AC237" s="20"/>
      <c r="AD237" s="20"/>
      <c r="AE237" s="20"/>
      <c r="AF237" s="20"/>
      <c r="AG237" s="21"/>
    </row>
    <row r="238" spans="1:33" ht="15" customHeight="1" x14ac:dyDescent="0.2">
      <c r="A238" s="370">
        <v>4</v>
      </c>
      <c r="B238" s="129" t="s">
        <v>737</v>
      </c>
      <c r="C238" s="596">
        <v>30</v>
      </c>
      <c r="D238" s="596">
        <v>15</v>
      </c>
      <c r="E238" s="596">
        <v>5</v>
      </c>
      <c r="F238" s="596">
        <v>10</v>
      </c>
      <c r="G238" s="596">
        <v>65</v>
      </c>
      <c r="H238" s="596">
        <v>63</v>
      </c>
      <c r="I238" s="598">
        <v>35</v>
      </c>
      <c r="J238" s="600">
        <f t="shared" si="27"/>
        <v>30</v>
      </c>
      <c r="K238" s="600">
        <f t="shared" si="28"/>
        <v>35</v>
      </c>
      <c r="L238" s="930"/>
      <c r="M238" s="931"/>
      <c r="N238" s="931"/>
      <c r="O238" s="932"/>
      <c r="Q238" s="377" t="s">
        <v>564</v>
      </c>
      <c r="R238" s="20"/>
      <c r="S238" s="20"/>
      <c r="T238" s="20" t="s">
        <v>532</v>
      </c>
      <c r="U238" s="10"/>
      <c r="V238" s="20"/>
      <c r="W238" s="20"/>
      <c r="X238" s="20"/>
      <c r="Y238" s="20"/>
      <c r="Z238" s="20"/>
      <c r="AA238" s="20"/>
      <c r="AB238" s="20"/>
      <c r="AC238" s="20"/>
      <c r="AD238" s="20"/>
      <c r="AE238" s="20"/>
      <c r="AF238" s="20"/>
      <c r="AG238" s="21"/>
    </row>
    <row r="239" spans="1:33" ht="15" customHeight="1" x14ac:dyDescent="0.2">
      <c r="A239" s="370">
        <v>5</v>
      </c>
      <c r="B239" s="129" t="s">
        <v>1314</v>
      </c>
      <c r="C239" s="596">
        <v>30</v>
      </c>
      <c r="D239" s="596">
        <v>17</v>
      </c>
      <c r="E239" s="596">
        <v>1</v>
      </c>
      <c r="F239" s="596">
        <v>12</v>
      </c>
      <c r="G239" s="596">
        <v>78</v>
      </c>
      <c r="H239" s="596">
        <v>77</v>
      </c>
      <c r="I239" s="598">
        <v>35</v>
      </c>
      <c r="J239" s="600">
        <f t="shared" si="27"/>
        <v>30</v>
      </c>
      <c r="K239" s="600">
        <f t="shared" si="28"/>
        <v>35</v>
      </c>
      <c r="L239" s="930"/>
      <c r="M239" s="931"/>
      <c r="N239" s="931"/>
      <c r="O239" s="932"/>
      <c r="Q239" s="377" t="s">
        <v>2055</v>
      </c>
      <c r="R239" s="20"/>
      <c r="S239" s="20"/>
      <c r="T239" s="20"/>
      <c r="U239" s="20"/>
      <c r="V239" s="10"/>
      <c r="W239" s="20"/>
      <c r="X239" s="20"/>
      <c r="Y239" s="20"/>
      <c r="Z239" s="20"/>
      <c r="AA239" s="20"/>
      <c r="AB239" s="20"/>
      <c r="AC239" s="20"/>
      <c r="AD239" s="20"/>
      <c r="AE239" s="20"/>
      <c r="AF239" s="20"/>
      <c r="AG239" s="21"/>
    </row>
    <row r="240" spans="1:33" ht="15" customHeight="1" x14ac:dyDescent="0.2">
      <c r="A240" s="370">
        <v>6</v>
      </c>
      <c r="B240" s="129" t="s">
        <v>79</v>
      </c>
      <c r="C240" s="596">
        <v>30</v>
      </c>
      <c r="D240" s="596">
        <v>15</v>
      </c>
      <c r="E240" s="596">
        <v>4</v>
      </c>
      <c r="F240" s="596">
        <v>11</v>
      </c>
      <c r="G240" s="596">
        <v>108</v>
      </c>
      <c r="H240" s="596">
        <v>73</v>
      </c>
      <c r="I240" s="598">
        <v>34</v>
      </c>
      <c r="J240" s="600">
        <f t="shared" si="27"/>
        <v>30</v>
      </c>
      <c r="K240" s="600">
        <f t="shared" si="28"/>
        <v>34</v>
      </c>
      <c r="L240" s="930"/>
      <c r="M240" s="931"/>
      <c r="N240" s="931"/>
      <c r="O240" s="932"/>
      <c r="Q240" s="377" t="s">
        <v>500</v>
      </c>
      <c r="R240" s="20"/>
      <c r="S240" s="20"/>
      <c r="T240" s="20"/>
      <c r="U240" s="20"/>
      <c r="V240" s="20"/>
      <c r="W240" s="10"/>
      <c r="X240" s="20"/>
      <c r="Y240" s="20"/>
      <c r="Z240" s="20"/>
      <c r="AA240" s="20"/>
      <c r="AB240" s="20"/>
      <c r="AC240" s="20"/>
      <c r="AD240" s="20"/>
      <c r="AE240" s="20"/>
      <c r="AF240" s="20"/>
      <c r="AG240" s="21"/>
    </row>
    <row r="241" spans="1:35" ht="15" customHeight="1" x14ac:dyDescent="0.2">
      <c r="A241" s="370">
        <v>7</v>
      </c>
      <c r="B241" s="129" t="s">
        <v>575</v>
      </c>
      <c r="C241" s="596">
        <v>30</v>
      </c>
      <c r="D241" s="596">
        <v>16</v>
      </c>
      <c r="E241" s="596">
        <v>2</v>
      </c>
      <c r="F241" s="596">
        <v>12</v>
      </c>
      <c r="G241" s="596">
        <v>72</v>
      </c>
      <c r="H241" s="596">
        <v>49</v>
      </c>
      <c r="I241" s="598">
        <v>34</v>
      </c>
      <c r="J241" s="600">
        <f t="shared" si="27"/>
        <v>30</v>
      </c>
      <c r="K241" s="600">
        <f t="shared" si="28"/>
        <v>34</v>
      </c>
      <c r="L241" s="930"/>
      <c r="M241" s="931"/>
      <c r="N241" s="931"/>
      <c r="O241" s="932"/>
      <c r="Q241" s="377" t="s">
        <v>700</v>
      </c>
      <c r="R241" s="20"/>
      <c r="S241" s="20"/>
      <c r="T241" s="20"/>
      <c r="U241" s="20"/>
      <c r="V241" s="20"/>
      <c r="W241" s="20"/>
      <c r="X241" s="10"/>
      <c r="Y241" s="20" t="s">
        <v>532</v>
      </c>
      <c r="Z241" s="20"/>
      <c r="AA241" s="20"/>
      <c r="AB241" s="20"/>
      <c r="AC241" s="20"/>
      <c r="AD241" s="20"/>
      <c r="AE241" s="20"/>
      <c r="AF241" s="20"/>
      <c r="AG241" s="21"/>
    </row>
    <row r="242" spans="1:35" ht="15" customHeight="1" x14ac:dyDescent="0.2">
      <c r="A242" s="370">
        <v>8</v>
      </c>
      <c r="B242" s="129" t="s">
        <v>816</v>
      </c>
      <c r="C242" s="596">
        <v>30</v>
      </c>
      <c r="D242" s="596">
        <v>16</v>
      </c>
      <c r="E242" s="596">
        <v>2</v>
      </c>
      <c r="F242" s="596">
        <v>12</v>
      </c>
      <c r="G242" s="596">
        <v>70</v>
      </c>
      <c r="H242" s="596">
        <v>34</v>
      </c>
      <c r="I242" s="598">
        <v>34</v>
      </c>
      <c r="J242" s="600">
        <f t="shared" si="27"/>
        <v>30</v>
      </c>
      <c r="K242" s="600">
        <f t="shared" si="28"/>
        <v>34</v>
      </c>
      <c r="L242" s="930"/>
      <c r="M242" s="931"/>
      <c r="N242" s="931"/>
      <c r="O242" s="932"/>
      <c r="Q242" s="377" t="s">
        <v>566</v>
      </c>
      <c r="R242" s="20"/>
      <c r="S242" s="20"/>
      <c r="T242" s="20"/>
      <c r="U242" s="20"/>
      <c r="V242" s="20"/>
      <c r="W242" s="20"/>
      <c r="X242" s="20" t="s">
        <v>532</v>
      </c>
      <c r="Y242" s="10"/>
      <c r="Z242" s="20"/>
      <c r="AA242" s="20"/>
      <c r="AB242" s="20"/>
      <c r="AC242" s="20"/>
      <c r="AD242" s="20"/>
      <c r="AE242" s="20"/>
      <c r="AF242" s="20"/>
      <c r="AG242" s="21"/>
    </row>
    <row r="243" spans="1:35" ht="15" customHeight="1" x14ac:dyDescent="0.2">
      <c r="A243" s="370">
        <v>9</v>
      </c>
      <c r="B243" s="129" t="s">
        <v>1307</v>
      </c>
      <c r="C243" s="596">
        <v>30</v>
      </c>
      <c r="D243" s="596">
        <v>11</v>
      </c>
      <c r="E243" s="596">
        <v>9</v>
      </c>
      <c r="F243" s="596">
        <v>10</v>
      </c>
      <c r="G243" s="596">
        <v>77</v>
      </c>
      <c r="H243" s="596">
        <v>58</v>
      </c>
      <c r="I243" s="598">
        <v>31</v>
      </c>
      <c r="J243" s="600">
        <f t="shared" si="27"/>
        <v>30</v>
      </c>
      <c r="K243" s="600">
        <f t="shared" si="28"/>
        <v>31</v>
      </c>
      <c r="L243" s="930"/>
      <c r="M243" s="931"/>
      <c r="N243" s="931"/>
      <c r="O243" s="932"/>
      <c r="Q243" s="377" t="s">
        <v>544</v>
      </c>
      <c r="R243" s="20"/>
      <c r="S243" s="20"/>
      <c r="T243" s="20"/>
      <c r="U243" s="20"/>
      <c r="V243" s="20"/>
      <c r="W243" s="20"/>
      <c r="X243" s="20"/>
      <c r="Y243" s="20"/>
      <c r="Z243" s="10"/>
      <c r="AA243" s="20" t="s">
        <v>532</v>
      </c>
      <c r="AB243" s="20"/>
      <c r="AC243" s="20"/>
      <c r="AD243" s="20"/>
      <c r="AE243" s="20"/>
      <c r="AF243" s="20"/>
      <c r="AG243" s="21"/>
    </row>
    <row r="244" spans="1:35" ht="15" customHeight="1" x14ac:dyDescent="0.2">
      <c r="A244" s="370">
        <v>10</v>
      </c>
      <c r="B244" s="129" t="s">
        <v>2052</v>
      </c>
      <c r="C244" s="596">
        <v>30</v>
      </c>
      <c r="D244" s="596">
        <v>14</v>
      </c>
      <c r="E244" s="596">
        <v>2</v>
      </c>
      <c r="F244" s="596">
        <v>14</v>
      </c>
      <c r="G244" s="596">
        <v>68</v>
      </c>
      <c r="H244" s="596">
        <v>75</v>
      </c>
      <c r="I244" s="598">
        <v>30</v>
      </c>
      <c r="J244" s="600">
        <f t="shared" si="27"/>
        <v>30</v>
      </c>
      <c r="K244" s="600">
        <f t="shared" si="28"/>
        <v>30</v>
      </c>
      <c r="L244" s="930"/>
      <c r="M244" s="931"/>
      <c r="N244" s="931"/>
      <c r="O244" s="932"/>
      <c r="Q244" s="377" t="s">
        <v>229</v>
      </c>
      <c r="R244" s="20"/>
      <c r="S244" s="20"/>
      <c r="T244" s="20"/>
      <c r="U244" s="20"/>
      <c r="V244" s="20"/>
      <c r="W244" s="20"/>
      <c r="X244" s="20"/>
      <c r="Y244" s="20"/>
      <c r="Z244" s="20" t="s">
        <v>532</v>
      </c>
      <c r="AA244" s="10"/>
      <c r="AB244" s="20"/>
      <c r="AC244" s="20"/>
      <c r="AD244" s="20"/>
      <c r="AE244" s="20"/>
      <c r="AF244" s="20"/>
      <c r="AG244" s="21"/>
    </row>
    <row r="245" spans="1:35" ht="15" customHeight="1" x14ac:dyDescent="0.2">
      <c r="A245" s="370">
        <v>11</v>
      </c>
      <c r="B245" s="129" t="s">
        <v>2138</v>
      </c>
      <c r="C245" s="596">
        <v>30</v>
      </c>
      <c r="D245" s="596">
        <v>11</v>
      </c>
      <c r="E245" s="596">
        <v>4</v>
      </c>
      <c r="F245" s="596">
        <v>15</v>
      </c>
      <c r="G245" s="596">
        <v>68</v>
      </c>
      <c r="H245" s="596">
        <v>84</v>
      </c>
      <c r="I245" s="598">
        <v>26</v>
      </c>
      <c r="J245" s="600">
        <f t="shared" si="27"/>
        <v>30</v>
      </c>
      <c r="K245" s="600">
        <f t="shared" si="28"/>
        <v>26</v>
      </c>
      <c r="L245" s="930"/>
      <c r="M245" s="931"/>
      <c r="N245" s="931"/>
      <c r="O245" s="932"/>
      <c r="Q245" s="377" t="s">
        <v>768</v>
      </c>
      <c r="R245" s="20"/>
      <c r="S245" s="20"/>
      <c r="T245" s="20"/>
      <c r="U245" s="20"/>
      <c r="V245" s="20"/>
      <c r="W245" s="20"/>
      <c r="X245" s="20"/>
      <c r="Y245" s="20"/>
      <c r="Z245" s="20"/>
      <c r="AA245" s="20"/>
      <c r="AB245" s="10"/>
      <c r="AC245" s="20"/>
      <c r="AD245" s="20"/>
      <c r="AE245" s="20"/>
      <c r="AF245" s="20"/>
      <c r="AG245" s="21"/>
    </row>
    <row r="246" spans="1:35" ht="15" customHeight="1" x14ac:dyDescent="0.2">
      <c r="A246" s="370">
        <v>12</v>
      </c>
      <c r="B246" s="129" t="s">
        <v>42</v>
      </c>
      <c r="C246" s="596">
        <v>30</v>
      </c>
      <c r="D246" s="596">
        <v>9</v>
      </c>
      <c r="E246" s="596">
        <v>6</v>
      </c>
      <c r="F246" s="596">
        <v>15</v>
      </c>
      <c r="G246" s="596">
        <v>69</v>
      </c>
      <c r="H246" s="596">
        <v>87</v>
      </c>
      <c r="I246" s="598">
        <v>24</v>
      </c>
      <c r="J246" s="600">
        <f t="shared" si="27"/>
        <v>30</v>
      </c>
      <c r="K246" s="600">
        <f t="shared" si="28"/>
        <v>24</v>
      </c>
      <c r="L246" s="930"/>
      <c r="M246" s="931"/>
      <c r="N246" s="931"/>
      <c r="O246" s="932"/>
      <c r="Q246" s="377" t="s">
        <v>1684</v>
      </c>
      <c r="R246" s="20"/>
      <c r="S246" s="20"/>
      <c r="T246" s="20"/>
      <c r="U246" s="20"/>
      <c r="V246" s="20"/>
      <c r="W246" s="20"/>
      <c r="X246" s="20"/>
      <c r="Y246" s="20"/>
      <c r="Z246" s="20"/>
      <c r="AA246" s="20"/>
      <c r="AB246" s="20"/>
      <c r="AC246" s="10"/>
      <c r="AD246" s="20"/>
      <c r="AE246" s="20"/>
      <c r="AF246" s="20"/>
      <c r="AG246" s="21"/>
    </row>
    <row r="247" spans="1:35" ht="15" customHeight="1" x14ac:dyDescent="0.2">
      <c r="A247" s="370">
        <v>13</v>
      </c>
      <c r="B247" s="129" t="s">
        <v>2057</v>
      </c>
      <c r="C247" s="596">
        <v>30</v>
      </c>
      <c r="D247" s="596">
        <v>9</v>
      </c>
      <c r="E247" s="596">
        <v>5</v>
      </c>
      <c r="F247" s="596">
        <v>16</v>
      </c>
      <c r="G247" s="596">
        <v>76</v>
      </c>
      <c r="H247" s="596">
        <v>110</v>
      </c>
      <c r="I247" s="598">
        <v>23</v>
      </c>
      <c r="J247" s="600">
        <f t="shared" si="27"/>
        <v>30</v>
      </c>
      <c r="K247" s="600">
        <f t="shared" si="28"/>
        <v>23</v>
      </c>
      <c r="L247" s="930"/>
      <c r="M247" s="931"/>
      <c r="N247" s="931"/>
      <c r="O247" s="932"/>
      <c r="Q247" s="377" t="s">
        <v>2136</v>
      </c>
      <c r="R247" s="20"/>
      <c r="S247" s="20"/>
      <c r="T247" s="20"/>
      <c r="U247" s="20"/>
      <c r="V247" s="20"/>
      <c r="W247" s="20"/>
      <c r="X247" s="20"/>
      <c r="Y247" s="20"/>
      <c r="Z247" s="20"/>
      <c r="AA247" s="20"/>
      <c r="AB247" s="20"/>
      <c r="AC247" s="20"/>
      <c r="AD247" s="10"/>
      <c r="AE247" s="20" t="s">
        <v>532</v>
      </c>
      <c r="AF247" s="20"/>
      <c r="AG247" s="21"/>
    </row>
    <row r="248" spans="1:35" ht="15" customHeight="1" x14ac:dyDescent="0.2">
      <c r="A248" s="370">
        <v>14</v>
      </c>
      <c r="B248" s="129" t="s">
        <v>991</v>
      </c>
      <c r="C248" s="596">
        <v>30</v>
      </c>
      <c r="D248" s="596">
        <v>7</v>
      </c>
      <c r="E248" s="596">
        <v>6</v>
      </c>
      <c r="F248" s="596">
        <v>17</v>
      </c>
      <c r="G248" s="596">
        <v>62</v>
      </c>
      <c r="H248" s="596">
        <v>90</v>
      </c>
      <c r="I248" s="598">
        <v>20</v>
      </c>
      <c r="J248" s="600">
        <f t="shared" si="27"/>
        <v>30</v>
      </c>
      <c r="K248" s="600">
        <f t="shared" si="28"/>
        <v>20</v>
      </c>
      <c r="L248" s="930"/>
      <c r="M248" s="931"/>
      <c r="N248" s="931"/>
      <c r="O248" s="932"/>
      <c r="Q248" s="377" t="s">
        <v>1313</v>
      </c>
      <c r="R248" s="20"/>
      <c r="S248" s="20"/>
      <c r="T248" s="20"/>
      <c r="U248" s="20"/>
      <c r="V248" s="20"/>
      <c r="W248" s="20"/>
      <c r="X248" s="20"/>
      <c r="Y248" s="20"/>
      <c r="Z248" s="20"/>
      <c r="AA248" s="20"/>
      <c r="AB248" s="20"/>
      <c r="AC248" s="20"/>
      <c r="AD248" s="20" t="s">
        <v>532</v>
      </c>
      <c r="AE248" s="10"/>
      <c r="AF248" s="20"/>
      <c r="AG248" s="21"/>
    </row>
    <row r="249" spans="1:35" ht="15" customHeight="1" x14ac:dyDescent="0.2">
      <c r="A249" s="370">
        <v>15</v>
      </c>
      <c r="B249" s="129" t="s">
        <v>1431</v>
      </c>
      <c r="C249" s="596">
        <v>30</v>
      </c>
      <c r="D249" s="596">
        <v>8</v>
      </c>
      <c r="E249" s="596">
        <v>3</v>
      </c>
      <c r="F249" s="596">
        <v>19</v>
      </c>
      <c r="G249" s="596">
        <v>63</v>
      </c>
      <c r="H249" s="596">
        <v>101</v>
      </c>
      <c r="I249" s="598">
        <v>19</v>
      </c>
      <c r="J249" s="600">
        <f t="shared" si="27"/>
        <v>30</v>
      </c>
      <c r="K249" s="600">
        <f t="shared" si="28"/>
        <v>19</v>
      </c>
      <c r="L249" s="930"/>
      <c r="M249" s="931"/>
      <c r="N249" s="931"/>
      <c r="O249" s="932"/>
      <c r="Q249" s="377" t="s">
        <v>1306</v>
      </c>
      <c r="R249" s="20"/>
      <c r="S249" s="20"/>
      <c r="T249" s="20"/>
      <c r="U249" s="20"/>
      <c r="V249" s="20"/>
      <c r="W249" s="20"/>
      <c r="X249" s="20"/>
      <c r="Y249" s="20"/>
      <c r="Z249" s="20"/>
      <c r="AA249" s="20"/>
      <c r="AB249" s="20"/>
      <c r="AC249" s="20"/>
      <c r="AD249" s="20"/>
      <c r="AE249" s="20"/>
      <c r="AF249" s="10"/>
      <c r="AG249" s="21" t="s">
        <v>532</v>
      </c>
    </row>
    <row r="250" spans="1:35" ht="15" customHeight="1" thickBot="1" x14ac:dyDescent="0.25">
      <c r="A250" s="372">
        <v>16</v>
      </c>
      <c r="B250" s="130" t="s">
        <v>711</v>
      </c>
      <c r="C250" s="597">
        <v>30</v>
      </c>
      <c r="D250" s="597">
        <v>7</v>
      </c>
      <c r="E250" s="597">
        <v>3</v>
      </c>
      <c r="F250" s="597">
        <v>20</v>
      </c>
      <c r="G250" s="597">
        <v>47</v>
      </c>
      <c r="H250" s="597">
        <v>76</v>
      </c>
      <c r="I250" s="599">
        <v>17</v>
      </c>
      <c r="J250" s="600">
        <f t="shared" si="27"/>
        <v>30</v>
      </c>
      <c r="K250" s="600">
        <f t="shared" si="28"/>
        <v>17</v>
      </c>
      <c r="L250" s="933"/>
      <c r="M250" s="934"/>
      <c r="N250" s="934"/>
      <c r="O250" s="935"/>
      <c r="Q250" s="378" t="s">
        <v>1214</v>
      </c>
      <c r="R250" s="23"/>
      <c r="S250" s="23"/>
      <c r="T250" s="23"/>
      <c r="U250" s="23"/>
      <c r="V250" s="23"/>
      <c r="W250" s="23"/>
      <c r="X250" s="23"/>
      <c r="Y250" s="23"/>
      <c r="Z250" s="23"/>
      <c r="AA250" s="23"/>
      <c r="AB250" s="23"/>
      <c r="AC250" s="23"/>
      <c r="AD250" s="23"/>
      <c r="AE250" s="23"/>
      <c r="AF250" s="23" t="s">
        <v>532</v>
      </c>
      <c r="AG250" s="15"/>
    </row>
    <row r="251" spans="1:35" ht="15" customHeight="1" x14ac:dyDescent="0.2">
      <c r="C251" s="600">
        <f t="shared" ref="C251:H251" si="29">SUM(C235:C250)</f>
        <v>480</v>
      </c>
      <c r="D251" s="600">
        <f t="shared" si="29"/>
        <v>207</v>
      </c>
      <c r="E251" s="600">
        <f t="shared" si="29"/>
        <v>66</v>
      </c>
      <c r="F251" s="600">
        <f t="shared" si="29"/>
        <v>207</v>
      </c>
      <c r="G251" s="600">
        <f t="shared" si="29"/>
        <v>1189</v>
      </c>
      <c r="H251" s="600">
        <f t="shared" si="29"/>
        <v>1132</v>
      </c>
      <c r="I251" s="600">
        <f>SUM(I235:I250)+37</f>
        <v>480</v>
      </c>
      <c r="J251" s="600">
        <f t="shared" si="27"/>
        <v>480</v>
      </c>
      <c r="K251" s="600">
        <f t="shared" si="28"/>
        <v>480</v>
      </c>
    </row>
    <row r="252" spans="1:35" ht="15" customHeight="1" thickBot="1" x14ac:dyDescent="0.25"/>
    <row r="253" spans="1:35" ht="15" customHeight="1" thickBot="1" x14ac:dyDescent="0.25">
      <c r="A253" s="1207" t="s">
        <v>493</v>
      </c>
      <c r="B253" s="1208"/>
      <c r="C253" s="1208"/>
      <c r="D253" s="1208"/>
      <c r="E253" s="1208"/>
      <c r="F253" s="1209"/>
      <c r="G253" s="1204" t="s">
        <v>1168</v>
      </c>
      <c r="H253" s="1205"/>
      <c r="I253" s="1206"/>
      <c r="L253" s="1242" t="s">
        <v>588</v>
      </c>
      <c r="M253" s="1243"/>
      <c r="N253" s="1243"/>
      <c r="O253" s="1244"/>
    </row>
    <row r="254" spans="1:35" ht="15" customHeight="1" thickBot="1" x14ac:dyDescent="0.25">
      <c r="A254" s="449" t="s">
        <v>496</v>
      </c>
      <c r="B254" s="450" t="s">
        <v>497</v>
      </c>
      <c r="C254" s="451" t="s">
        <v>498</v>
      </c>
      <c r="D254" s="451" t="s">
        <v>499</v>
      </c>
      <c r="E254" s="451" t="s">
        <v>500</v>
      </c>
      <c r="F254" s="451" t="s">
        <v>501</v>
      </c>
      <c r="G254" s="452" t="s">
        <v>502</v>
      </c>
      <c r="H254" s="452" t="s">
        <v>503</v>
      </c>
      <c r="I254" s="453" t="s">
        <v>504</v>
      </c>
      <c r="L254" s="1245"/>
      <c r="M254" s="1246"/>
      <c r="N254" s="1246"/>
      <c r="O254" s="1247"/>
      <c r="Q254" s="24" t="s">
        <v>1169</v>
      </c>
      <c r="R254" s="396" t="s">
        <v>716</v>
      </c>
      <c r="S254" s="396" t="s">
        <v>901</v>
      </c>
      <c r="T254" s="396" t="s">
        <v>564</v>
      </c>
      <c r="U254" s="396" t="s">
        <v>902</v>
      </c>
      <c r="V254" s="396" t="s">
        <v>1004</v>
      </c>
      <c r="W254" s="396" t="s">
        <v>500</v>
      </c>
      <c r="X254" s="396" t="s">
        <v>1631</v>
      </c>
      <c r="Y254" s="396" t="s">
        <v>322</v>
      </c>
      <c r="Z254" s="396" t="s">
        <v>514</v>
      </c>
      <c r="AA254" s="396" t="s">
        <v>501</v>
      </c>
      <c r="AB254" s="396" t="s">
        <v>940</v>
      </c>
      <c r="AC254" s="396" t="s">
        <v>1774</v>
      </c>
      <c r="AD254" s="396" t="s">
        <v>726</v>
      </c>
      <c r="AE254" s="396" t="s">
        <v>299</v>
      </c>
      <c r="AF254" s="396" t="s">
        <v>2162</v>
      </c>
      <c r="AG254" s="396" t="s">
        <v>1587</v>
      </c>
      <c r="AH254" s="396" t="s">
        <v>153</v>
      </c>
      <c r="AI254" s="397" t="s">
        <v>499</v>
      </c>
    </row>
    <row r="255" spans="1:35" ht="15" customHeight="1" x14ac:dyDescent="0.2">
      <c r="A255" s="475">
        <v>1</v>
      </c>
      <c r="B255" s="126" t="s">
        <v>2123</v>
      </c>
      <c r="C255" s="601">
        <v>34</v>
      </c>
      <c r="D255" s="601">
        <v>29</v>
      </c>
      <c r="E255" s="601">
        <v>1</v>
      </c>
      <c r="F255" s="601">
        <v>4</v>
      </c>
      <c r="G255" s="601">
        <v>101</v>
      </c>
      <c r="H255" s="601">
        <v>36</v>
      </c>
      <c r="I255" s="128">
        <v>59</v>
      </c>
      <c r="J255" s="600">
        <f t="shared" si="27"/>
        <v>34</v>
      </c>
      <c r="K255" s="600">
        <f t="shared" si="28"/>
        <v>59</v>
      </c>
      <c r="L255" s="927" t="s">
        <v>532</v>
      </c>
      <c r="M255" s="928"/>
      <c r="N255" s="928"/>
      <c r="O255" s="929"/>
      <c r="Q255" s="339" t="s">
        <v>716</v>
      </c>
      <c r="R255" s="10"/>
      <c r="S255" s="20"/>
      <c r="T255" s="20"/>
      <c r="U255" s="20"/>
      <c r="V255" s="20"/>
      <c r="W255" s="20"/>
      <c r="X255" s="20"/>
      <c r="Y255" s="20"/>
      <c r="Z255" s="20"/>
      <c r="AA255" s="20"/>
      <c r="AB255" s="20"/>
      <c r="AC255" s="20"/>
      <c r="AD255" s="20"/>
      <c r="AE255" s="20"/>
      <c r="AF255" s="20"/>
      <c r="AG255" s="20"/>
      <c r="AH255" s="20"/>
      <c r="AI255" s="21"/>
    </row>
    <row r="256" spans="1:35" ht="15" customHeight="1" x14ac:dyDescent="0.2">
      <c r="A256" s="246">
        <v>2</v>
      </c>
      <c r="B256" s="129" t="s">
        <v>1002</v>
      </c>
      <c r="C256" s="596">
        <v>34</v>
      </c>
      <c r="D256" s="596">
        <v>22</v>
      </c>
      <c r="E256" s="596">
        <v>5</v>
      </c>
      <c r="F256" s="596">
        <v>7</v>
      </c>
      <c r="G256" s="596">
        <v>104</v>
      </c>
      <c r="H256" s="596">
        <v>53</v>
      </c>
      <c r="I256" s="598">
        <v>49</v>
      </c>
      <c r="J256" s="600">
        <f t="shared" si="27"/>
        <v>34</v>
      </c>
      <c r="K256" s="600">
        <f t="shared" si="28"/>
        <v>49</v>
      </c>
      <c r="L256" s="930"/>
      <c r="M256" s="931"/>
      <c r="N256" s="931"/>
      <c r="O256" s="932"/>
      <c r="Q256" s="339" t="s">
        <v>901</v>
      </c>
      <c r="R256" s="20"/>
      <c r="S256" s="10"/>
      <c r="T256" s="20"/>
      <c r="U256" s="20"/>
      <c r="V256" s="20"/>
      <c r="W256" s="20"/>
      <c r="X256" s="20"/>
      <c r="Y256" s="20"/>
      <c r="Z256" s="20"/>
      <c r="AA256" s="20"/>
      <c r="AB256" s="20"/>
      <c r="AC256" s="20"/>
      <c r="AD256" s="20"/>
      <c r="AE256" s="20"/>
      <c r="AF256" s="20"/>
      <c r="AG256" s="20"/>
      <c r="AH256" s="20"/>
      <c r="AI256" s="21"/>
    </row>
    <row r="257" spans="1:35" ht="15" customHeight="1" x14ac:dyDescent="0.2">
      <c r="A257" s="246">
        <v>3</v>
      </c>
      <c r="B257" s="129" t="s">
        <v>433</v>
      </c>
      <c r="C257" s="596">
        <v>34</v>
      </c>
      <c r="D257" s="596">
        <v>22</v>
      </c>
      <c r="E257" s="596">
        <v>4</v>
      </c>
      <c r="F257" s="596">
        <v>8</v>
      </c>
      <c r="G257" s="596">
        <v>84</v>
      </c>
      <c r="H257" s="596">
        <v>39</v>
      </c>
      <c r="I257" s="598">
        <v>48</v>
      </c>
      <c r="J257" s="600">
        <f t="shared" si="27"/>
        <v>34</v>
      </c>
      <c r="K257" s="600">
        <f t="shared" si="28"/>
        <v>48</v>
      </c>
      <c r="L257" s="930"/>
      <c r="M257" s="931"/>
      <c r="N257" s="931"/>
      <c r="O257" s="932"/>
      <c r="Q257" s="339" t="s">
        <v>564</v>
      </c>
      <c r="R257" s="20"/>
      <c r="S257" s="20"/>
      <c r="T257" s="10"/>
      <c r="U257" s="20" t="s">
        <v>532</v>
      </c>
      <c r="V257" s="20"/>
      <c r="W257" s="20"/>
      <c r="X257" s="20"/>
      <c r="Y257" s="20"/>
      <c r="Z257" s="20"/>
      <c r="AA257" s="20"/>
      <c r="AB257" s="20"/>
      <c r="AC257" s="20"/>
      <c r="AD257" s="20"/>
      <c r="AE257" s="20"/>
      <c r="AF257" s="20"/>
      <c r="AG257" s="20"/>
      <c r="AH257" s="20"/>
      <c r="AI257" s="21"/>
    </row>
    <row r="258" spans="1:35" ht="15" customHeight="1" x14ac:dyDescent="0.2">
      <c r="A258" s="246">
        <v>4</v>
      </c>
      <c r="B258" s="129" t="s">
        <v>2163</v>
      </c>
      <c r="C258" s="596">
        <v>34</v>
      </c>
      <c r="D258" s="596">
        <v>23</v>
      </c>
      <c r="E258" s="596">
        <v>1</v>
      </c>
      <c r="F258" s="596">
        <v>10</v>
      </c>
      <c r="G258" s="596">
        <v>82</v>
      </c>
      <c r="H258" s="596">
        <v>44</v>
      </c>
      <c r="I258" s="598">
        <v>47</v>
      </c>
      <c r="J258" s="600">
        <f t="shared" si="27"/>
        <v>34</v>
      </c>
      <c r="K258" s="600">
        <f t="shared" si="28"/>
        <v>47</v>
      </c>
      <c r="L258" s="930"/>
      <c r="M258" s="931"/>
      <c r="N258" s="931"/>
      <c r="O258" s="932"/>
      <c r="Q258" s="339" t="s">
        <v>902</v>
      </c>
      <c r="R258" s="20"/>
      <c r="S258" s="20"/>
      <c r="T258" s="20" t="s">
        <v>532</v>
      </c>
      <c r="U258" s="10"/>
      <c r="V258" s="20"/>
      <c r="W258" s="20"/>
      <c r="X258" s="20"/>
      <c r="Y258" s="20"/>
      <c r="Z258" s="20"/>
      <c r="AA258" s="20"/>
      <c r="AB258" s="20"/>
      <c r="AC258" s="20"/>
      <c r="AD258" s="20"/>
      <c r="AE258" s="20"/>
      <c r="AF258" s="20"/>
      <c r="AG258" s="20"/>
      <c r="AH258" s="20"/>
      <c r="AI258" s="21"/>
    </row>
    <row r="259" spans="1:35" ht="15" customHeight="1" x14ac:dyDescent="0.2">
      <c r="A259" s="246">
        <v>5</v>
      </c>
      <c r="B259" s="129" t="s">
        <v>89</v>
      </c>
      <c r="C259" s="596">
        <v>34</v>
      </c>
      <c r="D259" s="596">
        <v>20</v>
      </c>
      <c r="E259" s="596">
        <v>5</v>
      </c>
      <c r="F259" s="596">
        <v>9</v>
      </c>
      <c r="G259" s="596">
        <v>93</v>
      </c>
      <c r="H259" s="596">
        <v>51</v>
      </c>
      <c r="I259" s="598">
        <v>45</v>
      </c>
      <c r="J259" s="600">
        <f t="shared" si="27"/>
        <v>34</v>
      </c>
      <c r="K259" s="600">
        <f t="shared" si="28"/>
        <v>45</v>
      </c>
      <c r="L259" s="930"/>
      <c r="M259" s="931"/>
      <c r="N259" s="931"/>
      <c r="O259" s="932"/>
      <c r="Q259" s="339" t="s">
        <v>1004</v>
      </c>
      <c r="R259" s="20"/>
      <c r="S259" s="20"/>
      <c r="T259" s="20"/>
      <c r="U259" s="20"/>
      <c r="V259" s="10"/>
      <c r="W259" s="20"/>
      <c r="X259" s="20"/>
      <c r="Y259" s="20"/>
      <c r="Z259" s="20"/>
      <c r="AA259" s="20"/>
      <c r="AB259" s="20"/>
      <c r="AC259" s="20"/>
      <c r="AD259" s="20"/>
      <c r="AE259" s="20"/>
      <c r="AF259" s="20"/>
      <c r="AG259" s="20"/>
      <c r="AH259" s="20"/>
      <c r="AI259" s="21"/>
    </row>
    <row r="260" spans="1:35" ht="15" customHeight="1" x14ac:dyDescent="0.2">
      <c r="A260" s="246">
        <v>6</v>
      </c>
      <c r="B260" s="129" t="s">
        <v>1923</v>
      </c>
      <c r="C260" s="596">
        <v>34</v>
      </c>
      <c r="D260" s="596">
        <v>19</v>
      </c>
      <c r="E260" s="596">
        <v>3</v>
      </c>
      <c r="F260" s="596">
        <v>12</v>
      </c>
      <c r="G260" s="596">
        <v>124</v>
      </c>
      <c r="H260" s="596">
        <v>73</v>
      </c>
      <c r="I260" s="598">
        <v>41</v>
      </c>
      <c r="J260" s="600">
        <f t="shared" si="27"/>
        <v>34</v>
      </c>
      <c r="K260" s="600">
        <f t="shared" si="28"/>
        <v>41</v>
      </c>
      <c r="L260" s="930"/>
      <c r="M260" s="931"/>
      <c r="N260" s="931"/>
      <c r="O260" s="932"/>
      <c r="Q260" s="339" t="s">
        <v>500</v>
      </c>
      <c r="R260" s="20"/>
      <c r="S260" s="20"/>
      <c r="T260" s="20"/>
      <c r="U260" s="20"/>
      <c r="V260" s="20"/>
      <c r="W260" s="10"/>
      <c r="X260" s="20"/>
      <c r="Y260" s="20"/>
      <c r="Z260" s="20"/>
      <c r="AA260" s="20"/>
      <c r="AB260" s="20"/>
      <c r="AC260" s="20"/>
      <c r="AD260" s="20"/>
      <c r="AE260" s="20"/>
      <c r="AF260" s="20"/>
      <c r="AG260" s="20"/>
      <c r="AH260" s="20"/>
      <c r="AI260" s="21"/>
    </row>
    <row r="261" spans="1:35" ht="15" customHeight="1" x14ac:dyDescent="0.2">
      <c r="A261" s="246">
        <v>7</v>
      </c>
      <c r="B261" s="129" t="s">
        <v>128</v>
      </c>
      <c r="C261" s="596">
        <v>34</v>
      </c>
      <c r="D261" s="596">
        <v>15</v>
      </c>
      <c r="E261" s="596">
        <v>9</v>
      </c>
      <c r="F261" s="596">
        <v>10</v>
      </c>
      <c r="G261" s="596">
        <v>76</v>
      </c>
      <c r="H261" s="596">
        <v>57</v>
      </c>
      <c r="I261" s="598">
        <v>39</v>
      </c>
      <c r="J261" s="600">
        <f t="shared" si="27"/>
        <v>34</v>
      </c>
      <c r="K261" s="600">
        <f t="shared" si="28"/>
        <v>39</v>
      </c>
      <c r="L261" s="930"/>
      <c r="M261" s="931"/>
      <c r="N261" s="931"/>
      <c r="O261" s="932"/>
      <c r="Q261" s="339" t="s">
        <v>1631</v>
      </c>
      <c r="R261" s="20"/>
      <c r="S261" s="20"/>
      <c r="T261" s="20"/>
      <c r="U261" s="20"/>
      <c r="V261" s="20"/>
      <c r="W261" s="20"/>
      <c r="X261" s="10"/>
      <c r="Y261" s="20" t="s">
        <v>532</v>
      </c>
      <c r="Z261" s="20"/>
      <c r="AA261" s="20"/>
      <c r="AB261" s="20"/>
      <c r="AC261" s="20"/>
      <c r="AD261" s="20"/>
      <c r="AE261" s="20"/>
      <c r="AF261" s="20"/>
      <c r="AG261" s="20"/>
      <c r="AH261" s="20"/>
      <c r="AI261" s="21"/>
    </row>
    <row r="262" spans="1:35" ht="15" customHeight="1" x14ac:dyDescent="0.2">
      <c r="A262" s="246">
        <v>8</v>
      </c>
      <c r="B262" s="129" t="s">
        <v>304</v>
      </c>
      <c r="C262" s="596">
        <v>34</v>
      </c>
      <c r="D262" s="596">
        <v>16</v>
      </c>
      <c r="E262" s="596">
        <v>5</v>
      </c>
      <c r="F262" s="596">
        <v>13</v>
      </c>
      <c r="G262" s="596">
        <v>101</v>
      </c>
      <c r="H262" s="596">
        <v>95</v>
      </c>
      <c r="I262" s="598">
        <v>37</v>
      </c>
      <c r="J262" s="600">
        <f t="shared" si="27"/>
        <v>34</v>
      </c>
      <c r="K262" s="600">
        <f t="shared" si="28"/>
        <v>37</v>
      </c>
      <c r="L262" s="930"/>
      <c r="M262" s="931"/>
      <c r="N262" s="931"/>
      <c r="O262" s="932"/>
      <c r="Q262" s="339" t="s">
        <v>322</v>
      </c>
      <c r="R262" s="20"/>
      <c r="S262" s="20"/>
      <c r="T262" s="20"/>
      <c r="U262" s="20"/>
      <c r="V262" s="20"/>
      <c r="W262" s="20"/>
      <c r="X262" s="20" t="s">
        <v>532</v>
      </c>
      <c r="Y262" s="10"/>
      <c r="Z262" s="20"/>
      <c r="AA262" s="20"/>
      <c r="AB262" s="20"/>
      <c r="AC262" s="20"/>
      <c r="AD262" s="20"/>
      <c r="AE262" s="20"/>
      <c r="AF262" s="20"/>
      <c r="AG262" s="20"/>
      <c r="AH262" s="20"/>
      <c r="AI262" s="21"/>
    </row>
    <row r="263" spans="1:35" ht="15" customHeight="1" x14ac:dyDescent="0.2">
      <c r="A263" s="246">
        <v>9</v>
      </c>
      <c r="B263" s="129" t="s">
        <v>250</v>
      </c>
      <c r="C263" s="596">
        <v>34</v>
      </c>
      <c r="D263" s="596">
        <v>14</v>
      </c>
      <c r="E263" s="596">
        <v>7</v>
      </c>
      <c r="F263" s="596">
        <v>13</v>
      </c>
      <c r="G263" s="596">
        <v>78</v>
      </c>
      <c r="H263" s="596">
        <v>62</v>
      </c>
      <c r="I263" s="598">
        <v>35</v>
      </c>
      <c r="J263" s="600">
        <f t="shared" si="27"/>
        <v>34</v>
      </c>
      <c r="K263" s="600">
        <f t="shared" si="28"/>
        <v>35</v>
      </c>
      <c r="L263" s="930"/>
      <c r="M263" s="931"/>
      <c r="N263" s="931"/>
      <c r="O263" s="932"/>
      <c r="Q263" s="339" t="s">
        <v>514</v>
      </c>
      <c r="R263" s="20"/>
      <c r="S263" s="20"/>
      <c r="T263" s="20"/>
      <c r="U263" s="20"/>
      <c r="V263" s="20"/>
      <c r="W263" s="20"/>
      <c r="X263" s="20"/>
      <c r="Y263" s="20"/>
      <c r="Z263" s="10"/>
      <c r="AA263" s="20" t="s">
        <v>532</v>
      </c>
      <c r="AB263" s="20"/>
      <c r="AC263" s="20"/>
      <c r="AD263" s="20"/>
      <c r="AE263" s="20"/>
      <c r="AF263" s="20"/>
      <c r="AG263" s="20"/>
      <c r="AH263" s="20"/>
      <c r="AI263" s="21"/>
    </row>
    <row r="264" spans="1:35" ht="15" customHeight="1" x14ac:dyDescent="0.2">
      <c r="A264" s="246">
        <v>10</v>
      </c>
      <c r="B264" s="129" t="s">
        <v>1855</v>
      </c>
      <c r="C264" s="596">
        <v>34</v>
      </c>
      <c r="D264" s="596">
        <v>12</v>
      </c>
      <c r="E264" s="596">
        <v>7</v>
      </c>
      <c r="F264" s="596">
        <v>15</v>
      </c>
      <c r="G264" s="596">
        <v>62</v>
      </c>
      <c r="H264" s="596">
        <v>84</v>
      </c>
      <c r="I264" s="598">
        <v>31</v>
      </c>
      <c r="J264" s="600">
        <f t="shared" si="27"/>
        <v>34</v>
      </c>
      <c r="K264" s="600">
        <f t="shared" si="28"/>
        <v>31</v>
      </c>
      <c r="L264" s="930"/>
      <c r="M264" s="931"/>
      <c r="N264" s="931"/>
      <c r="O264" s="932"/>
      <c r="Q264" s="339" t="s">
        <v>2121</v>
      </c>
      <c r="R264" s="20"/>
      <c r="S264" s="20"/>
      <c r="T264" s="20"/>
      <c r="U264" s="20"/>
      <c r="V264" s="20"/>
      <c r="W264" s="20"/>
      <c r="X264" s="20"/>
      <c r="Y264" s="20"/>
      <c r="Z264" s="20" t="s">
        <v>532</v>
      </c>
      <c r="AA264" s="10"/>
      <c r="AB264" s="20"/>
      <c r="AC264" s="20"/>
      <c r="AD264" s="20"/>
      <c r="AE264" s="20"/>
      <c r="AF264" s="20"/>
      <c r="AG264" s="20"/>
      <c r="AH264" s="20"/>
      <c r="AI264" s="21"/>
    </row>
    <row r="265" spans="1:35" ht="15" customHeight="1" x14ac:dyDescent="0.2">
      <c r="A265" s="246">
        <v>11</v>
      </c>
      <c r="B265" s="129" t="s">
        <v>674</v>
      </c>
      <c r="C265" s="596">
        <v>34</v>
      </c>
      <c r="D265" s="596">
        <v>13</v>
      </c>
      <c r="E265" s="596">
        <v>4</v>
      </c>
      <c r="F265" s="596">
        <v>17</v>
      </c>
      <c r="G265" s="596">
        <v>64</v>
      </c>
      <c r="H265" s="596">
        <v>82</v>
      </c>
      <c r="I265" s="598">
        <v>30</v>
      </c>
      <c r="J265" s="600">
        <f t="shared" si="27"/>
        <v>34</v>
      </c>
      <c r="K265" s="600">
        <f t="shared" si="28"/>
        <v>30</v>
      </c>
      <c r="L265" s="930"/>
      <c r="M265" s="931"/>
      <c r="N265" s="931"/>
      <c r="O265" s="932"/>
      <c r="Q265" s="339" t="s">
        <v>940</v>
      </c>
      <c r="R265" s="20"/>
      <c r="S265" s="20"/>
      <c r="T265" s="20"/>
      <c r="U265" s="20"/>
      <c r="V265" s="20"/>
      <c r="W265" s="20"/>
      <c r="X265" s="20"/>
      <c r="Y265" s="20"/>
      <c r="Z265" s="20"/>
      <c r="AA265" s="20"/>
      <c r="AB265" s="10"/>
      <c r="AC265" s="20" t="s">
        <v>532</v>
      </c>
      <c r="AD265" s="20"/>
      <c r="AE265" s="20"/>
      <c r="AF265" s="20"/>
      <c r="AG265" s="20"/>
      <c r="AH265" s="20"/>
      <c r="AI265" s="21"/>
    </row>
    <row r="266" spans="1:35" ht="15" customHeight="1" x14ac:dyDescent="0.2">
      <c r="A266" s="246">
        <v>12</v>
      </c>
      <c r="B266" s="129" t="s">
        <v>1635</v>
      </c>
      <c r="C266" s="596">
        <v>34</v>
      </c>
      <c r="D266" s="596">
        <v>11</v>
      </c>
      <c r="E266" s="596">
        <v>6</v>
      </c>
      <c r="F266" s="596">
        <v>17</v>
      </c>
      <c r="G266" s="596">
        <v>57</v>
      </c>
      <c r="H266" s="596">
        <v>72</v>
      </c>
      <c r="I266" s="598">
        <v>28</v>
      </c>
      <c r="J266" s="600">
        <f t="shared" si="27"/>
        <v>34</v>
      </c>
      <c r="K266" s="600">
        <f t="shared" si="28"/>
        <v>28</v>
      </c>
      <c r="L266" s="930"/>
      <c r="M266" s="931"/>
      <c r="N266" s="931"/>
      <c r="O266" s="932"/>
      <c r="Q266" s="339" t="s">
        <v>1774</v>
      </c>
      <c r="R266" s="20"/>
      <c r="S266" s="20"/>
      <c r="T266" s="20"/>
      <c r="U266" s="20"/>
      <c r="V266" s="20"/>
      <c r="W266" s="20"/>
      <c r="X266" s="20"/>
      <c r="Y266" s="20"/>
      <c r="Z266" s="20"/>
      <c r="AA266" s="20"/>
      <c r="AB266" s="20" t="s">
        <v>532</v>
      </c>
      <c r="AC266" s="10"/>
      <c r="AD266" s="20"/>
      <c r="AE266" s="20"/>
      <c r="AF266" s="20"/>
      <c r="AG266" s="20"/>
      <c r="AH266" s="20"/>
      <c r="AI266" s="21"/>
    </row>
    <row r="267" spans="1:35" ht="15" customHeight="1" x14ac:dyDescent="0.2">
      <c r="A267" s="246">
        <v>13</v>
      </c>
      <c r="B267" s="129" t="s">
        <v>1883</v>
      </c>
      <c r="C267" s="596">
        <v>34</v>
      </c>
      <c r="D267" s="596">
        <v>10</v>
      </c>
      <c r="E267" s="596">
        <v>7</v>
      </c>
      <c r="F267" s="596">
        <v>17</v>
      </c>
      <c r="G267" s="596">
        <v>60</v>
      </c>
      <c r="H267" s="596">
        <v>94</v>
      </c>
      <c r="I267" s="598">
        <v>27</v>
      </c>
      <c r="J267" s="600">
        <f t="shared" si="27"/>
        <v>34</v>
      </c>
      <c r="K267" s="600">
        <f t="shared" si="28"/>
        <v>27</v>
      </c>
      <c r="L267" s="930"/>
      <c r="M267" s="931"/>
      <c r="N267" s="931"/>
      <c r="O267" s="932"/>
      <c r="Q267" s="339" t="s">
        <v>726</v>
      </c>
      <c r="R267" s="20"/>
      <c r="S267" s="20"/>
      <c r="T267" s="20"/>
      <c r="U267" s="20"/>
      <c r="V267" s="20"/>
      <c r="W267" s="20"/>
      <c r="X267" s="20"/>
      <c r="Y267" s="20"/>
      <c r="Z267" s="20"/>
      <c r="AA267" s="20"/>
      <c r="AB267" s="20"/>
      <c r="AC267" s="20"/>
      <c r="AD267" s="10"/>
      <c r="AE267" s="20"/>
      <c r="AF267" s="20"/>
      <c r="AG267" s="20"/>
      <c r="AH267" s="20"/>
      <c r="AI267" s="21"/>
    </row>
    <row r="268" spans="1:35" ht="15" customHeight="1" x14ac:dyDescent="0.2">
      <c r="A268" s="246">
        <v>14</v>
      </c>
      <c r="B268" s="129" t="s">
        <v>529</v>
      </c>
      <c r="C268" s="596">
        <v>34</v>
      </c>
      <c r="D268" s="596">
        <v>10</v>
      </c>
      <c r="E268" s="596">
        <v>5</v>
      </c>
      <c r="F268" s="596">
        <v>19</v>
      </c>
      <c r="G268" s="596">
        <v>64</v>
      </c>
      <c r="H268" s="596">
        <v>87</v>
      </c>
      <c r="I268" s="598">
        <v>25</v>
      </c>
      <c r="J268" s="600">
        <f t="shared" si="27"/>
        <v>34</v>
      </c>
      <c r="K268" s="600">
        <f t="shared" si="28"/>
        <v>25</v>
      </c>
      <c r="L268" s="930"/>
      <c r="M268" s="931"/>
      <c r="N268" s="931"/>
      <c r="O268" s="932"/>
      <c r="Q268" s="339" t="s">
        <v>299</v>
      </c>
      <c r="R268" s="20"/>
      <c r="S268" s="20"/>
      <c r="T268" s="20"/>
      <c r="U268" s="20"/>
      <c r="V268" s="20"/>
      <c r="W268" s="20"/>
      <c r="X268" s="20"/>
      <c r="Y268" s="20"/>
      <c r="Z268" s="20"/>
      <c r="AA268" s="20"/>
      <c r="AB268" s="20"/>
      <c r="AC268" s="20"/>
      <c r="AD268" s="20"/>
      <c r="AE268" s="10"/>
      <c r="AF268" s="20"/>
      <c r="AG268" s="20"/>
      <c r="AH268" s="20"/>
      <c r="AI268" s="21"/>
    </row>
    <row r="269" spans="1:35" ht="15" customHeight="1" x14ac:dyDescent="0.2">
      <c r="A269" s="246">
        <v>15</v>
      </c>
      <c r="B269" s="129" t="s">
        <v>728</v>
      </c>
      <c r="C269" s="596">
        <v>34</v>
      </c>
      <c r="D269" s="596">
        <v>9</v>
      </c>
      <c r="E269" s="596">
        <v>5</v>
      </c>
      <c r="F269" s="596">
        <v>20</v>
      </c>
      <c r="G269" s="596">
        <v>55</v>
      </c>
      <c r="H269" s="596">
        <v>79</v>
      </c>
      <c r="I269" s="598">
        <v>23</v>
      </c>
      <c r="J269" s="600">
        <f t="shared" si="27"/>
        <v>34</v>
      </c>
      <c r="K269" s="600">
        <f t="shared" si="28"/>
        <v>23</v>
      </c>
      <c r="L269" s="930"/>
      <c r="M269" s="931"/>
      <c r="N269" s="931"/>
      <c r="O269" s="932"/>
      <c r="Q269" s="339" t="s">
        <v>2162</v>
      </c>
      <c r="R269" s="20"/>
      <c r="S269" s="20"/>
      <c r="T269" s="20"/>
      <c r="U269" s="20"/>
      <c r="V269" s="20"/>
      <c r="W269" s="20"/>
      <c r="X269" s="20"/>
      <c r="Y269" s="20"/>
      <c r="Z269" s="20"/>
      <c r="AA269" s="20"/>
      <c r="AB269" s="20"/>
      <c r="AC269" s="20"/>
      <c r="AD269" s="20"/>
      <c r="AE269" s="20"/>
      <c r="AF269" s="10"/>
      <c r="AG269" s="20" t="s">
        <v>532</v>
      </c>
      <c r="AH269" s="20"/>
      <c r="AI269" s="21"/>
    </row>
    <row r="270" spans="1:35" ht="15" customHeight="1" x14ac:dyDescent="0.2">
      <c r="A270" s="246">
        <v>16</v>
      </c>
      <c r="B270" s="129" t="s">
        <v>93</v>
      </c>
      <c r="C270" s="596">
        <v>34</v>
      </c>
      <c r="D270" s="596">
        <v>8</v>
      </c>
      <c r="E270" s="596">
        <v>5</v>
      </c>
      <c r="F270" s="596">
        <v>21</v>
      </c>
      <c r="G270" s="596">
        <v>48</v>
      </c>
      <c r="H270" s="596">
        <v>104</v>
      </c>
      <c r="I270" s="598">
        <v>21</v>
      </c>
      <c r="J270" s="600">
        <f t="shared" si="27"/>
        <v>34</v>
      </c>
      <c r="K270" s="600">
        <f t="shared" si="28"/>
        <v>21</v>
      </c>
      <c r="L270" s="930"/>
      <c r="M270" s="931"/>
      <c r="N270" s="931"/>
      <c r="O270" s="932"/>
      <c r="Q270" s="339" t="s">
        <v>1587</v>
      </c>
      <c r="R270" s="20"/>
      <c r="S270" s="20"/>
      <c r="T270" s="20"/>
      <c r="U270" s="20"/>
      <c r="V270" s="20"/>
      <c r="W270" s="20"/>
      <c r="X270" s="20"/>
      <c r="Y270" s="20"/>
      <c r="Z270" s="20"/>
      <c r="AA270" s="20"/>
      <c r="AB270" s="20"/>
      <c r="AC270" s="20"/>
      <c r="AD270" s="20"/>
      <c r="AE270" s="20"/>
      <c r="AF270" s="20" t="s">
        <v>532</v>
      </c>
      <c r="AG270" s="10"/>
      <c r="AH270" s="20"/>
      <c r="AI270" s="21"/>
    </row>
    <row r="271" spans="1:35" ht="15" customHeight="1" x14ac:dyDescent="0.2">
      <c r="A271" s="246">
        <v>17</v>
      </c>
      <c r="B271" s="129" t="s">
        <v>90</v>
      </c>
      <c r="C271" s="596">
        <v>34</v>
      </c>
      <c r="D271" s="596">
        <v>7</v>
      </c>
      <c r="E271" s="596">
        <v>5</v>
      </c>
      <c r="F271" s="596">
        <v>22</v>
      </c>
      <c r="G271" s="596">
        <v>66</v>
      </c>
      <c r="H271" s="596">
        <v>121</v>
      </c>
      <c r="I271" s="598">
        <v>19</v>
      </c>
      <c r="J271" s="600">
        <f t="shared" si="27"/>
        <v>34</v>
      </c>
      <c r="K271" s="600">
        <f t="shared" si="28"/>
        <v>19</v>
      </c>
      <c r="L271" s="930"/>
      <c r="M271" s="931"/>
      <c r="N271" s="931"/>
      <c r="O271" s="932"/>
      <c r="Q271" s="339" t="s">
        <v>153</v>
      </c>
      <c r="R271" s="20"/>
      <c r="S271" s="20"/>
      <c r="T271" s="20"/>
      <c r="U271" s="20"/>
      <c r="V271" s="20"/>
      <c r="W271" s="20"/>
      <c r="X271" s="20"/>
      <c r="Y271" s="20"/>
      <c r="Z271" s="20"/>
      <c r="AA271" s="20"/>
      <c r="AB271" s="20"/>
      <c r="AC271" s="20"/>
      <c r="AD271" s="20"/>
      <c r="AE271" s="20"/>
      <c r="AF271" s="20"/>
      <c r="AG271" s="20"/>
      <c r="AH271" s="10"/>
      <c r="AI271" s="21" t="s">
        <v>532</v>
      </c>
    </row>
    <row r="272" spans="1:35" ht="15" customHeight="1" thickBot="1" x14ac:dyDescent="0.25">
      <c r="A272" s="455">
        <v>18</v>
      </c>
      <c r="B272" s="130" t="s">
        <v>941</v>
      </c>
      <c r="C272" s="597">
        <v>34</v>
      </c>
      <c r="D272" s="597">
        <v>1</v>
      </c>
      <c r="E272" s="597">
        <v>6</v>
      </c>
      <c r="F272" s="597">
        <v>27</v>
      </c>
      <c r="G272" s="597">
        <v>37</v>
      </c>
      <c r="H272" s="597">
        <v>120</v>
      </c>
      <c r="I272" s="599">
        <v>8</v>
      </c>
      <c r="J272" s="600">
        <f t="shared" si="27"/>
        <v>34</v>
      </c>
      <c r="K272" s="600">
        <f t="shared" si="28"/>
        <v>8</v>
      </c>
      <c r="L272" s="933"/>
      <c r="M272" s="934"/>
      <c r="N272" s="934"/>
      <c r="O272" s="935"/>
      <c r="Q272" s="398" t="s">
        <v>499</v>
      </c>
      <c r="R272" s="23"/>
      <c r="S272" s="23"/>
      <c r="T272" s="23"/>
      <c r="U272" s="23"/>
      <c r="V272" s="23"/>
      <c r="W272" s="23"/>
      <c r="X272" s="23"/>
      <c r="Y272" s="23"/>
      <c r="Z272" s="23"/>
      <c r="AA272" s="23"/>
      <c r="AB272" s="23"/>
      <c r="AC272" s="23"/>
      <c r="AD272" s="23"/>
      <c r="AE272" s="23"/>
      <c r="AF272" s="23"/>
      <c r="AG272" s="23"/>
      <c r="AH272" s="23" t="s">
        <v>532</v>
      </c>
      <c r="AI272" s="15"/>
    </row>
    <row r="273" spans="1:33" ht="15" customHeight="1" x14ac:dyDescent="0.2">
      <c r="C273" s="600">
        <f t="shared" ref="C273:I273" si="30">SUM(C255:C272)</f>
        <v>612</v>
      </c>
      <c r="D273" s="600">
        <f t="shared" si="30"/>
        <v>261</v>
      </c>
      <c r="E273" s="600">
        <f t="shared" si="30"/>
        <v>90</v>
      </c>
      <c r="F273" s="600">
        <f t="shared" si="30"/>
        <v>261</v>
      </c>
      <c r="G273" s="600">
        <f t="shared" si="30"/>
        <v>1356</v>
      </c>
      <c r="H273" s="600">
        <f t="shared" si="30"/>
        <v>1353</v>
      </c>
      <c r="I273" s="600">
        <f t="shared" si="30"/>
        <v>612</v>
      </c>
      <c r="J273" s="600">
        <f t="shared" si="27"/>
        <v>612</v>
      </c>
      <c r="K273" s="600">
        <f t="shared" si="28"/>
        <v>612</v>
      </c>
    </row>
    <row r="274" spans="1:33" ht="15" customHeight="1" thickBot="1" x14ac:dyDescent="0.25"/>
    <row r="275" spans="1:33" ht="15" customHeight="1" thickBot="1" x14ac:dyDescent="0.25">
      <c r="A275" s="1193" t="s">
        <v>943</v>
      </c>
      <c r="B275" s="1194"/>
      <c r="C275" s="1194"/>
      <c r="D275" s="1194"/>
      <c r="E275" s="1194"/>
      <c r="F275" s="1195"/>
      <c r="G275" s="1190" t="s">
        <v>1168</v>
      </c>
      <c r="H275" s="1191"/>
      <c r="I275" s="1192"/>
    </row>
    <row r="276" spans="1:33" ht="15" customHeight="1" thickBot="1" x14ac:dyDescent="0.25">
      <c r="A276" s="456" t="s">
        <v>496</v>
      </c>
      <c r="B276" s="457" t="s">
        <v>497</v>
      </c>
      <c r="C276" s="458" t="s">
        <v>498</v>
      </c>
      <c r="D276" s="458" t="s">
        <v>499</v>
      </c>
      <c r="E276" s="458" t="s">
        <v>500</v>
      </c>
      <c r="F276" s="458" t="s">
        <v>501</v>
      </c>
      <c r="G276" s="459" t="s">
        <v>502</v>
      </c>
      <c r="H276" s="459" t="s">
        <v>503</v>
      </c>
      <c r="I276" s="460" t="s">
        <v>504</v>
      </c>
      <c r="L276" s="1242" t="s">
        <v>588</v>
      </c>
      <c r="M276" s="1243"/>
      <c r="N276" s="1243"/>
      <c r="O276" s="1244"/>
      <c r="Q276" s="628" t="s">
        <v>1169</v>
      </c>
      <c r="R276" s="399" t="s">
        <v>633</v>
      </c>
      <c r="S276" s="399" t="s">
        <v>241</v>
      </c>
      <c r="T276" s="399" t="s">
        <v>1196</v>
      </c>
      <c r="U276" s="399" t="s">
        <v>541</v>
      </c>
      <c r="V276" s="399" t="s">
        <v>1784</v>
      </c>
      <c r="W276" s="399" t="s">
        <v>500</v>
      </c>
      <c r="X276" s="399" t="s">
        <v>1504</v>
      </c>
      <c r="Y276" s="399" t="s">
        <v>511</v>
      </c>
      <c r="Z276" s="399" t="s">
        <v>1088</v>
      </c>
      <c r="AA276" s="399" t="s">
        <v>242</v>
      </c>
      <c r="AB276" s="399" t="s">
        <v>1089</v>
      </c>
      <c r="AC276" s="399" t="s">
        <v>610</v>
      </c>
      <c r="AD276" s="399" t="s">
        <v>514</v>
      </c>
      <c r="AE276" s="399" t="s">
        <v>591</v>
      </c>
      <c r="AF276" s="399" t="s">
        <v>1587</v>
      </c>
      <c r="AG276" s="400" t="s">
        <v>813</v>
      </c>
    </row>
    <row r="277" spans="1:33" ht="15" customHeight="1" thickBot="1" x14ac:dyDescent="0.25">
      <c r="A277" s="461">
        <v>1</v>
      </c>
      <c r="B277" s="53" t="s">
        <v>345</v>
      </c>
      <c r="C277" s="46">
        <v>30</v>
      </c>
      <c r="D277" s="46">
        <v>25</v>
      </c>
      <c r="E277" s="46">
        <v>4</v>
      </c>
      <c r="F277" s="46">
        <v>1</v>
      </c>
      <c r="G277" s="46">
        <v>114</v>
      </c>
      <c r="H277" s="46">
        <v>40</v>
      </c>
      <c r="I277" s="595">
        <f t="shared" ref="I277:I292" si="31">(D277*2)+E277</f>
        <v>54</v>
      </c>
      <c r="J277" s="600">
        <f t="shared" si="27"/>
        <v>30</v>
      </c>
      <c r="K277" s="600">
        <f t="shared" si="28"/>
        <v>54</v>
      </c>
      <c r="L277" s="1245"/>
      <c r="M277" s="1246"/>
      <c r="N277" s="1246"/>
      <c r="O277" s="1247"/>
      <c r="Q277" s="401" t="s">
        <v>633</v>
      </c>
      <c r="R277" s="10"/>
      <c r="S277" s="20"/>
      <c r="T277" s="20"/>
      <c r="U277" s="20" t="s">
        <v>1488</v>
      </c>
      <c r="V277" s="20" t="s">
        <v>532</v>
      </c>
      <c r="W277" s="20"/>
      <c r="X277" s="20"/>
      <c r="Y277" s="20" t="s">
        <v>532</v>
      </c>
      <c r="Z277" s="20"/>
      <c r="AA277" s="20"/>
      <c r="AB277" s="20"/>
      <c r="AC277" s="20"/>
      <c r="AD277" s="20"/>
      <c r="AE277" s="20"/>
      <c r="AF277" s="20"/>
      <c r="AG277" s="21"/>
    </row>
    <row r="278" spans="1:33" ht="15" customHeight="1" x14ac:dyDescent="0.2">
      <c r="A278" s="259">
        <v>2</v>
      </c>
      <c r="B278" s="54" t="s">
        <v>1092</v>
      </c>
      <c r="C278" s="596">
        <v>30</v>
      </c>
      <c r="D278" s="596">
        <v>20</v>
      </c>
      <c r="E278" s="596">
        <v>6</v>
      </c>
      <c r="F278" s="596">
        <v>4</v>
      </c>
      <c r="G278" s="596">
        <v>82</v>
      </c>
      <c r="H278" s="596">
        <v>34</v>
      </c>
      <c r="I278" s="598">
        <f t="shared" si="31"/>
        <v>46</v>
      </c>
      <c r="J278" s="600">
        <f t="shared" si="27"/>
        <v>30</v>
      </c>
      <c r="K278" s="600">
        <f t="shared" si="28"/>
        <v>46</v>
      </c>
      <c r="L278" s="927" t="s">
        <v>1174</v>
      </c>
      <c r="M278" s="928"/>
      <c r="N278" s="928"/>
      <c r="O278" s="929"/>
      <c r="Q278" s="401" t="s">
        <v>241</v>
      </c>
      <c r="R278" s="20"/>
      <c r="S278" s="10"/>
      <c r="T278" s="20"/>
      <c r="U278" s="20" t="s">
        <v>1646</v>
      </c>
      <c r="V278" s="20"/>
      <c r="W278" s="20"/>
      <c r="X278" s="20"/>
      <c r="Y278" s="20"/>
      <c r="Z278" s="20"/>
      <c r="AA278" s="20"/>
      <c r="AB278" s="20"/>
      <c r="AC278" s="20"/>
      <c r="AD278" s="20"/>
      <c r="AE278" s="20"/>
      <c r="AF278" s="20"/>
      <c r="AG278" s="21"/>
    </row>
    <row r="279" spans="1:33" ht="15" customHeight="1" x14ac:dyDescent="0.2">
      <c r="A279" s="259">
        <v>3</v>
      </c>
      <c r="B279" s="54" t="s">
        <v>245</v>
      </c>
      <c r="C279" s="596">
        <v>30</v>
      </c>
      <c r="D279" s="596">
        <v>18</v>
      </c>
      <c r="E279" s="596">
        <v>4</v>
      </c>
      <c r="F279" s="596">
        <v>8</v>
      </c>
      <c r="G279" s="596">
        <v>76</v>
      </c>
      <c r="H279" s="596">
        <v>54</v>
      </c>
      <c r="I279" s="598">
        <f t="shared" si="31"/>
        <v>40</v>
      </c>
      <c r="J279" s="600">
        <f t="shared" si="27"/>
        <v>30</v>
      </c>
      <c r="K279" s="600">
        <f t="shared" si="28"/>
        <v>40</v>
      </c>
      <c r="L279" s="930"/>
      <c r="M279" s="931"/>
      <c r="N279" s="931"/>
      <c r="O279" s="932"/>
      <c r="Q279" s="401" t="s">
        <v>1196</v>
      </c>
      <c r="R279" s="20"/>
      <c r="S279" s="20"/>
      <c r="T279" s="10"/>
      <c r="U279" s="20" t="s">
        <v>1600</v>
      </c>
      <c r="V279" s="20"/>
      <c r="W279" s="20"/>
      <c r="X279" s="20"/>
      <c r="Y279" s="20"/>
      <c r="Z279" s="20"/>
      <c r="AA279" s="20"/>
      <c r="AB279" s="20"/>
      <c r="AC279" s="20"/>
      <c r="AD279" s="20"/>
      <c r="AE279" s="20"/>
      <c r="AF279" s="20"/>
      <c r="AG279" s="21"/>
    </row>
    <row r="280" spans="1:33" ht="15" customHeight="1" x14ac:dyDescent="0.2">
      <c r="A280" s="259">
        <v>4</v>
      </c>
      <c r="B280" s="54" t="s">
        <v>1208</v>
      </c>
      <c r="C280" s="596">
        <v>30</v>
      </c>
      <c r="D280" s="596">
        <v>16</v>
      </c>
      <c r="E280" s="596">
        <v>7</v>
      </c>
      <c r="F280" s="596">
        <v>7</v>
      </c>
      <c r="G280" s="596">
        <v>93</v>
      </c>
      <c r="H280" s="596">
        <v>43</v>
      </c>
      <c r="I280" s="598">
        <f t="shared" si="31"/>
        <v>39</v>
      </c>
      <c r="J280" s="600">
        <f t="shared" si="27"/>
        <v>30</v>
      </c>
      <c r="K280" s="600">
        <f t="shared" si="28"/>
        <v>39</v>
      </c>
      <c r="L280" s="930"/>
      <c r="M280" s="931"/>
      <c r="N280" s="931"/>
      <c r="O280" s="932"/>
      <c r="Q280" s="401" t="s">
        <v>541</v>
      </c>
      <c r="R280" s="20" t="s">
        <v>1911</v>
      </c>
      <c r="S280" s="20" t="s">
        <v>1546</v>
      </c>
      <c r="T280" s="20" t="s">
        <v>628</v>
      </c>
      <c r="U280" s="10"/>
      <c r="V280" s="20" t="s">
        <v>1489</v>
      </c>
      <c r="W280" s="20" t="s">
        <v>1487</v>
      </c>
      <c r="X280" s="20" t="s">
        <v>1653</v>
      </c>
      <c r="Y280" s="20" t="s">
        <v>844</v>
      </c>
      <c r="Z280" s="20" t="s">
        <v>1597</v>
      </c>
      <c r="AA280" s="20" t="s">
        <v>1547</v>
      </c>
      <c r="AB280" s="20" t="s">
        <v>1642</v>
      </c>
      <c r="AC280" s="20" t="s">
        <v>1644</v>
      </c>
      <c r="AD280" s="20" t="s">
        <v>1489</v>
      </c>
      <c r="AE280" s="20" t="s">
        <v>1603</v>
      </c>
      <c r="AF280" s="20" t="s">
        <v>1642</v>
      </c>
      <c r="AG280" s="21" t="s">
        <v>1210</v>
      </c>
    </row>
    <row r="281" spans="1:33" ht="15" customHeight="1" x14ac:dyDescent="0.2">
      <c r="A281" s="259">
        <v>5</v>
      </c>
      <c r="B281" s="54" t="s">
        <v>1042</v>
      </c>
      <c r="C281" s="596">
        <v>30</v>
      </c>
      <c r="D281" s="596">
        <v>15</v>
      </c>
      <c r="E281" s="596">
        <v>5</v>
      </c>
      <c r="F281" s="596">
        <v>10</v>
      </c>
      <c r="G281" s="596">
        <v>69</v>
      </c>
      <c r="H281" s="596">
        <v>47</v>
      </c>
      <c r="I281" s="598">
        <f t="shared" si="31"/>
        <v>35</v>
      </c>
      <c r="J281" s="600">
        <f t="shared" si="27"/>
        <v>30</v>
      </c>
      <c r="K281" s="600">
        <f t="shared" si="28"/>
        <v>35</v>
      </c>
      <c r="L281" s="930"/>
      <c r="M281" s="931"/>
      <c r="N281" s="931"/>
      <c r="O281" s="932"/>
      <c r="Q281" s="401" t="s">
        <v>1784</v>
      </c>
      <c r="R281" s="20"/>
      <c r="S281" s="20"/>
      <c r="T281" s="20"/>
      <c r="U281" s="20" t="s">
        <v>1643</v>
      </c>
      <c r="V281" s="10"/>
      <c r="W281" s="20" t="s">
        <v>532</v>
      </c>
      <c r="X281" s="20"/>
      <c r="Y281" s="20"/>
      <c r="Z281" s="20"/>
      <c r="AA281" s="20"/>
      <c r="AB281" s="20"/>
      <c r="AC281" s="20"/>
      <c r="AD281" s="20"/>
      <c r="AE281" s="20"/>
      <c r="AF281" s="20"/>
      <c r="AG281" s="21"/>
    </row>
    <row r="282" spans="1:33" ht="15" customHeight="1" x14ac:dyDescent="0.2">
      <c r="A282" s="259">
        <v>6</v>
      </c>
      <c r="B282" s="54" t="s">
        <v>1200</v>
      </c>
      <c r="C282" s="596">
        <v>30</v>
      </c>
      <c r="D282" s="596">
        <v>16</v>
      </c>
      <c r="E282" s="596">
        <v>3</v>
      </c>
      <c r="F282" s="596">
        <v>11</v>
      </c>
      <c r="G282" s="596">
        <v>62</v>
      </c>
      <c r="H282" s="596">
        <v>61</v>
      </c>
      <c r="I282" s="598">
        <f t="shared" si="31"/>
        <v>35</v>
      </c>
      <c r="J282" s="600">
        <f t="shared" si="27"/>
        <v>30</v>
      </c>
      <c r="K282" s="600">
        <f t="shared" si="28"/>
        <v>35</v>
      </c>
      <c r="L282" s="930"/>
      <c r="M282" s="931"/>
      <c r="N282" s="931"/>
      <c r="O282" s="932"/>
      <c r="Q282" s="401" t="s">
        <v>500</v>
      </c>
      <c r="R282" s="20"/>
      <c r="S282" s="20"/>
      <c r="T282" s="20"/>
      <c r="U282" s="20" t="s">
        <v>1646</v>
      </c>
      <c r="V282" s="20" t="s">
        <v>532</v>
      </c>
      <c r="W282" s="10"/>
      <c r="X282" s="20"/>
      <c r="Y282" s="20"/>
      <c r="Z282" s="20"/>
      <c r="AA282" s="20"/>
      <c r="AB282" s="20"/>
      <c r="AC282" s="20"/>
      <c r="AD282" s="20"/>
      <c r="AE282" s="20"/>
      <c r="AF282" s="20"/>
      <c r="AG282" s="21"/>
    </row>
    <row r="283" spans="1:33" ht="15" customHeight="1" x14ac:dyDescent="0.2">
      <c r="A283" s="259">
        <v>7</v>
      </c>
      <c r="B283" s="54" t="s">
        <v>1093</v>
      </c>
      <c r="C283" s="596">
        <v>30</v>
      </c>
      <c r="D283" s="596">
        <v>14</v>
      </c>
      <c r="E283" s="596">
        <v>4</v>
      </c>
      <c r="F283" s="596">
        <v>12</v>
      </c>
      <c r="G283" s="596">
        <v>79</v>
      </c>
      <c r="H283" s="596">
        <v>79</v>
      </c>
      <c r="I283" s="598">
        <f t="shared" si="31"/>
        <v>32</v>
      </c>
      <c r="J283" s="600">
        <f t="shared" si="27"/>
        <v>30</v>
      </c>
      <c r="K283" s="600">
        <f t="shared" si="28"/>
        <v>32</v>
      </c>
      <c r="L283" s="930"/>
      <c r="M283" s="931"/>
      <c r="N283" s="931"/>
      <c r="O283" s="932"/>
      <c r="Q283" s="401" t="s">
        <v>733</v>
      </c>
      <c r="R283" s="20"/>
      <c r="S283" s="20"/>
      <c r="T283" s="20"/>
      <c r="U283" s="20" t="s">
        <v>1491</v>
      </c>
      <c r="V283" s="20"/>
      <c r="W283" s="20"/>
      <c r="X283" s="10"/>
      <c r="Y283" s="20" t="s">
        <v>532</v>
      </c>
      <c r="Z283" s="20"/>
      <c r="AA283" s="20"/>
      <c r="AB283" s="20"/>
      <c r="AC283" s="20"/>
      <c r="AD283" s="20"/>
      <c r="AE283" s="20"/>
      <c r="AF283" s="20"/>
      <c r="AG283" s="21"/>
    </row>
    <row r="284" spans="1:33" ht="15" customHeight="1" x14ac:dyDescent="0.2">
      <c r="A284" s="259">
        <v>8</v>
      </c>
      <c r="B284" s="54" t="s">
        <v>1094</v>
      </c>
      <c r="C284" s="596">
        <v>30</v>
      </c>
      <c r="D284" s="596">
        <v>13</v>
      </c>
      <c r="E284" s="596">
        <v>6</v>
      </c>
      <c r="F284" s="596">
        <v>11</v>
      </c>
      <c r="G284" s="596">
        <v>60</v>
      </c>
      <c r="H284" s="596">
        <v>70</v>
      </c>
      <c r="I284" s="598">
        <f t="shared" si="31"/>
        <v>32</v>
      </c>
      <c r="J284" s="600">
        <f t="shared" si="27"/>
        <v>30</v>
      </c>
      <c r="K284" s="600">
        <f t="shared" si="28"/>
        <v>32</v>
      </c>
      <c r="L284" s="930"/>
      <c r="M284" s="931"/>
      <c r="N284" s="931"/>
      <c r="O284" s="932"/>
      <c r="Q284" s="401" t="s">
        <v>511</v>
      </c>
      <c r="R284" s="20"/>
      <c r="S284" s="20"/>
      <c r="T284" s="20"/>
      <c r="U284" s="20" t="s">
        <v>1795</v>
      </c>
      <c r="V284" s="20"/>
      <c r="W284" s="20"/>
      <c r="X284" s="20" t="s">
        <v>532</v>
      </c>
      <c r="Y284" s="10"/>
      <c r="Z284" s="20"/>
      <c r="AA284" s="20"/>
      <c r="AB284" s="20"/>
      <c r="AC284" s="20"/>
      <c r="AD284" s="20"/>
      <c r="AE284" s="20"/>
      <c r="AF284" s="20"/>
      <c r="AG284" s="21"/>
    </row>
    <row r="285" spans="1:33" ht="15" customHeight="1" x14ac:dyDescent="0.2">
      <c r="A285" s="259">
        <v>9</v>
      </c>
      <c r="B285" s="54" t="s">
        <v>1589</v>
      </c>
      <c r="C285" s="596">
        <v>30</v>
      </c>
      <c r="D285" s="596">
        <v>13</v>
      </c>
      <c r="E285" s="596">
        <v>3</v>
      </c>
      <c r="F285" s="596">
        <v>14</v>
      </c>
      <c r="G285" s="596">
        <v>66</v>
      </c>
      <c r="H285" s="596">
        <v>70</v>
      </c>
      <c r="I285" s="598">
        <f t="shared" si="31"/>
        <v>29</v>
      </c>
      <c r="J285" s="600">
        <f t="shared" si="27"/>
        <v>30</v>
      </c>
      <c r="K285" s="600">
        <f t="shared" si="28"/>
        <v>29</v>
      </c>
      <c r="L285" s="930"/>
      <c r="M285" s="931"/>
      <c r="N285" s="931"/>
      <c r="O285" s="932"/>
      <c r="Q285" s="401" t="s">
        <v>1088</v>
      </c>
      <c r="R285" s="20"/>
      <c r="S285" s="20"/>
      <c r="T285" s="20"/>
      <c r="U285" s="20" t="s">
        <v>1599</v>
      </c>
      <c r="V285" s="20"/>
      <c r="W285" s="20"/>
      <c r="X285" s="20"/>
      <c r="Y285" s="20"/>
      <c r="Z285" s="10"/>
      <c r="AA285" s="20" t="s">
        <v>532</v>
      </c>
      <c r="AB285" s="20"/>
      <c r="AC285" s="20"/>
      <c r="AD285" s="20"/>
      <c r="AE285" s="20"/>
      <c r="AF285" s="20"/>
      <c r="AG285" s="21"/>
    </row>
    <row r="286" spans="1:33" ht="15" customHeight="1" x14ac:dyDescent="0.2">
      <c r="A286" s="259">
        <v>10</v>
      </c>
      <c r="B286" s="54" t="s">
        <v>1090</v>
      </c>
      <c r="C286" s="596">
        <v>30</v>
      </c>
      <c r="D286" s="596">
        <v>10</v>
      </c>
      <c r="E286" s="596">
        <v>8</v>
      </c>
      <c r="F286" s="596">
        <v>12</v>
      </c>
      <c r="G286" s="596">
        <v>77</v>
      </c>
      <c r="H286" s="596">
        <v>80</v>
      </c>
      <c r="I286" s="598">
        <f t="shared" si="31"/>
        <v>28</v>
      </c>
      <c r="J286" s="600">
        <f t="shared" si="27"/>
        <v>30</v>
      </c>
      <c r="K286" s="600">
        <f t="shared" si="28"/>
        <v>28</v>
      </c>
      <c r="L286" s="930"/>
      <c r="M286" s="931"/>
      <c r="N286" s="931"/>
      <c r="O286" s="932"/>
      <c r="Q286" s="401" t="s">
        <v>242</v>
      </c>
      <c r="R286" s="20"/>
      <c r="S286" s="20"/>
      <c r="T286" s="20"/>
      <c r="U286" s="20" t="s">
        <v>1539</v>
      </c>
      <c r="V286" s="20"/>
      <c r="W286" s="20"/>
      <c r="X286" s="20"/>
      <c r="Y286" s="20"/>
      <c r="Z286" s="20" t="s">
        <v>532</v>
      </c>
      <c r="AA286" s="10"/>
      <c r="AB286" s="20"/>
      <c r="AC286" s="20"/>
      <c r="AD286" s="20"/>
      <c r="AE286" s="20"/>
      <c r="AF286" s="20"/>
      <c r="AG286" s="21"/>
    </row>
    <row r="287" spans="1:33" ht="15" customHeight="1" x14ac:dyDescent="0.2">
      <c r="A287" s="259">
        <v>11</v>
      </c>
      <c r="B287" s="54" t="s">
        <v>244</v>
      </c>
      <c r="C287" s="596">
        <v>30</v>
      </c>
      <c r="D287" s="596">
        <v>11</v>
      </c>
      <c r="E287" s="596">
        <v>4</v>
      </c>
      <c r="F287" s="596">
        <v>15</v>
      </c>
      <c r="G287" s="596">
        <v>56</v>
      </c>
      <c r="H287" s="596">
        <v>61</v>
      </c>
      <c r="I287" s="598">
        <f t="shared" si="31"/>
        <v>26</v>
      </c>
      <c r="J287" s="600">
        <f t="shared" si="27"/>
        <v>30</v>
      </c>
      <c r="K287" s="600">
        <f t="shared" si="28"/>
        <v>26</v>
      </c>
      <c r="L287" s="930"/>
      <c r="M287" s="931"/>
      <c r="N287" s="931"/>
      <c r="O287" s="932"/>
      <c r="Q287" s="401" t="s">
        <v>1089</v>
      </c>
      <c r="R287" s="20"/>
      <c r="S287" s="20"/>
      <c r="T287" s="20"/>
      <c r="U287" s="20" t="s">
        <v>1491</v>
      </c>
      <c r="V287" s="20"/>
      <c r="W287" s="20"/>
      <c r="X287" s="20"/>
      <c r="Y287" s="20"/>
      <c r="Z287" s="20"/>
      <c r="AA287" s="20"/>
      <c r="AB287" s="10"/>
      <c r="AC287" s="20"/>
      <c r="AD287" s="20"/>
      <c r="AE287" s="20"/>
      <c r="AF287" s="20"/>
      <c r="AG287" s="21"/>
    </row>
    <row r="288" spans="1:33" ht="15" customHeight="1" x14ac:dyDescent="0.2">
      <c r="A288" s="259">
        <v>12</v>
      </c>
      <c r="B288" s="54" t="s">
        <v>1955</v>
      </c>
      <c r="C288" s="596">
        <v>30</v>
      </c>
      <c r="D288" s="596">
        <v>10</v>
      </c>
      <c r="E288" s="596">
        <v>4</v>
      </c>
      <c r="F288" s="596">
        <v>16</v>
      </c>
      <c r="G288" s="596">
        <v>75</v>
      </c>
      <c r="H288" s="596">
        <v>90</v>
      </c>
      <c r="I288" s="598">
        <f t="shared" si="31"/>
        <v>24</v>
      </c>
      <c r="J288" s="600">
        <f t="shared" si="27"/>
        <v>30</v>
      </c>
      <c r="K288" s="600">
        <f t="shared" si="28"/>
        <v>24</v>
      </c>
      <c r="L288" s="930"/>
      <c r="M288" s="931"/>
      <c r="N288" s="931"/>
      <c r="O288" s="932"/>
      <c r="Q288" s="401" t="s">
        <v>610</v>
      </c>
      <c r="R288" s="20"/>
      <c r="S288" s="20"/>
      <c r="T288" s="20"/>
      <c r="U288" s="20" t="s">
        <v>1490</v>
      </c>
      <c r="V288" s="20"/>
      <c r="W288" s="20"/>
      <c r="X288" s="20"/>
      <c r="Y288" s="20"/>
      <c r="Z288" s="20"/>
      <c r="AA288" s="20"/>
      <c r="AB288" s="20"/>
      <c r="AC288" s="10"/>
      <c r="AD288" s="20"/>
      <c r="AE288" s="20"/>
      <c r="AF288" s="20"/>
      <c r="AG288" s="21"/>
    </row>
    <row r="289" spans="1:33" ht="15" customHeight="1" x14ac:dyDescent="0.2">
      <c r="A289" s="259">
        <v>13</v>
      </c>
      <c r="B289" s="54" t="s">
        <v>1763</v>
      </c>
      <c r="C289" s="596">
        <v>30</v>
      </c>
      <c r="D289" s="596">
        <v>10</v>
      </c>
      <c r="E289" s="596">
        <v>2</v>
      </c>
      <c r="F289" s="596">
        <v>18</v>
      </c>
      <c r="G289" s="596">
        <v>66</v>
      </c>
      <c r="H289" s="596">
        <v>84</v>
      </c>
      <c r="I289" s="598">
        <f t="shared" si="31"/>
        <v>22</v>
      </c>
      <c r="J289" s="600">
        <f t="shared" si="27"/>
        <v>30</v>
      </c>
      <c r="K289" s="600">
        <f t="shared" si="28"/>
        <v>22</v>
      </c>
      <c r="L289" s="930"/>
      <c r="M289" s="931"/>
      <c r="N289" s="931"/>
      <c r="O289" s="932"/>
      <c r="Q289" s="401" t="s">
        <v>514</v>
      </c>
      <c r="R289" s="20"/>
      <c r="S289" s="20"/>
      <c r="T289" s="20"/>
      <c r="U289" s="20" t="s">
        <v>844</v>
      </c>
      <c r="V289" s="20"/>
      <c r="W289" s="20"/>
      <c r="X289" s="20"/>
      <c r="Y289" s="20"/>
      <c r="Z289" s="20"/>
      <c r="AA289" s="20"/>
      <c r="AB289" s="20"/>
      <c r="AC289" s="20"/>
      <c r="AD289" s="10"/>
      <c r="AE289" s="20" t="s">
        <v>532</v>
      </c>
      <c r="AF289" s="20"/>
      <c r="AG289" s="21"/>
    </row>
    <row r="290" spans="1:33" ht="15" customHeight="1" x14ac:dyDescent="0.2">
      <c r="A290" s="259">
        <v>14</v>
      </c>
      <c r="B290" s="54" t="s">
        <v>819</v>
      </c>
      <c r="C290" s="596">
        <v>30</v>
      </c>
      <c r="D290" s="596">
        <v>6</v>
      </c>
      <c r="E290" s="596">
        <v>4</v>
      </c>
      <c r="F290" s="596">
        <v>20</v>
      </c>
      <c r="G290" s="596">
        <v>46</v>
      </c>
      <c r="H290" s="596">
        <v>89</v>
      </c>
      <c r="I290" s="598">
        <f t="shared" si="31"/>
        <v>16</v>
      </c>
      <c r="J290" s="600">
        <f t="shared" si="27"/>
        <v>30</v>
      </c>
      <c r="K290" s="600">
        <f t="shared" si="28"/>
        <v>16</v>
      </c>
      <c r="L290" s="930"/>
      <c r="M290" s="931"/>
      <c r="N290" s="931"/>
      <c r="O290" s="932"/>
      <c r="Q290" s="401" t="s">
        <v>591</v>
      </c>
      <c r="R290" s="20"/>
      <c r="S290" s="20"/>
      <c r="T290" s="20"/>
      <c r="U290" s="20" t="s">
        <v>1491</v>
      </c>
      <c r="V290" s="20"/>
      <c r="W290" s="20"/>
      <c r="X290" s="20"/>
      <c r="Y290" s="20"/>
      <c r="Z290" s="20"/>
      <c r="AA290" s="20"/>
      <c r="AB290" s="20"/>
      <c r="AC290" s="20"/>
      <c r="AD290" s="20" t="s">
        <v>532</v>
      </c>
      <c r="AE290" s="10"/>
      <c r="AF290" s="20"/>
      <c r="AG290" s="21"/>
    </row>
    <row r="291" spans="1:33" ht="15" customHeight="1" x14ac:dyDescent="0.2">
      <c r="A291" s="259">
        <v>15</v>
      </c>
      <c r="B291" s="54" t="s">
        <v>617</v>
      </c>
      <c r="C291" s="596">
        <v>30</v>
      </c>
      <c r="D291" s="596">
        <v>5</v>
      </c>
      <c r="E291" s="596">
        <v>5</v>
      </c>
      <c r="F291" s="596">
        <v>20</v>
      </c>
      <c r="G291" s="596">
        <v>40</v>
      </c>
      <c r="H291" s="596">
        <v>88</v>
      </c>
      <c r="I291" s="598">
        <f t="shared" si="31"/>
        <v>15</v>
      </c>
      <c r="J291" s="600">
        <f t="shared" si="27"/>
        <v>30</v>
      </c>
      <c r="K291" s="600">
        <f t="shared" si="28"/>
        <v>15</v>
      </c>
      <c r="L291" s="930"/>
      <c r="M291" s="931"/>
      <c r="N291" s="931"/>
      <c r="O291" s="932"/>
      <c r="Q291" s="401" t="s">
        <v>1587</v>
      </c>
      <c r="R291" s="20"/>
      <c r="S291" s="20"/>
      <c r="T291" s="20"/>
      <c r="U291" s="20" t="s">
        <v>1207</v>
      </c>
      <c r="V291" s="20"/>
      <c r="W291" s="20"/>
      <c r="X291" s="20"/>
      <c r="Y291" s="20"/>
      <c r="Z291" s="20"/>
      <c r="AA291" s="20"/>
      <c r="AB291" s="20"/>
      <c r="AC291" s="20"/>
      <c r="AD291" s="20"/>
      <c r="AE291" s="20"/>
      <c r="AF291" s="10"/>
      <c r="AG291" s="21" t="s">
        <v>532</v>
      </c>
    </row>
    <row r="292" spans="1:33" ht="15" customHeight="1" thickBot="1" x14ac:dyDescent="0.25">
      <c r="A292" s="462">
        <v>16</v>
      </c>
      <c r="B292" s="55" t="s">
        <v>371</v>
      </c>
      <c r="C292" s="597">
        <v>30</v>
      </c>
      <c r="D292" s="597">
        <v>1</v>
      </c>
      <c r="E292" s="597">
        <v>1</v>
      </c>
      <c r="F292" s="597">
        <v>28</v>
      </c>
      <c r="G292" s="597">
        <v>23</v>
      </c>
      <c r="H292" s="597">
        <v>108</v>
      </c>
      <c r="I292" s="599">
        <f t="shared" si="31"/>
        <v>3</v>
      </c>
      <c r="J292" s="600">
        <f t="shared" si="27"/>
        <v>30</v>
      </c>
      <c r="K292" s="600">
        <f t="shared" si="28"/>
        <v>3</v>
      </c>
      <c r="L292" s="933"/>
      <c r="M292" s="934"/>
      <c r="N292" s="934"/>
      <c r="O292" s="935"/>
      <c r="Q292" s="402" t="s">
        <v>813</v>
      </c>
      <c r="R292" s="23"/>
      <c r="S292" s="23"/>
      <c r="T292" s="23"/>
      <c r="U292" s="23" t="s">
        <v>1207</v>
      </c>
      <c r="V292" s="23"/>
      <c r="W292" s="23"/>
      <c r="X292" s="23"/>
      <c r="Y292" s="23"/>
      <c r="Z292" s="23"/>
      <c r="AA292" s="23"/>
      <c r="AB292" s="23"/>
      <c r="AC292" s="23"/>
      <c r="AD292" s="23"/>
      <c r="AE292" s="23"/>
      <c r="AF292" s="23" t="s">
        <v>532</v>
      </c>
      <c r="AG292" s="15"/>
    </row>
    <row r="293" spans="1:33" ht="15" customHeight="1" x14ac:dyDescent="0.2">
      <c r="C293" s="600">
        <f t="shared" ref="C293:I293" si="32">SUM(C277:C292)</f>
        <v>480</v>
      </c>
      <c r="D293" s="600">
        <f t="shared" si="32"/>
        <v>203</v>
      </c>
      <c r="E293" s="600">
        <f t="shared" si="32"/>
        <v>70</v>
      </c>
      <c r="F293" s="600">
        <f t="shared" si="32"/>
        <v>207</v>
      </c>
      <c r="G293" s="600">
        <f t="shared" si="32"/>
        <v>1084</v>
      </c>
      <c r="H293" s="600">
        <f t="shared" si="32"/>
        <v>1098</v>
      </c>
      <c r="I293" s="600">
        <f t="shared" si="32"/>
        <v>476</v>
      </c>
      <c r="J293" s="600">
        <f t="shared" si="27"/>
        <v>480</v>
      </c>
      <c r="K293" s="600">
        <f t="shared" si="28"/>
        <v>476</v>
      </c>
    </row>
    <row r="294" spans="1:33" ht="15" customHeight="1" thickBot="1" x14ac:dyDescent="0.25"/>
    <row r="295" spans="1:33" ht="15" customHeight="1" thickBot="1" x14ac:dyDescent="0.25">
      <c r="A295" s="1193" t="s">
        <v>2087</v>
      </c>
      <c r="B295" s="1194"/>
      <c r="C295" s="1194"/>
      <c r="D295" s="1194"/>
      <c r="E295" s="1194"/>
      <c r="F295" s="1195"/>
      <c r="G295" s="1190" t="s">
        <v>1168</v>
      </c>
      <c r="H295" s="1191"/>
      <c r="I295" s="1192"/>
    </row>
    <row r="296" spans="1:33" ht="15" customHeight="1" thickBot="1" x14ac:dyDescent="0.25">
      <c r="A296" s="456" t="s">
        <v>496</v>
      </c>
      <c r="B296" s="457" t="s">
        <v>497</v>
      </c>
      <c r="C296" s="458" t="s">
        <v>498</v>
      </c>
      <c r="D296" s="458" t="s">
        <v>499</v>
      </c>
      <c r="E296" s="458" t="s">
        <v>500</v>
      </c>
      <c r="F296" s="458" t="s">
        <v>501</v>
      </c>
      <c r="G296" s="459" t="s">
        <v>502</v>
      </c>
      <c r="H296" s="459" t="s">
        <v>503</v>
      </c>
      <c r="I296" s="460" t="s">
        <v>504</v>
      </c>
      <c r="L296" s="1242" t="s">
        <v>588</v>
      </c>
      <c r="M296" s="1243"/>
      <c r="N296" s="1243"/>
      <c r="O296" s="1244"/>
      <c r="Q296" s="24" t="s">
        <v>1169</v>
      </c>
      <c r="R296" s="399" t="s">
        <v>1615</v>
      </c>
      <c r="S296" s="399" t="s">
        <v>241</v>
      </c>
      <c r="T296" s="399" t="s">
        <v>2088</v>
      </c>
      <c r="U296" s="399" t="s">
        <v>1503</v>
      </c>
      <c r="V296" s="399" t="s">
        <v>564</v>
      </c>
      <c r="W296" s="399" t="s">
        <v>500</v>
      </c>
      <c r="X296" s="399" t="s">
        <v>59</v>
      </c>
      <c r="Y296" s="399" t="s">
        <v>1530</v>
      </c>
      <c r="Z296" s="399" t="s">
        <v>610</v>
      </c>
      <c r="AA296" s="399" t="s">
        <v>60</v>
      </c>
      <c r="AB296" s="399" t="s">
        <v>2089</v>
      </c>
      <c r="AC296" s="399" t="s">
        <v>1959</v>
      </c>
      <c r="AD296" s="399" t="s">
        <v>2090</v>
      </c>
      <c r="AE296" s="399" t="s">
        <v>413</v>
      </c>
      <c r="AF296" s="400" t="s">
        <v>727</v>
      </c>
    </row>
    <row r="297" spans="1:33" ht="15" customHeight="1" thickBot="1" x14ac:dyDescent="0.25">
      <c r="A297" s="461">
        <v>1</v>
      </c>
      <c r="B297" s="126" t="s">
        <v>1548</v>
      </c>
      <c r="C297" s="601">
        <v>28</v>
      </c>
      <c r="D297" s="601">
        <v>20</v>
      </c>
      <c r="E297" s="601">
        <v>3</v>
      </c>
      <c r="F297" s="601">
        <v>5</v>
      </c>
      <c r="G297" s="601">
        <v>76</v>
      </c>
      <c r="H297" s="601">
        <v>44</v>
      </c>
      <c r="I297" s="128">
        <f t="shared" ref="I297:I311" si="33">D297*2+E297</f>
        <v>43</v>
      </c>
      <c r="J297" s="600">
        <f t="shared" ref="J297:J356" si="34">D297+E297+F297</f>
        <v>28</v>
      </c>
      <c r="K297" s="600">
        <f t="shared" ref="K297:K356" si="35">D297*2+E297</f>
        <v>43</v>
      </c>
      <c r="L297" s="1245"/>
      <c r="M297" s="1246"/>
      <c r="N297" s="1246"/>
      <c r="O297" s="1247"/>
      <c r="Q297" s="401" t="s">
        <v>1615</v>
      </c>
      <c r="R297" s="10"/>
      <c r="S297" s="20" t="s">
        <v>532</v>
      </c>
      <c r="T297" s="20"/>
      <c r="U297" s="20"/>
      <c r="V297" s="20"/>
      <c r="W297" s="20"/>
      <c r="X297" s="20"/>
      <c r="Y297" s="20"/>
      <c r="Z297" s="20"/>
      <c r="AA297" s="20"/>
      <c r="AB297" s="20"/>
      <c r="AC297" s="20"/>
      <c r="AD297" s="20"/>
      <c r="AE297" s="20"/>
      <c r="AF297" s="21"/>
    </row>
    <row r="298" spans="1:33" ht="15" customHeight="1" x14ac:dyDescent="0.2">
      <c r="A298" s="259">
        <v>2</v>
      </c>
      <c r="B298" s="129" t="s">
        <v>2093</v>
      </c>
      <c r="C298" s="596">
        <v>26</v>
      </c>
      <c r="D298" s="596">
        <v>18</v>
      </c>
      <c r="E298" s="596">
        <v>4</v>
      </c>
      <c r="F298" s="596">
        <v>4</v>
      </c>
      <c r="G298" s="596">
        <v>59</v>
      </c>
      <c r="H298" s="596">
        <v>43</v>
      </c>
      <c r="I298" s="598">
        <f t="shared" si="33"/>
        <v>40</v>
      </c>
      <c r="J298" s="600">
        <f t="shared" si="34"/>
        <v>26</v>
      </c>
      <c r="K298" s="600">
        <f t="shared" si="35"/>
        <v>40</v>
      </c>
      <c r="L298" s="927" t="s">
        <v>1174</v>
      </c>
      <c r="M298" s="928"/>
      <c r="N298" s="928"/>
      <c r="O298" s="929"/>
      <c r="Q298" s="401" t="s">
        <v>241</v>
      </c>
      <c r="R298" s="20" t="s">
        <v>532</v>
      </c>
      <c r="S298" s="10"/>
      <c r="T298" s="20"/>
      <c r="U298" s="20"/>
      <c r="V298" s="20"/>
      <c r="W298" s="20"/>
      <c r="X298" s="20"/>
      <c r="Y298" s="20"/>
      <c r="Z298" s="20"/>
      <c r="AA298" s="20"/>
      <c r="AB298" s="20"/>
      <c r="AC298" s="20"/>
      <c r="AD298" s="20"/>
      <c r="AE298" s="20"/>
      <c r="AF298" s="21"/>
    </row>
    <row r="299" spans="1:33" ht="15" customHeight="1" x14ac:dyDescent="0.2">
      <c r="A299" s="259">
        <v>3</v>
      </c>
      <c r="B299" s="129" t="s">
        <v>106</v>
      </c>
      <c r="C299" s="596">
        <v>25</v>
      </c>
      <c r="D299" s="596">
        <v>18</v>
      </c>
      <c r="E299" s="596">
        <v>2</v>
      </c>
      <c r="F299" s="596">
        <v>7</v>
      </c>
      <c r="G299" s="596">
        <v>68</v>
      </c>
      <c r="H299" s="596">
        <v>43</v>
      </c>
      <c r="I299" s="598">
        <f t="shared" si="33"/>
        <v>38</v>
      </c>
      <c r="J299" s="600">
        <f t="shared" si="34"/>
        <v>27</v>
      </c>
      <c r="K299" s="600">
        <f t="shared" si="35"/>
        <v>38</v>
      </c>
      <c r="L299" s="930"/>
      <c r="M299" s="931"/>
      <c r="N299" s="931"/>
      <c r="O299" s="932"/>
      <c r="Q299" s="401" t="s">
        <v>2088</v>
      </c>
      <c r="R299" s="20"/>
      <c r="S299" s="20"/>
      <c r="T299" s="10"/>
      <c r="U299" s="20" t="s">
        <v>532</v>
      </c>
      <c r="V299" s="20"/>
      <c r="W299" s="20"/>
      <c r="X299" s="20"/>
      <c r="Y299" s="20"/>
      <c r="Z299" s="20"/>
      <c r="AA299" s="20"/>
      <c r="AB299" s="20"/>
      <c r="AC299" s="20"/>
      <c r="AD299" s="20"/>
      <c r="AE299" s="20"/>
      <c r="AF299" s="21"/>
    </row>
    <row r="300" spans="1:33" ht="15" customHeight="1" x14ac:dyDescent="0.2">
      <c r="A300" s="259">
        <v>4</v>
      </c>
      <c r="B300" s="129" t="s">
        <v>1931</v>
      </c>
      <c r="C300" s="596">
        <v>27</v>
      </c>
      <c r="D300" s="596">
        <v>14</v>
      </c>
      <c r="E300" s="596">
        <v>5</v>
      </c>
      <c r="F300" s="596">
        <v>8</v>
      </c>
      <c r="G300" s="596">
        <v>70</v>
      </c>
      <c r="H300" s="596">
        <v>44</v>
      </c>
      <c r="I300" s="598">
        <f t="shared" si="33"/>
        <v>33</v>
      </c>
      <c r="J300" s="600">
        <f t="shared" si="34"/>
        <v>27</v>
      </c>
      <c r="K300" s="600">
        <f t="shared" si="35"/>
        <v>33</v>
      </c>
      <c r="L300" s="930"/>
      <c r="M300" s="931"/>
      <c r="N300" s="931"/>
      <c r="O300" s="932"/>
      <c r="Q300" s="401" t="s">
        <v>1503</v>
      </c>
      <c r="R300" s="20"/>
      <c r="S300" s="20"/>
      <c r="T300" s="20" t="s">
        <v>532</v>
      </c>
      <c r="U300" s="10"/>
      <c r="V300" s="20"/>
      <c r="W300" s="20"/>
      <c r="X300" s="20"/>
      <c r="Y300" s="20"/>
      <c r="Z300" s="20"/>
      <c r="AA300" s="20"/>
      <c r="AB300" s="20"/>
      <c r="AC300" s="20"/>
      <c r="AD300" s="20"/>
      <c r="AE300" s="20"/>
      <c r="AF300" s="21"/>
    </row>
    <row r="301" spans="1:33" ht="15" customHeight="1" x14ac:dyDescent="0.2">
      <c r="A301" s="259">
        <v>5</v>
      </c>
      <c r="B301" s="129" t="s">
        <v>616</v>
      </c>
      <c r="C301" s="596">
        <v>28</v>
      </c>
      <c r="D301" s="596">
        <v>13</v>
      </c>
      <c r="E301" s="596">
        <v>5</v>
      </c>
      <c r="F301" s="596">
        <v>10</v>
      </c>
      <c r="G301" s="596">
        <v>64</v>
      </c>
      <c r="H301" s="596">
        <v>52</v>
      </c>
      <c r="I301" s="598">
        <f t="shared" si="33"/>
        <v>31</v>
      </c>
      <c r="J301" s="600">
        <f t="shared" si="34"/>
        <v>28</v>
      </c>
      <c r="K301" s="600">
        <f t="shared" si="35"/>
        <v>31</v>
      </c>
      <c r="L301" s="930"/>
      <c r="M301" s="931"/>
      <c r="N301" s="931"/>
      <c r="O301" s="932"/>
      <c r="Q301" s="401" t="s">
        <v>564</v>
      </c>
      <c r="R301" s="20"/>
      <c r="S301" s="20"/>
      <c r="T301" s="20"/>
      <c r="U301" s="20"/>
      <c r="V301" s="10"/>
      <c r="W301" s="20" t="s">
        <v>532</v>
      </c>
      <c r="X301" s="20"/>
      <c r="Y301" s="20"/>
      <c r="Z301" s="20"/>
      <c r="AA301" s="20"/>
      <c r="AB301" s="20"/>
      <c r="AC301" s="20"/>
      <c r="AD301" s="20"/>
      <c r="AE301" s="20"/>
      <c r="AF301" s="21"/>
    </row>
    <row r="302" spans="1:33" ht="15" customHeight="1" x14ac:dyDescent="0.2">
      <c r="A302" s="259">
        <v>6</v>
      </c>
      <c r="B302" s="129" t="s">
        <v>2061</v>
      </c>
      <c r="C302" s="596">
        <v>27</v>
      </c>
      <c r="D302" s="596">
        <v>12</v>
      </c>
      <c r="E302" s="596">
        <v>7</v>
      </c>
      <c r="F302" s="596">
        <v>8</v>
      </c>
      <c r="G302" s="596">
        <v>69</v>
      </c>
      <c r="H302" s="596">
        <v>64</v>
      </c>
      <c r="I302" s="598">
        <f t="shared" si="33"/>
        <v>31</v>
      </c>
      <c r="J302" s="600">
        <f t="shared" si="34"/>
        <v>27</v>
      </c>
      <c r="K302" s="600">
        <f t="shared" si="35"/>
        <v>31</v>
      </c>
      <c r="L302" s="930"/>
      <c r="M302" s="931"/>
      <c r="N302" s="931"/>
      <c r="O302" s="932"/>
      <c r="Q302" s="401" t="s">
        <v>500</v>
      </c>
      <c r="R302" s="20"/>
      <c r="S302" s="20"/>
      <c r="T302" s="20"/>
      <c r="U302" s="20"/>
      <c r="V302" s="20" t="s">
        <v>532</v>
      </c>
      <c r="W302" s="10"/>
      <c r="X302" s="20"/>
      <c r="Y302" s="20"/>
      <c r="Z302" s="20"/>
      <c r="AA302" s="20"/>
      <c r="AB302" s="20"/>
      <c r="AC302" s="20"/>
      <c r="AD302" s="20"/>
      <c r="AE302" s="20"/>
      <c r="AF302" s="21"/>
    </row>
    <row r="303" spans="1:33" ht="15" customHeight="1" x14ac:dyDescent="0.2">
      <c r="A303" s="259">
        <v>7</v>
      </c>
      <c r="B303" s="129" t="s">
        <v>2094</v>
      </c>
      <c r="C303" s="596">
        <v>27</v>
      </c>
      <c r="D303" s="596">
        <v>12</v>
      </c>
      <c r="E303" s="596">
        <v>5</v>
      </c>
      <c r="F303" s="596">
        <v>10</v>
      </c>
      <c r="G303" s="596">
        <v>51</v>
      </c>
      <c r="H303" s="596">
        <v>42</v>
      </c>
      <c r="I303" s="598">
        <f t="shared" si="33"/>
        <v>29</v>
      </c>
      <c r="J303" s="600">
        <f t="shared" si="34"/>
        <v>27</v>
      </c>
      <c r="K303" s="600">
        <f t="shared" si="35"/>
        <v>29</v>
      </c>
      <c r="L303" s="930"/>
      <c r="M303" s="931"/>
      <c r="N303" s="931"/>
      <c r="O303" s="932"/>
      <c r="Q303" s="401" t="s">
        <v>59</v>
      </c>
      <c r="R303" s="20"/>
      <c r="S303" s="20"/>
      <c r="T303" s="20"/>
      <c r="U303" s="20"/>
      <c r="V303" s="20"/>
      <c r="W303" s="20"/>
      <c r="X303" s="10"/>
      <c r="Y303" s="20"/>
      <c r="Z303" s="20"/>
      <c r="AA303" s="20"/>
      <c r="AB303" s="20"/>
      <c r="AC303" s="20"/>
      <c r="AD303" s="20"/>
      <c r="AE303" s="20"/>
      <c r="AF303" s="21"/>
    </row>
    <row r="304" spans="1:33" ht="15" customHeight="1" x14ac:dyDescent="0.2">
      <c r="A304" s="259">
        <v>8</v>
      </c>
      <c r="B304" s="129" t="s">
        <v>2095</v>
      </c>
      <c r="C304" s="596">
        <v>28</v>
      </c>
      <c r="D304" s="596">
        <v>10</v>
      </c>
      <c r="E304" s="596">
        <v>8</v>
      </c>
      <c r="F304" s="596">
        <v>10</v>
      </c>
      <c r="G304" s="596">
        <v>54</v>
      </c>
      <c r="H304" s="596">
        <v>51</v>
      </c>
      <c r="I304" s="598">
        <f t="shared" si="33"/>
        <v>28</v>
      </c>
      <c r="J304" s="600">
        <f t="shared" si="34"/>
        <v>28</v>
      </c>
      <c r="K304" s="600">
        <f t="shared" si="35"/>
        <v>28</v>
      </c>
      <c r="L304" s="930"/>
      <c r="M304" s="931"/>
      <c r="N304" s="931"/>
      <c r="O304" s="932"/>
      <c r="Q304" s="401" t="s">
        <v>1530</v>
      </c>
      <c r="R304" s="20"/>
      <c r="S304" s="20"/>
      <c r="T304" s="20"/>
      <c r="U304" s="20"/>
      <c r="V304" s="20"/>
      <c r="W304" s="20"/>
      <c r="X304" s="20"/>
      <c r="Y304" s="10"/>
      <c r="Z304" s="20" t="s">
        <v>532</v>
      </c>
      <c r="AA304" s="20"/>
      <c r="AB304" s="20"/>
      <c r="AC304" s="20"/>
      <c r="AD304" s="20"/>
      <c r="AE304" s="20"/>
      <c r="AF304" s="21"/>
    </row>
    <row r="305" spans="1:33" ht="15" customHeight="1" x14ac:dyDescent="0.2">
      <c r="A305" s="259">
        <v>9</v>
      </c>
      <c r="B305" s="129" t="s">
        <v>2092</v>
      </c>
      <c r="C305" s="596">
        <v>25</v>
      </c>
      <c r="D305" s="596">
        <v>11</v>
      </c>
      <c r="E305" s="596">
        <v>6</v>
      </c>
      <c r="F305" s="596">
        <v>8</v>
      </c>
      <c r="G305" s="596">
        <v>63</v>
      </c>
      <c r="H305" s="596">
        <v>48</v>
      </c>
      <c r="I305" s="598">
        <f t="shared" si="33"/>
        <v>28</v>
      </c>
      <c r="J305" s="600">
        <f t="shared" si="34"/>
        <v>25</v>
      </c>
      <c r="K305" s="600">
        <f t="shared" si="35"/>
        <v>28</v>
      </c>
      <c r="L305" s="930"/>
      <c r="M305" s="931"/>
      <c r="N305" s="931"/>
      <c r="O305" s="932"/>
      <c r="Q305" s="401" t="s">
        <v>610</v>
      </c>
      <c r="R305" s="20"/>
      <c r="S305" s="20"/>
      <c r="T305" s="20"/>
      <c r="U305" s="20"/>
      <c r="V305" s="20"/>
      <c r="W305" s="20"/>
      <c r="X305" s="20"/>
      <c r="Y305" s="20" t="s">
        <v>532</v>
      </c>
      <c r="Z305" s="10"/>
      <c r="AA305" s="20"/>
      <c r="AB305" s="20"/>
      <c r="AC305" s="20"/>
      <c r="AD305" s="20"/>
      <c r="AE305" s="20"/>
      <c r="AF305" s="21"/>
    </row>
    <row r="306" spans="1:33" ht="15" customHeight="1" x14ac:dyDescent="0.2">
      <c r="A306" s="259">
        <v>10</v>
      </c>
      <c r="B306" s="129" t="s">
        <v>1498</v>
      </c>
      <c r="C306" s="596">
        <v>24</v>
      </c>
      <c r="D306" s="596">
        <v>12</v>
      </c>
      <c r="E306" s="596">
        <v>3</v>
      </c>
      <c r="F306" s="596">
        <v>9</v>
      </c>
      <c r="G306" s="596">
        <v>64</v>
      </c>
      <c r="H306" s="596">
        <v>64</v>
      </c>
      <c r="I306" s="598">
        <f t="shared" si="33"/>
        <v>27</v>
      </c>
      <c r="J306" s="600">
        <f t="shared" si="34"/>
        <v>24</v>
      </c>
      <c r="K306" s="600">
        <f t="shared" si="35"/>
        <v>27</v>
      </c>
      <c r="L306" s="930"/>
      <c r="M306" s="931"/>
      <c r="N306" s="931"/>
      <c r="O306" s="932"/>
      <c r="Q306" s="401" t="s">
        <v>60</v>
      </c>
      <c r="R306" s="20"/>
      <c r="S306" s="20"/>
      <c r="T306" s="20"/>
      <c r="U306" s="20"/>
      <c r="V306" s="20"/>
      <c r="W306" s="20"/>
      <c r="X306" s="20"/>
      <c r="Y306" s="20"/>
      <c r="Z306" s="20"/>
      <c r="AA306" s="10"/>
      <c r="AB306" s="20"/>
      <c r="AC306" s="20"/>
      <c r="AD306" s="20"/>
      <c r="AE306" s="20"/>
      <c r="AF306" s="21"/>
    </row>
    <row r="307" spans="1:33" ht="15" customHeight="1" x14ac:dyDescent="0.2">
      <c r="A307" s="259">
        <v>11</v>
      </c>
      <c r="B307" s="129" t="s">
        <v>1497</v>
      </c>
      <c r="C307" s="596">
        <v>28</v>
      </c>
      <c r="D307" s="596">
        <v>8</v>
      </c>
      <c r="E307" s="596">
        <v>4</v>
      </c>
      <c r="F307" s="596">
        <v>16</v>
      </c>
      <c r="G307" s="596">
        <v>57</v>
      </c>
      <c r="H307" s="596">
        <v>75</v>
      </c>
      <c r="I307" s="598">
        <f t="shared" si="33"/>
        <v>20</v>
      </c>
      <c r="J307" s="600">
        <f t="shared" si="34"/>
        <v>28</v>
      </c>
      <c r="K307" s="600">
        <f t="shared" si="35"/>
        <v>20</v>
      </c>
      <c r="L307" s="930"/>
      <c r="M307" s="931"/>
      <c r="N307" s="931"/>
      <c r="O307" s="932"/>
      <c r="Q307" s="401" t="s">
        <v>2089</v>
      </c>
      <c r="R307" s="20"/>
      <c r="S307" s="20"/>
      <c r="T307" s="20"/>
      <c r="U307" s="20"/>
      <c r="V307" s="20"/>
      <c r="W307" s="20"/>
      <c r="X307" s="20"/>
      <c r="Y307" s="20"/>
      <c r="Z307" s="20"/>
      <c r="AA307" s="20"/>
      <c r="AB307" s="10"/>
      <c r="AC307" s="20"/>
      <c r="AD307" s="20"/>
      <c r="AE307" s="20"/>
      <c r="AF307" s="21"/>
    </row>
    <row r="308" spans="1:33" ht="15" customHeight="1" x14ac:dyDescent="0.2">
      <c r="A308" s="259">
        <v>12</v>
      </c>
      <c r="B308" s="129" t="s">
        <v>1137</v>
      </c>
      <c r="C308" s="596">
        <v>27</v>
      </c>
      <c r="D308" s="596">
        <v>9</v>
      </c>
      <c r="E308" s="596">
        <v>1</v>
      </c>
      <c r="F308" s="596">
        <v>17</v>
      </c>
      <c r="G308" s="596">
        <v>43</v>
      </c>
      <c r="H308" s="596">
        <v>64</v>
      </c>
      <c r="I308" s="598">
        <f t="shared" si="33"/>
        <v>19</v>
      </c>
      <c r="J308" s="600">
        <f t="shared" si="34"/>
        <v>27</v>
      </c>
      <c r="K308" s="600">
        <f t="shared" si="35"/>
        <v>19</v>
      </c>
      <c r="L308" s="930"/>
      <c r="M308" s="931"/>
      <c r="N308" s="931"/>
      <c r="O308" s="932"/>
      <c r="Q308" s="401" t="s">
        <v>1959</v>
      </c>
      <c r="R308" s="20"/>
      <c r="S308" s="20"/>
      <c r="T308" s="20"/>
      <c r="U308" s="20"/>
      <c r="V308" s="20"/>
      <c r="W308" s="20"/>
      <c r="X308" s="20"/>
      <c r="Y308" s="20"/>
      <c r="Z308" s="20"/>
      <c r="AA308" s="20"/>
      <c r="AB308" s="20"/>
      <c r="AC308" s="10"/>
      <c r="AD308" s="20" t="s">
        <v>532</v>
      </c>
      <c r="AE308" s="20"/>
      <c r="AF308" s="21"/>
    </row>
    <row r="309" spans="1:33" ht="15" customHeight="1" x14ac:dyDescent="0.2">
      <c r="A309" s="259">
        <v>13</v>
      </c>
      <c r="B309" s="129" t="s">
        <v>2062</v>
      </c>
      <c r="C309" s="596">
        <v>27</v>
      </c>
      <c r="D309" s="596">
        <v>6</v>
      </c>
      <c r="E309" s="596">
        <v>6</v>
      </c>
      <c r="F309" s="596">
        <v>15</v>
      </c>
      <c r="G309" s="596">
        <v>43</v>
      </c>
      <c r="H309" s="596">
        <v>72</v>
      </c>
      <c r="I309" s="598">
        <f t="shared" si="33"/>
        <v>18</v>
      </c>
      <c r="J309" s="600">
        <f t="shared" si="34"/>
        <v>27</v>
      </c>
      <c r="K309" s="600">
        <f t="shared" si="35"/>
        <v>18</v>
      </c>
      <c r="L309" s="930"/>
      <c r="M309" s="931"/>
      <c r="N309" s="931"/>
      <c r="O309" s="932"/>
      <c r="Q309" s="401" t="s">
        <v>2090</v>
      </c>
      <c r="R309" s="20"/>
      <c r="S309" s="20"/>
      <c r="T309" s="20"/>
      <c r="U309" s="20"/>
      <c r="V309" s="20"/>
      <c r="W309" s="20"/>
      <c r="X309" s="20"/>
      <c r="Y309" s="20"/>
      <c r="Z309" s="20"/>
      <c r="AA309" s="20"/>
      <c r="AB309" s="20"/>
      <c r="AC309" s="20" t="s">
        <v>532</v>
      </c>
      <c r="AD309" s="10"/>
      <c r="AE309" s="20"/>
      <c r="AF309" s="21"/>
    </row>
    <row r="310" spans="1:33" ht="15" customHeight="1" x14ac:dyDescent="0.2">
      <c r="A310" s="259">
        <v>14</v>
      </c>
      <c r="B310" s="129" t="s">
        <v>1537</v>
      </c>
      <c r="C310" s="596">
        <v>26</v>
      </c>
      <c r="D310" s="596">
        <v>5</v>
      </c>
      <c r="E310" s="596">
        <v>1</v>
      </c>
      <c r="F310" s="596">
        <v>20</v>
      </c>
      <c r="G310" s="596">
        <v>37</v>
      </c>
      <c r="H310" s="596">
        <v>89</v>
      </c>
      <c r="I310" s="598">
        <f t="shared" si="33"/>
        <v>11</v>
      </c>
      <c r="J310" s="600">
        <f t="shared" si="34"/>
        <v>26</v>
      </c>
      <c r="K310" s="600">
        <f t="shared" si="35"/>
        <v>11</v>
      </c>
      <c r="L310" s="930"/>
      <c r="M310" s="931"/>
      <c r="N310" s="931"/>
      <c r="O310" s="932"/>
      <c r="Q310" s="401" t="s">
        <v>413</v>
      </c>
      <c r="R310" s="20"/>
      <c r="S310" s="20"/>
      <c r="T310" s="20"/>
      <c r="U310" s="20"/>
      <c r="V310" s="20"/>
      <c r="W310" s="20"/>
      <c r="X310" s="20"/>
      <c r="Y310" s="20"/>
      <c r="Z310" s="20"/>
      <c r="AA310" s="20"/>
      <c r="AB310" s="20"/>
      <c r="AC310" s="20"/>
      <c r="AD310" s="20"/>
      <c r="AE310" s="10"/>
      <c r="AF310" s="21" t="s">
        <v>532</v>
      </c>
    </row>
    <row r="311" spans="1:33" ht="15" customHeight="1" thickBot="1" x14ac:dyDescent="0.25">
      <c r="A311" s="462">
        <v>15</v>
      </c>
      <c r="B311" s="130" t="s">
        <v>2091</v>
      </c>
      <c r="C311" s="597">
        <v>28</v>
      </c>
      <c r="D311" s="597">
        <v>3</v>
      </c>
      <c r="E311" s="597">
        <v>4</v>
      </c>
      <c r="F311" s="597">
        <v>21</v>
      </c>
      <c r="G311" s="597">
        <v>44</v>
      </c>
      <c r="H311" s="597">
        <v>93</v>
      </c>
      <c r="I311" s="599">
        <f t="shared" si="33"/>
        <v>10</v>
      </c>
      <c r="J311" s="600">
        <f t="shared" si="34"/>
        <v>28</v>
      </c>
      <c r="K311" s="600">
        <f t="shared" si="35"/>
        <v>10</v>
      </c>
      <c r="L311" s="933"/>
      <c r="M311" s="934"/>
      <c r="N311" s="934"/>
      <c r="O311" s="935"/>
      <c r="Q311" s="402" t="s">
        <v>727</v>
      </c>
      <c r="R311" s="23"/>
      <c r="S311" s="23"/>
      <c r="T311" s="23"/>
      <c r="U311" s="23"/>
      <c r="V311" s="23"/>
      <c r="W311" s="23"/>
      <c r="X311" s="23"/>
      <c r="Y311" s="23"/>
      <c r="Z311" s="23"/>
      <c r="AA311" s="23"/>
      <c r="AB311" s="23"/>
      <c r="AC311" s="23"/>
      <c r="AD311" s="23"/>
      <c r="AE311" s="23" t="s">
        <v>532</v>
      </c>
      <c r="AF311" s="15"/>
    </row>
    <row r="312" spans="1:33" ht="15" customHeight="1" x14ac:dyDescent="0.2">
      <c r="C312" s="600">
        <f t="shared" ref="C312:I312" si="36">SUM(C297:C311)</f>
        <v>401</v>
      </c>
      <c r="D312" s="600">
        <f t="shared" si="36"/>
        <v>171</v>
      </c>
      <c r="E312" s="600">
        <f t="shared" si="36"/>
        <v>64</v>
      </c>
      <c r="F312" s="600">
        <f t="shared" si="36"/>
        <v>168</v>
      </c>
      <c r="G312" s="600">
        <f t="shared" si="36"/>
        <v>862</v>
      </c>
      <c r="H312" s="600">
        <f t="shared" si="36"/>
        <v>888</v>
      </c>
      <c r="I312" s="600">
        <f t="shared" si="36"/>
        <v>406</v>
      </c>
      <c r="J312" s="600">
        <f t="shared" si="34"/>
        <v>403</v>
      </c>
      <c r="K312" s="600">
        <f t="shared" si="35"/>
        <v>406</v>
      </c>
    </row>
    <row r="313" spans="1:33" ht="15" customHeight="1" thickBot="1" x14ac:dyDescent="0.25"/>
    <row r="314" spans="1:33" ht="15" customHeight="1" x14ac:dyDescent="0.2">
      <c r="A314" s="1131" t="s">
        <v>491</v>
      </c>
      <c r="B314" s="1132"/>
      <c r="C314" s="1020" t="s">
        <v>1175</v>
      </c>
      <c r="D314" s="1021"/>
      <c r="E314" s="1021"/>
      <c r="F314" s="1021"/>
      <c r="G314" s="1021"/>
      <c r="H314" s="1021"/>
      <c r="I314" s="1022"/>
      <c r="P314" s="5" t="s">
        <v>532</v>
      </c>
    </row>
    <row r="315" spans="1:33" ht="15" customHeight="1" thickBot="1" x14ac:dyDescent="0.25">
      <c r="A315" s="1133"/>
      <c r="B315" s="1134"/>
      <c r="C315" s="1023"/>
      <c r="D315" s="1024"/>
      <c r="E315" s="1024"/>
      <c r="F315" s="1024"/>
      <c r="G315" s="1024"/>
      <c r="H315" s="1024"/>
      <c r="I315" s="1025"/>
    </row>
    <row r="316" spans="1:33" ht="15" customHeight="1" thickBot="1" x14ac:dyDescent="0.25"/>
    <row r="317" spans="1:33" ht="15" customHeight="1" thickBot="1" x14ac:dyDescent="0.25">
      <c r="A317" s="1043" t="s">
        <v>2133</v>
      </c>
      <c r="B317" s="1044"/>
      <c r="C317" s="1044"/>
      <c r="D317" s="1044"/>
      <c r="E317" s="1044"/>
      <c r="F317" s="1045"/>
      <c r="G317" s="1040" t="s">
        <v>1175</v>
      </c>
      <c r="H317" s="1041"/>
      <c r="I317" s="1042"/>
      <c r="L317" s="952" t="s">
        <v>538</v>
      </c>
      <c r="M317" s="953"/>
      <c r="N317" s="953"/>
      <c r="O317" s="954"/>
    </row>
    <row r="318" spans="1:33" ht="15" customHeight="1" thickBot="1" x14ac:dyDescent="0.25">
      <c r="A318" s="373" t="s">
        <v>496</v>
      </c>
      <c r="B318" s="227" t="s">
        <v>497</v>
      </c>
      <c r="C318" s="374" t="s">
        <v>498</v>
      </c>
      <c r="D318" s="374" t="s">
        <v>499</v>
      </c>
      <c r="E318" s="374" t="s">
        <v>500</v>
      </c>
      <c r="F318" s="374" t="s">
        <v>501</v>
      </c>
      <c r="G318" s="375" t="s">
        <v>502</v>
      </c>
      <c r="H318" s="375" t="s">
        <v>503</v>
      </c>
      <c r="I318" s="376" t="s">
        <v>504</v>
      </c>
      <c r="L318" s="955"/>
      <c r="M318" s="956"/>
      <c r="N318" s="956"/>
      <c r="O318" s="957"/>
      <c r="Q318" s="24" t="s">
        <v>1176</v>
      </c>
      <c r="R318" s="379" t="s">
        <v>373</v>
      </c>
      <c r="S318" s="379" t="s">
        <v>374</v>
      </c>
      <c r="T318" s="379" t="s">
        <v>116</v>
      </c>
      <c r="U318" s="379" t="s">
        <v>117</v>
      </c>
      <c r="V318" s="379" t="s">
        <v>1590</v>
      </c>
      <c r="W318" s="379" t="s">
        <v>564</v>
      </c>
      <c r="X318" s="379" t="s">
        <v>500</v>
      </c>
      <c r="Y318" s="379" t="s">
        <v>847</v>
      </c>
      <c r="Z318" s="379" t="s">
        <v>610</v>
      </c>
      <c r="AA318" s="379" t="s">
        <v>566</v>
      </c>
      <c r="AB318" s="379" t="s">
        <v>544</v>
      </c>
      <c r="AC318" s="379" t="s">
        <v>768</v>
      </c>
      <c r="AD318" s="379" t="s">
        <v>777</v>
      </c>
      <c r="AE318" s="379" t="s">
        <v>533</v>
      </c>
      <c r="AF318" s="379" t="s">
        <v>704</v>
      </c>
      <c r="AG318" s="380" t="s">
        <v>1313</v>
      </c>
    </row>
    <row r="319" spans="1:33" ht="15" customHeight="1" x14ac:dyDescent="0.2">
      <c r="A319" s="441">
        <v>1</v>
      </c>
      <c r="B319" s="126" t="s">
        <v>761</v>
      </c>
      <c r="C319" s="601">
        <v>30</v>
      </c>
      <c r="D319" s="601">
        <v>22</v>
      </c>
      <c r="E319" s="601">
        <v>5</v>
      </c>
      <c r="F319" s="601">
        <v>3</v>
      </c>
      <c r="G319" s="601">
        <v>85</v>
      </c>
      <c r="H319" s="601">
        <v>33</v>
      </c>
      <c r="I319" s="128">
        <v>49</v>
      </c>
      <c r="J319" s="600">
        <f t="shared" si="34"/>
        <v>30</v>
      </c>
      <c r="K319" s="600">
        <f t="shared" si="35"/>
        <v>49</v>
      </c>
      <c r="L319" s="927" t="s">
        <v>1177</v>
      </c>
      <c r="M319" s="928"/>
      <c r="N319" s="928"/>
      <c r="O319" s="929"/>
      <c r="Q319" s="377" t="s">
        <v>373</v>
      </c>
      <c r="R319" s="10"/>
      <c r="S319" s="20" t="s">
        <v>532</v>
      </c>
      <c r="T319" s="20"/>
      <c r="U319" s="20"/>
      <c r="V319" s="20"/>
      <c r="W319" s="20"/>
      <c r="X319" s="20"/>
      <c r="Y319" s="20"/>
      <c r="Z319" s="20"/>
      <c r="AA319" s="20"/>
      <c r="AB319" s="20"/>
      <c r="AC319" s="20"/>
      <c r="AD319" s="20"/>
      <c r="AE319" s="20"/>
      <c r="AF319" s="20"/>
      <c r="AG319" s="21"/>
    </row>
    <row r="320" spans="1:33" ht="15" customHeight="1" x14ac:dyDescent="0.2">
      <c r="A320" s="370">
        <v>2</v>
      </c>
      <c r="B320" s="129" t="s">
        <v>39</v>
      </c>
      <c r="C320" s="596">
        <v>30</v>
      </c>
      <c r="D320" s="596">
        <v>22</v>
      </c>
      <c r="E320" s="596">
        <v>3</v>
      </c>
      <c r="F320" s="596">
        <v>5</v>
      </c>
      <c r="G320" s="596">
        <v>88</v>
      </c>
      <c r="H320" s="596">
        <v>41</v>
      </c>
      <c r="I320" s="598">
        <v>47</v>
      </c>
      <c r="J320" s="600">
        <f t="shared" si="34"/>
        <v>30</v>
      </c>
      <c r="K320" s="600">
        <f t="shared" si="35"/>
        <v>47</v>
      </c>
      <c r="L320" s="930"/>
      <c r="M320" s="931"/>
      <c r="N320" s="931"/>
      <c r="O320" s="932"/>
      <c r="Q320" s="377" t="s">
        <v>374</v>
      </c>
      <c r="R320" s="20" t="s">
        <v>532</v>
      </c>
      <c r="S320" s="10"/>
      <c r="T320" s="20"/>
      <c r="U320" s="20"/>
      <c r="V320" s="20"/>
      <c r="W320" s="20"/>
      <c r="X320" s="20"/>
      <c r="Y320" s="20"/>
      <c r="Z320" s="20"/>
      <c r="AA320" s="20"/>
      <c r="AB320" s="20"/>
      <c r="AC320" s="20"/>
      <c r="AD320" s="20"/>
      <c r="AE320" s="20"/>
      <c r="AF320" s="20"/>
      <c r="AG320" s="21"/>
    </row>
    <row r="321" spans="1:33" ht="15" customHeight="1" x14ac:dyDescent="0.2">
      <c r="A321" s="370">
        <v>3</v>
      </c>
      <c r="B321" s="129" t="s">
        <v>781</v>
      </c>
      <c r="C321" s="596">
        <v>30</v>
      </c>
      <c r="D321" s="596">
        <v>17</v>
      </c>
      <c r="E321" s="596">
        <v>5</v>
      </c>
      <c r="F321" s="596">
        <v>8</v>
      </c>
      <c r="G321" s="596">
        <v>70</v>
      </c>
      <c r="H321" s="596">
        <v>48</v>
      </c>
      <c r="I321" s="598">
        <v>39</v>
      </c>
      <c r="J321" s="600">
        <f t="shared" si="34"/>
        <v>30</v>
      </c>
      <c r="K321" s="600">
        <f t="shared" si="35"/>
        <v>39</v>
      </c>
      <c r="L321" s="930"/>
      <c r="M321" s="931"/>
      <c r="N321" s="931"/>
      <c r="O321" s="932"/>
      <c r="Q321" s="377" t="s">
        <v>116</v>
      </c>
      <c r="R321" s="20"/>
      <c r="S321" s="20"/>
      <c r="T321" s="10"/>
      <c r="U321" s="20"/>
      <c r="V321" s="20"/>
      <c r="W321" s="20"/>
      <c r="X321" s="20"/>
      <c r="Y321" s="20"/>
      <c r="Z321" s="20"/>
      <c r="AA321" s="20"/>
      <c r="AB321" s="20"/>
      <c r="AC321" s="20"/>
      <c r="AD321" s="20"/>
      <c r="AE321" s="20"/>
      <c r="AF321" s="20"/>
      <c r="AG321" s="21"/>
    </row>
    <row r="322" spans="1:33" ht="15" customHeight="1" x14ac:dyDescent="0.2">
      <c r="A322" s="370">
        <v>4</v>
      </c>
      <c r="B322" s="129" t="s">
        <v>558</v>
      </c>
      <c r="C322" s="596">
        <v>30</v>
      </c>
      <c r="D322" s="596">
        <v>15</v>
      </c>
      <c r="E322" s="596">
        <v>7</v>
      </c>
      <c r="F322" s="596">
        <v>8</v>
      </c>
      <c r="G322" s="596">
        <v>71</v>
      </c>
      <c r="H322" s="596">
        <v>48</v>
      </c>
      <c r="I322" s="598">
        <v>37</v>
      </c>
      <c r="J322" s="600">
        <f t="shared" si="34"/>
        <v>30</v>
      </c>
      <c r="K322" s="600">
        <f t="shared" si="35"/>
        <v>37</v>
      </c>
      <c r="L322" s="930"/>
      <c r="M322" s="931"/>
      <c r="N322" s="931"/>
      <c r="O322" s="932"/>
      <c r="Q322" s="377" t="s">
        <v>117</v>
      </c>
      <c r="R322" s="20"/>
      <c r="S322" s="20"/>
      <c r="T322" s="20"/>
      <c r="U322" s="10"/>
      <c r="V322" s="20" t="s">
        <v>532</v>
      </c>
      <c r="W322" s="20"/>
      <c r="X322" s="20"/>
      <c r="Y322" s="20"/>
      <c r="Z322" s="20"/>
      <c r="AA322" s="20"/>
      <c r="AB322" s="20"/>
      <c r="AC322" s="20"/>
      <c r="AD322" s="20"/>
      <c r="AE322" s="20"/>
      <c r="AF322" s="20"/>
      <c r="AG322" s="21"/>
    </row>
    <row r="323" spans="1:33" ht="15" customHeight="1" x14ac:dyDescent="0.2">
      <c r="A323" s="370">
        <v>5</v>
      </c>
      <c r="B323" s="129" t="s">
        <v>174</v>
      </c>
      <c r="C323" s="596">
        <v>30</v>
      </c>
      <c r="D323" s="596">
        <v>13</v>
      </c>
      <c r="E323" s="596">
        <v>9</v>
      </c>
      <c r="F323" s="596">
        <v>8</v>
      </c>
      <c r="G323" s="596">
        <v>65</v>
      </c>
      <c r="H323" s="596">
        <v>50</v>
      </c>
      <c r="I323" s="598">
        <v>35</v>
      </c>
      <c r="J323" s="600">
        <f t="shared" si="34"/>
        <v>30</v>
      </c>
      <c r="K323" s="600">
        <f t="shared" si="35"/>
        <v>35</v>
      </c>
      <c r="L323" s="930"/>
      <c r="M323" s="931"/>
      <c r="N323" s="931"/>
      <c r="O323" s="932"/>
      <c r="Q323" s="377" t="s">
        <v>1590</v>
      </c>
      <c r="R323" s="20"/>
      <c r="S323" s="20"/>
      <c r="T323" s="20"/>
      <c r="U323" s="20" t="s">
        <v>532</v>
      </c>
      <c r="V323" s="10"/>
      <c r="W323" s="20"/>
      <c r="X323" s="20"/>
      <c r="Y323" s="20"/>
      <c r="Z323" s="20"/>
      <c r="AA323" s="20"/>
      <c r="AB323" s="20"/>
      <c r="AC323" s="20"/>
      <c r="AD323" s="20"/>
      <c r="AE323" s="20"/>
      <c r="AF323" s="20"/>
      <c r="AG323" s="21"/>
    </row>
    <row r="324" spans="1:33" ht="15" customHeight="1" x14ac:dyDescent="0.2">
      <c r="A324" s="370">
        <v>6</v>
      </c>
      <c r="B324" s="129" t="s">
        <v>708</v>
      </c>
      <c r="C324" s="596">
        <v>30</v>
      </c>
      <c r="D324" s="596">
        <v>14</v>
      </c>
      <c r="E324" s="596">
        <v>5</v>
      </c>
      <c r="F324" s="596">
        <v>11</v>
      </c>
      <c r="G324" s="596">
        <v>85</v>
      </c>
      <c r="H324" s="596">
        <v>70</v>
      </c>
      <c r="I324" s="598">
        <v>33</v>
      </c>
      <c r="J324" s="600">
        <f t="shared" si="34"/>
        <v>30</v>
      </c>
      <c r="K324" s="600">
        <f t="shared" si="35"/>
        <v>33</v>
      </c>
      <c r="L324" s="930"/>
      <c r="M324" s="931"/>
      <c r="N324" s="931"/>
      <c r="O324" s="932"/>
      <c r="Q324" s="377" t="s">
        <v>564</v>
      </c>
      <c r="R324" s="20"/>
      <c r="S324" s="20"/>
      <c r="T324" s="20"/>
      <c r="U324" s="20"/>
      <c r="V324" s="20"/>
      <c r="W324" s="10"/>
      <c r="X324" s="20" t="s">
        <v>532</v>
      </c>
      <c r="Y324" s="20"/>
      <c r="Z324" s="20"/>
      <c r="AA324" s="20"/>
      <c r="AB324" s="20"/>
      <c r="AC324" s="20"/>
      <c r="AD324" s="20"/>
      <c r="AE324" s="20"/>
      <c r="AF324" s="20"/>
      <c r="AG324" s="21"/>
    </row>
    <row r="325" spans="1:33" ht="15" customHeight="1" x14ac:dyDescent="0.2">
      <c r="A325" s="370">
        <v>7</v>
      </c>
      <c r="B325" s="129" t="s">
        <v>164</v>
      </c>
      <c r="C325" s="596">
        <v>30</v>
      </c>
      <c r="D325" s="596">
        <v>13</v>
      </c>
      <c r="E325" s="596">
        <v>6</v>
      </c>
      <c r="F325" s="596">
        <v>11</v>
      </c>
      <c r="G325" s="596">
        <v>69</v>
      </c>
      <c r="H325" s="596">
        <v>55</v>
      </c>
      <c r="I325" s="598">
        <v>32</v>
      </c>
      <c r="J325" s="600">
        <f t="shared" si="34"/>
        <v>30</v>
      </c>
      <c r="K325" s="600">
        <f t="shared" si="35"/>
        <v>32</v>
      </c>
      <c r="L325" s="930"/>
      <c r="M325" s="931"/>
      <c r="N325" s="931"/>
      <c r="O325" s="932"/>
      <c r="Q325" s="377" t="s">
        <v>500</v>
      </c>
      <c r="R325" s="20"/>
      <c r="S325" s="20"/>
      <c r="T325" s="20"/>
      <c r="U325" s="20"/>
      <c r="V325" s="20"/>
      <c r="W325" s="20" t="s">
        <v>532</v>
      </c>
      <c r="X325" s="10"/>
      <c r="Y325" s="20"/>
      <c r="Z325" s="20"/>
      <c r="AA325" s="20"/>
      <c r="AB325" s="20"/>
      <c r="AC325" s="20"/>
      <c r="AD325" s="20"/>
      <c r="AE325" s="20"/>
      <c r="AF325" s="20"/>
      <c r="AG325" s="21"/>
    </row>
    <row r="326" spans="1:33" ht="15" customHeight="1" x14ac:dyDescent="0.2">
      <c r="A326" s="370">
        <v>8</v>
      </c>
      <c r="B326" s="129" t="s">
        <v>79</v>
      </c>
      <c r="C326" s="596">
        <v>30</v>
      </c>
      <c r="D326" s="596">
        <v>13</v>
      </c>
      <c r="E326" s="596">
        <v>6</v>
      </c>
      <c r="F326" s="596">
        <v>11</v>
      </c>
      <c r="G326" s="596">
        <v>65</v>
      </c>
      <c r="H326" s="596">
        <v>75</v>
      </c>
      <c r="I326" s="598">
        <v>32</v>
      </c>
      <c r="J326" s="600">
        <f t="shared" si="34"/>
        <v>30</v>
      </c>
      <c r="K326" s="600">
        <f t="shared" si="35"/>
        <v>32</v>
      </c>
      <c r="L326" s="930"/>
      <c r="M326" s="931"/>
      <c r="N326" s="931"/>
      <c r="O326" s="932"/>
      <c r="Q326" s="377" t="s">
        <v>847</v>
      </c>
      <c r="R326" s="20"/>
      <c r="S326" s="20"/>
      <c r="T326" s="20"/>
      <c r="U326" s="20"/>
      <c r="V326" s="20"/>
      <c r="W326" s="20"/>
      <c r="X326" s="20"/>
      <c r="Y326" s="10"/>
      <c r="Z326" s="20"/>
      <c r="AA326" s="20"/>
      <c r="AB326" s="20"/>
      <c r="AC326" s="20"/>
      <c r="AD326" s="20"/>
      <c r="AE326" s="20"/>
      <c r="AF326" s="20"/>
      <c r="AG326" s="21"/>
    </row>
    <row r="327" spans="1:33" ht="15" customHeight="1" x14ac:dyDescent="0.2">
      <c r="A327" s="370">
        <v>9</v>
      </c>
      <c r="B327" s="129" t="s">
        <v>575</v>
      </c>
      <c r="C327" s="596">
        <v>30</v>
      </c>
      <c r="D327" s="596">
        <v>13</v>
      </c>
      <c r="E327" s="596">
        <v>5</v>
      </c>
      <c r="F327" s="596">
        <v>12</v>
      </c>
      <c r="G327" s="596">
        <v>80</v>
      </c>
      <c r="H327" s="596">
        <v>64</v>
      </c>
      <c r="I327" s="598">
        <v>31</v>
      </c>
      <c r="J327" s="600">
        <f t="shared" si="34"/>
        <v>30</v>
      </c>
      <c r="K327" s="600">
        <f t="shared" si="35"/>
        <v>31</v>
      </c>
      <c r="L327" s="930"/>
      <c r="M327" s="931"/>
      <c r="N327" s="931"/>
      <c r="O327" s="932"/>
      <c r="Q327" s="377" t="s">
        <v>610</v>
      </c>
      <c r="R327" s="20"/>
      <c r="S327" s="20"/>
      <c r="T327" s="20"/>
      <c r="U327" s="20"/>
      <c r="V327" s="20"/>
      <c r="W327" s="20"/>
      <c r="X327" s="20"/>
      <c r="Y327" s="20"/>
      <c r="Z327" s="10"/>
      <c r="AA327" s="20" t="s">
        <v>532</v>
      </c>
      <c r="AB327" s="20"/>
      <c r="AC327" s="20"/>
      <c r="AD327" s="20"/>
      <c r="AE327" s="20"/>
      <c r="AF327" s="20"/>
      <c r="AG327" s="21"/>
    </row>
    <row r="328" spans="1:33" ht="15" customHeight="1" x14ac:dyDescent="0.2">
      <c r="A328" s="370">
        <v>10</v>
      </c>
      <c r="B328" s="129" t="s">
        <v>706</v>
      </c>
      <c r="C328" s="596">
        <v>30</v>
      </c>
      <c r="D328" s="596">
        <v>10</v>
      </c>
      <c r="E328" s="596">
        <v>8</v>
      </c>
      <c r="F328" s="596">
        <v>12</v>
      </c>
      <c r="G328" s="596">
        <v>57</v>
      </c>
      <c r="H328" s="596">
        <v>57</v>
      </c>
      <c r="I328" s="598">
        <v>28</v>
      </c>
      <c r="J328" s="600">
        <f t="shared" si="34"/>
        <v>30</v>
      </c>
      <c r="K328" s="600">
        <f t="shared" si="35"/>
        <v>28</v>
      </c>
      <c r="L328" s="930"/>
      <c r="M328" s="931"/>
      <c r="N328" s="931"/>
      <c r="O328" s="932"/>
      <c r="Q328" s="377" t="s">
        <v>566</v>
      </c>
      <c r="R328" s="20"/>
      <c r="S328" s="20"/>
      <c r="T328" s="20"/>
      <c r="U328" s="20"/>
      <c r="V328" s="20"/>
      <c r="W328" s="20"/>
      <c r="X328" s="20"/>
      <c r="Y328" s="20"/>
      <c r="Z328" s="20" t="s">
        <v>532</v>
      </c>
      <c r="AA328" s="10"/>
      <c r="AB328" s="20"/>
      <c r="AC328" s="20"/>
      <c r="AD328" s="20"/>
      <c r="AE328" s="20"/>
      <c r="AF328" s="20"/>
      <c r="AG328" s="21"/>
    </row>
    <row r="329" spans="1:33" ht="15" customHeight="1" x14ac:dyDescent="0.2">
      <c r="A329" s="370">
        <v>11</v>
      </c>
      <c r="B329" s="129" t="s">
        <v>36</v>
      </c>
      <c r="C329" s="596">
        <v>30</v>
      </c>
      <c r="D329" s="596">
        <v>10</v>
      </c>
      <c r="E329" s="596">
        <v>7</v>
      </c>
      <c r="F329" s="596">
        <v>13</v>
      </c>
      <c r="G329" s="596">
        <v>51</v>
      </c>
      <c r="H329" s="596">
        <v>62</v>
      </c>
      <c r="I329" s="598">
        <v>27</v>
      </c>
      <c r="J329" s="600">
        <f t="shared" si="34"/>
        <v>30</v>
      </c>
      <c r="K329" s="600">
        <f t="shared" si="35"/>
        <v>27</v>
      </c>
      <c r="L329" s="930"/>
      <c r="M329" s="931"/>
      <c r="N329" s="931"/>
      <c r="O329" s="932"/>
      <c r="Q329" s="377" t="s">
        <v>544</v>
      </c>
      <c r="R329" s="20"/>
      <c r="S329" s="20"/>
      <c r="T329" s="20"/>
      <c r="U329" s="20"/>
      <c r="V329" s="20"/>
      <c r="W329" s="20"/>
      <c r="X329" s="20"/>
      <c r="Y329" s="20"/>
      <c r="Z329" s="20"/>
      <c r="AA329" s="20"/>
      <c r="AB329" s="10"/>
      <c r="AC329" s="20"/>
      <c r="AD329" s="20"/>
      <c r="AE329" s="20"/>
      <c r="AF329" s="20"/>
      <c r="AG329" s="21"/>
    </row>
    <row r="330" spans="1:33" ht="15" customHeight="1" x14ac:dyDescent="0.2">
      <c r="A330" s="370">
        <v>12</v>
      </c>
      <c r="B330" s="129" t="s">
        <v>554</v>
      </c>
      <c r="C330" s="596">
        <v>30</v>
      </c>
      <c r="D330" s="596">
        <v>10</v>
      </c>
      <c r="E330" s="596">
        <v>5</v>
      </c>
      <c r="F330" s="596">
        <v>15</v>
      </c>
      <c r="G330" s="596">
        <v>50</v>
      </c>
      <c r="H330" s="596">
        <v>71</v>
      </c>
      <c r="I330" s="598">
        <v>25</v>
      </c>
      <c r="J330" s="600">
        <f t="shared" si="34"/>
        <v>30</v>
      </c>
      <c r="K330" s="600">
        <f t="shared" si="35"/>
        <v>25</v>
      </c>
      <c r="L330" s="930"/>
      <c r="M330" s="931"/>
      <c r="N330" s="931"/>
      <c r="O330" s="932"/>
      <c r="Q330" s="377" t="s">
        <v>768</v>
      </c>
      <c r="R330" s="20"/>
      <c r="S330" s="20"/>
      <c r="T330" s="20"/>
      <c r="U330" s="20"/>
      <c r="V330" s="20"/>
      <c r="W330" s="20"/>
      <c r="X330" s="20"/>
      <c r="Y330" s="20"/>
      <c r="Z330" s="20"/>
      <c r="AA330" s="20"/>
      <c r="AB330" s="20"/>
      <c r="AC330" s="10"/>
      <c r="AD330" s="20"/>
      <c r="AE330" s="20"/>
      <c r="AF330" s="20"/>
      <c r="AG330" s="21"/>
    </row>
    <row r="331" spans="1:33" ht="15" customHeight="1" x14ac:dyDescent="0.2">
      <c r="A331" s="370">
        <v>13</v>
      </c>
      <c r="B331" s="129" t="s">
        <v>816</v>
      </c>
      <c r="C331" s="596">
        <v>30</v>
      </c>
      <c r="D331" s="596">
        <v>6</v>
      </c>
      <c r="E331" s="596">
        <v>5</v>
      </c>
      <c r="F331" s="596">
        <v>19</v>
      </c>
      <c r="G331" s="596">
        <v>49</v>
      </c>
      <c r="H331" s="596">
        <v>94</v>
      </c>
      <c r="I331" s="598">
        <v>17</v>
      </c>
      <c r="J331" s="600">
        <f t="shared" si="34"/>
        <v>30</v>
      </c>
      <c r="K331" s="600">
        <f t="shared" si="35"/>
        <v>17</v>
      </c>
      <c r="L331" s="930"/>
      <c r="M331" s="931"/>
      <c r="N331" s="931"/>
      <c r="O331" s="932"/>
      <c r="Q331" s="377" t="s">
        <v>777</v>
      </c>
      <c r="R331" s="20"/>
      <c r="S331" s="20"/>
      <c r="T331" s="20"/>
      <c r="U331" s="20"/>
      <c r="V331" s="20"/>
      <c r="W331" s="20"/>
      <c r="X331" s="20"/>
      <c r="Y331" s="20"/>
      <c r="Z331" s="20"/>
      <c r="AA331" s="20"/>
      <c r="AB331" s="20"/>
      <c r="AC331" s="20"/>
      <c r="AD331" s="10"/>
      <c r="AE331" s="20" t="s">
        <v>532</v>
      </c>
      <c r="AF331" s="20"/>
      <c r="AG331" s="21"/>
    </row>
    <row r="332" spans="1:33" ht="15" customHeight="1" x14ac:dyDescent="0.2">
      <c r="A332" s="370">
        <v>14</v>
      </c>
      <c r="B332" s="129" t="s">
        <v>1598</v>
      </c>
      <c r="C332" s="596">
        <v>30</v>
      </c>
      <c r="D332" s="596">
        <v>5</v>
      </c>
      <c r="E332" s="596">
        <v>6</v>
      </c>
      <c r="F332" s="596">
        <v>19</v>
      </c>
      <c r="G332" s="596">
        <v>48</v>
      </c>
      <c r="H332" s="596">
        <v>81</v>
      </c>
      <c r="I332" s="598">
        <v>16</v>
      </c>
      <c r="J332" s="600">
        <f t="shared" si="34"/>
        <v>30</v>
      </c>
      <c r="K332" s="600">
        <f t="shared" si="35"/>
        <v>16</v>
      </c>
      <c r="L332" s="930"/>
      <c r="M332" s="931"/>
      <c r="N332" s="931"/>
      <c r="O332" s="932"/>
      <c r="Q332" s="377" t="s">
        <v>533</v>
      </c>
      <c r="R332" s="20"/>
      <c r="S332" s="20"/>
      <c r="T332" s="20"/>
      <c r="U332" s="20"/>
      <c r="V332" s="20"/>
      <c r="W332" s="20"/>
      <c r="X332" s="20"/>
      <c r="Y332" s="20"/>
      <c r="Z332" s="20"/>
      <c r="AA332" s="20"/>
      <c r="AB332" s="20"/>
      <c r="AC332" s="20"/>
      <c r="AD332" s="20" t="s">
        <v>532</v>
      </c>
      <c r="AE332" s="10"/>
      <c r="AF332" s="20"/>
      <c r="AG332" s="21"/>
    </row>
    <row r="333" spans="1:33" ht="15" customHeight="1" x14ac:dyDescent="0.2">
      <c r="A333" s="370">
        <v>15</v>
      </c>
      <c r="B333" s="129" t="s">
        <v>1314</v>
      </c>
      <c r="C333" s="596">
        <v>30</v>
      </c>
      <c r="D333" s="596">
        <v>6</v>
      </c>
      <c r="E333" s="596">
        <v>4</v>
      </c>
      <c r="F333" s="596">
        <v>20</v>
      </c>
      <c r="G333" s="596">
        <v>35</v>
      </c>
      <c r="H333" s="596">
        <v>67</v>
      </c>
      <c r="I333" s="598">
        <v>16</v>
      </c>
      <c r="J333" s="600">
        <f t="shared" si="34"/>
        <v>30</v>
      </c>
      <c r="K333" s="600">
        <f t="shared" si="35"/>
        <v>16</v>
      </c>
      <c r="L333" s="930"/>
      <c r="M333" s="931"/>
      <c r="N333" s="931"/>
      <c r="O333" s="932"/>
      <c r="Q333" s="377" t="s">
        <v>704</v>
      </c>
      <c r="R333" s="20"/>
      <c r="S333" s="20"/>
      <c r="T333" s="20"/>
      <c r="U333" s="20"/>
      <c r="V333" s="20"/>
      <c r="W333" s="20"/>
      <c r="X333" s="20"/>
      <c r="Y333" s="20"/>
      <c r="Z333" s="20"/>
      <c r="AA333" s="20"/>
      <c r="AB333" s="20"/>
      <c r="AC333" s="20"/>
      <c r="AD333" s="20"/>
      <c r="AE333" s="20"/>
      <c r="AF333" s="10"/>
      <c r="AG333" s="21" t="s">
        <v>532</v>
      </c>
    </row>
    <row r="334" spans="1:33" ht="15" customHeight="1" thickBot="1" x14ac:dyDescent="0.25">
      <c r="A334" s="372">
        <v>16</v>
      </c>
      <c r="B334" s="130" t="s">
        <v>737</v>
      </c>
      <c r="C334" s="597">
        <v>30</v>
      </c>
      <c r="D334" s="597">
        <v>6</v>
      </c>
      <c r="E334" s="597">
        <v>4</v>
      </c>
      <c r="F334" s="597">
        <v>20</v>
      </c>
      <c r="G334" s="597">
        <v>47</v>
      </c>
      <c r="H334" s="597">
        <v>99</v>
      </c>
      <c r="I334" s="599">
        <v>16</v>
      </c>
      <c r="J334" s="600">
        <f t="shared" si="34"/>
        <v>30</v>
      </c>
      <c r="K334" s="600">
        <f t="shared" si="35"/>
        <v>16</v>
      </c>
      <c r="L334" s="933"/>
      <c r="M334" s="934"/>
      <c r="N334" s="934"/>
      <c r="O334" s="935"/>
      <c r="Q334" s="378" t="s">
        <v>1313</v>
      </c>
      <c r="R334" s="23"/>
      <c r="S334" s="23"/>
      <c r="T334" s="23"/>
      <c r="U334" s="23"/>
      <c r="V334" s="23"/>
      <c r="W334" s="23"/>
      <c r="X334" s="23"/>
      <c r="Y334" s="23"/>
      <c r="Z334" s="23"/>
      <c r="AA334" s="23"/>
      <c r="AB334" s="23"/>
      <c r="AC334" s="23"/>
      <c r="AD334" s="23"/>
      <c r="AE334" s="23"/>
      <c r="AF334" s="23" t="s">
        <v>532</v>
      </c>
      <c r="AG334" s="15"/>
    </row>
    <row r="335" spans="1:33" ht="15" customHeight="1" x14ac:dyDescent="0.2">
      <c r="C335" s="600">
        <f t="shared" ref="C335:I335" si="37">SUM(C319:C334)</f>
        <v>480</v>
      </c>
      <c r="D335" s="600">
        <f t="shared" si="37"/>
        <v>195</v>
      </c>
      <c r="E335" s="600">
        <f t="shared" si="37"/>
        <v>90</v>
      </c>
      <c r="F335" s="600">
        <f t="shared" si="37"/>
        <v>195</v>
      </c>
      <c r="G335" s="600">
        <f t="shared" si="37"/>
        <v>1015</v>
      </c>
      <c r="H335" s="600">
        <f t="shared" si="37"/>
        <v>1015</v>
      </c>
      <c r="I335" s="600">
        <f t="shared" si="37"/>
        <v>480</v>
      </c>
      <c r="J335" s="600">
        <f t="shared" si="34"/>
        <v>480</v>
      </c>
      <c r="K335" s="600">
        <f t="shared" si="35"/>
        <v>480</v>
      </c>
    </row>
    <row r="336" spans="1:33" ht="15" customHeight="1" thickBot="1" x14ac:dyDescent="0.25"/>
    <row r="337" spans="1:34" ht="15" customHeight="1" thickBot="1" x14ac:dyDescent="0.25">
      <c r="A337" s="1043" t="s">
        <v>2135</v>
      </c>
      <c r="B337" s="1044"/>
      <c r="C337" s="1044"/>
      <c r="D337" s="1044"/>
      <c r="E337" s="1044"/>
      <c r="F337" s="1045"/>
      <c r="G337" s="1040" t="s">
        <v>1175</v>
      </c>
      <c r="H337" s="1041"/>
      <c r="I337" s="1042"/>
      <c r="L337" s="1242" t="s">
        <v>588</v>
      </c>
      <c r="M337" s="1243"/>
      <c r="N337" s="1243"/>
      <c r="O337" s="1244"/>
    </row>
    <row r="338" spans="1:34" ht="15" customHeight="1" thickBot="1" x14ac:dyDescent="0.25">
      <c r="A338" s="373" t="s">
        <v>496</v>
      </c>
      <c r="B338" s="227" t="s">
        <v>497</v>
      </c>
      <c r="C338" s="374" t="s">
        <v>498</v>
      </c>
      <c r="D338" s="374" t="s">
        <v>499</v>
      </c>
      <c r="E338" s="374" t="s">
        <v>500</v>
      </c>
      <c r="F338" s="374" t="s">
        <v>501</v>
      </c>
      <c r="G338" s="375" t="s">
        <v>502</v>
      </c>
      <c r="H338" s="375" t="s">
        <v>503</v>
      </c>
      <c r="I338" s="376" t="s">
        <v>504</v>
      </c>
      <c r="L338" s="1245"/>
      <c r="M338" s="1246"/>
      <c r="N338" s="1246"/>
      <c r="O338" s="1247"/>
      <c r="Q338" s="24" t="s">
        <v>1176</v>
      </c>
      <c r="R338" s="379" t="s">
        <v>716</v>
      </c>
      <c r="S338" s="379" t="s">
        <v>506</v>
      </c>
      <c r="T338" s="379" t="s">
        <v>1866</v>
      </c>
      <c r="U338" s="379" t="s">
        <v>901</v>
      </c>
      <c r="V338" s="379" t="s">
        <v>2055</v>
      </c>
      <c r="W338" s="379" t="s">
        <v>700</v>
      </c>
      <c r="X338" s="379" t="s">
        <v>1178</v>
      </c>
      <c r="Y338" s="379" t="s">
        <v>229</v>
      </c>
      <c r="Z338" s="379" t="s">
        <v>702</v>
      </c>
      <c r="AA338" s="379" t="s">
        <v>2136</v>
      </c>
      <c r="AB338" s="379" t="s">
        <v>769</v>
      </c>
      <c r="AC338" s="379" t="s">
        <v>61</v>
      </c>
      <c r="AD338" s="379" t="s">
        <v>63</v>
      </c>
      <c r="AE338" s="379" t="s">
        <v>120</v>
      </c>
      <c r="AF338" s="379" t="s">
        <v>547</v>
      </c>
      <c r="AG338" s="379" t="s">
        <v>1306</v>
      </c>
      <c r="AH338" s="380" t="s">
        <v>1214</v>
      </c>
    </row>
    <row r="339" spans="1:34" ht="15" customHeight="1" x14ac:dyDescent="0.2">
      <c r="A339" s="371">
        <v>1</v>
      </c>
      <c r="B339" s="126" t="s">
        <v>1827</v>
      </c>
      <c r="C339" s="601">
        <v>32</v>
      </c>
      <c r="D339" s="601">
        <v>20</v>
      </c>
      <c r="E339" s="601">
        <v>10</v>
      </c>
      <c r="F339" s="601">
        <v>2</v>
      </c>
      <c r="G339" s="601">
        <v>114</v>
      </c>
      <c r="H339" s="601">
        <v>46</v>
      </c>
      <c r="I339" s="128">
        <v>50</v>
      </c>
      <c r="J339" s="600">
        <f t="shared" si="34"/>
        <v>32</v>
      </c>
      <c r="K339" s="600">
        <f t="shared" si="35"/>
        <v>50</v>
      </c>
      <c r="L339" s="927" t="s">
        <v>1179</v>
      </c>
      <c r="M339" s="928"/>
      <c r="N339" s="928"/>
      <c r="O339" s="929"/>
      <c r="Q339" s="377" t="s">
        <v>716</v>
      </c>
      <c r="R339" s="10"/>
      <c r="S339" s="20" t="s">
        <v>532</v>
      </c>
      <c r="T339" s="20"/>
      <c r="U339" s="20"/>
      <c r="V339" s="20"/>
      <c r="W339" s="20"/>
      <c r="X339" s="20"/>
      <c r="Y339" s="20"/>
      <c r="Z339" s="20"/>
      <c r="AA339" s="20"/>
      <c r="AB339" s="20"/>
      <c r="AC339" s="20"/>
      <c r="AD339" s="20"/>
      <c r="AE339" s="20"/>
      <c r="AF339" s="20"/>
      <c r="AG339" s="20"/>
      <c r="AH339" s="21"/>
    </row>
    <row r="340" spans="1:34" ht="15" customHeight="1" x14ac:dyDescent="0.2">
      <c r="A340" s="370">
        <v>2</v>
      </c>
      <c r="B340" s="129" t="s">
        <v>42</v>
      </c>
      <c r="C340" s="596">
        <v>32</v>
      </c>
      <c r="D340" s="596">
        <v>18</v>
      </c>
      <c r="E340" s="596">
        <v>5</v>
      </c>
      <c r="F340" s="596">
        <v>9</v>
      </c>
      <c r="G340" s="596">
        <v>104</v>
      </c>
      <c r="H340" s="596">
        <v>64</v>
      </c>
      <c r="I340" s="598">
        <v>41</v>
      </c>
      <c r="J340" s="600">
        <f t="shared" si="34"/>
        <v>32</v>
      </c>
      <c r="K340" s="600">
        <f t="shared" si="35"/>
        <v>41</v>
      </c>
      <c r="L340" s="930"/>
      <c r="M340" s="931"/>
      <c r="N340" s="931"/>
      <c r="O340" s="932"/>
      <c r="Q340" s="377" t="s">
        <v>506</v>
      </c>
      <c r="R340" s="20" t="s">
        <v>532</v>
      </c>
      <c r="S340" s="10"/>
      <c r="T340" s="20"/>
      <c r="U340" s="20"/>
      <c r="V340" s="20"/>
      <c r="W340" s="20"/>
      <c r="X340" s="20"/>
      <c r="Y340" s="20"/>
      <c r="Z340" s="20"/>
      <c r="AA340" s="20"/>
      <c r="AB340" s="20"/>
      <c r="AC340" s="20"/>
      <c r="AD340" s="20"/>
      <c r="AE340" s="20"/>
      <c r="AF340" s="20"/>
      <c r="AG340" s="20"/>
      <c r="AH340" s="21"/>
    </row>
    <row r="341" spans="1:34" ht="15" customHeight="1" x14ac:dyDescent="0.2">
      <c r="A341" s="370">
        <v>3</v>
      </c>
      <c r="B341" s="129" t="s">
        <v>534</v>
      </c>
      <c r="C341" s="596">
        <v>32</v>
      </c>
      <c r="D341" s="596">
        <v>14</v>
      </c>
      <c r="E341" s="596">
        <v>11</v>
      </c>
      <c r="F341" s="596">
        <v>7</v>
      </c>
      <c r="G341" s="596">
        <v>72</v>
      </c>
      <c r="H341" s="596">
        <v>55</v>
      </c>
      <c r="I341" s="598">
        <v>39</v>
      </c>
      <c r="J341" s="600">
        <f t="shared" si="34"/>
        <v>32</v>
      </c>
      <c r="K341" s="600">
        <f t="shared" si="35"/>
        <v>39</v>
      </c>
      <c r="L341" s="930"/>
      <c r="M341" s="931"/>
      <c r="N341" s="931"/>
      <c r="O341" s="932"/>
      <c r="Q341" s="377" t="s">
        <v>1866</v>
      </c>
      <c r="R341" s="20"/>
      <c r="S341" s="20"/>
      <c r="T341" s="10"/>
      <c r="U341" s="20"/>
      <c r="V341" s="20"/>
      <c r="W341" s="20"/>
      <c r="X341" s="20"/>
      <c r="Y341" s="20"/>
      <c r="Z341" s="20"/>
      <c r="AA341" s="20"/>
      <c r="AB341" s="20"/>
      <c r="AC341" s="20"/>
      <c r="AD341" s="20"/>
      <c r="AE341" s="20"/>
      <c r="AF341" s="20"/>
      <c r="AG341" s="20"/>
      <c r="AH341" s="21"/>
    </row>
    <row r="342" spans="1:34" ht="15" customHeight="1" x14ac:dyDescent="0.2">
      <c r="A342" s="370">
        <v>4</v>
      </c>
      <c r="B342" s="129" t="s">
        <v>767</v>
      </c>
      <c r="C342" s="596">
        <v>32</v>
      </c>
      <c r="D342" s="596">
        <v>16</v>
      </c>
      <c r="E342" s="596">
        <v>7</v>
      </c>
      <c r="F342" s="596">
        <v>9</v>
      </c>
      <c r="G342" s="596">
        <v>70</v>
      </c>
      <c r="H342" s="596">
        <v>54</v>
      </c>
      <c r="I342" s="598">
        <v>39</v>
      </c>
      <c r="J342" s="600">
        <f t="shared" si="34"/>
        <v>32</v>
      </c>
      <c r="K342" s="600">
        <f t="shared" si="35"/>
        <v>39</v>
      </c>
      <c r="L342" s="930"/>
      <c r="M342" s="931"/>
      <c r="N342" s="931"/>
      <c r="O342" s="932"/>
      <c r="Q342" s="377" t="s">
        <v>901</v>
      </c>
      <c r="R342" s="20"/>
      <c r="S342" s="20"/>
      <c r="T342" s="20"/>
      <c r="U342" s="10"/>
      <c r="V342" s="20" t="s">
        <v>532</v>
      </c>
      <c r="W342" s="20"/>
      <c r="X342" s="20"/>
      <c r="Y342" s="20"/>
      <c r="Z342" s="20"/>
      <c r="AA342" s="20"/>
      <c r="AB342" s="20"/>
      <c r="AC342" s="20"/>
      <c r="AD342" s="20"/>
      <c r="AE342" s="20"/>
      <c r="AF342" s="20"/>
      <c r="AG342" s="20"/>
      <c r="AH342" s="21"/>
    </row>
    <row r="343" spans="1:34" ht="15" customHeight="1" x14ac:dyDescent="0.2">
      <c r="A343" s="370">
        <v>5</v>
      </c>
      <c r="B343" s="129" t="s">
        <v>2052</v>
      </c>
      <c r="C343" s="596">
        <v>32</v>
      </c>
      <c r="D343" s="596">
        <v>17</v>
      </c>
      <c r="E343" s="596">
        <v>5</v>
      </c>
      <c r="F343" s="596">
        <v>10</v>
      </c>
      <c r="G343" s="596">
        <v>79</v>
      </c>
      <c r="H343" s="596">
        <v>62</v>
      </c>
      <c r="I343" s="598">
        <v>39</v>
      </c>
      <c r="J343" s="600">
        <f t="shared" si="34"/>
        <v>32</v>
      </c>
      <c r="K343" s="600">
        <f t="shared" si="35"/>
        <v>39</v>
      </c>
      <c r="L343" s="930"/>
      <c r="M343" s="931"/>
      <c r="N343" s="931"/>
      <c r="O343" s="932"/>
      <c r="Q343" s="377" t="s">
        <v>2055</v>
      </c>
      <c r="R343" s="20"/>
      <c r="S343" s="20"/>
      <c r="T343" s="20"/>
      <c r="U343" s="20" t="s">
        <v>532</v>
      </c>
      <c r="V343" s="10"/>
      <c r="W343" s="20"/>
      <c r="X343" s="20"/>
      <c r="Y343" s="20"/>
      <c r="Z343" s="20"/>
      <c r="AA343" s="20"/>
      <c r="AB343" s="20"/>
      <c r="AC343" s="20"/>
      <c r="AD343" s="20"/>
      <c r="AE343" s="20"/>
      <c r="AF343" s="20"/>
      <c r="AG343" s="20"/>
      <c r="AH343" s="21"/>
    </row>
    <row r="344" spans="1:34" ht="15" customHeight="1" x14ac:dyDescent="0.2">
      <c r="A344" s="370">
        <v>6</v>
      </c>
      <c r="B344" s="129" t="s">
        <v>991</v>
      </c>
      <c r="C344" s="596">
        <v>32</v>
      </c>
      <c r="D344" s="596">
        <v>16</v>
      </c>
      <c r="E344" s="596">
        <v>5</v>
      </c>
      <c r="F344" s="596">
        <v>11</v>
      </c>
      <c r="G344" s="596">
        <v>74</v>
      </c>
      <c r="H344" s="596">
        <v>62</v>
      </c>
      <c r="I344" s="598">
        <v>37</v>
      </c>
      <c r="J344" s="600">
        <f t="shared" si="34"/>
        <v>32</v>
      </c>
      <c r="K344" s="600">
        <f t="shared" si="35"/>
        <v>37</v>
      </c>
      <c r="L344" s="930"/>
      <c r="M344" s="931"/>
      <c r="N344" s="931"/>
      <c r="O344" s="932"/>
      <c r="Q344" s="377" t="s">
        <v>700</v>
      </c>
      <c r="R344" s="20"/>
      <c r="S344" s="20"/>
      <c r="T344" s="20"/>
      <c r="U344" s="20"/>
      <c r="V344" s="20"/>
      <c r="W344" s="10"/>
      <c r="X344" s="20" t="s">
        <v>532</v>
      </c>
      <c r="Y344" s="20"/>
      <c r="Z344" s="20"/>
      <c r="AA344" s="20"/>
      <c r="AB344" s="20"/>
      <c r="AC344" s="20"/>
      <c r="AD344" s="20"/>
      <c r="AE344" s="20"/>
      <c r="AF344" s="20"/>
      <c r="AG344" s="20"/>
      <c r="AH344" s="21"/>
    </row>
    <row r="345" spans="1:34" ht="15" customHeight="1" x14ac:dyDescent="0.2">
      <c r="A345" s="370">
        <v>7</v>
      </c>
      <c r="B345" s="129" t="s">
        <v>906</v>
      </c>
      <c r="C345" s="596">
        <v>32</v>
      </c>
      <c r="D345" s="596">
        <v>15</v>
      </c>
      <c r="E345" s="596">
        <v>5</v>
      </c>
      <c r="F345" s="596">
        <v>12</v>
      </c>
      <c r="G345" s="596">
        <v>79</v>
      </c>
      <c r="H345" s="596">
        <v>67</v>
      </c>
      <c r="I345" s="598">
        <v>35</v>
      </c>
      <c r="J345" s="600">
        <f t="shared" si="34"/>
        <v>32</v>
      </c>
      <c r="K345" s="600">
        <f t="shared" si="35"/>
        <v>35</v>
      </c>
      <c r="L345" s="930"/>
      <c r="M345" s="931"/>
      <c r="N345" s="931"/>
      <c r="O345" s="932"/>
      <c r="Q345" s="377" t="s">
        <v>1178</v>
      </c>
      <c r="R345" s="20"/>
      <c r="S345" s="20"/>
      <c r="T345" s="20"/>
      <c r="U345" s="20"/>
      <c r="V345" s="20"/>
      <c r="W345" s="20" t="s">
        <v>532</v>
      </c>
      <c r="X345" s="10"/>
      <c r="Y345" s="20" t="s">
        <v>532</v>
      </c>
      <c r="Z345" s="20"/>
      <c r="AA345" s="20"/>
      <c r="AB345" s="20"/>
      <c r="AC345" s="20"/>
      <c r="AD345" s="20"/>
      <c r="AE345" s="20"/>
      <c r="AF345" s="20"/>
      <c r="AG345" s="20"/>
      <c r="AH345" s="21"/>
    </row>
    <row r="346" spans="1:34" ht="15" customHeight="1" x14ac:dyDescent="0.2">
      <c r="A346" s="370">
        <v>8</v>
      </c>
      <c r="B346" s="129" t="s">
        <v>551</v>
      </c>
      <c r="C346" s="596">
        <v>32</v>
      </c>
      <c r="D346" s="596">
        <v>14</v>
      </c>
      <c r="E346" s="596">
        <v>7</v>
      </c>
      <c r="F346" s="596">
        <v>11</v>
      </c>
      <c r="G346" s="596">
        <v>62</v>
      </c>
      <c r="H346" s="596">
        <v>69</v>
      </c>
      <c r="I346" s="598">
        <v>35</v>
      </c>
      <c r="J346" s="600">
        <f t="shared" si="34"/>
        <v>32</v>
      </c>
      <c r="K346" s="600">
        <f t="shared" si="35"/>
        <v>35</v>
      </c>
      <c r="L346" s="930"/>
      <c r="M346" s="931"/>
      <c r="N346" s="931"/>
      <c r="O346" s="932"/>
      <c r="Q346" s="377" t="s">
        <v>229</v>
      </c>
      <c r="R346" s="20"/>
      <c r="S346" s="20"/>
      <c r="T346" s="20"/>
      <c r="U346" s="20"/>
      <c r="V346" s="20"/>
      <c r="W346" s="20"/>
      <c r="X346" s="20" t="s">
        <v>532</v>
      </c>
      <c r="Y346" s="10"/>
      <c r="Z346" s="20"/>
      <c r="AA346" s="20"/>
      <c r="AB346" s="20"/>
      <c r="AC346" s="20"/>
      <c r="AD346" s="20"/>
      <c r="AE346" s="20"/>
      <c r="AF346" s="20"/>
      <c r="AG346" s="20"/>
      <c r="AH346" s="21"/>
    </row>
    <row r="347" spans="1:34" ht="15" customHeight="1" x14ac:dyDescent="0.2">
      <c r="A347" s="370">
        <v>9</v>
      </c>
      <c r="B347" s="129" t="s">
        <v>1180</v>
      </c>
      <c r="C347" s="596">
        <v>32</v>
      </c>
      <c r="D347" s="596">
        <v>14</v>
      </c>
      <c r="E347" s="596">
        <v>6</v>
      </c>
      <c r="F347" s="596">
        <v>12</v>
      </c>
      <c r="G347" s="596">
        <v>94</v>
      </c>
      <c r="H347" s="596">
        <v>73</v>
      </c>
      <c r="I347" s="598">
        <v>34</v>
      </c>
      <c r="J347" s="600">
        <f t="shared" si="34"/>
        <v>32</v>
      </c>
      <c r="K347" s="600">
        <f t="shared" si="35"/>
        <v>34</v>
      </c>
      <c r="L347" s="930"/>
      <c r="M347" s="931"/>
      <c r="N347" s="931"/>
      <c r="O347" s="932"/>
      <c r="Q347" s="377" t="s">
        <v>702</v>
      </c>
      <c r="R347" s="20"/>
      <c r="S347" s="20"/>
      <c r="T347" s="20"/>
      <c r="U347" s="20"/>
      <c r="V347" s="20"/>
      <c r="W347" s="20"/>
      <c r="X347" s="20"/>
      <c r="Y347" s="20"/>
      <c r="Z347" s="10"/>
      <c r="AA347" s="20"/>
      <c r="AB347" s="20"/>
      <c r="AC347" s="20"/>
      <c r="AD347" s="20"/>
      <c r="AE347" s="20"/>
      <c r="AF347" s="20"/>
      <c r="AG347" s="20"/>
      <c r="AH347" s="21"/>
    </row>
    <row r="348" spans="1:34" ht="15" customHeight="1" x14ac:dyDescent="0.2">
      <c r="A348" s="370">
        <v>10</v>
      </c>
      <c r="B348" s="129" t="s">
        <v>1307</v>
      </c>
      <c r="C348" s="596">
        <v>32</v>
      </c>
      <c r="D348" s="596">
        <v>13</v>
      </c>
      <c r="E348" s="596">
        <v>6</v>
      </c>
      <c r="F348" s="596">
        <v>13</v>
      </c>
      <c r="G348" s="596">
        <v>70</v>
      </c>
      <c r="H348" s="596">
        <v>65</v>
      </c>
      <c r="I348" s="598">
        <v>32</v>
      </c>
      <c r="J348" s="600">
        <f t="shared" si="34"/>
        <v>32</v>
      </c>
      <c r="K348" s="600">
        <f t="shared" si="35"/>
        <v>32</v>
      </c>
      <c r="L348" s="930"/>
      <c r="M348" s="931"/>
      <c r="N348" s="931"/>
      <c r="O348" s="932"/>
      <c r="Q348" s="377" t="s">
        <v>2136</v>
      </c>
      <c r="R348" s="20"/>
      <c r="S348" s="20"/>
      <c r="T348" s="20"/>
      <c r="U348" s="20"/>
      <c r="V348" s="20"/>
      <c r="W348" s="20"/>
      <c r="X348" s="20"/>
      <c r="Y348" s="20"/>
      <c r="Z348" s="20"/>
      <c r="AA348" s="10"/>
      <c r="AB348" s="20" t="s">
        <v>532</v>
      </c>
      <c r="AC348" s="20"/>
      <c r="AD348" s="20"/>
      <c r="AE348" s="20"/>
      <c r="AF348" s="20"/>
      <c r="AG348" s="20"/>
      <c r="AH348" s="21"/>
    </row>
    <row r="349" spans="1:34" ht="15" customHeight="1" x14ac:dyDescent="0.2">
      <c r="A349" s="370">
        <v>11</v>
      </c>
      <c r="B349" s="129" t="s">
        <v>711</v>
      </c>
      <c r="C349" s="596">
        <v>32</v>
      </c>
      <c r="D349" s="596">
        <v>10</v>
      </c>
      <c r="E349" s="596">
        <v>9</v>
      </c>
      <c r="F349" s="596">
        <v>13</v>
      </c>
      <c r="G349" s="596">
        <v>72</v>
      </c>
      <c r="H349" s="596">
        <v>81</v>
      </c>
      <c r="I349" s="598">
        <v>29</v>
      </c>
      <c r="J349" s="600">
        <f t="shared" si="34"/>
        <v>32</v>
      </c>
      <c r="K349" s="600">
        <f t="shared" si="35"/>
        <v>29</v>
      </c>
      <c r="L349" s="930"/>
      <c r="M349" s="931"/>
      <c r="N349" s="931"/>
      <c r="O349" s="932"/>
      <c r="Q349" s="377" t="s">
        <v>769</v>
      </c>
      <c r="R349" s="20"/>
      <c r="S349" s="20"/>
      <c r="T349" s="20"/>
      <c r="U349" s="20"/>
      <c r="V349" s="20"/>
      <c r="W349" s="20"/>
      <c r="X349" s="20"/>
      <c r="Y349" s="20"/>
      <c r="Z349" s="20"/>
      <c r="AA349" s="20" t="s">
        <v>532</v>
      </c>
      <c r="AB349" s="10"/>
      <c r="AC349" s="20"/>
      <c r="AD349" s="20"/>
      <c r="AE349" s="20"/>
      <c r="AF349" s="20"/>
      <c r="AG349" s="20"/>
      <c r="AH349" s="21"/>
    </row>
    <row r="350" spans="1:34" ht="15" customHeight="1" x14ac:dyDescent="0.2">
      <c r="A350" s="370">
        <v>12</v>
      </c>
      <c r="B350" s="129" t="s">
        <v>1431</v>
      </c>
      <c r="C350" s="596">
        <v>32</v>
      </c>
      <c r="D350" s="596">
        <v>12</v>
      </c>
      <c r="E350" s="596">
        <v>4</v>
      </c>
      <c r="F350" s="596">
        <v>16</v>
      </c>
      <c r="G350" s="596">
        <v>58</v>
      </c>
      <c r="H350" s="596">
        <v>69</v>
      </c>
      <c r="I350" s="598">
        <v>28</v>
      </c>
      <c r="J350" s="600">
        <f t="shared" si="34"/>
        <v>32</v>
      </c>
      <c r="K350" s="600">
        <f t="shared" si="35"/>
        <v>28</v>
      </c>
      <c r="L350" s="930"/>
      <c r="M350" s="931"/>
      <c r="N350" s="931"/>
      <c r="O350" s="932"/>
      <c r="Q350" s="377" t="s">
        <v>1730</v>
      </c>
      <c r="R350" s="20"/>
      <c r="S350" s="20"/>
      <c r="T350" s="20"/>
      <c r="U350" s="20"/>
      <c r="V350" s="20"/>
      <c r="W350" s="20"/>
      <c r="X350" s="20"/>
      <c r="Y350" s="20"/>
      <c r="Z350" s="20"/>
      <c r="AA350" s="20"/>
      <c r="AB350" s="20"/>
      <c r="AC350" s="10"/>
      <c r="AD350" s="20"/>
      <c r="AE350" s="20"/>
      <c r="AF350" s="20"/>
      <c r="AG350" s="20"/>
      <c r="AH350" s="21"/>
    </row>
    <row r="351" spans="1:34" ht="15" customHeight="1" x14ac:dyDescent="0.2">
      <c r="A351" s="370">
        <v>13</v>
      </c>
      <c r="B351" s="129" t="s">
        <v>1733</v>
      </c>
      <c r="C351" s="596">
        <v>32</v>
      </c>
      <c r="D351" s="596">
        <v>12</v>
      </c>
      <c r="E351" s="596">
        <v>3</v>
      </c>
      <c r="F351" s="596">
        <v>17</v>
      </c>
      <c r="G351" s="596">
        <v>55</v>
      </c>
      <c r="H351" s="596">
        <v>81</v>
      </c>
      <c r="I351" s="598">
        <v>27</v>
      </c>
      <c r="J351" s="600">
        <f t="shared" si="34"/>
        <v>32</v>
      </c>
      <c r="K351" s="600">
        <f t="shared" si="35"/>
        <v>27</v>
      </c>
      <c r="L351" s="930"/>
      <c r="M351" s="931"/>
      <c r="N351" s="931"/>
      <c r="O351" s="932"/>
      <c r="Q351" s="377" t="s">
        <v>63</v>
      </c>
      <c r="R351" s="20"/>
      <c r="S351" s="20"/>
      <c r="T351" s="20"/>
      <c r="U351" s="20"/>
      <c r="V351" s="20"/>
      <c r="W351" s="20"/>
      <c r="X351" s="20"/>
      <c r="Y351" s="20"/>
      <c r="Z351" s="20"/>
      <c r="AA351" s="20"/>
      <c r="AB351" s="20"/>
      <c r="AC351" s="20"/>
      <c r="AD351" s="10"/>
      <c r="AE351" s="20"/>
      <c r="AF351" s="20"/>
      <c r="AG351" s="20"/>
      <c r="AH351" s="21"/>
    </row>
    <row r="352" spans="1:34" ht="15" customHeight="1" x14ac:dyDescent="0.2">
      <c r="A352" s="370">
        <v>14</v>
      </c>
      <c r="B352" s="129" t="s">
        <v>2138</v>
      </c>
      <c r="C352" s="596">
        <v>32</v>
      </c>
      <c r="D352" s="596">
        <v>11</v>
      </c>
      <c r="E352" s="596">
        <v>4</v>
      </c>
      <c r="F352" s="596">
        <v>17</v>
      </c>
      <c r="G352" s="596">
        <v>58</v>
      </c>
      <c r="H352" s="596">
        <v>73</v>
      </c>
      <c r="I352" s="598">
        <v>26</v>
      </c>
      <c r="J352" s="600">
        <f t="shared" si="34"/>
        <v>32</v>
      </c>
      <c r="K352" s="600">
        <f t="shared" si="35"/>
        <v>26</v>
      </c>
      <c r="L352" s="930"/>
      <c r="M352" s="931"/>
      <c r="N352" s="931"/>
      <c r="O352" s="932"/>
      <c r="Q352" s="377" t="s">
        <v>120</v>
      </c>
      <c r="R352" s="20"/>
      <c r="S352" s="20"/>
      <c r="T352" s="20"/>
      <c r="U352" s="20"/>
      <c r="V352" s="20"/>
      <c r="W352" s="20"/>
      <c r="X352" s="20"/>
      <c r="Y352" s="20"/>
      <c r="Z352" s="20"/>
      <c r="AA352" s="20"/>
      <c r="AB352" s="20"/>
      <c r="AC352" s="20"/>
      <c r="AD352" s="20"/>
      <c r="AE352" s="10"/>
      <c r="AF352" s="20" t="s">
        <v>532</v>
      </c>
      <c r="AG352" s="20"/>
      <c r="AH352" s="21"/>
    </row>
    <row r="353" spans="1:34" ht="15" customHeight="1" x14ac:dyDescent="0.2">
      <c r="A353" s="370">
        <v>15</v>
      </c>
      <c r="B353" s="129" t="s">
        <v>705</v>
      </c>
      <c r="C353" s="596">
        <v>32</v>
      </c>
      <c r="D353" s="596">
        <v>6</v>
      </c>
      <c r="E353" s="596">
        <v>8</v>
      </c>
      <c r="F353" s="596">
        <v>18</v>
      </c>
      <c r="G353" s="596">
        <v>59</v>
      </c>
      <c r="H353" s="596">
        <v>103</v>
      </c>
      <c r="I353" s="598">
        <v>20</v>
      </c>
      <c r="J353" s="600">
        <f t="shared" si="34"/>
        <v>32</v>
      </c>
      <c r="K353" s="600">
        <f t="shared" si="35"/>
        <v>20</v>
      </c>
      <c r="L353" s="930"/>
      <c r="M353" s="931"/>
      <c r="N353" s="931"/>
      <c r="O353" s="932"/>
      <c r="Q353" s="377" t="s">
        <v>547</v>
      </c>
      <c r="R353" s="20"/>
      <c r="S353" s="20"/>
      <c r="T353" s="20"/>
      <c r="U353" s="20"/>
      <c r="V353" s="20"/>
      <c r="W353" s="20"/>
      <c r="X353" s="20"/>
      <c r="Y353" s="20"/>
      <c r="Z353" s="20"/>
      <c r="AA353" s="20"/>
      <c r="AB353" s="20"/>
      <c r="AC353" s="20"/>
      <c r="AD353" s="20"/>
      <c r="AE353" s="20" t="s">
        <v>532</v>
      </c>
      <c r="AF353" s="10"/>
      <c r="AG353" s="20"/>
      <c r="AH353" s="21"/>
    </row>
    <row r="354" spans="1:34" ht="15" customHeight="1" x14ac:dyDescent="0.2">
      <c r="A354" s="370">
        <v>16</v>
      </c>
      <c r="B354" s="129" t="s">
        <v>1867</v>
      </c>
      <c r="C354" s="596">
        <v>32</v>
      </c>
      <c r="D354" s="596">
        <v>5</v>
      </c>
      <c r="E354" s="596">
        <v>9</v>
      </c>
      <c r="F354" s="596">
        <v>18</v>
      </c>
      <c r="G354" s="596">
        <v>45</v>
      </c>
      <c r="H354" s="596">
        <v>84</v>
      </c>
      <c r="I354" s="598">
        <v>19</v>
      </c>
      <c r="J354" s="600">
        <f t="shared" si="34"/>
        <v>32</v>
      </c>
      <c r="K354" s="600">
        <f t="shared" si="35"/>
        <v>19</v>
      </c>
      <c r="L354" s="930"/>
      <c r="M354" s="931"/>
      <c r="N354" s="931"/>
      <c r="O354" s="932"/>
      <c r="Q354" s="377" t="s">
        <v>1306</v>
      </c>
      <c r="R354" s="20"/>
      <c r="S354" s="20"/>
      <c r="T354" s="20"/>
      <c r="U354" s="20"/>
      <c r="V354" s="20"/>
      <c r="W354" s="20"/>
      <c r="X354" s="20"/>
      <c r="Y354" s="20"/>
      <c r="Z354" s="20"/>
      <c r="AA354" s="20"/>
      <c r="AB354" s="20"/>
      <c r="AC354" s="20"/>
      <c r="AD354" s="20"/>
      <c r="AE354" s="20"/>
      <c r="AF354" s="20"/>
      <c r="AG354" s="10"/>
      <c r="AH354" s="21" t="s">
        <v>532</v>
      </c>
    </row>
    <row r="355" spans="1:34" ht="15" customHeight="1" thickBot="1" x14ac:dyDescent="0.25">
      <c r="A355" s="372">
        <v>17</v>
      </c>
      <c r="B355" s="130" t="s">
        <v>2057</v>
      </c>
      <c r="C355" s="597">
        <v>32</v>
      </c>
      <c r="D355" s="597">
        <v>4</v>
      </c>
      <c r="E355" s="597">
        <v>6</v>
      </c>
      <c r="F355" s="597">
        <v>22</v>
      </c>
      <c r="G355" s="597">
        <v>47</v>
      </c>
      <c r="H355" s="597">
        <v>102</v>
      </c>
      <c r="I355" s="599">
        <v>14</v>
      </c>
      <c r="J355" s="600">
        <f t="shared" si="34"/>
        <v>32</v>
      </c>
      <c r="K355" s="600">
        <f t="shared" si="35"/>
        <v>14</v>
      </c>
      <c r="L355" s="933"/>
      <c r="M355" s="934"/>
      <c r="N355" s="934"/>
      <c r="O355" s="935"/>
      <c r="Q355" s="378" t="s">
        <v>1214</v>
      </c>
      <c r="R355" s="23"/>
      <c r="S355" s="23"/>
      <c r="T355" s="23"/>
      <c r="U355" s="23"/>
      <c r="V355" s="23"/>
      <c r="W355" s="23"/>
      <c r="X355" s="23"/>
      <c r="Y355" s="23"/>
      <c r="Z355" s="23"/>
      <c r="AA355" s="23"/>
      <c r="AB355" s="23"/>
      <c r="AC355" s="23"/>
      <c r="AD355" s="23"/>
      <c r="AE355" s="23"/>
      <c r="AF355" s="23"/>
      <c r="AG355" s="23" t="s">
        <v>532</v>
      </c>
      <c r="AH355" s="15"/>
    </row>
    <row r="356" spans="1:34" ht="15" customHeight="1" x14ac:dyDescent="0.2">
      <c r="C356" s="600">
        <f t="shared" ref="C356:I356" si="38">SUM(C339:C355)</f>
        <v>544</v>
      </c>
      <c r="D356" s="600">
        <f t="shared" si="38"/>
        <v>217</v>
      </c>
      <c r="E356" s="600">
        <f t="shared" si="38"/>
        <v>110</v>
      </c>
      <c r="F356" s="600">
        <f t="shared" si="38"/>
        <v>217</v>
      </c>
      <c r="G356" s="600">
        <f t="shared" si="38"/>
        <v>1212</v>
      </c>
      <c r="H356" s="600">
        <f t="shared" si="38"/>
        <v>1210</v>
      </c>
      <c r="I356" s="600">
        <f t="shared" si="38"/>
        <v>544</v>
      </c>
      <c r="J356" s="600">
        <f t="shared" si="34"/>
        <v>544</v>
      </c>
      <c r="K356" s="600">
        <f t="shared" si="35"/>
        <v>544</v>
      </c>
    </row>
    <row r="357" spans="1:34" ht="15" customHeight="1" thickBot="1" x14ac:dyDescent="0.25"/>
    <row r="358" spans="1:34" ht="15" customHeight="1" thickBot="1" x14ac:dyDescent="0.25">
      <c r="A358" s="1207" t="s">
        <v>493</v>
      </c>
      <c r="B358" s="1208"/>
      <c r="C358" s="1208"/>
      <c r="D358" s="1208"/>
      <c r="E358" s="1208"/>
      <c r="F358" s="1209"/>
      <c r="G358" s="1204" t="s">
        <v>1175</v>
      </c>
      <c r="H358" s="1205"/>
      <c r="I358" s="1206"/>
      <c r="L358" s="952" t="s">
        <v>538</v>
      </c>
      <c r="M358" s="953"/>
      <c r="N358" s="953"/>
      <c r="O358" s="954"/>
    </row>
    <row r="359" spans="1:34" ht="15" customHeight="1" thickBot="1" x14ac:dyDescent="0.25">
      <c r="A359" s="449" t="s">
        <v>496</v>
      </c>
      <c r="B359" s="450" t="s">
        <v>497</v>
      </c>
      <c r="C359" s="451" t="s">
        <v>498</v>
      </c>
      <c r="D359" s="451" t="s">
        <v>499</v>
      </c>
      <c r="E359" s="451" t="s">
        <v>500</v>
      </c>
      <c r="F359" s="451" t="s">
        <v>501</v>
      </c>
      <c r="G359" s="452" t="s">
        <v>502</v>
      </c>
      <c r="H359" s="452" t="s">
        <v>503</v>
      </c>
      <c r="I359" s="453" t="s">
        <v>504</v>
      </c>
      <c r="L359" s="955"/>
      <c r="M359" s="956"/>
      <c r="N359" s="956"/>
      <c r="O359" s="957"/>
      <c r="Q359" s="24" t="s">
        <v>1176</v>
      </c>
      <c r="R359" s="396" t="s">
        <v>716</v>
      </c>
      <c r="S359" s="396" t="s">
        <v>901</v>
      </c>
      <c r="T359" s="396" t="s">
        <v>564</v>
      </c>
      <c r="U359" s="396" t="s">
        <v>902</v>
      </c>
      <c r="V359" s="396" t="s">
        <v>1004</v>
      </c>
      <c r="W359" s="396" t="s">
        <v>500</v>
      </c>
      <c r="X359" s="396" t="s">
        <v>1631</v>
      </c>
      <c r="Y359" s="396" t="s">
        <v>322</v>
      </c>
      <c r="Z359" s="396" t="s">
        <v>514</v>
      </c>
      <c r="AA359" s="396" t="s">
        <v>501</v>
      </c>
      <c r="AB359" s="396" t="s">
        <v>940</v>
      </c>
      <c r="AC359" s="396" t="s">
        <v>726</v>
      </c>
      <c r="AD359" s="396" t="s">
        <v>299</v>
      </c>
      <c r="AE359" s="396" t="s">
        <v>2162</v>
      </c>
      <c r="AF359" s="396" t="s">
        <v>1587</v>
      </c>
      <c r="AG359" s="396" t="s">
        <v>153</v>
      </c>
      <c r="AH359" s="397" t="s">
        <v>499</v>
      </c>
    </row>
    <row r="360" spans="1:34" ht="15" customHeight="1" x14ac:dyDescent="0.2">
      <c r="A360" s="475">
        <v>1</v>
      </c>
      <c r="B360" s="126" t="s">
        <v>89</v>
      </c>
      <c r="C360" s="601">
        <v>32</v>
      </c>
      <c r="D360" s="601">
        <v>22</v>
      </c>
      <c r="E360" s="601">
        <v>5</v>
      </c>
      <c r="F360" s="601">
        <v>5</v>
      </c>
      <c r="G360" s="601">
        <v>103</v>
      </c>
      <c r="H360" s="601">
        <v>48</v>
      </c>
      <c r="I360" s="128">
        <v>49</v>
      </c>
      <c r="J360" s="600">
        <f t="shared" ref="J360:J438" si="39">D360+E360+F360</f>
        <v>32</v>
      </c>
      <c r="K360" s="600">
        <f t="shared" ref="K360:K438" si="40">D360*2+E360</f>
        <v>49</v>
      </c>
      <c r="L360" s="927" t="s">
        <v>1181</v>
      </c>
      <c r="M360" s="928"/>
      <c r="N360" s="928"/>
      <c r="O360" s="929"/>
      <c r="Q360" s="339" t="s">
        <v>716</v>
      </c>
      <c r="R360" s="10"/>
      <c r="S360" s="20" t="s">
        <v>532</v>
      </c>
      <c r="T360" s="20"/>
      <c r="U360" s="20"/>
      <c r="V360" s="20"/>
      <c r="W360" s="20"/>
      <c r="X360" s="20"/>
      <c r="Y360" s="20"/>
      <c r="Z360" s="20"/>
      <c r="AA360" s="20"/>
      <c r="AB360" s="20"/>
      <c r="AC360" s="20"/>
      <c r="AD360" s="20"/>
      <c r="AE360" s="20"/>
      <c r="AF360" s="20"/>
      <c r="AG360" s="20"/>
      <c r="AH360" s="21"/>
    </row>
    <row r="361" spans="1:34" ht="15" customHeight="1" x14ac:dyDescent="0.2">
      <c r="A361" s="246">
        <v>2</v>
      </c>
      <c r="B361" s="129" t="s">
        <v>433</v>
      </c>
      <c r="C361" s="596">
        <v>32</v>
      </c>
      <c r="D361" s="596">
        <v>23</v>
      </c>
      <c r="E361" s="596">
        <v>2</v>
      </c>
      <c r="F361" s="596">
        <v>7</v>
      </c>
      <c r="G361" s="596">
        <v>93</v>
      </c>
      <c r="H361" s="596">
        <v>51</v>
      </c>
      <c r="I361" s="598">
        <v>48</v>
      </c>
      <c r="J361" s="600">
        <f t="shared" si="39"/>
        <v>32</v>
      </c>
      <c r="K361" s="600">
        <f t="shared" si="40"/>
        <v>48</v>
      </c>
      <c r="L361" s="930"/>
      <c r="M361" s="931"/>
      <c r="N361" s="931"/>
      <c r="O361" s="932"/>
      <c r="Q361" s="339" t="s">
        <v>901</v>
      </c>
      <c r="R361" s="20" t="s">
        <v>532</v>
      </c>
      <c r="S361" s="10"/>
      <c r="T361" s="20"/>
      <c r="U361" s="20"/>
      <c r="V361" s="20"/>
      <c r="W361" s="20"/>
      <c r="X361" s="20"/>
      <c r="Y361" s="20"/>
      <c r="Z361" s="20"/>
      <c r="AA361" s="20"/>
      <c r="AB361" s="20"/>
      <c r="AC361" s="20"/>
      <c r="AD361" s="20"/>
      <c r="AE361" s="20"/>
      <c r="AF361" s="20"/>
      <c r="AG361" s="20"/>
      <c r="AH361" s="21"/>
    </row>
    <row r="362" spans="1:34" ht="15" customHeight="1" x14ac:dyDescent="0.2">
      <c r="A362" s="246">
        <v>3</v>
      </c>
      <c r="B362" s="129" t="s">
        <v>2163</v>
      </c>
      <c r="C362" s="596">
        <v>32</v>
      </c>
      <c r="D362" s="596">
        <v>19</v>
      </c>
      <c r="E362" s="596">
        <v>9</v>
      </c>
      <c r="F362" s="596">
        <v>4</v>
      </c>
      <c r="G362" s="596">
        <v>92</v>
      </c>
      <c r="H362" s="596">
        <v>41</v>
      </c>
      <c r="I362" s="598">
        <v>47</v>
      </c>
      <c r="J362" s="600">
        <f t="shared" si="39"/>
        <v>32</v>
      </c>
      <c r="K362" s="600">
        <f t="shared" si="40"/>
        <v>47</v>
      </c>
      <c r="L362" s="930"/>
      <c r="M362" s="931"/>
      <c r="N362" s="931"/>
      <c r="O362" s="932"/>
      <c r="Q362" s="339" t="s">
        <v>564</v>
      </c>
      <c r="R362" s="20"/>
      <c r="S362" s="20"/>
      <c r="T362" s="10"/>
      <c r="U362" s="20"/>
      <c r="V362" s="20"/>
      <c r="W362" s="20"/>
      <c r="X362" s="20"/>
      <c r="Y362" s="20"/>
      <c r="Z362" s="20"/>
      <c r="AA362" s="20"/>
      <c r="AB362" s="20"/>
      <c r="AC362" s="20"/>
      <c r="AD362" s="20"/>
      <c r="AE362" s="20"/>
      <c r="AF362" s="20"/>
      <c r="AG362" s="20"/>
      <c r="AH362" s="21"/>
    </row>
    <row r="363" spans="1:34" ht="15" customHeight="1" x14ac:dyDescent="0.2">
      <c r="A363" s="246">
        <v>4</v>
      </c>
      <c r="B363" s="129" t="s">
        <v>1002</v>
      </c>
      <c r="C363" s="596">
        <v>32</v>
      </c>
      <c r="D363" s="596">
        <v>19</v>
      </c>
      <c r="E363" s="596">
        <v>6</v>
      </c>
      <c r="F363" s="596">
        <v>7</v>
      </c>
      <c r="G363" s="596">
        <v>85</v>
      </c>
      <c r="H363" s="596">
        <v>57</v>
      </c>
      <c r="I363" s="598">
        <v>44</v>
      </c>
      <c r="J363" s="600">
        <f t="shared" si="39"/>
        <v>32</v>
      </c>
      <c r="K363" s="600">
        <f t="shared" si="40"/>
        <v>44</v>
      </c>
      <c r="L363" s="930"/>
      <c r="M363" s="931"/>
      <c r="N363" s="931"/>
      <c r="O363" s="932"/>
      <c r="Q363" s="339" t="s">
        <v>902</v>
      </c>
      <c r="R363" s="20"/>
      <c r="S363" s="20"/>
      <c r="T363" s="20"/>
      <c r="U363" s="10"/>
      <c r="V363" s="20" t="s">
        <v>532</v>
      </c>
      <c r="W363" s="20"/>
      <c r="X363" s="20"/>
      <c r="Y363" s="20"/>
      <c r="Z363" s="20"/>
      <c r="AA363" s="20"/>
      <c r="AB363" s="20"/>
      <c r="AC363" s="20"/>
      <c r="AD363" s="20"/>
      <c r="AE363" s="20"/>
      <c r="AF363" s="20"/>
      <c r="AG363" s="20"/>
      <c r="AH363" s="21"/>
    </row>
    <row r="364" spans="1:34" ht="15" customHeight="1" x14ac:dyDescent="0.2">
      <c r="A364" s="246">
        <v>5</v>
      </c>
      <c r="B364" s="129" t="s">
        <v>529</v>
      </c>
      <c r="C364" s="596">
        <v>32</v>
      </c>
      <c r="D364" s="596">
        <v>17</v>
      </c>
      <c r="E364" s="596">
        <v>9</v>
      </c>
      <c r="F364" s="596">
        <v>6</v>
      </c>
      <c r="G364" s="596">
        <v>93</v>
      </c>
      <c r="H364" s="596">
        <v>45</v>
      </c>
      <c r="I364" s="598">
        <v>43</v>
      </c>
      <c r="J364" s="600">
        <f t="shared" si="39"/>
        <v>32</v>
      </c>
      <c r="K364" s="600">
        <f t="shared" si="40"/>
        <v>43</v>
      </c>
      <c r="L364" s="930"/>
      <c r="M364" s="931"/>
      <c r="N364" s="931"/>
      <c r="O364" s="932"/>
      <c r="Q364" s="339" t="s">
        <v>1004</v>
      </c>
      <c r="R364" s="20"/>
      <c r="S364" s="20"/>
      <c r="T364" s="20"/>
      <c r="U364" s="20" t="s">
        <v>532</v>
      </c>
      <c r="V364" s="10"/>
      <c r="W364" s="20"/>
      <c r="X364" s="20"/>
      <c r="Y364" s="20"/>
      <c r="Z364" s="20"/>
      <c r="AA364" s="20"/>
      <c r="AB364" s="20"/>
      <c r="AC364" s="20"/>
      <c r="AD364" s="20"/>
      <c r="AE364" s="20"/>
      <c r="AF364" s="20"/>
      <c r="AG364" s="20"/>
      <c r="AH364" s="21"/>
    </row>
    <row r="365" spans="1:34" ht="15" customHeight="1" x14ac:dyDescent="0.2">
      <c r="A365" s="246">
        <v>6</v>
      </c>
      <c r="B365" s="129" t="s">
        <v>2123</v>
      </c>
      <c r="C365" s="596">
        <v>32</v>
      </c>
      <c r="D365" s="596">
        <v>18</v>
      </c>
      <c r="E365" s="596">
        <v>4</v>
      </c>
      <c r="F365" s="596">
        <v>10</v>
      </c>
      <c r="G365" s="596">
        <v>82</v>
      </c>
      <c r="H365" s="596">
        <v>57</v>
      </c>
      <c r="I365" s="598">
        <v>40</v>
      </c>
      <c r="J365" s="600">
        <f t="shared" si="39"/>
        <v>32</v>
      </c>
      <c r="K365" s="600">
        <f t="shared" si="40"/>
        <v>40</v>
      </c>
      <c r="L365" s="930"/>
      <c r="M365" s="931"/>
      <c r="N365" s="931"/>
      <c r="O365" s="932"/>
      <c r="Q365" s="339" t="s">
        <v>500</v>
      </c>
      <c r="R365" s="20"/>
      <c r="S365" s="20"/>
      <c r="T365" s="20"/>
      <c r="U365" s="20"/>
      <c r="V365" s="20"/>
      <c r="W365" s="10"/>
      <c r="X365" s="20" t="s">
        <v>532</v>
      </c>
      <c r="Y365" s="20"/>
      <c r="Z365" s="20"/>
      <c r="AA365" s="20"/>
      <c r="AB365" s="20"/>
      <c r="AC365" s="20"/>
      <c r="AD365" s="20"/>
      <c r="AE365" s="20"/>
      <c r="AF365" s="20"/>
      <c r="AG365" s="20"/>
      <c r="AH365" s="21"/>
    </row>
    <row r="366" spans="1:34" ht="15" customHeight="1" x14ac:dyDescent="0.2">
      <c r="A366" s="246">
        <v>7</v>
      </c>
      <c r="B366" s="129" t="s">
        <v>250</v>
      </c>
      <c r="C366" s="596">
        <v>32</v>
      </c>
      <c r="D366" s="596">
        <v>18</v>
      </c>
      <c r="E366" s="596">
        <v>2</v>
      </c>
      <c r="F366" s="596">
        <v>12</v>
      </c>
      <c r="G366" s="596">
        <v>89</v>
      </c>
      <c r="H366" s="596">
        <v>70</v>
      </c>
      <c r="I366" s="598">
        <v>38</v>
      </c>
      <c r="J366" s="600">
        <f t="shared" si="39"/>
        <v>32</v>
      </c>
      <c r="K366" s="600">
        <f t="shared" si="40"/>
        <v>38</v>
      </c>
      <c r="L366" s="930"/>
      <c r="M366" s="931"/>
      <c r="N366" s="931"/>
      <c r="O366" s="932"/>
      <c r="Q366" s="339" t="s">
        <v>1631</v>
      </c>
      <c r="R366" s="20"/>
      <c r="S366" s="20"/>
      <c r="T366" s="20"/>
      <c r="U366" s="20"/>
      <c r="V366" s="20"/>
      <c r="W366" s="20" t="s">
        <v>532</v>
      </c>
      <c r="X366" s="10"/>
      <c r="Y366" s="20" t="s">
        <v>532</v>
      </c>
      <c r="Z366" s="20"/>
      <c r="AA366" s="20"/>
      <c r="AB366" s="20"/>
      <c r="AC366" s="20"/>
      <c r="AD366" s="20"/>
      <c r="AE366" s="20"/>
      <c r="AF366" s="20"/>
      <c r="AG366" s="20"/>
      <c r="AH366" s="21"/>
    </row>
    <row r="367" spans="1:34" ht="15" customHeight="1" x14ac:dyDescent="0.2">
      <c r="A367" s="246">
        <v>8</v>
      </c>
      <c r="B367" s="129" t="s">
        <v>1923</v>
      </c>
      <c r="C367" s="596">
        <v>32</v>
      </c>
      <c r="D367" s="596">
        <v>15</v>
      </c>
      <c r="E367" s="596">
        <v>8</v>
      </c>
      <c r="F367" s="596">
        <v>9</v>
      </c>
      <c r="G367" s="596">
        <v>76</v>
      </c>
      <c r="H367" s="596">
        <v>62</v>
      </c>
      <c r="I367" s="598">
        <v>38</v>
      </c>
      <c r="J367" s="600">
        <f t="shared" si="39"/>
        <v>32</v>
      </c>
      <c r="K367" s="600">
        <f t="shared" si="40"/>
        <v>38</v>
      </c>
      <c r="L367" s="930"/>
      <c r="M367" s="931"/>
      <c r="N367" s="931"/>
      <c r="O367" s="932"/>
      <c r="Q367" s="339" t="s">
        <v>322</v>
      </c>
      <c r="R367" s="20"/>
      <c r="S367" s="20"/>
      <c r="T367" s="20"/>
      <c r="U367" s="20"/>
      <c r="V367" s="20"/>
      <c r="W367" s="20"/>
      <c r="X367" s="20" t="s">
        <v>532</v>
      </c>
      <c r="Y367" s="10"/>
      <c r="Z367" s="20"/>
      <c r="AA367" s="20"/>
      <c r="AB367" s="20"/>
      <c r="AC367" s="20"/>
      <c r="AD367" s="20"/>
      <c r="AE367" s="20"/>
      <c r="AF367" s="20"/>
      <c r="AG367" s="20"/>
      <c r="AH367" s="21"/>
    </row>
    <row r="368" spans="1:34" ht="15" customHeight="1" x14ac:dyDescent="0.2">
      <c r="A368" s="246">
        <v>9</v>
      </c>
      <c r="B368" s="129" t="s">
        <v>128</v>
      </c>
      <c r="C368" s="596">
        <v>32</v>
      </c>
      <c r="D368" s="596">
        <v>13</v>
      </c>
      <c r="E368" s="596">
        <v>8</v>
      </c>
      <c r="F368" s="596">
        <v>11</v>
      </c>
      <c r="G368" s="596">
        <v>68</v>
      </c>
      <c r="H368" s="596">
        <v>62</v>
      </c>
      <c r="I368" s="598">
        <v>34</v>
      </c>
      <c r="J368" s="600">
        <f t="shared" si="39"/>
        <v>32</v>
      </c>
      <c r="K368" s="600">
        <f t="shared" si="40"/>
        <v>34</v>
      </c>
      <c r="L368" s="930"/>
      <c r="M368" s="931"/>
      <c r="N368" s="931"/>
      <c r="O368" s="932"/>
      <c r="Q368" s="339" t="s">
        <v>514</v>
      </c>
      <c r="R368" s="20"/>
      <c r="S368" s="20"/>
      <c r="T368" s="20"/>
      <c r="U368" s="20"/>
      <c r="V368" s="20"/>
      <c r="W368" s="20"/>
      <c r="X368" s="20"/>
      <c r="Y368" s="20"/>
      <c r="Z368" s="10"/>
      <c r="AA368" s="20"/>
      <c r="AB368" s="20"/>
      <c r="AC368" s="20"/>
      <c r="AD368" s="20"/>
      <c r="AE368" s="20"/>
      <c r="AF368" s="20"/>
      <c r="AG368" s="20"/>
      <c r="AH368" s="21"/>
    </row>
    <row r="369" spans="1:34" ht="15" customHeight="1" x14ac:dyDescent="0.2">
      <c r="A369" s="246">
        <v>10</v>
      </c>
      <c r="B369" s="129" t="s">
        <v>1883</v>
      </c>
      <c r="C369" s="596">
        <v>32</v>
      </c>
      <c r="D369" s="596">
        <v>13</v>
      </c>
      <c r="E369" s="596">
        <v>7</v>
      </c>
      <c r="F369" s="596">
        <v>12</v>
      </c>
      <c r="G369" s="596">
        <v>76</v>
      </c>
      <c r="H369" s="596">
        <v>73</v>
      </c>
      <c r="I369" s="598">
        <v>33</v>
      </c>
      <c r="J369" s="600">
        <f t="shared" si="39"/>
        <v>32</v>
      </c>
      <c r="K369" s="600">
        <f t="shared" si="40"/>
        <v>33</v>
      </c>
      <c r="L369" s="930"/>
      <c r="M369" s="931"/>
      <c r="N369" s="931"/>
      <c r="O369" s="932"/>
      <c r="Q369" s="339" t="s">
        <v>501</v>
      </c>
      <c r="R369" s="20"/>
      <c r="S369" s="20"/>
      <c r="T369" s="20"/>
      <c r="U369" s="20"/>
      <c r="V369" s="20"/>
      <c r="W369" s="20"/>
      <c r="X369" s="20"/>
      <c r="Y369" s="20"/>
      <c r="Z369" s="20"/>
      <c r="AA369" s="10"/>
      <c r="AB369" s="20" t="s">
        <v>532</v>
      </c>
      <c r="AC369" s="20"/>
      <c r="AD369" s="20"/>
      <c r="AE369" s="20"/>
      <c r="AF369" s="20"/>
      <c r="AG369" s="20"/>
      <c r="AH369" s="21"/>
    </row>
    <row r="370" spans="1:34" ht="15" customHeight="1" x14ac:dyDescent="0.2">
      <c r="A370" s="246">
        <v>11</v>
      </c>
      <c r="B370" s="129" t="s">
        <v>674</v>
      </c>
      <c r="C370" s="596">
        <v>32</v>
      </c>
      <c r="D370" s="596">
        <v>9</v>
      </c>
      <c r="E370" s="596">
        <v>9</v>
      </c>
      <c r="F370" s="596">
        <v>14</v>
      </c>
      <c r="G370" s="596">
        <v>62</v>
      </c>
      <c r="H370" s="596">
        <v>91</v>
      </c>
      <c r="I370" s="598">
        <v>27</v>
      </c>
      <c r="J370" s="600">
        <f t="shared" si="39"/>
        <v>32</v>
      </c>
      <c r="K370" s="600">
        <f t="shared" si="40"/>
        <v>27</v>
      </c>
      <c r="L370" s="930"/>
      <c r="M370" s="931"/>
      <c r="N370" s="931"/>
      <c r="O370" s="932"/>
      <c r="Q370" s="339" t="s">
        <v>940</v>
      </c>
      <c r="R370" s="20"/>
      <c r="S370" s="20"/>
      <c r="T370" s="20"/>
      <c r="U370" s="20"/>
      <c r="V370" s="20"/>
      <c r="W370" s="20"/>
      <c r="X370" s="20"/>
      <c r="Y370" s="20"/>
      <c r="Z370" s="20"/>
      <c r="AA370" s="20" t="s">
        <v>532</v>
      </c>
      <c r="AB370" s="10"/>
      <c r="AC370" s="20"/>
      <c r="AD370" s="20"/>
      <c r="AE370" s="20"/>
      <c r="AF370" s="20"/>
      <c r="AG370" s="20"/>
      <c r="AH370" s="21"/>
    </row>
    <row r="371" spans="1:34" ht="15" customHeight="1" x14ac:dyDescent="0.2">
      <c r="A371" s="246">
        <v>12</v>
      </c>
      <c r="B371" s="129" t="s">
        <v>728</v>
      </c>
      <c r="C371" s="596">
        <v>32</v>
      </c>
      <c r="D371" s="596">
        <v>10</v>
      </c>
      <c r="E371" s="596">
        <v>4</v>
      </c>
      <c r="F371" s="596">
        <v>18</v>
      </c>
      <c r="G371" s="596">
        <v>67</v>
      </c>
      <c r="H371" s="596">
        <v>93</v>
      </c>
      <c r="I371" s="598">
        <v>24</v>
      </c>
      <c r="J371" s="600">
        <f t="shared" si="39"/>
        <v>32</v>
      </c>
      <c r="K371" s="600">
        <f t="shared" si="40"/>
        <v>24</v>
      </c>
      <c r="L371" s="930"/>
      <c r="M371" s="931"/>
      <c r="N371" s="931"/>
      <c r="O371" s="932"/>
      <c r="Q371" s="339" t="s">
        <v>726</v>
      </c>
      <c r="R371" s="20"/>
      <c r="S371" s="20"/>
      <c r="T371" s="20"/>
      <c r="U371" s="20"/>
      <c r="V371" s="20"/>
      <c r="W371" s="20"/>
      <c r="X371" s="20"/>
      <c r="Y371" s="20"/>
      <c r="Z371" s="20"/>
      <c r="AA371" s="20"/>
      <c r="AB371" s="20"/>
      <c r="AC371" s="10"/>
      <c r="AD371" s="20"/>
      <c r="AE371" s="20"/>
      <c r="AF371" s="20"/>
      <c r="AG371" s="20"/>
      <c r="AH371" s="21"/>
    </row>
    <row r="372" spans="1:34" ht="15" customHeight="1" x14ac:dyDescent="0.2">
      <c r="A372" s="246">
        <v>13</v>
      </c>
      <c r="B372" s="129" t="s">
        <v>304</v>
      </c>
      <c r="C372" s="596">
        <v>32</v>
      </c>
      <c r="D372" s="596">
        <v>8</v>
      </c>
      <c r="E372" s="596">
        <v>4</v>
      </c>
      <c r="F372" s="596">
        <v>20</v>
      </c>
      <c r="G372" s="596">
        <v>59</v>
      </c>
      <c r="H372" s="596">
        <v>98</v>
      </c>
      <c r="I372" s="598">
        <v>20</v>
      </c>
      <c r="J372" s="600">
        <f t="shared" si="39"/>
        <v>32</v>
      </c>
      <c r="K372" s="600">
        <f t="shared" si="40"/>
        <v>20</v>
      </c>
      <c r="L372" s="930"/>
      <c r="M372" s="931"/>
      <c r="N372" s="931"/>
      <c r="O372" s="932"/>
      <c r="Q372" s="339" t="s">
        <v>299</v>
      </c>
      <c r="R372" s="20"/>
      <c r="S372" s="20"/>
      <c r="T372" s="20"/>
      <c r="U372" s="20"/>
      <c r="V372" s="20"/>
      <c r="W372" s="20"/>
      <c r="X372" s="20"/>
      <c r="Y372" s="20"/>
      <c r="Z372" s="20"/>
      <c r="AA372" s="20"/>
      <c r="AB372" s="20"/>
      <c r="AC372" s="20"/>
      <c r="AD372" s="10"/>
      <c r="AE372" s="20"/>
      <c r="AF372" s="20"/>
      <c r="AG372" s="20"/>
      <c r="AH372" s="21"/>
    </row>
    <row r="373" spans="1:34" ht="15" customHeight="1" x14ac:dyDescent="0.2">
      <c r="A373" s="246">
        <v>14</v>
      </c>
      <c r="B373" s="129" t="s">
        <v>1855</v>
      </c>
      <c r="C373" s="596">
        <v>32</v>
      </c>
      <c r="D373" s="596">
        <v>5</v>
      </c>
      <c r="E373" s="596">
        <v>7</v>
      </c>
      <c r="F373" s="596">
        <v>20</v>
      </c>
      <c r="G373" s="596">
        <v>40</v>
      </c>
      <c r="H373" s="596">
        <v>71</v>
      </c>
      <c r="I373" s="598">
        <v>17</v>
      </c>
      <c r="J373" s="600">
        <f t="shared" si="39"/>
        <v>32</v>
      </c>
      <c r="K373" s="600">
        <f t="shared" si="40"/>
        <v>17</v>
      </c>
      <c r="L373" s="930"/>
      <c r="M373" s="931"/>
      <c r="N373" s="931"/>
      <c r="O373" s="932"/>
      <c r="Q373" s="339" t="s">
        <v>2162</v>
      </c>
      <c r="R373" s="20"/>
      <c r="S373" s="20"/>
      <c r="T373" s="20"/>
      <c r="U373" s="20"/>
      <c r="V373" s="20"/>
      <c r="W373" s="20"/>
      <c r="X373" s="20"/>
      <c r="Y373" s="20"/>
      <c r="Z373" s="20"/>
      <c r="AA373" s="20"/>
      <c r="AB373" s="20"/>
      <c r="AC373" s="20"/>
      <c r="AD373" s="20"/>
      <c r="AE373" s="10"/>
      <c r="AF373" s="20" t="s">
        <v>532</v>
      </c>
      <c r="AG373" s="20"/>
      <c r="AH373" s="21"/>
    </row>
    <row r="374" spans="1:34" ht="15" customHeight="1" x14ac:dyDescent="0.2">
      <c r="A374" s="246">
        <v>15</v>
      </c>
      <c r="B374" s="129" t="s">
        <v>2146</v>
      </c>
      <c r="C374" s="596">
        <v>32</v>
      </c>
      <c r="D374" s="596">
        <v>6</v>
      </c>
      <c r="E374" s="596">
        <v>4</v>
      </c>
      <c r="F374" s="596">
        <v>22</v>
      </c>
      <c r="G374" s="596">
        <v>46</v>
      </c>
      <c r="H374" s="596">
        <v>79</v>
      </c>
      <c r="I374" s="598">
        <v>16</v>
      </c>
      <c r="J374" s="600">
        <f t="shared" si="39"/>
        <v>32</v>
      </c>
      <c r="K374" s="600">
        <f t="shared" si="40"/>
        <v>16</v>
      </c>
      <c r="L374" s="930"/>
      <c r="M374" s="931"/>
      <c r="N374" s="931"/>
      <c r="O374" s="932"/>
      <c r="Q374" s="339" t="s">
        <v>1587</v>
      </c>
      <c r="R374" s="20"/>
      <c r="S374" s="20"/>
      <c r="T374" s="20"/>
      <c r="U374" s="20"/>
      <c r="V374" s="20"/>
      <c r="W374" s="20"/>
      <c r="X374" s="20"/>
      <c r="Y374" s="20"/>
      <c r="Z374" s="20"/>
      <c r="AA374" s="20"/>
      <c r="AB374" s="20"/>
      <c r="AC374" s="20"/>
      <c r="AD374" s="20"/>
      <c r="AE374" s="20" t="s">
        <v>532</v>
      </c>
      <c r="AF374" s="10"/>
      <c r="AG374" s="20"/>
      <c r="AH374" s="21"/>
    </row>
    <row r="375" spans="1:34" ht="15" customHeight="1" x14ac:dyDescent="0.2">
      <c r="A375" s="246">
        <v>16</v>
      </c>
      <c r="B375" s="129" t="s">
        <v>2164</v>
      </c>
      <c r="C375" s="596">
        <v>32</v>
      </c>
      <c r="D375" s="596">
        <v>6</v>
      </c>
      <c r="E375" s="596">
        <v>4</v>
      </c>
      <c r="F375" s="596">
        <v>22</v>
      </c>
      <c r="G375" s="596">
        <v>47</v>
      </c>
      <c r="H375" s="596">
        <v>92</v>
      </c>
      <c r="I375" s="598">
        <v>16</v>
      </c>
      <c r="J375" s="600">
        <f t="shared" si="39"/>
        <v>32</v>
      </c>
      <c r="K375" s="600">
        <f t="shared" si="40"/>
        <v>16</v>
      </c>
      <c r="L375" s="930"/>
      <c r="M375" s="931"/>
      <c r="N375" s="931"/>
      <c r="O375" s="932"/>
      <c r="Q375" s="339" t="s">
        <v>153</v>
      </c>
      <c r="R375" s="20"/>
      <c r="S375" s="20"/>
      <c r="T375" s="20"/>
      <c r="U375" s="20"/>
      <c r="V375" s="20"/>
      <c r="W375" s="20"/>
      <c r="X375" s="20"/>
      <c r="Y375" s="20"/>
      <c r="Z375" s="20"/>
      <c r="AA375" s="20"/>
      <c r="AB375" s="20"/>
      <c r="AC375" s="20"/>
      <c r="AD375" s="20"/>
      <c r="AE375" s="20"/>
      <c r="AF375" s="20"/>
      <c r="AG375" s="10"/>
      <c r="AH375" s="21" t="s">
        <v>532</v>
      </c>
    </row>
    <row r="376" spans="1:34" ht="15" customHeight="1" thickBot="1" x14ac:dyDescent="0.25">
      <c r="A376" s="455">
        <v>17</v>
      </c>
      <c r="B376" s="130" t="s">
        <v>90</v>
      </c>
      <c r="C376" s="597">
        <v>32</v>
      </c>
      <c r="D376" s="597">
        <v>4</v>
      </c>
      <c r="E376" s="597">
        <v>2</v>
      </c>
      <c r="F376" s="597">
        <v>26</v>
      </c>
      <c r="G376" s="597">
        <v>48</v>
      </c>
      <c r="H376" s="597">
        <v>136</v>
      </c>
      <c r="I376" s="599">
        <v>10</v>
      </c>
      <c r="J376" s="600">
        <f t="shared" si="39"/>
        <v>32</v>
      </c>
      <c r="K376" s="600">
        <f t="shared" si="40"/>
        <v>10</v>
      </c>
      <c r="L376" s="933"/>
      <c r="M376" s="934"/>
      <c r="N376" s="934"/>
      <c r="O376" s="935"/>
      <c r="Q376" s="398" t="s">
        <v>499</v>
      </c>
      <c r="R376" s="23"/>
      <c r="S376" s="23"/>
      <c r="T376" s="23"/>
      <c r="U376" s="23"/>
      <c r="V376" s="23"/>
      <c r="W376" s="23"/>
      <c r="X376" s="23"/>
      <c r="Y376" s="23"/>
      <c r="Z376" s="23"/>
      <c r="AA376" s="23"/>
      <c r="AB376" s="23"/>
      <c r="AC376" s="23"/>
      <c r="AD376" s="23"/>
      <c r="AE376" s="23"/>
      <c r="AF376" s="23"/>
      <c r="AG376" s="23" t="s">
        <v>532</v>
      </c>
      <c r="AH376" s="15"/>
    </row>
    <row r="377" spans="1:34" ht="15" customHeight="1" x14ac:dyDescent="0.2">
      <c r="C377" s="600">
        <f t="shared" ref="C377:I377" si="41">SUM(C360:C376)</f>
        <v>544</v>
      </c>
      <c r="D377" s="600">
        <f t="shared" si="41"/>
        <v>225</v>
      </c>
      <c r="E377" s="600">
        <f t="shared" si="41"/>
        <v>94</v>
      </c>
      <c r="F377" s="600">
        <f t="shared" si="41"/>
        <v>225</v>
      </c>
      <c r="G377" s="600">
        <f t="shared" si="41"/>
        <v>1226</v>
      </c>
      <c r="H377" s="600">
        <f t="shared" si="41"/>
        <v>1226</v>
      </c>
      <c r="I377" s="600">
        <f t="shared" si="41"/>
        <v>544</v>
      </c>
      <c r="J377" s="600">
        <f t="shared" si="39"/>
        <v>544</v>
      </c>
      <c r="K377" s="600">
        <f t="shared" si="40"/>
        <v>544</v>
      </c>
    </row>
    <row r="378" spans="1:34" ht="15" customHeight="1" thickBot="1" x14ac:dyDescent="0.25"/>
    <row r="379" spans="1:34" ht="15" customHeight="1" thickBot="1" x14ac:dyDescent="0.25">
      <c r="A379" s="1193" t="s">
        <v>943</v>
      </c>
      <c r="B379" s="1194"/>
      <c r="C379" s="1194"/>
      <c r="D379" s="1194"/>
      <c r="E379" s="1194"/>
      <c r="F379" s="1195"/>
      <c r="G379" s="1190" t="s">
        <v>1175</v>
      </c>
      <c r="H379" s="1191"/>
      <c r="I379" s="1192"/>
      <c r="L379" s="1242" t="s">
        <v>588</v>
      </c>
      <c r="M379" s="1243"/>
      <c r="N379" s="1243"/>
      <c r="O379" s="1244"/>
    </row>
    <row r="380" spans="1:34" ht="15" customHeight="1" thickBot="1" x14ac:dyDescent="0.25">
      <c r="A380" s="456" t="s">
        <v>496</v>
      </c>
      <c r="B380" s="457" t="s">
        <v>497</v>
      </c>
      <c r="C380" s="458" t="s">
        <v>498</v>
      </c>
      <c r="D380" s="458" t="s">
        <v>499</v>
      </c>
      <c r="E380" s="458" t="s">
        <v>500</v>
      </c>
      <c r="F380" s="458" t="s">
        <v>501</v>
      </c>
      <c r="G380" s="459" t="s">
        <v>502</v>
      </c>
      <c r="H380" s="459" t="s">
        <v>503</v>
      </c>
      <c r="I380" s="460" t="s">
        <v>504</v>
      </c>
      <c r="L380" s="1245"/>
      <c r="M380" s="1246"/>
      <c r="N380" s="1246"/>
      <c r="O380" s="1247"/>
      <c r="Q380" s="24" t="s">
        <v>1176</v>
      </c>
      <c r="R380" s="399" t="s">
        <v>633</v>
      </c>
      <c r="S380" s="399" t="s">
        <v>241</v>
      </c>
      <c r="T380" s="399" t="s">
        <v>1196</v>
      </c>
      <c r="U380" s="399" t="s">
        <v>541</v>
      </c>
      <c r="V380" s="399" t="s">
        <v>1784</v>
      </c>
      <c r="W380" s="399" t="s">
        <v>500</v>
      </c>
      <c r="X380" s="399" t="s">
        <v>1504</v>
      </c>
      <c r="Y380" s="399" t="s">
        <v>511</v>
      </c>
      <c r="Z380" s="399" t="s">
        <v>1088</v>
      </c>
      <c r="AA380" s="399" t="s">
        <v>242</v>
      </c>
      <c r="AB380" s="399" t="s">
        <v>1089</v>
      </c>
      <c r="AC380" s="399" t="s">
        <v>610</v>
      </c>
      <c r="AD380" s="399" t="s">
        <v>514</v>
      </c>
      <c r="AE380" s="399" t="s">
        <v>591</v>
      </c>
      <c r="AF380" s="399" t="s">
        <v>1587</v>
      </c>
      <c r="AG380" s="400" t="s">
        <v>813</v>
      </c>
    </row>
    <row r="381" spans="1:34" ht="15" customHeight="1" x14ac:dyDescent="0.2">
      <c r="A381" s="461">
        <v>1</v>
      </c>
      <c r="B381" s="126" t="s">
        <v>1092</v>
      </c>
      <c r="C381" s="601">
        <v>30</v>
      </c>
      <c r="D381" s="601">
        <v>23</v>
      </c>
      <c r="E381" s="601">
        <v>3</v>
      </c>
      <c r="F381" s="601">
        <v>4</v>
      </c>
      <c r="G381" s="601">
        <v>99</v>
      </c>
      <c r="H381" s="601">
        <v>38</v>
      </c>
      <c r="I381" s="128">
        <f t="shared" ref="I381:I396" si="42">(D381*2)+E381</f>
        <v>49</v>
      </c>
      <c r="J381" s="600">
        <f t="shared" si="39"/>
        <v>30</v>
      </c>
      <c r="K381" s="600">
        <f t="shared" si="40"/>
        <v>49</v>
      </c>
      <c r="L381" s="927" t="s">
        <v>1182</v>
      </c>
      <c r="M381" s="928"/>
      <c r="N381" s="928"/>
      <c r="O381" s="929"/>
      <c r="Q381" s="401" t="s">
        <v>633</v>
      </c>
      <c r="R381" s="10"/>
      <c r="S381" s="20" t="s">
        <v>532</v>
      </c>
      <c r="T381" s="20"/>
      <c r="U381" s="20" t="s">
        <v>1642</v>
      </c>
      <c r="V381" s="20" t="s">
        <v>532</v>
      </c>
      <c r="W381" s="20"/>
      <c r="X381" s="20" t="s">
        <v>532</v>
      </c>
      <c r="Y381" s="20" t="s">
        <v>532</v>
      </c>
      <c r="Z381" s="20"/>
      <c r="AA381" s="20"/>
      <c r="AB381" s="20"/>
      <c r="AC381" s="20"/>
      <c r="AD381" s="20"/>
      <c r="AE381" s="20"/>
      <c r="AF381" s="20"/>
      <c r="AG381" s="21"/>
    </row>
    <row r="382" spans="1:34" ht="15" customHeight="1" x14ac:dyDescent="0.2">
      <c r="A382" s="259">
        <v>2</v>
      </c>
      <c r="B382" s="129" t="s">
        <v>1093</v>
      </c>
      <c r="C382" s="596">
        <v>30</v>
      </c>
      <c r="D382" s="596">
        <v>20</v>
      </c>
      <c r="E382" s="596">
        <v>3</v>
      </c>
      <c r="F382" s="596">
        <v>7</v>
      </c>
      <c r="G382" s="596">
        <v>103</v>
      </c>
      <c r="H382" s="596">
        <v>53</v>
      </c>
      <c r="I382" s="598">
        <f t="shared" si="42"/>
        <v>43</v>
      </c>
      <c r="J382" s="600">
        <f t="shared" si="39"/>
        <v>30</v>
      </c>
      <c r="K382" s="600">
        <f t="shared" si="40"/>
        <v>43</v>
      </c>
      <c r="L382" s="930"/>
      <c r="M382" s="931"/>
      <c r="N382" s="931"/>
      <c r="O382" s="932"/>
      <c r="Q382" s="401" t="s">
        <v>241</v>
      </c>
      <c r="R382" s="20" t="s">
        <v>532</v>
      </c>
      <c r="S382" s="10"/>
      <c r="T382" s="20"/>
      <c r="U382" s="20" t="s">
        <v>1642</v>
      </c>
      <c r="V382" s="20"/>
      <c r="W382" s="20"/>
      <c r="X382" s="20"/>
      <c r="Y382" s="20"/>
      <c r="Z382" s="20"/>
      <c r="AA382" s="20"/>
      <c r="AB382" s="20"/>
      <c r="AC382" s="20"/>
      <c r="AD382" s="20"/>
      <c r="AE382" s="20"/>
      <c r="AF382" s="20"/>
      <c r="AG382" s="21"/>
    </row>
    <row r="383" spans="1:34" ht="15" customHeight="1" x14ac:dyDescent="0.2">
      <c r="A383" s="259">
        <v>3</v>
      </c>
      <c r="B383" s="129" t="s">
        <v>345</v>
      </c>
      <c r="C383" s="596">
        <v>30</v>
      </c>
      <c r="D383" s="596">
        <v>18</v>
      </c>
      <c r="E383" s="596">
        <v>5</v>
      </c>
      <c r="F383" s="596">
        <v>7</v>
      </c>
      <c r="G383" s="596">
        <v>95</v>
      </c>
      <c r="H383" s="596">
        <v>52</v>
      </c>
      <c r="I383" s="598">
        <f t="shared" si="42"/>
        <v>41</v>
      </c>
      <c r="J383" s="600">
        <f t="shared" si="39"/>
        <v>30</v>
      </c>
      <c r="K383" s="600">
        <f t="shared" si="40"/>
        <v>41</v>
      </c>
      <c r="L383" s="930"/>
      <c r="M383" s="931"/>
      <c r="N383" s="931"/>
      <c r="O383" s="932"/>
      <c r="Q383" s="401" t="s">
        <v>1196</v>
      </c>
      <c r="R383" s="20"/>
      <c r="S383" s="20"/>
      <c r="T383" s="10"/>
      <c r="U383" s="20" t="s">
        <v>1600</v>
      </c>
      <c r="V383" s="20"/>
      <c r="W383" s="20"/>
      <c r="X383" s="20"/>
      <c r="Y383" s="20"/>
      <c r="Z383" s="20"/>
      <c r="AA383" s="20"/>
      <c r="AB383" s="20"/>
      <c r="AC383" s="20"/>
      <c r="AD383" s="20"/>
      <c r="AE383" s="20"/>
      <c r="AF383" s="20"/>
      <c r="AG383" s="21"/>
    </row>
    <row r="384" spans="1:34" ht="15" customHeight="1" x14ac:dyDescent="0.2">
      <c r="A384" s="259">
        <v>4</v>
      </c>
      <c r="B384" s="129" t="s">
        <v>1589</v>
      </c>
      <c r="C384" s="596">
        <v>30</v>
      </c>
      <c r="D384" s="596">
        <v>15</v>
      </c>
      <c r="E384" s="596">
        <v>6</v>
      </c>
      <c r="F384" s="596">
        <v>9</v>
      </c>
      <c r="G384" s="596">
        <v>69</v>
      </c>
      <c r="H384" s="596">
        <v>60</v>
      </c>
      <c r="I384" s="598">
        <f t="shared" si="42"/>
        <v>36</v>
      </c>
      <c r="J384" s="600">
        <f t="shared" si="39"/>
        <v>30</v>
      </c>
      <c r="K384" s="600">
        <f t="shared" si="40"/>
        <v>36</v>
      </c>
      <c r="L384" s="930"/>
      <c r="M384" s="931"/>
      <c r="N384" s="931"/>
      <c r="O384" s="932"/>
      <c r="Q384" s="401" t="s">
        <v>541</v>
      </c>
      <c r="R384" s="20" t="s">
        <v>2045</v>
      </c>
      <c r="S384" s="20" t="s">
        <v>1642</v>
      </c>
      <c r="T384" s="20" t="s">
        <v>1600</v>
      </c>
      <c r="U384" s="10"/>
      <c r="V384" s="20" t="s">
        <v>1494</v>
      </c>
      <c r="W384" s="20" t="s">
        <v>1487</v>
      </c>
      <c r="X384" s="20" t="s">
        <v>1489</v>
      </c>
      <c r="Y384" s="20" t="s">
        <v>1643</v>
      </c>
      <c r="Z384" s="20" t="s">
        <v>1207</v>
      </c>
      <c r="AA384" s="20" t="s">
        <v>628</v>
      </c>
      <c r="AB384" s="20" t="s">
        <v>1547</v>
      </c>
      <c r="AC384" s="20" t="s">
        <v>1600</v>
      </c>
      <c r="AD384" s="20" t="s">
        <v>1493</v>
      </c>
      <c r="AE384" s="20" t="s">
        <v>1540</v>
      </c>
      <c r="AF384" s="20" t="s">
        <v>1210</v>
      </c>
      <c r="AG384" s="21" t="s">
        <v>2045</v>
      </c>
    </row>
    <row r="385" spans="1:33" ht="15" customHeight="1" x14ac:dyDescent="0.2">
      <c r="A385" s="259">
        <v>5</v>
      </c>
      <c r="B385" s="129" t="s">
        <v>244</v>
      </c>
      <c r="C385" s="596">
        <v>30</v>
      </c>
      <c r="D385" s="596">
        <v>13</v>
      </c>
      <c r="E385" s="596">
        <v>9</v>
      </c>
      <c r="F385" s="596">
        <v>8</v>
      </c>
      <c r="G385" s="596">
        <v>60</v>
      </c>
      <c r="H385" s="596">
        <v>61</v>
      </c>
      <c r="I385" s="598">
        <f t="shared" si="42"/>
        <v>35</v>
      </c>
      <c r="J385" s="600">
        <f t="shared" si="39"/>
        <v>30</v>
      </c>
      <c r="K385" s="600">
        <f t="shared" si="40"/>
        <v>35</v>
      </c>
      <c r="L385" s="930"/>
      <c r="M385" s="931"/>
      <c r="N385" s="931"/>
      <c r="O385" s="932"/>
      <c r="Q385" s="401" t="s">
        <v>1784</v>
      </c>
      <c r="R385" s="20"/>
      <c r="S385" s="20"/>
      <c r="T385" s="20"/>
      <c r="U385" s="20" t="s">
        <v>1795</v>
      </c>
      <c r="V385" s="10"/>
      <c r="W385" s="20" t="s">
        <v>532</v>
      </c>
      <c r="X385" s="20"/>
      <c r="Y385" s="20"/>
      <c r="Z385" s="20"/>
      <c r="AA385" s="20"/>
      <c r="AB385" s="20"/>
      <c r="AC385" s="20"/>
      <c r="AD385" s="20"/>
      <c r="AE385" s="20"/>
      <c r="AF385" s="20"/>
      <c r="AG385" s="21"/>
    </row>
    <row r="386" spans="1:33" ht="15" customHeight="1" x14ac:dyDescent="0.2">
      <c r="A386" s="259">
        <v>6</v>
      </c>
      <c r="B386" s="129" t="s">
        <v>1090</v>
      </c>
      <c r="C386" s="596">
        <v>30</v>
      </c>
      <c r="D386" s="596">
        <v>14</v>
      </c>
      <c r="E386" s="596">
        <v>5</v>
      </c>
      <c r="F386" s="596">
        <v>11</v>
      </c>
      <c r="G386" s="596">
        <v>74</v>
      </c>
      <c r="H386" s="596">
        <v>70</v>
      </c>
      <c r="I386" s="598">
        <f t="shared" si="42"/>
        <v>33</v>
      </c>
      <c r="J386" s="600">
        <f t="shared" si="39"/>
        <v>30</v>
      </c>
      <c r="K386" s="600">
        <f t="shared" si="40"/>
        <v>33</v>
      </c>
      <c r="L386" s="930"/>
      <c r="M386" s="931"/>
      <c r="N386" s="931"/>
      <c r="O386" s="932"/>
      <c r="Q386" s="401" t="s">
        <v>500</v>
      </c>
      <c r="R386" s="20"/>
      <c r="S386" s="20"/>
      <c r="T386" s="20"/>
      <c r="U386" s="20" t="s">
        <v>1207</v>
      </c>
      <c r="V386" s="20" t="s">
        <v>532</v>
      </c>
      <c r="W386" s="10"/>
      <c r="X386" s="20" t="s">
        <v>532</v>
      </c>
      <c r="Y386" s="20"/>
      <c r="Z386" s="20"/>
      <c r="AA386" s="20"/>
      <c r="AB386" s="20"/>
      <c r="AC386" s="20"/>
      <c r="AD386" s="20"/>
      <c r="AE386" s="20"/>
      <c r="AF386" s="20"/>
      <c r="AG386" s="21"/>
    </row>
    <row r="387" spans="1:33" ht="15" customHeight="1" x14ac:dyDescent="0.2">
      <c r="A387" s="259">
        <v>7</v>
      </c>
      <c r="B387" s="129" t="s">
        <v>1208</v>
      </c>
      <c r="C387" s="596">
        <v>30</v>
      </c>
      <c r="D387" s="596">
        <v>14</v>
      </c>
      <c r="E387" s="596">
        <v>4</v>
      </c>
      <c r="F387" s="596">
        <v>12</v>
      </c>
      <c r="G387" s="596">
        <v>84</v>
      </c>
      <c r="H387" s="596">
        <v>55</v>
      </c>
      <c r="I387" s="598">
        <f t="shared" si="42"/>
        <v>32</v>
      </c>
      <c r="J387" s="600">
        <f t="shared" si="39"/>
        <v>30</v>
      </c>
      <c r="K387" s="600">
        <f t="shared" si="40"/>
        <v>32</v>
      </c>
      <c r="L387" s="930"/>
      <c r="M387" s="931"/>
      <c r="N387" s="931"/>
      <c r="O387" s="932"/>
      <c r="Q387" s="401" t="s">
        <v>1504</v>
      </c>
      <c r="R387" s="20"/>
      <c r="S387" s="20"/>
      <c r="T387" s="20"/>
      <c r="U387" s="20" t="s">
        <v>844</v>
      </c>
      <c r="V387" s="20"/>
      <c r="W387" s="20" t="s">
        <v>532</v>
      </c>
      <c r="X387" s="10"/>
      <c r="Y387" s="20"/>
      <c r="Z387" s="20"/>
      <c r="AA387" s="20"/>
      <c r="AB387" s="20"/>
      <c r="AC387" s="20"/>
      <c r="AD387" s="20"/>
      <c r="AE387" s="20"/>
      <c r="AF387" s="20"/>
      <c r="AG387" s="21"/>
    </row>
    <row r="388" spans="1:33" ht="15" customHeight="1" x14ac:dyDescent="0.2">
      <c r="A388" s="259">
        <v>8</v>
      </c>
      <c r="B388" s="129" t="s">
        <v>1955</v>
      </c>
      <c r="C388" s="596">
        <v>30</v>
      </c>
      <c r="D388" s="596">
        <v>12</v>
      </c>
      <c r="E388" s="596">
        <v>7</v>
      </c>
      <c r="F388" s="596">
        <v>11</v>
      </c>
      <c r="G388" s="596">
        <v>77</v>
      </c>
      <c r="H388" s="596">
        <v>69</v>
      </c>
      <c r="I388" s="598">
        <f t="shared" si="42"/>
        <v>31</v>
      </c>
      <c r="J388" s="600">
        <f t="shared" si="39"/>
        <v>30</v>
      </c>
      <c r="K388" s="600">
        <f t="shared" si="40"/>
        <v>31</v>
      </c>
      <c r="L388" s="930"/>
      <c r="M388" s="931"/>
      <c r="N388" s="931"/>
      <c r="O388" s="932"/>
      <c r="Q388" s="401" t="s">
        <v>511</v>
      </c>
      <c r="R388" s="20"/>
      <c r="S388" s="20"/>
      <c r="T388" s="20"/>
      <c r="U388" s="20" t="s">
        <v>1539</v>
      </c>
      <c r="V388" s="20"/>
      <c r="W388" s="20"/>
      <c r="X388" s="20"/>
      <c r="Y388" s="10"/>
      <c r="Z388" s="20"/>
      <c r="AA388" s="20"/>
      <c r="AB388" s="20"/>
      <c r="AC388" s="20"/>
      <c r="AD388" s="20"/>
      <c r="AE388" s="20"/>
      <c r="AF388" s="20"/>
      <c r="AG388" s="21"/>
    </row>
    <row r="389" spans="1:33" ht="15" customHeight="1" x14ac:dyDescent="0.2">
      <c r="A389" s="259">
        <v>9</v>
      </c>
      <c r="B389" s="129" t="s">
        <v>1094</v>
      </c>
      <c r="C389" s="596">
        <v>30</v>
      </c>
      <c r="D389" s="596">
        <v>11</v>
      </c>
      <c r="E389" s="596">
        <v>8</v>
      </c>
      <c r="F389" s="596">
        <v>11</v>
      </c>
      <c r="G389" s="596">
        <v>54</v>
      </c>
      <c r="H389" s="596">
        <v>60</v>
      </c>
      <c r="I389" s="598">
        <f t="shared" si="42"/>
        <v>30</v>
      </c>
      <c r="J389" s="600">
        <f t="shared" si="39"/>
        <v>30</v>
      </c>
      <c r="K389" s="600">
        <f t="shared" si="40"/>
        <v>30</v>
      </c>
      <c r="L389" s="930"/>
      <c r="M389" s="931"/>
      <c r="N389" s="931"/>
      <c r="O389" s="932"/>
      <c r="Q389" s="401" t="s">
        <v>1088</v>
      </c>
      <c r="R389" s="20"/>
      <c r="S389" s="20"/>
      <c r="T389" s="20"/>
      <c r="U389" s="20" t="s">
        <v>1487</v>
      </c>
      <c r="V389" s="20"/>
      <c r="W389" s="20"/>
      <c r="X389" s="20"/>
      <c r="Y389" s="20"/>
      <c r="Z389" s="10"/>
      <c r="AA389" s="20" t="s">
        <v>532</v>
      </c>
      <c r="AB389" s="20"/>
      <c r="AC389" s="20"/>
      <c r="AD389" s="20"/>
      <c r="AE389" s="20"/>
      <c r="AF389" s="20"/>
      <c r="AG389" s="21"/>
    </row>
    <row r="390" spans="1:33" ht="15" customHeight="1" x14ac:dyDescent="0.2">
      <c r="A390" s="259">
        <v>10</v>
      </c>
      <c r="B390" s="129" t="s">
        <v>1763</v>
      </c>
      <c r="C390" s="596">
        <v>30</v>
      </c>
      <c r="D390" s="596">
        <v>10</v>
      </c>
      <c r="E390" s="596">
        <v>7</v>
      </c>
      <c r="F390" s="596">
        <v>13</v>
      </c>
      <c r="G390" s="596">
        <v>59</v>
      </c>
      <c r="H390" s="596">
        <v>63</v>
      </c>
      <c r="I390" s="598">
        <f t="shared" si="42"/>
        <v>27</v>
      </c>
      <c r="J390" s="600">
        <f t="shared" si="39"/>
        <v>30</v>
      </c>
      <c r="K390" s="600">
        <f t="shared" si="40"/>
        <v>27</v>
      </c>
      <c r="L390" s="930"/>
      <c r="M390" s="931"/>
      <c r="N390" s="931"/>
      <c r="O390" s="932"/>
      <c r="Q390" s="401" t="s">
        <v>242</v>
      </c>
      <c r="R390" s="20"/>
      <c r="S390" s="20"/>
      <c r="T390" s="20"/>
      <c r="U390" s="20" t="s">
        <v>1642</v>
      </c>
      <c r="V390" s="20"/>
      <c r="W390" s="20"/>
      <c r="X390" s="20"/>
      <c r="Y390" s="20"/>
      <c r="Z390" s="20" t="s">
        <v>532</v>
      </c>
      <c r="AA390" s="10"/>
      <c r="AB390" s="20"/>
      <c r="AC390" s="20"/>
      <c r="AD390" s="20"/>
      <c r="AE390" s="20"/>
      <c r="AF390" s="20"/>
      <c r="AG390" s="21"/>
    </row>
    <row r="391" spans="1:33" ht="15" customHeight="1" x14ac:dyDescent="0.2">
      <c r="A391" s="259">
        <v>11</v>
      </c>
      <c r="B391" s="129" t="s">
        <v>1200</v>
      </c>
      <c r="C391" s="596">
        <v>30</v>
      </c>
      <c r="D391" s="596">
        <v>10</v>
      </c>
      <c r="E391" s="596">
        <v>7</v>
      </c>
      <c r="F391" s="596">
        <v>13</v>
      </c>
      <c r="G391" s="596">
        <v>60</v>
      </c>
      <c r="H391" s="596">
        <v>77</v>
      </c>
      <c r="I391" s="598">
        <f t="shared" si="42"/>
        <v>27</v>
      </c>
      <c r="J391" s="600">
        <f t="shared" si="39"/>
        <v>30</v>
      </c>
      <c r="K391" s="600">
        <f t="shared" si="40"/>
        <v>27</v>
      </c>
      <c r="L391" s="930"/>
      <c r="M391" s="931"/>
      <c r="N391" s="931"/>
      <c r="O391" s="932"/>
      <c r="Q391" s="401" t="s">
        <v>1089</v>
      </c>
      <c r="R391" s="20"/>
      <c r="S391" s="20"/>
      <c r="T391" s="20"/>
      <c r="U391" s="20" t="s">
        <v>844</v>
      </c>
      <c r="V391" s="20"/>
      <c r="W391" s="20"/>
      <c r="X391" s="20"/>
      <c r="Y391" s="20"/>
      <c r="Z391" s="20"/>
      <c r="AA391" s="20"/>
      <c r="AB391" s="10"/>
      <c r="AC391" s="20"/>
      <c r="AD391" s="20"/>
      <c r="AE391" s="20"/>
      <c r="AF391" s="20"/>
      <c r="AG391" s="21"/>
    </row>
    <row r="392" spans="1:33" ht="15" customHeight="1" x14ac:dyDescent="0.2">
      <c r="A392" s="259">
        <v>12</v>
      </c>
      <c r="B392" s="129" t="s">
        <v>819</v>
      </c>
      <c r="C392" s="596">
        <v>30</v>
      </c>
      <c r="D392" s="596">
        <v>10</v>
      </c>
      <c r="E392" s="596">
        <v>5</v>
      </c>
      <c r="F392" s="596">
        <v>15</v>
      </c>
      <c r="G392" s="596">
        <v>59</v>
      </c>
      <c r="H392" s="596">
        <v>62</v>
      </c>
      <c r="I392" s="598">
        <f t="shared" si="42"/>
        <v>25</v>
      </c>
      <c r="J392" s="600">
        <f t="shared" si="39"/>
        <v>30</v>
      </c>
      <c r="K392" s="600">
        <f t="shared" si="40"/>
        <v>25</v>
      </c>
      <c r="L392" s="930"/>
      <c r="M392" s="931"/>
      <c r="N392" s="931"/>
      <c r="O392" s="932"/>
      <c r="Q392" s="401" t="s">
        <v>610</v>
      </c>
      <c r="R392" s="20"/>
      <c r="S392" s="20"/>
      <c r="T392" s="20"/>
      <c r="U392" s="20" t="s">
        <v>1487</v>
      </c>
      <c r="V392" s="20"/>
      <c r="W392" s="20"/>
      <c r="X392" s="20"/>
      <c r="Y392" s="20"/>
      <c r="Z392" s="20"/>
      <c r="AA392" s="20"/>
      <c r="AB392" s="20"/>
      <c r="AC392" s="10"/>
      <c r="AD392" s="20"/>
      <c r="AE392" s="20"/>
      <c r="AF392" s="20"/>
      <c r="AG392" s="21"/>
    </row>
    <row r="393" spans="1:33" ht="15" customHeight="1" x14ac:dyDescent="0.2">
      <c r="A393" s="259">
        <v>13</v>
      </c>
      <c r="B393" s="129" t="s">
        <v>1042</v>
      </c>
      <c r="C393" s="596">
        <v>30</v>
      </c>
      <c r="D393" s="596">
        <v>7</v>
      </c>
      <c r="E393" s="596">
        <v>9</v>
      </c>
      <c r="F393" s="596">
        <v>14</v>
      </c>
      <c r="G393" s="596">
        <v>42</v>
      </c>
      <c r="H393" s="596">
        <v>74</v>
      </c>
      <c r="I393" s="598">
        <f t="shared" si="42"/>
        <v>23</v>
      </c>
      <c r="J393" s="600">
        <f t="shared" si="39"/>
        <v>30</v>
      </c>
      <c r="K393" s="600">
        <f t="shared" si="40"/>
        <v>23</v>
      </c>
      <c r="L393" s="930"/>
      <c r="M393" s="931"/>
      <c r="N393" s="931"/>
      <c r="O393" s="932"/>
      <c r="Q393" s="401" t="s">
        <v>514</v>
      </c>
      <c r="R393" s="20"/>
      <c r="S393" s="20"/>
      <c r="T393" s="20"/>
      <c r="U393" s="20" t="s">
        <v>1600</v>
      </c>
      <c r="V393" s="20"/>
      <c r="W393" s="20"/>
      <c r="X393" s="20"/>
      <c r="Y393" s="20"/>
      <c r="Z393" s="20"/>
      <c r="AA393" s="20"/>
      <c r="AB393" s="20"/>
      <c r="AC393" s="20"/>
      <c r="AD393" s="10"/>
      <c r="AE393" s="20" t="s">
        <v>532</v>
      </c>
      <c r="AF393" s="20"/>
      <c r="AG393" s="21"/>
    </row>
    <row r="394" spans="1:33" ht="15" customHeight="1" x14ac:dyDescent="0.2">
      <c r="A394" s="259">
        <v>14</v>
      </c>
      <c r="B394" s="129" t="s">
        <v>617</v>
      </c>
      <c r="C394" s="596">
        <v>30</v>
      </c>
      <c r="D394" s="596">
        <v>7</v>
      </c>
      <c r="E394" s="596">
        <v>7</v>
      </c>
      <c r="F394" s="596">
        <v>16</v>
      </c>
      <c r="G394" s="596">
        <v>33</v>
      </c>
      <c r="H394" s="596">
        <v>61</v>
      </c>
      <c r="I394" s="598">
        <f t="shared" si="42"/>
        <v>21</v>
      </c>
      <c r="J394" s="600">
        <f t="shared" si="39"/>
        <v>30</v>
      </c>
      <c r="K394" s="600">
        <f t="shared" si="40"/>
        <v>21</v>
      </c>
      <c r="L394" s="930"/>
      <c r="M394" s="931"/>
      <c r="N394" s="931"/>
      <c r="O394" s="932"/>
      <c r="Q394" s="401" t="s">
        <v>591</v>
      </c>
      <c r="R394" s="20"/>
      <c r="S394" s="20"/>
      <c r="T394" s="20"/>
      <c r="U394" s="20" t="s">
        <v>1795</v>
      </c>
      <c r="V394" s="20"/>
      <c r="W394" s="20"/>
      <c r="X394" s="20"/>
      <c r="Y394" s="20"/>
      <c r="Z394" s="20"/>
      <c r="AA394" s="20"/>
      <c r="AB394" s="20"/>
      <c r="AC394" s="20"/>
      <c r="AD394" s="20" t="s">
        <v>532</v>
      </c>
      <c r="AE394" s="10"/>
      <c r="AF394" s="20"/>
      <c r="AG394" s="21"/>
    </row>
    <row r="395" spans="1:33" ht="15" customHeight="1" x14ac:dyDescent="0.2">
      <c r="A395" s="259">
        <v>15</v>
      </c>
      <c r="B395" s="129" t="s">
        <v>245</v>
      </c>
      <c r="C395" s="596">
        <v>30</v>
      </c>
      <c r="D395" s="596">
        <v>6</v>
      </c>
      <c r="E395" s="596">
        <v>2</v>
      </c>
      <c r="F395" s="596">
        <v>22</v>
      </c>
      <c r="G395" s="596">
        <v>57</v>
      </c>
      <c r="H395" s="596">
        <v>100</v>
      </c>
      <c r="I395" s="598">
        <f t="shared" si="42"/>
        <v>14</v>
      </c>
      <c r="J395" s="600">
        <f t="shared" si="39"/>
        <v>30</v>
      </c>
      <c r="K395" s="600">
        <f t="shared" si="40"/>
        <v>14</v>
      </c>
      <c r="L395" s="930"/>
      <c r="M395" s="931"/>
      <c r="N395" s="931"/>
      <c r="O395" s="932"/>
      <c r="Q395" s="401" t="s">
        <v>1587</v>
      </c>
      <c r="R395" s="20"/>
      <c r="S395" s="20"/>
      <c r="T395" s="20"/>
      <c r="U395" s="20" t="s">
        <v>1602</v>
      </c>
      <c r="V395" s="20"/>
      <c r="W395" s="20"/>
      <c r="X395" s="20"/>
      <c r="Y395" s="20"/>
      <c r="Z395" s="20"/>
      <c r="AA395" s="20"/>
      <c r="AB395" s="20"/>
      <c r="AC395" s="20"/>
      <c r="AD395" s="20"/>
      <c r="AE395" s="20"/>
      <c r="AF395" s="10"/>
      <c r="AG395" s="21" t="s">
        <v>532</v>
      </c>
    </row>
    <row r="396" spans="1:33" ht="15" customHeight="1" thickBot="1" x14ac:dyDescent="0.25">
      <c r="A396" s="462">
        <v>16</v>
      </c>
      <c r="B396" s="130" t="s">
        <v>371</v>
      </c>
      <c r="C396" s="597">
        <v>30</v>
      </c>
      <c r="D396" s="597">
        <v>4</v>
      </c>
      <c r="E396" s="597">
        <v>5</v>
      </c>
      <c r="F396" s="597">
        <v>21</v>
      </c>
      <c r="G396" s="597">
        <v>42</v>
      </c>
      <c r="H396" s="597">
        <v>104</v>
      </c>
      <c r="I396" s="599">
        <f t="shared" si="42"/>
        <v>13</v>
      </c>
      <c r="J396" s="600">
        <f t="shared" si="39"/>
        <v>30</v>
      </c>
      <c r="K396" s="600">
        <f t="shared" si="40"/>
        <v>13</v>
      </c>
      <c r="L396" s="933"/>
      <c r="M396" s="934"/>
      <c r="N396" s="934"/>
      <c r="O396" s="935"/>
      <c r="Q396" s="402" t="s">
        <v>813</v>
      </c>
      <c r="R396" s="23"/>
      <c r="S396" s="23"/>
      <c r="T396" s="23"/>
      <c r="U396" s="23" t="s">
        <v>844</v>
      </c>
      <c r="V396" s="23"/>
      <c r="W396" s="23"/>
      <c r="X396" s="23"/>
      <c r="Y396" s="23"/>
      <c r="Z396" s="23"/>
      <c r="AA396" s="23"/>
      <c r="AB396" s="23"/>
      <c r="AC396" s="23"/>
      <c r="AD396" s="23"/>
      <c r="AE396" s="23"/>
      <c r="AF396" s="23" t="s">
        <v>532</v>
      </c>
      <c r="AG396" s="15"/>
    </row>
    <row r="397" spans="1:33" ht="15" customHeight="1" x14ac:dyDescent="0.2">
      <c r="C397" s="600">
        <f t="shared" ref="C397:I397" si="43">SUM(C381:C396)</f>
        <v>480</v>
      </c>
      <c r="D397" s="600">
        <f t="shared" si="43"/>
        <v>194</v>
      </c>
      <c r="E397" s="600">
        <f t="shared" si="43"/>
        <v>92</v>
      </c>
      <c r="F397" s="600">
        <f t="shared" si="43"/>
        <v>194</v>
      </c>
      <c r="G397" s="600">
        <f t="shared" si="43"/>
        <v>1067</v>
      </c>
      <c r="H397" s="600">
        <f t="shared" si="43"/>
        <v>1059</v>
      </c>
      <c r="I397" s="600">
        <f t="shared" si="43"/>
        <v>480</v>
      </c>
      <c r="J397" s="600">
        <f t="shared" si="39"/>
        <v>480</v>
      </c>
      <c r="K397" s="600">
        <f t="shared" si="40"/>
        <v>480</v>
      </c>
    </row>
    <row r="398" spans="1:33" ht="15" customHeight="1" thickBot="1" x14ac:dyDescent="0.25"/>
    <row r="399" spans="1:33" ht="15" customHeight="1" thickBot="1" x14ac:dyDescent="0.25">
      <c r="A399" s="1193" t="s">
        <v>2087</v>
      </c>
      <c r="B399" s="1194"/>
      <c r="C399" s="1194"/>
      <c r="D399" s="1194"/>
      <c r="E399" s="1194"/>
      <c r="F399" s="1195"/>
      <c r="G399" s="1190" t="s">
        <v>1175</v>
      </c>
      <c r="H399" s="1191"/>
      <c r="I399" s="1192"/>
    </row>
    <row r="400" spans="1:33" ht="15" customHeight="1" thickBot="1" x14ac:dyDescent="0.25">
      <c r="A400" s="456" t="s">
        <v>496</v>
      </c>
      <c r="B400" s="457" t="s">
        <v>497</v>
      </c>
      <c r="C400" s="458" t="s">
        <v>498</v>
      </c>
      <c r="D400" s="458" t="s">
        <v>499</v>
      </c>
      <c r="E400" s="458" t="s">
        <v>500</v>
      </c>
      <c r="F400" s="458" t="s">
        <v>501</v>
      </c>
      <c r="G400" s="459" t="s">
        <v>502</v>
      </c>
      <c r="H400" s="459" t="s">
        <v>503</v>
      </c>
      <c r="I400" s="460" t="s">
        <v>504</v>
      </c>
      <c r="L400" s="945" t="s">
        <v>495</v>
      </c>
      <c r="M400" s="946"/>
      <c r="N400" s="946"/>
      <c r="O400" s="947"/>
      <c r="Q400" s="24" t="s">
        <v>1176</v>
      </c>
      <c r="R400" s="399" t="s">
        <v>1615</v>
      </c>
      <c r="S400" s="399" t="s">
        <v>241</v>
      </c>
      <c r="T400" s="399" t="s">
        <v>2088</v>
      </c>
      <c r="U400" s="399" t="s">
        <v>1503</v>
      </c>
      <c r="V400" s="399" t="s">
        <v>564</v>
      </c>
      <c r="W400" s="399" t="s">
        <v>500</v>
      </c>
      <c r="X400" s="399" t="s">
        <v>59</v>
      </c>
      <c r="Y400" s="399" t="s">
        <v>1530</v>
      </c>
      <c r="Z400" s="399" t="s">
        <v>610</v>
      </c>
      <c r="AA400" s="399" t="s">
        <v>2089</v>
      </c>
      <c r="AB400" s="399" t="s">
        <v>1959</v>
      </c>
      <c r="AC400" s="399" t="s">
        <v>2090</v>
      </c>
      <c r="AD400" s="399" t="s">
        <v>413</v>
      </c>
      <c r="AE400" s="400" t="s">
        <v>727</v>
      </c>
    </row>
    <row r="401" spans="1:31" ht="15" customHeight="1" thickBot="1" x14ac:dyDescent="0.25">
      <c r="A401" s="461" t="s">
        <v>521</v>
      </c>
      <c r="B401" s="126" t="s">
        <v>2061</v>
      </c>
      <c r="C401" s="601"/>
      <c r="D401" s="601"/>
      <c r="E401" s="601"/>
      <c r="F401" s="601"/>
      <c r="G401" s="601"/>
      <c r="H401" s="601"/>
      <c r="I401" s="128"/>
      <c r="J401" s="600">
        <f t="shared" ref="J401:J415" si="44">D401+E401+F401</f>
        <v>0</v>
      </c>
      <c r="K401" s="600">
        <f t="shared" ref="K401:K415" si="45">D401*2+E401</f>
        <v>0</v>
      </c>
      <c r="L401" s="1063"/>
      <c r="M401" s="1064"/>
      <c r="N401" s="1064"/>
      <c r="O401" s="1065"/>
      <c r="Q401" s="401" t="s">
        <v>1615</v>
      </c>
      <c r="R401" s="10"/>
      <c r="S401" s="20" t="s">
        <v>532</v>
      </c>
      <c r="T401" s="20"/>
      <c r="U401" s="20"/>
      <c r="V401" s="20"/>
      <c r="W401" s="20"/>
      <c r="X401" s="20"/>
      <c r="Y401" s="20"/>
      <c r="Z401" s="20"/>
      <c r="AA401" s="20"/>
      <c r="AB401" s="20"/>
      <c r="AC401" s="20"/>
      <c r="AD401" s="20"/>
      <c r="AE401" s="21"/>
    </row>
    <row r="402" spans="1:31" ht="15" customHeight="1" x14ac:dyDescent="0.2">
      <c r="A402" s="259" t="s">
        <v>521</v>
      </c>
      <c r="B402" s="129" t="s">
        <v>1498</v>
      </c>
      <c r="C402" s="596"/>
      <c r="D402" s="596"/>
      <c r="E402" s="596"/>
      <c r="F402" s="596"/>
      <c r="G402" s="596"/>
      <c r="H402" s="596"/>
      <c r="I402" s="598"/>
      <c r="J402" s="600">
        <f t="shared" si="44"/>
        <v>0</v>
      </c>
      <c r="K402" s="600">
        <f t="shared" si="45"/>
        <v>0</v>
      </c>
      <c r="L402" s="927" t="s">
        <v>528</v>
      </c>
      <c r="M402" s="928"/>
      <c r="N402" s="928"/>
      <c r="O402" s="929"/>
      <c r="Q402" s="401" t="s">
        <v>241</v>
      </c>
      <c r="R402" s="20" t="s">
        <v>532</v>
      </c>
      <c r="S402" s="10"/>
      <c r="T402" s="20" t="s">
        <v>532</v>
      </c>
      <c r="U402" s="20"/>
      <c r="V402" s="20"/>
      <c r="W402" s="20"/>
      <c r="X402" s="20"/>
      <c r="Y402" s="20"/>
      <c r="Z402" s="20"/>
      <c r="AA402" s="20"/>
      <c r="AB402" s="20"/>
      <c r="AC402" s="20"/>
      <c r="AD402" s="20"/>
      <c r="AE402" s="21"/>
    </row>
    <row r="403" spans="1:31" ht="15" customHeight="1" x14ac:dyDescent="0.2">
      <c r="A403" s="259" t="s">
        <v>521</v>
      </c>
      <c r="B403" s="129" t="s">
        <v>2091</v>
      </c>
      <c r="C403" s="596"/>
      <c r="D403" s="596"/>
      <c r="E403" s="596"/>
      <c r="F403" s="596"/>
      <c r="G403" s="596"/>
      <c r="H403" s="596"/>
      <c r="I403" s="598"/>
      <c r="J403" s="600">
        <f t="shared" si="44"/>
        <v>0</v>
      </c>
      <c r="K403" s="600">
        <f t="shared" si="45"/>
        <v>0</v>
      </c>
      <c r="L403" s="930"/>
      <c r="M403" s="931"/>
      <c r="N403" s="931"/>
      <c r="O403" s="932"/>
      <c r="Q403" s="401" t="s">
        <v>2088</v>
      </c>
      <c r="R403" s="20"/>
      <c r="S403" s="20" t="s">
        <v>532</v>
      </c>
      <c r="T403" s="10"/>
      <c r="U403" s="20"/>
      <c r="V403" s="20"/>
      <c r="W403" s="20"/>
      <c r="X403" s="20"/>
      <c r="Y403" s="20"/>
      <c r="Z403" s="20"/>
      <c r="AA403" s="20"/>
      <c r="AB403" s="20"/>
      <c r="AC403" s="20"/>
      <c r="AD403" s="20"/>
      <c r="AE403" s="21"/>
    </row>
    <row r="404" spans="1:31" ht="15" customHeight="1" x14ac:dyDescent="0.2">
      <c r="A404" s="259" t="s">
        <v>521</v>
      </c>
      <c r="B404" s="129" t="s">
        <v>2092</v>
      </c>
      <c r="C404" s="596"/>
      <c r="D404" s="596"/>
      <c r="E404" s="596"/>
      <c r="F404" s="596"/>
      <c r="G404" s="596"/>
      <c r="H404" s="596"/>
      <c r="I404" s="598"/>
      <c r="J404" s="600">
        <f t="shared" si="44"/>
        <v>0</v>
      </c>
      <c r="K404" s="600">
        <f t="shared" si="45"/>
        <v>0</v>
      </c>
      <c r="L404" s="930"/>
      <c r="M404" s="931"/>
      <c r="N404" s="931"/>
      <c r="O404" s="932"/>
      <c r="Q404" s="401" t="s">
        <v>1503</v>
      </c>
      <c r="R404" s="20"/>
      <c r="S404" s="20"/>
      <c r="T404" s="20"/>
      <c r="U404" s="10"/>
      <c r="V404" s="20"/>
      <c r="W404" s="20"/>
      <c r="X404" s="20"/>
      <c r="Y404" s="20"/>
      <c r="Z404" s="20"/>
      <c r="AA404" s="20"/>
      <c r="AB404" s="20"/>
      <c r="AC404" s="20"/>
      <c r="AD404" s="20"/>
      <c r="AE404" s="21"/>
    </row>
    <row r="405" spans="1:31" ht="15" customHeight="1" x14ac:dyDescent="0.2">
      <c r="A405" s="259" t="s">
        <v>521</v>
      </c>
      <c r="B405" s="129" t="s">
        <v>106</v>
      </c>
      <c r="C405" s="596"/>
      <c r="D405" s="596"/>
      <c r="E405" s="596"/>
      <c r="F405" s="596"/>
      <c r="G405" s="596"/>
      <c r="H405" s="596"/>
      <c r="I405" s="598"/>
      <c r="J405" s="600">
        <f t="shared" si="44"/>
        <v>0</v>
      </c>
      <c r="K405" s="600">
        <f t="shared" si="45"/>
        <v>0</v>
      </c>
      <c r="L405" s="930"/>
      <c r="M405" s="931"/>
      <c r="N405" s="931"/>
      <c r="O405" s="932"/>
      <c r="Q405" s="401" t="s">
        <v>564</v>
      </c>
      <c r="R405" s="20"/>
      <c r="S405" s="20"/>
      <c r="T405" s="20"/>
      <c r="U405" s="20"/>
      <c r="V405" s="10"/>
      <c r="W405" s="20" t="s">
        <v>532</v>
      </c>
      <c r="X405" s="20"/>
      <c r="Y405" s="20"/>
      <c r="Z405" s="20"/>
      <c r="AA405" s="20"/>
      <c r="AB405" s="20"/>
      <c r="AC405" s="20"/>
      <c r="AD405" s="20"/>
      <c r="AE405" s="21"/>
    </row>
    <row r="406" spans="1:31" ht="15" customHeight="1" x14ac:dyDescent="0.2">
      <c r="A406" s="259" t="s">
        <v>521</v>
      </c>
      <c r="B406" s="129" t="s">
        <v>616</v>
      </c>
      <c r="C406" s="596"/>
      <c r="D406" s="596"/>
      <c r="E406" s="596"/>
      <c r="F406" s="596"/>
      <c r="G406" s="596"/>
      <c r="H406" s="596"/>
      <c r="I406" s="598"/>
      <c r="J406" s="600">
        <f t="shared" si="44"/>
        <v>0</v>
      </c>
      <c r="K406" s="600">
        <f t="shared" si="45"/>
        <v>0</v>
      </c>
      <c r="L406" s="930"/>
      <c r="M406" s="931"/>
      <c r="N406" s="931"/>
      <c r="O406" s="932"/>
      <c r="Q406" s="401" t="s">
        <v>500</v>
      </c>
      <c r="R406" s="20"/>
      <c r="S406" s="20"/>
      <c r="T406" s="20"/>
      <c r="U406" s="20"/>
      <c r="V406" s="20" t="s">
        <v>532</v>
      </c>
      <c r="W406" s="10"/>
      <c r="X406" s="20"/>
      <c r="Y406" s="20"/>
      <c r="Z406" s="20"/>
      <c r="AA406" s="20"/>
      <c r="AB406" s="20"/>
      <c r="AC406" s="20"/>
      <c r="AD406" s="20"/>
      <c r="AE406" s="21"/>
    </row>
    <row r="407" spans="1:31" ht="15" customHeight="1" x14ac:dyDescent="0.2">
      <c r="A407" s="259" t="s">
        <v>521</v>
      </c>
      <c r="B407" s="129" t="s">
        <v>1931</v>
      </c>
      <c r="C407" s="596"/>
      <c r="D407" s="596"/>
      <c r="E407" s="596"/>
      <c r="F407" s="596"/>
      <c r="G407" s="596"/>
      <c r="H407" s="596"/>
      <c r="I407" s="598"/>
      <c r="J407" s="600">
        <f t="shared" si="44"/>
        <v>0</v>
      </c>
      <c r="K407" s="600">
        <f t="shared" si="45"/>
        <v>0</v>
      </c>
      <c r="L407" s="930"/>
      <c r="M407" s="931"/>
      <c r="N407" s="931"/>
      <c r="O407" s="932"/>
      <c r="Q407" s="401" t="s">
        <v>59</v>
      </c>
      <c r="R407" s="20"/>
      <c r="S407" s="20"/>
      <c r="T407" s="20"/>
      <c r="U407" s="20"/>
      <c r="V407" s="20"/>
      <c r="W407" s="20"/>
      <c r="X407" s="10"/>
      <c r="Y407" s="20"/>
      <c r="Z407" s="20"/>
      <c r="AA407" s="20"/>
      <c r="AB407" s="20"/>
      <c r="AC407" s="20"/>
      <c r="AD407" s="20"/>
      <c r="AE407" s="21"/>
    </row>
    <row r="408" spans="1:31" ht="15" customHeight="1" x14ac:dyDescent="0.2">
      <c r="A408" s="259" t="s">
        <v>521</v>
      </c>
      <c r="B408" s="129" t="s">
        <v>2062</v>
      </c>
      <c r="C408" s="596"/>
      <c r="D408" s="596"/>
      <c r="E408" s="596"/>
      <c r="F408" s="596"/>
      <c r="G408" s="596"/>
      <c r="H408" s="596"/>
      <c r="I408" s="598"/>
      <c r="J408" s="600">
        <f t="shared" si="44"/>
        <v>0</v>
      </c>
      <c r="K408" s="600">
        <f t="shared" si="45"/>
        <v>0</v>
      </c>
      <c r="L408" s="930"/>
      <c r="M408" s="931"/>
      <c r="N408" s="931"/>
      <c r="O408" s="932"/>
      <c r="Q408" s="401" t="s">
        <v>1530</v>
      </c>
      <c r="R408" s="20"/>
      <c r="S408" s="20"/>
      <c r="T408" s="20"/>
      <c r="U408" s="20"/>
      <c r="V408" s="20"/>
      <c r="W408" s="20"/>
      <c r="X408" s="20"/>
      <c r="Y408" s="10"/>
      <c r="Z408" s="20"/>
      <c r="AA408" s="20"/>
      <c r="AB408" s="20"/>
      <c r="AC408" s="20"/>
      <c r="AD408" s="20"/>
      <c r="AE408" s="21"/>
    </row>
    <row r="409" spans="1:31" ht="15" customHeight="1" x14ac:dyDescent="0.2">
      <c r="A409" s="259" t="s">
        <v>521</v>
      </c>
      <c r="B409" s="129" t="s">
        <v>1548</v>
      </c>
      <c r="C409" s="596"/>
      <c r="D409" s="596"/>
      <c r="E409" s="596"/>
      <c r="F409" s="596"/>
      <c r="G409" s="596"/>
      <c r="H409" s="596"/>
      <c r="I409" s="598"/>
      <c r="J409" s="600">
        <f t="shared" si="44"/>
        <v>0</v>
      </c>
      <c r="K409" s="600">
        <f t="shared" si="45"/>
        <v>0</v>
      </c>
      <c r="L409" s="930"/>
      <c r="M409" s="931"/>
      <c r="N409" s="931"/>
      <c r="O409" s="932"/>
      <c r="Q409" s="401" t="s">
        <v>610</v>
      </c>
      <c r="R409" s="20"/>
      <c r="S409" s="20"/>
      <c r="T409" s="20"/>
      <c r="U409" s="20"/>
      <c r="V409" s="20"/>
      <c r="W409" s="20"/>
      <c r="X409" s="20"/>
      <c r="Y409" s="20"/>
      <c r="Z409" s="10"/>
      <c r="AA409" s="20" t="s">
        <v>532</v>
      </c>
      <c r="AB409" s="20"/>
      <c r="AC409" s="20"/>
      <c r="AD409" s="20"/>
      <c r="AE409" s="21"/>
    </row>
    <row r="410" spans="1:31" ht="15" customHeight="1" x14ac:dyDescent="0.2">
      <c r="A410" s="259" t="s">
        <v>521</v>
      </c>
      <c r="B410" s="129" t="s">
        <v>2093</v>
      </c>
      <c r="C410" s="596"/>
      <c r="D410" s="596"/>
      <c r="E410" s="596"/>
      <c r="F410" s="596"/>
      <c r="G410" s="596"/>
      <c r="H410" s="596"/>
      <c r="I410" s="598"/>
      <c r="J410" s="600">
        <f t="shared" si="44"/>
        <v>0</v>
      </c>
      <c r="K410" s="600">
        <f t="shared" si="45"/>
        <v>0</v>
      </c>
      <c r="L410" s="930"/>
      <c r="M410" s="931"/>
      <c r="N410" s="931"/>
      <c r="O410" s="932"/>
      <c r="Q410" s="401" t="s">
        <v>2089</v>
      </c>
      <c r="R410" s="20"/>
      <c r="S410" s="20"/>
      <c r="T410" s="20"/>
      <c r="U410" s="20"/>
      <c r="V410" s="20"/>
      <c r="W410" s="20"/>
      <c r="X410" s="20"/>
      <c r="Y410" s="20"/>
      <c r="Z410" s="20" t="s">
        <v>532</v>
      </c>
      <c r="AA410" s="10"/>
      <c r="AB410" s="20"/>
      <c r="AC410" s="20"/>
      <c r="AD410" s="20"/>
      <c r="AE410" s="21"/>
    </row>
    <row r="411" spans="1:31" ht="15" customHeight="1" x14ac:dyDescent="0.2">
      <c r="A411" s="259" t="s">
        <v>521</v>
      </c>
      <c r="B411" s="129" t="s">
        <v>2094</v>
      </c>
      <c r="C411" s="596"/>
      <c r="D411" s="596"/>
      <c r="E411" s="596"/>
      <c r="F411" s="596"/>
      <c r="G411" s="596"/>
      <c r="H411" s="596"/>
      <c r="I411" s="598"/>
      <c r="J411" s="600">
        <f t="shared" si="44"/>
        <v>0</v>
      </c>
      <c r="K411" s="600">
        <f t="shared" si="45"/>
        <v>0</v>
      </c>
      <c r="L411" s="930"/>
      <c r="M411" s="931"/>
      <c r="N411" s="931"/>
      <c r="O411" s="932"/>
      <c r="Q411" s="401" t="s">
        <v>1959</v>
      </c>
      <c r="R411" s="20"/>
      <c r="S411" s="20"/>
      <c r="T411" s="20"/>
      <c r="U411" s="20"/>
      <c r="V411" s="20"/>
      <c r="W411" s="20"/>
      <c r="X411" s="20"/>
      <c r="Y411" s="20"/>
      <c r="Z411" s="20"/>
      <c r="AA411" s="20"/>
      <c r="AB411" s="10"/>
      <c r="AC411" s="20" t="s">
        <v>532</v>
      </c>
      <c r="AD411" s="20"/>
      <c r="AE411" s="21"/>
    </row>
    <row r="412" spans="1:31" ht="15" customHeight="1" x14ac:dyDescent="0.2">
      <c r="A412" s="259" t="s">
        <v>521</v>
      </c>
      <c r="B412" s="129" t="s">
        <v>1497</v>
      </c>
      <c r="C412" s="596"/>
      <c r="D412" s="596"/>
      <c r="E412" s="596"/>
      <c r="F412" s="596"/>
      <c r="G412" s="596"/>
      <c r="H412" s="596"/>
      <c r="I412" s="598"/>
      <c r="J412" s="600">
        <f t="shared" si="44"/>
        <v>0</v>
      </c>
      <c r="K412" s="600">
        <f t="shared" si="45"/>
        <v>0</v>
      </c>
      <c r="L412" s="930"/>
      <c r="M412" s="931"/>
      <c r="N412" s="931"/>
      <c r="O412" s="932"/>
      <c r="Q412" s="401" t="s">
        <v>2090</v>
      </c>
      <c r="R412" s="20"/>
      <c r="S412" s="20"/>
      <c r="T412" s="20"/>
      <c r="U412" s="20"/>
      <c r="V412" s="20"/>
      <c r="W412" s="20"/>
      <c r="X412" s="20"/>
      <c r="Y412" s="20"/>
      <c r="Z412" s="20"/>
      <c r="AA412" s="20"/>
      <c r="AB412" s="20" t="s">
        <v>532</v>
      </c>
      <c r="AC412" s="10"/>
      <c r="AD412" s="20"/>
      <c r="AE412" s="21"/>
    </row>
    <row r="413" spans="1:31" ht="15" customHeight="1" x14ac:dyDescent="0.2">
      <c r="A413" s="259" t="s">
        <v>521</v>
      </c>
      <c r="B413" s="129" t="s">
        <v>1137</v>
      </c>
      <c r="C413" s="596"/>
      <c r="D413" s="596"/>
      <c r="E413" s="596"/>
      <c r="F413" s="596"/>
      <c r="G413" s="596"/>
      <c r="H413" s="596"/>
      <c r="I413" s="598"/>
      <c r="J413" s="600">
        <f t="shared" si="44"/>
        <v>0</v>
      </c>
      <c r="K413" s="600">
        <f t="shared" si="45"/>
        <v>0</v>
      </c>
      <c r="L413" s="930"/>
      <c r="M413" s="931"/>
      <c r="N413" s="931"/>
      <c r="O413" s="932"/>
      <c r="Q413" s="401" t="s">
        <v>413</v>
      </c>
      <c r="R413" s="20"/>
      <c r="S413" s="20"/>
      <c r="T413" s="20"/>
      <c r="U413" s="20"/>
      <c r="V413" s="20"/>
      <c r="W413" s="20"/>
      <c r="X413" s="20"/>
      <c r="Y413" s="20"/>
      <c r="Z413" s="20"/>
      <c r="AA413" s="20"/>
      <c r="AB413" s="20"/>
      <c r="AC413" s="20"/>
      <c r="AD413" s="10"/>
      <c r="AE413" s="21" t="s">
        <v>532</v>
      </c>
    </row>
    <row r="414" spans="1:31" ht="15" customHeight="1" thickBot="1" x14ac:dyDescent="0.25">
      <c r="A414" s="462" t="s">
        <v>521</v>
      </c>
      <c r="B414" s="130" t="s">
        <v>2095</v>
      </c>
      <c r="C414" s="597"/>
      <c r="D414" s="597"/>
      <c r="E414" s="597"/>
      <c r="F414" s="597"/>
      <c r="G414" s="597"/>
      <c r="H414" s="597"/>
      <c r="I414" s="599"/>
      <c r="J414" s="600">
        <f t="shared" si="44"/>
        <v>0</v>
      </c>
      <c r="K414" s="600">
        <f t="shared" si="45"/>
        <v>0</v>
      </c>
      <c r="L414" s="933"/>
      <c r="M414" s="934"/>
      <c r="N414" s="934"/>
      <c r="O414" s="935"/>
      <c r="Q414" s="402" t="s">
        <v>727</v>
      </c>
      <c r="R414" s="23"/>
      <c r="S414" s="23"/>
      <c r="T414" s="23"/>
      <c r="U414" s="23"/>
      <c r="V414" s="23"/>
      <c r="W414" s="23"/>
      <c r="X414" s="23"/>
      <c r="Y414" s="23"/>
      <c r="Z414" s="23"/>
      <c r="AA414" s="23"/>
      <c r="AB414" s="23"/>
      <c r="AC414" s="23"/>
      <c r="AD414" s="23" t="s">
        <v>532</v>
      </c>
      <c r="AE414" s="15"/>
    </row>
    <row r="415" spans="1:31" ht="15" customHeight="1" x14ac:dyDescent="0.2">
      <c r="C415" s="600">
        <f t="shared" ref="C415:I415" si="46">SUM(C401:C414)</f>
        <v>0</v>
      </c>
      <c r="D415" s="600">
        <f t="shared" si="46"/>
        <v>0</v>
      </c>
      <c r="E415" s="600">
        <f t="shared" si="46"/>
        <v>0</v>
      </c>
      <c r="F415" s="600">
        <f t="shared" si="46"/>
        <v>0</v>
      </c>
      <c r="G415" s="600">
        <f t="shared" si="46"/>
        <v>0</v>
      </c>
      <c r="H415" s="600">
        <f t="shared" si="46"/>
        <v>0</v>
      </c>
      <c r="I415" s="600">
        <f t="shared" si="46"/>
        <v>0</v>
      </c>
      <c r="J415" s="600">
        <f t="shared" si="44"/>
        <v>0</v>
      </c>
      <c r="K415" s="600">
        <f t="shared" si="45"/>
        <v>0</v>
      </c>
    </row>
    <row r="416" spans="1:31" ht="15" customHeight="1" thickBot="1" x14ac:dyDescent="0.25"/>
    <row r="417" spans="1:33" ht="15" customHeight="1" x14ac:dyDescent="0.2">
      <c r="A417" s="1131" t="s">
        <v>491</v>
      </c>
      <c r="B417" s="1132"/>
      <c r="C417" s="1020" t="s">
        <v>1183</v>
      </c>
      <c r="D417" s="1021"/>
      <c r="E417" s="1021"/>
      <c r="F417" s="1021"/>
      <c r="G417" s="1021"/>
      <c r="H417" s="1021"/>
      <c r="I417" s="1022"/>
      <c r="O417" s="4" t="s">
        <v>532</v>
      </c>
      <c r="P417" s="5" t="s">
        <v>532</v>
      </c>
    </row>
    <row r="418" spans="1:33" ht="15" customHeight="1" thickBot="1" x14ac:dyDescent="0.25">
      <c r="A418" s="1133"/>
      <c r="B418" s="1134"/>
      <c r="C418" s="1023"/>
      <c r="D418" s="1024"/>
      <c r="E418" s="1024"/>
      <c r="F418" s="1024"/>
      <c r="G418" s="1024"/>
      <c r="H418" s="1024"/>
      <c r="I418" s="1025"/>
    </row>
    <row r="419" spans="1:33" ht="15" customHeight="1" thickBot="1" x14ac:dyDescent="0.25"/>
    <row r="420" spans="1:33" ht="15" customHeight="1" thickBot="1" x14ac:dyDescent="0.25">
      <c r="A420" s="1043" t="s">
        <v>2133</v>
      </c>
      <c r="B420" s="1044"/>
      <c r="C420" s="1044"/>
      <c r="D420" s="1044"/>
      <c r="E420" s="1044"/>
      <c r="F420" s="1045"/>
      <c r="G420" s="1040" t="s">
        <v>1183</v>
      </c>
      <c r="H420" s="1041"/>
      <c r="I420" s="1042"/>
      <c r="L420" s="952" t="s">
        <v>538</v>
      </c>
      <c r="M420" s="953"/>
      <c r="N420" s="953"/>
      <c r="O420" s="954"/>
    </row>
    <row r="421" spans="1:33" ht="15" customHeight="1" thickBot="1" x14ac:dyDescent="0.25">
      <c r="A421" s="373" t="s">
        <v>496</v>
      </c>
      <c r="B421" s="227" t="s">
        <v>497</v>
      </c>
      <c r="C421" s="374" t="s">
        <v>498</v>
      </c>
      <c r="D421" s="374" t="s">
        <v>499</v>
      </c>
      <c r="E421" s="374" t="s">
        <v>500</v>
      </c>
      <c r="F421" s="374" t="s">
        <v>501</v>
      </c>
      <c r="G421" s="375" t="s">
        <v>502</v>
      </c>
      <c r="H421" s="375" t="s">
        <v>503</v>
      </c>
      <c r="I421" s="376" t="s">
        <v>504</v>
      </c>
      <c r="L421" s="955"/>
      <c r="M421" s="956"/>
      <c r="N421" s="956"/>
      <c r="O421" s="957"/>
      <c r="Q421" s="24" t="s">
        <v>1184</v>
      </c>
      <c r="R421" s="379" t="s">
        <v>503</v>
      </c>
      <c r="S421" s="379" t="s">
        <v>541</v>
      </c>
      <c r="T421" s="379" t="s">
        <v>716</v>
      </c>
      <c r="U421" s="379" t="s">
        <v>506</v>
      </c>
      <c r="V421" s="379" t="s">
        <v>901</v>
      </c>
      <c r="W421" s="379" t="s">
        <v>564</v>
      </c>
      <c r="X421" s="379" t="s">
        <v>847</v>
      </c>
      <c r="Y421" s="379" t="s">
        <v>610</v>
      </c>
      <c r="Z421" s="379" t="s">
        <v>544</v>
      </c>
      <c r="AA421" s="379" t="s">
        <v>229</v>
      </c>
      <c r="AB421" s="379" t="s">
        <v>702</v>
      </c>
      <c r="AC421" s="379" t="s">
        <v>769</v>
      </c>
      <c r="AD421" s="379" t="s">
        <v>704</v>
      </c>
      <c r="AE421" s="379" t="s">
        <v>120</v>
      </c>
      <c r="AF421" s="379" t="s">
        <v>547</v>
      </c>
      <c r="AG421" s="380" t="s">
        <v>1214</v>
      </c>
    </row>
    <row r="422" spans="1:33" ht="15" customHeight="1" x14ac:dyDescent="0.2">
      <c r="A422" s="441">
        <v>1</v>
      </c>
      <c r="B422" s="126" t="s">
        <v>39</v>
      </c>
      <c r="C422" s="601">
        <v>30</v>
      </c>
      <c r="D422" s="601">
        <v>20</v>
      </c>
      <c r="E422" s="601">
        <v>5</v>
      </c>
      <c r="F422" s="601">
        <v>5</v>
      </c>
      <c r="G422" s="601">
        <v>87</v>
      </c>
      <c r="H422" s="601">
        <v>41</v>
      </c>
      <c r="I422" s="128">
        <v>45</v>
      </c>
      <c r="J422" s="600">
        <f t="shared" si="39"/>
        <v>30</v>
      </c>
      <c r="K422" s="600">
        <f t="shared" si="40"/>
        <v>45</v>
      </c>
      <c r="L422" s="927" t="s">
        <v>1185</v>
      </c>
      <c r="M422" s="928"/>
      <c r="N422" s="928"/>
      <c r="O422" s="929"/>
      <c r="Q422" s="377" t="s">
        <v>503</v>
      </c>
      <c r="R422" s="10"/>
      <c r="S422" s="20" t="s">
        <v>532</v>
      </c>
      <c r="T422" s="20"/>
      <c r="U422" s="20"/>
      <c r="V422" s="20"/>
      <c r="W422" s="20"/>
      <c r="X422" s="20"/>
      <c r="Y422" s="20"/>
      <c r="Z422" s="20"/>
      <c r="AA422" s="20"/>
      <c r="AB422" s="20" t="s">
        <v>1601</v>
      </c>
      <c r="AC422" s="20"/>
      <c r="AD422" s="20"/>
      <c r="AE422" s="20"/>
      <c r="AF422" s="20"/>
      <c r="AG422" s="21"/>
    </row>
    <row r="423" spans="1:33" ht="15" customHeight="1" x14ac:dyDescent="0.2">
      <c r="A423" s="370">
        <v>2</v>
      </c>
      <c r="B423" s="129" t="s">
        <v>906</v>
      </c>
      <c r="C423" s="596">
        <v>30</v>
      </c>
      <c r="D423" s="596">
        <v>18</v>
      </c>
      <c r="E423" s="596">
        <v>6</v>
      </c>
      <c r="F423" s="596">
        <v>6</v>
      </c>
      <c r="G423" s="596">
        <v>68</v>
      </c>
      <c r="H423" s="596">
        <v>57</v>
      </c>
      <c r="I423" s="598">
        <v>42</v>
      </c>
      <c r="J423" s="600">
        <f t="shared" si="39"/>
        <v>30</v>
      </c>
      <c r="K423" s="600">
        <f t="shared" si="40"/>
        <v>42</v>
      </c>
      <c r="L423" s="930"/>
      <c r="M423" s="931"/>
      <c r="N423" s="931"/>
      <c r="O423" s="932"/>
      <c r="Q423" s="377" t="s">
        <v>541</v>
      </c>
      <c r="R423" s="20" t="s">
        <v>532</v>
      </c>
      <c r="S423" s="10"/>
      <c r="T423" s="20" t="s">
        <v>532</v>
      </c>
      <c r="U423" s="20"/>
      <c r="V423" s="20"/>
      <c r="W423" s="20"/>
      <c r="X423" s="20"/>
      <c r="Y423" s="20"/>
      <c r="Z423" s="20"/>
      <c r="AA423" s="20"/>
      <c r="AB423" s="20" t="s">
        <v>1645</v>
      </c>
      <c r="AC423" s="20"/>
      <c r="AD423" s="20"/>
      <c r="AE423" s="20"/>
      <c r="AF423" s="20"/>
      <c r="AG423" s="21"/>
    </row>
    <row r="424" spans="1:33" ht="15" customHeight="1" x14ac:dyDescent="0.2">
      <c r="A424" s="370">
        <v>3</v>
      </c>
      <c r="B424" s="129" t="s">
        <v>174</v>
      </c>
      <c r="C424" s="596">
        <v>30</v>
      </c>
      <c r="D424" s="596">
        <v>14</v>
      </c>
      <c r="E424" s="596">
        <v>8</v>
      </c>
      <c r="F424" s="596">
        <v>8</v>
      </c>
      <c r="G424" s="596">
        <v>75</v>
      </c>
      <c r="H424" s="596">
        <v>58</v>
      </c>
      <c r="I424" s="598">
        <v>36</v>
      </c>
      <c r="J424" s="600">
        <f t="shared" si="39"/>
        <v>30</v>
      </c>
      <c r="K424" s="600">
        <f t="shared" si="40"/>
        <v>36</v>
      </c>
      <c r="L424" s="930"/>
      <c r="M424" s="931"/>
      <c r="N424" s="931"/>
      <c r="O424" s="932"/>
      <c r="Q424" s="377" t="s">
        <v>716</v>
      </c>
      <c r="R424" s="20"/>
      <c r="S424" s="20" t="s">
        <v>532</v>
      </c>
      <c r="T424" s="10"/>
      <c r="U424" s="20"/>
      <c r="V424" s="20"/>
      <c r="W424" s="20"/>
      <c r="X424" s="20"/>
      <c r="Y424" s="20"/>
      <c r="Z424" s="20"/>
      <c r="AA424" s="20"/>
      <c r="AB424" s="20" t="s">
        <v>1493</v>
      </c>
      <c r="AC424" s="20"/>
      <c r="AD424" s="20"/>
      <c r="AE424" s="20"/>
      <c r="AF424" s="20"/>
      <c r="AG424" s="21"/>
    </row>
    <row r="425" spans="1:33" ht="15" customHeight="1" x14ac:dyDescent="0.2">
      <c r="A425" s="370">
        <v>4</v>
      </c>
      <c r="B425" s="129" t="s">
        <v>79</v>
      </c>
      <c r="C425" s="596">
        <v>30</v>
      </c>
      <c r="D425" s="596">
        <v>17</v>
      </c>
      <c r="E425" s="596">
        <v>2</v>
      </c>
      <c r="F425" s="596">
        <v>11</v>
      </c>
      <c r="G425" s="596">
        <v>61</v>
      </c>
      <c r="H425" s="596">
        <v>50</v>
      </c>
      <c r="I425" s="598">
        <v>36</v>
      </c>
      <c r="J425" s="600">
        <f t="shared" si="39"/>
        <v>30</v>
      </c>
      <c r="K425" s="600">
        <f t="shared" si="40"/>
        <v>36</v>
      </c>
      <c r="L425" s="930"/>
      <c r="M425" s="931"/>
      <c r="N425" s="931"/>
      <c r="O425" s="932"/>
      <c r="Q425" s="377" t="s">
        <v>506</v>
      </c>
      <c r="R425" s="20"/>
      <c r="S425" s="20"/>
      <c r="T425" s="20"/>
      <c r="U425" s="10"/>
      <c r="V425" s="20"/>
      <c r="W425" s="20"/>
      <c r="X425" s="20"/>
      <c r="Y425" s="20"/>
      <c r="Z425" s="20"/>
      <c r="AA425" s="20"/>
      <c r="AB425" s="20" t="s">
        <v>1495</v>
      </c>
      <c r="AC425" s="20"/>
      <c r="AD425" s="20"/>
      <c r="AE425" s="20"/>
      <c r="AF425" s="20"/>
      <c r="AG425" s="21"/>
    </row>
    <row r="426" spans="1:33" ht="15" customHeight="1" x14ac:dyDescent="0.2">
      <c r="A426" s="370">
        <v>5</v>
      </c>
      <c r="B426" s="129" t="s">
        <v>534</v>
      </c>
      <c r="C426" s="596">
        <v>30</v>
      </c>
      <c r="D426" s="596">
        <v>17</v>
      </c>
      <c r="E426" s="596">
        <v>2</v>
      </c>
      <c r="F426" s="596">
        <v>11</v>
      </c>
      <c r="G426" s="596">
        <v>73</v>
      </c>
      <c r="H426" s="596">
        <v>76</v>
      </c>
      <c r="I426" s="598">
        <v>36</v>
      </c>
      <c r="J426" s="600">
        <f t="shared" si="39"/>
        <v>30</v>
      </c>
      <c r="K426" s="600">
        <f t="shared" si="40"/>
        <v>36</v>
      </c>
      <c r="L426" s="930"/>
      <c r="M426" s="931"/>
      <c r="N426" s="931"/>
      <c r="O426" s="932"/>
      <c r="Q426" s="377" t="s">
        <v>901</v>
      </c>
      <c r="R426" s="20"/>
      <c r="S426" s="20"/>
      <c r="T426" s="20"/>
      <c r="U426" s="20"/>
      <c r="V426" s="10"/>
      <c r="W426" s="20" t="s">
        <v>532</v>
      </c>
      <c r="X426" s="20"/>
      <c r="Y426" s="20"/>
      <c r="Z426" s="20"/>
      <c r="AA426" s="20"/>
      <c r="AB426" s="20" t="s">
        <v>1881</v>
      </c>
      <c r="AC426" s="20"/>
      <c r="AD426" s="20"/>
      <c r="AE426" s="20"/>
      <c r="AF426" s="20"/>
      <c r="AG426" s="21"/>
    </row>
    <row r="427" spans="1:33" ht="15" customHeight="1" x14ac:dyDescent="0.2">
      <c r="A427" s="370">
        <v>6</v>
      </c>
      <c r="B427" s="129" t="s">
        <v>164</v>
      </c>
      <c r="C427" s="596">
        <v>30</v>
      </c>
      <c r="D427" s="596">
        <v>13</v>
      </c>
      <c r="E427" s="596">
        <v>7</v>
      </c>
      <c r="F427" s="596">
        <v>10</v>
      </c>
      <c r="G427" s="596">
        <v>65</v>
      </c>
      <c r="H427" s="596">
        <v>48</v>
      </c>
      <c r="I427" s="598">
        <v>33</v>
      </c>
      <c r="J427" s="600">
        <f t="shared" si="39"/>
        <v>30</v>
      </c>
      <c r="K427" s="600">
        <f t="shared" si="40"/>
        <v>33</v>
      </c>
      <c r="L427" s="930"/>
      <c r="M427" s="931"/>
      <c r="N427" s="931"/>
      <c r="O427" s="932"/>
      <c r="Q427" s="377" t="s">
        <v>564</v>
      </c>
      <c r="R427" s="20"/>
      <c r="S427" s="20"/>
      <c r="T427" s="20"/>
      <c r="U427" s="20"/>
      <c r="V427" s="20" t="s">
        <v>532</v>
      </c>
      <c r="W427" s="10"/>
      <c r="X427" s="20"/>
      <c r="Y427" s="20"/>
      <c r="Z427" s="20"/>
      <c r="AA427" s="20"/>
      <c r="AB427" s="20" t="s">
        <v>1673</v>
      </c>
      <c r="AC427" s="20"/>
      <c r="AD427" s="20"/>
      <c r="AE427" s="20"/>
      <c r="AF427" s="20"/>
      <c r="AG427" s="21"/>
    </row>
    <row r="428" spans="1:33" ht="15" customHeight="1" x14ac:dyDescent="0.2">
      <c r="A428" s="370">
        <v>7</v>
      </c>
      <c r="B428" s="129" t="s">
        <v>767</v>
      </c>
      <c r="C428" s="596">
        <v>30</v>
      </c>
      <c r="D428" s="596">
        <v>15</v>
      </c>
      <c r="E428" s="596">
        <v>2</v>
      </c>
      <c r="F428" s="596">
        <v>13</v>
      </c>
      <c r="G428" s="596">
        <v>87</v>
      </c>
      <c r="H428" s="596">
        <v>60</v>
      </c>
      <c r="I428" s="598">
        <v>32</v>
      </c>
      <c r="J428" s="600">
        <f t="shared" si="39"/>
        <v>30</v>
      </c>
      <c r="K428" s="600">
        <f t="shared" si="40"/>
        <v>32</v>
      </c>
      <c r="L428" s="930"/>
      <c r="M428" s="931"/>
      <c r="N428" s="931"/>
      <c r="O428" s="932"/>
      <c r="Q428" s="377" t="s">
        <v>847</v>
      </c>
      <c r="R428" s="20"/>
      <c r="S428" s="20"/>
      <c r="T428" s="20"/>
      <c r="U428" s="20"/>
      <c r="V428" s="20"/>
      <c r="W428" s="20"/>
      <c r="X428" s="10"/>
      <c r="Y428" s="20"/>
      <c r="Z428" s="20"/>
      <c r="AA428" s="20"/>
      <c r="AB428" s="20" t="s">
        <v>1493</v>
      </c>
      <c r="AC428" s="20"/>
      <c r="AD428" s="20"/>
      <c r="AE428" s="20"/>
      <c r="AF428" s="20"/>
      <c r="AG428" s="21"/>
    </row>
    <row r="429" spans="1:33" ht="15" customHeight="1" x14ac:dyDescent="0.2">
      <c r="A429" s="370">
        <v>8</v>
      </c>
      <c r="B429" s="129" t="s">
        <v>1827</v>
      </c>
      <c r="C429" s="596">
        <v>30</v>
      </c>
      <c r="D429" s="596">
        <v>14</v>
      </c>
      <c r="E429" s="596">
        <v>4</v>
      </c>
      <c r="F429" s="596">
        <v>12</v>
      </c>
      <c r="G429" s="596">
        <v>66</v>
      </c>
      <c r="H429" s="596">
        <v>59</v>
      </c>
      <c r="I429" s="598">
        <v>32</v>
      </c>
      <c r="J429" s="600">
        <f t="shared" si="39"/>
        <v>30</v>
      </c>
      <c r="K429" s="600">
        <f t="shared" si="40"/>
        <v>32</v>
      </c>
      <c r="L429" s="930"/>
      <c r="M429" s="931"/>
      <c r="N429" s="931"/>
      <c r="O429" s="932"/>
      <c r="Q429" s="377" t="s">
        <v>610</v>
      </c>
      <c r="R429" s="20"/>
      <c r="S429" s="20"/>
      <c r="T429" s="20"/>
      <c r="U429" s="20"/>
      <c r="V429" s="20"/>
      <c r="W429" s="20"/>
      <c r="X429" s="20"/>
      <c r="Y429" s="10"/>
      <c r="Z429" s="20" t="s">
        <v>532</v>
      </c>
      <c r="AA429" s="20"/>
      <c r="AB429" s="20" t="s">
        <v>1207</v>
      </c>
      <c r="AC429" s="20"/>
      <c r="AD429" s="20"/>
      <c r="AE429" s="20"/>
      <c r="AF429" s="20"/>
      <c r="AG429" s="21"/>
    </row>
    <row r="430" spans="1:33" ht="15" customHeight="1" x14ac:dyDescent="0.2">
      <c r="A430" s="370">
        <v>9</v>
      </c>
      <c r="B430" s="129" t="s">
        <v>781</v>
      </c>
      <c r="C430" s="596">
        <v>30</v>
      </c>
      <c r="D430" s="596">
        <v>14</v>
      </c>
      <c r="E430" s="596">
        <v>3</v>
      </c>
      <c r="F430" s="596">
        <v>13</v>
      </c>
      <c r="G430" s="596">
        <v>84</v>
      </c>
      <c r="H430" s="596">
        <v>73</v>
      </c>
      <c r="I430" s="598">
        <v>31</v>
      </c>
      <c r="J430" s="600">
        <f t="shared" si="39"/>
        <v>30</v>
      </c>
      <c r="K430" s="600">
        <f t="shared" si="40"/>
        <v>31</v>
      </c>
      <c r="L430" s="930"/>
      <c r="M430" s="931"/>
      <c r="N430" s="931"/>
      <c r="O430" s="932"/>
      <c r="Q430" s="377" t="s">
        <v>544</v>
      </c>
      <c r="R430" s="20"/>
      <c r="S430" s="20"/>
      <c r="T430" s="20"/>
      <c r="U430" s="20"/>
      <c r="V430" s="20"/>
      <c r="W430" s="20"/>
      <c r="X430" s="20"/>
      <c r="Y430" s="20" t="s">
        <v>532</v>
      </c>
      <c r="Z430" s="10"/>
      <c r="AA430" s="20"/>
      <c r="AB430" s="20" t="s">
        <v>844</v>
      </c>
      <c r="AC430" s="20"/>
      <c r="AD430" s="20"/>
      <c r="AE430" s="20"/>
      <c r="AF430" s="20"/>
      <c r="AG430" s="21"/>
    </row>
    <row r="431" spans="1:33" ht="15" customHeight="1" x14ac:dyDescent="0.2">
      <c r="A431" s="370">
        <v>10</v>
      </c>
      <c r="B431" s="129" t="s">
        <v>2052</v>
      </c>
      <c r="C431" s="596">
        <v>30</v>
      </c>
      <c r="D431" s="596">
        <v>10</v>
      </c>
      <c r="E431" s="596">
        <v>7</v>
      </c>
      <c r="F431" s="596">
        <v>13</v>
      </c>
      <c r="G431" s="596">
        <v>60</v>
      </c>
      <c r="H431" s="596">
        <v>66</v>
      </c>
      <c r="I431" s="598">
        <v>27</v>
      </c>
      <c r="J431" s="600">
        <f t="shared" si="39"/>
        <v>30</v>
      </c>
      <c r="K431" s="600">
        <f t="shared" si="40"/>
        <v>27</v>
      </c>
      <c r="L431" s="930"/>
      <c r="M431" s="931"/>
      <c r="N431" s="931"/>
      <c r="O431" s="932"/>
      <c r="Q431" s="377" t="s">
        <v>229</v>
      </c>
      <c r="R431" s="20"/>
      <c r="S431" s="20"/>
      <c r="T431" s="20"/>
      <c r="U431" s="20"/>
      <c r="V431" s="20"/>
      <c r="W431" s="20"/>
      <c r="X431" s="20"/>
      <c r="Y431" s="20"/>
      <c r="Z431" s="20"/>
      <c r="AA431" s="10"/>
      <c r="AB431" s="20" t="s">
        <v>1797</v>
      </c>
      <c r="AC431" s="20"/>
      <c r="AD431" s="20"/>
      <c r="AE431" s="20"/>
      <c r="AF431" s="20"/>
      <c r="AG431" s="21"/>
    </row>
    <row r="432" spans="1:33" ht="15" customHeight="1" x14ac:dyDescent="0.2">
      <c r="A432" s="370">
        <v>11</v>
      </c>
      <c r="B432" s="129" t="s">
        <v>761</v>
      </c>
      <c r="C432" s="596">
        <v>30</v>
      </c>
      <c r="D432" s="596">
        <v>12</v>
      </c>
      <c r="E432" s="596">
        <v>2</v>
      </c>
      <c r="F432" s="596">
        <v>16</v>
      </c>
      <c r="G432" s="596">
        <v>56</v>
      </c>
      <c r="H432" s="596">
        <v>73</v>
      </c>
      <c r="I432" s="598">
        <v>26</v>
      </c>
      <c r="J432" s="600">
        <f t="shared" si="39"/>
        <v>30</v>
      </c>
      <c r="K432" s="600">
        <f t="shared" si="40"/>
        <v>26</v>
      </c>
      <c r="L432" s="930"/>
      <c r="M432" s="931"/>
      <c r="N432" s="931"/>
      <c r="O432" s="932"/>
      <c r="Q432" s="377" t="s">
        <v>702</v>
      </c>
      <c r="R432" s="20" t="s">
        <v>1493</v>
      </c>
      <c r="S432" s="20" t="s">
        <v>1539</v>
      </c>
      <c r="T432" s="20" t="s">
        <v>1539</v>
      </c>
      <c r="U432" s="20" t="s">
        <v>1739</v>
      </c>
      <c r="V432" s="20" t="s">
        <v>1795</v>
      </c>
      <c r="W432" s="20" t="s">
        <v>1602</v>
      </c>
      <c r="X432" s="20" t="s">
        <v>1490</v>
      </c>
      <c r="Y432" s="20" t="s">
        <v>1547</v>
      </c>
      <c r="Z432" s="20" t="s">
        <v>1546</v>
      </c>
      <c r="AA432" s="20" t="s">
        <v>1493</v>
      </c>
      <c r="AB432" s="10"/>
      <c r="AC432" s="20" t="s">
        <v>355</v>
      </c>
      <c r="AD432" s="20" t="s">
        <v>1599</v>
      </c>
      <c r="AE432" s="20" t="s">
        <v>1597</v>
      </c>
      <c r="AF432" s="20" t="s">
        <v>1603</v>
      </c>
      <c r="AG432" s="21" t="s">
        <v>1795</v>
      </c>
    </row>
    <row r="433" spans="1:34" ht="15" customHeight="1" x14ac:dyDescent="0.2">
      <c r="A433" s="370">
        <v>12</v>
      </c>
      <c r="B433" s="129" t="s">
        <v>42</v>
      </c>
      <c r="C433" s="596">
        <v>30</v>
      </c>
      <c r="D433" s="596">
        <v>11</v>
      </c>
      <c r="E433" s="596">
        <v>3</v>
      </c>
      <c r="F433" s="596">
        <v>16</v>
      </c>
      <c r="G433" s="596">
        <v>60</v>
      </c>
      <c r="H433" s="596">
        <v>64</v>
      </c>
      <c r="I433" s="598">
        <v>25</v>
      </c>
      <c r="J433" s="600">
        <f t="shared" si="39"/>
        <v>30</v>
      </c>
      <c r="K433" s="600">
        <f t="shared" si="40"/>
        <v>25</v>
      </c>
      <c r="L433" s="930"/>
      <c r="M433" s="931"/>
      <c r="N433" s="931"/>
      <c r="O433" s="932"/>
      <c r="Q433" s="377" t="s">
        <v>769</v>
      </c>
      <c r="R433" s="20"/>
      <c r="S433" s="20"/>
      <c r="T433" s="20"/>
      <c r="U433" s="20"/>
      <c r="V433" s="20"/>
      <c r="W433" s="20"/>
      <c r="X433" s="20"/>
      <c r="Y433" s="20"/>
      <c r="Z433" s="20"/>
      <c r="AA433" s="20"/>
      <c r="AB433" s="20" t="s">
        <v>1653</v>
      </c>
      <c r="AC433" s="10"/>
      <c r="AD433" s="20" t="s">
        <v>532</v>
      </c>
      <c r="AE433" s="20"/>
      <c r="AF433" s="20"/>
      <c r="AG433" s="21"/>
    </row>
    <row r="434" spans="1:34" ht="15" customHeight="1" x14ac:dyDescent="0.2">
      <c r="A434" s="370">
        <v>13</v>
      </c>
      <c r="B434" s="129" t="s">
        <v>991</v>
      </c>
      <c r="C434" s="596">
        <v>30</v>
      </c>
      <c r="D434" s="596">
        <v>9</v>
      </c>
      <c r="E434" s="596">
        <v>4</v>
      </c>
      <c r="F434" s="596">
        <v>17</v>
      </c>
      <c r="G434" s="596">
        <v>62</v>
      </c>
      <c r="H434" s="596">
        <v>95</v>
      </c>
      <c r="I434" s="598">
        <v>22</v>
      </c>
      <c r="J434" s="600">
        <f t="shared" si="39"/>
        <v>30</v>
      </c>
      <c r="K434" s="600">
        <f t="shared" si="40"/>
        <v>22</v>
      </c>
      <c r="L434" s="930"/>
      <c r="M434" s="931"/>
      <c r="N434" s="931"/>
      <c r="O434" s="932"/>
      <c r="Q434" s="377" t="s">
        <v>704</v>
      </c>
      <c r="R434" s="20"/>
      <c r="S434" s="20"/>
      <c r="T434" s="20"/>
      <c r="U434" s="20"/>
      <c r="V434" s="20"/>
      <c r="W434" s="20"/>
      <c r="X434" s="20"/>
      <c r="Y434" s="20"/>
      <c r="Z434" s="20"/>
      <c r="AA434" s="20"/>
      <c r="AB434" s="20" t="s">
        <v>844</v>
      </c>
      <c r="AC434" s="20" t="s">
        <v>532</v>
      </c>
      <c r="AD434" s="10"/>
      <c r="AE434" s="20"/>
      <c r="AF434" s="20"/>
      <c r="AG434" s="21"/>
    </row>
    <row r="435" spans="1:34" ht="15" customHeight="1" x14ac:dyDescent="0.2">
      <c r="A435" s="370">
        <v>14</v>
      </c>
      <c r="B435" s="129" t="s">
        <v>558</v>
      </c>
      <c r="C435" s="596">
        <v>30</v>
      </c>
      <c r="D435" s="596">
        <v>7</v>
      </c>
      <c r="E435" s="596">
        <v>7</v>
      </c>
      <c r="F435" s="596">
        <v>16</v>
      </c>
      <c r="G435" s="596">
        <v>59</v>
      </c>
      <c r="H435" s="596">
        <v>86</v>
      </c>
      <c r="I435" s="598">
        <v>21</v>
      </c>
      <c r="J435" s="600">
        <f t="shared" si="39"/>
        <v>30</v>
      </c>
      <c r="K435" s="600">
        <f t="shared" si="40"/>
        <v>21</v>
      </c>
      <c r="L435" s="930"/>
      <c r="M435" s="931"/>
      <c r="N435" s="931"/>
      <c r="O435" s="932"/>
      <c r="Q435" s="377" t="s">
        <v>120</v>
      </c>
      <c r="R435" s="20"/>
      <c r="S435" s="20"/>
      <c r="T435" s="20"/>
      <c r="U435" s="20"/>
      <c r="V435" s="20"/>
      <c r="W435" s="20"/>
      <c r="X435" s="20"/>
      <c r="Y435" s="20"/>
      <c r="Z435" s="20"/>
      <c r="AA435" s="20"/>
      <c r="AB435" s="20" t="s">
        <v>1540</v>
      </c>
      <c r="AC435" s="20"/>
      <c r="AD435" s="20"/>
      <c r="AE435" s="10"/>
      <c r="AF435" s="20"/>
      <c r="AG435" s="21"/>
    </row>
    <row r="436" spans="1:34" ht="15" customHeight="1" x14ac:dyDescent="0.2">
      <c r="A436" s="370">
        <v>15</v>
      </c>
      <c r="B436" s="129" t="s">
        <v>708</v>
      </c>
      <c r="C436" s="596">
        <v>30</v>
      </c>
      <c r="D436" s="596">
        <v>8</v>
      </c>
      <c r="E436" s="596">
        <v>4</v>
      </c>
      <c r="F436" s="596">
        <v>18</v>
      </c>
      <c r="G436" s="596">
        <v>42</v>
      </c>
      <c r="H436" s="596">
        <v>72</v>
      </c>
      <c r="I436" s="598">
        <v>20</v>
      </c>
      <c r="J436" s="600">
        <f t="shared" si="39"/>
        <v>30</v>
      </c>
      <c r="K436" s="600">
        <f t="shared" si="40"/>
        <v>20</v>
      </c>
      <c r="L436" s="930"/>
      <c r="M436" s="931"/>
      <c r="N436" s="931"/>
      <c r="O436" s="932"/>
      <c r="Q436" s="377" t="s">
        <v>547</v>
      </c>
      <c r="R436" s="20"/>
      <c r="S436" s="20"/>
      <c r="T436" s="20"/>
      <c r="U436" s="20"/>
      <c r="V436" s="20"/>
      <c r="W436" s="20"/>
      <c r="X436" s="20"/>
      <c r="Y436" s="20"/>
      <c r="Z436" s="20"/>
      <c r="AA436" s="20"/>
      <c r="AB436" s="20" t="s">
        <v>1600</v>
      </c>
      <c r="AC436" s="20"/>
      <c r="AD436" s="20"/>
      <c r="AE436" s="20"/>
      <c r="AF436" s="10"/>
      <c r="AG436" s="21"/>
    </row>
    <row r="437" spans="1:34" ht="15" customHeight="1" thickBot="1" x14ac:dyDescent="0.25">
      <c r="A437" s="372">
        <v>16</v>
      </c>
      <c r="B437" s="130" t="s">
        <v>551</v>
      </c>
      <c r="C437" s="597">
        <v>30</v>
      </c>
      <c r="D437" s="597">
        <v>6</v>
      </c>
      <c r="E437" s="597">
        <v>4</v>
      </c>
      <c r="F437" s="597">
        <v>20</v>
      </c>
      <c r="G437" s="597">
        <v>68</v>
      </c>
      <c r="H437" s="597">
        <v>95</v>
      </c>
      <c r="I437" s="599">
        <v>16</v>
      </c>
      <c r="J437" s="600">
        <f t="shared" si="39"/>
        <v>30</v>
      </c>
      <c r="K437" s="600">
        <f t="shared" si="40"/>
        <v>16</v>
      </c>
      <c r="L437" s="933"/>
      <c r="M437" s="934"/>
      <c r="N437" s="934"/>
      <c r="O437" s="935"/>
      <c r="Q437" s="378" t="s">
        <v>1214</v>
      </c>
      <c r="R437" s="23"/>
      <c r="S437" s="23"/>
      <c r="T437" s="23"/>
      <c r="U437" s="23"/>
      <c r="V437" s="23"/>
      <c r="W437" s="23"/>
      <c r="X437" s="23"/>
      <c r="Y437" s="23"/>
      <c r="Z437" s="23"/>
      <c r="AA437" s="23"/>
      <c r="AB437" s="23" t="s">
        <v>1905</v>
      </c>
      <c r="AC437" s="23"/>
      <c r="AD437" s="23"/>
      <c r="AE437" s="23"/>
      <c r="AF437" s="23"/>
      <c r="AG437" s="15"/>
    </row>
    <row r="438" spans="1:34" ht="15" customHeight="1" x14ac:dyDescent="0.2">
      <c r="C438" s="600">
        <f>SUM(C421:C437)</f>
        <v>480</v>
      </c>
      <c r="D438" s="600">
        <f>SUM(D421:D437)</f>
        <v>205</v>
      </c>
      <c r="E438" s="600">
        <f>SUM(E421:E437)</f>
        <v>70</v>
      </c>
      <c r="F438" s="600">
        <f>SUM(F421:F437)</f>
        <v>205</v>
      </c>
      <c r="G438" s="600">
        <f>SUM(G422:G437)</f>
        <v>1073</v>
      </c>
      <c r="H438" s="600">
        <f>SUM(H422:H437)</f>
        <v>1073</v>
      </c>
      <c r="I438" s="600">
        <f>SUM(I421:I437)</f>
        <v>480</v>
      </c>
      <c r="J438" s="600">
        <f t="shared" si="39"/>
        <v>480</v>
      </c>
      <c r="K438" s="600">
        <f t="shared" si="40"/>
        <v>480</v>
      </c>
    </row>
    <row r="439" spans="1:34" ht="15" customHeight="1" thickBot="1" x14ac:dyDescent="0.25"/>
    <row r="440" spans="1:34" ht="15" customHeight="1" thickBot="1" x14ac:dyDescent="0.25">
      <c r="A440" s="1043" t="s">
        <v>2135</v>
      </c>
      <c r="B440" s="1044"/>
      <c r="C440" s="1044"/>
      <c r="D440" s="1044"/>
      <c r="E440" s="1044"/>
      <c r="F440" s="1045"/>
      <c r="G440" s="1040" t="s">
        <v>1183</v>
      </c>
      <c r="H440" s="1041"/>
      <c r="I440" s="1042"/>
      <c r="L440" s="1242" t="s">
        <v>588</v>
      </c>
      <c r="M440" s="1243"/>
      <c r="N440" s="1243"/>
      <c r="O440" s="1244"/>
    </row>
    <row r="441" spans="1:34" ht="15" customHeight="1" thickBot="1" x14ac:dyDescent="0.25">
      <c r="A441" s="373" t="s">
        <v>496</v>
      </c>
      <c r="B441" s="227" t="s">
        <v>497</v>
      </c>
      <c r="C441" s="374" t="s">
        <v>498</v>
      </c>
      <c r="D441" s="374" t="s">
        <v>499</v>
      </c>
      <c r="E441" s="374" t="s">
        <v>500</v>
      </c>
      <c r="F441" s="374" t="s">
        <v>501</v>
      </c>
      <c r="G441" s="375" t="s">
        <v>502</v>
      </c>
      <c r="H441" s="375" t="s">
        <v>503</v>
      </c>
      <c r="I441" s="376" t="s">
        <v>504</v>
      </c>
      <c r="L441" s="1245"/>
      <c r="M441" s="1246"/>
      <c r="N441" s="1246"/>
      <c r="O441" s="1247"/>
      <c r="Q441" s="24" t="s">
        <v>1184</v>
      </c>
      <c r="R441" s="379" t="s">
        <v>503</v>
      </c>
      <c r="S441" s="379" t="s">
        <v>541</v>
      </c>
      <c r="T441" s="379" t="s">
        <v>1590</v>
      </c>
      <c r="U441" s="379" t="s">
        <v>1866</v>
      </c>
      <c r="V441" s="379" t="s">
        <v>2055</v>
      </c>
      <c r="W441" s="379" t="s">
        <v>500</v>
      </c>
      <c r="X441" s="379" t="s">
        <v>700</v>
      </c>
      <c r="Y441" s="379" t="s">
        <v>1178</v>
      </c>
      <c r="Z441" s="379" t="s">
        <v>566</v>
      </c>
      <c r="AA441" s="379" t="s">
        <v>768</v>
      </c>
      <c r="AB441" s="379" t="s">
        <v>1684</v>
      </c>
      <c r="AC441" s="379" t="s">
        <v>2136</v>
      </c>
      <c r="AD441" s="379" t="s">
        <v>533</v>
      </c>
      <c r="AE441" s="379" t="s">
        <v>61</v>
      </c>
      <c r="AF441" s="379" t="s">
        <v>63</v>
      </c>
      <c r="AG441" s="379" t="s">
        <v>1313</v>
      </c>
      <c r="AH441" s="380" t="s">
        <v>1306</v>
      </c>
    </row>
    <row r="442" spans="1:34" ht="15" customHeight="1" x14ac:dyDescent="0.2">
      <c r="A442" s="441">
        <v>1</v>
      </c>
      <c r="B442" s="126" t="s">
        <v>706</v>
      </c>
      <c r="C442" s="601">
        <v>32</v>
      </c>
      <c r="D442" s="601">
        <v>25</v>
      </c>
      <c r="E442" s="601">
        <v>3</v>
      </c>
      <c r="F442" s="601">
        <v>4</v>
      </c>
      <c r="G442" s="601">
        <v>99</v>
      </c>
      <c r="H442" s="601">
        <v>37</v>
      </c>
      <c r="I442" s="128">
        <v>53</v>
      </c>
      <c r="J442" s="600">
        <f t="shared" ref="J442:J500" si="47">D442+E442+F442</f>
        <v>32</v>
      </c>
      <c r="K442" s="600">
        <f t="shared" ref="K442:K500" si="48">D442*2+E442</f>
        <v>53</v>
      </c>
      <c r="L442" s="927" t="s">
        <v>532</v>
      </c>
      <c r="M442" s="928"/>
      <c r="N442" s="928"/>
      <c r="O442" s="929"/>
      <c r="Q442" s="377" t="s">
        <v>503</v>
      </c>
      <c r="R442" s="10"/>
      <c r="S442" s="20" t="s">
        <v>532</v>
      </c>
      <c r="T442" s="20"/>
      <c r="U442" s="20"/>
      <c r="V442" s="20"/>
      <c r="W442" s="20"/>
      <c r="X442" s="20"/>
      <c r="Y442" s="20"/>
      <c r="Z442" s="20"/>
      <c r="AA442" s="20"/>
      <c r="AB442" s="20"/>
      <c r="AC442" s="20"/>
      <c r="AD442" s="20"/>
      <c r="AE442" s="20"/>
      <c r="AF442" s="20"/>
      <c r="AG442" s="20"/>
      <c r="AH442" s="21"/>
    </row>
    <row r="443" spans="1:34" ht="15" customHeight="1" x14ac:dyDescent="0.2">
      <c r="A443" s="370">
        <v>2</v>
      </c>
      <c r="B443" s="129" t="s">
        <v>1180</v>
      </c>
      <c r="C443" s="596">
        <v>32</v>
      </c>
      <c r="D443" s="596">
        <v>23</v>
      </c>
      <c r="E443" s="596">
        <v>5</v>
      </c>
      <c r="F443" s="596">
        <v>4</v>
      </c>
      <c r="G443" s="596">
        <v>91</v>
      </c>
      <c r="H443" s="596">
        <v>55</v>
      </c>
      <c r="I443" s="598">
        <v>51</v>
      </c>
      <c r="J443" s="600">
        <f t="shared" si="47"/>
        <v>32</v>
      </c>
      <c r="K443" s="600">
        <f t="shared" si="48"/>
        <v>51</v>
      </c>
      <c r="L443" s="930"/>
      <c r="M443" s="931"/>
      <c r="N443" s="931"/>
      <c r="O443" s="932"/>
      <c r="Q443" s="377" t="s">
        <v>541</v>
      </c>
      <c r="R443" s="20" t="s">
        <v>532</v>
      </c>
      <c r="S443" s="10"/>
      <c r="T443" s="20"/>
      <c r="U443" s="20"/>
      <c r="V443" s="20"/>
      <c r="W443" s="20"/>
      <c r="X443" s="20"/>
      <c r="Y443" s="20"/>
      <c r="Z443" s="20"/>
      <c r="AA443" s="20"/>
      <c r="AB443" s="20"/>
      <c r="AC443" s="20"/>
      <c r="AD443" s="20"/>
      <c r="AE443" s="20"/>
      <c r="AF443" s="20"/>
      <c r="AG443" s="20"/>
      <c r="AH443" s="21"/>
    </row>
    <row r="444" spans="1:34" ht="15" customHeight="1" x14ac:dyDescent="0.2">
      <c r="A444" s="370">
        <v>3</v>
      </c>
      <c r="B444" s="129" t="s">
        <v>575</v>
      </c>
      <c r="C444" s="596">
        <v>32</v>
      </c>
      <c r="D444" s="596">
        <v>18</v>
      </c>
      <c r="E444" s="596">
        <v>3</v>
      </c>
      <c r="F444" s="596">
        <v>11</v>
      </c>
      <c r="G444" s="596">
        <v>103</v>
      </c>
      <c r="H444" s="596">
        <v>77</v>
      </c>
      <c r="I444" s="598">
        <v>39</v>
      </c>
      <c r="J444" s="600">
        <f t="shared" si="47"/>
        <v>32</v>
      </c>
      <c r="K444" s="600">
        <f t="shared" si="48"/>
        <v>39</v>
      </c>
      <c r="L444" s="930"/>
      <c r="M444" s="931"/>
      <c r="N444" s="931"/>
      <c r="O444" s="932"/>
      <c r="Q444" s="377" t="s">
        <v>1590</v>
      </c>
      <c r="R444" s="20"/>
      <c r="S444" s="20"/>
      <c r="T444" s="10"/>
      <c r="U444" s="20"/>
      <c r="V444" s="20"/>
      <c r="W444" s="20"/>
      <c r="X444" s="20"/>
      <c r="Y444" s="20"/>
      <c r="Z444" s="20"/>
      <c r="AA444" s="20"/>
      <c r="AB444" s="20"/>
      <c r="AC444" s="20"/>
      <c r="AD444" s="20"/>
      <c r="AE444" s="20"/>
      <c r="AF444" s="20"/>
      <c r="AG444" s="20"/>
      <c r="AH444" s="21"/>
    </row>
    <row r="445" spans="1:34" ht="15" customHeight="1" x14ac:dyDescent="0.2">
      <c r="A445" s="370">
        <v>4</v>
      </c>
      <c r="B445" s="129" t="s">
        <v>1314</v>
      </c>
      <c r="C445" s="596">
        <v>32</v>
      </c>
      <c r="D445" s="596">
        <v>17</v>
      </c>
      <c r="E445" s="596">
        <v>5</v>
      </c>
      <c r="F445" s="596">
        <v>10</v>
      </c>
      <c r="G445" s="596">
        <v>81</v>
      </c>
      <c r="H445" s="596">
        <v>72</v>
      </c>
      <c r="I445" s="598">
        <v>39</v>
      </c>
      <c r="J445" s="600">
        <f t="shared" si="47"/>
        <v>32</v>
      </c>
      <c r="K445" s="600">
        <f t="shared" si="48"/>
        <v>39</v>
      </c>
      <c r="L445" s="930"/>
      <c r="M445" s="931"/>
      <c r="N445" s="931"/>
      <c r="O445" s="932"/>
      <c r="Q445" s="377" t="s">
        <v>1866</v>
      </c>
      <c r="R445" s="20"/>
      <c r="S445" s="20"/>
      <c r="T445" s="20"/>
      <c r="U445" s="10"/>
      <c r="V445" s="20"/>
      <c r="W445" s="20"/>
      <c r="X445" s="20"/>
      <c r="Y445" s="20"/>
      <c r="Z445" s="20"/>
      <c r="AA445" s="20"/>
      <c r="AB445" s="20"/>
      <c r="AC445" s="20"/>
      <c r="AD445" s="20"/>
      <c r="AE445" s="20"/>
      <c r="AF445" s="20"/>
      <c r="AG445" s="20"/>
      <c r="AH445" s="21"/>
    </row>
    <row r="446" spans="1:34" ht="15" customHeight="1" x14ac:dyDescent="0.2">
      <c r="A446" s="370">
        <v>5</v>
      </c>
      <c r="B446" s="129" t="s">
        <v>1431</v>
      </c>
      <c r="C446" s="596">
        <v>32</v>
      </c>
      <c r="D446" s="596">
        <v>16</v>
      </c>
      <c r="E446" s="596">
        <v>4</v>
      </c>
      <c r="F446" s="596">
        <v>12</v>
      </c>
      <c r="G446" s="596">
        <v>79</v>
      </c>
      <c r="H446" s="596">
        <v>73</v>
      </c>
      <c r="I446" s="598">
        <v>36</v>
      </c>
      <c r="J446" s="600">
        <f t="shared" si="47"/>
        <v>32</v>
      </c>
      <c r="K446" s="600">
        <f t="shared" si="48"/>
        <v>36</v>
      </c>
      <c r="L446" s="930"/>
      <c r="M446" s="931"/>
      <c r="N446" s="931"/>
      <c r="O446" s="932"/>
      <c r="Q446" s="377" t="s">
        <v>2055</v>
      </c>
      <c r="R446" s="20"/>
      <c r="S446" s="20"/>
      <c r="T446" s="20"/>
      <c r="U446" s="20"/>
      <c r="V446" s="10"/>
      <c r="W446" s="20" t="s">
        <v>532</v>
      </c>
      <c r="X446" s="20"/>
      <c r="Y446" s="20"/>
      <c r="Z446" s="20"/>
      <c r="AA446" s="20"/>
      <c r="AB446" s="20"/>
      <c r="AC446" s="20"/>
      <c r="AD446" s="20"/>
      <c r="AE446" s="20"/>
      <c r="AF446" s="20"/>
      <c r="AG446" s="20"/>
      <c r="AH446" s="21"/>
    </row>
    <row r="447" spans="1:34" ht="15" customHeight="1" x14ac:dyDescent="0.2">
      <c r="A447" s="370">
        <v>6</v>
      </c>
      <c r="B447" s="129" t="s">
        <v>1307</v>
      </c>
      <c r="C447" s="596">
        <v>32</v>
      </c>
      <c r="D447" s="596">
        <v>13</v>
      </c>
      <c r="E447" s="596">
        <v>9</v>
      </c>
      <c r="F447" s="596">
        <v>10</v>
      </c>
      <c r="G447" s="596">
        <v>91</v>
      </c>
      <c r="H447" s="596">
        <v>73</v>
      </c>
      <c r="I447" s="598">
        <v>35</v>
      </c>
      <c r="J447" s="600">
        <f t="shared" si="47"/>
        <v>32</v>
      </c>
      <c r="K447" s="600">
        <f t="shared" si="48"/>
        <v>35</v>
      </c>
      <c r="L447" s="930"/>
      <c r="M447" s="931"/>
      <c r="N447" s="931"/>
      <c r="O447" s="932"/>
      <c r="Q447" s="377" t="s">
        <v>500</v>
      </c>
      <c r="R447" s="20"/>
      <c r="S447" s="20"/>
      <c r="T447" s="20"/>
      <c r="U447" s="20"/>
      <c r="V447" s="20" t="s">
        <v>532</v>
      </c>
      <c r="W447" s="10"/>
      <c r="X447" s="20"/>
      <c r="Y447" s="20"/>
      <c r="Z447" s="20"/>
      <c r="AA447" s="20"/>
      <c r="AB447" s="20"/>
      <c r="AC447" s="20"/>
      <c r="AD447" s="20"/>
      <c r="AE447" s="20"/>
      <c r="AF447" s="20"/>
      <c r="AG447" s="20"/>
      <c r="AH447" s="21"/>
    </row>
    <row r="448" spans="1:34" ht="15" customHeight="1" x14ac:dyDescent="0.2">
      <c r="A448" s="370">
        <v>7</v>
      </c>
      <c r="B448" s="129" t="s">
        <v>1733</v>
      </c>
      <c r="C448" s="596">
        <v>32</v>
      </c>
      <c r="D448" s="596">
        <v>13</v>
      </c>
      <c r="E448" s="596">
        <v>9</v>
      </c>
      <c r="F448" s="596">
        <v>10</v>
      </c>
      <c r="G448" s="596">
        <v>61</v>
      </c>
      <c r="H448" s="596">
        <v>59</v>
      </c>
      <c r="I448" s="598">
        <v>35</v>
      </c>
      <c r="J448" s="600">
        <f t="shared" si="47"/>
        <v>32</v>
      </c>
      <c r="K448" s="600">
        <f t="shared" si="48"/>
        <v>35</v>
      </c>
      <c r="L448" s="930"/>
      <c r="M448" s="931"/>
      <c r="N448" s="931"/>
      <c r="O448" s="932"/>
      <c r="Q448" s="377" t="s">
        <v>700</v>
      </c>
      <c r="R448" s="20"/>
      <c r="S448" s="20"/>
      <c r="T448" s="20"/>
      <c r="U448" s="20"/>
      <c r="V448" s="20"/>
      <c r="W448" s="20"/>
      <c r="X448" s="10"/>
      <c r="Y448" s="20"/>
      <c r="Z448" s="20"/>
      <c r="AA448" s="20"/>
      <c r="AB448" s="20"/>
      <c r="AC448" s="20"/>
      <c r="AD448" s="20"/>
      <c r="AE448" s="20"/>
      <c r="AF448" s="20"/>
      <c r="AG448" s="20"/>
      <c r="AH448" s="21"/>
    </row>
    <row r="449" spans="1:34" ht="15" customHeight="1" x14ac:dyDescent="0.2">
      <c r="A449" s="370">
        <v>8</v>
      </c>
      <c r="B449" s="129" t="s">
        <v>554</v>
      </c>
      <c r="C449" s="596">
        <v>32</v>
      </c>
      <c r="D449" s="596">
        <v>14</v>
      </c>
      <c r="E449" s="596">
        <v>5</v>
      </c>
      <c r="F449" s="596">
        <v>13</v>
      </c>
      <c r="G449" s="596">
        <v>79</v>
      </c>
      <c r="H449" s="596">
        <v>74</v>
      </c>
      <c r="I449" s="598">
        <v>33</v>
      </c>
      <c r="J449" s="600">
        <f t="shared" si="47"/>
        <v>32</v>
      </c>
      <c r="K449" s="600">
        <f t="shared" si="48"/>
        <v>33</v>
      </c>
      <c r="L449" s="930"/>
      <c r="M449" s="931"/>
      <c r="N449" s="931"/>
      <c r="O449" s="932"/>
      <c r="Q449" s="377" t="s">
        <v>1178</v>
      </c>
      <c r="R449" s="20"/>
      <c r="S449" s="20"/>
      <c r="T449" s="20"/>
      <c r="U449" s="20"/>
      <c r="V449" s="20"/>
      <c r="W449" s="20"/>
      <c r="X449" s="20"/>
      <c r="Y449" s="10"/>
      <c r="Z449" s="20"/>
      <c r="AA449" s="20"/>
      <c r="AB449" s="20"/>
      <c r="AC449" s="20"/>
      <c r="AD449" s="20"/>
      <c r="AE449" s="20"/>
      <c r="AF449" s="20"/>
      <c r="AG449" s="20"/>
      <c r="AH449" s="21"/>
    </row>
    <row r="450" spans="1:34" ht="15" customHeight="1" x14ac:dyDescent="0.2">
      <c r="A450" s="370">
        <v>9</v>
      </c>
      <c r="B450" s="129" t="s">
        <v>711</v>
      </c>
      <c r="C450" s="596">
        <v>32</v>
      </c>
      <c r="D450" s="596">
        <v>14</v>
      </c>
      <c r="E450" s="596">
        <v>5</v>
      </c>
      <c r="F450" s="596">
        <v>13</v>
      </c>
      <c r="G450" s="596">
        <v>68</v>
      </c>
      <c r="H450" s="596">
        <v>77</v>
      </c>
      <c r="I450" s="598">
        <v>33</v>
      </c>
      <c r="J450" s="600">
        <f t="shared" si="47"/>
        <v>32</v>
      </c>
      <c r="K450" s="600">
        <f t="shared" si="48"/>
        <v>33</v>
      </c>
      <c r="L450" s="930"/>
      <c r="M450" s="931"/>
      <c r="N450" s="931"/>
      <c r="O450" s="932"/>
      <c r="Q450" s="377" t="s">
        <v>566</v>
      </c>
      <c r="R450" s="20"/>
      <c r="S450" s="20"/>
      <c r="T450" s="20"/>
      <c r="U450" s="20"/>
      <c r="V450" s="20"/>
      <c r="W450" s="20"/>
      <c r="X450" s="20"/>
      <c r="Y450" s="20"/>
      <c r="Z450" s="10"/>
      <c r="AA450" s="20" t="s">
        <v>532</v>
      </c>
      <c r="AB450" s="20"/>
      <c r="AC450" s="20"/>
      <c r="AD450" s="20"/>
      <c r="AE450" s="20"/>
      <c r="AF450" s="20"/>
      <c r="AG450" s="20"/>
      <c r="AH450" s="21"/>
    </row>
    <row r="451" spans="1:34" ht="15" customHeight="1" x14ac:dyDescent="0.2">
      <c r="A451" s="370">
        <v>10</v>
      </c>
      <c r="B451" s="129" t="s">
        <v>816</v>
      </c>
      <c r="C451" s="596">
        <v>32</v>
      </c>
      <c r="D451" s="596">
        <v>14</v>
      </c>
      <c r="E451" s="596">
        <v>4</v>
      </c>
      <c r="F451" s="596">
        <v>14</v>
      </c>
      <c r="G451" s="596">
        <v>70</v>
      </c>
      <c r="H451" s="596">
        <v>77</v>
      </c>
      <c r="I451" s="598">
        <v>32</v>
      </c>
      <c r="J451" s="600">
        <f t="shared" si="47"/>
        <v>32</v>
      </c>
      <c r="K451" s="600">
        <f t="shared" si="48"/>
        <v>32</v>
      </c>
      <c r="L451" s="930"/>
      <c r="M451" s="931"/>
      <c r="N451" s="931"/>
      <c r="O451" s="932"/>
      <c r="Q451" s="377" t="s">
        <v>768</v>
      </c>
      <c r="R451" s="20"/>
      <c r="S451" s="20"/>
      <c r="T451" s="20"/>
      <c r="U451" s="20"/>
      <c r="V451" s="20"/>
      <c r="W451" s="20"/>
      <c r="X451" s="20"/>
      <c r="Y451" s="20"/>
      <c r="Z451" s="20" t="s">
        <v>532</v>
      </c>
      <c r="AA451" s="10"/>
      <c r="AB451" s="20"/>
      <c r="AC451" s="20"/>
      <c r="AD451" s="20"/>
      <c r="AE451" s="20"/>
      <c r="AF451" s="20"/>
      <c r="AG451" s="20"/>
      <c r="AH451" s="21"/>
    </row>
    <row r="452" spans="1:34" ht="15" customHeight="1" x14ac:dyDescent="0.2">
      <c r="A452" s="370">
        <v>11</v>
      </c>
      <c r="B452" s="129" t="s">
        <v>2138</v>
      </c>
      <c r="C452" s="596">
        <v>32</v>
      </c>
      <c r="D452" s="596">
        <v>12</v>
      </c>
      <c r="E452" s="596">
        <v>5</v>
      </c>
      <c r="F452" s="596">
        <v>15</v>
      </c>
      <c r="G452" s="596">
        <v>61</v>
      </c>
      <c r="H452" s="596">
        <v>68</v>
      </c>
      <c r="I452" s="598">
        <v>29</v>
      </c>
      <c r="J452" s="600">
        <f t="shared" si="47"/>
        <v>32</v>
      </c>
      <c r="K452" s="600">
        <f t="shared" si="48"/>
        <v>29</v>
      </c>
      <c r="L452" s="930"/>
      <c r="M452" s="931"/>
      <c r="N452" s="931"/>
      <c r="O452" s="932"/>
      <c r="Q452" s="377" t="s">
        <v>1684</v>
      </c>
      <c r="R452" s="20"/>
      <c r="S452" s="20"/>
      <c r="T452" s="20"/>
      <c r="U452" s="20"/>
      <c r="V452" s="20"/>
      <c r="W452" s="20"/>
      <c r="X452" s="20"/>
      <c r="Y452" s="20"/>
      <c r="Z452" s="20"/>
      <c r="AA452" s="20"/>
      <c r="AB452" s="10"/>
      <c r="AC452" s="20"/>
      <c r="AD452" s="20"/>
      <c r="AE452" s="20"/>
      <c r="AF452" s="20"/>
      <c r="AG452" s="20"/>
      <c r="AH452" s="21"/>
    </row>
    <row r="453" spans="1:34" ht="15" customHeight="1" x14ac:dyDescent="0.2">
      <c r="A453" s="370">
        <v>12</v>
      </c>
      <c r="B453" s="129" t="s">
        <v>737</v>
      </c>
      <c r="C453" s="596">
        <v>32</v>
      </c>
      <c r="D453" s="596">
        <v>11</v>
      </c>
      <c r="E453" s="596">
        <v>5</v>
      </c>
      <c r="F453" s="596">
        <v>16</v>
      </c>
      <c r="G453" s="596">
        <v>65</v>
      </c>
      <c r="H453" s="596">
        <v>84</v>
      </c>
      <c r="I453" s="598">
        <v>27</v>
      </c>
      <c r="J453" s="600">
        <f t="shared" si="47"/>
        <v>32</v>
      </c>
      <c r="K453" s="600">
        <f t="shared" si="48"/>
        <v>27</v>
      </c>
      <c r="L453" s="930"/>
      <c r="M453" s="931"/>
      <c r="N453" s="931"/>
      <c r="O453" s="932"/>
      <c r="Q453" s="377" t="s">
        <v>2136</v>
      </c>
      <c r="R453" s="20"/>
      <c r="S453" s="20"/>
      <c r="T453" s="20"/>
      <c r="U453" s="20"/>
      <c r="V453" s="20"/>
      <c r="W453" s="20"/>
      <c r="X453" s="20"/>
      <c r="Y453" s="20"/>
      <c r="Z453" s="20"/>
      <c r="AA453" s="20"/>
      <c r="AB453" s="20"/>
      <c r="AC453" s="10"/>
      <c r="AD453" s="20"/>
      <c r="AE453" s="20"/>
      <c r="AF453" s="20"/>
      <c r="AG453" s="20"/>
      <c r="AH453" s="21"/>
    </row>
    <row r="454" spans="1:34" ht="15" customHeight="1" x14ac:dyDescent="0.2">
      <c r="A454" s="370">
        <v>13</v>
      </c>
      <c r="B454" s="129" t="s">
        <v>1598</v>
      </c>
      <c r="C454" s="596">
        <v>32</v>
      </c>
      <c r="D454" s="596">
        <v>10</v>
      </c>
      <c r="E454" s="596">
        <v>2</v>
      </c>
      <c r="F454" s="596">
        <v>20</v>
      </c>
      <c r="G454" s="596">
        <v>65</v>
      </c>
      <c r="H454" s="596">
        <v>94</v>
      </c>
      <c r="I454" s="598">
        <v>22</v>
      </c>
      <c r="J454" s="600">
        <f t="shared" si="47"/>
        <v>32</v>
      </c>
      <c r="K454" s="600">
        <f t="shared" si="48"/>
        <v>22</v>
      </c>
      <c r="L454" s="930"/>
      <c r="M454" s="931"/>
      <c r="N454" s="931"/>
      <c r="O454" s="932"/>
      <c r="Q454" s="377" t="s">
        <v>533</v>
      </c>
      <c r="R454" s="20"/>
      <c r="S454" s="20"/>
      <c r="T454" s="20"/>
      <c r="U454" s="20"/>
      <c r="V454" s="20"/>
      <c r="W454" s="20"/>
      <c r="X454" s="20"/>
      <c r="Y454" s="20"/>
      <c r="Z454" s="20"/>
      <c r="AA454" s="20"/>
      <c r="AB454" s="20"/>
      <c r="AC454" s="20"/>
      <c r="AD454" s="10"/>
      <c r="AE454" s="20" t="s">
        <v>532</v>
      </c>
      <c r="AF454" s="20"/>
      <c r="AG454" s="20"/>
      <c r="AH454" s="21"/>
    </row>
    <row r="455" spans="1:34" ht="15" customHeight="1" x14ac:dyDescent="0.2">
      <c r="A455" s="370">
        <v>14</v>
      </c>
      <c r="B455" s="129" t="s">
        <v>1867</v>
      </c>
      <c r="C455" s="596">
        <v>32</v>
      </c>
      <c r="D455" s="596">
        <v>7</v>
      </c>
      <c r="E455" s="596">
        <v>7</v>
      </c>
      <c r="F455" s="596">
        <v>18</v>
      </c>
      <c r="G455" s="596">
        <v>63</v>
      </c>
      <c r="H455" s="596">
        <v>92</v>
      </c>
      <c r="I455" s="598">
        <v>21</v>
      </c>
      <c r="J455" s="600">
        <f t="shared" si="47"/>
        <v>32</v>
      </c>
      <c r="K455" s="600">
        <f t="shared" si="48"/>
        <v>21</v>
      </c>
      <c r="L455" s="930"/>
      <c r="M455" s="931"/>
      <c r="N455" s="931"/>
      <c r="O455" s="932"/>
      <c r="Q455" s="377" t="s">
        <v>61</v>
      </c>
      <c r="R455" s="20"/>
      <c r="S455" s="20"/>
      <c r="T455" s="20"/>
      <c r="U455" s="20"/>
      <c r="V455" s="20"/>
      <c r="W455" s="20"/>
      <c r="X455" s="20"/>
      <c r="Y455" s="20"/>
      <c r="Z455" s="20"/>
      <c r="AA455" s="20"/>
      <c r="AB455" s="20"/>
      <c r="AC455" s="20"/>
      <c r="AD455" s="20" t="s">
        <v>532</v>
      </c>
      <c r="AE455" s="10"/>
      <c r="AF455" s="20"/>
      <c r="AG455" s="20"/>
      <c r="AH455" s="21"/>
    </row>
    <row r="456" spans="1:34" ht="15" customHeight="1" x14ac:dyDescent="0.2">
      <c r="A456" s="370">
        <v>15</v>
      </c>
      <c r="B456" s="129" t="s">
        <v>705</v>
      </c>
      <c r="C456" s="596">
        <v>32</v>
      </c>
      <c r="D456" s="596">
        <v>8</v>
      </c>
      <c r="E456" s="596">
        <v>5</v>
      </c>
      <c r="F456" s="596">
        <v>19</v>
      </c>
      <c r="G456" s="596">
        <v>53</v>
      </c>
      <c r="H456" s="596">
        <v>77</v>
      </c>
      <c r="I456" s="598">
        <v>21</v>
      </c>
      <c r="J456" s="600">
        <f t="shared" si="47"/>
        <v>32</v>
      </c>
      <c r="K456" s="600">
        <f t="shared" si="48"/>
        <v>21</v>
      </c>
      <c r="L456" s="930"/>
      <c r="M456" s="931"/>
      <c r="N456" s="931"/>
      <c r="O456" s="932"/>
      <c r="Q456" s="377" t="s">
        <v>63</v>
      </c>
      <c r="R456" s="20"/>
      <c r="S456" s="20"/>
      <c r="T456" s="20"/>
      <c r="U456" s="20"/>
      <c r="V456" s="20"/>
      <c r="W456" s="20"/>
      <c r="X456" s="20"/>
      <c r="Y456" s="20"/>
      <c r="Z456" s="20"/>
      <c r="AA456" s="20"/>
      <c r="AB456" s="20"/>
      <c r="AC456" s="20"/>
      <c r="AD456" s="20"/>
      <c r="AE456" s="20"/>
      <c r="AF456" s="10"/>
      <c r="AG456" s="20"/>
      <c r="AH456" s="21"/>
    </row>
    <row r="457" spans="1:34" ht="15" customHeight="1" x14ac:dyDescent="0.2">
      <c r="A457" s="370">
        <v>16</v>
      </c>
      <c r="B457" s="129" t="s">
        <v>2057</v>
      </c>
      <c r="C457" s="596">
        <v>32</v>
      </c>
      <c r="D457" s="596">
        <v>6</v>
      </c>
      <c r="E457" s="596">
        <v>7</v>
      </c>
      <c r="F457" s="596">
        <v>19</v>
      </c>
      <c r="G457" s="596">
        <v>47</v>
      </c>
      <c r="H457" s="596">
        <v>89</v>
      </c>
      <c r="I457" s="598">
        <v>19</v>
      </c>
      <c r="J457" s="600">
        <f t="shared" si="47"/>
        <v>32</v>
      </c>
      <c r="K457" s="600">
        <f t="shared" si="48"/>
        <v>19</v>
      </c>
      <c r="L457" s="930"/>
      <c r="M457" s="931"/>
      <c r="N457" s="931"/>
      <c r="O457" s="932"/>
      <c r="Q457" s="377" t="s">
        <v>1313</v>
      </c>
      <c r="R457" s="20"/>
      <c r="S457" s="20"/>
      <c r="T457" s="20"/>
      <c r="U457" s="20"/>
      <c r="V457" s="20"/>
      <c r="W457" s="20"/>
      <c r="X457" s="20"/>
      <c r="Y457" s="20"/>
      <c r="Z457" s="20"/>
      <c r="AA457" s="20"/>
      <c r="AB457" s="20"/>
      <c r="AC457" s="20"/>
      <c r="AD457" s="20"/>
      <c r="AE457" s="20"/>
      <c r="AF457" s="20"/>
      <c r="AG457" s="10"/>
      <c r="AH457" s="21"/>
    </row>
    <row r="458" spans="1:34" ht="15" customHeight="1" thickBot="1" x14ac:dyDescent="0.25">
      <c r="A458" s="372">
        <v>17</v>
      </c>
      <c r="B458" s="130" t="s">
        <v>36</v>
      </c>
      <c r="C458" s="597">
        <v>32</v>
      </c>
      <c r="D458" s="597">
        <v>6</v>
      </c>
      <c r="E458" s="597">
        <v>7</v>
      </c>
      <c r="F458" s="597">
        <v>19</v>
      </c>
      <c r="G458" s="597">
        <v>47</v>
      </c>
      <c r="H458" s="597">
        <v>99</v>
      </c>
      <c r="I458" s="599">
        <v>19</v>
      </c>
      <c r="J458" s="600">
        <f t="shared" si="47"/>
        <v>32</v>
      </c>
      <c r="K458" s="600">
        <f t="shared" si="48"/>
        <v>19</v>
      </c>
      <c r="L458" s="933"/>
      <c r="M458" s="934"/>
      <c r="N458" s="934"/>
      <c r="O458" s="935"/>
      <c r="Q458" s="378" t="s">
        <v>1306</v>
      </c>
      <c r="R458" s="23"/>
      <c r="S458" s="23"/>
      <c r="T458" s="23"/>
      <c r="U458" s="23"/>
      <c r="V458" s="23"/>
      <c r="W458" s="23"/>
      <c r="X458" s="23"/>
      <c r="Y458" s="23"/>
      <c r="Z458" s="23"/>
      <c r="AA458" s="23"/>
      <c r="AB458" s="23"/>
      <c r="AC458" s="23"/>
      <c r="AD458" s="23"/>
      <c r="AE458" s="23"/>
      <c r="AF458" s="23"/>
      <c r="AG458" s="23"/>
      <c r="AH458" s="15"/>
    </row>
    <row r="459" spans="1:34" ht="15" customHeight="1" x14ac:dyDescent="0.2">
      <c r="C459" s="600">
        <f t="shared" ref="C459:I459" si="49">SUM(C442:C458)</f>
        <v>544</v>
      </c>
      <c r="D459" s="600">
        <f t="shared" si="49"/>
        <v>227</v>
      </c>
      <c r="E459" s="600">
        <f t="shared" si="49"/>
        <v>90</v>
      </c>
      <c r="F459" s="600">
        <f t="shared" si="49"/>
        <v>227</v>
      </c>
      <c r="G459" s="600">
        <f t="shared" si="49"/>
        <v>1223</v>
      </c>
      <c r="H459" s="600">
        <f t="shared" si="49"/>
        <v>1277</v>
      </c>
      <c r="I459" s="600">
        <f t="shared" si="49"/>
        <v>544</v>
      </c>
      <c r="J459" s="600">
        <f t="shared" si="47"/>
        <v>544</v>
      </c>
      <c r="K459" s="600">
        <f t="shared" si="48"/>
        <v>544</v>
      </c>
    </row>
    <row r="460" spans="1:34" ht="15" customHeight="1" thickBot="1" x14ac:dyDescent="0.25"/>
    <row r="461" spans="1:34" ht="15" customHeight="1" thickBot="1" x14ac:dyDescent="0.25">
      <c r="A461" s="1207" t="s">
        <v>493</v>
      </c>
      <c r="B461" s="1208"/>
      <c r="C461" s="1208"/>
      <c r="D461" s="1208"/>
      <c r="E461" s="1208"/>
      <c r="F461" s="1209"/>
      <c r="G461" s="1204" t="s">
        <v>1183</v>
      </c>
      <c r="H461" s="1205"/>
      <c r="I461" s="1206"/>
      <c r="L461" s="952" t="s">
        <v>538</v>
      </c>
      <c r="M461" s="953"/>
      <c r="N461" s="953"/>
      <c r="O461" s="954"/>
    </row>
    <row r="462" spans="1:34" ht="15" customHeight="1" thickBot="1" x14ac:dyDescent="0.25">
      <c r="A462" s="449" t="s">
        <v>496</v>
      </c>
      <c r="B462" s="450" t="s">
        <v>497</v>
      </c>
      <c r="C462" s="451" t="s">
        <v>498</v>
      </c>
      <c r="D462" s="451" t="s">
        <v>499</v>
      </c>
      <c r="E462" s="451" t="s">
        <v>500</v>
      </c>
      <c r="F462" s="451" t="s">
        <v>501</v>
      </c>
      <c r="G462" s="452" t="s">
        <v>502</v>
      </c>
      <c r="H462" s="452" t="s">
        <v>503</v>
      </c>
      <c r="I462" s="453" t="s">
        <v>504</v>
      </c>
      <c r="L462" s="955"/>
      <c r="M462" s="956"/>
      <c r="N462" s="956"/>
      <c r="O462" s="957"/>
      <c r="Q462" s="24" t="s">
        <v>1184</v>
      </c>
      <c r="R462" s="396" t="s">
        <v>716</v>
      </c>
      <c r="S462" s="396" t="s">
        <v>901</v>
      </c>
      <c r="T462" s="396" t="s">
        <v>564</v>
      </c>
      <c r="U462" s="396" t="s">
        <v>902</v>
      </c>
      <c r="V462" s="396" t="s">
        <v>1004</v>
      </c>
      <c r="W462" s="396" t="s">
        <v>500</v>
      </c>
      <c r="X462" s="396" t="s">
        <v>1631</v>
      </c>
      <c r="Y462" s="396" t="s">
        <v>322</v>
      </c>
      <c r="Z462" s="396" t="s">
        <v>514</v>
      </c>
      <c r="AA462" s="396" t="s">
        <v>501</v>
      </c>
      <c r="AB462" s="396" t="s">
        <v>940</v>
      </c>
      <c r="AC462" s="396" t="s">
        <v>726</v>
      </c>
      <c r="AD462" s="396" t="s">
        <v>299</v>
      </c>
      <c r="AE462" s="396" t="s">
        <v>2162</v>
      </c>
      <c r="AF462" s="396" t="s">
        <v>1587</v>
      </c>
      <c r="AG462" s="396" t="s">
        <v>153</v>
      </c>
      <c r="AH462" s="397" t="s">
        <v>499</v>
      </c>
    </row>
    <row r="463" spans="1:34" ht="15" customHeight="1" x14ac:dyDescent="0.2">
      <c r="A463" s="475">
        <v>1</v>
      </c>
      <c r="B463" s="126" t="s">
        <v>2163</v>
      </c>
      <c r="C463" s="601">
        <v>32</v>
      </c>
      <c r="D463" s="601">
        <v>27</v>
      </c>
      <c r="E463" s="601">
        <v>2</v>
      </c>
      <c r="F463" s="601">
        <v>3</v>
      </c>
      <c r="G463" s="601">
        <v>132</v>
      </c>
      <c r="H463" s="601">
        <v>48</v>
      </c>
      <c r="I463" s="128">
        <v>56</v>
      </c>
      <c r="J463" s="600">
        <f t="shared" si="47"/>
        <v>32</v>
      </c>
      <c r="K463" s="600">
        <f t="shared" si="48"/>
        <v>56</v>
      </c>
      <c r="L463" s="927" t="s">
        <v>532</v>
      </c>
      <c r="M463" s="928"/>
      <c r="N463" s="928"/>
      <c r="O463" s="929"/>
      <c r="Q463" s="339" t="s">
        <v>716</v>
      </c>
      <c r="R463" s="10"/>
      <c r="S463" s="20" t="s">
        <v>532</v>
      </c>
      <c r="T463" s="20"/>
      <c r="U463" s="20"/>
      <c r="V463" s="20"/>
      <c r="W463" s="20"/>
      <c r="X463" s="20"/>
      <c r="Y463" s="20"/>
      <c r="Z463" s="20"/>
      <c r="AA463" s="20"/>
      <c r="AB463" s="20"/>
      <c r="AC463" s="20"/>
      <c r="AD463" s="20"/>
      <c r="AE463" s="20"/>
      <c r="AF463" s="20"/>
      <c r="AG463" s="20"/>
      <c r="AH463" s="21"/>
    </row>
    <row r="464" spans="1:34" ht="15" customHeight="1" x14ac:dyDescent="0.2">
      <c r="A464" s="246">
        <v>2</v>
      </c>
      <c r="B464" s="129" t="s">
        <v>89</v>
      </c>
      <c r="C464" s="596">
        <v>32</v>
      </c>
      <c r="D464" s="596">
        <v>24</v>
      </c>
      <c r="E464" s="596">
        <v>4</v>
      </c>
      <c r="F464" s="596">
        <v>4</v>
      </c>
      <c r="G464" s="596">
        <v>106</v>
      </c>
      <c r="H464" s="596">
        <v>37</v>
      </c>
      <c r="I464" s="598">
        <v>52</v>
      </c>
      <c r="J464" s="600">
        <f t="shared" si="47"/>
        <v>32</v>
      </c>
      <c r="K464" s="600">
        <f t="shared" si="48"/>
        <v>52</v>
      </c>
      <c r="L464" s="930"/>
      <c r="M464" s="931"/>
      <c r="N464" s="931"/>
      <c r="O464" s="932"/>
      <c r="Q464" s="339" t="s">
        <v>901</v>
      </c>
      <c r="R464" s="20" t="s">
        <v>532</v>
      </c>
      <c r="S464" s="10"/>
      <c r="T464" s="20"/>
      <c r="U464" s="20"/>
      <c r="V464" s="20"/>
      <c r="W464" s="20"/>
      <c r="X464" s="20"/>
      <c r="Y464" s="20"/>
      <c r="Z464" s="20"/>
      <c r="AA464" s="20"/>
      <c r="AB464" s="20"/>
      <c r="AC464" s="20"/>
      <c r="AD464" s="20"/>
      <c r="AE464" s="20"/>
      <c r="AF464" s="20"/>
      <c r="AG464" s="20"/>
      <c r="AH464" s="21"/>
    </row>
    <row r="465" spans="1:34" ht="15" customHeight="1" x14ac:dyDescent="0.2">
      <c r="A465" s="246">
        <v>3</v>
      </c>
      <c r="B465" s="129" t="s">
        <v>1002</v>
      </c>
      <c r="C465" s="596">
        <v>32</v>
      </c>
      <c r="D465" s="596">
        <v>17</v>
      </c>
      <c r="E465" s="596">
        <v>10</v>
      </c>
      <c r="F465" s="596">
        <v>5</v>
      </c>
      <c r="G465" s="596">
        <v>89</v>
      </c>
      <c r="H465" s="596">
        <v>30</v>
      </c>
      <c r="I465" s="598">
        <v>44</v>
      </c>
      <c r="J465" s="600">
        <f t="shared" si="47"/>
        <v>32</v>
      </c>
      <c r="K465" s="600">
        <f t="shared" si="48"/>
        <v>44</v>
      </c>
      <c r="L465" s="930"/>
      <c r="M465" s="931"/>
      <c r="N465" s="931"/>
      <c r="O465" s="932"/>
      <c r="Q465" s="339" t="s">
        <v>564</v>
      </c>
      <c r="R465" s="20"/>
      <c r="S465" s="20"/>
      <c r="T465" s="10"/>
      <c r="U465" s="20"/>
      <c r="V465" s="20"/>
      <c r="W465" s="20"/>
      <c r="X465" s="20"/>
      <c r="Y465" s="20"/>
      <c r="Z465" s="20"/>
      <c r="AA465" s="20"/>
      <c r="AB465" s="20"/>
      <c r="AC465" s="20"/>
      <c r="AD465" s="20"/>
      <c r="AE465" s="20"/>
      <c r="AF465" s="20"/>
      <c r="AG465" s="20"/>
      <c r="AH465" s="21"/>
    </row>
    <row r="466" spans="1:34" ht="15" customHeight="1" x14ac:dyDescent="0.2">
      <c r="A466" s="246">
        <v>4</v>
      </c>
      <c r="B466" s="129" t="s">
        <v>529</v>
      </c>
      <c r="C466" s="596">
        <v>32</v>
      </c>
      <c r="D466" s="596">
        <v>20</v>
      </c>
      <c r="E466" s="596">
        <v>4</v>
      </c>
      <c r="F466" s="596">
        <v>8</v>
      </c>
      <c r="G466" s="596">
        <v>95</v>
      </c>
      <c r="H466" s="596">
        <v>56</v>
      </c>
      <c r="I466" s="598">
        <v>44</v>
      </c>
      <c r="J466" s="600">
        <f t="shared" si="47"/>
        <v>32</v>
      </c>
      <c r="K466" s="600">
        <f t="shared" si="48"/>
        <v>44</v>
      </c>
      <c r="L466" s="930"/>
      <c r="M466" s="931"/>
      <c r="N466" s="931"/>
      <c r="O466" s="932"/>
      <c r="Q466" s="339" t="s">
        <v>902</v>
      </c>
      <c r="R466" s="20"/>
      <c r="S466" s="20"/>
      <c r="T466" s="20"/>
      <c r="U466" s="10"/>
      <c r="V466" s="20"/>
      <c r="W466" s="20"/>
      <c r="X466" s="20"/>
      <c r="Y466" s="20"/>
      <c r="Z466" s="20"/>
      <c r="AA466" s="20"/>
      <c r="AB466" s="20"/>
      <c r="AC466" s="20"/>
      <c r="AD466" s="20"/>
      <c r="AE466" s="20"/>
      <c r="AF466" s="20"/>
      <c r="AG466" s="20"/>
      <c r="AH466" s="21"/>
    </row>
    <row r="467" spans="1:34" ht="15" customHeight="1" x14ac:dyDescent="0.2">
      <c r="A467" s="246">
        <v>5</v>
      </c>
      <c r="B467" s="129" t="s">
        <v>1883</v>
      </c>
      <c r="C467" s="596">
        <v>32</v>
      </c>
      <c r="D467" s="596">
        <v>17</v>
      </c>
      <c r="E467" s="596">
        <v>6</v>
      </c>
      <c r="F467" s="596">
        <v>9</v>
      </c>
      <c r="G467" s="596">
        <v>75</v>
      </c>
      <c r="H467" s="596">
        <v>57</v>
      </c>
      <c r="I467" s="598">
        <v>40</v>
      </c>
      <c r="J467" s="600">
        <f t="shared" si="47"/>
        <v>32</v>
      </c>
      <c r="K467" s="600">
        <f t="shared" si="48"/>
        <v>40</v>
      </c>
      <c r="L467" s="930"/>
      <c r="M467" s="931"/>
      <c r="N467" s="931"/>
      <c r="O467" s="932"/>
      <c r="Q467" s="339" t="s">
        <v>1004</v>
      </c>
      <c r="R467" s="20"/>
      <c r="S467" s="20"/>
      <c r="T467" s="20"/>
      <c r="U467" s="20"/>
      <c r="V467" s="10"/>
      <c r="W467" s="20" t="s">
        <v>532</v>
      </c>
      <c r="X467" s="20"/>
      <c r="Y467" s="20"/>
      <c r="Z467" s="20"/>
      <c r="AA467" s="20"/>
      <c r="AB467" s="20"/>
      <c r="AC467" s="20"/>
      <c r="AD467" s="20"/>
      <c r="AE467" s="20"/>
      <c r="AF467" s="20"/>
      <c r="AG467" s="20"/>
      <c r="AH467" s="21"/>
    </row>
    <row r="468" spans="1:34" ht="15" customHeight="1" x14ac:dyDescent="0.2">
      <c r="A468" s="246">
        <v>6</v>
      </c>
      <c r="B468" s="129" t="s">
        <v>674</v>
      </c>
      <c r="C468" s="596">
        <v>32</v>
      </c>
      <c r="D468" s="596">
        <v>16</v>
      </c>
      <c r="E468" s="596">
        <v>5</v>
      </c>
      <c r="F468" s="596">
        <v>11</v>
      </c>
      <c r="G468" s="596">
        <v>70</v>
      </c>
      <c r="H468" s="596">
        <v>60</v>
      </c>
      <c r="I468" s="598">
        <v>37</v>
      </c>
      <c r="J468" s="600">
        <f t="shared" si="47"/>
        <v>32</v>
      </c>
      <c r="K468" s="600">
        <f t="shared" si="48"/>
        <v>37</v>
      </c>
      <c r="L468" s="930"/>
      <c r="M468" s="931"/>
      <c r="N468" s="931"/>
      <c r="O468" s="932"/>
      <c r="Q468" s="339" t="s">
        <v>500</v>
      </c>
      <c r="R468" s="20"/>
      <c r="S468" s="20"/>
      <c r="T468" s="20"/>
      <c r="U468" s="20"/>
      <c r="V468" s="20" t="s">
        <v>532</v>
      </c>
      <c r="W468" s="10"/>
      <c r="X468" s="20"/>
      <c r="Y468" s="20"/>
      <c r="Z468" s="20"/>
      <c r="AA468" s="20"/>
      <c r="AB468" s="20"/>
      <c r="AC468" s="20"/>
      <c r="AD468" s="20"/>
      <c r="AE468" s="20"/>
      <c r="AF468" s="20"/>
      <c r="AG468" s="20"/>
      <c r="AH468" s="21"/>
    </row>
    <row r="469" spans="1:34" ht="15" customHeight="1" x14ac:dyDescent="0.2">
      <c r="A469" s="246">
        <v>7</v>
      </c>
      <c r="B469" s="129" t="s">
        <v>1923</v>
      </c>
      <c r="C469" s="596">
        <v>32</v>
      </c>
      <c r="D469" s="596">
        <v>17</v>
      </c>
      <c r="E469" s="596">
        <v>2</v>
      </c>
      <c r="F469" s="596">
        <v>13</v>
      </c>
      <c r="G469" s="596">
        <v>84</v>
      </c>
      <c r="H469" s="596">
        <v>72</v>
      </c>
      <c r="I469" s="598">
        <v>36</v>
      </c>
      <c r="J469" s="600">
        <f t="shared" si="47"/>
        <v>32</v>
      </c>
      <c r="K469" s="600">
        <f t="shared" si="48"/>
        <v>36</v>
      </c>
      <c r="L469" s="930"/>
      <c r="M469" s="931"/>
      <c r="N469" s="931"/>
      <c r="O469" s="932"/>
      <c r="Q469" s="339" t="s">
        <v>1631</v>
      </c>
      <c r="R469" s="20"/>
      <c r="S469" s="20"/>
      <c r="T469" s="20"/>
      <c r="U469" s="20"/>
      <c r="V469" s="20"/>
      <c r="W469" s="20"/>
      <c r="X469" s="10"/>
      <c r="Y469" s="20"/>
      <c r="Z469" s="20"/>
      <c r="AA469" s="20"/>
      <c r="AB469" s="20"/>
      <c r="AC469" s="20"/>
      <c r="AD469" s="20"/>
      <c r="AE469" s="20"/>
      <c r="AF469" s="20"/>
      <c r="AG469" s="20"/>
      <c r="AH469" s="21"/>
    </row>
    <row r="470" spans="1:34" ht="15" customHeight="1" x14ac:dyDescent="0.2">
      <c r="A470" s="246">
        <v>8</v>
      </c>
      <c r="B470" s="129" t="s">
        <v>2123</v>
      </c>
      <c r="C470" s="596">
        <v>32</v>
      </c>
      <c r="D470" s="596">
        <v>16</v>
      </c>
      <c r="E470" s="596">
        <v>3</v>
      </c>
      <c r="F470" s="596">
        <v>13</v>
      </c>
      <c r="G470" s="596">
        <v>71</v>
      </c>
      <c r="H470" s="596">
        <v>48</v>
      </c>
      <c r="I470" s="598">
        <v>35</v>
      </c>
      <c r="J470" s="600">
        <f t="shared" si="47"/>
        <v>32</v>
      </c>
      <c r="K470" s="600">
        <f t="shared" si="48"/>
        <v>35</v>
      </c>
      <c r="L470" s="930"/>
      <c r="M470" s="931"/>
      <c r="N470" s="931"/>
      <c r="O470" s="932"/>
      <c r="Q470" s="339" t="s">
        <v>322</v>
      </c>
      <c r="R470" s="20"/>
      <c r="S470" s="20"/>
      <c r="T470" s="20"/>
      <c r="U470" s="20"/>
      <c r="V470" s="20"/>
      <c r="W470" s="20"/>
      <c r="X470" s="20"/>
      <c r="Y470" s="10"/>
      <c r="Z470" s="20"/>
      <c r="AA470" s="20"/>
      <c r="AB470" s="20"/>
      <c r="AC470" s="20"/>
      <c r="AD470" s="20"/>
      <c r="AE470" s="20"/>
      <c r="AF470" s="20"/>
      <c r="AG470" s="20"/>
      <c r="AH470" s="21"/>
    </row>
    <row r="471" spans="1:34" ht="15" customHeight="1" x14ac:dyDescent="0.2">
      <c r="A471" s="246">
        <v>9</v>
      </c>
      <c r="B471" s="129" t="s">
        <v>2146</v>
      </c>
      <c r="C471" s="596">
        <v>32</v>
      </c>
      <c r="D471" s="596">
        <v>13</v>
      </c>
      <c r="E471" s="596">
        <v>6</v>
      </c>
      <c r="F471" s="596">
        <v>13</v>
      </c>
      <c r="G471" s="596">
        <v>70</v>
      </c>
      <c r="H471" s="596">
        <v>81</v>
      </c>
      <c r="I471" s="598">
        <v>32</v>
      </c>
      <c r="J471" s="600">
        <f t="shared" si="47"/>
        <v>32</v>
      </c>
      <c r="K471" s="600">
        <f t="shared" si="48"/>
        <v>32</v>
      </c>
      <c r="L471" s="930"/>
      <c r="M471" s="931"/>
      <c r="N471" s="931"/>
      <c r="O471" s="932"/>
      <c r="Q471" s="339" t="s">
        <v>514</v>
      </c>
      <c r="R471" s="20"/>
      <c r="S471" s="20"/>
      <c r="T471" s="20"/>
      <c r="U471" s="20"/>
      <c r="V471" s="20"/>
      <c r="W471" s="20"/>
      <c r="X471" s="20"/>
      <c r="Y471" s="20"/>
      <c r="Z471" s="10"/>
      <c r="AA471" s="20" t="s">
        <v>532</v>
      </c>
      <c r="AB471" s="20"/>
      <c r="AC471" s="20"/>
      <c r="AD471" s="20"/>
      <c r="AE471" s="20"/>
      <c r="AF471" s="20"/>
      <c r="AG471" s="20"/>
      <c r="AH471" s="21"/>
    </row>
    <row r="472" spans="1:34" ht="15" customHeight="1" x14ac:dyDescent="0.2">
      <c r="A472" s="246">
        <v>10</v>
      </c>
      <c r="B472" s="129" t="s">
        <v>128</v>
      </c>
      <c r="C472" s="596">
        <v>32</v>
      </c>
      <c r="D472" s="596">
        <v>12</v>
      </c>
      <c r="E472" s="596">
        <v>7</v>
      </c>
      <c r="F472" s="596">
        <v>13</v>
      </c>
      <c r="G472" s="596">
        <v>77</v>
      </c>
      <c r="H472" s="596">
        <v>81</v>
      </c>
      <c r="I472" s="598">
        <v>31</v>
      </c>
      <c r="J472" s="600">
        <f t="shared" si="47"/>
        <v>32</v>
      </c>
      <c r="K472" s="600">
        <f t="shared" si="48"/>
        <v>31</v>
      </c>
      <c r="L472" s="930"/>
      <c r="M472" s="931"/>
      <c r="N472" s="931"/>
      <c r="O472" s="932"/>
      <c r="Q472" s="339" t="s">
        <v>501</v>
      </c>
      <c r="R472" s="20"/>
      <c r="S472" s="20"/>
      <c r="T472" s="20"/>
      <c r="U472" s="20"/>
      <c r="V472" s="20"/>
      <c r="W472" s="20"/>
      <c r="X472" s="20"/>
      <c r="Y472" s="20"/>
      <c r="Z472" s="20" t="s">
        <v>532</v>
      </c>
      <c r="AA472" s="10"/>
      <c r="AB472" s="20"/>
      <c r="AC472" s="20"/>
      <c r="AD472" s="20"/>
      <c r="AE472" s="20"/>
      <c r="AF472" s="20"/>
      <c r="AG472" s="20"/>
      <c r="AH472" s="21"/>
    </row>
    <row r="473" spans="1:34" ht="15" customHeight="1" x14ac:dyDescent="0.2">
      <c r="A473" s="246">
        <v>11</v>
      </c>
      <c r="B473" s="129" t="s">
        <v>433</v>
      </c>
      <c r="C473" s="596">
        <v>32</v>
      </c>
      <c r="D473" s="596">
        <v>13</v>
      </c>
      <c r="E473" s="596">
        <v>4</v>
      </c>
      <c r="F473" s="596">
        <v>15</v>
      </c>
      <c r="G473" s="596">
        <v>68</v>
      </c>
      <c r="H473" s="596">
        <v>85</v>
      </c>
      <c r="I473" s="598">
        <v>30</v>
      </c>
      <c r="J473" s="600">
        <f t="shared" si="47"/>
        <v>32</v>
      </c>
      <c r="K473" s="600">
        <f t="shared" si="48"/>
        <v>30</v>
      </c>
      <c r="L473" s="930"/>
      <c r="M473" s="931"/>
      <c r="N473" s="931"/>
      <c r="O473" s="932"/>
      <c r="Q473" s="339" t="s">
        <v>940</v>
      </c>
      <c r="R473" s="20"/>
      <c r="S473" s="20"/>
      <c r="T473" s="20"/>
      <c r="U473" s="20"/>
      <c r="V473" s="20"/>
      <c r="W473" s="20"/>
      <c r="X473" s="20"/>
      <c r="Y473" s="20"/>
      <c r="Z473" s="20"/>
      <c r="AA473" s="20"/>
      <c r="AB473" s="10"/>
      <c r="AC473" s="20"/>
      <c r="AD473" s="20"/>
      <c r="AE473" s="20"/>
      <c r="AF473" s="20"/>
      <c r="AG473" s="20"/>
      <c r="AH473" s="21"/>
    </row>
    <row r="474" spans="1:34" ht="15" customHeight="1" x14ac:dyDescent="0.2">
      <c r="A474" s="246">
        <v>12</v>
      </c>
      <c r="B474" s="129" t="s">
        <v>1855</v>
      </c>
      <c r="C474" s="596">
        <v>32</v>
      </c>
      <c r="D474" s="596">
        <v>11</v>
      </c>
      <c r="E474" s="596">
        <v>7</v>
      </c>
      <c r="F474" s="596">
        <v>14</v>
      </c>
      <c r="G474" s="596">
        <v>61</v>
      </c>
      <c r="H474" s="596">
        <v>73</v>
      </c>
      <c r="I474" s="598">
        <v>29</v>
      </c>
      <c r="J474" s="600">
        <f t="shared" si="47"/>
        <v>32</v>
      </c>
      <c r="K474" s="600">
        <f t="shared" si="48"/>
        <v>29</v>
      </c>
      <c r="L474" s="930"/>
      <c r="M474" s="931"/>
      <c r="N474" s="931"/>
      <c r="O474" s="932"/>
      <c r="Q474" s="339" t="s">
        <v>726</v>
      </c>
      <c r="R474" s="20"/>
      <c r="S474" s="20"/>
      <c r="T474" s="20"/>
      <c r="U474" s="20"/>
      <c r="V474" s="20"/>
      <c r="W474" s="20"/>
      <c r="X474" s="20"/>
      <c r="Y474" s="20"/>
      <c r="Z474" s="20"/>
      <c r="AA474" s="20"/>
      <c r="AB474" s="20"/>
      <c r="AC474" s="10"/>
      <c r="AD474" s="20"/>
      <c r="AE474" s="20"/>
      <c r="AF474" s="20"/>
      <c r="AG474" s="20"/>
      <c r="AH474" s="21"/>
    </row>
    <row r="475" spans="1:34" ht="15" customHeight="1" x14ac:dyDescent="0.2">
      <c r="A475" s="246">
        <v>13</v>
      </c>
      <c r="B475" s="129" t="s">
        <v>250</v>
      </c>
      <c r="C475" s="596">
        <v>32</v>
      </c>
      <c r="D475" s="596">
        <v>9</v>
      </c>
      <c r="E475" s="596">
        <v>6</v>
      </c>
      <c r="F475" s="596">
        <v>17</v>
      </c>
      <c r="G475" s="596">
        <v>56</v>
      </c>
      <c r="H475" s="596">
        <v>73</v>
      </c>
      <c r="I475" s="598">
        <v>24</v>
      </c>
      <c r="J475" s="600">
        <f t="shared" si="47"/>
        <v>32</v>
      </c>
      <c r="K475" s="600">
        <f t="shared" si="48"/>
        <v>24</v>
      </c>
      <c r="L475" s="930"/>
      <c r="M475" s="931"/>
      <c r="N475" s="931"/>
      <c r="O475" s="932"/>
      <c r="Q475" s="339" t="s">
        <v>299</v>
      </c>
      <c r="R475" s="20"/>
      <c r="S475" s="20"/>
      <c r="T475" s="20"/>
      <c r="U475" s="20"/>
      <c r="V475" s="20"/>
      <c r="W475" s="20"/>
      <c r="X475" s="20"/>
      <c r="Y475" s="20"/>
      <c r="Z475" s="20"/>
      <c r="AA475" s="20"/>
      <c r="AB475" s="20"/>
      <c r="AC475" s="20"/>
      <c r="AD475" s="10"/>
      <c r="AE475" s="20" t="s">
        <v>532</v>
      </c>
      <c r="AF475" s="20"/>
      <c r="AG475" s="20"/>
      <c r="AH475" s="21"/>
    </row>
    <row r="476" spans="1:34" ht="15" customHeight="1" x14ac:dyDescent="0.2">
      <c r="A476" s="246">
        <v>14</v>
      </c>
      <c r="B476" s="129" t="s">
        <v>304</v>
      </c>
      <c r="C476" s="596">
        <v>32</v>
      </c>
      <c r="D476" s="596">
        <v>9</v>
      </c>
      <c r="E476" s="596">
        <v>3</v>
      </c>
      <c r="F476" s="596">
        <v>20</v>
      </c>
      <c r="G476" s="596">
        <v>62</v>
      </c>
      <c r="H476" s="596">
        <v>75</v>
      </c>
      <c r="I476" s="598">
        <v>21</v>
      </c>
      <c r="J476" s="600">
        <f t="shared" si="47"/>
        <v>32</v>
      </c>
      <c r="K476" s="600">
        <f t="shared" si="48"/>
        <v>21</v>
      </c>
      <c r="L476" s="930"/>
      <c r="M476" s="931"/>
      <c r="N476" s="931"/>
      <c r="O476" s="932"/>
      <c r="Q476" s="339" t="s">
        <v>2162</v>
      </c>
      <c r="R476" s="20"/>
      <c r="S476" s="20"/>
      <c r="T476" s="20"/>
      <c r="U476" s="20"/>
      <c r="V476" s="20"/>
      <c r="W476" s="20"/>
      <c r="X476" s="20"/>
      <c r="Y476" s="20"/>
      <c r="Z476" s="20"/>
      <c r="AA476" s="20"/>
      <c r="AB476" s="20"/>
      <c r="AC476" s="20"/>
      <c r="AD476" s="20" t="s">
        <v>532</v>
      </c>
      <c r="AE476" s="10"/>
      <c r="AF476" s="20"/>
      <c r="AG476" s="20"/>
      <c r="AH476" s="21"/>
    </row>
    <row r="477" spans="1:34" ht="15" customHeight="1" x14ac:dyDescent="0.2">
      <c r="A477" s="246">
        <v>15</v>
      </c>
      <c r="B477" s="129" t="s">
        <v>728</v>
      </c>
      <c r="C477" s="596">
        <v>32</v>
      </c>
      <c r="D477" s="596">
        <v>5</v>
      </c>
      <c r="E477" s="596">
        <v>5</v>
      </c>
      <c r="F477" s="596">
        <v>22</v>
      </c>
      <c r="G477" s="596">
        <v>42</v>
      </c>
      <c r="H477" s="596">
        <v>100</v>
      </c>
      <c r="I477" s="598">
        <v>15</v>
      </c>
      <c r="J477" s="600">
        <f t="shared" si="47"/>
        <v>32</v>
      </c>
      <c r="K477" s="600">
        <f t="shared" si="48"/>
        <v>15</v>
      </c>
      <c r="L477" s="930"/>
      <c r="M477" s="931"/>
      <c r="N477" s="931"/>
      <c r="O477" s="932"/>
      <c r="Q477" s="339" t="s">
        <v>1587</v>
      </c>
      <c r="R477" s="20"/>
      <c r="S477" s="20"/>
      <c r="T477" s="20"/>
      <c r="U477" s="20"/>
      <c r="V477" s="20"/>
      <c r="W477" s="20"/>
      <c r="X477" s="20"/>
      <c r="Y477" s="20"/>
      <c r="Z477" s="20"/>
      <c r="AA477" s="20"/>
      <c r="AB477" s="20"/>
      <c r="AC477" s="20"/>
      <c r="AD477" s="20"/>
      <c r="AE477" s="20"/>
      <c r="AF477" s="10"/>
      <c r="AG477" s="20"/>
      <c r="AH477" s="21"/>
    </row>
    <row r="478" spans="1:34" ht="15" customHeight="1" x14ac:dyDescent="0.2">
      <c r="A478" s="246">
        <v>16</v>
      </c>
      <c r="B478" s="129" t="s">
        <v>90</v>
      </c>
      <c r="C478" s="596">
        <v>32</v>
      </c>
      <c r="D478" s="596">
        <v>5</v>
      </c>
      <c r="E478" s="596">
        <v>4</v>
      </c>
      <c r="F478" s="596">
        <v>23</v>
      </c>
      <c r="G478" s="596">
        <v>45</v>
      </c>
      <c r="H478" s="596">
        <v>104</v>
      </c>
      <c r="I478" s="598">
        <v>14</v>
      </c>
      <c r="J478" s="600">
        <f t="shared" si="47"/>
        <v>32</v>
      </c>
      <c r="K478" s="600">
        <f t="shared" si="48"/>
        <v>14</v>
      </c>
      <c r="L478" s="930"/>
      <c r="M478" s="931"/>
      <c r="N478" s="931"/>
      <c r="O478" s="932"/>
      <c r="Q478" s="339" t="s">
        <v>153</v>
      </c>
      <c r="R478" s="20"/>
      <c r="S478" s="20"/>
      <c r="T478" s="20"/>
      <c r="U478" s="20"/>
      <c r="V478" s="20"/>
      <c r="W478" s="20"/>
      <c r="X478" s="20"/>
      <c r="Y478" s="20"/>
      <c r="Z478" s="20"/>
      <c r="AA478" s="20"/>
      <c r="AB478" s="20"/>
      <c r="AC478" s="20"/>
      <c r="AD478" s="20"/>
      <c r="AE478" s="20"/>
      <c r="AF478" s="20"/>
      <c r="AG478" s="10"/>
      <c r="AH478" s="21"/>
    </row>
    <row r="479" spans="1:34" ht="15" customHeight="1" thickBot="1" x14ac:dyDescent="0.25">
      <c r="A479" s="455">
        <v>17</v>
      </c>
      <c r="B479" s="130" t="s">
        <v>941</v>
      </c>
      <c r="C479" s="597">
        <v>32</v>
      </c>
      <c r="D479" s="597">
        <v>2</v>
      </c>
      <c r="E479" s="597">
        <v>0</v>
      </c>
      <c r="F479" s="597">
        <v>30</v>
      </c>
      <c r="G479" s="597">
        <v>37</v>
      </c>
      <c r="H479" s="597">
        <v>160</v>
      </c>
      <c r="I479" s="599" t="s">
        <v>1186</v>
      </c>
      <c r="J479" s="600">
        <f t="shared" si="47"/>
        <v>32</v>
      </c>
      <c r="K479" s="600">
        <f t="shared" si="48"/>
        <v>4</v>
      </c>
      <c r="L479" s="933"/>
      <c r="M479" s="934"/>
      <c r="N479" s="934"/>
      <c r="O479" s="935"/>
      <c r="Q479" s="398" t="s">
        <v>499</v>
      </c>
      <c r="R479" s="23"/>
      <c r="S479" s="23"/>
      <c r="T479" s="23"/>
      <c r="U479" s="23"/>
      <c r="V479" s="23"/>
      <c r="W479" s="23"/>
      <c r="X479" s="23"/>
      <c r="Y479" s="23"/>
      <c r="Z479" s="23"/>
      <c r="AA479" s="23"/>
      <c r="AB479" s="23"/>
      <c r="AC479" s="23"/>
      <c r="AD479" s="23"/>
      <c r="AE479" s="23"/>
      <c r="AF479" s="23"/>
      <c r="AG479" s="23"/>
      <c r="AH479" s="15"/>
    </row>
    <row r="480" spans="1:34" ht="15" customHeight="1" x14ac:dyDescent="0.2">
      <c r="C480" s="600">
        <f t="shared" ref="C480:I480" si="50">SUM(C463:C479)</f>
        <v>544</v>
      </c>
      <c r="D480" s="600">
        <f t="shared" si="50"/>
        <v>233</v>
      </c>
      <c r="E480" s="600">
        <f t="shared" si="50"/>
        <v>78</v>
      </c>
      <c r="F480" s="600">
        <f t="shared" si="50"/>
        <v>233</v>
      </c>
      <c r="G480" s="600">
        <f t="shared" si="50"/>
        <v>1240</v>
      </c>
      <c r="H480" s="600">
        <f t="shared" si="50"/>
        <v>1240</v>
      </c>
      <c r="I480" s="600">
        <f t="shared" si="50"/>
        <v>540</v>
      </c>
      <c r="J480" s="600">
        <f t="shared" si="47"/>
        <v>544</v>
      </c>
      <c r="K480" s="600">
        <f t="shared" si="48"/>
        <v>544</v>
      </c>
      <c r="Q480"/>
      <c r="R480"/>
      <c r="S480"/>
      <c r="T480"/>
      <c r="U480"/>
      <c r="V480"/>
      <c r="W480"/>
      <c r="X480"/>
      <c r="Y480"/>
      <c r="Z480"/>
      <c r="AA480"/>
      <c r="AB480"/>
      <c r="AC480"/>
      <c r="AD480"/>
      <c r="AE480"/>
      <c r="AF480"/>
      <c r="AG480"/>
      <c r="AH480"/>
    </row>
    <row r="481" spans="1:34" ht="15" customHeight="1" thickBot="1" x14ac:dyDescent="0.25">
      <c r="Q481"/>
      <c r="R481"/>
      <c r="S481"/>
      <c r="T481"/>
      <c r="U481"/>
      <c r="V481"/>
      <c r="W481"/>
      <c r="X481"/>
      <c r="Y481"/>
      <c r="Z481"/>
      <c r="AA481"/>
      <c r="AB481"/>
      <c r="AC481"/>
      <c r="AD481"/>
      <c r="AE481"/>
      <c r="AF481"/>
      <c r="AG481"/>
      <c r="AH481"/>
    </row>
    <row r="482" spans="1:34" ht="15" customHeight="1" thickBot="1" x14ac:dyDescent="0.25">
      <c r="A482" s="1193" t="s">
        <v>943</v>
      </c>
      <c r="B482" s="1194"/>
      <c r="C482" s="1194"/>
      <c r="D482" s="1194"/>
      <c r="E482" s="1194"/>
      <c r="F482" s="1195"/>
      <c r="G482" s="1190" t="s">
        <v>1183</v>
      </c>
      <c r="H482" s="1191"/>
      <c r="I482" s="1192"/>
      <c r="Q482"/>
      <c r="R482"/>
      <c r="S482"/>
      <c r="T482"/>
      <c r="U482"/>
      <c r="V482"/>
      <c r="W482"/>
      <c r="X482"/>
      <c r="Y482"/>
      <c r="Z482"/>
      <c r="AA482"/>
      <c r="AB482"/>
      <c r="AC482"/>
      <c r="AD482"/>
      <c r="AE482"/>
      <c r="AF482"/>
      <c r="AG482"/>
      <c r="AH482"/>
    </row>
    <row r="483" spans="1:34" ht="15" customHeight="1" thickBot="1" x14ac:dyDescent="0.25">
      <c r="A483" s="456" t="s">
        <v>496</v>
      </c>
      <c r="B483" s="457" t="s">
        <v>497</v>
      </c>
      <c r="C483" s="458" t="s">
        <v>498</v>
      </c>
      <c r="D483" s="458" t="s">
        <v>499</v>
      </c>
      <c r="E483" s="458" t="s">
        <v>500</v>
      </c>
      <c r="F483" s="458" t="s">
        <v>501</v>
      </c>
      <c r="G483" s="459" t="s">
        <v>502</v>
      </c>
      <c r="H483" s="459" t="s">
        <v>503</v>
      </c>
      <c r="I483" s="460" t="s">
        <v>504</v>
      </c>
      <c r="L483" s="1242" t="s">
        <v>588</v>
      </c>
      <c r="M483" s="1243"/>
      <c r="N483" s="1243"/>
      <c r="O483" s="1244"/>
      <c r="Q483" s="24" t="s">
        <v>1184</v>
      </c>
      <c r="R483" s="399" t="s">
        <v>633</v>
      </c>
      <c r="S483" s="399" t="s">
        <v>241</v>
      </c>
      <c r="T483" s="399" t="s">
        <v>1196</v>
      </c>
      <c r="U483" s="399" t="s">
        <v>541</v>
      </c>
      <c r="V483" s="399" t="s">
        <v>1784</v>
      </c>
      <c r="W483" s="399" t="s">
        <v>500</v>
      </c>
      <c r="X483" s="399" t="s">
        <v>1504</v>
      </c>
      <c r="Y483" s="399" t="s">
        <v>511</v>
      </c>
      <c r="Z483" s="399" t="s">
        <v>1088</v>
      </c>
      <c r="AA483" s="399" t="s">
        <v>242</v>
      </c>
      <c r="AB483" s="399" t="s">
        <v>1089</v>
      </c>
      <c r="AC483" s="399" t="s">
        <v>610</v>
      </c>
      <c r="AD483" s="399" t="s">
        <v>514</v>
      </c>
      <c r="AE483" s="399" t="s">
        <v>591</v>
      </c>
      <c r="AF483" s="399" t="s">
        <v>1587</v>
      </c>
      <c r="AG483" s="400" t="s">
        <v>813</v>
      </c>
    </row>
    <row r="484" spans="1:34" ht="15" customHeight="1" thickBot="1" x14ac:dyDescent="0.25">
      <c r="A484" s="461">
        <v>1</v>
      </c>
      <c r="B484" s="126" t="s">
        <v>1092</v>
      </c>
      <c r="C484" s="601">
        <v>30</v>
      </c>
      <c r="D484" s="601">
        <v>24</v>
      </c>
      <c r="E484" s="601">
        <v>1</v>
      </c>
      <c r="F484" s="601">
        <v>5</v>
      </c>
      <c r="G484" s="601">
        <v>108</v>
      </c>
      <c r="H484" s="601">
        <v>44</v>
      </c>
      <c r="I484" s="128">
        <f t="shared" ref="I484:I499" si="51">(D484*2)+E484</f>
        <v>49</v>
      </c>
      <c r="J484" s="600">
        <f t="shared" si="47"/>
        <v>30</v>
      </c>
      <c r="K484" s="600">
        <f t="shared" si="48"/>
        <v>49</v>
      </c>
      <c r="L484" s="1245"/>
      <c r="M484" s="1246"/>
      <c r="N484" s="1246"/>
      <c r="O484" s="1247"/>
      <c r="Q484" s="401" t="s">
        <v>633</v>
      </c>
      <c r="R484" s="10"/>
      <c r="S484" s="20" t="s">
        <v>532</v>
      </c>
      <c r="T484" s="20"/>
      <c r="U484" s="20" t="s">
        <v>1602</v>
      </c>
      <c r="V484" s="20" t="s">
        <v>532</v>
      </c>
      <c r="W484" s="20"/>
      <c r="X484" s="20"/>
      <c r="Y484" s="20" t="s">
        <v>532</v>
      </c>
      <c r="Z484" s="20"/>
      <c r="AA484" s="20"/>
      <c r="AB484" s="20"/>
      <c r="AC484" s="20"/>
      <c r="AD484" s="20"/>
      <c r="AE484" s="20"/>
      <c r="AF484" s="20"/>
      <c r="AG484" s="21"/>
    </row>
    <row r="485" spans="1:34" ht="15" customHeight="1" x14ac:dyDescent="0.2">
      <c r="A485" s="259">
        <v>2</v>
      </c>
      <c r="B485" s="129" t="s">
        <v>345</v>
      </c>
      <c r="C485" s="596">
        <v>30</v>
      </c>
      <c r="D485" s="596">
        <v>20</v>
      </c>
      <c r="E485" s="596">
        <v>6</v>
      </c>
      <c r="F485" s="596">
        <v>4</v>
      </c>
      <c r="G485" s="596">
        <v>122</v>
      </c>
      <c r="H485" s="596">
        <v>60</v>
      </c>
      <c r="I485" s="598">
        <f t="shared" si="51"/>
        <v>46</v>
      </c>
      <c r="J485" s="600">
        <f t="shared" si="47"/>
        <v>30</v>
      </c>
      <c r="K485" s="600">
        <f t="shared" si="48"/>
        <v>46</v>
      </c>
      <c r="L485" s="927" t="s">
        <v>1187</v>
      </c>
      <c r="M485" s="928"/>
      <c r="N485" s="928"/>
      <c r="O485" s="929"/>
      <c r="Q485" s="401" t="s">
        <v>241</v>
      </c>
      <c r="R485" s="20" t="s">
        <v>532</v>
      </c>
      <c r="S485" s="10"/>
      <c r="T485" s="20"/>
      <c r="U485" s="20" t="s">
        <v>1539</v>
      </c>
      <c r="V485" s="20"/>
      <c r="W485" s="20"/>
      <c r="X485" s="20"/>
      <c r="Y485" s="20"/>
      <c r="Z485" s="20"/>
      <c r="AA485" s="20"/>
      <c r="AB485" s="20"/>
      <c r="AC485" s="20"/>
      <c r="AD485" s="20"/>
      <c r="AE485" s="20"/>
      <c r="AF485" s="20"/>
      <c r="AG485" s="21"/>
    </row>
    <row r="486" spans="1:34" ht="15" customHeight="1" x14ac:dyDescent="0.2">
      <c r="A486" s="259">
        <v>3</v>
      </c>
      <c r="B486" s="129" t="s">
        <v>244</v>
      </c>
      <c r="C486" s="596">
        <v>30</v>
      </c>
      <c r="D486" s="596">
        <v>21</v>
      </c>
      <c r="E486" s="596">
        <v>3</v>
      </c>
      <c r="F486" s="596">
        <v>6</v>
      </c>
      <c r="G486" s="596">
        <v>97</v>
      </c>
      <c r="H486" s="596">
        <v>57</v>
      </c>
      <c r="I486" s="598">
        <f t="shared" si="51"/>
        <v>45</v>
      </c>
      <c r="J486" s="600">
        <f t="shared" si="47"/>
        <v>30</v>
      </c>
      <c r="K486" s="600">
        <f t="shared" si="48"/>
        <v>45</v>
      </c>
      <c r="L486" s="930"/>
      <c r="M486" s="931"/>
      <c r="N486" s="931"/>
      <c r="O486" s="932"/>
      <c r="Q486" s="401" t="s">
        <v>1196</v>
      </c>
      <c r="R486" s="20"/>
      <c r="S486" s="20"/>
      <c r="T486" s="10"/>
      <c r="U486" s="20" t="s">
        <v>355</v>
      </c>
      <c r="V486" s="20"/>
      <c r="W486" s="20"/>
      <c r="X486" s="20"/>
      <c r="Y486" s="20"/>
      <c r="Z486" s="20"/>
      <c r="AA486" s="20"/>
      <c r="AB486" s="20"/>
      <c r="AC486" s="20"/>
      <c r="AD486" s="20"/>
      <c r="AE486" s="20"/>
      <c r="AF486" s="20"/>
      <c r="AG486" s="21"/>
    </row>
    <row r="487" spans="1:34" ht="15" customHeight="1" x14ac:dyDescent="0.2">
      <c r="A487" s="259">
        <v>4</v>
      </c>
      <c r="B487" s="129" t="s">
        <v>1090</v>
      </c>
      <c r="C487" s="596">
        <v>30</v>
      </c>
      <c r="D487" s="596">
        <v>19</v>
      </c>
      <c r="E487" s="596">
        <v>5</v>
      </c>
      <c r="F487" s="596">
        <v>6</v>
      </c>
      <c r="G487" s="596">
        <v>70</v>
      </c>
      <c r="H487" s="596">
        <v>48</v>
      </c>
      <c r="I487" s="598">
        <f t="shared" si="51"/>
        <v>43</v>
      </c>
      <c r="J487" s="600">
        <f t="shared" si="47"/>
        <v>30</v>
      </c>
      <c r="K487" s="600">
        <f t="shared" si="48"/>
        <v>43</v>
      </c>
      <c r="L487" s="930"/>
      <c r="M487" s="931"/>
      <c r="N487" s="931"/>
      <c r="O487" s="932"/>
      <c r="Q487" s="401" t="s">
        <v>541</v>
      </c>
      <c r="R487" s="20" t="s">
        <v>1597</v>
      </c>
      <c r="S487" s="20" t="s">
        <v>1602</v>
      </c>
      <c r="T487" s="20" t="s">
        <v>1642</v>
      </c>
      <c r="U487" s="10"/>
      <c r="V487" s="20" t="s">
        <v>1495</v>
      </c>
      <c r="W487" s="20" t="s">
        <v>1603</v>
      </c>
      <c r="X487" s="20" t="s">
        <v>844</v>
      </c>
      <c r="Y487" s="20" t="s">
        <v>1547</v>
      </c>
      <c r="Z487" s="20" t="s">
        <v>1600</v>
      </c>
      <c r="AA487" s="20" t="s">
        <v>1890</v>
      </c>
      <c r="AB487" s="20" t="s">
        <v>1603</v>
      </c>
      <c r="AC487" s="20" t="s">
        <v>1601</v>
      </c>
      <c r="AD487" s="20" t="s">
        <v>1642</v>
      </c>
      <c r="AE487" s="20" t="s">
        <v>628</v>
      </c>
      <c r="AF487" s="20" t="s">
        <v>1971</v>
      </c>
      <c r="AG487" s="21" t="s">
        <v>1624</v>
      </c>
    </row>
    <row r="488" spans="1:34" ht="15" customHeight="1" x14ac:dyDescent="0.2">
      <c r="A488" s="259">
        <v>5</v>
      </c>
      <c r="B488" s="129" t="s">
        <v>1208</v>
      </c>
      <c r="C488" s="596">
        <v>30</v>
      </c>
      <c r="D488" s="596">
        <v>16</v>
      </c>
      <c r="E488" s="596">
        <v>3</v>
      </c>
      <c r="F488" s="596">
        <v>11</v>
      </c>
      <c r="G488" s="596">
        <v>85</v>
      </c>
      <c r="H488" s="596">
        <v>71</v>
      </c>
      <c r="I488" s="598">
        <f t="shared" si="51"/>
        <v>35</v>
      </c>
      <c r="J488" s="600">
        <f t="shared" si="47"/>
        <v>30</v>
      </c>
      <c r="K488" s="600">
        <f t="shared" si="48"/>
        <v>35</v>
      </c>
      <c r="L488" s="930"/>
      <c r="M488" s="931"/>
      <c r="N488" s="931"/>
      <c r="O488" s="932"/>
      <c r="Q488" s="401" t="s">
        <v>1784</v>
      </c>
      <c r="R488" s="20"/>
      <c r="S488" s="20"/>
      <c r="T488" s="20"/>
      <c r="U488" s="20" t="s">
        <v>844</v>
      </c>
      <c r="V488" s="10"/>
      <c r="W488" s="20"/>
      <c r="X488" s="20"/>
      <c r="Y488" s="20"/>
      <c r="Z488" s="20"/>
      <c r="AA488" s="20"/>
      <c r="AB488" s="20"/>
      <c r="AC488" s="20"/>
      <c r="AD488" s="20"/>
      <c r="AE488" s="20"/>
      <c r="AF488" s="20"/>
      <c r="AG488" s="21"/>
    </row>
    <row r="489" spans="1:34" ht="15" customHeight="1" x14ac:dyDescent="0.2">
      <c r="A489" s="259">
        <v>6</v>
      </c>
      <c r="B489" s="129" t="s">
        <v>1589</v>
      </c>
      <c r="C489" s="596">
        <v>30</v>
      </c>
      <c r="D489" s="596">
        <v>13</v>
      </c>
      <c r="E489" s="596">
        <v>7</v>
      </c>
      <c r="F489" s="596">
        <v>10</v>
      </c>
      <c r="G489" s="596">
        <v>81</v>
      </c>
      <c r="H489" s="596">
        <v>67</v>
      </c>
      <c r="I489" s="598">
        <f t="shared" si="51"/>
        <v>33</v>
      </c>
      <c r="J489" s="600">
        <f t="shared" si="47"/>
        <v>30</v>
      </c>
      <c r="K489" s="600">
        <f t="shared" si="48"/>
        <v>33</v>
      </c>
      <c r="L489" s="930"/>
      <c r="M489" s="931"/>
      <c r="N489" s="931"/>
      <c r="O489" s="932"/>
      <c r="Q489" s="401" t="s">
        <v>500</v>
      </c>
      <c r="R489" s="20"/>
      <c r="S489" s="20"/>
      <c r="T489" s="20"/>
      <c r="U489" s="20" t="s">
        <v>1495</v>
      </c>
      <c r="V489" s="20"/>
      <c r="W489" s="10"/>
      <c r="X489" s="20"/>
      <c r="Y489" s="20"/>
      <c r="Z489" s="20"/>
      <c r="AA489" s="20"/>
      <c r="AB489" s="20"/>
      <c r="AC489" s="20"/>
      <c r="AD489" s="20"/>
      <c r="AE489" s="20"/>
      <c r="AF489" s="20"/>
      <c r="AG489" s="21"/>
    </row>
    <row r="490" spans="1:34" ht="15" customHeight="1" x14ac:dyDescent="0.2">
      <c r="A490" s="259">
        <v>7</v>
      </c>
      <c r="B490" s="129" t="s">
        <v>617</v>
      </c>
      <c r="C490" s="596">
        <v>30</v>
      </c>
      <c r="D490" s="596">
        <v>11</v>
      </c>
      <c r="E490" s="596">
        <v>10</v>
      </c>
      <c r="F490" s="596">
        <v>9</v>
      </c>
      <c r="G490" s="596">
        <v>72</v>
      </c>
      <c r="H490" s="596">
        <v>70</v>
      </c>
      <c r="I490" s="598">
        <f t="shared" si="51"/>
        <v>32</v>
      </c>
      <c r="J490" s="600">
        <f t="shared" si="47"/>
        <v>30</v>
      </c>
      <c r="K490" s="600">
        <f t="shared" si="48"/>
        <v>32</v>
      </c>
      <c r="L490" s="930"/>
      <c r="M490" s="931"/>
      <c r="N490" s="931"/>
      <c r="O490" s="932"/>
      <c r="Q490" s="401" t="s">
        <v>1504</v>
      </c>
      <c r="R490" s="20"/>
      <c r="S490" s="20"/>
      <c r="T490" s="20"/>
      <c r="U490" s="20" t="s">
        <v>1540</v>
      </c>
      <c r="V490" s="20"/>
      <c r="W490" s="20"/>
      <c r="X490" s="10"/>
      <c r="Y490" s="20" t="s">
        <v>532</v>
      </c>
      <c r="Z490" s="20"/>
      <c r="AA490" s="20"/>
      <c r="AB490" s="20"/>
      <c r="AC490" s="20"/>
      <c r="AD490" s="20"/>
      <c r="AE490" s="20"/>
      <c r="AF490" s="20"/>
      <c r="AG490" s="21"/>
    </row>
    <row r="491" spans="1:34" ht="15" customHeight="1" x14ac:dyDescent="0.2">
      <c r="A491" s="259">
        <v>8</v>
      </c>
      <c r="B491" s="129" t="s">
        <v>1093</v>
      </c>
      <c r="C491" s="596">
        <v>30</v>
      </c>
      <c r="D491" s="596">
        <v>11</v>
      </c>
      <c r="E491" s="596">
        <v>4</v>
      </c>
      <c r="F491" s="596">
        <v>15</v>
      </c>
      <c r="G491" s="596">
        <v>84</v>
      </c>
      <c r="H491" s="596">
        <v>81</v>
      </c>
      <c r="I491" s="598">
        <f t="shared" si="51"/>
        <v>26</v>
      </c>
      <c r="J491" s="600">
        <f t="shared" si="47"/>
        <v>30</v>
      </c>
      <c r="K491" s="600">
        <f t="shared" si="48"/>
        <v>26</v>
      </c>
      <c r="L491" s="930"/>
      <c r="M491" s="931"/>
      <c r="N491" s="931"/>
      <c r="O491" s="932"/>
      <c r="Q491" s="401" t="s">
        <v>511</v>
      </c>
      <c r="R491" s="20"/>
      <c r="S491" s="20"/>
      <c r="T491" s="20"/>
      <c r="U491" s="20" t="s">
        <v>1539</v>
      </c>
      <c r="V491" s="20"/>
      <c r="W491" s="20"/>
      <c r="X491" s="20" t="s">
        <v>532</v>
      </c>
      <c r="Y491" s="10"/>
      <c r="Z491" s="20"/>
      <c r="AA491" s="20"/>
      <c r="AB491" s="20"/>
      <c r="AC491" s="20"/>
      <c r="AD491" s="20"/>
      <c r="AE491" s="20"/>
      <c r="AF491" s="20"/>
      <c r="AG491" s="21"/>
    </row>
    <row r="492" spans="1:34" ht="15" customHeight="1" x14ac:dyDescent="0.2">
      <c r="A492" s="259">
        <v>9</v>
      </c>
      <c r="B492" s="129" t="s">
        <v>371</v>
      </c>
      <c r="C492" s="596">
        <v>30</v>
      </c>
      <c r="D492" s="596">
        <v>11</v>
      </c>
      <c r="E492" s="596">
        <v>3</v>
      </c>
      <c r="F492" s="596">
        <v>16</v>
      </c>
      <c r="G492" s="596">
        <v>56</v>
      </c>
      <c r="H492" s="596">
        <v>93</v>
      </c>
      <c r="I492" s="598">
        <f t="shared" si="51"/>
        <v>25</v>
      </c>
      <c r="J492" s="600">
        <f t="shared" si="47"/>
        <v>30</v>
      </c>
      <c r="K492" s="600">
        <f t="shared" si="48"/>
        <v>25</v>
      </c>
      <c r="L492" s="930"/>
      <c r="M492" s="931"/>
      <c r="N492" s="931"/>
      <c r="O492" s="932"/>
      <c r="Q492" s="401" t="s">
        <v>1088</v>
      </c>
      <c r="R492" s="20"/>
      <c r="S492" s="20"/>
      <c r="T492" s="20"/>
      <c r="U492" s="20" t="s">
        <v>1603</v>
      </c>
      <c r="V492" s="20"/>
      <c r="W492" s="20"/>
      <c r="X492" s="20"/>
      <c r="Y492" s="20"/>
      <c r="Z492" s="10"/>
      <c r="AA492" s="20"/>
      <c r="AB492" s="20"/>
      <c r="AC492" s="20"/>
      <c r="AD492" s="20"/>
      <c r="AE492" s="20"/>
      <c r="AF492" s="20"/>
      <c r="AG492" s="21"/>
    </row>
    <row r="493" spans="1:34" ht="15" customHeight="1" x14ac:dyDescent="0.2">
      <c r="A493" s="259">
        <v>10</v>
      </c>
      <c r="B493" s="129" t="s">
        <v>1042</v>
      </c>
      <c r="C493" s="596">
        <v>30</v>
      </c>
      <c r="D493" s="596">
        <v>10</v>
      </c>
      <c r="E493" s="596">
        <v>5</v>
      </c>
      <c r="F493" s="596">
        <v>15</v>
      </c>
      <c r="G493" s="596">
        <v>62</v>
      </c>
      <c r="H493" s="596">
        <v>83</v>
      </c>
      <c r="I493" s="598">
        <f t="shared" si="51"/>
        <v>25</v>
      </c>
      <c r="J493" s="600">
        <f t="shared" si="47"/>
        <v>30</v>
      </c>
      <c r="K493" s="600">
        <f t="shared" si="48"/>
        <v>25</v>
      </c>
      <c r="L493" s="930"/>
      <c r="M493" s="931"/>
      <c r="N493" s="931"/>
      <c r="O493" s="932"/>
      <c r="Q493" s="401" t="s">
        <v>242</v>
      </c>
      <c r="R493" s="20"/>
      <c r="S493" s="20"/>
      <c r="T493" s="20"/>
      <c r="U493" s="20" t="s">
        <v>1642</v>
      </c>
      <c r="V493" s="20"/>
      <c r="W493" s="20"/>
      <c r="X493" s="20"/>
      <c r="Y493" s="20"/>
      <c r="Z493" s="20"/>
      <c r="AA493" s="10"/>
      <c r="AB493" s="20"/>
      <c r="AC493" s="20"/>
      <c r="AD493" s="20"/>
      <c r="AE493" s="20"/>
      <c r="AF493" s="20"/>
      <c r="AG493" s="21"/>
    </row>
    <row r="494" spans="1:34" ht="15" customHeight="1" x14ac:dyDescent="0.2">
      <c r="A494" s="259">
        <v>11</v>
      </c>
      <c r="B494" s="129" t="s">
        <v>819</v>
      </c>
      <c r="C494" s="596">
        <v>30</v>
      </c>
      <c r="D494" s="596">
        <v>9</v>
      </c>
      <c r="E494" s="596">
        <v>6</v>
      </c>
      <c r="F494" s="596">
        <v>15</v>
      </c>
      <c r="G494" s="596">
        <v>59</v>
      </c>
      <c r="H494" s="596">
        <v>77</v>
      </c>
      <c r="I494" s="598">
        <f t="shared" si="51"/>
        <v>24</v>
      </c>
      <c r="J494" s="600">
        <f t="shared" si="47"/>
        <v>30</v>
      </c>
      <c r="K494" s="600">
        <f t="shared" si="48"/>
        <v>24</v>
      </c>
      <c r="L494" s="930"/>
      <c r="M494" s="931"/>
      <c r="N494" s="931"/>
      <c r="O494" s="932"/>
      <c r="Q494" s="401" t="s">
        <v>1089</v>
      </c>
      <c r="R494" s="20"/>
      <c r="S494" s="20"/>
      <c r="T494" s="20"/>
      <c r="U494" s="20" t="s">
        <v>1488</v>
      </c>
      <c r="V494" s="20"/>
      <c r="W494" s="20"/>
      <c r="X494" s="20"/>
      <c r="Y494" s="20"/>
      <c r="Z494" s="20"/>
      <c r="AA494" s="20"/>
      <c r="AB494" s="10"/>
      <c r="AC494" s="20"/>
      <c r="AD494" s="20"/>
      <c r="AE494" s="20"/>
      <c r="AF494" s="20"/>
      <c r="AG494" s="21"/>
    </row>
    <row r="495" spans="1:34" ht="15" customHeight="1" x14ac:dyDescent="0.2">
      <c r="A495" s="259">
        <v>12</v>
      </c>
      <c r="B495" s="129" t="s">
        <v>245</v>
      </c>
      <c r="C495" s="596">
        <v>30</v>
      </c>
      <c r="D495" s="596">
        <v>10</v>
      </c>
      <c r="E495" s="596">
        <v>3</v>
      </c>
      <c r="F495" s="596">
        <v>17</v>
      </c>
      <c r="G495" s="596">
        <v>66</v>
      </c>
      <c r="H495" s="596">
        <v>92</v>
      </c>
      <c r="I495" s="598">
        <f t="shared" si="51"/>
        <v>23</v>
      </c>
      <c r="J495" s="600">
        <f t="shared" si="47"/>
        <v>30</v>
      </c>
      <c r="K495" s="600">
        <f t="shared" si="48"/>
        <v>23</v>
      </c>
      <c r="L495" s="930"/>
      <c r="M495" s="931"/>
      <c r="N495" s="931"/>
      <c r="O495" s="932"/>
      <c r="Q495" s="401" t="s">
        <v>610</v>
      </c>
      <c r="R495" s="20"/>
      <c r="S495" s="20"/>
      <c r="T495" s="20"/>
      <c r="U495" s="20" t="s">
        <v>1539</v>
      </c>
      <c r="V495" s="20" t="s">
        <v>532</v>
      </c>
      <c r="W495" s="20"/>
      <c r="X495" s="20"/>
      <c r="Y495" s="20"/>
      <c r="Z495" s="20"/>
      <c r="AA495" s="20"/>
      <c r="AB495" s="20"/>
      <c r="AC495" s="10"/>
      <c r="AD495" s="20" t="s">
        <v>532</v>
      </c>
      <c r="AE495" s="20"/>
      <c r="AF495" s="20"/>
      <c r="AG495" s="21"/>
    </row>
    <row r="496" spans="1:34" ht="15" customHeight="1" x14ac:dyDescent="0.2">
      <c r="A496" s="259">
        <v>13</v>
      </c>
      <c r="B496" s="129" t="s">
        <v>1200</v>
      </c>
      <c r="C496" s="596">
        <v>30</v>
      </c>
      <c r="D496" s="596">
        <v>9</v>
      </c>
      <c r="E496" s="596">
        <v>4</v>
      </c>
      <c r="F496" s="596">
        <v>17</v>
      </c>
      <c r="G496" s="596">
        <v>67</v>
      </c>
      <c r="H496" s="596">
        <v>83</v>
      </c>
      <c r="I496" s="598">
        <f t="shared" si="51"/>
        <v>22</v>
      </c>
      <c r="J496" s="600">
        <f t="shared" si="47"/>
        <v>30</v>
      </c>
      <c r="K496" s="600">
        <f t="shared" si="48"/>
        <v>22</v>
      </c>
      <c r="L496" s="930"/>
      <c r="M496" s="931"/>
      <c r="N496" s="931"/>
      <c r="O496" s="932"/>
      <c r="Q496" s="401" t="s">
        <v>514</v>
      </c>
      <c r="R496" s="20"/>
      <c r="S496" s="20"/>
      <c r="T496" s="20"/>
      <c r="U496" s="20" t="s">
        <v>362</v>
      </c>
      <c r="V496" s="20"/>
      <c r="W496" s="20"/>
      <c r="X496" s="20"/>
      <c r="Y496" s="20"/>
      <c r="Z496" s="20"/>
      <c r="AA496" s="20"/>
      <c r="AB496" s="20"/>
      <c r="AC496" s="20" t="s">
        <v>532</v>
      </c>
      <c r="AD496" s="10"/>
      <c r="AE496" s="20"/>
      <c r="AF496" s="20"/>
      <c r="AG496" s="21"/>
    </row>
    <row r="497" spans="1:33" ht="15" customHeight="1" x14ac:dyDescent="0.2">
      <c r="A497" s="259">
        <v>14</v>
      </c>
      <c r="B497" s="129" t="s">
        <v>1955</v>
      </c>
      <c r="C497" s="596">
        <v>30</v>
      </c>
      <c r="D497" s="596">
        <v>8</v>
      </c>
      <c r="E497" s="596">
        <v>2</v>
      </c>
      <c r="F497" s="596">
        <v>20</v>
      </c>
      <c r="G497" s="596">
        <v>63</v>
      </c>
      <c r="H497" s="596">
        <v>107</v>
      </c>
      <c r="I497" s="598">
        <f t="shared" si="51"/>
        <v>18</v>
      </c>
      <c r="J497" s="600">
        <f t="shared" si="47"/>
        <v>30</v>
      </c>
      <c r="K497" s="600">
        <f t="shared" si="48"/>
        <v>18</v>
      </c>
      <c r="L497" s="930"/>
      <c r="M497" s="931"/>
      <c r="N497" s="931"/>
      <c r="O497" s="932"/>
      <c r="Q497" s="401" t="s">
        <v>591</v>
      </c>
      <c r="R497" s="20"/>
      <c r="S497" s="20"/>
      <c r="T497" s="20"/>
      <c r="U497" s="20" t="s">
        <v>1493</v>
      </c>
      <c r="V497" s="20"/>
      <c r="W497" s="20"/>
      <c r="X497" s="20"/>
      <c r="Y497" s="20" t="s">
        <v>532</v>
      </c>
      <c r="Z497" s="20"/>
      <c r="AA497" s="20"/>
      <c r="AB497" s="20"/>
      <c r="AC497" s="20"/>
      <c r="AD497" s="20"/>
      <c r="AE497" s="10"/>
      <c r="AF497" s="20"/>
      <c r="AG497" s="21"/>
    </row>
    <row r="498" spans="1:33" ht="15" customHeight="1" x14ac:dyDescent="0.2">
      <c r="A498" s="259">
        <v>15</v>
      </c>
      <c r="B498" s="129" t="s">
        <v>1763</v>
      </c>
      <c r="C498" s="596">
        <v>30</v>
      </c>
      <c r="D498" s="596">
        <v>7</v>
      </c>
      <c r="E498" s="596">
        <v>4</v>
      </c>
      <c r="F498" s="596">
        <v>19</v>
      </c>
      <c r="G498" s="596">
        <v>62</v>
      </c>
      <c r="H498" s="596">
        <v>93</v>
      </c>
      <c r="I498" s="598">
        <f t="shared" si="51"/>
        <v>18</v>
      </c>
      <c r="J498" s="600">
        <f t="shared" si="47"/>
        <v>30</v>
      </c>
      <c r="K498" s="600">
        <f t="shared" si="48"/>
        <v>18</v>
      </c>
      <c r="L498" s="930"/>
      <c r="M498" s="931"/>
      <c r="N498" s="931"/>
      <c r="O498" s="932"/>
      <c r="Q498" s="401" t="s">
        <v>1587</v>
      </c>
      <c r="R498" s="20"/>
      <c r="S498" s="20"/>
      <c r="T498" s="20"/>
      <c r="U498" s="20" t="s">
        <v>1207</v>
      </c>
      <c r="V498" s="20"/>
      <c r="W498" s="20"/>
      <c r="X498" s="20"/>
      <c r="Y498" s="20" t="s">
        <v>532</v>
      </c>
      <c r="Z498" s="20"/>
      <c r="AA498" s="20"/>
      <c r="AB498" s="20"/>
      <c r="AC498" s="20"/>
      <c r="AD498" s="20"/>
      <c r="AE498" s="20"/>
      <c r="AF498" s="10"/>
      <c r="AG498" s="21"/>
    </row>
    <row r="499" spans="1:33" ht="15" customHeight="1" thickBot="1" x14ac:dyDescent="0.25">
      <c r="A499" s="462">
        <v>16</v>
      </c>
      <c r="B499" s="130" t="s">
        <v>1094</v>
      </c>
      <c r="C499" s="597">
        <v>30</v>
      </c>
      <c r="D499" s="597">
        <v>7</v>
      </c>
      <c r="E499" s="597">
        <v>3</v>
      </c>
      <c r="F499" s="597">
        <v>20</v>
      </c>
      <c r="G499" s="597">
        <v>64</v>
      </c>
      <c r="H499" s="597">
        <v>100</v>
      </c>
      <c r="I499" s="599">
        <f t="shared" si="51"/>
        <v>17</v>
      </c>
      <c r="J499" s="600">
        <f t="shared" si="47"/>
        <v>30</v>
      </c>
      <c r="K499" s="600">
        <f t="shared" si="48"/>
        <v>17</v>
      </c>
      <c r="L499" s="933"/>
      <c r="M499" s="934"/>
      <c r="N499" s="934"/>
      <c r="O499" s="935"/>
      <c r="Q499" s="402" t="s">
        <v>813</v>
      </c>
      <c r="R499" s="23"/>
      <c r="S499" s="23"/>
      <c r="T499" s="23"/>
      <c r="U499" s="23" t="s">
        <v>1597</v>
      </c>
      <c r="V499" s="23"/>
      <c r="W499" s="23"/>
      <c r="X499" s="23"/>
      <c r="Y499" s="23"/>
      <c r="Z499" s="23"/>
      <c r="AA499" s="23"/>
      <c r="AB499" s="23"/>
      <c r="AC499" s="23"/>
      <c r="AD499" s="23"/>
      <c r="AE499" s="23"/>
      <c r="AF499" s="23"/>
      <c r="AG499" s="15"/>
    </row>
    <row r="500" spans="1:33" ht="15" customHeight="1" x14ac:dyDescent="0.2">
      <c r="C500" s="600">
        <f t="shared" ref="C500:I500" si="52">SUM(C484:C499)</f>
        <v>480</v>
      </c>
      <c r="D500" s="600">
        <f t="shared" si="52"/>
        <v>206</v>
      </c>
      <c r="E500" s="600">
        <f t="shared" si="52"/>
        <v>69</v>
      </c>
      <c r="F500" s="600">
        <f t="shared" si="52"/>
        <v>205</v>
      </c>
      <c r="G500" s="600">
        <f t="shared" si="52"/>
        <v>1218</v>
      </c>
      <c r="H500" s="600">
        <f t="shared" si="52"/>
        <v>1226</v>
      </c>
      <c r="I500" s="600">
        <f t="shared" si="52"/>
        <v>481</v>
      </c>
      <c r="J500" s="600">
        <f t="shared" si="47"/>
        <v>480</v>
      </c>
      <c r="K500" s="600">
        <f t="shared" si="48"/>
        <v>481</v>
      </c>
      <c r="Q500"/>
      <c r="R500"/>
      <c r="S500"/>
      <c r="T500"/>
      <c r="U500"/>
      <c r="V500"/>
      <c r="W500"/>
      <c r="X500"/>
      <c r="Y500"/>
      <c r="Z500"/>
      <c r="AA500"/>
      <c r="AB500"/>
      <c r="AC500"/>
      <c r="AD500"/>
      <c r="AE500"/>
      <c r="AF500"/>
      <c r="AG500"/>
    </row>
    <row r="501" spans="1:33" ht="15" customHeight="1" thickBot="1" x14ac:dyDescent="0.25"/>
    <row r="502" spans="1:33" ht="15" customHeight="1" thickBot="1" x14ac:dyDescent="0.25">
      <c r="A502" s="1193" t="s">
        <v>2087</v>
      </c>
      <c r="B502" s="1194"/>
      <c r="C502" s="1194"/>
      <c r="D502" s="1194"/>
      <c r="E502" s="1194"/>
      <c r="F502" s="1195"/>
      <c r="G502" s="1190" t="s">
        <v>1183</v>
      </c>
      <c r="H502" s="1191"/>
      <c r="I502" s="1192"/>
    </row>
    <row r="503" spans="1:33" ht="15" customHeight="1" thickBot="1" x14ac:dyDescent="0.25">
      <c r="A503" s="456" t="s">
        <v>496</v>
      </c>
      <c r="B503" s="457" t="s">
        <v>497</v>
      </c>
      <c r="C503" s="458" t="s">
        <v>498</v>
      </c>
      <c r="D503" s="458" t="s">
        <v>499</v>
      </c>
      <c r="E503" s="458" t="s">
        <v>500</v>
      </c>
      <c r="F503" s="458" t="s">
        <v>501</v>
      </c>
      <c r="G503" s="459" t="s">
        <v>502</v>
      </c>
      <c r="H503" s="459" t="s">
        <v>503</v>
      </c>
      <c r="I503" s="460" t="s">
        <v>504</v>
      </c>
      <c r="L503" s="945" t="s">
        <v>495</v>
      </c>
      <c r="M503" s="946"/>
      <c r="N503" s="946"/>
      <c r="O503" s="947"/>
      <c r="Q503" s="24" t="s">
        <v>1184</v>
      </c>
      <c r="R503" s="399" t="s">
        <v>1615</v>
      </c>
      <c r="S503" s="399" t="s">
        <v>241</v>
      </c>
      <c r="T503" s="399" t="s">
        <v>1503</v>
      </c>
      <c r="U503" s="399" t="s">
        <v>564</v>
      </c>
      <c r="V503" s="399" t="s">
        <v>500</v>
      </c>
      <c r="W503" s="399" t="s">
        <v>59</v>
      </c>
      <c r="X503" s="399" t="s">
        <v>1530</v>
      </c>
      <c r="Y503" s="399" t="s">
        <v>610</v>
      </c>
      <c r="Z503" s="399" t="s">
        <v>2089</v>
      </c>
      <c r="AA503" s="399" t="s">
        <v>1959</v>
      </c>
      <c r="AB503" s="399" t="s">
        <v>2090</v>
      </c>
      <c r="AC503" s="399" t="s">
        <v>413</v>
      </c>
      <c r="AD503" s="400" t="s">
        <v>727</v>
      </c>
    </row>
    <row r="504" spans="1:33" ht="15" customHeight="1" thickBot="1" x14ac:dyDescent="0.25">
      <c r="A504" s="461" t="s">
        <v>521</v>
      </c>
      <c r="B504" s="126" t="s">
        <v>2061</v>
      </c>
      <c r="C504" s="601"/>
      <c r="D504" s="601"/>
      <c r="E504" s="601"/>
      <c r="F504" s="601"/>
      <c r="G504" s="601"/>
      <c r="H504" s="601"/>
      <c r="I504" s="128"/>
      <c r="J504" s="600">
        <f t="shared" ref="J504:J517" si="53">D504+E504+F504</f>
        <v>0</v>
      </c>
      <c r="K504" s="600">
        <f t="shared" ref="K504:K517" si="54">D504*2+E504</f>
        <v>0</v>
      </c>
      <c r="L504" s="1063"/>
      <c r="M504" s="1064"/>
      <c r="N504" s="1064"/>
      <c r="O504" s="1065"/>
      <c r="Q504" s="401" t="s">
        <v>1615</v>
      </c>
      <c r="R504" s="10"/>
      <c r="S504" s="20"/>
      <c r="T504" s="20"/>
      <c r="U504" s="20"/>
      <c r="V504" s="20"/>
      <c r="W504" s="20"/>
      <c r="X504" s="20"/>
      <c r="Y504" s="20"/>
      <c r="Z504" s="20"/>
      <c r="AA504" s="20"/>
      <c r="AB504" s="20"/>
      <c r="AC504" s="20"/>
      <c r="AD504" s="21"/>
    </row>
    <row r="505" spans="1:33" ht="15" customHeight="1" x14ac:dyDescent="0.2">
      <c r="A505" s="259" t="s">
        <v>521</v>
      </c>
      <c r="B505" s="129" t="s">
        <v>1498</v>
      </c>
      <c r="C505" s="596"/>
      <c r="D505" s="596"/>
      <c r="E505" s="596"/>
      <c r="F505" s="596"/>
      <c r="G505" s="596"/>
      <c r="H505" s="596"/>
      <c r="I505" s="598"/>
      <c r="J505" s="600">
        <f t="shared" si="53"/>
        <v>0</v>
      </c>
      <c r="K505" s="600">
        <f t="shared" si="54"/>
        <v>0</v>
      </c>
      <c r="L505" s="927" t="s">
        <v>528</v>
      </c>
      <c r="M505" s="928"/>
      <c r="N505" s="928"/>
      <c r="O505" s="929"/>
      <c r="Q505" s="401" t="s">
        <v>241</v>
      </c>
      <c r="R505" s="20"/>
      <c r="S505" s="10"/>
      <c r="T505" s="20"/>
      <c r="U505" s="20"/>
      <c r="V505" s="20"/>
      <c r="W505" s="20"/>
      <c r="X505" s="20"/>
      <c r="Y505" s="20"/>
      <c r="Z505" s="20"/>
      <c r="AA505" s="20"/>
      <c r="AB505" s="20"/>
      <c r="AC505" s="20"/>
      <c r="AD505" s="21"/>
    </row>
    <row r="506" spans="1:33" ht="15" customHeight="1" x14ac:dyDescent="0.2">
      <c r="A506" s="259" t="s">
        <v>521</v>
      </c>
      <c r="B506" s="129" t="s">
        <v>2092</v>
      </c>
      <c r="C506" s="596"/>
      <c r="D506" s="596"/>
      <c r="E506" s="596"/>
      <c r="F506" s="596"/>
      <c r="G506" s="596"/>
      <c r="H506" s="596"/>
      <c r="I506" s="598"/>
      <c r="J506" s="600">
        <f t="shared" si="53"/>
        <v>0</v>
      </c>
      <c r="K506" s="600">
        <f t="shared" si="54"/>
        <v>0</v>
      </c>
      <c r="L506" s="930"/>
      <c r="M506" s="931"/>
      <c r="N506" s="931"/>
      <c r="O506" s="932"/>
      <c r="Q506" s="401" t="s">
        <v>1503</v>
      </c>
      <c r="R506" s="20"/>
      <c r="S506" s="20"/>
      <c r="T506" s="10"/>
      <c r="U506" s="20"/>
      <c r="V506" s="20"/>
      <c r="W506" s="20"/>
      <c r="X506" s="20"/>
      <c r="Y506" s="20"/>
      <c r="Z506" s="20"/>
      <c r="AA506" s="20"/>
      <c r="AB506" s="20"/>
      <c r="AC506" s="20"/>
      <c r="AD506" s="21"/>
    </row>
    <row r="507" spans="1:33" ht="15" customHeight="1" x14ac:dyDescent="0.2">
      <c r="A507" s="259" t="s">
        <v>521</v>
      </c>
      <c r="B507" s="129" t="s">
        <v>106</v>
      </c>
      <c r="C507" s="596"/>
      <c r="D507" s="596"/>
      <c r="E507" s="596"/>
      <c r="F507" s="596"/>
      <c r="G507" s="596"/>
      <c r="H507" s="596"/>
      <c r="I507" s="598"/>
      <c r="J507" s="600">
        <f t="shared" si="53"/>
        <v>0</v>
      </c>
      <c r="K507" s="600">
        <f t="shared" si="54"/>
        <v>0</v>
      </c>
      <c r="L507" s="930"/>
      <c r="M507" s="931"/>
      <c r="N507" s="931"/>
      <c r="O507" s="932"/>
      <c r="Q507" s="401" t="s">
        <v>564</v>
      </c>
      <c r="R507" s="20"/>
      <c r="S507" s="20"/>
      <c r="T507" s="20"/>
      <c r="U507" s="10"/>
      <c r="V507" s="20" t="s">
        <v>532</v>
      </c>
      <c r="W507" s="20"/>
      <c r="X507" s="20"/>
      <c r="Y507" s="20"/>
      <c r="Z507" s="20"/>
      <c r="AA507" s="20"/>
      <c r="AB507" s="20"/>
      <c r="AC507" s="20"/>
      <c r="AD507" s="21"/>
    </row>
    <row r="508" spans="1:33" ht="15" customHeight="1" x14ac:dyDescent="0.2">
      <c r="A508" s="259" t="s">
        <v>521</v>
      </c>
      <c r="B508" s="129" t="s">
        <v>616</v>
      </c>
      <c r="C508" s="596"/>
      <c r="D508" s="596"/>
      <c r="E508" s="596"/>
      <c r="F508" s="596"/>
      <c r="G508" s="596"/>
      <c r="H508" s="596"/>
      <c r="I508" s="598"/>
      <c r="J508" s="600">
        <f t="shared" si="53"/>
        <v>0</v>
      </c>
      <c r="K508" s="600">
        <f t="shared" si="54"/>
        <v>0</v>
      </c>
      <c r="L508" s="930"/>
      <c r="M508" s="931"/>
      <c r="N508" s="931"/>
      <c r="O508" s="932"/>
      <c r="Q508" s="401" t="s">
        <v>500</v>
      </c>
      <c r="R508" s="20"/>
      <c r="S508" s="20"/>
      <c r="T508" s="20"/>
      <c r="U508" s="20" t="s">
        <v>532</v>
      </c>
      <c r="V508" s="10"/>
      <c r="W508" s="20"/>
      <c r="X508" s="20"/>
      <c r="Y508" s="20"/>
      <c r="Z508" s="20"/>
      <c r="AA508" s="20"/>
      <c r="AB508" s="20"/>
      <c r="AC508" s="20"/>
      <c r="AD508" s="21"/>
    </row>
    <row r="509" spans="1:33" ht="15" customHeight="1" x14ac:dyDescent="0.2">
      <c r="A509" s="259" t="s">
        <v>521</v>
      </c>
      <c r="B509" s="129" t="s">
        <v>1931</v>
      </c>
      <c r="C509" s="596"/>
      <c r="D509" s="596"/>
      <c r="E509" s="596"/>
      <c r="F509" s="596"/>
      <c r="G509" s="596"/>
      <c r="H509" s="596"/>
      <c r="I509" s="598"/>
      <c r="J509" s="600">
        <f t="shared" si="53"/>
        <v>0</v>
      </c>
      <c r="K509" s="600">
        <f t="shared" si="54"/>
        <v>0</v>
      </c>
      <c r="L509" s="930"/>
      <c r="M509" s="931"/>
      <c r="N509" s="931"/>
      <c r="O509" s="932"/>
      <c r="Q509" s="401" t="s">
        <v>59</v>
      </c>
      <c r="R509" s="20"/>
      <c r="S509" s="20"/>
      <c r="T509" s="20"/>
      <c r="U509" s="20"/>
      <c r="V509" s="20"/>
      <c r="W509" s="10"/>
      <c r="X509" s="20"/>
      <c r="Y509" s="20"/>
      <c r="Z509" s="20"/>
      <c r="AA509" s="20"/>
      <c r="AB509" s="20"/>
      <c r="AC509" s="20"/>
      <c r="AD509" s="21"/>
    </row>
    <row r="510" spans="1:33" ht="15" customHeight="1" x14ac:dyDescent="0.2">
      <c r="A510" s="259" t="s">
        <v>521</v>
      </c>
      <c r="B510" s="129" t="s">
        <v>2062</v>
      </c>
      <c r="C510" s="596"/>
      <c r="D510" s="596"/>
      <c r="E510" s="596"/>
      <c r="F510" s="596"/>
      <c r="G510" s="596"/>
      <c r="H510" s="596"/>
      <c r="I510" s="598"/>
      <c r="J510" s="600">
        <f t="shared" si="53"/>
        <v>0</v>
      </c>
      <c r="K510" s="600">
        <f t="shared" si="54"/>
        <v>0</v>
      </c>
      <c r="L510" s="930"/>
      <c r="M510" s="931"/>
      <c r="N510" s="931"/>
      <c r="O510" s="932"/>
      <c r="Q510" s="401" t="s">
        <v>1530</v>
      </c>
      <c r="R510" s="20"/>
      <c r="S510" s="20"/>
      <c r="T510" s="20"/>
      <c r="U510" s="20"/>
      <c r="V510" s="20"/>
      <c r="W510" s="20"/>
      <c r="X510" s="10"/>
      <c r="Y510" s="20"/>
      <c r="Z510" s="20"/>
      <c r="AA510" s="20"/>
      <c r="AB510" s="20"/>
      <c r="AC510" s="20"/>
      <c r="AD510" s="21"/>
    </row>
    <row r="511" spans="1:33" ht="15" customHeight="1" x14ac:dyDescent="0.2">
      <c r="A511" s="259" t="s">
        <v>521</v>
      </c>
      <c r="B511" s="129" t="s">
        <v>1548</v>
      </c>
      <c r="C511" s="596"/>
      <c r="D511" s="596"/>
      <c r="E511" s="596"/>
      <c r="F511" s="596"/>
      <c r="G511" s="596"/>
      <c r="H511" s="596"/>
      <c r="I511" s="598"/>
      <c r="J511" s="600">
        <f t="shared" si="53"/>
        <v>0</v>
      </c>
      <c r="K511" s="600">
        <f t="shared" si="54"/>
        <v>0</v>
      </c>
      <c r="L511" s="930"/>
      <c r="M511" s="931"/>
      <c r="N511" s="931"/>
      <c r="O511" s="932"/>
      <c r="Q511" s="401" t="s">
        <v>610</v>
      </c>
      <c r="R511" s="20"/>
      <c r="S511" s="20"/>
      <c r="T511" s="20"/>
      <c r="U511" s="20"/>
      <c r="V511" s="20"/>
      <c r="W511" s="20"/>
      <c r="X511" s="20"/>
      <c r="Y511" s="10"/>
      <c r="Z511" s="20"/>
      <c r="AA511" s="20"/>
      <c r="AB511" s="20"/>
      <c r="AC511" s="20"/>
      <c r="AD511" s="21"/>
    </row>
    <row r="512" spans="1:33" ht="15" customHeight="1" x14ac:dyDescent="0.2">
      <c r="A512" s="259" t="s">
        <v>521</v>
      </c>
      <c r="B512" s="129" t="s">
        <v>2093</v>
      </c>
      <c r="C512" s="596"/>
      <c r="D512" s="596"/>
      <c r="E512" s="596"/>
      <c r="F512" s="596"/>
      <c r="G512" s="596"/>
      <c r="H512" s="596"/>
      <c r="I512" s="598"/>
      <c r="J512" s="600">
        <f t="shared" si="53"/>
        <v>0</v>
      </c>
      <c r="K512" s="600">
        <f t="shared" si="54"/>
        <v>0</v>
      </c>
      <c r="L512" s="930"/>
      <c r="M512" s="931"/>
      <c r="N512" s="931"/>
      <c r="O512" s="932"/>
      <c r="Q512" s="401" t="s">
        <v>2089</v>
      </c>
      <c r="R512" s="20"/>
      <c r="S512" s="20"/>
      <c r="T512" s="20"/>
      <c r="U512" s="20"/>
      <c r="V512" s="20"/>
      <c r="W512" s="20"/>
      <c r="X512" s="20"/>
      <c r="Y512" s="20"/>
      <c r="Z512" s="10"/>
      <c r="AA512" s="20" t="s">
        <v>532</v>
      </c>
      <c r="AB512" s="20"/>
      <c r="AC512" s="20"/>
      <c r="AD512" s="21"/>
    </row>
    <row r="513" spans="1:33" ht="15" customHeight="1" x14ac:dyDescent="0.2">
      <c r="A513" s="259" t="s">
        <v>521</v>
      </c>
      <c r="B513" s="129" t="s">
        <v>2094</v>
      </c>
      <c r="C513" s="596"/>
      <c r="D513" s="596"/>
      <c r="E513" s="596"/>
      <c r="F513" s="596"/>
      <c r="G513" s="596"/>
      <c r="H513" s="596"/>
      <c r="I513" s="598"/>
      <c r="J513" s="600">
        <f t="shared" si="53"/>
        <v>0</v>
      </c>
      <c r="K513" s="600">
        <f t="shared" si="54"/>
        <v>0</v>
      </c>
      <c r="L513" s="930"/>
      <c r="M513" s="931"/>
      <c r="N513" s="931"/>
      <c r="O513" s="932"/>
      <c r="Q513" s="401" t="s">
        <v>1959</v>
      </c>
      <c r="R513" s="20"/>
      <c r="S513" s="20"/>
      <c r="T513" s="20"/>
      <c r="U513" s="20"/>
      <c r="V513" s="20"/>
      <c r="W513" s="20"/>
      <c r="X513" s="20"/>
      <c r="Y513" s="20"/>
      <c r="Z513" s="20" t="s">
        <v>532</v>
      </c>
      <c r="AA513" s="10"/>
      <c r="AB513" s="20"/>
      <c r="AC513" s="20"/>
      <c r="AD513" s="21"/>
    </row>
    <row r="514" spans="1:33" ht="15" customHeight="1" x14ac:dyDescent="0.2">
      <c r="A514" s="259" t="s">
        <v>521</v>
      </c>
      <c r="B514" s="129" t="s">
        <v>1497</v>
      </c>
      <c r="C514" s="596"/>
      <c r="D514" s="596"/>
      <c r="E514" s="596"/>
      <c r="F514" s="596"/>
      <c r="G514" s="596"/>
      <c r="H514" s="596"/>
      <c r="I514" s="598"/>
      <c r="J514" s="600">
        <f t="shared" si="53"/>
        <v>0</v>
      </c>
      <c r="K514" s="600">
        <f t="shared" si="54"/>
        <v>0</v>
      </c>
      <c r="L514" s="930"/>
      <c r="M514" s="931"/>
      <c r="N514" s="931"/>
      <c r="O514" s="932"/>
      <c r="Q514" s="401" t="s">
        <v>2090</v>
      </c>
      <c r="R514" s="20"/>
      <c r="S514" s="20"/>
      <c r="T514" s="20"/>
      <c r="U514" s="20"/>
      <c r="V514" s="20" t="s">
        <v>532</v>
      </c>
      <c r="W514" s="20"/>
      <c r="X514" s="20"/>
      <c r="Y514" s="20"/>
      <c r="Z514" s="20"/>
      <c r="AA514" s="20"/>
      <c r="AB514" s="10"/>
      <c r="AC514" s="20"/>
      <c r="AD514" s="21"/>
    </row>
    <row r="515" spans="1:33" ht="15" customHeight="1" x14ac:dyDescent="0.2">
      <c r="A515" s="259" t="s">
        <v>521</v>
      </c>
      <c r="B515" s="129" t="s">
        <v>1137</v>
      </c>
      <c r="C515" s="596"/>
      <c r="D515" s="596"/>
      <c r="E515" s="596"/>
      <c r="F515" s="596"/>
      <c r="G515" s="596"/>
      <c r="H515" s="596"/>
      <c r="I515" s="598"/>
      <c r="J515" s="600">
        <f t="shared" si="53"/>
        <v>0</v>
      </c>
      <c r="K515" s="600">
        <f t="shared" si="54"/>
        <v>0</v>
      </c>
      <c r="L515" s="930"/>
      <c r="M515" s="931"/>
      <c r="N515" s="931"/>
      <c r="O515" s="932"/>
      <c r="Q515" s="401" t="s">
        <v>413</v>
      </c>
      <c r="R515" s="20"/>
      <c r="S515" s="20"/>
      <c r="T515" s="20"/>
      <c r="U515" s="20"/>
      <c r="V515" s="20" t="s">
        <v>532</v>
      </c>
      <c r="W515" s="20"/>
      <c r="X515" s="20"/>
      <c r="Y515" s="20"/>
      <c r="Z515" s="20"/>
      <c r="AA515" s="20"/>
      <c r="AB515" s="20"/>
      <c r="AC515" s="10"/>
      <c r="AD515" s="21"/>
    </row>
    <row r="516" spans="1:33" ht="15" customHeight="1" thickBot="1" x14ac:dyDescent="0.25">
      <c r="A516" s="462" t="s">
        <v>521</v>
      </c>
      <c r="B516" s="130" t="s">
        <v>2095</v>
      </c>
      <c r="C516" s="597"/>
      <c r="D516" s="597"/>
      <c r="E516" s="597"/>
      <c r="F516" s="597"/>
      <c r="G516" s="597"/>
      <c r="H516" s="597"/>
      <c r="I516" s="599"/>
      <c r="J516" s="600">
        <f t="shared" si="53"/>
        <v>0</v>
      </c>
      <c r="K516" s="600">
        <f t="shared" si="54"/>
        <v>0</v>
      </c>
      <c r="L516" s="933"/>
      <c r="M516" s="934"/>
      <c r="N516" s="934"/>
      <c r="O516" s="935"/>
      <c r="Q516" s="402" t="s">
        <v>727</v>
      </c>
      <c r="R516" s="23"/>
      <c r="S516" s="23"/>
      <c r="T516" s="23"/>
      <c r="U516" s="23"/>
      <c r="V516" s="23"/>
      <c r="W516" s="23"/>
      <c r="X516" s="23"/>
      <c r="Y516" s="23"/>
      <c r="Z516" s="23"/>
      <c r="AA516" s="23"/>
      <c r="AB516" s="23"/>
      <c r="AC516" s="23"/>
      <c r="AD516" s="15"/>
    </row>
    <row r="517" spans="1:33" ht="15" customHeight="1" x14ac:dyDescent="0.2">
      <c r="C517" s="600">
        <f t="shared" ref="C517:I517" si="55">SUM(C504:C516)</f>
        <v>0</v>
      </c>
      <c r="D517" s="600">
        <f t="shared" si="55"/>
        <v>0</v>
      </c>
      <c r="E517" s="600">
        <f t="shared" si="55"/>
        <v>0</v>
      </c>
      <c r="F517" s="600">
        <f t="shared" si="55"/>
        <v>0</v>
      </c>
      <c r="G517" s="600">
        <f t="shared" si="55"/>
        <v>0</v>
      </c>
      <c r="H517" s="600">
        <f t="shared" si="55"/>
        <v>0</v>
      </c>
      <c r="I517" s="600">
        <f t="shared" si="55"/>
        <v>0</v>
      </c>
      <c r="J517" s="600">
        <f t="shared" si="53"/>
        <v>0</v>
      </c>
      <c r="K517" s="600">
        <f t="shared" si="54"/>
        <v>0</v>
      </c>
    </row>
    <row r="518" spans="1:33" ht="15" customHeight="1" thickBot="1" x14ac:dyDescent="0.25"/>
    <row r="519" spans="1:33" ht="15" customHeight="1" x14ac:dyDescent="0.2">
      <c r="A519" s="1131" t="s">
        <v>491</v>
      </c>
      <c r="B519" s="1132"/>
      <c r="C519" s="1020" t="s">
        <v>1188</v>
      </c>
      <c r="D519" s="1021"/>
      <c r="E519" s="1021"/>
      <c r="F519" s="1021"/>
      <c r="G519" s="1021"/>
      <c r="H519" s="1021"/>
      <c r="I519" s="1022"/>
      <c r="O519" s="4" t="s">
        <v>532</v>
      </c>
      <c r="P519" s="5" t="s">
        <v>532</v>
      </c>
    </row>
    <row r="520" spans="1:33" ht="15" customHeight="1" thickBot="1" x14ac:dyDescent="0.25">
      <c r="A520" s="1133"/>
      <c r="B520" s="1134"/>
      <c r="C520" s="1023"/>
      <c r="D520" s="1024"/>
      <c r="E520" s="1024"/>
      <c r="F520" s="1024"/>
      <c r="G520" s="1024"/>
      <c r="H520" s="1024"/>
      <c r="I520" s="1025"/>
    </row>
    <row r="521" spans="1:33" ht="15" customHeight="1" thickBot="1" x14ac:dyDescent="0.25"/>
    <row r="522" spans="1:33" ht="15" customHeight="1" thickBot="1" x14ac:dyDescent="0.25">
      <c r="A522" s="1043" t="s">
        <v>2133</v>
      </c>
      <c r="B522" s="1044"/>
      <c r="C522" s="1044"/>
      <c r="D522" s="1044"/>
      <c r="E522" s="1044"/>
      <c r="F522" s="1045"/>
      <c r="G522" s="1040" t="s">
        <v>1188</v>
      </c>
      <c r="H522" s="1041"/>
      <c r="I522" s="1042"/>
      <c r="L522" s="952" t="s">
        <v>538</v>
      </c>
      <c r="M522" s="953"/>
      <c r="N522" s="953"/>
      <c r="O522" s="954"/>
    </row>
    <row r="523" spans="1:33" ht="15" customHeight="1" thickBot="1" x14ac:dyDescent="0.25">
      <c r="A523" s="373" t="s">
        <v>496</v>
      </c>
      <c r="B523" s="227" t="s">
        <v>497</v>
      </c>
      <c r="C523" s="374" t="s">
        <v>498</v>
      </c>
      <c r="D523" s="374" t="s">
        <v>499</v>
      </c>
      <c r="E523" s="374" t="s">
        <v>500</v>
      </c>
      <c r="F523" s="374" t="s">
        <v>501</v>
      </c>
      <c r="G523" s="375" t="s">
        <v>502</v>
      </c>
      <c r="H523" s="375" t="s">
        <v>503</v>
      </c>
      <c r="I523" s="376" t="s">
        <v>504</v>
      </c>
      <c r="L523" s="955"/>
      <c r="M523" s="956"/>
      <c r="N523" s="956"/>
      <c r="O523" s="957"/>
      <c r="Q523" s="24" t="s">
        <v>1189</v>
      </c>
      <c r="R523" s="379" t="s">
        <v>116</v>
      </c>
      <c r="S523" s="379" t="s">
        <v>117</v>
      </c>
      <c r="T523" s="379" t="s">
        <v>506</v>
      </c>
      <c r="U523" s="379" t="s">
        <v>901</v>
      </c>
      <c r="V523" s="379" t="s">
        <v>564</v>
      </c>
      <c r="W523" s="379" t="s">
        <v>847</v>
      </c>
      <c r="X523" s="379" t="s">
        <v>1178</v>
      </c>
      <c r="Y523" s="379" t="s">
        <v>566</v>
      </c>
      <c r="Z523" s="379" t="s">
        <v>768</v>
      </c>
      <c r="AA523" s="379" t="s">
        <v>777</v>
      </c>
      <c r="AB523" s="379" t="s">
        <v>769</v>
      </c>
      <c r="AC523" s="379" t="s">
        <v>1730</v>
      </c>
      <c r="AD523" s="379" t="s">
        <v>1731</v>
      </c>
      <c r="AE523" s="379" t="s">
        <v>1313</v>
      </c>
      <c r="AF523" s="379" t="s">
        <v>120</v>
      </c>
      <c r="AG523" s="380" t="s">
        <v>1306</v>
      </c>
    </row>
    <row r="524" spans="1:33" ht="15" customHeight="1" x14ac:dyDescent="0.2">
      <c r="A524" s="441">
        <v>1</v>
      </c>
      <c r="B524" s="126" t="s">
        <v>1180</v>
      </c>
      <c r="C524" s="601">
        <v>30</v>
      </c>
      <c r="D524" s="601">
        <v>21</v>
      </c>
      <c r="E524" s="601">
        <v>5</v>
      </c>
      <c r="F524" s="601">
        <v>4</v>
      </c>
      <c r="G524" s="601">
        <v>92</v>
      </c>
      <c r="H524" s="601">
        <v>41</v>
      </c>
      <c r="I524" s="128">
        <v>47</v>
      </c>
      <c r="J524" s="600">
        <f t="shared" ref="J524:J584" si="56">D524+E524+F524</f>
        <v>30</v>
      </c>
      <c r="K524" s="600">
        <f t="shared" ref="K524:K584" si="57">D524*2+E524</f>
        <v>47</v>
      </c>
      <c r="L524" s="927" t="s">
        <v>1190</v>
      </c>
      <c r="M524" s="928"/>
      <c r="N524" s="928"/>
      <c r="O524" s="929"/>
      <c r="Q524" s="377" t="s">
        <v>116</v>
      </c>
      <c r="R524" s="10"/>
      <c r="S524" s="20"/>
      <c r="T524" s="20"/>
      <c r="U524" s="20"/>
      <c r="V524" s="20"/>
      <c r="W524" s="20"/>
      <c r="X524" s="20"/>
      <c r="Y524" s="20"/>
      <c r="Z524" s="20"/>
      <c r="AA524" s="20"/>
      <c r="AB524" s="20"/>
      <c r="AC524" s="20"/>
      <c r="AD524" s="20"/>
      <c r="AE524" s="20"/>
      <c r="AF524" s="20"/>
      <c r="AG524" s="21"/>
    </row>
    <row r="525" spans="1:33" ht="15" customHeight="1" x14ac:dyDescent="0.2">
      <c r="A525" s="370">
        <v>2</v>
      </c>
      <c r="B525" s="129" t="s">
        <v>1431</v>
      </c>
      <c r="C525" s="596">
        <v>30</v>
      </c>
      <c r="D525" s="596">
        <v>17</v>
      </c>
      <c r="E525" s="596">
        <v>8</v>
      </c>
      <c r="F525" s="596">
        <v>5</v>
      </c>
      <c r="G525" s="596">
        <v>86</v>
      </c>
      <c r="H525" s="596">
        <v>58</v>
      </c>
      <c r="I525" s="598">
        <v>42</v>
      </c>
      <c r="J525" s="600">
        <f t="shared" si="56"/>
        <v>30</v>
      </c>
      <c r="K525" s="600">
        <f t="shared" si="57"/>
        <v>42</v>
      </c>
      <c r="L525" s="930"/>
      <c r="M525" s="931"/>
      <c r="N525" s="931"/>
      <c r="O525" s="932"/>
      <c r="Q525" s="377" t="s">
        <v>117</v>
      </c>
      <c r="R525" s="20"/>
      <c r="S525" s="10"/>
      <c r="T525" s="20"/>
      <c r="U525" s="20"/>
      <c r="V525" s="20"/>
      <c r="W525" s="20"/>
      <c r="X525" s="20"/>
      <c r="Y525" s="20"/>
      <c r="Z525" s="20"/>
      <c r="AA525" s="20"/>
      <c r="AB525" s="20"/>
      <c r="AC525" s="20"/>
      <c r="AD525" s="20"/>
      <c r="AE525" s="20"/>
      <c r="AF525" s="20"/>
      <c r="AG525" s="21"/>
    </row>
    <row r="526" spans="1:33" ht="15" customHeight="1" x14ac:dyDescent="0.2">
      <c r="A526" s="370">
        <v>3</v>
      </c>
      <c r="B526" s="129" t="s">
        <v>906</v>
      </c>
      <c r="C526" s="596">
        <v>30</v>
      </c>
      <c r="D526" s="596">
        <v>18</v>
      </c>
      <c r="E526" s="596">
        <v>5</v>
      </c>
      <c r="F526" s="596">
        <v>7</v>
      </c>
      <c r="G526" s="596">
        <v>88</v>
      </c>
      <c r="H526" s="596">
        <v>58</v>
      </c>
      <c r="I526" s="598">
        <v>41</v>
      </c>
      <c r="J526" s="600">
        <f t="shared" si="56"/>
        <v>30</v>
      </c>
      <c r="K526" s="600">
        <f t="shared" si="57"/>
        <v>41</v>
      </c>
      <c r="L526" s="930"/>
      <c r="M526" s="931"/>
      <c r="N526" s="931"/>
      <c r="O526" s="932"/>
      <c r="Q526" s="377" t="s">
        <v>506</v>
      </c>
      <c r="R526" s="20"/>
      <c r="S526" s="20"/>
      <c r="T526" s="10"/>
      <c r="U526" s="20"/>
      <c r="V526" s="20"/>
      <c r="W526" s="20"/>
      <c r="X526" s="20"/>
      <c r="Y526" s="20"/>
      <c r="Z526" s="20"/>
      <c r="AA526" s="20"/>
      <c r="AB526" s="20"/>
      <c r="AC526" s="20"/>
      <c r="AD526" s="20"/>
      <c r="AE526" s="20"/>
      <c r="AF526" s="20"/>
      <c r="AG526" s="21"/>
    </row>
    <row r="527" spans="1:33" ht="15" customHeight="1" x14ac:dyDescent="0.2">
      <c r="A527" s="370">
        <v>4</v>
      </c>
      <c r="B527" s="129" t="s">
        <v>39</v>
      </c>
      <c r="C527" s="596">
        <v>30</v>
      </c>
      <c r="D527" s="596">
        <v>15</v>
      </c>
      <c r="E527" s="596">
        <v>6</v>
      </c>
      <c r="F527" s="596">
        <v>9</v>
      </c>
      <c r="G527" s="596">
        <v>73</v>
      </c>
      <c r="H527" s="596">
        <v>54</v>
      </c>
      <c r="I527" s="598">
        <v>36</v>
      </c>
      <c r="J527" s="600">
        <f t="shared" si="56"/>
        <v>30</v>
      </c>
      <c r="K527" s="600">
        <f t="shared" si="57"/>
        <v>36</v>
      </c>
      <c r="L527" s="930"/>
      <c r="M527" s="931"/>
      <c r="N527" s="931"/>
      <c r="O527" s="932"/>
      <c r="Q527" s="377" t="s">
        <v>901</v>
      </c>
      <c r="R527" s="20"/>
      <c r="S527" s="20"/>
      <c r="T527" s="20"/>
      <c r="U527" s="10"/>
      <c r="V527" s="20" t="s">
        <v>532</v>
      </c>
      <c r="W527" s="20"/>
      <c r="X527" s="20"/>
      <c r="Y527" s="20"/>
      <c r="Z527" s="20"/>
      <c r="AA527" s="20"/>
      <c r="AB527" s="20"/>
      <c r="AC527" s="20"/>
      <c r="AD527" s="20"/>
      <c r="AE527" s="20"/>
      <c r="AF527" s="20"/>
      <c r="AG527" s="21"/>
    </row>
    <row r="528" spans="1:33" ht="15" customHeight="1" x14ac:dyDescent="0.2">
      <c r="A528" s="370">
        <v>5</v>
      </c>
      <c r="B528" s="129" t="s">
        <v>1733</v>
      </c>
      <c r="C528" s="596">
        <v>30</v>
      </c>
      <c r="D528" s="596">
        <v>16</v>
      </c>
      <c r="E528" s="596">
        <v>4</v>
      </c>
      <c r="F528" s="596">
        <v>10</v>
      </c>
      <c r="G528" s="596">
        <v>60</v>
      </c>
      <c r="H528" s="596">
        <v>49</v>
      </c>
      <c r="I528" s="598">
        <v>36</v>
      </c>
      <c r="J528" s="600">
        <f t="shared" si="56"/>
        <v>30</v>
      </c>
      <c r="K528" s="600">
        <f t="shared" si="57"/>
        <v>36</v>
      </c>
      <c r="L528" s="930"/>
      <c r="M528" s="931"/>
      <c r="N528" s="931"/>
      <c r="O528" s="932"/>
      <c r="Q528" s="377" t="s">
        <v>564</v>
      </c>
      <c r="R528" s="20"/>
      <c r="S528" s="20"/>
      <c r="T528" s="20"/>
      <c r="U528" s="20" t="s">
        <v>532</v>
      </c>
      <c r="V528" s="10"/>
      <c r="W528" s="20"/>
      <c r="X528" s="20"/>
      <c r="Y528" s="20"/>
      <c r="Z528" s="20"/>
      <c r="AA528" s="20"/>
      <c r="AB528" s="20"/>
      <c r="AC528" s="20"/>
      <c r="AD528" s="20"/>
      <c r="AE528" s="20"/>
      <c r="AF528" s="20"/>
      <c r="AG528" s="21"/>
    </row>
    <row r="529" spans="1:35" ht="15" customHeight="1" x14ac:dyDescent="0.2">
      <c r="A529" s="370">
        <v>6</v>
      </c>
      <c r="B529" s="129" t="s">
        <v>174</v>
      </c>
      <c r="C529" s="596">
        <v>30</v>
      </c>
      <c r="D529" s="596">
        <v>14</v>
      </c>
      <c r="E529" s="596">
        <v>6</v>
      </c>
      <c r="F529" s="596">
        <v>10</v>
      </c>
      <c r="G529" s="596">
        <v>78</v>
      </c>
      <c r="H529" s="596">
        <v>53</v>
      </c>
      <c r="I529" s="598">
        <v>34</v>
      </c>
      <c r="J529" s="600">
        <f t="shared" si="56"/>
        <v>30</v>
      </c>
      <c r="K529" s="600">
        <f t="shared" si="57"/>
        <v>34</v>
      </c>
      <c r="L529" s="930"/>
      <c r="M529" s="931"/>
      <c r="N529" s="931"/>
      <c r="O529" s="932"/>
      <c r="Q529" s="377" t="s">
        <v>847</v>
      </c>
      <c r="R529" s="20"/>
      <c r="S529" s="20"/>
      <c r="T529" s="20"/>
      <c r="U529" s="20"/>
      <c r="V529" s="20"/>
      <c r="W529" s="10"/>
      <c r="X529" s="20"/>
      <c r="Y529" s="20"/>
      <c r="Z529" s="20"/>
      <c r="AA529" s="20"/>
      <c r="AB529" s="20"/>
      <c r="AC529" s="20"/>
      <c r="AD529" s="20"/>
      <c r="AE529" s="20"/>
      <c r="AF529" s="20"/>
      <c r="AG529" s="21"/>
    </row>
    <row r="530" spans="1:35" ht="15" customHeight="1" x14ac:dyDescent="0.2">
      <c r="A530" s="370">
        <v>7</v>
      </c>
      <c r="B530" s="129" t="s">
        <v>767</v>
      </c>
      <c r="C530" s="596">
        <v>30</v>
      </c>
      <c r="D530" s="596">
        <v>13</v>
      </c>
      <c r="E530" s="596">
        <v>7</v>
      </c>
      <c r="F530" s="596">
        <v>10</v>
      </c>
      <c r="G530" s="596">
        <v>58</v>
      </c>
      <c r="H530" s="596">
        <v>50</v>
      </c>
      <c r="I530" s="598">
        <v>33</v>
      </c>
      <c r="J530" s="600">
        <f t="shared" si="56"/>
        <v>30</v>
      </c>
      <c r="K530" s="600">
        <f t="shared" si="57"/>
        <v>33</v>
      </c>
      <c r="L530" s="930"/>
      <c r="M530" s="931"/>
      <c r="N530" s="931"/>
      <c r="O530" s="932"/>
      <c r="Q530" s="377" t="s">
        <v>1178</v>
      </c>
      <c r="R530" s="20"/>
      <c r="S530" s="20"/>
      <c r="T530" s="20"/>
      <c r="U530" s="20"/>
      <c r="V530" s="20"/>
      <c r="W530" s="20"/>
      <c r="X530" s="10"/>
      <c r="Y530" s="20"/>
      <c r="Z530" s="20"/>
      <c r="AA530" s="20"/>
      <c r="AB530" s="20"/>
      <c r="AC530" s="20"/>
      <c r="AD530" s="20"/>
      <c r="AE530" s="20"/>
      <c r="AF530" s="20"/>
      <c r="AG530" s="21"/>
    </row>
    <row r="531" spans="1:35" ht="15" customHeight="1" x14ac:dyDescent="0.2">
      <c r="A531" s="370">
        <v>8</v>
      </c>
      <c r="B531" s="129" t="s">
        <v>575</v>
      </c>
      <c r="C531" s="596">
        <v>30</v>
      </c>
      <c r="D531" s="596">
        <v>14</v>
      </c>
      <c r="E531" s="596">
        <v>4</v>
      </c>
      <c r="F531" s="596">
        <v>12</v>
      </c>
      <c r="G531" s="596">
        <v>81</v>
      </c>
      <c r="H531" s="596">
        <v>78</v>
      </c>
      <c r="I531" s="598">
        <v>32</v>
      </c>
      <c r="J531" s="600">
        <f t="shared" si="56"/>
        <v>30</v>
      </c>
      <c r="K531" s="600">
        <f t="shared" si="57"/>
        <v>32</v>
      </c>
      <c r="L531" s="930"/>
      <c r="M531" s="931"/>
      <c r="N531" s="931"/>
      <c r="O531" s="932"/>
      <c r="Q531" s="377" t="s">
        <v>566</v>
      </c>
      <c r="R531" s="20"/>
      <c r="S531" s="20"/>
      <c r="T531" s="20"/>
      <c r="U531" s="20"/>
      <c r="V531" s="20"/>
      <c r="W531" s="20"/>
      <c r="X531" s="20"/>
      <c r="Y531" s="10"/>
      <c r="Z531" s="20"/>
      <c r="AA531" s="20"/>
      <c r="AB531" s="20"/>
      <c r="AC531" s="20"/>
      <c r="AD531" s="20"/>
      <c r="AE531" s="20"/>
      <c r="AF531" s="20"/>
      <c r="AG531" s="21"/>
    </row>
    <row r="532" spans="1:35" ht="15" customHeight="1" x14ac:dyDescent="0.2">
      <c r="A532" s="370">
        <v>9</v>
      </c>
      <c r="B532" s="129" t="s">
        <v>1879</v>
      </c>
      <c r="C532" s="596">
        <v>30</v>
      </c>
      <c r="D532" s="596">
        <v>13</v>
      </c>
      <c r="E532" s="596">
        <v>5</v>
      </c>
      <c r="F532" s="596">
        <v>12</v>
      </c>
      <c r="G532" s="596">
        <v>69</v>
      </c>
      <c r="H532" s="596">
        <v>67</v>
      </c>
      <c r="I532" s="598">
        <v>31</v>
      </c>
      <c r="J532" s="600">
        <f t="shared" si="56"/>
        <v>30</v>
      </c>
      <c r="K532" s="600">
        <f t="shared" si="57"/>
        <v>31</v>
      </c>
      <c r="L532" s="930"/>
      <c r="M532" s="931"/>
      <c r="N532" s="931"/>
      <c r="O532" s="932"/>
      <c r="Q532" s="377" t="s">
        <v>768</v>
      </c>
      <c r="R532" s="20"/>
      <c r="S532" s="20"/>
      <c r="T532" s="20"/>
      <c r="U532" s="20"/>
      <c r="V532" s="20"/>
      <c r="W532" s="20"/>
      <c r="X532" s="20"/>
      <c r="Y532" s="20"/>
      <c r="Z532" s="10"/>
      <c r="AA532" s="20" t="s">
        <v>532</v>
      </c>
      <c r="AB532" s="20"/>
      <c r="AC532" s="20"/>
      <c r="AD532" s="20"/>
      <c r="AE532" s="20"/>
      <c r="AF532" s="20"/>
      <c r="AG532" s="21"/>
    </row>
    <row r="533" spans="1:35" ht="15" customHeight="1" x14ac:dyDescent="0.2">
      <c r="A533" s="370">
        <v>10</v>
      </c>
      <c r="B533" s="129" t="s">
        <v>1307</v>
      </c>
      <c r="C533" s="596">
        <v>30</v>
      </c>
      <c r="D533" s="596">
        <v>9</v>
      </c>
      <c r="E533" s="596">
        <v>9</v>
      </c>
      <c r="F533" s="596">
        <v>12</v>
      </c>
      <c r="G533" s="596">
        <v>63</v>
      </c>
      <c r="H533" s="596">
        <v>80</v>
      </c>
      <c r="I533" s="598">
        <v>27</v>
      </c>
      <c r="J533" s="600">
        <f t="shared" si="56"/>
        <v>30</v>
      </c>
      <c r="K533" s="600">
        <f t="shared" si="57"/>
        <v>27</v>
      </c>
      <c r="L533" s="930"/>
      <c r="M533" s="931"/>
      <c r="N533" s="931"/>
      <c r="O533" s="932"/>
      <c r="Q533" s="377" t="s">
        <v>1684</v>
      </c>
      <c r="R533" s="20"/>
      <c r="S533" s="20"/>
      <c r="T533" s="20"/>
      <c r="U533" s="20"/>
      <c r="V533" s="20"/>
      <c r="W533" s="20"/>
      <c r="X533" s="20"/>
      <c r="Y533" s="20"/>
      <c r="Z533" s="20" t="s">
        <v>532</v>
      </c>
      <c r="AA533" s="10"/>
      <c r="AB533" s="20"/>
      <c r="AC533" s="20"/>
      <c r="AD533" s="20"/>
      <c r="AE533" s="20"/>
      <c r="AF533" s="20"/>
      <c r="AG533" s="21"/>
    </row>
    <row r="534" spans="1:35" ht="15" customHeight="1" x14ac:dyDescent="0.2">
      <c r="A534" s="370">
        <v>11</v>
      </c>
      <c r="B534" s="129" t="s">
        <v>706</v>
      </c>
      <c r="C534" s="596">
        <v>30</v>
      </c>
      <c r="D534" s="596">
        <v>10</v>
      </c>
      <c r="E534" s="596">
        <v>6</v>
      </c>
      <c r="F534" s="596">
        <v>14</v>
      </c>
      <c r="G534" s="596">
        <v>61</v>
      </c>
      <c r="H534" s="596">
        <v>65</v>
      </c>
      <c r="I534" s="598">
        <v>26</v>
      </c>
      <c r="J534" s="600">
        <f t="shared" si="56"/>
        <v>30</v>
      </c>
      <c r="K534" s="600">
        <f t="shared" si="57"/>
        <v>26</v>
      </c>
      <c r="L534" s="930"/>
      <c r="M534" s="931"/>
      <c r="N534" s="931"/>
      <c r="O534" s="932"/>
      <c r="Q534" s="377" t="s">
        <v>769</v>
      </c>
      <c r="R534" s="20"/>
      <c r="S534" s="20"/>
      <c r="T534" s="20"/>
      <c r="U534" s="20"/>
      <c r="V534" s="20" t="s">
        <v>532</v>
      </c>
      <c r="W534" s="20"/>
      <c r="X534" s="20"/>
      <c r="Y534" s="20"/>
      <c r="Z534" s="20"/>
      <c r="AA534" s="20"/>
      <c r="AB534" s="10"/>
      <c r="AC534" s="20"/>
      <c r="AD534" s="20"/>
      <c r="AE534" s="20"/>
      <c r="AF534" s="20"/>
      <c r="AG534" s="21"/>
    </row>
    <row r="535" spans="1:35" ht="15" customHeight="1" x14ac:dyDescent="0.2">
      <c r="A535" s="370">
        <v>12</v>
      </c>
      <c r="B535" s="129" t="s">
        <v>164</v>
      </c>
      <c r="C535" s="596">
        <v>30</v>
      </c>
      <c r="D535" s="596">
        <v>12</v>
      </c>
      <c r="E535" s="596">
        <v>1</v>
      </c>
      <c r="F535" s="596">
        <v>17</v>
      </c>
      <c r="G535" s="596">
        <v>59</v>
      </c>
      <c r="H535" s="596">
        <v>62</v>
      </c>
      <c r="I535" s="598">
        <v>25</v>
      </c>
      <c r="J535" s="600">
        <f t="shared" si="56"/>
        <v>30</v>
      </c>
      <c r="K535" s="600">
        <f t="shared" si="57"/>
        <v>25</v>
      </c>
      <c r="L535" s="930"/>
      <c r="M535" s="931"/>
      <c r="N535" s="931"/>
      <c r="O535" s="932"/>
      <c r="Q535" s="377" t="s">
        <v>1730</v>
      </c>
      <c r="R535" s="20"/>
      <c r="S535" s="20"/>
      <c r="T535" s="20"/>
      <c r="U535" s="20"/>
      <c r="V535" s="20"/>
      <c r="W535" s="20"/>
      <c r="X535" s="20"/>
      <c r="Y535" s="20"/>
      <c r="Z535" s="20"/>
      <c r="AA535" s="20"/>
      <c r="AB535" s="20"/>
      <c r="AC535" s="10"/>
      <c r="AD535" s="20" t="s">
        <v>532</v>
      </c>
      <c r="AE535" s="20"/>
      <c r="AF535" s="20"/>
      <c r="AG535" s="21"/>
    </row>
    <row r="536" spans="1:35" ht="15" customHeight="1" x14ac:dyDescent="0.2">
      <c r="A536" s="370">
        <v>13</v>
      </c>
      <c r="B536" s="129" t="s">
        <v>79</v>
      </c>
      <c r="C536" s="596">
        <v>30</v>
      </c>
      <c r="D536" s="596">
        <v>9</v>
      </c>
      <c r="E536" s="596">
        <v>2</v>
      </c>
      <c r="F536" s="596">
        <v>19</v>
      </c>
      <c r="G536" s="596">
        <v>61</v>
      </c>
      <c r="H536" s="596">
        <v>82</v>
      </c>
      <c r="I536" s="598">
        <v>20</v>
      </c>
      <c r="J536" s="600">
        <f t="shared" si="56"/>
        <v>30</v>
      </c>
      <c r="K536" s="600">
        <f t="shared" si="57"/>
        <v>20</v>
      </c>
      <c r="L536" s="930"/>
      <c r="M536" s="931"/>
      <c r="N536" s="931"/>
      <c r="O536" s="932"/>
      <c r="Q536" s="377" t="s">
        <v>1731</v>
      </c>
      <c r="R536" s="20"/>
      <c r="S536" s="20"/>
      <c r="T536" s="20"/>
      <c r="U536" s="20"/>
      <c r="V536" s="20"/>
      <c r="W536" s="20"/>
      <c r="X536" s="20"/>
      <c r="Y536" s="20"/>
      <c r="Z536" s="20"/>
      <c r="AA536" s="20"/>
      <c r="AB536" s="20"/>
      <c r="AC536" s="20" t="s">
        <v>532</v>
      </c>
      <c r="AD536" s="10"/>
      <c r="AE536" s="20"/>
      <c r="AF536" s="20"/>
      <c r="AG536" s="21"/>
    </row>
    <row r="537" spans="1:35" ht="15" customHeight="1" x14ac:dyDescent="0.2">
      <c r="A537" s="370">
        <v>14</v>
      </c>
      <c r="B537" s="129" t="s">
        <v>534</v>
      </c>
      <c r="C537" s="596">
        <v>30</v>
      </c>
      <c r="D537" s="596">
        <v>7</v>
      </c>
      <c r="E537" s="596">
        <v>6</v>
      </c>
      <c r="F537" s="596">
        <v>17</v>
      </c>
      <c r="G537" s="596">
        <v>55</v>
      </c>
      <c r="H537" s="596">
        <v>94</v>
      </c>
      <c r="I537" s="598">
        <v>20</v>
      </c>
      <c r="J537" s="600">
        <f t="shared" si="56"/>
        <v>30</v>
      </c>
      <c r="K537" s="600">
        <f t="shared" si="57"/>
        <v>20</v>
      </c>
      <c r="L537" s="930"/>
      <c r="M537" s="931"/>
      <c r="N537" s="931"/>
      <c r="O537" s="932"/>
      <c r="Q537" s="377" t="s">
        <v>1313</v>
      </c>
      <c r="R537" s="20"/>
      <c r="S537" s="20"/>
      <c r="T537" s="20"/>
      <c r="U537" s="20"/>
      <c r="V537" s="20"/>
      <c r="W537" s="20"/>
      <c r="X537" s="20"/>
      <c r="Y537" s="20"/>
      <c r="Z537" s="20"/>
      <c r="AA537" s="20"/>
      <c r="AB537" s="20"/>
      <c r="AC537" s="20"/>
      <c r="AD537" s="20"/>
      <c r="AE537" s="10"/>
      <c r="AF537" s="20"/>
      <c r="AG537" s="21"/>
    </row>
    <row r="538" spans="1:35" ht="15" customHeight="1" x14ac:dyDescent="0.2">
      <c r="A538" s="370">
        <v>15</v>
      </c>
      <c r="B538" s="129" t="s">
        <v>554</v>
      </c>
      <c r="C538" s="596">
        <v>30</v>
      </c>
      <c r="D538" s="596">
        <v>7</v>
      </c>
      <c r="E538" s="596">
        <v>6</v>
      </c>
      <c r="F538" s="596">
        <v>17</v>
      </c>
      <c r="G538" s="596">
        <v>41</v>
      </c>
      <c r="H538" s="596">
        <v>79</v>
      </c>
      <c r="I538" s="598">
        <v>20</v>
      </c>
      <c r="J538" s="600">
        <f t="shared" si="56"/>
        <v>30</v>
      </c>
      <c r="K538" s="600">
        <f t="shared" si="57"/>
        <v>20</v>
      </c>
      <c r="L538" s="930"/>
      <c r="M538" s="931"/>
      <c r="N538" s="931"/>
      <c r="O538" s="932"/>
      <c r="Q538" s="377" t="s">
        <v>120</v>
      </c>
      <c r="R538" s="20"/>
      <c r="S538" s="20"/>
      <c r="T538" s="20"/>
      <c r="U538" s="20"/>
      <c r="V538" s="20"/>
      <c r="W538" s="20"/>
      <c r="X538" s="20"/>
      <c r="Y538" s="20"/>
      <c r="Z538" s="20"/>
      <c r="AA538" s="20"/>
      <c r="AB538" s="20"/>
      <c r="AC538" s="20"/>
      <c r="AD538" s="20"/>
      <c r="AE538" s="20"/>
      <c r="AF538" s="10"/>
      <c r="AG538" s="21"/>
    </row>
    <row r="539" spans="1:35" ht="15" customHeight="1" thickBot="1" x14ac:dyDescent="0.25">
      <c r="A539" s="372">
        <v>16</v>
      </c>
      <c r="B539" s="130" t="s">
        <v>1732</v>
      </c>
      <c r="C539" s="597">
        <v>30</v>
      </c>
      <c r="D539" s="597">
        <v>2</v>
      </c>
      <c r="E539" s="597">
        <v>6</v>
      </c>
      <c r="F539" s="597">
        <v>22</v>
      </c>
      <c r="G539" s="597">
        <v>30</v>
      </c>
      <c r="H539" s="597">
        <v>85</v>
      </c>
      <c r="I539" s="599">
        <v>10</v>
      </c>
      <c r="J539" s="600">
        <f t="shared" si="56"/>
        <v>30</v>
      </c>
      <c r="K539" s="600">
        <f t="shared" si="57"/>
        <v>10</v>
      </c>
      <c r="L539" s="933"/>
      <c r="M539" s="934"/>
      <c r="N539" s="934"/>
      <c r="O539" s="935"/>
      <c r="Q539" s="378" t="s">
        <v>1306</v>
      </c>
      <c r="R539" s="23"/>
      <c r="S539" s="23"/>
      <c r="T539" s="23"/>
      <c r="U539" s="23"/>
      <c r="V539" s="23"/>
      <c r="W539" s="23"/>
      <c r="X539" s="23"/>
      <c r="Y539" s="23"/>
      <c r="Z539" s="23"/>
      <c r="AA539" s="23"/>
      <c r="AB539" s="23"/>
      <c r="AC539" s="23"/>
      <c r="AD539" s="23"/>
      <c r="AE539" s="23"/>
      <c r="AF539" s="23"/>
      <c r="AG539" s="15"/>
    </row>
    <row r="540" spans="1:35" ht="15" customHeight="1" x14ac:dyDescent="0.2">
      <c r="C540" s="600">
        <f t="shared" ref="C540:I540" si="58">SUM(C523:C539)</f>
        <v>480</v>
      </c>
      <c r="D540" s="600">
        <f t="shared" si="58"/>
        <v>197</v>
      </c>
      <c r="E540" s="600">
        <f t="shared" si="58"/>
        <v>86</v>
      </c>
      <c r="F540" s="600">
        <f t="shared" si="58"/>
        <v>197</v>
      </c>
      <c r="G540" s="600">
        <f t="shared" si="58"/>
        <v>1055</v>
      </c>
      <c r="H540" s="600">
        <f t="shared" si="58"/>
        <v>1055</v>
      </c>
      <c r="I540" s="600">
        <f t="shared" si="58"/>
        <v>480</v>
      </c>
      <c r="J540" s="600">
        <f t="shared" si="56"/>
        <v>480</v>
      </c>
      <c r="K540" s="600">
        <f t="shared" si="57"/>
        <v>480</v>
      </c>
      <c r="Q540"/>
      <c r="R540"/>
      <c r="S540"/>
      <c r="T540"/>
      <c r="U540"/>
      <c r="V540"/>
      <c r="W540"/>
      <c r="X540"/>
      <c r="Y540"/>
      <c r="Z540"/>
      <c r="AA540"/>
      <c r="AB540"/>
      <c r="AC540"/>
      <c r="AD540"/>
      <c r="AE540"/>
      <c r="AF540"/>
      <c r="AG540"/>
    </row>
    <row r="541" spans="1:35" ht="15" customHeight="1" thickBot="1" x14ac:dyDescent="0.25">
      <c r="Q541"/>
      <c r="R541"/>
      <c r="S541"/>
      <c r="T541"/>
      <c r="U541"/>
      <c r="V541"/>
      <c r="W541"/>
      <c r="X541"/>
      <c r="Y541"/>
      <c r="Z541"/>
      <c r="AA541"/>
      <c r="AB541"/>
      <c r="AC541"/>
      <c r="AD541"/>
      <c r="AE541"/>
      <c r="AF541"/>
      <c r="AG541"/>
    </row>
    <row r="542" spans="1:35" ht="15" customHeight="1" thickBot="1" x14ac:dyDescent="0.25">
      <c r="A542" s="1043" t="s">
        <v>2135</v>
      </c>
      <c r="B542" s="1044"/>
      <c r="C542" s="1044"/>
      <c r="D542" s="1044"/>
      <c r="E542" s="1044"/>
      <c r="F542" s="1045"/>
      <c r="G542" s="1040" t="s">
        <v>1188</v>
      </c>
      <c r="H542" s="1041"/>
      <c r="I542" s="1042"/>
      <c r="L542" s="952" t="s">
        <v>538</v>
      </c>
      <c r="M542" s="953"/>
      <c r="N542" s="953"/>
      <c r="O542" s="954"/>
    </row>
    <row r="543" spans="1:35" ht="15" customHeight="1" thickBot="1" x14ac:dyDescent="0.25">
      <c r="A543" s="373" t="s">
        <v>496</v>
      </c>
      <c r="B543" s="227" t="s">
        <v>497</v>
      </c>
      <c r="C543" s="374" t="s">
        <v>498</v>
      </c>
      <c r="D543" s="374" t="s">
        <v>499</v>
      </c>
      <c r="E543" s="374" t="s">
        <v>500</v>
      </c>
      <c r="F543" s="374" t="s">
        <v>501</v>
      </c>
      <c r="G543" s="375" t="s">
        <v>502</v>
      </c>
      <c r="H543" s="375" t="s">
        <v>503</v>
      </c>
      <c r="I543" s="376" t="s">
        <v>504</v>
      </c>
      <c r="L543" s="955"/>
      <c r="M543" s="956"/>
      <c r="N543" s="956"/>
      <c r="O543" s="957"/>
      <c r="Q543" s="24" t="s">
        <v>1189</v>
      </c>
      <c r="R543" s="379" t="s">
        <v>373</v>
      </c>
      <c r="S543" s="379" t="s">
        <v>374</v>
      </c>
      <c r="T543" s="379" t="s">
        <v>716</v>
      </c>
      <c r="U543" s="379" t="s">
        <v>1590</v>
      </c>
      <c r="V543" s="379" t="s">
        <v>1866</v>
      </c>
      <c r="W543" s="379" t="s">
        <v>2055</v>
      </c>
      <c r="X543" s="379" t="s">
        <v>500</v>
      </c>
      <c r="Y543" s="379" t="s">
        <v>700</v>
      </c>
      <c r="Z543" s="379" t="s">
        <v>511</v>
      </c>
      <c r="AA543" s="379" t="s">
        <v>610</v>
      </c>
      <c r="AB543" s="379" t="s">
        <v>544</v>
      </c>
      <c r="AC543" s="379" t="s">
        <v>229</v>
      </c>
      <c r="AD543" s="379" t="s">
        <v>702</v>
      </c>
      <c r="AE543" s="379" t="s">
        <v>2136</v>
      </c>
      <c r="AF543" s="379" t="s">
        <v>533</v>
      </c>
      <c r="AG543" s="379" t="s">
        <v>704</v>
      </c>
      <c r="AH543" s="379" t="s">
        <v>547</v>
      </c>
      <c r="AI543" s="380" t="s">
        <v>1214</v>
      </c>
    </row>
    <row r="544" spans="1:35" ht="15" customHeight="1" x14ac:dyDescent="0.2">
      <c r="A544" s="371">
        <v>1</v>
      </c>
      <c r="B544" s="126" t="s">
        <v>558</v>
      </c>
      <c r="C544" s="601">
        <v>34</v>
      </c>
      <c r="D544" s="601">
        <v>24</v>
      </c>
      <c r="E544" s="601">
        <v>5</v>
      </c>
      <c r="F544" s="601">
        <v>5</v>
      </c>
      <c r="G544" s="601">
        <v>106</v>
      </c>
      <c r="H544" s="601">
        <v>59</v>
      </c>
      <c r="I544" s="128">
        <v>53</v>
      </c>
      <c r="J544" s="600">
        <f t="shared" si="56"/>
        <v>34</v>
      </c>
      <c r="K544" s="600">
        <f t="shared" si="57"/>
        <v>53</v>
      </c>
      <c r="L544" s="927" t="s">
        <v>2169</v>
      </c>
      <c r="M544" s="928"/>
      <c r="N544" s="928"/>
      <c r="O544" s="929"/>
      <c r="Q544" s="377" t="s">
        <v>373</v>
      </c>
      <c r="R544" s="10"/>
      <c r="S544" s="20" t="s">
        <v>532</v>
      </c>
      <c r="T544" s="20"/>
      <c r="U544" s="20"/>
      <c r="V544" s="20"/>
      <c r="W544" s="20"/>
      <c r="X544" s="20"/>
      <c r="Y544" s="20"/>
      <c r="Z544" s="20"/>
      <c r="AA544" s="20"/>
      <c r="AB544" s="20"/>
      <c r="AC544" s="20"/>
      <c r="AD544" s="20" t="s">
        <v>1207</v>
      </c>
      <c r="AE544" s="20"/>
      <c r="AF544" s="20"/>
      <c r="AG544" s="20"/>
      <c r="AH544" s="20"/>
      <c r="AI544" s="21"/>
    </row>
    <row r="545" spans="1:35" ht="15" customHeight="1" x14ac:dyDescent="0.2">
      <c r="A545" s="370">
        <v>2</v>
      </c>
      <c r="B545" s="129" t="s">
        <v>761</v>
      </c>
      <c r="C545" s="596">
        <v>34</v>
      </c>
      <c r="D545" s="596">
        <v>20</v>
      </c>
      <c r="E545" s="596">
        <v>6</v>
      </c>
      <c r="F545" s="596">
        <v>8</v>
      </c>
      <c r="G545" s="596">
        <v>99</v>
      </c>
      <c r="H545" s="596">
        <v>57</v>
      </c>
      <c r="I545" s="598">
        <v>46</v>
      </c>
      <c r="J545" s="600">
        <f t="shared" si="56"/>
        <v>34</v>
      </c>
      <c r="K545" s="600">
        <f t="shared" si="57"/>
        <v>46</v>
      </c>
      <c r="L545" s="930"/>
      <c r="M545" s="931"/>
      <c r="N545" s="931"/>
      <c r="O545" s="932"/>
      <c r="Q545" s="377" t="s">
        <v>374</v>
      </c>
      <c r="R545" s="20" t="s">
        <v>532</v>
      </c>
      <c r="S545" s="10"/>
      <c r="T545" s="20"/>
      <c r="U545" s="20"/>
      <c r="V545" s="20"/>
      <c r="W545" s="20"/>
      <c r="X545" s="20"/>
      <c r="Y545" s="20"/>
      <c r="Z545" s="20"/>
      <c r="AA545" s="20"/>
      <c r="AB545" s="20"/>
      <c r="AC545" s="20"/>
      <c r="AD545" s="20" t="s">
        <v>1487</v>
      </c>
      <c r="AE545" s="20"/>
      <c r="AF545" s="20"/>
      <c r="AG545" s="20"/>
      <c r="AH545" s="20"/>
      <c r="AI545" s="21"/>
    </row>
    <row r="546" spans="1:35" ht="15" customHeight="1" x14ac:dyDescent="0.2">
      <c r="A546" s="370">
        <v>3</v>
      </c>
      <c r="B546" s="129" t="s">
        <v>2052</v>
      </c>
      <c r="C546" s="596">
        <v>34</v>
      </c>
      <c r="D546" s="596">
        <v>18</v>
      </c>
      <c r="E546" s="596">
        <v>8</v>
      </c>
      <c r="F546" s="596">
        <v>8</v>
      </c>
      <c r="G546" s="596">
        <v>97</v>
      </c>
      <c r="H546" s="596">
        <v>65</v>
      </c>
      <c r="I546" s="598">
        <v>44</v>
      </c>
      <c r="J546" s="600">
        <f t="shared" si="56"/>
        <v>34</v>
      </c>
      <c r="K546" s="600">
        <f t="shared" si="57"/>
        <v>44</v>
      </c>
      <c r="L546" s="930"/>
      <c r="M546" s="931"/>
      <c r="N546" s="931"/>
      <c r="O546" s="932"/>
      <c r="Q546" s="377" t="s">
        <v>716</v>
      </c>
      <c r="R546" s="20"/>
      <c r="S546" s="20"/>
      <c r="T546" s="10"/>
      <c r="U546" s="20"/>
      <c r="V546" s="20"/>
      <c r="W546" s="20"/>
      <c r="X546" s="20"/>
      <c r="Y546" s="20"/>
      <c r="Z546" s="20"/>
      <c r="AA546" s="20"/>
      <c r="AB546" s="20"/>
      <c r="AC546" s="20"/>
      <c r="AD546" s="20" t="s">
        <v>844</v>
      </c>
      <c r="AE546" s="20"/>
      <c r="AF546" s="20"/>
      <c r="AG546" s="20"/>
      <c r="AH546" s="20"/>
      <c r="AI546" s="21"/>
    </row>
    <row r="547" spans="1:35" ht="15" customHeight="1" x14ac:dyDescent="0.2">
      <c r="A547" s="370">
        <v>4</v>
      </c>
      <c r="B547" s="129" t="s">
        <v>2170</v>
      </c>
      <c r="C547" s="596">
        <v>34</v>
      </c>
      <c r="D547" s="596">
        <v>19</v>
      </c>
      <c r="E547" s="596">
        <v>6</v>
      </c>
      <c r="F547" s="596">
        <v>9</v>
      </c>
      <c r="G547" s="596">
        <v>85</v>
      </c>
      <c r="H547" s="596">
        <v>66</v>
      </c>
      <c r="I547" s="598">
        <v>44</v>
      </c>
      <c r="J547" s="600">
        <f t="shared" si="56"/>
        <v>34</v>
      </c>
      <c r="K547" s="600">
        <f t="shared" si="57"/>
        <v>44</v>
      </c>
      <c r="L547" s="930"/>
      <c r="M547" s="931"/>
      <c r="N547" s="931"/>
      <c r="O547" s="932"/>
      <c r="Q547" s="377" t="s">
        <v>1590</v>
      </c>
      <c r="R547" s="20"/>
      <c r="S547" s="20"/>
      <c r="T547" s="20"/>
      <c r="U547" s="10"/>
      <c r="V547" s="20"/>
      <c r="W547" s="20"/>
      <c r="X547" s="20"/>
      <c r="Y547" s="20"/>
      <c r="Z547" s="20"/>
      <c r="AA547" s="20"/>
      <c r="AB547" s="20"/>
      <c r="AC547" s="20"/>
      <c r="AD547" s="20" t="s">
        <v>1602</v>
      </c>
      <c r="AE547" s="20"/>
      <c r="AF547" s="20"/>
      <c r="AG547" s="20"/>
      <c r="AH547" s="20"/>
      <c r="AI547" s="21"/>
    </row>
    <row r="548" spans="1:35" ht="15" customHeight="1" x14ac:dyDescent="0.2">
      <c r="A548" s="370">
        <v>5</v>
      </c>
      <c r="B548" s="129" t="s">
        <v>1598</v>
      </c>
      <c r="C548" s="596">
        <v>34</v>
      </c>
      <c r="D548" s="596">
        <v>19</v>
      </c>
      <c r="E548" s="596">
        <v>5</v>
      </c>
      <c r="F548" s="596">
        <v>10</v>
      </c>
      <c r="G548" s="596">
        <v>75</v>
      </c>
      <c r="H548" s="596">
        <v>55</v>
      </c>
      <c r="I548" s="598">
        <v>43</v>
      </c>
      <c r="J548" s="600">
        <f t="shared" si="56"/>
        <v>34</v>
      </c>
      <c r="K548" s="600">
        <f t="shared" si="57"/>
        <v>43</v>
      </c>
      <c r="L548" s="930"/>
      <c r="M548" s="931"/>
      <c r="N548" s="931"/>
      <c r="O548" s="932"/>
      <c r="Q548" s="377" t="s">
        <v>1866</v>
      </c>
      <c r="R548" s="20"/>
      <c r="S548" s="20"/>
      <c r="T548" s="20"/>
      <c r="U548" s="20"/>
      <c r="V548" s="10"/>
      <c r="W548" s="20"/>
      <c r="X548" s="20"/>
      <c r="Y548" s="20"/>
      <c r="Z548" s="20"/>
      <c r="AA548" s="20"/>
      <c r="AB548" s="20"/>
      <c r="AC548" s="20"/>
      <c r="AD548" s="20" t="s">
        <v>1600</v>
      </c>
      <c r="AE548" s="20"/>
      <c r="AF548" s="20"/>
      <c r="AG548" s="20"/>
      <c r="AH548" s="20"/>
      <c r="AI548" s="21"/>
    </row>
    <row r="549" spans="1:35" ht="15" customHeight="1" x14ac:dyDescent="0.2">
      <c r="A549" s="370">
        <v>6</v>
      </c>
      <c r="B549" s="129" t="s">
        <v>2057</v>
      </c>
      <c r="C549" s="596">
        <v>34</v>
      </c>
      <c r="D549" s="596">
        <v>16</v>
      </c>
      <c r="E549" s="596">
        <v>8</v>
      </c>
      <c r="F549" s="596">
        <v>10</v>
      </c>
      <c r="G549" s="596">
        <v>90</v>
      </c>
      <c r="H549" s="596">
        <v>78</v>
      </c>
      <c r="I549" s="598">
        <v>40</v>
      </c>
      <c r="J549" s="600">
        <f t="shared" si="56"/>
        <v>34</v>
      </c>
      <c r="K549" s="600">
        <f t="shared" si="57"/>
        <v>40</v>
      </c>
      <c r="L549" s="930"/>
      <c r="M549" s="931"/>
      <c r="N549" s="931"/>
      <c r="O549" s="932"/>
      <c r="Q549" s="377" t="s">
        <v>2055</v>
      </c>
      <c r="R549" s="20"/>
      <c r="S549" s="20"/>
      <c r="T549" s="20"/>
      <c r="U549" s="20"/>
      <c r="V549" s="20"/>
      <c r="W549" s="10"/>
      <c r="X549" s="20" t="s">
        <v>532</v>
      </c>
      <c r="Y549" s="20"/>
      <c r="Z549" s="20"/>
      <c r="AA549" s="20"/>
      <c r="AB549" s="20"/>
      <c r="AC549" s="20"/>
      <c r="AD549" s="20" t="s">
        <v>1207</v>
      </c>
      <c r="AE549" s="20"/>
      <c r="AF549" s="20"/>
      <c r="AG549" s="20"/>
      <c r="AH549" s="20"/>
      <c r="AI549" s="21"/>
    </row>
    <row r="550" spans="1:35" ht="15" customHeight="1" x14ac:dyDescent="0.2">
      <c r="A550" s="370">
        <v>7</v>
      </c>
      <c r="B550" s="129" t="s">
        <v>737</v>
      </c>
      <c r="C550" s="596">
        <v>34</v>
      </c>
      <c r="D550" s="596">
        <v>18</v>
      </c>
      <c r="E550" s="596">
        <v>4</v>
      </c>
      <c r="F550" s="596">
        <v>12</v>
      </c>
      <c r="G550" s="596">
        <v>73</v>
      </c>
      <c r="H550" s="596">
        <v>66</v>
      </c>
      <c r="I550" s="598">
        <v>40</v>
      </c>
      <c r="J550" s="600">
        <f t="shared" si="56"/>
        <v>34</v>
      </c>
      <c r="K550" s="600">
        <f t="shared" si="57"/>
        <v>40</v>
      </c>
      <c r="L550" s="930"/>
      <c r="M550" s="931"/>
      <c r="N550" s="931"/>
      <c r="O550" s="932"/>
      <c r="Q550" s="377" t="s">
        <v>500</v>
      </c>
      <c r="R550" s="20"/>
      <c r="S550" s="20"/>
      <c r="T550" s="20"/>
      <c r="U550" s="20"/>
      <c r="V550" s="20"/>
      <c r="W550" s="20" t="s">
        <v>532</v>
      </c>
      <c r="X550" s="10"/>
      <c r="Y550" s="20"/>
      <c r="Z550" s="20"/>
      <c r="AA550" s="20"/>
      <c r="AB550" s="20"/>
      <c r="AC550" s="20"/>
      <c r="AD550" s="20" t="s">
        <v>1207</v>
      </c>
      <c r="AE550" s="20"/>
      <c r="AF550" s="20"/>
      <c r="AG550" s="20"/>
      <c r="AH550" s="20"/>
      <c r="AI550" s="21"/>
    </row>
    <row r="551" spans="1:35" ht="15" customHeight="1" x14ac:dyDescent="0.2">
      <c r="A551" s="370">
        <v>8</v>
      </c>
      <c r="B551" s="129" t="s">
        <v>991</v>
      </c>
      <c r="C551" s="596">
        <v>34</v>
      </c>
      <c r="D551" s="596">
        <v>16</v>
      </c>
      <c r="E551" s="596">
        <v>7</v>
      </c>
      <c r="F551" s="596">
        <v>11</v>
      </c>
      <c r="G551" s="596">
        <v>92</v>
      </c>
      <c r="H551" s="596">
        <v>73</v>
      </c>
      <c r="I551" s="598">
        <v>39</v>
      </c>
      <c r="J551" s="600">
        <f t="shared" si="56"/>
        <v>34</v>
      </c>
      <c r="K551" s="600">
        <f t="shared" si="57"/>
        <v>39</v>
      </c>
      <c r="L551" s="930"/>
      <c r="M551" s="931"/>
      <c r="N551" s="931"/>
      <c r="O551" s="932"/>
      <c r="Q551" s="377" t="s">
        <v>700</v>
      </c>
      <c r="R551" s="20"/>
      <c r="S551" s="20" t="s">
        <v>532</v>
      </c>
      <c r="T551" s="20"/>
      <c r="U551" s="20"/>
      <c r="V551" s="20"/>
      <c r="W551" s="20"/>
      <c r="X551" s="20"/>
      <c r="Y551" s="10"/>
      <c r="Z551" s="20"/>
      <c r="AA551" s="20"/>
      <c r="AB551" s="20"/>
      <c r="AC551" s="20"/>
      <c r="AD551" s="20" t="s">
        <v>1491</v>
      </c>
      <c r="AE551" s="20"/>
      <c r="AF551" s="20"/>
      <c r="AG551" s="20"/>
      <c r="AH551" s="20"/>
      <c r="AI551" s="21"/>
    </row>
    <row r="552" spans="1:35" ht="15" customHeight="1" x14ac:dyDescent="0.2">
      <c r="A552" s="370">
        <v>9</v>
      </c>
      <c r="B552" s="129" t="s">
        <v>42</v>
      </c>
      <c r="C552" s="596">
        <v>34</v>
      </c>
      <c r="D552" s="596">
        <v>16</v>
      </c>
      <c r="E552" s="596">
        <v>6</v>
      </c>
      <c r="F552" s="596">
        <v>12</v>
      </c>
      <c r="G552" s="596">
        <v>92</v>
      </c>
      <c r="H552" s="596">
        <v>78</v>
      </c>
      <c r="I552" s="598">
        <v>38</v>
      </c>
      <c r="J552" s="600">
        <f t="shared" si="56"/>
        <v>34</v>
      </c>
      <c r="K552" s="600">
        <f t="shared" si="57"/>
        <v>38</v>
      </c>
      <c r="L552" s="930"/>
      <c r="M552" s="931"/>
      <c r="N552" s="931"/>
      <c r="O552" s="932"/>
      <c r="Q552" s="377" t="s">
        <v>511</v>
      </c>
      <c r="R552" s="20"/>
      <c r="S552" s="20"/>
      <c r="T552" s="20"/>
      <c r="U552" s="20"/>
      <c r="V552" s="20"/>
      <c r="W552" s="20"/>
      <c r="X552" s="20"/>
      <c r="Y552" s="20"/>
      <c r="Z552" s="10"/>
      <c r="AA552" s="20" t="s">
        <v>532</v>
      </c>
      <c r="AB552" s="20"/>
      <c r="AC552" s="20"/>
      <c r="AD552" s="20" t="s">
        <v>1797</v>
      </c>
      <c r="AE552" s="20"/>
      <c r="AF552" s="20"/>
      <c r="AG552" s="20"/>
      <c r="AH552" s="20"/>
      <c r="AI552" s="21"/>
    </row>
    <row r="553" spans="1:35" ht="15" customHeight="1" x14ac:dyDescent="0.2">
      <c r="A553" s="370">
        <v>10</v>
      </c>
      <c r="B553" s="129" t="s">
        <v>781</v>
      </c>
      <c r="C553" s="596">
        <v>34</v>
      </c>
      <c r="D553" s="596">
        <v>13</v>
      </c>
      <c r="E553" s="596">
        <v>7</v>
      </c>
      <c r="F553" s="596">
        <v>14</v>
      </c>
      <c r="G553" s="596">
        <v>67</v>
      </c>
      <c r="H553" s="596">
        <v>57</v>
      </c>
      <c r="I553" s="598">
        <v>33</v>
      </c>
      <c r="J553" s="600">
        <f t="shared" si="56"/>
        <v>34</v>
      </c>
      <c r="K553" s="600">
        <f t="shared" si="57"/>
        <v>33</v>
      </c>
      <c r="L553" s="930"/>
      <c r="M553" s="931"/>
      <c r="N553" s="931"/>
      <c r="O553" s="932"/>
      <c r="Q553" s="377" t="s">
        <v>610</v>
      </c>
      <c r="R553" s="20"/>
      <c r="S553" s="20"/>
      <c r="T553" s="20"/>
      <c r="U553" s="20"/>
      <c r="V553" s="20"/>
      <c r="W553" s="20"/>
      <c r="X553" s="20"/>
      <c r="Y553" s="20"/>
      <c r="Z553" s="20" t="s">
        <v>532</v>
      </c>
      <c r="AA553" s="10"/>
      <c r="AB553" s="20"/>
      <c r="AC553" s="20"/>
      <c r="AD553" s="20" t="s">
        <v>1602</v>
      </c>
      <c r="AE553" s="20"/>
      <c r="AF553" s="20"/>
      <c r="AG553" s="20"/>
      <c r="AH553" s="20"/>
      <c r="AI553" s="21"/>
    </row>
    <row r="554" spans="1:35" ht="15" customHeight="1" x14ac:dyDescent="0.2">
      <c r="A554" s="370">
        <v>11</v>
      </c>
      <c r="B554" s="129" t="s">
        <v>2138</v>
      </c>
      <c r="C554" s="596">
        <v>34</v>
      </c>
      <c r="D554" s="596">
        <v>11</v>
      </c>
      <c r="E554" s="596">
        <v>7</v>
      </c>
      <c r="F554" s="596">
        <v>16</v>
      </c>
      <c r="G554" s="596">
        <v>66</v>
      </c>
      <c r="H554" s="596">
        <v>72</v>
      </c>
      <c r="I554" s="598">
        <v>29</v>
      </c>
      <c r="J554" s="600">
        <f t="shared" si="56"/>
        <v>34</v>
      </c>
      <c r="K554" s="600">
        <f t="shared" si="57"/>
        <v>29</v>
      </c>
      <c r="L554" s="930"/>
      <c r="M554" s="931"/>
      <c r="N554" s="931"/>
      <c r="O554" s="932"/>
      <c r="Q554" s="377" t="s">
        <v>544</v>
      </c>
      <c r="R554" s="20"/>
      <c r="S554" s="20"/>
      <c r="T554" s="20"/>
      <c r="U554" s="20"/>
      <c r="V554" s="20"/>
      <c r="W554" s="20"/>
      <c r="X554" s="20"/>
      <c r="Y554" s="20"/>
      <c r="Z554" s="20"/>
      <c r="AA554" s="20"/>
      <c r="AB554" s="10"/>
      <c r="AC554" s="20"/>
      <c r="AD554" s="20" t="s">
        <v>1541</v>
      </c>
      <c r="AE554" s="20"/>
      <c r="AF554" s="20"/>
      <c r="AG554" s="20"/>
      <c r="AH554" s="20"/>
      <c r="AI554" s="21"/>
    </row>
    <row r="555" spans="1:35" ht="15" customHeight="1" x14ac:dyDescent="0.2">
      <c r="A555" s="370">
        <v>12</v>
      </c>
      <c r="B555" s="129" t="s">
        <v>816</v>
      </c>
      <c r="C555" s="596">
        <v>34</v>
      </c>
      <c r="D555" s="596">
        <v>11</v>
      </c>
      <c r="E555" s="596">
        <v>6</v>
      </c>
      <c r="F555" s="596">
        <v>17</v>
      </c>
      <c r="G555" s="596">
        <v>75</v>
      </c>
      <c r="H555" s="596">
        <v>82</v>
      </c>
      <c r="I555" s="598">
        <v>28</v>
      </c>
      <c r="J555" s="600">
        <f t="shared" si="56"/>
        <v>34</v>
      </c>
      <c r="K555" s="600">
        <f t="shared" si="57"/>
        <v>28</v>
      </c>
      <c r="L555" s="930"/>
      <c r="M555" s="931"/>
      <c r="N555" s="931"/>
      <c r="O555" s="932"/>
      <c r="Q555" s="377" t="s">
        <v>229</v>
      </c>
      <c r="R555" s="20"/>
      <c r="S555" s="20"/>
      <c r="T555" s="20"/>
      <c r="U555" s="20"/>
      <c r="V555" s="20"/>
      <c r="W555" s="20"/>
      <c r="X555" s="20"/>
      <c r="Y555" s="20"/>
      <c r="Z555" s="20"/>
      <c r="AA555" s="20"/>
      <c r="AB555" s="20"/>
      <c r="AC555" s="10"/>
      <c r="AD555" s="20" t="s">
        <v>1210</v>
      </c>
      <c r="AE555" s="20"/>
      <c r="AF555" s="20"/>
      <c r="AG555" s="20"/>
      <c r="AH555" s="20"/>
      <c r="AI555" s="21"/>
    </row>
    <row r="556" spans="1:35" ht="15" customHeight="1" x14ac:dyDescent="0.2">
      <c r="A556" s="370">
        <v>13</v>
      </c>
      <c r="B556" s="129" t="s">
        <v>1867</v>
      </c>
      <c r="C556" s="596">
        <v>34</v>
      </c>
      <c r="D556" s="596">
        <v>10</v>
      </c>
      <c r="E556" s="596">
        <v>7</v>
      </c>
      <c r="F556" s="596">
        <v>17</v>
      </c>
      <c r="G556" s="596">
        <v>67</v>
      </c>
      <c r="H556" s="596">
        <v>84</v>
      </c>
      <c r="I556" s="598">
        <v>27</v>
      </c>
      <c r="J556" s="600">
        <f t="shared" si="56"/>
        <v>34</v>
      </c>
      <c r="K556" s="600">
        <f t="shared" si="57"/>
        <v>27</v>
      </c>
      <c r="L556" s="930"/>
      <c r="M556" s="931"/>
      <c r="N556" s="931"/>
      <c r="O556" s="932"/>
      <c r="Q556" s="377" t="s">
        <v>702</v>
      </c>
      <c r="R556" s="20" t="s">
        <v>1210</v>
      </c>
      <c r="S556" s="20" t="s">
        <v>1207</v>
      </c>
      <c r="T556" s="20" t="s">
        <v>375</v>
      </c>
      <c r="U556" s="20" t="s">
        <v>1601</v>
      </c>
      <c r="V556" s="20" t="s">
        <v>1490</v>
      </c>
      <c r="W556" s="20" t="s">
        <v>1546</v>
      </c>
      <c r="X556" s="20" t="s">
        <v>1643</v>
      </c>
      <c r="Y556" s="20" t="s">
        <v>1601</v>
      </c>
      <c r="Z556" s="20" t="s">
        <v>1597</v>
      </c>
      <c r="AA556" s="20" t="s">
        <v>1210</v>
      </c>
      <c r="AB556" s="20" t="s">
        <v>628</v>
      </c>
      <c r="AC556" s="20" t="s">
        <v>1488</v>
      </c>
      <c r="AD556" s="10"/>
      <c r="AE556" s="20" t="s">
        <v>844</v>
      </c>
      <c r="AF556" s="20" t="s">
        <v>1602</v>
      </c>
      <c r="AG556" s="20" t="s">
        <v>1210</v>
      </c>
      <c r="AH556" s="20" t="s">
        <v>1642</v>
      </c>
      <c r="AI556" s="21" t="s">
        <v>1488</v>
      </c>
    </row>
    <row r="557" spans="1:35" ht="15" customHeight="1" x14ac:dyDescent="0.2">
      <c r="A557" s="370">
        <v>14</v>
      </c>
      <c r="B557" s="129" t="s">
        <v>705</v>
      </c>
      <c r="C557" s="596">
        <v>34</v>
      </c>
      <c r="D557" s="596">
        <v>10</v>
      </c>
      <c r="E557" s="596">
        <v>7</v>
      </c>
      <c r="F557" s="596">
        <v>17</v>
      </c>
      <c r="G557" s="596">
        <v>57</v>
      </c>
      <c r="H557" s="596">
        <v>83</v>
      </c>
      <c r="I557" s="598">
        <v>27</v>
      </c>
      <c r="J557" s="600">
        <f t="shared" si="56"/>
        <v>34</v>
      </c>
      <c r="K557" s="600">
        <f t="shared" si="57"/>
        <v>27</v>
      </c>
      <c r="L557" s="930"/>
      <c r="M557" s="931"/>
      <c r="N557" s="931"/>
      <c r="O557" s="932"/>
      <c r="Q557" s="377" t="s">
        <v>2136</v>
      </c>
      <c r="R557" s="20"/>
      <c r="S557" s="20"/>
      <c r="T557" s="20"/>
      <c r="U557" s="20"/>
      <c r="V557" s="20"/>
      <c r="W557" s="20"/>
      <c r="X557" s="20"/>
      <c r="Y557" s="20"/>
      <c r="Z557" s="20"/>
      <c r="AA557" s="20"/>
      <c r="AB557" s="20"/>
      <c r="AC557" s="20"/>
      <c r="AD557" s="20" t="s">
        <v>1488</v>
      </c>
      <c r="AE557" s="10"/>
      <c r="AF557" s="20"/>
      <c r="AG557" s="20"/>
      <c r="AH557" s="20"/>
      <c r="AI557" s="21"/>
    </row>
    <row r="558" spans="1:35" ht="15" customHeight="1" x14ac:dyDescent="0.2">
      <c r="A558" s="370">
        <v>15</v>
      </c>
      <c r="B558" s="129" t="s">
        <v>36</v>
      </c>
      <c r="C558" s="596">
        <v>34</v>
      </c>
      <c r="D558" s="596">
        <v>9</v>
      </c>
      <c r="E558" s="596">
        <v>5</v>
      </c>
      <c r="F558" s="596">
        <v>20</v>
      </c>
      <c r="G558" s="596">
        <v>69</v>
      </c>
      <c r="H558" s="596">
        <v>90</v>
      </c>
      <c r="I558" s="598">
        <v>23</v>
      </c>
      <c r="J558" s="600">
        <f t="shared" si="56"/>
        <v>34</v>
      </c>
      <c r="K558" s="600">
        <f t="shared" si="57"/>
        <v>23</v>
      </c>
      <c r="L558" s="930"/>
      <c r="M558" s="931"/>
      <c r="N558" s="931"/>
      <c r="O558" s="932"/>
      <c r="Q558" s="377" t="s">
        <v>533</v>
      </c>
      <c r="R558" s="20"/>
      <c r="S558" s="20"/>
      <c r="T558" s="20"/>
      <c r="U558" s="20"/>
      <c r="V558" s="20"/>
      <c r="W558" s="20"/>
      <c r="X558" s="20"/>
      <c r="Y558" s="20"/>
      <c r="Z558" s="20"/>
      <c r="AA558" s="20"/>
      <c r="AB558" s="20"/>
      <c r="AC558" s="20"/>
      <c r="AD558" s="20" t="s">
        <v>1642</v>
      </c>
      <c r="AE558" s="20"/>
      <c r="AF558" s="10"/>
      <c r="AG558" s="20" t="s">
        <v>532</v>
      </c>
      <c r="AH558" s="20"/>
      <c r="AI558" s="21"/>
    </row>
    <row r="559" spans="1:35" ht="15" customHeight="1" x14ac:dyDescent="0.2">
      <c r="A559" s="370">
        <v>16</v>
      </c>
      <c r="B559" s="129" t="s">
        <v>551</v>
      </c>
      <c r="C559" s="596">
        <v>34</v>
      </c>
      <c r="D559" s="596">
        <v>7</v>
      </c>
      <c r="E559" s="596">
        <v>7</v>
      </c>
      <c r="F559" s="596">
        <v>20</v>
      </c>
      <c r="G559" s="596">
        <v>54</v>
      </c>
      <c r="H559" s="596">
        <v>111</v>
      </c>
      <c r="I559" s="598">
        <v>21</v>
      </c>
      <c r="J559" s="600">
        <f t="shared" si="56"/>
        <v>34</v>
      </c>
      <c r="K559" s="600">
        <f t="shared" si="57"/>
        <v>21</v>
      </c>
      <c r="L559" s="930"/>
      <c r="M559" s="931"/>
      <c r="N559" s="931"/>
      <c r="O559" s="932"/>
      <c r="Q559" s="377" t="s">
        <v>704</v>
      </c>
      <c r="R559" s="20"/>
      <c r="S559" s="20"/>
      <c r="T559" s="20"/>
      <c r="U559" s="20"/>
      <c r="V559" s="20"/>
      <c r="W559" s="20"/>
      <c r="X559" s="20"/>
      <c r="Y559" s="20"/>
      <c r="Z559" s="20"/>
      <c r="AA559" s="20"/>
      <c r="AB559" s="20"/>
      <c r="AC559" s="20"/>
      <c r="AD559" s="20" t="s">
        <v>1597</v>
      </c>
      <c r="AE559" s="20"/>
      <c r="AF559" s="20" t="s">
        <v>532</v>
      </c>
      <c r="AG559" s="10"/>
      <c r="AH559" s="20"/>
      <c r="AI559" s="21"/>
    </row>
    <row r="560" spans="1:35" ht="15" customHeight="1" x14ac:dyDescent="0.2">
      <c r="A560" s="370">
        <v>17</v>
      </c>
      <c r="B560" s="129" t="s">
        <v>708</v>
      </c>
      <c r="C560" s="596">
        <v>34</v>
      </c>
      <c r="D560" s="596">
        <v>8</v>
      </c>
      <c r="E560" s="596">
        <v>3</v>
      </c>
      <c r="F560" s="596">
        <v>23</v>
      </c>
      <c r="G560" s="596">
        <v>70</v>
      </c>
      <c r="H560" s="596">
        <v>108</v>
      </c>
      <c r="I560" s="598">
        <v>19</v>
      </c>
      <c r="J560" s="600">
        <f t="shared" si="56"/>
        <v>34</v>
      </c>
      <c r="K560" s="600">
        <f t="shared" si="57"/>
        <v>19</v>
      </c>
      <c r="L560" s="930"/>
      <c r="M560" s="931"/>
      <c r="N560" s="931"/>
      <c r="O560" s="932"/>
      <c r="Q560" s="377" t="s">
        <v>547</v>
      </c>
      <c r="R560" s="20"/>
      <c r="S560" s="20"/>
      <c r="T560" s="20"/>
      <c r="U560" s="20"/>
      <c r="V560" s="20"/>
      <c r="W560" s="20"/>
      <c r="X560" s="20"/>
      <c r="Y560" s="20"/>
      <c r="Z560" s="20"/>
      <c r="AA560" s="20"/>
      <c r="AB560" s="20"/>
      <c r="AC560" s="20"/>
      <c r="AD560" s="20" t="s">
        <v>1207</v>
      </c>
      <c r="AE560" s="20"/>
      <c r="AF560" s="20"/>
      <c r="AG560" s="20"/>
      <c r="AH560" s="10"/>
      <c r="AI560" s="21"/>
    </row>
    <row r="561" spans="1:35" ht="15" customHeight="1" thickBot="1" x14ac:dyDescent="0.25">
      <c r="A561" s="372">
        <v>18</v>
      </c>
      <c r="B561" s="130" t="s">
        <v>711</v>
      </c>
      <c r="C561" s="597">
        <v>34</v>
      </c>
      <c r="D561" s="597">
        <v>5</v>
      </c>
      <c r="E561" s="597">
        <v>8</v>
      </c>
      <c r="F561" s="597">
        <v>21</v>
      </c>
      <c r="G561" s="597">
        <v>54</v>
      </c>
      <c r="H561" s="597">
        <v>104</v>
      </c>
      <c r="I561" s="599">
        <v>18</v>
      </c>
      <c r="J561" s="600">
        <f t="shared" si="56"/>
        <v>34</v>
      </c>
      <c r="K561" s="600">
        <f t="shared" si="57"/>
        <v>18</v>
      </c>
      <c r="L561" s="933"/>
      <c r="M561" s="934"/>
      <c r="N561" s="934"/>
      <c r="O561" s="935"/>
      <c r="Q561" s="378" t="s">
        <v>1214</v>
      </c>
      <c r="R561" s="23"/>
      <c r="S561" s="23"/>
      <c r="T561" s="23"/>
      <c r="U561" s="23"/>
      <c r="V561" s="23"/>
      <c r="W561" s="23"/>
      <c r="X561" s="23"/>
      <c r="Y561" s="23"/>
      <c r="Z561" s="23"/>
      <c r="AA561" s="23"/>
      <c r="AB561" s="23"/>
      <c r="AC561" s="23"/>
      <c r="AD561" s="23" t="s">
        <v>844</v>
      </c>
      <c r="AE561" s="23"/>
      <c r="AF561" s="23"/>
      <c r="AG561" s="23"/>
      <c r="AH561" s="23"/>
      <c r="AI561" s="15"/>
    </row>
    <row r="562" spans="1:35" ht="15" customHeight="1" x14ac:dyDescent="0.2">
      <c r="C562" s="600">
        <f t="shared" ref="C562:I562" si="59">SUM(C544:C561)</f>
        <v>612</v>
      </c>
      <c r="D562" s="600">
        <f t="shared" si="59"/>
        <v>250</v>
      </c>
      <c r="E562" s="600">
        <f t="shared" si="59"/>
        <v>112</v>
      </c>
      <c r="F562" s="600">
        <f t="shared" si="59"/>
        <v>250</v>
      </c>
      <c r="G562" s="600">
        <f t="shared" si="59"/>
        <v>1388</v>
      </c>
      <c r="H562" s="600">
        <f t="shared" si="59"/>
        <v>1388</v>
      </c>
      <c r="I562" s="600">
        <f t="shared" si="59"/>
        <v>612</v>
      </c>
      <c r="J562" s="600">
        <f t="shared" si="56"/>
        <v>612</v>
      </c>
      <c r="K562" s="600">
        <f t="shared" si="57"/>
        <v>612</v>
      </c>
    </row>
    <row r="563" spans="1:35" ht="15" customHeight="1" thickBot="1" x14ac:dyDescent="0.25">
      <c r="O563" s="4" t="s">
        <v>532</v>
      </c>
    </row>
    <row r="564" spans="1:35" ht="15" customHeight="1" thickBot="1" x14ac:dyDescent="0.25">
      <c r="A564" s="1207" t="s">
        <v>493</v>
      </c>
      <c r="B564" s="1208"/>
      <c r="C564" s="1208"/>
      <c r="D564" s="1208"/>
      <c r="E564" s="1208"/>
      <c r="F564" s="1209"/>
      <c r="G564" s="1204" t="s">
        <v>1188</v>
      </c>
      <c r="H564" s="1205"/>
      <c r="I564" s="1206"/>
      <c r="L564" s="1242" t="s">
        <v>588</v>
      </c>
      <c r="M564" s="1243"/>
      <c r="N564" s="1243"/>
      <c r="O564" s="1244"/>
    </row>
    <row r="565" spans="1:35" ht="15" customHeight="1" thickBot="1" x14ac:dyDescent="0.25">
      <c r="A565" s="449" t="s">
        <v>496</v>
      </c>
      <c r="B565" s="450" t="s">
        <v>497</v>
      </c>
      <c r="C565" s="451" t="s">
        <v>498</v>
      </c>
      <c r="D565" s="451" t="s">
        <v>499</v>
      </c>
      <c r="E565" s="451" t="s">
        <v>500</v>
      </c>
      <c r="F565" s="451" t="s">
        <v>501</v>
      </c>
      <c r="G565" s="452" t="s">
        <v>502</v>
      </c>
      <c r="H565" s="452" t="s">
        <v>503</v>
      </c>
      <c r="I565" s="453" t="s">
        <v>504</v>
      </c>
      <c r="L565" s="1245"/>
      <c r="M565" s="1246"/>
      <c r="N565" s="1246"/>
      <c r="O565" s="1247"/>
      <c r="Q565" s="24" t="s">
        <v>1189</v>
      </c>
      <c r="R565" s="631" t="s">
        <v>716</v>
      </c>
      <c r="S565" s="631" t="s">
        <v>901</v>
      </c>
      <c r="T565" s="631" t="s">
        <v>1388</v>
      </c>
      <c r="U565" s="631" t="s">
        <v>564</v>
      </c>
      <c r="V565" s="631" t="s">
        <v>902</v>
      </c>
      <c r="W565" s="631" t="s">
        <v>1004</v>
      </c>
      <c r="X565" s="631" t="s">
        <v>500</v>
      </c>
      <c r="Y565" s="631" t="s">
        <v>1631</v>
      </c>
      <c r="Z565" s="631" t="s">
        <v>322</v>
      </c>
      <c r="AA565" s="631" t="s">
        <v>514</v>
      </c>
      <c r="AB565" s="631" t="s">
        <v>501</v>
      </c>
      <c r="AC565" s="631" t="s">
        <v>940</v>
      </c>
      <c r="AD565" s="631" t="s">
        <v>726</v>
      </c>
      <c r="AE565" s="631" t="s">
        <v>299</v>
      </c>
      <c r="AF565" s="631" t="s">
        <v>2162</v>
      </c>
      <c r="AG565" s="631" t="s">
        <v>1587</v>
      </c>
      <c r="AH565" s="631" t="s">
        <v>153</v>
      </c>
      <c r="AI565" s="632" t="s">
        <v>499</v>
      </c>
    </row>
    <row r="566" spans="1:35" ht="15" customHeight="1" x14ac:dyDescent="0.2">
      <c r="A566" s="454">
        <v>1</v>
      </c>
      <c r="B566" s="126" t="s">
        <v>89</v>
      </c>
      <c r="C566" s="601">
        <v>32</v>
      </c>
      <c r="D566" s="601">
        <v>24</v>
      </c>
      <c r="E566" s="601">
        <v>3</v>
      </c>
      <c r="F566" s="601">
        <v>5</v>
      </c>
      <c r="G566" s="601">
        <v>120</v>
      </c>
      <c r="H566" s="601">
        <v>52</v>
      </c>
      <c r="I566" s="128">
        <v>51</v>
      </c>
      <c r="J566" s="600">
        <f t="shared" si="56"/>
        <v>32</v>
      </c>
      <c r="K566" s="600">
        <f t="shared" si="57"/>
        <v>51</v>
      </c>
      <c r="L566" s="927" t="s">
        <v>2555</v>
      </c>
      <c r="M566" s="928"/>
      <c r="N566" s="928"/>
      <c r="O566" s="929"/>
      <c r="Q566" s="629" t="s">
        <v>716</v>
      </c>
      <c r="R566" s="633"/>
      <c r="S566" s="63" t="s">
        <v>532</v>
      </c>
      <c r="T566" s="412"/>
      <c r="U566" s="63"/>
      <c r="V566" s="63"/>
      <c r="W566" s="63"/>
      <c r="X566" s="63"/>
      <c r="Y566" s="63"/>
      <c r="Z566" s="63"/>
      <c r="AA566" s="63"/>
      <c r="AB566" s="63"/>
      <c r="AC566" s="63"/>
      <c r="AD566" s="63"/>
      <c r="AE566" s="63"/>
      <c r="AF566" s="63"/>
      <c r="AG566" s="63"/>
      <c r="AH566" s="63"/>
      <c r="AI566" s="64"/>
    </row>
    <row r="567" spans="1:35" ht="15" customHeight="1" x14ac:dyDescent="0.2">
      <c r="A567" s="246">
        <v>2</v>
      </c>
      <c r="B567" s="129" t="s">
        <v>2123</v>
      </c>
      <c r="C567" s="596">
        <v>32</v>
      </c>
      <c r="D567" s="596">
        <v>19</v>
      </c>
      <c r="E567" s="596">
        <v>9</v>
      </c>
      <c r="F567" s="596">
        <v>4</v>
      </c>
      <c r="G567" s="596">
        <v>100</v>
      </c>
      <c r="H567" s="596">
        <v>47</v>
      </c>
      <c r="I567" s="598">
        <v>47</v>
      </c>
      <c r="J567" s="600">
        <f t="shared" si="56"/>
        <v>32</v>
      </c>
      <c r="K567" s="600">
        <f t="shared" si="57"/>
        <v>47</v>
      </c>
      <c r="L567" s="930"/>
      <c r="M567" s="931"/>
      <c r="N567" s="931"/>
      <c r="O567" s="932"/>
      <c r="Q567" s="629" t="s">
        <v>901</v>
      </c>
      <c r="R567" s="65" t="s">
        <v>532</v>
      </c>
      <c r="S567" s="10"/>
      <c r="T567" s="354"/>
      <c r="U567" s="20"/>
      <c r="V567" s="20"/>
      <c r="W567" s="20"/>
      <c r="X567" s="20"/>
      <c r="Y567" s="20"/>
      <c r="Z567" s="20"/>
      <c r="AA567" s="20"/>
      <c r="AB567" s="20"/>
      <c r="AC567" s="20"/>
      <c r="AD567" s="20"/>
      <c r="AE567" s="20"/>
      <c r="AF567" s="20"/>
      <c r="AG567" s="20"/>
      <c r="AH567" s="20"/>
      <c r="AI567" s="21"/>
    </row>
    <row r="568" spans="1:35" ht="15" customHeight="1" x14ac:dyDescent="0.2">
      <c r="A568" s="246">
        <v>3</v>
      </c>
      <c r="B568" s="129" t="s">
        <v>2163</v>
      </c>
      <c r="C568" s="596">
        <v>32</v>
      </c>
      <c r="D568" s="596">
        <v>19</v>
      </c>
      <c r="E568" s="596">
        <v>6</v>
      </c>
      <c r="F568" s="596">
        <v>7</v>
      </c>
      <c r="G568" s="596">
        <v>91</v>
      </c>
      <c r="H568" s="596">
        <v>46</v>
      </c>
      <c r="I568" s="598">
        <v>44</v>
      </c>
      <c r="J568" s="600">
        <f t="shared" si="56"/>
        <v>32</v>
      </c>
      <c r="K568" s="600">
        <f t="shared" si="57"/>
        <v>44</v>
      </c>
      <c r="L568" s="930"/>
      <c r="M568" s="931"/>
      <c r="N568" s="931"/>
      <c r="O568" s="932"/>
      <c r="Q568" s="629" t="s">
        <v>1388</v>
      </c>
      <c r="R568" s="634"/>
      <c r="S568" s="587"/>
      <c r="T568" s="10"/>
      <c r="U568" s="354"/>
      <c r="V568" s="354"/>
      <c r="W568" s="354"/>
      <c r="X568" s="354"/>
      <c r="Y568" s="354"/>
      <c r="Z568" s="354"/>
      <c r="AA568" s="354"/>
      <c r="AB568" s="354"/>
      <c r="AC568" s="354"/>
      <c r="AD568" s="354"/>
      <c r="AE568" s="354"/>
      <c r="AF568" s="354"/>
      <c r="AG568" s="354"/>
      <c r="AH568" s="354"/>
      <c r="AI568" s="356"/>
    </row>
    <row r="569" spans="1:35" ht="15" customHeight="1" x14ac:dyDescent="0.2">
      <c r="A569" s="246">
        <v>4</v>
      </c>
      <c r="B569" s="129" t="s">
        <v>529</v>
      </c>
      <c r="C569" s="596">
        <v>32</v>
      </c>
      <c r="D569" s="596">
        <v>18</v>
      </c>
      <c r="E569" s="596">
        <v>7</v>
      </c>
      <c r="F569" s="596">
        <v>7</v>
      </c>
      <c r="G569" s="596">
        <v>72</v>
      </c>
      <c r="H569" s="596">
        <v>48</v>
      </c>
      <c r="I569" s="598">
        <v>43</v>
      </c>
      <c r="J569" s="600">
        <f t="shared" si="56"/>
        <v>32</v>
      </c>
      <c r="K569" s="600">
        <f t="shared" si="57"/>
        <v>43</v>
      </c>
      <c r="L569" s="930"/>
      <c r="M569" s="931"/>
      <c r="N569" s="931"/>
      <c r="O569" s="932"/>
      <c r="Q569" s="629" t="s">
        <v>564</v>
      </c>
      <c r="R569" s="65"/>
      <c r="S569" s="20"/>
      <c r="T569" s="354"/>
      <c r="U569" s="10"/>
      <c r="V569" s="20"/>
      <c r="W569" s="20"/>
      <c r="X569" s="20"/>
      <c r="Y569" s="20"/>
      <c r="Z569" s="20"/>
      <c r="AA569" s="20"/>
      <c r="AB569" s="20"/>
      <c r="AC569" s="20"/>
      <c r="AD569" s="20"/>
      <c r="AE569" s="20"/>
      <c r="AF569" s="20"/>
      <c r="AG569" s="20"/>
      <c r="AH569" s="20"/>
      <c r="AI569" s="21"/>
    </row>
    <row r="570" spans="1:35" ht="15" customHeight="1" x14ac:dyDescent="0.2">
      <c r="A570" s="246">
        <v>5</v>
      </c>
      <c r="B570" s="129" t="s">
        <v>433</v>
      </c>
      <c r="C570" s="596">
        <v>32</v>
      </c>
      <c r="D570" s="596">
        <v>19</v>
      </c>
      <c r="E570" s="596">
        <v>3</v>
      </c>
      <c r="F570" s="596">
        <v>10</v>
      </c>
      <c r="G570" s="596">
        <v>90</v>
      </c>
      <c r="H570" s="596">
        <v>55</v>
      </c>
      <c r="I570" s="598">
        <v>41</v>
      </c>
      <c r="J570" s="600">
        <f t="shared" si="56"/>
        <v>32</v>
      </c>
      <c r="K570" s="600">
        <f t="shared" si="57"/>
        <v>41</v>
      </c>
      <c r="L570" s="930"/>
      <c r="M570" s="931"/>
      <c r="N570" s="931"/>
      <c r="O570" s="932"/>
      <c r="Q570" s="629" t="s">
        <v>902</v>
      </c>
      <c r="R570" s="65"/>
      <c r="S570" s="20"/>
      <c r="T570" s="354"/>
      <c r="U570" s="20"/>
      <c r="V570" s="10"/>
      <c r="W570" s="20"/>
      <c r="X570" s="20"/>
      <c r="Y570" s="20"/>
      <c r="Z570" s="20"/>
      <c r="AA570" s="20"/>
      <c r="AB570" s="20"/>
      <c r="AC570" s="20"/>
      <c r="AD570" s="20"/>
      <c r="AE570" s="20"/>
      <c r="AF570" s="20"/>
      <c r="AG570" s="20"/>
      <c r="AH570" s="20"/>
      <c r="AI570" s="21"/>
    </row>
    <row r="571" spans="1:35" ht="15" customHeight="1" x14ac:dyDescent="0.2">
      <c r="A571" s="246">
        <v>6</v>
      </c>
      <c r="B571" s="129" t="s">
        <v>674</v>
      </c>
      <c r="C571" s="596">
        <v>32</v>
      </c>
      <c r="D571" s="596">
        <v>15</v>
      </c>
      <c r="E571" s="596">
        <v>9</v>
      </c>
      <c r="F571" s="596">
        <v>8</v>
      </c>
      <c r="G571" s="596">
        <v>70</v>
      </c>
      <c r="H571" s="596">
        <v>56</v>
      </c>
      <c r="I571" s="598">
        <v>39</v>
      </c>
      <c r="J571" s="600">
        <f t="shared" si="56"/>
        <v>32</v>
      </c>
      <c r="K571" s="600">
        <f t="shared" si="57"/>
        <v>39</v>
      </c>
      <c r="L571" s="930"/>
      <c r="M571" s="931"/>
      <c r="N571" s="931"/>
      <c r="O571" s="932"/>
      <c r="Q571" s="629" t="s">
        <v>1004</v>
      </c>
      <c r="R571" s="65"/>
      <c r="S571" s="20"/>
      <c r="T571" s="354"/>
      <c r="U571" s="20"/>
      <c r="V571" s="20"/>
      <c r="W571" s="10"/>
      <c r="X571" s="20" t="s">
        <v>532</v>
      </c>
      <c r="Y571" s="20"/>
      <c r="Z571" s="20"/>
      <c r="AA571" s="20"/>
      <c r="AB571" s="20"/>
      <c r="AC571" s="20"/>
      <c r="AD571" s="20"/>
      <c r="AE571" s="20"/>
      <c r="AF571" s="20"/>
      <c r="AG571" s="20"/>
      <c r="AH571" s="20"/>
      <c r="AI571" s="21"/>
    </row>
    <row r="572" spans="1:35" ht="15" customHeight="1" x14ac:dyDescent="0.2">
      <c r="A572" s="246">
        <v>7</v>
      </c>
      <c r="B572" s="129" t="s">
        <v>128</v>
      </c>
      <c r="C572" s="596">
        <v>32</v>
      </c>
      <c r="D572" s="596">
        <v>14</v>
      </c>
      <c r="E572" s="596">
        <v>5</v>
      </c>
      <c r="F572" s="596">
        <v>13</v>
      </c>
      <c r="G572" s="596">
        <v>74</v>
      </c>
      <c r="H572" s="596">
        <v>63</v>
      </c>
      <c r="I572" s="598">
        <v>33</v>
      </c>
      <c r="J572" s="600">
        <f t="shared" si="56"/>
        <v>32</v>
      </c>
      <c r="K572" s="600">
        <f t="shared" si="57"/>
        <v>33</v>
      </c>
      <c r="L572" s="930"/>
      <c r="M572" s="931"/>
      <c r="N572" s="931"/>
      <c r="O572" s="932"/>
      <c r="Q572" s="629" t="s">
        <v>500</v>
      </c>
      <c r="R572" s="65"/>
      <c r="S572" s="20"/>
      <c r="T572" s="354"/>
      <c r="U572" s="20"/>
      <c r="V572" s="20"/>
      <c r="W572" s="20" t="s">
        <v>532</v>
      </c>
      <c r="X572" s="10"/>
      <c r="Y572" s="20" t="s">
        <v>532</v>
      </c>
      <c r="Z572" s="20"/>
      <c r="AA572" s="20"/>
      <c r="AB572" s="20"/>
      <c r="AC572" s="20"/>
      <c r="AD572" s="20"/>
      <c r="AE572" s="20"/>
      <c r="AF572" s="20"/>
      <c r="AG572" s="20"/>
      <c r="AH572" s="20"/>
      <c r="AI572" s="21"/>
    </row>
    <row r="573" spans="1:35" ht="15" customHeight="1" x14ac:dyDescent="0.2">
      <c r="A573" s="246">
        <v>8</v>
      </c>
      <c r="B573" s="129" t="s">
        <v>1855</v>
      </c>
      <c r="C573" s="596">
        <v>32</v>
      </c>
      <c r="D573" s="596">
        <v>15</v>
      </c>
      <c r="E573" s="596">
        <v>3</v>
      </c>
      <c r="F573" s="596">
        <v>14</v>
      </c>
      <c r="G573" s="596">
        <v>90</v>
      </c>
      <c r="H573" s="596">
        <v>82</v>
      </c>
      <c r="I573" s="598">
        <v>33</v>
      </c>
      <c r="J573" s="600">
        <f t="shared" si="56"/>
        <v>32</v>
      </c>
      <c r="K573" s="600">
        <f t="shared" si="57"/>
        <v>33</v>
      </c>
      <c r="L573" s="930"/>
      <c r="M573" s="931"/>
      <c r="N573" s="931"/>
      <c r="O573" s="932"/>
      <c r="Q573" s="629" t="s">
        <v>1631</v>
      </c>
      <c r="R573" s="65"/>
      <c r="S573" s="20" t="s">
        <v>532</v>
      </c>
      <c r="T573" s="354"/>
      <c r="U573" s="20"/>
      <c r="V573" s="20"/>
      <c r="W573" s="20"/>
      <c r="X573" s="20" t="s">
        <v>532</v>
      </c>
      <c r="Y573" s="10"/>
      <c r="Z573" s="20"/>
      <c r="AA573" s="20"/>
      <c r="AB573" s="20"/>
      <c r="AC573" s="20"/>
      <c r="AD573" s="20"/>
      <c r="AE573" s="20"/>
      <c r="AF573" s="20"/>
      <c r="AG573" s="20"/>
      <c r="AH573" s="20"/>
      <c r="AI573" s="21"/>
    </row>
    <row r="574" spans="1:35" ht="15" customHeight="1" x14ac:dyDescent="0.2">
      <c r="A574" s="246">
        <v>9</v>
      </c>
      <c r="B574" s="129" t="s">
        <v>1002</v>
      </c>
      <c r="C574" s="596">
        <v>32</v>
      </c>
      <c r="D574" s="596">
        <v>15</v>
      </c>
      <c r="E574" s="596">
        <v>3</v>
      </c>
      <c r="F574" s="596">
        <v>14</v>
      </c>
      <c r="G574" s="596">
        <v>61</v>
      </c>
      <c r="H574" s="596">
        <v>71</v>
      </c>
      <c r="I574" s="598">
        <v>33</v>
      </c>
      <c r="J574" s="600">
        <f t="shared" si="56"/>
        <v>32</v>
      </c>
      <c r="K574" s="600">
        <f t="shared" si="57"/>
        <v>33</v>
      </c>
      <c r="L574" s="930"/>
      <c r="M574" s="931"/>
      <c r="N574" s="931"/>
      <c r="O574" s="932"/>
      <c r="Q574" s="629" t="s">
        <v>322</v>
      </c>
      <c r="R574" s="65"/>
      <c r="S574" s="20"/>
      <c r="T574" s="354"/>
      <c r="U574" s="20"/>
      <c r="V574" s="20"/>
      <c r="W574" s="20"/>
      <c r="X574" s="20"/>
      <c r="Y574" s="20"/>
      <c r="Z574" s="10"/>
      <c r="AA574" s="20"/>
      <c r="AB574" s="20"/>
      <c r="AC574" s="20"/>
      <c r="AD574" s="20"/>
      <c r="AE574" s="20"/>
      <c r="AF574" s="20"/>
      <c r="AG574" s="20"/>
      <c r="AH574" s="20"/>
      <c r="AI574" s="21"/>
    </row>
    <row r="575" spans="1:35" ht="15" customHeight="1" x14ac:dyDescent="0.2">
      <c r="A575" s="246">
        <v>10</v>
      </c>
      <c r="B575" s="129" t="s">
        <v>1923</v>
      </c>
      <c r="C575" s="596">
        <v>32</v>
      </c>
      <c r="D575" s="596">
        <v>14</v>
      </c>
      <c r="E575" s="596">
        <v>4</v>
      </c>
      <c r="F575" s="596">
        <v>14</v>
      </c>
      <c r="G575" s="596">
        <v>78</v>
      </c>
      <c r="H575" s="596">
        <v>59</v>
      </c>
      <c r="I575" s="598">
        <v>32</v>
      </c>
      <c r="J575" s="600">
        <f t="shared" si="56"/>
        <v>32</v>
      </c>
      <c r="K575" s="600">
        <f t="shared" si="57"/>
        <v>32</v>
      </c>
      <c r="L575" s="930"/>
      <c r="M575" s="931"/>
      <c r="N575" s="931"/>
      <c r="O575" s="932"/>
      <c r="Q575" s="629" t="s">
        <v>514</v>
      </c>
      <c r="R575" s="65"/>
      <c r="S575" s="20"/>
      <c r="T575" s="354"/>
      <c r="U575" s="20"/>
      <c r="V575" s="20"/>
      <c r="W575" s="20"/>
      <c r="X575" s="20"/>
      <c r="Y575" s="20"/>
      <c r="Z575" s="20"/>
      <c r="AA575" s="10"/>
      <c r="AB575" s="20"/>
      <c r="AC575" s="20"/>
      <c r="AD575" s="20"/>
      <c r="AE575" s="20"/>
      <c r="AF575" s="20"/>
      <c r="AG575" s="20"/>
      <c r="AH575" s="20"/>
      <c r="AI575" s="21"/>
    </row>
    <row r="576" spans="1:35" ht="15" customHeight="1" x14ac:dyDescent="0.2">
      <c r="A576" s="246">
        <v>11</v>
      </c>
      <c r="B576" s="129" t="s">
        <v>304</v>
      </c>
      <c r="C576" s="596">
        <v>32</v>
      </c>
      <c r="D576" s="596">
        <v>11</v>
      </c>
      <c r="E576" s="596">
        <v>9</v>
      </c>
      <c r="F576" s="596">
        <v>12</v>
      </c>
      <c r="G576" s="596">
        <v>76</v>
      </c>
      <c r="H576" s="596">
        <v>71</v>
      </c>
      <c r="I576" s="598">
        <v>31</v>
      </c>
      <c r="J576" s="600">
        <f t="shared" si="56"/>
        <v>32</v>
      </c>
      <c r="K576" s="600">
        <f t="shared" si="57"/>
        <v>31</v>
      </c>
      <c r="L576" s="930"/>
      <c r="M576" s="931"/>
      <c r="N576" s="931"/>
      <c r="O576" s="932"/>
      <c r="Q576" s="629" t="s">
        <v>501</v>
      </c>
      <c r="R576" s="65"/>
      <c r="S576" s="20"/>
      <c r="T576" s="354"/>
      <c r="U576" s="20"/>
      <c r="V576" s="20"/>
      <c r="W576" s="20"/>
      <c r="X576" s="20"/>
      <c r="Y576" s="20"/>
      <c r="Z576" s="20"/>
      <c r="AA576" s="20"/>
      <c r="AB576" s="10"/>
      <c r="AC576" s="20"/>
      <c r="AD576" s="20"/>
      <c r="AE576" s="20"/>
      <c r="AF576" s="20"/>
      <c r="AG576" s="20"/>
      <c r="AH576" s="20"/>
      <c r="AI576" s="21"/>
    </row>
    <row r="577" spans="1:35" ht="15" customHeight="1" x14ac:dyDescent="0.2">
      <c r="A577" s="246">
        <v>12</v>
      </c>
      <c r="B577" s="129" t="s">
        <v>250</v>
      </c>
      <c r="C577" s="596">
        <v>32</v>
      </c>
      <c r="D577" s="596">
        <v>10</v>
      </c>
      <c r="E577" s="596">
        <v>5</v>
      </c>
      <c r="F577" s="596">
        <v>17</v>
      </c>
      <c r="G577" s="596">
        <v>71</v>
      </c>
      <c r="H577" s="596">
        <v>100</v>
      </c>
      <c r="I577" s="598">
        <v>25</v>
      </c>
      <c r="J577" s="600">
        <f t="shared" si="56"/>
        <v>32</v>
      </c>
      <c r="K577" s="600">
        <f t="shared" si="57"/>
        <v>25</v>
      </c>
      <c r="L577" s="930"/>
      <c r="M577" s="931"/>
      <c r="N577" s="931"/>
      <c r="O577" s="932"/>
      <c r="Q577" s="629" t="s">
        <v>940</v>
      </c>
      <c r="R577" s="65"/>
      <c r="S577" s="20"/>
      <c r="T577" s="354"/>
      <c r="U577" s="20"/>
      <c r="V577" s="20"/>
      <c r="W577" s="20"/>
      <c r="X577" s="20"/>
      <c r="Y577" s="20"/>
      <c r="Z577" s="20"/>
      <c r="AA577" s="20"/>
      <c r="AB577" s="20"/>
      <c r="AC577" s="10"/>
      <c r="AD577" s="20" t="s">
        <v>532</v>
      </c>
      <c r="AE577" s="20"/>
      <c r="AF577" s="20"/>
      <c r="AG577" s="20"/>
      <c r="AH577" s="20"/>
      <c r="AI577" s="21"/>
    </row>
    <row r="578" spans="1:35" ht="15" customHeight="1" x14ac:dyDescent="0.2">
      <c r="A578" s="246">
        <v>13</v>
      </c>
      <c r="B578" s="129" t="s">
        <v>1883</v>
      </c>
      <c r="C578" s="596">
        <v>32</v>
      </c>
      <c r="D578" s="596">
        <v>7</v>
      </c>
      <c r="E578" s="596">
        <v>8</v>
      </c>
      <c r="F578" s="596">
        <v>17</v>
      </c>
      <c r="G578" s="596">
        <v>51</v>
      </c>
      <c r="H578" s="596">
        <v>85</v>
      </c>
      <c r="I578" s="598">
        <v>22</v>
      </c>
      <c r="J578" s="600">
        <f t="shared" si="56"/>
        <v>32</v>
      </c>
      <c r="K578" s="600">
        <f t="shared" si="57"/>
        <v>22</v>
      </c>
      <c r="L578" s="930"/>
      <c r="M578" s="931"/>
      <c r="N578" s="931"/>
      <c r="O578" s="932"/>
      <c r="Q578" s="629" t="s">
        <v>726</v>
      </c>
      <c r="R578" s="65"/>
      <c r="S578" s="20"/>
      <c r="T578" s="354"/>
      <c r="U578" s="20"/>
      <c r="V578" s="20"/>
      <c r="W578" s="20"/>
      <c r="X578" s="20"/>
      <c r="Y578" s="20"/>
      <c r="Z578" s="20"/>
      <c r="AA578" s="20"/>
      <c r="AB578" s="20"/>
      <c r="AC578" s="20" t="s">
        <v>532</v>
      </c>
      <c r="AD578" s="10"/>
      <c r="AE578" s="20"/>
      <c r="AF578" s="20"/>
      <c r="AG578" s="20"/>
      <c r="AH578" s="20"/>
      <c r="AI578" s="21"/>
    </row>
    <row r="579" spans="1:35" ht="15" customHeight="1" x14ac:dyDescent="0.2">
      <c r="A579" s="246">
        <v>14</v>
      </c>
      <c r="B579" s="129" t="s">
        <v>941</v>
      </c>
      <c r="C579" s="596">
        <v>32</v>
      </c>
      <c r="D579" s="596">
        <v>6</v>
      </c>
      <c r="E579" s="596">
        <v>9</v>
      </c>
      <c r="F579" s="596">
        <v>17</v>
      </c>
      <c r="G579" s="596">
        <v>62</v>
      </c>
      <c r="H579" s="596">
        <v>94</v>
      </c>
      <c r="I579" s="598">
        <v>21</v>
      </c>
      <c r="J579" s="600">
        <f t="shared" si="56"/>
        <v>32</v>
      </c>
      <c r="K579" s="600">
        <f t="shared" si="57"/>
        <v>21</v>
      </c>
      <c r="L579" s="930"/>
      <c r="M579" s="931"/>
      <c r="N579" s="931"/>
      <c r="O579" s="932"/>
      <c r="Q579" s="629" t="s">
        <v>299</v>
      </c>
      <c r="R579" s="65"/>
      <c r="S579" s="20"/>
      <c r="T579" s="354"/>
      <c r="U579" s="20"/>
      <c r="V579" s="20"/>
      <c r="W579" s="20"/>
      <c r="X579" s="20"/>
      <c r="Y579" s="20" t="s">
        <v>532</v>
      </c>
      <c r="Z579" s="20"/>
      <c r="AA579" s="20"/>
      <c r="AB579" s="20"/>
      <c r="AC579" s="20"/>
      <c r="AD579" s="20"/>
      <c r="AE579" s="10"/>
      <c r="AF579" s="20"/>
      <c r="AG579" s="20"/>
      <c r="AH579" s="20"/>
      <c r="AI579" s="21"/>
    </row>
    <row r="580" spans="1:35" ht="15" customHeight="1" x14ac:dyDescent="0.2">
      <c r="A580" s="246">
        <v>15</v>
      </c>
      <c r="B580" s="129" t="s">
        <v>728</v>
      </c>
      <c r="C580" s="596">
        <v>32</v>
      </c>
      <c r="D580" s="596">
        <v>7</v>
      </c>
      <c r="E580" s="596">
        <v>5</v>
      </c>
      <c r="F580" s="596">
        <v>20</v>
      </c>
      <c r="G580" s="596">
        <v>70</v>
      </c>
      <c r="H580" s="596">
        <v>103</v>
      </c>
      <c r="I580" s="598">
        <v>19</v>
      </c>
      <c r="J580" s="600">
        <f t="shared" si="56"/>
        <v>32</v>
      </c>
      <c r="K580" s="600">
        <f t="shared" si="57"/>
        <v>19</v>
      </c>
      <c r="L580" s="930"/>
      <c r="M580" s="931"/>
      <c r="N580" s="931"/>
      <c r="O580" s="932"/>
      <c r="Q580" s="629" t="s">
        <v>2162</v>
      </c>
      <c r="R580" s="65"/>
      <c r="S580" s="20"/>
      <c r="T580" s="354"/>
      <c r="U580" s="20"/>
      <c r="V580" s="20"/>
      <c r="W580" s="20"/>
      <c r="X580" s="20"/>
      <c r="Y580" s="20"/>
      <c r="Z580" s="20"/>
      <c r="AA580" s="20"/>
      <c r="AB580" s="20"/>
      <c r="AC580" s="20"/>
      <c r="AD580" s="20"/>
      <c r="AE580" s="20"/>
      <c r="AF580" s="10"/>
      <c r="AG580" s="20" t="s">
        <v>532</v>
      </c>
      <c r="AH580" s="20"/>
      <c r="AI580" s="21"/>
    </row>
    <row r="581" spans="1:35" ht="15" customHeight="1" x14ac:dyDescent="0.2">
      <c r="A581" s="246">
        <v>16</v>
      </c>
      <c r="B581" s="129" t="s">
        <v>2146</v>
      </c>
      <c r="C581" s="596">
        <v>32</v>
      </c>
      <c r="D581" s="596">
        <v>5</v>
      </c>
      <c r="E581" s="596">
        <v>9</v>
      </c>
      <c r="F581" s="596">
        <v>18</v>
      </c>
      <c r="G581" s="596">
        <v>52</v>
      </c>
      <c r="H581" s="596">
        <v>100</v>
      </c>
      <c r="I581" s="598">
        <v>19</v>
      </c>
      <c r="J581" s="600">
        <f t="shared" si="56"/>
        <v>32</v>
      </c>
      <c r="K581" s="600">
        <f t="shared" si="57"/>
        <v>19</v>
      </c>
      <c r="L581" s="930"/>
      <c r="M581" s="931"/>
      <c r="N581" s="931"/>
      <c r="O581" s="932"/>
      <c r="Q581" s="629" t="s">
        <v>1587</v>
      </c>
      <c r="R581" s="65"/>
      <c r="S581" s="20"/>
      <c r="T581" s="354"/>
      <c r="U581" s="20"/>
      <c r="V581" s="20"/>
      <c r="W581" s="20"/>
      <c r="X581" s="20"/>
      <c r="Y581" s="20"/>
      <c r="Z581" s="20"/>
      <c r="AA581" s="20"/>
      <c r="AB581" s="20"/>
      <c r="AC581" s="20"/>
      <c r="AD581" s="20"/>
      <c r="AE581" s="20"/>
      <c r="AF581" s="20" t="s">
        <v>532</v>
      </c>
      <c r="AG581" s="10"/>
      <c r="AH581" s="20"/>
      <c r="AI581" s="21"/>
    </row>
    <row r="582" spans="1:35" ht="15" customHeight="1" x14ac:dyDescent="0.2">
      <c r="A582" s="246">
        <v>17</v>
      </c>
      <c r="B582" s="129" t="s">
        <v>90</v>
      </c>
      <c r="C582" s="596">
        <v>32</v>
      </c>
      <c r="D582" s="596">
        <v>5</v>
      </c>
      <c r="E582" s="596">
        <v>1</v>
      </c>
      <c r="F582" s="596">
        <v>26</v>
      </c>
      <c r="G582" s="596">
        <v>47</v>
      </c>
      <c r="H582" s="596">
        <v>144</v>
      </c>
      <c r="I582" s="598">
        <v>11</v>
      </c>
      <c r="J582" s="600">
        <f t="shared" si="56"/>
        <v>32</v>
      </c>
      <c r="K582" s="600">
        <f t="shared" si="57"/>
        <v>11</v>
      </c>
      <c r="L582" s="930"/>
      <c r="M582" s="931"/>
      <c r="N582" s="931"/>
      <c r="O582" s="932"/>
      <c r="Q582" s="629" t="s">
        <v>153</v>
      </c>
      <c r="R582" s="65"/>
      <c r="S582" s="20"/>
      <c r="T582" s="354"/>
      <c r="U582" s="20"/>
      <c r="V582" s="20"/>
      <c r="W582" s="20"/>
      <c r="X582" s="20"/>
      <c r="Y582" s="20"/>
      <c r="Z582" s="20"/>
      <c r="AA582" s="20"/>
      <c r="AB582" s="20"/>
      <c r="AC582" s="20"/>
      <c r="AD582" s="20"/>
      <c r="AE582" s="20"/>
      <c r="AF582" s="20"/>
      <c r="AG582" s="20"/>
      <c r="AH582" s="10"/>
      <c r="AI582" s="21"/>
    </row>
    <row r="583" spans="1:35" ht="15" customHeight="1" thickBot="1" x14ac:dyDescent="0.25">
      <c r="A583" s="455" t="s">
        <v>533</v>
      </c>
      <c r="B583" s="130" t="s">
        <v>2171</v>
      </c>
      <c r="C583" s="597">
        <v>0</v>
      </c>
      <c r="D583" s="597">
        <v>0</v>
      </c>
      <c r="E583" s="597">
        <v>0</v>
      </c>
      <c r="F583" s="597">
        <v>0</v>
      </c>
      <c r="G583" s="597">
        <v>0</v>
      </c>
      <c r="H583" s="597">
        <v>0</v>
      </c>
      <c r="I583" s="599">
        <v>0</v>
      </c>
      <c r="J583" s="600">
        <f t="shared" si="56"/>
        <v>0</v>
      </c>
      <c r="K583" s="600">
        <f t="shared" si="57"/>
        <v>0</v>
      </c>
      <c r="L583" s="933"/>
      <c r="M583" s="934"/>
      <c r="N583" s="934"/>
      <c r="O583" s="935"/>
      <c r="Q583" s="630" t="s">
        <v>499</v>
      </c>
      <c r="R583" s="66"/>
      <c r="S583" s="23"/>
      <c r="T583" s="355"/>
      <c r="U583" s="23"/>
      <c r="V583" s="23"/>
      <c r="W583" s="23"/>
      <c r="X583" s="23"/>
      <c r="Y583" s="23"/>
      <c r="Z583" s="23"/>
      <c r="AA583" s="23"/>
      <c r="AB583" s="23"/>
      <c r="AC583" s="23"/>
      <c r="AD583" s="23"/>
      <c r="AE583" s="23"/>
      <c r="AF583" s="23"/>
      <c r="AG583" s="23"/>
      <c r="AH583" s="23"/>
      <c r="AI583" s="15"/>
    </row>
    <row r="584" spans="1:35" ht="15" customHeight="1" x14ac:dyDescent="0.2">
      <c r="C584" s="600">
        <f t="shared" ref="C584:I584" si="60">SUM(C566:C583)</f>
        <v>544</v>
      </c>
      <c r="D584" s="600">
        <f t="shared" si="60"/>
        <v>223</v>
      </c>
      <c r="E584" s="600">
        <f t="shared" si="60"/>
        <v>98</v>
      </c>
      <c r="F584" s="600">
        <f t="shared" si="60"/>
        <v>223</v>
      </c>
      <c r="G584" s="600">
        <f t="shared" si="60"/>
        <v>1275</v>
      </c>
      <c r="H584" s="600">
        <f t="shared" si="60"/>
        <v>1276</v>
      </c>
      <c r="I584" s="600">
        <f t="shared" si="60"/>
        <v>544</v>
      </c>
      <c r="J584" s="600">
        <f t="shared" si="56"/>
        <v>544</v>
      </c>
      <c r="K584" s="600">
        <f t="shared" si="57"/>
        <v>544</v>
      </c>
    </row>
    <row r="585" spans="1:35" ht="15" customHeight="1" thickBot="1" x14ac:dyDescent="0.25"/>
    <row r="586" spans="1:35" ht="15" customHeight="1" thickBot="1" x14ac:dyDescent="0.25">
      <c r="A586" s="1193" t="s">
        <v>943</v>
      </c>
      <c r="B586" s="1194"/>
      <c r="C586" s="1194"/>
      <c r="D586" s="1194"/>
      <c r="E586" s="1194"/>
      <c r="F586" s="1195"/>
      <c r="G586" s="1190" t="s">
        <v>1188</v>
      </c>
      <c r="H586" s="1191"/>
      <c r="I586" s="1192"/>
    </row>
    <row r="587" spans="1:35" ht="15" customHeight="1" thickBot="1" x14ac:dyDescent="0.25">
      <c r="A587" s="456" t="s">
        <v>496</v>
      </c>
      <c r="B587" s="457" t="s">
        <v>497</v>
      </c>
      <c r="C587" s="458" t="s">
        <v>498</v>
      </c>
      <c r="D587" s="458" t="s">
        <v>499</v>
      </c>
      <c r="E587" s="458" t="s">
        <v>500</v>
      </c>
      <c r="F587" s="458" t="s">
        <v>501</v>
      </c>
      <c r="G587" s="459" t="s">
        <v>502</v>
      </c>
      <c r="H587" s="459" t="s">
        <v>503</v>
      </c>
      <c r="I587" s="460" t="s">
        <v>504</v>
      </c>
      <c r="L587" s="1242" t="s">
        <v>588</v>
      </c>
      <c r="M587" s="1243"/>
      <c r="N587" s="1243"/>
      <c r="O587" s="1244"/>
      <c r="Q587" s="24" t="s">
        <v>1189</v>
      </c>
      <c r="R587" s="399" t="s">
        <v>633</v>
      </c>
      <c r="S587" s="399" t="s">
        <v>241</v>
      </c>
      <c r="T587" s="399" t="s">
        <v>1196</v>
      </c>
      <c r="U587" s="399" t="s">
        <v>541</v>
      </c>
      <c r="V587" s="399" t="s">
        <v>1784</v>
      </c>
      <c r="W587" s="399" t="s">
        <v>500</v>
      </c>
      <c r="X587" s="399" t="s">
        <v>1504</v>
      </c>
      <c r="Y587" s="399" t="s">
        <v>1088</v>
      </c>
      <c r="Z587" s="399" t="s">
        <v>242</v>
      </c>
      <c r="AA587" s="399" t="s">
        <v>1089</v>
      </c>
      <c r="AB587" s="399" t="s">
        <v>610</v>
      </c>
      <c r="AC587" s="399" t="s">
        <v>514</v>
      </c>
      <c r="AD587" s="399" t="s">
        <v>591</v>
      </c>
      <c r="AE587" s="399" t="s">
        <v>1587</v>
      </c>
      <c r="AF587" s="400" t="s">
        <v>813</v>
      </c>
    </row>
    <row r="588" spans="1:35" ht="15" customHeight="1" thickBot="1" x14ac:dyDescent="0.25">
      <c r="A588" s="461">
        <v>1</v>
      </c>
      <c r="B588" s="126" t="s">
        <v>1092</v>
      </c>
      <c r="C588" s="601">
        <v>28</v>
      </c>
      <c r="D588" s="601">
        <v>24</v>
      </c>
      <c r="E588" s="601">
        <v>3</v>
      </c>
      <c r="F588" s="601">
        <v>1</v>
      </c>
      <c r="G588" s="601">
        <v>133</v>
      </c>
      <c r="H588" s="601">
        <v>56</v>
      </c>
      <c r="I588" s="128">
        <f t="shared" ref="I588:I602" si="61">(D588*2)+E588</f>
        <v>51</v>
      </c>
      <c r="J588" s="600">
        <f t="shared" ref="J588:J666" si="62">D588+E588+F588</f>
        <v>28</v>
      </c>
      <c r="K588" s="600">
        <f t="shared" ref="K588:K666" si="63">D588*2+E588</f>
        <v>51</v>
      </c>
      <c r="L588" s="1245"/>
      <c r="M588" s="1246"/>
      <c r="N588" s="1246"/>
      <c r="O588" s="1247"/>
      <c r="Q588" s="401" t="s">
        <v>633</v>
      </c>
      <c r="R588" s="10"/>
      <c r="S588" s="20" t="s">
        <v>532</v>
      </c>
      <c r="T588" s="20"/>
      <c r="U588" s="20" t="s">
        <v>1602</v>
      </c>
      <c r="V588" s="20" t="s">
        <v>532</v>
      </c>
      <c r="W588" s="20"/>
      <c r="X588" s="20"/>
      <c r="Y588" s="20" t="s">
        <v>532</v>
      </c>
      <c r="Z588" s="20"/>
      <c r="AA588" s="20"/>
      <c r="AB588" s="20"/>
      <c r="AC588" s="20"/>
      <c r="AD588" s="20"/>
      <c r="AE588" s="20"/>
      <c r="AF588" s="21"/>
    </row>
    <row r="589" spans="1:35" ht="15" customHeight="1" x14ac:dyDescent="0.2">
      <c r="A589" s="259">
        <v>2</v>
      </c>
      <c r="B589" s="129" t="s">
        <v>244</v>
      </c>
      <c r="C589" s="596">
        <v>28</v>
      </c>
      <c r="D589" s="596">
        <v>18</v>
      </c>
      <c r="E589" s="596">
        <v>3</v>
      </c>
      <c r="F589" s="596">
        <v>7</v>
      </c>
      <c r="G589" s="596">
        <v>81</v>
      </c>
      <c r="H589" s="596">
        <v>55</v>
      </c>
      <c r="I589" s="598">
        <f t="shared" si="61"/>
        <v>39</v>
      </c>
      <c r="J589" s="600">
        <f t="shared" si="62"/>
        <v>28</v>
      </c>
      <c r="K589" s="600">
        <f t="shared" si="63"/>
        <v>39</v>
      </c>
      <c r="L589" s="927" t="s">
        <v>1187</v>
      </c>
      <c r="M589" s="928"/>
      <c r="N589" s="928"/>
      <c r="O589" s="929"/>
      <c r="Q589" s="401" t="s">
        <v>241</v>
      </c>
      <c r="R589" s="20" t="s">
        <v>532</v>
      </c>
      <c r="S589" s="10"/>
      <c r="T589" s="20"/>
      <c r="U589" s="20" t="s">
        <v>1603</v>
      </c>
      <c r="V589" s="20"/>
      <c r="W589" s="20"/>
      <c r="X589" s="20"/>
      <c r="Y589" s="20"/>
      <c r="Z589" s="20"/>
      <c r="AA589" s="20"/>
      <c r="AB589" s="20"/>
      <c r="AC589" s="20"/>
      <c r="AD589" s="20"/>
      <c r="AE589" s="20"/>
      <c r="AF589" s="21"/>
    </row>
    <row r="590" spans="1:35" ht="15" customHeight="1" x14ac:dyDescent="0.2">
      <c r="A590" s="259">
        <v>3</v>
      </c>
      <c r="B590" s="129" t="s">
        <v>1090</v>
      </c>
      <c r="C590" s="596">
        <v>28</v>
      </c>
      <c r="D590" s="596">
        <v>15</v>
      </c>
      <c r="E590" s="596">
        <v>7</v>
      </c>
      <c r="F590" s="596">
        <v>6</v>
      </c>
      <c r="G590" s="596">
        <v>81</v>
      </c>
      <c r="H590" s="596">
        <v>31</v>
      </c>
      <c r="I590" s="598">
        <f t="shared" si="61"/>
        <v>37</v>
      </c>
      <c r="J590" s="600">
        <f t="shared" si="62"/>
        <v>28</v>
      </c>
      <c r="K590" s="600">
        <f t="shared" si="63"/>
        <v>37</v>
      </c>
      <c r="L590" s="930"/>
      <c r="M590" s="931"/>
      <c r="N590" s="931"/>
      <c r="O590" s="932"/>
      <c r="Q590" s="401" t="s">
        <v>1196</v>
      </c>
      <c r="R590" s="20"/>
      <c r="S590" s="20"/>
      <c r="T590" s="10"/>
      <c r="U590" s="20" t="s">
        <v>1547</v>
      </c>
      <c r="V590" s="20"/>
      <c r="W590" s="20"/>
      <c r="X590" s="20"/>
      <c r="Y590" s="20"/>
      <c r="Z590" s="20"/>
      <c r="AA590" s="20"/>
      <c r="AB590" s="20"/>
      <c r="AC590" s="20"/>
      <c r="AD590" s="20"/>
      <c r="AE590" s="20"/>
      <c r="AF590" s="21"/>
    </row>
    <row r="591" spans="1:35" ht="15" customHeight="1" x14ac:dyDescent="0.2">
      <c r="A591" s="259">
        <v>4</v>
      </c>
      <c r="B591" s="129" t="s">
        <v>345</v>
      </c>
      <c r="C591" s="596">
        <v>28</v>
      </c>
      <c r="D591" s="596">
        <v>13</v>
      </c>
      <c r="E591" s="596">
        <v>10</v>
      </c>
      <c r="F591" s="596">
        <v>5</v>
      </c>
      <c r="G591" s="596">
        <v>69</v>
      </c>
      <c r="H591" s="596">
        <v>31</v>
      </c>
      <c r="I591" s="598">
        <f t="shared" si="61"/>
        <v>36</v>
      </c>
      <c r="J591" s="600">
        <f t="shared" si="62"/>
        <v>28</v>
      </c>
      <c r="K591" s="600">
        <f t="shared" si="63"/>
        <v>36</v>
      </c>
      <c r="L591" s="930"/>
      <c r="M591" s="931"/>
      <c r="N591" s="931"/>
      <c r="O591" s="932"/>
      <c r="Q591" s="401" t="s">
        <v>541</v>
      </c>
      <c r="R591" s="20" t="s">
        <v>1795</v>
      </c>
      <c r="S591" s="20" t="s">
        <v>1597</v>
      </c>
      <c r="T591" s="20" t="s">
        <v>1656</v>
      </c>
      <c r="U591" s="10"/>
      <c r="V591" s="20" t="s">
        <v>1210</v>
      </c>
      <c r="W591" s="20" t="s">
        <v>1493</v>
      </c>
      <c r="X591" s="20" t="s">
        <v>32</v>
      </c>
      <c r="Y591" s="20" t="s">
        <v>1643</v>
      </c>
      <c r="Z591" s="20" t="s">
        <v>1971</v>
      </c>
      <c r="AA591" s="20" t="s">
        <v>1597</v>
      </c>
      <c r="AB591" s="20" t="s">
        <v>1597</v>
      </c>
      <c r="AC591" s="20" t="s">
        <v>1495</v>
      </c>
      <c r="AD591" s="20" t="s">
        <v>23</v>
      </c>
      <c r="AE591" s="20" t="s">
        <v>1644</v>
      </c>
      <c r="AF591" s="21" t="s">
        <v>1655</v>
      </c>
      <c r="AG591" s="5" t="s">
        <v>532</v>
      </c>
    </row>
    <row r="592" spans="1:35" ht="15" customHeight="1" x14ac:dyDescent="0.2">
      <c r="A592" s="259">
        <v>5</v>
      </c>
      <c r="B592" s="129" t="s">
        <v>1589</v>
      </c>
      <c r="C592" s="596">
        <v>28</v>
      </c>
      <c r="D592" s="596">
        <v>16</v>
      </c>
      <c r="E592" s="596">
        <v>1</v>
      </c>
      <c r="F592" s="596">
        <v>11</v>
      </c>
      <c r="G592" s="596">
        <v>71</v>
      </c>
      <c r="H592" s="596">
        <v>52</v>
      </c>
      <c r="I592" s="598">
        <f t="shared" si="61"/>
        <v>33</v>
      </c>
      <c r="J592" s="600">
        <f t="shared" si="62"/>
        <v>28</v>
      </c>
      <c r="K592" s="600">
        <f t="shared" si="63"/>
        <v>33</v>
      </c>
      <c r="L592" s="930"/>
      <c r="M592" s="931"/>
      <c r="N592" s="931"/>
      <c r="O592" s="932"/>
      <c r="Q592" s="401" t="s">
        <v>1784</v>
      </c>
      <c r="R592" s="20"/>
      <c r="S592" s="20"/>
      <c r="T592" s="20"/>
      <c r="U592" s="20" t="s">
        <v>1642</v>
      </c>
      <c r="V592" s="10"/>
      <c r="W592" s="20"/>
      <c r="X592" s="20"/>
      <c r="Y592" s="20"/>
      <c r="Z592" s="20"/>
      <c r="AA592" s="20"/>
      <c r="AB592" s="20"/>
      <c r="AC592" s="20"/>
      <c r="AD592" s="20"/>
      <c r="AE592" s="20"/>
      <c r="AF592" s="21"/>
    </row>
    <row r="593" spans="1:32" ht="15" customHeight="1" x14ac:dyDescent="0.2">
      <c r="A593" s="259">
        <v>6</v>
      </c>
      <c r="B593" s="129" t="s">
        <v>1208</v>
      </c>
      <c r="C593" s="596">
        <v>28</v>
      </c>
      <c r="D593" s="596">
        <v>14</v>
      </c>
      <c r="E593" s="596">
        <v>3</v>
      </c>
      <c r="F593" s="596">
        <v>11</v>
      </c>
      <c r="G593" s="596">
        <v>84</v>
      </c>
      <c r="H593" s="596">
        <v>73</v>
      </c>
      <c r="I593" s="598">
        <f t="shared" si="61"/>
        <v>31</v>
      </c>
      <c r="J593" s="600">
        <f t="shared" si="62"/>
        <v>28</v>
      </c>
      <c r="K593" s="600">
        <f t="shared" si="63"/>
        <v>31</v>
      </c>
      <c r="L593" s="930"/>
      <c r="M593" s="931"/>
      <c r="N593" s="931"/>
      <c r="O593" s="932"/>
      <c r="Q593" s="401" t="s">
        <v>500</v>
      </c>
      <c r="R593" s="20"/>
      <c r="S593" s="20"/>
      <c r="T593" s="20"/>
      <c r="U593" s="20" t="s">
        <v>1600</v>
      </c>
      <c r="V593" s="20"/>
      <c r="W593" s="10"/>
      <c r="X593" s="20"/>
      <c r="Y593" s="20"/>
      <c r="Z593" s="20"/>
      <c r="AA593" s="20"/>
      <c r="AB593" s="20"/>
      <c r="AC593" s="20"/>
      <c r="AD593" s="20"/>
      <c r="AE593" s="20"/>
      <c r="AF593" s="21"/>
    </row>
    <row r="594" spans="1:32" ht="15" customHeight="1" x14ac:dyDescent="0.2">
      <c r="A594" s="259">
        <v>7</v>
      </c>
      <c r="B594" s="129" t="s">
        <v>371</v>
      </c>
      <c r="C594" s="596">
        <v>28</v>
      </c>
      <c r="D594" s="596">
        <v>10</v>
      </c>
      <c r="E594" s="596">
        <v>8</v>
      </c>
      <c r="F594" s="596">
        <v>10</v>
      </c>
      <c r="G594" s="596">
        <v>68</v>
      </c>
      <c r="H594" s="596">
        <v>63</v>
      </c>
      <c r="I594" s="598">
        <f t="shared" si="61"/>
        <v>28</v>
      </c>
      <c r="J594" s="600">
        <f t="shared" si="62"/>
        <v>28</v>
      </c>
      <c r="K594" s="600">
        <f t="shared" si="63"/>
        <v>28</v>
      </c>
      <c r="L594" s="930"/>
      <c r="M594" s="931"/>
      <c r="N594" s="931"/>
      <c r="O594" s="932"/>
      <c r="Q594" s="401" t="s">
        <v>1504</v>
      </c>
      <c r="R594" s="20"/>
      <c r="S594" s="20"/>
      <c r="T594" s="20"/>
      <c r="U594" s="20" t="s">
        <v>1600</v>
      </c>
      <c r="V594" s="20"/>
      <c r="W594" s="20"/>
      <c r="X594" s="10"/>
      <c r="Y594" s="20"/>
      <c r="Z594" s="20"/>
      <c r="AA594" s="20"/>
      <c r="AB594" s="20"/>
      <c r="AC594" s="20"/>
      <c r="AD594" s="20"/>
      <c r="AE594" s="20"/>
      <c r="AF594" s="21"/>
    </row>
    <row r="595" spans="1:32" ht="15" customHeight="1" x14ac:dyDescent="0.2">
      <c r="A595" s="259">
        <v>8</v>
      </c>
      <c r="B595" s="129" t="s">
        <v>1200</v>
      </c>
      <c r="C595" s="596">
        <v>28</v>
      </c>
      <c r="D595" s="596">
        <v>10</v>
      </c>
      <c r="E595" s="596">
        <v>6</v>
      </c>
      <c r="F595" s="596">
        <v>12</v>
      </c>
      <c r="G595" s="596">
        <v>66</v>
      </c>
      <c r="H595" s="596">
        <v>76</v>
      </c>
      <c r="I595" s="598">
        <f t="shared" si="61"/>
        <v>26</v>
      </c>
      <c r="J595" s="600">
        <f t="shared" si="62"/>
        <v>28</v>
      </c>
      <c r="K595" s="600">
        <f t="shared" si="63"/>
        <v>26</v>
      </c>
      <c r="L595" s="930"/>
      <c r="M595" s="931"/>
      <c r="N595" s="931"/>
      <c r="O595" s="932"/>
      <c r="Q595" s="401" t="s">
        <v>1088</v>
      </c>
      <c r="R595" s="20"/>
      <c r="S595" s="20"/>
      <c r="T595" s="20"/>
      <c r="U595" s="20" t="s">
        <v>1601</v>
      </c>
      <c r="V595" s="20"/>
      <c r="W595" s="20"/>
      <c r="X595" s="20"/>
      <c r="Y595" s="10"/>
      <c r="Z595" s="20"/>
      <c r="AA595" s="20"/>
      <c r="AB595" s="20"/>
      <c r="AC595" s="20"/>
      <c r="AD595" s="20"/>
      <c r="AE595" s="20"/>
      <c r="AF595" s="21"/>
    </row>
    <row r="596" spans="1:32" ht="15" customHeight="1" x14ac:dyDescent="0.2">
      <c r="A596" s="259">
        <v>9</v>
      </c>
      <c r="B596" s="129" t="s">
        <v>617</v>
      </c>
      <c r="C596" s="596">
        <v>28</v>
      </c>
      <c r="D596" s="596">
        <v>9</v>
      </c>
      <c r="E596" s="596">
        <v>6</v>
      </c>
      <c r="F596" s="596">
        <v>13</v>
      </c>
      <c r="G596" s="596">
        <v>53</v>
      </c>
      <c r="H596" s="596">
        <v>69</v>
      </c>
      <c r="I596" s="598">
        <f t="shared" si="61"/>
        <v>24</v>
      </c>
      <c r="J596" s="600">
        <f t="shared" si="62"/>
        <v>28</v>
      </c>
      <c r="K596" s="600">
        <f t="shared" si="63"/>
        <v>24</v>
      </c>
      <c r="L596" s="930"/>
      <c r="M596" s="931"/>
      <c r="N596" s="931"/>
      <c r="O596" s="932"/>
      <c r="Q596" s="401" t="s">
        <v>242</v>
      </c>
      <c r="R596" s="20"/>
      <c r="S596" s="20"/>
      <c r="T596" s="20"/>
      <c r="U596" s="20" t="s">
        <v>1495</v>
      </c>
      <c r="V596" s="20"/>
      <c r="W596" s="20"/>
      <c r="X596" s="20"/>
      <c r="Y596" s="20"/>
      <c r="Z596" s="10"/>
      <c r="AA596" s="20" t="s">
        <v>532</v>
      </c>
      <c r="AB596" s="20"/>
      <c r="AC596" s="20"/>
      <c r="AD596" s="20"/>
      <c r="AE596" s="20"/>
      <c r="AF596" s="21"/>
    </row>
    <row r="597" spans="1:32" ht="15" customHeight="1" x14ac:dyDescent="0.2">
      <c r="A597" s="259">
        <v>10</v>
      </c>
      <c r="B597" s="129" t="s">
        <v>245</v>
      </c>
      <c r="C597" s="596">
        <v>28</v>
      </c>
      <c r="D597" s="596">
        <v>9</v>
      </c>
      <c r="E597" s="596">
        <v>6</v>
      </c>
      <c r="F597" s="596">
        <v>13</v>
      </c>
      <c r="G597" s="596">
        <v>62</v>
      </c>
      <c r="H597" s="596">
        <v>80</v>
      </c>
      <c r="I597" s="598">
        <f t="shared" si="61"/>
        <v>24</v>
      </c>
      <c r="J597" s="600">
        <f t="shared" si="62"/>
        <v>28</v>
      </c>
      <c r="K597" s="600">
        <f t="shared" si="63"/>
        <v>24</v>
      </c>
      <c r="L597" s="930"/>
      <c r="M597" s="931"/>
      <c r="N597" s="931"/>
      <c r="O597" s="932"/>
      <c r="Q597" s="401" t="s">
        <v>1089</v>
      </c>
      <c r="R597" s="20"/>
      <c r="S597" s="20"/>
      <c r="T597" s="20"/>
      <c r="U597" s="20" t="s">
        <v>1603</v>
      </c>
      <c r="V597" s="20"/>
      <c r="W597" s="20"/>
      <c r="X597" s="20"/>
      <c r="Y597" s="20"/>
      <c r="Z597" s="20" t="s">
        <v>532</v>
      </c>
      <c r="AA597" s="10"/>
      <c r="AB597" s="20"/>
      <c r="AC597" s="20"/>
      <c r="AD597" s="20"/>
      <c r="AE597" s="20"/>
      <c r="AF597" s="21"/>
    </row>
    <row r="598" spans="1:32" ht="15" customHeight="1" x14ac:dyDescent="0.2">
      <c r="A598" s="259">
        <v>11</v>
      </c>
      <c r="B598" s="129" t="s">
        <v>1094</v>
      </c>
      <c r="C598" s="596">
        <v>28</v>
      </c>
      <c r="D598" s="596">
        <v>8</v>
      </c>
      <c r="E598" s="596">
        <v>7</v>
      </c>
      <c r="F598" s="596">
        <v>13</v>
      </c>
      <c r="G598" s="596">
        <v>56</v>
      </c>
      <c r="H598" s="596">
        <v>68</v>
      </c>
      <c r="I598" s="598">
        <f t="shared" si="61"/>
        <v>23</v>
      </c>
      <c r="J598" s="600">
        <f t="shared" si="62"/>
        <v>28</v>
      </c>
      <c r="K598" s="600">
        <f t="shared" si="63"/>
        <v>23</v>
      </c>
      <c r="L598" s="930"/>
      <c r="M598" s="931"/>
      <c r="N598" s="931"/>
      <c r="O598" s="932"/>
      <c r="Q598" s="401" t="s">
        <v>610</v>
      </c>
      <c r="R598" s="20"/>
      <c r="S598" s="20"/>
      <c r="T598" s="20"/>
      <c r="U598" s="20" t="s">
        <v>1488</v>
      </c>
      <c r="V598" s="20" t="s">
        <v>532</v>
      </c>
      <c r="W598" s="20"/>
      <c r="X598" s="20"/>
      <c r="Y598" s="20"/>
      <c r="Z598" s="20"/>
      <c r="AA598" s="20"/>
      <c r="AB598" s="10"/>
      <c r="AC598" s="20"/>
      <c r="AD598" s="20"/>
      <c r="AE598" s="20"/>
      <c r="AF598" s="21"/>
    </row>
    <row r="599" spans="1:32" ht="15" customHeight="1" x14ac:dyDescent="0.2">
      <c r="A599" s="259">
        <v>12</v>
      </c>
      <c r="B599" s="129" t="s">
        <v>1093</v>
      </c>
      <c r="C599" s="596">
        <v>28</v>
      </c>
      <c r="D599" s="596">
        <v>7</v>
      </c>
      <c r="E599" s="596">
        <v>7</v>
      </c>
      <c r="F599" s="596">
        <v>14</v>
      </c>
      <c r="G599" s="596">
        <v>60</v>
      </c>
      <c r="H599" s="596">
        <v>75</v>
      </c>
      <c r="I599" s="598">
        <f t="shared" si="61"/>
        <v>21</v>
      </c>
      <c r="J599" s="600">
        <f t="shared" si="62"/>
        <v>28</v>
      </c>
      <c r="K599" s="600">
        <f t="shared" si="63"/>
        <v>21</v>
      </c>
      <c r="L599" s="930"/>
      <c r="M599" s="931"/>
      <c r="N599" s="931"/>
      <c r="O599" s="932"/>
      <c r="Q599" s="401" t="s">
        <v>514</v>
      </c>
      <c r="R599" s="20"/>
      <c r="S599" s="20"/>
      <c r="T599" s="20"/>
      <c r="U599" s="20" t="s">
        <v>1642</v>
      </c>
      <c r="V599" s="20"/>
      <c r="W599" s="20"/>
      <c r="X599" s="20"/>
      <c r="Y599" s="20"/>
      <c r="Z599" s="20"/>
      <c r="AA599" s="20"/>
      <c r="AB599" s="20"/>
      <c r="AC599" s="10"/>
      <c r="AD599" s="20" t="s">
        <v>532</v>
      </c>
      <c r="AE599" s="20"/>
      <c r="AF599" s="21"/>
    </row>
    <row r="600" spans="1:32" ht="15" customHeight="1" x14ac:dyDescent="0.2">
      <c r="A600" s="259">
        <v>13</v>
      </c>
      <c r="B600" s="129" t="s">
        <v>1042</v>
      </c>
      <c r="C600" s="596">
        <v>28</v>
      </c>
      <c r="D600" s="596">
        <v>8</v>
      </c>
      <c r="E600" s="596">
        <v>4</v>
      </c>
      <c r="F600" s="596">
        <v>16</v>
      </c>
      <c r="G600" s="596">
        <v>65</v>
      </c>
      <c r="H600" s="596">
        <v>88</v>
      </c>
      <c r="I600" s="598">
        <f t="shared" si="61"/>
        <v>20</v>
      </c>
      <c r="J600" s="600">
        <f t="shared" si="62"/>
        <v>28</v>
      </c>
      <c r="K600" s="600">
        <f t="shared" si="63"/>
        <v>20</v>
      </c>
      <c r="L600" s="930"/>
      <c r="M600" s="931"/>
      <c r="N600" s="931"/>
      <c r="O600" s="932"/>
      <c r="Q600" s="401" t="s">
        <v>591</v>
      </c>
      <c r="R600" s="20"/>
      <c r="S600" s="20"/>
      <c r="T600" s="20"/>
      <c r="U600" s="20" t="s">
        <v>376</v>
      </c>
      <c r="V600" s="20"/>
      <c r="W600" s="20"/>
      <c r="X600" s="20"/>
      <c r="Y600" s="20"/>
      <c r="Z600" s="20"/>
      <c r="AA600" s="20"/>
      <c r="AB600" s="20"/>
      <c r="AC600" s="20" t="s">
        <v>532</v>
      </c>
      <c r="AD600" s="10"/>
      <c r="AE600" s="20"/>
      <c r="AF600" s="21"/>
    </row>
    <row r="601" spans="1:32" ht="15" customHeight="1" x14ac:dyDescent="0.2">
      <c r="A601" s="259">
        <v>14</v>
      </c>
      <c r="B601" s="129" t="s">
        <v>1955</v>
      </c>
      <c r="C601" s="596">
        <v>28</v>
      </c>
      <c r="D601" s="596">
        <v>8</v>
      </c>
      <c r="E601" s="596">
        <v>3</v>
      </c>
      <c r="F601" s="596">
        <v>17</v>
      </c>
      <c r="G601" s="596">
        <v>57</v>
      </c>
      <c r="H601" s="596">
        <v>84</v>
      </c>
      <c r="I601" s="598">
        <f t="shared" si="61"/>
        <v>19</v>
      </c>
      <c r="J601" s="600">
        <f t="shared" si="62"/>
        <v>28</v>
      </c>
      <c r="K601" s="600">
        <f t="shared" si="63"/>
        <v>19</v>
      </c>
      <c r="L601" s="930"/>
      <c r="M601" s="931"/>
      <c r="N601" s="931"/>
      <c r="O601" s="932"/>
      <c r="Q601" s="401" t="s">
        <v>1587</v>
      </c>
      <c r="R601" s="20"/>
      <c r="S601" s="20"/>
      <c r="T601" s="20"/>
      <c r="U601" s="20" t="s">
        <v>1493</v>
      </c>
      <c r="V601" s="20"/>
      <c r="W601" s="20"/>
      <c r="X601" s="20"/>
      <c r="Y601" s="20"/>
      <c r="Z601" s="20"/>
      <c r="AA601" s="20"/>
      <c r="AB601" s="20"/>
      <c r="AC601" s="20"/>
      <c r="AD601" s="20"/>
      <c r="AE601" s="10"/>
      <c r="AF601" s="21"/>
    </row>
    <row r="602" spans="1:32" ht="15" customHeight="1" thickBot="1" x14ac:dyDescent="0.25">
      <c r="A602" s="462">
        <v>15</v>
      </c>
      <c r="B602" s="130" t="s">
        <v>819</v>
      </c>
      <c r="C602" s="597">
        <v>28</v>
      </c>
      <c r="D602" s="597">
        <v>3</v>
      </c>
      <c r="E602" s="597">
        <v>3</v>
      </c>
      <c r="F602" s="597">
        <v>22</v>
      </c>
      <c r="G602" s="597">
        <v>51</v>
      </c>
      <c r="H602" s="597">
        <v>114</v>
      </c>
      <c r="I602" s="599">
        <f t="shared" si="61"/>
        <v>9</v>
      </c>
      <c r="J602" s="600">
        <f t="shared" si="62"/>
        <v>28</v>
      </c>
      <c r="K602" s="600">
        <f t="shared" si="63"/>
        <v>9</v>
      </c>
      <c r="L602" s="933"/>
      <c r="M602" s="934"/>
      <c r="N602" s="934"/>
      <c r="O602" s="935"/>
      <c r="Q602" s="402" t="s">
        <v>813</v>
      </c>
      <c r="R602" s="23"/>
      <c r="S602" s="23"/>
      <c r="T602" s="23"/>
      <c r="U602" s="23" t="s">
        <v>1795</v>
      </c>
      <c r="V602" s="23"/>
      <c r="W602" s="23"/>
      <c r="X602" s="23"/>
      <c r="Y602" s="23"/>
      <c r="Z602" s="23"/>
      <c r="AA602" s="23"/>
      <c r="AB602" s="23"/>
      <c r="AC602" s="23"/>
      <c r="AD602" s="23"/>
      <c r="AE602" s="23"/>
      <c r="AF602" s="15"/>
    </row>
    <row r="603" spans="1:32" ht="15" customHeight="1" x14ac:dyDescent="0.2">
      <c r="C603" s="600">
        <f t="shared" ref="C603:I603" si="64">SUM(C588:C602)</f>
        <v>420</v>
      </c>
      <c r="D603" s="600">
        <f t="shared" si="64"/>
        <v>172</v>
      </c>
      <c r="E603" s="600">
        <f t="shared" si="64"/>
        <v>77</v>
      </c>
      <c r="F603" s="600">
        <f t="shared" si="64"/>
        <v>171</v>
      </c>
      <c r="G603" s="600">
        <f t="shared" si="64"/>
        <v>1057</v>
      </c>
      <c r="H603" s="600">
        <f t="shared" si="64"/>
        <v>1015</v>
      </c>
      <c r="I603" s="600">
        <f t="shared" si="64"/>
        <v>421</v>
      </c>
      <c r="J603" s="600">
        <f t="shared" si="62"/>
        <v>420</v>
      </c>
      <c r="K603" s="600">
        <f t="shared" si="63"/>
        <v>421</v>
      </c>
      <c r="V603"/>
      <c r="W603"/>
      <c r="X603"/>
      <c r="Y603"/>
      <c r="Z603"/>
      <c r="AA603"/>
      <c r="AB603"/>
      <c r="AC603"/>
      <c r="AD603"/>
      <c r="AE603"/>
      <c r="AF603"/>
    </row>
    <row r="604" spans="1:32" ht="15" customHeight="1" thickBot="1" x14ac:dyDescent="0.25"/>
    <row r="605" spans="1:32" ht="15" customHeight="1" thickBot="1" x14ac:dyDescent="0.25">
      <c r="A605" s="1193" t="s">
        <v>2087</v>
      </c>
      <c r="B605" s="1194"/>
      <c r="C605" s="1194"/>
      <c r="D605" s="1194"/>
      <c r="E605" s="1194"/>
      <c r="F605" s="1195"/>
      <c r="G605" s="1190" t="s">
        <v>1188</v>
      </c>
      <c r="H605" s="1191"/>
      <c r="I605" s="1192"/>
    </row>
    <row r="606" spans="1:32" ht="15" customHeight="1" thickBot="1" x14ac:dyDescent="0.25">
      <c r="A606" s="456" t="s">
        <v>496</v>
      </c>
      <c r="B606" s="457" t="s">
        <v>497</v>
      </c>
      <c r="C606" s="458" t="s">
        <v>498</v>
      </c>
      <c r="D606" s="458" t="s">
        <v>499</v>
      </c>
      <c r="E606" s="458" t="s">
        <v>500</v>
      </c>
      <c r="F606" s="458" t="s">
        <v>501</v>
      </c>
      <c r="G606" s="459" t="s">
        <v>502</v>
      </c>
      <c r="H606" s="459" t="s">
        <v>503</v>
      </c>
      <c r="I606" s="460" t="s">
        <v>504</v>
      </c>
      <c r="L606" s="945" t="s">
        <v>495</v>
      </c>
      <c r="M606" s="946"/>
      <c r="N606" s="946"/>
      <c r="O606" s="947"/>
      <c r="Q606" s="24" t="s">
        <v>1189</v>
      </c>
      <c r="R606" s="399" t="s">
        <v>1615</v>
      </c>
      <c r="S606" s="399" t="s">
        <v>241</v>
      </c>
      <c r="T606" s="399" t="s">
        <v>1503</v>
      </c>
      <c r="U606" s="399" t="s">
        <v>564</v>
      </c>
      <c r="V606" s="399" t="s">
        <v>500</v>
      </c>
      <c r="W606" s="399" t="s">
        <v>59</v>
      </c>
      <c r="X606" s="399" t="s">
        <v>1530</v>
      </c>
      <c r="Y606" s="399" t="s">
        <v>610</v>
      </c>
      <c r="Z606" s="399" t="s">
        <v>2089</v>
      </c>
      <c r="AA606" s="399" t="s">
        <v>1959</v>
      </c>
      <c r="AB606" s="399" t="s">
        <v>2090</v>
      </c>
      <c r="AC606" s="399" t="s">
        <v>413</v>
      </c>
      <c r="AD606" s="400" t="s">
        <v>727</v>
      </c>
    </row>
    <row r="607" spans="1:32" ht="15" customHeight="1" thickBot="1" x14ac:dyDescent="0.25">
      <c r="A607" s="461" t="s">
        <v>521</v>
      </c>
      <c r="B607" s="126" t="s">
        <v>2061</v>
      </c>
      <c r="C607" s="601"/>
      <c r="D607" s="601"/>
      <c r="E607" s="601"/>
      <c r="F607" s="601"/>
      <c r="G607" s="601"/>
      <c r="H607" s="601"/>
      <c r="I607" s="128"/>
      <c r="J607" s="600">
        <f t="shared" ref="J607:J620" si="65">D607+E607+F607</f>
        <v>0</v>
      </c>
      <c r="K607" s="600">
        <f t="shared" ref="K607:K620" si="66">D607*2+E607</f>
        <v>0</v>
      </c>
      <c r="L607" s="1063"/>
      <c r="M607" s="1064"/>
      <c r="N607" s="1064"/>
      <c r="O607" s="1065"/>
      <c r="Q607" s="401" t="s">
        <v>1615</v>
      </c>
      <c r="R607" s="10"/>
      <c r="S607" s="20" t="s">
        <v>532</v>
      </c>
      <c r="T607" s="20"/>
      <c r="U607" s="20"/>
      <c r="V607" s="20"/>
      <c r="W607" s="20"/>
      <c r="X607" s="20"/>
      <c r="Y607" s="20"/>
      <c r="Z607" s="20"/>
      <c r="AA607" s="20"/>
      <c r="AB607" s="20"/>
      <c r="AC607" s="20"/>
      <c r="AD607" s="21"/>
    </row>
    <row r="608" spans="1:32" ht="15" customHeight="1" x14ac:dyDescent="0.2">
      <c r="A608" s="259" t="s">
        <v>521</v>
      </c>
      <c r="B608" s="129" t="s">
        <v>1498</v>
      </c>
      <c r="C608" s="596"/>
      <c r="D608" s="596"/>
      <c r="E608" s="596"/>
      <c r="F608" s="596"/>
      <c r="G608" s="596"/>
      <c r="H608" s="596"/>
      <c r="I608" s="598"/>
      <c r="J608" s="600">
        <f t="shared" si="65"/>
        <v>0</v>
      </c>
      <c r="K608" s="600">
        <f t="shared" si="66"/>
        <v>0</v>
      </c>
      <c r="L608" s="927" t="s">
        <v>528</v>
      </c>
      <c r="M608" s="928"/>
      <c r="N608" s="928"/>
      <c r="O608" s="929"/>
      <c r="Q608" s="401" t="s">
        <v>241</v>
      </c>
      <c r="R608" s="20" t="s">
        <v>532</v>
      </c>
      <c r="S608" s="10"/>
      <c r="T608" s="20"/>
      <c r="U608" s="20"/>
      <c r="V608" s="20"/>
      <c r="W608" s="20"/>
      <c r="X608" s="20"/>
      <c r="Y608" s="20"/>
      <c r="Z608" s="20"/>
      <c r="AA608" s="20"/>
      <c r="AB608" s="20"/>
      <c r="AC608" s="20"/>
      <c r="AD608" s="21"/>
    </row>
    <row r="609" spans="1:30" ht="15" customHeight="1" x14ac:dyDescent="0.2">
      <c r="A609" s="259" t="s">
        <v>521</v>
      </c>
      <c r="B609" s="129" t="s">
        <v>2092</v>
      </c>
      <c r="C609" s="596"/>
      <c r="D609" s="596"/>
      <c r="E609" s="596"/>
      <c r="F609" s="596"/>
      <c r="G609" s="596"/>
      <c r="H609" s="596"/>
      <c r="I609" s="598"/>
      <c r="J609" s="600">
        <f t="shared" si="65"/>
        <v>0</v>
      </c>
      <c r="K609" s="600">
        <f t="shared" si="66"/>
        <v>0</v>
      </c>
      <c r="L609" s="930"/>
      <c r="M609" s="931"/>
      <c r="N609" s="931"/>
      <c r="O609" s="932"/>
      <c r="Q609" s="401" t="s">
        <v>1503</v>
      </c>
      <c r="R609" s="20"/>
      <c r="S609" s="20"/>
      <c r="T609" s="10"/>
      <c r="U609" s="20"/>
      <c r="V609" s="20"/>
      <c r="W609" s="20"/>
      <c r="X609" s="20"/>
      <c r="Y609" s="20"/>
      <c r="Z609" s="20"/>
      <c r="AA609" s="20"/>
      <c r="AB609" s="20"/>
      <c r="AC609" s="20"/>
      <c r="AD609" s="21"/>
    </row>
    <row r="610" spans="1:30" ht="15" customHeight="1" x14ac:dyDescent="0.2">
      <c r="A610" s="259" t="s">
        <v>521</v>
      </c>
      <c r="B610" s="129" t="s">
        <v>106</v>
      </c>
      <c r="C610" s="596"/>
      <c r="D610" s="596"/>
      <c r="E610" s="596"/>
      <c r="F610" s="596"/>
      <c r="G610" s="596"/>
      <c r="H610" s="596"/>
      <c r="I610" s="598"/>
      <c r="J610" s="600">
        <f t="shared" si="65"/>
        <v>0</v>
      </c>
      <c r="K610" s="600">
        <f t="shared" si="66"/>
        <v>0</v>
      </c>
      <c r="L610" s="930"/>
      <c r="M610" s="931"/>
      <c r="N610" s="931"/>
      <c r="O610" s="932"/>
      <c r="Q610" s="401" t="s">
        <v>564</v>
      </c>
      <c r="R610" s="20"/>
      <c r="S610" s="20"/>
      <c r="T610" s="20"/>
      <c r="U610" s="10"/>
      <c r="V610" s="20"/>
      <c r="W610" s="20"/>
      <c r="X610" s="20"/>
      <c r="Y610" s="20"/>
      <c r="Z610" s="20"/>
      <c r="AA610" s="20"/>
      <c r="AB610" s="20"/>
      <c r="AC610" s="20"/>
      <c r="AD610" s="21"/>
    </row>
    <row r="611" spans="1:30" ht="15" customHeight="1" x14ac:dyDescent="0.2">
      <c r="A611" s="259" t="s">
        <v>521</v>
      </c>
      <c r="B611" s="129" t="s">
        <v>616</v>
      </c>
      <c r="C611" s="596"/>
      <c r="D611" s="596"/>
      <c r="E611" s="596"/>
      <c r="F611" s="596"/>
      <c r="G611" s="596"/>
      <c r="H611" s="596"/>
      <c r="I611" s="598"/>
      <c r="J611" s="600">
        <f t="shared" si="65"/>
        <v>0</v>
      </c>
      <c r="K611" s="600">
        <f t="shared" si="66"/>
        <v>0</v>
      </c>
      <c r="L611" s="930"/>
      <c r="M611" s="931"/>
      <c r="N611" s="931"/>
      <c r="O611" s="932"/>
      <c r="Q611" s="401" t="s">
        <v>500</v>
      </c>
      <c r="R611" s="20"/>
      <c r="S611" s="20"/>
      <c r="T611" s="20"/>
      <c r="U611" s="20"/>
      <c r="V611" s="10"/>
      <c r="W611" s="20"/>
      <c r="X611" s="20"/>
      <c r="Y611" s="20"/>
      <c r="Z611" s="20"/>
      <c r="AA611" s="20"/>
      <c r="AB611" s="20"/>
      <c r="AC611" s="20"/>
      <c r="AD611" s="21"/>
    </row>
    <row r="612" spans="1:30" ht="15" customHeight="1" x14ac:dyDescent="0.2">
      <c r="A612" s="259" t="s">
        <v>521</v>
      </c>
      <c r="B612" s="129" t="s">
        <v>1931</v>
      </c>
      <c r="C612" s="596"/>
      <c r="D612" s="596"/>
      <c r="E612" s="596"/>
      <c r="F612" s="596"/>
      <c r="G612" s="596"/>
      <c r="H612" s="596"/>
      <c r="I612" s="598"/>
      <c r="J612" s="600">
        <f t="shared" si="65"/>
        <v>0</v>
      </c>
      <c r="K612" s="600">
        <f t="shared" si="66"/>
        <v>0</v>
      </c>
      <c r="L612" s="930"/>
      <c r="M612" s="931"/>
      <c r="N612" s="931"/>
      <c r="O612" s="932"/>
      <c r="Q612" s="401" t="s">
        <v>59</v>
      </c>
      <c r="R612" s="20"/>
      <c r="S612" s="20"/>
      <c r="T612" s="20"/>
      <c r="U612" s="20"/>
      <c r="V612" s="20"/>
      <c r="W612" s="10"/>
      <c r="X612" s="20" t="s">
        <v>532</v>
      </c>
      <c r="Y612" s="20"/>
      <c r="Z612" s="20"/>
      <c r="AA612" s="20"/>
      <c r="AB612" s="20"/>
      <c r="AC612" s="20"/>
      <c r="AD612" s="21"/>
    </row>
    <row r="613" spans="1:30" ht="15" customHeight="1" x14ac:dyDescent="0.2">
      <c r="A613" s="259" t="s">
        <v>521</v>
      </c>
      <c r="B613" s="129" t="s">
        <v>2062</v>
      </c>
      <c r="C613" s="596"/>
      <c r="D613" s="596"/>
      <c r="E613" s="596"/>
      <c r="F613" s="596"/>
      <c r="G613" s="596"/>
      <c r="H613" s="596"/>
      <c r="I613" s="598"/>
      <c r="J613" s="600">
        <f t="shared" si="65"/>
        <v>0</v>
      </c>
      <c r="K613" s="600">
        <f t="shared" si="66"/>
        <v>0</v>
      </c>
      <c r="L613" s="930"/>
      <c r="M613" s="931"/>
      <c r="N613" s="931"/>
      <c r="O613" s="932"/>
      <c r="Q613" s="401" t="s">
        <v>1530</v>
      </c>
      <c r="R613" s="20"/>
      <c r="S613" s="20"/>
      <c r="T613" s="20"/>
      <c r="U613" s="20"/>
      <c r="V613" s="20"/>
      <c r="W613" s="20" t="s">
        <v>532</v>
      </c>
      <c r="X613" s="10"/>
      <c r="Y613" s="20"/>
      <c r="Z613" s="20"/>
      <c r="AA613" s="20"/>
      <c r="AB613" s="20"/>
      <c r="AC613" s="20"/>
      <c r="AD613" s="21"/>
    </row>
    <row r="614" spans="1:30" ht="15" customHeight="1" x14ac:dyDescent="0.2">
      <c r="A614" s="259" t="s">
        <v>521</v>
      </c>
      <c r="B614" s="129" t="s">
        <v>1548</v>
      </c>
      <c r="C614" s="596"/>
      <c r="D614" s="596"/>
      <c r="E614" s="596"/>
      <c r="F614" s="596"/>
      <c r="G614" s="596"/>
      <c r="H614" s="596"/>
      <c r="I614" s="598"/>
      <c r="J614" s="600">
        <f t="shared" si="65"/>
        <v>0</v>
      </c>
      <c r="K614" s="600">
        <f t="shared" si="66"/>
        <v>0</v>
      </c>
      <c r="L614" s="930"/>
      <c r="M614" s="931"/>
      <c r="N614" s="931"/>
      <c r="O614" s="932"/>
      <c r="Q614" s="401" t="s">
        <v>610</v>
      </c>
      <c r="R614" s="20"/>
      <c r="S614" s="20" t="s">
        <v>532</v>
      </c>
      <c r="T614" s="20"/>
      <c r="U614" s="20"/>
      <c r="V614" s="20"/>
      <c r="W614" s="20"/>
      <c r="X614" s="20"/>
      <c r="Y614" s="10"/>
      <c r="Z614" s="20"/>
      <c r="AA614" s="20"/>
      <c r="AB614" s="20"/>
      <c r="AC614" s="20"/>
      <c r="AD614" s="21"/>
    </row>
    <row r="615" spans="1:30" ht="15" customHeight="1" x14ac:dyDescent="0.2">
      <c r="A615" s="259" t="s">
        <v>521</v>
      </c>
      <c r="B615" s="129" t="s">
        <v>2093</v>
      </c>
      <c r="C615" s="596"/>
      <c r="D615" s="596"/>
      <c r="E615" s="596"/>
      <c r="F615" s="596"/>
      <c r="G615" s="596"/>
      <c r="H615" s="596"/>
      <c r="I615" s="598"/>
      <c r="J615" s="600">
        <f t="shared" si="65"/>
        <v>0</v>
      </c>
      <c r="K615" s="600">
        <f t="shared" si="66"/>
        <v>0</v>
      </c>
      <c r="L615" s="930"/>
      <c r="M615" s="931"/>
      <c r="N615" s="931"/>
      <c r="O615" s="932"/>
      <c r="Q615" s="401" t="s">
        <v>2089</v>
      </c>
      <c r="R615" s="20"/>
      <c r="S615" s="20"/>
      <c r="T615" s="20"/>
      <c r="U615" s="20"/>
      <c r="V615" s="20"/>
      <c r="W615" s="20"/>
      <c r="X615" s="20"/>
      <c r="Y615" s="20"/>
      <c r="Z615" s="10"/>
      <c r="AA615" s="20" t="s">
        <v>532</v>
      </c>
      <c r="AB615" s="20"/>
      <c r="AC615" s="20"/>
      <c r="AD615" s="21"/>
    </row>
    <row r="616" spans="1:30" ht="15" customHeight="1" x14ac:dyDescent="0.2">
      <c r="A616" s="259" t="s">
        <v>521</v>
      </c>
      <c r="B616" s="129" t="s">
        <v>2094</v>
      </c>
      <c r="C616" s="596"/>
      <c r="D616" s="596"/>
      <c r="E616" s="596"/>
      <c r="F616" s="596"/>
      <c r="G616" s="596"/>
      <c r="H616" s="596"/>
      <c r="I616" s="598"/>
      <c r="J616" s="600">
        <f t="shared" si="65"/>
        <v>0</v>
      </c>
      <c r="K616" s="600">
        <f t="shared" si="66"/>
        <v>0</v>
      </c>
      <c r="L616" s="930"/>
      <c r="M616" s="931"/>
      <c r="N616" s="931"/>
      <c r="O616" s="932"/>
      <c r="Q616" s="401" t="s">
        <v>1959</v>
      </c>
      <c r="R616" s="20"/>
      <c r="S616" s="20"/>
      <c r="T616" s="20"/>
      <c r="U616" s="20"/>
      <c r="V616" s="20"/>
      <c r="W616" s="20"/>
      <c r="X616" s="20"/>
      <c r="Y616" s="20"/>
      <c r="Z616" s="20" t="s">
        <v>532</v>
      </c>
      <c r="AA616" s="10"/>
      <c r="AB616" s="20"/>
      <c r="AC616" s="20"/>
      <c r="AD616" s="21"/>
    </row>
    <row r="617" spans="1:30" ht="15" customHeight="1" x14ac:dyDescent="0.2">
      <c r="A617" s="259" t="s">
        <v>521</v>
      </c>
      <c r="B617" s="129" t="s">
        <v>1497</v>
      </c>
      <c r="C617" s="596"/>
      <c r="D617" s="596"/>
      <c r="E617" s="596"/>
      <c r="F617" s="596"/>
      <c r="G617" s="596"/>
      <c r="H617" s="596"/>
      <c r="I617" s="598"/>
      <c r="J617" s="600">
        <f t="shared" si="65"/>
        <v>0</v>
      </c>
      <c r="K617" s="600">
        <f t="shared" si="66"/>
        <v>0</v>
      </c>
      <c r="L617" s="930"/>
      <c r="M617" s="931"/>
      <c r="N617" s="931"/>
      <c r="O617" s="932"/>
      <c r="Q617" s="401" t="s">
        <v>2090</v>
      </c>
      <c r="R617" s="20"/>
      <c r="S617" s="20"/>
      <c r="T617" s="20"/>
      <c r="U617" s="20"/>
      <c r="V617" s="20"/>
      <c r="W617" s="20"/>
      <c r="X617" s="20"/>
      <c r="Y617" s="20"/>
      <c r="Z617" s="20"/>
      <c r="AA617" s="20"/>
      <c r="AB617" s="10"/>
      <c r="AC617" s="20"/>
      <c r="AD617" s="21"/>
    </row>
    <row r="618" spans="1:30" ht="15" customHeight="1" x14ac:dyDescent="0.2">
      <c r="A618" s="259" t="s">
        <v>521</v>
      </c>
      <c r="B618" s="129" t="s">
        <v>1137</v>
      </c>
      <c r="C618" s="596"/>
      <c r="D618" s="596"/>
      <c r="E618" s="596"/>
      <c r="F618" s="596"/>
      <c r="G618" s="596"/>
      <c r="H618" s="596"/>
      <c r="I618" s="598"/>
      <c r="J618" s="600">
        <f t="shared" si="65"/>
        <v>0</v>
      </c>
      <c r="K618" s="600">
        <f t="shared" si="66"/>
        <v>0</v>
      </c>
      <c r="L618" s="930"/>
      <c r="M618" s="931"/>
      <c r="N618" s="931"/>
      <c r="O618" s="932"/>
      <c r="Q618" s="401" t="s">
        <v>413</v>
      </c>
      <c r="R618" s="20"/>
      <c r="S618" s="20"/>
      <c r="T618" s="20"/>
      <c r="U618" s="20"/>
      <c r="V618" s="20"/>
      <c r="W618" s="20"/>
      <c r="X618" s="20"/>
      <c r="Y618" s="20"/>
      <c r="Z618" s="20"/>
      <c r="AA618" s="20"/>
      <c r="AB618" s="20"/>
      <c r="AC618" s="10"/>
      <c r="AD618" s="21"/>
    </row>
    <row r="619" spans="1:30" ht="15" customHeight="1" thickBot="1" x14ac:dyDescent="0.25">
      <c r="A619" s="462" t="s">
        <v>521</v>
      </c>
      <c r="B619" s="130" t="s">
        <v>2095</v>
      </c>
      <c r="C619" s="597"/>
      <c r="D619" s="597"/>
      <c r="E619" s="597"/>
      <c r="F619" s="597"/>
      <c r="G619" s="597"/>
      <c r="H619" s="597"/>
      <c r="I619" s="599"/>
      <c r="J619" s="600">
        <f t="shared" si="65"/>
        <v>0</v>
      </c>
      <c r="K619" s="600">
        <f t="shared" si="66"/>
        <v>0</v>
      </c>
      <c r="L619" s="933"/>
      <c r="M619" s="934"/>
      <c r="N619" s="934"/>
      <c r="O619" s="935"/>
      <c r="Q619" s="402" t="s">
        <v>727</v>
      </c>
      <c r="R619" s="23"/>
      <c r="S619" s="23"/>
      <c r="T619" s="23"/>
      <c r="U619" s="23"/>
      <c r="V619" s="23"/>
      <c r="W619" s="23"/>
      <c r="X619" s="23"/>
      <c r="Y619" s="23"/>
      <c r="Z619" s="23"/>
      <c r="AA619" s="23"/>
      <c r="AB619" s="23"/>
      <c r="AC619" s="23"/>
      <c r="AD619" s="15"/>
    </row>
    <row r="620" spans="1:30" ht="15" customHeight="1" x14ac:dyDescent="0.2">
      <c r="C620" s="600">
        <f t="shared" ref="C620:I620" si="67">SUM(C607:C619)</f>
        <v>0</v>
      </c>
      <c r="D620" s="600">
        <f t="shared" si="67"/>
        <v>0</v>
      </c>
      <c r="E620" s="600">
        <f t="shared" si="67"/>
        <v>0</v>
      </c>
      <c r="F620" s="600">
        <f t="shared" si="67"/>
        <v>0</v>
      </c>
      <c r="G620" s="600">
        <f t="shared" si="67"/>
        <v>0</v>
      </c>
      <c r="H620" s="600">
        <f t="shared" si="67"/>
        <v>0</v>
      </c>
      <c r="I620" s="600">
        <f t="shared" si="67"/>
        <v>0</v>
      </c>
      <c r="J620" s="600">
        <f t="shared" si="65"/>
        <v>0</v>
      </c>
      <c r="K620" s="600">
        <f t="shared" si="66"/>
        <v>0</v>
      </c>
    </row>
    <row r="621" spans="1:30" ht="15" customHeight="1" thickBot="1" x14ac:dyDescent="0.25"/>
    <row r="622" spans="1:30" ht="15" customHeight="1" x14ac:dyDescent="0.2">
      <c r="A622" s="1131" t="s">
        <v>491</v>
      </c>
      <c r="B622" s="1132"/>
      <c r="C622" s="1020" t="s">
        <v>2172</v>
      </c>
      <c r="D622" s="1021"/>
      <c r="E622" s="1021"/>
      <c r="F622" s="1021"/>
      <c r="G622" s="1021"/>
      <c r="H622" s="1021"/>
      <c r="I622" s="1022"/>
      <c r="O622" s="4" t="s">
        <v>532</v>
      </c>
      <c r="P622" s="5" t="s">
        <v>532</v>
      </c>
    </row>
    <row r="623" spans="1:30" ht="15" customHeight="1" thickBot="1" x14ac:dyDescent="0.25">
      <c r="A623" s="1133"/>
      <c r="B623" s="1134"/>
      <c r="C623" s="1023"/>
      <c r="D623" s="1024"/>
      <c r="E623" s="1024"/>
      <c r="F623" s="1024"/>
      <c r="G623" s="1024"/>
      <c r="H623" s="1024"/>
      <c r="I623" s="1025"/>
    </row>
    <row r="624" spans="1:30" ht="15" customHeight="1" thickBot="1" x14ac:dyDescent="0.25"/>
    <row r="625" spans="1:35" ht="15" customHeight="1" thickBot="1" x14ac:dyDescent="0.25">
      <c r="A625" s="1043" t="s">
        <v>2133</v>
      </c>
      <c r="B625" s="1044"/>
      <c r="C625" s="1044"/>
      <c r="D625" s="1044"/>
      <c r="E625" s="1044"/>
      <c r="F625" s="1045"/>
      <c r="G625" s="1040" t="s">
        <v>2172</v>
      </c>
      <c r="H625" s="1041"/>
      <c r="I625" s="1042"/>
      <c r="L625" s="952" t="s">
        <v>538</v>
      </c>
      <c r="M625" s="953"/>
      <c r="N625" s="953"/>
      <c r="O625" s="954"/>
    </row>
    <row r="626" spans="1:35" ht="15" customHeight="1" thickBot="1" x14ac:dyDescent="0.25">
      <c r="A626" s="373" t="s">
        <v>496</v>
      </c>
      <c r="B626" s="227" t="s">
        <v>497</v>
      </c>
      <c r="C626" s="374" t="s">
        <v>498</v>
      </c>
      <c r="D626" s="374" t="s">
        <v>499</v>
      </c>
      <c r="E626" s="374" t="s">
        <v>500</v>
      </c>
      <c r="F626" s="374" t="s">
        <v>501</v>
      </c>
      <c r="G626" s="375" t="s">
        <v>502</v>
      </c>
      <c r="H626" s="375" t="s">
        <v>503</v>
      </c>
      <c r="I626" s="376" t="s">
        <v>504</v>
      </c>
      <c r="L626" s="955"/>
      <c r="M626" s="956"/>
      <c r="N626" s="956"/>
      <c r="O626" s="957"/>
      <c r="Q626" s="24" t="s">
        <v>2173</v>
      </c>
      <c r="R626" s="379" t="s">
        <v>374</v>
      </c>
      <c r="S626" s="379" t="s">
        <v>716</v>
      </c>
      <c r="T626" s="379" t="s">
        <v>901</v>
      </c>
      <c r="U626" s="379" t="s">
        <v>2055</v>
      </c>
      <c r="V626" s="379" t="s">
        <v>500</v>
      </c>
      <c r="W626" s="379" t="s">
        <v>847</v>
      </c>
      <c r="X626" s="379" t="s">
        <v>511</v>
      </c>
      <c r="Y626" s="379" t="s">
        <v>1178</v>
      </c>
      <c r="Z626" s="379" t="s">
        <v>610</v>
      </c>
      <c r="AA626" s="379" t="s">
        <v>566</v>
      </c>
      <c r="AB626" s="379" t="s">
        <v>229</v>
      </c>
      <c r="AC626" s="379" t="s">
        <v>702</v>
      </c>
      <c r="AD626" s="379" t="s">
        <v>533</v>
      </c>
      <c r="AE626" s="379" t="s">
        <v>769</v>
      </c>
      <c r="AF626" s="379" t="s">
        <v>1730</v>
      </c>
      <c r="AG626" s="379" t="s">
        <v>1731</v>
      </c>
      <c r="AH626" s="379" t="s">
        <v>120</v>
      </c>
      <c r="AI626" s="380" t="s">
        <v>1214</v>
      </c>
    </row>
    <row r="627" spans="1:35" ht="15" customHeight="1" x14ac:dyDescent="0.2">
      <c r="A627" s="441">
        <v>1</v>
      </c>
      <c r="B627" s="126" t="s">
        <v>174</v>
      </c>
      <c r="C627" s="601">
        <v>34</v>
      </c>
      <c r="D627" s="601">
        <v>23</v>
      </c>
      <c r="E627" s="601">
        <v>7</v>
      </c>
      <c r="F627" s="601">
        <v>4</v>
      </c>
      <c r="G627" s="601">
        <v>118</v>
      </c>
      <c r="H627" s="601">
        <v>61</v>
      </c>
      <c r="I627" s="128">
        <v>53</v>
      </c>
      <c r="J627" s="600">
        <f t="shared" si="62"/>
        <v>34</v>
      </c>
      <c r="K627" s="600">
        <f t="shared" si="63"/>
        <v>53</v>
      </c>
      <c r="L627" s="927" t="s">
        <v>2174</v>
      </c>
      <c r="M627" s="928"/>
      <c r="N627" s="928"/>
      <c r="O627" s="929"/>
      <c r="Q627" s="377" t="s">
        <v>374</v>
      </c>
      <c r="R627" s="10"/>
      <c r="S627" s="20" t="s">
        <v>532</v>
      </c>
      <c r="T627" s="20"/>
      <c r="U627" s="20"/>
      <c r="V627" s="20"/>
      <c r="W627" s="20"/>
      <c r="X627" s="20"/>
      <c r="Y627" s="20"/>
      <c r="Z627" s="20"/>
      <c r="AA627" s="20"/>
      <c r="AB627" s="20"/>
      <c r="AC627" s="20"/>
      <c r="AD627" s="20"/>
      <c r="AE627" s="20"/>
      <c r="AF627" s="20"/>
      <c r="AG627" s="20"/>
      <c r="AH627" s="20"/>
      <c r="AI627" s="21"/>
    </row>
    <row r="628" spans="1:35" ht="15" customHeight="1" x14ac:dyDescent="0.2">
      <c r="A628" s="370">
        <v>2</v>
      </c>
      <c r="B628" s="129" t="s">
        <v>575</v>
      </c>
      <c r="C628" s="596">
        <v>34</v>
      </c>
      <c r="D628" s="596">
        <v>25</v>
      </c>
      <c r="E628" s="596">
        <v>2</v>
      </c>
      <c r="F628" s="596">
        <v>7</v>
      </c>
      <c r="G628" s="596">
        <v>107</v>
      </c>
      <c r="H628" s="596">
        <v>55</v>
      </c>
      <c r="I628" s="598">
        <v>52</v>
      </c>
      <c r="J628" s="600">
        <f t="shared" si="62"/>
        <v>34</v>
      </c>
      <c r="K628" s="600">
        <f t="shared" si="63"/>
        <v>52</v>
      </c>
      <c r="L628" s="930"/>
      <c r="M628" s="931"/>
      <c r="N628" s="931"/>
      <c r="O628" s="932"/>
      <c r="Q628" s="377" t="s">
        <v>716</v>
      </c>
      <c r="R628" s="20" t="s">
        <v>532</v>
      </c>
      <c r="S628" s="10"/>
      <c r="T628" s="20"/>
      <c r="U628" s="20"/>
      <c r="V628" s="20"/>
      <c r="W628" s="20"/>
      <c r="X628" s="20"/>
      <c r="Y628" s="20"/>
      <c r="Z628" s="20"/>
      <c r="AA628" s="20"/>
      <c r="AB628" s="20"/>
      <c r="AC628" s="20"/>
      <c r="AD628" s="20"/>
      <c r="AE628" s="20"/>
      <c r="AF628" s="20"/>
      <c r="AG628" s="20"/>
      <c r="AH628" s="20"/>
      <c r="AI628" s="21"/>
    </row>
    <row r="629" spans="1:35" ht="15" customHeight="1" x14ac:dyDescent="0.2">
      <c r="A629" s="370">
        <v>3</v>
      </c>
      <c r="B629" s="129" t="s">
        <v>1180</v>
      </c>
      <c r="C629" s="596">
        <v>34</v>
      </c>
      <c r="D629" s="596">
        <v>23</v>
      </c>
      <c r="E629" s="596">
        <v>2</v>
      </c>
      <c r="F629" s="596">
        <v>9</v>
      </c>
      <c r="G629" s="596">
        <v>92</v>
      </c>
      <c r="H629" s="596">
        <v>41</v>
      </c>
      <c r="I629" s="598">
        <v>48</v>
      </c>
      <c r="J629" s="600">
        <f t="shared" si="62"/>
        <v>34</v>
      </c>
      <c r="K629" s="600">
        <f t="shared" si="63"/>
        <v>48</v>
      </c>
      <c r="L629" s="930"/>
      <c r="M629" s="931"/>
      <c r="N629" s="931"/>
      <c r="O629" s="932"/>
      <c r="Q629" s="377" t="s">
        <v>901</v>
      </c>
      <c r="R629" s="20"/>
      <c r="S629" s="20"/>
      <c r="T629" s="10"/>
      <c r="U629" s="20"/>
      <c r="V629" s="20"/>
      <c r="W629" s="20"/>
      <c r="X629" s="20"/>
      <c r="Y629" s="20"/>
      <c r="Z629" s="20"/>
      <c r="AA629" s="20"/>
      <c r="AB629" s="20"/>
      <c r="AC629" s="20"/>
      <c r="AD629" s="20"/>
      <c r="AE629" s="20"/>
      <c r="AF629" s="20"/>
      <c r="AG629" s="20"/>
      <c r="AH629" s="20"/>
      <c r="AI629" s="21"/>
    </row>
    <row r="630" spans="1:35" ht="15" customHeight="1" x14ac:dyDescent="0.2">
      <c r="A630" s="370">
        <v>4</v>
      </c>
      <c r="B630" s="129" t="s">
        <v>2170</v>
      </c>
      <c r="C630" s="596">
        <v>34</v>
      </c>
      <c r="D630" s="596">
        <v>19</v>
      </c>
      <c r="E630" s="596">
        <v>4</v>
      </c>
      <c r="F630" s="596">
        <v>11</v>
      </c>
      <c r="G630" s="596">
        <v>93</v>
      </c>
      <c r="H630" s="596">
        <v>74</v>
      </c>
      <c r="I630" s="598">
        <v>42</v>
      </c>
      <c r="J630" s="600">
        <f t="shared" si="62"/>
        <v>34</v>
      </c>
      <c r="K630" s="600">
        <f t="shared" si="63"/>
        <v>42</v>
      </c>
      <c r="L630" s="930"/>
      <c r="M630" s="931"/>
      <c r="N630" s="931"/>
      <c r="O630" s="932"/>
      <c r="Q630" s="377" t="s">
        <v>2055</v>
      </c>
      <c r="R630" s="20"/>
      <c r="S630" s="20"/>
      <c r="T630" s="20"/>
      <c r="U630" s="10"/>
      <c r="V630" s="20"/>
      <c r="W630" s="20"/>
      <c r="X630" s="20"/>
      <c r="Y630" s="20"/>
      <c r="Z630" s="20"/>
      <c r="AA630" s="20"/>
      <c r="AB630" s="20"/>
      <c r="AC630" s="20"/>
      <c r="AD630" s="20"/>
      <c r="AE630" s="20"/>
      <c r="AF630" s="20"/>
      <c r="AG630" s="20"/>
      <c r="AH630" s="20"/>
      <c r="AI630" s="21"/>
    </row>
    <row r="631" spans="1:35" ht="15" customHeight="1" x14ac:dyDescent="0.2">
      <c r="A631" s="370">
        <v>5</v>
      </c>
      <c r="B631" s="129" t="s">
        <v>2175</v>
      </c>
      <c r="C631" s="596">
        <v>34</v>
      </c>
      <c r="D631" s="596">
        <v>17</v>
      </c>
      <c r="E631" s="596">
        <v>7</v>
      </c>
      <c r="F631" s="596">
        <v>10</v>
      </c>
      <c r="G631" s="596">
        <v>71</v>
      </c>
      <c r="H631" s="596">
        <v>71</v>
      </c>
      <c r="I631" s="598">
        <v>41</v>
      </c>
      <c r="J631" s="600">
        <f t="shared" si="62"/>
        <v>34</v>
      </c>
      <c r="K631" s="600">
        <f t="shared" si="63"/>
        <v>41</v>
      </c>
      <c r="L631" s="930"/>
      <c r="M631" s="931"/>
      <c r="N631" s="931"/>
      <c r="O631" s="932"/>
      <c r="Q631" s="377" t="s">
        <v>500</v>
      </c>
      <c r="R631" s="20"/>
      <c r="S631" s="20"/>
      <c r="T631" s="20"/>
      <c r="U631" s="20"/>
      <c r="V631" s="10"/>
      <c r="W631" s="20"/>
      <c r="X631" s="20"/>
      <c r="Y631" s="20"/>
      <c r="Z631" s="20"/>
      <c r="AA631" s="20"/>
      <c r="AB631" s="20"/>
      <c r="AC631" s="20"/>
      <c r="AD631" s="20"/>
      <c r="AE631" s="20"/>
      <c r="AF631" s="20"/>
      <c r="AG631" s="20"/>
      <c r="AH631" s="20"/>
      <c r="AI631" s="21"/>
    </row>
    <row r="632" spans="1:35" ht="15" customHeight="1" x14ac:dyDescent="0.2">
      <c r="A632" s="370">
        <v>6</v>
      </c>
      <c r="B632" s="129" t="s">
        <v>39</v>
      </c>
      <c r="C632" s="596">
        <v>34</v>
      </c>
      <c r="D632" s="596">
        <v>18</v>
      </c>
      <c r="E632" s="596">
        <v>4</v>
      </c>
      <c r="F632" s="596">
        <v>12</v>
      </c>
      <c r="G632" s="596">
        <v>75</v>
      </c>
      <c r="H632" s="596">
        <v>56</v>
      </c>
      <c r="I632" s="598">
        <v>40</v>
      </c>
      <c r="J632" s="600">
        <f t="shared" si="62"/>
        <v>34</v>
      </c>
      <c r="K632" s="600">
        <f t="shared" si="63"/>
        <v>40</v>
      </c>
      <c r="L632" s="930"/>
      <c r="M632" s="931"/>
      <c r="N632" s="931"/>
      <c r="O632" s="932"/>
      <c r="Q632" s="377" t="s">
        <v>847</v>
      </c>
      <c r="R632" s="20"/>
      <c r="S632" s="20"/>
      <c r="T632" s="20"/>
      <c r="U632" s="20"/>
      <c r="V632" s="20"/>
      <c r="W632" s="10"/>
      <c r="X632" s="20" t="s">
        <v>532</v>
      </c>
      <c r="Y632" s="20"/>
      <c r="Z632" s="20"/>
      <c r="AA632" s="20"/>
      <c r="AB632" s="20"/>
      <c r="AC632" s="20"/>
      <c r="AD632" s="20"/>
      <c r="AE632" s="20"/>
      <c r="AF632" s="20"/>
      <c r="AG632" s="20"/>
      <c r="AH632" s="20"/>
      <c r="AI632" s="21"/>
    </row>
    <row r="633" spans="1:35" ht="15" customHeight="1" x14ac:dyDescent="0.2">
      <c r="A633" s="370">
        <v>7</v>
      </c>
      <c r="B633" s="129" t="s">
        <v>42</v>
      </c>
      <c r="C633" s="596">
        <v>34</v>
      </c>
      <c r="D633" s="596">
        <v>17</v>
      </c>
      <c r="E633" s="596">
        <v>5</v>
      </c>
      <c r="F633" s="596">
        <v>12</v>
      </c>
      <c r="G633" s="596">
        <v>70</v>
      </c>
      <c r="H633" s="596">
        <v>75</v>
      </c>
      <c r="I633" s="598">
        <v>39</v>
      </c>
      <c r="J633" s="600">
        <f t="shared" si="62"/>
        <v>34</v>
      </c>
      <c r="K633" s="600">
        <f t="shared" si="63"/>
        <v>39</v>
      </c>
      <c r="L633" s="930"/>
      <c r="M633" s="931"/>
      <c r="N633" s="931"/>
      <c r="O633" s="932"/>
      <c r="Q633" s="377" t="s">
        <v>511</v>
      </c>
      <c r="R633" s="20"/>
      <c r="S633" s="20"/>
      <c r="T633" s="20"/>
      <c r="U633" s="20"/>
      <c r="V633" s="20"/>
      <c r="W633" s="20" t="s">
        <v>532</v>
      </c>
      <c r="X633" s="10"/>
      <c r="Y633" s="20"/>
      <c r="Z633" s="20"/>
      <c r="AA633" s="20"/>
      <c r="AB633" s="20"/>
      <c r="AC633" s="20"/>
      <c r="AD633" s="20"/>
      <c r="AE633" s="20"/>
      <c r="AF633" s="20"/>
      <c r="AG633" s="20"/>
      <c r="AH633" s="20"/>
      <c r="AI633" s="21"/>
    </row>
    <row r="634" spans="1:35" ht="15" customHeight="1" x14ac:dyDescent="0.2">
      <c r="A634" s="370">
        <v>8</v>
      </c>
      <c r="B634" s="129" t="s">
        <v>906</v>
      </c>
      <c r="C634" s="596">
        <v>34</v>
      </c>
      <c r="D634" s="596">
        <v>17</v>
      </c>
      <c r="E634" s="596">
        <v>3</v>
      </c>
      <c r="F634" s="596">
        <v>14</v>
      </c>
      <c r="G634" s="596">
        <v>95</v>
      </c>
      <c r="H634" s="596">
        <v>73</v>
      </c>
      <c r="I634" s="598">
        <v>37</v>
      </c>
      <c r="J634" s="600">
        <f t="shared" si="62"/>
        <v>34</v>
      </c>
      <c r="K634" s="600">
        <f t="shared" si="63"/>
        <v>37</v>
      </c>
      <c r="L634" s="930"/>
      <c r="M634" s="931"/>
      <c r="N634" s="931"/>
      <c r="O634" s="932"/>
      <c r="Q634" s="377" t="s">
        <v>1178</v>
      </c>
      <c r="R634" s="20"/>
      <c r="S634" s="20" t="s">
        <v>532</v>
      </c>
      <c r="T634" s="20"/>
      <c r="U634" s="20"/>
      <c r="V634" s="20"/>
      <c r="W634" s="20"/>
      <c r="X634" s="20"/>
      <c r="Y634" s="10"/>
      <c r="Z634" s="20"/>
      <c r="AA634" s="20"/>
      <c r="AB634" s="20"/>
      <c r="AC634" s="20"/>
      <c r="AD634" s="20"/>
      <c r="AE634" s="20"/>
      <c r="AF634" s="20"/>
      <c r="AG634" s="20"/>
      <c r="AH634" s="20"/>
      <c r="AI634" s="21"/>
    </row>
    <row r="635" spans="1:35" ht="15" customHeight="1" x14ac:dyDescent="0.2">
      <c r="A635" s="370">
        <v>9</v>
      </c>
      <c r="B635" s="129" t="s">
        <v>558</v>
      </c>
      <c r="C635" s="596">
        <v>34</v>
      </c>
      <c r="D635" s="596">
        <v>14</v>
      </c>
      <c r="E635" s="596">
        <v>9</v>
      </c>
      <c r="F635" s="596">
        <v>11</v>
      </c>
      <c r="G635" s="596">
        <v>76</v>
      </c>
      <c r="H635" s="596">
        <v>68</v>
      </c>
      <c r="I635" s="598">
        <v>37</v>
      </c>
      <c r="J635" s="600">
        <f t="shared" si="62"/>
        <v>34</v>
      </c>
      <c r="K635" s="600">
        <f t="shared" si="63"/>
        <v>37</v>
      </c>
      <c r="L635" s="930"/>
      <c r="M635" s="931"/>
      <c r="N635" s="931"/>
      <c r="O635" s="932"/>
      <c r="Q635" s="377" t="s">
        <v>610</v>
      </c>
      <c r="R635" s="20"/>
      <c r="S635" s="20"/>
      <c r="T635" s="20"/>
      <c r="U635" s="20"/>
      <c r="V635" s="20"/>
      <c r="W635" s="20"/>
      <c r="X635" s="20"/>
      <c r="Y635" s="20"/>
      <c r="Z635" s="10"/>
      <c r="AA635" s="20" t="s">
        <v>532</v>
      </c>
      <c r="AB635" s="20"/>
      <c r="AC635" s="20"/>
      <c r="AD635" s="20"/>
      <c r="AE635" s="20"/>
      <c r="AF635" s="20"/>
      <c r="AG635" s="20"/>
      <c r="AH635" s="20"/>
      <c r="AI635" s="21"/>
    </row>
    <row r="636" spans="1:35" ht="15" customHeight="1" x14ac:dyDescent="0.2">
      <c r="A636" s="370">
        <v>10</v>
      </c>
      <c r="B636" s="129" t="s">
        <v>1733</v>
      </c>
      <c r="C636" s="596">
        <v>34</v>
      </c>
      <c r="D636" s="596">
        <v>13</v>
      </c>
      <c r="E636" s="596">
        <v>10</v>
      </c>
      <c r="F636" s="596">
        <v>11</v>
      </c>
      <c r="G636" s="596">
        <v>62</v>
      </c>
      <c r="H636" s="596">
        <v>61</v>
      </c>
      <c r="I636" s="598">
        <v>36</v>
      </c>
      <c r="J636" s="600">
        <f t="shared" si="62"/>
        <v>34</v>
      </c>
      <c r="K636" s="600">
        <f t="shared" si="63"/>
        <v>36</v>
      </c>
      <c r="L636" s="930"/>
      <c r="M636" s="931"/>
      <c r="N636" s="931"/>
      <c r="O636" s="932"/>
      <c r="Q636" s="377" t="s">
        <v>566</v>
      </c>
      <c r="R636" s="20"/>
      <c r="S636" s="20"/>
      <c r="T636" s="20"/>
      <c r="U636" s="20"/>
      <c r="V636" s="20"/>
      <c r="W636" s="20"/>
      <c r="X636" s="20"/>
      <c r="Y636" s="20"/>
      <c r="Z636" s="20" t="s">
        <v>532</v>
      </c>
      <c r="AA636" s="10"/>
      <c r="AB636" s="20"/>
      <c r="AC636" s="20"/>
      <c r="AD636" s="20"/>
      <c r="AE636" s="20"/>
      <c r="AF636" s="20"/>
      <c r="AG636" s="20"/>
      <c r="AH636" s="20"/>
      <c r="AI636" s="21"/>
    </row>
    <row r="637" spans="1:35" ht="15" customHeight="1" x14ac:dyDescent="0.2">
      <c r="A637" s="370">
        <v>11</v>
      </c>
      <c r="B637" s="129" t="s">
        <v>1879</v>
      </c>
      <c r="C637" s="596">
        <v>34</v>
      </c>
      <c r="D637" s="596">
        <v>11</v>
      </c>
      <c r="E637" s="596">
        <v>12</v>
      </c>
      <c r="F637" s="596">
        <v>11</v>
      </c>
      <c r="G637" s="596">
        <v>60</v>
      </c>
      <c r="H637" s="596">
        <v>64</v>
      </c>
      <c r="I637" s="598">
        <v>34</v>
      </c>
      <c r="J637" s="600">
        <f t="shared" si="62"/>
        <v>34</v>
      </c>
      <c r="K637" s="600">
        <f t="shared" si="63"/>
        <v>34</v>
      </c>
      <c r="L637" s="930"/>
      <c r="M637" s="931"/>
      <c r="N637" s="931"/>
      <c r="O637" s="932"/>
      <c r="Q637" s="377" t="s">
        <v>229</v>
      </c>
      <c r="R637" s="20"/>
      <c r="S637" s="20"/>
      <c r="T637" s="20"/>
      <c r="U637" s="20"/>
      <c r="V637" s="20"/>
      <c r="W637" s="20"/>
      <c r="X637" s="20"/>
      <c r="Y637" s="20"/>
      <c r="Z637" s="20"/>
      <c r="AA637" s="20"/>
      <c r="AB637" s="10"/>
      <c r="AC637" s="20"/>
      <c r="AD637" s="20"/>
      <c r="AE637" s="20"/>
      <c r="AF637" s="20"/>
      <c r="AG637" s="20"/>
      <c r="AH637" s="20"/>
      <c r="AI637" s="21"/>
    </row>
    <row r="638" spans="1:35" ht="15" customHeight="1" x14ac:dyDescent="0.2">
      <c r="A638" s="370">
        <v>12</v>
      </c>
      <c r="B638" s="129" t="s">
        <v>1598</v>
      </c>
      <c r="C638" s="596">
        <v>34</v>
      </c>
      <c r="D638" s="596">
        <v>14</v>
      </c>
      <c r="E638" s="596">
        <v>4</v>
      </c>
      <c r="F638" s="596">
        <v>16</v>
      </c>
      <c r="G638" s="596">
        <v>61</v>
      </c>
      <c r="H638" s="596">
        <v>62</v>
      </c>
      <c r="I638" s="598">
        <v>32</v>
      </c>
      <c r="J638" s="600">
        <f t="shared" si="62"/>
        <v>34</v>
      </c>
      <c r="K638" s="600">
        <f t="shared" si="63"/>
        <v>32</v>
      </c>
      <c r="L638" s="930"/>
      <c r="M638" s="931"/>
      <c r="N638" s="931"/>
      <c r="O638" s="932"/>
      <c r="Q638" s="377" t="s">
        <v>702</v>
      </c>
      <c r="R638" s="20"/>
      <c r="S638" s="20"/>
      <c r="T638" s="20"/>
      <c r="U638" s="20"/>
      <c r="V638" s="20"/>
      <c r="W638" s="20"/>
      <c r="X638" s="20"/>
      <c r="Y638" s="20"/>
      <c r="Z638" s="20"/>
      <c r="AA638" s="20"/>
      <c r="AB638" s="20"/>
      <c r="AC638" s="10"/>
      <c r="AD638" s="20"/>
      <c r="AE638" s="20"/>
      <c r="AF638" s="20"/>
      <c r="AG638" s="20"/>
      <c r="AH638" s="20"/>
      <c r="AI638" s="21"/>
    </row>
    <row r="639" spans="1:35" ht="15" customHeight="1" x14ac:dyDescent="0.2">
      <c r="A639" s="370">
        <v>13</v>
      </c>
      <c r="B639" s="129" t="s">
        <v>767</v>
      </c>
      <c r="C639" s="596">
        <v>34</v>
      </c>
      <c r="D639" s="596">
        <v>9</v>
      </c>
      <c r="E639" s="596">
        <v>8</v>
      </c>
      <c r="F639" s="596">
        <v>17</v>
      </c>
      <c r="G639" s="596">
        <v>63</v>
      </c>
      <c r="H639" s="596">
        <v>71</v>
      </c>
      <c r="I639" s="598">
        <v>26</v>
      </c>
      <c r="J639" s="600">
        <f t="shared" si="62"/>
        <v>34</v>
      </c>
      <c r="K639" s="600">
        <f t="shared" si="63"/>
        <v>26</v>
      </c>
      <c r="L639" s="930"/>
      <c r="M639" s="931"/>
      <c r="N639" s="931"/>
      <c r="O639" s="932"/>
      <c r="Q639" s="377" t="s">
        <v>533</v>
      </c>
      <c r="R639" s="20"/>
      <c r="S639" s="20"/>
      <c r="T639" s="20"/>
      <c r="U639" s="20"/>
      <c r="V639" s="20"/>
      <c r="W639" s="20"/>
      <c r="X639" s="20"/>
      <c r="Y639" s="20"/>
      <c r="Z639" s="20"/>
      <c r="AA639" s="20"/>
      <c r="AB639" s="20"/>
      <c r="AC639" s="20"/>
      <c r="AD639" s="10"/>
      <c r="AE639" s="20"/>
      <c r="AF639" s="20"/>
      <c r="AG639" s="20"/>
      <c r="AH639" s="20"/>
      <c r="AI639" s="21"/>
    </row>
    <row r="640" spans="1:35" ht="15" customHeight="1" x14ac:dyDescent="0.2">
      <c r="A640" s="370">
        <v>14</v>
      </c>
      <c r="B640" s="129" t="s">
        <v>2057</v>
      </c>
      <c r="C640" s="596">
        <v>34</v>
      </c>
      <c r="D640" s="596">
        <v>9</v>
      </c>
      <c r="E640" s="596">
        <v>7</v>
      </c>
      <c r="F640" s="596">
        <v>18</v>
      </c>
      <c r="G640" s="596">
        <v>67</v>
      </c>
      <c r="H640" s="596">
        <v>101</v>
      </c>
      <c r="I640" s="598">
        <v>25</v>
      </c>
      <c r="J640" s="600">
        <f t="shared" si="62"/>
        <v>34</v>
      </c>
      <c r="K640" s="600">
        <f t="shared" si="63"/>
        <v>25</v>
      </c>
      <c r="L640" s="930"/>
      <c r="M640" s="931"/>
      <c r="N640" s="931"/>
      <c r="O640" s="932"/>
      <c r="Q640" s="377" t="s">
        <v>769</v>
      </c>
      <c r="R640" s="20"/>
      <c r="S640" s="20"/>
      <c r="T640" s="20"/>
      <c r="U640" s="20"/>
      <c r="V640" s="20"/>
      <c r="W640" s="20"/>
      <c r="X640" s="20"/>
      <c r="Y640" s="20"/>
      <c r="Z640" s="20"/>
      <c r="AA640" s="20"/>
      <c r="AB640" s="20"/>
      <c r="AC640" s="20"/>
      <c r="AD640" s="20"/>
      <c r="AE640" s="10"/>
      <c r="AF640" s="20"/>
      <c r="AG640" s="20"/>
      <c r="AH640" s="20"/>
      <c r="AI640" s="21"/>
    </row>
    <row r="641" spans="1:35" ht="15" customHeight="1" x14ac:dyDescent="0.2">
      <c r="A641" s="370">
        <v>15</v>
      </c>
      <c r="B641" s="129" t="s">
        <v>991</v>
      </c>
      <c r="C641" s="596">
        <v>34</v>
      </c>
      <c r="D641" s="596">
        <v>7</v>
      </c>
      <c r="E641" s="596">
        <v>4</v>
      </c>
      <c r="F641" s="596">
        <v>23</v>
      </c>
      <c r="G641" s="596">
        <v>60</v>
      </c>
      <c r="H641" s="596">
        <v>93</v>
      </c>
      <c r="I641" s="598">
        <v>18</v>
      </c>
      <c r="J641" s="600">
        <f t="shared" si="62"/>
        <v>34</v>
      </c>
      <c r="K641" s="600">
        <f t="shared" si="63"/>
        <v>18</v>
      </c>
      <c r="L641" s="930"/>
      <c r="M641" s="931"/>
      <c r="N641" s="931"/>
      <c r="O641" s="932"/>
      <c r="Q641" s="377" t="s">
        <v>1730</v>
      </c>
      <c r="R641" s="20"/>
      <c r="S641" s="20"/>
      <c r="T641" s="20"/>
      <c r="U641" s="20"/>
      <c r="V641" s="20"/>
      <c r="W641" s="20"/>
      <c r="X641" s="20"/>
      <c r="Y641" s="20"/>
      <c r="Z641" s="20"/>
      <c r="AA641" s="20"/>
      <c r="AB641" s="20"/>
      <c r="AC641" s="20"/>
      <c r="AD641" s="20"/>
      <c r="AE641" s="20"/>
      <c r="AF641" s="10"/>
      <c r="AG641" s="20" t="s">
        <v>532</v>
      </c>
      <c r="AH641" s="20"/>
      <c r="AI641" s="21"/>
    </row>
    <row r="642" spans="1:35" ht="15" customHeight="1" x14ac:dyDescent="0.2">
      <c r="A642" s="370">
        <v>16</v>
      </c>
      <c r="B642" s="129" t="s">
        <v>2052</v>
      </c>
      <c r="C642" s="596">
        <v>34</v>
      </c>
      <c r="D642" s="596">
        <v>4</v>
      </c>
      <c r="E642" s="596">
        <v>10</v>
      </c>
      <c r="F642" s="596">
        <v>20</v>
      </c>
      <c r="G642" s="596">
        <v>50</v>
      </c>
      <c r="H642" s="596">
        <v>89</v>
      </c>
      <c r="I642" s="598">
        <v>18</v>
      </c>
      <c r="J642" s="600">
        <f t="shared" si="62"/>
        <v>34</v>
      </c>
      <c r="K642" s="600">
        <f t="shared" si="63"/>
        <v>18</v>
      </c>
      <c r="L642" s="930"/>
      <c r="M642" s="931"/>
      <c r="N642" s="931"/>
      <c r="O642" s="932"/>
      <c r="Q642" s="377" t="s">
        <v>1731</v>
      </c>
      <c r="R642" s="20"/>
      <c r="S642" s="20"/>
      <c r="T642" s="20"/>
      <c r="U642" s="20"/>
      <c r="V642" s="20"/>
      <c r="W642" s="20"/>
      <c r="X642" s="20"/>
      <c r="Y642" s="20"/>
      <c r="Z642" s="20"/>
      <c r="AA642" s="20"/>
      <c r="AB642" s="20"/>
      <c r="AC642" s="20"/>
      <c r="AD642" s="20"/>
      <c r="AE642" s="20"/>
      <c r="AF642" s="20" t="s">
        <v>532</v>
      </c>
      <c r="AG642" s="10"/>
      <c r="AH642" s="20"/>
      <c r="AI642" s="21"/>
    </row>
    <row r="643" spans="1:35" ht="15" customHeight="1" x14ac:dyDescent="0.2">
      <c r="A643" s="370">
        <v>17</v>
      </c>
      <c r="B643" s="129" t="s">
        <v>1431</v>
      </c>
      <c r="C643" s="596">
        <v>34</v>
      </c>
      <c r="D643" s="596">
        <v>7</v>
      </c>
      <c r="E643" s="596">
        <v>4</v>
      </c>
      <c r="F643" s="596">
        <v>23</v>
      </c>
      <c r="G643" s="596">
        <v>57</v>
      </c>
      <c r="H643" s="596">
        <v>112</v>
      </c>
      <c r="I643" s="598">
        <v>18</v>
      </c>
      <c r="J643" s="600">
        <f t="shared" si="62"/>
        <v>34</v>
      </c>
      <c r="K643" s="600">
        <f t="shared" si="63"/>
        <v>18</v>
      </c>
      <c r="L643" s="930"/>
      <c r="M643" s="931"/>
      <c r="N643" s="931"/>
      <c r="O643" s="932"/>
      <c r="Q643" s="377" t="s">
        <v>120</v>
      </c>
      <c r="R643" s="20"/>
      <c r="S643" s="20"/>
      <c r="T643" s="20"/>
      <c r="U643" s="20"/>
      <c r="V643" s="20"/>
      <c r="W643" s="20"/>
      <c r="X643" s="20"/>
      <c r="Y643" s="20"/>
      <c r="Z643" s="20"/>
      <c r="AA643" s="20"/>
      <c r="AB643" s="20"/>
      <c r="AC643" s="20"/>
      <c r="AD643" s="20"/>
      <c r="AE643" s="20"/>
      <c r="AF643" s="20"/>
      <c r="AG643" s="20"/>
      <c r="AH643" s="10"/>
      <c r="AI643" s="21"/>
    </row>
    <row r="644" spans="1:35" ht="15" customHeight="1" thickBot="1" x14ac:dyDescent="0.25">
      <c r="A644" s="372">
        <v>18</v>
      </c>
      <c r="B644" s="130" t="s">
        <v>737</v>
      </c>
      <c r="C644" s="597">
        <v>34</v>
      </c>
      <c r="D644" s="597">
        <v>6</v>
      </c>
      <c r="E644" s="597">
        <v>4</v>
      </c>
      <c r="F644" s="597">
        <v>24</v>
      </c>
      <c r="G644" s="597">
        <v>60</v>
      </c>
      <c r="H644" s="597">
        <v>110</v>
      </c>
      <c r="I644" s="599">
        <v>16</v>
      </c>
      <c r="J644" s="600">
        <f t="shared" si="62"/>
        <v>34</v>
      </c>
      <c r="K644" s="600">
        <f t="shared" si="63"/>
        <v>16</v>
      </c>
      <c r="L644" s="933"/>
      <c r="M644" s="934"/>
      <c r="N644" s="934"/>
      <c r="O644" s="935"/>
      <c r="Q644" s="378" t="s">
        <v>1214</v>
      </c>
      <c r="R644" s="23"/>
      <c r="S644" s="23"/>
      <c r="T644" s="23"/>
      <c r="U644" s="23"/>
      <c r="V644" s="23"/>
      <c r="W644" s="23"/>
      <c r="X644" s="23"/>
      <c r="Y644" s="23"/>
      <c r="Z644" s="23"/>
      <c r="AA644" s="23"/>
      <c r="AB644" s="23"/>
      <c r="AC644" s="23"/>
      <c r="AD644" s="23"/>
      <c r="AE644" s="23"/>
      <c r="AF644" s="23"/>
      <c r="AG644" s="23"/>
      <c r="AH644" s="23"/>
      <c r="AI644" s="15"/>
    </row>
    <row r="645" spans="1:35" ht="15" customHeight="1" x14ac:dyDescent="0.2">
      <c r="C645" s="600">
        <f t="shared" ref="C645:I645" si="68">SUM(C626:C644)</f>
        <v>612</v>
      </c>
      <c r="D645" s="600">
        <f t="shared" si="68"/>
        <v>253</v>
      </c>
      <c r="E645" s="600">
        <f t="shared" si="68"/>
        <v>106</v>
      </c>
      <c r="F645" s="600">
        <f t="shared" si="68"/>
        <v>253</v>
      </c>
      <c r="G645" s="600">
        <f t="shared" si="68"/>
        <v>1337</v>
      </c>
      <c r="H645" s="600">
        <f t="shared" si="68"/>
        <v>1337</v>
      </c>
      <c r="I645" s="600">
        <f t="shared" si="68"/>
        <v>612</v>
      </c>
      <c r="J645" s="600">
        <f t="shared" si="62"/>
        <v>612</v>
      </c>
      <c r="K645" s="600">
        <f t="shared" si="63"/>
        <v>612</v>
      </c>
    </row>
    <row r="646" spans="1:35" ht="15" customHeight="1" thickBot="1" x14ac:dyDescent="0.25">
      <c r="N646" s="4" t="s">
        <v>532</v>
      </c>
    </row>
    <row r="647" spans="1:35" ht="15" customHeight="1" thickBot="1" x14ac:dyDescent="0.25">
      <c r="A647" s="1285" t="s">
        <v>2135</v>
      </c>
      <c r="B647" s="1286"/>
      <c r="C647" s="1286"/>
      <c r="D647" s="1286"/>
      <c r="E647" s="1286"/>
      <c r="F647" s="1320"/>
      <c r="G647" s="1045" t="s">
        <v>2172</v>
      </c>
      <c r="H647" s="1286"/>
      <c r="I647" s="1319"/>
      <c r="L647" s="952" t="s">
        <v>538</v>
      </c>
      <c r="M647" s="953"/>
      <c r="N647" s="953"/>
      <c r="O647" s="954"/>
    </row>
    <row r="648" spans="1:35" ht="15" customHeight="1" thickBot="1" x14ac:dyDescent="0.25">
      <c r="A648" s="373" t="s">
        <v>496</v>
      </c>
      <c r="B648" s="227" t="s">
        <v>497</v>
      </c>
      <c r="C648" s="374" t="s">
        <v>498</v>
      </c>
      <c r="D648" s="374" t="s">
        <v>499</v>
      </c>
      <c r="E648" s="374" t="s">
        <v>500</v>
      </c>
      <c r="F648" s="374" t="s">
        <v>501</v>
      </c>
      <c r="G648" s="374" t="s">
        <v>502</v>
      </c>
      <c r="H648" s="374" t="s">
        <v>503</v>
      </c>
      <c r="I648" s="440" t="s">
        <v>504</v>
      </c>
      <c r="L648" s="955"/>
      <c r="M648" s="956"/>
      <c r="N648" s="956"/>
      <c r="O648" s="957"/>
      <c r="Q648" s="24" t="s">
        <v>2173</v>
      </c>
      <c r="R648" s="379" t="s">
        <v>503</v>
      </c>
      <c r="S648" s="379" t="s">
        <v>116</v>
      </c>
      <c r="T648" s="379" t="s">
        <v>117</v>
      </c>
      <c r="U648" s="379" t="s">
        <v>1590</v>
      </c>
      <c r="V648" s="379" t="s">
        <v>506</v>
      </c>
      <c r="W648" s="379" t="s">
        <v>1866</v>
      </c>
      <c r="X648" s="379" t="s">
        <v>564</v>
      </c>
      <c r="Y648" s="379" t="s">
        <v>700</v>
      </c>
      <c r="Z648" s="379" t="s">
        <v>511</v>
      </c>
      <c r="AA648" s="379" t="s">
        <v>544</v>
      </c>
      <c r="AB648" s="379" t="s">
        <v>768</v>
      </c>
      <c r="AC648" s="379" t="s">
        <v>777</v>
      </c>
      <c r="AD648" s="379" t="s">
        <v>2136</v>
      </c>
      <c r="AE648" s="379" t="s">
        <v>704</v>
      </c>
      <c r="AF648" s="379" t="s">
        <v>1313</v>
      </c>
      <c r="AG648" s="379" t="s">
        <v>547</v>
      </c>
      <c r="AH648" s="380" t="s">
        <v>1306</v>
      </c>
    </row>
    <row r="649" spans="1:35" ht="15" customHeight="1" x14ac:dyDescent="0.2">
      <c r="A649" s="441">
        <v>1</v>
      </c>
      <c r="B649" s="126" t="s">
        <v>164</v>
      </c>
      <c r="C649" s="601">
        <v>32</v>
      </c>
      <c r="D649" s="601">
        <v>25</v>
      </c>
      <c r="E649" s="601">
        <v>4</v>
      </c>
      <c r="F649" s="601">
        <v>3</v>
      </c>
      <c r="G649" s="601">
        <v>118</v>
      </c>
      <c r="H649" s="601">
        <v>45</v>
      </c>
      <c r="I649" s="128">
        <v>54</v>
      </c>
      <c r="J649" s="600">
        <f t="shared" si="62"/>
        <v>32</v>
      </c>
      <c r="K649" s="600">
        <f t="shared" si="63"/>
        <v>54</v>
      </c>
      <c r="L649" s="927" t="s">
        <v>2176</v>
      </c>
      <c r="M649" s="928"/>
      <c r="N649" s="928"/>
      <c r="O649" s="929"/>
      <c r="Q649" s="377" t="s">
        <v>503</v>
      </c>
      <c r="R649" s="10"/>
      <c r="S649" s="20"/>
      <c r="T649" s="20"/>
      <c r="U649" s="20"/>
      <c r="V649" s="20"/>
      <c r="W649" s="20"/>
      <c r="X649" s="20"/>
      <c r="Y649" s="20"/>
      <c r="Z649" s="20"/>
      <c r="AA649" s="20"/>
      <c r="AB649" s="20"/>
      <c r="AC649" s="20" t="s">
        <v>1490</v>
      </c>
      <c r="AD649" s="20"/>
      <c r="AE649" s="20"/>
      <c r="AF649" s="20"/>
      <c r="AG649" s="20"/>
      <c r="AH649" s="21"/>
    </row>
    <row r="650" spans="1:35" ht="15" customHeight="1" x14ac:dyDescent="0.2">
      <c r="A650" s="370">
        <v>2</v>
      </c>
      <c r="B650" s="129" t="s">
        <v>781</v>
      </c>
      <c r="C650" s="596">
        <v>32</v>
      </c>
      <c r="D650" s="596">
        <v>18</v>
      </c>
      <c r="E650" s="596">
        <v>7</v>
      </c>
      <c r="F650" s="596">
        <v>7</v>
      </c>
      <c r="G650" s="596">
        <v>74</v>
      </c>
      <c r="H650" s="596">
        <v>33</v>
      </c>
      <c r="I650" s="598">
        <v>43</v>
      </c>
      <c r="J650" s="600">
        <f t="shared" si="62"/>
        <v>32</v>
      </c>
      <c r="K650" s="600">
        <f t="shared" si="63"/>
        <v>43</v>
      </c>
      <c r="L650" s="930"/>
      <c r="M650" s="931"/>
      <c r="N650" s="931"/>
      <c r="O650" s="932"/>
      <c r="Q650" s="377" t="s">
        <v>116</v>
      </c>
      <c r="R650" s="20"/>
      <c r="S650" s="10"/>
      <c r="T650" s="20"/>
      <c r="U650" s="20"/>
      <c r="V650" s="20"/>
      <c r="W650" s="20"/>
      <c r="X650" s="20"/>
      <c r="Y650" s="20"/>
      <c r="Z650" s="20"/>
      <c r="AA650" s="20"/>
      <c r="AB650" s="20"/>
      <c r="AC650" s="20" t="s">
        <v>1490</v>
      </c>
      <c r="AD650" s="20"/>
      <c r="AE650" s="20"/>
      <c r="AF650" s="20"/>
      <c r="AG650" s="20"/>
      <c r="AH650" s="21"/>
    </row>
    <row r="651" spans="1:35" ht="15" customHeight="1" x14ac:dyDescent="0.2">
      <c r="A651" s="370">
        <v>3</v>
      </c>
      <c r="B651" s="129" t="s">
        <v>79</v>
      </c>
      <c r="C651" s="596">
        <v>32</v>
      </c>
      <c r="D651" s="596">
        <v>19</v>
      </c>
      <c r="E651" s="596">
        <v>5</v>
      </c>
      <c r="F651" s="596">
        <v>8</v>
      </c>
      <c r="G651" s="596">
        <v>106</v>
      </c>
      <c r="H651" s="596">
        <v>56</v>
      </c>
      <c r="I651" s="598">
        <v>43</v>
      </c>
      <c r="J651" s="600">
        <f t="shared" si="62"/>
        <v>32</v>
      </c>
      <c r="K651" s="600">
        <f t="shared" si="63"/>
        <v>43</v>
      </c>
      <c r="L651" s="930"/>
      <c r="M651" s="931"/>
      <c r="N651" s="931"/>
      <c r="O651" s="932"/>
      <c r="Q651" s="377" t="s">
        <v>117</v>
      </c>
      <c r="R651" s="20"/>
      <c r="S651" s="20"/>
      <c r="T651" s="10"/>
      <c r="U651" s="20"/>
      <c r="V651" s="20"/>
      <c r="W651" s="20"/>
      <c r="X651" s="20"/>
      <c r="Y651" s="20"/>
      <c r="Z651" s="20"/>
      <c r="AA651" s="20"/>
      <c r="AB651" s="20"/>
      <c r="AC651" s="20" t="s">
        <v>1487</v>
      </c>
      <c r="AD651" s="20"/>
      <c r="AE651" s="20"/>
      <c r="AF651" s="20"/>
      <c r="AG651" s="20"/>
      <c r="AH651" s="21"/>
    </row>
    <row r="652" spans="1:35" ht="15" customHeight="1" x14ac:dyDescent="0.2">
      <c r="A652" s="370">
        <v>4</v>
      </c>
      <c r="B652" s="129" t="s">
        <v>1314</v>
      </c>
      <c r="C652" s="596">
        <v>32</v>
      </c>
      <c r="D652" s="596">
        <v>19</v>
      </c>
      <c r="E652" s="596">
        <v>3</v>
      </c>
      <c r="F652" s="596">
        <v>10</v>
      </c>
      <c r="G652" s="596">
        <v>74</v>
      </c>
      <c r="H652" s="596">
        <v>44</v>
      </c>
      <c r="I652" s="598">
        <v>41</v>
      </c>
      <c r="J652" s="600">
        <f t="shared" si="62"/>
        <v>32</v>
      </c>
      <c r="K652" s="600">
        <f t="shared" si="63"/>
        <v>41</v>
      </c>
      <c r="L652" s="930"/>
      <c r="M652" s="931"/>
      <c r="N652" s="931"/>
      <c r="O652" s="932"/>
      <c r="Q652" s="377" t="s">
        <v>1590</v>
      </c>
      <c r="R652" s="20"/>
      <c r="S652" s="20"/>
      <c r="T652" s="20"/>
      <c r="U652" s="10"/>
      <c r="V652" s="20"/>
      <c r="W652" s="20"/>
      <c r="X652" s="20"/>
      <c r="Y652" s="20"/>
      <c r="Z652" s="20"/>
      <c r="AA652" s="20"/>
      <c r="AB652" s="20"/>
      <c r="AC652" s="20" t="s">
        <v>1210</v>
      </c>
      <c r="AD652" s="20"/>
      <c r="AE652" s="20"/>
      <c r="AF652" s="20"/>
      <c r="AG652" s="20"/>
      <c r="AH652" s="21"/>
    </row>
    <row r="653" spans="1:35" ht="15" customHeight="1" x14ac:dyDescent="0.2">
      <c r="A653" s="370">
        <v>5</v>
      </c>
      <c r="B653" s="129" t="s">
        <v>706</v>
      </c>
      <c r="C653" s="596">
        <v>32</v>
      </c>
      <c r="D653" s="596">
        <v>17</v>
      </c>
      <c r="E653" s="596">
        <v>6</v>
      </c>
      <c r="F653" s="596">
        <v>9</v>
      </c>
      <c r="G653" s="596">
        <v>85</v>
      </c>
      <c r="H653" s="596">
        <v>57</v>
      </c>
      <c r="I653" s="598">
        <v>40</v>
      </c>
      <c r="J653" s="600">
        <f t="shared" si="62"/>
        <v>32</v>
      </c>
      <c r="K653" s="600">
        <f t="shared" si="63"/>
        <v>40</v>
      </c>
      <c r="L653" s="930"/>
      <c r="M653" s="931"/>
      <c r="N653" s="931"/>
      <c r="O653" s="932"/>
      <c r="Q653" s="377" t="s">
        <v>506</v>
      </c>
      <c r="R653" s="20"/>
      <c r="S653" s="20"/>
      <c r="T653" s="20"/>
      <c r="U653" s="20"/>
      <c r="V653" s="10"/>
      <c r="W653" s="20" t="s">
        <v>532</v>
      </c>
      <c r="X653" s="20"/>
      <c r="Y653" s="20"/>
      <c r="Z653" s="20"/>
      <c r="AA653" s="20"/>
      <c r="AB653" s="20"/>
      <c r="AC653" s="20" t="s">
        <v>1210</v>
      </c>
      <c r="AD653" s="20"/>
      <c r="AE653" s="20"/>
      <c r="AF653" s="20"/>
      <c r="AG653" s="20"/>
      <c r="AH653" s="21"/>
    </row>
    <row r="654" spans="1:35" ht="15" customHeight="1" x14ac:dyDescent="0.2">
      <c r="A654" s="370">
        <v>6</v>
      </c>
      <c r="B654" s="129" t="s">
        <v>554</v>
      </c>
      <c r="C654" s="596">
        <v>32</v>
      </c>
      <c r="D654" s="596">
        <v>17</v>
      </c>
      <c r="E654" s="596">
        <v>4</v>
      </c>
      <c r="F654" s="596">
        <v>11</v>
      </c>
      <c r="G654" s="596">
        <v>70</v>
      </c>
      <c r="H654" s="596">
        <v>48</v>
      </c>
      <c r="I654" s="598">
        <v>38</v>
      </c>
      <c r="J654" s="600">
        <f t="shared" si="62"/>
        <v>32</v>
      </c>
      <c r="K654" s="600">
        <f t="shared" si="63"/>
        <v>38</v>
      </c>
      <c r="L654" s="930"/>
      <c r="M654" s="931"/>
      <c r="N654" s="931"/>
      <c r="O654" s="932"/>
      <c r="Q654" s="377" t="s">
        <v>1866</v>
      </c>
      <c r="R654" s="20"/>
      <c r="S654" s="20"/>
      <c r="T654" s="20"/>
      <c r="U654" s="20"/>
      <c r="V654" s="20" t="s">
        <v>532</v>
      </c>
      <c r="W654" s="10"/>
      <c r="X654" s="20"/>
      <c r="Y654" s="20"/>
      <c r="Z654" s="20"/>
      <c r="AA654" s="20"/>
      <c r="AB654" s="20"/>
      <c r="AC654" s="20" t="s">
        <v>1599</v>
      </c>
      <c r="AD654" s="20"/>
      <c r="AE654" s="20"/>
      <c r="AF654" s="20"/>
      <c r="AG654" s="20"/>
      <c r="AH654" s="21"/>
    </row>
    <row r="655" spans="1:35" ht="15" customHeight="1" x14ac:dyDescent="0.2">
      <c r="A655" s="370">
        <v>7</v>
      </c>
      <c r="B655" s="129" t="s">
        <v>534</v>
      </c>
      <c r="C655" s="596">
        <v>32</v>
      </c>
      <c r="D655" s="596">
        <v>16</v>
      </c>
      <c r="E655" s="596">
        <v>5</v>
      </c>
      <c r="F655" s="596">
        <v>11</v>
      </c>
      <c r="G655" s="596">
        <v>91</v>
      </c>
      <c r="H655" s="596">
        <v>72</v>
      </c>
      <c r="I655" s="598">
        <v>37</v>
      </c>
      <c r="J655" s="600">
        <f t="shared" si="62"/>
        <v>32</v>
      </c>
      <c r="K655" s="600">
        <f t="shared" si="63"/>
        <v>37</v>
      </c>
      <c r="L655" s="930"/>
      <c r="M655" s="931"/>
      <c r="N655" s="931"/>
      <c r="O655" s="932"/>
      <c r="Q655" s="377" t="s">
        <v>564</v>
      </c>
      <c r="R655" s="20" t="s">
        <v>532</v>
      </c>
      <c r="S655" s="20"/>
      <c r="T655" s="20"/>
      <c r="U655" s="20"/>
      <c r="V655" s="20"/>
      <c r="W655" s="20"/>
      <c r="X655" s="10"/>
      <c r="Y655" s="20"/>
      <c r="Z655" s="20"/>
      <c r="AA655" s="20"/>
      <c r="AB655" s="20"/>
      <c r="AC655" s="20" t="s">
        <v>1602</v>
      </c>
      <c r="AD655" s="20"/>
      <c r="AE655" s="20"/>
      <c r="AF655" s="20"/>
      <c r="AG655" s="20"/>
      <c r="AH655" s="21"/>
    </row>
    <row r="656" spans="1:35" ht="15" customHeight="1" x14ac:dyDescent="0.2">
      <c r="A656" s="370">
        <v>8</v>
      </c>
      <c r="B656" s="129" t="s">
        <v>36</v>
      </c>
      <c r="C656" s="596">
        <v>32</v>
      </c>
      <c r="D656" s="596">
        <v>15</v>
      </c>
      <c r="E656" s="596">
        <v>4</v>
      </c>
      <c r="F656" s="596">
        <v>13</v>
      </c>
      <c r="G656" s="596">
        <v>75</v>
      </c>
      <c r="H656" s="596">
        <v>58</v>
      </c>
      <c r="I656" s="598">
        <v>34</v>
      </c>
      <c r="J656" s="600">
        <f t="shared" si="62"/>
        <v>32</v>
      </c>
      <c r="K656" s="600">
        <f t="shared" si="63"/>
        <v>34</v>
      </c>
      <c r="L656" s="930"/>
      <c r="M656" s="931"/>
      <c r="N656" s="931"/>
      <c r="O656" s="932"/>
      <c r="Q656" s="377" t="s">
        <v>700</v>
      </c>
      <c r="R656" s="20"/>
      <c r="S656" s="20"/>
      <c r="T656" s="20"/>
      <c r="U656" s="20"/>
      <c r="V656" s="20"/>
      <c r="W656" s="20"/>
      <c r="X656" s="20"/>
      <c r="Y656" s="10"/>
      <c r="Z656" s="20" t="s">
        <v>532</v>
      </c>
      <c r="AA656" s="20"/>
      <c r="AB656" s="20"/>
      <c r="AC656" s="20" t="s">
        <v>1543</v>
      </c>
      <c r="AD656" s="20"/>
      <c r="AE656" s="20"/>
      <c r="AF656" s="20"/>
      <c r="AG656" s="20"/>
      <c r="AH656" s="21"/>
    </row>
    <row r="657" spans="1:34" ht="15" customHeight="1" x14ac:dyDescent="0.2">
      <c r="A657" s="370">
        <v>9</v>
      </c>
      <c r="B657" s="129" t="s">
        <v>2138</v>
      </c>
      <c r="C657" s="596">
        <v>32</v>
      </c>
      <c r="D657" s="596">
        <v>15</v>
      </c>
      <c r="E657" s="596">
        <v>2</v>
      </c>
      <c r="F657" s="596">
        <v>15</v>
      </c>
      <c r="G657" s="596">
        <v>65</v>
      </c>
      <c r="H657" s="596">
        <v>71</v>
      </c>
      <c r="I657" s="598">
        <v>32</v>
      </c>
      <c r="J657" s="600">
        <f t="shared" si="62"/>
        <v>32</v>
      </c>
      <c r="K657" s="600">
        <f t="shared" si="63"/>
        <v>32</v>
      </c>
      <c r="L657" s="930"/>
      <c r="M657" s="931"/>
      <c r="N657" s="931"/>
      <c r="O657" s="932"/>
      <c r="Q657" s="377" t="s">
        <v>511</v>
      </c>
      <c r="R657" s="20"/>
      <c r="S657" s="20"/>
      <c r="T657" s="20"/>
      <c r="U657" s="20"/>
      <c r="V657" s="20"/>
      <c r="W657" s="20"/>
      <c r="X657" s="20"/>
      <c r="Y657" s="20" t="s">
        <v>532</v>
      </c>
      <c r="Z657" s="10"/>
      <c r="AA657" s="20"/>
      <c r="AB657" s="20"/>
      <c r="AC657" s="20" t="s">
        <v>1597</v>
      </c>
      <c r="AD657" s="20"/>
      <c r="AE657" s="20"/>
      <c r="AF657" s="20"/>
      <c r="AG657" s="20"/>
      <c r="AH657" s="21"/>
    </row>
    <row r="658" spans="1:34" ht="15" customHeight="1" x14ac:dyDescent="0.2">
      <c r="A658" s="370">
        <v>10</v>
      </c>
      <c r="B658" s="129" t="s">
        <v>816</v>
      </c>
      <c r="C658" s="596">
        <v>32</v>
      </c>
      <c r="D658" s="596">
        <v>12</v>
      </c>
      <c r="E658" s="596">
        <v>7</v>
      </c>
      <c r="F658" s="596">
        <v>13</v>
      </c>
      <c r="G658" s="596">
        <v>69</v>
      </c>
      <c r="H658" s="596">
        <v>70</v>
      </c>
      <c r="I658" s="598">
        <v>31</v>
      </c>
      <c r="J658" s="600">
        <f t="shared" si="62"/>
        <v>32</v>
      </c>
      <c r="K658" s="600">
        <f t="shared" si="63"/>
        <v>31</v>
      </c>
      <c r="L658" s="930"/>
      <c r="M658" s="931"/>
      <c r="N658" s="931"/>
      <c r="O658" s="932"/>
      <c r="Q658" s="377" t="s">
        <v>544</v>
      </c>
      <c r="R658" s="20"/>
      <c r="S658" s="20"/>
      <c r="T658" s="20"/>
      <c r="U658" s="20"/>
      <c r="V658" s="20"/>
      <c r="W658" s="20"/>
      <c r="X658" s="20"/>
      <c r="Y658" s="20"/>
      <c r="Z658" s="20"/>
      <c r="AA658" s="10"/>
      <c r="AB658" s="20"/>
      <c r="AC658" s="20" t="s">
        <v>1207</v>
      </c>
      <c r="AD658" s="20"/>
      <c r="AE658" s="20"/>
      <c r="AF658" s="20"/>
      <c r="AG658" s="20"/>
      <c r="AH658" s="21"/>
    </row>
    <row r="659" spans="1:34" ht="15" customHeight="1" x14ac:dyDescent="0.2">
      <c r="A659" s="370">
        <v>11</v>
      </c>
      <c r="B659" s="129" t="s">
        <v>1307</v>
      </c>
      <c r="C659" s="596">
        <v>32</v>
      </c>
      <c r="D659" s="596">
        <v>11</v>
      </c>
      <c r="E659" s="596">
        <v>7</v>
      </c>
      <c r="F659" s="596">
        <v>14</v>
      </c>
      <c r="G659" s="596">
        <v>72</v>
      </c>
      <c r="H659" s="596">
        <v>88</v>
      </c>
      <c r="I659" s="598">
        <v>29</v>
      </c>
      <c r="J659" s="600">
        <f t="shared" si="62"/>
        <v>32</v>
      </c>
      <c r="K659" s="600">
        <f t="shared" si="63"/>
        <v>29</v>
      </c>
      <c r="L659" s="930"/>
      <c r="M659" s="931"/>
      <c r="N659" s="931"/>
      <c r="O659" s="932"/>
      <c r="Q659" s="377" t="s">
        <v>768</v>
      </c>
      <c r="R659" s="20"/>
      <c r="S659" s="20"/>
      <c r="T659" s="20"/>
      <c r="U659" s="20"/>
      <c r="V659" s="20"/>
      <c r="W659" s="20"/>
      <c r="X659" s="20"/>
      <c r="Y659" s="20"/>
      <c r="Z659" s="20"/>
      <c r="AA659" s="20"/>
      <c r="AB659" s="10"/>
      <c r="AC659" s="20" t="s">
        <v>1602</v>
      </c>
      <c r="AD659" s="20"/>
      <c r="AE659" s="20"/>
      <c r="AF659" s="20"/>
      <c r="AG659" s="20"/>
      <c r="AH659" s="21"/>
    </row>
    <row r="660" spans="1:34" ht="15" customHeight="1" x14ac:dyDescent="0.2">
      <c r="A660" s="370">
        <v>12</v>
      </c>
      <c r="B660" s="129" t="s">
        <v>1867</v>
      </c>
      <c r="C660" s="596">
        <v>32</v>
      </c>
      <c r="D660" s="596">
        <v>8</v>
      </c>
      <c r="E660" s="596">
        <v>7</v>
      </c>
      <c r="F660" s="596">
        <v>17</v>
      </c>
      <c r="G660" s="596">
        <v>45</v>
      </c>
      <c r="H660" s="596">
        <v>87</v>
      </c>
      <c r="I660" s="598">
        <v>23</v>
      </c>
      <c r="J660" s="600">
        <f t="shared" si="62"/>
        <v>32</v>
      </c>
      <c r="K660" s="600">
        <f t="shared" si="63"/>
        <v>23</v>
      </c>
      <c r="L660" s="930"/>
      <c r="M660" s="931"/>
      <c r="N660" s="931"/>
      <c r="O660" s="932"/>
      <c r="Q660" s="377" t="s">
        <v>777</v>
      </c>
      <c r="R660" s="20" t="s">
        <v>1494</v>
      </c>
      <c r="S660" s="20" t="s">
        <v>1210</v>
      </c>
      <c r="T660" s="20" t="s">
        <v>1642</v>
      </c>
      <c r="U660" s="20" t="s">
        <v>1493</v>
      </c>
      <c r="V660" s="20" t="s">
        <v>1207</v>
      </c>
      <c r="W660" s="20" t="s">
        <v>1487</v>
      </c>
      <c r="X660" s="20" t="s">
        <v>1493</v>
      </c>
      <c r="Y660" s="20" t="s">
        <v>1540</v>
      </c>
      <c r="Z660" s="20" t="s">
        <v>1597</v>
      </c>
      <c r="AA660" s="20" t="s">
        <v>1493</v>
      </c>
      <c r="AB660" s="20" t="s">
        <v>1597</v>
      </c>
      <c r="AC660" s="10"/>
      <c r="AD660" s="20" t="s">
        <v>1494</v>
      </c>
      <c r="AE660" s="20" t="s">
        <v>1489</v>
      </c>
      <c r="AF660" s="20" t="s">
        <v>1602</v>
      </c>
      <c r="AG660" s="20" t="s">
        <v>1546</v>
      </c>
      <c r="AH660" s="21" t="s">
        <v>1624</v>
      </c>
    </row>
    <row r="661" spans="1:34" ht="15" customHeight="1" x14ac:dyDescent="0.2">
      <c r="A661" s="370">
        <v>13</v>
      </c>
      <c r="B661" s="129" t="s">
        <v>708</v>
      </c>
      <c r="C661" s="596">
        <v>32</v>
      </c>
      <c r="D661" s="596">
        <v>10</v>
      </c>
      <c r="E661" s="596">
        <v>3</v>
      </c>
      <c r="F661" s="596">
        <v>19</v>
      </c>
      <c r="G661" s="596">
        <v>63</v>
      </c>
      <c r="H661" s="596">
        <v>95</v>
      </c>
      <c r="I661" s="598">
        <v>23</v>
      </c>
      <c r="J661" s="600">
        <f t="shared" si="62"/>
        <v>32</v>
      </c>
      <c r="K661" s="600">
        <f t="shared" si="63"/>
        <v>23</v>
      </c>
      <c r="L661" s="930"/>
      <c r="M661" s="931"/>
      <c r="N661" s="931"/>
      <c r="O661" s="932"/>
      <c r="Q661" s="377" t="s">
        <v>2136</v>
      </c>
      <c r="R661" s="20"/>
      <c r="S661" s="20"/>
      <c r="T661" s="20"/>
      <c r="U661" s="20"/>
      <c r="V661" s="20"/>
      <c r="W661" s="20"/>
      <c r="X661" s="20"/>
      <c r="Y661" s="20"/>
      <c r="Z661" s="20"/>
      <c r="AA661" s="20"/>
      <c r="AB661" s="20"/>
      <c r="AC661" s="20" t="s">
        <v>355</v>
      </c>
      <c r="AD661" s="10"/>
      <c r="AE661" s="20"/>
      <c r="AF661" s="20"/>
      <c r="AG661" s="20"/>
      <c r="AH661" s="21"/>
    </row>
    <row r="662" spans="1:34" ht="15" customHeight="1" x14ac:dyDescent="0.2">
      <c r="A662" s="370">
        <v>14</v>
      </c>
      <c r="B662" s="129" t="s">
        <v>711</v>
      </c>
      <c r="C662" s="596">
        <v>32</v>
      </c>
      <c r="D662" s="596">
        <v>9</v>
      </c>
      <c r="E662" s="596">
        <v>3</v>
      </c>
      <c r="F662" s="596">
        <v>20</v>
      </c>
      <c r="G662" s="596">
        <v>61</v>
      </c>
      <c r="H662" s="596">
        <v>99</v>
      </c>
      <c r="I662" s="598">
        <v>21</v>
      </c>
      <c r="J662" s="600">
        <f t="shared" si="62"/>
        <v>32</v>
      </c>
      <c r="K662" s="600">
        <f t="shared" si="63"/>
        <v>21</v>
      </c>
      <c r="L662" s="930"/>
      <c r="M662" s="931"/>
      <c r="N662" s="931"/>
      <c r="O662" s="932"/>
      <c r="Q662" s="377" t="s">
        <v>704</v>
      </c>
      <c r="R662" s="20"/>
      <c r="S662" s="20"/>
      <c r="T662" s="20"/>
      <c r="U662" s="20"/>
      <c r="V662" s="20"/>
      <c r="W662" s="20"/>
      <c r="X662" s="20"/>
      <c r="Y662" s="20"/>
      <c r="Z662" s="20"/>
      <c r="AA662" s="20"/>
      <c r="AB662" s="20"/>
      <c r="AC662" s="20" t="s">
        <v>1543</v>
      </c>
      <c r="AD662" s="20"/>
      <c r="AE662" s="10"/>
      <c r="AF662" s="20" t="s">
        <v>532</v>
      </c>
      <c r="AG662" s="20"/>
      <c r="AH662" s="21"/>
    </row>
    <row r="663" spans="1:34" ht="15" customHeight="1" x14ac:dyDescent="0.2">
      <c r="A663" s="370">
        <v>15</v>
      </c>
      <c r="B663" s="129" t="s">
        <v>705</v>
      </c>
      <c r="C663" s="596">
        <v>32</v>
      </c>
      <c r="D663" s="596">
        <v>7</v>
      </c>
      <c r="E663" s="596">
        <v>6</v>
      </c>
      <c r="F663" s="596">
        <v>19</v>
      </c>
      <c r="G663" s="596">
        <v>51</v>
      </c>
      <c r="H663" s="596">
        <v>101</v>
      </c>
      <c r="I663" s="598">
        <v>20</v>
      </c>
      <c r="J663" s="600">
        <f t="shared" si="62"/>
        <v>32</v>
      </c>
      <c r="K663" s="600">
        <f t="shared" si="63"/>
        <v>20</v>
      </c>
      <c r="L663" s="930"/>
      <c r="M663" s="931"/>
      <c r="N663" s="931"/>
      <c r="O663" s="932"/>
      <c r="Q663" s="377" t="s">
        <v>1313</v>
      </c>
      <c r="R663" s="20"/>
      <c r="S663" s="20"/>
      <c r="T663" s="20"/>
      <c r="U663" s="20"/>
      <c r="V663" s="20"/>
      <c r="W663" s="20"/>
      <c r="X663" s="20"/>
      <c r="Y663" s="20"/>
      <c r="Z663" s="20"/>
      <c r="AA663" s="20"/>
      <c r="AB663" s="20"/>
      <c r="AC663" s="20" t="s">
        <v>1490</v>
      </c>
      <c r="AD663" s="20"/>
      <c r="AE663" s="20" t="s">
        <v>532</v>
      </c>
      <c r="AF663" s="10"/>
      <c r="AG663" s="20"/>
      <c r="AH663" s="21"/>
    </row>
    <row r="664" spans="1:34" ht="15" customHeight="1" x14ac:dyDescent="0.2">
      <c r="A664" s="370">
        <v>16</v>
      </c>
      <c r="B664" s="129" t="s">
        <v>551</v>
      </c>
      <c r="C664" s="596">
        <v>32</v>
      </c>
      <c r="D664" s="596">
        <v>7</v>
      </c>
      <c r="E664" s="596">
        <v>5</v>
      </c>
      <c r="F664" s="596">
        <v>20</v>
      </c>
      <c r="G664" s="596">
        <v>59</v>
      </c>
      <c r="H664" s="596">
        <v>105</v>
      </c>
      <c r="I664" s="598">
        <v>19</v>
      </c>
      <c r="J664" s="600">
        <f t="shared" si="62"/>
        <v>32</v>
      </c>
      <c r="K664" s="600">
        <f t="shared" si="63"/>
        <v>19</v>
      </c>
      <c r="L664" s="930"/>
      <c r="M664" s="931"/>
      <c r="N664" s="931"/>
      <c r="O664" s="932"/>
      <c r="Q664" s="377" t="s">
        <v>547</v>
      </c>
      <c r="R664" s="20"/>
      <c r="S664" s="20"/>
      <c r="T664" s="20"/>
      <c r="U664" s="20"/>
      <c r="V664" s="20"/>
      <c r="W664" s="20"/>
      <c r="X664" s="20"/>
      <c r="Y664" s="20"/>
      <c r="Z664" s="20"/>
      <c r="AA664" s="20"/>
      <c r="AB664" s="20"/>
      <c r="AC664" s="20" t="s">
        <v>1543</v>
      </c>
      <c r="AD664" s="20"/>
      <c r="AE664" s="20"/>
      <c r="AF664" s="20"/>
      <c r="AG664" s="10"/>
      <c r="AH664" s="21"/>
    </row>
    <row r="665" spans="1:34" ht="15" customHeight="1" thickBot="1" x14ac:dyDescent="0.25">
      <c r="A665" s="372">
        <v>17</v>
      </c>
      <c r="B665" s="130" t="s">
        <v>1763</v>
      </c>
      <c r="C665" s="597">
        <v>32</v>
      </c>
      <c r="D665" s="597">
        <v>6</v>
      </c>
      <c r="E665" s="597">
        <v>4</v>
      </c>
      <c r="F665" s="597">
        <v>22</v>
      </c>
      <c r="G665" s="597">
        <v>54</v>
      </c>
      <c r="H665" s="597">
        <v>103</v>
      </c>
      <c r="I665" s="599">
        <v>16</v>
      </c>
      <c r="J665" s="600">
        <f t="shared" si="62"/>
        <v>32</v>
      </c>
      <c r="K665" s="600">
        <f t="shared" si="63"/>
        <v>16</v>
      </c>
      <c r="L665" s="933"/>
      <c r="M665" s="934"/>
      <c r="N665" s="934"/>
      <c r="O665" s="935"/>
      <c r="Q665" s="378" t="s">
        <v>1306</v>
      </c>
      <c r="R665" s="23"/>
      <c r="S665" s="23"/>
      <c r="T665" s="23"/>
      <c r="U665" s="23"/>
      <c r="V665" s="23"/>
      <c r="W665" s="23"/>
      <c r="X665" s="23"/>
      <c r="Y665" s="23"/>
      <c r="Z665" s="23"/>
      <c r="AA665" s="23"/>
      <c r="AB665" s="23"/>
      <c r="AC665" s="23" t="s">
        <v>1491</v>
      </c>
      <c r="AD665" s="23"/>
      <c r="AE665" s="23"/>
      <c r="AF665" s="23"/>
      <c r="AG665" s="23"/>
      <c r="AH665" s="15"/>
    </row>
    <row r="666" spans="1:34" ht="15" customHeight="1" x14ac:dyDescent="0.2">
      <c r="C666" s="600">
        <f>SUM(C649:C665)</f>
        <v>544</v>
      </c>
      <c r="D666" s="600">
        <f t="shared" ref="D666:I666" si="69">SUM(D649:D665)</f>
        <v>231</v>
      </c>
      <c r="E666" s="600">
        <f t="shared" si="69"/>
        <v>82</v>
      </c>
      <c r="F666" s="600">
        <f t="shared" si="69"/>
        <v>231</v>
      </c>
      <c r="G666" s="600">
        <f>SUM(G649:G665)</f>
        <v>1232</v>
      </c>
      <c r="H666" s="600">
        <f t="shared" si="69"/>
        <v>1232</v>
      </c>
      <c r="I666" s="600">
        <f t="shared" si="69"/>
        <v>544</v>
      </c>
      <c r="J666" s="600">
        <f t="shared" si="62"/>
        <v>544</v>
      </c>
      <c r="K666" s="600">
        <f t="shared" si="63"/>
        <v>544</v>
      </c>
    </row>
    <row r="667" spans="1:34" ht="15" customHeight="1" thickBot="1" x14ac:dyDescent="0.25"/>
    <row r="668" spans="1:34" ht="15" customHeight="1" thickBot="1" x14ac:dyDescent="0.25">
      <c r="A668" s="1207" t="s">
        <v>493</v>
      </c>
      <c r="B668" s="1208"/>
      <c r="C668" s="1208"/>
      <c r="D668" s="1208"/>
      <c r="E668" s="1208"/>
      <c r="F668" s="1209"/>
      <c r="G668" s="1204" t="s">
        <v>2172</v>
      </c>
      <c r="H668" s="1205"/>
      <c r="I668" s="1206"/>
      <c r="L668" s="952" t="s">
        <v>538</v>
      </c>
      <c r="M668" s="953"/>
      <c r="N668" s="953"/>
      <c r="O668" s="954"/>
    </row>
    <row r="669" spans="1:34" ht="15" customHeight="1" thickBot="1" x14ac:dyDescent="0.25">
      <c r="A669" s="449" t="s">
        <v>496</v>
      </c>
      <c r="B669" s="450" t="s">
        <v>497</v>
      </c>
      <c r="C669" s="451" t="s">
        <v>498</v>
      </c>
      <c r="D669" s="451" t="s">
        <v>499</v>
      </c>
      <c r="E669" s="451" t="s">
        <v>500</v>
      </c>
      <c r="F669" s="451" t="s">
        <v>501</v>
      </c>
      <c r="G669" s="452" t="s">
        <v>502</v>
      </c>
      <c r="H669" s="452" t="s">
        <v>503</v>
      </c>
      <c r="I669" s="453" t="s">
        <v>504</v>
      </c>
      <c r="L669" s="955"/>
      <c r="M669" s="956"/>
      <c r="N669" s="956"/>
      <c r="O669" s="957"/>
      <c r="Q669" s="24" t="s">
        <v>2173</v>
      </c>
      <c r="R669" s="396" t="s">
        <v>716</v>
      </c>
      <c r="S669" s="396" t="s">
        <v>901</v>
      </c>
      <c r="T669" s="396" t="s">
        <v>902</v>
      </c>
      <c r="U669" s="396" t="s">
        <v>1004</v>
      </c>
      <c r="V669" s="396" t="s">
        <v>500</v>
      </c>
      <c r="W669" s="396" t="s">
        <v>2177</v>
      </c>
      <c r="X669" s="396" t="s">
        <v>322</v>
      </c>
      <c r="Y669" s="396" t="s">
        <v>514</v>
      </c>
      <c r="Z669" s="396" t="s">
        <v>501</v>
      </c>
      <c r="AA669" s="396" t="s">
        <v>940</v>
      </c>
      <c r="AB669" s="396" t="s">
        <v>726</v>
      </c>
      <c r="AC669" s="396" t="s">
        <v>299</v>
      </c>
      <c r="AD669" s="396" t="s">
        <v>2162</v>
      </c>
      <c r="AE669" s="396" t="s">
        <v>1587</v>
      </c>
      <c r="AF669" s="396" t="s">
        <v>153</v>
      </c>
      <c r="AG669" s="397" t="s">
        <v>499</v>
      </c>
    </row>
    <row r="670" spans="1:34" ht="15" customHeight="1" x14ac:dyDescent="0.2">
      <c r="A670" s="475">
        <v>1</v>
      </c>
      <c r="B670" s="126" t="s">
        <v>2123</v>
      </c>
      <c r="C670" s="601">
        <v>30</v>
      </c>
      <c r="D670" s="601">
        <v>26</v>
      </c>
      <c r="E670" s="601">
        <v>1</v>
      </c>
      <c r="F670" s="601">
        <v>3</v>
      </c>
      <c r="G670" s="601">
        <v>94</v>
      </c>
      <c r="H670" s="601">
        <v>31</v>
      </c>
      <c r="I670" s="128">
        <v>53</v>
      </c>
      <c r="J670" s="600">
        <f t="shared" ref="J670:J705" si="70">D670+E670+F670</f>
        <v>30</v>
      </c>
      <c r="K670" s="600">
        <f t="shared" ref="K670:K705" si="71">D670*2+E670</f>
        <v>53</v>
      </c>
      <c r="L670" s="927" t="s">
        <v>2178</v>
      </c>
      <c r="M670" s="928"/>
      <c r="N670" s="928"/>
      <c r="O670" s="929"/>
      <c r="Q670" s="339" t="s">
        <v>716</v>
      </c>
      <c r="R670" s="10"/>
      <c r="S670" s="20" t="s">
        <v>532</v>
      </c>
      <c r="T670" s="20"/>
      <c r="U670" s="20"/>
      <c r="V670" s="20"/>
      <c r="W670" s="20"/>
      <c r="X670" s="20"/>
      <c r="Y670" s="20"/>
      <c r="Z670" s="20"/>
      <c r="AA670" s="20"/>
      <c r="AB670" s="20"/>
      <c r="AC670" s="20"/>
      <c r="AD670" s="20"/>
      <c r="AE670" s="20"/>
      <c r="AF670" s="20"/>
      <c r="AG670" s="21"/>
    </row>
    <row r="671" spans="1:34" ht="15" customHeight="1" x14ac:dyDescent="0.2">
      <c r="A671" s="246">
        <v>2</v>
      </c>
      <c r="B671" s="129" t="s">
        <v>128</v>
      </c>
      <c r="C671" s="596">
        <v>30</v>
      </c>
      <c r="D671" s="596">
        <v>25</v>
      </c>
      <c r="E671" s="596">
        <v>3</v>
      </c>
      <c r="F671" s="596">
        <v>2</v>
      </c>
      <c r="G671" s="596">
        <v>95</v>
      </c>
      <c r="H671" s="596">
        <v>32</v>
      </c>
      <c r="I671" s="598">
        <v>53</v>
      </c>
      <c r="J671" s="600">
        <f t="shared" si="70"/>
        <v>30</v>
      </c>
      <c r="K671" s="600">
        <f t="shared" si="71"/>
        <v>53</v>
      </c>
      <c r="L671" s="930"/>
      <c r="M671" s="931"/>
      <c r="N671" s="931"/>
      <c r="O671" s="932"/>
      <c r="Q671" s="339" t="s">
        <v>901</v>
      </c>
      <c r="R671" s="20" t="s">
        <v>532</v>
      </c>
      <c r="S671" s="10"/>
      <c r="T671" s="20"/>
      <c r="U671" s="20"/>
      <c r="V671" s="20"/>
      <c r="W671" s="20"/>
      <c r="X671" s="20"/>
      <c r="Y671" s="20"/>
      <c r="Z671" s="20"/>
      <c r="AA671" s="20"/>
      <c r="AB671" s="20"/>
      <c r="AC671" s="20"/>
      <c r="AD671" s="20"/>
      <c r="AE671" s="20"/>
      <c r="AF671" s="20"/>
      <c r="AG671" s="21"/>
    </row>
    <row r="672" spans="1:34" ht="15" customHeight="1" x14ac:dyDescent="0.2">
      <c r="A672" s="246">
        <v>3</v>
      </c>
      <c r="B672" s="129" t="s">
        <v>1002</v>
      </c>
      <c r="C672" s="596">
        <v>30</v>
      </c>
      <c r="D672" s="596">
        <v>19</v>
      </c>
      <c r="E672" s="596">
        <v>3</v>
      </c>
      <c r="F672" s="596">
        <v>8</v>
      </c>
      <c r="G672" s="596">
        <v>77</v>
      </c>
      <c r="H672" s="596">
        <v>51</v>
      </c>
      <c r="I672" s="598">
        <v>41</v>
      </c>
      <c r="J672" s="600">
        <f t="shared" si="70"/>
        <v>30</v>
      </c>
      <c r="K672" s="600">
        <f t="shared" si="71"/>
        <v>41</v>
      </c>
      <c r="L672" s="930"/>
      <c r="M672" s="931"/>
      <c r="N672" s="931"/>
      <c r="O672" s="932"/>
      <c r="Q672" s="339" t="s">
        <v>902</v>
      </c>
      <c r="R672" s="20"/>
      <c r="S672" s="20"/>
      <c r="T672" s="10"/>
      <c r="U672" s="20"/>
      <c r="V672" s="20"/>
      <c r="W672" s="20"/>
      <c r="X672" s="20"/>
      <c r="Y672" s="20"/>
      <c r="Z672" s="20"/>
      <c r="AA672" s="20"/>
      <c r="AB672" s="20"/>
      <c r="AC672" s="20"/>
      <c r="AD672" s="20"/>
      <c r="AE672" s="20"/>
      <c r="AF672" s="20"/>
      <c r="AG672" s="21"/>
    </row>
    <row r="673" spans="1:33" ht="15" customHeight="1" x14ac:dyDescent="0.2">
      <c r="A673" s="246">
        <v>4</v>
      </c>
      <c r="B673" s="129" t="s">
        <v>2163</v>
      </c>
      <c r="C673" s="596">
        <v>30</v>
      </c>
      <c r="D673" s="596">
        <v>17</v>
      </c>
      <c r="E673" s="596">
        <v>6</v>
      </c>
      <c r="F673" s="596">
        <v>7</v>
      </c>
      <c r="G673" s="596">
        <v>91</v>
      </c>
      <c r="H673" s="596">
        <v>44</v>
      </c>
      <c r="I673" s="598">
        <v>40</v>
      </c>
      <c r="J673" s="600">
        <f t="shared" si="70"/>
        <v>30</v>
      </c>
      <c r="K673" s="600">
        <f t="shared" si="71"/>
        <v>40</v>
      </c>
      <c r="L673" s="930"/>
      <c r="M673" s="931"/>
      <c r="N673" s="931"/>
      <c r="O673" s="932"/>
      <c r="Q673" s="339" t="s">
        <v>1004</v>
      </c>
      <c r="R673" s="20"/>
      <c r="S673" s="20"/>
      <c r="T673" s="20"/>
      <c r="U673" s="10"/>
      <c r="V673" s="20"/>
      <c r="W673" s="20"/>
      <c r="X673" s="20"/>
      <c r="Y673" s="20"/>
      <c r="Z673" s="20"/>
      <c r="AA673" s="20"/>
      <c r="AB673" s="20"/>
      <c r="AC673" s="20"/>
      <c r="AD673" s="20"/>
      <c r="AE673" s="20"/>
      <c r="AF673" s="20"/>
      <c r="AG673" s="21"/>
    </row>
    <row r="674" spans="1:33" ht="15" customHeight="1" x14ac:dyDescent="0.2">
      <c r="A674" s="246">
        <v>5</v>
      </c>
      <c r="B674" s="129" t="s">
        <v>674</v>
      </c>
      <c r="C674" s="596">
        <v>30</v>
      </c>
      <c r="D674" s="596">
        <v>16</v>
      </c>
      <c r="E674" s="596">
        <v>4</v>
      </c>
      <c r="F674" s="596">
        <v>10</v>
      </c>
      <c r="G674" s="596">
        <v>81</v>
      </c>
      <c r="H674" s="596">
        <v>57</v>
      </c>
      <c r="I674" s="598">
        <v>36</v>
      </c>
      <c r="J674" s="600">
        <f t="shared" si="70"/>
        <v>30</v>
      </c>
      <c r="K674" s="600">
        <f t="shared" si="71"/>
        <v>36</v>
      </c>
      <c r="L674" s="930"/>
      <c r="M674" s="931"/>
      <c r="N674" s="931"/>
      <c r="O674" s="932"/>
      <c r="Q674" s="339" t="s">
        <v>500</v>
      </c>
      <c r="R674" s="20"/>
      <c r="S674" s="20"/>
      <c r="T674" s="20"/>
      <c r="U674" s="20"/>
      <c r="V674" s="10"/>
      <c r="W674" s="20"/>
      <c r="X674" s="20"/>
      <c r="Y674" s="20"/>
      <c r="Z674" s="20"/>
      <c r="AA674" s="20"/>
      <c r="AB674" s="20"/>
      <c r="AC674" s="20"/>
      <c r="AD674" s="20"/>
      <c r="AE674" s="20"/>
      <c r="AF674" s="20"/>
      <c r="AG674" s="21"/>
    </row>
    <row r="675" spans="1:33" ht="15" customHeight="1" x14ac:dyDescent="0.2">
      <c r="A675" s="246">
        <v>6</v>
      </c>
      <c r="B675" s="129" t="s">
        <v>304</v>
      </c>
      <c r="C675" s="596">
        <v>30</v>
      </c>
      <c r="D675" s="596">
        <v>16</v>
      </c>
      <c r="E675" s="596">
        <v>2</v>
      </c>
      <c r="F675" s="596">
        <v>12</v>
      </c>
      <c r="G675" s="596">
        <v>76</v>
      </c>
      <c r="H675" s="596">
        <v>57</v>
      </c>
      <c r="I675" s="598">
        <v>34</v>
      </c>
      <c r="J675" s="600">
        <f t="shared" si="70"/>
        <v>30</v>
      </c>
      <c r="K675" s="600">
        <f t="shared" si="71"/>
        <v>34</v>
      </c>
      <c r="L675" s="930"/>
      <c r="M675" s="931"/>
      <c r="N675" s="931"/>
      <c r="O675" s="932"/>
      <c r="Q675" s="339" t="s">
        <v>1631</v>
      </c>
      <c r="R675" s="20"/>
      <c r="S675" s="20"/>
      <c r="T675" s="20"/>
      <c r="U675" s="20"/>
      <c r="V675" s="20"/>
      <c r="W675" s="10"/>
      <c r="X675" s="20" t="s">
        <v>532</v>
      </c>
      <c r="Y675" s="20"/>
      <c r="Z675" s="20"/>
      <c r="AA675" s="20"/>
      <c r="AB675" s="20"/>
      <c r="AC675" s="20"/>
      <c r="AD675" s="20"/>
      <c r="AE675" s="20"/>
      <c r="AF675" s="20"/>
      <c r="AG675" s="21"/>
    </row>
    <row r="676" spans="1:33" ht="15" customHeight="1" x14ac:dyDescent="0.2">
      <c r="A676" s="246">
        <v>7</v>
      </c>
      <c r="B676" s="129" t="s">
        <v>529</v>
      </c>
      <c r="C676" s="596">
        <v>30</v>
      </c>
      <c r="D676" s="596">
        <v>13</v>
      </c>
      <c r="E676" s="596">
        <v>4</v>
      </c>
      <c r="F676" s="596">
        <v>13</v>
      </c>
      <c r="G676" s="596">
        <v>66</v>
      </c>
      <c r="H676" s="596">
        <v>63</v>
      </c>
      <c r="I676" s="598">
        <v>30</v>
      </c>
      <c r="J676" s="600">
        <f t="shared" si="70"/>
        <v>30</v>
      </c>
      <c r="K676" s="600">
        <f t="shared" si="71"/>
        <v>30</v>
      </c>
      <c r="L676" s="930"/>
      <c r="M676" s="931"/>
      <c r="N676" s="931"/>
      <c r="O676" s="932"/>
      <c r="Q676" s="339" t="s">
        <v>322</v>
      </c>
      <c r="R676" s="20"/>
      <c r="S676" s="20"/>
      <c r="T676" s="20"/>
      <c r="U676" s="20"/>
      <c r="V676" s="20"/>
      <c r="W676" s="20" t="s">
        <v>532</v>
      </c>
      <c r="X676" s="10"/>
      <c r="Y676" s="20"/>
      <c r="Z676" s="20"/>
      <c r="AA676" s="20"/>
      <c r="AB676" s="20"/>
      <c r="AC676" s="20"/>
      <c r="AD676" s="20"/>
      <c r="AE676" s="20"/>
      <c r="AF676" s="20"/>
      <c r="AG676" s="21"/>
    </row>
    <row r="677" spans="1:33" ht="15" customHeight="1" x14ac:dyDescent="0.2">
      <c r="A677" s="246">
        <v>8</v>
      </c>
      <c r="B677" s="129" t="s">
        <v>89</v>
      </c>
      <c r="C677" s="596">
        <v>30</v>
      </c>
      <c r="D677" s="596">
        <v>12</v>
      </c>
      <c r="E677" s="596">
        <v>5</v>
      </c>
      <c r="F677" s="596">
        <v>13</v>
      </c>
      <c r="G677" s="596">
        <v>58</v>
      </c>
      <c r="H677" s="596">
        <v>61</v>
      </c>
      <c r="I677" s="598">
        <v>29</v>
      </c>
      <c r="J677" s="600">
        <f t="shared" si="70"/>
        <v>30</v>
      </c>
      <c r="K677" s="600">
        <f t="shared" si="71"/>
        <v>29</v>
      </c>
      <c r="L677" s="930"/>
      <c r="M677" s="931"/>
      <c r="N677" s="931"/>
      <c r="O677" s="932"/>
      <c r="Q677" s="339" t="s">
        <v>514</v>
      </c>
      <c r="R677" s="20"/>
      <c r="S677" s="20" t="s">
        <v>532</v>
      </c>
      <c r="T677" s="20"/>
      <c r="U677" s="20"/>
      <c r="V677" s="20"/>
      <c r="W677" s="20"/>
      <c r="X677" s="20"/>
      <c r="Y677" s="10"/>
      <c r="Z677" s="20"/>
      <c r="AA677" s="20"/>
      <c r="AB677" s="20"/>
      <c r="AC677" s="20"/>
      <c r="AD677" s="20"/>
      <c r="AE677" s="20"/>
      <c r="AF677" s="20"/>
      <c r="AG677" s="21"/>
    </row>
    <row r="678" spans="1:33" ht="15" customHeight="1" x14ac:dyDescent="0.2">
      <c r="A678" s="246">
        <v>9</v>
      </c>
      <c r="B678" s="129" t="s">
        <v>1855</v>
      </c>
      <c r="C678" s="596">
        <v>30</v>
      </c>
      <c r="D678" s="596">
        <v>13</v>
      </c>
      <c r="E678" s="596">
        <v>2</v>
      </c>
      <c r="F678" s="596">
        <v>15</v>
      </c>
      <c r="G678" s="596">
        <v>73</v>
      </c>
      <c r="H678" s="596">
        <v>61</v>
      </c>
      <c r="I678" s="598">
        <v>28</v>
      </c>
      <c r="J678" s="600">
        <f t="shared" si="70"/>
        <v>30</v>
      </c>
      <c r="K678" s="600">
        <f t="shared" si="71"/>
        <v>28</v>
      </c>
      <c r="L678" s="930"/>
      <c r="M678" s="931"/>
      <c r="N678" s="931"/>
      <c r="O678" s="932"/>
      <c r="Q678" s="339" t="s">
        <v>501</v>
      </c>
      <c r="R678" s="20"/>
      <c r="S678" s="20"/>
      <c r="T678" s="20"/>
      <c r="U678" s="20"/>
      <c r="V678" s="20"/>
      <c r="W678" s="20"/>
      <c r="X678" s="20"/>
      <c r="Y678" s="20"/>
      <c r="Z678" s="10"/>
      <c r="AA678" s="20" t="s">
        <v>532</v>
      </c>
      <c r="AB678" s="20"/>
      <c r="AC678" s="20"/>
      <c r="AD678" s="20"/>
      <c r="AE678" s="20"/>
      <c r="AF678" s="20"/>
      <c r="AG678" s="21"/>
    </row>
    <row r="679" spans="1:33" ht="15" customHeight="1" x14ac:dyDescent="0.2">
      <c r="A679" s="246">
        <v>10</v>
      </c>
      <c r="B679" s="129" t="s">
        <v>433</v>
      </c>
      <c r="C679" s="596">
        <v>30</v>
      </c>
      <c r="D679" s="596">
        <v>9</v>
      </c>
      <c r="E679" s="596">
        <v>7</v>
      </c>
      <c r="F679" s="596">
        <v>14</v>
      </c>
      <c r="G679" s="596">
        <v>83</v>
      </c>
      <c r="H679" s="596">
        <v>78</v>
      </c>
      <c r="I679" s="598">
        <v>25</v>
      </c>
      <c r="J679" s="600">
        <f t="shared" si="70"/>
        <v>30</v>
      </c>
      <c r="K679" s="600">
        <f t="shared" si="71"/>
        <v>25</v>
      </c>
      <c r="L679" s="930"/>
      <c r="M679" s="931"/>
      <c r="N679" s="931"/>
      <c r="O679" s="932"/>
      <c r="Q679" s="339" t="s">
        <v>940</v>
      </c>
      <c r="R679" s="20"/>
      <c r="S679" s="20"/>
      <c r="T679" s="20"/>
      <c r="U679" s="20"/>
      <c r="V679" s="20"/>
      <c r="W679" s="20"/>
      <c r="X679" s="20"/>
      <c r="Y679" s="20"/>
      <c r="Z679" s="20" t="s">
        <v>532</v>
      </c>
      <c r="AA679" s="10"/>
      <c r="AB679" s="20"/>
      <c r="AC679" s="20"/>
      <c r="AD679" s="20"/>
      <c r="AE679" s="20"/>
      <c r="AF679" s="20"/>
      <c r="AG679" s="21"/>
    </row>
    <row r="680" spans="1:33" ht="15" customHeight="1" x14ac:dyDescent="0.2">
      <c r="A680" s="246">
        <v>11</v>
      </c>
      <c r="B680" s="129" t="s">
        <v>1923</v>
      </c>
      <c r="C680" s="596">
        <v>30</v>
      </c>
      <c r="D680" s="596">
        <v>11</v>
      </c>
      <c r="E680" s="596">
        <v>3</v>
      </c>
      <c r="F680" s="596">
        <v>16</v>
      </c>
      <c r="G680" s="596">
        <v>58</v>
      </c>
      <c r="H680" s="596">
        <v>87</v>
      </c>
      <c r="I680" s="598">
        <v>25</v>
      </c>
      <c r="J680" s="600">
        <f t="shared" si="70"/>
        <v>30</v>
      </c>
      <c r="K680" s="600">
        <f t="shared" si="71"/>
        <v>25</v>
      </c>
      <c r="L680" s="930"/>
      <c r="M680" s="931"/>
      <c r="N680" s="931"/>
      <c r="O680" s="932"/>
      <c r="Q680" s="339" t="s">
        <v>726</v>
      </c>
      <c r="R680" s="20"/>
      <c r="S680" s="20"/>
      <c r="T680" s="20"/>
      <c r="U680" s="20"/>
      <c r="V680" s="20"/>
      <c r="W680" s="20"/>
      <c r="X680" s="20"/>
      <c r="Y680" s="20"/>
      <c r="Z680" s="20"/>
      <c r="AA680" s="20"/>
      <c r="AB680" s="10"/>
      <c r="AC680" s="20"/>
      <c r="AD680" s="20"/>
      <c r="AE680" s="20"/>
      <c r="AF680" s="20"/>
      <c r="AG680" s="21"/>
    </row>
    <row r="681" spans="1:33" ht="15" customHeight="1" x14ac:dyDescent="0.2">
      <c r="A681" s="246">
        <v>12</v>
      </c>
      <c r="B681" s="129" t="s">
        <v>2146</v>
      </c>
      <c r="C681" s="596">
        <v>30</v>
      </c>
      <c r="D681" s="596">
        <v>10</v>
      </c>
      <c r="E681" s="596">
        <v>4</v>
      </c>
      <c r="F681" s="596">
        <v>16</v>
      </c>
      <c r="G681" s="596">
        <v>54</v>
      </c>
      <c r="H681" s="596">
        <v>73</v>
      </c>
      <c r="I681" s="598">
        <v>24</v>
      </c>
      <c r="J681" s="600">
        <f t="shared" si="70"/>
        <v>30</v>
      </c>
      <c r="K681" s="600">
        <f t="shared" si="71"/>
        <v>24</v>
      </c>
      <c r="L681" s="930"/>
      <c r="M681" s="931"/>
      <c r="N681" s="931"/>
      <c r="O681" s="932"/>
      <c r="Q681" s="339" t="s">
        <v>299</v>
      </c>
      <c r="R681" s="20"/>
      <c r="S681" s="20"/>
      <c r="T681" s="20"/>
      <c r="U681" s="20"/>
      <c r="V681" s="20"/>
      <c r="W681" s="20"/>
      <c r="X681" s="20"/>
      <c r="Y681" s="20"/>
      <c r="Z681" s="20"/>
      <c r="AA681" s="20"/>
      <c r="AB681" s="20"/>
      <c r="AC681" s="10"/>
      <c r="AD681" s="20"/>
      <c r="AE681" s="20"/>
      <c r="AF681" s="20"/>
      <c r="AG681" s="21"/>
    </row>
    <row r="682" spans="1:33" ht="15" customHeight="1" x14ac:dyDescent="0.2">
      <c r="A682" s="246">
        <v>13</v>
      </c>
      <c r="B682" s="129" t="s">
        <v>250</v>
      </c>
      <c r="C682" s="596">
        <v>30</v>
      </c>
      <c r="D682" s="596">
        <v>11</v>
      </c>
      <c r="E682" s="596">
        <v>2</v>
      </c>
      <c r="F682" s="596">
        <v>17</v>
      </c>
      <c r="G682" s="596">
        <v>54</v>
      </c>
      <c r="H682" s="596">
        <v>73</v>
      </c>
      <c r="I682" s="598">
        <v>24</v>
      </c>
      <c r="J682" s="600">
        <f t="shared" si="70"/>
        <v>30</v>
      </c>
      <c r="K682" s="600">
        <f t="shared" si="71"/>
        <v>24</v>
      </c>
      <c r="L682" s="930"/>
      <c r="M682" s="931"/>
      <c r="N682" s="931"/>
      <c r="O682" s="932"/>
      <c r="Q682" s="339" t="s">
        <v>2162</v>
      </c>
      <c r="R682" s="20"/>
      <c r="S682" s="20"/>
      <c r="T682" s="20"/>
      <c r="U682" s="20"/>
      <c r="V682" s="20"/>
      <c r="W682" s="20"/>
      <c r="X682" s="20"/>
      <c r="Y682" s="20"/>
      <c r="Z682" s="20"/>
      <c r="AA682" s="20"/>
      <c r="AB682" s="20"/>
      <c r="AC682" s="20"/>
      <c r="AD682" s="10"/>
      <c r="AE682" s="20" t="s">
        <v>532</v>
      </c>
      <c r="AF682" s="20"/>
      <c r="AG682" s="21"/>
    </row>
    <row r="683" spans="1:33" ht="15" customHeight="1" x14ac:dyDescent="0.2">
      <c r="A683" s="246">
        <v>14</v>
      </c>
      <c r="B683" s="129" t="s">
        <v>728</v>
      </c>
      <c r="C683" s="596">
        <v>30</v>
      </c>
      <c r="D683" s="596">
        <v>7</v>
      </c>
      <c r="E683" s="596">
        <v>4</v>
      </c>
      <c r="F683" s="596">
        <v>19</v>
      </c>
      <c r="G683" s="596">
        <v>55</v>
      </c>
      <c r="H683" s="596">
        <v>105</v>
      </c>
      <c r="I683" s="598">
        <v>18</v>
      </c>
      <c r="J683" s="600">
        <f t="shared" si="70"/>
        <v>30</v>
      </c>
      <c r="K683" s="600">
        <f t="shared" si="71"/>
        <v>18</v>
      </c>
      <c r="L683" s="930"/>
      <c r="M683" s="931"/>
      <c r="N683" s="931"/>
      <c r="O683" s="932"/>
      <c r="Q683" s="339" t="s">
        <v>1587</v>
      </c>
      <c r="R683" s="20"/>
      <c r="S683" s="20"/>
      <c r="T683" s="20"/>
      <c r="U683" s="20"/>
      <c r="V683" s="20"/>
      <c r="W683" s="20"/>
      <c r="X683" s="20"/>
      <c r="Y683" s="20"/>
      <c r="Z683" s="20"/>
      <c r="AA683" s="20"/>
      <c r="AB683" s="20"/>
      <c r="AC683" s="20"/>
      <c r="AD683" s="20" t="s">
        <v>532</v>
      </c>
      <c r="AE683" s="10"/>
      <c r="AF683" s="20"/>
      <c r="AG683" s="21"/>
    </row>
    <row r="684" spans="1:33" ht="15" customHeight="1" x14ac:dyDescent="0.2">
      <c r="A684" s="246">
        <v>15</v>
      </c>
      <c r="B684" s="129" t="s">
        <v>941</v>
      </c>
      <c r="C684" s="596">
        <v>30</v>
      </c>
      <c r="D684" s="596">
        <v>4</v>
      </c>
      <c r="E684" s="596">
        <v>2</v>
      </c>
      <c r="F684" s="596">
        <v>24</v>
      </c>
      <c r="G684" s="596">
        <v>40</v>
      </c>
      <c r="H684" s="596">
        <v>106</v>
      </c>
      <c r="I684" s="598">
        <v>10</v>
      </c>
      <c r="J684" s="600">
        <f t="shared" si="70"/>
        <v>30</v>
      </c>
      <c r="K684" s="600">
        <f t="shared" si="71"/>
        <v>10</v>
      </c>
      <c r="L684" s="930"/>
      <c r="M684" s="931"/>
      <c r="N684" s="931"/>
      <c r="O684" s="932"/>
      <c r="Q684" s="339" t="s">
        <v>153</v>
      </c>
      <c r="R684" s="20"/>
      <c r="S684" s="20"/>
      <c r="T684" s="20"/>
      <c r="U684" s="20"/>
      <c r="V684" s="20"/>
      <c r="W684" s="20"/>
      <c r="X684" s="20"/>
      <c r="Y684" s="20"/>
      <c r="Z684" s="20"/>
      <c r="AA684" s="20"/>
      <c r="AB684" s="20"/>
      <c r="AC684" s="20"/>
      <c r="AD684" s="20"/>
      <c r="AE684" s="20"/>
      <c r="AF684" s="10"/>
      <c r="AG684" s="21"/>
    </row>
    <row r="685" spans="1:33" ht="15" customHeight="1" thickBot="1" x14ac:dyDescent="0.25">
      <c r="A685" s="455">
        <v>16</v>
      </c>
      <c r="B685" s="130" t="s">
        <v>1883</v>
      </c>
      <c r="C685" s="597">
        <v>30</v>
      </c>
      <c r="D685" s="597">
        <v>3</v>
      </c>
      <c r="E685" s="597">
        <v>4</v>
      </c>
      <c r="F685" s="597">
        <v>23</v>
      </c>
      <c r="G685" s="597">
        <v>39</v>
      </c>
      <c r="H685" s="597">
        <v>115</v>
      </c>
      <c r="I685" s="599">
        <v>10</v>
      </c>
      <c r="J685" s="600">
        <f t="shared" si="70"/>
        <v>30</v>
      </c>
      <c r="K685" s="600">
        <f t="shared" si="71"/>
        <v>10</v>
      </c>
      <c r="L685" s="933"/>
      <c r="M685" s="934"/>
      <c r="N685" s="934"/>
      <c r="O685" s="935"/>
      <c r="Q685" s="398" t="s">
        <v>499</v>
      </c>
      <c r="R685" s="23"/>
      <c r="S685" s="23"/>
      <c r="T685" s="23"/>
      <c r="U685" s="23"/>
      <c r="V685" s="23"/>
      <c r="W685" s="23"/>
      <c r="X685" s="23"/>
      <c r="Y685" s="23"/>
      <c r="Z685" s="23"/>
      <c r="AA685" s="23"/>
      <c r="AB685" s="23"/>
      <c r="AC685" s="23"/>
      <c r="AD685" s="23"/>
      <c r="AE685" s="23"/>
      <c r="AF685" s="23"/>
      <c r="AG685" s="15"/>
    </row>
    <row r="686" spans="1:33" ht="15" customHeight="1" x14ac:dyDescent="0.2">
      <c r="C686" s="600">
        <f t="shared" ref="C686:I686" si="72">SUM(C670:C685)</f>
        <v>480</v>
      </c>
      <c r="D686" s="600">
        <f t="shared" si="72"/>
        <v>212</v>
      </c>
      <c r="E686" s="600">
        <f t="shared" si="72"/>
        <v>56</v>
      </c>
      <c r="F686" s="600">
        <f t="shared" si="72"/>
        <v>212</v>
      </c>
      <c r="G686" s="600">
        <f t="shared" si="72"/>
        <v>1094</v>
      </c>
      <c r="H686" s="600">
        <f t="shared" si="72"/>
        <v>1094</v>
      </c>
      <c r="I686" s="600">
        <f t="shared" si="72"/>
        <v>480</v>
      </c>
      <c r="J686" s="600">
        <f t="shared" si="70"/>
        <v>480</v>
      </c>
      <c r="K686" s="600">
        <f t="shared" si="71"/>
        <v>480</v>
      </c>
    </row>
    <row r="687" spans="1:33" ht="15" customHeight="1" thickBot="1" x14ac:dyDescent="0.25"/>
    <row r="688" spans="1:33" ht="15" customHeight="1" thickBot="1" x14ac:dyDescent="0.25">
      <c r="A688" s="1258" t="s">
        <v>943</v>
      </c>
      <c r="B688" s="1259"/>
      <c r="C688" s="1259"/>
      <c r="D688" s="1259"/>
      <c r="E688" s="1259"/>
      <c r="F688" s="1259"/>
      <c r="G688" s="1255" t="s">
        <v>2172</v>
      </c>
      <c r="H688" s="1256"/>
      <c r="I688" s="1257"/>
    </row>
    <row r="689" spans="1:33" ht="15" customHeight="1" thickBot="1" x14ac:dyDescent="0.25">
      <c r="A689" s="456" t="s">
        <v>496</v>
      </c>
      <c r="B689" s="457" t="s">
        <v>497</v>
      </c>
      <c r="C689" s="458" t="s">
        <v>498</v>
      </c>
      <c r="D689" s="458" t="s">
        <v>499</v>
      </c>
      <c r="E689" s="458" t="s">
        <v>500</v>
      </c>
      <c r="F689" s="458" t="s">
        <v>501</v>
      </c>
      <c r="G689" s="459" t="s">
        <v>502</v>
      </c>
      <c r="H689" s="459" t="s">
        <v>503</v>
      </c>
      <c r="I689" s="460" t="s">
        <v>504</v>
      </c>
      <c r="L689" s="1242" t="s">
        <v>588</v>
      </c>
      <c r="M689" s="1243"/>
      <c r="N689" s="1243"/>
      <c r="O689" s="1244"/>
      <c r="Q689" s="24" t="s">
        <v>2173</v>
      </c>
      <c r="R689" s="399" t="s">
        <v>633</v>
      </c>
      <c r="S689" s="399" t="s">
        <v>241</v>
      </c>
      <c r="T689" s="399" t="s">
        <v>1196</v>
      </c>
      <c r="U689" s="399" t="s">
        <v>541</v>
      </c>
      <c r="V689" s="399" t="s">
        <v>1784</v>
      </c>
      <c r="W689" s="399" t="s">
        <v>500</v>
      </c>
      <c r="X689" s="399" t="s">
        <v>733</v>
      </c>
      <c r="Y689" s="399" t="s">
        <v>1088</v>
      </c>
      <c r="Z689" s="399" t="s">
        <v>242</v>
      </c>
      <c r="AA689" s="399" t="s">
        <v>1089</v>
      </c>
      <c r="AB689" s="399" t="s">
        <v>610</v>
      </c>
      <c r="AC689" s="399" t="s">
        <v>514</v>
      </c>
      <c r="AD689" s="399" t="s">
        <v>591</v>
      </c>
      <c r="AE689" s="399" t="s">
        <v>1587</v>
      </c>
      <c r="AF689" s="400" t="s">
        <v>813</v>
      </c>
    </row>
    <row r="690" spans="1:33" ht="15" customHeight="1" thickBot="1" x14ac:dyDescent="0.25">
      <c r="A690" s="461">
        <v>1</v>
      </c>
      <c r="B690" s="53" t="s">
        <v>371</v>
      </c>
      <c r="C690" s="46">
        <v>28</v>
      </c>
      <c r="D690" s="46">
        <v>19</v>
      </c>
      <c r="E690" s="46">
        <v>6</v>
      </c>
      <c r="F690" s="46">
        <v>3</v>
      </c>
      <c r="G690" s="46">
        <v>104</v>
      </c>
      <c r="H690" s="46">
        <v>53</v>
      </c>
      <c r="I690" s="595">
        <f t="shared" ref="I690:I704" si="73">(D690*2)+E690</f>
        <v>44</v>
      </c>
      <c r="J690" s="600">
        <f t="shared" si="70"/>
        <v>28</v>
      </c>
      <c r="K690" s="600">
        <f t="shared" si="71"/>
        <v>44</v>
      </c>
      <c r="L690" s="1245"/>
      <c r="M690" s="1246"/>
      <c r="N690" s="1246"/>
      <c r="O690" s="1247"/>
      <c r="Q690" s="401" t="s">
        <v>633</v>
      </c>
      <c r="R690" s="10"/>
      <c r="S690" s="20" t="s">
        <v>532</v>
      </c>
      <c r="T690" s="20"/>
      <c r="U690" s="20" t="s">
        <v>1603</v>
      </c>
      <c r="V690" s="20" t="s">
        <v>532</v>
      </c>
      <c r="W690" s="20"/>
      <c r="X690" s="20"/>
      <c r="Y690" s="20" t="s">
        <v>532</v>
      </c>
      <c r="Z690" s="20"/>
      <c r="AA690" s="20"/>
      <c r="AB690" s="20" t="s">
        <v>532</v>
      </c>
      <c r="AC690" s="20"/>
      <c r="AD690" s="20"/>
      <c r="AE690" s="20"/>
      <c r="AF690" s="21"/>
    </row>
    <row r="691" spans="1:33" ht="15" customHeight="1" x14ac:dyDescent="0.2">
      <c r="A691" s="259">
        <v>2</v>
      </c>
      <c r="B691" s="54" t="s">
        <v>1092</v>
      </c>
      <c r="C691" s="596">
        <v>28</v>
      </c>
      <c r="D691" s="596">
        <v>17</v>
      </c>
      <c r="E691" s="596">
        <v>5</v>
      </c>
      <c r="F691" s="596">
        <v>6</v>
      </c>
      <c r="G691" s="596">
        <v>82</v>
      </c>
      <c r="H691" s="596">
        <v>46</v>
      </c>
      <c r="I691" s="598">
        <f t="shared" si="73"/>
        <v>39</v>
      </c>
      <c r="J691" s="600">
        <f t="shared" si="70"/>
        <v>28</v>
      </c>
      <c r="K691" s="600">
        <f t="shared" si="71"/>
        <v>39</v>
      </c>
      <c r="L691" s="927" t="s">
        <v>54</v>
      </c>
      <c r="M691" s="928"/>
      <c r="N691" s="928"/>
      <c r="O691" s="929"/>
      <c r="Q691" s="401" t="s">
        <v>241</v>
      </c>
      <c r="R691" s="20" t="s">
        <v>532</v>
      </c>
      <c r="S691" s="10"/>
      <c r="T691" s="20"/>
      <c r="U691" s="20" t="s">
        <v>844</v>
      </c>
      <c r="V691" s="20"/>
      <c r="W691" s="20"/>
      <c r="X691" s="20"/>
      <c r="Y691" s="20"/>
      <c r="Z691" s="20"/>
      <c r="AA691" s="20"/>
      <c r="AB691" s="20"/>
      <c r="AC691" s="20"/>
      <c r="AD691" s="20"/>
      <c r="AE691" s="20"/>
      <c r="AF691" s="21"/>
    </row>
    <row r="692" spans="1:33" ht="15" customHeight="1" x14ac:dyDescent="0.2">
      <c r="A692" s="259">
        <v>3</v>
      </c>
      <c r="B692" s="54" t="s">
        <v>1589</v>
      </c>
      <c r="C692" s="596">
        <v>28</v>
      </c>
      <c r="D692" s="596">
        <v>18</v>
      </c>
      <c r="E692" s="596">
        <v>2</v>
      </c>
      <c r="F692" s="596">
        <v>8</v>
      </c>
      <c r="G692" s="596">
        <v>83</v>
      </c>
      <c r="H692" s="596">
        <v>60</v>
      </c>
      <c r="I692" s="598">
        <f t="shared" si="73"/>
        <v>38</v>
      </c>
      <c r="J692" s="600">
        <f t="shared" si="70"/>
        <v>28</v>
      </c>
      <c r="K692" s="600">
        <f t="shared" si="71"/>
        <v>38</v>
      </c>
      <c r="L692" s="930"/>
      <c r="M692" s="931"/>
      <c r="N692" s="931"/>
      <c r="O692" s="932"/>
      <c r="Q692" s="401" t="s">
        <v>1196</v>
      </c>
      <c r="R692" s="20"/>
      <c r="S692" s="20"/>
      <c r="T692" s="10"/>
      <c r="U692" s="20" t="s">
        <v>1494</v>
      </c>
      <c r="V692" s="20"/>
      <c r="W692" s="20"/>
      <c r="X692" s="20"/>
      <c r="Y692" s="20"/>
      <c r="Z692" s="20"/>
      <c r="AA692" s="20"/>
      <c r="AB692" s="20"/>
      <c r="AC692" s="20"/>
      <c r="AD692" s="20"/>
      <c r="AE692" s="20"/>
      <c r="AF692" s="21"/>
    </row>
    <row r="693" spans="1:33" ht="15" customHeight="1" x14ac:dyDescent="0.2">
      <c r="A693" s="259">
        <v>4</v>
      </c>
      <c r="B693" s="54" t="s">
        <v>1094</v>
      </c>
      <c r="C693" s="596">
        <v>28</v>
      </c>
      <c r="D693" s="596">
        <v>16</v>
      </c>
      <c r="E693" s="596">
        <v>4</v>
      </c>
      <c r="F693" s="596">
        <v>8</v>
      </c>
      <c r="G693" s="596">
        <v>68</v>
      </c>
      <c r="H693" s="596">
        <v>53</v>
      </c>
      <c r="I693" s="598">
        <f t="shared" si="73"/>
        <v>36</v>
      </c>
      <c r="J693" s="600">
        <f t="shared" si="70"/>
        <v>28</v>
      </c>
      <c r="K693" s="600">
        <f t="shared" si="71"/>
        <v>36</v>
      </c>
      <c r="L693" s="930"/>
      <c r="M693" s="931"/>
      <c r="N693" s="931"/>
      <c r="O693" s="932"/>
      <c r="Q693" s="401" t="s">
        <v>541</v>
      </c>
      <c r="R693" s="20" t="s">
        <v>844</v>
      </c>
      <c r="S693" s="20" t="s">
        <v>1210</v>
      </c>
      <c r="T693" s="20" t="s">
        <v>1539</v>
      </c>
      <c r="U693" s="10"/>
      <c r="V693" s="20" t="s">
        <v>1493</v>
      </c>
      <c r="W693" s="20" t="s">
        <v>1881</v>
      </c>
      <c r="X693" s="20" t="s">
        <v>1597</v>
      </c>
      <c r="Y693" s="20" t="s">
        <v>1602</v>
      </c>
      <c r="Z693" s="20" t="s">
        <v>104</v>
      </c>
      <c r="AA693" s="20" t="s">
        <v>1489</v>
      </c>
      <c r="AB693" s="20" t="s">
        <v>1603</v>
      </c>
      <c r="AC693" s="20" t="s">
        <v>1494</v>
      </c>
      <c r="AD693" s="20" t="s">
        <v>1493</v>
      </c>
      <c r="AE693" s="20" t="s">
        <v>1643</v>
      </c>
      <c r="AF693" s="21" t="s">
        <v>1546</v>
      </c>
      <c r="AG693" s="5" t="s">
        <v>532</v>
      </c>
    </row>
    <row r="694" spans="1:33" ht="15" customHeight="1" x14ac:dyDescent="0.2">
      <c r="A694" s="259">
        <v>5</v>
      </c>
      <c r="B694" s="54" t="s">
        <v>1200</v>
      </c>
      <c r="C694" s="596">
        <v>28</v>
      </c>
      <c r="D694" s="596">
        <v>17</v>
      </c>
      <c r="E694" s="596">
        <v>1</v>
      </c>
      <c r="F694" s="596">
        <v>10</v>
      </c>
      <c r="G694" s="596">
        <v>77</v>
      </c>
      <c r="H694" s="596">
        <v>49</v>
      </c>
      <c r="I694" s="598">
        <f t="shared" si="73"/>
        <v>35</v>
      </c>
      <c r="J694" s="600">
        <f t="shared" si="70"/>
        <v>28</v>
      </c>
      <c r="K694" s="600">
        <f t="shared" si="71"/>
        <v>35</v>
      </c>
      <c r="L694" s="930"/>
      <c r="M694" s="931"/>
      <c r="N694" s="931"/>
      <c r="O694" s="932"/>
      <c r="Q694" s="401" t="s">
        <v>1784</v>
      </c>
      <c r="R694" s="20"/>
      <c r="S694" s="20"/>
      <c r="T694" s="20"/>
      <c r="U694" s="20" t="s">
        <v>1210</v>
      </c>
      <c r="V694" s="10"/>
      <c r="W694" s="20" t="s">
        <v>532</v>
      </c>
      <c r="X694" s="20"/>
      <c r="Y694" s="20"/>
      <c r="Z694" s="20"/>
      <c r="AA694" s="20"/>
      <c r="AB694" s="20"/>
      <c r="AC694" s="20"/>
      <c r="AD694" s="20"/>
      <c r="AE694" s="20"/>
      <c r="AF694" s="21"/>
    </row>
    <row r="695" spans="1:33" ht="15" customHeight="1" x14ac:dyDescent="0.2">
      <c r="A695" s="259">
        <v>6</v>
      </c>
      <c r="B695" s="54" t="s">
        <v>1090</v>
      </c>
      <c r="C695" s="596">
        <v>28</v>
      </c>
      <c r="D695" s="596">
        <v>12</v>
      </c>
      <c r="E695" s="596">
        <v>6</v>
      </c>
      <c r="F695" s="596">
        <v>10</v>
      </c>
      <c r="G695" s="596">
        <v>73</v>
      </c>
      <c r="H695" s="596">
        <v>56</v>
      </c>
      <c r="I695" s="598">
        <f t="shared" si="73"/>
        <v>30</v>
      </c>
      <c r="J695" s="600">
        <f t="shared" si="70"/>
        <v>28</v>
      </c>
      <c r="K695" s="600">
        <f t="shared" si="71"/>
        <v>30</v>
      </c>
      <c r="L695" s="930"/>
      <c r="M695" s="931"/>
      <c r="N695" s="931"/>
      <c r="O695" s="932"/>
      <c r="Q695" s="401" t="s">
        <v>500</v>
      </c>
      <c r="R695" s="20"/>
      <c r="S695" s="20"/>
      <c r="T695" s="20"/>
      <c r="U695" s="20" t="s">
        <v>1603</v>
      </c>
      <c r="V695" s="20" t="s">
        <v>532</v>
      </c>
      <c r="W695" s="10"/>
      <c r="X695" s="20"/>
      <c r="Y695" s="20"/>
      <c r="Z695" s="20"/>
      <c r="AA695" s="20"/>
      <c r="AB695" s="20"/>
      <c r="AC695" s="20"/>
      <c r="AD695" s="20"/>
      <c r="AE695" s="20"/>
      <c r="AF695" s="21"/>
    </row>
    <row r="696" spans="1:33" ht="15" customHeight="1" x14ac:dyDescent="0.2">
      <c r="A696" s="259">
        <v>7</v>
      </c>
      <c r="B696" s="54" t="s">
        <v>244</v>
      </c>
      <c r="C696" s="596">
        <v>28</v>
      </c>
      <c r="D696" s="596">
        <v>12</v>
      </c>
      <c r="E696" s="596">
        <v>6</v>
      </c>
      <c r="F696" s="596">
        <v>10</v>
      </c>
      <c r="G696" s="596">
        <v>54</v>
      </c>
      <c r="H696" s="596">
        <v>50</v>
      </c>
      <c r="I696" s="598">
        <f t="shared" si="73"/>
        <v>30</v>
      </c>
      <c r="J696" s="600">
        <f t="shared" si="70"/>
        <v>28</v>
      </c>
      <c r="K696" s="600">
        <f t="shared" si="71"/>
        <v>30</v>
      </c>
      <c r="L696" s="930"/>
      <c r="M696" s="931"/>
      <c r="N696" s="931"/>
      <c r="O696" s="932"/>
      <c r="Q696" s="401" t="s">
        <v>733</v>
      </c>
      <c r="R696" s="20"/>
      <c r="S696" s="20"/>
      <c r="T696" s="20"/>
      <c r="U696" s="20" t="s">
        <v>1495</v>
      </c>
      <c r="V696" s="20"/>
      <c r="W696" s="20"/>
      <c r="X696" s="10"/>
      <c r="Y696" s="20"/>
      <c r="Z696" s="20"/>
      <c r="AA696" s="20"/>
      <c r="AB696" s="20"/>
      <c r="AC696" s="20"/>
      <c r="AD696" s="20"/>
      <c r="AE696" s="20"/>
      <c r="AF696" s="21"/>
    </row>
    <row r="697" spans="1:33" ht="15" customHeight="1" x14ac:dyDescent="0.2">
      <c r="A697" s="259">
        <v>8</v>
      </c>
      <c r="B697" s="54" t="s">
        <v>819</v>
      </c>
      <c r="C697" s="596">
        <v>28</v>
      </c>
      <c r="D697" s="596">
        <v>11</v>
      </c>
      <c r="E697" s="596">
        <v>5</v>
      </c>
      <c r="F697" s="596">
        <v>12</v>
      </c>
      <c r="G697" s="596">
        <v>77</v>
      </c>
      <c r="H697" s="596">
        <v>88</v>
      </c>
      <c r="I697" s="598">
        <f t="shared" si="73"/>
        <v>27</v>
      </c>
      <c r="J697" s="600">
        <f t="shared" si="70"/>
        <v>28</v>
      </c>
      <c r="K697" s="600">
        <f t="shared" si="71"/>
        <v>27</v>
      </c>
      <c r="L697" s="930"/>
      <c r="M697" s="931"/>
      <c r="N697" s="931"/>
      <c r="O697" s="932"/>
      <c r="Q697" s="401" t="s">
        <v>1088</v>
      </c>
      <c r="R697" s="20"/>
      <c r="S697" s="20"/>
      <c r="T697" s="20"/>
      <c r="U697" s="20" t="s">
        <v>1600</v>
      </c>
      <c r="V697" s="20"/>
      <c r="W697" s="20"/>
      <c r="X697" s="20"/>
      <c r="Y697" s="10"/>
      <c r="Z697" s="20" t="s">
        <v>532</v>
      </c>
      <c r="AA697" s="20"/>
      <c r="AB697" s="20"/>
      <c r="AC697" s="20"/>
      <c r="AD697" s="20"/>
      <c r="AE697" s="20"/>
      <c r="AF697" s="21"/>
    </row>
    <row r="698" spans="1:33" ht="15" customHeight="1" x14ac:dyDescent="0.2">
      <c r="A698" s="259">
        <v>9</v>
      </c>
      <c r="B698" s="54" t="s">
        <v>1042</v>
      </c>
      <c r="C698" s="596">
        <v>28</v>
      </c>
      <c r="D698" s="596">
        <v>10</v>
      </c>
      <c r="E698" s="596">
        <v>7</v>
      </c>
      <c r="F698" s="596">
        <v>11</v>
      </c>
      <c r="G698" s="596">
        <v>48</v>
      </c>
      <c r="H698" s="596">
        <v>61</v>
      </c>
      <c r="I698" s="598">
        <f t="shared" si="73"/>
        <v>27</v>
      </c>
      <c r="J698" s="600">
        <f t="shared" si="70"/>
        <v>28</v>
      </c>
      <c r="K698" s="600">
        <f t="shared" si="71"/>
        <v>27</v>
      </c>
      <c r="L698" s="930"/>
      <c r="M698" s="931"/>
      <c r="N698" s="931"/>
      <c r="O698" s="932"/>
      <c r="Q698" s="401" t="s">
        <v>242</v>
      </c>
      <c r="R698" s="20"/>
      <c r="S698" s="20"/>
      <c r="T698" s="20"/>
      <c r="U698" s="20" t="s">
        <v>1795</v>
      </c>
      <c r="V698" s="20"/>
      <c r="W698" s="20"/>
      <c r="X698" s="20"/>
      <c r="Y698" s="20" t="s">
        <v>532</v>
      </c>
      <c r="Z698" s="10"/>
      <c r="AA698" s="20"/>
      <c r="AB698" s="20"/>
      <c r="AC698" s="20"/>
      <c r="AD698" s="20"/>
      <c r="AE698" s="20"/>
      <c r="AF698" s="21"/>
    </row>
    <row r="699" spans="1:33" ht="15" customHeight="1" x14ac:dyDescent="0.2">
      <c r="A699" s="259">
        <v>10</v>
      </c>
      <c r="B699" s="54" t="s">
        <v>1208</v>
      </c>
      <c r="C699" s="596">
        <v>28</v>
      </c>
      <c r="D699" s="596">
        <v>10</v>
      </c>
      <c r="E699" s="596">
        <v>4</v>
      </c>
      <c r="F699" s="596">
        <v>14</v>
      </c>
      <c r="G699" s="596">
        <v>67</v>
      </c>
      <c r="H699" s="596">
        <v>70</v>
      </c>
      <c r="I699" s="598">
        <f t="shared" si="73"/>
        <v>24</v>
      </c>
      <c r="J699" s="600">
        <f t="shared" si="70"/>
        <v>28</v>
      </c>
      <c r="K699" s="600">
        <f t="shared" si="71"/>
        <v>24</v>
      </c>
      <c r="L699" s="930"/>
      <c r="M699" s="931"/>
      <c r="N699" s="931"/>
      <c r="O699" s="932"/>
      <c r="Q699" s="401" t="s">
        <v>1089</v>
      </c>
      <c r="R699" s="20"/>
      <c r="S699" s="20"/>
      <c r="T699" s="20"/>
      <c r="U699" s="20" t="s">
        <v>1795</v>
      </c>
      <c r="V699" s="20"/>
      <c r="W699" s="20"/>
      <c r="X699" s="20"/>
      <c r="Y699" s="20"/>
      <c r="Z699" s="20"/>
      <c r="AA699" s="10"/>
      <c r="AB699" s="20"/>
      <c r="AC699" s="20"/>
      <c r="AD699" s="20"/>
      <c r="AE699" s="20"/>
      <c r="AF699" s="21"/>
    </row>
    <row r="700" spans="1:33" ht="15" customHeight="1" x14ac:dyDescent="0.2">
      <c r="A700" s="259">
        <v>11</v>
      </c>
      <c r="B700" s="54" t="s">
        <v>345</v>
      </c>
      <c r="C700" s="596">
        <v>28</v>
      </c>
      <c r="D700" s="596">
        <v>9</v>
      </c>
      <c r="E700" s="596">
        <v>6</v>
      </c>
      <c r="F700" s="596">
        <v>13</v>
      </c>
      <c r="G700" s="596">
        <v>55</v>
      </c>
      <c r="H700" s="596">
        <v>71</v>
      </c>
      <c r="I700" s="598">
        <f t="shared" si="73"/>
        <v>24</v>
      </c>
      <c r="J700" s="600">
        <f t="shared" si="70"/>
        <v>28</v>
      </c>
      <c r="K700" s="600">
        <f t="shared" si="71"/>
        <v>24</v>
      </c>
      <c r="L700" s="930"/>
      <c r="M700" s="931"/>
      <c r="N700" s="931"/>
      <c r="O700" s="932"/>
      <c r="Q700" s="401" t="s">
        <v>610</v>
      </c>
      <c r="R700" s="20"/>
      <c r="S700" s="20"/>
      <c r="T700" s="20"/>
      <c r="U700" s="20" t="s">
        <v>1643</v>
      </c>
      <c r="V700" s="20"/>
      <c r="W700" s="20"/>
      <c r="X700" s="20"/>
      <c r="Y700" s="20"/>
      <c r="Z700" s="20"/>
      <c r="AA700" s="20"/>
      <c r="AB700" s="10"/>
      <c r="AC700" s="20"/>
      <c r="AD700" s="20"/>
      <c r="AE700" s="20"/>
      <c r="AF700" s="21"/>
    </row>
    <row r="701" spans="1:33" ht="15" customHeight="1" x14ac:dyDescent="0.2">
      <c r="A701" s="259">
        <v>12</v>
      </c>
      <c r="B701" s="54" t="s">
        <v>245</v>
      </c>
      <c r="C701" s="596">
        <v>28</v>
      </c>
      <c r="D701" s="596">
        <v>9</v>
      </c>
      <c r="E701" s="596">
        <v>4</v>
      </c>
      <c r="F701" s="596">
        <v>15</v>
      </c>
      <c r="G701" s="596">
        <v>50</v>
      </c>
      <c r="H701" s="596">
        <v>67</v>
      </c>
      <c r="I701" s="598">
        <f t="shared" si="73"/>
        <v>22</v>
      </c>
      <c r="J701" s="600">
        <f t="shared" si="70"/>
        <v>28</v>
      </c>
      <c r="K701" s="600">
        <f t="shared" si="71"/>
        <v>22</v>
      </c>
      <c r="L701" s="930"/>
      <c r="M701" s="931"/>
      <c r="N701" s="931"/>
      <c r="O701" s="932"/>
      <c r="Q701" s="401" t="s">
        <v>514</v>
      </c>
      <c r="R701" s="20"/>
      <c r="S701" s="20"/>
      <c r="T701" s="20"/>
      <c r="U701" s="20" t="s">
        <v>1603</v>
      </c>
      <c r="V701" s="20"/>
      <c r="W701" s="20"/>
      <c r="X701" s="20"/>
      <c r="Y701" s="20"/>
      <c r="Z701" s="20"/>
      <c r="AA701" s="20"/>
      <c r="AB701" s="20"/>
      <c r="AC701" s="10"/>
      <c r="AD701" s="20" t="s">
        <v>532</v>
      </c>
      <c r="AE701" s="20"/>
      <c r="AF701" s="21"/>
    </row>
    <row r="702" spans="1:33" ht="15" customHeight="1" x14ac:dyDescent="0.2">
      <c r="A702" s="259">
        <v>13</v>
      </c>
      <c r="B702" s="54" t="s">
        <v>617</v>
      </c>
      <c r="C702" s="596">
        <v>28</v>
      </c>
      <c r="D702" s="596">
        <v>8</v>
      </c>
      <c r="E702" s="596">
        <v>3</v>
      </c>
      <c r="F702" s="596">
        <v>17</v>
      </c>
      <c r="G702" s="596">
        <v>53</v>
      </c>
      <c r="H702" s="596">
        <v>83</v>
      </c>
      <c r="I702" s="598">
        <f t="shared" si="73"/>
        <v>19</v>
      </c>
      <c r="J702" s="600">
        <f t="shared" si="70"/>
        <v>28</v>
      </c>
      <c r="K702" s="600">
        <f t="shared" si="71"/>
        <v>19</v>
      </c>
      <c r="L702" s="930"/>
      <c r="M702" s="931"/>
      <c r="N702" s="931"/>
      <c r="O702" s="932"/>
      <c r="Q702" s="401" t="s">
        <v>591</v>
      </c>
      <c r="R702" s="20"/>
      <c r="S702" s="20"/>
      <c r="T702" s="20"/>
      <c r="U702" s="20" t="s">
        <v>1653</v>
      </c>
      <c r="V702" s="20"/>
      <c r="W702" s="20"/>
      <c r="X702" s="20"/>
      <c r="Y702" s="20"/>
      <c r="Z702" s="20"/>
      <c r="AA702" s="20"/>
      <c r="AB702" s="20"/>
      <c r="AC702" s="20" t="s">
        <v>532</v>
      </c>
      <c r="AD702" s="10"/>
      <c r="AE702" s="20"/>
      <c r="AF702" s="21"/>
    </row>
    <row r="703" spans="1:33" ht="15" customHeight="1" x14ac:dyDescent="0.2">
      <c r="A703" s="259">
        <v>14</v>
      </c>
      <c r="B703" s="54" t="s">
        <v>1093</v>
      </c>
      <c r="C703" s="596">
        <v>28</v>
      </c>
      <c r="D703" s="596">
        <v>6</v>
      </c>
      <c r="E703" s="596">
        <v>4</v>
      </c>
      <c r="F703" s="596">
        <v>18</v>
      </c>
      <c r="G703" s="596">
        <v>60</v>
      </c>
      <c r="H703" s="596">
        <v>97</v>
      </c>
      <c r="I703" s="598">
        <f t="shared" si="73"/>
        <v>16</v>
      </c>
      <c r="J703" s="600">
        <f t="shared" si="70"/>
        <v>28</v>
      </c>
      <c r="K703" s="600">
        <f t="shared" si="71"/>
        <v>16</v>
      </c>
      <c r="L703" s="930"/>
      <c r="M703" s="931"/>
      <c r="N703" s="931"/>
      <c r="O703" s="932"/>
      <c r="Q703" s="401" t="s">
        <v>1587</v>
      </c>
      <c r="R703" s="20"/>
      <c r="S703" s="20"/>
      <c r="T703" s="20"/>
      <c r="U703" s="20" t="s">
        <v>1493</v>
      </c>
      <c r="V703" s="20"/>
      <c r="W703" s="20"/>
      <c r="X703" s="20"/>
      <c r="Y703" s="20"/>
      <c r="Z703" s="20"/>
      <c r="AA703" s="20"/>
      <c r="AB703" s="20"/>
      <c r="AC703" s="20"/>
      <c r="AD703" s="20"/>
      <c r="AE703" s="10"/>
      <c r="AF703" s="21"/>
    </row>
    <row r="704" spans="1:33" ht="15" customHeight="1" thickBot="1" x14ac:dyDescent="0.25">
      <c r="A704" s="462">
        <v>15</v>
      </c>
      <c r="B704" s="55" t="s">
        <v>1955</v>
      </c>
      <c r="C704" s="597">
        <v>28</v>
      </c>
      <c r="D704" s="597">
        <v>3</v>
      </c>
      <c r="E704" s="597">
        <v>3</v>
      </c>
      <c r="F704" s="597">
        <v>22</v>
      </c>
      <c r="G704" s="597">
        <v>47</v>
      </c>
      <c r="H704" s="597">
        <v>107</v>
      </c>
      <c r="I704" s="599">
        <f t="shared" si="73"/>
        <v>9</v>
      </c>
      <c r="J704" s="600">
        <f t="shared" si="70"/>
        <v>28</v>
      </c>
      <c r="K704" s="600">
        <f t="shared" si="71"/>
        <v>9</v>
      </c>
      <c r="L704" s="933"/>
      <c r="M704" s="934"/>
      <c r="N704" s="934"/>
      <c r="O704" s="935"/>
      <c r="Q704" s="402" t="s">
        <v>813</v>
      </c>
      <c r="R704" s="23"/>
      <c r="S704" s="23"/>
      <c r="T704" s="23"/>
      <c r="U704" s="23" t="s">
        <v>1207</v>
      </c>
      <c r="V704" s="23"/>
      <c r="W704" s="23"/>
      <c r="X704" s="23"/>
      <c r="Y704" s="23"/>
      <c r="Z704" s="23"/>
      <c r="AA704" s="23"/>
      <c r="AB704" s="23"/>
      <c r="AC704" s="23"/>
      <c r="AD704" s="23"/>
      <c r="AE704" s="23"/>
      <c r="AF704" s="15"/>
    </row>
    <row r="705" spans="1:30" ht="15" customHeight="1" x14ac:dyDescent="0.2">
      <c r="C705" s="600">
        <f t="shared" ref="C705:I705" si="74">SUM(C690:C704)</f>
        <v>420</v>
      </c>
      <c r="D705" s="600">
        <f t="shared" si="74"/>
        <v>177</v>
      </c>
      <c r="E705" s="600">
        <f t="shared" si="74"/>
        <v>66</v>
      </c>
      <c r="F705" s="600">
        <f t="shared" si="74"/>
        <v>177</v>
      </c>
      <c r="G705" s="600">
        <f t="shared" si="74"/>
        <v>998</v>
      </c>
      <c r="H705" s="600">
        <f t="shared" si="74"/>
        <v>1011</v>
      </c>
      <c r="I705" s="600">
        <f t="shared" si="74"/>
        <v>420</v>
      </c>
      <c r="J705" s="600">
        <f t="shared" si="70"/>
        <v>420</v>
      </c>
      <c r="K705" s="600">
        <f t="shared" si="71"/>
        <v>420</v>
      </c>
    </row>
    <row r="706" spans="1:30" ht="15" customHeight="1" thickBot="1" x14ac:dyDescent="0.25"/>
    <row r="707" spans="1:30" ht="15" customHeight="1" thickBot="1" x14ac:dyDescent="0.25">
      <c r="A707" s="1193" t="s">
        <v>2087</v>
      </c>
      <c r="B707" s="1194"/>
      <c r="C707" s="1194"/>
      <c r="D707" s="1194"/>
      <c r="E707" s="1194"/>
      <c r="F707" s="1195"/>
      <c r="G707" s="1190" t="s">
        <v>2172</v>
      </c>
      <c r="H707" s="1191"/>
      <c r="I707" s="1192"/>
    </row>
    <row r="708" spans="1:30" ht="15" customHeight="1" thickBot="1" x14ac:dyDescent="0.25">
      <c r="A708" s="456" t="s">
        <v>496</v>
      </c>
      <c r="B708" s="457" t="s">
        <v>497</v>
      </c>
      <c r="C708" s="458" t="s">
        <v>498</v>
      </c>
      <c r="D708" s="458" t="s">
        <v>499</v>
      </c>
      <c r="E708" s="458" t="s">
        <v>500</v>
      </c>
      <c r="F708" s="458" t="s">
        <v>501</v>
      </c>
      <c r="G708" s="459" t="s">
        <v>502</v>
      </c>
      <c r="H708" s="459" t="s">
        <v>503</v>
      </c>
      <c r="I708" s="460" t="s">
        <v>504</v>
      </c>
      <c r="L708" s="945" t="s">
        <v>495</v>
      </c>
      <c r="M708" s="946"/>
      <c r="N708" s="946"/>
      <c r="O708" s="947"/>
      <c r="Q708" s="24" t="s">
        <v>2173</v>
      </c>
      <c r="R708" s="399" t="s">
        <v>1615</v>
      </c>
      <c r="S708" s="399" t="s">
        <v>241</v>
      </c>
      <c r="T708" s="399" t="s">
        <v>1503</v>
      </c>
      <c r="U708" s="399" t="s">
        <v>564</v>
      </c>
      <c r="V708" s="399" t="s">
        <v>500</v>
      </c>
      <c r="W708" s="399" t="s">
        <v>59</v>
      </c>
      <c r="X708" s="399" t="s">
        <v>1530</v>
      </c>
      <c r="Y708" s="399" t="s">
        <v>610</v>
      </c>
      <c r="Z708" s="399" t="s">
        <v>2089</v>
      </c>
      <c r="AA708" s="399" t="s">
        <v>1959</v>
      </c>
      <c r="AB708" s="399" t="s">
        <v>2090</v>
      </c>
      <c r="AC708" s="399" t="s">
        <v>413</v>
      </c>
      <c r="AD708" s="400" t="s">
        <v>727</v>
      </c>
    </row>
    <row r="709" spans="1:30" ht="15" customHeight="1" thickBot="1" x14ac:dyDescent="0.25">
      <c r="A709" s="468" t="s">
        <v>521</v>
      </c>
      <c r="B709" s="126" t="s">
        <v>2061</v>
      </c>
      <c r="C709" s="601"/>
      <c r="D709" s="601"/>
      <c r="E709" s="601"/>
      <c r="F709" s="601"/>
      <c r="G709" s="601"/>
      <c r="H709" s="601"/>
      <c r="I709" s="128"/>
      <c r="J709" s="600">
        <f t="shared" ref="J709:J722" si="75">D709+E709+F709</f>
        <v>0</v>
      </c>
      <c r="K709" s="600">
        <f t="shared" ref="K709:K722" si="76">D709*2+E709</f>
        <v>0</v>
      </c>
      <c r="L709" s="1063"/>
      <c r="M709" s="1064"/>
      <c r="N709" s="1064"/>
      <c r="O709" s="1065"/>
      <c r="Q709" s="401" t="s">
        <v>1615</v>
      </c>
      <c r="R709" s="10"/>
      <c r="S709" s="20" t="s">
        <v>532</v>
      </c>
      <c r="T709" s="20"/>
      <c r="U709" s="20"/>
      <c r="V709" s="20"/>
      <c r="W709" s="20"/>
      <c r="X709" s="20"/>
      <c r="Y709" s="20"/>
      <c r="Z709" s="20"/>
      <c r="AA709" s="20"/>
      <c r="AB709" s="20"/>
      <c r="AC709" s="20"/>
      <c r="AD709" s="21"/>
    </row>
    <row r="710" spans="1:30" ht="15" customHeight="1" x14ac:dyDescent="0.2">
      <c r="A710" s="259" t="s">
        <v>521</v>
      </c>
      <c r="B710" s="129" t="s">
        <v>1498</v>
      </c>
      <c r="C710" s="596"/>
      <c r="D710" s="596"/>
      <c r="E710" s="596"/>
      <c r="F710" s="596"/>
      <c r="G710" s="596"/>
      <c r="H710" s="596"/>
      <c r="I710" s="598"/>
      <c r="J710" s="600">
        <f t="shared" si="75"/>
        <v>0</v>
      </c>
      <c r="K710" s="600">
        <f t="shared" si="76"/>
        <v>0</v>
      </c>
      <c r="L710" s="927" t="s">
        <v>528</v>
      </c>
      <c r="M710" s="928"/>
      <c r="N710" s="928"/>
      <c r="O710" s="929"/>
      <c r="Q710" s="401" t="s">
        <v>241</v>
      </c>
      <c r="R710" s="20" t="s">
        <v>532</v>
      </c>
      <c r="S710" s="10"/>
      <c r="T710" s="20"/>
      <c r="U710" s="20"/>
      <c r="V710" s="20"/>
      <c r="W710" s="20"/>
      <c r="X710" s="20"/>
      <c r="Y710" s="20"/>
      <c r="Z710" s="20"/>
      <c r="AA710" s="20"/>
      <c r="AB710" s="20"/>
      <c r="AC710" s="20"/>
      <c r="AD710" s="21"/>
    </row>
    <row r="711" spans="1:30" ht="15" customHeight="1" x14ac:dyDescent="0.2">
      <c r="A711" s="259" t="s">
        <v>521</v>
      </c>
      <c r="B711" s="129" t="s">
        <v>2092</v>
      </c>
      <c r="C711" s="596"/>
      <c r="D711" s="596"/>
      <c r="E711" s="596"/>
      <c r="F711" s="596"/>
      <c r="G711" s="596"/>
      <c r="H711" s="596"/>
      <c r="I711" s="598"/>
      <c r="J711" s="600">
        <f t="shared" si="75"/>
        <v>0</v>
      </c>
      <c r="K711" s="600">
        <f t="shared" si="76"/>
        <v>0</v>
      </c>
      <c r="L711" s="930"/>
      <c r="M711" s="931"/>
      <c r="N711" s="931"/>
      <c r="O711" s="932"/>
      <c r="Q711" s="401" t="s">
        <v>1503</v>
      </c>
      <c r="R711" s="20"/>
      <c r="S711" s="20"/>
      <c r="T711" s="10"/>
      <c r="U711" s="20"/>
      <c r="V711" s="20"/>
      <c r="W711" s="20"/>
      <c r="X711" s="20"/>
      <c r="Y711" s="20"/>
      <c r="Z711" s="20"/>
      <c r="AA711" s="20"/>
      <c r="AB711" s="20"/>
      <c r="AC711" s="20"/>
      <c r="AD711" s="21"/>
    </row>
    <row r="712" spans="1:30" ht="15" customHeight="1" x14ac:dyDescent="0.2">
      <c r="A712" s="259" t="s">
        <v>521</v>
      </c>
      <c r="B712" s="129" t="s">
        <v>106</v>
      </c>
      <c r="C712" s="596"/>
      <c r="D712" s="596"/>
      <c r="E712" s="596"/>
      <c r="F712" s="596"/>
      <c r="G712" s="596"/>
      <c r="H712" s="596"/>
      <c r="I712" s="598"/>
      <c r="J712" s="600">
        <f t="shared" si="75"/>
        <v>0</v>
      </c>
      <c r="K712" s="600">
        <f t="shared" si="76"/>
        <v>0</v>
      </c>
      <c r="L712" s="930"/>
      <c r="M712" s="931"/>
      <c r="N712" s="931"/>
      <c r="O712" s="932"/>
      <c r="Q712" s="401" t="s">
        <v>564</v>
      </c>
      <c r="R712" s="20"/>
      <c r="S712" s="20"/>
      <c r="T712" s="20"/>
      <c r="U712" s="10"/>
      <c r="V712" s="20" t="s">
        <v>532</v>
      </c>
      <c r="W712" s="20"/>
      <c r="X712" s="20"/>
      <c r="Y712" s="20"/>
      <c r="Z712" s="20"/>
      <c r="AA712" s="20"/>
      <c r="AB712" s="20"/>
      <c r="AC712" s="20"/>
      <c r="AD712" s="21"/>
    </row>
    <row r="713" spans="1:30" ht="15" customHeight="1" x14ac:dyDescent="0.2">
      <c r="A713" s="259" t="s">
        <v>521</v>
      </c>
      <c r="B713" s="129" t="s">
        <v>616</v>
      </c>
      <c r="C713" s="596"/>
      <c r="D713" s="596"/>
      <c r="E713" s="596"/>
      <c r="F713" s="596"/>
      <c r="G713" s="596"/>
      <c r="H713" s="596"/>
      <c r="I713" s="598"/>
      <c r="J713" s="600">
        <f t="shared" si="75"/>
        <v>0</v>
      </c>
      <c r="K713" s="600">
        <f t="shared" si="76"/>
        <v>0</v>
      </c>
      <c r="L713" s="930"/>
      <c r="M713" s="931"/>
      <c r="N713" s="931"/>
      <c r="O713" s="932"/>
      <c r="Q713" s="401" t="s">
        <v>500</v>
      </c>
      <c r="R713" s="20"/>
      <c r="S713" s="20"/>
      <c r="T713" s="20"/>
      <c r="U713" s="20" t="s">
        <v>532</v>
      </c>
      <c r="V713" s="10"/>
      <c r="W713" s="20"/>
      <c r="X713" s="20"/>
      <c r="Y713" s="20"/>
      <c r="Z713" s="20"/>
      <c r="AA713" s="20"/>
      <c r="AB713" s="20"/>
      <c r="AC713" s="20"/>
      <c r="AD713" s="21"/>
    </row>
    <row r="714" spans="1:30" ht="15" customHeight="1" x14ac:dyDescent="0.2">
      <c r="A714" s="259" t="s">
        <v>521</v>
      </c>
      <c r="B714" s="129" t="s">
        <v>1931</v>
      </c>
      <c r="C714" s="596"/>
      <c r="D714" s="596"/>
      <c r="E714" s="596"/>
      <c r="F714" s="596"/>
      <c r="G714" s="596"/>
      <c r="H714" s="596"/>
      <c r="I714" s="598"/>
      <c r="J714" s="600">
        <f t="shared" si="75"/>
        <v>0</v>
      </c>
      <c r="K714" s="600">
        <f t="shared" si="76"/>
        <v>0</v>
      </c>
      <c r="L714" s="930"/>
      <c r="M714" s="931"/>
      <c r="N714" s="931"/>
      <c r="O714" s="932"/>
      <c r="Q714" s="401" t="s">
        <v>59</v>
      </c>
      <c r="R714" s="20"/>
      <c r="S714" s="20"/>
      <c r="T714" s="20"/>
      <c r="U714" s="20"/>
      <c r="V714" s="20"/>
      <c r="W714" s="10"/>
      <c r="X714" s="20"/>
      <c r="Y714" s="20"/>
      <c r="Z714" s="20"/>
      <c r="AA714" s="20"/>
      <c r="AB714" s="20"/>
      <c r="AC714" s="20"/>
      <c r="AD714" s="21"/>
    </row>
    <row r="715" spans="1:30" ht="15" customHeight="1" x14ac:dyDescent="0.2">
      <c r="A715" s="259" t="s">
        <v>521</v>
      </c>
      <c r="B715" s="129" t="s">
        <v>2062</v>
      </c>
      <c r="C715" s="596"/>
      <c r="D715" s="596"/>
      <c r="E715" s="596"/>
      <c r="F715" s="596"/>
      <c r="G715" s="596"/>
      <c r="H715" s="596"/>
      <c r="I715" s="598"/>
      <c r="J715" s="600">
        <f t="shared" si="75"/>
        <v>0</v>
      </c>
      <c r="K715" s="600">
        <f t="shared" si="76"/>
        <v>0</v>
      </c>
      <c r="L715" s="930"/>
      <c r="M715" s="931"/>
      <c r="N715" s="931"/>
      <c r="O715" s="932"/>
      <c r="Q715" s="401" t="s">
        <v>1530</v>
      </c>
      <c r="R715" s="20"/>
      <c r="S715" s="20"/>
      <c r="T715" s="20"/>
      <c r="U715" s="20"/>
      <c r="V715" s="20"/>
      <c r="W715" s="20"/>
      <c r="X715" s="10"/>
      <c r="Y715" s="20"/>
      <c r="Z715" s="20"/>
      <c r="AA715" s="20"/>
      <c r="AB715" s="20"/>
      <c r="AC715" s="20"/>
      <c r="AD715" s="21"/>
    </row>
    <row r="716" spans="1:30" ht="15" customHeight="1" x14ac:dyDescent="0.2">
      <c r="A716" s="259" t="s">
        <v>521</v>
      </c>
      <c r="B716" s="129" t="s">
        <v>1548</v>
      </c>
      <c r="C716" s="596"/>
      <c r="D716" s="596"/>
      <c r="E716" s="596"/>
      <c r="F716" s="596"/>
      <c r="G716" s="596"/>
      <c r="H716" s="596"/>
      <c r="I716" s="598"/>
      <c r="J716" s="600">
        <f t="shared" si="75"/>
        <v>0</v>
      </c>
      <c r="K716" s="600">
        <f t="shared" si="76"/>
        <v>0</v>
      </c>
      <c r="L716" s="930"/>
      <c r="M716" s="931"/>
      <c r="N716" s="931"/>
      <c r="O716" s="932"/>
      <c r="Q716" s="401" t="s">
        <v>610</v>
      </c>
      <c r="R716" s="20"/>
      <c r="S716" s="20"/>
      <c r="T716" s="20"/>
      <c r="U716" s="20"/>
      <c r="V716" s="20"/>
      <c r="W716" s="20"/>
      <c r="X716" s="20"/>
      <c r="Y716" s="10"/>
      <c r="Z716" s="20" t="s">
        <v>532</v>
      </c>
      <c r="AA716" s="20"/>
      <c r="AB716" s="20"/>
      <c r="AC716" s="20"/>
      <c r="AD716" s="21"/>
    </row>
    <row r="717" spans="1:30" ht="15" customHeight="1" x14ac:dyDescent="0.2">
      <c r="A717" s="259" t="s">
        <v>521</v>
      </c>
      <c r="B717" s="129" t="s">
        <v>2093</v>
      </c>
      <c r="C717" s="596"/>
      <c r="D717" s="596"/>
      <c r="E717" s="596"/>
      <c r="F717" s="596"/>
      <c r="G717" s="596"/>
      <c r="H717" s="596"/>
      <c r="I717" s="598"/>
      <c r="J717" s="600">
        <f t="shared" si="75"/>
        <v>0</v>
      </c>
      <c r="K717" s="600">
        <f t="shared" si="76"/>
        <v>0</v>
      </c>
      <c r="L717" s="930"/>
      <c r="M717" s="931"/>
      <c r="N717" s="931"/>
      <c r="O717" s="932"/>
      <c r="Q717" s="401" t="s">
        <v>2089</v>
      </c>
      <c r="R717" s="20"/>
      <c r="S717" s="20"/>
      <c r="T717" s="20"/>
      <c r="U717" s="20"/>
      <c r="V717" s="20"/>
      <c r="W717" s="20"/>
      <c r="X717" s="20"/>
      <c r="Y717" s="20" t="s">
        <v>532</v>
      </c>
      <c r="Z717" s="10"/>
      <c r="AA717" s="20"/>
      <c r="AB717" s="20"/>
      <c r="AC717" s="20"/>
      <c r="AD717" s="21"/>
    </row>
    <row r="718" spans="1:30" ht="15" customHeight="1" x14ac:dyDescent="0.2">
      <c r="A718" s="259" t="s">
        <v>521</v>
      </c>
      <c r="B718" s="129" t="s">
        <v>2094</v>
      </c>
      <c r="C718" s="596"/>
      <c r="D718" s="596"/>
      <c r="E718" s="596"/>
      <c r="F718" s="596"/>
      <c r="G718" s="596"/>
      <c r="H718" s="596"/>
      <c r="I718" s="598"/>
      <c r="J718" s="600">
        <f t="shared" si="75"/>
        <v>0</v>
      </c>
      <c r="K718" s="600">
        <f t="shared" si="76"/>
        <v>0</v>
      </c>
      <c r="L718" s="930"/>
      <c r="M718" s="931"/>
      <c r="N718" s="931"/>
      <c r="O718" s="932"/>
      <c r="Q718" s="401" t="s">
        <v>1959</v>
      </c>
      <c r="R718" s="20"/>
      <c r="S718" s="20"/>
      <c r="T718" s="20"/>
      <c r="U718" s="20"/>
      <c r="V718" s="20"/>
      <c r="W718" s="20"/>
      <c r="X718" s="20"/>
      <c r="Y718" s="20"/>
      <c r="Z718" s="20"/>
      <c r="AA718" s="10"/>
      <c r="AB718" s="20" t="s">
        <v>532</v>
      </c>
      <c r="AC718" s="20"/>
      <c r="AD718" s="21"/>
    </row>
    <row r="719" spans="1:30" ht="15" customHeight="1" x14ac:dyDescent="0.2">
      <c r="A719" s="259" t="s">
        <v>521</v>
      </c>
      <c r="B719" s="129" t="s">
        <v>1497</v>
      </c>
      <c r="C719" s="596"/>
      <c r="D719" s="596"/>
      <c r="E719" s="596"/>
      <c r="F719" s="596"/>
      <c r="G719" s="596"/>
      <c r="H719" s="596"/>
      <c r="I719" s="598"/>
      <c r="J719" s="600">
        <f t="shared" si="75"/>
        <v>0</v>
      </c>
      <c r="K719" s="600">
        <f t="shared" si="76"/>
        <v>0</v>
      </c>
      <c r="L719" s="930"/>
      <c r="M719" s="931"/>
      <c r="N719" s="931"/>
      <c r="O719" s="932"/>
      <c r="Q719" s="401" t="s">
        <v>2090</v>
      </c>
      <c r="R719" s="20"/>
      <c r="S719" s="20"/>
      <c r="T719" s="20"/>
      <c r="U719" s="20"/>
      <c r="V719" s="20"/>
      <c r="W719" s="20"/>
      <c r="X719" s="20"/>
      <c r="Y719" s="20"/>
      <c r="Z719" s="20"/>
      <c r="AA719" s="20" t="s">
        <v>532</v>
      </c>
      <c r="AB719" s="10"/>
      <c r="AC719" s="20"/>
      <c r="AD719" s="21"/>
    </row>
    <row r="720" spans="1:30" ht="15" customHeight="1" x14ac:dyDescent="0.2">
      <c r="A720" s="259" t="s">
        <v>521</v>
      </c>
      <c r="B720" s="129" t="s">
        <v>1137</v>
      </c>
      <c r="C720" s="596"/>
      <c r="D720" s="596"/>
      <c r="E720" s="596"/>
      <c r="F720" s="596"/>
      <c r="G720" s="596"/>
      <c r="H720" s="596"/>
      <c r="I720" s="598"/>
      <c r="J720" s="600">
        <f t="shared" si="75"/>
        <v>0</v>
      </c>
      <c r="K720" s="600">
        <f t="shared" si="76"/>
        <v>0</v>
      </c>
      <c r="L720" s="930"/>
      <c r="M720" s="931"/>
      <c r="N720" s="931"/>
      <c r="O720" s="932"/>
      <c r="Q720" s="401" t="s">
        <v>413</v>
      </c>
      <c r="R720" s="20"/>
      <c r="S720" s="20"/>
      <c r="T720" s="20"/>
      <c r="U720" s="20"/>
      <c r="V720" s="20"/>
      <c r="W720" s="20"/>
      <c r="X720" s="20"/>
      <c r="Y720" s="20"/>
      <c r="Z720" s="20"/>
      <c r="AA720" s="20"/>
      <c r="AB720" s="20"/>
      <c r="AC720" s="10"/>
      <c r="AD720" s="21"/>
    </row>
    <row r="721" spans="1:30" ht="15" customHeight="1" thickBot="1" x14ac:dyDescent="0.25">
      <c r="A721" s="462" t="s">
        <v>521</v>
      </c>
      <c r="B721" s="130" t="s">
        <v>2095</v>
      </c>
      <c r="C721" s="597"/>
      <c r="D721" s="597"/>
      <c r="E721" s="597"/>
      <c r="F721" s="597"/>
      <c r="G721" s="597"/>
      <c r="H721" s="597"/>
      <c r="I721" s="599"/>
      <c r="J721" s="600">
        <f t="shared" si="75"/>
        <v>0</v>
      </c>
      <c r="K721" s="600">
        <f t="shared" si="76"/>
        <v>0</v>
      </c>
      <c r="L721" s="933"/>
      <c r="M721" s="934"/>
      <c r="N721" s="934"/>
      <c r="O721" s="935"/>
      <c r="Q721" s="402" t="s">
        <v>727</v>
      </c>
      <c r="R721" s="23"/>
      <c r="S721" s="23"/>
      <c r="T721" s="23"/>
      <c r="U721" s="23"/>
      <c r="V721" s="23"/>
      <c r="W721" s="23"/>
      <c r="X721" s="23"/>
      <c r="Y721" s="23"/>
      <c r="Z721" s="23"/>
      <c r="AA721" s="23"/>
      <c r="AB721" s="23"/>
      <c r="AC721" s="23"/>
      <c r="AD721" s="15"/>
    </row>
    <row r="722" spans="1:30" ht="15" customHeight="1" x14ac:dyDescent="0.2">
      <c r="C722" s="600">
        <f t="shared" ref="C722:H722" si="77">SUM(C709:C721)</f>
        <v>0</v>
      </c>
      <c r="D722" s="600">
        <f t="shared" si="77"/>
        <v>0</v>
      </c>
      <c r="E722" s="600">
        <f t="shared" si="77"/>
        <v>0</v>
      </c>
      <c r="F722" s="600">
        <f t="shared" si="77"/>
        <v>0</v>
      </c>
      <c r="G722" s="600">
        <f t="shared" si="77"/>
        <v>0</v>
      </c>
      <c r="H722" s="600">
        <f t="shared" si="77"/>
        <v>0</v>
      </c>
      <c r="I722" s="600">
        <f>SUM(I709:I721)</f>
        <v>0</v>
      </c>
      <c r="J722" s="600">
        <f t="shared" si="75"/>
        <v>0</v>
      </c>
      <c r="K722" s="600">
        <f t="shared" si="76"/>
        <v>0</v>
      </c>
    </row>
  </sheetData>
  <sortState ref="A46:I64">
    <sortCondition ref="A46:A64"/>
  </sortState>
  <mergeCells count="154">
    <mergeCell ref="L566:O583"/>
    <mergeCell ref="L625:O626"/>
    <mergeCell ref="L647:O648"/>
    <mergeCell ref="L668:O669"/>
    <mergeCell ref="L233:O234"/>
    <mergeCell ref="L317:O318"/>
    <mergeCell ref="L358:O359"/>
    <mergeCell ref="L420:O421"/>
    <mergeCell ref="L461:O462"/>
    <mergeCell ref="L522:O523"/>
    <mergeCell ref="L608:O619"/>
    <mergeCell ref="L360:O376"/>
    <mergeCell ref="L381:O396"/>
    <mergeCell ref="L402:O414"/>
    <mergeCell ref="L422:O437"/>
    <mergeCell ref="L442:O458"/>
    <mergeCell ref="L440:O441"/>
    <mergeCell ref="L379:O380"/>
    <mergeCell ref="L235:O250"/>
    <mergeCell ref="L255:O272"/>
    <mergeCell ref="L278:O292"/>
    <mergeCell ref="L298:O311"/>
    <mergeCell ref="L319:O334"/>
    <mergeCell ref="L339:O355"/>
    <mergeCell ref="C622:I623"/>
    <mergeCell ref="L627:O644"/>
    <mergeCell ref="L649:O665"/>
    <mergeCell ref="G647:I647"/>
    <mergeCell ref="A647:F647"/>
    <mergeCell ref="L463:O479"/>
    <mergeCell ref="L485:O499"/>
    <mergeCell ref="L505:O516"/>
    <mergeCell ref="L524:O539"/>
    <mergeCell ref="L544:O561"/>
    <mergeCell ref="L589:O602"/>
    <mergeCell ref="L587:O588"/>
    <mergeCell ref="L564:O565"/>
    <mergeCell ref="L483:O484"/>
    <mergeCell ref="L542:O543"/>
    <mergeCell ref="A542:F542"/>
    <mergeCell ref="G522:I522"/>
    <mergeCell ref="A522:F522"/>
    <mergeCell ref="C519:I520"/>
    <mergeCell ref="G502:I502"/>
    <mergeCell ref="A502:F502"/>
    <mergeCell ref="A625:F625"/>
    <mergeCell ref="G605:I605"/>
    <mergeCell ref="A605:F605"/>
    <mergeCell ref="G233:I233"/>
    <mergeCell ref="A233:F233"/>
    <mergeCell ref="G337:I337"/>
    <mergeCell ref="A337:F337"/>
    <mergeCell ref="G317:I317"/>
    <mergeCell ref="A317:F317"/>
    <mergeCell ref="C314:I315"/>
    <mergeCell ref="G295:I295"/>
    <mergeCell ref="A295:F295"/>
    <mergeCell ref="G420:I420"/>
    <mergeCell ref="A420:F420"/>
    <mergeCell ref="L337:O338"/>
    <mergeCell ref="L296:O297"/>
    <mergeCell ref="L276:O277"/>
    <mergeCell ref="L253:O254"/>
    <mergeCell ref="G275:I275"/>
    <mergeCell ref="A275:F275"/>
    <mergeCell ref="G253:I253"/>
    <mergeCell ref="A253:F253"/>
    <mergeCell ref="L400:O401"/>
    <mergeCell ref="L503:O504"/>
    <mergeCell ref="L606:O607"/>
    <mergeCell ref="L708:O709"/>
    <mergeCell ref="L710:O721"/>
    <mergeCell ref="G707:I707"/>
    <mergeCell ref="G625:I625"/>
    <mergeCell ref="G542:I542"/>
    <mergeCell ref="G482:I482"/>
    <mergeCell ref="C417:I418"/>
    <mergeCell ref="G586:I586"/>
    <mergeCell ref="A586:F586"/>
    <mergeCell ref="G564:I564"/>
    <mergeCell ref="A564:F564"/>
    <mergeCell ref="A707:F707"/>
    <mergeCell ref="G688:I688"/>
    <mergeCell ref="A688:F688"/>
    <mergeCell ref="L691:O704"/>
    <mergeCell ref="L670:O685"/>
    <mergeCell ref="G668:I668"/>
    <mergeCell ref="A668:F668"/>
    <mergeCell ref="L689:O690"/>
    <mergeCell ref="A482:F482"/>
    <mergeCell ref="G461:I461"/>
    <mergeCell ref="A519:B520"/>
    <mergeCell ref="L215:O230"/>
    <mergeCell ref="G213:I213"/>
    <mergeCell ref="A213:F213"/>
    <mergeCell ref="L149:O150"/>
    <mergeCell ref="L172:O173"/>
    <mergeCell ref="L192:O193"/>
    <mergeCell ref="L213:O214"/>
    <mergeCell ref="L151:O168"/>
    <mergeCell ref="G171:I171"/>
    <mergeCell ref="A171:F171"/>
    <mergeCell ref="L174:O188"/>
    <mergeCell ref="L194:O207"/>
    <mergeCell ref="G191:I191"/>
    <mergeCell ref="A191:F191"/>
    <mergeCell ref="L111:O126"/>
    <mergeCell ref="L131:O146"/>
    <mergeCell ref="G129:I129"/>
    <mergeCell ref="A129:F129"/>
    <mergeCell ref="L129:O130"/>
    <mergeCell ref="G149:I149"/>
    <mergeCell ref="A149:F149"/>
    <mergeCell ref="G87:I87"/>
    <mergeCell ref="A87:F87"/>
    <mergeCell ref="L89:O103"/>
    <mergeCell ref="C106:I107"/>
    <mergeCell ref="G109:I109"/>
    <mergeCell ref="A109:F109"/>
    <mergeCell ref="L109:O110"/>
    <mergeCell ref="L87:O88"/>
    <mergeCell ref="A622:B623"/>
    <mergeCell ref="G4:I4"/>
    <mergeCell ref="A4:F4"/>
    <mergeCell ref="C1:I2"/>
    <mergeCell ref="G24:I24"/>
    <mergeCell ref="A24:F24"/>
    <mergeCell ref="G44:I44"/>
    <mergeCell ref="A44:F44"/>
    <mergeCell ref="G67:I67"/>
    <mergeCell ref="A1:B2"/>
    <mergeCell ref="A106:B107"/>
    <mergeCell ref="A210:B211"/>
    <mergeCell ref="A314:B315"/>
    <mergeCell ref="A417:B418"/>
    <mergeCell ref="C210:I211"/>
    <mergeCell ref="G399:I399"/>
    <mergeCell ref="A399:F399"/>
    <mergeCell ref="G379:I379"/>
    <mergeCell ref="A379:F379"/>
    <mergeCell ref="G358:I358"/>
    <mergeCell ref="A358:F358"/>
    <mergeCell ref="A461:F461"/>
    <mergeCell ref="G440:I440"/>
    <mergeCell ref="A440:F440"/>
    <mergeCell ref="L26:O41"/>
    <mergeCell ref="L46:O64"/>
    <mergeCell ref="A67:F67"/>
    <mergeCell ref="L69:O84"/>
    <mergeCell ref="L6:O21"/>
    <mergeCell ref="L4:O5"/>
    <mergeCell ref="L24:O25"/>
    <mergeCell ref="L44:O45"/>
    <mergeCell ref="L67:O68"/>
  </mergeCells>
  <phoneticPr fontId="0" type="noConversion"/>
  <pageMargins left="0.75" right="0.75" top="1" bottom="1" header="0.5" footer="0.5"/>
  <pageSetup paperSize="9" orientation="portrait" horizontalDpi="0"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CC"/>
  </sheetPr>
  <dimension ref="A1:BJ846"/>
  <sheetViews>
    <sheetView topLeftCell="A841" workbookViewId="0">
      <selection activeCell="G774" sqref="G774"/>
    </sheetView>
  </sheetViews>
  <sheetFormatPr defaultColWidth="6.7109375" defaultRowHeight="15" customHeight="1" x14ac:dyDescent="0.2"/>
  <cols>
    <col min="1" max="1" width="6.85546875" style="623" bestFit="1" customWidth="1"/>
    <col min="2" max="2" width="25.85546875" style="84" customWidth="1"/>
    <col min="3" max="6" width="6.85546875" style="623" bestFit="1" customWidth="1"/>
    <col min="7" max="8" width="7.42578125" style="623" bestFit="1" customWidth="1"/>
    <col min="9" max="11" width="6.85546875" style="623" bestFit="1" customWidth="1"/>
    <col min="12" max="15" width="6.7109375" style="4"/>
    <col min="16" max="62" width="6.7109375" style="5"/>
    <col min="63" max="16384" width="6.7109375" style="383"/>
  </cols>
  <sheetData>
    <row r="1" spans="1:29" ht="15" customHeight="1" x14ac:dyDescent="0.2">
      <c r="A1" s="1131" t="s">
        <v>491</v>
      </c>
      <c r="B1" s="1132"/>
      <c r="C1" s="1020" t="s">
        <v>2179</v>
      </c>
      <c r="D1" s="1021"/>
      <c r="E1" s="1021"/>
      <c r="F1" s="1021"/>
      <c r="G1" s="1021"/>
      <c r="H1" s="1021"/>
      <c r="I1" s="1022"/>
      <c r="O1" s="4" t="s">
        <v>532</v>
      </c>
      <c r="P1" s="5" t="s">
        <v>532</v>
      </c>
    </row>
    <row r="2" spans="1:29" ht="15" customHeight="1" thickBot="1" x14ac:dyDescent="0.25">
      <c r="A2" s="1133"/>
      <c r="B2" s="1134"/>
      <c r="C2" s="1023"/>
      <c r="D2" s="1024"/>
      <c r="E2" s="1024"/>
      <c r="F2" s="1024"/>
      <c r="G2" s="1024"/>
      <c r="H2" s="1024"/>
      <c r="I2" s="1025"/>
    </row>
    <row r="3" spans="1:29" ht="15" customHeight="1" thickBot="1" x14ac:dyDescent="0.25"/>
    <row r="4" spans="1:29" ht="15" customHeight="1" thickBot="1" x14ac:dyDescent="0.25">
      <c r="A4" s="1043" t="s">
        <v>2133</v>
      </c>
      <c r="B4" s="1044"/>
      <c r="C4" s="1044"/>
      <c r="D4" s="1044"/>
      <c r="E4" s="1044"/>
      <c r="F4" s="1045"/>
      <c r="G4" s="1040" t="s">
        <v>2179</v>
      </c>
      <c r="H4" s="1041"/>
      <c r="I4" s="1042"/>
      <c r="L4" s="1242" t="s">
        <v>588</v>
      </c>
      <c r="M4" s="1243"/>
      <c r="N4" s="1243"/>
      <c r="O4" s="1244"/>
    </row>
    <row r="5" spans="1:29" ht="15" customHeight="1" thickBot="1" x14ac:dyDescent="0.25">
      <c r="A5" s="373" t="s">
        <v>496</v>
      </c>
      <c r="B5" s="227" t="s">
        <v>497</v>
      </c>
      <c r="C5" s="374" t="s">
        <v>498</v>
      </c>
      <c r="D5" s="374" t="s">
        <v>499</v>
      </c>
      <c r="E5" s="374" t="s">
        <v>500</v>
      </c>
      <c r="F5" s="374" t="s">
        <v>501</v>
      </c>
      <c r="G5" s="375" t="s">
        <v>502</v>
      </c>
      <c r="H5" s="375" t="s">
        <v>503</v>
      </c>
      <c r="I5" s="376" t="s">
        <v>504</v>
      </c>
      <c r="L5" s="1245"/>
      <c r="M5" s="1246"/>
      <c r="N5" s="1246"/>
      <c r="O5" s="1247"/>
      <c r="Q5" s="24" t="s">
        <v>2180</v>
      </c>
      <c r="R5" s="379" t="s">
        <v>2181</v>
      </c>
      <c r="S5" s="379" t="s">
        <v>374</v>
      </c>
      <c r="T5" s="379" t="s">
        <v>506</v>
      </c>
      <c r="U5" s="379" t="s">
        <v>564</v>
      </c>
      <c r="V5" s="379" t="s">
        <v>500</v>
      </c>
      <c r="W5" s="379" t="s">
        <v>1178</v>
      </c>
      <c r="X5" s="379" t="s">
        <v>610</v>
      </c>
      <c r="Y5" s="379" t="s">
        <v>566</v>
      </c>
      <c r="Z5" s="379" t="s">
        <v>544</v>
      </c>
      <c r="AA5" s="379" t="s">
        <v>229</v>
      </c>
      <c r="AB5" s="379" t="s">
        <v>702</v>
      </c>
      <c r="AC5" s="380" t="s">
        <v>1306</v>
      </c>
    </row>
    <row r="6" spans="1:29" ht="15" customHeight="1" x14ac:dyDescent="0.2">
      <c r="A6" s="371">
        <v>1</v>
      </c>
      <c r="B6" s="53" t="s">
        <v>1180</v>
      </c>
      <c r="C6" s="46">
        <v>22</v>
      </c>
      <c r="D6" s="46">
        <v>14</v>
      </c>
      <c r="E6" s="46">
        <v>6</v>
      </c>
      <c r="F6" s="46">
        <v>2</v>
      </c>
      <c r="G6" s="46">
        <v>65</v>
      </c>
      <c r="H6" s="46">
        <v>24</v>
      </c>
      <c r="I6" s="624">
        <v>34</v>
      </c>
      <c r="J6" s="623">
        <f>D6+E6+F6</f>
        <v>22</v>
      </c>
      <c r="K6" s="623">
        <f>D6*2+E6</f>
        <v>34</v>
      </c>
      <c r="L6" s="927" t="s">
        <v>2182</v>
      </c>
      <c r="M6" s="928"/>
      <c r="N6" s="928"/>
      <c r="O6" s="929"/>
      <c r="Q6" s="377" t="s">
        <v>373</v>
      </c>
      <c r="R6" s="10"/>
      <c r="S6" s="20"/>
      <c r="T6" s="20"/>
      <c r="U6" s="20"/>
      <c r="V6" s="20"/>
      <c r="W6" s="20"/>
      <c r="X6" s="20"/>
      <c r="Y6" s="20"/>
      <c r="Z6" s="20"/>
      <c r="AA6" s="20"/>
      <c r="AB6" s="20"/>
      <c r="AC6" s="21"/>
    </row>
    <row r="7" spans="1:29" ht="15" customHeight="1" x14ac:dyDescent="0.2">
      <c r="A7" s="370">
        <v>2</v>
      </c>
      <c r="B7" s="54" t="s">
        <v>2052</v>
      </c>
      <c r="C7" s="619">
        <v>22</v>
      </c>
      <c r="D7" s="619">
        <v>16</v>
      </c>
      <c r="E7" s="619">
        <v>2</v>
      </c>
      <c r="F7" s="619">
        <v>4</v>
      </c>
      <c r="G7" s="619">
        <v>56</v>
      </c>
      <c r="H7" s="619">
        <v>31</v>
      </c>
      <c r="I7" s="621">
        <v>34</v>
      </c>
      <c r="J7" s="623">
        <f t="shared" ref="J7:J70" si="0">D7+E7+F7</f>
        <v>22</v>
      </c>
      <c r="K7" s="623">
        <f t="shared" ref="K7:K70" si="1">D7*2+E7</f>
        <v>34</v>
      </c>
      <c r="L7" s="930"/>
      <c r="M7" s="931"/>
      <c r="N7" s="931"/>
      <c r="O7" s="932"/>
      <c r="Q7" s="377" t="s">
        <v>374</v>
      </c>
      <c r="R7" s="20"/>
      <c r="S7" s="10"/>
      <c r="T7" s="20"/>
      <c r="U7" s="20"/>
      <c r="V7" s="20"/>
      <c r="W7" s="20"/>
      <c r="X7" s="20"/>
      <c r="Y7" s="20"/>
      <c r="Z7" s="20"/>
      <c r="AA7" s="20"/>
      <c r="AB7" s="20"/>
      <c r="AC7" s="21"/>
    </row>
    <row r="8" spans="1:29" ht="15" customHeight="1" x14ac:dyDescent="0.2">
      <c r="A8" s="370">
        <v>3</v>
      </c>
      <c r="B8" s="54" t="s">
        <v>575</v>
      </c>
      <c r="C8" s="619">
        <v>22</v>
      </c>
      <c r="D8" s="619">
        <v>14</v>
      </c>
      <c r="E8" s="619">
        <v>5</v>
      </c>
      <c r="F8" s="619">
        <v>3</v>
      </c>
      <c r="G8" s="619">
        <v>65</v>
      </c>
      <c r="H8" s="619">
        <v>38</v>
      </c>
      <c r="I8" s="621">
        <v>33</v>
      </c>
      <c r="J8" s="623">
        <f t="shared" si="0"/>
        <v>22</v>
      </c>
      <c r="K8" s="623">
        <f t="shared" si="1"/>
        <v>33</v>
      </c>
      <c r="L8" s="930"/>
      <c r="M8" s="931"/>
      <c r="N8" s="931"/>
      <c r="O8" s="932"/>
      <c r="Q8" s="377" t="s">
        <v>506</v>
      </c>
      <c r="R8" s="20"/>
      <c r="S8" s="20"/>
      <c r="T8" s="10"/>
      <c r="U8" s="20"/>
      <c r="V8" s="20"/>
      <c r="W8" s="20"/>
      <c r="X8" s="20"/>
      <c r="Y8" s="20"/>
      <c r="Z8" s="20"/>
      <c r="AA8" s="20"/>
      <c r="AB8" s="20"/>
      <c r="AC8" s="21"/>
    </row>
    <row r="9" spans="1:29" ht="15" customHeight="1" x14ac:dyDescent="0.2">
      <c r="A9" s="370">
        <v>4</v>
      </c>
      <c r="B9" s="54" t="s">
        <v>558</v>
      </c>
      <c r="C9" s="619">
        <v>22</v>
      </c>
      <c r="D9" s="619">
        <v>11</v>
      </c>
      <c r="E9" s="619">
        <v>5</v>
      </c>
      <c r="F9" s="619">
        <v>6</v>
      </c>
      <c r="G9" s="619">
        <v>55</v>
      </c>
      <c r="H9" s="619">
        <v>35</v>
      </c>
      <c r="I9" s="621">
        <v>27</v>
      </c>
      <c r="J9" s="623">
        <f t="shared" si="0"/>
        <v>22</v>
      </c>
      <c r="K9" s="623">
        <f t="shared" si="1"/>
        <v>27</v>
      </c>
      <c r="L9" s="930"/>
      <c r="M9" s="931"/>
      <c r="N9" s="931"/>
      <c r="O9" s="932"/>
      <c r="Q9" s="377" t="s">
        <v>564</v>
      </c>
      <c r="R9" s="20"/>
      <c r="S9" s="20"/>
      <c r="T9" s="20"/>
      <c r="U9" s="10"/>
      <c r="V9" s="20" t="s">
        <v>532</v>
      </c>
      <c r="W9" s="20"/>
      <c r="X9" s="20"/>
      <c r="Y9" s="20"/>
      <c r="Z9" s="20"/>
      <c r="AA9" s="20"/>
      <c r="AB9" s="20"/>
      <c r="AC9" s="21"/>
    </row>
    <row r="10" spans="1:29" ht="15" customHeight="1" x14ac:dyDescent="0.2">
      <c r="A10" s="370">
        <v>5</v>
      </c>
      <c r="B10" s="54" t="s">
        <v>761</v>
      </c>
      <c r="C10" s="619">
        <v>22</v>
      </c>
      <c r="D10" s="619">
        <v>12</v>
      </c>
      <c r="E10" s="619">
        <v>3</v>
      </c>
      <c r="F10" s="619">
        <v>7</v>
      </c>
      <c r="G10" s="619">
        <v>60</v>
      </c>
      <c r="H10" s="619">
        <v>38</v>
      </c>
      <c r="I10" s="621">
        <v>27</v>
      </c>
      <c r="J10" s="623">
        <f t="shared" si="0"/>
        <v>22</v>
      </c>
      <c r="K10" s="623">
        <f t="shared" si="1"/>
        <v>27</v>
      </c>
      <c r="L10" s="930"/>
      <c r="M10" s="931"/>
      <c r="N10" s="931"/>
      <c r="O10" s="932"/>
      <c r="Q10" s="377" t="s">
        <v>500</v>
      </c>
      <c r="R10" s="20"/>
      <c r="S10" s="20"/>
      <c r="T10" s="20"/>
      <c r="U10" s="20" t="s">
        <v>532</v>
      </c>
      <c r="V10" s="10"/>
      <c r="W10" s="20"/>
      <c r="X10" s="20"/>
      <c r="Y10" s="20"/>
      <c r="Z10" s="20"/>
      <c r="AA10" s="20"/>
      <c r="AB10" s="20"/>
      <c r="AC10" s="21"/>
    </row>
    <row r="11" spans="1:29" ht="15" customHeight="1" x14ac:dyDescent="0.2">
      <c r="A11" s="370">
        <v>6</v>
      </c>
      <c r="B11" s="54" t="s">
        <v>816</v>
      </c>
      <c r="C11" s="619">
        <v>22</v>
      </c>
      <c r="D11" s="619">
        <v>11</v>
      </c>
      <c r="E11" s="619">
        <v>1</v>
      </c>
      <c r="F11" s="619">
        <v>10</v>
      </c>
      <c r="G11" s="619">
        <v>49</v>
      </c>
      <c r="H11" s="619">
        <v>50</v>
      </c>
      <c r="I11" s="621">
        <v>23</v>
      </c>
      <c r="J11" s="623">
        <f t="shared" si="0"/>
        <v>22</v>
      </c>
      <c r="K11" s="623">
        <f t="shared" si="1"/>
        <v>23</v>
      </c>
      <c r="L11" s="930"/>
      <c r="M11" s="931"/>
      <c r="N11" s="931"/>
      <c r="O11" s="932"/>
      <c r="Q11" s="377" t="s">
        <v>1178</v>
      </c>
      <c r="R11" s="20"/>
      <c r="S11" s="20"/>
      <c r="T11" s="20"/>
      <c r="U11" s="20"/>
      <c r="V11" s="20"/>
      <c r="W11" s="10"/>
      <c r="X11" s="20"/>
      <c r="Y11" s="20"/>
      <c r="Z11" s="20"/>
      <c r="AA11" s="20"/>
      <c r="AB11" s="20"/>
      <c r="AC11" s="21"/>
    </row>
    <row r="12" spans="1:29" ht="15" customHeight="1" x14ac:dyDescent="0.2">
      <c r="A12" s="370">
        <v>7</v>
      </c>
      <c r="B12" s="54" t="s">
        <v>79</v>
      </c>
      <c r="C12" s="619">
        <v>22</v>
      </c>
      <c r="D12" s="619">
        <v>8</v>
      </c>
      <c r="E12" s="619">
        <v>4</v>
      </c>
      <c r="F12" s="619">
        <v>10</v>
      </c>
      <c r="G12" s="619">
        <v>50</v>
      </c>
      <c r="H12" s="619">
        <v>55</v>
      </c>
      <c r="I12" s="621">
        <v>20</v>
      </c>
      <c r="J12" s="623">
        <f t="shared" si="0"/>
        <v>22</v>
      </c>
      <c r="K12" s="623">
        <f t="shared" si="1"/>
        <v>20</v>
      </c>
      <c r="L12" s="930"/>
      <c r="M12" s="931"/>
      <c r="N12" s="931"/>
      <c r="O12" s="932"/>
      <c r="Q12" s="377" t="s">
        <v>610</v>
      </c>
      <c r="R12" s="20"/>
      <c r="S12" s="20"/>
      <c r="T12" s="20"/>
      <c r="U12" s="20"/>
      <c r="V12" s="20"/>
      <c r="W12" s="20"/>
      <c r="X12" s="10"/>
      <c r="Y12" s="20"/>
      <c r="Z12" s="20"/>
      <c r="AA12" s="20"/>
      <c r="AB12" s="20"/>
      <c r="AC12" s="21"/>
    </row>
    <row r="13" spans="1:29" ht="15" customHeight="1" x14ac:dyDescent="0.2">
      <c r="A13" s="370">
        <v>8</v>
      </c>
      <c r="B13" s="54" t="s">
        <v>1431</v>
      </c>
      <c r="C13" s="619">
        <v>22</v>
      </c>
      <c r="D13" s="619">
        <v>6</v>
      </c>
      <c r="E13" s="619">
        <v>6</v>
      </c>
      <c r="F13" s="619">
        <v>10</v>
      </c>
      <c r="G13" s="619">
        <v>43</v>
      </c>
      <c r="H13" s="619">
        <v>61</v>
      </c>
      <c r="I13" s="621">
        <v>18</v>
      </c>
      <c r="J13" s="623">
        <f t="shared" si="0"/>
        <v>22</v>
      </c>
      <c r="K13" s="623">
        <f t="shared" si="1"/>
        <v>18</v>
      </c>
      <c r="L13" s="930"/>
      <c r="M13" s="931"/>
      <c r="N13" s="931"/>
      <c r="O13" s="932"/>
      <c r="Q13" s="377" t="s">
        <v>566</v>
      </c>
      <c r="R13" s="20"/>
      <c r="S13" s="20"/>
      <c r="T13" s="20"/>
      <c r="U13" s="20"/>
      <c r="V13" s="20"/>
      <c r="W13" s="20"/>
      <c r="X13" s="20"/>
      <c r="Y13" s="10"/>
      <c r="Z13" s="20" t="s">
        <v>532</v>
      </c>
      <c r="AA13" s="20"/>
      <c r="AB13" s="20"/>
      <c r="AC13" s="21"/>
    </row>
    <row r="14" spans="1:29" ht="15" customHeight="1" x14ac:dyDescent="0.2">
      <c r="A14" s="370">
        <v>9</v>
      </c>
      <c r="B14" s="54" t="s">
        <v>708</v>
      </c>
      <c r="C14" s="619">
        <v>22</v>
      </c>
      <c r="D14" s="619">
        <v>7</v>
      </c>
      <c r="E14" s="619">
        <v>3</v>
      </c>
      <c r="F14" s="619">
        <v>12</v>
      </c>
      <c r="G14" s="619">
        <v>42</v>
      </c>
      <c r="H14" s="619">
        <v>50</v>
      </c>
      <c r="I14" s="621">
        <v>17</v>
      </c>
      <c r="J14" s="623">
        <f t="shared" si="0"/>
        <v>22</v>
      </c>
      <c r="K14" s="623">
        <f t="shared" si="1"/>
        <v>17</v>
      </c>
      <c r="L14" s="930"/>
      <c r="M14" s="931"/>
      <c r="N14" s="931"/>
      <c r="O14" s="932"/>
      <c r="Q14" s="377" t="s">
        <v>544</v>
      </c>
      <c r="R14" s="20"/>
      <c r="S14" s="20"/>
      <c r="T14" s="20"/>
      <c r="U14" s="20"/>
      <c r="V14" s="20"/>
      <c r="W14" s="20"/>
      <c r="X14" s="20"/>
      <c r="Y14" s="20" t="s">
        <v>532</v>
      </c>
      <c r="Z14" s="10"/>
      <c r="AA14" s="20"/>
      <c r="AB14" s="20"/>
      <c r="AC14" s="21"/>
    </row>
    <row r="15" spans="1:29" ht="15" customHeight="1" x14ac:dyDescent="0.2">
      <c r="A15" s="370">
        <v>10</v>
      </c>
      <c r="B15" s="54" t="s">
        <v>1307</v>
      </c>
      <c r="C15" s="619">
        <v>22</v>
      </c>
      <c r="D15" s="619">
        <v>5</v>
      </c>
      <c r="E15" s="619">
        <v>5</v>
      </c>
      <c r="F15" s="619">
        <v>12</v>
      </c>
      <c r="G15" s="619">
        <v>35</v>
      </c>
      <c r="H15" s="619">
        <v>58</v>
      </c>
      <c r="I15" s="621">
        <v>15</v>
      </c>
      <c r="J15" s="623">
        <f t="shared" si="0"/>
        <v>22</v>
      </c>
      <c r="K15" s="623">
        <f t="shared" si="1"/>
        <v>15</v>
      </c>
      <c r="L15" s="930"/>
      <c r="M15" s="931"/>
      <c r="N15" s="931"/>
      <c r="O15" s="932"/>
      <c r="Q15" s="377" t="s">
        <v>229</v>
      </c>
      <c r="R15" s="20"/>
      <c r="S15" s="20"/>
      <c r="T15" s="20"/>
      <c r="U15" s="20"/>
      <c r="V15" s="20"/>
      <c r="W15" s="20"/>
      <c r="X15" s="20"/>
      <c r="Y15" s="20"/>
      <c r="Z15" s="20"/>
      <c r="AA15" s="10"/>
      <c r="AB15" s="20" t="s">
        <v>532</v>
      </c>
      <c r="AC15" s="21"/>
    </row>
    <row r="16" spans="1:29" ht="15" customHeight="1" x14ac:dyDescent="0.2">
      <c r="A16" s="370">
        <v>11</v>
      </c>
      <c r="B16" s="54" t="s">
        <v>534</v>
      </c>
      <c r="C16" s="619">
        <v>22</v>
      </c>
      <c r="D16" s="619">
        <v>2</v>
      </c>
      <c r="E16" s="619">
        <v>4</v>
      </c>
      <c r="F16" s="619">
        <v>16</v>
      </c>
      <c r="G16" s="619">
        <v>30</v>
      </c>
      <c r="H16" s="619">
        <v>67</v>
      </c>
      <c r="I16" s="621">
        <v>8</v>
      </c>
      <c r="J16" s="623">
        <f t="shared" si="0"/>
        <v>22</v>
      </c>
      <c r="K16" s="623">
        <f t="shared" si="1"/>
        <v>8</v>
      </c>
      <c r="L16" s="930"/>
      <c r="M16" s="931"/>
      <c r="N16" s="931"/>
      <c r="O16" s="932"/>
      <c r="Q16" s="377" t="s">
        <v>702</v>
      </c>
      <c r="R16" s="20"/>
      <c r="S16" s="20"/>
      <c r="T16" s="20"/>
      <c r="U16" s="20"/>
      <c r="V16" s="20"/>
      <c r="W16" s="20"/>
      <c r="X16" s="20"/>
      <c r="Y16" s="20"/>
      <c r="Z16" s="20"/>
      <c r="AA16" s="20" t="s">
        <v>532</v>
      </c>
      <c r="AB16" s="10"/>
      <c r="AC16" s="21"/>
    </row>
    <row r="17" spans="1:29" ht="15" customHeight="1" thickBot="1" x14ac:dyDescent="0.25">
      <c r="A17" s="372">
        <v>12</v>
      </c>
      <c r="B17" s="55" t="s">
        <v>737</v>
      </c>
      <c r="C17" s="620">
        <v>22</v>
      </c>
      <c r="D17" s="620">
        <v>1</v>
      </c>
      <c r="E17" s="620">
        <v>6</v>
      </c>
      <c r="F17" s="620">
        <v>15</v>
      </c>
      <c r="G17" s="620">
        <v>25</v>
      </c>
      <c r="H17" s="620">
        <v>72</v>
      </c>
      <c r="I17" s="622">
        <v>8</v>
      </c>
      <c r="J17" s="623">
        <f t="shared" si="0"/>
        <v>22</v>
      </c>
      <c r="K17" s="623">
        <f t="shared" si="1"/>
        <v>8</v>
      </c>
      <c r="L17" s="933"/>
      <c r="M17" s="934"/>
      <c r="N17" s="934"/>
      <c r="O17" s="935"/>
      <c r="Q17" s="378" t="s">
        <v>1306</v>
      </c>
      <c r="R17" s="23"/>
      <c r="S17" s="23"/>
      <c r="T17" s="23"/>
      <c r="U17" s="23"/>
      <c r="V17" s="23"/>
      <c r="W17" s="23"/>
      <c r="X17" s="23"/>
      <c r="Y17" s="23"/>
      <c r="Z17" s="23"/>
      <c r="AA17" s="23"/>
      <c r="AB17" s="23"/>
      <c r="AC17" s="15"/>
    </row>
    <row r="18" spans="1:29" ht="15" customHeight="1" x14ac:dyDescent="0.2">
      <c r="C18" s="623">
        <f t="shared" ref="C18:I18" si="2">SUM(C5:C17)</f>
        <v>264</v>
      </c>
      <c r="D18" s="623">
        <f>SUM(D5:D17)</f>
        <v>107</v>
      </c>
      <c r="E18" s="623">
        <f t="shared" si="2"/>
        <v>50</v>
      </c>
      <c r="F18" s="623">
        <f t="shared" si="2"/>
        <v>107</v>
      </c>
      <c r="G18" s="623">
        <f t="shared" si="2"/>
        <v>575</v>
      </c>
      <c r="H18" s="623">
        <f t="shared" si="2"/>
        <v>579</v>
      </c>
      <c r="I18" s="623">
        <f t="shared" si="2"/>
        <v>264</v>
      </c>
      <c r="J18" s="623">
        <f t="shared" si="0"/>
        <v>264</v>
      </c>
      <c r="K18" s="623">
        <f t="shared" si="1"/>
        <v>264</v>
      </c>
    </row>
    <row r="19" spans="1:29" ht="15" customHeight="1" thickBot="1" x14ac:dyDescent="0.25">
      <c r="N19" s="4" t="s">
        <v>532</v>
      </c>
    </row>
    <row r="20" spans="1:29" ht="15" customHeight="1" thickBot="1" x14ac:dyDescent="0.25">
      <c r="A20" s="1043" t="s">
        <v>2135</v>
      </c>
      <c r="B20" s="1044"/>
      <c r="C20" s="1044"/>
      <c r="D20" s="1044"/>
      <c r="E20" s="1044"/>
      <c r="F20" s="1045"/>
      <c r="G20" s="1040" t="s">
        <v>2179</v>
      </c>
      <c r="H20" s="1041"/>
      <c r="I20" s="1042"/>
      <c r="L20" s="952" t="s">
        <v>538</v>
      </c>
      <c r="M20" s="953"/>
      <c r="N20" s="953"/>
      <c r="O20" s="954"/>
    </row>
    <row r="21" spans="1:29" ht="15" customHeight="1" thickBot="1" x14ac:dyDescent="0.25">
      <c r="A21" s="373" t="s">
        <v>496</v>
      </c>
      <c r="B21" s="227" t="s">
        <v>497</v>
      </c>
      <c r="C21" s="374" t="s">
        <v>498</v>
      </c>
      <c r="D21" s="374" t="s">
        <v>499</v>
      </c>
      <c r="E21" s="374" t="s">
        <v>500</v>
      </c>
      <c r="F21" s="374" t="s">
        <v>501</v>
      </c>
      <c r="G21" s="375" t="s">
        <v>502</v>
      </c>
      <c r="H21" s="375" t="s">
        <v>503</v>
      </c>
      <c r="I21" s="376" t="s">
        <v>504</v>
      </c>
      <c r="L21" s="955"/>
      <c r="M21" s="956"/>
      <c r="N21" s="956"/>
      <c r="O21" s="957"/>
      <c r="Q21" s="24" t="s">
        <v>2180</v>
      </c>
      <c r="R21" s="379" t="s">
        <v>716</v>
      </c>
      <c r="S21" s="379" t="s">
        <v>541</v>
      </c>
      <c r="T21" s="379" t="s">
        <v>1866</v>
      </c>
      <c r="U21" s="379" t="s">
        <v>901</v>
      </c>
      <c r="V21" s="379" t="s">
        <v>511</v>
      </c>
      <c r="W21" s="379" t="s">
        <v>768</v>
      </c>
      <c r="X21" s="379" t="s">
        <v>777</v>
      </c>
      <c r="Y21" s="379" t="s">
        <v>1313</v>
      </c>
      <c r="Z21" s="379" t="s">
        <v>120</v>
      </c>
      <c r="AA21" s="379" t="s">
        <v>547</v>
      </c>
      <c r="AB21" s="380" t="s">
        <v>1214</v>
      </c>
    </row>
    <row r="22" spans="1:29" ht="15" customHeight="1" x14ac:dyDescent="0.2">
      <c r="A22" s="371">
        <v>1</v>
      </c>
      <c r="B22" s="126" t="s">
        <v>906</v>
      </c>
      <c r="C22" s="618">
        <v>20</v>
      </c>
      <c r="D22" s="618">
        <v>14</v>
      </c>
      <c r="E22" s="618">
        <v>2</v>
      </c>
      <c r="F22" s="618">
        <v>4</v>
      </c>
      <c r="G22" s="618">
        <v>63</v>
      </c>
      <c r="H22" s="618">
        <v>31</v>
      </c>
      <c r="I22" s="128">
        <v>30</v>
      </c>
      <c r="J22" s="623">
        <f t="shared" si="0"/>
        <v>20</v>
      </c>
      <c r="K22" s="623">
        <f t="shared" si="1"/>
        <v>30</v>
      </c>
      <c r="L22" s="927" t="s">
        <v>1233</v>
      </c>
      <c r="M22" s="928"/>
      <c r="N22" s="928"/>
      <c r="O22" s="929"/>
      <c r="Q22" s="377" t="s">
        <v>716</v>
      </c>
      <c r="R22" s="10"/>
      <c r="S22" s="20"/>
      <c r="T22" s="20"/>
      <c r="U22" s="20"/>
      <c r="V22" s="20"/>
      <c r="W22" s="20"/>
      <c r="X22" s="20" t="s">
        <v>1496</v>
      </c>
      <c r="Y22" s="20"/>
      <c r="Z22" s="20"/>
      <c r="AA22" s="20"/>
      <c r="AB22" s="21"/>
    </row>
    <row r="23" spans="1:29" ht="15" customHeight="1" x14ac:dyDescent="0.2">
      <c r="A23" s="370">
        <v>2</v>
      </c>
      <c r="B23" s="129" t="s">
        <v>781</v>
      </c>
      <c r="C23" s="619">
        <v>20</v>
      </c>
      <c r="D23" s="619">
        <v>12</v>
      </c>
      <c r="E23" s="619">
        <v>3</v>
      </c>
      <c r="F23" s="619">
        <v>5</v>
      </c>
      <c r="G23" s="619">
        <v>47</v>
      </c>
      <c r="H23" s="619">
        <v>30</v>
      </c>
      <c r="I23" s="621">
        <v>27</v>
      </c>
      <c r="J23" s="623">
        <f t="shared" si="0"/>
        <v>20</v>
      </c>
      <c r="K23" s="623">
        <f t="shared" si="1"/>
        <v>27</v>
      </c>
      <c r="L23" s="930"/>
      <c r="M23" s="931"/>
      <c r="N23" s="931"/>
      <c r="O23" s="932"/>
      <c r="Q23" s="377" t="s">
        <v>541</v>
      </c>
      <c r="R23" s="20"/>
      <c r="S23" s="10"/>
      <c r="T23" s="20"/>
      <c r="U23" s="20"/>
      <c r="V23" s="20"/>
      <c r="W23" s="20"/>
      <c r="X23" s="20" t="s">
        <v>1539</v>
      </c>
      <c r="Y23" s="20"/>
      <c r="Z23" s="20"/>
      <c r="AA23" s="20"/>
      <c r="AB23" s="21"/>
    </row>
    <row r="24" spans="1:29" ht="15" customHeight="1" x14ac:dyDescent="0.2">
      <c r="A24" s="370">
        <v>3</v>
      </c>
      <c r="B24" s="129" t="s">
        <v>1827</v>
      </c>
      <c r="C24" s="619">
        <v>20</v>
      </c>
      <c r="D24" s="619">
        <v>12</v>
      </c>
      <c r="E24" s="619">
        <v>2</v>
      </c>
      <c r="F24" s="619">
        <v>6</v>
      </c>
      <c r="G24" s="619">
        <v>57</v>
      </c>
      <c r="H24" s="619">
        <v>33</v>
      </c>
      <c r="I24" s="621">
        <v>26</v>
      </c>
      <c r="J24" s="623">
        <f t="shared" si="0"/>
        <v>20</v>
      </c>
      <c r="K24" s="623">
        <f t="shared" si="1"/>
        <v>26</v>
      </c>
      <c r="L24" s="930"/>
      <c r="M24" s="931"/>
      <c r="N24" s="931"/>
      <c r="O24" s="932"/>
      <c r="Q24" s="377" t="s">
        <v>1866</v>
      </c>
      <c r="R24" s="20"/>
      <c r="S24" s="20"/>
      <c r="T24" s="10"/>
      <c r="U24" s="20"/>
      <c r="V24" s="20"/>
      <c r="W24" s="20"/>
      <c r="X24" s="20" t="s">
        <v>844</v>
      </c>
      <c r="Y24" s="20"/>
      <c r="Z24" s="20"/>
      <c r="AA24" s="20"/>
      <c r="AB24" s="21"/>
    </row>
    <row r="25" spans="1:29" ht="15" customHeight="1" x14ac:dyDescent="0.2">
      <c r="A25" s="370">
        <v>4</v>
      </c>
      <c r="B25" s="129" t="s">
        <v>706</v>
      </c>
      <c r="C25" s="619">
        <v>20</v>
      </c>
      <c r="D25" s="619">
        <v>10</v>
      </c>
      <c r="E25" s="619">
        <v>3</v>
      </c>
      <c r="F25" s="619">
        <v>7</v>
      </c>
      <c r="G25" s="619">
        <v>56</v>
      </c>
      <c r="H25" s="619">
        <v>42</v>
      </c>
      <c r="I25" s="621">
        <v>23</v>
      </c>
      <c r="J25" s="623">
        <f t="shared" si="0"/>
        <v>20</v>
      </c>
      <c r="K25" s="623">
        <f t="shared" si="1"/>
        <v>23</v>
      </c>
      <c r="L25" s="930"/>
      <c r="M25" s="931"/>
      <c r="N25" s="931"/>
      <c r="O25" s="932"/>
      <c r="Q25" s="377" t="s">
        <v>901</v>
      </c>
      <c r="R25" s="20"/>
      <c r="S25" s="20"/>
      <c r="T25" s="20"/>
      <c r="U25" s="10"/>
      <c r="V25" s="20" t="s">
        <v>532</v>
      </c>
      <c r="W25" s="20"/>
      <c r="X25" s="20" t="s">
        <v>1494</v>
      </c>
      <c r="Y25" s="20"/>
      <c r="Z25" s="20"/>
      <c r="AA25" s="20"/>
      <c r="AB25" s="21"/>
    </row>
    <row r="26" spans="1:29" ht="15" customHeight="1" x14ac:dyDescent="0.2">
      <c r="A26" s="370">
        <v>5</v>
      </c>
      <c r="B26" s="129" t="s">
        <v>1314</v>
      </c>
      <c r="C26" s="619">
        <v>20</v>
      </c>
      <c r="D26" s="619">
        <v>10</v>
      </c>
      <c r="E26" s="619">
        <v>2</v>
      </c>
      <c r="F26" s="619">
        <v>8</v>
      </c>
      <c r="G26" s="619">
        <v>35</v>
      </c>
      <c r="H26" s="619">
        <v>37</v>
      </c>
      <c r="I26" s="621">
        <v>22</v>
      </c>
      <c r="J26" s="623">
        <f t="shared" si="0"/>
        <v>20</v>
      </c>
      <c r="K26" s="623">
        <f t="shared" si="1"/>
        <v>22</v>
      </c>
      <c r="L26" s="930"/>
      <c r="M26" s="931"/>
      <c r="N26" s="931"/>
      <c r="O26" s="932"/>
      <c r="Q26" s="377" t="s">
        <v>511</v>
      </c>
      <c r="R26" s="20"/>
      <c r="S26" s="20"/>
      <c r="T26" s="20"/>
      <c r="U26" s="20" t="s">
        <v>532</v>
      </c>
      <c r="V26" s="10"/>
      <c r="W26" s="20"/>
      <c r="X26" s="20" t="s">
        <v>355</v>
      </c>
      <c r="Y26" s="20"/>
      <c r="Z26" s="20"/>
      <c r="AA26" s="20"/>
      <c r="AB26" s="21"/>
    </row>
    <row r="27" spans="1:29" ht="15" customHeight="1" x14ac:dyDescent="0.2">
      <c r="A27" s="370">
        <v>6</v>
      </c>
      <c r="B27" s="129" t="s">
        <v>42</v>
      </c>
      <c r="C27" s="619">
        <v>20</v>
      </c>
      <c r="D27" s="619">
        <v>8</v>
      </c>
      <c r="E27" s="619">
        <v>5</v>
      </c>
      <c r="F27" s="619">
        <v>7</v>
      </c>
      <c r="G27" s="619">
        <v>52</v>
      </c>
      <c r="H27" s="619">
        <v>39</v>
      </c>
      <c r="I27" s="621">
        <v>21</v>
      </c>
      <c r="J27" s="623">
        <f t="shared" si="0"/>
        <v>20</v>
      </c>
      <c r="K27" s="623">
        <f t="shared" si="1"/>
        <v>21</v>
      </c>
      <c r="L27" s="930"/>
      <c r="M27" s="931"/>
      <c r="N27" s="931"/>
      <c r="O27" s="932"/>
      <c r="Q27" s="377" t="s">
        <v>768</v>
      </c>
      <c r="R27" s="20"/>
      <c r="S27" s="20"/>
      <c r="T27" s="20"/>
      <c r="U27" s="20"/>
      <c r="V27" s="20"/>
      <c r="W27" s="10"/>
      <c r="X27" s="20" t="s">
        <v>1597</v>
      </c>
      <c r="Y27" s="20"/>
      <c r="Z27" s="20"/>
      <c r="AA27" s="20"/>
      <c r="AB27" s="21"/>
    </row>
    <row r="28" spans="1:29" ht="15" customHeight="1" x14ac:dyDescent="0.2">
      <c r="A28" s="370">
        <v>7</v>
      </c>
      <c r="B28" s="129" t="s">
        <v>551</v>
      </c>
      <c r="C28" s="619">
        <v>20</v>
      </c>
      <c r="D28" s="619">
        <v>9</v>
      </c>
      <c r="E28" s="619">
        <v>3</v>
      </c>
      <c r="F28" s="619">
        <v>8</v>
      </c>
      <c r="G28" s="619">
        <v>50</v>
      </c>
      <c r="H28" s="619">
        <v>46</v>
      </c>
      <c r="I28" s="621">
        <v>21</v>
      </c>
      <c r="J28" s="623">
        <f t="shared" si="0"/>
        <v>20</v>
      </c>
      <c r="K28" s="623">
        <f t="shared" si="1"/>
        <v>21</v>
      </c>
      <c r="L28" s="930"/>
      <c r="M28" s="931"/>
      <c r="N28" s="931"/>
      <c r="O28" s="932"/>
      <c r="Q28" s="377" t="s">
        <v>777</v>
      </c>
      <c r="R28" s="20" t="s">
        <v>1600</v>
      </c>
      <c r="S28" s="20" t="s">
        <v>1603</v>
      </c>
      <c r="T28" s="20" t="s">
        <v>1490</v>
      </c>
      <c r="U28" s="20" t="s">
        <v>1600</v>
      </c>
      <c r="V28" s="20" t="s">
        <v>1540</v>
      </c>
      <c r="W28" s="20" t="s">
        <v>1488</v>
      </c>
      <c r="X28" s="10"/>
      <c r="Y28" s="20" t="s">
        <v>1487</v>
      </c>
      <c r="Z28" s="20" t="s">
        <v>1494</v>
      </c>
      <c r="AA28" s="20" t="s">
        <v>1603</v>
      </c>
      <c r="AB28" s="21" t="s">
        <v>1493</v>
      </c>
    </row>
    <row r="29" spans="1:29" ht="15" customHeight="1" x14ac:dyDescent="0.2">
      <c r="A29" s="370">
        <v>8</v>
      </c>
      <c r="B29" s="129" t="s">
        <v>1867</v>
      </c>
      <c r="C29" s="619">
        <v>20</v>
      </c>
      <c r="D29" s="619">
        <v>7</v>
      </c>
      <c r="E29" s="619">
        <v>2</v>
      </c>
      <c r="F29" s="619">
        <v>11</v>
      </c>
      <c r="G29" s="619">
        <v>36</v>
      </c>
      <c r="H29" s="619">
        <v>51</v>
      </c>
      <c r="I29" s="621">
        <v>16</v>
      </c>
      <c r="J29" s="623">
        <f t="shared" si="0"/>
        <v>20</v>
      </c>
      <c r="K29" s="623">
        <f t="shared" si="1"/>
        <v>16</v>
      </c>
      <c r="L29" s="930"/>
      <c r="M29" s="931"/>
      <c r="N29" s="931"/>
      <c r="O29" s="932"/>
      <c r="Q29" s="377" t="s">
        <v>1313</v>
      </c>
      <c r="R29" s="20"/>
      <c r="S29" s="20"/>
      <c r="T29" s="20"/>
      <c r="U29" s="20"/>
      <c r="V29" s="20"/>
      <c r="W29" s="20"/>
      <c r="X29" s="20" t="s">
        <v>1490</v>
      </c>
      <c r="Y29" s="10"/>
      <c r="Z29" s="20"/>
      <c r="AA29" s="20"/>
      <c r="AB29" s="21"/>
    </row>
    <row r="30" spans="1:29" ht="15" customHeight="1" x14ac:dyDescent="0.2">
      <c r="A30" s="370">
        <v>9</v>
      </c>
      <c r="B30" s="129" t="s">
        <v>554</v>
      </c>
      <c r="C30" s="619">
        <v>20</v>
      </c>
      <c r="D30" s="619">
        <v>6</v>
      </c>
      <c r="E30" s="619">
        <v>3</v>
      </c>
      <c r="F30" s="619">
        <v>11</v>
      </c>
      <c r="G30" s="619">
        <v>27</v>
      </c>
      <c r="H30" s="619">
        <v>40</v>
      </c>
      <c r="I30" s="621">
        <v>15</v>
      </c>
      <c r="J30" s="623">
        <f t="shared" si="0"/>
        <v>20</v>
      </c>
      <c r="K30" s="623">
        <f t="shared" si="1"/>
        <v>15</v>
      </c>
      <c r="L30" s="930"/>
      <c r="M30" s="931"/>
      <c r="N30" s="931"/>
      <c r="O30" s="932"/>
      <c r="Q30" s="377" t="s">
        <v>120</v>
      </c>
      <c r="R30" s="20"/>
      <c r="S30" s="20"/>
      <c r="T30" s="20"/>
      <c r="U30" s="20"/>
      <c r="V30" s="20"/>
      <c r="W30" s="20"/>
      <c r="X30" s="20" t="s">
        <v>1207</v>
      </c>
      <c r="Y30" s="20"/>
      <c r="Z30" s="10"/>
      <c r="AA30" s="20" t="s">
        <v>532</v>
      </c>
      <c r="AB30" s="21"/>
    </row>
    <row r="31" spans="1:29" ht="15" customHeight="1" x14ac:dyDescent="0.2">
      <c r="A31" s="370">
        <v>10</v>
      </c>
      <c r="B31" s="129" t="s">
        <v>991</v>
      </c>
      <c r="C31" s="619">
        <v>20</v>
      </c>
      <c r="D31" s="619">
        <v>4</v>
      </c>
      <c r="E31" s="619">
        <v>3</v>
      </c>
      <c r="F31" s="619">
        <v>13</v>
      </c>
      <c r="G31" s="619">
        <v>50</v>
      </c>
      <c r="H31" s="619">
        <v>66</v>
      </c>
      <c r="I31" s="621">
        <v>11</v>
      </c>
      <c r="J31" s="623">
        <f t="shared" si="0"/>
        <v>20</v>
      </c>
      <c r="K31" s="623">
        <f t="shared" si="1"/>
        <v>11</v>
      </c>
      <c r="L31" s="930"/>
      <c r="M31" s="931"/>
      <c r="N31" s="931"/>
      <c r="O31" s="932"/>
      <c r="Q31" s="377" t="s">
        <v>547</v>
      </c>
      <c r="R31" s="20"/>
      <c r="S31" s="20"/>
      <c r="T31" s="20"/>
      <c r="U31" s="20"/>
      <c r="V31" s="20"/>
      <c r="W31" s="20"/>
      <c r="X31" s="20" t="s">
        <v>844</v>
      </c>
      <c r="Y31" s="20"/>
      <c r="Z31" s="20" t="s">
        <v>532</v>
      </c>
      <c r="AA31" s="10"/>
      <c r="AB31" s="21"/>
    </row>
    <row r="32" spans="1:29" ht="15" customHeight="1" thickBot="1" x14ac:dyDescent="0.25">
      <c r="A32" s="372">
        <v>11</v>
      </c>
      <c r="B32" s="130" t="s">
        <v>1763</v>
      </c>
      <c r="C32" s="620">
        <v>20</v>
      </c>
      <c r="D32" s="620">
        <v>4</v>
      </c>
      <c r="E32" s="620">
        <v>0</v>
      </c>
      <c r="F32" s="620">
        <v>16</v>
      </c>
      <c r="G32" s="620">
        <v>30</v>
      </c>
      <c r="H32" s="620">
        <v>88</v>
      </c>
      <c r="I32" s="622">
        <v>8</v>
      </c>
      <c r="J32" s="623">
        <f t="shared" si="0"/>
        <v>20</v>
      </c>
      <c r="K32" s="623">
        <f t="shared" si="1"/>
        <v>8</v>
      </c>
      <c r="L32" s="933"/>
      <c r="M32" s="934"/>
      <c r="N32" s="934"/>
      <c r="O32" s="935"/>
      <c r="Q32" s="378" t="s">
        <v>1214</v>
      </c>
      <c r="R32" s="23"/>
      <c r="S32" s="23"/>
      <c r="T32" s="23"/>
      <c r="U32" s="23"/>
      <c r="V32" s="23"/>
      <c r="W32" s="23"/>
      <c r="X32" s="23" t="s">
        <v>1489</v>
      </c>
      <c r="Y32" s="23"/>
      <c r="Z32" s="23"/>
      <c r="AA32" s="23"/>
      <c r="AB32" s="15"/>
    </row>
    <row r="33" spans="1:28" ht="15" customHeight="1" x14ac:dyDescent="0.2">
      <c r="C33" s="623">
        <f t="shared" ref="C33:I33" si="3">SUM(C22:C32)</f>
        <v>220</v>
      </c>
      <c r="D33" s="623">
        <f t="shared" si="3"/>
        <v>96</v>
      </c>
      <c r="E33" s="623">
        <f t="shared" si="3"/>
        <v>28</v>
      </c>
      <c r="F33" s="623">
        <f t="shared" si="3"/>
        <v>96</v>
      </c>
      <c r="G33" s="623">
        <f t="shared" si="3"/>
        <v>503</v>
      </c>
      <c r="H33" s="623">
        <f t="shared" si="3"/>
        <v>503</v>
      </c>
      <c r="I33" s="623">
        <f t="shared" si="3"/>
        <v>220</v>
      </c>
      <c r="J33" s="623">
        <f t="shared" si="0"/>
        <v>220</v>
      </c>
      <c r="K33" s="623">
        <f t="shared" si="1"/>
        <v>220</v>
      </c>
    </row>
    <row r="34" spans="1:28" ht="15" customHeight="1" thickBot="1" x14ac:dyDescent="0.25"/>
    <row r="35" spans="1:28" ht="15" customHeight="1" thickBot="1" x14ac:dyDescent="0.25">
      <c r="A35" s="1043" t="s">
        <v>1234</v>
      </c>
      <c r="B35" s="1044"/>
      <c r="C35" s="1044"/>
      <c r="D35" s="1044"/>
      <c r="E35" s="1044"/>
      <c r="F35" s="1045"/>
      <c r="G35" s="1040" t="s">
        <v>2179</v>
      </c>
      <c r="H35" s="1041"/>
      <c r="I35" s="1042"/>
      <c r="L35" s="952" t="s">
        <v>538</v>
      </c>
      <c r="M35" s="953"/>
      <c r="N35" s="953"/>
      <c r="O35" s="954"/>
    </row>
    <row r="36" spans="1:28" ht="15" customHeight="1" thickBot="1" x14ac:dyDescent="0.25">
      <c r="A36" s="373" t="s">
        <v>496</v>
      </c>
      <c r="B36" s="227" t="s">
        <v>497</v>
      </c>
      <c r="C36" s="374" t="s">
        <v>498</v>
      </c>
      <c r="D36" s="374" t="s">
        <v>499</v>
      </c>
      <c r="E36" s="374" t="s">
        <v>500</v>
      </c>
      <c r="F36" s="374" t="s">
        <v>501</v>
      </c>
      <c r="G36" s="375" t="s">
        <v>502</v>
      </c>
      <c r="H36" s="375" t="s">
        <v>503</v>
      </c>
      <c r="I36" s="376" t="s">
        <v>504</v>
      </c>
      <c r="L36" s="955"/>
      <c r="M36" s="956"/>
      <c r="N36" s="956"/>
      <c r="O36" s="957"/>
      <c r="Q36" s="24" t="s">
        <v>2180</v>
      </c>
      <c r="R36" s="379" t="s">
        <v>541</v>
      </c>
      <c r="S36" s="379" t="s">
        <v>1590</v>
      </c>
      <c r="T36" s="379" t="s">
        <v>2055</v>
      </c>
      <c r="U36" s="379" t="s">
        <v>847</v>
      </c>
      <c r="V36" s="379" t="s">
        <v>700</v>
      </c>
      <c r="W36" s="379" t="s">
        <v>511</v>
      </c>
      <c r="X36" s="379" t="s">
        <v>2136</v>
      </c>
      <c r="Y36" s="379" t="s">
        <v>533</v>
      </c>
      <c r="Z36" s="379" t="s">
        <v>769</v>
      </c>
      <c r="AA36" s="379" t="s">
        <v>61</v>
      </c>
      <c r="AB36" s="380" t="s">
        <v>63</v>
      </c>
    </row>
    <row r="37" spans="1:28" ht="15" customHeight="1" x14ac:dyDescent="0.2">
      <c r="A37" s="371">
        <v>1</v>
      </c>
      <c r="B37" s="53" t="s">
        <v>2170</v>
      </c>
      <c r="C37" s="46">
        <v>20</v>
      </c>
      <c r="D37" s="46">
        <v>16</v>
      </c>
      <c r="E37" s="46">
        <v>3</v>
      </c>
      <c r="F37" s="46">
        <v>1</v>
      </c>
      <c r="G37" s="46">
        <v>98</v>
      </c>
      <c r="H37" s="46">
        <v>31</v>
      </c>
      <c r="I37" s="624">
        <v>35</v>
      </c>
      <c r="J37" s="623">
        <f t="shared" si="0"/>
        <v>20</v>
      </c>
      <c r="K37" s="623">
        <f t="shared" si="1"/>
        <v>35</v>
      </c>
      <c r="L37" s="927" t="s">
        <v>1235</v>
      </c>
      <c r="M37" s="928"/>
      <c r="N37" s="928"/>
      <c r="O37" s="929"/>
      <c r="Q37" s="377" t="s">
        <v>541</v>
      </c>
      <c r="R37" s="10"/>
      <c r="S37" s="20"/>
      <c r="T37" s="20"/>
      <c r="U37" s="20"/>
      <c r="V37" s="20"/>
      <c r="W37" s="20"/>
      <c r="X37" s="20"/>
      <c r="Y37" s="20"/>
      <c r="Z37" s="20"/>
      <c r="AA37" s="20"/>
      <c r="AB37" s="21"/>
    </row>
    <row r="38" spans="1:28" ht="15" customHeight="1" x14ac:dyDescent="0.2">
      <c r="A38" s="370">
        <v>2</v>
      </c>
      <c r="B38" s="54" t="s">
        <v>1598</v>
      </c>
      <c r="C38" s="619">
        <v>20</v>
      </c>
      <c r="D38" s="619">
        <v>16</v>
      </c>
      <c r="E38" s="619">
        <v>3</v>
      </c>
      <c r="F38" s="619">
        <v>1</v>
      </c>
      <c r="G38" s="619">
        <v>92</v>
      </c>
      <c r="H38" s="619">
        <v>32</v>
      </c>
      <c r="I38" s="621">
        <v>35</v>
      </c>
      <c r="J38" s="623">
        <f t="shared" si="0"/>
        <v>20</v>
      </c>
      <c r="K38" s="623">
        <f t="shared" si="1"/>
        <v>35</v>
      </c>
      <c r="L38" s="930"/>
      <c r="M38" s="931"/>
      <c r="N38" s="931"/>
      <c r="O38" s="932"/>
      <c r="Q38" s="377" t="s">
        <v>1590</v>
      </c>
      <c r="R38" s="20"/>
      <c r="S38" s="10"/>
      <c r="T38" s="20"/>
      <c r="U38" s="20"/>
      <c r="V38" s="20"/>
      <c r="W38" s="20"/>
      <c r="X38" s="20"/>
      <c r="Y38" s="20"/>
      <c r="Z38" s="20"/>
      <c r="AA38" s="20"/>
      <c r="AB38" s="21"/>
    </row>
    <row r="39" spans="1:28" ht="15" customHeight="1" x14ac:dyDescent="0.2">
      <c r="A39" s="370">
        <v>3</v>
      </c>
      <c r="B39" s="54" t="s">
        <v>164</v>
      </c>
      <c r="C39" s="619">
        <v>20</v>
      </c>
      <c r="D39" s="619">
        <v>14</v>
      </c>
      <c r="E39" s="619">
        <v>2</v>
      </c>
      <c r="F39" s="619">
        <v>4</v>
      </c>
      <c r="G39" s="619">
        <v>58</v>
      </c>
      <c r="H39" s="619">
        <v>35</v>
      </c>
      <c r="I39" s="621">
        <v>30</v>
      </c>
      <c r="J39" s="623">
        <f t="shared" si="0"/>
        <v>20</v>
      </c>
      <c r="K39" s="623">
        <f t="shared" si="1"/>
        <v>30</v>
      </c>
      <c r="L39" s="930"/>
      <c r="M39" s="931"/>
      <c r="N39" s="931"/>
      <c r="O39" s="932"/>
      <c r="Q39" s="377" t="s">
        <v>2055</v>
      </c>
      <c r="R39" s="20"/>
      <c r="S39" s="20"/>
      <c r="T39" s="10"/>
      <c r="U39" s="20" t="s">
        <v>532</v>
      </c>
      <c r="V39" s="20"/>
      <c r="W39" s="20"/>
      <c r="X39" s="20"/>
      <c r="Y39" s="20"/>
      <c r="Z39" s="20"/>
      <c r="AA39" s="20"/>
      <c r="AB39" s="21"/>
    </row>
    <row r="40" spans="1:28" ht="15" customHeight="1" x14ac:dyDescent="0.2">
      <c r="A40" s="370">
        <v>4</v>
      </c>
      <c r="B40" s="54" t="s">
        <v>174</v>
      </c>
      <c r="C40" s="619">
        <v>20</v>
      </c>
      <c r="D40" s="619">
        <v>12</v>
      </c>
      <c r="E40" s="619">
        <v>2</v>
      </c>
      <c r="F40" s="619">
        <v>6</v>
      </c>
      <c r="G40" s="619">
        <v>69</v>
      </c>
      <c r="H40" s="619">
        <v>31</v>
      </c>
      <c r="I40" s="621">
        <v>26</v>
      </c>
      <c r="J40" s="623">
        <f t="shared" si="0"/>
        <v>20</v>
      </c>
      <c r="K40" s="623">
        <f t="shared" si="1"/>
        <v>26</v>
      </c>
      <c r="L40" s="930"/>
      <c r="M40" s="931"/>
      <c r="N40" s="931"/>
      <c r="O40" s="932"/>
      <c r="Q40" s="377" t="s">
        <v>847</v>
      </c>
      <c r="R40" s="20"/>
      <c r="S40" s="20"/>
      <c r="T40" s="20" t="s">
        <v>532</v>
      </c>
      <c r="U40" s="10"/>
      <c r="V40" s="20"/>
      <c r="W40" s="20"/>
      <c r="X40" s="20"/>
      <c r="Y40" s="20"/>
      <c r="Z40" s="20"/>
      <c r="AA40" s="20"/>
      <c r="AB40" s="21"/>
    </row>
    <row r="41" spans="1:28" ht="15" customHeight="1" x14ac:dyDescent="0.2">
      <c r="A41" s="370">
        <v>5</v>
      </c>
      <c r="B41" s="54" t="s">
        <v>767</v>
      </c>
      <c r="C41" s="619">
        <v>20</v>
      </c>
      <c r="D41" s="619">
        <v>9</v>
      </c>
      <c r="E41" s="619">
        <v>4</v>
      </c>
      <c r="F41" s="619">
        <v>7</v>
      </c>
      <c r="G41" s="619">
        <v>54</v>
      </c>
      <c r="H41" s="619">
        <v>48</v>
      </c>
      <c r="I41" s="621">
        <v>22</v>
      </c>
      <c r="J41" s="623">
        <f t="shared" si="0"/>
        <v>20</v>
      </c>
      <c r="K41" s="623">
        <f t="shared" si="1"/>
        <v>22</v>
      </c>
      <c r="L41" s="930"/>
      <c r="M41" s="931"/>
      <c r="N41" s="931"/>
      <c r="O41" s="932"/>
      <c r="Q41" s="377" t="s">
        <v>700</v>
      </c>
      <c r="R41" s="20"/>
      <c r="S41" s="20"/>
      <c r="T41" s="20"/>
      <c r="U41" s="20"/>
      <c r="V41" s="10"/>
      <c r="W41" s="20"/>
      <c r="X41" s="20"/>
      <c r="Y41" s="20"/>
      <c r="Z41" s="20"/>
      <c r="AA41" s="20"/>
      <c r="AB41" s="21"/>
    </row>
    <row r="42" spans="1:28" ht="15" customHeight="1" x14ac:dyDescent="0.2">
      <c r="A42" s="370">
        <v>6</v>
      </c>
      <c r="B42" s="54" t="s">
        <v>39</v>
      </c>
      <c r="C42" s="619">
        <v>20</v>
      </c>
      <c r="D42" s="619">
        <v>9</v>
      </c>
      <c r="E42" s="619">
        <v>1</v>
      </c>
      <c r="F42" s="619">
        <v>10</v>
      </c>
      <c r="G42" s="619">
        <v>46</v>
      </c>
      <c r="H42" s="619">
        <v>50</v>
      </c>
      <c r="I42" s="621">
        <v>19</v>
      </c>
      <c r="J42" s="623">
        <f t="shared" si="0"/>
        <v>20</v>
      </c>
      <c r="K42" s="623">
        <f t="shared" si="1"/>
        <v>19</v>
      </c>
      <c r="L42" s="930"/>
      <c r="M42" s="931"/>
      <c r="N42" s="931"/>
      <c r="O42" s="932"/>
      <c r="Q42" s="377" t="s">
        <v>511</v>
      </c>
      <c r="R42" s="20"/>
      <c r="S42" s="20"/>
      <c r="T42" s="20"/>
      <c r="U42" s="20"/>
      <c r="V42" s="20"/>
      <c r="W42" s="10"/>
      <c r="X42" s="20"/>
      <c r="Y42" s="20"/>
      <c r="Z42" s="20"/>
      <c r="AA42" s="20"/>
      <c r="AB42" s="21"/>
    </row>
    <row r="43" spans="1:28" ht="15" customHeight="1" x14ac:dyDescent="0.2">
      <c r="A43" s="370">
        <v>7</v>
      </c>
      <c r="B43" s="54" t="s">
        <v>2138</v>
      </c>
      <c r="C43" s="619">
        <v>20</v>
      </c>
      <c r="D43" s="619">
        <v>8</v>
      </c>
      <c r="E43" s="619">
        <v>1</v>
      </c>
      <c r="F43" s="619">
        <v>11</v>
      </c>
      <c r="G43" s="619">
        <v>34</v>
      </c>
      <c r="H43" s="619">
        <v>64</v>
      </c>
      <c r="I43" s="621">
        <v>17</v>
      </c>
      <c r="J43" s="623">
        <f t="shared" si="0"/>
        <v>20</v>
      </c>
      <c r="K43" s="623">
        <f t="shared" si="1"/>
        <v>17</v>
      </c>
      <c r="L43" s="930"/>
      <c r="M43" s="931"/>
      <c r="N43" s="931"/>
      <c r="O43" s="932"/>
      <c r="Q43" s="377" t="s">
        <v>2136</v>
      </c>
      <c r="R43" s="20"/>
      <c r="S43" s="20"/>
      <c r="T43" s="20"/>
      <c r="U43" s="20"/>
      <c r="V43" s="20"/>
      <c r="W43" s="20"/>
      <c r="X43" s="10"/>
      <c r="Y43" s="20" t="s">
        <v>532</v>
      </c>
      <c r="Z43" s="20"/>
      <c r="AA43" s="20"/>
      <c r="AB43" s="21"/>
    </row>
    <row r="44" spans="1:28" ht="15" customHeight="1" x14ac:dyDescent="0.2">
      <c r="A44" s="370">
        <v>8</v>
      </c>
      <c r="B44" s="54" t="s">
        <v>2057</v>
      </c>
      <c r="C44" s="619">
        <v>20</v>
      </c>
      <c r="D44" s="619">
        <v>6</v>
      </c>
      <c r="E44" s="619">
        <v>3</v>
      </c>
      <c r="F44" s="619">
        <v>11</v>
      </c>
      <c r="G44" s="619">
        <v>36</v>
      </c>
      <c r="H44" s="619">
        <v>57</v>
      </c>
      <c r="I44" s="621">
        <v>15</v>
      </c>
      <c r="J44" s="623">
        <f t="shared" si="0"/>
        <v>20</v>
      </c>
      <c r="K44" s="623">
        <f t="shared" si="1"/>
        <v>15</v>
      </c>
      <c r="L44" s="930"/>
      <c r="M44" s="931"/>
      <c r="N44" s="931"/>
      <c r="O44" s="932"/>
      <c r="Q44" s="377" t="s">
        <v>533</v>
      </c>
      <c r="R44" s="20"/>
      <c r="S44" s="20"/>
      <c r="T44" s="20"/>
      <c r="U44" s="20"/>
      <c r="V44" s="20"/>
      <c r="W44" s="20"/>
      <c r="X44" s="20" t="s">
        <v>532</v>
      </c>
      <c r="Y44" s="10"/>
      <c r="Z44" s="20"/>
      <c r="AA44" s="20"/>
      <c r="AB44" s="21"/>
    </row>
    <row r="45" spans="1:28" ht="15" customHeight="1" x14ac:dyDescent="0.2">
      <c r="A45" s="370">
        <v>9</v>
      </c>
      <c r="B45" s="54" t="s">
        <v>36</v>
      </c>
      <c r="C45" s="619">
        <v>20</v>
      </c>
      <c r="D45" s="619">
        <v>4</v>
      </c>
      <c r="E45" s="619">
        <v>3</v>
      </c>
      <c r="F45" s="619">
        <v>13</v>
      </c>
      <c r="G45" s="619">
        <v>41</v>
      </c>
      <c r="H45" s="619">
        <v>68</v>
      </c>
      <c r="I45" s="621">
        <v>11</v>
      </c>
      <c r="J45" s="623">
        <f t="shared" si="0"/>
        <v>20</v>
      </c>
      <c r="K45" s="623">
        <f t="shared" si="1"/>
        <v>11</v>
      </c>
      <c r="L45" s="930"/>
      <c r="M45" s="931"/>
      <c r="N45" s="931"/>
      <c r="O45" s="932"/>
      <c r="Q45" s="377" t="s">
        <v>769</v>
      </c>
      <c r="R45" s="20"/>
      <c r="S45" s="20"/>
      <c r="T45" s="20"/>
      <c r="U45" s="20"/>
      <c r="V45" s="20"/>
      <c r="W45" s="20"/>
      <c r="X45" s="20"/>
      <c r="Y45" s="20"/>
      <c r="Z45" s="10"/>
      <c r="AA45" s="20" t="s">
        <v>532</v>
      </c>
      <c r="AB45" s="21"/>
    </row>
    <row r="46" spans="1:28" ht="15" customHeight="1" x14ac:dyDescent="0.2">
      <c r="A46" s="370">
        <v>10</v>
      </c>
      <c r="B46" s="54" t="s">
        <v>705</v>
      </c>
      <c r="C46" s="619">
        <v>20</v>
      </c>
      <c r="D46" s="619">
        <v>3</v>
      </c>
      <c r="E46" s="619">
        <v>1</v>
      </c>
      <c r="F46" s="619">
        <v>16</v>
      </c>
      <c r="G46" s="619">
        <v>29</v>
      </c>
      <c r="H46" s="619">
        <v>65</v>
      </c>
      <c r="I46" s="621">
        <v>7</v>
      </c>
      <c r="J46" s="623">
        <f t="shared" si="0"/>
        <v>20</v>
      </c>
      <c r="K46" s="623">
        <f t="shared" si="1"/>
        <v>7</v>
      </c>
      <c r="L46" s="930"/>
      <c r="M46" s="931"/>
      <c r="N46" s="931"/>
      <c r="O46" s="932"/>
      <c r="Q46" s="377" t="s">
        <v>61</v>
      </c>
      <c r="R46" s="20"/>
      <c r="S46" s="20"/>
      <c r="T46" s="20"/>
      <c r="U46" s="20"/>
      <c r="V46" s="20"/>
      <c r="W46" s="20"/>
      <c r="X46" s="20"/>
      <c r="Y46" s="20"/>
      <c r="Z46" s="20" t="s">
        <v>532</v>
      </c>
      <c r="AA46" s="10"/>
      <c r="AB46" s="21"/>
    </row>
    <row r="47" spans="1:28" ht="15" customHeight="1" thickBot="1" x14ac:dyDescent="0.25">
      <c r="A47" s="372">
        <v>11</v>
      </c>
      <c r="B47" s="55" t="s">
        <v>711</v>
      </c>
      <c r="C47" s="620">
        <v>20</v>
      </c>
      <c r="D47" s="620">
        <v>1</v>
      </c>
      <c r="E47" s="620">
        <v>3</v>
      </c>
      <c r="F47" s="620">
        <v>16</v>
      </c>
      <c r="G47" s="620">
        <v>32</v>
      </c>
      <c r="H47" s="620">
        <v>81</v>
      </c>
      <c r="I47" s="622">
        <v>5</v>
      </c>
      <c r="J47" s="623">
        <f t="shared" si="0"/>
        <v>20</v>
      </c>
      <c r="K47" s="623">
        <f t="shared" si="1"/>
        <v>5</v>
      </c>
      <c r="L47" s="933"/>
      <c r="M47" s="934"/>
      <c r="N47" s="934"/>
      <c r="O47" s="935"/>
      <c r="Q47" s="378" t="s">
        <v>63</v>
      </c>
      <c r="R47" s="23"/>
      <c r="S47" s="23"/>
      <c r="T47" s="23"/>
      <c r="U47" s="23"/>
      <c r="V47" s="23"/>
      <c r="W47" s="23"/>
      <c r="X47" s="23"/>
      <c r="Y47" s="23"/>
      <c r="Z47" s="23"/>
      <c r="AA47" s="23"/>
      <c r="AB47" s="15"/>
    </row>
    <row r="48" spans="1:28" ht="15" customHeight="1" x14ac:dyDescent="0.2">
      <c r="C48" s="623">
        <f t="shared" ref="C48:I48" si="4">SUM(C37:C47)</f>
        <v>220</v>
      </c>
      <c r="D48" s="623">
        <f t="shared" si="4"/>
        <v>98</v>
      </c>
      <c r="E48" s="623">
        <f t="shared" si="4"/>
        <v>26</v>
      </c>
      <c r="F48" s="623">
        <f t="shared" si="4"/>
        <v>96</v>
      </c>
      <c r="G48" s="623">
        <f t="shared" si="4"/>
        <v>589</v>
      </c>
      <c r="H48" s="623">
        <f t="shared" si="4"/>
        <v>562</v>
      </c>
      <c r="I48" s="623">
        <f t="shared" si="4"/>
        <v>222</v>
      </c>
      <c r="J48" s="623">
        <f t="shared" si="0"/>
        <v>220</v>
      </c>
      <c r="K48" s="623">
        <f t="shared" si="1"/>
        <v>222</v>
      </c>
    </row>
    <row r="49" spans="1:30" ht="15" customHeight="1" thickBot="1" x14ac:dyDescent="0.25">
      <c r="N49" s="4" t="s">
        <v>532</v>
      </c>
    </row>
    <row r="50" spans="1:30" ht="15" customHeight="1" thickBot="1" x14ac:dyDescent="0.25">
      <c r="A50" s="1207" t="s">
        <v>493</v>
      </c>
      <c r="B50" s="1208"/>
      <c r="C50" s="1208"/>
      <c r="D50" s="1208"/>
      <c r="E50" s="1208"/>
      <c r="F50" s="1209"/>
      <c r="G50" s="1204" t="s">
        <v>2179</v>
      </c>
      <c r="H50" s="1205"/>
      <c r="I50" s="1206"/>
      <c r="L50" s="952" t="s">
        <v>538</v>
      </c>
      <c r="M50" s="953"/>
      <c r="N50" s="953"/>
      <c r="O50" s="954"/>
    </row>
    <row r="51" spans="1:30" ht="15" customHeight="1" thickBot="1" x14ac:dyDescent="0.25">
      <c r="A51" s="449" t="s">
        <v>496</v>
      </c>
      <c r="B51" s="450" t="s">
        <v>497</v>
      </c>
      <c r="C51" s="451" t="s">
        <v>498</v>
      </c>
      <c r="D51" s="451" t="s">
        <v>499</v>
      </c>
      <c r="E51" s="451" t="s">
        <v>500</v>
      </c>
      <c r="F51" s="451" t="s">
        <v>501</v>
      </c>
      <c r="G51" s="452" t="s">
        <v>502</v>
      </c>
      <c r="H51" s="452" t="s">
        <v>503</v>
      </c>
      <c r="I51" s="453" t="s">
        <v>504</v>
      </c>
      <c r="L51" s="955"/>
      <c r="M51" s="956"/>
      <c r="N51" s="956"/>
      <c r="O51" s="957"/>
      <c r="Q51" s="24" t="s">
        <v>2180</v>
      </c>
      <c r="R51" s="396" t="s">
        <v>716</v>
      </c>
      <c r="S51" s="396" t="s">
        <v>901</v>
      </c>
      <c r="T51" s="396" t="s">
        <v>902</v>
      </c>
      <c r="U51" s="396" t="s">
        <v>1004</v>
      </c>
      <c r="V51" s="396" t="s">
        <v>1631</v>
      </c>
      <c r="W51" s="396" t="s">
        <v>322</v>
      </c>
      <c r="X51" s="396" t="s">
        <v>514</v>
      </c>
      <c r="Y51" s="396" t="s">
        <v>501</v>
      </c>
      <c r="Z51" s="396" t="s">
        <v>940</v>
      </c>
      <c r="AA51" s="396" t="s">
        <v>299</v>
      </c>
      <c r="AB51" s="396" t="s">
        <v>2162</v>
      </c>
      <c r="AC51" s="396" t="s">
        <v>153</v>
      </c>
      <c r="AD51" s="397" t="s">
        <v>499</v>
      </c>
    </row>
    <row r="52" spans="1:30" ht="15" customHeight="1" x14ac:dyDescent="0.2">
      <c r="A52" s="475">
        <v>1</v>
      </c>
      <c r="B52" s="53" t="s">
        <v>2163</v>
      </c>
      <c r="C52" s="46">
        <v>24</v>
      </c>
      <c r="D52" s="46">
        <v>19</v>
      </c>
      <c r="E52" s="46">
        <v>2</v>
      </c>
      <c r="F52" s="46">
        <v>3</v>
      </c>
      <c r="G52" s="46">
        <v>92</v>
      </c>
      <c r="H52" s="46">
        <v>31</v>
      </c>
      <c r="I52" s="624">
        <v>40</v>
      </c>
      <c r="J52" s="623">
        <f t="shared" si="0"/>
        <v>24</v>
      </c>
      <c r="K52" s="623">
        <f t="shared" si="1"/>
        <v>40</v>
      </c>
      <c r="L52" s="927" t="s">
        <v>532</v>
      </c>
      <c r="M52" s="928"/>
      <c r="N52" s="928"/>
      <c r="O52" s="929"/>
      <c r="Q52" s="339" t="s">
        <v>716</v>
      </c>
      <c r="R52" s="10"/>
      <c r="S52" s="20"/>
      <c r="T52" s="20"/>
      <c r="U52" s="20"/>
      <c r="V52" s="20"/>
      <c r="W52" s="20"/>
      <c r="X52" s="20"/>
      <c r="Y52" s="20"/>
      <c r="Z52" s="20"/>
      <c r="AA52" s="20"/>
      <c r="AB52" s="20"/>
      <c r="AC52" s="20"/>
      <c r="AD52" s="21"/>
    </row>
    <row r="53" spans="1:30" ht="15" customHeight="1" x14ac:dyDescent="0.2">
      <c r="A53" s="246">
        <v>2</v>
      </c>
      <c r="B53" s="54" t="s">
        <v>2123</v>
      </c>
      <c r="C53" s="619">
        <v>24</v>
      </c>
      <c r="D53" s="619">
        <v>17</v>
      </c>
      <c r="E53" s="619">
        <v>4</v>
      </c>
      <c r="F53" s="619">
        <v>3</v>
      </c>
      <c r="G53" s="619">
        <v>65</v>
      </c>
      <c r="H53" s="619">
        <v>35</v>
      </c>
      <c r="I53" s="621">
        <v>38</v>
      </c>
      <c r="J53" s="623">
        <f t="shared" si="0"/>
        <v>24</v>
      </c>
      <c r="K53" s="623">
        <f t="shared" si="1"/>
        <v>38</v>
      </c>
      <c r="L53" s="930"/>
      <c r="M53" s="931"/>
      <c r="N53" s="931"/>
      <c r="O53" s="932"/>
      <c r="Q53" s="339" t="s">
        <v>901</v>
      </c>
      <c r="R53" s="20"/>
      <c r="S53" s="10"/>
      <c r="T53" s="20"/>
      <c r="U53" s="20"/>
      <c r="V53" s="20"/>
      <c r="W53" s="20"/>
      <c r="X53" s="20"/>
      <c r="Y53" s="20"/>
      <c r="Z53" s="20"/>
      <c r="AA53" s="20"/>
      <c r="AB53" s="20"/>
      <c r="AC53" s="20"/>
      <c r="AD53" s="21"/>
    </row>
    <row r="54" spans="1:30" ht="15" customHeight="1" x14ac:dyDescent="0.2">
      <c r="A54" s="246">
        <v>3</v>
      </c>
      <c r="B54" s="54" t="s">
        <v>128</v>
      </c>
      <c r="C54" s="619">
        <v>24</v>
      </c>
      <c r="D54" s="619">
        <v>15</v>
      </c>
      <c r="E54" s="619">
        <v>2</v>
      </c>
      <c r="F54" s="619">
        <v>7</v>
      </c>
      <c r="G54" s="619">
        <v>54</v>
      </c>
      <c r="H54" s="619">
        <v>33</v>
      </c>
      <c r="I54" s="621">
        <v>32</v>
      </c>
      <c r="J54" s="623">
        <f t="shared" si="0"/>
        <v>24</v>
      </c>
      <c r="K54" s="623">
        <f t="shared" si="1"/>
        <v>32</v>
      </c>
      <c r="L54" s="930"/>
      <c r="M54" s="931"/>
      <c r="N54" s="931"/>
      <c r="O54" s="932"/>
      <c r="Q54" s="339" t="s">
        <v>902</v>
      </c>
      <c r="R54" s="20"/>
      <c r="S54" s="20"/>
      <c r="T54" s="10"/>
      <c r="U54" s="20"/>
      <c r="V54" s="20"/>
      <c r="W54" s="20"/>
      <c r="X54" s="20"/>
      <c r="Y54" s="20"/>
      <c r="Z54" s="20"/>
      <c r="AA54" s="20"/>
      <c r="AB54" s="20"/>
      <c r="AC54" s="20"/>
      <c r="AD54" s="21"/>
    </row>
    <row r="55" spans="1:30" ht="15" customHeight="1" x14ac:dyDescent="0.2">
      <c r="A55" s="246">
        <v>4</v>
      </c>
      <c r="B55" s="54" t="s">
        <v>1855</v>
      </c>
      <c r="C55" s="619">
        <v>24</v>
      </c>
      <c r="D55" s="619">
        <v>14</v>
      </c>
      <c r="E55" s="619">
        <v>4</v>
      </c>
      <c r="F55" s="619">
        <v>6</v>
      </c>
      <c r="G55" s="619">
        <v>64</v>
      </c>
      <c r="H55" s="619">
        <v>42</v>
      </c>
      <c r="I55" s="621">
        <v>32</v>
      </c>
      <c r="J55" s="623">
        <f t="shared" si="0"/>
        <v>24</v>
      </c>
      <c r="K55" s="623">
        <f t="shared" si="1"/>
        <v>32</v>
      </c>
      <c r="L55" s="930"/>
      <c r="M55" s="931"/>
      <c r="N55" s="931"/>
      <c r="O55" s="932"/>
      <c r="Q55" s="339" t="s">
        <v>1004</v>
      </c>
      <c r="R55" s="20"/>
      <c r="S55" s="20"/>
      <c r="T55" s="20"/>
      <c r="U55" s="10"/>
      <c r="V55" s="20"/>
      <c r="W55" s="20"/>
      <c r="X55" s="20"/>
      <c r="Y55" s="20"/>
      <c r="Z55" s="20"/>
      <c r="AA55" s="20"/>
      <c r="AB55" s="20"/>
      <c r="AC55" s="20"/>
      <c r="AD55" s="21"/>
    </row>
    <row r="56" spans="1:30" ht="15" customHeight="1" x14ac:dyDescent="0.2">
      <c r="A56" s="246">
        <v>5</v>
      </c>
      <c r="B56" s="54" t="s">
        <v>1923</v>
      </c>
      <c r="C56" s="619">
        <v>24</v>
      </c>
      <c r="D56" s="619">
        <v>12</v>
      </c>
      <c r="E56" s="619">
        <v>2</v>
      </c>
      <c r="F56" s="619">
        <v>10</v>
      </c>
      <c r="G56" s="619">
        <v>51</v>
      </c>
      <c r="H56" s="619">
        <v>37</v>
      </c>
      <c r="I56" s="621">
        <v>26</v>
      </c>
      <c r="J56" s="623">
        <f t="shared" si="0"/>
        <v>24</v>
      </c>
      <c r="K56" s="623">
        <f t="shared" si="1"/>
        <v>26</v>
      </c>
      <c r="L56" s="930"/>
      <c r="M56" s="931"/>
      <c r="N56" s="931"/>
      <c r="O56" s="932"/>
      <c r="Q56" s="339" t="s">
        <v>1631</v>
      </c>
      <c r="R56" s="20"/>
      <c r="S56" s="20"/>
      <c r="T56" s="20"/>
      <c r="U56" s="20"/>
      <c r="V56" s="10"/>
      <c r="W56" s="20" t="s">
        <v>532</v>
      </c>
      <c r="X56" s="20"/>
      <c r="Y56" s="20"/>
      <c r="Z56" s="20"/>
      <c r="AA56" s="20"/>
      <c r="AB56" s="20"/>
      <c r="AC56" s="20"/>
      <c r="AD56" s="21"/>
    </row>
    <row r="57" spans="1:30" ht="15" customHeight="1" x14ac:dyDescent="0.2">
      <c r="A57" s="246">
        <v>6</v>
      </c>
      <c r="B57" s="54" t="s">
        <v>89</v>
      </c>
      <c r="C57" s="619">
        <v>24</v>
      </c>
      <c r="D57" s="619">
        <v>10</v>
      </c>
      <c r="E57" s="619">
        <v>5</v>
      </c>
      <c r="F57" s="619">
        <v>9</v>
      </c>
      <c r="G57" s="619">
        <v>44</v>
      </c>
      <c r="H57" s="619">
        <v>45</v>
      </c>
      <c r="I57" s="621">
        <v>25</v>
      </c>
      <c r="J57" s="623">
        <f t="shared" si="0"/>
        <v>24</v>
      </c>
      <c r="K57" s="623">
        <f t="shared" si="1"/>
        <v>25</v>
      </c>
      <c r="L57" s="930"/>
      <c r="M57" s="931"/>
      <c r="N57" s="931"/>
      <c r="O57" s="932"/>
      <c r="Q57" s="339" t="s">
        <v>322</v>
      </c>
      <c r="R57" s="20"/>
      <c r="S57" s="20"/>
      <c r="T57" s="20"/>
      <c r="U57" s="20"/>
      <c r="V57" s="20" t="s">
        <v>532</v>
      </c>
      <c r="W57" s="10"/>
      <c r="X57" s="20"/>
      <c r="Y57" s="20"/>
      <c r="Z57" s="20"/>
      <c r="AA57" s="20"/>
      <c r="AB57" s="20"/>
      <c r="AC57" s="20"/>
      <c r="AD57" s="21"/>
    </row>
    <row r="58" spans="1:30" ht="15" customHeight="1" x14ac:dyDescent="0.2">
      <c r="A58" s="246">
        <v>7</v>
      </c>
      <c r="B58" s="54" t="s">
        <v>529</v>
      </c>
      <c r="C58" s="619">
        <v>24</v>
      </c>
      <c r="D58" s="619">
        <v>10</v>
      </c>
      <c r="E58" s="619">
        <v>4</v>
      </c>
      <c r="F58" s="619">
        <v>10</v>
      </c>
      <c r="G58" s="619">
        <v>46</v>
      </c>
      <c r="H58" s="619">
        <v>48</v>
      </c>
      <c r="I58" s="621">
        <v>24</v>
      </c>
      <c r="J58" s="623">
        <f t="shared" si="0"/>
        <v>24</v>
      </c>
      <c r="K58" s="623">
        <f t="shared" si="1"/>
        <v>24</v>
      </c>
      <c r="L58" s="930"/>
      <c r="M58" s="931"/>
      <c r="N58" s="931"/>
      <c r="O58" s="932"/>
      <c r="Q58" s="339" t="s">
        <v>514</v>
      </c>
      <c r="R58" s="20"/>
      <c r="S58" s="20"/>
      <c r="T58" s="20"/>
      <c r="U58" s="20"/>
      <c r="V58" s="20"/>
      <c r="W58" s="20"/>
      <c r="X58" s="10"/>
      <c r="Y58" s="20"/>
      <c r="Z58" s="20"/>
      <c r="AA58" s="20"/>
      <c r="AB58" s="20"/>
      <c r="AC58" s="20"/>
      <c r="AD58" s="21"/>
    </row>
    <row r="59" spans="1:30" ht="15" customHeight="1" x14ac:dyDescent="0.2">
      <c r="A59" s="246">
        <v>8</v>
      </c>
      <c r="B59" s="54" t="s">
        <v>674</v>
      </c>
      <c r="C59" s="619">
        <v>24</v>
      </c>
      <c r="D59" s="619">
        <v>9</v>
      </c>
      <c r="E59" s="619">
        <v>4</v>
      </c>
      <c r="F59" s="619">
        <v>11</v>
      </c>
      <c r="G59" s="619">
        <v>50</v>
      </c>
      <c r="H59" s="619">
        <v>62</v>
      </c>
      <c r="I59" s="621">
        <v>22</v>
      </c>
      <c r="J59" s="623">
        <f t="shared" si="0"/>
        <v>24</v>
      </c>
      <c r="K59" s="623">
        <f t="shared" si="1"/>
        <v>22</v>
      </c>
      <c r="L59" s="930"/>
      <c r="M59" s="931"/>
      <c r="N59" s="931"/>
      <c r="O59" s="932"/>
      <c r="Q59" s="339" t="s">
        <v>501</v>
      </c>
      <c r="R59" s="20"/>
      <c r="S59" s="20"/>
      <c r="T59" s="20"/>
      <c r="U59" s="20"/>
      <c r="V59" s="20"/>
      <c r="W59" s="20"/>
      <c r="X59" s="20"/>
      <c r="Y59" s="10"/>
      <c r="Z59" s="20"/>
      <c r="AA59" s="20"/>
      <c r="AB59" s="20"/>
      <c r="AC59" s="20"/>
      <c r="AD59" s="21"/>
    </row>
    <row r="60" spans="1:30" ht="15" customHeight="1" x14ac:dyDescent="0.2">
      <c r="A60" s="246">
        <v>9</v>
      </c>
      <c r="B60" s="54" t="s">
        <v>433</v>
      </c>
      <c r="C60" s="619">
        <v>24</v>
      </c>
      <c r="D60" s="619">
        <v>8</v>
      </c>
      <c r="E60" s="619">
        <v>2</v>
      </c>
      <c r="F60" s="619">
        <v>14</v>
      </c>
      <c r="G60" s="619">
        <v>55</v>
      </c>
      <c r="H60" s="619">
        <v>64</v>
      </c>
      <c r="I60" s="621">
        <v>18</v>
      </c>
      <c r="J60" s="623">
        <f t="shared" si="0"/>
        <v>24</v>
      </c>
      <c r="K60" s="623">
        <f t="shared" si="1"/>
        <v>18</v>
      </c>
      <c r="L60" s="930"/>
      <c r="M60" s="931"/>
      <c r="N60" s="931"/>
      <c r="O60" s="932"/>
      <c r="Q60" s="339" t="s">
        <v>940</v>
      </c>
      <c r="R60" s="20"/>
      <c r="S60" s="20"/>
      <c r="T60" s="20"/>
      <c r="U60" s="20"/>
      <c r="V60" s="20"/>
      <c r="W60" s="20"/>
      <c r="X60" s="20"/>
      <c r="Y60" s="20"/>
      <c r="Z60" s="10"/>
      <c r="AA60" s="20" t="s">
        <v>532</v>
      </c>
      <c r="AB60" s="20"/>
      <c r="AC60" s="20"/>
      <c r="AD60" s="21"/>
    </row>
    <row r="61" spans="1:30" ht="15" customHeight="1" x14ac:dyDescent="0.2">
      <c r="A61" s="246">
        <v>10</v>
      </c>
      <c r="B61" s="54" t="s">
        <v>1635</v>
      </c>
      <c r="C61" s="619">
        <v>24</v>
      </c>
      <c r="D61" s="619">
        <v>4</v>
      </c>
      <c r="E61" s="619">
        <v>7</v>
      </c>
      <c r="F61" s="619">
        <v>13</v>
      </c>
      <c r="G61" s="619">
        <v>43</v>
      </c>
      <c r="H61" s="619">
        <v>55</v>
      </c>
      <c r="I61" s="621">
        <v>15</v>
      </c>
      <c r="J61" s="623">
        <f t="shared" si="0"/>
        <v>24</v>
      </c>
      <c r="K61" s="623">
        <f t="shared" si="1"/>
        <v>15</v>
      </c>
      <c r="L61" s="930"/>
      <c r="M61" s="931"/>
      <c r="N61" s="931"/>
      <c r="O61" s="932"/>
      <c r="Q61" s="339" t="s">
        <v>299</v>
      </c>
      <c r="R61" s="20"/>
      <c r="S61" s="20"/>
      <c r="T61" s="20"/>
      <c r="U61" s="20"/>
      <c r="V61" s="20"/>
      <c r="W61" s="20"/>
      <c r="X61" s="20"/>
      <c r="Y61" s="20"/>
      <c r="Z61" s="20" t="s">
        <v>532</v>
      </c>
      <c r="AA61" s="10"/>
      <c r="AB61" s="20"/>
      <c r="AC61" s="20"/>
      <c r="AD61" s="21"/>
    </row>
    <row r="62" spans="1:30" ht="15" customHeight="1" x14ac:dyDescent="0.2">
      <c r="A62" s="246">
        <v>11</v>
      </c>
      <c r="B62" s="54" t="s">
        <v>1002</v>
      </c>
      <c r="C62" s="619">
        <v>24</v>
      </c>
      <c r="D62" s="619">
        <v>6</v>
      </c>
      <c r="E62" s="619">
        <v>2</v>
      </c>
      <c r="F62" s="619">
        <v>16</v>
      </c>
      <c r="G62" s="619">
        <v>40</v>
      </c>
      <c r="H62" s="619">
        <v>61</v>
      </c>
      <c r="I62" s="621">
        <v>14</v>
      </c>
      <c r="J62" s="623">
        <f t="shared" si="0"/>
        <v>24</v>
      </c>
      <c r="K62" s="623">
        <f t="shared" si="1"/>
        <v>14</v>
      </c>
      <c r="L62" s="930"/>
      <c r="M62" s="931"/>
      <c r="N62" s="931"/>
      <c r="O62" s="932"/>
      <c r="Q62" s="339" t="s">
        <v>2162</v>
      </c>
      <c r="R62" s="20"/>
      <c r="S62" s="20"/>
      <c r="T62" s="20"/>
      <c r="U62" s="20"/>
      <c r="V62" s="20"/>
      <c r="W62" s="20"/>
      <c r="X62" s="20"/>
      <c r="Y62" s="20"/>
      <c r="Z62" s="20"/>
      <c r="AA62" s="20"/>
      <c r="AB62" s="10"/>
      <c r="AC62" s="20" t="s">
        <v>532</v>
      </c>
      <c r="AD62" s="21"/>
    </row>
    <row r="63" spans="1:30" ht="15" customHeight="1" x14ac:dyDescent="0.2">
      <c r="A63" s="246">
        <v>12</v>
      </c>
      <c r="B63" s="54" t="s">
        <v>304</v>
      </c>
      <c r="C63" s="619">
        <v>24</v>
      </c>
      <c r="D63" s="619">
        <v>5</v>
      </c>
      <c r="E63" s="619">
        <v>4</v>
      </c>
      <c r="F63" s="619">
        <v>15</v>
      </c>
      <c r="G63" s="619">
        <v>34</v>
      </c>
      <c r="H63" s="619">
        <v>68</v>
      </c>
      <c r="I63" s="621">
        <v>14</v>
      </c>
      <c r="J63" s="623">
        <f t="shared" si="0"/>
        <v>24</v>
      </c>
      <c r="K63" s="623">
        <f t="shared" si="1"/>
        <v>14</v>
      </c>
      <c r="L63" s="930"/>
      <c r="M63" s="931"/>
      <c r="N63" s="931"/>
      <c r="O63" s="932"/>
      <c r="Q63" s="339" t="s">
        <v>153</v>
      </c>
      <c r="R63" s="20"/>
      <c r="S63" s="20"/>
      <c r="T63" s="20"/>
      <c r="U63" s="20"/>
      <c r="V63" s="20"/>
      <c r="W63" s="20"/>
      <c r="X63" s="20"/>
      <c r="Y63" s="20"/>
      <c r="Z63" s="20"/>
      <c r="AA63" s="20"/>
      <c r="AB63" s="20" t="s">
        <v>532</v>
      </c>
      <c r="AC63" s="10"/>
      <c r="AD63" s="21"/>
    </row>
    <row r="64" spans="1:30" ht="15" customHeight="1" thickBot="1" x14ac:dyDescent="0.25">
      <c r="A64" s="455">
        <v>13</v>
      </c>
      <c r="B64" s="55" t="s">
        <v>941</v>
      </c>
      <c r="C64" s="620">
        <v>24</v>
      </c>
      <c r="D64" s="620">
        <v>6</v>
      </c>
      <c r="E64" s="620">
        <v>0</v>
      </c>
      <c r="F64" s="620">
        <v>18</v>
      </c>
      <c r="G64" s="620">
        <v>34</v>
      </c>
      <c r="H64" s="620">
        <v>91</v>
      </c>
      <c r="I64" s="622">
        <v>12</v>
      </c>
      <c r="J64" s="623">
        <f t="shared" si="0"/>
        <v>24</v>
      </c>
      <c r="K64" s="623">
        <f t="shared" si="1"/>
        <v>12</v>
      </c>
      <c r="L64" s="933"/>
      <c r="M64" s="934"/>
      <c r="N64" s="934"/>
      <c r="O64" s="935"/>
      <c r="Q64" s="398" t="s">
        <v>499</v>
      </c>
      <c r="R64" s="23"/>
      <c r="S64" s="23"/>
      <c r="T64" s="23"/>
      <c r="U64" s="23"/>
      <c r="V64" s="23"/>
      <c r="W64" s="23"/>
      <c r="X64" s="23"/>
      <c r="Y64" s="23"/>
      <c r="Z64" s="23"/>
      <c r="AA64" s="23"/>
      <c r="AB64" s="23"/>
      <c r="AC64" s="23"/>
      <c r="AD64" s="15"/>
    </row>
    <row r="65" spans="1:35" ht="15" customHeight="1" x14ac:dyDescent="0.2">
      <c r="C65" s="623">
        <f t="shared" ref="C65:I65" si="5">SUM(C52:C64)</f>
        <v>312</v>
      </c>
      <c r="D65" s="623">
        <f t="shared" si="5"/>
        <v>135</v>
      </c>
      <c r="E65" s="623">
        <f t="shared" si="5"/>
        <v>42</v>
      </c>
      <c r="F65" s="623">
        <f t="shared" si="5"/>
        <v>135</v>
      </c>
      <c r="G65" s="623">
        <f t="shared" si="5"/>
        <v>672</v>
      </c>
      <c r="H65" s="623">
        <f t="shared" si="5"/>
        <v>672</v>
      </c>
      <c r="I65" s="623">
        <f t="shared" si="5"/>
        <v>312</v>
      </c>
      <c r="J65" s="623">
        <f t="shared" si="0"/>
        <v>312</v>
      </c>
      <c r="K65" s="623">
        <f t="shared" si="1"/>
        <v>312</v>
      </c>
    </row>
    <row r="66" spans="1:35" ht="15" customHeight="1" thickBot="1" x14ac:dyDescent="0.25"/>
    <row r="67" spans="1:35" ht="15" customHeight="1" thickBot="1" x14ac:dyDescent="0.25">
      <c r="A67" s="1193" t="s">
        <v>943</v>
      </c>
      <c r="B67" s="1194"/>
      <c r="C67" s="1194"/>
      <c r="D67" s="1194"/>
      <c r="E67" s="1194"/>
      <c r="F67" s="1195"/>
      <c r="G67" s="1190" t="s">
        <v>2179</v>
      </c>
      <c r="H67" s="1191"/>
      <c r="I67" s="1192"/>
    </row>
    <row r="68" spans="1:35" ht="15" customHeight="1" thickBot="1" x14ac:dyDescent="0.25">
      <c r="A68" s="456" t="s">
        <v>496</v>
      </c>
      <c r="B68" s="457" t="s">
        <v>497</v>
      </c>
      <c r="C68" s="458" t="s">
        <v>498</v>
      </c>
      <c r="D68" s="458" t="s">
        <v>499</v>
      </c>
      <c r="E68" s="458" t="s">
        <v>500</v>
      </c>
      <c r="F68" s="458" t="s">
        <v>501</v>
      </c>
      <c r="G68" s="459" t="s">
        <v>502</v>
      </c>
      <c r="H68" s="459" t="s">
        <v>503</v>
      </c>
      <c r="I68" s="460" t="s">
        <v>504</v>
      </c>
      <c r="L68" s="1242" t="s">
        <v>588</v>
      </c>
      <c r="M68" s="1243"/>
      <c r="N68" s="1243"/>
      <c r="O68" s="1244"/>
      <c r="Q68" s="24" t="s">
        <v>2180</v>
      </c>
      <c r="R68" s="399" t="s">
        <v>633</v>
      </c>
      <c r="S68" s="399" t="s">
        <v>241</v>
      </c>
      <c r="T68" s="399" t="s">
        <v>1196</v>
      </c>
      <c r="U68" s="399" t="s">
        <v>541</v>
      </c>
      <c r="V68" s="399" t="s">
        <v>1784</v>
      </c>
      <c r="W68" s="399" t="s">
        <v>500</v>
      </c>
      <c r="X68" s="399" t="s">
        <v>1504</v>
      </c>
      <c r="Y68" s="399" t="s">
        <v>1088</v>
      </c>
      <c r="Z68" s="399" t="s">
        <v>242</v>
      </c>
      <c r="AA68" s="399" t="s">
        <v>1089</v>
      </c>
      <c r="AB68" s="399" t="s">
        <v>610</v>
      </c>
      <c r="AC68" s="399" t="s">
        <v>514</v>
      </c>
      <c r="AD68" s="399" t="s">
        <v>591</v>
      </c>
      <c r="AE68" s="399" t="s">
        <v>1587</v>
      </c>
      <c r="AF68" s="400" t="s">
        <v>813</v>
      </c>
    </row>
    <row r="69" spans="1:35" ht="15" customHeight="1" thickBot="1" x14ac:dyDescent="0.25">
      <c r="A69" s="468">
        <v>1</v>
      </c>
      <c r="B69" s="53" t="s">
        <v>1092</v>
      </c>
      <c r="C69" s="46">
        <v>28</v>
      </c>
      <c r="D69" s="46">
        <v>20</v>
      </c>
      <c r="E69" s="46">
        <v>6</v>
      </c>
      <c r="F69" s="46">
        <v>2</v>
      </c>
      <c r="G69" s="46">
        <v>96</v>
      </c>
      <c r="H69" s="46">
        <v>36</v>
      </c>
      <c r="I69" s="624">
        <f>(D69*2)+E69</f>
        <v>46</v>
      </c>
      <c r="J69" s="623">
        <f t="shared" si="0"/>
        <v>28</v>
      </c>
      <c r="K69" s="623">
        <f t="shared" si="1"/>
        <v>46</v>
      </c>
      <c r="L69" s="1245"/>
      <c r="M69" s="1246"/>
      <c r="N69" s="1246"/>
      <c r="O69" s="1247"/>
      <c r="Q69" s="401" t="s">
        <v>633</v>
      </c>
      <c r="R69" s="10"/>
      <c r="S69" s="20"/>
      <c r="T69" s="20"/>
      <c r="U69" s="20" t="s">
        <v>1642</v>
      </c>
      <c r="V69" s="20" t="s">
        <v>532</v>
      </c>
      <c r="W69" s="20"/>
      <c r="X69" s="20"/>
      <c r="Y69" s="20" t="s">
        <v>532</v>
      </c>
      <c r="Z69" s="20"/>
      <c r="AA69" s="20"/>
      <c r="AB69" s="20"/>
      <c r="AC69" s="20"/>
      <c r="AD69" s="20"/>
      <c r="AE69" s="20"/>
      <c r="AF69" s="21"/>
      <c r="AI69" s="5" t="s">
        <v>532</v>
      </c>
    </row>
    <row r="70" spans="1:35" ht="15" customHeight="1" x14ac:dyDescent="0.2">
      <c r="A70" s="259">
        <v>2</v>
      </c>
      <c r="B70" s="54" t="s">
        <v>244</v>
      </c>
      <c r="C70" s="619">
        <v>28</v>
      </c>
      <c r="D70" s="619">
        <v>20</v>
      </c>
      <c r="E70" s="619">
        <v>5</v>
      </c>
      <c r="F70" s="619">
        <v>3</v>
      </c>
      <c r="G70" s="619">
        <v>94</v>
      </c>
      <c r="H70" s="619">
        <v>51</v>
      </c>
      <c r="I70" s="621">
        <f>(D70*2)+E70</f>
        <v>45</v>
      </c>
      <c r="J70" s="623">
        <f t="shared" si="0"/>
        <v>28</v>
      </c>
      <c r="K70" s="623">
        <f t="shared" si="1"/>
        <v>45</v>
      </c>
      <c r="L70" s="927" t="s">
        <v>54</v>
      </c>
      <c r="M70" s="928"/>
      <c r="N70" s="928"/>
      <c r="O70" s="929"/>
      <c r="Q70" s="401" t="s">
        <v>241</v>
      </c>
      <c r="R70" s="20"/>
      <c r="S70" s="10"/>
      <c r="T70" s="20"/>
      <c r="U70" s="20" t="s">
        <v>1493</v>
      </c>
      <c r="V70" s="20"/>
      <c r="W70" s="20"/>
      <c r="X70" s="20"/>
      <c r="Y70" s="20"/>
      <c r="Z70" s="20"/>
      <c r="AA70" s="20"/>
      <c r="AB70" s="20"/>
      <c r="AC70" s="20"/>
      <c r="AD70" s="20"/>
      <c r="AE70" s="20"/>
      <c r="AF70" s="21"/>
    </row>
    <row r="71" spans="1:35" ht="15" customHeight="1" x14ac:dyDescent="0.2">
      <c r="A71" s="259">
        <v>3</v>
      </c>
      <c r="B71" s="54" t="s">
        <v>1589</v>
      </c>
      <c r="C71" s="619">
        <v>28</v>
      </c>
      <c r="D71" s="619">
        <v>16</v>
      </c>
      <c r="E71" s="619">
        <v>2</v>
      </c>
      <c r="F71" s="619">
        <v>10</v>
      </c>
      <c r="G71" s="619">
        <v>100</v>
      </c>
      <c r="H71" s="619">
        <v>71</v>
      </c>
      <c r="I71" s="621">
        <f>(D71*2)+E71</f>
        <v>34</v>
      </c>
      <c r="J71" s="623">
        <f t="shared" ref="J71:J151" si="6">D71+E71+F71</f>
        <v>28</v>
      </c>
      <c r="K71" s="623">
        <f t="shared" ref="K71:K151" si="7">D71*2+E71</f>
        <v>34</v>
      </c>
      <c r="L71" s="930"/>
      <c r="M71" s="931"/>
      <c r="N71" s="931"/>
      <c r="O71" s="932"/>
      <c r="Q71" s="401" t="s">
        <v>1196</v>
      </c>
      <c r="R71" s="20"/>
      <c r="S71" s="20"/>
      <c r="T71" s="10"/>
      <c r="U71" s="20" t="s">
        <v>1642</v>
      </c>
      <c r="V71" s="20"/>
      <c r="W71" s="20"/>
      <c r="X71" s="20"/>
      <c r="Y71" s="20"/>
      <c r="Z71" s="20"/>
      <c r="AA71" s="20"/>
      <c r="AB71" s="20"/>
      <c r="AC71" s="20"/>
      <c r="AD71" s="20"/>
      <c r="AE71" s="20"/>
      <c r="AF71" s="21"/>
    </row>
    <row r="72" spans="1:35" ht="15" customHeight="1" x14ac:dyDescent="0.2">
      <c r="A72" s="259">
        <v>4</v>
      </c>
      <c r="B72" s="54" t="s">
        <v>1208</v>
      </c>
      <c r="C72" s="619">
        <v>28</v>
      </c>
      <c r="D72" s="619">
        <v>16</v>
      </c>
      <c r="E72" s="619">
        <v>2</v>
      </c>
      <c r="F72" s="619">
        <v>10</v>
      </c>
      <c r="G72" s="619">
        <v>77</v>
      </c>
      <c r="H72" s="619">
        <v>61</v>
      </c>
      <c r="I72" s="621">
        <f>(D72*2)+E72</f>
        <v>34</v>
      </c>
      <c r="J72" s="623">
        <f t="shared" si="6"/>
        <v>28</v>
      </c>
      <c r="K72" s="623">
        <f t="shared" si="7"/>
        <v>34</v>
      </c>
      <c r="L72" s="930"/>
      <c r="M72" s="931"/>
      <c r="N72" s="931"/>
      <c r="O72" s="932"/>
      <c r="Q72" s="401" t="s">
        <v>541</v>
      </c>
      <c r="R72" s="20" t="s">
        <v>355</v>
      </c>
      <c r="S72" s="20" t="s">
        <v>1539</v>
      </c>
      <c r="T72" s="20" t="s">
        <v>1603</v>
      </c>
      <c r="U72" s="10"/>
      <c r="V72" s="20" t="s">
        <v>1600</v>
      </c>
      <c r="W72" s="20" t="s">
        <v>1739</v>
      </c>
      <c r="X72" s="20" t="s">
        <v>1126</v>
      </c>
      <c r="Y72" s="20" t="s">
        <v>1539</v>
      </c>
      <c r="Z72" s="20" t="s">
        <v>1600</v>
      </c>
      <c r="AA72" s="20" t="s">
        <v>844</v>
      </c>
      <c r="AB72" s="20" t="s">
        <v>1490</v>
      </c>
      <c r="AC72" s="20" t="s">
        <v>1495</v>
      </c>
      <c r="AD72" s="20" t="s">
        <v>1487</v>
      </c>
      <c r="AE72" s="20" t="s">
        <v>1656</v>
      </c>
      <c r="AF72" s="21" t="s">
        <v>1207</v>
      </c>
      <c r="AG72" s="5" t="s">
        <v>532</v>
      </c>
    </row>
    <row r="73" spans="1:35" ht="15" customHeight="1" x14ac:dyDescent="0.2">
      <c r="A73" s="259">
        <v>5</v>
      </c>
      <c r="B73" s="54" t="s">
        <v>371</v>
      </c>
      <c r="C73" s="619">
        <v>28</v>
      </c>
      <c r="D73" s="619">
        <v>14</v>
      </c>
      <c r="E73" s="619">
        <v>5</v>
      </c>
      <c r="F73" s="619">
        <v>9</v>
      </c>
      <c r="G73" s="619">
        <v>71</v>
      </c>
      <c r="H73" s="619">
        <v>49</v>
      </c>
      <c r="I73" s="621">
        <f t="shared" ref="I73:I79" si="8">(D73*2)+E73</f>
        <v>33</v>
      </c>
      <c r="J73" s="623">
        <f t="shared" si="6"/>
        <v>28</v>
      </c>
      <c r="K73" s="623">
        <f t="shared" si="7"/>
        <v>33</v>
      </c>
      <c r="L73" s="930"/>
      <c r="M73" s="931"/>
      <c r="N73" s="931"/>
      <c r="O73" s="932"/>
      <c r="Q73" s="401" t="s">
        <v>1784</v>
      </c>
      <c r="R73" s="20"/>
      <c r="S73" s="20"/>
      <c r="T73" s="20"/>
      <c r="U73" s="20" t="s">
        <v>1600</v>
      </c>
      <c r="V73" s="10"/>
      <c r="W73" s="20"/>
      <c r="X73" s="20"/>
      <c r="Y73" s="20"/>
      <c r="Z73" s="20"/>
      <c r="AA73" s="20"/>
      <c r="AB73" s="20"/>
      <c r="AC73" s="20"/>
      <c r="AD73" s="20"/>
      <c r="AE73" s="20"/>
      <c r="AF73" s="21"/>
    </row>
    <row r="74" spans="1:35" ht="15" customHeight="1" x14ac:dyDescent="0.2">
      <c r="A74" s="259">
        <v>6</v>
      </c>
      <c r="B74" s="54" t="s">
        <v>1200</v>
      </c>
      <c r="C74" s="619">
        <v>28</v>
      </c>
      <c r="D74" s="619">
        <v>14</v>
      </c>
      <c r="E74" s="619">
        <v>4</v>
      </c>
      <c r="F74" s="619">
        <v>10</v>
      </c>
      <c r="G74" s="619">
        <v>74</v>
      </c>
      <c r="H74" s="619">
        <v>50</v>
      </c>
      <c r="I74" s="621">
        <f t="shared" si="8"/>
        <v>32</v>
      </c>
      <c r="J74" s="623">
        <f t="shared" si="6"/>
        <v>28</v>
      </c>
      <c r="K74" s="623">
        <f t="shared" si="7"/>
        <v>32</v>
      </c>
      <c r="L74" s="930"/>
      <c r="M74" s="931"/>
      <c r="N74" s="931"/>
      <c r="O74" s="932"/>
      <c r="Q74" s="401" t="s">
        <v>500</v>
      </c>
      <c r="R74" s="20"/>
      <c r="S74" s="20"/>
      <c r="T74" s="20"/>
      <c r="U74" s="20" t="s">
        <v>1210</v>
      </c>
      <c r="V74" s="20"/>
      <c r="W74" s="10"/>
      <c r="X74" s="20"/>
      <c r="Y74" s="20"/>
      <c r="Z74" s="20"/>
      <c r="AA74" s="20"/>
      <c r="AB74" s="20"/>
      <c r="AC74" s="20"/>
      <c r="AD74" s="20"/>
      <c r="AE74" s="20"/>
      <c r="AF74" s="21"/>
    </row>
    <row r="75" spans="1:35" ht="15" customHeight="1" x14ac:dyDescent="0.2">
      <c r="A75" s="259">
        <v>7</v>
      </c>
      <c r="B75" s="54" t="s">
        <v>345</v>
      </c>
      <c r="C75" s="619">
        <v>28</v>
      </c>
      <c r="D75" s="619">
        <v>15</v>
      </c>
      <c r="E75" s="619">
        <v>2</v>
      </c>
      <c r="F75" s="619">
        <v>11</v>
      </c>
      <c r="G75" s="619">
        <v>71</v>
      </c>
      <c r="H75" s="619">
        <v>68</v>
      </c>
      <c r="I75" s="621">
        <f t="shared" si="8"/>
        <v>32</v>
      </c>
      <c r="J75" s="623">
        <f t="shared" si="6"/>
        <v>28</v>
      </c>
      <c r="K75" s="623">
        <f t="shared" si="7"/>
        <v>32</v>
      </c>
      <c r="L75" s="930"/>
      <c r="M75" s="931"/>
      <c r="N75" s="931"/>
      <c r="O75" s="932"/>
      <c r="Q75" s="401" t="s">
        <v>733</v>
      </c>
      <c r="R75" s="20"/>
      <c r="S75" s="20"/>
      <c r="T75" s="20"/>
      <c r="U75" s="20" t="s">
        <v>1642</v>
      </c>
      <c r="V75" s="20"/>
      <c r="W75" s="20"/>
      <c r="X75" s="10"/>
      <c r="Y75" s="20"/>
      <c r="Z75" s="20"/>
      <c r="AA75" s="20"/>
      <c r="AB75" s="20"/>
      <c r="AC75" s="20"/>
      <c r="AD75" s="20"/>
      <c r="AE75" s="20"/>
      <c r="AF75" s="21"/>
    </row>
    <row r="76" spans="1:35" ht="15" customHeight="1" x14ac:dyDescent="0.2">
      <c r="A76" s="259">
        <v>8</v>
      </c>
      <c r="B76" s="54" t="s">
        <v>1090</v>
      </c>
      <c r="C76" s="619">
        <v>28</v>
      </c>
      <c r="D76" s="619">
        <v>10</v>
      </c>
      <c r="E76" s="619">
        <v>6</v>
      </c>
      <c r="F76" s="619">
        <v>12</v>
      </c>
      <c r="G76" s="619">
        <v>72</v>
      </c>
      <c r="H76" s="619">
        <v>68</v>
      </c>
      <c r="I76" s="621">
        <f t="shared" si="8"/>
        <v>26</v>
      </c>
      <c r="J76" s="623">
        <f t="shared" si="6"/>
        <v>28</v>
      </c>
      <c r="K76" s="623">
        <f t="shared" si="7"/>
        <v>26</v>
      </c>
      <c r="L76" s="930"/>
      <c r="M76" s="931"/>
      <c r="N76" s="931"/>
      <c r="O76" s="932"/>
      <c r="Q76" s="401" t="s">
        <v>1088</v>
      </c>
      <c r="R76" s="20"/>
      <c r="S76" s="20"/>
      <c r="T76" s="20"/>
      <c r="U76" s="20" t="s">
        <v>1207</v>
      </c>
      <c r="V76" s="20"/>
      <c r="W76" s="20"/>
      <c r="X76" s="20"/>
      <c r="Y76" s="10"/>
      <c r="Z76" s="20"/>
      <c r="AA76" s="20"/>
      <c r="AB76" s="20"/>
      <c r="AC76" s="20"/>
      <c r="AD76" s="20"/>
      <c r="AE76" s="20"/>
      <c r="AF76" s="21"/>
    </row>
    <row r="77" spans="1:35" ht="15" customHeight="1" x14ac:dyDescent="0.2">
      <c r="A77" s="259">
        <v>9</v>
      </c>
      <c r="B77" s="54" t="s">
        <v>1042</v>
      </c>
      <c r="C77" s="619">
        <v>28</v>
      </c>
      <c r="D77" s="619">
        <v>8</v>
      </c>
      <c r="E77" s="619">
        <v>8</v>
      </c>
      <c r="F77" s="619">
        <v>12</v>
      </c>
      <c r="G77" s="619">
        <v>57</v>
      </c>
      <c r="H77" s="619">
        <v>72</v>
      </c>
      <c r="I77" s="621">
        <f t="shared" si="8"/>
        <v>24</v>
      </c>
      <c r="J77" s="623">
        <f t="shared" si="6"/>
        <v>28</v>
      </c>
      <c r="K77" s="623">
        <f t="shared" si="7"/>
        <v>24</v>
      </c>
      <c r="L77" s="930"/>
      <c r="M77" s="931"/>
      <c r="N77" s="931"/>
      <c r="O77" s="932"/>
      <c r="Q77" s="401" t="s">
        <v>242</v>
      </c>
      <c r="R77" s="20"/>
      <c r="S77" s="20"/>
      <c r="T77" s="20"/>
      <c r="U77" s="20" t="s">
        <v>1210</v>
      </c>
      <c r="V77" s="20"/>
      <c r="W77" s="20"/>
      <c r="X77" s="20"/>
      <c r="Y77" s="20"/>
      <c r="Z77" s="10"/>
      <c r="AA77" s="20"/>
      <c r="AB77" s="20"/>
      <c r="AC77" s="20"/>
      <c r="AD77" s="20"/>
      <c r="AE77" s="20"/>
      <c r="AF77" s="21"/>
    </row>
    <row r="78" spans="1:35" ht="15" customHeight="1" x14ac:dyDescent="0.2">
      <c r="A78" s="259">
        <v>10</v>
      </c>
      <c r="B78" s="54" t="s">
        <v>1093</v>
      </c>
      <c r="C78" s="619">
        <v>28</v>
      </c>
      <c r="D78" s="619">
        <v>9</v>
      </c>
      <c r="E78" s="619">
        <v>5</v>
      </c>
      <c r="F78" s="619">
        <v>14</v>
      </c>
      <c r="G78" s="619">
        <v>49</v>
      </c>
      <c r="H78" s="619">
        <v>66</v>
      </c>
      <c r="I78" s="621">
        <f t="shared" si="8"/>
        <v>23</v>
      </c>
      <c r="J78" s="623">
        <f t="shared" si="6"/>
        <v>28</v>
      </c>
      <c r="K78" s="623">
        <f t="shared" si="7"/>
        <v>23</v>
      </c>
      <c r="L78" s="930"/>
      <c r="M78" s="931"/>
      <c r="N78" s="931"/>
      <c r="O78" s="932"/>
      <c r="Q78" s="401" t="s">
        <v>1089</v>
      </c>
      <c r="R78" s="20"/>
      <c r="S78" s="20"/>
      <c r="T78" s="20"/>
      <c r="U78" s="20" t="s">
        <v>1642</v>
      </c>
      <c r="V78" s="20" t="s">
        <v>532</v>
      </c>
      <c r="W78" s="20"/>
      <c r="X78" s="20"/>
      <c r="Y78" s="20"/>
      <c r="Z78" s="20"/>
      <c r="AA78" s="10"/>
      <c r="AB78" s="20"/>
      <c r="AC78" s="20"/>
      <c r="AD78" s="20"/>
      <c r="AE78" s="20"/>
      <c r="AF78" s="21"/>
    </row>
    <row r="79" spans="1:35" ht="15" customHeight="1" x14ac:dyDescent="0.2">
      <c r="A79" s="259">
        <v>11</v>
      </c>
      <c r="B79" s="54" t="s">
        <v>1094</v>
      </c>
      <c r="C79" s="619">
        <v>28</v>
      </c>
      <c r="D79" s="619">
        <v>9</v>
      </c>
      <c r="E79" s="619">
        <v>4</v>
      </c>
      <c r="F79" s="619">
        <v>15</v>
      </c>
      <c r="G79" s="619">
        <v>75</v>
      </c>
      <c r="H79" s="619">
        <v>82</v>
      </c>
      <c r="I79" s="621">
        <f t="shared" si="8"/>
        <v>22</v>
      </c>
      <c r="J79" s="623">
        <f t="shared" si="6"/>
        <v>28</v>
      </c>
      <c r="K79" s="623">
        <f t="shared" si="7"/>
        <v>22</v>
      </c>
      <c r="L79" s="930"/>
      <c r="M79" s="931"/>
      <c r="N79" s="931"/>
      <c r="O79" s="932"/>
      <c r="Q79" s="401" t="s">
        <v>610</v>
      </c>
      <c r="R79" s="20"/>
      <c r="S79" s="20"/>
      <c r="T79" s="20"/>
      <c r="U79" s="20" t="s">
        <v>1795</v>
      </c>
      <c r="V79" s="20" t="s">
        <v>532</v>
      </c>
      <c r="W79" s="20"/>
      <c r="X79" s="20" t="s">
        <v>532</v>
      </c>
      <c r="Y79" s="20"/>
      <c r="Z79" s="20"/>
      <c r="AA79" s="20"/>
      <c r="AB79" s="10"/>
      <c r="AC79" s="20" t="s">
        <v>532</v>
      </c>
      <c r="AD79" s="20"/>
      <c r="AE79" s="20"/>
      <c r="AF79" s="21"/>
    </row>
    <row r="80" spans="1:35" ht="15" customHeight="1" x14ac:dyDescent="0.2">
      <c r="A80" s="259">
        <v>12</v>
      </c>
      <c r="B80" s="54" t="s">
        <v>819</v>
      </c>
      <c r="C80" s="619">
        <v>28</v>
      </c>
      <c r="D80" s="619">
        <v>8</v>
      </c>
      <c r="E80" s="619">
        <v>5</v>
      </c>
      <c r="F80" s="619">
        <v>15</v>
      </c>
      <c r="G80" s="619">
        <v>47</v>
      </c>
      <c r="H80" s="619">
        <v>65</v>
      </c>
      <c r="I80" s="621">
        <f>(D80*2)+E80</f>
        <v>21</v>
      </c>
      <c r="J80" s="623">
        <f t="shared" si="6"/>
        <v>28</v>
      </c>
      <c r="K80" s="623">
        <f t="shared" si="7"/>
        <v>21</v>
      </c>
      <c r="L80" s="930"/>
      <c r="M80" s="931"/>
      <c r="N80" s="931"/>
      <c r="O80" s="932"/>
      <c r="Q80" s="401" t="s">
        <v>514</v>
      </c>
      <c r="R80" s="20"/>
      <c r="S80" s="20"/>
      <c r="T80" s="20"/>
      <c r="U80" s="20" t="s">
        <v>1600</v>
      </c>
      <c r="V80" s="20" t="s">
        <v>532</v>
      </c>
      <c r="W80" s="20"/>
      <c r="X80" s="20"/>
      <c r="Y80" s="20"/>
      <c r="Z80" s="20"/>
      <c r="AA80" s="20"/>
      <c r="AB80" s="20" t="s">
        <v>532</v>
      </c>
      <c r="AC80" s="10"/>
      <c r="AD80" s="20"/>
      <c r="AE80" s="20"/>
      <c r="AF80" s="21"/>
    </row>
    <row r="81" spans="1:32" ht="15" customHeight="1" x14ac:dyDescent="0.2">
      <c r="A81" s="259">
        <v>13</v>
      </c>
      <c r="B81" s="54" t="s">
        <v>245</v>
      </c>
      <c r="C81" s="619">
        <v>28</v>
      </c>
      <c r="D81" s="619">
        <v>7</v>
      </c>
      <c r="E81" s="619">
        <v>6</v>
      </c>
      <c r="F81" s="619">
        <v>15</v>
      </c>
      <c r="G81" s="619">
        <v>43</v>
      </c>
      <c r="H81" s="619">
        <v>75</v>
      </c>
      <c r="I81" s="621">
        <f>(D81*2)+E81</f>
        <v>20</v>
      </c>
      <c r="J81" s="623">
        <f t="shared" si="6"/>
        <v>28</v>
      </c>
      <c r="K81" s="623">
        <f t="shared" si="7"/>
        <v>20</v>
      </c>
      <c r="L81" s="930"/>
      <c r="M81" s="931"/>
      <c r="N81" s="931"/>
      <c r="O81" s="932"/>
      <c r="Q81" s="401" t="s">
        <v>591</v>
      </c>
      <c r="R81" s="20"/>
      <c r="S81" s="20"/>
      <c r="T81" s="20"/>
      <c r="U81" s="20" t="s">
        <v>844</v>
      </c>
      <c r="V81" s="20"/>
      <c r="W81" s="20"/>
      <c r="X81" s="20"/>
      <c r="Y81" s="20"/>
      <c r="Z81" s="20"/>
      <c r="AA81" s="20"/>
      <c r="AB81" s="20"/>
      <c r="AC81" s="20"/>
      <c r="AD81" s="10"/>
      <c r="AE81" s="20" t="s">
        <v>532</v>
      </c>
      <c r="AF81" s="21"/>
    </row>
    <row r="82" spans="1:32" ht="15" customHeight="1" x14ac:dyDescent="0.2">
      <c r="A82" s="259">
        <v>14</v>
      </c>
      <c r="B82" s="54" t="s">
        <v>1955</v>
      </c>
      <c r="C82" s="619">
        <v>28</v>
      </c>
      <c r="D82" s="619">
        <v>4</v>
      </c>
      <c r="E82" s="619">
        <v>8</v>
      </c>
      <c r="F82" s="619">
        <v>16</v>
      </c>
      <c r="G82" s="619">
        <v>51</v>
      </c>
      <c r="H82" s="619">
        <v>91</v>
      </c>
      <c r="I82" s="621">
        <f>(D82*2)+E82</f>
        <v>16</v>
      </c>
      <c r="J82" s="623">
        <f t="shared" si="6"/>
        <v>28</v>
      </c>
      <c r="K82" s="623">
        <f t="shared" si="7"/>
        <v>16</v>
      </c>
      <c r="L82" s="930"/>
      <c r="M82" s="931"/>
      <c r="N82" s="931"/>
      <c r="O82" s="932"/>
      <c r="Q82" s="401" t="s">
        <v>1587</v>
      </c>
      <c r="R82" s="20"/>
      <c r="S82" s="20"/>
      <c r="T82" s="20"/>
      <c r="U82" s="20" t="s">
        <v>1540</v>
      </c>
      <c r="V82" s="20"/>
      <c r="W82" s="20"/>
      <c r="X82" s="20"/>
      <c r="Y82" s="20"/>
      <c r="Z82" s="20"/>
      <c r="AA82" s="20"/>
      <c r="AB82" s="20"/>
      <c r="AC82" s="20"/>
      <c r="AD82" s="20" t="s">
        <v>532</v>
      </c>
      <c r="AE82" s="10"/>
      <c r="AF82" s="21"/>
    </row>
    <row r="83" spans="1:32" ht="15" customHeight="1" thickBot="1" x14ac:dyDescent="0.25">
      <c r="A83" s="462">
        <v>15</v>
      </c>
      <c r="B83" s="55" t="s">
        <v>617</v>
      </c>
      <c r="C83" s="620">
        <v>28</v>
      </c>
      <c r="D83" s="620">
        <v>6</v>
      </c>
      <c r="E83" s="620">
        <v>0</v>
      </c>
      <c r="F83" s="620">
        <v>22</v>
      </c>
      <c r="G83" s="620">
        <v>43</v>
      </c>
      <c r="H83" s="620">
        <v>108</v>
      </c>
      <c r="I83" s="622">
        <f>(D83*2)+E83</f>
        <v>12</v>
      </c>
      <c r="J83" s="623">
        <f t="shared" si="6"/>
        <v>28</v>
      </c>
      <c r="K83" s="623">
        <f t="shared" si="7"/>
        <v>12</v>
      </c>
      <c r="L83" s="933"/>
      <c r="M83" s="934"/>
      <c r="N83" s="934"/>
      <c r="O83" s="935"/>
      <c r="Q83" s="402" t="s">
        <v>813</v>
      </c>
      <c r="R83" s="23"/>
      <c r="S83" s="23"/>
      <c r="T83" s="23"/>
      <c r="U83" s="23" t="s">
        <v>1541</v>
      </c>
      <c r="V83" s="23"/>
      <c r="W83" s="23"/>
      <c r="X83" s="23"/>
      <c r="Y83" s="23"/>
      <c r="Z83" s="23"/>
      <c r="AA83" s="23"/>
      <c r="AB83" s="23"/>
      <c r="AC83" s="23"/>
      <c r="AD83" s="23"/>
      <c r="AE83" s="23"/>
      <c r="AF83" s="15"/>
    </row>
    <row r="84" spans="1:32" ht="15" customHeight="1" x14ac:dyDescent="0.2">
      <c r="C84" s="623">
        <f t="shared" ref="C84:I84" si="9">SUM(C69:C83)</f>
        <v>420</v>
      </c>
      <c r="D84" s="623">
        <f t="shared" si="9"/>
        <v>176</v>
      </c>
      <c r="E84" s="623">
        <f t="shared" si="9"/>
        <v>68</v>
      </c>
      <c r="F84" s="623">
        <f t="shared" si="9"/>
        <v>176</v>
      </c>
      <c r="G84" s="623">
        <f t="shared" si="9"/>
        <v>1020</v>
      </c>
      <c r="H84" s="623">
        <f t="shared" si="9"/>
        <v>1013</v>
      </c>
      <c r="I84" s="623">
        <f t="shared" si="9"/>
        <v>420</v>
      </c>
      <c r="J84" s="623">
        <f t="shared" si="6"/>
        <v>420</v>
      </c>
      <c r="K84" s="623">
        <f t="shared" si="7"/>
        <v>420</v>
      </c>
    </row>
    <row r="85" spans="1:32" ht="15" customHeight="1" thickBot="1" x14ac:dyDescent="0.25"/>
    <row r="86" spans="1:32" ht="15" customHeight="1" thickBot="1" x14ac:dyDescent="0.25">
      <c r="A86" s="1193" t="s">
        <v>2087</v>
      </c>
      <c r="B86" s="1194"/>
      <c r="C86" s="1194"/>
      <c r="D86" s="1194"/>
      <c r="E86" s="1194"/>
      <c r="F86" s="1195"/>
      <c r="G86" s="1190" t="s">
        <v>2179</v>
      </c>
      <c r="H86" s="1191"/>
      <c r="I86" s="1192"/>
    </row>
    <row r="87" spans="1:32" ht="15" customHeight="1" thickBot="1" x14ac:dyDescent="0.25">
      <c r="A87" s="456" t="s">
        <v>496</v>
      </c>
      <c r="B87" s="457" t="s">
        <v>497</v>
      </c>
      <c r="C87" s="458" t="s">
        <v>498</v>
      </c>
      <c r="D87" s="458" t="s">
        <v>499</v>
      </c>
      <c r="E87" s="458" t="s">
        <v>500</v>
      </c>
      <c r="F87" s="458" t="s">
        <v>501</v>
      </c>
      <c r="G87" s="459" t="s">
        <v>502</v>
      </c>
      <c r="H87" s="459" t="s">
        <v>503</v>
      </c>
      <c r="I87" s="460" t="s">
        <v>504</v>
      </c>
      <c r="L87" s="945" t="s">
        <v>495</v>
      </c>
      <c r="M87" s="946"/>
      <c r="N87" s="946"/>
      <c r="O87" s="947"/>
      <c r="Q87" s="24" t="s">
        <v>2180</v>
      </c>
      <c r="R87" s="399" t="s">
        <v>1615</v>
      </c>
      <c r="S87" s="399" t="s">
        <v>241</v>
      </c>
      <c r="T87" s="399" t="s">
        <v>1503</v>
      </c>
      <c r="U87" s="399" t="s">
        <v>564</v>
      </c>
      <c r="V87" s="399" t="s">
        <v>500</v>
      </c>
      <c r="W87" s="399" t="s">
        <v>59</v>
      </c>
      <c r="X87" s="399" t="s">
        <v>1530</v>
      </c>
      <c r="Y87" s="399" t="s">
        <v>610</v>
      </c>
      <c r="Z87" s="399" t="s">
        <v>2089</v>
      </c>
      <c r="AA87" s="399" t="s">
        <v>1959</v>
      </c>
      <c r="AB87" s="399" t="s">
        <v>2090</v>
      </c>
      <c r="AC87" s="399" t="s">
        <v>413</v>
      </c>
      <c r="AD87" s="400" t="s">
        <v>727</v>
      </c>
    </row>
    <row r="88" spans="1:32" ht="15" customHeight="1" thickBot="1" x14ac:dyDescent="0.25">
      <c r="A88" s="641" t="s">
        <v>521</v>
      </c>
      <c r="B88" s="111" t="s">
        <v>2061</v>
      </c>
      <c r="C88" s="46"/>
      <c r="D88" s="46"/>
      <c r="E88" s="46"/>
      <c r="F88" s="46"/>
      <c r="G88" s="46"/>
      <c r="H88" s="46"/>
      <c r="I88" s="624"/>
      <c r="J88" s="623">
        <f t="shared" ref="J88:J101" si="10">D88+E88+F88</f>
        <v>0</v>
      </c>
      <c r="K88" s="623">
        <f t="shared" ref="K88:K101" si="11">D88*2+E88</f>
        <v>0</v>
      </c>
      <c r="L88" s="1063"/>
      <c r="M88" s="1064"/>
      <c r="N88" s="1064"/>
      <c r="O88" s="1065"/>
      <c r="Q88" s="401" t="s">
        <v>1615</v>
      </c>
      <c r="R88" s="10"/>
      <c r="S88" s="20"/>
      <c r="T88" s="20"/>
      <c r="U88" s="20"/>
      <c r="V88" s="20"/>
      <c r="W88" s="20"/>
      <c r="X88" s="20"/>
      <c r="Y88" s="20"/>
      <c r="Z88" s="20"/>
      <c r="AA88" s="20"/>
      <c r="AB88" s="20"/>
      <c r="AC88" s="20"/>
      <c r="AD88" s="21"/>
    </row>
    <row r="89" spans="1:32" ht="15" customHeight="1" x14ac:dyDescent="0.2">
      <c r="A89" s="609" t="s">
        <v>521</v>
      </c>
      <c r="B89" s="89" t="s">
        <v>1498</v>
      </c>
      <c r="C89" s="619"/>
      <c r="D89" s="619"/>
      <c r="E89" s="619"/>
      <c r="F89" s="619"/>
      <c r="G89" s="619"/>
      <c r="H89" s="619"/>
      <c r="I89" s="621"/>
      <c r="J89" s="623">
        <f t="shared" si="10"/>
        <v>0</v>
      </c>
      <c r="K89" s="623">
        <f t="shared" si="11"/>
        <v>0</v>
      </c>
      <c r="L89" s="927" t="s">
        <v>528</v>
      </c>
      <c r="M89" s="928"/>
      <c r="N89" s="928"/>
      <c r="O89" s="929"/>
      <c r="Q89" s="401" t="s">
        <v>241</v>
      </c>
      <c r="R89" s="20"/>
      <c r="S89" s="10"/>
      <c r="T89" s="20"/>
      <c r="U89" s="20"/>
      <c r="V89" s="20"/>
      <c r="W89" s="20"/>
      <c r="X89" s="20"/>
      <c r="Y89" s="20"/>
      <c r="Z89" s="20"/>
      <c r="AA89" s="20"/>
      <c r="AB89" s="20"/>
      <c r="AC89" s="20"/>
      <c r="AD89" s="21"/>
    </row>
    <row r="90" spans="1:32" ht="15" customHeight="1" x14ac:dyDescent="0.2">
      <c r="A90" s="609" t="s">
        <v>521</v>
      </c>
      <c r="B90" s="89" t="s">
        <v>2092</v>
      </c>
      <c r="C90" s="619"/>
      <c r="D90" s="619"/>
      <c r="E90" s="619"/>
      <c r="F90" s="619"/>
      <c r="G90" s="619"/>
      <c r="H90" s="619"/>
      <c r="I90" s="621"/>
      <c r="J90" s="623">
        <f t="shared" si="10"/>
        <v>0</v>
      </c>
      <c r="K90" s="623">
        <f t="shared" si="11"/>
        <v>0</v>
      </c>
      <c r="L90" s="930"/>
      <c r="M90" s="931"/>
      <c r="N90" s="931"/>
      <c r="O90" s="932"/>
      <c r="Q90" s="401" t="s">
        <v>1503</v>
      </c>
      <c r="R90" s="20"/>
      <c r="S90" s="20"/>
      <c r="T90" s="10"/>
      <c r="U90" s="20"/>
      <c r="V90" s="20"/>
      <c r="W90" s="20"/>
      <c r="X90" s="20"/>
      <c r="Y90" s="20"/>
      <c r="Z90" s="20"/>
      <c r="AA90" s="20"/>
      <c r="AB90" s="20"/>
      <c r="AC90" s="20"/>
      <c r="AD90" s="21"/>
    </row>
    <row r="91" spans="1:32" ht="15" customHeight="1" x14ac:dyDescent="0.2">
      <c r="A91" s="609" t="s">
        <v>521</v>
      </c>
      <c r="B91" s="89" t="s">
        <v>106</v>
      </c>
      <c r="C91" s="619"/>
      <c r="D91" s="619"/>
      <c r="E91" s="619"/>
      <c r="F91" s="619"/>
      <c r="G91" s="619"/>
      <c r="H91" s="619"/>
      <c r="I91" s="621"/>
      <c r="J91" s="623">
        <f t="shared" si="10"/>
        <v>0</v>
      </c>
      <c r="K91" s="623">
        <f t="shared" si="11"/>
        <v>0</v>
      </c>
      <c r="L91" s="930"/>
      <c r="M91" s="931"/>
      <c r="N91" s="931"/>
      <c r="O91" s="932"/>
      <c r="Q91" s="401" t="s">
        <v>564</v>
      </c>
      <c r="R91" s="20"/>
      <c r="S91" s="20"/>
      <c r="T91" s="20"/>
      <c r="U91" s="10"/>
      <c r="V91" s="20"/>
      <c r="W91" s="20"/>
      <c r="X91" s="20"/>
      <c r="Y91" s="20"/>
      <c r="Z91" s="20"/>
      <c r="AA91" s="20"/>
      <c r="AB91" s="20"/>
      <c r="AC91" s="20"/>
      <c r="AD91" s="21"/>
    </row>
    <row r="92" spans="1:32" ht="15" customHeight="1" x14ac:dyDescent="0.2">
      <c r="A92" s="609" t="s">
        <v>521</v>
      </c>
      <c r="B92" s="89" t="s">
        <v>616</v>
      </c>
      <c r="C92" s="619"/>
      <c r="D92" s="619"/>
      <c r="E92" s="619"/>
      <c r="F92" s="619"/>
      <c r="G92" s="619"/>
      <c r="H92" s="619"/>
      <c r="I92" s="621"/>
      <c r="J92" s="623">
        <f t="shared" si="10"/>
        <v>0</v>
      </c>
      <c r="K92" s="623">
        <f t="shared" si="11"/>
        <v>0</v>
      </c>
      <c r="L92" s="930"/>
      <c r="M92" s="931"/>
      <c r="N92" s="931"/>
      <c r="O92" s="932"/>
      <c r="Q92" s="401" t="s">
        <v>500</v>
      </c>
      <c r="R92" s="20"/>
      <c r="S92" s="20"/>
      <c r="T92" s="20"/>
      <c r="U92" s="20"/>
      <c r="V92" s="10"/>
      <c r="W92" s="20" t="s">
        <v>532</v>
      </c>
      <c r="X92" s="20"/>
      <c r="Y92" s="20"/>
      <c r="Z92" s="20"/>
      <c r="AA92" s="20"/>
      <c r="AB92" s="20"/>
      <c r="AC92" s="20"/>
      <c r="AD92" s="21"/>
    </row>
    <row r="93" spans="1:32" ht="15" customHeight="1" x14ac:dyDescent="0.2">
      <c r="A93" s="609" t="s">
        <v>521</v>
      </c>
      <c r="B93" s="89" t="s">
        <v>1931</v>
      </c>
      <c r="C93" s="619"/>
      <c r="D93" s="619"/>
      <c r="E93" s="619"/>
      <c r="F93" s="619"/>
      <c r="G93" s="619"/>
      <c r="H93" s="619"/>
      <c r="I93" s="621"/>
      <c r="J93" s="623">
        <f t="shared" si="10"/>
        <v>0</v>
      </c>
      <c r="K93" s="623">
        <f t="shared" si="11"/>
        <v>0</v>
      </c>
      <c r="L93" s="930"/>
      <c r="M93" s="931"/>
      <c r="N93" s="931"/>
      <c r="O93" s="932"/>
      <c r="Q93" s="401" t="s">
        <v>59</v>
      </c>
      <c r="R93" s="20"/>
      <c r="S93" s="20"/>
      <c r="T93" s="20"/>
      <c r="U93" s="20"/>
      <c r="V93" s="20" t="s">
        <v>532</v>
      </c>
      <c r="W93" s="10"/>
      <c r="X93" s="20"/>
      <c r="Y93" s="20"/>
      <c r="Z93" s="20"/>
      <c r="AA93" s="20"/>
      <c r="AB93" s="20"/>
      <c r="AC93" s="20"/>
      <c r="AD93" s="21"/>
    </row>
    <row r="94" spans="1:32" ht="15" customHeight="1" x14ac:dyDescent="0.2">
      <c r="A94" s="609" t="s">
        <v>521</v>
      </c>
      <c r="B94" s="89" t="s">
        <v>2062</v>
      </c>
      <c r="C94" s="619"/>
      <c r="D94" s="619"/>
      <c r="E94" s="619"/>
      <c r="F94" s="619"/>
      <c r="G94" s="619"/>
      <c r="H94" s="619"/>
      <c r="I94" s="621"/>
      <c r="J94" s="623">
        <f t="shared" si="10"/>
        <v>0</v>
      </c>
      <c r="K94" s="623">
        <f t="shared" si="11"/>
        <v>0</v>
      </c>
      <c r="L94" s="930"/>
      <c r="M94" s="931"/>
      <c r="N94" s="931"/>
      <c r="O94" s="932"/>
      <c r="Q94" s="401" t="s">
        <v>1530</v>
      </c>
      <c r="R94" s="20"/>
      <c r="S94" s="20"/>
      <c r="T94" s="20"/>
      <c r="U94" s="20"/>
      <c r="V94" s="20"/>
      <c r="W94" s="20"/>
      <c r="X94" s="10"/>
      <c r="Y94" s="20"/>
      <c r="Z94" s="20"/>
      <c r="AA94" s="20"/>
      <c r="AB94" s="20"/>
      <c r="AC94" s="20"/>
      <c r="AD94" s="21"/>
    </row>
    <row r="95" spans="1:32" ht="15" customHeight="1" x14ac:dyDescent="0.2">
      <c r="A95" s="609" t="s">
        <v>521</v>
      </c>
      <c r="B95" s="89" t="s">
        <v>1548</v>
      </c>
      <c r="C95" s="619"/>
      <c r="D95" s="619"/>
      <c r="E95" s="619"/>
      <c r="F95" s="619"/>
      <c r="G95" s="619"/>
      <c r="H95" s="619"/>
      <c r="I95" s="621"/>
      <c r="J95" s="623">
        <f t="shared" si="10"/>
        <v>0</v>
      </c>
      <c r="K95" s="623">
        <f t="shared" si="11"/>
        <v>0</v>
      </c>
      <c r="L95" s="930"/>
      <c r="M95" s="931"/>
      <c r="N95" s="931"/>
      <c r="O95" s="932"/>
      <c r="Q95" s="401" t="s">
        <v>610</v>
      </c>
      <c r="R95" s="20"/>
      <c r="S95" s="20"/>
      <c r="T95" s="20"/>
      <c r="U95" s="20"/>
      <c r="V95" s="20"/>
      <c r="W95" s="20"/>
      <c r="X95" s="20"/>
      <c r="Y95" s="10"/>
      <c r="Z95" s="20"/>
      <c r="AA95" s="20"/>
      <c r="AB95" s="20"/>
      <c r="AC95" s="20"/>
      <c r="AD95" s="21"/>
    </row>
    <row r="96" spans="1:32" ht="15" customHeight="1" x14ac:dyDescent="0.2">
      <c r="A96" s="609" t="s">
        <v>521</v>
      </c>
      <c r="B96" s="89" t="s">
        <v>2093</v>
      </c>
      <c r="C96" s="619"/>
      <c r="D96" s="619"/>
      <c r="E96" s="619"/>
      <c r="F96" s="619"/>
      <c r="G96" s="619"/>
      <c r="H96" s="619"/>
      <c r="I96" s="621"/>
      <c r="J96" s="623">
        <f t="shared" si="10"/>
        <v>0</v>
      </c>
      <c r="K96" s="623">
        <f t="shared" si="11"/>
        <v>0</v>
      </c>
      <c r="L96" s="930"/>
      <c r="M96" s="931"/>
      <c r="N96" s="931"/>
      <c r="O96" s="932"/>
      <c r="Q96" s="401" t="s">
        <v>2089</v>
      </c>
      <c r="R96" s="20"/>
      <c r="S96" s="20"/>
      <c r="T96" s="20"/>
      <c r="U96" s="20"/>
      <c r="V96" s="20"/>
      <c r="W96" s="20"/>
      <c r="X96" s="20"/>
      <c r="Y96" s="20"/>
      <c r="Z96" s="10"/>
      <c r="AA96" s="20" t="s">
        <v>532</v>
      </c>
      <c r="AB96" s="20"/>
      <c r="AC96" s="20"/>
      <c r="AD96" s="21"/>
    </row>
    <row r="97" spans="1:35" ht="15" customHeight="1" x14ac:dyDescent="0.2">
      <c r="A97" s="609" t="s">
        <v>521</v>
      </c>
      <c r="B97" s="89" t="s">
        <v>2094</v>
      </c>
      <c r="C97" s="619"/>
      <c r="D97" s="619"/>
      <c r="E97" s="619"/>
      <c r="F97" s="619"/>
      <c r="G97" s="619"/>
      <c r="H97" s="619"/>
      <c r="I97" s="621"/>
      <c r="J97" s="623">
        <f t="shared" si="10"/>
        <v>0</v>
      </c>
      <c r="K97" s="623">
        <f t="shared" si="11"/>
        <v>0</v>
      </c>
      <c r="L97" s="930"/>
      <c r="M97" s="931"/>
      <c r="N97" s="931"/>
      <c r="O97" s="932"/>
      <c r="Q97" s="401" t="s">
        <v>1959</v>
      </c>
      <c r="R97" s="20"/>
      <c r="S97" s="20"/>
      <c r="T97" s="20"/>
      <c r="U97" s="20"/>
      <c r="V97" s="20"/>
      <c r="W97" s="20"/>
      <c r="X97" s="20"/>
      <c r="Y97" s="20"/>
      <c r="Z97" s="20" t="s">
        <v>532</v>
      </c>
      <c r="AA97" s="10"/>
      <c r="AB97" s="20"/>
      <c r="AC97" s="20"/>
      <c r="AD97" s="21"/>
    </row>
    <row r="98" spans="1:35" ht="15" customHeight="1" x14ac:dyDescent="0.2">
      <c r="A98" s="609" t="s">
        <v>521</v>
      </c>
      <c r="B98" s="89" t="s">
        <v>1497</v>
      </c>
      <c r="C98" s="619"/>
      <c r="D98" s="619"/>
      <c r="E98" s="619"/>
      <c r="F98" s="619"/>
      <c r="G98" s="619"/>
      <c r="H98" s="619"/>
      <c r="I98" s="621"/>
      <c r="J98" s="623">
        <f t="shared" si="10"/>
        <v>0</v>
      </c>
      <c r="K98" s="623">
        <f t="shared" si="11"/>
        <v>0</v>
      </c>
      <c r="L98" s="930"/>
      <c r="M98" s="931"/>
      <c r="N98" s="931"/>
      <c r="O98" s="932"/>
      <c r="Q98" s="401" t="s">
        <v>2090</v>
      </c>
      <c r="R98" s="20"/>
      <c r="S98" s="20"/>
      <c r="T98" s="20"/>
      <c r="U98" s="20"/>
      <c r="V98" s="20"/>
      <c r="W98" s="20"/>
      <c r="X98" s="20"/>
      <c r="Y98" s="20"/>
      <c r="Z98" s="20"/>
      <c r="AA98" s="20"/>
      <c r="AB98" s="10"/>
      <c r="AC98" s="20" t="s">
        <v>532</v>
      </c>
      <c r="AD98" s="21"/>
    </row>
    <row r="99" spans="1:35" ht="15" customHeight="1" x14ac:dyDescent="0.2">
      <c r="A99" s="609" t="s">
        <v>521</v>
      </c>
      <c r="B99" s="89" t="s">
        <v>1137</v>
      </c>
      <c r="C99" s="619"/>
      <c r="D99" s="619"/>
      <c r="E99" s="619"/>
      <c r="F99" s="619"/>
      <c r="G99" s="619"/>
      <c r="H99" s="619"/>
      <c r="I99" s="621"/>
      <c r="J99" s="623">
        <f t="shared" si="10"/>
        <v>0</v>
      </c>
      <c r="K99" s="623">
        <f t="shared" si="11"/>
        <v>0</v>
      </c>
      <c r="L99" s="930"/>
      <c r="M99" s="931"/>
      <c r="N99" s="931"/>
      <c r="O99" s="932"/>
      <c r="Q99" s="401" t="s">
        <v>413</v>
      </c>
      <c r="R99" s="20"/>
      <c r="S99" s="20"/>
      <c r="T99" s="20"/>
      <c r="U99" s="20"/>
      <c r="V99" s="20"/>
      <c r="W99" s="20"/>
      <c r="X99" s="20"/>
      <c r="Y99" s="20"/>
      <c r="Z99" s="20"/>
      <c r="AA99" s="20"/>
      <c r="AB99" s="20" t="s">
        <v>532</v>
      </c>
      <c r="AC99" s="10"/>
      <c r="AD99" s="21"/>
    </row>
    <row r="100" spans="1:35" ht="15" customHeight="1" thickBot="1" x14ac:dyDescent="0.25">
      <c r="A100" s="456" t="s">
        <v>521</v>
      </c>
      <c r="B100" s="97" t="s">
        <v>2095</v>
      </c>
      <c r="C100" s="620"/>
      <c r="D100" s="620"/>
      <c r="E100" s="620"/>
      <c r="F100" s="620"/>
      <c r="G100" s="620"/>
      <c r="H100" s="620"/>
      <c r="I100" s="622"/>
      <c r="J100" s="623">
        <f t="shared" si="10"/>
        <v>0</v>
      </c>
      <c r="K100" s="623">
        <f t="shared" si="11"/>
        <v>0</v>
      </c>
      <c r="L100" s="933"/>
      <c r="M100" s="934"/>
      <c r="N100" s="934"/>
      <c r="O100" s="935"/>
      <c r="Q100" s="402" t="s">
        <v>727</v>
      </c>
      <c r="R100" s="23"/>
      <c r="S100" s="23"/>
      <c r="T100" s="23"/>
      <c r="U100" s="23"/>
      <c r="V100" s="23"/>
      <c r="W100" s="23"/>
      <c r="X100" s="23"/>
      <c r="Y100" s="23"/>
      <c r="Z100" s="23"/>
      <c r="AA100" s="23"/>
      <c r="AB100" s="23"/>
      <c r="AC100" s="23"/>
      <c r="AD100" s="15"/>
    </row>
    <row r="101" spans="1:35" ht="15" customHeight="1" x14ac:dyDescent="0.2">
      <c r="C101" s="623">
        <f t="shared" ref="C101:I101" si="12">SUM(C88:C100)</f>
        <v>0</v>
      </c>
      <c r="D101" s="623">
        <f t="shared" si="12"/>
        <v>0</v>
      </c>
      <c r="E101" s="623">
        <f t="shared" si="12"/>
        <v>0</v>
      </c>
      <c r="F101" s="623">
        <f t="shared" si="12"/>
        <v>0</v>
      </c>
      <c r="G101" s="623">
        <f t="shared" si="12"/>
        <v>0</v>
      </c>
      <c r="H101" s="623">
        <f t="shared" si="12"/>
        <v>0</v>
      </c>
      <c r="I101" s="623">
        <f t="shared" si="12"/>
        <v>0</v>
      </c>
      <c r="J101" s="623">
        <f t="shared" si="10"/>
        <v>0</v>
      </c>
      <c r="K101" s="623">
        <f t="shared" si="11"/>
        <v>0</v>
      </c>
    </row>
    <row r="102" spans="1:35" ht="15" customHeight="1" thickBot="1" x14ac:dyDescent="0.25"/>
    <row r="103" spans="1:35" ht="15" customHeight="1" x14ac:dyDescent="0.2">
      <c r="A103" s="1131" t="s">
        <v>491</v>
      </c>
      <c r="B103" s="1132"/>
      <c r="C103" s="1020" t="s">
        <v>1236</v>
      </c>
      <c r="D103" s="1021"/>
      <c r="E103" s="1021"/>
      <c r="F103" s="1021"/>
      <c r="G103" s="1021"/>
      <c r="H103" s="1021"/>
      <c r="I103" s="1022"/>
      <c r="O103" s="4" t="s">
        <v>532</v>
      </c>
      <c r="P103" s="5" t="s">
        <v>532</v>
      </c>
    </row>
    <row r="104" spans="1:35" ht="15" customHeight="1" thickBot="1" x14ac:dyDescent="0.25">
      <c r="A104" s="1133"/>
      <c r="B104" s="1134"/>
      <c r="C104" s="1023"/>
      <c r="D104" s="1024"/>
      <c r="E104" s="1024"/>
      <c r="F104" s="1024"/>
      <c r="G104" s="1024"/>
      <c r="H104" s="1024"/>
      <c r="I104" s="1025"/>
      <c r="U104" s="5" t="s">
        <v>532</v>
      </c>
    </row>
    <row r="105" spans="1:35" ht="15" customHeight="1" thickBot="1" x14ac:dyDescent="0.25"/>
    <row r="106" spans="1:35" ht="15" customHeight="1" thickBot="1" x14ac:dyDescent="0.25">
      <c r="A106" s="1043" t="s">
        <v>1943</v>
      </c>
      <c r="B106" s="1044"/>
      <c r="C106" s="1044"/>
      <c r="D106" s="1044"/>
      <c r="E106" s="1044"/>
      <c r="F106" s="1045"/>
      <c r="G106" s="1040" t="s">
        <v>1236</v>
      </c>
      <c r="H106" s="1041"/>
      <c r="I106" s="1042"/>
      <c r="L106" s="952" t="s">
        <v>583</v>
      </c>
      <c r="M106" s="953"/>
      <c r="N106" s="953"/>
      <c r="O106" s="954"/>
    </row>
    <row r="107" spans="1:35" ht="15" customHeight="1" thickBot="1" x14ac:dyDescent="0.25">
      <c r="A107" s="373" t="s">
        <v>496</v>
      </c>
      <c r="B107" s="227" t="s">
        <v>497</v>
      </c>
      <c r="C107" s="374" t="s">
        <v>498</v>
      </c>
      <c r="D107" s="374" t="s">
        <v>499</v>
      </c>
      <c r="E107" s="374" t="s">
        <v>500</v>
      </c>
      <c r="F107" s="374" t="s">
        <v>501</v>
      </c>
      <c r="G107" s="375" t="s">
        <v>502</v>
      </c>
      <c r="H107" s="375" t="s">
        <v>503</v>
      </c>
      <c r="I107" s="376" t="s">
        <v>504</v>
      </c>
      <c r="L107" s="955"/>
      <c r="M107" s="956"/>
      <c r="N107" s="956"/>
      <c r="O107" s="957"/>
      <c r="Q107" s="24" t="s">
        <v>1237</v>
      </c>
      <c r="R107" s="379" t="s">
        <v>503</v>
      </c>
      <c r="S107" s="379" t="s">
        <v>541</v>
      </c>
      <c r="T107" s="379" t="s">
        <v>716</v>
      </c>
      <c r="U107" s="379" t="s">
        <v>1590</v>
      </c>
      <c r="V107" s="379" t="s">
        <v>506</v>
      </c>
      <c r="W107" s="379" t="s">
        <v>1866</v>
      </c>
      <c r="X107" s="379" t="s">
        <v>901</v>
      </c>
      <c r="Y107" s="379" t="s">
        <v>2055</v>
      </c>
      <c r="Z107" s="379" t="s">
        <v>700</v>
      </c>
      <c r="AA107" s="379" t="s">
        <v>544</v>
      </c>
      <c r="AB107" s="379" t="s">
        <v>229</v>
      </c>
      <c r="AC107" s="379" t="s">
        <v>768</v>
      </c>
      <c r="AD107" s="379" t="s">
        <v>777</v>
      </c>
      <c r="AE107" s="379" t="s">
        <v>769</v>
      </c>
      <c r="AF107" s="379" t="s">
        <v>61</v>
      </c>
      <c r="AG107" s="379" t="s">
        <v>63</v>
      </c>
      <c r="AH107" s="379" t="s">
        <v>120</v>
      </c>
      <c r="AI107" s="380" t="s">
        <v>547</v>
      </c>
    </row>
    <row r="108" spans="1:35" ht="15" customHeight="1" x14ac:dyDescent="0.2">
      <c r="A108" s="371">
        <v>1</v>
      </c>
      <c r="B108" s="126" t="s">
        <v>174</v>
      </c>
      <c r="C108" s="618">
        <v>34</v>
      </c>
      <c r="D108" s="618">
        <v>23</v>
      </c>
      <c r="E108" s="618">
        <v>4</v>
      </c>
      <c r="F108" s="618">
        <v>7</v>
      </c>
      <c r="G108" s="618">
        <v>100</v>
      </c>
      <c r="H108" s="618">
        <v>47</v>
      </c>
      <c r="I108" s="128">
        <v>50</v>
      </c>
      <c r="J108" s="623">
        <f t="shared" si="6"/>
        <v>34</v>
      </c>
      <c r="K108" s="623">
        <f t="shared" si="7"/>
        <v>50</v>
      </c>
      <c r="L108" s="927" t="s">
        <v>1238</v>
      </c>
      <c r="M108" s="928"/>
      <c r="N108" s="928"/>
      <c r="O108" s="929"/>
      <c r="Q108" s="377" t="s">
        <v>503</v>
      </c>
      <c r="R108" s="10"/>
      <c r="S108" s="20" t="s">
        <v>1600</v>
      </c>
      <c r="T108" s="20" t="s">
        <v>1493</v>
      </c>
      <c r="U108" s="20" t="s">
        <v>1597</v>
      </c>
      <c r="V108" s="20" t="s">
        <v>366</v>
      </c>
      <c r="W108" s="20" t="s">
        <v>1546</v>
      </c>
      <c r="X108" s="20" t="s">
        <v>1207</v>
      </c>
      <c r="Y108" s="20" t="s">
        <v>1656</v>
      </c>
      <c r="Z108" s="20" t="s">
        <v>1493</v>
      </c>
      <c r="AA108" s="20" t="s">
        <v>1656</v>
      </c>
      <c r="AB108" s="20" t="s">
        <v>1487</v>
      </c>
      <c r="AC108" s="20" t="s">
        <v>1597</v>
      </c>
      <c r="AD108" s="20" t="s">
        <v>1597</v>
      </c>
      <c r="AE108" s="20" t="s">
        <v>1207</v>
      </c>
      <c r="AF108" s="20" t="s">
        <v>1894</v>
      </c>
      <c r="AG108" s="20"/>
      <c r="AH108" s="20" t="s">
        <v>1539</v>
      </c>
      <c r="AI108" s="21"/>
    </row>
    <row r="109" spans="1:35" ht="15" customHeight="1" x14ac:dyDescent="0.2">
      <c r="A109" s="370">
        <v>2</v>
      </c>
      <c r="B109" s="129" t="s">
        <v>164</v>
      </c>
      <c r="C109" s="619">
        <v>34</v>
      </c>
      <c r="D109" s="619">
        <v>24</v>
      </c>
      <c r="E109" s="619">
        <v>2</v>
      </c>
      <c r="F109" s="619">
        <v>8</v>
      </c>
      <c r="G109" s="619">
        <v>129</v>
      </c>
      <c r="H109" s="619">
        <v>64</v>
      </c>
      <c r="I109" s="621">
        <v>50</v>
      </c>
      <c r="J109" s="623">
        <f t="shared" si="6"/>
        <v>34</v>
      </c>
      <c r="K109" s="623">
        <f t="shared" si="7"/>
        <v>50</v>
      </c>
      <c r="L109" s="930"/>
      <c r="M109" s="931"/>
      <c r="N109" s="931"/>
      <c r="O109" s="932"/>
      <c r="Q109" s="377" t="s">
        <v>541</v>
      </c>
      <c r="R109" s="20" t="s">
        <v>1490</v>
      </c>
      <c r="S109" s="10"/>
      <c r="T109" s="20" t="s">
        <v>1597</v>
      </c>
      <c r="U109" s="20" t="s">
        <v>844</v>
      </c>
      <c r="V109" s="20" t="s">
        <v>27</v>
      </c>
      <c r="W109" s="20" t="s">
        <v>628</v>
      </c>
      <c r="X109" s="20" t="s">
        <v>1495</v>
      </c>
      <c r="Y109" s="20" t="s">
        <v>1641</v>
      </c>
      <c r="Z109" s="20" t="s">
        <v>355</v>
      </c>
      <c r="AA109" s="20" t="s">
        <v>1656</v>
      </c>
      <c r="AB109" s="20" t="s">
        <v>1654</v>
      </c>
      <c r="AC109" s="20" t="s">
        <v>1644</v>
      </c>
      <c r="AD109" s="20" t="s">
        <v>1494</v>
      </c>
      <c r="AE109" s="20" t="s">
        <v>1126</v>
      </c>
      <c r="AF109" s="20" t="s">
        <v>1881</v>
      </c>
      <c r="AG109" s="20"/>
      <c r="AH109" s="20" t="s">
        <v>1540</v>
      </c>
      <c r="AI109" s="21"/>
    </row>
    <row r="110" spans="1:35" ht="15" customHeight="1" x14ac:dyDescent="0.2">
      <c r="A110" s="370">
        <v>3</v>
      </c>
      <c r="B110" s="129" t="s">
        <v>906</v>
      </c>
      <c r="C110" s="619">
        <v>34</v>
      </c>
      <c r="D110" s="619">
        <v>22</v>
      </c>
      <c r="E110" s="619">
        <v>5</v>
      </c>
      <c r="F110" s="619">
        <v>7</v>
      </c>
      <c r="G110" s="619">
        <v>90</v>
      </c>
      <c r="H110" s="619">
        <v>48</v>
      </c>
      <c r="I110" s="621">
        <v>49</v>
      </c>
      <c r="J110" s="623">
        <f t="shared" si="6"/>
        <v>34</v>
      </c>
      <c r="K110" s="623">
        <f t="shared" si="7"/>
        <v>49</v>
      </c>
      <c r="L110" s="930"/>
      <c r="M110" s="931"/>
      <c r="N110" s="931"/>
      <c r="O110" s="932"/>
      <c r="Q110" s="377" t="s">
        <v>716</v>
      </c>
      <c r="R110" s="20" t="s">
        <v>1601</v>
      </c>
      <c r="S110" s="20" t="s">
        <v>375</v>
      </c>
      <c r="T110" s="10"/>
      <c r="U110" s="20"/>
      <c r="V110" s="20" t="s">
        <v>1601</v>
      </c>
      <c r="W110" s="20" t="s">
        <v>1600</v>
      </c>
      <c r="X110" s="20" t="s">
        <v>1539</v>
      </c>
      <c r="Y110" s="20" t="s">
        <v>1597</v>
      </c>
      <c r="Z110" s="20" t="s">
        <v>1540</v>
      </c>
      <c r="AA110" s="20"/>
      <c r="AB110" s="20" t="s">
        <v>1540</v>
      </c>
      <c r="AC110" s="20" t="s">
        <v>1642</v>
      </c>
      <c r="AD110" s="20" t="s">
        <v>1488</v>
      </c>
      <c r="AE110" s="20" t="s">
        <v>1646</v>
      </c>
      <c r="AF110" s="20" t="s">
        <v>1488</v>
      </c>
      <c r="AG110" s="20"/>
      <c r="AH110" s="20" t="s">
        <v>1540</v>
      </c>
      <c r="AI110" s="21"/>
    </row>
    <row r="111" spans="1:35" ht="15" customHeight="1" x14ac:dyDescent="0.2">
      <c r="A111" s="370">
        <v>4</v>
      </c>
      <c r="B111" s="129" t="s">
        <v>767</v>
      </c>
      <c r="C111" s="619">
        <v>34</v>
      </c>
      <c r="D111" s="619">
        <v>19</v>
      </c>
      <c r="E111" s="619">
        <v>4</v>
      </c>
      <c r="F111" s="619">
        <v>11</v>
      </c>
      <c r="G111" s="619">
        <v>108</v>
      </c>
      <c r="H111" s="619">
        <v>84</v>
      </c>
      <c r="I111" s="621">
        <v>42</v>
      </c>
      <c r="J111" s="623">
        <f t="shared" si="6"/>
        <v>34</v>
      </c>
      <c r="K111" s="623">
        <f t="shared" si="7"/>
        <v>42</v>
      </c>
      <c r="L111" s="930"/>
      <c r="M111" s="931"/>
      <c r="N111" s="931"/>
      <c r="O111" s="932"/>
      <c r="Q111" s="377" t="s">
        <v>1590</v>
      </c>
      <c r="R111" s="20" t="s">
        <v>1603</v>
      </c>
      <c r="S111" s="20" t="s">
        <v>1894</v>
      </c>
      <c r="T111" s="20" t="s">
        <v>1644</v>
      </c>
      <c r="U111" s="10"/>
      <c r="V111" s="20" t="s">
        <v>844</v>
      </c>
      <c r="W111" s="20" t="s">
        <v>1597</v>
      </c>
      <c r="X111" s="20" t="s">
        <v>1490</v>
      </c>
      <c r="Y111" s="20" t="s">
        <v>844</v>
      </c>
      <c r="Z111" s="20" t="s">
        <v>1207</v>
      </c>
      <c r="AA111" s="20" t="s">
        <v>1643</v>
      </c>
      <c r="AB111" s="20" t="s">
        <v>1539</v>
      </c>
      <c r="AC111" s="20" t="s">
        <v>1646</v>
      </c>
      <c r="AD111" s="20" t="s">
        <v>1490</v>
      </c>
      <c r="AE111" s="20" t="s">
        <v>1539</v>
      </c>
      <c r="AF111" s="20" t="s">
        <v>1490</v>
      </c>
      <c r="AG111" s="20"/>
      <c r="AH111" s="20" t="s">
        <v>1643</v>
      </c>
      <c r="AI111" s="21"/>
    </row>
    <row r="112" spans="1:35" ht="15" customHeight="1" x14ac:dyDescent="0.2">
      <c r="A112" s="370">
        <v>5</v>
      </c>
      <c r="B112" s="129" t="s">
        <v>558</v>
      </c>
      <c r="C112" s="619">
        <v>34</v>
      </c>
      <c r="D112" s="619">
        <v>16</v>
      </c>
      <c r="E112" s="619">
        <v>8</v>
      </c>
      <c r="F112" s="619">
        <v>10</v>
      </c>
      <c r="G112" s="619">
        <v>87</v>
      </c>
      <c r="H112" s="619">
        <v>64</v>
      </c>
      <c r="I112" s="621">
        <v>40</v>
      </c>
      <c r="J112" s="623">
        <f t="shared" si="6"/>
        <v>34</v>
      </c>
      <c r="K112" s="623">
        <f t="shared" si="7"/>
        <v>40</v>
      </c>
      <c r="L112" s="930"/>
      <c r="M112" s="931"/>
      <c r="N112" s="931"/>
      <c r="O112" s="932"/>
      <c r="Q112" s="377" t="s">
        <v>506</v>
      </c>
      <c r="R112" s="20" t="s">
        <v>1496</v>
      </c>
      <c r="S112" s="20" t="s">
        <v>1496</v>
      </c>
      <c r="T112" s="20" t="s">
        <v>1600</v>
      </c>
      <c r="U112" s="20" t="s">
        <v>1495</v>
      </c>
      <c r="V112" s="10"/>
      <c r="W112" s="20" t="s">
        <v>1797</v>
      </c>
      <c r="X112" s="20" t="s">
        <v>1539</v>
      </c>
      <c r="Y112" s="20" t="s">
        <v>1489</v>
      </c>
      <c r="Z112" s="20" t="s">
        <v>1795</v>
      </c>
      <c r="AA112" s="20" t="s">
        <v>1539</v>
      </c>
      <c r="AB112" s="20" t="s">
        <v>1600</v>
      </c>
      <c r="AC112" s="20" t="s">
        <v>1210</v>
      </c>
      <c r="AD112" s="20" t="s">
        <v>1539</v>
      </c>
      <c r="AE112" s="20" t="s">
        <v>1602</v>
      </c>
      <c r="AF112" s="20" t="s">
        <v>1539</v>
      </c>
      <c r="AG112" s="20"/>
      <c r="AH112" s="20" t="s">
        <v>1602</v>
      </c>
      <c r="AI112" s="21"/>
    </row>
    <row r="113" spans="1:35" ht="15" customHeight="1" x14ac:dyDescent="0.2">
      <c r="A113" s="370">
        <v>6</v>
      </c>
      <c r="B113" s="129" t="s">
        <v>708</v>
      </c>
      <c r="C113" s="619">
        <v>33</v>
      </c>
      <c r="D113" s="619">
        <v>18</v>
      </c>
      <c r="E113" s="619">
        <v>3</v>
      </c>
      <c r="F113" s="619">
        <v>12</v>
      </c>
      <c r="G113" s="619">
        <v>94</v>
      </c>
      <c r="H113" s="619">
        <v>68</v>
      </c>
      <c r="I113" s="621">
        <v>39</v>
      </c>
      <c r="J113" s="623">
        <f t="shared" si="6"/>
        <v>33</v>
      </c>
      <c r="K113" s="623">
        <f t="shared" si="7"/>
        <v>39</v>
      </c>
      <c r="L113" s="930"/>
      <c r="M113" s="931"/>
      <c r="N113" s="931"/>
      <c r="O113" s="932"/>
      <c r="Q113" s="377" t="s">
        <v>1866</v>
      </c>
      <c r="R113" s="20" t="s">
        <v>1488</v>
      </c>
      <c r="S113" s="20" t="s">
        <v>1543</v>
      </c>
      <c r="T113" s="20" t="s">
        <v>104</v>
      </c>
      <c r="U113" s="20" t="s">
        <v>1540</v>
      </c>
      <c r="V113" s="20" t="s">
        <v>1597</v>
      </c>
      <c r="W113" s="10"/>
      <c r="X113" s="20" t="s">
        <v>1488</v>
      </c>
      <c r="Y113" s="20" t="s">
        <v>1905</v>
      </c>
      <c r="Z113" s="20" t="s">
        <v>1597</v>
      </c>
      <c r="AA113" s="20" t="s">
        <v>1539</v>
      </c>
      <c r="AB113" s="20" t="s">
        <v>1655</v>
      </c>
      <c r="AC113" s="20" t="s">
        <v>1881</v>
      </c>
      <c r="AD113" s="20" t="s">
        <v>1643</v>
      </c>
      <c r="AE113" s="20" t="s">
        <v>1601</v>
      </c>
      <c r="AF113" s="20" t="s">
        <v>1210</v>
      </c>
      <c r="AG113" s="20"/>
      <c r="AH113" s="20" t="s">
        <v>1543</v>
      </c>
      <c r="AI113" s="21"/>
    </row>
    <row r="114" spans="1:35" ht="15" customHeight="1" x14ac:dyDescent="0.2">
      <c r="A114" s="370">
        <v>7</v>
      </c>
      <c r="B114" s="129" t="s">
        <v>781</v>
      </c>
      <c r="C114" s="619">
        <v>34</v>
      </c>
      <c r="D114" s="619">
        <v>14</v>
      </c>
      <c r="E114" s="619">
        <v>9</v>
      </c>
      <c r="F114" s="619">
        <v>11</v>
      </c>
      <c r="G114" s="619">
        <v>61</v>
      </c>
      <c r="H114" s="619">
        <v>60</v>
      </c>
      <c r="I114" s="621">
        <v>37</v>
      </c>
      <c r="J114" s="623">
        <f t="shared" si="6"/>
        <v>34</v>
      </c>
      <c r="K114" s="623">
        <f t="shared" si="7"/>
        <v>37</v>
      </c>
      <c r="L114" s="930"/>
      <c r="M114" s="931"/>
      <c r="N114" s="931"/>
      <c r="O114" s="932"/>
      <c r="Q114" s="377" t="s">
        <v>901</v>
      </c>
      <c r="R114" s="20" t="s">
        <v>355</v>
      </c>
      <c r="S114" s="20" t="s">
        <v>355</v>
      </c>
      <c r="T114" s="20" t="s">
        <v>1603</v>
      </c>
      <c r="U114" s="20" t="s">
        <v>844</v>
      </c>
      <c r="V114" s="20" t="s">
        <v>1493</v>
      </c>
      <c r="W114" s="20" t="s">
        <v>1601</v>
      </c>
      <c r="X114" s="10"/>
      <c r="Y114" s="20" t="s">
        <v>1546</v>
      </c>
      <c r="Z114" s="20" t="s">
        <v>1540</v>
      </c>
      <c r="AA114" s="20" t="s">
        <v>1603</v>
      </c>
      <c r="AB114" s="20" t="s">
        <v>844</v>
      </c>
      <c r="AC114" s="20" t="s">
        <v>1645</v>
      </c>
      <c r="AD114" s="20" t="s">
        <v>1601</v>
      </c>
      <c r="AE114" s="20" t="s">
        <v>1493</v>
      </c>
      <c r="AF114" s="20" t="s">
        <v>1493</v>
      </c>
      <c r="AG114" s="20"/>
      <c r="AH114" s="20" t="s">
        <v>844</v>
      </c>
      <c r="AI114" s="21"/>
    </row>
    <row r="115" spans="1:35" ht="15" customHeight="1" x14ac:dyDescent="0.2">
      <c r="A115" s="370">
        <v>8</v>
      </c>
      <c r="B115" s="129" t="s">
        <v>1827</v>
      </c>
      <c r="C115" s="619">
        <v>34</v>
      </c>
      <c r="D115" s="619">
        <v>16</v>
      </c>
      <c r="E115" s="619">
        <v>5</v>
      </c>
      <c r="F115" s="619">
        <v>13</v>
      </c>
      <c r="G115" s="619">
        <v>70</v>
      </c>
      <c r="H115" s="619">
        <v>55</v>
      </c>
      <c r="I115" s="621">
        <v>37</v>
      </c>
      <c r="J115" s="623">
        <f t="shared" si="6"/>
        <v>34</v>
      </c>
      <c r="K115" s="623">
        <f t="shared" si="7"/>
        <v>37</v>
      </c>
      <c r="L115" s="930"/>
      <c r="M115" s="931"/>
      <c r="N115" s="931"/>
      <c r="O115" s="932"/>
      <c r="Q115" s="377" t="s">
        <v>2055</v>
      </c>
      <c r="R115" s="20" t="s">
        <v>1207</v>
      </c>
      <c r="S115" s="20" t="s">
        <v>1646</v>
      </c>
      <c r="T115" s="20" t="s">
        <v>1642</v>
      </c>
      <c r="U115" s="20" t="s">
        <v>1894</v>
      </c>
      <c r="V115" s="20" t="s">
        <v>1644</v>
      </c>
      <c r="W115" s="20" t="s">
        <v>32</v>
      </c>
      <c r="X115" s="20" t="s">
        <v>844</v>
      </c>
      <c r="Y115" s="10"/>
      <c r="Z115" s="20" t="s">
        <v>1210</v>
      </c>
      <c r="AA115" s="20" t="s">
        <v>1600</v>
      </c>
      <c r="AB115" s="20" t="s">
        <v>1495</v>
      </c>
      <c r="AC115" s="20" t="s">
        <v>1653</v>
      </c>
      <c r="AD115" s="20" t="s">
        <v>1597</v>
      </c>
      <c r="AE115" s="20" t="s">
        <v>844</v>
      </c>
      <c r="AF115" s="20" t="s">
        <v>1491</v>
      </c>
      <c r="AG115" s="20"/>
      <c r="AH115" s="20" t="s">
        <v>1207</v>
      </c>
      <c r="AI115" s="21"/>
    </row>
    <row r="116" spans="1:35" ht="15" customHeight="1" x14ac:dyDescent="0.2">
      <c r="A116" s="370">
        <v>9</v>
      </c>
      <c r="B116" s="129" t="s">
        <v>711</v>
      </c>
      <c r="C116" s="619">
        <v>34</v>
      </c>
      <c r="D116" s="619">
        <v>13</v>
      </c>
      <c r="E116" s="619">
        <v>8</v>
      </c>
      <c r="F116" s="619">
        <v>13</v>
      </c>
      <c r="G116" s="619">
        <v>72</v>
      </c>
      <c r="H116" s="619">
        <v>76</v>
      </c>
      <c r="I116" s="621">
        <v>34</v>
      </c>
      <c r="J116" s="623">
        <f t="shared" si="6"/>
        <v>34</v>
      </c>
      <c r="K116" s="623">
        <f t="shared" si="7"/>
        <v>34</v>
      </c>
      <c r="L116" s="930"/>
      <c r="M116" s="931"/>
      <c r="N116" s="931"/>
      <c r="O116" s="932"/>
      <c r="Q116" s="377" t="s">
        <v>700</v>
      </c>
      <c r="R116" s="20" t="s">
        <v>1494</v>
      </c>
      <c r="S116" s="20" t="s">
        <v>1646</v>
      </c>
      <c r="T116" s="20" t="s">
        <v>1597</v>
      </c>
      <c r="U116" s="20" t="s">
        <v>1488</v>
      </c>
      <c r="V116" s="20" t="s">
        <v>1487</v>
      </c>
      <c r="W116" s="20" t="s">
        <v>104</v>
      </c>
      <c r="X116" s="20" t="s">
        <v>1493</v>
      </c>
      <c r="Y116" s="20" t="s">
        <v>1600</v>
      </c>
      <c r="Z116" s="10"/>
      <c r="AA116" s="20" t="s">
        <v>1642</v>
      </c>
      <c r="AB116" s="20" t="s">
        <v>1494</v>
      </c>
      <c r="AC116" s="20" t="s">
        <v>1540</v>
      </c>
      <c r="AD116" s="20" t="s">
        <v>1546</v>
      </c>
      <c r="AE116" s="20" t="s">
        <v>1905</v>
      </c>
      <c r="AF116" s="20" t="s">
        <v>1643</v>
      </c>
      <c r="AG116" s="20"/>
      <c r="AH116" s="20" t="s">
        <v>844</v>
      </c>
      <c r="AI116" s="21"/>
    </row>
    <row r="117" spans="1:35" ht="15" customHeight="1" x14ac:dyDescent="0.2">
      <c r="A117" s="370">
        <v>10</v>
      </c>
      <c r="B117" s="129" t="s">
        <v>36</v>
      </c>
      <c r="C117" s="619">
        <v>33</v>
      </c>
      <c r="D117" s="619">
        <v>15</v>
      </c>
      <c r="E117" s="619">
        <v>3</v>
      </c>
      <c r="F117" s="619">
        <v>15</v>
      </c>
      <c r="G117" s="619">
        <v>63</v>
      </c>
      <c r="H117" s="619">
        <v>72</v>
      </c>
      <c r="I117" s="621">
        <v>33</v>
      </c>
      <c r="J117" s="623">
        <f t="shared" si="6"/>
        <v>33</v>
      </c>
      <c r="K117" s="623">
        <f t="shared" si="7"/>
        <v>33</v>
      </c>
      <c r="L117" s="930"/>
      <c r="M117" s="931"/>
      <c r="N117" s="931"/>
      <c r="O117" s="932"/>
      <c r="Q117" s="377" t="s">
        <v>544</v>
      </c>
      <c r="R117" s="20" t="s">
        <v>1540</v>
      </c>
      <c r="S117" s="20" t="s">
        <v>1489</v>
      </c>
      <c r="T117" s="20" t="s">
        <v>1602</v>
      </c>
      <c r="U117" s="20" t="s">
        <v>1603</v>
      </c>
      <c r="V117" s="20" t="s">
        <v>1645</v>
      </c>
      <c r="W117" s="20" t="s">
        <v>1603</v>
      </c>
      <c r="X117" s="20" t="s">
        <v>1491</v>
      </c>
      <c r="Y117" s="20" t="s">
        <v>1540</v>
      </c>
      <c r="Z117" s="20" t="s">
        <v>1210</v>
      </c>
      <c r="AA117" s="10"/>
      <c r="AB117" s="20" t="s">
        <v>1494</v>
      </c>
      <c r="AC117" s="20" t="s">
        <v>1494</v>
      </c>
      <c r="AD117" s="20" t="s">
        <v>1207</v>
      </c>
      <c r="AE117" s="20" t="s">
        <v>1603</v>
      </c>
      <c r="AF117" s="20" t="s">
        <v>1488</v>
      </c>
      <c r="AG117" s="20"/>
      <c r="AH117" s="20" t="s">
        <v>1487</v>
      </c>
      <c r="AI117" s="21"/>
    </row>
    <row r="118" spans="1:35" ht="15" customHeight="1" x14ac:dyDescent="0.2">
      <c r="A118" s="370">
        <v>11</v>
      </c>
      <c r="B118" s="129" t="s">
        <v>991</v>
      </c>
      <c r="C118" s="619">
        <v>32</v>
      </c>
      <c r="D118" s="619">
        <v>13</v>
      </c>
      <c r="E118" s="619">
        <v>4</v>
      </c>
      <c r="F118" s="619">
        <v>15</v>
      </c>
      <c r="G118" s="619">
        <v>80</v>
      </c>
      <c r="H118" s="619">
        <v>86</v>
      </c>
      <c r="I118" s="621">
        <v>30</v>
      </c>
      <c r="J118" s="623">
        <f t="shared" si="6"/>
        <v>32</v>
      </c>
      <c r="K118" s="623">
        <f t="shared" si="7"/>
        <v>30</v>
      </c>
      <c r="L118" s="930"/>
      <c r="M118" s="931"/>
      <c r="N118" s="931"/>
      <c r="O118" s="932"/>
      <c r="Q118" s="377" t="s">
        <v>229</v>
      </c>
      <c r="R118" s="20" t="s">
        <v>1490</v>
      </c>
      <c r="S118" s="20" t="s">
        <v>1642</v>
      </c>
      <c r="T118" s="20" t="s">
        <v>1643</v>
      </c>
      <c r="U118" s="20" t="s">
        <v>1210</v>
      </c>
      <c r="V118" s="20" t="s">
        <v>1601</v>
      </c>
      <c r="W118" s="20" t="s">
        <v>1490</v>
      </c>
      <c r="X118" s="20" t="s">
        <v>1489</v>
      </c>
      <c r="Y118" s="20" t="s">
        <v>844</v>
      </c>
      <c r="Z118" s="20" t="s">
        <v>1207</v>
      </c>
      <c r="AA118" s="20" t="s">
        <v>1495</v>
      </c>
      <c r="AB118" s="10"/>
      <c r="AC118" s="20" t="s">
        <v>1795</v>
      </c>
      <c r="AD118" s="20" t="s">
        <v>844</v>
      </c>
      <c r="AE118" s="20" t="s">
        <v>1546</v>
      </c>
      <c r="AF118" s="20" t="s">
        <v>1543</v>
      </c>
      <c r="AG118" s="20"/>
      <c r="AH118" s="20" t="s">
        <v>1599</v>
      </c>
      <c r="AI118" s="21"/>
    </row>
    <row r="119" spans="1:35" ht="15" customHeight="1" x14ac:dyDescent="0.2">
      <c r="A119" s="370">
        <v>12</v>
      </c>
      <c r="B119" s="129" t="s">
        <v>2052</v>
      </c>
      <c r="C119" s="619">
        <v>34</v>
      </c>
      <c r="D119" s="619">
        <v>12</v>
      </c>
      <c r="E119" s="619">
        <v>4</v>
      </c>
      <c r="F119" s="619">
        <v>18</v>
      </c>
      <c r="G119" s="619">
        <v>56</v>
      </c>
      <c r="H119" s="619">
        <v>84</v>
      </c>
      <c r="I119" s="621">
        <v>28</v>
      </c>
      <c r="J119" s="623">
        <f t="shared" si="6"/>
        <v>34</v>
      </c>
      <c r="K119" s="623">
        <f t="shared" si="7"/>
        <v>28</v>
      </c>
      <c r="L119" s="930"/>
      <c r="M119" s="931"/>
      <c r="N119" s="931"/>
      <c r="O119" s="932"/>
      <c r="Q119" s="377" t="s">
        <v>768</v>
      </c>
      <c r="R119" s="20" t="s">
        <v>1207</v>
      </c>
      <c r="S119" s="20" t="s">
        <v>1494</v>
      </c>
      <c r="T119" s="20" t="s">
        <v>1642</v>
      </c>
      <c r="U119" s="20" t="s">
        <v>1642</v>
      </c>
      <c r="V119" s="20" t="s">
        <v>1600</v>
      </c>
      <c r="W119" s="20" t="s">
        <v>1490</v>
      </c>
      <c r="X119" s="20" t="s">
        <v>1602</v>
      </c>
      <c r="Y119" s="20" t="s">
        <v>1600</v>
      </c>
      <c r="Z119" s="20" t="s">
        <v>1905</v>
      </c>
      <c r="AA119" s="20" t="s">
        <v>1795</v>
      </c>
      <c r="AB119" s="20" t="s">
        <v>1645</v>
      </c>
      <c r="AC119" s="10"/>
      <c r="AD119" s="20" t="s">
        <v>1597</v>
      </c>
      <c r="AE119" s="20" t="s">
        <v>1493</v>
      </c>
      <c r="AF119" s="20" t="s">
        <v>1491</v>
      </c>
      <c r="AG119" s="20"/>
      <c r="AH119" s="20" t="s">
        <v>844</v>
      </c>
      <c r="AI119" s="21"/>
    </row>
    <row r="120" spans="1:35" ht="15" customHeight="1" x14ac:dyDescent="0.2">
      <c r="A120" s="370">
        <v>13</v>
      </c>
      <c r="B120" s="129" t="s">
        <v>706</v>
      </c>
      <c r="C120" s="619">
        <v>34</v>
      </c>
      <c r="D120" s="619">
        <v>12</v>
      </c>
      <c r="E120" s="619">
        <v>4</v>
      </c>
      <c r="F120" s="619">
        <v>18</v>
      </c>
      <c r="G120" s="619">
        <v>75</v>
      </c>
      <c r="H120" s="619">
        <v>89</v>
      </c>
      <c r="I120" s="621">
        <v>28</v>
      </c>
      <c r="J120" s="623">
        <f t="shared" si="6"/>
        <v>34</v>
      </c>
      <c r="K120" s="623">
        <f t="shared" si="7"/>
        <v>28</v>
      </c>
      <c r="L120" s="930"/>
      <c r="M120" s="931"/>
      <c r="N120" s="931"/>
      <c r="O120" s="932"/>
      <c r="Q120" s="377" t="s">
        <v>777</v>
      </c>
      <c r="R120" s="20" t="s">
        <v>1546</v>
      </c>
      <c r="S120" s="20" t="s">
        <v>1210</v>
      </c>
      <c r="T120" s="20" t="s">
        <v>1493</v>
      </c>
      <c r="U120" s="20" t="s">
        <v>1539</v>
      </c>
      <c r="V120" s="20" t="s">
        <v>1603</v>
      </c>
      <c r="W120" s="20" t="s">
        <v>1493</v>
      </c>
      <c r="X120" s="20" t="s">
        <v>1602</v>
      </c>
      <c r="Y120" s="20" t="s">
        <v>22</v>
      </c>
      <c r="Z120" s="20" t="s">
        <v>1597</v>
      </c>
      <c r="AA120" s="20" t="s">
        <v>1488</v>
      </c>
      <c r="AB120" s="20" t="s">
        <v>1487</v>
      </c>
      <c r="AC120" s="20" t="s">
        <v>1490</v>
      </c>
      <c r="AD120" s="10"/>
      <c r="AE120" s="20" t="s">
        <v>1597</v>
      </c>
      <c r="AF120" s="20" t="s">
        <v>1490</v>
      </c>
      <c r="AG120" s="20"/>
      <c r="AH120" s="20" t="s">
        <v>844</v>
      </c>
      <c r="AI120" s="21"/>
    </row>
    <row r="121" spans="1:35" ht="15" customHeight="1" x14ac:dyDescent="0.2">
      <c r="A121" s="370">
        <v>14</v>
      </c>
      <c r="B121" s="129" t="s">
        <v>2057</v>
      </c>
      <c r="C121" s="619">
        <v>34</v>
      </c>
      <c r="D121" s="619">
        <v>10</v>
      </c>
      <c r="E121" s="619">
        <v>7</v>
      </c>
      <c r="F121" s="619">
        <v>17</v>
      </c>
      <c r="G121" s="619">
        <v>73</v>
      </c>
      <c r="H121" s="619">
        <v>89</v>
      </c>
      <c r="I121" s="621">
        <v>27</v>
      </c>
      <c r="J121" s="623">
        <f t="shared" si="6"/>
        <v>34</v>
      </c>
      <c r="K121" s="623">
        <f t="shared" si="7"/>
        <v>27</v>
      </c>
      <c r="L121" s="930"/>
      <c r="M121" s="931"/>
      <c r="N121" s="931"/>
      <c r="O121" s="932"/>
      <c r="Q121" s="377" t="s">
        <v>769</v>
      </c>
      <c r="R121" s="20" t="s">
        <v>1600</v>
      </c>
      <c r="S121" s="20" t="s">
        <v>1795</v>
      </c>
      <c r="T121" s="20" t="s">
        <v>1152</v>
      </c>
      <c r="U121" s="20" t="s">
        <v>23</v>
      </c>
      <c r="V121" s="20" t="s">
        <v>1645</v>
      </c>
      <c r="W121" s="20" t="s">
        <v>1547</v>
      </c>
      <c r="X121" s="20" t="s">
        <v>1546</v>
      </c>
      <c r="Y121" s="20" t="s">
        <v>844</v>
      </c>
      <c r="Z121" s="20" t="s">
        <v>844</v>
      </c>
      <c r="AA121" s="20" t="s">
        <v>1600</v>
      </c>
      <c r="AB121" s="20" t="s">
        <v>1540</v>
      </c>
      <c r="AC121" s="20" t="s">
        <v>1795</v>
      </c>
      <c r="AD121" s="20" t="s">
        <v>1493</v>
      </c>
      <c r="AE121" s="10"/>
      <c r="AF121" s="20" t="s">
        <v>1541</v>
      </c>
      <c r="AG121" s="20"/>
      <c r="AH121" s="20" t="s">
        <v>32</v>
      </c>
      <c r="AI121" s="21"/>
    </row>
    <row r="122" spans="1:35" ht="15" customHeight="1" x14ac:dyDescent="0.2">
      <c r="A122" s="370">
        <v>15</v>
      </c>
      <c r="B122" s="129" t="s">
        <v>705</v>
      </c>
      <c r="C122" s="619">
        <v>33</v>
      </c>
      <c r="D122" s="619">
        <v>8</v>
      </c>
      <c r="E122" s="619">
        <v>11</v>
      </c>
      <c r="F122" s="619">
        <v>14</v>
      </c>
      <c r="G122" s="619">
        <v>74</v>
      </c>
      <c r="H122" s="619">
        <v>101</v>
      </c>
      <c r="I122" s="621">
        <v>27</v>
      </c>
      <c r="J122" s="623">
        <f t="shared" si="6"/>
        <v>33</v>
      </c>
      <c r="K122" s="623">
        <f t="shared" si="7"/>
        <v>27</v>
      </c>
      <c r="L122" s="930"/>
      <c r="M122" s="931"/>
      <c r="N122" s="931"/>
      <c r="O122" s="932"/>
      <c r="Q122" s="377" t="s">
        <v>61</v>
      </c>
      <c r="R122" s="20" t="s">
        <v>1210</v>
      </c>
      <c r="S122" s="20" t="s">
        <v>1493</v>
      </c>
      <c r="T122" s="20" t="s">
        <v>1600</v>
      </c>
      <c r="U122" s="20" t="s">
        <v>1494</v>
      </c>
      <c r="V122" s="20" t="s">
        <v>844</v>
      </c>
      <c r="W122" s="20" t="s">
        <v>1207</v>
      </c>
      <c r="X122" s="20" t="s">
        <v>1207</v>
      </c>
      <c r="Y122" s="20" t="s">
        <v>1490</v>
      </c>
      <c r="Z122" s="20" t="s">
        <v>23</v>
      </c>
      <c r="AA122" s="20" t="s">
        <v>1490</v>
      </c>
      <c r="AB122" s="20" t="s">
        <v>1540</v>
      </c>
      <c r="AC122" s="20" t="s">
        <v>1597</v>
      </c>
      <c r="AD122" s="20" t="s">
        <v>1210</v>
      </c>
      <c r="AE122" s="20" t="s">
        <v>1493</v>
      </c>
      <c r="AF122" s="10"/>
      <c r="AG122" s="20"/>
      <c r="AH122" s="20" t="s">
        <v>1547</v>
      </c>
      <c r="AI122" s="21"/>
    </row>
    <row r="123" spans="1:35" ht="15" customHeight="1" x14ac:dyDescent="0.2">
      <c r="A123" s="370">
        <v>16</v>
      </c>
      <c r="B123" s="129" t="s">
        <v>551</v>
      </c>
      <c r="C123" s="619">
        <v>34</v>
      </c>
      <c r="D123" s="619">
        <v>9</v>
      </c>
      <c r="E123" s="619">
        <v>6</v>
      </c>
      <c r="F123" s="619">
        <v>19</v>
      </c>
      <c r="G123" s="619">
        <v>64</v>
      </c>
      <c r="H123" s="619">
        <v>98</v>
      </c>
      <c r="I123" s="621">
        <v>24</v>
      </c>
      <c r="J123" s="623">
        <f t="shared" si="6"/>
        <v>34</v>
      </c>
      <c r="K123" s="623">
        <f t="shared" si="7"/>
        <v>24</v>
      </c>
      <c r="L123" s="930"/>
      <c r="M123" s="931"/>
      <c r="N123" s="931"/>
      <c r="O123" s="932"/>
      <c r="Q123" s="377" t="s">
        <v>1525</v>
      </c>
      <c r="R123" s="20" t="s">
        <v>20</v>
      </c>
      <c r="S123" s="20" t="s">
        <v>355</v>
      </c>
      <c r="T123" s="20" t="s">
        <v>2044</v>
      </c>
      <c r="U123" s="20" t="s">
        <v>1493</v>
      </c>
      <c r="V123" s="20" t="s">
        <v>1597</v>
      </c>
      <c r="W123" s="20" t="s">
        <v>844</v>
      </c>
      <c r="X123" s="20" t="s">
        <v>1646</v>
      </c>
      <c r="Y123" s="20" t="s">
        <v>1207</v>
      </c>
      <c r="Z123" s="20" t="s">
        <v>1597</v>
      </c>
      <c r="AA123" s="20" t="s">
        <v>1597</v>
      </c>
      <c r="AB123" s="20" t="s">
        <v>1487</v>
      </c>
      <c r="AC123" s="20" t="s">
        <v>32</v>
      </c>
      <c r="AD123" s="20" t="s">
        <v>104</v>
      </c>
      <c r="AE123" s="20" t="s">
        <v>2115</v>
      </c>
      <c r="AF123" s="20" t="s">
        <v>1489</v>
      </c>
      <c r="AG123" s="10"/>
      <c r="AH123" s="20" t="s">
        <v>1597</v>
      </c>
      <c r="AI123" s="21"/>
    </row>
    <row r="124" spans="1:35" ht="15" customHeight="1" x14ac:dyDescent="0.2">
      <c r="A124" s="370">
        <v>17</v>
      </c>
      <c r="B124" s="129" t="s">
        <v>1867</v>
      </c>
      <c r="C124" s="619">
        <v>34</v>
      </c>
      <c r="D124" s="619">
        <v>7</v>
      </c>
      <c r="E124" s="619">
        <v>6</v>
      </c>
      <c r="F124" s="619">
        <v>21</v>
      </c>
      <c r="G124" s="619">
        <v>67</v>
      </c>
      <c r="H124" s="619">
        <v>97</v>
      </c>
      <c r="I124" s="621">
        <v>20</v>
      </c>
      <c r="J124" s="623">
        <f t="shared" si="6"/>
        <v>34</v>
      </c>
      <c r="K124" s="623">
        <f t="shared" si="7"/>
        <v>20</v>
      </c>
      <c r="L124" s="930"/>
      <c r="M124" s="931"/>
      <c r="N124" s="931"/>
      <c r="O124" s="932"/>
      <c r="Q124" s="377" t="s">
        <v>120</v>
      </c>
      <c r="R124" s="20" t="s">
        <v>1210</v>
      </c>
      <c r="S124" s="20" t="s">
        <v>844</v>
      </c>
      <c r="T124" s="20" t="s">
        <v>1487</v>
      </c>
      <c r="U124" s="20" t="s">
        <v>628</v>
      </c>
      <c r="V124" s="20" t="s">
        <v>1656</v>
      </c>
      <c r="W124" s="20" t="s">
        <v>1210</v>
      </c>
      <c r="X124" s="20" t="s">
        <v>1207</v>
      </c>
      <c r="Y124" s="20" t="s">
        <v>1490</v>
      </c>
      <c r="Z124" s="20" t="s">
        <v>1494</v>
      </c>
      <c r="AA124" s="20" t="s">
        <v>1601</v>
      </c>
      <c r="AB124" s="20" t="s">
        <v>1210</v>
      </c>
      <c r="AC124" s="20" t="s">
        <v>844</v>
      </c>
      <c r="AD124" s="20" t="s">
        <v>1599</v>
      </c>
      <c r="AE124" s="20" t="s">
        <v>844</v>
      </c>
      <c r="AF124" s="20" t="s">
        <v>1603</v>
      </c>
      <c r="AG124" s="20"/>
      <c r="AH124" s="10"/>
      <c r="AI124" s="21"/>
    </row>
    <row r="125" spans="1:35" ht="15" customHeight="1" thickBot="1" x14ac:dyDescent="0.25">
      <c r="A125" s="372">
        <v>18</v>
      </c>
      <c r="B125" s="130" t="s">
        <v>534</v>
      </c>
      <c r="C125" s="620">
        <v>33</v>
      </c>
      <c r="D125" s="620">
        <v>4</v>
      </c>
      <c r="E125" s="620">
        <v>3</v>
      </c>
      <c r="F125" s="620">
        <v>26</v>
      </c>
      <c r="G125" s="620">
        <v>43</v>
      </c>
      <c r="H125" s="620">
        <v>124</v>
      </c>
      <c r="I125" s="622">
        <v>11</v>
      </c>
      <c r="J125" s="623">
        <f t="shared" si="6"/>
        <v>33</v>
      </c>
      <c r="K125" s="623">
        <f t="shared" si="7"/>
        <v>11</v>
      </c>
      <c r="L125" s="933"/>
      <c r="M125" s="934"/>
      <c r="N125" s="934"/>
      <c r="O125" s="935"/>
      <c r="Q125" s="378" t="s">
        <v>547</v>
      </c>
      <c r="R125" s="23" t="s">
        <v>1602</v>
      </c>
      <c r="S125" s="23" t="s">
        <v>844</v>
      </c>
      <c r="T125" s="23" t="s">
        <v>1795</v>
      </c>
      <c r="U125" s="23" t="s">
        <v>1643</v>
      </c>
      <c r="V125" s="23" t="s">
        <v>1493</v>
      </c>
      <c r="W125" s="23" t="s">
        <v>1493</v>
      </c>
      <c r="X125" s="23" t="s">
        <v>1603</v>
      </c>
      <c r="Y125" s="23" t="s">
        <v>1597</v>
      </c>
      <c r="Z125" s="23" t="s">
        <v>1207</v>
      </c>
      <c r="AA125" s="23" t="s">
        <v>1797</v>
      </c>
      <c r="AB125" s="23" t="s">
        <v>1210</v>
      </c>
      <c r="AC125" s="23" t="s">
        <v>1494</v>
      </c>
      <c r="AD125" s="23" t="s">
        <v>1646</v>
      </c>
      <c r="AE125" s="23" t="s">
        <v>1489</v>
      </c>
      <c r="AF125" s="23" t="s">
        <v>1539</v>
      </c>
      <c r="AG125" s="23"/>
      <c r="AH125" s="23" t="s">
        <v>1488</v>
      </c>
      <c r="AI125" s="15"/>
    </row>
    <row r="126" spans="1:35" ht="15" customHeight="1" x14ac:dyDescent="0.2">
      <c r="C126" s="623">
        <f t="shared" ref="C126:I126" si="13">SUM(C108:C125)</f>
        <v>606</v>
      </c>
      <c r="D126" s="623">
        <f t="shared" si="13"/>
        <v>255</v>
      </c>
      <c r="E126" s="623">
        <f t="shared" si="13"/>
        <v>96</v>
      </c>
      <c r="F126" s="623">
        <f t="shared" si="13"/>
        <v>255</v>
      </c>
      <c r="G126" s="623">
        <f t="shared" si="13"/>
        <v>1406</v>
      </c>
      <c r="H126" s="623">
        <f t="shared" si="13"/>
        <v>1406</v>
      </c>
      <c r="I126" s="623">
        <f t="shared" si="13"/>
        <v>606</v>
      </c>
      <c r="J126" s="623">
        <f t="shared" si="6"/>
        <v>606</v>
      </c>
      <c r="K126" s="623">
        <f t="shared" si="7"/>
        <v>606</v>
      </c>
    </row>
    <row r="127" spans="1:35" ht="15" customHeight="1" thickBot="1" x14ac:dyDescent="0.25">
      <c r="N127" s="4" t="s">
        <v>532</v>
      </c>
    </row>
    <row r="128" spans="1:35" ht="15" customHeight="1" thickBot="1" x14ac:dyDescent="0.25">
      <c r="A128" s="1043" t="s">
        <v>1945</v>
      </c>
      <c r="B128" s="1044"/>
      <c r="C128" s="1044"/>
      <c r="D128" s="1044"/>
      <c r="E128" s="1044"/>
      <c r="F128" s="1045"/>
      <c r="G128" s="1040" t="s">
        <v>1236</v>
      </c>
      <c r="H128" s="1041"/>
      <c r="I128" s="1042"/>
      <c r="L128" s="952" t="s">
        <v>583</v>
      </c>
      <c r="M128" s="953"/>
      <c r="N128" s="953"/>
      <c r="O128" s="954"/>
    </row>
    <row r="129" spans="1:33" ht="15" customHeight="1" thickBot="1" x14ac:dyDescent="0.25">
      <c r="A129" s="373" t="s">
        <v>496</v>
      </c>
      <c r="B129" s="227" t="s">
        <v>497</v>
      </c>
      <c r="C129" s="374" t="s">
        <v>498</v>
      </c>
      <c r="D129" s="374" t="s">
        <v>499</v>
      </c>
      <c r="E129" s="374" t="s">
        <v>500</v>
      </c>
      <c r="F129" s="374" t="s">
        <v>501</v>
      </c>
      <c r="G129" s="375" t="s">
        <v>502</v>
      </c>
      <c r="H129" s="375" t="s">
        <v>503</v>
      </c>
      <c r="I129" s="376" t="s">
        <v>504</v>
      </c>
      <c r="L129" s="955"/>
      <c r="M129" s="956"/>
      <c r="N129" s="956"/>
      <c r="O129" s="957"/>
      <c r="Q129" s="24" t="s">
        <v>1237</v>
      </c>
      <c r="R129" s="379" t="s">
        <v>503</v>
      </c>
      <c r="S129" s="379" t="s">
        <v>541</v>
      </c>
      <c r="T129" s="379" t="s">
        <v>564</v>
      </c>
      <c r="U129" s="379" t="s">
        <v>500</v>
      </c>
      <c r="V129" s="379" t="s">
        <v>847</v>
      </c>
      <c r="W129" s="379" t="s">
        <v>1239</v>
      </c>
      <c r="X129" s="379" t="s">
        <v>1240</v>
      </c>
      <c r="Y129" s="379" t="s">
        <v>1178</v>
      </c>
      <c r="Z129" s="379" t="s">
        <v>610</v>
      </c>
      <c r="AA129" s="379" t="s">
        <v>566</v>
      </c>
      <c r="AB129" s="379" t="s">
        <v>702</v>
      </c>
      <c r="AC129" s="379" t="s">
        <v>2136</v>
      </c>
      <c r="AD129" s="379" t="s">
        <v>533</v>
      </c>
      <c r="AE129" s="379" t="s">
        <v>1313</v>
      </c>
      <c r="AF129" s="379" t="s">
        <v>1306</v>
      </c>
      <c r="AG129" s="380" t="s">
        <v>1214</v>
      </c>
    </row>
    <row r="130" spans="1:33" ht="15" customHeight="1" x14ac:dyDescent="0.2">
      <c r="A130" s="441">
        <v>1</v>
      </c>
      <c r="B130" s="53" t="s">
        <v>575</v>
      </c>
      <c r="C130" s="46">
        <v>27</v>
      </c>
      <c r="D130" s="46">
        <v>18</v>
      </c>
      <c r="E130" s="46">
        <v>7</v>
      </c>
      <c r="F130" s="46">
        <v>2</v>
      </c>
      <c r="G130" s="46">
        <v>78</v>
      </c>
      <c r="H130" s="46">
        <v>42</v>
      </c>
      <c r="I130" s="624">
        <f t="shared" ref="I130:I145" si="14">D130*2+E130</f>
        <v>43</v>
      </c>
      <c r="J130" s="623">
        <f t="shared" si="6"/>
        <v>27</v>
      </c>
      <c r="K130" s="623">
        <f t="shared" si="7"/>
        <v>43</v>
      </c>
      <c r="L130" s="927" t="s">
        <v>532</v>
      </c>
      <c r="M130" s="928"/>
      <c r="N130" s="928"/>
      <c r="O130" s="929"/>
      <c r="Q130" s="377" t="s">
        <v>503</v>
      </c>
      <c r="R130" s="10"/>
      <c r="S130" s="20" t="s">
        <v>1597</v>
      </c>
      <c r="T130" s="20" t="s">
        <v>1930</v>
      </c>
      <c r="U130" s="20" t="s">
        <v>1603</v>
      </c>
      <c r="V130" s="20" t="s">
        <v>1644</v>
      </c>
      <c r="W130" s="20" t="s">
        <v>1645</v>
      </c>
      <c r="X130" s="20" t="s">
        <v>1599</v>
      </c>
      <c r="Y130" s="20" t="s">
        <v>1495</v>
      </c>
      <c r="Z130" s="20" t="s">
        <v>1540</v>
      </c>
      <c r="AA130" s="20" t="s">
        <v>1210</v>
      </c>
      <c r="AB130" s="20" t="s">
        <v>1489</v>
      </c>
      <c r="AC130" s="20" t="s">
        <v>1795</v>
      </c>
      <c r="AD130" s="20" t="s">
        <v>628</v>
      </c>
      <c r="AE130" s="20" t="s">
        <v>1597</v>
      </c>
      <c r="AF130" s="20" t="s">
        <v>1546</v>
      </c>
      <c r="AG130" s="21" t="s">
        <v>1495</v>
      </c>
    </row>
    <row r="131" spans="1:33" ht="15" customHeight="1" x14ac:dyDescent="0.2">
      <c r="A131" s="370">
        <v>2</v>
      </c>
      <c r="B131" s="54" t="s">
        <v>1180</v>
      </c>
      <c r="C131" s="619">
        <v>29</v>
      </c>
      <c r="D131" s="619">
        <v>18</v>
      </c>
      <c r="E131" s="619">
        <v>3</v>
      </c>
      <c r="F131" s="619">
        <v>8</v>
      </c>
      <c r="G131" s="619">
        <v>84</v>
      </c>
      <c r="H131" s="619">
        <v>42</v>
      </c>
      <c r="I131" s="621">
        <f t="shared" si="14"/>
        <v>39</v>
      </c>
      <c r="J131" s="623">
        <f t="shared" si="6"/>
        <v>29</v>
      </c>
      <c r="K131" s="623">
        <f t="shared" si="7"/>
        <v>39</v>
      </c>
      <c r="L131" s="930"/>
      <c r="M131" s="931"/>
      <c r="N131" s="931"/>
      <c r="O131" s="932"/>
      <c r="Q131" s="377" t="s">
        <v>541</v>
      </c>
      <c r="R131" s="20" t="s">
        <v>1490</v>
      </c>
      <c r="S131" s="10"/>
      <c r="T131" s="20" t="s">
        <v>1543</v>
      </c>
      <c r="U131" s="20" t="s">
        <v>1929</v>
      </c>
      <c r="V131" s="20" t="s">
        <v>1597</v>
      </c>
      <c r="W131" s="20" t="s">
        <v>1495</v>
      </c>
      <c r="X131" s="20" t="s">
        <v>1489</v>
      </c>
      <c r="Y131" s="20" t="s">
        <v>1597</v>
      </c>
      <c r="Z131" s="20" t="s">
        <v>1493</v>
      </c>
      <c r="AA131" s="20" t="s">
        <v>1210</v>
      </c>
      <c r="AB131" s="20" t="s">
        <v>1543</v>
      </c>
      <c r="AC131" s="20" t="s">
        <v>1539</v>
      </c>
      <c r="AD131" s="20" t="s">
        <v>1642</v>
      </c>
      <c r="AE131" s="20" t="s">
        <v>1597</v>
      </c>
      <c r="AF131" s="20" t="s">
        <v>1207</v>
      </c>
      <c r="AG131" s="21" t="s">
        <v>1599</v>
      </c>
    </row>
    <row r="132" spans="1:33" ht="15" customHeight="1" x14ac:dyDescent="0.2">
      <c r="A132" s="370">
        <v>3</v>
      </c>
      <c r="B132" s="54" t="s">
        <v>2170</v>
      </c>
      <c r="C132" s="619">
        <v>27</v>
      </c>
      <c r="D132" s="619">
        <v>15</v>
      </c>
      <c r="E132" s="619">
        <v>6</v>
      </c>
      <c r="F132" s="619">
        <v>6</v>
      </c>
      <c r="G132" s="619">
        <v>81</v>
      </c>
      <c r="H132" s="619">
        <v>42</v>
      </c>
      <c r="I132" s="621">
        <f t="shared" si="14"/>
        <v>36</v>
      </c>
      <c r="J132" s="623">
        <f t="shared" si="6"/>
        <v>27</v>
      </c>
      <c r="K132" s="623">
        <f t="shared" si="7"/>
        <v>36</v>
      </c>
      <c r="L132" s="930"/>
      <c r="M132" s="931"/>
      <c r="N132" s="931"/>
      <c r="O132" s="932"/>
      <c r="Q132" s="377" t="s">
        <v>564</v>
      </c>
      <c r="R132" s="20" t="s">
        <v>1547</v>
      </c>
      <c r="S132" s="20" t="s">
        <v>32</v>
      </c>
      <c r="T132" s="10"/>
      <c r="U132" s="20" t="s">
        <v>1795</v>
      </c>
      <c r="V132" s="20" t="s">
        <v>1600</v>
      </c>
      <c r="W132" s="20" t="s">
        <v>1644</v>
      </c>
      <c r="X132" s="20" t="s">
        <v>1488</v>
      </c>
      <c r="Y132" s="20" t="s">
        <v>1488</v>
      </c>
      <c r="Z132" s="20" t="s">
        <v>1489</v>
      </c>
      <c r="AA132" s="20" t="s">
        <v>1489</v>
      </c>
      <c r="AB132" s="20" t="s">
        <v>32</v>
      </c>
      <c r="AC132" s="20" t="s">
        <v>1488</v>
      </c>
      <c r="AD132" s="20" t="s">
        <v>844</v>
      </c>
      <c r="AE132" s="20" t="s">
        <v>1210</v>
      </c>
      <c r="AF132" s="20" t="s">
        <v>1490</v>
      </c>
      <c r="AG132" s="21" t="s">
        <v>376</v>
      </c>
    </row>
    <row r="133" spans="1:33" ht="15" customHeight="1" x14ac:dyDescent="0.2">
      <c r="A133" s="370">
        <v>4</v>
      </c>
      <c r="B133" s="54" t="s">
        <v>1598</v>
      </c>
      <c r="C133" s="619">
        <v>28</v>
      </c>
      <c r="D133" s="619">
        <v>15</v>
      </c>
      <c r="E133" s="619">
        <v>4</v>
      </c>
      <c r="F133" s="619">
        <v>9</v>
      </c>
      <c r="G133" s="619">
        <v>70</v>
      </c>
      <c r="H133" s="619">
        <v>58</v>
      </c>
      <c r="I133" s="621">
        <f t="shared" si="14"/>
        <v>34</v>
      </c>
      <c r="J133" s="623">
        <f t="shared" si="6"/>
        <v>28</v>
      </c>
      <c r="K133" s="623">
        <f t="shared" si="7"/>
        <v>34</v>
      </c>
      <c r="L133" s="930"/>
      <c r="M133" s="931"/>
      <c r="N133" s="931"/>
      <c r="O133" s="932"/>
      <c r="Q133" s="377" t="s">
        <v>500</v>
      </c>
      <c r="R133" s="20" t="s">
        <v>1643</v>
      </c>
      <c r="S133" s="20" t="s">
        <v>1207</v>
      </c>
      <c r="T133" s="20" t="s">
        <v>1541</v>
      </c>
      <c r="U133" s="10"/>
      <c r="V133" s="20" t="s">
        <v>1494</v>
      </c>
      <c r="W133" s="20" t="s">
        <v>1645</v>
      </c>
      <c r="X133" s="20" t="s">
        <v>1488</v>
      </c>
      <c r="Y133" s="20" t="s">
        <v>1495</v>
      </c>
      <c r="Z133" s="20" t="s">
        <v>1644</v>
      </c>
      <c r="AA133" s="20" t="s">
        <v>1603</v>
      </c>
      <c r="AB133" s="20" t="s">
        <v>1600</v>
      </c>
      <c r="AC133" s="20" t="s">
        <v>1210</v>
      </c>
      <c r="AD133" s="20" t="s">
        <v>1643</v>
      </c>
      <c r="AE133" s="20" t="s">
        <v>1600</v>
      </c>
      <c r="AF133" s="20" t="s">
        <v>1603</v>
      </c>
      <c r="AG133" s="21" t="s">
        <v>1493</v>
      </c>
    </row>
    <row r="134" spans="1:33" ht="15" customHeight="1" x14ac:dyDescent="0.2">
      <c r="A134" s="370">
        <v>5</v>
      </c>
      <c r="B134" s="54" t="s">
        <v>79</v>
      </c>
      <c r="C134" s="619">
        <v>30</v>
      </c>
      <c r="D134" s="619">
        <v>13</v>
      </c>
      <c r="E134" s="619">
        <v>7</v>
      </c>
      <c r="F134" s="619">
        <v>10</v>
      </c>
      <c r="G134" s="619">
        <v>79</v>
      </c>
      <c r="H134" s="619">
        <v>73</v>
      </c>
      <c r="I134" s="621">
        <f t="shared" si="14"/>
        <v>33</v>
      </c>
      <c r="J134" s="623">
        <f t="shared" si="6"/>
        <v>30</v>
      </c>
      <c r="K134" s="623">
        <f t="shared" si="7"/>
        <v>33</v>
      </c>
      <c r="L134" s="930"/>
      <c r="M134" s="931"/>
      <c r="N134" s="931"/>
      <c r="O134" s="932"/>
      <c r="Q134" s="377" t="s">
        <v>847</v>
      </c>
      <c r="R134" s="20" t="s">
        <v>1642</v>
      </c>
      <c r="S134" s="20" t="s">
        <v>1494</v>
      </c>
      <c r="T134" s="20" t="s">
        <v>1489</v>
      </c>
      <c r="U134" s="20" t="s">
        <v>1603</v>
      </c>
      <c r="V134" s="10"/>
      <c r="W134" s="20" t="s">
        <v>1674</v>
      </c>
      <c r="X134" s="20" t="s">
        <v>1495</v>
      </c>
      <c r="Y134" s="20" t="s">
        <v>844</v>
      </c>
      <c r="Z134" s="20" t="s">
        <v>1488</v>
      </c>
      <c r="AA134" s="20" t="s">
        <v>1491</v>
      </c>
      <c r="AB134" s="20" t="s">
        <v>1597</v>
      </c>
      <c r="AC134" s="20" t="s">
        <v>1603</v>
      </c>
      <c r="AD134" s="20" t="s">
        <v>1539</v>
      </c>
      <c r="AE134" s="20" t="s">
        <v>1646</v>
      </c>
      <c r="AF134" s="20" t="s">
        <v>1599</v>
      </c>
      <c r="AG134" s="21" t="s">
        <v>1643</v>
      </c>
    </row>
    <row r="135" spans="1:33" ht="15" customHeight="1" x14ac:dyDescent="0.2">
      <c r="A135" s="370">
        <v>6</v>
      </c>
      <c r="B135" s="54" t="s">
        <v>1732</v>
      </c>
      <c r="C135" s="619">
        <v>28</v>
      </c>
      <c r="D135" s="619">
        <v>13</v>
      </c>
      <c r="E135" s="619">
        <v>7</v>
      </c>
      <c r="F135" s="619">
        <v>8</v>
      </c>
      <c r="G135" s="619">
        <v>51</v>
      </c>
      <c r="H135" s="619">
        <v>45</v>
      </c>
      <c r="I135" s="621">
        <f t="shared" si="14"/>
        <v>33</v>
      </c>
      <c r="J135" s="623">
        <f t="shared" si="6"/>
        <v>28</v>
      </c>
      <c r="K135" s="623">
        <f t="shared" si="7"/>
        <v>33</v>
      </c>
      <c r="L135" s="930"/>
      <c r="M135" s="931"/>
      <c r="N135" s="931"/>
      <c r="O135" s="932"/>
      <c r="Q135" s="377" t="s">
        <v>1239</v>
      </c>
      <c r="R135" s="20" t="s">
        <v>1489</v>
      </c>
      <c r="S135" s="20" t="s">
        <v>1488</v>
      </c>
      <c r="T135" s="20" t="s">
        <v>1597</v>
      </c>
      <c r="U135" s="20" t="s">
        <v>1597</v>
      </c>
      <c r="V135" s="20" t="s">
        <v>1488</v>
      </c>
      <c r="W135" s="10"/>
      <c r="X135" s="20" t="s">
        <v>1539</v>
      </c>
      <c r="Y135" s="20" t="s">
        <v>1539</v>
      </c>
      <c r="Z135" s="20" t="s">
        <v>1642</v>
      </c>
      <c r="AA135" s="20" t="s">
        <v>1491</v>
      </c>
      <c r="AB135" s="20" t="s">
        <v>355</v>
      </c>
      <c r="AC135" s="20" t="s">
        <v>1491</v>
      </c>
      <c r="AD135" s="20" t="s">
        <v>1599</v>
      </c>
      <c r="AE135" s="20" t="s">
        <v>1643</v>
      </c>
      <c r="AF135" s="20" t="s">
        <v>1600</v>
      </c>
      <c r="AG135" s="21" t="s">
        <v>1488</v>
      </c>
    </row>
    <row r="136" spans="1:33" ht="15" customHeight="1" x14ac:dyDescent="0.2">
      <c r="A136" s="370">
        <v>7</v>
      </c>
      <c r="B136" s="54" t="s">
        <v>1431</v>
      </c>
      <c r="C136" s="619">
        <v>30</v>
      </c>
      <c r="D136" s="619">
        <v>13</v>
      </c>
      <c r="E136" s="619">
        <v>6</v>
      </c>
      <c r="F136" s="619">
        <v>11</v>
      </c>
      <c r="G136" s="619">
        <v>76</v>
      </c>
      <c r="H136" s="619">
        <v>64</v>
      </c>
      <c r="I136" s="621">
        <f t="shared" si="14"/>
        <v>32</v>
      </c>
      <c r="J136" s="623">
        <f t="shared" si="6"/>
        <v>30</v>
      </c>
      <c r="K136" s="623">
        <f t="shared" si="7"/>
        <v>32</v>
      </c>
      <c r="L136" s="930"/>
      <c r="M136" s="931"/>
      <c r="N136" s="931"/>
      <c r="O136" s="932"/>
      <c r="Q136" s="377" t="s">
        <v>1240</v>
      </c>
      <c r="R136" s="20" t="s">
        <v>23</v>
      </c>
      <c r="S136" s="20" t="s">
        <v>1489</v>
      </c>
      <c r="T136" s="20" t="s">
        <v>1539</v>
      </c>
      <c r="U136" s="20" t="s">
        <v>1930</v>
      </c>
      <c r="V136" s="20" t="s">
        <v>1540</v>
      </c>
      <c r="W136" s="20" t="s">
        <v>628</v>
      </c>
      <c r="X136" s="10"/>
      <c r="Y136" s="20"/>
      <c r="Z136" s="20" t="s">
        <v>1656</v>
      </c>
      <c r="AA136" s="20" t="s">
        <v>1597</v>
      </c>
      <c r="AB136" s="20" t="s">
        <v>1487</v>
      </c>
      <c r="AC136" s="20" t="s">
        <v>1490</v>
      </c>
      <c r="AD136" s="20" t="s">
        <v>1905</v>
      </c>
      <c r="AE136" s="20"/>
      <c r="AF136" s="20" t="s">
        <v>1656</v>
      </c>
      <c r="AG136" s="21"/>
    </row>
    <row r="137" spans="1:33" ht="15" customHeight="1" x14ac:dyDescent="0.2">
      <c r="A137" s="370">
        <v>8</v>
      </c>
      <c r="B137" s="54" t="s">
        <v>1307</v>
      </c>
      <c r="C137" s="619">
        <v>30</v>
      </c>
      <c r="D137" s="619">
        <v>12</v>
      </c>
      <c r="E137" s="619">
        <v>7</v>
      </c>
      <c r="F137" s="619">
        <v>11</v>
      </c>
      <c r="G137" s="619">
        <v>67</v>
      </c>
      <c r="H137" s="619">
        <v>58</v>
      </c>
      <c r="I137" s="621">
        <f t="shared" si="14"/>
        <v>31</v>
      </c>
      <c r="J137" s="623">
        <f t="shared" si="6"/>
        <v>30</v>
      </c>
      <c r="K137" s="623">
        <f t="shared" si="7"/>
        <v>31</v>
      </c>
      <c r="L137" s="930"/>
      <c r="M137" s="931"/>
      <c r="N137" s="931"/>
      <c r="O137" s="932"/>
      <c r="Q137" s="377" t="s">
        <v>1178</v>
      </c>
      <c r="R137" s="20" t="s">
        <v>1207</v>
      </c>
      <c r="S137" s="20" t="s">
        <v>1487</v>
      </c>
      <c r="T137" s="20" t="s">
        <v>1207</v>
      </c>
      <c r="U137" s="20" t="s">
        <v>1600</v>
      </c>
      <c r="V137" s="20" t="s">
        <v>1602</v>
      </c>
      <c r="W137" s="20" t="s">
        <v>1546</v>
      </c>
      <c r="X137" s="20" t="s">
        <v>1795</v>
      </c>
      <c r="Y137" s="10"/>
      <c r="Z137" s="20" t="s">
        <v>1603</v>
      </c>
      <c r="AA137" s="20" t="s">
        <v>1905</v>
      </c>
      <c r="AB137" s="20" t="s">
        <v>1601</v>
      </c>
      <c r="AC137" s="20" t="s">
        <v>1640</v>
      </c>
      <c r="AD137" s="20" t="s">
        <v>1601</v>
      </c>
      <c r="AE137" s="20" t="s">
        <v>1546</v>
      </c>
      <c r="AF137" s="20" t="s">
        <v>1540</v>
      </c>
      <c r="AG137" s="21" t="s">
        <v>1493</v>
      </c>
    </row>
    <row r="138" spans="1:33" ht="15" customHeight="1" x14ac:dyDescent="0.2">
      <c r="A138" s="370">
        <v>9</v>
      </c>
      <c r="B138" s="54" t="s">
        <v>816</v>
      </c>
      <c r="C138" s="619">
        <v>30</v>
      </c>
      <c r="D138" s="619">
        <v>11</v>
      </c>
      <c r="E138" s="619">
        <v>8</v>
      </c>
      <c r="F138" s="619">
        <v>11</v>
      </c>
      <c r="G138" s="619">
        <v>78</v>
      </c>
      <c r="H138" s="619">
        <v>65</v>
      </c>
      <c r="I138" s="621">
        <f t="shared" si="14"/>
        <v>30</v>
      </c>
      <c r="J138" s="623">
        <f t="shared" si="6"/>
        <v>30</v>
      </c>
      <c r="K138" s="623">
        <f t="shared" si="7"/>
        <v>30</v>
      </c>
      <c r="L138" s="930"/>
      <c r="M138" s="931"/>
      <c r="N138" s="931"/>
      <c r="O138" s="932"/>
      <c r="Q138" s="377" t="s">
        <v>610</v>
      </c>
      <c r="R138" s="20" t="s">
        <v>1207</v>
      </c>
      <c r="S138" s="20" t="s">
        <v>1600</v>
      </c>
      <c r="T138" s="20" t="s">
        <v>1599</v>
      </c>
      <c r="U138" s="20" t="s">
        <v>1645</v>
      </c>
      <c r="V138" s="20" t="s">
        <v>1539</v>
      </c>
      <c r="W138" s="20" t="s">
        <v>1493</v>
      </c>
      <c r="X138" s="20" t="s">
        <v>1539</v>
      </c>
      <c r="Y138" s="20" t="s">
        <v>844</v>
      </c>
      <c r="Z138" s="10"/>
      <c r="AA138" s="20" t="s">
        <v>1894</v>
      </c>
      <c r="AB138" s="20" t="s">
        <v>1487</v>
      </c>
      <c r="AC138" s="20" t="s">
        <v>1493</v>
      </c>
      <c r="AD138" s="20" t="s">
        <v>1207</v>
      </c>
      <c r="AE138" s="20" t="s">
        <v>1599</v>
      </c>
      <c r="AF138" s="20" t="s">
        <v>1207</v>
      </c>
      <c r="AG138" s="21" t="s">
        <v>1546</v>
      </c>
    </row>
    <row r="139" spans="1:33" ht="15" customHeight="1" x14ac:dyDescent="0.2">
      <c r="A139" s="370">
        <v>10</v>
      </c>
      <c r="B139" s="54" t="s">
        <v>2138</v>
      </c>
      <c r="C139" s="619">
        <v>30</v>
      </c>
      <c r="D139" s="619">
        <v>12</v>
      </c>
      <c r="E139" s="619">
        <v>4</v>
      </c>
      <c r="F139" s="619">
        <v>14</v>
      </c>
      <c r="G139" s="619">
        <v>69</v>
      </c>
      <c r="H139" s="619">
        <v>73</v>
      </c>
      <c r="I139" s="621">
        <f t="shared" si="14"/>
        <v>28</v>
      </c>
      <c r="J139" s="623">
        <f t="shared" si="6"/>
        <v>30</v>
      </c>
      <c r="K139" s="623">
        <f t="shared" si="7"/>
        <v>28</v>
      </c>
      <c r="L139" s="930"/>
      <c r="M139" s="931"/>
      <c r="N139" s="931"/>
      <c r="O139" s="932"/>
      <c r="Q139" s="377" t="s">
        <v>566</v>
      </c>
      <c r="R139" s="20" t="s">
        <v>1795</v>
      </c>
      <c r="S139" s="20" t="s">
        <v>1207</v>
      </c>
      <c r="T139" s="20" t="s">
        <v>1547</v>
      </c>
      <c r="U139" s="20" t="s">
        <v>1597</v>
      </c>
      <c r="V139" s="20" t="s">
        <v>1603</v>
      </c>
      <c r="W139" s="20"/>
      <c r="X139" s="20" t="s">
        <v>1603</v>
      </c>
      <c r="Y139" s="20" t="s">
        <v>844</v>
      </c>
      <c r="Z139" s="20" t="s">
        <v>1599</v>
      </c>
      <c r="AA139" s="10"/>
      <c r="AB139" s="20" t="s">
        <v>844</v>
      </c>
      <c r="AC139" s="20" t="s">
        <v>1597</v>
      </c>
      <c r="AD139" s="20" t="s">
        <v>844</v>
      </c>
      <c r="AE139" s="20" t="s">
        <v>1656</v>
      </c>
      <c r="AF139" s="20" t="s">
        <v>1494</v>
      </c>
      <c r="AG139" s="21"/>
    </row>
    <row r="140" spans="1:33" ht="15" customHeight="1" x14ac:dyDescent="0.2">
      <c r="A140" s="370">
        <v>11</v>
      </c>
      <c r="B140" s="54" t="s">
        <v>737</v>
      </c>
      <c r="C140" s="619">
        <v>30</v>
      </c>
      <c r="D140" s="619">
        <v>11</v>
      </c>
      <c r="E140" s="619">
        <v>3</v>
      </c>
      <c r="F140" s="619">
        <v>16</v>
      </c>
      <c r="G140" s="619">
        <v>66</v>
      </c>
      <c r="H140" s="619">
        <v>98</v>
      </c>
      <c r="I140" s="621">
        <f t="shared" si="14"/>
        <v>25</v>
      </c>
      <c r="J140" s="623">
        <f t="shared" si="6"/>
        <v>30</v>
      </c>
      <c r="K140" s="623">
        <f t="shared" si="7"/>
        <v>25</v>
      </c>
      <c r="L140" s="930"/>
      <c r="M140" s="931"/>
      <c r="N140" s="931"/>
      <c r="O140" s="932"/>
      <c r="Q140" s="377" t="s">
        <v>702</v>
      </c>
      <c r="R140" s="20" t="s">
        <v>1600</v>
      </c>
      <c r="S140" s="20" t="s">
        <v>1540</v>
      </c>
      <c r="T140" s="20" t="s">
        <v>1603</v>
      </c>
      <c r="U140" s="20" t="s">
        <v>1654</v>
      </c>
      <c r="V140" s="20" t="s">
        <v>1494</v>
      </c>
      <c r="W140" s="20" t="s">
        <v>1645</v>
      </c>
      <c r="X140" s="20" t="s">
        <v>1495</v>
      </c>
      <c r="Y140" s="20" t="s">
        <v>1646</v>
      </c>
      <c r="Z140" s="20" t="s">
        <v>1540</v>
      </c>
      <c r="AA140" s="20" t="s">
        <v>1495</v>
      </c>
      <c r="AB140" s="10"/>
      <c r="AC140" s="20" t="s">
        <v>32</v>
      </c>
      <c r="AD140" s="20" t="s">
        <v>1600</v>
      </c>
      <c r="AE140" s="20" t="s">
        <v>1599</v>
      </c>
      <c r="AF140" s="20" t="s">
        <v>1597</v>
      </c>
      <c r="AG140" s="21" t="s">
        <v>1489</v>
      </c>
    </row>
    <row r="141" spans="1:33" ht="15" customHeight="1" x14ac:dyDescent="0.2">
      <c r="A141" s="370">
        <v>12</v>
      </c>
      <c r="B141" s="54" t="s">
        <v>761</v>
      </c>
      <c r="C141" s="619">
        <v>30</v>
      </c>
      <c r="D141" s="619">
        <v>9</v>
      </c>
      <c r="E141" s="619">
        <v>7</v>
      </c>
      <c r="F141" s="619">
        <v>14</v>
      </c>
      <c r="G141" s="619">
        <v>54</v>
      </c>
      <c r="H141" s="619">
        <v>71</v>
      </c>
      <c r="I141" s="621">
        <f t="shared" si="14"/>
        <v>25</v>
      </c>
      <c r="J141" s="623">
        <f t="shared" si="6"/>
        <v>30</v>
      </c>
      <c r="K141" s="623">
        <f t="shared" si="7"/>
        <v>25</v>
      </c>
      <c r="L141" s="930"/>
      <c r="M141" s="931"/>
      <c r="N141" s="931"/>
      <c r="O141" s="932"/>
      <c r="Q141" s="377" t="s">
        <v>2136</v>
      </c>
      <c r="R141" s="20" t="s">
        <v>1493</v>
      </c>
      <c r="S141" s="20" t="s">
        <v>1642</v>
      </c>
      <c r="T141" s="20" t="s">
        <v>104</v>
      </c>
      <c r="U141" s="20" t="s">
        <v>355</v>
      </c>
      <c r="V141" s="20" t="s">
        <v>844</v>
      </c>
      <c r="W141" s="20" t="s">
        <v>32</v>
      </c>
      <c r="X141" s="20" t="s">
        <v>1207</v>
      </c>
      <c r="Y141" s="20" t="s">
        <v>1643</v>
      </c>
      <c r="Z141" s="20" t="s">
        <v>1603</v>
      </c>
      <c r="AA141" s="20" t="s">
        <v>1488</v>
      </c>
      <c r="AB141" s="20" t="s">
        <v>1646</v>
      </c>
      <c r="AC141" s="10"/>
      <c r="AD141" s="20" t="s">
        <v>1207</v>
      </c>
      <c r="AE141" s="20" t="s">
        <v>844</v>
      </c>
      <c r="AF141" s="20" t="s">
        <v>1603</v>
      </c>
      <c r="AG141" s="21" t="s">
        <v>1642</v>
      </c>
    </row>
    <row r="142" spans="1:33" ht="15" customHeight="1" x14ac:dyDescent="0.2">
      <c r="A142" s="370">
        <v>13</v>
      </c>
      <c r="B142" s="54" t="s">
        <v>554</v>
      </c>
      <c r="C142" s="619">
        <v>30</v>
      </c>
      <c r="D142" s="619">
        <v>6</v>
      </c>
      <c r="E142" s="619">
        <v>11</v>
      </c>
      <c r="F142" s="619">
        <v>13</v>
      </c>
      <c r="G142" s="619">
        <v>55</v>
      </c>
      <c r="H142" s="619">
        <v>69</v>
      </c>
      <c r="I142" s="621">
        <f t="shared" si="14"/>
        <v>23</v>
      </c>
      <c r="J142" s="623">
        <f t="shared" si="6"/>
        <v>30</v>
      </c>
      <c r="K142" s="623">
        <f t="shared" si="7"/>
        <v>23</v>
      </c>
      <c r="L142" s="930"/>
      <c r="M142" s="931"/>
      <c r="N142" s="931"/>
      <c r="O142" s="932"/>
      <c r="Q142" s="377" t="s">
        <v>533</v>
      </c>
      <c r="R142" s="20" t="s">
        <v>1489</v>
      </c>
      <c r="S142" s="20" t="s">
        <v>32</v>
      </c>
      <c r="T142" s="20" t="s">
        <v>1495</v>
      </c>
      <c r="U142" s="20" t="s">
        <v>1540</v>
      </c>
      <c r="V142" s="20" t="s">
        <v>1654</v>
      </c>
      <c r="W142" s="20" t="s">
        <v>1600</v>
      </c>
      <c r="X142" s="20" t="s">
        <v>844</v>
      </c>
      <c r="Y142" s="20" t="s">
        <v>1493</v>
      </c>
      <c r="Z142" s="20" t="s">
        <v>1601</v>
      </c>
      <c r="AA142" s="20"/>
      <c r="AB142" s="20" t="s">
        <v>1547</v>
      </c>
      <c r="AC142" s="20" t="s">
        <v>1488</v>
      </c>
      <c r="AD142" s="10"/>
      <c r="AE142" s="20" t="s">
        <v>1971</v>
      </c>
      <c r="AF142" s="20" t="s">
        <v>1539</v>
      </c>
      <c r="AG142" s="21" t="s">
        <v>1494</v>
      </c>
    </row>
    <row r="143" spans="1:33" ht="15" customHeight="1" x14ac:dyDescent="0.2">
      <c r="A143" s="370">
        <v>14</v>
      </c>
      <c r="B143" s="54" t="s">
        <v>39</v>
      </c>
      <c r="C143" s="619">
        <v>30</v>
      </c>
      <c r="D143" s="619">
        <v>9</v>
      </c>
      <c r="E143" s="619">
        <v>5</v>
      </c>
      <c r="F143" s="619">
        <v>16</v>
      </c>
      <c r="G143" s="619">
        <v>54</v>
      </c>
      <c r="H143" s="619">
        <v>74</v>
      </c>
      <c r="I143" s="621">
        <f t="shared" si="14"/>
        <v>23</v>
      </c>
      <c r="J143" s="623">
        <f t="shared" si="6"/>
        <v>30</v>
      </c>
      <c r="K143" s="623">
        <f t="shared" si="7"/>
        <v>23</v>
      </c>
      <c r="L143" s="930"/>
      <c r="M143" s="931"/>
      <c r="N143" s="931"/>
      <c r="O143" s="932"/>
      <c r="Q143" s="377" t="s">
        <v>1313</v>
      </c>
      <c r="R143" s="20" t="s">
        <v>1490</v>
      </c>
      <c r="S143" s="20" t="s">
        <v>1490</v>
      </c>
      <c r="T143" s="20" t="s">
        <v>1493</v>
      </c>
      <c r="U143" s="20" t="s">
        <v>1602</v>
      </c>
      <c r="V143" s="20" t="s">
        <v>1207</v>
      </c>
      <c r="W143" s="20" t="s">
        <v>1600</v>
      </c>
      <c r="X143" s="20" t="s">
        <v>1597</v>
      </c>
      <c r="Y143" s="20" t="s">
        <v>1490</v>
      </c>
      <c r="Z143" s="20" t="s">
        <v>1600</v>
      </c>
      <c r="AA143" s="20" t="s">
        <v>1207</v>
      </c>
      <c r="AB143" s="20" t="s">
        <v>1488</v>
      </c>
      <c r="AC143" s="20" t="s">
        <v>1493</v>
      </c>
      <c r="AD143" s="20"/>
      <c r="AE143" s="10"/>
      <c r="AF143" s="20" t="s">
        <v>1602</v>
      </c>
      <c r="AG143" s="21" t="s">
        <v>1643</v>
      </c>
    </row>
    <row r="144" spans="1:33" ht="15" customHeight="1" x14ac:dyDescent="0.2">
      <c r="A144" s="370">
        <v>15</v>
      </c>
      <c r="B144" s="54" t="s">
        <v>42</v>
      </c>
      <c r="C144" s="619">
        <v>28</v>
      </c>
      <c r="D144" s="619">
        <v>10</v>
      </c>
      <c r="E144" s="619">
        <v>3</v>
      </c>
      <c r="F144" s="619">
        <v>15</v>
      </c>
      <c r="G144" s="619">
        <v>49</v>
      </c>
      <c r="H144" s="619">
        <v>64</v>
      </c>
      <c r="I144" s="621">
        <f t="shared" si="14"/>
        <v>23</v>
      </c>
      <c r="J144" s="623">
        <f t="shared" si="6"/>
        <v>28</v>
      </c>
      <c r="K144" s="623">
        <f t="shared" si="7"/>
        <v>23</v>
      </c>
      <c r="L144" s="930"/>
      <c r="M144" s="931"/>
      <c r="N144" s="931"/>
      <c r="O144" s="932"/>
      <c r="Q144" s="377" t="s">
        <v>1306</v>
      </c>
      <c r="R144" s="20" t="s">
        <v>1493</v>
      </c>
      <c r="S144" s="20" t="s">
        <v>104</v>
      </c>
      <c r="T144" s="20" t="s">
        <v>844</v>
      </c>
      <c r="U144" s="20" t="s">
        <v>23</v>
      </c>
      <c r="V144" s="20" t="s">
        <v>1540</v>
      </c>
      <c r="W144" s="20" t="s">
        <v>1655</v>
      </c>
      <c r="X144" s="20" t="s">
        <v>1487</v>
      </c>
      <c r="Y144" s="20" t="s">
        <v>1540</v>
      </c>
      <c r="Z144" s="20" t="s">
        <v>1603</v>
      </c>
      <c r="AA144" s="20" t="s">
        <v>1494</v>
      </c>
      <c r="AB144" s="20" t="s">
        <v>1489</v>
      </c>
      <c r="AC144" s="20" t="s">
        <v>1488</v>
      </c>
      <c r="AD144" s="20" t="s">
        <v>1602</v>
      </c>
      <c r="AE144" s="20" t="s">
        <v>1210</v>
      </c>
      <c r="AF144" s="10"/>
      <c r="AG144" s="21" t="s">
        <v>1540</v>
      </c>
    </row>
    <row r="145" spans="1:33" ht="15" customHeight="1" thickBot="1" x14ac:dyDescent="0.25">
      <c r="A145" s="372">
        <v>16</v>
      </c>
      <c r="B145" s="55" t="s">
        <v>1763</v>
      </c>
      <c r="C145" s="620">
        <v>29</v>
      </c>
      <c r="D145" s="620">
        <v>2</v>
      </c>
      <c r="E145" s="620">
        <v>4</v>
      </c>
      <c r="F145" s="620">
        <v>23</v>
      </c>
      <c r="G145" s="620">
        <v>38</v>
      </c>
      <c r="H145" s="620">
        <v>111</v>
      </c>
      <c r="I145" s="622">
        <f t="shared" si="14"/>
        <v>8</v>
      </c>
      <c r="J145" s="623">
        <f t="shared" si="6"/>
        <v>29</v>
      </c>
      <c r="K145" s="623">
        <f t="shared" si="7"/>
        <v>8</v>
      </c>
      <c r="L145" s="933"/>
      <c r="M145" s="934"/>
      <c r="N145" s="934"/>
      <c r="O145" s="935"/>
      <c r="Q145" s="378" t="s">
        <v>1214</v>
      </c>
      <c r="R145" s="23" t="s">
        <v>1602</v>
      </c>
      <c r="S145" s="23" t="s">
        <v>1602</v>
      </c>
      <c r="T145" s="23" t="s">
        <v>1539</v>
      </c>
      <c r="U145" s="23" t="s">
        <v>1210</v>
      </c>
      <c r="V145" s="23" t="s">
        <v>1602</v>
      </c>
      <c r="W145" s="23" t="s">
        <v>1540</v>
      </c>
      <c r="X145" s="23" t="s">
        <v>1602</v>
      </c>
      <c r="Y145" s="23" t="s">
        <v>24</v>
      </c>
      <c r="Z145" s="23" t="s">
        <v>1600</v>
      </c>
      <c r="AA145" s="23" t="s">
        <v>1210</v>
      </c>
      <c r="AB145" s="23" t="s">
        <v>1490</v>
      </c>
      <c r="AC145" s="23" t="s">
        <v>1881</v>
      </c>
      <c r="AD145" s="23" t="s">
        <v>1210</v>
      </c>
      <c r="AE145" s="23" t="s">
        <v>1495</v>
      </c>
      <c r="AF145" s="23" t="s">
        <v>1597</v>
      </c>
      <c r="AG145" s="15"/>
    </row>
    <row r="146" spans="1:33" ht="15" customHeight="1" x14ac:dyDescent="0.2">
      <c r="C146" s="623">
        <f t="shared" ref="C146:I146" si="15">SUM(C130:C145)</f>
        <v>466</v>
      </c>
      <c r="D146" s="623">
        <f t="shared" si="15"/>
        <v>187</v>
      </c>
      <c r="E146" s="623">
        <f t="shared" si="15"/>
        <v>92</v>
      </c>
      <c r="F146" s="623">
        <f t="shared" si="15"/>
        <v>187</v>
      </c>
      <c r="G146" s="623">
        <f t="shared" si="15"/>
        <v>1049</v>
      </c>
      <c r="H146" s="623">
        <f t="shared" si="15"/>
        <v>1049</v>
      </c>
      <c r="I146" s="623">
        <f t="shared" si="15"/>
        <v>466</v>
      </c>
      <c r="J146" s="623">
        <f t="shared" si="6"/>
        <v>466</v>
      </c>
      <c r="K146" s="623">
        <f t="shared" si="7"/>
        <v>466</v>
      </c>
    </row>
    <row r="147" spans="1:33" ht="15" customHeight="1" thickBot="1" x14ac:dyDescent="0.25"/>
    <row r="148" spans="1:33" ht="15" customHeight="1" thickBot="1" x14ac:dyDescent="0.25">
      <c r="A148" s="1207" t="s">
        <v>493</v>
      </c>
      <c r="B148" s="1208"/>
      <c r="C148" s="1208"/>
      <c r="D148" s="1208"/>
      <c r="E148" s="1208"/>
      <c r="F148" s="1209"/>
      <c r="G148" s="1204" t="s">
        <v>1236</v>
      </c>
      <c r="H148" s="1205"/>
      <c r="I148" s="1206"/>
      <c r="L148" s="952" t="s">
        <v>538</v>
      </c>
      <c r="M148" s="953"/>
      <c r="N148" s="953"/>
      <c r="O148" s="954"/>
    </row>
    <row r="149" spans="1:33" ht="15" customHeight="1" thickBot="1" x14ac:dyDescent="0.25">
      <c r="A149" s="449" t="s">
        <v>496</v>
      </c>
      <c r="B149" s="450" t="s">
        <v>497</v>
      </c>
      <c r="C149" s="451" t="s">
        <v>498</v>
      </c>
      <c r="D149" s="451" t="s">
        <v>499</v>
      </c>
      <c r="E149" s="451" t="s">
        <v>500</v>
      </c>
      <c r="F149" s="451" t="s">
        <v>501</v>
      </c>
      <c r="G149" s="452" t="s">
        <v>502</v>
      </c>
      <c r="H149" s="452" t="s">
        <v>503</v>
      </c>
      <c r="I149" s="453" t="s">
        <v>504</v>
      </c>
      <c r="L149" s="955"/>
      <c r="M149" s="956"/>
      <c r="N149" s="956"/>
      <c r="O149" s="957"/>
      <c r="Q149" s="642" t="s">
        <v>1237</v>
      </c>
      <c r="R149" s="643" t="s">
        <v>716</v>
      </c>
      <c r="S149" s="644" t="s">
        <v>901</v>
      </c>
      <c r="T149" s="644" t="s">
        <v>902</v>
      </c>
      <c r="U149" s="644" t="s">
        <v>1004</v>
      </c>
      <c r="V149" s="644" t="s">
        <v>1631</v>
      </c>
      <c r="W149" s="644" t="s">
        <v>322</v>
      </c>
      <c r="X149" s="644" t="s">
        <v>514</v>
      </c>
      <c r="Y149" s="644" t="s">
        <v>501</v>
      </c>
      <c r="Z149" s="644" t="s">
        <v>940</v>
      </c>
      <c r="AA149" s="644" t="s">
        <v>299</v>
      </c>
      <c r="AB149" s="644" t="s">
        <v>2162</v>
      </c>
      <c r="AC149" s="644" t="s">
        <v>153</v>
      </c>
      <c r="AD149" s="645" t="s">
        <v>499</v>
      </c>
    </row>
    <row r="150" spans="1:33" ht="15" customHeight="1" x14ac:dyDescent="0.2">
      <c r="A150" s="475">
        <v>1</v>
      </c>
      <c r="B150" s="53" t="s">
        <v>2163</v>
      </c>
      <c r="C150" s="46">
        <v>22</v>
      </c>
      <c r="D150" s="46">
        <v>17</v>
      </c>
      <c r="E150" s="46">
        <v>3</v>
      </c>
      <c r="F150" s="46">
        <v>2</v>
      </c>
      <c r="G150" s="46">
        <v>67</v>
      </c>
      <c r="H150" s="46">
        <v>27</v>
      </c>
      <c r="I150" s="624">
        <v>37</v>
      </c>
      <c r="J150" s="623">
        <f t="shared" si="6"/>
        <v>22</v>
      </c>
      <c r="K150" s="623">
        <f t="shared" si="7"/>
        <v>37</v>
      </c>
      <c r="L150" s="927" t="s">
        <v>1241</v>
      </c>
      <c r="M150" s="928"/>
      <c r="N150" s="928"/>
      <c r="O150" s="929"/>
      <c r="Q150" s="339" t="s">
        <v>716</v>
      </c>
      <c r="R150" s="10"/>
      <c r="S150" s="20"/>
      <c r="T150" s="20"/>
      <c r="U150" s="587"/>
      <c r="V150" s="20"/>
      <c r="W150" s="20"/>
      <c r="X150" s="20"/>
      <c r="Y150" s="20"/>
      <c r="Z150" s="20"/>
      <c r="AA150" s="20"/>
      <c r="AB150" s="20"/>
      <c r="AC150" s="20"/>
      <c r="AD150" s="21"/>
    </row>
    <row r="151" spans="1:33" ht="15" customHeight="1" x14ac:dyDescent="0.2">
      <c r="A151" s="246">
        <v>2</v>
      </c>
      <c r="B151" s="54" t="s">
        <v>2123</v>
      </c>
      <c r="C151" s="619">
        <v>22</v>
      </c>
      <c r="D151" s="619">
        <v>14</v>
      </c>
      <c r="E151" s="619">
        <v>3</v>
      </c>
      <c r="F151" s="619">
        <v>5</v>
      </c>
      <c r="G151" s="619">
        <v>67</v>
      </c>
      <c r="H151" s="619">
        <v>38</v>
      </c>
      <c r="I151" s="621">
        <v>31</v>
      </c>
      <c r="J151" s="623">
        <f t="shared" si="6"/>
        <v>22</v>
      </c>
      <c r="K151" s="623">
        <f t="shared" si="7"/>
        <v>31</v>
      </c>
      <c r="L151" s="930"/>
      <c r="M151" s="931"/>
      <c r="N151" s="931"/>
      <c r="O151" s="932"/>
      <c r="Q151" s="339" t="s">
        <v>901</v>
      </c>
      <c r="R151" s="20"/>
      <c r="S151" s="10"/>
      <c r="T151" s="20"/>
      <c r="U151" s="587"/>
      <c r="V151" s="20"/>
      <c r="W151" s="20"/>
      <c r="X151" s="20"/>
      <c r="Y151" s="20"/>
      <c r="Z151" s="20"/>
      <c r="AA151" s="20"/>
      <c r="AB151" s="20"/>
      <c r="AC151" s="20"/>
      <c r="AD151" s="21"/>
    </row>
    <row r="152" spans="1:33" ht="15" customHeight="1" x14ac:dyDescent="0.2">
      <c r="A152" s="246">
        <v>3</v>
      </c>
      <c r="B152" s="54" t="s">
        <v>433</v>
      </c>
      <c r="C152" s="619">
        <v>22</v>
      </c>
      <c r="D152" s="619">
        <v>12</v>
      </c>
      <c r="E152" s="619">
        <v>4</v>
      </c>
      <c r="F152" s="619">
        <v>6</v>
      </c>
      <c r="G152" s="619">
        <v>62</v>
      </c>
      <c r="H152" s="619">
        <v>44</v>
      </c>
      <c r="I152" s="621">
        <v>28</v>
      </c>
      <c r="J152" s="623">
        <f t="shared" ref="J152:J232" si="16">D152+E152+F152</f>
        <v>22</v>
      </c>
      <c r="K152" s="623">
        <f t="shared" ref="K152:K232" si="17">D152*2+E152</f>
        <v>28</v>
      </c>
      <c r="L152" s="930"/>
      <c r="M152" s="931"/>
      <c r="N152" s="931"/>
      <c r="O152" s="932"/>
      <c r="Q152" s="339" t="s">
        <v>902</v>
      </c>
      <c r="R152" s="20"/>
      <c r="S152" s="20"/>
      <c r="T152" s="10"/>
      <c r="U152" s="587"/>
      <c r="V152" s="20"/>
      <c r="W152" s="20"/>
      <c r="X152" s="20"/>
      <c r="Y152" s="20"/>
      <c r="Z152" s="20"/>
      <c r="AA152" s="20"/>
      <c r="AB152" s="20"/>
      <c r="AC152" s="20"/>
      <c r="AD152" s="21"/>
    </row>
    <row r="153" spans="1:33" ht="15" customHeight="1" x14ac:dyDescent="0.2">
      <c r="A153" s="246">
        <v>4</v>
      </c>
      <c r="B153" s="54" t="s">
        <v>89</v>
      </c>
      <c r="C153" s="619">
        <v>22</v>
      </c>
      <c r="D153" s="619">
        <v>12</v>
      </c>
      <c r="E153" s="619">
        <v>2</v>
      </c>
      <c r="F153" s="619">
        <v>8</v>
      </c>
      <c r="G153" s="619">
        <v>48</v>
      </c>
      <c r="H153" s="619">
        <v>40</v>
      </c>
      <c r="I153" s="621">
        <v>26</v>
      </c>
      <c r="J153" s="623">
        <f t="shared" si="16"/>
        <v>22</v>
      </c>
      <c r="K153" s="623">
        <f t="shared" si="17"/>
        <v>26</v>
      </c>
      <c r="L153" s="930"/>
      <c r="M153" s="931"/>
      <c r="N153" s="931"/>
      <c r="O153" s="932"/>
      <c r="Q153" s="339" t="s">
        <v>1004</v>
      </c>
      <c r="R153" s="587"/>
      <c r="S153" s="587"/>
      <c r="T153" s="587"/>
      <c r="U153" s="10"/>
      <c r="V153" s="587"/>
      <c r="W153" s="587"/>
      <c r="X153" s="587"/>
      <c r="Y153" s="587"/>
      <c r="Z153" s="587"/>
      <c r="AA153" s="587"/>
      <c r="AB153" s="587"/>
      <c r="AC153" s="587"/>
      <c r="AD153" s="615"/>
    </row>
    <row r="154" spans="1:33" ht="15" customHeight="1" x14ac:dyDescent="0.2">
      <c r="A154" s="246">
        <v>5</v>
      </c>
      <c r="B154" s="54" t="s">
        <v>674</v>
      </c>
      <c r="C154" s="619">
        <v>22</v>
      </c>
      <c r="D154" s="619">
        <v>10</v>
      </c>
      <c r="E154" s="619">
        <v>5</v>
      </c>
      <c r="F154" s="619">
        <v>7</v>
      </c>
      <c r="G154" s="619">
        <v>56</v>
      </c>
      <c r="H154" s="619">
        <v>49</v>
      </c>
      <c r="I154" s="621">
        <v>25</v>
      </c>
      <c r="J154" s="623">
        <f t="shared" si="16"/>
        <v>22</v>
      </c>
      <c r="K154" s="623">
        <f t="shared" si="17"/>
        <v>25</v>
      </c>
      <c r="L154" s="930"/>
      <c r="M154" s="931"/>
      <c r="N154" s="931"/>
      <c r="O154" s="932"/>
      <c r="Q154" s="339" t="s">
        <v>1631</v>
      </c>
      <c r="R154" s="20"/>
      <c r="S154" s="20"/>
      <c r="T154" s="20"/>
      <c r="U154" s="587"/>
      <c r="V154" s="10"/>
      <c r="W154" s="20" t="s">
        <v>532</v>
      </c>
      <c r="X154" s="20"/>
      <c r="Y154" s="20"/>
      <c r="Z154" s="20"/>
      <c r="AA154" s="20"/>
      <c r="AB154" s="20"/>
      <c r="AC154" s="20"/>
      <c r="AD154" s="21"/>
    </row>
    <row r="155" spans="1:33" ht="15" customHeight="1" x14ac:dyDescent="0.2">
      <c r="A155" s="246">
        <v>6</v>
      </c>
      <c r="B155" s="54" t="s">
        <v>304</v>
      </c>
      <c r="C155" s="619">
        <v>22</v>
      </c>
      <c r="D155" s="619">
        <v>10</v>
      </c>
      <c r="E155" s="619">
        <v>4</v>
      </c>
      <c r="F155" s="619">
        <v>8</v>
      </c>
      <c r="G155" s="619">
        <v>56</v>
      </c>
      <c r="H155" s="619">
        <v>59</v>
      </c>
      <c r="I155" s="621">
        <v>24</v>
      </c>
      <c r="J155" s="623">
        <f t="shared" si="16"/>
        <v>22</v>
      </c>
      <c r="K155" s="623">
        <f t="shared" si="17"/>
        <v>24</v>
      </c>
      <c r="L155" s="930"/>
      <c r="M155" s="931"/>
      <c r="N155" s="931"/>
      <c r="O155" s="932"/>
      <c r="Q155" s="339" t="s">
        <v>322</v>
      </c>
      <c r="R155" s="20"/>
      <c r="S155" s="20"/>
      <c r="T155" s="20"/>
      <c r="U155" s="587"/>
      <c r="V155" s="20" t="s">
        <v>532</v>
      </c>
      <c r="W155" s="10"/>
      <c r="X155" s="20"/>
      <c r="Y155" s="20"/>
      <c r="Z155" s="20"/>
      <c r="AA155" s="20"/>
      <c r="AB155" s="20"/>
      <c r="AC155" s="20"/>
      <c r="AD155" s="21"/>
    </row>
    <row r="156" spans="1:33" ht="15" customHeight="1" x14ac:dyDescent="0.2">
      <c r="A156" s="246">
        <v>7</v>
      </c>
      <c r="B156" s="54" t="s">
        <v>529</v>
      </c>
      <c r="C156" s="619">
        <v>22</v>
      </c>
      <c r="D156" s="619">
        <v>8</v>
      </c>
      <c r="E156" s="619">
        <v>4</v>
      </c>
      <c r="F156" s="619">
        <v>10</v>
      </c>
      <c r="G156" s="619">
        <v>35</v>
      </c>
      <c r="H156" s="619">
        <v>39</v>
      </c>
      <c r="I156" s="621">
        <v>20</v>
      </c>
      <c r="J156" s="623">
        <f t="shared" si="16"/>
        <v>22</v>
      </c>
      <c r="K156" s="623">
        <f t="shared" si="17"/>
        <v>20</v>
      </c>
      <c r="L156" s="930"/>
      <c r="M156" s="931"/>
      <c r="N156" s="931"/>
      <c r="O156" s="932"/>
      <c r="Q156" s="339" t="s">
        <v>514</v>
      </c>
      <c r="R156" s="20"/>
      <c r="S156" s="20"/>
      <c r="T156" s="20"/>
      <c r="U156" s="587"/>
      <c r="V156" s="20"/>
      <c r="W156" s="20"/>
      <c r="X156" s="10"/>
      <c r="Y156" s="20"/>
      <c r="Z156" s="20"/>
      <c r="AA156" s="20"/>
      <c r="AB156" s="20"/>
      <c r="AC156" s="20"/>
      <c r="AD156" s="21"/>
    </row>
    <row r="157" spans="1:33" ht="15" customHeight="1" x14ac:dyDescent="0.2">
      <c r="A157" s="246">
        <v>8</v>
      </c>
      <c r="B157" s="54" t="s">
        <v>128</v>
      </c>
      <c r="C157" s="619">
        <v>22</v>
      </c>
      <c r="D157" s="619">
        <v>4</v>
      </c>
      <c r="E157" s="619">
        <v>10</v>
      </c>
      <c r="F157" s="619">
        <v>8</v>
      </c>
      <c r="G157" s="619">
        <v>40</v>
      </c>
      <c r="H157" s="619">
        <v>48</v>
      </c>
      <c r="I157" s="621">
        <v>18</v>
      </c>
      <c r="J157" s="623">
        <f t="shared" si="16"/>
        <v>22</v>
      </c>
      <c r="K157" s="623">
        <f t="shared" si="17"/>
        <v>18</v>
      </c>
      <c r="L157" s="930"/>
      <c r="M157" s="931"/>
      <c r="N157" s="931"/>
      <c r="O157" s="932"/>
      <c r="Q157" s="339" t="s">
        <v>501</v>
      </c>
      <c r="R157" s="20"/>
      <c r="S157" s="20"/>
      <c r="T157" s="20"/>
      <c r="U157" s="587"/>
      <c r="V157" s="20"/>
      <c r="W157" s="20"/>
      <c r="X157" s="20"/>
      <c r="Y157" s="10"/>
      <c r="Z157" s="20"/>
      <c r="AA157" s="20"/>
      <c r="AB157" s="20"/>
      <c r="AC157" s="20"/>
      <c r="AD157" s="21"/>
    </row>
    <row r="158" spans="1:33" ht="15" customHeight="1" x14ac:dyDescent="0.2">
      <c r="A158" s="246">
        <v>9</v>
      </c>
      <c r="B158" s="54" t="s">
        <v>1923</v>
      </c>
      <c r="C158" s="619">
        <v>22</v>
      </c>
      <c r="D158" s="619">
        <v>6</v>
      </c>
      <c r="E158" s="619">
        <v>6</v>
      </c>
      <c r="F158" s="619">
        <v>10</v>
      </c>
      <c r="G158" s="619">
        <v>40</v>
      </c>
      <c r="H158" s="619">
        <v>49</v>
      </c>
      <c r="I158" s="621">
        <v>18</v>
      </c>
      <c r="J158" s="623">
        <f t="shared" si="16"/>
        <v>22</v>
      </c>
      <c r="K158" s="623">
        <f t="shared" si="17"/>
        <v>18</v>
      </c>
      <c r="L158" s="930"/>
      <c r="M158" s="931"/>
      <c r="N158" s="931"/>
      <c r="O158" s="932"/>
      <c r="Q158" s="339" t="s">
        <v>940</v>
      </c>
      <c r="R158" s="20"/>
      <c r="S158" s="20"/>
      <c r="T158" s="20"/>
      <c r="U158" s="587"/>
      <c r="V158" s="20"/>
      <c r="W158" s="20"/>
      <c r="X158" s="20"/>
      <c r="Y158" s="20"/>
      <c r="Z158" s="10"/>
      <c r="AA158" s="20" t="s">
        <v>532</v>
      </c>
      <c r="AB158" s="20"/>
      <c r="AC158" s="20"/>
      <c r="AD158" s="21"/>
    </row>
    <row r="159" spans="1:33" ht="15" customHeight="1" x14ac:dyDescent="0.2">
      <c r="A159" s="246">
        <v>10</v>
      </c>
      <c r="B159" s="54" t="s">
        <v>1855</v>
      </c>
      <c r="C159" s="619">
        <v>22</v>
      </c>
      <c r="D159" s="619">
        <v>6</v>
      </c>
      <c r="E159" s="619">
        <v>4</v>
      </c>
      <c r="F159" s="619">
        <v>12</v>
      </c>
      <c r="G159" s="619">
        <v>45</v>
      </c>
      <c r="H159" s="619">
        <v>50</v>
      </c>
      <c r="I159" s="621">
        <v>16</v>
      </c>
      <c r="J159" s="623">
        <f t="shared" si="16"/>
        <v>22</v>
      </c>
      <c r="K159" s="623">
        <f t="shared" si="17"/>
        <v>16</v>
      </c>
      <c r="L159" s="930"/>
      <c r="M159" s="931"/>
      <c r="N159" s="931"/>
      <c r="O159" s="932"/>
      <c r="Q159" s="339" t="s">
        <v>299</v>
      </c>
      <c r="R159" s="20"/>
      <c r="S159" s="20"/>
      <c r="T159" s="20"/>
      <c r="U159" s="587"/>
      <c r="V159" s="20"/>
      <c r="W159" s="20"/>
      <c r="X159" s="20"/>
      <c r="Y159" s="20"/>
      <c r="Z159" s="20" t="s">
        <v>532</v>
      </c>
      <c r="AA159" s="10"/>
      <c r="AB159" s="20"/>
      <c r="AC159" s="20"/>
      <c r="AD159" s="21"/>
    </row>
    <row r="160" spans="1:33" ht="15" customHeight="1" x14ac:dyDescent="0.2">
      <c r="A160" s="246">
        <v>11</v>
      </c>
      <c r="B160" s="54" t="s">
        <v>1635</v>
      </c>
      <c r="C160" s="619">
        <v>22</v>
      </c>
      <c r="D160" s="619">
        <v>5</v>
      </c>
      <c r="E160" s="619">
        <v>5</v>
      </c>
      <c r="F160" s="619">
        <v>12</v>
      </c>
      <c r="G160" s="619">
        <v>45</v>
      </c>
      <c r="H160" s="619">
        <v>66</v>
      </c>
      <c r="I160" s="621">
        <v>15</v>
      </c>
      <c r="J160" s="623">
        <f t="shared" si="16"/>
        <v>22</v>
      </c>
      <c r="K160" s="623">
        <f t="shared" si="17"/>
        <v>15</v>
      </c>
      <c r="L160" s="930"/>
      <c r="M160" s="931"/>
      <c r="N160" s="931"/>
      <c r="O160" s="932"/>
      <c r="Q160" s="339" t="s">
        <v>2162</v>
      </c>
      <c r="R160" s="20"/>
      <c r="S160" s="20"/>
      <c r="T160" s="20"/>
      <c r="U160" s="587"/>
      <c r="V160" s="20"/>
      <c r="W160" s="20"/>
      <c r="X160" s="20"/>
      <c r="Y160" s="20"/>
      <c r="Z160" s="20"/>
      <c r="AA160" s="20"/>
      <c r="AB160" s="10"/>
      <c r="AC160" s="20" t="s">
        <v>532</v>
      </c>
      <c r="AD160" s="21"/>
    </row>
    <row r="161" spans="1:32" ht="15" customHeight="1" x14ac:dyDescent="0.2">
      <c r="A161" s="246">
        <v>12</v>
      </c>
      <c r="B161" s="54" t="s">
        <v>941</v>
      </c>
      <c r="C161" s="619">
        <v>22</v>
      </c>
      <c r="D161" s="619">
        <v>1</v>
      </c>
      <c r="E161" s="619">
        <v>4</v>
      </c>
      <c r="F161" s="619">
        <v>17</v>
      </c>
      <c r="G161" s="619">
        <v>22</v>
      </c>
      <c r="H161" s="619">
        <v>74</v>
      </c>
      <c r="I161" s="621">
        <v>6</v>
      </c>
      <c r="J161" s="623">
        <f t="shared" si="16"/>
        <v>22</v>
      </c>
      <c r="K161" s="623">
        <f t="shared" si="17"/>
        <v>6</v>
      </c>
      <c r="L161" s="930"/>
      <c r="M161" s="931"/>
      <c r="N161" s="931"/>
      <c r="O161" s="932"/>
      <c r="Q161" s="339" t="s">
        <v>153</v>
      </c>
      <c r="R161" s="20"/>
      <c r="S161" s="20"/>
      <c r="T161" s="20"/>
      <c r="U161" s="587"/>
      <c r="V161" s="20"/>
      <c r="W161" s="20"/>
      <c r="X161" s="20"/>
      <c r="Y161" s="20"/>
      <c r="Z161" s="20"/>
      <c r="AA161" s="20"/>
      <c r="AB161" s="20" t="s">
        <v>532</v>
      </c>
      <c r="AC161" s="10"/>
      <c r="AD161" s="21"/>
    </row>
    <row r="162" spans="1:32" ht="15" customHeight="1" thickBot="1" x14ac:dyDescent="0.25">
      <c r="A162" s="455" t="s">
        <v>533</v>
      </c>
      <c r="B162" s="55" t="s">
        <v>1002</v>
      </c>
      <c r="C162" s="620">
        <v>0</v>
      </c>
      <c r="D162" s="620">
        <v>0</v>
      </c>
      <c r="E162" s="620">
        <v>0</v>
      </c>
      <c r="F162" s="620">
        <v>0</v>
      </c>
      <c r="G162" s="620">
        <v>0</v>
      </c>
      <c r="H162" s="620">
        <v>0</v>
      </c>
      <c r="I162" s="622">
        <v>0</v>
      </c>
      <c r="J162" s="623">
        <f t="shared" si="16"/>
        <v>0</v>
      </c>
      <c r="K162" s="623">
        <f t="shared" si="17"/>
        <v>0</v>
      </c>
      <c r="L162" s="933"/>
      <c r="M162" s="934"/>
      <c r="N162" s="934"/>
      <c r="O162" s="935"/>
      <c r="Q162" s="398" t="s">
        <v>499</v>
      </c>
      <c r="R162" s="23"/>
      <c r="S162" s="23"/>
      <c r="T162" s="23"/>
      <c r="U162" s="594"/>
      <c r="V162" s="23"/>
      <c r="W162" s="23"/>
      <c r="X162" s="23"/>
      <c r="Y162" s="23"/>
      <c r="Z162" s="23"/>
      <c r="AA162" s="23"/>
      <c r="AB162" s="23"/>
      <c r="AC162" s="23"/>
      <c r="AD162" s="15"/>
    </row>
    <row r="163" spans="1:32" ht="15" customHeight="1" x14ac:dyDescent="0.2">
      <c r="C163" s="623">
        <f t="shared" ref="C163:I163" si="18">SUM(C150:C162)</f>
        <v>264</v>
      </c>
      <c r="D163" s="623">
        <f t="shared" si="18"/>
        <v>105</v>
      </c>
      <c r="E163" s="623">
        <f t="shared" si="18"/>
        <v>54</v>
      </c>
      <c r="F163" s="623">
        <f t="shared" si="18"/>
        <v>105</v>
      </c>
      <c r="G163" s="623">
        <f t="shared" si="18"/>
        <v>583</v>
      </c>
      <c r="H163" s="623">
        <f t="shared" si="18"/>
        <v>583</v>
      </c>
      <c r="I163" s="623">
        <f t="shared" si="18"/>
        <v>264</v>
      </c>
      <c r="J163" s="623">
        <f t="shared" si="16"/>
        <v>264</v>
      </c>
      <c r="K163" s="623">
        <f t="shared" si="17"/>
        <v>264</v>
      </c>
    </row>
    <row r="164" spans="1:32" ht="15" customHeight="1" thickBot="1" x14ac:dyDescent="0.25"/>
    <row r="165" spans="1:32" ht="15" customHeight="1" thickBot="1" x14ac:dyDescent="0.25">
      <c r="A165" s="1193" t="s">
        <v>943</v>
      </c>
      <c r="B165" s="1194"/>
      <c r="C165" s="1194"/>
      <c r="D165" s="1194"/>
      <c r="E165" s="1194"/>
      <c r="F165" s="1195"/>
      <c r="G165" s="1190" t="s">
        <v>1236</v>
      </c>
      <c r="H165" s="1191"/>
      <c r="I165" s="1192"/>
    </row>
    <row r="166" spans="1:32" ht="15" customHeight="1" thickBot="1" x14ac:dyDescent="0.25">
      <c r="A166" s="456" t="s">
        <v>496</v>
      </c>
      <c r="B166" s="457" t="s">
        <v>497</v>
      </c>
      <c r="C166" s="458" t="s">
        <v>498</v>
      </c>
      <c r="D166" s="458" t="s">
        <v>499</v>
      </c>
      <c r="E166" s="458" t="s">
        <v>500</v>
      </c>
      <c r="F166" s="458" t="s">
        <v>501</v>
      </c>
      <c r="G166" s="459" t="s">
        <v>502</v>
      </c>
      <c r="H166" s="459" t="s">
        <v>503</v>
      </c>
      <c r="I166" s="460" t="s">
        <v>504</v>
      </c>
      <c r="L166" s="1242" t="s">
        <v>588</v>
      </c>
      <c r="M166" s="1243"/>
      <c r="N166" s="1243"/>
      <c r="O166" s="1244"/>
      <c r="Q166" s="24" t="s">
        <v>1237</v>
      </c>
      <c r="R166" s="399" t="s">
        <v>633</v>
      </c>
      <c r="S166" s="399" t="s">
        <v>241</v>
      </c>
      <c r="T166" s="399" t="s">
        <v>1196</v>
      </c>
      <c r="U166" s="399" t="s">
        <v>541</v>
      </c>
      <c r="V166" s="399" t="s">
        <v>1784</v>
      </c>
      <c r="W166" s="399" t="s">
        <v>500</v>
      </c>
      <c r="X166" s="399" t="s">
        <v>733</v>
      </c>
      <c r="Y166" s="399" t="s">
        <v>1088</v>
      </c>
      <c r="Z166" s="399" t="s">
        <v>242</v>
      </c>
      <c r="AA166" s="399" t="s">
        <v>1089</v>
      </c>
      <c r="AB166" s="399" t="s">
        <v>610</v>
      </c>
      <c r="AC166" s="399" t="s">
        <v>514</v>
      </c>
      <c r="AD166" s="399" t="s">
        <v>591</v>
      </c>
      <c r="AE166" s="399" t="s">
        <v>1587</v>
      </c>
      <c r="AF166" s="400" t="s">
        <v>813</v>
      </c>
    </row>
    <row r="167" spans="1:32" ht="15" customHeight="1" thickBot="1" x14ac:dyDescent="0.25">
      <c r="A167" s="461">
        <v>1</v>
      </c>
      <c r="B167" s="53" t="s">
        <v>1092</v>
      </c>
      <c r="C167" s="46">
        <v>28</v>
      </c>
      <c r="D167" s="46">
        <v>22</v>
      </c>
      <c r="E167" s="46">
        <v>3</v>
      </c>
      <c r="F167" s="46">
        <v>3</v>
      </c>
      <c r="G167" s="46">
        <v>98</v>
      </c>
      <c r="H167" s="46">
        <v>26</v>
      </c>
      <c r="I167" s="624">
        <f>(D167*2)+E167</f>
        <v>47</v>
      </c>
      <c r="J167" s="623">
        <f t="shared" si="16"/>
        <v>28</v>
      </c>
      <c r="K167" s="623">
        <f t="shared" si="17"/>
        <v>47</v>
      </c>
      <c r="L167" s="1245"/>
      <c r="M167" s="1246"/>
      <c r="N167" s="1246"/>
      <c r="O167" s="1247"/>
      <c r="Q167" s="401" t="s">
        <v>633</v>
      </c>
      <c r="R167" s="10"/>
      <c r="S167" s="20"/>
      <c r="T167" s="20"/>
      <c r="U167" s="20" t="s">
        <v>1597</v>
      </c>
      <c r="V167" s="20" t="s">
        <v>532</v>
      </c>
      <c r="W167" s="20"/>
      <c r="X167" s="20"/>
      <c r="Y167" s="20" t="s">
        <v>532</v>
      </c>
      <c r="Z167" s="20"/>
      <c r="AA167" s="20"/>
      <c r="AB167" s="20"/>
      <c r="AC167" s="20"/>
      <c r="AD167" s="20"/>
      <c r="AE167" s="20"/>
      <c r="AF167" s="21"/>
    </row>
    <row r="168" spans="1:32" ht="15" customHeight="1" x14ac:dyDescent="0.2">
      <c r="A168" s="259">
        <v>2</v>
      </c>
      <c r="B168" s="54" t="s">
        <v>1589</v>
      </c>
      <c r="C168" s="619">
        <v>28</v>
      </c>
      <c r="D168" s="619">
        <v>21</v>
      </c>
      <c r="E168" s="619">
        <v>3</v>
      </c>
      <c r="F168" s="619">
        <v>4</v>
      </c>
      <c r="G168" s="619">
        <v>118</v>
      </c>
      <c r="H168" s="619">
        <v>49</v>
      </c>
      <c r="I168" s="621">
        <f>(D168*2)+E168</f>
        <v>45</v>
      </c>
      <c r="J168" s="623">
        <f t="shared" si="16"/>
        <v>28</v>
      </c>
      <c r="K168" s="623">
        <f t="shared" si="17"/>
        <v>45</v>
      </c>
      <c r="L168" s="927" t="s">
        <v>54</v>
      </c>
      <c r="M168" s="928"/>
      <c r="N168" s="928"/>
      <c r="O168" s="929"/>
      <c r="Q168" s="401" t="s">
        <v>241</v>
      </c>
      <c r="R168" s="20"/>
      <c r="S168" s="10"/>
      <c r="T168" s="20"/>
      <c r="U168" s="20" t="s">
        <v>844</v>
      </c>
      <c r="V168" s="20"/>
      <c r="W168" s="20"/>
      <c r="X168" s="20"/>
      <c r="Y168" s="20"/>
      <c r="Z168" s="20"/>
      <c r="AA168" s="20"/>
      <c r="AB168" s="20"/>
      <c r="AC168" s="20"/>
      <c r="AD168" s="20"/>
      <c r="AE168" s="20"/>
      <c r="AF168" s="21"/>
    </row>
    <row r="169" spans="1:32" ht="15" customHeight="1" x14ac:dyDescent="0.2">
      <c r="A169" s="259">
        <v>3</v>
      </c>
      <c r="B169" s="54" t="s">
        <v>244</v>
      </c>
      <c r="C169" s="619">
        <v>28</v>
      </c>
      <c r="D169" s="619">
        <v>16</v>
      </c>
      <c r="E169" s="619">
        <v>5</v>
      </c>
      <c r="F169" s="619">
        <v>7</v>
      </c>
      <c r="G169" s="619">
        <v>96</v>
      </c>
      <c r="H169" s="619">
        <v>66</v>
      </c>
      <c r="I169" s="621">
        <f>(D169*2)+E169</f>
        <v>37</v>
      </c>
      <c r="J169" s="623">
        <f t="shared" si="16"/>
        <v>28</v>
      </c>
      <c r="K169" s="623">
        <f t="shared" si="17"/>
        <v>37</v>
      </c>
      <c r="L169" s="930"/>
      <c r="M169" s="931"/>
      <c r="N169" s="931"/>
      <c r="O169" s="932"/>
      <c r="Q169" s="401" t="s">
        <v>1196</v>
      </c>
      <c r="R169" s="20"/>
      <c r="S169" s="20"/>
      <c r="T169" s="10"/>
      <c r="U169" s="20" t="s">
        <v>1494</v>
      </c>
      <c r="V169" s="20"/>
      <c r="W169" s="20"/>
      <c r="X169" s="20"/>
      <c r="Y169" s="20"/>
      <c r="Z169" s="20"/>
      <c r="AA169" s="20"/>
      <c r="AB169" s="20"/>
      <c r="AC169" s="20"/>
      <c r="AD169" s="20"/>
      <c r="AE169" s="20"/>
      <c r="AF169" s="21"/>
    </row>
    <row r="170" spans="1:32" ht="15" customHeight="1" x14ac:dyDescent="0.2">
      <c r="A170" s="259">
        <v>4</v>
      </c>
      <c r="B170" s="54" t="s">
        <v>1200</v>
      </c>
      <c r="C170" s="619">
        <v>28</v>
      </c>
      <c r="D170" s="619">
        <v>15</v>
      </c>
      <c r="E170" s="619">
        <v>6</v>
      </c>
      <c r="F170" s="619">
        <v>7</v>
      </c>
      <c r="G170" s="619">
        <v>68</v>
      </c>
      <c r="H170" s="619">
        <v>49</v>
      </c>
      <c r="I170" s="621">
        <f>(D170*2)+E170</f>
        <v>36</v>
      </c>
      <c r="J170" s="623">
        <f t="shared" si="16"/>
        <v>28</v>
      </c>
      <c r="K170" s="623">
        <f t="shared" si="17"/>
        <v>36</v>
      </c>
      <c r="L170" s="930"/>
      <c r="M170" s="931"/>
      <c r="N170" s="931"/>
      <c r="O170" s="932"/>
      <c r="Q170" s="401" t="s">
        <v>541</v>
      </c>
      <c r="R170" s="20" t="s">
        <v>104</v>
      </c>
      <c r="S170" s="20" t="s">
        <v>1489</v>
      </c>
      <c r="T170" s="20" t="s">
        <v>1210</v>
      </c>
      <c r="U170" s="10"/>
      <c r="V170" s="20" t="s">
        <v>1644</v>
      </c>
      <c r="W170" s="20" t="s">
        <v>1540</v>
      </c>
      <c r="X170" s="20" t="s">
        <v>1493</v>
      </c>
      <c r="Y170" s="20" t="s">
        <v>1643</v>
      </c>
      <c r="Z170" s="20" t="s">
        <v>1126</v>
      </c>
      <c r="AA170" s="20" t="s">
        <v>1540</v>
      </c>
      <c r="AB170" s="20" t="s">
        <v>1597</v>
      </c>
      <c r="AC170" s="20" t="s">
        <v>1540</v>
      </c>
      <c r="AD170" s="20" t="s">
        <v>1546</v>
      </c>
      <c r="AE170" s="20" t="s">
        <v>2035</v>
      </c>
      <c r="AF170" s="21" t="s">
        <v>1895</v>
      </c>
    </row>
    <row r="171" spans="1:32" ht="15" customHeight="1" x14ac:dyDescent="0.2">
      <c r="A171" s="259">
        <v>5</v>
      </c>
      <c r="B171" s="54" t="s">
        <v>1208</v>
      </c>
      <c r="C171" s="619">
        <v>28</v>
      </c>
      <c r="D171" s="619">
        <v>13</v>
      </c>
      <c r="E171" s="619">
        <v>7</v>
      </c>
      <c r="F171" s="619">
        <v>8</v>
      </c>
      <c r="G171" s="619">
        <v>91</v>
      </c>
      <c r="H171" s="619">
        <v>73</v>
      </c>
      <c r="I171" s="621">
        <f t="shared" ref="I171:I177" si="19">(D171*2)+E171</f>
        <v>33</v>
      </c>
      <c r="J171" s="623">
        <f t="shared" si="16"/>
        <v>28</v>
      </c>
      <c r="K171" s="623">
        <f t="shared" si="17"/>
        <v>33</v>
      </c>
      <c r="L171" s="930"/>
      <c r="M171" s="931"/>
      <c r="N171" s="931"/>
      <c r="O171" s="932"/>
      <c r="Q171" s="401" t="s">
        <v>1784</v>
      </c>
      <c r="R171" s="20"/>
      <c r="S171" s="20"/>
      <c r="T171" s="20"/>
      <c r="U171" s="20" t="s">
        <v>1539</v>
      </c>
      <c r="V171" s="10"/>
      <c r="W171" s="20"/>
      <c r="X171" s="20"/>
      <c r="Y171" s="20"/>
      <c r="Z171" s="20"/>
      <c r="AA171" s="20"/>
      <c r="AB171" s="20"/>
      <c r="AC171" s="20"/>
      <c r="AD171" s="20"/>
      <c r="AE171" s="20"/>
      <c r="AF171" s="21"/>
    </row>
    <row r="172" spans="1:32" ht="15" customHeight="1" x14ac:dyDescent="0.2">
      <c r="A172" s="259">
        <v>6</v>
      </c>
      <c r="B172" s="54" t="s">
        <v>1090</v>
      </c>
      <c r="C172" s="619">
        <v>28</v>
      </c>
      <c r="D172" s="619">
        <v>14</v>
      </c>
      <c r="E172" s="619">
        <v>5</v>
      </c>
      <c r="F172" s="619">
        <v>9</v>
      </c>
      <c r="G172" s="619">
        <v>65</v>
      </c>
      <c r="H172" s="619">
        <v>67</v>
      </c>
      <c r="I172" s="621">
        <f t="shared" si="19"/>
        <v>33</v>
      </c>
      <c r="J172" s="623">
        <f t="shared" si="16"/>
        <v>28</v>
      </c>
      <c r="K172" s="623">
        <f t="shared" si="17"/>
        <v>33</v>
      </c>
      <c r="L172" s="930"/>
      <c r="M172" s="931"/>
      <c r="N172" s="931"/>
      <c r="O172" s="932"/>
      <c r="Q172" s="401" t="s">
        <v>500</v>
      </c>
      <c r="R172" s="20"/>
      <c r="S172" s="20"/>
      <c r="T172" s="20"/>
      <c r="U172" s="20" t="s">
        <v>1597</v>
      </c>
      <c r="V172" s="20"/>
      <c r="W172" s="10"/>
      <c r="X172" s="20"/>
      <c r="Y172" s="20"/>
      <c r="Z172" s="20"/>
      <c r="AA172" s="20"/>
      <c r="AB172" s="20"/>
      <c r="AC172" s="20"/>
      <c r="AD172" s="20"/>
      <c r="AE172" s="20"/>
      <c r="AF172" s="21"/>
    </row>
    <row r="173" spans="1:32" ht="15" customHeight="1" x14ac:dyDescent="0.2">
      <c r="A173" s="259">
        <v>7</v>
      </c>
      <c r="B173" s="54" t="s">
        <v>345</v>
      </c>
      <c r="C173" s="619">
        <v>28</v>
      </c>
      <c r="D173" s="619">
        <v>13</v>
      </c>
      <c r="E173" s="619">
        <v>4</v>
      </c>
      <c r="F173" s="619">
        <v>11</v>
      </c>
      <c r="G173" s="619">
        <v>66</v>
      </c>
      <c r="H173" s="619">
        <v>59</v>
      </c>
      <c r="I173" s="621">
        <f t="shared" si="19"/>
        <v>30</v>
      </c>
      <c r="J173" s="623">
        <f t="shared" si="16"/>
        <v>28</v>
      </c>
      <c r="K173" s="623">
        <f t="shared" si="17"/>
        <v>30</v>
      </c>
      <c r="L173" s="930"/>
      <c r="M173" s="931"/>
      <c r="N173" s="931"/>
      <c r="O173" s="932"/>
      <c r="Q173" s="401" t="s">
        <v>1504</v>
      </c>
      <c r="R173" s="20"/>
      <c r="S173" s="20"/>
      <c r="T173" s="20"/>
      <c r="U173" s="20" t="s">
        <v>1599</v>
      </c>
      <c r="V173" s="20"/>
      <c r="W173" s="20"/>
      <c r="X173" s="10"/>
      <c r="Y173" s="20" t="s">
        <v>532</v>
      </c>
      <c r="Z173" s="20"/>
      <c r="AA173" s="20"/>
      <c r="AB173" s="20"/>
      <c r="AC173" s="20"/>
      <c r="AD173" s="20"/>
      <c r="AE173" s="20"/>
      <c r="AF173" s="21"/>
    </row>
    <row r="174" spans="1:32" ht="15" customHeight="1" x14ac:dyDescent="0.2">
      <c r="A174" s="259">
        <v>8</v>
      </c>
      <c r="B174" s="54" t="s">
        <v>371</v>
      </c>
      <c r="C174" s="619">
        <v>28</v>
      </c>
      <c r="D174" s="619">
        <v>12</v>
      </c>
      <c r="E174" s="619">
        <v>5</v>
      </c>
      <c r="F174" s="619">
        <v>11</v>
      </c>
      <c r="G174" s="619">
        <v>55</v>
      </c>
      <c r="H174" s="619">
        <v>69</v>
      </c>
      <c r="I174" s="621">
        <f t="shared" si="19"/>
        <v>29</v>
      </c>
      <c r="J174" s="623">
        <f t="shared" si="16"/>
        <v>28</v>
      </c>
      <c r="K174" s="623">
        <f t="shared" si="17"/>
        <v>29</v>
      </c>
      <c r="L174" s="930"/>
      <c r="M174" s="931"/>
      <c r="N174" s="931"/>
      <c r="O174" s="932"/>
      <c r="Q174" s="401" t="s">
        <v>1088</v>
      </c>
      <c r="R174" s="20"/>
      <c r="S174" s="20"/>
      <c r="T174" s="20"/>
      <c r="U174" s="20" t="s">
        <v>1546</v>
      </c>
      <c r="V174" s="20"/>
      <c r="W174" s="20"/>
      <c r="X174" s="20" t="s">
        <v>532</v>
      </c>
      <c r="Y174" s="10"/>
      <c r="Z174" s="20"/>
      <c r="AA174" s="20"/>
      <c r="AB174" s="20"/>
      <c r="AC174" s="20"/>
      <c r="AD174" s="20"/>
      <c r="AE174" s="20"/>
      <c r="AF174" s="21"/>
    </row>
    <row r="175" spans="1:32" ht="15" customHeight="1" x14ac:dyDescent="0.2">
      <c r="A175" s="259">
        <v>9</v>
      </c>
      <c r="B175" s="54" t="s">
        <v>1094</v>
      </c>
      <c r="C175" s="619">
        <v>28</v>
      </c>
      <c r="D175" s="619">
        <v>10</v>
      </c>
      <c r="E175" s="619">
        <v>6</v>
      </c>
      <c r="F175" s="619">
        <v>12</v>
      </c>
      <c r="G175" s="619">
        <v>68</v>
      </c>
      <c r="H175" s="619">
        <v>75</v>
      </c>
      <c r="I175" s="621">
        <f t="shared" si="19"/>
        <v>26</v>
      </c>
      <c r="J175" s="623">
        <f t="shared" si="16"/>
        <v>28</v>
      </c>
      <c r="K175" s="623">
        <f t="shared" si="17"/>
        <v>26</v>
      </c>
      <c r="L175" s="930"/>
      <c r="M175" s="931"/>
      <c r="N175" s="931"/>
      <c r="O175" s="932"/>
      <c r="Q175" s="401" t="s">
        <v>242</v>
      </c>
      <c r="R175" s="20"/>
      <c r="S175" s="20"/>
      <c r="T175" s="20"/>
      <c r="U175" s="20" t="s">
        <v>1597</v>
      </c>
      <c r="V175" s="20"/>
      <c r="W175" s="20"/>
      <c r="X175" s="20"/>
      <c r="Y175" s="20"/>
      <c r="Z175" s="10"/>
      <c r="AA175" s="20"/>
      <c r="AB175" s="20"/>
      <c r="AC175" s="20"/>
      <c r="AD175" s="20"/>
      <c r="AE175" s="20"/>
      <c r="AF175" s="21"/>
    </row>
    <row r="176" spans="1:32" ht="15" customHeight="1" x14ac:dyDescent="0.2">
      <c r="A176" s="259">
        <v>10</v>
      </c>
      <c r="B176" s="54" t="s">
        <v>819</v>
      </c>
      <c r="C176" s="619">
        <v>28</v>
      </c>
      <c r="D176" s="619">
        <v>10</v>
      </c>
      <c r="E176" s="619">
        <v>3</v>
      </c>
      <c r="F176" s="619">
        <v>15</v>
      </c>
      <c r="G176" s="619">
        <v>59</v>
      </c>
      <c r="H176" s="619">
        <v>68</v>
      </c>
      <c r="I176" s="621">
        <f t="shared" si="19"/>
        <v>23</v>
      </c>
      <c r="J176" s="623">
        <f t="shared" si="16"/>
        <v>28</v>
      </c>
      <c r="K176" s="623">
        <f t="shared" si="17"/>
        <v>23</v>
      </c>
      <c r="L176" s="930"/>
      <c r="M176" s="931"/>
      <c r="N176" s="931"/>
      <c r="O176" s="932"/>
      <c r="Q176" s="401" t="s">
        <v>1089</v>
      </c>
      <c r="R176" s="20"/>
      <c r="S176" s="20"/>
      <c r="T176" s="20"/>
      <c r="U176" s="20" t="s">
        <v>1491</v>
      </c>
      <c r="V176" s="20"/>
      <c r="W176" s="20"/>
      <c r="X176" s="20"/>
      <c r="Y176" s="20"/>
      <c r="Z176" s="20"/>
      <c r="AA176" s="10"/>
      <c r="AB176" s="20"/>
      <c r="AC176" s="20"/>
      <c r="AD176" s="20"/>
      <c r="AE176" s="20"/>
      <c r="AF176" s="21"/>
    </row>
    <row r="177" spans="1:32" ht="15" customHeight="1" x14ac:dyDescent="0.2">
      <c r="A177" s="259">
        <v>11</v>
      </c>
      <c r="B177" s="54" t="s">
        <v>1042</v>
      </c>
      <c r="C177" s="619">
        <v>28</v>
      </c>
      <c r="D177" s="619">
        <v>8</v>
      </c>
      <c r="E177" s="619">
        <v>3</v>
      </c>
      <c r="F177" s="619">
        <v>17</v>
      </c>
      <c r="G177" s="619">
        <v>55</v>
      </c>
      <c r="H177" s="619">
        <v>80</v>
      </c>
      <c r="I177" s="621">
        <f t="shared" si="19"/>
        <v>19</v>
      </c>
      <c r="J177" s="623">
        <f t="shared" si="16"/>
        <v>28</v>
      </c>
      <c r="K177" s="623">
        <f t="shared" si="17"/>
        <v>19</v>
      </c>
      <c r="L177" s="930"/>
      <c r="M177" s="931"/>
      <c r="N177" s="931"/>
      <c r="O177" s="932"/>
      <c r="Q177" s="401" t="s">
        <v>610</v>
      </c>
      <c r="R177" s="20"/>
      <c r="S177" s="20"/>
      <c r="T177" s="20"/>
      <c r="U177" s="20" t="s">
        <v>1210</v>
      </c>
      <c r="V177" s="20"/>
      <c r="W177" s="20"/>
      <c r="X177" s="20"/>
      <c r="Y177" s="20"/>
      <c r="Z177" s="20"/>
      <c r="AA177" s="20"/>
      <c r="AB177" s="10"/>
      <c r="AC177" s="20" t="s">
        <v>532</v>
      </c>
      <c r="AD177" s="20"/>
      <c r="AE177" s="20"/>
      <c r="AF177" s="21"/>
    </row>
    <row r="178" spans="1:32" ht="15" customHeight="1" x14ac:dyDescent="0.2">
      <c r="A178" s="259">
        <v>12</v>
      </c>
      <c r="B178" s="54" t="s">
        <v>245</v>
      </c>
      <c r="C178" s="619">
        <v>28</v>
      </c>
      <c r="D178" s="619">
        <v>6</v>
      </c>
      <c r="E178" s="619">
        <v>6</v>
      </c>
      <c r="F178" s="619">
        <v>16</v>
      </c>
      <c r="G178" s="619">
        <v>44</v>
      </c>
      <c r="H178" s="619">
        <v>89</v>
      </c>
      <c r="I178" s="621">
        <f>(D178*2)+E178</f>
        <v>18</v>
      </c>
      <c r="J178" s="623">
        <f t="shared" si="16"/>
        <v>28</v>
      </c>
      <c r="K178" s="623">
        <f t="shared" si="17"/>
        <v>18</v>
      </c>
      <c r="L178" s="930"/>
      <c r="M178" s="931"/>
      <c r="N178" s="931"/>
      <c r="O178" s="932"/>
      <c r="Q178" s="401" t="s">
        <v>514</v>
      </c>
      <c r="R178" s="20"/>
      <c r="S178" s="20"/>
      <c r="T178" s="20"/>
      <c r="U178" s="20" t="s">
        <v>1541</v>
      </c>
      <c r="V178" s="20"/>
      <c r="W178" s="20"/>
      <c r="X178" s="20"/>
      <c r="Y178" s="20"/>
      <c r="Z178" s="20"/>
      <c r="AA178" s="20"/>
      <c r="AB178" s="20" t="s">
        <v>532</v>
      </c>
      <c r="AC178" s="10"/>
      <c r="AD178" s="20"/>
      <c r="AE178" s="20"/>
      <c r="AF178" s="21"/>
    </row>
    <row r="179" spans="1:32" ht="15" customHeight="1" x14ac:dyDescent="0.2">
      <c r="A179" s="259">
        <v>13</v>
      </c>
      <c r="B179" s="54" t="s">
        <v>1955</v>
      </c>
      <c r="C179" s="619">
        <v>28</v>
      </c>
      <c r="D179" s="619">
        <v>6</v>
      </c>
      <c r="E179" s="619">
        <v>5</v>
      </c>
      <c r="F179" s="619">
        <v>17</v>
      </c>
      <c r="G179" s="619">
        <v>44</v>
      </c>
      <c r="H179" s="619">
        <v>72</v>
      </c>
      <c r="I179" s="621">
        <f>(D179*2)+E179</f>
        <v>17</v>
      </c>
      <c r="J179" s="623">
        <f t="shared" si="16"/>
        <v>28</v>
      </c>
      <c r="K179" s="623">
        <f t="shared" si="17"/>
        <v>17</v>
      </c>
      <c r="L179" s="930"/>
      <c r="M179" s="931"/>
      <c r="N179" s="931"/>
      <c r="O179" s="932"/>
      <c r="Q179" s="401" t="s">
        <v>591</v>
      </c>
      <c r="R179" s="20"/>
      <c r="S179" s="20"/>
      <c r="T179" s="20"/>
      <c r="U179" s="20" t="s">
        <v>1603</v>
      </c>
      <c r="V179" s="20"/>
      <c r="W179" s="20"/>
      <c r="X179" s="20"/>
      <c r="Y179" s="20"/>
      <c r="Z179" s="20"/>
      <c r="AA179" s="20"/>
      <c r="AB179" s="20"/>
      <c r="AC179" s="20"/>
      <c r="AD179" s="10"/>
      <c r="AE179" s="20" t="s">
        <v>532</v>
      </c>
      <c r="AF179" s="21"/>
    </row>
    <row r="180" spans="1:32" ht="15" customHeight="1" x14ac:dyDescent="0.2">
      <c r="A180" s="259">
        <v>14</v>
      </c>
      <c r="B180" s="54" t="s">
        <v>617</v>
      </c>
      <c r="C180" s="619">
        <v>28</v>
      </c>
      <c r="D180" s="619">
        <v>6</v>
      </c>
      <c r="E180" s="619">
        <v>2</v>
      </c>
      <c r="F180" s="619">
        <v>20</v>
      </c>
      <c r="G180" s="619">
        <v>48</v>
      </c>
      <c r="H180" s="619">
        <v>93</v>
      </c>
      <c r="I180" s="621">
        <f>(D180*2)+E180</f>
        <v>14</v>
      </c>
      <c r="J180" s="623">
        <f t="shared" si="16"/>
        <v>28</v>
      </c>
      <c r="K180" s="623">
        <f t="shared" si="17"/>
        <v>14</v>
      </c>
      <c r="L180" s="930"/>
      <c r="M180" s="931"/>
      <c r="N180" s="931"/>
      <c r="O180" s="932"/>
      <c r="Q180" s="401" t="s">
        <v>1587</v>
      </c>
      <c r="R180" s="20"/>
      <c r="S180" s="20"/>
      <c r="T180" s="20"/>
      <c r="U180" s="20" t="s">
        <v>362</v>
      </c>
      <c r="V180" s="20"/>
      <c r="W180" s="20"/>
      <c r="X180" s="20"/>
      <c r="Y180" s="20"/>
      <c r="Z180" s="20"/>
      <c r="AA180" s="20"/>
      <c r="AB180" s="20"/>
      <c r="AC180" s="20"/>
      <c r="AD180" s="20" t="s">
        <v>532</v>
      </c>
      <c r="AE180" s="10"/>
      <c r="AF180" s="21"/>
    </row>
    <row r="181" spans="1:32" ht="15" customHeight="1" thickBot="1" x14ac:dyDescent="0.25">
      <c r="A181" s="462">
        <v>15</v>
      </c>
      <c r="B181" s="55" t="s">
        <v>1093</v>
      </c>
      <c r="C181" s="620">
        <v>28</v>
      </c>
      <c r="D181" s="620">
        <v>6</v>
      </c>
      <c r="E181" s="620">
        <v>1</v>
      </c>
      <c r="F181" s="620">
        <v>21</v>
      </c>
      <c r="G181" s="620">
        <v>46</v>
      </c>
      <c r="H181" s="620">
        <v>84</v>
      </c>
      <c r="I181" s="622">
        <f>(D181*2)+E181</f>
        <v>13</v>
      </c>
      <c r="J181" s="623">
        <f t="shared" si="16"/>
        <v>28</v>
      </c>
      <c r="K181" s="623">
        <f t="shared" si="17"/>
        <v>13</v>
      </c>
      <c r="L181" s="933"/>
      <c r="M181" s="934"/>
      <c r="N181" s="934"/>
      <c r="O181" s="935"/>
      <c r="Q181" s="402" t="s">
        <v>813</v>
      </c>
      <c r="R181" s="23"/>
      <c r="S181" s="23"/>
      <c r="T181" s="23"/>
      <c r="U181" s="23" t="s">
        <v>255</v>
      </c>
      <c r="V181" s="23"/>
      <c r="W181" s="23"/>
      <c r="X181" s="23"/>
      <c r="Y181" s="23"/>
      <c r="Z181" s="23"/>
      <c r="AA181" s="23"/>
      <c r="AB181" s="23"/>
      <c r="AC181" s="23"/>
      <c r="AD181" s="23"/>
      <c r="AE181" s="23"/>
      <c r="AF181" s="15"/>
    </row>
    <row r="182" spans="1:32" ht="15" customHeight="1" x14ac:dyDescent="0.2">
      <c r="C182" s="623">
        <f t="shared" ref="C182:I182" si="20">SUM(C167:C181)</f>
        <v>420</v>
      </c>
      <c r="D182" s="623">
        <f t="shared" si="20"/>
        <v>178</v>
      </c>
      <c r="E182" s="623">
        <f t="shared" si="20"/>
        <v>64</v>
      </c>
      <c r="F182" s="623">
        <f t="shared" si="20"/>
        <v>178</v>
      </c>
      <c r="G182" s="623">
        <f t="shared" si="20"/>
        <v>1021</v>
      </c>
      <c r="H182" s="623">
        <f t="shared" si="20"/>
        <v>1019</v>
      </c>
      <c r="I182" s="623">
        <f t="shared" si="20"/>
        <v>420</v>
      </c>
      <c r="J182" s="623">
        <f t="shared" si="16"/>
        <v>420</v>
      </c>
      <c r="K182" s="623">
        <f t="shared" si="17"/>
        <v>420</v>
      </c>
    </row>
    <row r="183" spans="1:32" ht="15" customHeight="1" thickBot="1" x14ac:dyDescent="0.25"/>
    <row r="184" spans="1:32" ht="15" customHeight="1" thickBot="1" x14ac:dyDescent="0.25">
      <c r="A184" s="1193" t="s">
        <v>2087</v>
      </c>
      <c r="B184" s="1194"/>
      <c r="C184" s="1194"/>
      <c r="D184" s="1194"/>
      <c r="E184" s="1194"/>
      <c r="F184" s="1195"/>
      <c r="G184" s="1190" t="s">
        <v>1236</v>
      </c>
      <c r="H184" s="1191"/>
      <c r="I184" s="1192"/>
    </row>
    <row r="185" spans="1:32" ht="15" customHeight="1" thickBot="1" x14ac:dyDescent="0.25">
      <c r="A185" s="456" t="s">
        <v>496</v>
      </c>
      <c r="B185" s="457" t="s">
        <v>497</v>
      </c>
      <c r="C185" s="458" t="s">
        <v>498</v>
      </c>
      <c r="D185" s="458" t="s">
        <v>499</v>
      </c>
      <c r="E185" s="458" t="s">
        <v>500</v>
      </c>
      <c r="F185" s="458" t="s">
        <v>501</v>
      </c>
      <c r="G185" s="459" t="s">
        <v>502</v>
      </c>
      <c r="H185" s="459" t="s">
        <v>503</v>
      </c>
      <c r="I185" s="460" t="s">
        <v>504</v>
      </c>
      <c r="L185" s="945" t="s">
        <v>495</v>
      </c>
      <c r="M185" s="946"/>
      <c r="N185" s="946"/>
      <c r="O185" s="947"/>
      <c r="Q185" s="24" t="s">
        <v>1237</v>
      </c>
      <c r="R185" s="399" t="s">
        <v>1615</v>
      </c>
      <c r="S185" s="399" t="s">
        <v>241</v>
      </c>
      <c r="T185" s="399" t="s">
        <v>1503</v>
      </c>
      <c r="U185" s="399" t="s">
        <v>564</v>
      </c>
      <c r="V185" s="399" t="s">
        <v>500</v>
      </c>
      <c r="W185" s="399" t="s">
        <v>59</v>
      </c>
      <c r="X185" s="399" t="s">
        <v>1530</v>
      </c>
      <c r="Y185" s="399" t="s">
        <v>610</v>
      </c>
      <c r="Z185" s="399" t="s">
        <v>2089</v>
      </c>
      <c r="AA185" s="399" t="s">
        <v>1959</v>
      </c>
      <c r="AB185" s="399" t="s">
        <v>2090</v>
      </c>
      <c r="AC185" s="399" t="s">
        <v>413</v>
      </c>
      <c r="AD185" s="400" t="s">
        <v>727</v>
      </c>
    </row>
    <row r="186" spans="1:32" ht="15" customHeight="1" thickBot="1" x14ac:dyDescent="0.25">
      <c r="A186" s="461" t="s">
        <v>521</v>
      </c>
      <c r="B186" s="53" t="s">
        <v>2061</v>
      </c>
      <c r="C186" s="46"/>
      <c r="D186" s="46"/>
      <c r="E186" s="46"/>
      <c r="F186" s="46"/>
      <c r="G186" s="46"/>
      <c r="H186" s="46"/>
      <c r="I186" s="624"/>
      <c r="J186" s="623">
        <f t="shared" ref="J186:J199" si="21">D186+E186+F186</f>
        <v>0</v>
      </c>
      <c r="K186" s="623">
        <f t="shared" ref="K186:K199" si="22">D186*2+E186</f>
        <v>0</v>
      </c>
      <c r="L186" s="1063"/>
      <c r="M186" s="1064"/>
      <c r="N186" s="1064"/>
      <c r="O186" s="1065"/>
      <c r="Q186" s="401" t="s">
        <v>1615</v>
      </c>
      <c r="R186" s="10"/>
      <c r="S186" s="20"/>
      <c r="T186" s="20"/>
      <c r="U186" s="20"/>
      <c r="V186" s="20"/>
      <c r="W186" s="20"/>
      <c r="X186" s="20"/>
      <c r="Y186" s="20"/>
      <c r="Z186" s="20"/>
      <c r="AA186" s="20"/>
      <c r="AB186" s="20"/>
      <c r="AC186" s="20"/>
      <c r="AD186" s="21"/>
    </row>
    <row r="187" spans="1:32" ht="15" customHeight="1" x14ac:dyDescent="0.2">
      <c r="A187" s="259" t="s">
        <v>521</v>
      </c>
      <c r="B187" s="54" t="s">
        <v>1498</v>
      </c>
      <c r="C187" s="619"/>
      <c r="D187" s="619"/>
      <c r="E187" s="619"/>
      <c r="F187" s="619"/>
      <c r="G187" s="619"/>
      <c r="H187" s="619"/>
      <c r="I187" s="621"/>
      <c r="J187" s="623">
        <f t="shared" si="21"/>
        <v>0</v>
      </c>
      <c r="K187" s="623">
        <f t="shared" si="22"/>
        <v>0</v>
      </c>
      <c r="L187" s="927" t="s">
        <v>528</v>
      </c>
      <c r="M187" s="928"/>
      <c r="N187" s="928"/>
      <c r="O187" s="929"/>
      <c r="Q187" s="401" t="s">
        <v>241</v>
      </c>
      <c r="R187" s="20"/>
      <c r="S187" s="10"/>
      <c r="T187" s="20"/>
      <c r="U187" s="20"/>
      <c r="V187" s="20"/>
      <c r="W187" s="20"/>
      <c r="X187" s="20"/>
      <c r="Y187" s="20"/>
      <c r="Z187" s="20"/>
      <c r="AA187" s="20"/>
      <c r="AB187" s="20"/>
      <c r="AC187" s="20"/>
      <c r="AD187" s="21"/>
    </row>
    <row r="188" spans="1:32" ht="15" customHeight="1" x14ac:dyDescent="0.2">
      <c r="A188" s="259" t="s">
        <v>521</v>
      </c>
      <c r="B188" s="54" t="s">
        <v>2092</v>
      </c>
      <c r="C188" s="619"/>
      <c r="D188" s="619"/>
      <c r="E188" s="619"/>
      <c r="F188" s="619"/>
      <c r="G188" s="619"/>
      <c r="H188" s="619"/>
      <c r="I188" s="621"/>
      <c r="J188" s="623">
        <f t="shared" si="21"/>
        <v>0</v>
      </c>
      <c r="K188" s="623">
        <f t="shared" si="22"/>
        <v>0</v>
      </c>
      <c r="L188" s="930"/>
      <c r="M188" s="931"/>
      <c r="N188" s="931"/>
      <c r="O188" s="932"/>
      <c r="Q188" s="401" t="s">
        <v>1503</v>
      </c>
      <c r="R188" s="20"/>
      <c r="S188" s="20"/>
      <c r="T188" s="10"/>
      <c r="U188" s="20"/>
      <c r="V188" s="20"/>
      <c r="W188" s="20"/>
      <c r="X188" s="20"/>
      <c r="Y188" s="20"/>
      <c r="Z188" s="20"/>
      <c r="AA188" s="20"/>
      <c r="AB188" s="20"/>
      <c r="AC188" s="20"/>
      <c r="AD188" s="21"/>
    </row>
    <row r="189" spans="1:32" ht="15" customHeight="1" x14ac:dyDescent="0.2">
      <c r="A189" s="259" t="s">
        <v>521</v>
      </c>
      <c r="B189" s="54" t="s">
        <v>106</v>
      </c>
      <c r="C189" s="619"/>
      <c r="D189" s="619"/>
      <c r="E189" s="619"/>
      <c r="F189" s="619"/>
      <c r="G189" s="619"/>
      <c r="H189" s="619"/>
      <c r="I189" s="621"/>
      <c r="J189" s="623">
        <f t="shared" si="21"/>
        <v>0</v>
      </c>
      <c r="K189" s="623">
        <f t="shared" si="22"/>
        <v>0</v>
      </c>
      <c r="L189" s="930"/>
      <c r="M189" s="931"/>
      <c r="N189" s="931"/>
      <c r="O189" s="932"/>
      <c r="Q189" s="401" t="s">
        <v>564</v>
      </c>
      <c r="R189" s="20"/>
      <c r="S189" s="20"/>
      <c r="T189" s="20"/>
      <c r="U189" s="10"/>
      <c r="V189" s="20"/>
      <c r="W189" s="20"/>
      <c r="X189" s="20"/>
      <c r="Y189" s="20"/>
      <c r="Z189" s="20"/>
      <c r="AA189" s="20"/>
      <c r="AB189" s="20"/>
      <c r="AC189" s="20"/>
      <c r="AD189" s="21"/>
    </row>
    <row r="190" spans="1:32" ht="15" customHeight="1" x14ac:dyDescent="0.2">
      <c r="A190" s="259" t="s">
        <v>521</v>
      </c>
      <c r="B190" s="54" t="s">
        <v>616</v>
      </c>
      <c r="C190" s="619"/>
      <c r="D190" s="619"/>
      <c r="E190" s="619"/>
      <c r="F190" s="619"/>
      <c r="G190" s="619"/>
      <c r="H190" s="619"/>
      <c r="I190" s="621"/>
      <c r="J190" s="623">
        <f t="shared" si="21"/>
        <v>0</v>
      </c>
      <c r="K190" s="623">
        <f t="shared" si="22"/>
        <v>0</v>
      </c>
      <c r="L190" s="930"/>
      <c r="M190" s="931"/>
      <c r="N190" s="931"/>
      <c r="O190" s="932"/>
      <c r="Q190" s="401" t="s">
        <v>500</v>
      </c>
      <c r="R190" s="20"/>
      <c r="S190" s="20"/>
      <c r="T190" s="20"/>
      <c r="U190" s="20"/>
      <c r="V190" s="10"/>
      <c r="W190" s="20" t="s">
        <v>532</v>
      </c>
      <c r="X190" s="20"/>
      <c r="Y190" s="20"/>
      <c r="Z190" s="20"/>
      <c r="AA190" s="20"/>
      <c r="AB190" s="20"/>
      <c r="AC190" s="20"/>
      <c r="AD190" s="21"/>
    </row>
    <row r="191" spans="1:32" ht="15" customHeight="1" x14ac:dyDescent="0.2">
      <c r="A191" s="259" t="s">
        <v>521</v>
      </c>
      <c r="B191" s="54" t="s">
        <v>1931</v>
      </c>
      <c r="C191" s="619"/>
      <c r="D191" s="619"/>
      <c r="E191" s="619"/>
      <c r="F191" s="619"/>
      <c r="G191" s="619"/>
      <c r="H191" s="619"/>
      <c r="I191" s="621"/>
      <c r="J191" s="623">
        <f t="shared" si="21"/>
        <v>0</v>
      </c>
      <c r="K191" s="623">
        <f t="shared" si="22"/>
        <v>0</v>
      </c>
      <c r="L191" s="930"/>
      <c r="M191" s="931"/>
      <c r="N191" s="931"/>
      <c r="O191" s="932"/>
      <c r="Q191" s="401" t="s">
        <v>59</v>
      </c>
      <c r="R191" s="20"/>
      <c r="S191" s="20"/>
      <c r="T191" s="20"/>
      <c r="U191" s="20"/>
      <c r="V191" s="20" t="s">
        <v>532</v>
      </c>
      <c r="W191" s="10"/>
      <c r="X191" s="20"/>
      <c r="Y191" s="20"/>
      <c r="Z191" s="20"/>
      <c r="AA191" s="20"/>
      <c r="AB191" s="20"/>
      <c r="AC191" s="20"/>
      <c r="AD191" s="21"/>
    </row>
    <row r="192" spans="1:32" ht="15" customHeight="1" x14ac:dyDescent="0.2">
      <c r="A192" s="259" t="s">
        <v>521</v>
      </c>
      <c r="B192" s="54" t="s">
        <v>2062</v>
      </c>
      <c r="C192" s="619"/>
      <c r="D192" s="619"/>
      <c r="E192" s="619"/>
      <c r="F192" s="619"/>
      <c r="G192" s="619"/>
      <c r="H192" s="619"/>
      <c r="I192" s="621"/>
      <c r="J192" s="623">
        <f t="shared" si="21"/>
        <v>0</v>
      </c>
      <c r="K192" s="623">
        <f t="shared" si="22"/>
        <v>0</v>
      </c>
      <c r="L192" s="930"/>
      <c r="M192" s="931"/>
      <c r="N192" s="931"/>
      <c r="O192" s="932"/>
      <c r="Q192" s="401" t="s">
        <v>1530</v>
      </c>
      <c r="R192" s="20"/>
      <c r="S192" s="20"/>
      <c r="T192" s="20"/>
      <c r="U192" s="20"/>
      <c r="V192" s="20"/>
      <c r="W192" s="20"/>
      <c r="X192" s="10"/>
      <c r="Y192" s="20"/>
      <c r="Z192" s="20"/>
      <c r="AA192" s="20"/>
      <c r="AB192" s="20"/>
      <c r="AC192" s="20"/>
      <c r="AD192" s="21"/>
    </row>
    <row r="193" spans="1:34" ht="15" customHeight="1" x14ac:dyDescent="0.2">
      <c r="A193" s="259" t="s">
        <v>521</v>
      </c>
      <c r="B193" s="54" t="s">
        <v>1548</v>
      </c>
      <c r="C193" s="619"/>
      <c r="D193" s="619"/>
      <c r="E193" s="619"/>
      <c r="F193" s="619"/>
      <c r="G193" s="619"/>
      <c r="H193" s="619"/>
      <c r="I193" s="621"/>
      <c r="J193" s="623">
        <f t="shared" si="21"/>
        <v>0</v>
      </c>
      <c r="K193" s="623">
        <f t="shared" si="22"/>
        <v>0</v>
      </c>
      <c r="L193" s="930"/>
      <c r="M193" s="931"/>
      <c r="N193" s="931"/>
      <c r="O193" s="932"/>
      <c r="Q193" s="401" t="s">
        <v>610</v>
      </c>
      <c r="R193" s="20"/>
      <c r="S193" s="20"/>
      <c r="T193" s="20"/>
      <c r="U193" s="20"/>
      <c r="V193" s="20"/>
      <c r="W193" s="20"/>
      <c r="X193" s="20"/>
      <c r="Y193" s="10"/>
      <c r="Z193" s="20"/>
      <c r="AA193" s="20"/>
      <c r="AB193" s="20"/>
      <c r="AC193" s="20"/>
      <c r="AD193" s="21"/>
    </row>
    <row r="194" spans="1:34" ht="15" customHeight="1" x14ac:dyDescent="0.2">
      <c r="A194" s="259" t="s">
        <v>521</v>
      </c>
      <c r="B194" s="54" t="s">
        <v>2093</v>
      </c>
      <c r="C194" s="619"/>
      <c r="D194" s="619"/>
      <c r="E194" s="619"/>
      <c r="F194" s="619"/>
      <c r="G194" s="619"/>
      <c r="H194" s="619"/>
      <c r="I194" s="621"/>
      <c r="J194" s="623">
        <f t="shared" si="21"/>
        <v>0</v>
      </c>
      <c r="K194" s="623">
        <f t="shared" si="22"/>
        <v>0</v>
      </c>
      <c r="L194" s="930"/>
      <c r="M194" s="931"/>
      <c r="N194" s="931"/>
      <c r="O194" s="932"/>
      <c r="Q194" s="401" t="s">
        <v>2089</v>
      </c>
      <c r="R194" s="20"/>
      <c r="S194" s="20"/>
      <c r="T194" s="20"/>
      <c r="U194" s="20"/>
      <c r="V194" s="20"/>
      <c r="W194" s="20"/>
      <c r="X194" s="20"/>
      <c r="Y194" s="20"/>
      <c r="Z194" s="10"/>
      <c r="AA194" s="20" t="s">
        <v>532</v>
      </c>
      <c r="AB194" s="20"/>
      <c r="AC194" s="20"/>
      <c r="AD194" s="21"/>
    </row>
    <row r="195" spans="1:34" ht="15" customHeight="1" x14ac:dyDescent="0.2">
      <c r="A195" s="259" t="s">
        <v>521</v>
      </c>
      <c r="B195" s="54" t="s">
        <v>2094</v>
      </c>
      <c r="C195" s="619"/>
      <c r="D195" s="619"/>
      <c r="E195" s="619"/>
      <c r="F195" s="619"/>
      <c r="G195" s="619"/>
      <c r="H195" s="619"/>
      <c r="I195" s="621"/>
      <c r="J195" s="623">
        <f t="shared" si="21"/>
        <v>0</v>
      </c>
      <c r="K195" s="623">
        <f t="shared" si="22"/>
        <v>0</v>
      </c>
      <c r="L195" s="930"/>
      <c r="M195" s="931"/>
      <c r="N195" s="931"/>
      <c r="O195" s="932"/>
      <c r="Q195" s="401" t="s">
        <v>1959</v>
      </c>
      <c r="R195" s="20"/>
      <c r="S195" s="20"/>
      <c r="T195" s="20"/>
      <c r="U195" s="20"/>
      <c r="V195" s="20"/>
      <c r="W195" s="20"/>
      <c r="X195" s="20"/>
      <c r="Y195" s="20"/>
      <c r="Z195" s="20" t="s">
        <v>532</v>
      </c>
      <c r="AA195" s="10"/>
      <c r="AB195" s="20"/>
      <c r="AC195" s="20"/>
      <c r="AD195" s="21"/>
    </row>
    <row r="196" spans="1:34" ht="15" customHeight="1" x14ac:dyDescent="0.2">
      <c r="A196" s="259" t="s">
        <v>521</v>
      </c>
      <c r="B196" s="54" t="s">
        <v>1497</v>
      </c>
      <c r="C196" s="619"/>
      <c r="D196" s="619"/>
      <c r="E196" s="619"/>
      <c r="F196" s="619"/>
      <c r="G196" s="619"/>
      <c r="H196" s="619"/>
      <c r="I196" s="621"/>
      <c r="J196" s="623">
        <f t="shared" si="21"/>
        <v>0</v>
      </c>
      <c r="K196" s="623">
        <f t="shared" si="22"/>
        <v>0</v>
      </c>
      <c r="L196" s="930"/>
      <c r="M196" s="931"/>
      <c r="N196" s="931"/>
      <c r="O196" s="932"/>
      <c r="Q196" s="401" t="s">
        <v>2090</v>
      </c>
      <c r="R196" s="20"/>
      <c r="S196" s="20"/>
      <c r="T196" s="20"/>
      <c r="U196" s="20"/>
      <c r="V196" s="20"/>
      <c r="W196" s="20"/>
      <c r="X196" s="20"/>
      <c r="Y196" s="20"/>
      <c r="Z196" s="20"/>
      <c r="AA196" s="20"/>
      <c r="AB196" s="10"/>
      <c r="AC196" s="20" t="s">
        <v>532</v>
      </c>
      <c r="AD196" s="21"/>
    </row>
    <row r="197" spans="1:34" ht="15" customHeight="1" x14ac:dyDescent="0.2">
      <c r="A197" s="259" t="s">
        <v>521</v>
      </c>
      <c r="B197" s="54" t="s">
        <v>1137</v>
      </c>
      <c r="C197" s="619"/>
      <c r="D197" s="619"/>
      <c r="E197" s="619"/>
      <c r="F197" s="619"/>
      <c r="G197" s="619"/>
      <c r="H197" s="619"/>
      <c r="I197" s="621"/>
      <c r="J197" s="623">
        <f t="shared" si="21"/>
        <v>0</v>
      </c>
      <c r="K197" s="623">
        <f t="shared" si="22"/>
        <v>0</v>
      </c>
      <c r="L197" s="930"/>
      <c r="M197" s="931"/>
      <c r="N197" s="931"/>
      <c r="O197" s="932"/>
      <c r="Q197" s="401" t="s">
        <v>413</v>
      </c>
      <c r="R197" s="20"/>
      <c r="S197" s="20"/>
      <c r="T197" s="20"/>
      <c r="U197" s="20"/>
      <c r="V197" s="20"/>
      <c r="W197" s="20"/>
      <c r="X197" s="20"/>
      <c r="Y197" s="20"/>
      <c r="Z197" s="20"/>
      <c r="AA197" s="20"/>
      <c r="AB197" s="20" t="s">
        <v>532</v>
      </c>
      <c r="AC197" s="10"/>
      <c r="AD197" s="21"/>
    </row>
    <row r="198" spans="1:34" ht="15" customHeight="1" thickBot="1" x14ac:dyDescent="0.25">
      <c r="A198" s="462" t="s">
        <v>521</v>
      </c>
      <c r="B198" s="55" t="s">
        <v>2095</v>
      </c>
      <c r="C198" s="620"/>
      <c r="D198" s="620"/>
      <c r="E198" s="620"/>
      <c r="F198" s="620"/>
      <c r="G198" s="620"/>
      <c r="H198" s="620"/>
      <c r="I198" s="622"/>
      <c r="J198" s="623">
        <f t="shared" si="21"/>
        <v>0</v>
      </c>
      <c r="K198" s="623">
        <f t="shared" si="22"/>
        <v>0</v>
      </c>
      <c r="L198" s="933"/>
      <c r="M198" s="934"/>
      <c r="N198" s="934"/>
      <c r="O198" s="935"/>
      <c r="Q198" s="402" t="s">
        <v>727</v>
      </c>
      <c r="R198" s="23"/>
      <c r="S198" s="23"/>
      <c r="T198" s="23"/>
      <c r="U198" s="23"/>
      <c r="V198" s="23"/>
      <c r="W198" s="23"/>
      <c r="X198" s="23"/>
      <c r="Y198" s="23"/>
      <c r="Z198" s="23"/>
      <c r="AA198" s="23"/>
      <c r="AB198" s="23"/>
      <c r="AC198" s="23"/>
      <c r="AD198" s="15"/>
    </row>
    <row r="199" spans="1:34" ht="15" customHeight="1" x14ac:dyDescent="0.2">
      <c r="C199" s="623">
        <f t="shared" ref="C199:I199" si="23">SUM(C186:C198)</f>
        <v>0</v>
      </c>
      <c r="D199" s="623">
        <f t="shared" si="23"/>
        <v>0</v>
      </c>
      <c r="E199" s="623">
        <f t="shared" si="23"/>
        <v>0</v>
      </c>
      <c r="F199" s="623">
        <f t="shared" si="23"/>
        <v>0</v>
      </c>
      <c r="G199" s="623">
        <f t="shared" si="23"/>
        <v>0</v>
      </c>
      <c r="H199" s="623">
        <f t="shared" si="23"/>
        <v>0</v>
      </c>
      <c r="I199" s="623">
        <f t="shared" si="23"/>
        <v>0</v>
      </c>
      <c r="J199" s="623">
        <f t="shared" si="21"/>
        <v>0</v>
      </c>
      <c r="K199" s="623">
        <f t="shared" si="22"/>
        <v>0</v>
      </c>
    </row>
    <row r="200" spans="1:34" ht="15" customHeight="1" thickBot="1" x14ac:dyDescent="0.25"/>
    <row r="201" spans="1:34" ht="15" customHeight="1" x14ac:dyDescent="0.2">
      <c r="A201" s="1131" t="s">
        <v>491</v>
      </c>
      <c r="B201" s="1132"/>
      <c r="C201" s="1020" t="s">
        <v>1242</v>
      </c>
      <c r="D201" s="1021"/>
      <c r="E201" s="1021"/>
      <c r="F201" s="1021"/>
      <c r="G201" s="1021"/>
      <c r="H201" s="1021"/>
      <c r="I201" s="1022"/>
      <c r="O201" s="4" t="s">
        <v>532</v>
      </c>
      <c r="P201" s="5" t="s">
        <v>532</v>
      </c>
    </row>
    <row r="202" spans="1:34" ht="15" customHeight="1" thickBot="1" x14ac:dyDescent="0.25">
      <c r="A202" s="1133"/>
      <c r="B202" s="1134"/>
      <c r="C202" s="1023"/>
      <c r="D202" s="1024"/>
      <c r="E202" s="1024"/>
      <c r="F202" s="1024"/>
      <c r="G202" s="1024"/>
      <c r="H202" s="1024"/>
      <c r="I202" s="1025"/>
    </row>
    <row r="203" spans="1:34" ht="15" customHeight="1" thickBot="1" x14ac:dyDescent="0.25"/>
    <row r="204" spans="1:34" ht="15" customHeight="1" thickBot="1" x14ac:dyDescent="0.25">
      <c r="A204" s="1043" t="s">
        <v>1943</v>
      </c>
      <c r="B204" s="1044"/>
      <c r="C204" s="1044"/>
      <c r="D204" s="1044"/>
      <c r="E204" s="1044"/>
      <c r="F204" s="1045"/>
      <c r="G204" s="1040" t="s">
        <v>1242</v>
      </c>
      <c r="H204" s="1041"/>
      <c r="I204" s="1042"/>
      <c r="L204" s="952" t="s">
        <v>538</v>
      </c>
      <c r="M204" s="953"/>
      <c r="N204" s="953"/>
      <c r="O204" s="954"/>
    </row>
    <row r="205" spans="1:34" ht="15" customHeight="1" thickBot="1" x14ac:dyDescent="0.25">
      <c r="A205" s="373" t="s">
        <v>496</v>
      </c>
      <c r="B205" s="227" t="s">
        <v>497</v>
      </c>
      <c r="C205" s="374" t="s">
        <v>498</v>
      </c>
      <c r="D205" s="374" t="s">
        <v>499</v>
      </c>
      <c r="E205" s="374" t="s">
        <v>500</v>
      </c>
      <c r="F205" s="374" t="s">
        <v>501</v>
      </c>
      <c r="G205" s="375" t="s">
        <v>502</v>
      </c>
      <c r="H205" s="375" t="s">
        <v>503</v>
      </c>
      <c r="I205" s="376" t="s">
        <v>504</v>
      </c>
      <c r="L205" s="955"/>
      <c r="M205" s="956"/>
      <c r="N205" s="956"/>
      <c r="O205" s="957"/>
      <c r="Q205" s="24" t="s">
        <v>1243</v>
      </c>
      <c r="R205" s="379" t="s">
        <v>503</v>
      </c>
      <c r="S205" s="379" t="s">
        <v>541</v>
      </c>
      <c r="T205" s="379" t="s">
        <v>716</v>
      </c>
      <c r="U205" s="379" t="s">
        <v>1590</v>
      </c>
      <c r="V205" s="379" t="s">
        <v>506</v>
      </c>
      <c r="W205" s="379" t="s">
        <v>901</v>
      </c>
      <c r="X205" s="379" t="s">
        <v>2055</v>
      </c>
      <c r="Y205" s="379" t="s">
        <v>700</v>
      </c>
      <c r="Z205" s="379" t="s">
        <v>544</v>
      </c>
      <c r="AA205" s="379" t="s">
        <v>229</v>
      </c>
      <c r="AB205" s="379" t="s">
        <v>768</v>
      </c>
      <c r="AC205" s="379" t="s">
        <v>777</v>
      </c>
      <c r="AD205" s="379" t="s">
        <v>769</v>
      </c>
      <c r="AE205" s="379" t="s">
        <v>61</v>
      </c>
      <c r="AF205" s="379" t="s">
        <v>63</v>
      </c>
      <c r="AG205" s="379" t="s">
        <v>120</v>
      </c>
      <c r="AH205" s="380" t="s">
        <v>547</v>
      </c>
    </row>
    <row r="206" spans="1:34" ht="15" customHeight="1" x14ac:dyDescent="0.2">
      <c r="A206" s="441">
        <v>1</v>
      </c>
      <c r="B206" s="126" t="s">
        <v>174</v>
      </c>
      <c r="C206" s="618">
        <v>32</v>
      </c>
      <c r="D206" s="618">
        <v>20</v>
      </c>
      <c r="E206" s="618">
        <v>9</v>
      </c>
      <c r="F206" s="618">
        <v>3</v>
      </c>
      <c r="G206" s="618">
        <v>84</v>
      </c>
      <c r="H206" s="618">
        <v>40</v>
      </c>
      <c r="I206" s="128">
        <v>49</v>
      </c>
      <c r="J206" s="623">
        <f t="shared" si="16"/>
        <v>32</v>
      </c>
      <c r="K206" s="623">
        <f t="shared" si="17"/>
        <v>49</v>
      </c>
      <c r="L206" s="927" t="s">
        <v>532</v>
      </c>
      <c r="M206" s="928"/>
      <c r="N206" s="928"/>
      <c r="O206" s="929"/>
      <c r="Q206" s="377" t="s">
        <v>503</v>
      </c>
      <c r="R206" s="10"/>
      <c r="S206" s="20"/>
      <c r="T206" s="20"/>
      <c r="U206" s="20"/>
      <c r="V206" s="20"/>
      <c r="W206" s="20"/>
      <c r="X206" s="20"/>
      <c r="Y206" s="20"/>
      <c r="Z206" s="20"/>
      <c r="AA206" s="20"/>
      <c r="AB206" s="20"/>
      <c r="AC206" s="20" t="s">
        <v>1488</v>
      </c>
      <c r="AD206" s="20"/>
      <c r="AE206" s="20"/>
      <c r="AF206" s="20"/>
      <c r="AG206" s="20"/>
      <c r="AH206" s="21"/>
    </row>
    <row r="207" spans="1:34" ht="15" customHeight="1" x14ac:dyDescent="0.2">
      <c r="A207" s="370">
        <v>2</v>
      </c>
      <c r="B207" s="129" t="s">
        <v>558</v>
      </c>
      <c r="C207" s="619">
        <v>32</v>
      </c>
      <c r="D207" s="619">
        <v>20</v>
      </c>
      <c r="E207" s="619">
        <v>5</v>
      </c>
      <c r="F207" s="619">
        <v>7</v>
      </c>
      <c r="G207" s="619">
        <v>106</v>
      </c>
      <c r="H207" s="619">
        <v>49</v>
      </c>
      <c r="I207" s="621">
        <v>45</v>
      </c>
      <c r="J207" s="623">
        <f t="shared" si="16"/>
        <v>32</v>
      </c>
      <c r="K207" s="623">
        <f t="shared" si="17"/>
        <v>45</v>
      </c>
      <c r="L207" s="930"/>
      <c r="M207" s="931"/>
      <c r="N207" s="931"/>
      <c r="O207" s="932"/>
      <c r="Q207" s="377" t="s">
        <v>541</v>
      </c>
      <c r="R207" s="20"/>
      <c r="S207" s="10"/>
      <c r="T207" s="20"/>
      <c r="U207" s="20"/>
      <c r="V207" s="20"/>
      <c r="W207" s="20"/>
      <c r="X207" s="20"/>
      <c r="Y207" s="20"/>
      <c r="Z207" s="20"/>
      <c r="AA207" s="20"/>
      <c r="AB207" s="20"/>
      <c r="AC207" s="20" t="s">
        <v>1642</v>
      </c>
      <c r="AD207" s="20"/>
      <c r="AE207" s="20"/>
      <c r="AF207" s="20"/>
      <c r="AG207" s="20"/>
      <c r="AH207" s="21"/>
    </row>
    <row r="208" spans="1:34" ht="15" customHeight="1" x14ac:dyDescent="0.2">
      <c r="A208" s="370">
        <v>3</v>
      </c>
      <c r="B208" s="129" t="s">
        <v>708</v>
      </c>
      <c r="C208" s="619">
        <v>32</v>
      </c>
      <c r="D208" s="619">
        <v>19</v>
      </c>
      <c r="E208" s="619">
        <v>7</v>
      </c>
      <c r="F208" s="619">
        <v>6</v>
      </c>
      <c r="G208" s="619">
        <v>84</v>
      </c>
      <c r="H208" s="619">
        <v>65</v>
      </c>
      <c r="I208" s="621">
        <v>45</v>
      </c>
      <c r="J208" s="623">
        <f t="shared" si="16"/>
        <v>32</v>
      </c>
      <c r="K208" s="623">
        <f t="shared" si="17"/>
        <v>45</v>
      </c>
      <c r="L208" s="930"/>
      <c r="M208" s="931"/>
      <c r="N208" s="931"/>
      <c r="O208" s="932"/>
      <c r="Q208" s="377" t="s">
        <v>716</v>
      </c>
      <c r="R208" s="20"/>
      <c r="S208" s="20"/>
      <c r="T208" s="10"/>
      <c r="U208" s="20"/>
      <c r="V208" s="20"/>
      <c r="W208" s="20"/>
      <c r="X208" s="20"/>
      <c r="Y208" s="20"/>
      <c r="Z208" s="20"/>
      <c r="AA208" s="20"/>
      <c r="AB208" s="20"/>
      <c r="AC208" s="20" t="s">
        <v>1541</v>
      </c>
      <c r="AD208" s="20"/>
      <c r="AE208" s="20"/>
      <c r="AF208" s="20"/>
      <c r="AG208" s="20"/>
      <c r="AH208" s="21"/>
    </row>
    <row r="209" spans="1:34" ht="15" customHeight="1" x14ac:dyDescent="0.2">
      <c r="A209" s="370">
        <v>4</v>
      </c>
      <c r="B209" s="129" t="s">
        <v>767</v>
      </c>
      <c r="C209" s="619">
        <v>32</v>
      </c>
      <c r="D209" s="619">
        <v>16</v>
      </c>
      <c r="E209" s="619">
        <v>6</v>
      </c>
      <c r="F209" s="619">
        <v>10</v>
      </c>
      <c r="G209" s="619">
        <v>88</v>
      </c>
      <c r="H209" s="619">
        <v>70</v>
      </c>
      <c r="I209" s="621">
        <v>38</v>
      </c>
      <c r="J209" s="623">
        <f t="shared" si="16"/>
        <v>32</v>
      </c>
      <c r="K209" s="623">
        <f t="shared" si="17"/>
        <v>38</v>
      </c>
      <c r="L209" s="930"/>
      <c r="M209" s="931"/>
      <c r="N209" s="931"/>
      <c r="O209" s="932"/>
      <c r="Q209" s="377" t="s">
        <v>1590</v>
      </c>
      <c r="R209" s="20"/>
      <c r="S209" s="20"/>
      <c r="T209" s="20"/>
      <c r="U209" s="10"/>
      <c r="V209" s="20"/>
      <c r="W209" s="20"/>
      <c r="X209" s="20"/>
      <c r="Y209" s="20"/>
      <c r="Z209" s="20"/>
      <c r="AA209" s="20"/>
      <c r="AB209" s="20"/>
      <c r="AC209" s="20" t="s">
        <v>1599</v>
      </c>
      <c r="AD209" s="20"/>
      <c r="AE209" s="20"/>
      <c r="AF209" s="20"/>
      <c r="AG209" s="20"/>
      <c r="AH209" s="21"/>
    </row>
    <row r="210" spans="1:34" ht="15" customHeight="1" x14ac:dyDescent="0.2">
      <c r="A210" s="370">
        <v>5</v>
      </c>
      <c r="B210" s="129" t="s">
        <v>164</v>
      </c>
      <c r="C210" s="619">
        <v>32</v>
      </c>
      <c r="D210" s="619">
        <v>14</v>
      </c>
      <c r="E210" s="619">
        <v>9</v>
      </c>
      <c r="F210" s="619">
        <v>9</v>
      </c>
      <c r="G210" s="619">
        <v>76</v>
      </c>
      <c r="H210" s="619">
        <v>58</v>
      </c>
      <c r="I210" s="621">
        <v>37</v>
      </c>
      <c r="J210" s="623">
        <f t="shared" si="16"/>
        <v>32</v>
      </c>
      <c r="K210" s="623">
        <f t="shared" si="17"/>
        <v>37</v>
      </c>
      <c r="L210" s="930"/>
      <c r="M210" s="931"/>
      <c r="N210" s="931"/>
      <c r="O210" s="932"/>
      <c r="Q210" s="377" t="s">
        <v>506</v>
      </c>
      <c r="R210" s="20"/>
      <c r="S210" s="20"/>
      <c r="T210" s="20"/>
      <c r="U210" s="20"/>
      <c r="V210" s="10"/>
      <c r="W210" s="20" t="s">
        <v>532</v>
      </c>
      <c r="X210" s="20"/>
      <c r="Y210" s="20"/>
      <c r="Z210" s="20"/>
      <c r="AA210" s="20"/>
      <c r="AB210" s="20"/>
      <c r="AC210" s="20" t="s">
        <v>1489</v>
      </c>
      <c r="AD210" s="20"/>
      <c r="AE210" s="20"/>
      <c r="AF210" s="20"/>
      <c r="AG210" s="20"/>
      <c r="AH210" s="21"/>
    </row>
    <row r="211" spans="1:34" ht="15" customHeight="1" x14ac:dyDescent="0.2">
      <c r="A211" s="370">
        <v>6</v>
      </c>
      <c r="B211" s="129" t="s">
        <v>991</v>
      </c>
      <c r="C211" s="619">
        <v>32</v>
      </c>
      <c r="D211" s="619">
        <v>16</v>
      </c>
      <c r="E211" s="619">
        <v>5</v>
      </c>
      <c r="F211" s="619">
        <v>11</v>
      </c>
      <c r="G211" s="619">
        <v>78</v>
      </c>
      <c r="H211" s="619">
        <v>61</v>
      </c>
      <c r="I211" s="621">
        <v>37</v>
      </c>
      <c r="J211" s="623">
        <f t="shared" si="16"/>
        <v>32</v>
      </c>
      <c r="K211" s="623">
        <f t="shared" si="17"/>
        <v>37</v>
      </c>
      <c r="L211" s="930"/>
      <c r="M211" s="931"/>
      <c r="N211" s="931"/>
      <c r="O211" s="932"/>
      <c r="Q211" s="377" t="s">
        <v>901</v>
      </c>
      <c r="R211" s="20"/>
      <c r="S211" s="20"/>
      <c r="T211" s="20"/>
      <c r="U211" s="20"/>
      <c r="V211" s="20" t="s">
        <v>532</v>
      </c>
      <c r="W211" s="10"/>
      <c r="X211" s="20"/>
      <c r="Y211" s="20"/>
      <c r="Z211" s="20"/>
      <c r="AA211" s="20"/>
      <c r="AB211" s="20"/>
      <c r="AC211" s="20" t="s">
        <v>1905</v>
      </c>
      <c r="AD211" s="20"/>
      <c r="AE211" s="20"/>
      <c r="AF211" s="20"/>
      <c r="AG211" s="20"/>
      <c r="AH211" s="21"/>
    </row>
    <row r="212" spans="1:34" ht="15" customHeight="1" x14ac:dyDescent="0.2">
      <c r="A212" s="370">
        <v>7</v>
      </c>
      <c r="B212" s="129" t="s">
        <v>36</v>
      </c>
      <c r="C212" s="619">
        <v>32</v>
      </c>
      <c r="D212" s="619">
        <v>15</v>
      </c>
      <c r="E212" s="619">
        <v>7</v>
      </c>
      <c r="F212" s="619">
        <v>10</v>
      </c>
      <c r="G212" s="619">
        <v>80</v>
      </c>
      <c r="H212" s="619">
        <v>70</v>
      </c>
      <c r="I212" s="621">
        <v>37</v>
      </c>
      <c r="J212" s="623">
        <f t="shared" si="16"/>
        <v>32</v>
      </c>
      <c r="K212" s="623">
        <f t="shared" si="17"/>
        <v>37</v>
      </c>
      <c r="L212" s="930"/>
      <c r="M212" s="931"/>
      <c r="N212" s="931"/>
      <c r="O212" s="932"/>
      <c r="Q212" s="377" t="s">
        <v>2055</v>
      </c>
      <c r="R212" s="20"/>
      <c r="S212" s="20"/>
      <c r="T212" s="20"/>
      <c r="U212" s="20"/>
      <c r="V212" s="20"/>
      <c r="W212" s="20"/>
      <c r="X212" s="10"/>
      <c r="Y212" s="20"/>
      <c r="Z212" s="20"/>
      <c r="AA212" s="20"/>
      <c r="AB212" s="20"/>
      <c r="AC212" s="20" t="s">
        <v>844</v>
      </c>
      <c r="AD212" s="20"/>
      <c r="AE212" s="20"/>
      <c r="AF212" s="20"/>
      <c r="AG212" s="20"/>
      <c r="AH212" s="21"/>
    </row>
    <row r="213" spans="1:34" ht="15" customHeight="1" x14ac:dyDescent="0.2">
      <c r="A213" s="370">
        <v>8</v>
      </c>
      <c r="B213" s="129" t="s">
        <v>906</v>
      </c>
      <c r="C213" s="619">
        <v>32</v>
      </c>
      <c r="D213" s="619">
        <v>15</v>
      </c>
      <c r="E213" s="619">
        <v>5</v>
      </c>
      <c r="F213" s="619">
        <v>12</v>
      </c>
      <c r="G213" s="619">
        <v>80</v>
      </c>
      <c r="H213" s="619">
        <v>86</v>
      </c>
      <c r="I213" s="621">
        <v>35</v>
      </c>
      <c r="J213" s="623">
        <f t="shared" si="16"/>
        <v>32</v>
      </c>
      <c r="K213" s="623">
        <f t="shared" si="17"/>
        <v>35</v>
      </c>
      <c r="L213" s="930"/>
      <c r="M213" s="931"/>
      <c r="N213" s="931"/>
      <c r="O213" s="932"/>
      <c r="Q213" s="377" t="s">
        <v>700</v>
      </c>
      <c r="R213" s="20"/>
      <c r="S213" s="20"/>
      <c r="T213" s="20"/>
      <c r="U213" s="20"/>
      <c r="V213" s="20"/>
      <c r="W213" s="20"/>
      <c r="X213" s="20"/>
      <c r="Y213" s="10"/>
      <c r="Z213" s="20"/>
      <c r="AA213" s="20"/>
      <c r="AB213" s="20"/>
      <c r="AC213" s="20" t="s">
        <v>1599</v>
      </c>
      <c r="AD213" s="20"/>
      <c r="AE213" s="20"/>
      <c r="AF213" s="20"/>
      <c r="AG213" s="20"/>
      <c r="AH213" s="21"/>
    </row>
    <row r="214" spans="1:34" ht="15" customHeight="1" x14ac:dyDescent="0.2">
      <c r="A214" s="370">
        <v>9</v>
      </c>
      <c r="B214" s="129" t="s">
        <v>781</v>
      </c>
      <c r="C214" s="619">
        <v>32</v>
      </c>
      <c r="D214" s="619">
        <v>14</v>
      </c>
      <c r="E214" s="619">
        <v>7</v>
      </c>
      <c r="F214" s="619">
        <v>11</v>
      </c>
      <c r="G214" s="619">
        <v>85</v>
      </c>
      <c r="H214" s="619">
        <v>60</v>
      </c>
      <c r="I214" s="621">
        <v>35</v>
      </c>
      <c r="J214" s="623">
        <f t="shared" si="16"/>
        <v>32</v>
      </c>
      <c r="K214" s="623">
        <f t="shared" si="17"/>
        <v>35</v>
      </c>
      <c r="L214" s="930"/>
      <c r="M214" s="931"/>
      <c r="N214" s="931"/>
      <c r="O214" s="932"/>
      <c r="Q214" s="377" t="s">
        <v>544</v>
      </c>
      <c r="R214" s="20"/>
      <c r="S214" s="20"/>
      <c r="T214" s="20"/>
      <c r="U214" s="20"/>
      <c r="V214" s="20"/>
      <c r="W214" s="20"/>
      <c r="X214" s="20"/>
      <c r="Y214" s="20"/>
      <c r="Z214" s="10"/>
      <c r="AA214" s="20" t="s">
        <v>532</v>
      </c>
      <c r="AB214" s="20"/>
      <c r="AC214" s="20" t="s">
        <v>1646</v>
      </c>
      <c r="AD214" s="20"/>
      <c r="AE214" s="20"/>
      <c r="AF214" s="20"/>
      <c r="AG214" s="20"/>
      <c r="AH214" s="21"/>
    </row>
    <row r="215" spans="1:34" ht="15" customHeight="1" x14ac:dyDescent="0.2">
      <c r="A215" s="370">
        <v>10</v>
      </c>
      <c r="B215" s="129" t="s">
        <v>1827</v>
      </c>
      <c r="C215" s="619">
        <v>32</v>
      </c>
      <c r="D215" s="619">
        <v>13</v>
      </c>
      <c r="E215" s="619">
        <v>8</v>
      </c>
      <c r="F215" s="619">
        <v>11</v>
      </c>
      <c r="G215" s="619">
        <v>81</v>
      </c>
      <c r="H215" s="619">
        <v>65</v>
      </c>
      <c r="I215" s="621">
        <v>34</v>
      </c>
      <c r="J215" s="623">
        <f t="shared" si="16"/>
        <v>32</v>
      </c>
      <c r="K215" s="623">
        <f t="shared" si="17"/>
        <v>34</v>
      </c>
      <c r="L215" s="930"/>
      <c r="M215" s="931"/>
      <c r="N215" s="931"/>
      <c r="O215" s="932"/>
      <c r="Q215" s="377" t="s">
        <v>229</v>
      </c>
      <c r="R215" s="20"/>
      <c r="S215" s="20"/>
      <c r="T215" s="20"/>
      <c r="U215" s="20"/>
      <c r="V215" s="20"/>
      <c r="W215" s="20"/>
      <c r="X215" s="20"/>
      <c r="Y215" s="20"/>
      <c r="Z215" s="20" t="s">
        <v>532</v>
      </c>
      <c r="AA215" s="10"/>
      <c r="AB215" s="20"/>
      <c r="AC215" s="20" t="s">
        <v>1539</v>
      </c>
      <c r="AD215" s="20"/>
      <c r="AE215" s="20"/>
      <c r="AF215" s="20"/>
      <c r="AG215" s="20"/>
      <c r="AH215" s="21"/>
    </row>
    <row r="216" spans="1:34" ht="15" customHeight="1" x14ac:dyDescent="0.2">
      <c r="A216" s="370">
        <v>11</v>
      </c>
      <c r="B216" s="129" t="s">
        <v>551</v>
      </c>
      <c r="C216" s="619">
        <v>32</v>
      </c>
      <c r="D216" s="619">
        <v>10</v>
      </c>
      <c r="E216" s="619">
        <v>9</v>
      </c>
      <c r="F216" s="619">
        <v>13</v>
      </c>
      <c r="G216" s="619">
        <v>61</v>
      </c>
      <c r="H216" s="619">
        <v>85</v>
      </c>
      <c r="I216" s="621">
        <v>29</v>
      </c>
      <c r="J216" s="623">
        <f t="shared" si="16"/>
        <v>32</v>
      </c>
      <c r="K216" s="623">
        <f t="shared" si="17"/>
        <v>29</v>
      </c>
      <c r="L216" s="930"/>
      <c r="M216" s="931"/>
      <c r="N216" s="931"/>
      <c r="O216" s="932"/>
      <c r="Q216" s="377" t="s">
        <v>768</v>
      </c>
      <c r="R216" s="20"/>
      <c r="S216" s="20"/>
      <c r="T216" s="20"/>
      <c r="U216" s="20"/>
      <c r="V216" s="20"/>
      <c r="W216" s="20"/>
      <c r="X216" s="20"/>
      <c r="Y216" s="20"/>
      <c r="Z216" s="20"/>
      <c r="AA216" s="20"/>
      <c r="AB216" s="10"/>
      <c r="AC216" s="20" t="s">
        <v>844</v>
      </c>
      <c r="AD216" s="20"/>
      <c r="AE216" s="20"/>
      <c r="AF216" s="20"/>
      <c r="AG216" s="20"/>
      <c r="AH216" s="21"/>
    </row>
    <row r="217" spans="1:34" ht="15" customHeight="1" x14ac:dyDescent="0.2">
      <c r="A217" s="370">
        <v>12</v>
      </c>
      <c r="B217" s="129" t="s">
        <v>705</v>
      </c>
      <c r="C217" s="619">
        <v>32</v>
      </c>
      <c r="D217" s="619">
        <v>11</v>
      </c>
      <c r="E217" s="619">
        <v>5</v>
      </c>
      <c r="F217" s="619">
        <v>16</v>
      </c>
      <c r="G217" s="619">
        <v>54</v>
      </c>
      <c r="H217" s="619">
        <v>65</v>
      </c>
      <c r="I217" s="621">
        <v>27</v>
      </c>
      <c r="J217" s="623">
        <f t="shared" si="16"/>
        <v>32</v>
      </c>
      <c r="K217" s="623">
        <f t="shared" si="17"/>
        <v>27</v>
      </c>
      <c r="L217" s="930"/>
      <c r="M217" s="931"/>
      <c r="N217" s="931"/>
      <c r="O217" s="932"/>
      <c r="Q217" s="377" t="s">
        <v>777</v>
      </c>
      <c r="R217" s="20" t="s">
        <v>1490</v>
      </c>
      <c r="S217" s="20" t="s">
        <v>1541</v>
      </c>
      <c r="T217" s="20" t="s">
        <v>1539</v>
      </c>
      <c r="U217" s="20" t="s">
        <v>1646</v>
      </c>
      <c r="V217" s="20" t="s">
        <v>1642</v>
      </c>
      <c r="W217" s="20" t="s">
        <v>1905</v>
      </c>
      <c r="X217" s="20" t="s">
        <v>1490</v>
      </c>
      <c r="Y217" s="20" t="s">
        <v>1487</v>
      </c>
      <c r="Z217" s="20" t="s">
        <v>1539</v>
      </c>
      <c r="AA217" s="20" t="s">
        <v>1603</v>
      </c>
      <c r="AB217" s="20" t="s">
        <v>1600</v>
      </c>
      <c r="AC217" s="10"/>
      <c r="AD217" s="20" t="s">
        <v>1494</v>
      </c>
      <c r="AE217" s="20" t="s">
        <v>1597</v>
      </c>
      <c r="AF217" s="20" t="s">
        <v>1207</v>
      </c>
      <c r="AG217" s="20" t="s">
        <v>1207</v>
      </c>
      <c r="AH217" s="21" t="s">
        <v>1494</v>
      </c>
    </row>
    <row r="218" spans="1:34" ht="15" customHeight="1" x14ac:dyDescent="0.2">
      <c r="A218" s="370">
        <v>13</v>
      </c>
      <c r="B218" s="129" t="s">
        <v>534</v>
      </c>
      <c r="C218" s="619">
        <v>32</v>
      </c>
      <c r="D218" s="619">
        <v>9</v>
      </c>
      <c r="E218" s="619">
        <v>6</v>
      </c>
      <c r="F218" s="619">
        <v>17</v>
      </c>
      <c r="G218" s="619">
        <v>69</v>
      </c>
      <c r="H218" s="619">
        <v>93</v>
      </c>
      <c r="I218" s="621">
        <v>24</v>
      </c>
      <c r="J218" s="623">
        <f t="shared" si="16"/>
        <v>32</v>
      </c>
      <c r="K218" s="623">
        <f t="shared" si="17"/>
        <v>24</v>
      </c>
      <c r="L218" s="930"/>
      <c r="M218" s="931"/>
      <c r="N218" s="931"/>
      <c r="O218" s="932"/>
      <c r="Q218" s="377" t="s">
        <v>769</v>
      </c>
      <c r="R218" s="20"/>
      <c r="S218" s="20"/>
      <c r="T218" s="20"/>
      <c r="U218" s="20"/>
      <c r="V218" s="20"/>
      <c r="W218" s="20"/>
      <c r="X218" s="20"/>
      <c r="Y218" s="20"/>
      <c r="Z218" s="20"/>
      <c r="AA218" s="20"/>
      <c r="AB218" s="20"/>
      <c r="AC218" s="20" t="s">
        <v>844</v>
      </c>
      <c r="AD218" s="10"/>
      <c r="AE218" s="20" t="s">
        <v>532</v>
      </c>
      <c r="AF218" s="20"/>
      <c r="AG218" s="20"/>
      <c r="AH218" s="21"/>
    </row>
    <row r="219" spans="1:34" ht="15" customHeight="1" x14ac:dyDescent="0.2">
      <c r="A219" s="370">
        <v>14</v>
      </c>
      <c r="B219" s="129" t="s">
        <v>2057</v>
      </c>
      <c r="C219" s="619">
        <v>32</v>
      </c>
      <c r="D219" s="619">
        <v>8</v>
      </c>
      <c r="E219" s="619">
        <v>7</v>
      </c>
      <c r="F219" s="619">
        <v>17</v>
      </c>
      <c r="G219" s="619">
        <v>58</v>
      </c>
      <c r="H219" s="619">
        <v>81</v>
      </c>
      <c r="I219" s="621">
        <v>23</v>
      </c>
      <c r="J219" s="623">
        <f t="shared" si="16"/>
        <v>32</v>
      </c>
      <c r="K219" s="623">
        <f t="shared" si="17"/>
        <v>23</v>
      </c>
      <c r="L219" s="930"/>
      <c r="M219" s="931"/>
      <c r="N219" s="931"/>
      <c r="O219" s="932"/>
      <c r="Q219" s="377" t="s">
        <v>61</v>
      </c>
      <c r="R219" s="20"/>
      <c r="S219" s="20"/>
      <c r="T219" s="20"/>
      <c r="U219" s="20"/>
      <c r="V219" s="20"/>
      <c r="W219" s="20"/>
      <c r="X219" s="20"/>
      <c r="Y219" s="20"/>
      <c r="Z219" s="20"/>
      <c r="AA219" s="20"/>
      <c r="AB219" s="20"/>
      <c r="AC219" s="20" t="s">
        <v>1487</v>
      </c>
      <c r="AD219" s="20" t="s">
        <v>532</v>
      </c>
      <c r="AE219" s="10"/>
      <c r="AF219" s="20"/>
      <c r="AG219" s="20"/>
      <c r="AH219" s="21"/>
    </row>
    <row r="220" spans="1:34" ht="15" customHeight="1" x14ac:dyDescent="0.2">
      <c r="A220" s="370">
        <v>15</v>
      </c>
      <c r="B220" s="129" t="s">
        <v>711</v>
      </c>
      <c r="C220" s="619">
        <v>32</v>
      </c>
      <c r="D220" s="619">
        <v>8</v>
      </c>
      <c r="E220" s="619">
        <v>5</v>
      </c>
      <c r="F220" s="619">
        <v>19</v>
      </c>
      <c r="G220" s="619">
        <v>42</v>
      </c>
      <c r="H220" s="619">
        <v>91</v>
      </c>
      <c r="I220" s="621">
        <v>21</v>
      </c>
      <c r="J220" s="623">
        <f t="shared" si="16"/>
        <v>32</v>
      </c>
      <c r="K220" s="623">
        <f t="shared" si="17"/>
        <v>21</v>
      </c>
      <c r="L220" s="930"/>
      <c r="M220" s="931"/>
      <c r="N220" s="931"/>
      <c r="O220" s="932"/>
      <c r="Q220" s="377" t="s">
        <v>63</v>
      </c>
      <c r="R220" s="20"/>
      <c r="S220" s="20"/>
      <c r="T220" s="20"/>
      <c r="U220" s="20"/>
      <c r="V220" s="20"/>
      <c r="W220" s="20"/>
      <c r="X220" s="20"/>
      <c r="Y220" s="20"/>
      <c r="Z220" s="20"/>
      <c r="AA220" s="20"/>
      <c r="AB220" s="20"/>
      <c r="AC220" s="20" t="s">
        <v>1210</v>
      </c>
      <c r="AD220" s="20"/>
      <c r="AE220" s="20"/>
      <c r="AF220" s="10"/>
      <c r="AG220" s="20" t="s">
        <v>532</v>
      </c>
      <c r="AH220" s="21"/>
    </row>
    <row r="221" spans="1:34" ht="15" customHeight="1" x14ac:dyDescent="0.2">
      <c r="A221" s="370">
        <v>16</v>
      </c>
      <c r="B221" s="129" t="s">
        <v>706</v>
      </c>
      <c r="C221" s="619">
        <v>32</v>
      </c>
      <c r="D221" s="619">
        <v>6</v>
      </c>
      <c r="E221" s="619">
        <v>2</v>
      </c>
      <c r="F221" s="619">
        <v>24</v>
      </c>
      <c r="G221" s="619">
        <v>55</v>
      </c>
      <c r="H221" s="619">
        <v>98</v>
      </c>
      <c r="I221" s="621">
        <v>14</v>
      </c>
      <c r="J221" s="623">
        <f t="shared" si="16"/>
        <v>32</v>
      </c>
      <c r="K221" s="623">
        <f t="shared" si="17"/>
        <v>14</v>
      </c>
      <c r="L221" s="930"/>
      <c r="M221" s="931"/>
      <c r="N221" s="931"/>
      <c r="O221" s="932"/>
      <c r="Q221" s="377" t="s">
        <v>120</v>
      </c>
      <c r="R221" s="20"/>
      <c r="S221" s="20"/>
      <c r="T221" s="20"/>
      <c r="U221" s="20"/>
      <c r="V221" s="20"/>
      <c r="W221" s="20"/>
      <c r="X221" s="20"/>
      <c r="Y221" s="20"/>
      <c r="Z221" s="20"/>
      <c r="AA221" s="20"/>
      <c r="AB221" s="20"/>
      <c r="AC221" s="20" t="s">
        <v>1656</v>
      </c>
      <c r="AD221" s="20"/>
      <c r="AE221" s="20"/>
      <c r="AF221" s="20" t="s">
        <v>532</v>
      </c>
      <c r="AG221" s="10"/>
      <c r="AH221" s="21"/>
    </row>
    <row r="222" spans="1:34" ht="15" customHeight="1" thickBot="1" x14ac:dyDescent="0.25">
      <c r="A222" s="372">
        <v>17</v>
      </c>
      <c r="B222" s="130" t="s">
        <v>2052</v>
      </c>
      <c r="C222" s="620">
        <v>32</v>
      </c>
      <c r="D222" s="620">
        <v>4</v>
      </c>
      <c r="E222" s="620">
        <v>6</v>
      </c>
      <c r="F222" s="620">
        <v>22</v>
      </c>
      <c r="G222" s="620">
        <v>51</v>
      </c>
      <c r="H222" s="620">
        <v>95</v>
      </c>
      <c r="I222" s="622">
        <v>14</v>
      </c>
      <c r="J222" s="623">
        <f t="shared" si="16"/>
        <v>32</v>
      </c>
      <c r="K222" s="623">
        <f t="shared" si="17"/>
        <v>14</v>
      </c>
      <c r="L222" s="933"/>
      <c r="M222" s="934"/>
      <c r="N222" s="934"/>
      <c r="O222" s="935"/>
      <c r="Q222" s="378" t="s">
        <v>547</v>
      </c>
      <c r="R222" s="23"/>
      <c r="S222" s="23"/>
      <c r="T222" s="23"/>
      <c r="U222" s="23"/>
      <c r="V222" s="23"/>
      <c r="W222" s="23"/>
      <c r="X222" s="23"/>
      <c r="Y222" s="23"/>
      <c r="Z222" s="23"/>
      <c r="AA222" s="23"/>
      <c r="AB222" s="23"/>
      <c r="AC222" s="23" t="s">
        <v>104</v>
      </c>
      <c r="AD222" s="23"/>
      <c r="AE222" s="23"/>
      <c r="AF222" s="23"/>
      <c r="AG222" s="23"/>
      <c r="AH222" s="15"/>
    </row>
    <row r="223" spans="1:34" ht="15" customHeight="1" x14ac:dyDescent="0.2">
      <c r="C223" s="623">
        <f t="shared" ref="C223:I223" si="24">SUM(C206:C222)</f>
        <v>544</v>
      </c>
      <c r="D223" s="623">
        <f t="shared" si="24"/>
        <v>218</v>
      </c>
      <c r="E223" s="623">
        <f t="shared" si="24"/>
        <v>108</v>
      </c>
      <c r="F223" s="623">
        <f t="shared" si="24"/>
        <v>218</v>
      </c>
      <c r="G223" s="623">
        <f t="shared" si="24"/>
        <v>1232</v>
      </c>
      <c r="H223" s="623">
        <f t="shared" si="24"/>
        <v>1232</v>
      </c>
      <c r="I223" s="623">
        <f t="shared" si="24"/>
        <v>544</v>
      </c>
      <c r="J223" s="623">
        <f t="shared" si="16"/>
        <v>544</v>
      </c>
      <c r="K223" s="623">
        <f t="shared" si="17"/>
        <v>544</v>
      </c>
    </row>
    <row r="224" spans="1:34" ht="15" customHeight="1" thickBot="1" x14ac:dyDescent="0.25">
      <c r="N224" s="4" t="s">
        <v>532</v>
      </c>
    </row>
    <row r="225" spans="1:33" ht="15" customHeight="1" thickBot="1" x14ac:dyDescent="0.25">
      <c r="A225" s="1285" t="s">
        <v>1945</v>
      </c>
      <c r="B225" s="1286"/>
      <c r="C225" s="1286"/>
      <c r="D225" s="1286"/>
      <c r="E225" s="1286"/>
      <c r="F225" s="1286"/>
      <c r="G225" s="1316" t="s">
        <v>1242</v>
      </c>
      <c r="H225" s="1317"/>
      <c r="I225" s="1318"/>
      <c r="L225" s="952" t="s">
        <v>538</v>
      </c>
      <c r="M225" s="953"/>
      <c r="N225" s="953"/>
      <c r="O225" s="954"/>
    </row>
    <row r="226" spans="1:33" ht="15" customHeight="1" thickBot="1" x14ac:dyDescent="0.25">
      <c r="A226" s="373" t="s">
        <v>496</v>
      </c>
      <c r="B226" s="227" t="s">
        <v>497</v>
      </c>
      <c r="C226" s="374" t="s">
        <v>498</v>
      </c>
      <c r="D226" s="374" t="s">
        <v>499</v>
      </c>
      <c r="E226" s="374" t="s">
        <v>500</v>
      </c>
      <c r="F226" s="374" t="s">
        <v>501</v>
      </c>
      <c r="G226" s="375" t="s">
        <v>502</v>
      </c>
      <c r="H226" s="375" t="s">
        <v>503</v>
      </c>
      <c r="I226" s="376" t="s">
        <v>504</v>
      </c>
      <c r="L226" s="955"/>
      <c r="M226" s="956"/>
      <c r="N226" s="956"/>
      <c r="O226" s="957"/>
      <c r="Q226" s="24" t="s">
        <v>1243</v>
      </c>
      <c r="R226" s="379" t="s">
        <v>503</v>
      </c>
      <c r="S226" s="379" t="s">
        <v>541</v>
      </c>
      <c r="T226" s="379" t="s">
        <v>564</v>
      </c>
      <c r="U226" s="379" t="s">
        <v>500</v>
      </c>
      <c r="V226" s="379" t="s">
        <v>847</v>
      </c>
      <c r="W226" s="379" t="s">
        <v>1239</v>
      </c>
      <c r="X226" s="379" t="s">
        <v>1240</v>
      </c>
      <c r="Y226" s="379" t="s">
        <v>1178</v>
      </c>
      <c r="Z226" s="379" t="s">
        <v>610</v>
      </c>
      <c r="AA226" s="379" t="s">
        <v>566</v>
      </c>
      <c r="AB226" s="379" t="s">
        <v>702</v>
      </c>
      <c r="AC226" s="379" t="s">
        <v>2136</v>
      </c>
      <c r="AD226" s="379" t="s">
        <v>533</v>
      </c>
      <c r="AE226" s="379" t="s">
        <v>1313</v>
      </c>
      <c r="AF226" s="379" t="s">
        <v>1306</v>
      </c>
      <c r="AG226" s="380" t="s">
        <v>1214</v>
      </c>
    </row>
    <row r="227" spans="1:33" ht="15" customHeight="1" x14ac:dyDescent="0.2">
      <c r="A227" s="441">
        <v>1</v>
      </c>
      <c r="B227" s="53" t="s">
        <v>575</v>
      </c>
      <c r="C227" s="46">
        <v>30</v>
      </c>
      <c r="D227" s="46">
        <v>22</v>
      </c>
      <c r="E227" s="46">
        <v>7</v>
      </c>
      <c r="F227" s="46">
        <v>1</v>
      </c>
      <c r="G227" s="46">
        <v>90</v>
      </c>
      <c r="H227" s="46">
        <v>30</v>
      </c>
      <c r="I227" s="624">
        <v>51</v>
      </c>
      <c r="J227" s="623">
        <f t="shared" si="16"/>
        <v>30</v>
      </c>
      <c r="K227" s="623">
        <f t="shared" si="17"/>
        <v>51</v>
      </c>
      <c r="L227" s="927" t="s">
        <v>1238</v>
      </c>
      <c r="M227" s="928"/>
      <c r="N227" s="928"/>
      <c r="O227" s="929"/>
      <c r="Q227" s="377" t="s">
        <v>503</v>
      </c>
      <c r="R227" s="10"/>
      <c r="S227" s="20"/>
      <c r="T227" s="20"/>
      <c r="U227" s="20"/>
      <c r="V227" s="20"/>
      <c r="W227" s="20"/>
      <c r="X227" s="20"/>
      <c r="Y227" s="20"/>
      <c r="Z227" s="20"/>
      <c r="AA227" s="20"/>
      <c r="AB227" s="20"/>
      <c r="AC227" s="20"/>
      <c r="AD227" s="20"/>
      <c r="AE227" s="20"/>
      <c r="AF227" s="20"/>
      <c r="AG227" s="21"/>
    </row>
    <row r="228" spans="1:33" ht="15" customHeight="1" x14ac:dyDescent="0.2">
      <c r="A228" s="370">
        <v>2</v>
      </c>
      <c r="B228" s="54" t="s">
        <v>1180</v>
      </c>
      <c r="C228" s="619">
        <v>29</v>
      </c>
      <c r="D228" s="619">
        <v>20</v>
      </c>
      <c r="E228" s="619">
        <v>2</v>
      </c>
      <c r="F228" s="619">
        <v>7</v>
      </c>
      <c r="G228" s="619">
        <v>88</v>
      </c>
      <c r="H228" s="619">
        <v>46</v>
      </c>
      <c r="I228" s="621">
        <v>42</v>
      </c>
      <c r="J228" s="623">
        <f t="shared" si="16"/>
        <v>29</v>
      </c>
      <c r="K228" s="623">
        <f t="shared" si="17"/>
        <v>42</v>
      </c>
      <c r="L228" s="930"/>
      <c r="M228" s="931"/>
      <c r="N228" s="931"/>
      <c r="O228" s="932"/>
      <c r="Q228" s="377" t="s">
        <v>541</v>
      </c>
      <c r="R228" s="20"/>
      <c r="S228" s="10"/>
      <c r="T228" s="20"/>
      <c r="U228" s="20"/>
      <c r="V228" s="20"/>
      <c r="W228" s="20"/>
      <c r="X228" s="20"/>
      <c r="Y228" s="20"/>
      <c r="Z228" s="20"/>
      <c r="AA228" s="20"/>
      <c r="AB228" s="20"/>
      <c r="AC228" s="20"/>
      <c r="AD228" s="20"/>
      <c r="AE228" s="20"/>
      <c r="AF228" s="20"/>
      <c r="AG228" s="21"/>
    </row>
    <row r="229" spans="1:33" ht="15" customHeight="1" x14ac:dyDescent="0.2">
      <c r="A229" s="370">
        <v>3</v>
      </c>
      <c r="B229" s="54" t="s">
        <v>1598</v>
      </c>
      <c r="C229" s="619">
        <v>30</v>
      </c>
      <c r="D229" s="619">
        <v>17</v>
      </c>
      <c r="E229" s="619">
        <v>4</v>
      </c>
      <c r="F229" s="619">
        <v>9</v>
      </c>
      <c r="G229" s="619">
        <v>77</v>
      </c>
      <c r="H229" s="619">
        <v>51</v>
      </c>
      <c r="I229" s="621">
        <v>38</v>
      </c>
      <c r="J229" s="623">
        <f t="shared" si="16"/>
        <v>30</v>
      </c>
      <c r="K229" s="623">
        <f t="shared" si="17"/>
        <v>38</v>
      </c>
      <c r="L229" s="930"/>
      <c r="M229" s="931"/>
      <c r="N229" s="931"/>
      <c r="O229" s="932"/>
      <c r="Q229" s="377" t="s">
        <v>564</v>
      </c>
      <c r="R229" s="20"/>
      <c r="S229" s="20"/>
      <c r="T229" s="10"/>
      <c r="U229" s="20"/>
      <c r="V229" s="20"/>
      <c r="W229" s="20"/>
      <c r="X229" s="20"/>
      <c r="Y229" s="20"/>
      <c r="Z229" s="20"/>
      <c r="AA229" s="20"/>
      <c r="AB229" s="20"/>
      <c r="AC229" s="20"/>
      <c r="AD229" s="20"/>
      <c r="AE229" s="20"/>
      <c r="AF229" s="20"/>
      <c r="AG229" s="21"/>
    </row>
    <row r="230" spans="1:33" ht="15" customHeight="1" x14ac:dyDescent="0.2">
      <c r="A230" s="370">
        <v>4</v>
      </c>
      <c r="B230" s="54" t="s">
        <v>2170</v>
      </c>
      <c r="C230" s="619">
        <v>30</v>
      </c>
      <c r="D230" s="619">
        <v>15</v>
      </c>
      <c r="E230" s="619">
        <v>7</v>
      </c>
      <c r="F230" s="619">
        <v>8</v>
      </c>
      <c r="G230" s="619">
        <v>58</v>
      </c>
      <c r="H230" s="619">
        <v>44</v>
      </c>
      <c r="I230" s="621">
        <v>37</v>
      </c>
      <c r="J230" s="623">
        <f t="shared" si="16"/>
        <v>30</v>
      </c>
      <c r="K230" s="623">
        <f t="shared" si="17"/>
        <v>37</v>
      </c>
      <c r="L230" s="930"/>
      <c r="M230" s="931"/>
      <c r="N230" s="931"/>
      <c r="O230" s="932"/>
      <c r="Q230" s="377" t="s">
        <v>500</v>
      </c>
      <c r="R230" s="20"/>
      <c r="S230" s="20"/>
      <c r="T230" s="20"/>
      <c r="U230" s="10"/>
      <c r="V230" s="20"/>
      <c r="W230" s="20"/>
      <c r="X230" s="20"/>
      <c r="Y230" s="20"/>
      <c r="Z230" s="20"/>
      <c r="AA230" s="20"/>
      <c r="AB230" s="20"/>
      <c r="AC230" s="20"/>
      <c r="AD230" s="20"/>
      <c r="AE230" s="20"/>
      <c r="AF230" s="20"/>
      <c r="AG230" s="21"/>
    </row>
    <row r="231" spans="1:33" ht="15" customHeight="1" x14ac:dyDescent="0.2">
      <c r="A231" s="370">
        <v>5</v>
      </c>
      <c r="B231" s="54" t="s">
        <v>79</v>
      </c>
      <c r="C231" s="619">
        <v>30</v>
      </c>
      <c r="D231" s="619">
        <v>18</v>
      </c>
      <c r="E231" s="619">
        <v>1</v>
      </c>
      <c r="F231" s="619">
        <v>11</v>
      </c>
      <c r="G231" s="619">
        <v>78</v>
      </c>
      <c r="H231" s="619">
        <v>63</v>
      </c>
      <c r="I231" s="621">
        <v>37</v>
      </c>
      <c r="J231" s="623">
        <f t="shared" si="16"/>
        <v>30</v>
      </c>
      <c r="K231" s="623">
        <f t="shared" si="17"/>
        <v>37</v>
      </c>
      <c r="L231" s="930"/>
      <c r="M231" s="931"/>
      <c r="N231" s="931"/>
      <c r="O231" s="932"/>
      <c r="Q231" s="377" t="s">
        <v>847</v>
      </c>
      <c r="R231" s="20"/>
      <c r="S231" s="20"/>
      <c r="T231" s="20"/>
      <c r="U231" s="20"/>
      <c r="V231" s="10"/>
      <c r="W231" s="20" t="s">
        <v>532</v>
      </c>
      <c r="X231" s="20"/>
      <c r="Y231" s="20"/>
      <c r="Z231" s="20"/>
      <c r="AA231" s="20"/>
      <c r="AB231" s="20"/>
      <c r="AC231" s="20"/>
      <c r="AD231" s="20"/>
      <c r="AE231" s="20"/>
      <c r="AF231" s="20"/>
      <c r="AG231" s="21"/>
    </row>
    <row r="232" spans="1:33" ht="15" customHeight="1" x14ac:dyDescent="0.2">
      <c r="A232" s="370">
        <v>6</v>
      </c>
      <c r="B232" s="54" t="s">
        <v>761</v>
      </c>
      <c r="C232" s="619">
        <v>30</v>
      </c>
      <c r="D232" s="619">
        <v>16</v>
      </c>
      <c r="E232" s="619">
        <v>4</v>
      </c>
      <c r="F232" s="619">
        <v>10</v>
      </c>
      <c r="G232" s="619">
        <v>80</v>
      </c>
      <c r="H232" s="619">
        <v>47</v>
      </c>
      <c r="I232" s="621">
        <v>36</v>
      </c>
      <c r="J232" s="623">
        <f t="shared" si="16"/>
        <v>30</v>
      </c>
      <c r="K232" s="623">
        <f t="shared" si="17"/>
        <v>36</v>
      </c>
      <c r="L232" s="930"/>
      <c r="M232" s="931"/>
      <c r="N232" s="931"/>
      <c r="O232" s="932"/>
      <c r="Q232" s="377" t="s">
        <v>1239</v>
      </c>
      <c r="R232" s="20"/>
      <c r="S232" s="20"/>
      <c r="T232" s="20"/>
      <c r="U232" s="20"/>
      <c r="V232" s="20" t="s">
        <v>532</v>
      </c>
      <c r="W232" s="10"/>
      <c r="X232" s="20"/>
      <c r="Y232" s="20"/>
      <c r="Z232" s="20"/>
      <c r="AA232" s="20"/>
      <c r="AB232" s="20"/>
      <c r="AC232" s="20"/>
      <c r="AD232" s="20"/>
      <c r="AE232" s="20"/>
      <c r="AF232" s="20"/>
      <c r="AG232" s="21"/>
    </row>
    <row r="233" spans="1:33" ht="15" customHeight="1" x14ac:dyDescent="0.2">
      <c r="A233" s="370">
        <v>7</v>
      </c>
      <c r="B233" s="54" t="s">
        <v>1431</v>
      </c>
      <c r="C233" s="619">
        <v>30</v>
      </c>
      <c r="D233" s="619">
        <v>15</v>
      </c>
      <c r="E233" s="619">
        <v>4</v>
      </c>
      <c r="F233" s="619">
        <v>11</v>
      </c>
      <c r="G233" s="619">
        <v>75</v>
      </c>
      <c r="H233" s="619">
        <v>53</v>
      </c>
      <c r="I233" s="621">
        <v>34</v>
      </c>
      <c r="J233" s="623">
        <f t="shared" ref="J233:J294" si="25">D233+E233+F233</f>
        <v>30</v>
      </c>
      <c r="K233" s="623">
        <f t="shared" ref="K233:K294" si="26">D233*2+E233</f>
        <v>34</v>
      </c>
      <c r="L233" s="930"/>
      <c r="M233" s="931"/>
      <c r="N233" s="931"/>
      <c r="O233" s="932"/>
      <c r="Q233" s="377" t="s">
        <v>1240</v>
      </c>
      <c r="R233" s="20"/>
      <c r="S233" s="20"/>
      <c r="T233" s="20"/>
      <c r="U233" s="20"/>
      <c r="V233" s="20"/>
      <c r="W233" s="20"/>
      <c r="X233" s="10"/>
      <c r="Y233" s="20"/>
      <c r="Z233" s="20"/>
      <c r="AA233" s="20"/>
      <c r="AB233" s="20"/>
      <c r="AC233" s="20"/>
      <c r="AD233" s="20"/>
      <c r="AE233" s="20"/>
      <c r="AF233" s="20"/>
      <c r="AG233" s="21"/>
    </row>
    <row r="234" spans="1:33" ht="15" customHeight="1" x14ac:dyDescent="0.2">
      <c r="A234" s="370">
        <v>8</v>
      </c>
      <c r="B234" s="54" t="s">
        <v>1732</v>
      </c>
      <c r="C234" s="619">
        <v>30</v>
      </c>
      <c r="D234" s="619">
        <v>14</v>
      </c>
      <c r="E234" s="619">
        <v>5</v>
      </c>
      <c r="F234" s="619">
        <v>11</v>
      </c>
      <c r="G234" s="619">
        <v>74</v>
      </c>
      <c r="H234" s="619">
        <v>52</v>
      </c>
      <c r="I234" s="621">
        <v>33</v>
      </c>
      <c r="J234" s="623">
        <f t="shared" si="25"/>
        <v>30</v>
      </c>
      <c r="K234" s="623">
        <f t="shared" si="26"/>
        <v>33</v>
      </c>
      <c r="L234" s="930"/>
      <c r="M234" s="931"/>
      <c r="N234" s="931"/>
      <c r="O234" s="932"/>
      <c r="Q234" s="377" t="s">
        <v>1178</v>
      </c>
      <c r="R234" s="20"/>
      <c r="S234" s="20"/>
      <c r="T234" s="20"/>
      <c r="U234" s="20"/>
      <c r="V234" s="20"/>
      <c r="W234" s="20"/>
      <c r="X234" s="20"/>
      <c r="Y234" s="10"/>
      <c r="Z234" s="20"/>
      <c r="AA234" s="20"/>
      <c r="AB234" s="20"/>
      <c r="AC234" s="20"/>
      <c r="AD234" s="20"/>
      <c r="AE234" s="20"/>
      <c r="AF234" s="20"/>
      <c r="AG234" s="21"/>
    </row>
    <row r="235" spans="1:33" ht="15" customHeight="1" x14ac:dyDescent="0.2">
      <c r="A235" s="370">
        <v>9</v>
      </c>
      <c r="B235" s="54" t="s">
        <v>1307</v>
      </c>
      <c r="C235" s="619">
        <v>30</v>
      </c>
      <c r="D235" s="619">
        <v>13</v>
      </c>
      <c r="E235" s="619">
        <v>5</v>
      </c>
      <c r="F235" s="619">
        <v>12</v>
      </c>
      <c r="G235" s="619">
        <v>56</v>
      </c>
      <c r="H235" s="619">
        <v>59</v>
      </c>
      <c r="I235" s="621">
        <v>31</v>
      </c>
      <c r="J235" s="623">
        <f t="shared" si="25"/>
        <v>30</v>
      </c>
      <c r="K235" s="623">
        <f t="shared" si="26"/>
        <v>31</v>
      </c>
      <c r="L235" s="930"/>
      <c r="M235" s="931"/>
      <c r="N235" s="931"/>
      <c r="O235" s="932"/>
      <c r="Q235" s="377" t="s">
        <v>610</v>
      </c>
      <c r="R235" s="20"/>
      <c r="S235" s="20"/>
      <c r="T235" s="20"/>
      <c r="U235" s="20"/>
      <c r="V235" s="20"/>
      <c r="W235" s="20"/>
      <c r="X235" s="20"/>
      <c r="Y235" s="20"/>
      <c r="Z235" s="10"/>
      <c r="AA235" s="20" t="s">
        <v>532</v>
      </c>
      <c r="AB235" s="20"/>
      <c r="AC235" s="20"/>
      <c r="AD235" s="20"/>
      <c r="AE235" s="20"/>
      <c r="AF235" s="20"/>
      <c r="AG235" s="21"/>
    </row>
    <row r="236" spans="1:33" ht="15" customHeight="1" x14ac:dyDescent="0.2">
      <c r="A236" s="370">
        <v>10</v>
      </c>
      <c r="B236" s="54" t="s">
        <v>2138</v>
      </c>
      <c r="C236" s="619">
        <v>30</v>
      </c>
      <c r="D236" s="619">
        <v>10</v>
      </c>
      <c r="E236" s="619">
        <v>6</v>
      </c>
      <c r="F236" s="619">
        <v>14</v>
      </c>
      <c r="G236" s="619">
        <v>66</v>
      </c>
      <c r="H236" s="619">
        <v>64</v>
      </c>
      <c r="I236" s="621">
        <v>26</v>
      </c>
      <c r="J236" s="623">
        <f t="shared" si="25"/>
        <v>30</v>
      </c>
      <c r="K236" s="623">
        <f t="shared" si="26"/>
        <v>26</v>
      </c>
      <c r="L236" s="930"/>
      <c r="M236" s="931"/>
      <c r="N236" s="931"/>
      <c r="O236" s="932"/>
      <c r="Q236" s="377" t="s">
        <v>566</v>
      </c>
      <c r="R236" s="20"/>
      <c r="S236" s="20"/>
      <c r="T236" s="20"/>
      <c r="U236" s="20"/>
      <c r="V236" s="20"/>
      <c r="W236" s="20"/>
      <c r="X236" s="20"/>
      <c r="Y236" s="20"/>
      <c r="Z236" s="20" t="s">
        <v>532</v>
      </c>
      <c r="AA236" s="10"/>
      <c r="AB236" s="20"/>
      <c r="AC236" s="20"/>
      <c r="AD236" s="20"/>
      <c r="AE236" s="20"/>
      <c r="AF236" s="20"/>
      <c r="AG236" s="21"/>
    </row>
    <row r="237" spans="1:33" ht="15" customHeight="1" x14ac:dyDescent="0.2">
      <c r="A237" s="370">
        <v>11</v>
      </c>
      <c r="B237" s="54" t="s">
        <v>737</v>
      </c>
      <c r="C237" s="619">
        <v>30</v>
      </c>
      <c r="D237" s="619">
        <v>9</v>
      </c>
      <c r="E237" s="619">
        <v>7</v>
      </c>
      <c r="F237" s="619">
        <v>14</v>
      </c>
      <c r="G237" s="619">
        <v>54</v>
      </c>
      <c r="H237" s="619">
        <v>77</v>
      </c>
      <c r="I237" s="621">
        <v>25</v>
      </c>
      <c r="J237" s="623">
        <f t="shared" si="25"/>
        <v>30</v>
      </c>
      <c r="K237" s="623">
        <f t="shared" si="26"/>
        <v>25</v>
      </c>
      <c r="L237" s="930"/>
      <c r="M237" s="931"/>
      <c r="N237" s="931"/>
      <c r="O237" s="932"/>
      <c r="Q237" s="377" t="s">
        <v>702</v>
      </c>
      <c r="R237" s="20"/>
      <c r="S237" s="20"/>
      <c r="T237" s="20"/>
      <c r="U237" s="20"/>
      <c r="V237" s="20"/>
      <c r="W237" s="20"/>
      <c r="X237" s="20"/>
      <c r="Y237" s="20"/>
      <c r="Z237" s="20"/>
      <c r="AA237" s="20"/>
      <c r="AB237" s="10"/>
      <c r="AC237" s="20" t="s">
        <v>532</v>
      </c>
      <c r="AD237" s="20"/>
      <c r="AE237" s="20"/>
      <c r="AF237" s="20"/>
      <c r="AG237" s="21"/>
    </row>
    <row r="238" spans="1:33" ht="15" customHeight="1" x14ac:dyDescent="0.2">
      <c r="A238" s="370">
        <v>12</v>
      </c>
      <c r="B238" s="54" t="s">
        <v>42</v>
      </c>
      <c r="C238" s="619">
        <v>29</v>
      </c>
      <c r="D238" s="619">
        <v>9</v>
      </c>
      <c r="E238" s="619">
        <v>5</v>
      </c>
      <c r="F238" s="619">
        <v>15</v>
      </c>
      <c r="G238" s="619">
        <v>57</v>
      </c>
      <c r="H238" s="619">
        <v>71</v>
      </c>
      <c r="I238" s="621">
        <v>23</v>
      </c>
      <c r="J238" s="623">
        <f t="shared" si="25"/>
        <v>29</v>
      </c>
      <c r="K238" s="623">
        <f t="shared" si="26"/>
        <v>23</v>
      </c>
      <c r="L238" s="930"/>
      <c r="M238" s="931"/>
      <c r="N238" s="931"/>
      <c r="O238" s="932"/>
      <c r="Q238" s="377" t="s">
        <v>2136</v>
      </c>
      <c r="R238" s="20"/>
      <c r="S238" s="20"/>
      <c r="T238" s="20"/>
      <c r="U238" s="20"/>
      <c r="V238" s="20"/>
      <c r="W238" s="20"/>
      <c r="X238" s="20"/>
      <c r="Y238" s="20"/>
      <c r="Z238" s="20"/>
      <c r="AA238" s="20"/>
      <c r="AB238" s="20" t="s">
        <v>532</v>
      </c>
      <c r="AC238" s="10"/>
      <c r="AD238" s="20" t="s">
        <v>532</v>
      </c>
      <c r="AE238" s="20"/>
      <c r="AF238" s="20"/>
      <c r="AG238" s="21"/>
    </row>
    <row r="239" spans="1:33" ht="15" customHeight="1" x14ac:dyDescent="0.2">
      <c r="A239" s="370">
        <v>13</v>
      </c>
      <c r="B239" s="54" t="s">
        <v>816</v>
      </c>
      <c r="C239" s="619">
        <v>30</v>
      </c>
      <c r="D239" s="619">
        <v>7</v>
      </c>
      <c r="E239" s="619">
        <v>7</v>
      </c>
      <c r="F239" s="619">
        <v>16</v>
      </c>
      <c r="G239" s="619">
        <v>61</v>
      </c>
      <c r="H239" s="619">
        <v>80</v>
      </c>
      <c r="I239" s="621">
        <v>21</v>
      </c>
      <c r="J239" s="623">
        <f t="shared" si="25"/>
        <v>30</v>
      </c>
      <c r="K239" s="623">
        <f t="shared" si="26"/>
        <v>21</v>
      </c>
      <c r="L239" s="930"/>
      <c r="M239" s="931"/>
      <c r="N239" s="931"/>
      <c r="O239" s="932"/>
      <c r="Q239" s="377" t="s">
        <v>533</v>
      </c>
      <c r="R239" s="20"/>
      <c r="S239" s="20"/>
      <c r="T239" s="20"/>
      <c r="U239" s="20"/>
      <c r="V239" s="20"/>
      <c r="W239" s="20"/>
      <c r="X239" s="20"/>
      <c r="Y239" s="20"/>
      <c r="Z239" s="20"/>
      <c r="AA239" s="20"/>
      <c r="AB239" s="20"/>
      <c r="AC239" s="20" t="s">
        <v>532</v>
      </c>
      <c r="AD239" s="10"/>
      <c r="AE239" s="20"/>
      <c r="AF239" s="20"/>
      <c r="AG239" s="21"/>
    </row>
    <row r="240" spans="1:33" ht="15" customHeight="1" x14ac:dyDescent="0.2">
      <c r="A240" s="370">
        <v>14</v>
      </c>
      <c r="B240" s="54" t="s">
        <v>39</v>
      </c>
      <c r="C240" s="619">
        <v>30</v>
      </c>
      <c r="D240" s="619">
        <v>6</v>
      </c>
      <c r="E240" s="619">
        <v>5</v>
      </c>
      <c r="F240" s="619">
        <v>19</v>
      </c>
      <c r="G240" s="619">
        <v>43</v>
      </c>
      <c r="H240" s="619">
        <v>80</v>
      </c>
      <c r="I240" s="621">
        <v>17</v>
      </c>
      <c r="J240" s="623">
        <f t="shared" si="25"/>
        <v>30</v>
      </c>
      <c r="K240" s="623">
        <f t="shared" si="26"/>
        <v>17</v>
      </c>
      <c r="L240" s="930"/>
      <c r="M240" s="931"/>
      <c r="N240" s="931"/>
      <c r="O240" s="932"/>
      <c r="Q240" s="377" t="s">
        <v>1313</v>
      </c>
      <c r="R240" s="20"/>
      <c r="S240" s="20"/>
      <c r="T240" s="20"/>
      <c r="U240" s="20"/>
      <c r="V240" s="20"/>
      <c r="W240" s="20"/>
      <c r="X240" s="20"/>
      <c r="Y240" s="20"/>
      <c r="Z240" s="20"/>
      <c r="AA240" s="20"/>
      <c r="AB240" s="20"/>
      <c r="AC240" s="20"/>
      <c r="AD240" s="20"/>
      <c r="AE240" s="10"/>
      <c r="AF240" s="20" t="s">
        <v>532</v>
      </c>
      <c r="AG240" s="21"/>
    </row>
    <row r="241" spans="1:33" ht="15" customHeight="1" x14ac:dyDescent="0.2">
      <c r="A241" s="370">
        <v>15</v>
      </c>
      <c r="B241" s="54" t="s">
        <v>554</v>
      </c>
      <c r="C241" s="619">
        <v>30</v>
      </c>
      <c r="D241" s="619">
        <v>6</v>
      </c>
      <c r="E241" s="619">
        <v>3</v>
      </c>
      <c r="F241" s="619">
        <v>21</v>
      </c>
      <c r="G241" s="619">
        <v>35</v>
      </c>
      <c r="H241" s="619">
        <v>85</v>
      </c>
      <c r="I241" s="621">
        <v>15</v>
      </c>
      <c r="J241" s="623">
        <f t="shared" si="25"/>
        <v>30</v>
      </c>
      <c r="K241" s="623">
        <f t="shared" si="26"/>
        <v>15</v>
      </c>
      <c r="L241" s="930"/>
      <c r="M241" s="931"/>
      <c r="N241" s="931"/>
      <c r="O241" s="932"/>
      <c r="Q241" s="377" t="s">
        <v>1306</v>
      </c>
      <c r="R241" s="20"/>
      <c r="S241" s="20"/>
      <c r="T241" s="20"/>
      <c r="U241" s="20"/>
      <c r="V241" s="20"/>
      <c r="W241" s="20"/>
      <c r="X241" s="20"/>
      <c r="Y241" s="20"/>
      <c r="Z241" s="20"/>
      <c r="AA241" s="20"/>
      <c r="AB241" s="20"/>
      <c r="AC241" s="20"/>
      <c r="AD241" s="20"/>
      <c r="AE241" s="20" t="s">
        <v>532</v>
      </c>
      <c r="AF241" s="10"/>
      <c r="AG241" s="21"/>
    </row>
    <row r="242" spans="1:33" ht="15" customHeight="1" thickBot="1" x14ac:dyDescent="0.25">
      <c r="A242" s="372">
        <v>16</v>
      </c>
      <c r="B242" s="55" t="s">
        <v>1763</v>
      </c>
      <c r="C242" s="620">
        <v>30</v>
      </c>
      <c r="D242" s="620">
        <v>2</v>
      </c>
      <c r="E242" s="620">
        <v>7</v>
      </c>
      <c r="F242" s="620">
        <v>21</v>
      </c>
      <c r="G242" s="620">
        <v>37</v>
      </c>
      <c r="H242" s="620">
        <v>130</v>
      </c>
      <c r="I242" s="622">
        <v>11</v>
      </c>
      <c r="J242" s="623">
        <f t="shared" si="25"/>
        <v>30</v>
      </c>
      <c r="K242" s="623">
        <f t="shared" si="26"/>
        <v>11</v>
      </c>
      <c r="L242" s="933"/>
      <c r="M242" s="934"/>
      <c r="N242" s="934"/>
      <c r="O242" s="935"/>
      <c r="Q242" s="378" t="s">
        <v>1214</v>
      </c>
      <c r="R242" s="23"/>
      <c r="S242" s="23"/>
      <c r="T242" s="23"/>
      <c r="U242" s="23"/>
      <c r="V242" s="23"/>
      <c r="W242" s="23"/>
      <c r="X242" s="23"/>
      <c r="Y242" s="23"/>
      <c r="Z242" s="23"/>
      <c r="AA242" s="23"/>
      <c r="AB242" s="23"/>
      <c r="AC242" s="23"/>
      <c r="AD242" s="23"/>
      <c r="AE242" s="23"/>
      <c r="AF242" s="23"/>
      <c r="AG242" s="15"/>
    </row>
    <row r="243" spans="1:33" ht="15" customHeight="1" x14ac:dyDescent="0.2">
      <c r="C243" s="623">
        <f t="shared" ref="C243:I243" si="27">SUM(C227:C242)</f>
        <v>478</v>
      </c>
      <c r="D243" s="623">
        <f t="shared" si="27"/>
        <v>199</v>
      </c>
      <c r="E243" s="623">
        <f t="shared" si="27"/>
        <v>79</v>
      </c>
      <c r="F243" s="623">
        <f t="shared" si="27"/>
        <v>200</v>
      </c>
      <c r="G243" s="623">
        <f t="shared" si="27"/>
        <v>1029</v>
      </c>
      <c r="H243" s="623">
        <f t="shared" si="27"/>
        <v>1032</v>
      </c>
      <c r="I243" s="623">
        <f t="shared" si="27"/>
        <v>477</v>
      </c>
      <c r="J243" s="623">
        <f t="shared" si="25"/>
        <v>478</v>
      </c>
      <c r="K243" s="623">
        <f t="shared" si="26"/>
        <v>477</v>
      </c>
    </row>
    <row r="244" spans="1:33" ht="15" customHeight="1" thickBot="1" x14ac:dyDescent="0.25"/>
    <row r="245" spans="1:33" ht="15" customHeight="1" thickBot="1" x14ac:dyDescent="0.25">
      <c r="A245" s="1207" t="s">
        <v>493</v>
      </c>
      <c r="B245" s="1208"/>
      <c r="C245" s="1208"/>
      <c r="D245" s="1208"/>
      <c r="E245" s="1208"/>
      <c r="F245" s="1209"/>
      <c r="G245" s="1204" t="s">
        <v>1242</v>
      </c>
      <c r="H245" s="1205"/>
      <c r="I245" s="1206"/>
      <c r="L245" s="952" t="s">
        <v>538</v>
      </c>
      <c r="M245" s="953"/>
      <c r="N245" s="953"/>
      <c r="O245" s="954"/>
    </row>
    <row r="246" spans="1:33" ht="15" customHeight="1" thickBot="1" x14ac:dyDescent="0.25">
      <c r="A246" s="449" t="s">
        <v>496</v>
      </c>
      <c r="B246" s="450" t="s">
        <v>497</v>
      </c>
      <c r="C246" s="451" t="s">
        <v>498</v>
      </c>
      <c r="D246" s="451" t="s">
        <v>499</v>
      </c>
      <c r="E246" s="451" t="s">
        <v>500</v>
      </c>
      <c r="F246" s="451" t="s">
        <v>501</v>
      </c>
      <c r="G246" s="452" t="s">
        <v>502</v>
      </c>
      <c r="H246" s="452" t="s">
        <v>503</v>
      </c>
      <c r="I246" s="453" t="s">
        <v>504</v>
      </c>
      <c r="L246" s="955"/>
      <c r="M246" s="956"/>
      <c r="N246" s="956"/>
      <c r="O246" s="957"/>
      <c r="Q246" s="24" t="s">
        <v>1243</v>
      </c>
      <c r="R246" s="396" t="s">
        <v>901</v>
      </c>
      <c r="S246" s="396" t="s">
        <v>902</v>
      </c>
      <c r="T246" s="396" t="s">
        <v>1631</v>
      </c>
      <c r="U246" s="396" t="s">
        <v>322</v>
      </c>
      <c r="V246" s="396" t="s">
        <v>514</v>
      </c>
      <c r="W246" s="396" t="s">
        <v>501</v>
      </c>
      <c r="X246" s="396" t="s">
        <v>299</v>
      </c>
      <c r="Y246" s="396" t="s">
        <v>2162</v>
      </c>
      <c r="Z246" s="396" t="s">
        <v>153</v>
      </c>
      <c r="AA246" s="397" t="s">
        <v>499</v>
      </c>
    </row>
    <row r="247" spans="1:33" ht="15" customHeight="1" x14ac:dyDescent="0.2">
      <c r="A247" s="475">
        <v>1</v>
      </c>
      <c r="B247" s="53" t="s">
        <v>2163</v>
      </c>
      <c r="C247" s="46">
        <v>18</v>
      </c>
      <c r="D247" s="46">
        <v>14</v>
      </c>
      <c r="E247" s="46">
        <v>2</v>
      </c>
      <c r="F247" s="46">
        <v>2</v>
      </c>
      <c r="G247" s="46">
        <v>56</v>
      </c>
      <c r="H247" s="46">
        <v>26</v>
      </c>
      <c r="I247" s="624">
        <v>30</v>
      </c>
      <c r="J247" s="623">
        <f t="shared" si="25"/>
        <v>18</v>
      </c>
      <c r="K247" s="623">
        <f t="shared" si="26"/>
        <v>30</v>
      </c>
      <c r="L247" s="927" t="s">
        <v>532</v>
      </c>
      <c r="M247" s="928"/>
      <c r="N247" s="928"/>
      <c r="O247" s="929"/>
      <c r="Q247" s="339" t="s">
        <v>901</v>
      </c>
      <c r="R247" s="10"/>
      <c r="S247" s="20"/>
      <c r="T247" s="20"/>
      <c r="U247" s="20"/>
      <c r="V247" s="20"/>
      <c r="W247" s="20"/>
      <c r="X247" s="20"/>
      <c r="Y247" s="20"/>
      <c r="Z247" s="20"/>
      <c r="AA247" s="21"/>
    </row>
    <row r="248" spans="1:33" ht="15" customHeight="1" x14ac:dyDescent="0.2">
      <c r="A248" s="246">
        <v>2</v>
      </c>
      <c r="B248" s="54" t="s">
        <v>1855</v>
      </c>
      <c r="C248" s="619">
        <v>18</v>
      </c>
      <c r="D248" s="619">
        <v>10</v>
      </c>
      <c r="E248" s="619">
        <v>5</v>
      </c>
      <c r="F248" s="619">
        <v>3</v>
      </c>
      <c r="G248" s="619">
        <v>43</v>
      </c>
      <c r="H248" s="619">
        <v>22</v>
      </c>
      <c r="I248" s="621">
        <v>25</v>
      </c>
      <c r="J248" s="623">
        <f t="shared" si="25"/>
        <v>18</v>
      </c>
      <c r="K248" s="623">
        <f t="shared" si="26"/>
        <v>25</v>
      </c>
      <c r="L248" s="930"/>
      <c r="M248" s="931"/>
      <c r="N248" s="931"/>
      <c r="O248" s="932"/>
      <c r="Q248" s="339" t="s">
        <v>902</v>
      </c>
      <c r="R248" s="20"/>
      <c r="S248" s="10"/>
      <c r="T248" s="20"/>
      <c r="U248" s="20"/>
      <c r="V248" s="20"/>
      <c r="W248" s="20"/>
      <c r="X248" s="20"/>
      <c r="Y248" s="20"/>
      <c r="Z248" s="20"/>
      <c r="AA248" s="21"/>
    </row>
    <row r="249" spans="1:33" ht="15" customHeight="1" x14ac:dyDescent="0.2">
      <c r="A249" s="246">
        <v>3</v>
      </c>
      <c r="B249" s="54" t="s">
        <v>89</v>
      </c>
      <c r="C249" s="619">
        <v>18</v>
      </c>
      <c r="D249" s="619">
        <v>8</v>
      </c>
      <c r="E249" s="619">
        <v>5</v>
      </c>
      <c r="F249" s="619">
        <v>5</v>
      </c>
      <c r="G249" s="619">
        <v>41</v>
      </c>
      <c r="H249" s="619">
        <v>29</v>
      </c>
      <c r="I249" s="621">
        <v>21</v>
      </c>
      <c r="J249" s="623">
        <f t="shared" si="25"/>
        <v>18</v>
      </c>
      <c r="K249" s="623">
        <f t="shared" si="26"/>
        <v>21</v>
      </c>
      <c r="L249" s="930"/>
      <c r="M249" s="931"/>
      <c r="N249" s="931"/>
      <c r="O249" s="932"/>
      <c r="Q249" s="339" t="s">
        <v>1631</v>
      </c>
      <c r="R249" s="20"/>
      <c r="S249" s="20"/>
      <c r="T249" s="10"/>
      <c r="U249" s="20" t="s">
        <v>532</v>
      </c>
      <c r="V249" s="20"/>
      <c r="W249" s="20"/>
      <c r="X249" s="20"/>
      <c r="Y249" s="20"/>
      <c r="Z249" s="20"/>
      <c r="AA249" s="21"/>
    </row>
    <row r="250" spans="1:33" ht="15" customHeight="1" x14ac:dyDescent="0.2">
      <c r="A250" s="246">
        <v>4</v>
      </c>
      <c r="B250" s="54" t="s">
        <v>1244</v>
      </c>
      <c r="C250" s="619">
        <v>18</v>
      </c>
      <c r="D250" s="619">
        <v>8</v>
      </c>
      <c r="E250" s="619">
        <v>4</v>
      </c>
      <c r="F250" s="619">
        <v>6</v>
      </c>
      <c r="G250" s="619">
        <v>33</v>
      </c>
      <c r="H250" s="619">
        <v>31</v>
      </c>
      <c r="I250" s="621">
        <v>20</v>
      </c>
      <c r="J250" s="623">
        <f t="shared" si="25"/>
        <v>18</v>
      </c>
      <c r="K250" s="623">
        <f t="shared" si="26"/>
        <v>20</v>
      </c>
      <c r="L250" s="930"/>
      <c r="M250" s="931"/>
      <c r="N250" s="931"/>
      <c r="O250" s="932"/>
      <c r="Q250" s="339" t="s">
        <v>322</v>
      </c>
      <c r="R250" s="20"/>
      <c r="S250" s="20"/>
      <c r="T250" s="20" t="s">
        <v>532</v>
      </c>
      <c r="U250" s="10"/>
      <c r="V250" s="20"/>
      <c r="W250" s="20"/>
      <c r="X250" s="20"/>
      <c r="Y250" s="20"/>
      <c r="Z250" s="20"/>
      <c r="AA250" s="21"/>
    </row>
    <row r="251" spans="1:33" ht="15" customHeight="1" x14ac:dyDescent="0.2">
      <c r="A251" s="246">
        <v>5</v>
      </c>
      <c r="B251" s="54" t="s">
        <v>1635</v>
      </c>
      <c r="C251" s="619">
        <v>18</v>
      </c>
      <c r="D251" s="619">
        <v>7</v>
      </c>
      <c r="E251" s="619">
        <v>4</v>
      </c>
      <c r="F251" s="619">
        <v>7</v>
      </c>
      <c r="G251" s="619">
        <v>35</v>
      </c>
      <c r="H251" s="619">
        <v>37</v>
      </c>
      <c r="I251" s="621">
        <v>18</v>
      </c>
      <c r="J251" s="623">
        <f t="shared" si="25"/>
        <v>18</v>
      </c>
      <c r="K251" s="623">
        <f t="shared" si="26"/>
        <v>18</v>
      </c>
      <c r="L251" s="930"/>
      <c r="M251" s="931"/>
      <c r="N251" s="931"/>
      <c r="O251" s="932"/>
      <c r="Q251" s="339" t="s">
        <v>514</v>
      </c>
      <c r="R251" s="20"/>
      <c r="S251" s="20"/>
      <c r="T251" s="20"/>
      <c r="U251" s="20"/>
      <c r="V251" s="10"/>
      <c r="W251" s="20" t="s">
        <v>532</v>
      </c>
      <c r="X251" s="20"/>
      <c r="Y251" s="20"/>
      <c r="Z251" s="20"/>
      <c r="AA251" s="21"/>
    </row>
    <row r="252" spans="1:33" ht="15" customHeight="1" x14ac:dyDescent="0.2">
      <c r="A252" s="246">
        <v>6</v>
      </c>
      <c r="B252" s="54" t="s">
        <v>304</v>
      </c>
      <c r="C252" s="619">
        <v>18</v>
      </c>
      <c r="D252" s="619">
        <v>6</v>
      </c>
      <c r="E252" s="619">
        <v>5</v>
      </c>
      <c r="F252" s="619">
        <v>7</v>
      </c>
      <c r="G252" s="619">
        <v>39</v>
      </c>
      <c r="H252" s="619">
        <v>42</v>
      </c>
      <c r="I252" s="621">
        <v>17</v>
      </c>
      <c r="J252" s="623">
        <f t="shared" si="25"/>
        <v>18</v>
      </c>
      <c r="K252" s="623">
        <f t="shared" si="26"/>
        <v>17</v>
      </c>
      <c r="L252" s="930"/>
      <c r="M252" s="931"/>
      <c r="N252" s="931"/>
      <c r="O252" s="932"/>
      <c r="Q252" s="339" t="s">
        <v>501</v>
      </c>
      <c r="R252" s="20"/>
      <c r="S252" s="20"/>
      <c r="T252" s="20"/>
      <c r="U252" s="20"/>
      <c r="V252" s="20" t="s">
        <v>532</v>
      </c>
      <c r="W252" s="10"/>
      <c r="X252" s="20" t="s">
        <v>532</v>
      </c>
      <c r="Y252" s="20"/>
      <c r="Z252" s="20"/>
      <c r="AA252" s="21"/>
    </row>
    <row r="253" spans="1:33" ht="15" customHeight="1" x14ac:dyDescent="0.2">
      <c r="A253" s="246">
        <v>7</v>
      </c>
      <c r="B253" s="54" t="s">
        <v>1245</v>
      </c>
      <c r="C253" s="619">
        <v>18</v>
      </c>
      <c r="D253" s="619">
        <v>7</v>
      </c>
      <c r="E253" s="619">
        <v>2</v>
      </c>
      <c r="F253" s="619">
        <v>9</v>
      </c>
      <c r="G253" s="619">
        <v>38</v>
      </c>
      <c r="H253" s="619">
        <v>43</v>
      </c>
      <c r="I253" s="621">
        <v>16</v>
      </c>
      <c r="J253" s="623">
        <f t="shared" si="25"/>
        <v>18</v>
      </c>
      <c r="K253" s="623">
        <f t="shared" si="26"/>
        <v>16</v>
      </c>
      <c r="L253" s="930"/>
      <c r="M253" s="931"/>
      <c r="N253" s="931"/>
      <c r="O253" s="932"/>
      <c r="Q253" s="339" t="s">
        <v>299</v>
      </c>
      <c r="R253" s="20"/>
      <c r="S253" s="20"/>
      <c r="T253" s="20"/>
      <c r="U253" s="20"/>
      <c r="V253" s="20"/>
      <c r="W253" s="20" t="s">
        <v>532</v>
      </c>
      <c r="X253" s="10"/>
      <c r="Y253" s="20"/>
      <c r="Z253" s="20"/>
      <c r="AA253" s="21"/>
    </row>
    <row r="254" spans="1:33" ht="15" customHeight="1" x14ac:dyDescent="0.2">
      <c r="A254" s="246">
        <v>8</v>
      </c>
      <c r="B254" s="54" t="s">
        <v>433</v>
      </c>
      <c r="C254" s="619">
        <v>18</v>
      </c>
      <c r="D254" s="619">
        <v>5</v>
      </c>
      <c r="E254" s="619">
        <v>3</v>
      </c>
      <c r="F254" s="619">
        <v>10</v>
      </c>
      <c r="G254" s="619">
        <v>32</v>
      </c>
      <c r="H254" s="619">
        <v>51</v>
      </c>
      <c r="I254" s="621">
        <v>13</v>
      </c>
      <c r="J254" s="623">
        <f t="shared" si="25"/>
        <v>18</v>
      </c>
      <c r="K254" s="623">
        <f t="shared" si="26"/>
        <v>13</v>
      </c>
      <c r="L254" s="930"/>
      <c r="M254" s="931"/>
      <c r="N254" s="931"/>
      <c r="O254" s="932"/>
      <c r="Q254" s="339" t="s">
        <v>2162</v>
      </c>
      <c r="R254" s="20"/>
      <c r="S254" s="20"/>
      <c r="T254" s="20"/>
      <c r="U254" s="20"/>
      <c r="V254" s="20"/>
      <c r="W254" s="20"/>
      <c r="X254" s="20"/>
      <c r="Y254" s="10"/>
      <c r="Z254" s="20" t="s">
        <v>532</v>
      </c>
      <c r="AA254" s="21"/>
    </row>
    <row r="255" spans="1:33" ht="15" customHeight="1" x14ac:dyDescent="0.2">
      <c r="A255" s="246">
        <v>9</v>
      </c>
      <c r="B255" s="54" t="s">
        <v>1923</v>
      </c>
      <c r="C255" s="619">
        <v>18</v>
      </c>
      <c r="D255" s="619">
        <v>5</v>
      </c>
      <c r="E255" s="619">
        <v>0</v>
      </c>
      <c r="F255" s="619">
        <v>13</v>
      </c>
      <c r="G255" s="619">
        <v>40</v>
      </c>
      <c r="H255" s="619">
        <v>54</v>
      </c>
      <c r="I255" s="621">
        <v>10</v>
      </c>
      <c r="J255" s="623">
        <f t="shared" si="25"/>
        <v>18</v>
      </c>
      <c r="K255" s="623">
        <f t="shared" si="26"/>
        <v>10</v>
      </c>
      <c r="L255" s="930"/>
      <c r="M255" s="931"/>
      <c r="N255" s="931"/>
      <c r="O255" s="932"/>
      <c r="Q255" s="339" t="s">
        <v>153</v>
      </c>
      <c r="R255" s="20"/>
      <c r="S255" s="20"/>
      <c r="T255" s="20"/>
      <c r="U255" s="20"/>
      <c r="V255" s="20"/>
      <c r="W255" s="20"/>
      <c r="X255" s="20"/>
      <c r="Y255" s="20" t="s">
        <v>532</v>
      </c>
      <c r="Z255" s="10"/>
      <c r="AA255" s="21"/>
    </row>
    <row r="256" spans="1:33" ht="15" customHeight="1" thickBot="1" x14ac:dyDescent="0.25">
      <c r="A256" s="455">
        <v>10</v>
      </c>
      <c r="B256" s="55" t="s">
        <v>1246</v>
      </c>
      <c r="C256" s="620">
        <v>18</v>
      </c>
      <c r="D256" s="620">
        <v>4</v>
      </c>
      <c r="E256" s="620">
        <v>2</v>
      </c>
      <c r="F256" s="620">
        <v>12</v>
      </c>
      <c r="G256" s="620">
        <v>31</v>
      </c>
      <c r="H256" s="620">
        <v>53</v>
      </c>
      <c r="I256" s="622">
        <v>10</v>
      </c>
      <c r="J256" s="623">
        <f t="shared" si="25"/>
        <v>18</v>
      </c>
      <c r="K256" s="623">
        <f t="shared" si="26"/>
        <v>10</v>
      </c>
      <c r="L256" s="933"/>
      <c r="M256" s="934"/>
      <c r="N256" s="934"/>
      <c r="O256" s="935"/>
      <c r="Q256" s="398" t="s">
        <v>499</v>
      </c>
      <c r="R256" s="23"/>
      <c r="S256" s="23"/>
      <c r="T256" s="23"/>
      <c r="U256" s="23"/>
      <c r="V256" s="23"/>
      <c r="W256" s="23"/>
      <c r="X256" s="23"/>
      <c r="Y256" s="23"/>
      <c r="Z256" s="23"/>
      <c r="AA256" s="15"/>
    </row>
    <row r="257" spans="1:22" ht="15" customHeight="1" x14ac:dyDescent="0.2">
      <c r="C257" s="623">
        <f t="shared" ref="C257:I257" si="28">SUM(C247:C256)</f>
        <v>180</v>
      </c>
      <c r="D257" s="623">
        <f t="shared" si="28"/>
        <v>74</v>
      </c>
      <c r="E257" s="623">
        <f t="shared" si="28"/>
        <v>32</v>
      </c>
      <c r="F257" s="623">
        <f t="shared" si="28"/>
        <v>74</v>
      </c>
      <c r="G257" s="623">
        <f t="shared" si="28"/>
        <v>388</v>
      </c>
      <c r="H257" s="623">
        <f t="shared" si="28"/>
        <v>388</v>
      </c>
      <c r="I257" s="623">
        <f t="shared" si="28"/>
        <v>180</v>
      </c>
      <c r="J257" s="623">
        <f t="shared" si="25"/>
        <v>180</v>
      </c>
      <c r="K257" s="623">
        <f t="shared" si="26"/>
        <v>180</v>
      </c>
    </row>
    <row r="258" spans="1:22" ht="15" customHeight="1" thickBot="1" x14ac:dyDescent="0.25"/>
    <row r="259" spans="1:22" ht="15" customHeight="1" thickBot="1" x14ac:dyDescent="0.25">
      <c r="A259" s="1207" t="s">
        <v>1247</v>
      </c>
      <c r="B259" s="1208"/>
      <c r="C259" s="1208"/>
      <c r="D259" s="1208"/>
      <c r="E259" s="1208"/>
      <c r="F259" s="1209"/>
      <c r="G259" s="1204" t="s">
        <v>1242</v>
      </c>
      <c r="H259" s="1205"/>
      <c r="I259" s="1206"/>
      <c r="L259" s="952" t="s">
        <v>538</v>
      </c>
      <c r="M259" s="953"/>
      <c r="N259" s="953"/>
      <c r="O259" s="954"/>
    </row>
    <row r="260" spans="1:22" ht="15" customHeight="1" thickBot="1" x14ac:dyDescent="0.25">
      <c r="A260" s="449" t="s">
        <v>496</v>
      </c>
      <c r="B260" s="450" t="s">
        <v>497</v>
      </c>
      <c r="C260" s="451" t="s">
        <v>498</v>
      </c>
      <c r="D260" s="451" t="s">
        <v>499</v>
      </c>
      <c r="E260" s="451" t="s">
        <v>500</v>
      </c>
      <c r="F260" s="451" t="s">
        <v>501</v>
      </c>
      <c r="G260" s="452" t="s">
        <v>502</v>
      </c>
      <c r="H260" s="452" t="s">
        <v>503</v>
      </c>
      <c r="I260" s="453" t="s">
        <v>504</v>
      </c>
      <c r="L260" s="955"/>
      <c r="M260" s="956"/>
      <c r="N260" s="956"/>
      <c r="O260" s="957"/>
      <c r="Q260" s="24" t="s">
        <v>1243</v>
      </c>
      <c r="R260" s="396" t="s">
        <v>901</v>
      </c>
      <c r="S260" s="396" t="s">
        <v>1631</v>
      </c>
      <c r="T260" s="396" t="s">
        <v>322</v>
      </c>
      <c r="U260" s="396" t="s">
        <v>501</v>
      </c>
      <c r="V260" s="397" t="s">
        <v>2162</v>
      </c>
    </row>
    <row r="261" spans="1:22" ht="15" customHeight="1" x14ac:dyDescent="0.2">
      <c r="A261" s="454">
        <v>1</v>
      </c>
      <c r="B261" s="53" t="s">
        <v>2163</v>
      </c>
      <c r="C261" s="46">
        <v>8</v>
      </c>
      <c r="D261" s="46">
        <v>6</v>
      </c>
      <c r="E261" s="46">
        <v>1</v>
      </c>
      <c r="F261" s="46">
        <v>1</v>
      </c>
      <c r="G261" s="46">
        <v>37</v>
      </c>
      <c r="H261" s="46">
        <v>5</v>
      </c>
      <c r="I261" s="624">
        <v>13</v>
      </c>
      <c r="J261" s="623">
        <f t="shared" si="25"/>
        <v>8</v>
      </c>
      <c r="K261" s="623">
        <f t="shared" si="26"/>
        <v>13</v>
      </c>
      <c r="L261" s="927" t="s">
        <v>532</v>
      </c>
      <c r="M261" s="928"/>
      <c r="N261" s="928"/>
      <c r="O261" s="929"/>
      <c r="Q261" s="339" t="s">
        <v>901</v>
      </c>
      <c r="R261" s="10"/>
      <c r="S261" s="20" t="s">
        <v>532</v>
      </c>
      <c r="T261" s="20"/>
      <c r="U261" s="20"/>
      <c r="V261" s="21"/>
    </row>
    <row r="262" spans="1:22" ht="15" customHeight="1" x14ac:dyDescent="0.2">
      <c r="A262" s="246">
        <v>2</v>
      </c>
      <c r="B262" s="54" t="s">
        <v>1248</v>
      </c>
      <c r="C262" s="619">
        <v>8</v>
      </c>
      <c r="D262" s="619">
        <v>3</v>
      </c>
      <c r="E262" s="619">
        <v>3</v>
      </c>
      <c r="F262" s="619">
        <v>2</v>
      </c>
      <c r="G262" s="619">
        <v>15</v>
      </c>
      <c r="H262" s="619">
        <v>12</v>
      </c>
      <c r="I262" s="621">
        <v>9</v>
      </c>
      <c r="J262" s="623">
        <f t="shared" si="25"/>
        <v>8</v>
      </c>
      <c r="K262" s="623">
        <f t="shared" si="26"/>
        <v>9</v>
      </c>
      <c r="L262" s="930"/>
      <c r="M262" s="931"/>
      <c r="N262" s="931"/>
      <c r="O262" s="932"/>
      <c r="Q262" s="339" t="s">
        <v>1631</v>
      </c>
      <c r="R262" s="20" t="s">
        <v>532</v>
      </c>
      <c r="S262" s="10"/>
      <c r="T262" s="20"/>
      <c r="U262" s="20"/>
      <c r="V262" s="21"/>
    </row>
    <row r="263" spans="1:22" ht="15" customHeight="1" x14ac:dyDescent="0.2">
      <c r="A263" s="246">
        <v>3</v>
      </c>
      <c r="B263" s="54" t="s">
        <v>1249</v>
      </c>
      <c r="C263" s="619">
        <v>8</v>
      </c>
      <c r="D263" s="619">
        <v>3</v>
      </c>
      <c r="E263" s="619">
        <v>2</v>
      </c>
      <c r="F263" s="619">
        <v>3</v>
      </c>
      <c r="G263" s="619">
        <v>10</v>
      </c>
      <c r="H263" s="619">
        <v>13</v>
      </c>
      <c r="I263" s="621">
        <v>8</v>
      </c>
      <c r="J263" s="623">
        <f t="shared" si="25"/>
        <v>8</v>
      </c>
      <c r="K263" s="623">
        <f t="shared" si="26"/>
        <v>8</v>
      </c>
      <c r="L263" s="930"/>
      <c r="M263" s="931"/>
      <c r="N263" s="931"/>
      <c r="O263" s="932"/>
      <c r="Q263" s="339" t="s">
        <v>322</v>
      </c>
      <c r="R263" s="20"/>
      <c r="S263" s="20"/>
      <c r="T263" s="10"/>
      <c r="U263" s="20" t="s">
        <v>532</v>
      </c>
      <c r="V263" s="21"/>
    </row>
    <row r="264" spans="1:22" ht="15" customHeight="1" x14ac:dyDescent="0.2">
      <c r="A264" s="246">
        <v>4</v>
      </c>
      <c r="B264" s="54" t="s">
        <v>1923</v>
      </c>
      <c r="C264" s="619">
        <v>8</v>
      </c>
      <c r="D264" s="619">
        <v>3</v>
      </c>
      <c r="E264" s="619">
        <v>1</v>
      </c>
      <c r="F264" s="619">
        <v>4</v>
      </c>
      <c r="G264" s="619">
        <v>15</v>
      </c>
      <c r="H264" s="619">
        <v>22</v>
      </c>
      <c r="I264" s="621">
        <v>7</v>
      </c>
      <c r="J264" s="623">
        <f t="shared" si="25"/>
        <v>8</v>
      </c>
      <c r="K264" s="623">
        <f t="shared" si="26"/>
        <v>7</v>
      </c>
      <c r="L264" s="930"/>
      <c r="M264" s="931"/>
      <c r="N264" s="931"/>
      <c r="O264" s="932"/>
      <c r="Q264" s="339" t="s">
        <v>501</v>
      </c>
      <c r="R264" s="20"/>
      <c r="S264" s="20"/>
      <c r="T264" s="20" t="s">
        <v>532</v>
      </c>
      <c r="U264" s="10"/>
      <c r="V264" s="21"/>
    </row>
    <row r="265" spans="1:22" ht="15" customHeight="1" thickBot="1" x14ac:dyDescent="0.25">
      <c r="A265" s="455">
        <v>5</v>
      </c>
      <c r="B265" s="55" t="s">
        <v>1635</v>
      </c>
      <c r="C265" s="620">
        <v>8</v>
      </c>
      <c r="D265" s="620">
        <v>1</v>
      </c>
      <c r="E265" s="620">
        <v>1</v>
      </c>
      <c r="F265" s="620">
        <v>6</v>
      </c>
      <c r="G265" s="620">
        <v>4</v>
      </c>
      <c r="H265" s="620">
        <v>29</v>
      </c>
      <c r="I265" s="622">
        <v>3</v>
      </c>
      <c r="J265" s="623">
        <f t="shared" si="25"/>
        <v>8</v>
      </c>
      <c r="K265" s="623">
        <f t="shared" si="26"/>
        <v>3</v>
      </c>
      <c r="L265" s="933"/>
      <c r="M265" s="934"/>
      <c r="N265" s="934"/>
      <c r="O265" s="935"/>
      <c r="Q265" s="398" t="s">
        <v>2162</v>
      </c>
      <c r="R265" s="23"/>
      <c r="S265" s="23"/>
      <c r="T265" s="23"/>
      <c r="U265" s="23"/>
      <c r="V265" s="15"/>
    </row>
    <row r="266" spans="1:22" ht="15" customHeight="1" x14ac:dyDescent="0.2">
      <c r="C266" s="623">
        <f t="shared" ref="C266:I266" si="29">SUM(C261:C265)</f>
        <v>40</v>
      </c>
      <c r="D266" s="623">
        <f t="shared" si="29"/>
        <v>16</v>
      </c>
      <c r="E266" s="623">
        <f t="shared" si="29"/>
        <v>8</v>
      </c>
      <c r="F266" s="623">
        <f t="shared" si="29"/>
        <v>16</v>
      </c>
      <c r="G266" s="623">
        <f t="shared" si="29"/>
        <v>81</v>
      </c>
      <c r="H266" s="623">
        <f t="shared" si="29"/>
        <v>81</v>
      </c>
      <c r="I266" s="623">
        <f t="shared" si="29"/>
        <v>40</v>
      </c>
      <c r="J266" s="623">
        <f t="shared" si="25"/>
        <v>40</v>
      </c>
      <c r="K266" s="623">
        <f t="shared" si="26"/>
        <v>40</v>
      </c>
    </row>
    <row r="267" spans="1:22" ht="15" customHeight="1" thickBot="1" x14ac:dyDescent="0.25"/>
    <row r="268" spans="1:22" ht="15" customHeight="1" thickBot="1" x14ac:dyDescent="0.25">
      <c r="A268" s="1207" t="s">
        <v>1250</v>
      </c>
      <c r="B268" s="1208"/>
      <c r="C268" s="1208"/>
      <c r="D268" s="1208"/>
      <c r="E268" s="1208"/>
      <c r="F268" s="1209"/>
      <c r="G268" s="1204" t="s">
        <v>1242</v>
      </c>
      <c r="H268" s="1205"/>
      <c r="I268" s="1206"/>
      <c r="L268" s="952" t="s">
        <v>538</v>
      </c>
      <c r="M268" s="953"/>
      <c r="N268" s="953"/>
      <c r="O268" s="954"/>
    </row>
    <row r="269" spans="1:22" ht="15" customHeight="1" thickBot="1" x14ac:dyDescent="0.25">
      <c r="A269" s="449" t="s">
        <v>496</v>
      </c>
      <c r="B269" s="450" t="s">
        <v>497</v>
      </c>
      <c r="C269" s="451" t="s">
        <v>498</v>
      </c>
      <c r="D269" s="451" t="s">
        <v>499</v>
      </c>
      <c r="E269" s="451" t="s">
        <v>500</v>
      </c>
      <c r="F269" s="451" t="s">
        <v>501</v>
      </c>
      <c r="G269" s="452" t="s">
        <v>502</v>
      </c>
      <c r="H269" s="452" t="s">
        <v>503</v>
      </c>
      <c r="I269" s="453" t="s">
        <v>504</v>
      </c>
      <c r="L269" s="955"/>
      <c r="M269" s="956"/>
      <c r="N269" s="956"/>
      <c r="O269" s="957"/>
      <c r="Q269" s="24" t="s">
        <v>1243</v>
      </c>
      <c r="R269" s="396" t="s">
        <v>902</v>
      </c>
      <c r="S269" s="396" t="s">
        <v>514</v>
      </c>
      <c r="T269" s="396" t="s">
        <v>299</v>
      </c>
      <c r="U269" s="396" t="s">
        <v>153</v>
      </c>
      <c r="V269" s="397" t="s">
        <v>499</v>
      </c>
    </row>
    <row r="270" spans="1:22" ht="15" customHeight="1" x14ac:dyDescent="0.2">
      <c r="A270" s="454">
        <v>1</v>
      </c>
      <c r="B270" s="53" t="s">
        <v>2123</v>
      </c>
      <c r="C270" s="46">
        <v>8</v>
      </c>
      <c r="D270" s="46">
        <v>6</v>
      </c>
      <c r="E270" s="46">
        <v>2</v>
      </c>
      <c r="F270" s="46">
        <v>0</v>
      </c>
      <c r="G270" s="46">
        <v>29</v>
      </c>
      <c r="H270" s="46">
        <v>12</v>
      </c>
      <c r="I270" s="624">
        <v>14</v>
      </c>
      <c r="J270" s="623">
        <f t="shared" si="25"/>
        <v>8</v>
      </c>
      <c r="K270" s="623">
        <f t="shared" si="26"/>
        <v>14</v>
      </c>
      <c r="L270" s="927" t="s">
        <v>1251</v>
      </c>
      <c r="M270" s="928"/>
      <c r="N270" s="928"/>
      <c r="O270" s="929"/>
      <c r="Q270" s="339" t="s">
        <v>902</v>
      </c>
      <c r="R270" s="10"/>
      <c r="S270" s="20" t="s">
        <v>532</v>
      </c>
      <c r="T270" s="20"/>
      <c r="U270" s="20"/>
      <c r="V270" s="21"/>
    </row>
    <row r="271" spans="1:22" ht="15" customHeight="1" x14ac:dyDescent="0.2">
      <c r="A271" s="246">
        <v>2</v>
      </c>
      <c r="B271" s="54" t="s">
        <v>529</v>
      </c>
      <c r="C271" s="619">
        <v>8</v>
      </c>
      <c r="D271" s="619">
        <v>1</v>
      </c>
      <c r="E271" s="619">
        <v>6</v>
      </c>
      <c r="F271" s="619">
        <v>1</v>
      </c>
      <c r="G271" s="619">
        <v>14</v>
      </c>
      <c r="H271" s="619">
        <v>16</v>
      </c>
      <c r="I271" s="621">
        <v>8</v>
      </c>
      <c r="J271" s="623">
        <f t="shared" si="25"/>
        <v>8</v>
      </c>
      <c r="K271" s="623">
        <f t="shared" si="26"/>
        <v>8</v>
      </c>
      <c r="L271" s="930"/>
      <c r="M271" s="931"/>
      <c r="N271" s="931"/>
      <c r="O271" s="932"/>
      <c r="Q271" s="339" t="s">
        <v>514</v>
      </c>
      <c r="R271" s="20" t="s">
        <v>532</v>
      </c>
      <c r="S271" s="10"/>
      <c r="T271" s="20"/>
      <c r="U271" s="20"/>
      <c r="V271" s="21"/>
    </row>
    <row r="272" spans="1:22" ht="15" customHeight="1" x14ac:dyDescent="0.2">
      <c r="A272" s="246">
        <v>3</v>
      </c>
      <c r="B272" s="54" t="s">
        <v>1855</v>
      </c>
      <c r="C272" s="619">
        <v>8</v>
      </c>
      <c r="D272" s="619">
        <v>3</v>
      </c>
      <c r="E272" s="619">
        <v>1</v>
      </c>
      <c r="F272" s="619">
        <v>4</v>
      </c>
      <c r="G272" s="619">
        <v>17</v>
      </c>
      <c r="H272" s="619">
        <v>15</v>
      </c>
      <c r="I272" s="621">
        <v>7</v>
      </c>
      <c r="J272" s="623">
        <f t="shared" si="25"/>
        <v>8</v>
      </c>
      <c r="K272" s="623">
        <f t="shared" si="26"/>
        <v>7</v>
      </c>
      <c r="L272" s="930"/>
      <c r="M272" s="931"/>
      <c r="N272" s="931"/>
      <c r="O272" s="932"/>
      <c r="Q272" s="339" t="s">
        <v>299</v>
      </c>
      <c r="R272" s="20"/>
      <c r="S272" s="20"/>
      <c r="T272" s="10"/>
      <c r="U272" s="20" t="s">
        <v>532</v>
      </c>
      <c r="V272" s="21"/>
    </row>
    <row r="273" spans="1:32" ht="15" customHeight="1" x14ac:dyDescent="0.2">
      <c r="A273" s="246">
        <v>4</v>
      </c>
      <c r="B273" s="54" t="s">
        <v>433</v>
      </c>
      <c r="C273" s="619">
        <v>8</v>
      </c>
      <c r="D273" s="619">
        <v>2</v>
      </c>
      <c r="E273" s="619">
        <v>2</v>
      </c>
      <c r="F273" s="619">
        <v>4</v>
      </c>
      <c r="G273" s="619">
        <v>13</v>
      </c>
      <c r="H273" s="619">
        <v>14</v>
      </c>
      <c r="I273" s="621">
        <v>6</v>
      </c>
      <c r="J273" s="623">
        <f t="shared" si="25"/>
        <v>8</v>
      </c>
      <c r="K273" s="623">
        <f t="shared" si="26"/>
        <v>6</v>
      </c>
      <c r="L273" s="930"/>
      <c r="M273" s="931"/>
      <c r="N273" s="931"/>
      <c r="O273" s="932"/>
      <c r="Q273" s="339" t="s">
        <v>153</v>
      </c>
      <c r="R273" s="20"/>
      <c r="S273" s="20"/>
      <c r="T273" s="20" t="s">
        <v>532</v>
      </c>
      <c r="U273" s="10"/>
      <c r="V273" s="21"/>
    </row>
    <row r="274" spans="1:32" ht="15" customHeight="1" thickBot="1" x14ac:dyDescent="0.25">
      <c r="A274" s="455">
        <v>5</v>
      </c>
      <c r="B274" s="55" t="s">
        <v>304</v>
      </c>
      <c r="C274" s="620">
        <v>8</v>
      </c>
      <c r="D274" s="620">
        <v>1</v>
      </c>
      <c r="E274" s="620">
        <v>3</v>
      </c>
      <c r="F274" s="620">
        <v>4</v>
      </c>
      <c r="G274" s="620">
        <v>13</v>
      </c>
      <c r="H274" s="620">
        <v>29</v>
      </c>
      <c r="I274" s="622">
        <v>5</v>
      </c>
      <c r="J274" s="623">
        <f t="shared" si="25"/>
        <v>8</v>
      </c>
      <c r="K274" s="623">
        <f t="shared" si="26"/>
        <v>5</v>
      </c>
      <c r="L274" s="933"/>
      <c r="M274" s="934"/>
      <c r="N274" s="934"/>
      <c r="O274" s="935"/>
      <c r="Q274" s="398" t="s">
        <v>499</v>
      </c>
      <c r="R274" s="23"/>
      <c r="S274" s="23"/>
      <c r="T274" s="23"/>
      <c r="U274" s="23"/>
      <c r="V274" s="15"/>
    </row>
    <row r="275" spans="1:32" ht="15" customHeight="1" x14ac:dyDescent="0.2">
      <c r="C275" s="623">
        <f t="shared" ref="C275:I275" si="30">SUM(C270:C274)</f>
        <v>40</v>
      </c>
      <c r="D275" s="623">
        <f t="shared" si="30"/>
        <v>13</v>
      </c>
      <c r="E275" s="623">
        <f t="shared" si="30"/>
        <v>14</v>
      </c>
      <c r="F275" s="623">
        <f t="shared" si="30"/>
        <v>13</v>
      </c>
      <c r="G275" s="623">
        <f t="shared" si="30"/>
        <v>86</v>
      </c>
      <c r="H275" s="623">
        <f t="shared" si="30"/>
        <v>86</v>
      </c>
      <c r="I275" s="623">
        <f t="shared" si="30"/>
        <v>40</v>
      </c>
      <c r="J275" s="623">
        <f t="shared" si="25"/>
        <v>40</v>
      </c>
      <c r="K275" s="623">
        <f t="shared" si="26"/>
        <v>40</v>
      </c>
    </row>
    <row r="276" spans="1:32" ht="15" customHeight="1" thickBot="1" x14ac:dyDescent="0.25"/>
    <row r="277" spans="1:32" ht="15" customHeight="1" thickBot="1" x14ac:dyDescent="0.25">
      <c r="A277" s="1193" t="s">
        <v>943</v>
      </c>
      <c r="B277" s="1194"/>
      <c r="C277" s="1194"/>
      <c r="D277" s="1194"/>
      <c r="E277" s="1194"/>
      <c r="F277" s="1195"/>
      <c r="G277" s="1190" t="s">
        <v>1242</v>
      </c>
      <c r="H277" s="1191"/>
      <c r="I277" s="1192"/>
    </row>
    <row r="278" spans="1:32" ht="15" customHeight="1" thickBot="1" x14ac:dyDescent="0.25">
      <c r="A278" s="456" t="s">
        <v>496</v>
      </c>
      <c r="B278" s="457" t="s">
        <v>497</v>
      </c>
      <c r="C278" s="458" t="s">
        <v>498</v>
      </c>
      <c r="D278" s="458" t="s">
        <v>499</v>
      </c>
      <c r="E278" s="458" t="s">
        <v>500</v>
      </c>
      <c r="F278" s="458" t="s">
        <v>501</v>
      </c>
      <c r="G278" s="459" t="s">
        <v>502</v>
      </c>
      <c r="H278" s="459" t="s">
        <v>503</v>
      </c>
      <c r="I278" s="460" t="s">
        <v>504</v>
      </c>
      <c r="L278" s="1242" t="s">
        <v>588</v>
      </c>
      <c r="M278" s="1243"/>
      <c r="N278" s="1243"/>
      <c r="O278" s="1244"/>
      <c r="Q278" s="24" t="s">
        <v>1243</v>
      </c>
      <c r="R278" s="399" t="s">
        <v>633</v>
      </c>
      <c r="S278" s="399" t="s">
        <v>241</v>
      </c>
      <c r="T278" s="399" t="s">
        <v>1196</v>
      </c>
      <c r="U278" s="399" t="s">
        <v>541</v>
      </c>
      <c r="V278" s="399" t="s">
        <v>1784</v>
      </c>
      <c r="W278" s="399" t="s">
        <v>500</v>
      </c>
      <c r="X278" s="399" t="s">
        <v>733</v>
      </c>
      <c r="Y278" s="399" t="s">
        <v>1088</v>
      </c>
      <c r="Z278" s="399" t="s">
        <v>242</v>
      </c>
      <c r="AA278" s="399" t="s">
        <v>1089</v>
      </c>
      <c r="AB278" s="399" t="s">
        <v>610</v>
      </c>
      <c r="AC278" s="399" t="s">
        <v>514</v>
      </c>
      <c r="AD278" s="399" t="s">
        <v>591</v>
      </c>
      <c r="AE278" s="399" t="s">
        <v>1587</v>
      </c>
      <c r="AF278" s="400" t="s">
        <v>813</v>
      </c>
    </row>
    <row r="279" spans="1:32" ht="15" customHeight="1" thickBot="1" x14ac:dyDescent="0.25">
      <c r="A279" s="461">
        <v>1</v>
      </c>
      <c r="B279" s="126" t="s">
        <v>1208</v>
      </c>
      <c r="C279" s="618">
        <v>28</v>
      </c>
      <c r="D279" s="618">
        <v>21</v>
      </c>
      <c r="E279" s="618">
        <v>3</v>
      </c>
      <c r="F279" s="618">
        <v>4</v>
      </c>
      <c r="G279" s="618">
        <v>111</v>
      </c>
      <c r="H279" s="618">
        <v>44</v>
      </c>
      <c r="I279" s="128">
        <f>(D279*2)+E279</f>
        <v>45</v>
      </c>
      <c r="J279" s="623">
        <f t="shared" si="25"/>
        <v>28</v>
      </c>
      <c r="K279" s="623">
        <f t="shared" si="26"/>
        <v>45</v>
      </c>
      <c r="L279" s="1245"/>
      <c r="M279" s="1246"/>
      <c r="N279" s="1246"/>
      <c r="O279" s="1247"/>
      <c r="Q279" s="401" t="s">
        <v>633</v>
      </c>
      <c r="R279" s="10"/>
      <c r="S279" s="20" t="s">
        <v>532</v>
      </c>
      <c r="T279" s="20"/>
      <c r="U279" s="20" t="s">
        <v>1210</v>
      </c>
      <c r="V279" s="20" t="s">
        <v>532</v>
      </c>
      <c r="W279" s="20"/>
      <c r="X279" s="20"/>
      <c r="Y279" s="20" t="s">
        <v>532</v>
      </c>
      <c r="Z279" s="20"/>
      <c r="AA279" s="20"/>
      <c r="AB279" s="20"/>
      <c r="AC279" s="20"/>
      <c r="AD279" s="20"/>
      <c r="AE279" s="20"/>
      <c r="AF279" s="21"/>
    </row>
    <row r="280" spans="1:32" ht="15" customHeight="1" x14ac:dyDescent="0.2">
      <c r="A280" s="259">
        <v>2</v>
      </c>
      <c r="B280" s="129" t="s">
        <v>1589</v>
      </c>
      <c r="C280" s="619">
        <v>28</v>
      </c>
      <c r="D280" s="619">
        <v>20</v>
      </c>
      <c r="E280" s="619">
        <v>3</v>
      </c>
      <c r="F280" s="619">
        <v>5</v>
      </c>
      <c r="G280" s="619">
        <v>97</v>
      </c>
      <c r="H280" s="619">
        <v>49</v>
      </c>
      <c r="I280" s="621">
        <f>(D280*2)+E280</f>
        <v>43</v>
      </c>
      <c r="J280" s="623">
        <f t="shared" si="25"/>
        <v>28</v>
      </c>
      <c r="K280" s="623">
        <f t="shared" si="26"/>
        <v>43</v>
      </c>
      <c r="L280" s="927" t="s">
        <v>1252</v>
      </c>
      <c r="M280" s="928"/>
      <c r="N280" s="928"/>
      <c r="O280" s="929"/>
      <c r="Q280" s="401" t="s">
        <v>241</v>
      </c>
      <c r="R280" s="20" t="s">
        <v>532</v>
      </c>
      <c r="S280" s="10"/>
      <c r="T280" s="20"/>
      <c r="U280" s="20" t="s">
        <v>844</v>
      </c>
      <c r="V280" s="20"/>
      <c r="W280" s="20"/>
      <c r="X280" s="20"/>
      <c r="Y280" s="20"/>
      <c r="Z280" s="20"/>
      <c r="AA280" s="20"/>
      <c r="AB280" s="20"/>
      <c r="AC280" s="20"/>
      <c r="AD280" s="20"/>
      <c r="AE280" s="20"/>
      <c r="AF280" s="21"/>
    </row>
    <row r="281" spans="1:32" ht="15" customHeight="1" x14ac:dyDescent="0.2">
      <c r="A281" s="259">
        <v>3</v>
      </c>
      <c r="B281" s="129" t="s">
        <v>1092</v>
      </c>
      <c r="C281" s="619">
        <v>28</v>
      </c>
      <c r="D281" s="619">
        <v>19</v>
      </c>
      <c r="E281" s="619">
        <v>4</v>
      </c>
      <c r="F281" s="619">
        <v>5</v>
      </c>
      <c r="G281" s="619">
        <v>93</v>
      </c>
      <c r="H281" s="619">
        <v>34</v>
      </c>
      <c r="I281" s="621">
        <f>(D281*2)+E281</f>
        <v>42</v>
      </c>
      <c r="J281" s="623">
        <f t="shared" si="25"/>
        <v>28</v>
      </c>
      <c r="K281" s="623">
        <f t="shared" si="26"/>
        <v>42</v>
      </c>
      <c r="L281" s="930"/>
      <c r="M281" s="931"/>
      <c r="N281" s="931"/>
      <c r="O281" s="932"/>
      <c r="Q281" s="401" t="s">
        <v>1196</v>
      </c>
      <c r="R281" s="20"/>
      <c r="S281" s="20"/>
      <c r="T281" s="10"/>
      <c r="U281" s="20" t="s">
        <v>1210</v>
      </c>
      <c r="V281" s="20"/>
      <c r="W281" s="20"/>
      <c r="X281" s="20"/>
      <c r="Y281" s="20"/>
      <c r="Z281" s="20"/>
      <c r="AA281" s="20"/>
      <c r="AB281" s="20"/>
      <c r="AC281" s="20"/>
      <c r="AD281" s="20"/>
      <c r="AE281" s="20"/>
      <c r="AF281" s="21"/>
    </row>
    <row r="282" spans="1:32" ht="15" customHeight="1" x14ac:dyDescent="0.2">
      <c r="A282" s="259">
        <v>4</v>
      </c>
      <c r="B282" s="129" t="s">
        <v>1200</v>
      </c>
      <c r="C282" s="619">
        <v>28</v>
      </c>
      <c r="D282" s="619">
        <v>16</v>
      </c>
      <c r="E282" s="619">
        <v>5</v>
      </c>
      <c r="F282" s="619">
        <v>7</v>
      </c>
      <c r="G282" s="619">
        <v>66</v>
      </c>
      <c r="H282" s="619">
        <v>45</v>
      </c>
      <c r="I282" s="621">
        <f>(D282*2)+E282</f>
        <v>37</v>
      </c>
      <c r="J282" s="623">
        <f t="shared" si="25"/>
        <v>28</v>
      </c>
      <c r="K282" s="623">
        <f t="shared" si="26"/>
        <v>37</v>
      </c>
      <c r="L282" s="930"/>
      <c r="M282" s="931"/>
      <c r="N282" s="931"/>
      <c r="O282" s="932"/>
      <c r="Q282" s="401" t="s">
        <v>541</v>
      </c>
      <c r="R282" s="20" t="s">
        <v>1210</v>
      </c>
      <c r="S282" s="20" t="s">
        <v>1493</v>
      </c>
      <c r="T282" s="20" t="s">
        <v>1487</v>
      </c>
      <c r="U282" s="10"/>
      <c r="V282" s="20" t="s">
        <v>1600</v>
      </c>
      <c r="W282" s="20" t="s">
        <v>1126</v>
      </c>
      <c r="X282" s="20" t="s">
        <v>1645</v>
      </c>
      <c r="Y282" s="20" t="s">
        <v>1597</v>
      </c>
      <c r="Z282" s="20" t="s">
        <v>1654</v>
      </c>
      <c r="AA282" s="20" t="s">
        <v>1253</v>
      </c>
      <c r="AB282" s="20" t="s">
        <v>1641</v>
      </c>
      <c r="AC282" s="20" t="s">
        <v>628</v>
      </c>
      <c r="AD282" s="20" t="s">
        <v>1895</v>
      </c>
      <c r="AE282" s="20" t="s">
        <v>844</v>
      </c>
      <c r="AF282" s="21" t="s">
        <v>1656</v>
      </c>
    </row>
    <row r="283" spans="1:32" ht="15" customHeight="1" x14ac:dyDescent="0.2">
      <c r="A283" s="259">
        <v>5</v>
      </c>
      <c r="B283" s="129" t="s">
        <v>1094</v>
      </c>
      <c r="C283" s="619">
        <v>28</v>
      </c>
      <c r="D283" s="619">
        <v>12</v>
      </c>
      <c r="E283" s="619">
        <v>7</v>
      </c>
      <c r="F283" s="619">
        <v>9</v>
      </c>
      <c r="G283" s="619">
        <v>60</v>
      </c>
      <c r="H283" s="619">
        <v>41</v>
      </c>
      <c r="I283" s="621">
        <f t="shared" ref="I283:I289" si="31">(D283*2)+E283</f>
        <v>31</v>
      </c>
      <c r="J283" s="623">
        <f t="shared" si="25"/>
        <v>28</v>
      </c>
      <c r="K283" s="623">
        <f t="shared" si="26"/>
        <v>31</v>
      </c>
      <c r="L283" s="930"/>
      <c r="M283" s="931"/>
      <c r="N283" s="931"/>
      <c r="O283" s="932"/>
      <c r="Q283" s="401" t="s">
        <v>1784</v>
      </c>
      <c r="R283" s="20"/>
      <c r="S283" s="20"/>
      <c r="T283" s="20"/>
      <c r="U283" s="20" t="s">
        <v>20</v>
      </c>
      <c r="V283" s="10"/>
      <c r="W283" s="20"/>
      <c r="X283" s="20"/>
      <c r="Y283" s="20"/>
      <c r="Z283" s="20"/>
      <c r="AA283" s="20"/>
      <c r="AB283" s="20"/>
      <c r="AC283" s="20"/>
      <c r="AD283" s="20"/>
      <c r="AE283" s="20"/>
      <c r="AF283" s="21"/>
    </row>
    <row r="284" spans="1:32" ht="15" customHeight="1" x14ac:dyDescent="0.2">
      <c r="A284" s="259">
        <v>6</v>
      </c>
      <c r="B284" s="129" t="s">
        <v>819</v>
      </c>
      <c r="C284" s="619">
        <v>28</v>
      </c>
      <c r="D284" s="619">
        <v>13</v>
      </c>
      <c r="E284" s="619">
        <v>5</v>
      </c>
      <c r="F284" s="619">
        <v>10</v>
      </c>
      <c r="G284" s="619">
        <v>84</v>
      </c>
      <c r="H284" s="619">
        <v>72</v>
      </c>
      <c r="I284" s="621">
        <f t="shared" si="31"/>
        <v>31</v>
      </c>
      <c r="J284" s="623">
        <f t="shared" si="25"/>
        <v>28</v>
      </c>
      <c r="K284" s="623">
        <f t="shared" si="26"/>
        <v>31</v>
      </c>
      <c r="L284" s="930"/>
      <c r="M284" s="931"/>
      <c r="N284" s="931"/>
      <c r="O284" s="932"/>
      <c r="Q284" s="401" t="s">
        <v>500</v>
      </c>
      <c r="R284" s="20"/>
      <c r="S284" s="20"/>
      <c r="T284" s="20"/>
      <c r="U284" s="20" t="s">
        <v>1643</v>
      </c>
      <c r="V284" s="20"/>
      <c r="W284" s="10"/>
      <c r="X284" s="20"/>
      <c r="Y284" s="20"/>
      <c r="Z284" s="20"/>
      <c r="AA284" s="20"/>
      <c r="AB284" s="20"/>
      <c r="AC284" s="20"/>
      <c r="AD284" s="20"/>
      <c r="AE284" s="20"/>
      <c r="AF284" s="21"/>
    </row>
    <row r="285" spans="1:32" ht="15" customHeight="1" x14ac:dyDescent="0.2">
      <c r="A285" s="259">
        <v>7</v>
      </c>
      <c r="B285" s="129" t="s">
        <v>345</v>
      </c>
      <c r="C285" s="619">
        <v>28</v>
      </c>
      <c r="D285" s="619">
        <v>12</v>
      </c>
      <c r="E285" s="619">
        <v>6</v>
      </c>
      <c r="F285" s="619">
        <v>10</v>
      </c>
      <c r="G285" s="619">
        <v>56</v>
      </c>
      <c r="H285" s="619">
        <v>62</v>
      </c>
      <c r="I285" s="621">
        <f t="shared" si="31"/>
        <v>30</v>
      </c>
      <c r="J285" s="623">
        <f t="shared" si="25"/>
        <v>28</v>
      </c>
      <c r="K285" s="623">
        <f t="shared" si="26"/>
        <v>30</v>
      </c>
      <c r="L285" s="930"/>
      <c r="M285" s="931"/>
      <c r="N285" s="931"/>
      <c r="O285" s="932"/>
      <c r="Q285" s="401" t="s">
        <v>733</v>
      </c>
      <c r="R285" s="20"/>
      <c r="S285" s="20"/>
      <c r="T285" s="20"/>
      <c r="U285" s="20" t="s">
        <v>1541</v>
      </c>
      <c r="V285" s="20"/>
      <c r="W285" s="20"/>
      <c r="X285" s="10"/>
      <c r="Y285" s="20" t="s">
        <v>532</v>
      </c>
      <c r="Z285" s="20"/>
      <c r="AA285" s="20"/>
      <c r="AB285" s="20"/>
      <c r="AC285" s="20"/>
      <c r="AD285" s="20"/>
      <c r="AE285" s="20"/>
      <c r="AF285" s="21"/>
    </row>
    <row r="286" spans="1:32" ht="15" customHeight="1" x14ac:dyDescent="0.2">
      <c r="A286" s="259">
        <v>8</v>
      </c>
      <c r="B286" s="129" t="s">
        <v>1955</v>
      </c>
      <c r="C286" s="619">
        <v>28</v>
      </c>
      <c r="D286" s="619">
        <v>13</v>
      </c>
      <c r="E286" s="619">
        <v>3</v>
      </c>
      <c r="F286" s="619">
        <v>12</v>
      </c>
      <c r="G286" s="619">
        <v>66</v>
      </c>
      <c r="H286" s="619">
        <v>67</v>
      </c>
      <c r="I286" s="621">
        <f t="shared" si="31"/>
        <v>29</v>
      </c>
      <c r="J286" s="623">
        <f t="shared" si="25"/>
        <v>28</v>
      </c>
      <c r="K286" s="623">
        <f t="shared" si="26"/>
        <v>29</v>
      </c>
      <c r="L286" s="930"/>
      <c r="M286" s="931"/>
      <c r="N286" s="931"/>
      <c r="O286" s="932"/>
      <c r="Q286" s="401" t="s">
        <v>1088</v>
      </c>
      <c r="R286" s="20"/>
      <c r="S286" s="20"/>
      <c r="T286" s="20"/>
      <c r="U286" s="20" t="s">
        <v>1599</v>
      </c>
      <c r="V286" s="20"/>
      <c r="W286" s="20"/>
      <c r="X286" s="20" t="s">
        <v>532</v>
      </c>
      <c r="Y286" s="10"/>
      <c r="Z286" s="20"/>
      <c r="AA286" s="20"/>
      <c r="AB286" s="20"/>
      <c r="AC286" s="20"/>
      <c r="AD286" s="20"/>
      <c r="AE286" s="20"/>
      <c r="AF286" s="21"/>
    </row>
    <row r="287" spans="1:32" ht="15" customHeight="1" x14ac:dyDescent="0.2">
      <c r="A287" s="259">
        <v>9</v>
      </c>
      <c r="B287" s="129" t="s">
        <v>371</v>
      </c>
      <c r="C287" s="619">
        <v>28</v>
      </c>
      <c r="D287" s="619">
        <v>12</v>
      </c>
      <c r="E287" s="619">
        <v>4</v>
      </c>
      <c r="F287" s="619">
        <v>12</v>
      </c>
      <c r="G287" s="619">
        <v>44</v>
      </c>
      <c r="H287" s="619">
        <v>41</v>
      </c>
      <c r="I287" s="621">
        <f t="shared" si="31"/>
        <v>28</v>
      </c>
      <c r="J287" s="623">
        <f t="shared" si="25"/>
        <v>28</v>
      </c>
      <c r="K287" s="623">
        <f t="shared" si="26"/>
        <v>28</v>
      </c>
      <c r="L287" s="930"/>
      <c r="M287" s="931"/>
      <c r="N287" s="931"/>
      <c r="O287" s="932"/>
      <c r="Q287" s="401" t="s">
        <v>242</v>
      </c>
      <c r="R287" s="20"/>
      <c r="S287" s="20"/>
      <c r="T287" s="20"/>
      <c r="U287" s="20" t="s">
        <v>1496</v>
      </c>
      <c r="V287" s="20"/>
      <c r="W287" s="20"/>
      <c r="X287" s="20"/>
      <c r="Y287" s="20"/>
      <c r="Z287" s="10"/>
      <c r="AA287" s="20" t="s">
        <v>532</v>
      </c>
      <c r="AB287" s="20"/>
      <c r="AC287" s="20"/>
      <c r="AD287" s="20"/>
      <c r="AE287" s="20"/>
      <c r="AF287" s="21"/>
    </row>
    <row r="288" spans="1:32" ht="15" customHeight="1" x14ac:dyDescent="0.2">
      <c r="A288" s="259">
        <v>10</v>
      </c>
      <c r="B288" s="129" t="s">
        <v>1090</v>
      </c>
      <c r="C288" s="619">
        <v>28</v>
      </c>
      <c r="D288" s="619">
        <v>11</v>
      </c>
      <c r="E288" s="619">
        <v>5</v>
      </c>
      <c r="F288" s="619">
        <v>12</v>
      </c>
      <c r="G288" s="619">
        <v>84</v>
      </c>
      <c r="H288" s="619">
        <v>82</v>
      </c>
      <c r="I288" s="621">
        <f t="shared" si="31"/>
        <v>27</v>
      </c>
      <c r="J288" s="623">
        <f t="shared" si="25"/>
        <v>28</v>
      </c>
      <c r="K288" s="623">
        <f t="shared" si="26"/>
        <v>27</v>
      </c>
      <c r="L288" s="930"/>
      <c r="M288" s="931"/>
      <c r="N288" s="931"/>
      <c r="O288" s="932"/>
      <c r="Q288" s="401" t="s">
        <v>1089</v>
      </c>
      <c r="R288" s="20"/>
      <c r="S288" s="20"/>
      <c r="T288" s="20"/>
      <c r="U288" s="20" t="s">
        <v>1642</v>
      </c>
      <c r="V288" s="20"/>
      <c r="W288" s="20"/>
      <c r="X288" s="20"/>
      <c r="Y288" s="20"/>
      <c r="Z288" s="20" t="s">
        <v>532</v>
      </c>
      <c r="AA288" s="10"/>
      <c r="AB288" s="20" t="s">
        <v>532</v>
      </c>
      <c r="AC288" s="20"/>
      <c r="AD288" s="20"/>
      <c r="AE288" s="20"/>
      <c r="AF288" s="21"/>
    </row>
    <row r="289" spans="1:32" ht="15" customHeight="1" x14ac:dyDescent="0.2">
      <c r="A289" s="259">
        <v>11</v>
      </c>
      <c r="B289" s="129" t="s">
        <v>244</v>
      </c>
      <c r="C289" s="619">
        <v>28</v>
      </c>
      <c r="D289" s="619">
        <v>8</v>
      </c>
      <c r="E289" s="619">
        <v>3</v>
      </c>
      <c r="F289" s="619">
        <v>17</v>
      </c>
      <c r="G289" s="619">
        <v>55</v>
      </c>
      <c r="H289" s="619">
        <v>80</v>
      </c>
      <c r="I289" s="621">
        <f t="shared" si="31"/>
        <v>19</v>
      </c>
      <c r="J289" s="623">
        <f t="shared" si="25"/>
        <v>28</v>
      </c>
      <c r="K289" s="623">
        <f t="shared" si="26"/>
        <v>19</v>
      </c>
      <c r="L289" s="930"/>
      <c r="M289" s="931"/>
      <c r="N289" s="931"/>
      <c r="O289" s="932"/>
      <c r="Q289" s="401" t="s">
        <v>610</v>
      </c>
      <c r="R289" s="20"/>
      <c r="S289" s="20"/>
      <c r="T289" s="20"/>
      <c r="U289" s="20" t="s">
        <v>1546</v>
      </c>
      <c r="V289" s="20"/>
      <c r="W289" s="20"/>
      <c r="X289" s="20"/>
      <c r="Y289" s="20"/>
      <c r="Z289" s="20"/>
      <c r="AA289" s="20" t="s">
        <v>532</v>
      </c>
      <c r="AB289" s="10"/>
      <c r="AC289" s="20"/>
      <c r="AD289" s="20"/>
      <c r="AE289" s="20"/>
      <c r="AF289" s="21"/>
    </row>
    <row r="290" spans="1:32" ht="15" customHeight="1" x14ac:dyDescent="0.2">
      <c r="A290" s="259">
        <v>12</v>
      </c>
      <c r="B290" s="129" t="s">
        <v>1042</v>
      </c>
      <c r="C290" s="619">
        <v>28</v>
      </c>
      <c r="D290" s="619">
        <v>9</v>
      </c>
      <c r="E290" s="619">
        <v>5</v>
      </c>
      <c r="F290" s="619">
        <v>14</v>
      </c>
      <c r="G290" s="619">
        <v>48</v>
      </c>
      <c r="H290" s="619">
        <v>76</v>
      </c>
      <c r="I290" s="621">
        <f>(D290*2)+E290</f>
        <v>23</v>
      </c>
      <c r="J290" s="623">
        <f t="shared" si="25"/>
        <v>28</v>
      </c>
      <c r="K290" s="623">
        <f t="shared" si="26"/>
        <v>23</v>
      </c>
      <c r="L290" s="930"/>
      <c r="M290" s="931"/>
      <c r="N290" s="931"/>
      <c r="O290" s="932"/>
      <c r="Q290" s="401" t="s">
        <v>514</v>
      </c>
      <c r="R290" s="20"/>
      <c r="S290" s="20"/>
      <c r="T290" s="20"/>
      <c r="U290" s="20" t="s">
        <v>1597</v>
      </c>
      <c r="V290" s="20"/>
      <c r="W290" s="20"/>
      <c r="X290" s="20"/>
      <c r="Y290" s="20"/>
      <c r="Z290" s="20"/>
      <c r="AA290" s="20"/>
      <c r="AB290" s="20"/>
      <c r="AC290" s="10"/>
      <c r="AD290" s="20" t="s">
        <v>532</v>
      </c>
      <c r="AE290" s="20"/>
      <c r="AF290" s="21"/>
    </row>
    <row r="291" spans="1:32" ht="15" customHeight="1" x14ac:dyDescent="0.2">
      <c r="A291" s="259">
        <v>13</v>
      </c>
      <c r="B291" s="129" t="s">
        <v>1093</v>
      </c>
      <c r="C291" s="619">
        <v>28</v>
      </c>
      <c r="D291" s="619">
        <v>5</v>
      </c>
      <c r="E291" s="619">
        <v>2</v>
      </c>
      <c r="F291" s="619">
        <v>21</v>
      </c>
      <c r="G291" s="619">
        <v>42</v>
      </c>
      <c r="H291" s="619">
        <v>91</v>
      </c>
      <c r="I291" s="621">
        <f>(D291*2)+E291</f>
        <v>12</v>
      </c>
      <c r="J291" s="623">
        <f t="shared" si="25"/>
        <v>28</v>
      </c>
      <c r="K291" s="623">
        <f t="shared" si="26"/>
        <v>12</v>
      </c>
      <c r="L291" s="930"/>
      <c r="M291" s="931"/>
      <c r="N291" s="931"/>
      <c r="O291" s="932"/>
      <c r="Q291" s="401" t="s">
        <v>591</v>
      </c>
      <c r="R291" s="20"/>
      <c r="S291" s="20"/>
      <c r="T291" s="20"/>
      <c r="U291" s="20" t="s">
        <v>1642</v>
      </c>
      <c r="V291" s="20"/>
      <c r="W291" s="20"/>
      <c r="X291" s="20"/>
      <c r="Y291" s="20"/>
      <c r="Z291" s="20"/>
      <c r="AA291" s="20"/>
      <c r="AB291" s="20"/>
      <c r="AC291" s="20" t="s">
        <v>532</v>
      </c>
      <c r="AD291" s="10"/>
      <c r="AE291" s="20" t="s">
        <v>532</v>
      </c>
      <c r="AF291" s="21"/>
    </row>
    <row r="292" spans="1:32" ht="15" customHeight="1" x14ac:dyDescent="0.2">
      <c r="A292" s="259">
        <v>14</v>
      </c>
      <c r="B292" s="129" t="s">
        <v>617</v>
      </c>
      <c r="C292" s="619">
        <v>28</v>
      </c>
      <c r="D292" s="619">
        <v>1</v>
      </c>
      <c r="E292" s="619">
        <v>4</v>
      </c>
      <c r="F292" s="619">
        <v>23</v>
      </c>
      <c r="G292" s="619">
        <v>32</v>
      </c>
      <c r="H292" s="619">
        <v>92</v>
      </c>
      <c r="I292" s="621">
        <f>(D292*2)+E292</f>
        <v>6</v>
      </c>
      <c r="J292" s="623">
        <f t="shared" si="25"/>
        <v>28</v>
      </c>
      <c r="K292" s="623">
        <f t="shared" si="26"/>
        <v>6</v>
      </c>
      <c r="L292" s="930"/>
      <c r="M292" s="931"/>
      <c r="N292" s="931"/>
      <c r="O292" s="932"/>
      <c r="Q292" s="401" t="s">
        <v>1587</v>
      </c>
      <c r="R292" s="20"/>
      <c r="S292" s="20"/>
      <c r="T292" s="20"/>
      <c r="U292" s="20" t="s">
        <v>844</v>
      </c>
      <c r="V292" s="20"/>
      <c r="W292" s="20"/>
      <c r="X292" s="20"/>
      <c r="Y292" s="20"/>
      <c r="Z292" s="20"/>
      <c r="AA292" s="20"/>
      <c r="AB292" s="20"/>
      <c r="AC292" s="20"/>
      <c r="AD292" s="20" t="s">
        <v>532</v>
      </c>
      <c r="AE292" s="10"/>
      <c r="AF292" s="21"/>
    </row>
    <row r="293" spans="1:32" ht="15" customHeight="1" thickBot="1" x14ac:dyDescent="0.25">
      <c r="A293" s="462">
        <v>15</v>
      </c>
      <c r="B293" s="130" t="s">
        <v>245</v>
      </c>
      <c r="C293" s="620">
        <v>28</v>
      </c>
      <c r="D293" s="620">
        <v>1</v>
      </c>
      <c r="E293" s="620">
        <v>2</v>
      </c>
      <c r="F293" s="620">
        <v>25</v>
      </c>
      <c r="G293" s="620">
        <v>30</v>
      </c>
      <c r="H293" s="620">
        <v>102</v>
      </c>
      <c r="I293" s="622">
        <f>(D293*2)+E293</f>
        <v>4</v>
      </c>
      <c r="J293" s="623">
        <f t="shared" si="25"/>
        <v>28</v>
      </c>
      <c r="K293" s="623">
        <f t="shared" si="26"/>
        <v>4</v>
      </c>
      <c r="L293" s="933"/>
      <c r="M293" s="934"/>
      <c r="N293" s="934"/>
      <c r="O293" s="935"/>
      <c r="Q293" s="402" t="s">
        <v>813</v>
      </c>
      <c r="R293" s="23"/>
      <c r="S293" s="23"/>
      <c r="T293" s="23"/>
      <c r="U293" s="23" t="s">
        <v>1642</v>
      </c>
      <c r="V293" s="23"/>
      <c r="W293" s="23"/>
      <c r="X293" s="23"/>
      <c r="Y293" s="23"/>
      <c r="Z293" s="23"/>
      <c r="AA293" s="23"/>
      <c r="AB293" s="23"/>
      <c r="AC293" s="23"/>
      <c r="AD293" s="23"/>
      <c r="AE293" s="23"/>
      <c r="AF293" s="15"/>
    </row>
    <row r="294" spans="1:32" ht="15" customHeight="1" x14ac:dyDescent="0.2">
      <c r="C294" s="623">
        <f t="shared" ref="C294:I294" si="32">SUM(C279:C293)</f>
        <v>420</v>
      </c>
      <c r="D294" s="623">
        <f t="shared" si="32"/>
        <v>173</v>
      </c>
      <c r="E294" s="623">
        <f t="shared" si="32"/>
        <v>61</v>
      </c>
      <c r="F294" s="623">
        <f t="shared" si="32"/>
        <v>186</v>
      </c>
      <c r="G294" s="623">
        <f t="shared" si="32"/>
        <v>968</v>
      </c>
      <c r="H294" s="623">
        <f t="shared" si="32"/>
        <v>978</v>
      </c>
      <c r="I294" s="623">
        <f t="shared" si="32"/>
        <v>407</v>
      </c>
      <c r="J294" s="623">
        <f t="shared" si="25"/>
        <v>420</v>
      </c>
      <c r="K294" s="623">
        <f t="shared" si="26"/>
        <v>407</v>
      </c>
    </row>
    <row r="295" spans="1:32" ht="15" customHeight="1" thickBot="1" x14ac:dyDescent="0.25"/>
    <row r="296" spans="1:32" ht="15" customHeight="1" thickBot="1" x14ac:dyDescent="0.25">
      <c r="A296" s="1193" t="s">
        <v>2087</v>
      </c>
      <c r="B296" s="1194"/>
      <c r="C296" s="1194"/>
      <c r="D296" s="1194"/>
      <c r="E296" s="1194"/>
      <c r="F296" s="1195"/>
      <c r="G296" s="1190" t="s">
        <v>1242</v>
      </c>
      <c r="H296" s="1191"/>
      <c r="I296" s="1192"/>
    </row>
    <row r="297" spans="1:32" ht="15" customHeight="1" thickBot="1" x14ac:dyDescent="0.25">
      <c r="A297" s="456" t="s">
        <v>496</v>
      </c>
      <c r="B297" s="457" t="s">
        <v>497</v>
      </c>
      <c r="C297" s="458" t="s">
        <v>498</v>
      </c>
      <c r="D297" s="458" t="s">
        <v>499</v>
      </c>
      <c r="E297" s="458" t="s">
        <v>500</v>
      </c>
      <c r="F297" s="458" t="s">
        <v>501</v>
      </c>
      <c r="G297" s="459" t="s">
        <v>502</v>
      </c>
      <c r="H297" s="459" t="s">
        <v>503</v>
      </c>
      <c r="I297" s="460" t="s">
        <v>504</v>
      </c>
      <c r="L297" s="945" t="s">
        <v>495</v>
      </c>
      <c r="M297" s="946"/>
      <c r="N297" s="946"/>
      <c r="O297" s="947"/>
      <c r="Q297" s="24" t="s">
        <v>1243</v>
      </c>
      <c r="R297" s="399" t="s">
        <v>1615</v>
      </c>
      <c r="S297" s="399" t="s">
        <v>241</v>
      </c>
      <c r="T297" s="399" t="s">
        <v>1503</v>
      </c>
      <c r="U297" s="399" t="s">
        <v>564</v>
      </c>
      <c r="V297" s="399" t="s">
        <v>500</v>
      </c>
      <c r="W297" s="399" t="s">
        <v>59</v>
      </c>
      <c r="X297" s="399" t="s">
        <v>1530</v>
      </c>
      <c r="Y297" s="399" t="s">
        <v>610</v>
      </c>
      <c r="Z297" s="399" t="s">
        <v>2089</v>
      </c>
      <c r="AA297" s="399" t="s">
        <v>1959</v>
      </c>
      <c r="AB297" s="399" t="s">
        <v>2090</v>
      </c>
      <c r="AC297" s="399" t="s">
        <v>413</v>
      </c>
      <c r="AD297" s="400" t="s">
        <v>727</v>
      </c>
    </row>
    <row r="298" spans="1:32" ht="15" customHeight="1" thickBot="1" x14ac:dyDescent="0.25">
      <c r="A298" s="468" t="s">
        <v>521</v>
      </c>
      <c r="B298" s="126" t="s">
        <v>2061</v>
      </c>
      <c r="C298" s="618"/>
      <c r="D298" s="618"/>
      <c r="E298" s="618"/>
      <c r="F298" s="618"/>
      <c r="G298" s="618"/>
      <c r="H298" s="618"/>
      <c r="I298" s="128"/>
      <c r="J298" s="623">
        <f t="shared" ref="J298:J311" si="33">D298+E298+F298</f>
        <v>0</v>
      </c>
      <c r="K298" s="623">
        <f t="shared" ref="K298:K311" si="34">D298*2+E298</f>
        <v>0</v>
      </c>
      <c r="L298" s="1063"/>
      <c r="M298" s="1064"/>
      <c r="N298" s="1064"/>
      <c r="O298" s="1065"/>
      <c r="Q298" s="401" t="s">
        <v>1615</v>
      </c>
      <c r="R298" s="10"/>
      <c r="S298" s="20"/>
      <c r="T298" s="20"/>
      <c r="U298" s="20"/>
      <c r="V298" s="20"/>
      <c r="W298" s="20"/>
      <c r="X298" s="20"/>
      <c r="Y298" s="20"/>
      <c r="Z298" s="20"/>
      <c r="AA298" s="20"/>
      <c r="AB298" s="20"/>
      <c r="AC298" s="20"/>
      <c r="AD298" s="21"/>
    </row>
    <row r="299" spans="1:32" ht="15" customHeight="1" x14ac:dyDescent="0.2">
      <c r="A299" s="259" t="s">
        <v>521</v>
      </c>
      <c r="B299" s="129" t="s">
        <v>1498</v>
      </c>
      <c r="C299" s="619"/>
      <c r="D299" s="619"/>
      <c r="E299" s="619"/>
      <c r="F299" s="619"/>
      <c r="G299" s="619"/>
      <c r="H299" s="619"/>
      <c r="I299" s="621"/>
      <c r="J299" s="623">
        <f t="shared" si="33"/>
        <v>0</v>
      </c>
      <c r="K299" s="623">
        <f t="shared" si="34"/>
        <v>0</v>
      </c>
      <c r="L299" s="927" t="s">
        <v>528</v>
      </c>
      <c r="M299" s="928"/>
      <c r="N299" s="928"/>
      <c r="O299" s="929"/>
      <c r="Q299" s="401" t="s">
        <v>241</v>
      </c>
      <c r="R299" s="20"/>
      <c r="S299" s="10"/>
      <c r="T299" s="20"/>
      <c r="U299" s="20"/>
      <c r="V299" s="20"/>
      <c r="W299" s="20"/>
      <c r="X299" s="20"/>
      <c r="Y299" s="20"/>
      <c r="Z299" s="20"/>
      <c r="AA299" s="20"/>
      <c r="AB299" s="20"/>
      <c r="AC299" s="20"/>
      <c r="AD299" s="21"/>
    </row>
    <row r="300" spans="1:32" ht="15" customHeight="1" x14ac:dyDescent="0.2">
      <c r="A300" s="259" t="s">
        <v>521</v>
      </c>
      <c r="B300" s="129" t="s">
        <v>2092</v>
      </c>
      <c r="C300" s="619"/>
      <c r="D300" s="619"/>
      <c r="E300" s="619"/>
      <c r="F300" s="619"/>
      <c r="G300" s="619"/>
      <c r="H300" s="619"/>
      <c r="I300" s="621"/>
      <c r="J300" s="623">
        <f t="shared" si="33"/>
        <v>0</v>
      </c>
      <c r="K300" s="623">
        <f t="shared" si="34"/>
        <v>0</v>
      </c>
      <c r="L300" s="930"/>
      <c r="M300" s="931"/>
      <c r="N300" s="931"/>
      <c r="O300" s="932"/>
      <c r="Q300" s="401" t="s">
        <v>1503</v>
      </c>
      <c r="R300" s="20"/>
      <c r="S300" s="20"/>
      <c r="T300" s="10"/>
      <c r="U300" s="20" t="s">
        <v>532</v>
      </c>
      <c r="V300" s="20"/>
      <c r="W300" s="20"/>
      <c r="X300" s="20"/>
      <c r="Y300" s="20"/>
      <c r="Z300" s="20"/>
      <c r="AA300" s="20"/>
      <c r="AB300" s="20"/>
      <c r="AC300" s="20"/>
      <c r="AD300" s="21"/>
    </row>
    <row r="301" spans="1:32" ht="15" customHeight="1" x14ac:dyDescent="0.2">
      <c r="A301" s="259" t="s">
        <v>521</v>
      </c>
      <c r="B301" s="129" t="s">
        <v>106</v>
      </c>
      <c r="C301" s="619"/>
      <c r="D301" s="619"/>
      <c r="E301" s="619"/>
      <c r="F301" s="619"/>
      <c r="G301" s="619"/>
      <c r="H301" s="619"/>
      <c r="I301" s="621"/>
      <c r="J301" s="623">
        <f t="shared" si="33"/>
        <v>0</v>
      </c>
      <c r="K301" s="623">
        <f t="shared" si="34"/>
        <v>0</v>
      </c>
      <c r="L301" s="930"/>
      <c r="M301" s="931"/>
      <c r="N301" s="931"/>
      <c r="O301" s="932"/>
      <c r="Q301" s="401" t="s">
        <v>564</v>
      </c>
      <c r="R301" s="20"/>
      <c r="S301" s="20"/>
      <c r="T301" s="20" t="s">
        <v>532</v>
      </c>
      <c r="U301" s="10"/>
      <c r="V301" s="20"/>
      <c r="W301" s="20"/>
      <c r="X301" s="20"/>
      <c r="Y301" s="20"/>
      <c r="Z301" s="20"/>
      <c r="AA301" s="20"/>
      <c r="AB301" s="20"/>
      <c r="AC301" s="20"/>
      <c r="AD301" s="21"/>
    </row>
    <row r="302" spans="1:32" ht="15" customHeight="1" x14ac:dyDescent="0.2">
      <c r="A302" s="259" t="s">
        <v>521</v>
      </c>
      <c r="B302" s="129" t="s">
        <v>616</v>
      </c>
      <c r="C302" s="619"/>
      <c r="D302" s="619"/>
      <c r="E302" s="619"/>
      <c r="F302" s="619"/>
      <c r="G302" s="619"/>
      <c r="H302" s="619"/>
      <c r="I302" s="621"/>
      <c r="J302" s="623">
        <f t="shared" si="33"/>
        <v>0</v>
      </c>
      <c r="K302" s="623">
        <f t="shared" si="34"/>
        <v>0</v>
      </c>
      <c r="L302" s="930"/>
      <c r="M302" s="931"/>
      <c r="N302" s="931"/>
      <c r="O302" s="932"/>
      <c r="Q302" s="401" t="s">
        <v>500</v>
      </c>
      <c r="R302" s="20"/>
      <c r="S302" s="20"/>
      <c r="T302" s="20"/>
      <c r="U302" s="20"/>
      <c r="V302" s="10"/>
      <c r="W302" s="20" t="s">
        <v>532</v>
      </c>
      <c r="X302" s="20"/>
      <c r="Y302" s="20"/>
      <c r="Z302" s="20"/>
      <c r="AA302" s="20"/>
      <c r="AB302" s="20"/>
      <c r="AC302" s="20"/>
      <c r="AD302" s="21"/>
    </row>
    <row r="303" spans="1:32" ht="15" customHeight="1" x14ac:dyDescent="0.2">
      <c r="A303" s="259" t="s">
        <v>521</v>
      </c>
      <c r="B303" s="129" t="s">
        <v>1931</v>
      </c>
      <c r="C303" s="619"/>
      <c r="D303" s="619"/>
      <c r="E303" s="619"/>
      <c r="F303" s="619"/>
      <c r="G303" s="619"/>
      <c r="H303" s="619"/>
      <c r="I303" s="621"/>
      <c r="J303" s="623">
        <f t="shared" si="33"/>
        <v>0</v>
      </c>
      <c r="K303" s="623">
        <f t="shared" si="34"/>
        <v>0</v>
      </c>
      <c r="L303" s="930"/>
      <c r="M303" s="931"/>
      <c r="N303" s="931"/>
      <c r="O303" s="932"/>
      <c r="Q303" s="401" t="s">
        <v>59</v>
      </c>
      <c r="R303" s="20"/>
      <c r="S303" s="20"/>
      <c r="T303" s="20"/>
      <c r="U303" s="20"/>
      <c r="V303" s="20" t="s">
        <v>532</v>
      </c>
      <c r="W303" s="10"/>
      <c r="X303" s="20" t="s">
        <v>532</v>
      </c>
      <c r="Y303" s="20"/>
      <c r="Z303" s="20"/>
      <c r="AA303" s="20"/>
      <c r="AB303" s="20"/>
      <c r="AC303" s="20"/>
      <c r="AD303" s="21"/>
    </row>
    <row r="304" spans="1:32" ht="15" customHeight="1" x14ac:dyDescent="0.2">
      <c r="A304" s="259" t="s">
        <v>521</v>
      </c>
      <c r="B304" s="129" t="s">
        <v>2062</v>
      </c>
      <c r="C304" s="619"/>
      <c r="D304" s="619"/>
      <c r="E304" s="619"/>
      <c r="F304" s="619"/>
      <c r="G304" s="619"/>
      <c r="H304" s="619"/>
      <c r="I304" s="621"/>
      <c r="J304" s="623">
        <f t="shared" si="33"/>
        <v>0</v>
      </c>
      <c r="K304" s="623">
        <f t="shared" si="34"/>
        <v>0</v>
      </c>
      <c r="L304" s="930"/>
      <c r="M304" s="931"/>
      <c r="N304" s="931"/>
      <c r="O304" s="932"/>
      <c r="Q304" s="401" t="s">
        <v>1530</v>
      </c>
      <c r="R304" s="20"/>
      <c r="S304" s="20"/>
      <c r="T304" s="20"/>
      <c r="U304" s="20"/>
      <c r="V304" s="20"/>
      <c r="W304" s="20" t="s">
        <v>532</v>
      </c>
      <c r="X304" s="10"/>
      <c r="Y304" s="20"/>
      <c r="Z304" s="20"/>
      <c r="AA304" s="20"/>
      <c r="AB304" s="20"/>
      <c r="AC304" s="20"/>
      <c r="AD304" s="21"/>
    </row>
    <row r="305" spans="1:33" ht="15" customHeight="1" x14ac:dyDescent="0.2">
      <c r="A305" s="259" t="s">
        <v>521</v>
      </c>
      <c r="B305" s="129" t="s">
        <v>1548</v>
      </c>
      <c r="C305" s="619"/>
      <c r="D305" s="619"/>
      <c r="E305" s="619"/>
      <c r="F305" s="619"/>
      <c r="G305" s="619"/>
      <c r="H305" s="619"/>
      <c r="I305" s="621"/>
      <c r="J305" s="623">
        <f t="shared" si="33"/>
        <v>0</v>
      </c>
      <c r="K305" s="623">
        <f t="shared" si="34"/>
        <v>0</v>
      </c>
      <c r="L305" s="930"/>
      <c r="M305" s="931"/>
      <c r="N305" s="931"/>
      <c r="O305" s="932"/>
      <c r="Q305" s="401" t="s">
        <v>610</v>
      </c>
      <c r="R305" s="20"/>
      <c r="S305" s="20"/>
      <c r="T305" s="20"/>
      <c r="U305" s="20"/>
      <c r="V305" s="20"/>
      <c r="W305" s="20"/>
      <c r="X305" s="20"/>
      <c r="Y305" s="10"/>
      <c r="Z305" s="20" t="s">
        <v>532</v>
      </c>
      <c r="AA305" s="20"/>
      <c r="AB305" s="20"/>
      <c r="AC305" s="20"/>
      <c r="AD305" s="21"/>
    </row>
    <row r="306" spans="1:33" ht="15" customHeight="1" x14ac:dyDescent="0.2">
      <c r="A306" s="259" t="s">
        <v>521</v>
      </c>
      <c r="B306" s="129" t="s">
        <v>2093</v>
      </c>
      <c r="C306" s="619"/>
      <c r="D306" s="619"/>
      <c r="E306" s="619"/>
      <c r="F306" s="619"/>
      <c r="G306" s="619"/>
      <c r="H306" s="619"/>
      <c r="I306" s="621"/>
      <c r="J306" s="623">
        <f t="shared" si="33"/>
        <v>0</v>
      </c>
      <c r="K306" s="623">
        <f t="shared" si="34"/>
        <v>0</v>
      </c>
      <c r="L306" s="930"/>
      <c r="M306" s="931"/>
      <c r="N306" s="931"/>
      <c r="O306" s="932"/>
      <c r="Q306" s="401" t="s">
        <v>2089</v>
      </c>
      <c r="R306" s="20"/>
      <c r="S306" s="20"/>
      <c r="T306" s="20"/>
      <c r="U306" s="20"/>
      <c r="V306" s="20"/>
      <c r="W306" s="20"/>
      <c r="X306" s="20"/>
      <c r="Y306" s="20" t="s">
        <v>532</v>
      </c>
      <c r="Z306" s="10"/>
      <c r="AA306" s="20" t="s">
        <v>532</v>
      </c>
      <c r="AB306" s="20"/>
      <c r="AC306" s="20"/>
      <c r="AD306" s="21"/>
    </row>
    <row r="307" spans="1:33" ht="15" customHeight="1" x14ac:dyDescent="0.2">
      <c r="A307" s="259" t="s">
        <v>521</v>
      </c>
      <c r="B307" s="129" t="s">
        <v>2094</v>
      </c>
      <c r="C307" s="619"/>
      <c r="D307" s="619"/>
      <c r="E307" s="619"/>
      <c r="F307" s="619"/>
      <c r="G307" s="619"/>
      <c r="H307" s="619"/>
      <c r="I307" s="621"/>
      <c r="J307" s="623">
        <f t="shared" si="33"/>
        <v>0</v>
      </c>
      <c r="K307" s="623">
        <f t="shared" si="34"/>
        <v>0</v>
      </c>
      <c r="L307" s="930"/>
      <c r="M307" s="931"/>
      <c r="N307" s="931"/>
      <c r="O307" s="932"/>
      <c r="Q307" s="401" t="s">
        <v>1959</v>
      </c>
      <c r="R307" s="20"/>
      <c r="S307" s="20"/>
      <c r="T307" s="20"/>
      <c r="U307" s="20"/>
      <c r="V307" s="20"/>
      <c r="W307" s="20"/>
      <c r="X307" s="20"/>
      <c r="Y307" s="20"/>
      <c r="Z307" s="20" t="s">
        <v>532</v>
      </c>
      <c r="AA307" s="10"/>
      <c r="AB307" s="20" t="s">
        <v>532</v>
      </c>
      <c r="AC307" s="20"/>
      <c r="AD307" s="21"/>
    </row>
    <row r="308" spans="1:33" ht="15" customHeight="1" x14ac:dyDescent="0.2">
      <c r="A308" s="259" t="s">
        <v>521</v>
      </c>
      <c r="B308" s="129" t="s">
        <v>1497</v>
      </c>
      <c r="C308" s="619"/>
      <c r="D308" s="619"/>
      <c r="E308" s="619"/>
      <c r="F308" s="619"/>
      <c r="G308" s="619"/>
      <c r="H308" s="619"/>
      <c r="I308" s="621"/>
      <c r="J308" s="623">
        <f t="shared" si="33"/>
        <v>0</v>
      </c>
      <c r="K308" s="623">
        <f t="shared" si="34"/>
        <v>0</v>
      </c>
      <c r="L308" s="930"/>
      <c r="M308" s="931"/>
      <c r="N308" s="931"/>
      <c r="O308" s="932"/>
      <c r="Q308" s="401" t="s">
        <v>2090</v>
      </c>
      <c r="R308" s="20"/>
      <c r="S308" s="20"/>
      <c r="T308" s="20"/>
      <c r="U308" s="20"/>
      <c r="V308" s="20"/>
      <c r="W308" s="20"/>
      <c r="X308" s="20"/>
      <c r="Y308" s="20"/>
      <c r="Z308" s="20"/>
      <c r="AA308" s="20" t="s">
        <v>532</v>
      </c>
      <c r="AB308" s="10"/>
      <c r="AC308" s="20" t="s">
        <v>532</v>
      </c>
      <c r="AD308" s="21"/>
    </row>
    <row r="309" spans="1:33" ht="15" customHeight="1" x14ac:dyDescent="0.2">
      <c r="A309" s="259" t="s">
        <v>521</v>
      </c>
      <c r="B309" s="129" t="s">
        <v>1137</v>
      </c>
      <c r="C309" s="619"/>
      <c r="D309" s="619"/>
      <c r="E309" s="619"/>
      <c r="F309" s="619"/>
      <c r="G309" s="619"/>
      <c r="H309" s="619"/>
      <c r="I309" s="621"/>
      <c r="J309" s="623">
        <f t="shared" si="33"/>
        <v>0</v>
      </c>
      <c r="K309" s="623">
        <f t="shared" si="34"/>
        <v>0</v>
      </c>
      <c r="L309" s="930"/>
      <c r="M309" s="931"/>
      <c r="N309" s="931"/>
      <c r="O309" s="932"/>
      <c r="Q309" s="401" t="s">
        <v>413</v>
      </c>
      <c r="R309" s="20"/>
      <c r="S309" s="20"/>
      <c r="T309" s="20"/>
      <c r="U309" s="20"/>
      <c r="V309" s="20"/>
      <c r="W309" s="20"/>
      <c r="X309" s="20"/>
      <c r="Y309" s="20"/>
      <c r="Z309" s="20"/>
      <c r="AA309" s="20"/>
      <c r="AB309" s="20" t="s">
        <v>532</v>
      </c>
      <c r="AC309" s="10"/>
      <c r="AD309" s="21"/>
    </row>
    <row r="310" spans="1:33" ht="15" customHeight="1" thickBot="1" x14ac:dyDescent="0.25">
      <c r="A310" s="462" t="s">
        <v>521</v>
      </c>
      <c r="B310" s="130" t="s">
        <v>2095</v>
      </c>
      <c r="C310" s="620"/>
      <c r="D310" s="620"/>
      <c r="E310" s="620"/>
      <c r="F310" s="620"/>
      <c r="G310" s="620"/>
      <c r="H310" s="620"/>
      <c r="I310" s="622"/>
      <c r="J310" s="623">
        <f t="shared" si="33"/>
        <v>0</v>
      </c>
      <c r="K310" s="623">
        <f t="shared" si="34"/>
        <v>0</v>
      </c>
      <c r="L310" s="933"/>
      <c r="M310" s="934"/>
      <c r="N310" s="934"/>
      <c r="O310" s="935"/>
      <c r="Q310" s="402" t="s">
        <v>727</v>
      </c>
      <c r="R310" s="23"/>
      <c r="S310" s="23"/>
      <c r="T310" s="23"/>
      <c r="U310" s="23"/>
      <c r="V310" s="23"/>
      <c r="W310" s="23"/>
      <c r="X310" s="23"/>
      <c r="Y310" s="23"/>
      <c r="Z310" s="23"/>
      <c r="AA310" s="23"/>
      <c r="AB310" s="23"/>
      <c r="AC310" s="23"/>
      <c r="AD310" s="15"/>
    </row>
    <row r="311" spans="1:33" ht="15" customHeight="1" x14ac:dyDescent="0.2">
      <c r="C311" s="623">
        <f t="shared" ref="C311:I311" si="35">SUM(C298:C310)</f>
        <v>0</v>
      </c>
      <c r="D311" s="623">
        <f t="shared" si="35"/>
        <v>0</v>
      </c>
      <c r="E311" s="623">
        <f t="shared" si="35"/>
        <v>0</v>
      </c>
      <c r="F311" s="623">
        <f t="shared" si="35"/>
        <v>0</v>
      </c>
      <c r="G311" s="623">
        <f t="shared" si="35"/>
        <v>0</v>
      </c>
      <c r="H311" s="623">
        <f t="shared" si="35"/>
        <v>0</v>
      </c>
      <c r="I311" s="623">
        <f t="shared" si="35"/>
        <v>0</v>
      </c>
      <c r="J311" s="623">
        <f t="shared" si="33"/>
        <v>0</v>
      </c>
      <c r="K311" s="623">
        <f t="shared" si="34"/>
        <v>0</v>
      </c>
    </row>
    <row r="312" spans="1:33" ht="15" customHeight="1" thickBot="1" x14ac:dyDescent="0.25"/>
    <row r="313" spans="1:33" ht="15" customHeight="1" x14ac:dyDescent="0.2">
      <c r="A313" s="1131" t="s">
        <v>491</v>
      </c>
      <c r="B313" s="1132"/>
      <c r="C313" s="1020" t="s">
        <v>1254</v>
      </c>
      <c r="D313" s="1021"/>
      <c r="E313" s="1021"/>
      <c r="F313" s="1021"/>
      <c r="G313" s="1021"/>
      <c r="H313" s="1021"/>
      <c r="I313" s="1022"/>
      <c r="O313" s="4" t="s">
        <v>532</v>
      </c>
      <c r="P313" s="5" t="s">
        <v>532</v>
      </c>
    </row>
    <row r="314" spans="1:33" ht="15" customHeight="1" thickBot="1" x14ac:dyDescent="0.25">
      <c r="A314" s="1133"/>
      <c r="B314" s="1134"/>
      <c r="C314" s="1023"/>
      <c r="D314" s="1024"/>
      <c r="E314" s="1024"/>
      <c r="F314" s="1024"/>
      <c r="G314" s="1024"/>
      <c r="H314" s="1024"/>
      <c r="I314" s="1025"/>
    </row>
    <row r="315" spans="1:33" ht="15" customHeight="1" thickBot="1" x14ac:dyDescent="0.25"/>
    <row r="316" spans="1:33" ht="15" customHeight="1" thickBot="1" x14ac:dyDescent="0.25">
      <c r="A316" s="1043" t="s">
        <v>1943</v>
      </c>
      <c r="B316" s="1044"/>
      <c r="C316" s="1044"/>
      <c r="D316" s="1044"/>
      <c r="E316" s="1044"/>
      <c r="F316" s="1045"/>
      <c r="G316" s="1040" t="s">
        <v>1254</v>
      </c>
      <c r="H316" s="1041"/>
      <c r="I316" s="1042"/>
      <c r="L316" s="1242" t="s">
        <v>588</v>
      </c>
      <c r="M316" s="1243"/>
      <c r="N316" s="1243"/>
      <c r="O316" s="1244"/>
    </row>
    <row r="317" spans="1:33" ht="15" customHeight="1" thickBot="1" x14ac:dyDescent="0.25">
      <c r="A317" s="373" t="s">
        <v>496</v>
      </c>
      <c r="B317" s="227" t="s">
        <v>497</v>
      </c>
      <c r="C317" s="374" t="s">
        <v>498</v>
      </c>
      <c r="D317" s="374" t="s">
        <v>499</v>
      </c>
      <c r="E317" s="374" t="s">
        <v>500</v>
      </c>
      <c r="F317" s="374" t="s">
        <v>501</v>
      </c>
      <c r="G317" s="375" t="s">
        <v>502</v>
      </c>
      <c r="H317" s="375" t="s">
        <v>503</v>
      </c>
      <c r="I317" s="376" t="s">
        <v>504</v>
      </c>
      <c r="L317" s="1245"/>
      <c r="M317" s="1246"/>
      <c r="N317" s="1246"/>
      <c r="O317" s="1247"/>
      <c r="Q317" s="24" t="s">
        <v>1255</v>
      </c>
      <c r="R317" s="379" t="s">
        <v>503</v>
      </c>
      <c r="S317" s="379" t="s">
        <v>541</v>
      </c>
      <c r="T317" s="379" t="s">
        <v>716</v>
      </c>
      <c r="U317" s="379" t="s">
        <v>1590</v>
      </c>
      <c r="V317" s="379" t="s">
        <v>506</v>
      </c>
      <c r="W317" s="379" t="s">
        <v>901</v>
      </c>
      <c r="X317" s="379" t="s">
        <v>2055</v>
      </c>
      <c r="Y317" s="379" t="s">
        <v>700</v>
      </c>
      <c r="Z317" s="379" t="s">
        <v>544</v>
      </c>
      <c r="AA317" s="379" t="s">
        <v>229</v>
      </c>
      <c r="AB317" s="379" t="s">
        <v>702</v>
      </c>
      <c r="AC317" s="379" t="s">
        <v>769</v>
      </c>
      <c r="AD317" s="379" t="s">
        <v>61</v>
      </c>
      <c r="AE317" s="379" t="s">
        <v>63</v>
      </c>
      <c r="AF317" s="379" t="s">
        <v>120</v>
      </c>
      <c r="AG317" s="380" t="s">
        <v>547</v>
      </c>
    </row>
    <row r="318" spans="1:33" ht="15" customHeight="1" x14ac:dyDescent="0.2">
      <c r="A318" s="441">
        <v>1</v>
      </c>
      <c r="B318" s="126" t="s">
        <v>781</v>
      </c>
      <c r="C318" s="618">
        <v>30</v>
      </c>
      <c r="D318" s="618">
        <v>25</v>
      </c>
      <c r="E318" s="618">
        <v>2</v>
      </c>
      <c r="F318" s="618">
        <v>3</v>
      </c>
      <c r="G318" s="618">
        <v>89</v>
      </c>
      <c r="H318" s="618">
        <v>39</v>
      </c>
      <c r="I318" s="128">
        <v>52</v>
      </c>
      <c r="J318" s="623">
        <f t="shared" ref="J318:J377" si="36">D318+E318+F318</f>
        <v>30</v>
      </c>
      <c r="K318" s="623">
        <f t="shared" ref="K318:K377" si="37">D318*2+E318</f>
        <v>52</v>
      </c>
      <c r="L318" s="927" t="s">
        <v>532</v>
      </c>
      <c r="M318" s="928"/>
      <c r="N318" s="928"/>
      <c r="O318" s="929"/>
      <c r="Q318" s="377" t="s">
        <v>503</v>
      </c>
      <c r="R318" s="10"/>
      <c r="S318" s="20"/>
      <c r="T318" s="20"/>
      <c r="U318" s="20"/>
      <c r="V318" s="20"/>
      <c r="W318" s="20"/>
      <c r="X318" s="20"/>
      <c r="Y318" s="20"/>
      <c r="Z318" s="20"/>
      <c r="AA318" s="20"/>
      <c r="AB318" s="20" t="s">
        <v>23</v>
      </c>
      <c r="AC318" s="20"/>
      <c r="AD318" s="20"/>
      <c r="AE318" s="20"/>
      <c r="AF318" s="20"/>
      <c r="AG318" s="21"/>
    </row>
    <row r="319" spans="1:33" ht="15" customHeight="1" x14ac:dyDescent="0.2">
      <c r="A319" s="370">
        <v>2</v>
      </c>
      <c r="B319" s="129" t="s">
        <v>558</v>
      </c>
      <c r="C319" s="619">
        <v>30</v>
      </c>
      <c r="D319" s="619">
        <v>19</v>
      </c>
      <c r="E319" s="619">
        <v>4</v>
      </c>
      <c r="F319" s="619">
        <v>7</v>
      </c>
      <c r="G319" s="619">
        <v>109</v>
      </c>
      <c r="H319" s="619">
        <v>47</v>
      </c>
      <c r="I319" s="621">
        <v>42</v>
      </c>
      <c r="J319" s="623">
        <f t="shared" si="36"/>
        <v>30</v>
      </c>
      <c r="K319" s="623">
        <f t="shared" si="37"/>
        <v>42</v>
      </c>
      <c r="L319" s="930"/>
      <c r="M319" s="931"/>
      <c r="N319" s="931"/>
      <c r="O319" s="932"/>
      <c r="Q319" s="377" t="s">
        <v>541</v>
      </c>
      <c r="R319" s="20"/>
      <c r="S319" s="10"/>
      <c r="T319" s="20"/>
      <c r="U319" s="20"/>
      <c r="V319" s="20"/>
      <c r="W319" s="20"/>
      <c r="X319" s="20"/>
      <c r="Y319" s="20"/>
      <c r="Z319" s="20"/>
      <c r="AA319" s="20"/>
      <c r="AB319" s="20" t="s">
        <v>1540</v>
      </c>
      <c r="AC319" s="20"/>
      <c r="AD319" s="20"/>
      <c r="AE319" s="20"/>
      <c r="AF319" s="20"/>
      <c r="AG319" s="21"/>
    </row>
    <row r="320" spans="1:33" ht="15" customHeight="1" x14ac:dyDescent="0.2">
      <c r="A320" s="370">
        <v>3</v>
      </c>
      <c r="B320" s="129" t="s">
        <v>174</v>
      </c>
      <c r="C320" s="619">
        <v>30</v>
      </c>
      <c r="D320" s="619">
        <v>15</v>
      </c>
      <c r="E320" s="619">
        <v>8</v>
      </c>
      <c r="F320" s="619">
        <v>7</v>
      </c>
      <c r="G320" s="619">
        <v>62</v>
      </c>
      <c r="H320" s="619">
        <v>49</v>
      </c>
      <c r="I320" s="621">
        <v>38</v>
      </c>
      <c r="J320" s="623">
        <f t="shared" si="36"/>
        <v>30</v>
      </c>
      <c r="K320" s="623">
        <f t="shared" si="37"/>
        <v>38</v>
      </c>
      <c r="L320" s="930"/>
      <c r="M320" s="931"/>
      <c r="N320" s="931"/>
      <c r="O320" s="932"/>
      <c r="Q320" s="377" t="s">
        <v>716</v>
      </c>
      <c r="R320" s="20"/>
      <c r="S320" s="20"/>
      <c r="T320" s="10"/>
      <c r="U320" s="20" t="s">
        <v>532</v>
      </c>
      <c r="V320" s="20"/>
      <c r="W320" s="20"/>
      <c r="X320" s="20"/>
      <c r="Y320" s="20"/>
      <c r="Z320" s="20"/>
      <c r="AA320" s="20"/>
      <c r="AB320" s="20" t="s">
        <v>1971</v>
      </c>
      <c r="AC320" s="20"/>
      <c r="AD320" s="20"/>
      <c r="AE320" s="20"/>
      <c r="AF320" s="20"/>
      <c r="AG320" s="21"/>
    </row>
    <row r="321" spans="1:33" ht="15" customHeight="1" x14ac:dyDescent="0.2">
      <c r="A321" s="370">
        <v>4</v>
      </c>
      <c r="B321" s="129" t="s">
        <v>164</v>
      </c>
      <c r="C321" s="619">
        <v>30</v>
      </c>
      <c r="D321" s="619">
        <v>16</v>
      </c>
      <c r="E321" s="619">
        <v>4</v>
      </c>
      <c r="F321" s="619">
        <v>10</v>
      </c>
      <c r="G321" s="619">
        <v>85</v>
      </c>
      <c r="H321" s="619">
        <v>61</v>
      </c>
      <c r="I321" s="621">
        <v>36</v>
      </c>
      <c r="J321" s="623">
        <f t="shared" si="36"/>
        <v>30</v>
      </c>
      <c r="K321" s="623">
        <f t="shared" si="37"/>
        <v>36</v>
      </c>
      <c r="L321" s="930"/>
      <c r="M321" s="931"/>
      <c r="N321" s="931"/>
      <c r="O321" s="932"/>
      <c r="Q321" s="377" t="s">
        <v>1590</v>
      </c>
      <c r="R321" s="20"/>
      <c r="S321" s="20"/>
      <c r="T321" s="20" t="s">
        <v>532</v>
      </c>
      <c r="U321" s="10"/>
      <c r="V321" s="20"/>
      <c r="W321" s="20"/>
      <c r="X321" s="20"/>
      <c r="Y321" s="20"/>
      <c r="Z321" s="20"/>
      <c r="AA321" s="20"/>
      <c r="AB321" s="20" t="s">
        <v>1256</v>
      </c>
      <c r="AC321" s="20"/>
      <c r="AD321" s="20"/>
      <c r="AE321" s="20"/>
      <c r="AF321" s="20"/>
      <c r="AG321" s="21"/>
    </row>
    <row r="322" spans="1:33" ht="15" customHeight="1" x14ac:dyDescent="0.2">
      <c r="A322" s="370">
        <v>5</v>
      </c>
      <c r="B322" s="129" t="s">
        <v>906</v>
      </c>
      <c r="C322" s="619">
        <v>30</v>
      </c>
      <c r="D322" s="619">
        <v>15</v>
      </c>
      <c r="E322" s="619">
        <v>5</v>
      </c>
      <c r="F322" s="619">
        <v>10</v>
      </c>
      <c r="G322" s="619">
        <v>66</v>
      </c>
      <c r="H322" s="619">
        <v>57</v>
      </c>
      <c r="I322" s="621">
        <v>35</v>
      </c>
      <c r="J322" s="623">
        <f t="shared" si="36"/>
        <v>30</v>
      </c>
      <c r="K322" s="623">
        <f t="shared" si="37"/>
        <v>35</v>
      </c>
      <c r="L322" s="930"/>
      <c r="M322" s="931"/>
      <c r="N322" s="931"/>
      <c r="O322" s="932"/>
      <c r="Q322" s="377" t="s">
        <v>506</v>
      </c>
      <c r="R322" s="20"/>
      <c r="S322" s="20"/>
      <c r="T322" s="20"/>
      <c r="U322" s="20"/>
      <c r="V322" s="10"/>
      <c r="W322" s="20" t="s">
        <v>532</v>
      </c>
      <c r="X322" s="20"/>
      <c r="Y322" s="20"/>
      <c r="Z322" s="20"/>
      <c r="AA322" s="20"/>
      <c r="AB322" s="20" t="s">
        <v>1488</v>
      </c>
      <c r="AC322" s="20"/>
      <c r="AD322" s="20"/>
      <c r="AE322" s="20"/>
      <c r="AF322" s="20"/>
      <c r="AG322" s="21"/>
    </row>
    <row r="323" spans="1:33" ht="15" customHeight="1" x14ac:dyDescent="0.2">
      <c r="A323" s="370">
        <v>6</v>
      </c>
      <c r="B323" s="129" t="s">
        <v>2057</v>
      </c>
      <c r="C323" s="619">
        <v>30</v>
      </c>
      <c r="D323" s="619">
        <v>12</v>
      </c>
      <c r="E323" s="619">
        <v>9</v>
      </c>
      <c r="F323" s="619">
        <v>9</v>
      </c>
      <c r="G323" s="619">
        <v>70</v>
      </c>
      <c r="H323" s="619">
        <v>62</v>
      </c>
      <c r="I323" s="621">
        <v>33</v>
      </c>
      <c r="J323" s="623">
        <f t="shared" si="36"/>
        <v>30</v>
      </c>
      <c r="K323" s="623">
        <f t="shared" si="37"/>
        <v>33</v>
      </c>
      <c r="L323" s="930"/>
      <c r="M323" s="931"/>
      <c r="N323" s="931"/>
      <c r="O323" s="932"/>
      <c r="Q323" s="377" t="s">
        <v>901</v>
      </c>
      <c r="R323" s="20"/>
      <c r="S323" s="20"/>
      <c r="T323" s="20"/>
      <c r="U323" s="20"/>
      <c r="V323" s="20" t="s">
        <v>532</v>
      </c>
      <c r="W323" s="10"/>
      <c r="X323" s="20" t="s">
        <v>532</v>
      </c>
      <c r="Y323" s="20"/>
      <c r="Z323" s="20"/>
      <c r="AA323" s="20"/>
      <c r="AB323" s="20" t="s">
        <v>1495</v>
      </c>
      <c r="AC323" s="20"/>
      <c r="AD323" s="20"/>
      <c r="AE323" s="20"/>
      <c r="AF323" s="20"/>
      <c r="AG323" s="21"/>
    </row>
    <row r="324" spans="1:33" ht="15" customHeight="1" x14ac:dyDescent="0.2">
      <c r="A324" s="370">
        <v>7</v>
      </c>
      <c r="B324" s="129" t="s">
        <v>708</v>
      </c>
      <c r="C324" s="619">
        <v>30</v>
      </c>
      <c r="D324" s="619">
        <v>12</v>
      </c>
      <c r="E324" s="619">
        <v>7</v>
      </c>
      <c r="F324" s="619">
        <v>11</v>
      </c>
      <c r="G324" s="619">
        <v>68</v>
      </c>
      <c r="H324" s="619">
        <v>70</v>
      </c>
      <c r="I324" s="621">
        <v>31</v>
      </c>
      <c r="J324" s="623">
        <f t="shared" si="36"/>
        <v>30</v>
      </c>
      <c r="K324" s="623">
        <f t="shared" si="37"/>
        <v>31</v>
      </c>
      <c r="L324" s="930"/>
      <c r="M324" s="931"/>
      <c r="N324" s="931"/>
      <c r="O324" s="932"/>
      <c r="Q324" s="377" t="s">
        <v>2055</v>
      </c>
      <c r="R324" s="20"/>
      <c r="S324" s="20"/>
      <c r="T324" s="20"/>
      <c r="U324" s="20"/>
      <c r="V324" s="20"/>
      <c r="W324" s="20" t="s">
        <v>532</v>
      </c>
      <c r="X324" s="10"/>
      <c r="Y324" s="20"/>
      <c r="Z324" s="20"/>
      <c r="AA324" s="20"/>
      <c r="AB324" s="20" t="s">
        <v>1495</v>
      </c>
      <c r="AC324" s="20"/>
      <c r="AD324" s="20"/>
      <c r="AE324" s="20"/>
      <c r="AF324" s="20"/>
      <c r="AG324" s="21"/>
    </row>
    <row r="325" spans="1:33" ht="15" customHeight="1" x14ac:dyDescent="0.2">
      <c r="A325" s="370">
        <v>8</v>
      </c>
      <c r="B325" s="129" t="s">
        <v>551</v>
      </c>
      <c r="C325" s="619">
        <v>30</v>
      </c>
      <c r="D325" s="619">
        <v>12</v>
      </c>
      <c r="E325" s="619">
        <v>5</v>
      </c>
      <c r="F325" s="619">
        <v>13</v>
      </c>
      <c r="G325" s="619">
        <v>65</v>
      </c>
      <c r="H325" s="619">
        <v>71</v>
      </c>
      <c r="I325" s="621">
        <v>29</v>
      </c>
      <c r="J325" s="623">
        <f t="shared" si="36"/>
        <v>30</v>
      </c>
      <c r="K325" s="623">
        <f t="shared" si="37"/>
        <v>29</v>
      </c>
      <c r="L325" s="930"/>
      <c r="M325" s="931"/>
      <c r="N325" s="931"/>
      <c r="O325" s="932"/>
      <c r="Q325" s="377" t="s">
        <v>700</v>
      </c>
      <c r="R325" s="20"/>
      <c r="S325" s="20"/>
      <c r="T325" s="20"/>
      <c r="U325" s="20"/>
      <c r="V325" s="20"/>
      <c r="W325" s="20"/>
      <c r="X325" s="20"/>
      <c r="Y325" s="10"/>
      <c r="Z325" s="20"/>
      <c r="AA325" s="20"/>
      <c r="AB325" s="20" t="s">
        <v>1210</v>
      </c>
      <c r="AC325" s="20"/>
      <c r="AD325" s="20"/>
      <c r="AE325" s="20"/>
      <c r="AF325" s="20"/>
      <c r="AG325" s="21"/>
    </row>
    <row r="326" spans="1:33" ht="15" customHeight="1" x14ac:dyDescent="0.2">
      <c r="A326" s="370">
        <v>9</v>
      </c>
      <c r="B326" s="129" t="s">
        <v>711</v>
      </c>
      <c r="C326" s="619">
        <v>30</v>
      </c>
      <c r="D326" s="619">
        <v>12</v>
      </c>
      <c r="E326" s="619">
        <v>4</v>
      </c>
      <c r="F326" s="619">
        <v>14</v>
      </c>
      <c r="G326" s="619">
        <v>69</v>
      </c>
      <c r="H326" s="619">
        <v>71</v>
      </c>
      <c r="I326" s="621">
        <v>28</v>
      </c>
      <c r="J326" s="623">
        <f t="shared" si="36"/>
        <v>30</v>
      </c>
      <c r="K326" s="623">
        <f t="shared" si="37"/>
        <v>28</v>
      </c>
      <c r="L326" s="930"/>
      <c r="M326" s="931"/>
      <c r="N326" s="931"/>
      <c r="O326" s="932"/>
      <c r="Q326" s="377" t="s">
        <v>544</v>
      </c>
      <c r="R326" s="20"/>
      <c r="S326" s="20"/>
      <c r="T326" s="20"/>
      <c r="U326" s="20"/>
      <c r="V326" s="20"/>
      <c r="W326" s="20"/>
      <c r="X326" s="20"/>
      <c r="Y326" s="20"/>
      <c r="Z326" s="10"/>
      <c r="AA326" s="20" t="s">
        <v>532</v>
      </c>
      <c r="AB326" s="20" t="s">
        <v>1539</v>
      </c>
      <c r="AC326" s="20"/>
      <c r="AD326" s="20"/>
      <c r="AE326" s="20"/>
      <c r="AF326" s="20"/>
      <c r="AG326" s="21"/>
    </row>
    <row r="327" spans="1:33" ht="15" customHeight="1" x14ac:dyDescent="0.2">
      <c r="A327" s="370">
        <v>10</v>
      </c>
      <c r="B327" s="129" t="s">
        <v>2052</v>
      </c>
      <c r="C327" s="619">
        <v>30</v>
      </c>
      <c r="D327" s="619">
        <v>9</v>
      </c>
      <c r="E327" s="619">
        <v>10</v>
      </c>
      <c r="F327" s="619">
        <v>11</v>
      </c>
      <c r="G327" s="619">
        <v>60</v>
      </c>
      <c r="H327" s="619">
        <v>65</v>
      </c>
      <c r="I327" s="621">
        <v>28</v>
      </c>
      <c r="J327" s="623">
        <f t="shared" si="36"/>
        <v>30</v>
      </c>
      <c r="K327" s="623">
        <f t="shared" si="37"/>
        <v>28</v>
      </c>
      <c r="L327" s="930"/>
      <c r="M327" s="931"/>
      <c r="N327" s="931"/>
      <c r="O327" s="932"/>
      <c r="Q327" s="377" t="s">
        <v>229</v>
      </c>
      <c r="R327" s="20"/>
      <c r="S327" s="20"/>
      <c r="T327" s="20"/>
      <c r="U327" s="20"/>
      <c r="V327" s="20"/>
      <c r="W327" s="20"/>
      <c r="X327" s="20"/>
      <c r="Y327" s="20"/>
      <c r="Z327" s="20" t="s">
        <v>532</v>
      </c>
      <c r="AA327" s="10"/>
      <c r="AB327" s="20" t="s">
        <v>1207</v>
      </c>
      <c r="AC327" s="20"/>
      <c r="AD327" s="20"/>
      <c r="AE327" s="20"/>
      <c r="AF327" s="20"/>
      <c r="AG327" s="21"/>
    </row>
    <row r="328" spans="1:33" ht="15" customHeight="1" x14ac:dyDescent="0.2">
      <c r="A328" s="370">
        <v>11</v>
      </c>
      <c r="B328" s="129" t="s">
        <v>1827</v>
      </c>
      <c r="C328" s="619">
        <v>30</v>
      </c>
      <c r="D328" s="619">
        <v>12</v>
      </c>
      <c r="E328" s="619">
        <v>3</v>
      </c>
      <c r="F328" s="619">
        <v>15</v>
      </c>
      <c r="G328" s="619">
        <v>67</v>
      </c>
      <c r="H328" s="619">
        <v>71</v>
      </c>
      <c r="I328" s="621">
        <v>27</v>
      </c>
      <c r="J328" s="623">
        <f t="shared" si="36"/>
        <v>30</v>
      </c>
      <c r="K328" s="623">
        <f t="shared" si="37"/>
        <v>27</v>
      </c>
      <c r="L328" s="930"/>
      <c r="M328" s="931"/>
      <c r="N328" s="931"/>
      <c r="O328" s="932"/>
      <c r="Q328" s="377" t="s">
        <v>702</v>
      </c>
      <c r="R328" s="20" t="s">
        <v>1646</v>
      </c>
      <c r="S328" s="20" t="s">
        <v>844</v>
      </c>
      <c r="T328" s="20" t="s">
        <v>1490</v>
      </c>
      <c r="U328" s="20" t="s">
        <v>1493</v>
      </c>
      <c r="V328" s="20" t="s">
        <v>23</v>
      </c>
      <c r="W328" s="20" t="s">
        <v>1540</v>
      </c>
      <c r="X328" s="20" t="s">
        <v>1540</v>
      </c>
      <c r="Y328" s="20" t="s">
        <v>1597</v>
      </c>
      <c r="Z328" s="20" t="s">
        <v>1494</v>
      </c>
      <c r="AA328" s="20" t="s">
        <v>844</v>
      </c>
      <c r="AB328" s="10"/>
      <c r="AC328" s="20" t="s">
        <v>1494</v>
      </c>
      <c r="AD328" s="20" t="s">
        <v>1540</v>
      </c>
      <c r="AE328" s="20" t="s">
        <v>844</v>
      </c>
      <c r="AF328" s="20" t="s">
        <v>1546</v>
      </c>
      <c r="AG328" s="21" t="s">
        <v>1487</v>
      </c>
    </row>
    <row r="329" spans="1:33" ht="15" customHeight="1" x14ac:dyDescent="0.2">
      <c r="A329" s="370">
        <v>12</v>
      </c>
      <c r="B329" s="129" t="s">
        <v>991</v>
      </c>
      <c r="C329" s="619">
        <v>30</v>
      </c>
      <c r="D329" s="619">
        <v>11</v>
      </c>
      <c r="E329" s="619">
        <v>1</v>
      </c>
      <c r="F329" s="619">
        <v>18</v>
      </c>
      <c r="G329" s="619">
        <v>70</v>
      </c>
      <c r="H329" s="619">
        <v>71</v>
      </c>
      <c r="I329" s="621">
        <v>23</v>
      </c>
      <c r="J329" s="623">
        <f t="shared" si="36"/>
        <v>30</v>
      </c>
      <c r="K329" s="623">
        <f t="shared" si="37"/>
        <v>23</v>
      </c>
      <c r="L329" s="930"/>
      <c r="M329" s="931"/>
      <c r="N329" s="931"/>
      <c r="O329" s="932"/>
      <c r="Q329" s="377" t="s">
        <v>769</v>
      </c>
      <c r="R329" s="20"/>
      <c r="S329" s="20"/>
      <c r="T329" s="20"/>
      <c r="U329" s="20"/>
      <c r="V329" s="20"/>
      <c r="W329" s="20"/>
      <c r="X329" s="20"/>
      <c r="Y329" s="20"/>
      <c r="Z329" s="20"/>
      <c r="AA329" s="20"/>
      <c r="AB329" s="20" t="s">
        <v>1894</v>
      </c>
      <c r="AC329" s="10"/>
      <c r="AD329" s="20" t="s">
        <v>532</v>
      </c>
      <c r="AE329" s="20"/>
      <c r="AF329" s="20"/>
      <c r="AG329" s="21"/>
    </row>
    <row r="330" spans="1:33" ht="15" customHeight="1" x14ac:dyDescent="0.2">
      <c r="A330" s="370">
        <v>13</v>
      </c>
      <c r="B330" s="129" t="s">
        <v>36</v>
      </c>
      <c r="C330" s="619">
        <v>30</v>
      </c>
      <c r="D330" s="619">
        <v>8</v>
      </c>
      <c r="E330" s="619">
        <v>7</v>
      </c>
      <c r="F330" s="619">
        <v>15</v>
      </c>
      <c r="G330" s="619">
        <v>59</v>
      </c>
      <c r="H330" s="619">
        <v>78</v>
      </c>
      <c r="I330" s="621">
        <v>23</v>
      </c>
      <c r="J330" s="623">
        <f t="shared" si="36"/>
        <v>30</v>
      </c>
      <c r="K330" s="623">
        <f t="shared" si="37"/>
        <v>23</v>
      </c>
      <c r="L330" s="930"/>
      <c r="M330" s="931"/>
      <c r="N330" s="931"/>
      <c r="O330" s="932"/>
      <c r="Q330" s="377" t="s">
        <v>61</v>
      </c>
      <c r="R330" s="20"/>
      <c r="S330" s="20"/>
      <c r="T330" s="20"/>
      <c r="U330" s="20"/>
      <c r="V330" s="20"/>
      <c r="W330" s="20"/>
      <c r="X330" s="20"/>
      <c r="Y330" s="20"/>
      <c r="Z330" s="20"/>
      <c r="AA330" s="20"/>
      <c r="AB330" s="20" t="s">
        <v>1602</v>
      </c>
      <c r="AC330" s="20" t="s">
        <v>532</v>
      </c>
      <c r="AD330" s="10"/>
      <c r="AE330" s="20" t="s">
        <v>532</v>
      </c>
      <c r="AF330" s="20"/>
      <c r="AG330" s="21"/>
    </row>
    <row r="331" spans="1:33" ht="15" customHeight="1" x14ac:dyDescent="0.2">
      <c r="A331" s="370">
        <v>14</v>
      </c>
      <c r="B331" s="129" t="s">
        <v>767</v>
      </c>
      <c r="C331" s="619">
        <v>30</v>
      </c>
      <c r="D331" s="619">
        <v>10</v>
      </c>
      <c r="E331" s="619">
        <v>3</v>
      </c>
      <c r="F331" s="619">
        <v>17</v>
      </c>
      <c r="G331" s="619">
        <v>54</v>
      </c>
      <c r="H331" s="619">
        <v>81</v>
      </c>
      <c r="I331" s="621">
        <v>23</v>
      </c>
      <c r="J331" s="623">
        <f t="shared" si="36"/>
        <v>30</v>
      </c>
      <c r="K331" s="623">
        <f t="shared" si="37"/>
        <v>23</v>
      </c>
      <c r="L331" s="930"/>
      <c r="M331" s="931"/>
      <c r="N331" s="931"/>
      <c r="O331" s="932"/>
      <c r="Q331" s="377" t="s">
        <v>63</v>
      </c>
      <c r="R331" s="20"/>
      <c r="S331" s="20"/>
      <c r="T331" s="20"/>
      <c r="U331" s="20"/>
      <c r="V331" s="20"/>
      <c r="W331" s="20"/>
      <c r="X331" s="20"/>
      <c r="Y331" s="20"/>
      <c r="Z331" s="20"/>
      <c r="AA331" s="20"/>
      <c r="AB331" s="20" t="s">
        <v>1488</v>
      </c>
      <c r="AC331" s="20"/>
      <c r="AD331" s="20" t="s">
        <v>532</v>
      </c>
      <c r="AE331" s="10"/>
      <c r="AF331" s="20" t="s">
        <v>532</v>
      </c>
      <c r="AG331" s="21"/>
    </row>
    <row r="332" spans="1:33" ht="15" customHeight="1" x14ac:dyDescent="0.2">
      <c r="A332" s="370">
        <v>15</v>
      </c>
      <c r="B332" s="129" t="s">
        <v>534</v>
      </c>
      <c r="C332" s="619">
        <v>30</v>
      </c>
      <c r="D332" s="619">
        <v>6</v>
      </c>
      <c r="E332" s="619">
        <v>10</v>
      </c>
      <c r="F332" s="619">
        <v>14</v>
      </c>
      <c r="G332" s="619">
        <v>46</v>
      </c>
      <c r="H332" s="619">
        <v>76</v>
      </c>
      <c r="I332" s="621">
        <v>22</v>
      </c>
      <c r="J332" s="623">
        <f t="shared" si="36"/>
        <v>30</v>
      </c>
      <c r="K332" s="623">
        <f t="shared" si="37"/>
        <v>22</v>
      </c>
      <c r="L332" s="930"/>
      <c r="M332" s="931"/>
      <c r="N332" s="931"/>
      <c r="O332" s="932"/>
      <c r="Q332" s="377" t="s">
        <v>120</v>
      </c>
      <c r="R332" s="20"/>
      <c r="S332" s="20"/>
      <c r="T332" s="20"/>
      <c r="U332" s="20"/>
      <c r="V332" s="20"/>
      <c r="W332" s="20"/>
      <c r="X332" s="20"/>
      <c r="Y332" s="20"/>
      <c r="Z332" s="20"/>
      <c r="AA332" s="20"/>
      <c r="AB332" s="20" t="s">
        <v>1539</v>
      </c>
      <c r="AC332" s="20"/>
      <c r="AD332" s="20"/>
      <c r="AE332" s="20" t="s">
        <v>532</v>
      </c>
      <c r="AF332" s="10"/>
      <c r="AG332" s="21"/>
    </row>
    <row r="333" spans="1:33" ht="15" customHeight="1" thickBot="1" x14ac:dyDescent="0.25">
      <c r="A333" s="372">
        <v>16</v>
      </c>
      <c r="B333" s="130" t="s">
        <v>705</v>
      </c>
      <c r="C333" s="620">
        <v>30</v>
      </c>
      <c r="D333" s="620">
        <v>4</v>
      </c>
      <c r="E333" s="620">
        <v>2</v>
      </c>
      <c r="F333" s="620">
        <v>24</v>
      </c>
      <c r="G333" s="620">
        <v>30</v>
      </c>
      <c r="H333" s="620">
        <v>99</v>
      </c>
      <c r="I333" s="622">
        <v>10</v>
      </c>
      <c r="J333" s="623">
        <f t="shared" si="36"/>
        <v>30</v>
      </c>
      <c r="K333" s="623">
        <f t="shared" si="37"/>
        <v>10</v>
      </c>
      <c r="L333" s="933"/>
      <c r="M333" s="934"/>
      <c r="N333" s="934"/>
      <c r="O333" s="935"/>
      <c r="Q333" s="378" t="s">
        <v>547</v>
      </c>
      <c r="R333" s="23"/>
      <c r="S333" s="23"/>
      <c r="T333" s="23"/>
      <c r="U333" s="23"/>
      <c r="V333" s="23"/>
      <c r="W333" s="23"/>
      <c r="X333" s="23"/>
      <c r="Y333" s="23"/>
      <c r="Z333" s="23"/>
      <c r="AA333" s="23"/>
      <c r="AB333" s="23" t="s">
        <v>1646</v>
      </c>
      <c r="AC333" s="23"/>
      <c r="AD333" s="23"/>
      <c r="AE333" s="23"/>
      <c r="AF333" s="23"/>
      <c r="AG333" s="15"/>
    </row>
    <row r="334" spans="1:33" ht="15" customHeight="1" x14ac:dyDescent="0.2">
      <c r="C334" s="623">
        <f t="shared" ref="C334:I334" si="38">SUM(C318:C333)</f>
        <v>480</v>
      </c>
      <c r="D334" s="623">
        <f t="shared" si="38"/>
        <v>198</v>
      </c>
      <c r="E334" s="623">
        <f t="shared" si="38"/>
        <v>84</v>
      </c>
      <c r="F334" s="623">
        <f t="shared" si="38"/>
        <v>198</v>
      </c>
      <c r="G334" s="623">
        <f t="shared" si="38"/>
        <v>1069</v>
      </c>
      <c r="H334" s="623">
        <f t="shared" si="38"/>
        <v>1068</v>
      </c>
      <c r="I334" s="623">
        <f t="shared" si="38"/>
        <v>480</v>
      </c>
      <c r="J334" s="623">
        <f t="shared" si="36"/>
        <v>480</v>
      </c>
      <c r="K334" s="623">
        <f t="shared" si="37"/>
        <v>480</v>
      </c>
    </row>
    <row r="335" spans="1:33" ht="15" customHeight="1" thickBot="1" x14ac:dyDescent="0.25">
      <c r="N335" s="4" t="s">
        <v>532</v>
      </c>
    </row>
    <row r="336" spans="1:33" ht="15" customHeight="1" thickBot="1" x14ac:dyDescent="0.25">
      <c r="A336" s="1043" t="s">
        <v>1945</v>
      </c>
      <c r="B336" s="1044"/>
      <c r="C336" s="1044"/>
      <c r="D336" s="1044"/>
      <c r="E336" s="1044"/>
      <c r="F336" s="1045"/>
      <c r="G336" s="1040" t="s">
        <v>1254</v>
      </c>
      <c r="H336" s="1041"/>
      <c r="I336" s="1042"/>
      <c r="L336" s="1242" t="s">
        <v>588</v>
      </c>
      <c r="M336" s="1243"/>
      <c r="N336" s="1243"/>
      <c r="O336" s="1244"/>
    </row>
    <row r="337" spans="1:33" ht="15" customHeight="1" thickBot="1" x14ac:dyDescent="0.25">
      <c r="A337" s="373" t="s">
        <v>496</v>
      </c>
      <c r="B337" s="227" t="s">
        <v>497</v>
      </c>
      <c r="C337" s="374" t="s">
        <v>498</v>
      </c>
      <c r="D337" s="374" t="s">
        <v>499</v>
      </c>
      <c r="E337" s="374" t="s">
        <v>500</v>
      </c>
      <c r="F337" s="374" t="s">
        <v>501</v>
      </c>
      <c r="G337" s="375" t="s">
        <v>502</v>
      </c>
      <c r="H337" s="375" t="s">
        <v>503</v>
      </c>
      <c r="I337" s="376" t="s">
        <v>504</v>
      </c>
      <c r="L337" s="1245"/>
      <c r="M337" s="1246"/>
      <c r="N337" s="1246"/>
      <c r="O337" s="1247"/>
      <c r="Q337" s="24" t="s">
        <v>1255</v>
      </c>
      <c r="R337" s="379" t="s">
        <v>503</v>
      </c>
      <c r="S337" s="379" t="s">
        <v>541</v>
      </c>
      <c r="T337" s="379" t="s">
        <v>564</v>
      </c>
      <c r="U337" s="379" t="s">
        <v>500</v>
      </c>
      <c r="V337" s="379" t="s">
        <v>847</v>
      </c>
      <c r="W337" s="379" t="s">
        <v>1239</v>
      </c>
      <c r="X337" s="379" t="s">
        <v>1240</v>
      </c>
      <c r="Y337" s="379" t="s">
        <v>1178</v>
      </c>
      <c r="Z337" s="379" t="s">
        <v>610</v>
      </c>
      <c r="AA337" s="379" t="s">
        <v>566</v>
      </c>
      <c r="AB337" s="379" t="s">
        <v>702</v>
      </c>
      <c r="AC337" s="379" t="s">
        <v>2136</v>
      </c>
      <c r="AD337" s="379" t="s">
        <v>533</v>
      </c>
      <c r="AE337" s="379" t="s">
        <v>1313</v>
      </c>
      <c r="AF337" s="379" t="s">
        <v>1306</v>
      </c>
      <c r="AG337" s="380" t="s">
        <v>1214</v>
      </c>
    </row>
    <row r="338" spans="1:33" ht="15" customHeight="1" x14ac:dyDescent="0.2">
      <c r="A338" s="441">
        <v>1</v>
      </c>
      <c r="B338" s="126" t="s">
        <v>575</v>
      </c>
      <c r="C338" s="618">
        <v>30</v>
      </c>
      <c r="D338" s="618">
        <v>22</v>
      </c>
      <c r="E338" s="618">
        <v>3</v>
      </c>
      <c r="F338" s="618">
        <v>5</v>
      </c>
      <c r="G338" s="618">
        <v>98</v>
      </c>
      <c r="H338" s="618">
        <v>46</v>
      </c>
      <c r="I338" s="128">
        <v>47</v>
      </c>
      <c r="J338" s="623">
        <f t="shared" si="36"/>
        <v>30</v>
      </c>
      <c r="K338" s="623">
        <f t="shared" si="37"/>
        <v>47</v>
      </c>
      <c r="L338" s="927" t="s">
        <v>1257</v>
      </c>
      <c r="M338" s="928"/>
      <c r="N338" s="928"/>
      <c r="O338" s="929"/>
      <c r="Q338" s="377" t="s">
        <v>503</v>
      </c>
      <c r="R338" s="10"/>
      <c r="S338" s="20" t="s">
        <v>532</v>
      </c>
      <c r="T338" s="20"/>
      <c r="U338" s="20"/>
      <c r="V338" s="20"/>
      <c r="W338" s="20"/>
      <c r="X338" s="20"/>
      <c r="Y338" s="20"/>
      <c r="Z338" s="20"/>
      <c r="AA338" s="20"/>
      <c r="AB338" s="20"/>
      <c r="AC338" s="20"/>
      <c r="AD338" s="20"/>
      <c r="AE338" s="20"/>
      <c r="AF338" s="20"/>
      <c r="AG338" s="21"/>
    </row>
    <row r="339" spans="1:33" ht="15" customHeight="1" x14ac:dyDescent="0.2">
      <c r="A339" s="370">
        <v>2</v>
      </c>
      <c r="B339" s="129" t="s">
        <v>2170</v>
      </c>
      <c r="C339" s="619">
        <v>30</v>
      </c>
      <c r="D339" s="619">
        <v>21</v>
      </c>
      <c r="E339" s="619">
        <v>5</v>
      </c>
      <c r="F339" s="619">
        <v>4</v>
      </c>
      <c r="G339" s="619">
        <v>85</v>
      </c>
      <c r="H339" s="619">
        <v>41</v>
      </c>
      <c r="I339" s="621">
        <v>47</v>
      </c>
      <c r="J339" s="623">
        <f t="shared" si="36"/>
        <v>30</v>
      </c>
      <c r="K339" s="623">
        <f t="shared" si="37"/>
        <v>47</v>
      </c>
      <c r="L339" s="930"/>
      <c r="M339" s="931"/>
      <c r="N339" s="931"/>
      <c r="O339" s="932"/>
      <c r="Q339" s="377" t="s">
        <v>541</v>
      </c>
      <c r="R339" s="20" t="s">
        <v>532</v>
      </c>
      <c r="S339" s="10"/>
      <c r="T339" s="20" t="s">
        <v>532</v>
      </c>
      <c r="U339" s="20"/>
      <c r="V339" s="20"/>
      <c r="W339" s="20"/>
      <c r="X339" s="20"/>
      <c r="Y339" s="20"/>
      <c r="Z339" s="20"/>
      <c r="AA339" s="20"/>
      <c r="AB339" s="20"/>
      <c r="AC339" s="20"/>
      <c r="AD339" s="20"/>
      <c r="AE339" s="20"/>
      <c r="AF339" s="20"/>
      <c r="AG339" s="21"/>
    </row>
    <row r="340" spans="1:33" ht="15" customHeight="1" x14ac:dyDescent="0.2">
      <c r="A340" s="370">
        <v>3</v>
      </c>
      <c r="B340" s="129" t="s">
        <v>1180</v>
      </c>
      <c r="C340" s="619">
        <v>30</v>
      </c>
      <c r="D340" s="619">
        <v>18</v>
      </c>
      <c r="E340" s="619">
        <v>8</v>
      </c>
      <c r="F340" s="619">
        <v>4</v>
      </c>
      <c r="G340" s="619">
        <v>96</v>
      </c>
      <c r="H340" s="619">
        <v>45</v>
      </c>
      <c r="I340" s="621">
        <v>44</v>
      </c>
      <c r="J340" s="623">
        <f t="shared" si="36"/>
        <v>30</v>
      </c>
      <c r="K340" s="623">
        <f t="shared" si="37"/>
        <v>44</v>
      </c>
      <c r="L340" s="930"/>
      <c r="M340" s="931"/>
      <c r="N340" s="931"/>
      <c r="O340" s="932"/>
      <c r="Q340" s="377" t="s">
        <v>564</v>
      </c>
      <c r="R340" s="20"/>
      <c r="S340" s="20" t="s">
        <v>532</v>
      </c>
      <c r="T340" s="10"/>
      <c r="U340" s="20"/>
      <c r="V340" s="20"/>
      <c r="W340" s="20"/>
      <c r="X340" s="20"/>
      <c r="Y340" s="20"/>
      <c r="Z340" s="20"/>
      <c r="AA340" s="20"/>
      <c r="AB340" s="20"/>
      <c r="AC340" s="20"/>
      <c r="AD340" s="20"/>
      <c r="AE340" s="20"/>
      <c r="AF340" s="20"/>
      <c r="AG340" s="21"/>
    </row>
    <row r="341" spans="1:33" ht="15" customHeight="1" x14ac:dyDescent="0.2">
      <c r="A341" s="370">
        <v>4</v>
      </c>
      <c r="B341" s="129" t="s">
        <v>1307</v>
      </c>
      <c r="C341" s="619">
        <v>30</v>
      </c>
      <c r="D341" s="619">
        <v>18</v>
      </c>
      <c r="E341" s="619">
        <v>4</v>
      </c>
      <c r="F341" s="619">
        <v>8</v>
      </c>
      <c r="G341" s="619">
        <v>75</v>
      </c>
      <c r="H341" s="619">
        <v>48</v>
      </c>
      <c r="I341" s="621">
        <v>40</v>
      </c>
      <c r="J341" s="623">
        <f t="shared" si="36"/>
        <v>30</v>
      </c>
      <c r="K341" s="623">
        <f t="shared" si="37"/>
        <v>40</v>
      </c>
      <c r="L341" s="930"/>
      <c r="M341" s="931"/>
      <c r="N341" s="931"/>
      <c r="O341" s="932"/>
      <c r="Q341" s="377" t="s">
        <v>500</v>
      </c>
      <c r="R341" s="20"/>
      <c r="S341" s="20"/>
      <c r="T341" s="20"/>
      <c r="U341" s="10"/>
      <c r="V341" s="20" t="s">
        <v>532</v>
      </c>
      <c r="W341" s="20"/>
      <c r="X341" s="20"/>
      <c r="Y341" s="20"/>
      <c r="Z341" s="20"/>
      <c r="AA341" s="20"/>
      <c r="AB341" s="20"/>
      <c r="AC341" s="20"/>
      <c r="AD341" s="20"/>
      <c r="AE341" s="20"/>
      <c r="AF341" s="20"/>
      <c r="AG341" s="21"/>
    </row>
    <row r="342" spans="1:33" ht="15" customHeight="1" x14ac:dyDescent="0.2">
      <c r="A342" s="370">
        <v>5</v>
      </c>
      <c r="B342" s="129" t="s">
        <v>761</v>
      </c>
      <c r="C342" s="619">
        <v>30</v>
      </c>
      <c r="D342" s="619">
        <v>15</v>
      </c>
      <c r="E342" s="619">
        <v>8</v>
      </c>
      <c r="F342" s="619">
        <v>7</v>
      </c>
      <c r="G342" s="619">
        <v>88</v>
      </c>
      <c r="H342" s="619">
        <v>50</v>
      </c>
      <c r="I342" s="621">
        <v>38</v>
      </c>
      <c r="J342" s="623">
        <f t="shared" si="36"/>
        <v>30</v>
      </c>
      <c r="K342" s="623">
        <f t="shared" si="37"/>
        <v>38</v>
      </c>
      <c r="L342" s="930"/>
      <c r="M342" s="931"/>
      <c r="N342" s="931"/>
      <c r="O342" s="932"/>
      <c r="Q342" s="377" t="s">
        <v>847</v>
      </c>
      <c r="R342" s="20"/>
      <c r="S342" s="20"/>
      <c r="T342" s="20"/>
      <c r="U342" s="20" t="s">
        <v>532</v>
      </c>
      <c r="V342" s="10"/>
      <c r="W342" s="20"/>
      <c r="X342" s="20"/>
      <c r="Y342" s="20"/>
      <c r="Z342" s="20"/>
      <c r="AA342" s="20"/>
      <c r="AB342" s="20"/>
      <c r="AC342" s="20"/>
      <c r="AD342" s="20"/>
      <c r="AE342" s="20"/>
      <c r="AF342" s="20"/>
      <c r="AG342" s="21"/>
    </row>
    <row r="343" spans="1:33" ht="15" customHeight="1" x14ac:dyDescent="0.2">
      <c r="A343" s="370">
        <v>6</v>
      </c>
      <c r="B343" s="129" t="s">
        <v>2138</v>
      </c>
      <c r="C343" s="619">
        <v>30</v>
      </c>
      <c r="D343" s="619">
        <v>16</v>
      </c>
      <c r="E343" s="619">
        <v>6</v>
      </c>
      <c r="F343" s="619">
        <v>8</v>
      </c>
      <c r="G343" s="619">
        <v>85</v>
      </c>
      <c r="H343" s="619">
        <v>63</v>
      </c>
      <c r="I343" s="621">
        <v>38</v>
      </c>
      <c r="J343" s="623">
        <f t="shared" si="36"/>
        <v>30</v>
      </c>
      <c r="K343" s="623">
        <f t="shared" si="37"/>
        <v>38</v>
      </c>
      <c r="L343" s="930"/>
      <c r="M343" s="931"/>
      <c r="N343" s="931"/>
      <c r="O343" s="932"/>
      <c r="Q343" s="377" t="s">
        <v>1239</v>
      </c>
      <c r="R343" s="20"/>
      <c r="S343" s="20"/>
      <c r="T343" s="20"/>
      <c r="U343" s="20"/>
      <c r="V343" s="20"/>
      <c r="W343" s="10"/>
      <c r="X343" s="20" t="s">
        <v>532</v>
      </c>
      <c r="Y343" s="20"/>
      <c r="Z343" s="20"/>
      <c r="AA343" s="20"/>
      <c r="AB343" s="20"/>
      <c r="AC343" s="20"/>
      <c r="AD343" s="20"/>
      <c r="AE343" s="20"/>
      <c r="AF343" s="20"/>
      <c r="AG343" s="21"/>
    </row>
    <row r="344" spans="1:33" ht="15" customHeight="1" x14ac:dyDescent="0.2">
      <c r="A344" s="370">
        <v>7</v>
      </c>
      <c r="B344" s="129" t="s">
        <v>1598</v>
      </c>
      <c r="C344" s="619">
        <v>30</v>
      </c>
      <c r="D344" s="619">
        <v>12</v>
      </c>
      <c r="E344" s="619">
        <v>6</v>
      </c>
      <c r="F344" s="619">
        <v>12</v>
      </c>
      <c r="G344" s="619">
        <v>63</v>
      </c>
      <c r="H344" s="619">
        <v>58</v>
      </c>
      <c r="I344" s="621">
        <v>30</v>
      </c>
      <c r="J344" s="623">
        <f t="shared" si="36"/>
        <v>30</v>
      </c>
      <c r="K344" s="623">
        <f t="shared" si="37"/>
        <v>30</v>
      </c>
      <c r="L344" s="930"/>
      <c r="M344" s="931"/>
      <c r="N344" s="931"/>
      <c r="O344" s="932"/>
      <c r="Q344" s="377" t="s">
        <v>1240</v>
      </c>
      <c r="R344" s="20"/>
      <c r="S344" s="20"/>
      <c r="T344" s="20"/>
      <c r="U344" s="20"/>
      <c r="V344" s="20"/>
      <c r="W344" s="20" t="s">
        <v>532</v>
      </c>
      <c r="X344" s="10"/>
      <c r="Y344" s="20" t="s">
        <v>532</v>
      </c>
      <c r="Z344" s="20"/>
      <c r="AA344" s="20"/>
      <c r="AB344" s="20"/>
      <c r="AC344" s="20"/>
      <c r="AD344" s="20"/>
      <c r="AE344" s="20"/>
      <c r="AF344" s="20"/>
      <c r="AG344" s="21"/>
    </row>
    <row r="345" spans="1:33" ht="15" customHeight="1" x14ac:dyDescent="0.2">
      <c r="A345" s="370">
        <v>8</v>
      </c>
      <c r="B345" s="129" t="s">
        <v>42</v>
      </c>
      <c r="C345" s="619">
        <v>30</v>
      </c>
      <c r="D345" s="619">
        <v>10</v>
      </c>
      <c r="E345" s="619">
        <v>10</v>
      </c>
      <c r="F345" s="619">
        <v>10</v>
      </c>
      <c r="G345" s="619">
        <v>54</v>
      </c>
      <c r="H345" s="619">
        <v>66</v>
      </c>
      <c r="I345" s="621">
        <v>30</v>
      </c>
      <c r="J345" s="623">
        <f t="shared" si="36"/>
        <v>30</v>
      </c>
      <c r="K345" s="623">
        <f t="shared" si="37"/>
        <v>30</v>
      </c>
      <c r="L345" s="930"/>
      <c r="M345" s="931"/>
      <c r="N345" s="931"/>
      <c r="O345" s="932"/>
      <c r="Q345" s="377" t="s">
        <v>1178</v>
      </c>
      <c r="R345" s="20"/>
      <c r="S345" s="20"/>
      <c r="T345" s="20"/>
      <c r="U345" s="20"/>
      <c r="V345" s="20"/>
      <c r="W345" s="20"/>
      <c r="X345" s="20" t="s">
        <v>532</v>
      </c>
      <c r="Y345" s="10"/>
      <c r="Z345" s="20" t="s">
        <v>532</v>
      </c>
      <c r="AA345" s="20"/>
      <c r="AB345" s="20"/>
      <c r="AC345" s="20"/>
      <c r="AD345" s="20"/>
      <c r="AE345" s="20"/>
      <c r="AF345" s="20"/>
      <c r="AG345" s="21"/>
    </row>
    <row r="346" spans="1:33" ht="15" customHeight="1" x14ac:dyDescent="0.2">
      <c r="A346" s="370">
        <v>9</v>
      </c>
      <c r="B346" s="129" t="s">
        <v>79</v>
      </c>
      <c r="C346" s="619">
        <v>30</v>
      </c>
      <c r="D346" s="619">
        <v>11</v>
      </c>
      <c r="E346" s="619">
        <v>6</v>
      </c>
      <c r="F346" s="619">
        <v>13</v>
      </c>
      <c r="G346" s="619">
        <v>56</v>
      </c>
      <c r="H346" s="619">
        <v>63</v>
      </c>
      <c r="I346" s="621">
        <v>28</v>
      </c>
      <c r="J346" s="623">
        <f t="shared" si="36"/>
        <v>30</v>
      </c>
      <c r="K346" s="623">
        <f t="shared" si="37"/>
        <v>28</v>
      </c>
      <c r="L346" s="930"/>
      <c r="M346" s="931"/>
      <c r="N346" s="931"/>
      <c r="O346" s="932"/>
      <c r="Q346" s="377" t="s">
        <v>610</v>
      </c>
      <c r="R346" s="20"/>
      <c r="S346" s="20"/>
      <c r="T346" s="20"/>
      <c r="U346" s="20"/>
      <c r="V346" s="20"/>
      <c r="W346" s="20"/>
      <c r="X346" s="20"/>
      <c r="Y346" s="20" t="s">
        <v>532</v>
      </c>
      <c r="Z346" s="10"/>
      <c r="AA346" s="20"/>
      <c r="AB346" s="20"/>
      <c r="AC346" s="20"/>
      <c r="AD346" s="20"/>
      <c r="AE346" s="20"/>
      <c r="AF346" s="20"/>
      <c r="AG346" s="21"/>
    </row>
    <row r="347" spans="1:33" ht="15" customHeight="1" x14ac:dyDescent="0.2">
      <c r="A347" s="370">
        <v>10</v>
      </c>
      <c r="B347" s="129" t="s">
        <v>737</v>
      </c>
      <c r="C347" s="619">
        <v>30</v>
      </c>
      <c r="D347" s="619">
        <v>8</v>
      </c>
      <c r="E347" s="619">
        <v>11</v>
      </c>
      <c r="F347" s="619">
        <v>11</v>
      </c>
      <c r="G347" s="619">
        <v>67</v>
      </c>
      <c r="H347" s="619">
        <v>85</v>
      </c>
      <c r="I347" s="621">
        <v>27</v>
      </c>
      <c r="J347" s="623">
        <f t="shared" si="36"/>
        <v>30</v>
      </c>
      <c r="K347" s="623">
        <f t="shared" si="37"/>
        <v>27</v>
      </c>
      <c r="L347" s="930"/>
      <c r="M347" s="931"/>
      <c r="N347" s="931"/>
      <c r="O347" s="932"/>
      <c r="Q347" s="377" t="s">
        <v>566</v>
      </c>
      <c r="R347" s="20"/>
      <c r="S347" s="20"/>
      <c r="T347" s="20"/>
      <c r="U347" s="20"/>
      <c r="V347" s="20"/>
      <c r="W347" s="20"/>
      <c r="X347" s="20"/>
      <c r="Y347" s="20"/>
      <c r="Z347" s="20"/>
      <c r="AA347" s="10"/>
      <c r="AB347" s="20" t="s">
        <v>532</v>
      </c>
      <c r="AC347" s="20"/>
      <c r="AD347" s="20"/>
      <c r="AE347" s="20"/>
      <c r="AF347" s="20"/>
      <c r="AG347" s="21"/>
    </row>
    <row r="348" spans="1:33" ht="15" customHeight="1" x14ac:dyDescent="0.2">
      <c r="A348" s="370">
        <v>11</v>
      </c>
      <c r="B348" s="129" t="s">
        <v>816</v>
      </c>
      <c r="C348" s="619">
        <v>30</v>
      </c>
      <c r="D348" s="619">
        <v>11</v>
      </c>
      <c r="E348" s="619">
        <v>5</v>
      </c>
      <c r="F348" s="619">
        <v>14</v>
      </c>
      <c r="G348" s="619">
        <v>47</v>
      </c>
      <c r="H348" s="619">
        <v>60</v>
      </c>
      <c r="I348" s="621">
        <v>27</v>
      </c>
      <c r="J348" s="623">
        <f t="shared" si="36"/>
        <v>30</v>
      </c>
      <c r="K348" s="623">
        <f t="shared" si="37"/>
        <v>27</v>
      </c>
      <c r="L348" s="930"/>
      <c r="M348" s="931"/>
      <c r="N348" s="931"/>
      <c r="O348" s="932"/>
      <c r="Q348" s="377" t="s">
        <v>702</v>
      </c>
      <c r="R348" s="20"/>
      <c r="S348" s="20"/>
      <c r="T348" s="20"/>
      <c r="U348" s="20"/>
      <c r="V348" s="20"/>
      <c r="W348" s="20"/>
      <c r="X348" s="20"/>
      <c r="Y348" s="20"/>
      <c r="Z348" s="20"/>
      <c r="AA348" s="20" t="s">
        <v>532</v>
      </c>
      <c r="AB348" s="10"/>
      <c r="AC348" s="20" t="s">
        <v>532</v>
      </c>
      <c r="AD348" s="20"/>
      <c r="AE348" s="20"/>
      <c r="AF348" s="20"/>
      <c r="AG348" s="21"/>
    </row>
    <row r="349" spans="1:33" ht="15" customHeight="1" x14ac:dyDescent="0.2">
      <c r="A349" s="370">
        <v>12</v>
      </c>
      <c r="B349" s="129" t="s">
        <v>1431</v>
      </c>
      <c r="C349" s="619">
        <v>30</v>
      </c>
      <c r="D349" s="619">
        <v>7</v>
      </c>
      <c r="E349" s="619">
        <v>12</v>
      </c>
      <c r="F349" s="619">
        <v>11</v>
      </c>
      <c r="G349" s="619">
        <v>56</v>
      </c>
      <c r="H349" s="619">
        <v>61</v>
      </c>
      <c r="I349" s="621">
        <v>26</v>
      </c>
      <c r="J349" s="623">
        <f t="shared" si="36"/>
        <v>30</v>
      </c>
      <c r="K349" s="623">
        <f t="shared" si="37"/>
        <v>26</v>
      </c>
      <c r="L349" s="930"/>
      <c r="M349" s="931"/>
      <c r="N349" s="931"/>
      <c r="O349" s="932"/>
      <c r="Q349" s="377" t="s">
        <v>2136</v>
      </c>
      <c r="R349" s="20"/>
      <c r="S349" s="20"/>
      <c r="T349" s="20"/>
      <c r="U349" s="20"/>
      <c r="V349" s="20"/>
      <c r="W349" s="20"/>
      <c r="X349" s="20"/>
      <c r="Y349" s="20"/>
      <c r="Z349" s="20"/>
      <c r="AA349" s="20"/>
      <c r="AB349" s="20" t="s">
        <v>532</v>
      </c>
      <c r="AC349" s="10"/>
      <c r="AD349" s="20"/>
      <c r="AE349" s="20"/>
      <c r="AF349" s="20"/>
      <c r="AG349" s="21"/>
    </row>
    <row r="350" spans="1:33" ht="15" customHeight="1" x14ac:dyDescent="0.2">
      <c r="A350" s="370">
        <v>13</v>
      </c>
      <c r="B350" s="129" t="s">
        <v>39</v>
      </c>
      <c r="C350" s="619">
        <v>30</v>
      </c>
      <c r="D350" s="619">
        <v>6</v>
      </c>
      <c r="E350" s="619">
        <v>8</v>
      </c>
      <c r="F350" s="619">
        <v>16</v>
      </c>
      <c r="G350" s="619">
        <v>63</v>
      </c>
      <c r="H350" s="619">
        <v>96</v>
      </c>
      <c r="I350" s="621">
        <v>20</v>
      </c>
      <c r="J350" s="623">
        <f t="shared" si="36"/>
        <v>30</v>
      </c>
      <c r="K350" s="623">
        <f t="shared" si="37"/>
        <v>20</v>
      </c>
      <c r="L350" s="930"/>
      <c r="M350" s="931"/>
      <c r="N350" s="931"/>
      <c r="O350" s="932"/>
      <c r="Q350" s="377" t="s">
        <v>533</v>
      </c>
      <c r="R350" s="20"/>
      <c r="S350" s="20"/>
      <c r="T350" s="20"/>
      <c r="U350" s="20"/>
      <c r="V350" s="20"/>
      <c r="W350" s="20"/>
      <c r="X350" s="20"/>
      <c r="Y350" s="20"/>
      <c r="Z350" s="20"/>
      <c r="AA350" s="20"/>
      <c r="AB350" s="20"/>
      <c r="AC350" s="20"/>
      <c r="AD350" s="10"/>
      <c r="AE350" s="20" t="s">
        <v>532</v>
      </c>
      <c r="AF350" s="20"/>
      <c r="AG350" s="21"/>
    </row>
    <row r="351" spans="1:33" ht="15" customHeight="1" x14ac:dyDescent="0.2">
      <c r="A351" s="370">
        <v>14</v>
      </c>
      <c r="B351" s="129" t="s">
        <v>1732</v>
      </c>
      <c r="C351" s="619">
        <v>30</v>
      </c>
      <c r="D351" s="619">
        <v>3</v>
      </c>
      <c r="E351" s="619">
        <v>10</v>
      </c>
      <c r="F351" s="619">
        <v>17</v>
      </c>
      <c r="G351" s="619">
        <v>42</v>
      </c>
      <c r="H351" s="619">
        <v>82</v>
      </c>
      <c r="I351" s="621">
        <v>16</v>
      </c>
      <c r="J351" s="623">
        <f t="shared" si="36"/>
        <v>30</v>
      </c>
      <c r="K351" s="623">
        <f t="shared" si="37"/>
        <v>16</v>
      </c>
      <c r="L351" s="930"/>
      <c r="M351" s="931"/>
      <c r="N351" s="931"/>
      <c r="O351" s="932"/>
      <c r="Q351" s="377" t="s">
        <v>1313</v>
      </c>
      <c r="R351" s="20"/>
      <c r="S351" s="20"/>
      <c r="T351" s="20"/>
      <c r="U351" s="20"/>
      <c r="V351" s="20"/>
      <c r="W351" s="20"/>
      <c r="X351" s="20"/>
      <c r="Y351" s="20"/>
      <c r="Z351" s="20"/>
      <c r="AA351" s="20"/>
      <c r="AB351" s="20"/>
      <c r="AC351" s="20"/>
      <c r="AD351" s="20" t="s">
        <v>532</v>
      </c>
      <c r="AE351" s="10"/>
      <c r="AF351" s="20" t="s">
        <v>532</v>
      </c>
      <c r="AG351" s="21"/>
    </row>
    <row r="352" spans="1:33" ht="15" customHeight="1" x14ac:dyDescent="0.2">
      <c r="A352" s="370">
        <v>15</v>
      </c>
      <c r="B352" s="129" t="s">
        <v>554</v>
      </c>
      <c r="C352" s="619">
        <v>30</v>
      </c>
      <c r="D352" s="619">
        <v>5</v>
      </c>
      <c r="E352" s="619">
        <v>5</v>
      </c>
      <c r="F352" s="619">
        <v>20</v>
      </c>
      <c r="G352" s="619">
        <v>48</v>
      </c>
      <c r="H352" s="619">
        <v>74</v>
      </c>
      <c r="I352" s="621">
        <v>15</v>
      </c>
      <c r="J352" s="623">
        <f t="shared" si="36"/>
        <v>30</v>
      </c>
      <c r="K352" s="623">
        <f t="shared" si="37"/>
        <v>15</v>
      </c>
      <c r="L352" s="930"/>
      <c r="M352" s="931"/>
      <c r="N352" s="931"/>
      <c r="O352" s="932"/>
      <c r="Q352" s="377" t="s">
        <v>1306</v>
      </c>
      <c r="R352" s="20"/>
      <c r="S352" s="20"/>
      <c r="T352" s="20"/>
      <c r="U352" s="20"/>
      <c r="V352" s="20"/>
      <c r="W352" s="20"/>
      <c r="X352" s="20"/>
      <c r="Y352" s="20"/>
      <c r="Z352" s="20"/>
      <c r="AA352" s="20"/>
      <c r="AB352" s="20"/>
      <c r="AC352" s="20"/>
      <c r="AD352" s="20"/>
      <c r="AE352" s="20" t="s">
        <v>532</v>
      </c>
      <c r="AF352" s="10"/>
      <c r="AG352" s="21"/>
    </row>
    <row r="353" spans="1:33" ht="15" customHeight="1" thickBot="1" x14ac:dyDescent="0.25">
      <c r="A353" s="372">
        <v>16</v>
      </c>
      <c r="B353" s="130" t="s">
        <v>1763</v>
      </c>
      <c r="C353" s="620">
        <v>30</v>
      </c>
      <c r="D353" s="620">
        <v>1</v>
      </c>
      <c r="E353" s="620">
        <v>5</v>
      </c>
      <c r="F353" s="620">
        <v>24</v>
      </c>
      <c r="G353" s="620">
        <v>44</v>
      </c>
      <c r="H353" s="620">
        <v>127</v>
      </c>
      <c r="I353" s="622">
        <v>7</v>
      </c>
      <c r="J353" s="623">
        <f t="shared" si="36"/>
        <v>30</v>
      </c>
      <c r="K353" s="623">
        <f t="shared" si="37"/>
        <v>7</v>
      </c>
      <c r="L353" s="933"/>
      <c r="M353" s="934"/>
      <c r="N353" s="934"/>
      <c r="O353" s="935"/>
      <c r="Q353" s="378" t="s">
        <v>1214</v>
      </c>
      <c r="R353" s="23"/>
      <c r="S353" s="23"/>
      <c r="T353" s="23"/>
      <c r="U353" s="23"/>
      <c r="V353" s="23"/>
      <c r="W353" s="23"/>
      <c r="X353" s="23"/>
      <c r="Y353" s="23"/>
      <c r="Z353" s="23"/>
      <c r="AA353" s="23"/>
      <c r="AB353" s="23"/>
      <c r="AC353" s="23"/>
      <c r="AD353" s="23"/>
      <c r="AE353" s="23"/>
      <c r="AF353" s="23"/>
      <c r="AG353" s="15"/>
    </row>
    <row r="354" spans="1:33" ht="15" customHeight="1" x14ac:dyDescent="0.2">
      <c r="C354" s="623">
        <f t="shared" ref="C354:I354" si="39">SUM(C338:C353)</f>
        <v>480</v>
      </c>
      <c r="D354" s="623">
        <f t="shared" si="39"/>
        <v>184</v>
      </c>
      <c r="E354" s="623">
        <f t="shared" si="39"/>
        <v>112</v>
      </c>
      <c r="F354" s="623">
        <f t="shared" si="39"/>
        <v>184</v>
      </c>
      <c r="G354" s="623">
        <f t="shared" si="39"/>
        <v>1067</v>
      </c>
      <c r="H354" s="623">
        <f t="shared" si="39"/>
        <v>1065</v>
      </c>
      <c r="I354" s="623">
        <f t="shared" si="39"/>
        <v>480</v>
      </c>
      <c r="J354" s="623">
        <f t="shared" si="36"/>
        <v>480</v>
      </c>
      <c r="K354" s="623">
        <f t="shared" si="37"/>
        <v>480</v>
      </c>
    </row>
    <row r="355" spans="1:33" ht="15" customHeight="1" thickBot="1" x14ac:dyDescent="0.25"/>
    <row r="356" spans="1:33" ht="15" customHeight="1" thickBot="1" x14ac:dyDescent="0.25">
      <c r="A356" s="1207" t="s">
        <v>493</v>
      </c>
      <c r="B356" s="1208"/>
      <c r="C356" s="1208"/>
      <c r="D356" s="1208"/>
      <c r="E356" s="1208"/>
      <c r="F356" s="1209"/>
      <c r="G356" s="1204" t="s">
        <v>1254</v>
      </c>
      <c r="H356" s="1205"/>
      <c r="I356" s="1206"/>
      <c r="L356" s="952" t="s">
        <v>538</v>
      </c>
      <c r="M356" s="953"/>
      <c r="N356" s="953"/>
      <c r="O356" s="954"/>
    </row>
    <row r="357" spans="1:33" ht="15" customHeight="1" thickBot="1" x14ac:dyDescent="0.25">
      <c r="A357" s="449" t="s">
        <v>496</v>
      </c>
      <c r="B357" s="450" t="s">
        <v>497</v>
      </c>
      <c r="C357" s="451" t="s">
        <v>498</v>
      </c>
      <c r="D357" s="451" t="s">
        <v>499</v>
      </c>
      <c r="E357" s="451" t="s">
        <v>500</v>
      </c>
      <c r="F357" s="451" t="s">
        <v>501</v>
      </c>
      <c r="G357" s="452" t="s">
        <v>502</v>
      </c>
      <c r="H357" s="452" t="s">
        <v>503</v>
      </c>
      <c r="I357" s="453" t="s">
        <v>504</v>
      </c>
      <c r="L357" s="955"/>
      <c r="M357" s="956"/>
      <c r="N357" s="956"/>
      <c r="O357" s="957"/>
      <c r="Q357" s="24" t="s">
        <v>1255</v>
      </c>
      <c r="R357" s="396" t="s">
        <v>901</v>
      </c>
      <c r="S357" s="396" t="s">
        <v>902</v>
      </c>
      <c r="T357" s="396" t="s">
        <v>1258</v>
      </c>
      <c r="U357" s="396" t="s">
        <v>1631</v>
      </c>
      <c r="V357" s="396" t="s">
        <v>322</v>
      </c>
      <c r="W357" s="396" t="s">
        <v>514</v>
      </c>
      <c r="X357" s="396" t="s">
        <v>501</v>
      </c>
      <c r="Y357" s="396" t="s">
        <v>299</v>
      </c>
      <c r="Z357" s="396" t="s">
        <v>2162</v>
      </c>
      <c r="AA357" s="396" t="s">
        <v>153</v>
      </c>
      <c r="AB357" s="397" t="s">
        <v>499</v>
      </c>
    </row>
    <row r="358" spans="1:33" ht="15" customHeight="1" x14ac:dyDescent="0.2">
      <c r="A358" s="475">
        <v>1</v>
      </c>
      <c r="B358" s="126" t="s">
        <v>2123</v>
      </c>
      <c r="C358" s="618">
        <v>20</v>
      </c>
      <c r="D358" s="618">
        <v>14</v>
      </c>
      <c r="E358" s="618">
        <v>3</v>
      </c>
      <c r="F358" s="618">
        <v>3</v>
      </c>
      <c r="G358" s="618">
        <v>59</v>
      </c>
      <c r="H358" s="618">
        <v>27</v>
      </c>
      <c r="I358" s="128">
        <v>31</v>
      </c>
      <c r="J358" s="623">
        <f t="shared" si="36"/>
        <v>20</v>
      </c>
      <c r="K358" s="623">
        <f t="shared" si="37"/>
        <v>31</v>
      </c>
      <c r="L358" s="927" t="s">
        <v>2556</v>
      </c>
      <c r="M358" s="928"/>
      <c r="N358" s="928"/>
      <c r="O358" s="929"/>
      <c r="Q358" s="339" t="s">
        <v>901</v>
      </c>
      <c r="R358" s="10"/>
      <c r="S358" s="20" t="s">
        <v>532</v>
      </c>
      <c r="T358" s="20"/>
      <c r="U358" s="20"/>
      <c r="V358" s="20"/>
      <c r="W358" s="20"/>
      <c r="X358" s="20"/>
      <c r="Y358" s="20"/>
      <c r="Z358" s="20"/>
      <c r="AA358" s="20"/>
      <c r="AB358" s="21"/>
    </row>
    <row r="359" spans="1:33" ht="15" customHeight="1" x14ac:dyDescent="0.2">
      <c r="A359" s="246">
        <v>2</v>
      </c>
      <c r="B359" s="129" t="s">
        <v>2163</v>
      </c>
      <c r="C359" s="619">
        <v>20</v>
      </c>
      <c r="D359" s="619">
        <v>12</v>
      </c>
      <c r="E359" s="619">
        <v>5</v>
      </c>
      <c r="F359" s="619">
        <v>3</v>
      </c>
      <c r="G359" s="619">
        <v>58</v>
      </c>
      <c r="H359" s="619">
        <v>25</v>
      </c>
      <c r="I359" s="621">
        <v>29</v>
      </c>
      <c r="J359" s="623">
        <f t="shared" si="36"/>
        <v>20</v>
      </c>
      <c r="K359" s="623">
        <f t="shared" si="37"/>
        <v>29</v>
      </c>
      <c r="L359" s="930"/>
      <c r="M359" s="931"/>
      <c r="N359" s="931"/>
      <c r="O359" s="932"/>
      <c r="Q359" s="339" t="s">
        <v>902</v>
      </c>
      <c r="R359" s="20" t="s">
        <v>532</v>
      </c>
      <c r="S359" s="10"/>
      <c r="T359" s="20" t="s">
        <v>532</v>
      </c>
      <c r="U359" s="20"/>
      <c r="V359" s="20"/>
      <c r="W359" s="20"/>
      <c r="X359" s="20"/>
      <c r="Y359" s="20"/>
      <c r="Z359" s="20"/>
      <c r="AA359" s="20"/>
      <c r="AB359" s="21"/>
    </row>
    <row r="360" spans="1:33" ht="15" customHeight="1" x14ac:dyDescent="0.2">
      <c r="A360" s="246">
        <v>3</v>
      </c>
      <c r="B360" s="129" t="s">
        <v>1635</v>
      </c>
      <c r="C360" s="619">
        <v>20</v>
      </c>
      <c r="D360" s="619">
        <v>11</v>
      </c>
      <c r="E360" s="619">
        <v>2</v>
      </c>
      <c r="F360" s="619">
        <v>7</v>
      </c>
      <c r="G360" s="619">
        <v>47</v>
      </c>
      <c r="H360" s="619">
        <v>39</v>
      </c>
      <c r="I360" s="621">
        <v>24</v>
      </c>
      <c r="J360" s="623">
        <f t="shared" si="36"/>
        <v>20</v>
      </c>
      <c r="K360" s="623">
        <f t="shared" si="37"/>
        <v>24</v>
      </c>
      <c r="L360" s="930"/>
      <c r="M360" s="931"/>
      <c r="N360" s="931"/>
      <c r="O360" s="932"/>
      <c r="Q360" s="339" t="s">
        <v>1258</v>
      </c>
      <c r="R360" s="20"/>
      <c r="S360" s="20" t="s">
        <v>532</v>
      </c>
      <c r="T360" s="10"/>
      <c r="U360" s="20"/>
      <c r="V360" s="20"/>
      <c r="W360" s="20"/>
      <c r="X360" s="20"/>
      <c r="Y360" s="20"/>
      <c r="Z360" s="20"/>
      <c r="AA360" s="20"/>
      <c r="AB360" s="21"/>
    </row>
    <row r="361" spans="1:33" ht="15" customHeight="1" x14ac:dyDescent="0.2">
      <c r="A361" s="246">
        <v>4</v>
      </c>
      <c r="B361" s="129" t="s">
        <v>1923</v>
      </c>
      <c r="C361" s="619">
        <v>20</v>
      </c>
      <c r="D361" s="619">
        <v>11</v>
      </c>
      <c r="E361" s="619">
        <v>2</v>
      </c>
      <c r="F361" s="619">
        <v>7</v>
      </c>
      <c r="G361" s="619">
        <v>45</v>
      </c>
      <c r="H361" s="619">
        <v>41</v>
      </c>
      <c r="I361" s="621">
        <v>24</v>
      </c>
      <c r="J361" s="623">
        <f t="shared" si="36"/>
        <v>20</v>
      </c>
      <c r="K361" s="623">
        <f t="shared" si="37"/>
        <v>24</v>
      </c>
      <c r="L361" s="930"/>
      <c r="M361" s="931"/>
      <c r="N361" s="931"/>
      <c r="O361" s="932"/>
      <c r="Q361" s="339" t="s">
        <v>1631</v>
      </c>
      <c r="R361" s="20"/>
      <c r="S361" s="20"/>
      <c r="T361" s="20"/>
      <c r="U361" s="10"/>
      <c r="V361" s="20" t="s">
        <v>532</v>
      </c>
      <c r="W361" s="20"/>
      <c r="X361" s="20"/>
      <c r="Y361" s="20"/>
      <c r="Z361" s="20"/>
      <c r="AA361" s="20"/>
      <c r="AB361" s="21"/>
    </row>
    <row r="362" spans="1:33" ht="15" customHeight="1" x14ac:dyDescent="0.2">
      <c r="A362" s="246">
        <v>5</v>
      </c>
      <c r="B362" s="129" t="s">
        <v>1855</v>
      </c>
      <c r="C362" s="619">
        <v>20</v>
      </c>
      <c r="D362" s="619">
        <v>9</v>
      </c>
      <c r="E362" s="619">
        <v>1</v>
      </c>
      <c r="F362" s="619">
        <v>10</v>
      </c>
      <c r="G362" s="619">
        <v>36</v>
      </c>
      <c r="H362" s="619">
        <v>37</v>
      </c>
      <c r="I362" s="621">
        <v>19</v>
      </c>
      <c r="J362" s="623">
        <f t="shared" si="36"/>
        <v>20</v>
      </c>
      <c r="K362" s="623">
        <f t="shared" si="37"/>
        <v>19</v>
      </c>
      <c r="L362" s="930"/>
      <c r="M362" s="931"/>
      <c r="N362" s="931"/>
      <c r="O362" s="932"/>
      <c r="Q362" s="339" t="s">
        <v>322</v>
      </c>
      <c r="R362" s="20"/>
      <c r="S362" s="20"/>
      <c r="T362" s="20"/>
      <c r="U362" s="20" t="s">
        <v>532</v>
      </c>
      <c r="V362" s="10"/>
      <c r="W362" s="20"/>
      <c r="X362" s="20"/>
      <c r="Y362" s="20"/>
      <c r="Z362" s="20"/>
      <c r="AA362" s="20"/>
      <c r="AB362" s="21"/>
    </row>
    <row r="363" spans="1:33" ht="15" customHeight="1" x14ac:dyDescent="0.2">
      <c r="A363" s="246">
        <v>6</v>
      </c>
      <c r="B363" s="129" t="s">
        <v>304</v>
      </c>
      <c r="C363" s="619">
        <v>20</v>
      </c>
      <c r="D363" s="619">
        <v>7</v>
      </c>
      <c r="E363" s="619">
        <v>5</v>
      </c>
      <c r="F363" s="619">
        <v>8</v>
      </c>
      <c r="G363" s="619">
        <v>34</v>
      </c>
      <c r="H363" s="619">
        <v>43</v>
      </c>
      <c r="I363" s="621">
        <v>19</v>
      </c>
      <c r="J363" s="623">
        <f t="shared" si="36"/>
        <v>20</v>
      </c>
      <c r="K363" s="623">
        <f t="shared" si="37"/>
        <v>19</v>
      </c>
      <c r="L363" s="930"/>
      <c r="M363" s="931"/>
      <c r="N363" s="931"/>
      <c r="O363" s="932"/>
      <c r="Q363" s="339" t="s">
        <v>514</v>
      </c>
      <c r="R363" s="20"/>
      <c r="S363" s="20"/>
      <c r="T363" s="20"/>
      <c r="U363" s="20"/>
      <c r="V363" s="20"/>
      <c r="W363" s="10"/>
      <c r="X363" s="20" t="s">
        <v>532</v>
      </c>
      <c r="Y363" s="20"/>
      <c r="Z363" s="20"/>
      <c r="AA363" s="20"/>
      <c r="AB363" s="21"/>
    </row>
    <row r="364" spans="1:33" ht="15" customHeight="1" x14ac:dyDescent="0.2">
      <c r="A364" s="246">
        <v>7</v>
      </c>
      <c r="B364" s="129" t="s">
        <v>529</v>
      </c>
      <c r="C364" s="619">
        <v>20</v>
      </c>
      <c r="D364" s="619">
        <v>6</v>
      </c>
      <c r="E364" s="619">
        <v>5</v>
      </c>
      <c r="F364" s="619">
        <v>9</v>
      </c>
      <c r="G364" s="619">
        <v>30</v>
      </c>
      <c r="H364" s="619">
        <v>31</v>
      </c>
      <c r="I364" s="621">
        <v>17</v>
      </c>
      <c r="J364" s="623">
        <f t="shared" si="36"/>
        <v>20</v>
      </c>
      <c r="K364" s="623">
        <f t="shared" si="37"/>
        <v>17</v>
      </c>
      <c r="L364" s="930"/>
      <c r="M364" s="931"/>
      <c r="N364" s="931"/>
      <c r="O364" s="932"/>
      <c r="Q364" s="339" t="s">
        <v>501</v>
      </c>
      <c r="R364" s="20"/>
      <c r="S364" s="20"/>
      <c r="T364" s="20"/>
      <c r="U364" s="20"/>
      <c r="V364" s="20"/>
      <c r="W364" s="20" t="s">
        <v>532</v>
      </c>
      <c r="X364" s="10"/>
      <c r="Y364" s="20" t="s">
        <v>532</v>
      </c>
      <c r="Z364" s="20"/>
      <c r="AA364" s="20"/>
      <c r="AB364" s="21"/>
    </row>
    <row r="365" spans="1:33" ht="15" customHeight="1" x14ac:dyDescent="0.2">
      <c r="A365" s="246">
        <v>8</v>
      </c>
      <c r="B365" s="129" t="s">
        <v>128</v>
      </c>
      <c r="C365" s="619">
        <v>20</v>
      </c>
      <c r="D365" s="619">
        <v>7</v>
      </c>
      <c r="E365" s="619">
        <v>3</v>
      </c>
      <c r="F365" s="619">
        <v>10</v>
      </c>
      <c r="G365" s="619">
        <v>27</v>
      </c>
      <c r="H365" s="619">
        <v>48</v>
      </c>
      <c r="I365" s="621">
        <v>17</v>
      </c>
      <c r="J365" s="623">
        <f t="shared" si="36"/>
        <v>20</v>
      </c>
      <c r="K365" s="623">
        <f t="shared" si="37"/>
        <v>17</v>
      </c>
      <c r="L365" s="930"/>
      <c r="M365" s="931"/>
      <c r="N365" s="931"/>
      <c r="O365" s="932"/>
      <c r="Q365" s="339" t="s">
        <v>299</v>
      </c>
      <c r="R365" s="20"/>
      <c r="S365" s="20"/>
      <c r="T365" s="20"/>
      <c r="U365" s="20"/>
      <c r="V365" s="20"/>
      <c r="W365" s="20"/>
      <c r="X365" s="20" t="s">
        <v>532</v>
      </c>
      <c r="Y365" s="10"/>
      <c r="Z365" s="20" t="s">
        <v>532</v>
      </c>
      <c r="AA365" s="20"/>
      <c r="AB365" s="21"/>
    </row>
    <row r="366" spans="1:33" ht="15" customHeight="1" x14ac:dyDescent="0.2">
      <c r="A366" s="246">
        <v>9</v>
      </c>
      <c r="B366" s="129" t="s">
        <v>1259</v>
      </c>
      <c r="C366" s="619">
        <v>20</v>
      </c>
      <c r="D366" s="619">
        <v>7</v>
      </c>
      <c r="E366" s="619">
        <v>2</v>
      </c>
      <c r="F366" s="619">
        <v>11</v>
      </c>
      <c r="G366" s="619">
        <v>35</v>
      </c>
      <c r="H366" s="619">
        <v>41</v>
      </c>
      <c r="I366" s="621">
        <v>16</v>
      </c>
      <c r="J366" s="623">
        <f t="shared" si="36"/>
        <v>20</v>
      </c>
      <c r="K366" s="623">
        <f t="shared" si="37"/>
        <v>16</v>
      </c>
      <c r="L366" s="930"/>
      <c r="M366" s="931"/>
      <c r="N366" s="931"/>
      <c r="O366" s="932"/>
      <c r="Q366" s="339" t="s">
        <v>2162</v>
      </c>
      <c r="R366" s="20"/>
      <c r="S366" s="20"/>
      <c r="T366" s="20"/>
      <c r="U366" s="20"/>
      <c r="V366" s="20"/>
      <c r="W366" s="20"/>
      <c r="X366" s="20"/>
      <c r="Y366" s="20" t="s">
        <v>532</v>
      </c>
      <c r="Z366" s="10"/>
      <c r="AA366" s="20" t="s">
        <v>532</v>
      </c>
      <c r="AB366" s="21"/>
    </row>
    <row r="367" spans="1:33" ht="15" customHeight="1" x14ac:dyDescent="0.2">
      <c r="A367" s="246">
        <v>10</v>
      </c>
      <c r="B367" s="129" t="s">
        <v>433</v>
      </c>
      <c r="C367" s="619">
        <v>20</v>
      </c>
      <c r="D367" s="619">
        <v>6</v>
      </c>
      <c r="E367" s="619">
        <v>3</v>
      </c>
      <c r="F367" s="619">
        <v>11</v>
      </c>
      <c r="G367" s="619">
        <v>31</v>
      </c>
      <c r="H367" s="619">
        <v>40</v>
      </c>
      <c r="I367" s="621">
        <v>15</v>
      </c>
      <c r="J367" s="623">
        <f t="shared" si="36"/>
        <v>20</v>
      </c>
      <c r="K367" s="623">
        <f t="shared" si="37"/>
        <v>15</v>
      </c>
      <c r="L367" s="930"/>
      <c r="M367" s="931"/>
      <c r="N367" s="931"/>
      <c r="O367" s="932"/>
      <c r="Q367" s="339" t="s">
        <v>153</v>
      </c>
      <c r="R367" s="20"/>
      <c r="S367" s="20"/>
      <c r="T367" s="20"/>
      <c r="U367" s="20"/>
      <c r="V367" s="20"/>
      <c r="W367" s="20"/>
      <c r="X367" s="20"/>
      <c r="Y367" s="20"/>
      <c r="Z367" s="20" t="s">
        <v>532</v>
      </c>
      <c r="AA367" s="10"/>
      <c r="AB367" s="21"/>
    </row>
    <row r="368" spans="1:33" ht="15" customHeight="1" thickBot="1" x14ac:dyDescent="0.25">
      <c r="A368" s="455">
        <v>11</v>
      </c>
      <c r="B368" s="130" t="s">
        <v>1248</v>
      </c>
      <c r="C368" s="620">
        <v>20</v>
      </c>
      <c r="D368" s="620">
        <v>3</v>
      </c>
      <c r="E368" s="620">
        <v>3</v>
      </c>
      <c r="F368" s="620">
        <v>14</v>
      </c>
      <c r="G368" s="620">
        <v>21</v>
      </c>
      <c r="H368" s="620">
        <v>51</v>
      </c>
      <c r="I368" s="622">
        <v>9</v>
      </c>
      <c r="J368" s="623">
        <f t="shared" si="36"/>
        <v>20</v>
      </c>
      <c r="K368" s="623">
        <f t="shared" si="37"/>
        <v>9</v>
      </c>
      <c r="L368" s="933"/>
      <c r="M368" s="934"/>
      <c r="N368" s="934"/>
      <c r="O368" s="935"/>
      <c r="Q368" s="398" t="s">
        <v>499</v>
      </c>
      <c r="R368" s="23"/>
      <c r="S368" s="23"/>
      <c r="T368" s="23"/>
      <c r="U368" s="23"/>
      <c r="V368" s="23"/>
      <c r="W368" s="23"/>
      <c r="X368" s="23"/>
      <c r="Y368" s="23"/>
      <c r="Z368" s="23"/>
      <c r="AA368" s="23"/>
      <c r="AB368" s="15"/>
    </row>
    <row r="369" spans="1:23" ht="15" customHeight="1" x14ac:dyDescent="0.2">
      <c r="C369" s="623">
        <f t="shared" ref="C369:I369" si="40">SUM(C358:C368)</f>
        <v>220</v>
      </c>
      <c r="D369" s="623">
        <f t="shared" si="40"/>
        <v>93</v>
      </c>
      <c r="E369" s="623">
        <f t="shared" si="40"/>
        <v>34</v>
      </c>
      <c r="F369" s="623">
        <f t="shared" si="40"/>
        <v>93</v>
      </c>
      <c r="G369" s="623">
        <f t="shared" si="40"/>
        <v>423</v>
      </c>
      <c r="H369" s="623">
        <f t="shared" si="40"/>
        <v>423</v>
      </c>
      <c r="I369" s="623">
        <f t="shared" si="40"/>
        <v>220</v>
      </c>
      <c r="J369" s="623">
        <f t="shared" si="36"/>
        <v>220</v>
      </c>
      <c r="K369" s="623">
        <f t="shared" si="37"/>
        <v>220</v>
      </c>
    </row>
    <row r="370" spans="1:23" ht="15" customHeight="1" thickBot="1" x14ac:dyDescent="0.25">
      <c r="Q370" s="5" t="s">
        <v>532</v>
      </c>
    </row>
    <row r="371" spans="1:23" ht="15" customHeight="1" thickBot="1" x14ac:dyDescent="0.25">
      <c r="A371" s="1207" t="s">
        <v>1247</v>
      </c>
      <c r="B371" s="1208"/>
      <c r="C371" s="1208"/>
      <c r="D371" s="1208"/>
      <c r="E371" s="1208"/>
      <c r="F371" s="1209"/>
      <c r="G371" s="1204" t="s">
        <v>1254</v>
      </c>
      <c r="H371" s="1205"/>
      <c r="I371" s="1206"/>
      <c r="L371" s="952" t="s">
        <v>538</v>
      </c>
      <c r="M371" s="953"/>
      <c r="N371" s="953"/>
      <c r="O371" s="954"/>
    </row>
    <row r="372" spans="1:23" ht="15" customHeight="1" thickBot="1" x14ac:dyDescent="0.25">
      <c r="A372" s="449" t="s">
        <v>496</v>
      </c>
      <c r="B372" s="450" t="s">
        <v>497</v>
      </c>
      <c r="C372" s="451" t="s">
        <v>498</v>
      </c>
      <c r="D372" s="451" t="s">
        <v>499</v>
      </c>
      <c r="E372" s="451" t="s">
        <v>500</v>
      </c>
      <c r="F372" s="451" t="s">
        <v>501</v>
      </c>
      <c r="G372" s="452" t="s">
        <v>502</v>
      </c>
      <c r="H372" s="452" t="s">
        <v>503</v>
      </c>
      <c r="I372" s="453" t="s">
        <v>504</v>
      </c>
      <c r="L372" s="955"/>
      <c r="M372" s="956"/>
      <c r="N372" s="956"/>
      <c r="O372" s="957"/>
      <c r="Q372" s="24" t="s">
        <v>1255</v>
      </c>
      <c r="R372" s="396" t="s">
        <v>901</v>
      </c>
      <c r="S372" s="396" t="s">
        <v>1631</v>
      </c>
      <c r="T372" s="396" t="s">
        <v>322</v>
      </c>
      <c r="U372" s="396" t="s">
        <v>501</v>
      </c>
      <c r="V372" s="397" t="s">
        <v>2162</v>
      </c>
    </row>
    <row r="373" spans="1:23" ht="15" customHeight="1" x14ac:dyDescent="0.2">
      <c r="A373" s="475">
        <v>1</v>
      </c>
      <c r="B373" s="126" t="s">
        <v>2163</v>
      </c>
      <c r="C373" s="618">
        <v>8</v>
      </c>
      <c r="D373" s="618">
        <v>5</v>
      </c>
      <c r="E373" s="618">
        <v>2</v>
      </c>
      <c r="F373" s="618">
        <v>1</v>
      </c>
      <c r="G373" s="618">
        <v>30</v>
      </c>
      <c r="H373" s="618">
        <v>19</v>
      </c>
      <c r="I373" s="128">
        <v>12</v>
      </c>
      <c r="J373" s="623">
        <f t="shared" si="36"/>
        <v>8</v>
      </c>
      <c r="K373" s="623">
        <f t="shared" si="37"/>
        <v>12</v>
      </c>
      <c r="L373" s="927"/>
      <c r="M373" s="928"/>
      <c r="N373" s="928"/>
      <c r="O373" s="929"/>
      <c r="Q373" s="339" t="s">
        <v>901</v>
      </c>
      <c r="R373" s="10"/>
      <c r="S373" s="20" t="s">
        <v>532</v>
      </c>
      <c r="T373" s="20"/>
      <c r="U373" s="20"/>
      <c r="V373" s="21"/>
    </row>
    <row r="374" spans="1:23" ht="15" customHeight="1" x14ac:dyDescent="0.2">
      <c r="A374" s="246">
        <v>2</v>
      </c>
      <c r="B374" s="129" t="s">
        <v>1260</v>
      </c>
      <c r="C374" s="619">
        <v>8</v>
      </c>
      <c r="D374" s="619">
        <v>4</v>
      </c>
      <c r="E374" s="619">
        <v>1</v>
      </c>
      <c r="F374" s="619">
        <v>3</v>
      </c>
      <c r="G374" s="619">
        <v>16</v>
      </c>
      <c r="H374" s="619">
        <v>14</v>
      </c>
      <c r="I374" s="621">
        <v>9</v>
      </c>
      <c r="J374" s="623">
        <f t="shared" si="36"/>
        <v>8</v>
      </c>
      <c r="K374" s="623">
        <f t="shared" si="37"/>
        <v>9</v>
      </c>
      <c r="L374" s="930"/>
      <c r="M374" s="931"/>
      <c r="N374" s="931"/>
      <c r="O374" s="932"/>
      <c r="Q374" s="339" t="s">
        <v>1631</v>
      </c>
      <c r="R374" s="20" t="s">
        <v>532</v>
      </c>
      <c r="S374" s="10"/>
      <c r="T374" s="20" t="s">
        <v>532</v>
      </c>
      <c r="U374" s="20"/>
      <c r="V374" s="21"/>
    </row>
    <row r="375" spans="1:23" ht="15" customHeight="1" x14ac:dyDescent="0.2">
      <c r="A375" s="246">
        <v>3</v>
      </c>
      <c r="B375" s="129" t="s">
        <v>128</v>
      </c>
      <c r="C375" s="619">
        <v>8</v>
      </c>
      <c r="D375" s="619">
        <v>3</v>
      </c>
      <c r="E375" s="619">
        <v>2</v>
      </c>
      <c r="F375" s="619">
        <v>3</v>
      </c>
      <c r="G375" s="619">
        <v>21</v>
      </c>
      <c r="H375" s="619">
        <v>16</v>
      </c>
      <c r="I375" s="621">
        <v>8</v>
      </c>
      <c r="J375" s="623">
        <f t="shared" si="36"/>
        <v>8</v>
      </c>
      <c r="K375" s="623">
        <f t="shared" si="37"/>
        <v>8</v>
      </c>
      <c r="L375" s="930"/>
      <c r="M375" s="931"/>
      <c r="N375" s="931"/>
      <c r="O375" s="932"/>
      <c r="Q375" s="339" t="s">
        <v>322</v>
      </c>
      <c r="R375" s="20"/>
      <c r="S375" s="20" t="s">
        <v>532</v>
      </c>
      <c r="T375" s="10"/>
      <c r="U375" s="20" t="s">
        <v>532</v>
      </c>
      <c r="V375" s="21"/>
    </row>
    <row r="376" spans="1:23" ht="15" customHeight="1" x14ac:dyDescent="0.2">
      <c r="A376" s="246">
        <v>4</v>
      </c>
      <c r="B376" s="129" t="s">
        <v>1248</v>
      </c>
      <c r="C376" s="619">
        <v>8</v>
      </c>
      <c r="D376" s="619">
        <v>2</v>
      </c>
      <c r="E376" s="619">
        <v>2</v>
      </c>
      <c r="F376" s="619">
        <v>4</v>
      </c>
      <c r="G376" s="619">
        <v>15</v>
      </c>
      <c r="H376" s="619">
        <v>21</v>
      </c>
      <c r="I376" s="621">
        <v>6</v>
      </c>
      <c r="J376" s="623">
        <f t="shared" si="36"/>
        <v>8</v>
      </c>
      <c r="K376" s="623">
        <f t="shared" si="37"/>
        <v>6</v>
      </c>
      <c r="L376" s="930"/>
      <c r="M376" s="931"/>
      <c r="N376" s="931"/>
      <c r="O376" s="932"/>
      <c r="Q376" s="339" t="s">
        <v>501</v>
      </c>
      <c r="R376" s="20"/>
      <c r="S376" s="20"/>
      <c r="T376" s="20" t="s">
        <v>532</v>
      </c>
      <c r="U376" s="10"/>
      <c r="V376" s="21"/>
    </row>
    <row r="377" spans="1:23" ht="15" customHeight="1" thickBot="1" x14ac:dyDescent="0.25">
      <c r="A377" s="455">
        <v>5</v>
      </c>
      <c r="B377" s="130" t="s">
        <v>1635</v>
      </c>
      <c r="C377" s="620">
        <v>8</v>
      </c>
      <c r="D377" s="620">
        <v>2</v>
      </c>
      <c r="E377" s="620">
        <v>1</v>
      </c>
      <c r="F377" s="620">
        <v>5</v>
      </c>
      <c r="G377" s="620">
        <v>17</v>
      </c>
      <c r="H377" s="620">
        <v>29</v>
      </c>
      <c r="I377" s="622">
        <v>5</v>
      </c>
      <c r="J377" s="623">
        <f t="shared" si="36"/>
        <v>8</v>
      </c>
      <c r="K377" s="623">
        <f t="shared" si="37"/>
        <v>5</v>
      </c>
      <c r="L377" s="933"/>
      <c r="M377" s="934"/>
      <c r="N377" s="934"/>
      <c r="O377" s="935"/>
      <c r="Q377" s="398" t="s">
        <v>2162</v>
      </c>
      <c r="R377" s="23"/>
      <c r="S377" s="23"/>
      <c r="T377" s="23"/>
      <c r="U377" s="23"/>
      <c r="V377" s="15"/>
    </row>
    <row r="378" spans="1:23" ht="15" customHeight="1" x14ac:dyDescent="0.2">
      <c r="C378" s="623">
        <f t="shared" ref="C378:I378" si="41">SUM(C373:C377)</f>
        <v>40</v>
      </c>
      <c r="D378" s="623">
        <f t="shared" si="41"/>
        <v>16</v>
      </c>
      <c r="E378" s="623">
        <f t="shared" si="41"/>
        <v>8</v>
      </c>
      <c r="F378" s="623">
        <f t="shared" si="41"/>
        <v>16</v>
      </c>
      <c r="G378" s="623">
        <f t="shared" si="41"/>
        <v>99</v>
      </c>
      <c r="H378" s="623">
        <f t="shared" si="41"/>
        <v>99</v>
      </c>
      <c r="I378" s="623">
        <f t="shared" si="41"/>
        <v>40</v>
      </c>
      <c r="J378" s="623">
        <f t="shared" ref="J378:J458" si="42">D378+E378+F378</f>
        <v>40</v>
      </c>
      <c r="K378" s="623">
        <f t="shared" ref="K378:K458" si="43">D378*2+E378</f>
        <v>40</v>
      </c>
    </row>
    <row r="379" spans="1:23" ht="15" customHeight="1" thickBot="1" x14ac:dyDescent="0.25"/>
    <row r="380" spans="1:23" ht="15" customHeight="1" thickBot="1" x14ac:dyDescent="0.25">
      <c r="A380" s="1207" t="s">
        <v>1250</v>
      </c>
      <c r="B380" s="1208"/>
      <c r="C380" s="1208"/>
      <c r="D380" s="1208"/>
      <c r="E380" s="1208"/>
      <c r="F380" s="1209"/>
      <c r="G380" s="1204" t="s">
        <v>1254</v>
      </c>
      <c r="H380" s="1205"/>
      <c r="I380" s="1206"/>
      <c r="L380" s="952" t="s">
        <v>538</v>
      </c>
      <c r="M380" s="953"/>
      <c r="N380" s="953"/>
      <c r="O380" s="954"/>
    </row>
    <row r="381" spans="1:23" ht="15" customHeight="1" thickBot="1" x14ac:dyDescent="0.25">
      <c r="A381" s="449" t="s">
        <v>496</v>
      </c>
      <c r="B381" s="450" t="s">
        <v>497</v>
      </c>
      <c r="C381" s="451" t="s">
        <v>498</v>
      </c>
      <c r="D381" s="451" t="s">
        <v>499</v>
      </c>
      <c r="E381" s="451" t="s">
        <v>500</v>
      </c>
      <c r="F381" s="451" t="s">
        <v>501</v>
      </c>
      <c r="G381" s="452" t="s">
        <v>502</v>
      </c>
      <c r="H381" s="452" t="s">
        <v>503</v>
      </c>
      <c r="I381" s="453" t="s">
        <v>504</v>
      </c>
      <c r="L381" s="955"/>
      <c r="M381" s="956"/>
      <c r="N381" s="956"/>
      <c r="O381" s="957"/>
      <c r="Q381" s="24" t="s">
        <v>1255</v>
      </c>
      <c r="R381" s="396" t="s">
        <v>902</v>
      </c>
      <c r="S381" s="396" t="s">
        <v>1258</v>
      </c>
      <c r="T381" s="396" t="s">
        <v>514</v>
      </c>
      <c r="U381" s="396" t="s">
        <v>299</v>
      </c>
      <c r="V381" s="396" t="s">
        <v>153</v>
      </c>
      <c r="W381" s="397" t="s">
        <v>499</v>
      </c>
    </row>
    <row r="382" spans="1:23" ht="15" customHeight="1" x14ac:dyDescent="0.2">
      <c r="A382" s="475">
        <v>1</v>
      </c>
      <c r="B382" s="126" t="s">
        <v>529</v>
      </c>
      <c r="C382" s="618">
        <v>10</v>
      </c>
      <c r="D382" s="618">
        <v>5</v>
      </c>
      <c r="E382" s="618">
        <v>3</v>
      </c>
      <c r="F382" s="618">
        <v>2</v>
      </c>
      <c r="G382" s="618">
        <v>20</v>
      </c>
      <c r="H382" s="618">
        <v>18</v>
      </c>
      <c r="I382" s="128">
        <v>13</v>
      </c>
      <c r="J382" s="623">
        <f t="shared" si="42"/>
        <v>10</v>
      </c>
      <c r="K382" s="623">
        <f t="shared" si="43"/>
        <v>13</v>
      </c>
      <c r="L382" s="927" t="s">
        <v>1261</v>
      </c>
      <c r="M382" s="928"/>
      <c r="N382" s="928"/>
      <c r="O382" s="929"/>
      <c r="Q382" s="339" t="s">
        <v>902</v>
      </c>
      <c r="R382" s="10"/>
      <c r="S382" s="20" t="s">
        <v>532</v>
      </c>
      <c r="T382" s="20"/>
      <c r="U382" s="20"/>
      <c r="V382" s="20"/>
      <c r="W382" s="21"/>
    </row>
    <row r="383" spans="1:23" ht="15" customHeight="1" x14ac:dyDescent="0.2">
      <c r="A383" s="246">
        <v>2</v>
      </c>
      <c r="B383" s="129" t="s">
        <v>433</v>
      </c>
      <c r="C383" s="619">
        <v>10</v>
      </c>
      <c r="D383" s="619">
        <v>3</v>
      </c>
      <c r="E383" s="619">
        <v>5</v>
      </c>
      <c r="F383" s="619">
        <v>2</v>
      </c>
      <c r="G383" s="619">
        <v>18</v>
      </c>
      <c r="H383" s="619">
        <v>17</v>
      </c>
      <c r="I383" s="621">
        <v>11</v>
      </c>
      <c r="J383" s="623">
        <f t="shared" si="42"/>
        <v>10</v>
      </c>
      <c r="K383" s="623">
        <f t="shared" si="43"/>
        <v>11</v>
      </c>
      <c r="L383" s="930"/>
      <c r="M383" s="931"/>
      <c r="N383" s="931"/>
      <c r="O383" s="932"/>
      <c r="Q383" s="339" t="s">
        <v>1258</v>
      </c>
      <c r="R383" s="20" t="s">
        <v>532</v>
      </c>
      <c r="S383" s="10"/>
      <c r="T383" s="20" t="s">
        <v>532</v>
      </c>
      <c r="U383" s="20"/>
      <c r="V383" s="20"/>
      <c r="W383" s="21"/>
    </row>
    <row r="384" spans="1:23" ht="15" customHeight="1" x14ac:dyDescent="0.2">
      <c r="A384" s="246">
        <v>3</v>
      </c>
      <c r="B384" s="129" t="s">
        <v>1855</v>
      </c>
      <c r="C384" s="619">
        <v>10</v>
      </c>
      <c r="D384" s="619">
        <v>4</v>
      </c>
      <c r="E384" s="619">
        <v>3</v>
      </c>
      <c r="F384" s="619">
        <v>3</v>
      </c>
      <c r="G384" s="619">
        <v>26</v>
      </c>
      <c r="H384" s="619">
        <v>27</v>
      </c>
      <c r="I384" s="621">
        <v>11</v>
      </c>
      <c r="J384" s="623">
        <f t="shared" si="42"/>
        <v>10</v>
      </c>
      <c r="K384" s="623">
        <f t="shared" si="43"/>
        <v>11</v>
      </c>
      <c r="L384" s="930"/>
      <c r="M384" s="931"/>
      <c r="N384" s="931"/>
      <c r="O384" s="932"/>
      <c r="Q384" s="339" t="s">
        <v>514</v>
      </c>
      <c r="R384" s="20"/>
      <c r="S384" s="20" t="s">
        <v>532</v>
      </c>
      <c r="T384" s="10"/>
      <c r="U384" s="20" t="s">
        <v>532</v>
      </c>
      <c r="V384" s="20"/>
      <c r="W384" s="21"/>
    </row>
    <row r="385" spans="1:32" ht="15" customHeight="1" x14ac:dyDescent="0.2">
      <c r="A385" s="246">
        <v>4</v>
      </c>
      <c r="B385" s="129" t="s">
        <v>2123</v>
      </c>
      <c r="C385" s="619">
        <v>10</v>
      </c>
      <c r="D385" s="619">
        <v>3</v>
      </c>
      <c r="E385" s="619">
        <v>4</v>
      </c>
      <c r="F385" s="619">
        <v>3</v>
      </c>
      <c r="G385" s="619">
        <v>17</v>
      </c>
      <c r="H385" s="619">
        <v>14</v>
      </c>
      <c r="I385" s="621">
        <v>10</v>
      </c>
      <c r="J385" s="623">
        <f t="shared" si="42"/>
        <v>10</v>
      </c>
      <c r="K385" s="623">
        <f t="shared" si="43"/>
        <v>10</v>
      </c>
      <c r="L385" s="930"/>
      <c r="M385" s="931"/>
      <c r="N385" s="931"/>
      <c r="O385" s="932"/>
      <c r="Q385" s="339" t="s">
        <v>299</v>
      </c>
      <c r="R385" s="20"/>
      <c r="S385" s="20"/>
      <c r="T385" s="20" t="s">
        <v>532</v>
      </c>
      <c r="U385" s="10"/>
      <c r="V385" s="20" t="s">
        <v>532</v>
      </c>
      <c r="W385" s="21"/>
    </row>
    <row r="386" spans="1:32" ht="15" customHeight="1" x14ac:dyDescent="0.2">
      <c r="A386" s="246">
        <v>5</v>
      </c>
      <c r="B386" s="129" t="s">
        <v>1259</v>
      </c>
      <c r="C386" s="619">
        <v>10</v>
      </c>
      <c r="D386" s="619">
        <v>3</v>
      </c>
      <c r="E386" s="619">
        <v>3</v>
      </c>
      <c r="F386" s="619">
        <v>4</v>
      </c>
      <c r="G386" s="619">
        <v>20</v>
      </c>
      <c r="H386" s="619">
        <v>20</v>
      </c>
      <c r="I386" s="621">
        <v>9</v>
      </c>
      <c r="J386" s="623">
        <f t="shared" si="42"/>
        <v>10</v>
      </c>
      <c r="K386" s="623">
        <f t="shared" si="43"/>
        <v>9</v>
      </c>
      <c r="L386" s="930"/>
      <c r="M386" s="931"/>
      <c r="N386" s="931"/>
      <c r="O386" s="932"/>
      <c r="Q386" s="339" t="s">
        <v>153</v>
      </c>
      <c r="R386" s="20"/>
      <c r="S386" s="20"/>
      <c r="T386" s="20"/>
      <c r="U386" s="20" t="s">
        <v>532</v>
      </c>
      <c r="V386" s="10"/>
      <c r="W386" s="21"/>
    </row>
    <row r="387" spans="1:32" ht="15" customHeight="1" thickBot="1" x14ac:dyDescent="0.25">
      <c r="A387" s="455">
        <v>6</v>
      </c>
      <c r="B387" s="130" t="s">
        <v>304</v>
      </c>
      <c r="C387" s="620">
        <v>10</v>
      </c>
      <c r="D387" s="620">
        <v>1</v>
      </c>
      <c r="E387" s="620">
        <v>4</v>
      </c>
      <c r="F387" s="620">
        <v>5</v>
      </c>
      <c r="G387" s="620">
        <v>12</v>
      </c>
      <c r="H387" s="620">
        <v>17</v>
      </c>
      <c r="I387" s="622">
        <v>6</v>
      </c>
      <c r="J387" s="623">
        <f t="shared" si="42"/>
        <v>10</v>
      </c>
      <c r="K387" s="623">
        <f t="shared" si="43"/>
        <v>6</v>
      </c>
      <c r="L387" s="933"/>
      <c r="M387" s="934"/>
      <c r="N387" s="934"/>
      <c r="O387" s="935"/>
      <c r="Q387" s="398" t="s">
        <v>499</v>
      </c>
      <c r="R387" s="23"/>
      <c r="S387" s="23"/>
      <c r="T387" s="23"/>
      <c r="U387" s="23"/>
      <c r="V387" s="23"/>
      <c r="W387" s="15"/>
    </row>
    <row r="388" spans="1:32" ht="15" customHeight="1" x14ac:dyDescent="0.2">
      <c r="C388" s="623">
        <f t="shared" ref="C388:I388" si="44">SUM(C382:C387)</f>
        <v>60</v>
      </c>
      <c r="D388" s="623">
        <f t="shared" si="44"/>
        <v>19</v>
      </c>
      <c r="E388" s="623">
        <f t="shared" si="44"/>
        <v>22</v>
      </c>
      <c r="F388" s="623">
        <f t="shared" si="44"/>
        <v>19</v>
      </c>
      <c r="G388" s="623">
        <f t="shared" si="44"/>
        <v>113</v>
      </c>
      <c r="H388" s="623">
        <f t="shared" si="44"/>
        <v>113</v>
      </c>
      <c r="I388" s="623">
        <f t="shared" si="44"/>
        <v>60</v>
      </c>
      <c r="J388" s="623">
        <f t="shared" si="42"/>
        <v>60</v>
      </c>
      <c r="K388" s="623">
        <f t="shared" si="43"/>
        <v>60</v>
      </c>
    </row>
    <row r="389" spans="1:32" ht="15" customHeight="1" thickBot="1" x14ac:dyDescent="0.25"/>
    <row r="390" spans="1:32" ht="15" customHeight="1" thickBot="1" x14ac:dyDescent="0.25">
      <c r="A390" s="1193" t="s">
        <v>943</v>
      </c>
      <c r="B390" s="1194"/>
      <c r="C390" s="1194"/>
      <c r="D390" s="1194"/>
      <c r="E390" s="1194"/>
      <c r="F390" s="1195"/>
      <c r="G390" s="1190" t="s">
        <v>1254</v>
      </c>
      <c r="H390" s="1191"/>
      <c r="I390" s="1192"/>
    </row>
    <row r="391" spans="1:32" ht="15" customHeight="1" thickBot="1" x14ac:dyDescent="0.25">
      <c r="A391" s="456" t="s">
        <v>496</v>
      </c>
      <c r="B391" s="457" t="s">
        <v>497</v>
      </c>
      <c r="C391" s="458" t="s">
        <v>498</v>
      </c>
      <c r="D391" s="458" t="s">
        <v>499</v>
      </c>
      <c r="E391" s="458" t="s">
        <v>500</v>
      </c>
      <c r="F391" s="458" t="s">
        <v>501</v>
      </c>
      <c r="G391" s="459" t="s">
        <v>502</v>
      </c>
      <c r="H391" s="459" t="s">
        <v>503</v>
      </c>
      <c r="I391" s="460" t="s">
        <v>504</v>
      </c>
      <c r="L391" s="1242" t="s">
        <v>588</v>
      </c>
      <c r="M391" s="1243"/>
      <c r="N391" s="1243"/>
      <c r="O391" s="1244"/>
      <c r="Q391" s="24" t="s">
        <v>1255</v>
      </c>
      <c r="R391" s="399" t="s">
        <v>633</v>
      </c>
      <c r="S391" s="399" t="s">
        <v>241</v>
      </c>
      <c r="T391" s="399" t="s">
        <v>1196</v>
      </c>
      <c r="U391" s="399" t="s">
        <v>541</v>
      </c>
      <c r="V391" s="399" t="s">
        <v>1784</v>
      </c>
      <c r="W391" s="399" t="s">
        <v>500</v>
      </c>
      <c r="X391" s="399" t="s">
        <v>733</v>
      </c>
      <c r="Y391" s="399" t="s">
        <v>1088</v>
      </c>
      <c r="Z391" s="399" t="s">
        <v>242</v>
      </c>
      <c r="AA391" s="399" t="s">
        <v>1089</v>
      </c>
      <c r="AB391" s="399" t="s">
        <v>610</v>
      </c>
      <c r="AC391" s="399" t="s">
        <v>514</v>
      </c>
      <c r="AD391" s="399" t="s">
        <v>591</v>
      </c>
      <c r="AE391" s="399" t="s">
        <v>1587</v>
      </c>
      <c r="AF391" s="400" t="s">
        <v>813</v>
      </c>
    </row>
    <row r="392" spans="1:32" ht="15" customHeight="1" thickBot="1" x14ac:dyDescent="0.25">
      <c r="A392" s="461">
        <v>1</v>
      </c>
      <c r="B392" s="53" t="s">
        <v>1208</v>
      </c>
      <c r="C392" s="46">
        <v>28</v>
      </c>
      <c r="D392" s="46">
        <v>25</v>
      </c>
      <c r="E392" s="46">
        <v>2</v>
      </c>
      <c r="F392" s="46">
        <v>1</v>
      </c>
      <c r="G392" s="46">
        <v>116</v>
      </c>
      <c r="H392" s="46">
        <v>37</v>
      </c>
      <c r="I392" s="624">
        <f>(D392*2)+E392</f>
        <v>52</v>
      </c>
      <c r="J392" s="623">
        <f t="shared" si="42"/>
        <v>28</v>
      </c>
      <c r="K392" s="623">
        <f t="shared" si="43"/>
        <v>52</v>
      </c>
      <c r="L392" s="1245"/>
      <c r="M392" s="1246"/>
      <c r="N392" s="1246"/>
      <c r="O392" s="1247"/>
      <c r="Q392" s="401" t="s">
        <v>633</v>
      </c>
      <c r="R392" s="10"/>
      <c r="S392" s="20" t="s">
        <v>532</v>
      </c>
      <c r="T392" s="20"/>
      <c r="U392" s="20" t="s">
        <v>1207</v>
      </c>
      <c r="V392" s="20" t="s">
        <v>532</v>
      </c>
      <c r="W392" s="20"/>
      <c r="X392" s="20"/>
      <c r="Y392" s="20" t="s">
        <v>532</v>
      </c>
      <c r="Z392" s="20"/>
      <c r="AA392" s="20"/>
      <c r="AB392" s="20"/>
      <c r="AC392" s="20"/>
      <c r="AD392" s="20"/>
      <c r="AE392" s="20"/>
      <c r="AF392" s="21"/>
    </row>
    <row r="393" spans="1:32" ht="15" customHeight="1" x14ac:dyDescent="0.2">
      <c r="A393" s="259">
        <v>2</v>
      </c>
      <c r="B393" s="54" t="s">
        <v>1092</v>
      </c>
      <c r="C393" s="619">
        <v>28</v>
      </c>
      <c r="D393" s="619">
        <v>23</v>
      </c>
      <c r="E393" s="619">
        <v>2</v>
      </c>
      <c r="F393" s="619">
        <v>3</v>
      </c>
      <c r="G393" s="619">
        <v>116</v>
      </c>
      <c r="H393" s="619">
        <v>29</v>
      </c>
      <c r="I393" s="621">
        <f>(D393*2)+E393</f>
        <v>48</v>
      </c>
      <c r="J393" s="623">
        <f t="shared" si="42"/>
        <v>28</v>
      </c>
      <c r="K393" s="623">
        <f t="shared" si="43"/>
        <v>48</v>
      </c>
      <c r="L393" s="927" t="s">
        <v>1182</v>
      </c>
      <c r="M393" s="928"/>
      <c r="N393" s="928"/>
      <c r="O393" s="929"/>
      <c r="Q393" s="401" t="s">
        <v>241</v>
      </c>
      <c r="R393" s="20" t="s">
        <v>532</v>
      </c>
      <c r="S393" s="10"/>
      <c r="T393" s="20" t="s">
        <v>532</v>
      </c>
      <c r="U393" s="20" t="s">
        <v>1210</v>
      </c>
      <c r="V393" s="20"/>
      <c r="W393" s="20"/>
      <c r="X393" s="20"/>
      <c r="Y393" s="20"/>
      <c r="Z393" s="20"/>
      <c r="AA393" s="20"/>
      <c r="AB393" s="20"/>
      <c r="AC393" s="20"/>
      <c r="AD393" s="20"/>
      <c r="AE393" s="20"/>
      <c r="AF393" s="21"/>
    </row>
    <row r="394" spans="1:32" ht="15" customHeight="1" x14ac:dyDescent="0.2">
      <c r="A394" s="259">
        <v>3</v>
      </c>
      <c r="B394" s="54" t="s">
        <v>245</v>
      </c>
      <c r="C394" s="619">
        <v>28</v>
      </c>
      <c r="D394" s="619">
        <v>16</v>
      </c>
      <c r="E394" s="619">
        <v>4</v>
      </c>
      <c r="F394" s="619">
        <v>8</v>
      </c>
      <c r="G394" s="619">
        <v>83</v>
      </c>
      <c r="H394" s="619">
        <v>54</v>
      </c>
      <c r="I394" s="621">
        <f>(D394*2)+E394</f>
        <v>36</v>
      </c>
      <c r="J394" s="623">
        <f t="shared" si="42"/>
        <v>28</v>
      </c>
      <c r="K394" s="623">
        <f t="shared" si="43"/>
        <v>36</v>
      </c>
      <c r="L394" s="930"/>
      <c r="M394" s="931"/>
      <c r="N394" s="931"/>
      <c r="O394" s="932"/>
      <c r="Q394" s="401" t="s">
        <v>1196</v>
      </c>
      <c r="R394" s="20"/>
      <c r="S394" s="20" t="s">
        <v>532</v>
      </c>
      <c r="T394" s="10"/>
      <c r="U394" s="20" t="s">
        <v>1646</v>
      </c>
      <c r="V394" s="20"/>
      <c r="W394" s="20"/>
      <c r="X394" s="20"/>
      <c r="Y394" s="20"/>
      <c r="Z394" s="20"/>
      <c r="AA394" s="20"/>
      <c r="AB394" s="20"/>
      <c r="AC394" s="20"/>
      <c r="AD394" s="20"/>
      <c r="AE394" s="20"/>
      <c r="AF394" s="21"/>
    </row>
    <row r="395" spans="1:32" ht="15" customHeight="1" x14ac:dyDescent="0.2">
      <c r="A395" s="259">
        <v>4</v>
      </c>
      <c r="B395" s="54" t="s">
        <v>1589</v>
      </c>
      <c r="C395" s="619">
        <v>28</v>
      </c>
      <c r="D395" s="619">
        <v>15</v>
      </c>
      <c r="E395" s="619">
        <v>3</v>
      </c>
      <c r="F395" s="619">
        <v>10</v>
      </c>
      <c r="G395" s="619">
        <v>86</v>
      </c>
      <c r="H395" s="619">
        <v>62</v>
      </c>
      <c r="I395" s="621">
        <f>(D395*2)+E395</f>
        <v>33</v>
      </c>
      <c r="J395" s="623">
        <f t="shared" si="42"/>
        <v>28</v>
      </c>
      <c r="K395" s="623">
        <f t="shared" si="43"/>
        <v>33</v>
      </c>
      <c r="L395" s="930"/>
      <c r="M395" s="931"/>
      <c r="N395" s="931"/>
      <c r="O395" s="932"/>
      <c r="Q395" s="401" t="s">
        <v>541</v>
      </c>
      <c r="R395" s="20" t="s">
        <v>1493</v>
      </c>
      <c r="S395" s="20" t="s">
        <v>32</v>
      </c>
      <c r="T395" s="20" t="s">
        <v>1547</v>
      </c>
      <c r="U395" s="10"/>
      <c r="V395" s="20" t="s">
        <v>1494</v>
      </c>
      <c r="W395" s="20" t="s">
        <v>1493</v>
      </c>
      <c r="X395" s="20" t="s">
        <v>1654</v>
      </c>
      <c r="Y395" s="20" t="s">
        <v>1600</v>
      </c>
      <c r="Z395" s="20" t="s">
        <v>32</v>
      </c>
      <c r="AA395" s="20" t="s">
        <v>1547</v>
      </c>
      <c r="AB395" s="20" t="s">
        <v>1881</v>
      </c>
      <c r="AC395" s="20" t="s">
        <v>1654</v>
      </c>
      <c r="AD395" s="20" t="s">
        <v>1644</v>
      </c>
      <c r="AE395" s="20" t="s">
        <v>1547</v>
      </c>
      <c r="AF395" s="21" t="s">
        <v>1546</v>
      </c>
    </row>
    <row r="396" spans="1:32" ht="15" customHeight="1" x14ac:dyDescent="0.2">
      <c r="A396" s="259">
        <v>5</v>
      </c>
      <c r="B396" s="54" t="s">
        <v>244</v>
      </c>
      <c r="C396" s="619">
        <v>28</v>
      </c>
      <c r="D396" s="619">
        <v>15</v>
      </c>
      <c r="E396" s="619">
        <v>2</v>
      </c>
      <c r="F396" s="619">
        <v>11</v>
      </c>
      <c r="G396" s="619">
        <v>101</v>
      </c>
      <c r="H396" s="619">
        <v>62</v>
      </c>
      <c r="I396" s="621">
        <f t="shared" ref="I396:I402" si="45">(D396*2)+E396</f>
        <v>32</v>
      </c>
      <c r="J396" s="623">
        <f t="shared" si="42"/>
        <v>28</v>
      </c>
      <c r="K396" s="623">
        <f t="shared" si="43"/>
        <v>32</v>
      </c>
      <c r="L396" s="930"/>
      <c r="M396" s="931"/>
      <c r="N396" s="931"/>
      <c r="O396" s="932"/>
      <c r="Q396" s="401" t="s">
        <v>1784</v>
      </c>
      <c r="R396" s="20"/>
      <c r="S396" s="20"/>
      <c r="T396" s="20"/>
      <c r="U396" s="20" t="s">
        <v>1496</v>
      </c>
      <c r="V396" s="10"/>
      <c r="W396" s="20" t="s">
        <v>532</v>
      </c>
      <c r="X396" s="20"/>
      <c r="Y396" s="20"/>
      <c r="Z396" s="20"/>
      <c r="AA396" s="20"/>
      <c r="AB396" s="20"/>
      <c r="AC396" s="20"/>
      <c r="AD396" s="20"/>
      <c r="AE396" s="20"/>
      <c r="AF396" s="21"/>
    </row>
    <row r="397" spans="1:32" ht="15" customHeight="1" x14ac:dyDescent="0.2">
      <c r="A397" s="259">
        <v>6</v>
      </c>
      <c r="B397" s="54" t="s">
        <v>371</v>
      </c>
      <c r="C397" s="619">
        <v>28</v>
      </c>
      <c r="D397" s="619">
        <v>13</v>
      </c>
      <c r="E397" s="619">
        <v>5</v>
      </c>
      <c r="F397" s="619">
        <v>10</v>
      </c>
      <c r="G397" s="619">
        <v>52</v>
      </c>
      <c r="H397" s="619">
        <v>52</v>
      </c>
      <c r="I397" s="621">
        <f t="shared" si="45"/>
        <v>31</v>
      </c>
      <c r="J397" s="623">
        <f t="shared" si="42"/>
        <v>28</v>
      </c>
      <c r="K397" s="623">
        <f t="shared" si="43"/>
        <v>31</v>
      </c>
      <c r="L397" s="930"/>
      <c r="M397" s="931"/>
      <c r="N397" s="931"/>
      <c r="O397" s="932"/>
      <c r="Q397" s="401" t="s">
        <v>500</v>
      </c>
      <c r="R397" s="20"/>
      <c r="S397" s="20"/>
      <c r="T397" s="20"/>
      <c r="U397" s="20" t="s">
        <v>1210</v>
      </c>
      <c r="V397" s="20" t="s">
        <v>532</v>
      </c>
      <c r="W397" s="10"/>
      <c r="X397" s="20" t="s">
        <v>532</v>
      </c>
      <c r="Y397" s="20"/>
      <c r="Z397" s="20"/>
      <c r="AA397" s="20"/>
      <c r="AB397" s="20"/>
      <c r="AC397" s="20"/>
      <c r="AD397" s="20"/>
      <c r="AE397" s="20"/>
      <c r="AF397" s="21"/>
    </row>
    <row r="398" spans="1:32" ht="15" customHeight="1" x14ac:dyDescent="0.2">
      <c r="A398" s="259">
        <v>7</v>
      </c>
      <c r="B398" s="54" t="s">
        <v>345</v>
      </c>
      <c r="C398" s="619">
        <v>28</v>
      </c>
      <c r="D398" s="619">
        <v>13</v>
      </c>
      <c r="E398" s="619">
        <v>5</v>
      </c>
      <c r="F398" s="619">
        <v>10</v>
      </c>
      <c r="G398" s="619">
        <v>57</v>
      </c>
      <c r="H398" s="619">
        <v>60</v>
      </c>
      <c r="I398" s="621">
        <f t="shared" si="45"/>
        <v>31</v>
      </c>
      <c r="J398" s="623">
        <f t="shared" si="42"/>
        <v>28</v>
      </c>
      <c r="K398" s="623">
        <f t="shared" si="43"/>
        <v>31</v>
      </c>
      <c r="L398" s="930"/>
      <c r="M398" s="931"/>
      <c r="N398" s="931"/>
      <c r="O398" s="932"/>
      <c r="Q398" s="401" t="s">
        <v>733</v>
      </c>
      <c r="R398" s="20"/>
      <c r="S398" s="20"/>
      <c r="T398" s="20"/>
      <c r="U398" s="20" t="s">
        <v>22</v>
      </c>
      <c r="V398" s="20"/>
      <c r="W398" s="20" t="s">
        <v>532</v>
      </c>
      <c r="X398" s="10"/>
      <c r="Y398" s="20" t="s">
        <v>532</v>
      </c>
      <c r="Z398" s="20"/>
      <c r="AA398" s="20"/>
      <c r="AB398" s="20"/>
      <c r="AC398" s="20"/>
      <c r="AD398" s="20"/>
      <c r="AE398" s="20"/>
      <c r="AF398" s="21"/>
    </row>
    <row r="399" spans="1:32" ht="15" customHeight="1" x14ac:dyDescent="0.2">
      <c r="A399" s="259">
        <v>8</v>
      </c>
      <c r="B399" s="54" t="s">
        <v>1200</v>
      </c>
      <c r="C399" s="619">
        <v>28</v>
      </c>
      <c r="D399" s="619">
        <v>12</v>
      </c>
      <c r="E399" s="619">
        <v>2</v>
      </c>
      <c r="F399" s="619">
        <v>14</v>
      </c>
      <c r="G399" s="619">
        <v>56</v>
      </c>
      <c r="H399" s="619">
        <v>46</v>
      </c>
      <c r="I399" s="621">
        <f t="shared" si="45"/>
        <v>26</v>
      </c>
      <c r="J399" s="623">
        <f t="shared" si="42"/>
        <v>28</v>
      </c>
      <c r="K399" s="623">
        <f t="shared" si="43"/>
        <v>26</v>
      </c>
      <c r="L399" s="930"/>
      <c r="M399" s="931"/>
      <c r="N399" s="931"/>
      <c r="O399" s="932"/>
      <c r="Q399" s="401" t="s">
        <v>1088</v>
      </c>
      <c r="R399" s="20"/>
      <c r="S399" s="20"/>
      <c r="T399" s="20"/>
      <c r="U399" s="20" t="s">
        <v>1603</v>
      </c>
      <c r="V399" s="20"/>
      <c r="W399" s="20"/>
      <c r="X399" s="20" t="s">
        <v>532</v>
      </c>
      <c r="Y399" s="10"/>
      <c r="Z399" s="20" t="s">
        <v>532</v>
      </c>
      <c r="AA399" s="20"/>
      <c r="AB399" s="20"/>
      <c r="AC399" s="20"/>
      <c r="AD399" s="20"/>
      <c r="AE399" s="20"/>
      <c r="AF399" s="21"/>
    </row>
    <row r="400" spans="1:32" ht="15" customHeight="1" x14ac:dyDescent="0.2">
      <c r="A400" s="259">
        <v>9</v>
      </c>
      <c r="B400" s="54" t="s">
        <v>1094</v>
      </c>
      <c r="C400" s="619">
        <v>28</v>
      </c>
      <c r="D400" s="619">
        <v>12</v>
      </c>
      <c r="E400" s="619">
        <v>1</v>
      </c>
      <c r="F400" s="619">
        <v>15</v>
      </c>
      <c r="G400" s="619">
        <v>78</v>
      </c>
      <c r="H400" s="619">
        <v>74</v>
      </c>
      <c r="I400" s="621">
        <f t="shared" si="45"/>
        <v>25</v>
      </c>
      <c r="J400" s="623">
        <f t="shared" si="42"/>
        <v>28</v>
      </c>
      <c r="K400" s="623">
        <f t="shared" si="43"/>
        <v>25</v>
      </c>
      <c r="L400" s="930"/>
      <c r="M400" s="931"/>
      <c r="N400" s="931"/>
      <c r="O400" s="932"/>
      <c r="Q400" s="401" t="s">
        <v>242</v>
      </c>
      <c r="R400" s="20"/>
      <c r="S400" s="20"/>
      <c r="T400" s="20"/>
      <c r="U400" s="20" t="s">
        <v>1894</v>
      </c>
      <c r="V400" s="20"/>
      <c r="W400" s="20"/>
      <c r="X400" s="20"/>
      <c r="Y400" s="20" t="s">
        <v>532</v>
      </c>
      <c r="Z400" s="10"/>
      <c r="AA400" s="20"/>
      <c r="AB400" s="20"/>
      <c r="AC400" s="20"/>
      <c r="AD400" s="20"/>
      <c r="AE400" s="20"/>
      <c r="AF400" s="21"/>
    </row>
    <row r="401" spans="1:32" ht="15" customHeight="1" x14ac:dyDescent="0.2">
      <c r="A401" s="259">
        <v>10</v>
      </c>
      <c r="B401" s="54" t="s">
        <v>1093</v>
      </c>
      <c r="C401" s="619">
        <v>28</v>
      </c>
      <c r="D401" s="619">
        <v>11</v>
      </c>
      <c r="E401" s="619">
        <v>3</v>
      </c>
      <c r="F401" s="619">
        <v>14</v>
      </c>
      <c r="G401" s="619">
        <v>58</v>
      </c>
      <c r="H401" s="619">
        <v>97</v>
      </c>
      <c r="I401" s="621">
        <f t="shared" si="45"/>
        <v>25</v>
      </c>
      <c r="J401" s="623">
        <f t="shared" si="42"/>
        <v>28</v>
      </c>
      <c r="K401" s="623">
        <f t="shared" si="43"/>
        <v>25</v>
      </c>
      <c r="L401" s="930"/>
      <c r="M401" s="931"/>
      <c r="N401" s="931"/>
      <c r="O401" s="932"/>
      <c r="Q401" s="401" t="s">
        <v>1089</v>
      </c>
      <c r="R401" s="20"/>
      <c r="S401" s="20"/>
      <c r="T401" s="20"/>
      <c r="U401" s="20" t="s">
        <v>1152</v>
      </c>
      <c r="V401" s="20" t="s">
        <v>532</v>
      </c>
      <c r="W401" s="20"/>
      <c r="X401" s="20"/>
      <c r="Y401" s="20" t="s">
        <v>532</v>
      </c>
      <c r="Z401" s="20"/>
      <c r="AA401" s="10"/>
      <c r="AB401" s="20" t="s">
        <v>532</v>
      </c>
      <c r="AC401" s="20"/>
      <c r="AD401" s="20"/>
      <c r="AE401" s="20"/>
      <c r="AF401" s="21"/>
    </row>
    <row r="402" spans="1:32" ht="15" customHeight="1" x14ac:dyDescent="0.2">
      <c r="A402" s="259">
        <v>11</v>
      </c>
      <c r="B402" s="54" t="s">
        <v>819</v>
      </c>
      <c r="C402" s="619">
        <v>28</v>
      </c>
      <c r="D402" s="619">
        <v>11</v>
      </c>
      <c r="E402" s="619">
        <v>2</v>
      </c>
      <c r="F402" s="619">
        <v>15</v>
      </c>
      <c r="G402" s="619">
        <v>67</v>
      </c>
      <c r="H402" s="619">
        <v>75</v>
      </c>
      <c r="I402" s="621">
        <f t="shared" si="45"/>
        <v>24</v>
      </c>
      <c r="J402" s="623">
        <f t="shared" si="42"/>
        <v>28</v>
      </c>
      <c r="K402" s="623">
        <f t="shared" si="43"/>
        <v>24</v>
      </c>
      <c r="L402" s="930"/>
      <c r="M402" s="931"/>
      <c r="N402" s="931"/>
      <c r="O402" s="932"/>
      <c r="Q402" s="401" t="s">
        <v>610</v>
      </c>
      <c r="R402" s="20"/>
      <c r="S402" s="20"/>
      <c r="T402" s="20"/>
      <c r="U402" s="20" t="s">
        <v>1496</v>
      </c>
      <c r="V402" s="20" t="s">
        <v>532</v>
      </c>
      <c r="W402" s="20"/>
      <c r="X402" s="20" t="s">
        <v>532</v>
      </c>
      <c r="Y402" s="20"/>
      <c r="Z402" s="20"/>
      <c r="AA402" s="20" t="s">
        <v>532</v>
      </c>
      <c r="AB402" s="10"/>
      <c r="AC402" s="20" t="s">
        <v>532</v>
      </c>
      <c r="AD402" s="20"/>
      <c r="AE402" s="20"/>
      <c r="AF402" s="21"/>
    </row>
    <row r="403" spans="1:32" ht="15" customHeight="1" x14ac:dyDescent="0.2">
      <c r="A403" s="259">
        <v>12</v>
      </c>
      <c r="B403" s="54" t="s">
        <v>617</v>
      </c>
      <c r="C403" s="619">
        <v>28</v>
      </c>
      <c r="D403" s="619">
        <v>8</v>
      </c>
      <c r="E403" s="619">
        <v>5</v>
      </c>
      <c r="F403" s="619">
        <v>15</v>
      </c>
      <c r="G403" s="619">
        <v>40</v>
      </c>
      <c r="H403" s="619">
        <v>69</v>
      </c>
      <c r="I403" s="621">
        <f>(D403*2)+E403</f>
        <v>21</v>
      </c>
      <c r="J403" s="623">
        <f t="shared" si="42"/>
        <v>28</v>
      </c>
      <c r="K403" s="623">
        <f t="shared" si="43"/>
        <v>21</v>
      </c>
      <c r="L403" s="930"/>
      <c r="M403" s="931"/>
      <c r="N403" s="931"/>
      <c r="O403" s="932"/>
      <c r="Q403" s="401" t="s">
        <v>514</v>
      </c>
      <c r="R403" s="20"/>
      <c r="S403" s="20"/>
      <c r="T403" s="20"/>
      <c r="U403" s="20" t="s">
        <v>1602</v>
      </c>
      <c r="V403" s="20" t="s">
        <v>532</v>
      </c>
      <c r="W403" s="20"/>
      <c r="X403" s="20"/>
      <c r="Y403" s="20"/>
      <c r="Z403" s="20"/>
      <c r="AA403" s="20"/>
      <c r="AB403" s="20" t="s">
        <v>532</v>
      </c>
      <c r="AC403" s="10"/>
      <c r="AD403" s="20" t="s">
        <v>532</v>
      </c>
      <c r="AE403" s="20"/>
      <c r="AF403" s="21"/>
    </row>
    <row r="404" spans="1:32" ht="15" customHeight="1" x14ac:dyDescent="0.2">
      <c r="A404" s="259">
        <v>13</v>
      </c>
      <c r="B404" s="54" t="s">
        <v>1090</v>
      </c>
      <c r="C404" s="619">
        <v>28</v>
      </c>
      <c r="D404" s="619">
        <v>8</v>
      </c>
      <c r="E404" s="619">
        <v>2</v>
      </c>
      <c r="F404" s="619">
        <v>18</v>
      </c>
      <c r="G404" s="619">
        <v>61</v>
      </c>
      <c r="H404" s="619">
        <v>109</v>
      </c>
      <c r="I404" s="621">
        <f>(D404*2)+E404</f>
        <v>18</v>
      </c>
      <c r="J404" s="623">
        <f t="shared" si="42"/>
        <v>28</v>
      </c>
      <c r="K404" s="623">
        <f t="shared" si="43"/>
        <v>18</v>
      </c>
      <c r="L404" s="930"/>
      <c r="M404" s="931"/>
      <c r="N404" s="931"/>
      <c r="O404" s="932"/>
      <c r="Q404" s="401" t="s">
        <v>591</v>
      </c>
      <c r="R404" s="20"/>
      <c r="S404" s="20"/>
      <c r="T404" s="20"/>
      <c r="U404" s="20" t="s">
        <v>1543</v>
      </c>
      <c r="V404" s="20"/>
      <c r="W404" s="20"/>
      <c r="X404" s="20"/>
      <c r="Y404" s="20"/>
      <c r="Z404" s="20"/>
      <c r="AA404" s="20"/>
      <c r="AB404" s="20"/>
      <c r="AC404" s="20" t="s">
        <v>532</v>
      </c>
      <c r="AD404" s="10"/>
      <c r="AE404" s="20" t="s">
        <v>532</v>
      </c>
      <c r="AF404" s="21"/>
    </row>
    <row r="405" spans="1:32" ht="15" customHeight="1" x14ac:dyDescent="0.2">
      <c r="A405" s="259">
        <v>14</v>
      </c>
      <c r="B405" s="54" t="s">
        <v>1955</v>
      </c>
      <c r="C405" s="619">
        <v>28</v>
      </c>
      <c r="D405" s="619">
        <v>4</v>
      </c>
      <c r="E405" s="619">
        <v>4</v>
      </c>
      <c r="F405" s="619">
        <v>20</v>
      </c>
      <c r="G405" s="619">
        <v>39</v>
      </c>
      <c r="H405" s="619">
        <v>99</v>
      </c>
      <c r="I405" s="621">
        <f>(D405*2)+E405</f>
        <v>12</v>
      </c>
      <c r="J405" s="623">
        <f t="shared" si="42"/>
        <v>28</v>
      </c>
      <c r="K405" s="623">
        <f t="shared" si="43"/>
        <v>12</v>
      </c>
      <c r="L405" s="930"/>
      <c r="M405" s="931"/>
      <c r="N405" s="931"/>
      <c r="O405" s="932"/>
      <c r="Q405" s="401" t="s">
        <v>1587</v>
      </c>
      <c r="R405" s="20"/>
      <c r="S405" s="20"/>
      <c r="T405" s="20"/>
      <c r="U405" s="20" t="s">
        <v>1207</v>
      </c>
      <c r="V405" s="20"/>
      <c r="W405" s="20"/>
      <c r="X405" s="20"/>
      <c r="Y405" s="20"/>
      <c r="Z405" s="20"/>
      <c r="AA405" s="20"/>
      <c r="AB405" s="20"/>
      <c r="AC405" s="20"/>
      <c r="AD405" s="20" t="s">
        <v>532</v>
      </c>
      <c r="AE405" s="10"/>
      <c r="AF405" s="21"/>
    </row>
    <row r="406" spans="1:32" ht="15" customHeight="1" thickBot="1" x14ac:dyDescent="0.25">
      <c r="A406" s="462">
        <v>15</v>
      </c>
      <c r="B406" s="55" t="s">
        <v>1042</v>
      </c>
      <c r="C406" s="620">
        <v>28</v>
      </c>
      <c r="D406" s="620">
        <v>2</v>
      </c>
      <c r="E406" s="620">
        <v>2</v>
      </c>
      <c r="F406" s="620">
        <v>24</v>
      </c>
      <c r="G406" s="620">
        <v>36</v>
      </c>
      <c r="H406" s="620">
        <v>109</v>
      </c>
      <c r="I406" s="622">
        <f>(D406*2)+E406</f>
        <v>6</v>
      </c>
      <c r="J406" s="623">
        <f t="shared" si="42"/>
        <v>28</v>
      </c>
      <c r="K406" s="623">
        <f t="shared" si="43"/>
        <v>6</v>
      </c>
      <c r="L406" s="933"/>
      <c r="M406" s="934"/>
      <c r="N406" s="934"/>
      <c r="O406" s="935"/>
      <c r="Q406" s="402" t="s">
        <v>813</v>
      </c>
      <c r="R406" s="23"/>
      <c r="S406" s="23"/>
      <c r="T406" s="23"/>
      <c r="U406" s="23" t="s">
        <v>1496</v>
      </c>
      <c r="V406" s="23"/>
      <c r="W406" s="23"/>
      <c r="X406" s="23"/>
      <c r="Y406" s="23"/>
      <c r="Z406" s="23"/>
      <c r="AA406" s="23"/>
      <c r="AB406" s="23"/>
      <c r="AC406" s="23"/>
      <c r="AD406" s="23"/>
      <c r="AE406" s="23"/>
      <c r="AF406" s="15"/>
    </row>
    <row r="407" spans="1:32" ht="15" customHeight="1" x14ac:dyDescent="0.2">
      <c r="C407" s="623">
        <f t="shared" ref="C407:I407" si="46">SUM(C392:C406)</f>
        <v>420</v>
      </c>
      <c r="D407" s="623">
        <f t="shared" si="46"/>
        <v>188</v>
      </c>
      <c r="E407" s="623">
        <f t="shared" si="46"/>
        <v>44</v>
      </c>
      <c r="F407" s="623">
        <f t="shared" si="46"/>
        <v>188</v>
      </c>
      <c r="G407" s="623">
        <f t="shared" si="46"/>
        <v>1046</v>
      </c>
      <c r="H407" s="623">
        <f t="shared" si="46"/>
        <v>1034</v>
      </c>
      <c r="I407" s="623">
        <f t="shared" si="46"/>
        <v>420</v>
      </c>
      <c r="J407" s="623">
        <f t="shared" si="42"/>
        <v>420</v>
      </c>
      <c r="K407" s="623">
        <f t="shared" si="43"/>
        <v>420</v>
      </c>
    </row>
    <row r="408" spans="1:32" ht="15" customHeight="1" thickBot="1" x14ac:dyDescent="0.25"/>
    <row r="409" spans="1:32" ht="15" customHeight="1" thickBot="1" x14ac:dyDescent="0.25">
      <c r="A409" s="1193" t="s">
        <v>2087</v>
      </c>
      <c r="B409" s="1194"/>
      <c r="C409" s="1194"/>
      <c r="D409" s="1194"/>
      <c r="E409" s="1194"/>
      <c r="F409" s="1195"/>
      <c r="G409" s="1190" t="s">
        <v>1254</v>
      </c>
      <c r="H409" s="1191"/>
      <c r="I409" s="1192"/>
    </row>
    <row r="410" spans="1:32" ht="15" customHeight="1" thickBot="1" x14ac:dyDescent="0.25">
      <c r="A410" s="456" t="s">
        <v>496</v>
      </c>
      <c r="B410" s="457" t="s">
        <v>497</v>
      </c>
      <c r="C410" s="458" t="s">
        <v>498</v>
      </c>
      <c r="D410" s="458" t="s">
        <v>499</v>
      </c>
      <c r="E410" s="458" t="s">
        <v>500</v>
      </c>
      <c r="F410" s="458" t="s">
        <v>501</v>
      </c>
      <c r="G410" s="459" t="s">
        <v>502</v>
      </c>
      <c r="H410" s="459" t="s">
        <v>503</v>
      </c>
      <c r="I410" s="460" t="s">
        <v>504</v>
      </c>
      <c r="L410" s="945" t="s">
        <v>495</v>
      </c>
      <c r="M410" s="946"/>
      <c r="N410" s="946"/>
      <c r="O410" s="947"/>
      <c r="Q410" s="24" t="s">
        <v>1255</v>
      </c>
      <c r="R410" s="399" t="s">
        <v>1615</v>
      </c>
      <c r="S410" s="399" t="s">
        <v>241</v>
      </c>
      <c r="T410" s="399" t="s">
        <v>1503</v>
      </c>
      <c r="U410" s="399" t="s">
        <v>564</v>
      </c>
      <c r="V410" s="399" t="s">
        <v>500</v>
      </c>
      <c r="W410" s="399" t="s">
        <v>59</v>
      </c>
      <c r="X410" s="399" t="s">
        <v>1530</v>
      </c>
      <c r="Y410" s="399" t="s">
        <v>610</v>
      </c>
      <c r="Z410" s="399" t="s">
        <v>2089</v>
      </c>
      <c r="AA410" s="399" t="s">
        <v>1959</v>
      </c>
      <c r="AB410" s="399" t="s">
        <v>2090</v>
      </c>
      <c r="AC410" s="399" t="s">
        <v>413</v>
      </c>
      <c r="AD410" s="400" t="s">
        <v>727</v>
      </c>
    </row>
    <row r="411" spans="1:32" ht="15" customHeight="1" thickBot="1" x14ac:dyDescent="0.25">
      <c r="A411" s="461" t="s">
        <v>521</v>
      </c>
      <c r="B411" s="126" t="s">
        <v>2061</v>
      </c>
      <c r="C411" s="618"/>
      <c r="D411" s="618"/>
      <c r="E411" s="618"/>
      <c r="F411" s="618"/>
      <c r="G411" s="618"/>
      <c r="H411" s="618"/>
      <c r="I411" s="128"/>
      <c r="J411" s="623">
        <f t="shared" ref="J411:J424" si="47">D411+E411+F411</f>
        <v>0</v>
      </c>
      <c r="K411" s="623">
        <f t="shared" ref="K411:K424" si="48">D411*2+E411</f>
        <v>0</v>
      </c>
      <c r="L411" s="1063"/>
      <c r="M411" s="1064"/>
      <c r="N411" s="1064"/>
      <c r="O411" s="1065"/>
      <c r="Q411" s="401" t="s">
        <v>1615</v>
      </c>
      <c r="R411" s="10"/>
      <c r="S411" s="20" t="s">
        <v>532</v>
      </c>
      <c r="T411" s="20"/>
      <c r="U411" s="20"/>
      <c r="V411" s="20"/>
      <c r="W411" s="20"/>
      <c r="X411" s="20"/>
      <c r="Y411" s="20"/>
      <c r="Z411" s="20"/>
      <c r="AA411" s="20"/>
      <c r="AB411" s="20"/>
      <c r="AC411" s="20"/>
      <c r="AD411" s="21"/>
    </row>
    <row r="412" spans="1:32" ht="15" customHeight="1" x14ac:dyDescent="0.2">
      <c r="A412" s="259" t="s">
        <v>521</v>
      </c>
      <c r="B412" s="129" t="s">
        <v>1498</v>
      </c>
      <c r="C412" s="619"/>
      <c r="D412" s="619"/>
      <c r="E412" s="619"/>
      <c r="F412" s="619"/>
      <c r="G412" s="619"/>
      <c r="H412" s="619"/>
      <c r="I412" s="621"/>
      <c r="J412" s="623">
        <f t="shared" si="47"/>
        <v>0</v>
      </c>
      <c r="K412" s="623">
        <f t="shared" si="48"/>
        <v>0</v>
      </c>
      <c r="L412" s="927" t="s">
        <v>528</v>
      </c>
      <c r="M412" s="928"/>
      <c r="N412" s="928"/>
      <c r="O412" s="929"/>
      <c r="Q412" s="401" t="s">
        <v>241</v>
      </c>
      <c r="R412" s="20" t="s">
        <v>532</v>
      </c>
      <c r="S412" s="10"/>
      <c r="T412" s="20" t="s">
        <v>532</v>
      </c>
      <c r="U412" s="20"/>
      <c r="V412" s="20"/>
      <c r="W412" s="20"/>
      <c r="X412" s="20"/>
      <c r="Y412" s="20"/>
      <c r="Z412" s="20"/>
      <c r="AA412" s="20"/>
      <c r="AB412" s="20"/>
      <c r="AC412" s="20"/>
      <c r="AD412" s="21"/>
    </row>
    <row r="413" spans="1:32" ht="15" customHeight="1" x14ac:dyDescent="0.2">
      <c r="A413" s="259" t="s">
        <v>521</v>
      </c>
      <c r="B413" s="129" t="s">
        <v>2092</v>
      </c>
      <c r="C413" s="619"/>
      <c r="D413" s="619"/>
      <c r="E413" s="619"/>
      <c r="F413" s="619"/>
      <c r="G413" s="619"/>
      <c r="H413" s="619"/>
      <c r="I413" s="621"/>
      <c r="J413" s="623">
        <f t="shared" si="47"/>
        <v>0</v>
      </c>
      <c r="K413" s="623">
        <f t="shared" si="48"/>
        <v>0</v>
      </c>
      <c r="L413" s="930"/>
      <c r="M413" s="931"/>
      <c r="N413" s="931"/>
      <c r="O413" s="932"/>
      <c r="Q413" s="401" t="s">
        <v>1503</v>
      </c>
      <c r="R413" s="20"/>
      <c r="S413" s="20" t="s">
        <v>532</v>
      </c>
      <c r="T413" s="10"/>
      <c r="U413" s="20" t="s">
        <v>532</v>
      </c>
      <c r="V413" s="20"/>
      <c r="W413" s="20"/>
      <c r="X413" s="20"/>
      <c r="Y413" s="20"/>
      <c r="Z413" s="20"/>
      <c r="AA413" s="20"/>
      <c r="AB413" s="20"/>
      <c r="AC413" s="20"/>
      <c r="AD413" s="21"/>
    </row>
    <row r="414" spans="1:32" ht="15" customHeight="1" x14ac:dyDescent="0.2">
      <c r="A414" s="259" t="s">
        <v>521</v>
      </c>
      <c r="B414" s="129" t="s">
        <v>106</v>
      </c>
      <c r="C414" s="619"/>
      <c r="D414" s="619"/>
      <c r="E414" s="619"/>
      <c r="F414" s="619"/>
      <c r="G414" s="619"/>
      <c r="H414" s="619"/>
      <c r="I414" s="621"/>
      <c r="J414" s="623">
        <f t="shared" si="47"/>
        <v>0</v>
      </c>
      <c r="K414" s="623">
        <f t="shared" si="48"/>
        <v>0</v>
      </c>
      <c r="L414" s="930"/>
      <c r="M414" s="931"/>
      <c r="N414" s="931"/>
      <c r="O414" s="932"/>
      <c r="Q414" s="401" t="s">
        <v>564</v>
      </c>
      <c r="R414" s="20"/>
      <c r="S414" s="20"/>
      <c r="T414" s="20" t="s">
        <v>532</v>
      </c>
      <c r="U414" s="10"/>
      <c r="V414" s="20" t="s">
        <v>532</v>
      </c>
      <c r="W414" s="20"/>
      <c r="X414" s="20"/>
      <c r="Y414" s="20"/>
      <c r="Z414" s="20"/>
      <c r="AA414" s="20"/>
      <c r="AB414" s="20"/>
      <c r="AC414" s="20"/>
      <c r="AD414" s="21"/>
    </row>
    <row r="415" spans="1:32" ht="15" customHeight="1" x14ac:dyDescent="0.2">
      <c r="A415" s="259" t="s">
        <v>521</v>
      </c>
      <c r="B415" s="129" t="s">
        <v>616</v>
      </c>
      <c r="C415" s="619"/>
      <c r="D415" s="619"/>
      <c r="E415" s="619"/>
      <c r="F415" s="619"/>
      <c r="G415" s="619"/>
      <c r="H415" s="619"/>
      <c r="I415" s="621"/>
      <c r="J415" s="623">
        <f t="shared" si="47"/>
        <v>0</v>
      </c>
      <c r="K415" s="623">
        <f t="shared" si="48"/>
        <v>0</v>
      </c>
      <c r="L415" s="930"/>
      <c r="M415" s="931"/>
      <c r="N415" s="931"/>
      <c r="O415" s="932"/>
      <c r="Q415" s="401" t="s">
        <v>500</v>
      </c>
      <c r="R415" s="20"/>
      <c r="S415" s="20"/>
      <c r="T415" s="20"/>
      <c r="U415" s="20" t="s">
        <v>532</v>
      </c>
      <c r="V415" s="10"/>
      <c r="W415" s="20" t="s">
        <v>532</v>
      </c>
      <c r="X415" s="20"/>
      <c r="Y415" s="20"/>
      <c r="Z415" s="20"/>
      <c r="AA415" s="20"/>
      <c r="AB415" s="20"/>
      <c r="AC415" s="20"/>
      <c r="AD415" s="21"/>
    </row>
    <row r="416" spans="1:32" ht="15" customHeight="1" x14ac:dyDescent="0.2">
      <c r="A416" s="259" t="s">
        <v>521</v>
      </c>
      <c r="B416" s="129" t="s">
        <v>1931</v>
      </c>
      <c r="C416" s="619"/>
      <c r="D416" s="619"/>
      <c r="E416" s="619"/>
      <c r="F416" s="619"/>
      <c r="G416" s="619"/>
      <c r="H416" s="619"/>
      <c r="I416" s="621"/>
      <c r="J416" s="623">
        <f t="shared" si="47"/>
        <v>0</v>
      </c>
      <c r="K416" s="623">
        <f t="shared" si="48"/>
        <v>0</v>
      </c>
      <c r="L416" s="930"/>
      <c r="M416" s="931"/>
      <c r="N416" s="931"/>
      <c r="O416" s="932"/>
      <c r="Q416" s="401" t="s">
        <v>59</v>
      </c>
      <c r="R416" s="20"/>
      <c r="S416" s="20"/>
      <c r="T416" s="20"/>
      <c r="U416" s="20"/>
      <c r="V416" s="20" t="s">
        <v>532</v>
      </c>
      <c r="W416" s="10"/>
      <c r="X416" s="20" t="s">
        <v>532</v>
      </c>
      <c r="Y416" s="20"/>
      <c r="Z416" s="20"/>
      <c r="AA416" s="20"/>
      <c r="AB416" s="20"/>
      <c r="AC416" s="20"/>
      <c r="AD416" s="21"/>
    </row>
    <row r="417" spans="1:33" ht="15" customHeight="1" x14ac:dyDescent="0.2">
      <c r="A417" s="259" t="s">
        <v>521</v>
      </c>
      <c r="B417" s="129" t="s">
        <v>2062</v>
      </c>
      <c r="C417" s="619"/>
      <c r="D417" s="619"/>
      <c r="E417" s="619"/>
      <c r="F417" s="619"/>
      <c r="G417" s="619"/>
      <c r="H417" s="619"/>
      <c r="I417" s="621"/>
      <c r="J417" s="623">
        <f t="shared" si="47"/>
        <v>0</v>
      </c>
      <c r="K417" s="623">
        <f t="shared" si="48"/>
        <v>0</v>
      </c>
      <c r="L417" s="930"/>
      <c r="M417" s="931"/>
      <c r="N417" s="931"/>
      <c r="O417" s="932"/>
      <c r="Q417" s="401" t="s">
        <v>1530</v>
      </c>
      <c r="R417" s="20"/>
      <c r="S417" s="20"/>
      <c r="T417" s="20"/>
      <c r="U417" s="20"/>
      <c r="V417" s="20"/>
      <c r="W417" s="20" t="s">
        <v>532</v>
      </c>
      <c r="X417" s="10"/>
      <c r="Y417" s="20" t="s">
        <v>532</v>
      </c>
      <c r="Z417" s="20"/>
      <c r="AA417" s="20"/>
      <c r="AB417" s="20"/>
      <c r="AC417" s="20"/>
      <c r="AD417" s="21"/>
    </row>
    <row r="418" spans="1:33" ht="15" customHeight="1" x14ac:dyDescent="0.2">
      <c r="A418" s="259" t="s">
        <v>521</v>
      </c>
      <c r="B418" s="129" t="s">
        <v>1548</v>
      </c>
      <c r="C418" s="619"/>
      <c r="D418" s="619"/>
      <c r="E418" s="619"/>
      <c r="F418" s="619"/>
      <c r="G418" s="619"/>
      <c r="H418" s="619"/>
      <c r="I418" s="621"/>
      <c r="J418" s="623">
        <f t="shared" si="47"/>
        <v>0</v>
      </c>
      <c r="K418" s="623">
        <f t="shared" si="48"/>
        <v>0</v>
      </c>
      <c r="L418" s="930"/>
      <c r="M418" s="931"/>
      <c r="N418" s="931"/>
      <c r="O418" s="932"/>
      <c r="Q418" s="401" t="s">
        <v>610</v>
      </c>
      <c r="R418" s="20"/>
      <c r="S418" s="20"/>
      <c r="T418" s="20"/>
      <c r="U418" s="20"/>
      <c r="V418" s="20"/>
      <c r="W418" s="20"/>
      <c r="X418" s="20" t="s">
        <v>532</v>
      </c>
      <c r="Y418" s="10"/>
      <c r="Z418" s="20" t="s">
        <v>532</v>
      </c>
      <c r="AA418" s="20"/>
      <c r="AB418" s="20"/>
      <c r="AC418" s="20"/>
      <c r="AD418" s="21"/>
    </row>
    <row r="419" spans="1:33" ht="15" customHeight="1" x14ac:dyDescent="0.2">
      <c r="A419" s="259" t="s">
        <v>521</v>
      </c>
      <c r="B419" s="129" t="s">
        <v>2093</v>
      </c>
      <c r="C419" s="619"/>
      <c r="D419" s="619"/>
      <c r="E419" s="619"/>
      <c r="F419" s="619"/>
      <c r="G419" s="619"/>
      <c r="H419" s="619"/>
      <c r="I419" s="621"/>
      <c r="J419" s="623">
        <f t="shared" si="47"/>
        <v>0</v>
      </c>
      <c r="K419" s="623">
        <f t="shared" si="48"/>
        <v>0</v>
      </c>
      <c r="L419" s="930"/>
      <c r="M419" s="931"/>
      <c r="N419" s="931"/>
      <c r="O419" s="932"/>
      <c r="Q419" s="401" t="s">
        <v>2089</v>
      </c>
      <c r="R419" s="20"/>
      <c r="S419" s="20"/>
      <c r="T419" s="20"/>
      <c r="U419" s="20"/>
      <c r="V419" s="20"/>
      <c r="W419" s="20"/>
      <c r="X419" s="20"/>
      <c r="Y419" s="20" t="s">
        <v>532</v>
      </c>
      <c r="Z419" s="10"/>
      <c r="AA419" s="20" t="s">
        <v>532</v>
      </c>
      <c r="AB419" s="20"/>
      <c r="AC419" s="20"/>
      <c r="AD419" s="21"/>
    </row>
    <row r="420" spans="1:33" ht="15" customHeight="1" x14ac:dyDescent="0.2">
      <c r="A420" s="259" t="s">
        <v>521</v>
      </c>
      <c r="B420" s="129" t="s">
        <v>2094</v>
      </c>
      <c r="C420" s="619"/>
      <c r="D420" s="619"/>
      <c r="E420" s="619"/>
      <c r="F420" s="619"/>
      <c r="G420" s="619"/>
      <c r="H420" s="619"/>
      <c r="I420" s="621"/>
      <c r="J420" s="623">
        <f t="shared" si="47"/>
        <v>0</v>
      </c>
      <c r="K420" s="623">
        <f t="shared" si="48"/>
        <v>0</v>
      </c>
      <c r="L420" s="930"/>
      <c r="M420" s="931"/>
      <c r="N420" s="931"/>
      <c r="O420" s="932"/>
      <c r="Q420" s="401" t="s">
        <v>1959</v>
      </c>
      <c r="R420" s="20"/>
      <c r="S420" s="20"/>
      <c r="T420" s="20"/>
      <c r="U420" s="20"/>
      <c r="V420" s="20"/>
      <c r="W420" s="20"/>
      <c r="X420" s="20"/>
      <c r="Y420" s="20"/>
      <c r="Z420" s="20" t="s">
        <v>532</v>
      </c>
      <c r="AA420" s="10"/>
      <c r="AB420" s="20" t="s">
        <v>532</v>
      </c>
      <c r="AC420" s="20"/>
      <c r="AD420" s="21"/>
    </row>
    <row r="421" spans="1:33" ht="15" customHeight="1" x14ac:dyDescent="0.2">
      <c r="A421" s="259" t="s">
        <v>521</v>
      </c>
      <c r="B421" s="129" t="s">
        <v>1497</v>
      </c>
      <c r="C421" s="619"/>
      <c r="D421" s="619"/>
      <c r="E421" s="619"/>
      <c r="F421" s="619"/>
      <c r="G421" s="619"/>
      <c r="H421" s="619"/>
      <c r="I421" s="621"/>
      <c r="J421" s="623">
        <f t="shared" si="47"/>
        <v>0</v>
      </c>
      <c r="K421" s="623">
        <f t="shared" si="48"/>
        <v>0</v>
      </c>
      <c r="L421" s="930"/>
      <c r="M421" s="931"/>
      <c r="N421" s="931"/>
      <c r="O421" s="932"/>
      <c r="Q421" s="401" t="s">
        <v>2090</v>
      </c>
      <c r="R421" s="20"/>
      <c r="S421" s="20"/>
      <c r="T421" s="20"/>
      <c r="U421" s="20"/>
      <c r="V421" s="20"/>
      <c r="W421" s="20"/>
      <c r="X421" s="20"/>
      <c r="Y421" s="20"/>
      <c r="Z421" s="20"/>
      <c r="AA421" s="20" t="s">
        <v>532</v>
      </c>
      <c r="AB421" s="10"/>
      <c r="AC421" s="20" t="s">
        <v>532</v>
      </c>
      <c r="AD421" s="21"/>
    </row>
    <row r="422" spans="1:33" ht="15" customHeight="1" x14ac:dyDescent="0.2">
      <c r="A422" s="259" t="s">
        <v>521</v>
      </c>
      <c r="B422" s="129" t="s">
        <v>1137</v>
      </c>
      <c r="C422" s="619"/>
      <c r="D422" s="619"/>
      <c r="E422" s="619"/>
      <c r="F422" s="619"/>
      <c r="G422" s="619"/>
      <c r="H422" s="619"/>
      <c r="I422" s="621"/>
      <c r="J422" s="623">
        <f t="shared" si="47"/>
        <v>0</v>
      </c>
      <c r="K422" s="623">
        <f t="shared" si="48"/>
        <v>0</v>
      </c>
      <c r="L422" s="930"/>
      <c r="M422" s="931"/>
      <c r="N422" s="931"/>
      <c r="O422" s="932"/>
      <c r="Q422" s="401" t="s">
        <v>413</v>
      </c>
      <c r="R422" s="20"/>
      <c r="S422" s="20"/>
      <c r="T422" s="20"/>
      <c r="U422" s="20"/>
      <c r="V422" s="20"/>
      <c r="W422" s="20"/>
      <c r="X422" s="20"/>
      <c r="Y422" s="20"/>
      <c r="Z422" s="20"/>
      <c r="AA422" s="20"/>
      <c r="AB422" s="20" t="s">
        <v>532</v>
      </c>
      <c r="AC422" s="10"/>
      <c r="AD422" s="21"/>
    </row>
    <row r="423" spans="1:33" ht="15" customHeight="1" thickBot="1" x14ac:dyDescent="0.25">
      <c r="A423" s="462" t="s">
        <v>521</v>
      </c>
      <c r="B423" s="130" t="s">
        <v>2095</v>
      </c>
      <c r="C423" s="620"/>
      <c r="D423" s="620"/>
      <c r="E423" s="620"/>
      <c r="F423" s="620"/>
      <c r="G423" s="620"/>
      <c r="H423" s="620"/>
      <c r="I423" s="622"/>
      <c r="J423" s="623">
        <f t="shared" si="47"/>
        <v>0</v>
      </c>
      <c r="K423" s="623">
        <f t="shared" si="48"/>
        <v>0</v>
      </c>
      <c r="L423" s="933"/>
      <c r="M423" s="934"/>
      <c r="N423" s="934"/>
      <c r="O423" s="935"/>
      <c r="Q423" s="402" t="s">
        <v>727</v>
      </c>
      <c r="R423" s="23"/>
      <c r="S423" s="23"/>
      <c r="T423" s="23"/>
      <c r="U423" s="23"/>
      <c r="V423" s="23"/>
      <c r="W423" s="23"/>
      <c r="X423" s="23"/>
      <c r="Y423" s="23"/>
      <c r="Z423" s="23"/>
      <c r="AA423" s="23"/>
      <c r="AB423" s="23"/>
      <c r="AC423" s="23"/>
      <c r="AD423" s="15"/>
    </row>
    <row r="424" spans="1:33" ht="15" customHeight="1" x14ac:dyDescent="0.2">
      <c r="C424" s="623">
        <f t="shared" ref="C424:I424" si="49">SUM(C411:C423)</f>
        <v>0</v>
      </c>
      <c r="D424" s="623">
        <f t="shared" si="49"/>
        <v>0</v>
      </c>
      <c r="E424" s="623">
        <f t="shared" si="49"/>
        <v>0</v>
      </c>
      <c r="F424" s="623">
        <f t="shared" si="49"/>
        <v>0</v>
      </c>
      <c r="G424" s="623">
        <f t="shared" si="49"/>
        <v>0</v>
      </c>
      <c r="H424" s="623">
        <f t="shared" si="49"/>
        <v>0</v>
      </c>
      <c r="I424" s="623">
        <f t="shared" si="49"/>
        <v>0</v>
      </c>
      <c r="J424" s="623">
        <f t="shared" si="47"/>
        <v>0</v>
      </c>
      <c r="K424" s="623">
        <f t="shared" si="48"/>
        <v>0</v>
      </c>
    </row>
    <row r="425" spans="1:33" ht="15" customHeight="1" thickBot="1" x14ac:dyDescent="0.25"/>
    <row r="426" spans="1:33" ht="15" customHeight="1" x14ac:dyDescent="0.2">
      <c r="A426" s="1131" t="s">
        <v>491</v>
      </c>
      <c r="B426" s="1132"/>
      <c r="C426" s="1020" t="s">
        <v>1262</v>
      </c>
      <c r="D426" s="1021"/>
      <c r="E426" s="1021"/>
      <c r="F426" s="1021"/>
      <c r="G426" s="1021"/>
      <c r="H426" s="1021"/>
      <c r="I426" s="1022"/>
      <c r="O426" s="4" t="s">
        <v>532</v>
      </c>
      <c r="P426" s="5" t="s">
        <v>532</v>
      </c>
    </row>
    <row r="427" spans="1:33" ht="15" customHeight="1" thickBot="1" x14ac:dyDescent="0.25">
      <c r="A427" s="1133"/>
      <c r="B427" s="1134"/>
      <c r="C427" s="1023"/>
      <c r="D427" s="1024"/>
      <c r="E427" s="1024"/>
      <c r="F427" s="1024"/>
      <c r="G427" s="1024"/>
      <c r="H427" s="1024"/>
      <c r="I427" s="1025"/>
    </row>
    <row r="428" spans="1:33" ht="15" customHeight="1" thickBot="1" x14ac:dyDescent="0.25"/>
    <row r="429" spans="1:33" ht="15" customHeight="1" thickBot="1" x14ac:dyDescent="0.25">
      <c r="A429" s="1043" t="s">
        <v>1943</v>
      </c>
      <c r="B429" s="1044"/>
      <c r="C429" s="1044"/>
      <c r="D429" s="1044"/>
      <c r="E429" s="1044"/>
      <c r="F429" s="1045"/>
      <c r="G429" s="1040" t="s">
        <v>1262</v>
      </c>
      <c r="H429" s="1041"/>
      <c r="I429" s="1042"/>
      <c r="L429" s="952" t="s">
        <v>538</v>
      </c>
      <c r="M429" s="953"/>
      <c r="N429" s="953"/>
      <c r="O429" s="954"/>
    </row>
    <row r="430" spans="1:33" ht="15" customHeight="1" thickBot="1" x14ac:dyDescent="0.25">
      <c r="A430" s="373" t="s">
        <v>496</v>
      </c>
      <c r="B430" s="227" t="s">
        <v>497</v>
      </c>
      <c r="C430" s="374" t="s">
        <v>498</v>
      </c>
      <c r="D430" s="374" t="s">
        <v>499</v>
      </c>
      <c r="E430" s="374" t="s">
        <v>500</v>
      </c>
      <c r="F430" s="374" t="s">
        <v>501</v>
      </c>
      <c r="G430" s="375" t="s">
        <v>502</v>
      </c>
      <c r="H430" s="375" t="s">
        <v>503</v>
      </c>
      <c r="I430" s="376" t="s">
        <v>504</v>
      </c>
      <c r="L430" s="955"/>
      <c r="M430" s="956"/>
      <c r="N430" s="956"/>
      <c r="O430" s="957"/>
      <c r="Q430" s="24" t="s">
        <v>1263</v>
      </c>
      <c r="R430" s="379" t="s">
        <v>503</v>
      </c>
      <c r="S430" s="379" t="s">
        <v>541</v>
      </c>
      <c r="T430" s="379" t="s">
        <v>716</v>
      </c>
      <c r="U430" s="379" t="s">
        <v>1590</v>
      </c>
      <c r="V430" s="379" t="s">
        <v>506</v>
      </c>
      <c r="W430" s="379" t="s">
        <v>901</v>
      </c>
      <c r="X430" s="379" t="s">
        <v>2055</v>
      </c>
      <c r="Y430" s="379" t="s">
        <v>700</v>
      </c>
      <c r="Z430" s="379" t="s">
        <v>544</v>
      </c>
      <c r="AA430" s="379" t="s">
        <v>229</v>
      </c>
      <c r="AB430" s="379" t="s">
        <v>702</v>
      </c>
      <c r="AC430" s="379" t="s">
        <v>769</v>
      </c>
      <c r="AD430" s="379" t="s">
        <v>61</v>
      </c>
      <c r="AE430" s="379" t="s">
        <v>63</v>
      </c>
      <c r="AF430" s="379" t="s">
        <v>120</v>
      </c>
      <c r="AG430" s="380" t="s">
        <v>547</v>
      </c>
    </row>
    <row r="431" spans="1:33" ht="15" customHeight="1" x14ac:dyDescent="0.2">
      <c r="A431" s="441">
        <v>1</v>
      </c>
      <c r="B431" s="53" t="s">
        <v>174</v>
      </c>
      <c r="C431" s="46">
        <v>30</v>
      </c>
      <c r="D431" s="46">
        <v>22</v>
      </c>
      <c r="E431" s="46">
        <v>3</v>
      </c>
      <c r="F431" s="46">
        <v>5</v>
      </c>
      <c r="G431" s="46">
        <v>77</v>
      </c>
      <c r="H431" s="46">
        <v>35</v>
      </c>
      <c r="I431" s="635">
        <v>47</v>
      </c>
      <c r="J431" s="623">
        <f t="shared" si="42"/>
        <v>30</v>
      </c>
      <c r="K431" s="623">
        <f t="shared" si="43"/>
        <v>47</v>
      </c>
      <c r="L431" s="927" t="s">
        <v>1264</v>
      </c>
      <c r="M431" s="928"/>
      <c r="N431" s="928"/>
      <c r="O431" s="929"/>
      <c r="Q431" s="377" t="s">
        <v>503</v>
      </c>
      <c r="R431" s="10"/>
      <c r="S431" s="20" t="s">
        <v>532</v>
      </c>
      <c r="T431" s="20"/>
      <c r="U431" s="20"/>
      <c r="V431" s="20"/>
      <c r="W431" s="20"/>
      <c r="X431" s="20"/>
      <c r="Y431" s="20"/>
      <c r="Z431" s="20"/>
      <c r="AA431" s="20"/>
      <c r="AB431" s="20" t="s">
        <v>1539</v>
      </c>
      <c r="AC431" s="20"/>
      <c r="AD431" s="20"/>
      <c r="AE431" s="20"/>
      <c r="AF431" s="20"/>
      <c r="AG431" s="21"/>
    </row>
    <row r="432" spans="1:33" ht="15" customHeight="1" x14ac:dyDescent="0.2">
      <c r="A432" s="370">
        <v>2</v>
      </c>
      <c r="B432" s="54" t="s">
        <v>781</v>
      </c>
      <c r="C432" s="636">
        <v>30</v>
      </c>
      <c r="D432" s="636">
        <v>20</v>
      </c>
      <c r="E432" s="636">
        <v>6</v>
      </c>
      <c r="F432" s="636">
        <v>4</v>
      </c>
      <c r="G432" s="636">
        <v>61</v>
      </c>
      <c r="H432" s="636">
        <v>35</v>
      </c>
      <c r="I432" s="638">
        <v>46</v>
      </c>
      <c r="J432" s="623">
        <f t="shared" si="42"/>
        <v>30</v>
      </c>
      <c r="K432" s="623">
        <f t="shared" si="43"/>
        <v>46</v>
      </c>
      <c r="L432" s="930"/>
      <c r="M432" s="931"/>
      <c r="N432" s="931"/>
      <c r="O432" s="932"/>
      <c r="Q432" s="377" t="s">
        <v>541</v>
      </c>
      <c r="R432" s="20" t="s">
        <v>532</v>
      </c>
      <c r="S432" s="10"/>
      <c r="T432" s="20" t="s">
        <v>532</v>
      </c>
      <c r="U432" s="20"/>
      <c r="V432" s="20"/>
      <c r="W432" s="20"/>
      <c r="X432" s="20"/>
      <c r="Y432" s="20"/>
      <c r="Z432" s="20"/>
      <c r="AA432" s="20"/>
      <c r="AB432" s="20" t="s">
        <v>844</v>
      </c>
      <c r="AC432" s="20"/>
      <c r="AD432" s="20"/>
      <c r="AE432" s="20"/>
      <c r="AF432" s="20"/>
      <c r="AG432" s="21"/>
    </row>
    <row r="433" spans="1:33" ht="15" customHeight="1" x14ac:dyDescent="0.2">
      <c r="A433" s="370">
        <v>3</v>
      </c>
      <c r="B433" s="54" t="s">
        <v>558</v>
      </c>
      <c r="C433" s="636">
        <v>30</v>
      </c>
      <c r="D433" s="636">
        <v>19</v>
      </c>
      <c r="E433" s="636">
        <v>3</v>
      </c>
      <c r="F433" s="636">
        <v>8</v>
      </c>
      <c r="G433" s="636">
        <v>90</v>
      </c>
      <c r="H433" s="636">
        <v>50</v>
      </c>
      <c r="I433" s="638">
        <v>41</v>
      </c>
      <c r="J433" s="623">
        <f t="shared" si="42"/>
        <v>30</v>
      </c>
      <c r="K433" s="623">
        <f t="shared" si="43"/>
        <v>41</v>
      </c>
      <c r="L433" s="930"/>
      <c r="M433" s="931"/>
      <c r="N433" s="931"/>
      <c r="O433" s="932"/>
      <c r="Q433" s="377" t="s">
        <v>716</v>
      </c>
      <c r="R433" s="20"/>
      <c r="S433" s="20" t="s">
        <v>532</v>
      </c>
      <c r="T433" s="10"/>
      <c r="U433" s="20" t="s">
        <v>532</v>
      </c>
      <c r="V433" s="20"/>
      <c r="W433" s="20"/>
      <c r="X433" s="20"/>
      <c r="Y433" s="20"/>
      <c r="Z433" s="20"/>
      <c r="AA433" s="20"/>
      <c r="AB433" s="20" t="s">
        <v>1207</v>
      </c>
      <c r="AC433" s="20"/>
      <c r="AD433" s="20"/>
      <c r="AE433" s="20"/>
      <c r="AF433" s="20"/>
      <c r="AG433" s="21"/>
    </row>
    <row r="434" spans="1:33" ht="15" customHeight="1" x14ac:dyDescent="0.2">
      <c r="A434" s="370">
        <v>4</v>
      </c>
      <c r="B434" s="54" t="s">
        <v>164</v>
      </c>
      <c r="C434" s="636">
        <v>30</v>
      </c>
      <c r="D434" s="636">
        <v>17</v>
      </c>
      <c r="E434" s="636">
        <v>5</v>
      </c>
      <c r="F434" s="636">
        <v>8</v>
      </c>
      <c r="G434" s="636">
        <v>82</v>
      </c>
      <c r="H434" s="636">
        <v>56</v>
      </c>
      <c r="I434" s="638">
        <v>39</v>
      </c>
      <c r="J434" s="623">
        <f t="shared" si="42"/>
        <v>30</v>
      </c>
      <c r="K434" s="623">
        <f t="shared" si="43"/>
        <v>39</v>
      </c>
      <c r="L434" s="930"/>
      <c r="M434" s="931"/>
      <c r="N434" s="931"/>
      <c r="O434" s="932"/>
      <c r="Q434" s="377" t="s">
        <v>1590</v>
      </c>
      <c r="R434" s="20"/>
      <c r="S434" s="20"/>
      <c r="T434" s="20" t="s">
        <v>532</v>
      </c>
      <c r="U434" s="10"/>
      <c r="V434" s="20" t="s">
        <v>532</v>
      </c>
      <c r="W434" s="20"/>
      <c r="X434" s="20"/>
      <c r="Y434" s="20"/>
      <c r="Z434" s="20"/>
      <c r="AA434" s="20"/>
      <c r="AB434" s="20" t="s">
        <v>1210</v>
      </c>
      <c r="AC434" s="20"/>
      <c r="AD434" s="20"/>
      <c r="AE434" s="20"/>
      <c r="AF434" s="20"/>
      <c r="AG434" s="21"/>
    </row>
    <row r="435" spans="1:33" ht="15" customHeight="1" x14ac:dyDescent="0.2">
      <c r="A435" s="370">
        <v>5</v>
      </c>
      <c r="B435" s="54" t="s">
        <v>991</v>
      </c>
      <c r="C435" s="636">
        <v>30</v>
      </c>
      <c r="D435" s="636">
        <v>13</v>
      </c>
      <c r="E435" s="636">
        <v>10</v>
      </c>
      <c r="F435" s="636">
        <v>7</v>
      </c>
      <c r="G435" s="636">
        <v>72</v>
      </c>
      <c r="H435" s="636">
        <v>56</v>
      </c>
      <c r="I435" s="638">
        <v>36</v>
      </c>
      <c r="J435" s="623">
        <f t="shared" si="42"/>
        <v>30</v>
      </c>
      <c r="K435" s="623">
        <f t="shared" si="43"/>
        <v>36</v>
      </c>
      <c r="L435" s="930"/>
      <c r="M435" s="931"/>
      <c r="N435" s="931"/>
      <c r="O435" s="932"/>
      <c r="Q435" s="377" t="s">
        <v>506</v>
      </c>
      <c r="R435" s="20"/>
      <c r="S435" s="20"/>
      <c r="T435" s="20"/>
      <c r="U435" s="20" t="s">
        <v>532</v>
      </c>
      <c r="V435" s="10"/>
      <c r="W435" s="20" t="s">
        <v>532</v>
      </c>
      <c r="X435" s="20"/>
      <c r="Y435" s="20"/>
      <c r="Z435" s="20"/>
      <c r="AA435" s="20"/>
      <c r="AB435" s="20" t="s">
        <v>1646</v>
      </c>
      <c r="AC435" s="20"/>
      <c r="AD435" s="20"/>
      <c r="AE435" s="20"/>
      <c r="AF435" s="20"/>
      <c r="AG435" s="21"/>
    </row>
    <row r="436" spans="1:33" ht="15" customHeight="1" x14ac:dyDescent="0.2">
      <c r="A436" s="370">
        <v>6</v>
      </c>
      <c r="B436" s="54" t="s">
        <v>906</v>
      </c>
      <c r="C436" s="636">
        <v>30</v>
      </c>
      <c r="D436" s="636">
        <v>17</v>
      </c>
      <c r="E436" s="636">
        <v>0</v>
      </c>
      <c r="F436" s="636">
        <v>13</v>
      </c>
      <c r="G436" s="636">
        <v>71</v>
      </c>
      <c r="H436" s="636">
        <v>56</v>
      </c>
      <c r="I436" s="638">
        <v>34</v>
      </c>
      <c r="J436" s="623">
        <f t="shared" si="42"/>
        <v>30</v>
      </c>
      <c r="K436" s="623">
        <f t="shared" si="43"/>
        <v>34</v>
      </c>
      <c r="L436" s="930"/>
      <c r="M436" s="931"/>
      <c r="N436" s="931"/>
      <c r="O436" s="932"/>
      <c r="Q436" s="377" t="s">
        <v>901</v>
      </c>
      <c r="R436" s="20"/>
      <c r="S436" s="20"/>
      <c r="T436" s="20"/>
      <c r="U436" s="20"/>
      <c r="V436" s="20" t="s">
        <v>532</v>
      </c>
      <c r="W436" s="10"/>
      <c r="X436" s="20" t="s">
        <v>532</v>
      </c>
      <c r="Y436" s="20"/>
      <c r="Z436" s="20"/>
      <c r="AA436" s="20"/>
      <c r="AB436" s="20" t="s">
        <v>32</v>
      </c>
      <c r="AC436" s="20"/>
      <c r="AD436" s="20"/>
      <c r="AE436" s="20"/>
      <c r="AF436" s="20"/>
      <c r="AG436" s="21"/>
    </row>
    <row r="437" spans="1:33" ht="15" customHeight="1" x14ac:dyDescent="0.2">
      <c r="A437" s="370">
        <v>7</v>
      </c>
      <c r="B437" s="54" t="s">
        <v>708</v>
      </c>
      <c r="C437" s="636">
        <v>30</v>
      </c>
      <c r="D437" s="636">
        <v>15</v>
      </c>
      <c r="E437" s="636">
        <v>3</v>
      </c>
      <c r="F437" s="636">
        <v>12</v>
      </c>
      <c r="G437" s="636">
        <v>75</v>
      </c>
      <c r="H437" s="636">
        <v>63</v>
      </c>
      <c r="I437" s="638">
        <v>33</v>
      </c>
      <c r="J437" s="623">
        <f t="shared" si="42"/>
        <v>30</v>
      </c>
      <c r="K437" s="623">
        <f t="shared" si="43"/>
        <v>33</v>
      </c>
      <c r="L437" s="930"/>
      <c r="M437" s="931"/>
      <c r="N437" s="931"/>
      <c r="O437" s="932"/>
      <c r="Q437" s="377" t="s">
        <v>2055</v>
      </c>
      <c r="R437" s="20"/>
      <c r="S437" s="20"/>
      <c r="T437" s="20"/>
      <c r="U437" s="20"/>
      <c r="V437" s="20"/>
      <c r="W437" s="20" t="s">
        <v>532</v>
      </c>
      <c r="X437" s="10"/>
      <c r="Y437" s="20" t="s">
        <v>532</v>
      </c>
      <c r="Z437" s="20"/>
      <c r="AA437" s="20"/>
      <c r="AB437" s="20" t="s">
        <v>1539</v>
      </c>
      <c r="AC437" s="20"/>
      <c r="AD437" s="20"/>
      <c r="AE437" s="20"/>
      <c r="AF437" s="20"/>
      <c r="AG437" s="21"/>
    </row>
    <row r="438" spans="1:33" ht="15" customHeight="1" x14ac:dyDescent="0.2">
      <c r="A438" s="370">
        <v>8</v>
      </c>
      <c r="B438" s="54" t="s">
        <v>1827</v>
      </c>
      <c r="C438" s="636">
        <v>30</v>
      </c>
      <c r="D438" s="636">
        <v>13</v>
      </c>
      <c r="E438" s="636">
        <v>5</v>
      </c>
      <c r="F438" s="636">
        <v>12</v>
      </c>
      <c r="G438" s="636">
        <v>59</v>
      </c>
      <c r="H438" s="636">
        <v>59</v>
      </c>
      <c r="I438" s="638">
        <v>31</v>
      </c>
      <c r="J438" s="623">
        <f t="shared" si="42"/>
        <v>30</v>
      </c>
      <c r="K438" s="623">
        <f t="shared" si="43"/>
        <v>31</v>
      </c>
      <c r="L438" s="930"/>
      <c r="M438" s="931"/>
      <c r="N438" s="931"/>
      <c r="O438" s="932"/>
      <c r="Q438" s="377" t="s">
        <v>700</v>
      </c>
      <c r="R438" s="20"/>
      <c r="S438" s="20"/>
      <c r="T438" s="20"/>
      <c r="U438" s="20"/>
      <c r="V438" s="20"/>
      <c r="W438" s="20"/>
      <c r="X438" s="20" t="s">
        <v>532</v>
      </c>
      <c r="Y438" s="10"/>
      <c r="Z438" s="20" t="s">
        <v>532</v>
      </c>
      <c r="AA438" s="20"/>
      <c r="AB438" s="20" t="s">
        <v>1488</v>
      </c>
      <c r="AC438" s="20"/>
      <c r="AD438" s="20"/>
      <c r="AE438" s="20"/>
      <c r="AF438" s="20"/>
      <c r="AG438" s="21"/>
    </row>
    <row r="439" spans="1:33" ht="15" customHeight="1" x14ac:dyDescent="0.2">
      <c r="A439" s="370">
        <v>9</v>
      </c>
      <c r="B439" s="54" t="s">
        <v>2052</v>
      </c>
      <c r="C439" s="636">
        <v>30</v>
      </c>
      <c r="D439" s="636">
        <v>13</v>
      </c>
      <c r="E439" s="636">
        <v>4</v>
      </c>
      <c r="F439" s="636">
        <v>13</v>
      </c>
      <c r="G439" s="636">
        <v>71</v>
      </c>
      <c r="H439" s="636">
        <v>73</v>
      </c>
      <c r="I439" s="638">
        <v>30</v>
      </c>
      <c r="J439" s="623">
        <f t="shared" si="42"/>
        <v>30</v>
      </c>
      <c r="K439" s="623">
        <f t="shared" si="43"/>
        <v>30</v>
      </c>
      <c r="L439" s="930"/>
      <c r="M439" s="931"/>
      <c r="N439" s="931"/>
      <c r="O439" s="932"/>
      <c r="Q439" s="377" t="s">
        <v>544</v>
      </c>
      <c r="R439" s="20"/>
      <c r="S439" s="20"/>
      <c r="T439" s="20"/>
      <c r="U439" s="20"/>
      <c r="V439" s="20"/>
      <c r="W439" s="20"/>
      <c r="X439" s="20"/>
      <c r="Y439" s="20" t="s">
        <v>532</v>
      </c>
      <c r="Z439" s="10"/>
      <c r="AA439" s="20" t="s">
        <v>532</v>
      </c>
      <c r="AB439" s="20" t="s">
        <v>1597</v>
      </c>
      <c r="AC439" s="20"/>
      <c r="AD439" s="20"/>
      <c r="AE439" s="20"/>
      <c r="AF439" s="20"/>
      <c r="AG439" s="21"/>
    </row>
    <row r="440" spans="1:33" ht="15" customHeight="1" x14ac:dyDescent="0.2">
      <c r="A440" s="370">
        <v>10</v>
      </c>
      <c r="B440" s="54" t="s">
        <v>534</v>
      </c>
      <c r="C440" s="636">
        <v>30</v>
      </c>
      <c r="D440" s="636">
        <v>12</v>
      </c>
      <c r="E440" s="636">
        <v>4</v>
      </c>
      <c r="F440" s="636">
        <v>14</v>
      </c>
      <c r="G440" s="636">
        <v>60</v>
      </c>
      <c r="H440" s="636">
        <v>75</v>
      </c>
      <c r="I440" s="638">
        <v>28</v>
      </c>
      <c r="J440" s="623">
        <f t="shared" si="42"/>
        <v>30</v>
      </c>
      <c r="K440" s="623">
        <f t="shared" si="43"/>
        <v>28</v>
      </c>
      <c r="L440" s="930"/>
      <c r="M440" s="931"/>
      <c r="N440" s="931"/>
      <c r="O440" s="932"/>
      <c r="Q440" s="377" t="s">
        <v>229</v>
      </c>
      <c r="R440" s="20"/>
      <c r="S440" s="20"/>
      <c r="T440" s="20"/>
      <c r="U440" s="20"/>
      <c r="V440" s="20"/>
      <c r="W440" s="20"/>
      <c r="X440" s="20"/>
      <c r="Y440" s="20"/>
      <c r="Z440" s="20" t="s">
        <v>532</v>
      </c>
      <c r="AA440" s="10"/>
      <c r="AB440" s="20" t="s">
        <v>1210</v>
      </c>
      <c r="AC440" s="20"/>
      <c r="AD440" s="20"/>
      <c r="AE440" s="20"/>
      <c r="AF440" s="20"/>
      <c r="AG440" s="21"/>
    </row>
    <row r="441" spans="1:33" ht="15" customHeight="1" x14ac:dyDescent="0.2">
      <c r="A441" s="370">
        <v>11</v>
      </c>
      <c r="B441" s="54" t="s">
        <v>2057</v>
      </c>
      <c r="C441" s="636">
        <v>30</v>
      </c>
      <c r="D441" s="636">
        <v>12</v>
      </c>
      <c r="E441" s="636">
        <v>2</v>
      </c>
      <c r="F441" s="636">
        <v>16</v>
      </c>
      <c r="G441" s="636">
        <v>63</v>
      </c>
      <c r="H441" s="636">
        <v>64</v>
      </c>
      <c r="I441" s="638">
        <v>26</v>
      </c>
      <c r="J441" s="623">
        <f t="shared" si="42"/>
        <v>30</v>
      </c>
      <c r="K441" s="623">
        <f t="shared" si="43"/>
        <v>26</v>
      </c>
      <c r="L441" s="930"/>
      <c r="M441" s="931"/>
      <c r="N441" s="931"/>
      <c r="O441" s="932"/>
      <c r="Q441" s="377" t="s">
        <v>702</v>
      </c>
      <c r="R441" s="20" t="s">
        <v>1599</v>
      </c>
      <c r="S441" s="20" t="s">
        <v>1597</v>
      </c>
      <c r="T441" s="20" t="s">
        <v>1207</v>
      </c>
      <c r="U441" s="20" t="s">
        <v>1487</v>
      </c>
      <c r="V441" s="20" t="s">
        <v>1600</v>
      </c>
      <c r="W441" s="20" t="s">
        <v>355</v>
      </c>
      <c r="X441" s="20" t="s">
        <v>1490</v>
      </c>
      <c r="Y441" s="20" t="s">
        <v>844</v>
      </c>
      <c r="Z441" s="20" t="s">
        <v>1494</v>
      </c>
      <c r="AA441" s="20" t="s">
        <v>1490</v>
      </c>
      <c r="AB441" s="10"/>
      <c r="AC441" s="20" t="s">
        <v>844</v>
      </c>
      <c r="AD441" s="20" t="s">
        <v>1493</v>
      </c>
      <c r="AE441" s="20" t="s">
        <v>1543</v>
      </c>
      <c r="AF441" s="20" t="s">
        <v>844</v>
      </c>
      <c r="AG441" s="21" t="s">
        <v>1493</v>
      </c>
    </row>
    <row r="442" spans="1:33" ht="15" customHeight="1" x14ac:dyDescent="0.2">
      <c r="A442" s="370">
        <v>12</v>
      </c>
      <c r="B442" s="54" t="s">
        <v>36</v>
      </c>
      <c r="C442" s="636">
        <v>30</v>
      </c>
      <c r="D442" s="636">
        <v>10</v>
      </c>
      <c r="E442" s="636">
        <v>2</v>
      </c>
      <c r="F442" s="636">
        <v>18</v>
      </c>
      <c r="G442" s="636">
        <v>50</v>
      </c>
      <c r="H442" s="636">
        <v>78</v>
      </c>
      <c r="I442" s="638">
        <v>22</v>
      </c>
      <c r="J442" s="623">
        <f t="shared" si="42"/>
        <v>30</v>
      </c>
      <c r="K442" s="623">
        <f t="shared" si="43"/>
        <v>22</v>
      </c>
      <c r="L442" s="930"/>
      <c r="M442" s="931"/>
      <c r="N442" s="931"/>
      <c r="O442" s="932"/>
      <c r="Q442" s="377" t="s">
        <v>769</v>
      </c>
      <c r="R442" s="20"/>
      <c r="S442" s="20"/>
      <c r="T442" s="20"/>
      <c r="U442" s="20"/>
      <c r="V442" s="20"/>
      <c r="W442" s="20"/>
      <c r="X442" s="20"/>
      <c r="Y442" s="20"/>
      <c r="Z442" s="20"/>
      <c r="AA442" s="20"/>
      <c r="AB442" s="20" t="s">
        <v>1646</v>
      </c>
      <c r="AC442" s="10"/>
      <c r="AD442" s="20" t="s">
        <v>532</v>
      </c>
      <c r="AE442" s="20"/>
      <c r="AF442" s="20"/>
      <c r="AG442" s="21"/>
    </row>
    <row r="443" spans="1:33" ht="15" customHeight="1" x14ac:dyDescent="0.2">
      <c r="A443" s="370">
        <v>13</v>
      </c>
      <c r="B443" s="54" t="s">
        <v>767</v>
      </c>
      <c r="C443" s="636">
        <v>30</v>
      </c>
      <c r="D443" s="636">
        <v>8</v>
      </c>
      <c r="E443" s="636">
        <v>5</v>
      </c>
      <c r="F443" s="636">
        <v>17</v>
      </c>
      <c r="G443" s="636">
        <v>68</v>
      </c>
      <c r="H443" s="636">
        <v>74</v>
      </c>
      <c r="I443" s="638">
        <v>21</v>
      </c>
      <c r="J443" s="623">
        <f t="shared" si="42"/>
        <v>30</v>
      </c>
      <c r="K443" s="623">
        <f t="shared" si="43"/>
        <v>21</v>
      </c>
      <c r="L443" s="930"/>
      <c r="M443" s="931"/>
      <c r="N443" s="931"/>
      <c r="O443" s="932"/>
      <c r="Q443" s="377" t="s">
        <v>61</v>
      </c>
      <c r="R443" s="20"/>
      <c r="S443" s="20"/>
      <c r="T443" s="20"/>
      <c r="U443" s="20"/>
      <c r="V443" s="20"/>
      <c r="W443" s="20"/>
      <c r="X443" s="20"/>
      <c r="Y443" s="20"/>
      <c r="Z443" s="20"/>
      <c r="AA443" s="20"/>
      <c r="AB443" s="20" t="s">
        <v>1210</v>
      </c>
      <c r="AC443" s="20" t="s">
        <v>532</v>
      </c>
      <c r="AD443" s="10"/>
      <c r="AE443" s="20" t="s">
        <v>532</v>
      </c>
      <c r="AF443" s="20"/>
      <c r="AG443" s="21"/>
    </row>
    <row r="444" spans="1:33" ht="15" customHeight="1" x14ac:dyDescent="0.2">
      <c r="A444" s="370">
        <v>14</v>
      </c>
      <c r="B444" s="54" t="s">
        <v>551</v>
      </c>
      <c r="C444" s="636">
        <v>30</v>
      </c>
      <c r="D444" s="636">
        <v>6</v>
      </c>
      <c r="E444" s="636">
        <v>9</v>
      </c>
      <c r="F444" s="636">
        <v>15</v>
      </c>
      <c r="G444" s="636">
        <v>57</v>
      </c>
      <c r="H444" s="636">
        <v>80</v>
      </c>
      <c r="I444" s="638">
        <v>21</v>
      </c>
      <c r="J444" s="623">
        <f t="shared" si="42"/>
        <v>30</v>
      </c>
      <c r="K444" s="623">
        <f t="shared" si="43"/>
        <v>21</v>
      </c>
      <c r="L444" s="930"/>
      <c r="M444" s="931"/>
      <c r="N444" s="931"/>
      <c r="O444" s="932"/>
      <c r="Q444" s="377" t="s">
        <v>63</v>
      </c>
      <c r="R444" s="20"/>
      <c r="S444" s="20"/>
      <c r="T444" s="20"/>
      <c r="U444" s="20"/>
      <c r="V444" s="20"/>
      <c r="W444" s="20"/>
      <c r="X444" s="20"/>
      <c r="Y444" s="20"/>
      <c r="Z444" s="20"/>
      <c r="AA444" s="20"/>
      <c r="AB444" s="20" t="s">
        <v>1210</v>
      </c>
      <c r="AC444" s="20"/>
      <c r="AD444" s="20" t="s">
        <v>532</v>
      </c>
      <c r="AE444" s="10"/>
      <c r="AF444" s="20" t="s">
        <v>532</v>
      </c>
      <c r="AG444" s="21"/>
    </row>
    <row r="445" spans="1:33" ht="15" customHeight="1" x14ac:dyDescent="0.2">
      <c r="A445" s="370">
        <v>15</v>
      </c>
      <c r="B445" s="54" t="s">
        <v>711</v>
      </c>
      <c r="C445" s="636">
        <v>30</v>
      </c>
      <c r="D445" s="636">
        <v>8</v>
      </c>
      <c r="E445" s="636">
        <v>3</v>
      </c>
      <c r="F445" s="636">
        <v>19</v>
      </c>
      <c r="G445" s="636">
        <v>50</v>
      </c>
      <c r="H445" s="636">
        <v>73</v>
      </c>
      <c r="I445" s="638">
        <v>19</v>
      </c>
      <c r="J445" s="623">
        <f t="shared" si="42"/>
        <v>30</v>
      </c>
      <c r="K445" s="623">
        <f t="shared" si="43"/>
        <v>19</v>
      </c>
      <c r="L445" s="930"/>
      <c r="M445" s="931"/>
      <c r="N445" s="931"/>
      <c r="O445" s="932"/>
      <c r="Q445" s="377" t="s">
        <v>120</v>
      </c>
      <c r="R445" s="20"/>
      <c r="S445" s="20"/>
      <c r="T445" s="20"/>
      <c r="U445" s="20"/>
      <c r="V445" s="20"/>
      <c r="W445" s="20"/>
      <c r="X445" s="20"/>
      <c r="Y445" s="20"/>
      <c r="Z445" s="20"/>
      <c r="AA445" s="20"/>
      <c r="AB445" s="20" t="s">
        <v>1646</v>
      </c>
      <c r="AC445" s="20"/>
      <c r="AD445" s="20"/>
      <c r="AE445" s="20" t="s">
        <v>532</v>
      </c>
      <c r="AF445" s="10"/>
      <c r="AG445" s="21"/>
    </row>
    <row r="446" spans="1:33" ht="15" customHeight="1" thickBot="1" x14ac:dyDescent="0.25">
      <c r="A446" s="372">
        <v>16</v>
      </c>
      <c r="B446" s="55" t="s">
        <v>705</v>
      </c>
      <c r="C446" s="637">
        <v>30</v>
      </c>
      <c r="D446" s="637">
        <v>2</v>
      </c>
      <c r="E446" s="637">
        <v>2</v>
      </c>
      <c r="F446" s="637">
        <v>26</v>
      </c>
      <c r="G446" s="637">
        <v>38</v>
      </c>
      <c r="H446" s="637">
        <v>117</v>
      </c>
      <c r="I446" s="639">
        <v>6</v>
      </c>
      <c r="J446" s="623">
        <f t="shared" si="42"/>
        <v>30</v>
      </c>
      <c r="K446" s="623">
        <f t="shared" si="43"/>
        <v>6</v>
      </c>
      <c r="L446" s="933"/>
      <c r="M446" s="934"/>
      <c r="N446" s="934"/>
      <c r="O446" s="935"/>
      <c r="Q446" s="378" t="s">
        <v>547</v>
      </c>
      <c r="R446" s="23"/>
      <c r="S446" s="23"/>
      <c r="T446" s="23"/>
      <c r="U446" s="23"/>
      <c r="V446" s="23"/>
      <c r="W446" s="23"/>
      <c r="X446" s="23"/>
      <c r="Y446" s="23"/>
      <c r="Z446" s="23"/>
      <c r="AA446" s="23"/>
      <c r="AB446" s="23" t="s">
        <v>1207</v>
      </c>
      <c r="AC446" s="23"/>
      <c r="AD446" s="23"/>
      <c r="AE446" s="23"/>
      <c r="AF446" s="23"/>
      <c r="AG446" s="15"/>
    </row>
    <row r="447" spans="1:33" ht="15" customHeight="1" x14ac:dyDescent="0.2">
      <c r="C447" s="623">
        <f t="shared" ref="C447:I447" si="50">SUM(C431:C446)</f>
        <v>480</v>
      </c>
      <c r="D447" s="623">
        <f t="shared" si="50"/>
        <v>207</v>
      </c>
      <c r="E447" s="623">
        <f t="shared" si="50"/>
        <v>66</v>
      </c>
      <c r="F447" s="623">
        <f t="shared" si="50"/>
        <v>207</v>
      </c>
      <c r="G447" s="623">
        <f t="shared" si="50"/>
        <v>1044</v>
      </c>
      <c r="H447" s="623">
        <f t="shared" si="50"/>
        <v>1044</v>
      </c>
      <c r="I447" s="623">
        <f t="shared" si="50"/>
        <v>480</v>
      </c>
      <c r="J447" s="623">
        <f t="shared" si="42"/>
        <v>480</v>
      </c>
      <c r="K447" s="623">
        <f t="shared" si="43"/>
        <v>480</v>
      </c>
    </row>
    <row r="448" spans="1:33" ht="15" customHeight="1" thickBot="1" x14ac:dyDescent="0.25">
      <c r="N448" s="4" t="s">
        <v>532</v>
      </c>
    </row>
    <row r="449" spans="1:32" ht="15" customHeight="1" thickBot="1" x14ac:dyDescent="0.25">
      <c r="A449" s="1043" t="s">
        <v>1945</v>
      </c>
      <c r="B449" s="1044"/>
      <c r="C449" s="1044"/>
      <c r="D449" s="1044"/>
      <c r="E449" s="1044"/>
      <c r="F449" s="1045"/>
      <c r="G449" s="1040" t="s">
        <v>1262</v>
      </c>
      <c r="H449" s="1041"/>
      <c r="I449" s="1042"/>
      <c r="L449" s="1242" t="s">
        <v>588</v>
      </c>
      <c r="M449" s="1243"/>
      <c r="N449" s="1243"/>
      <c r="O449" s="1244"/>
    </row>
    <row r="450" spans="1:32" ht="15" customHeight="1" thickBot="1" x14ac:dyDescent="0.25">
      <c r="A450" s="373" t="s">
        <v>496</v>
      </c>
      <c r="B450" s="227" t="s">
        <v>497</v>
      </c>
      <c r="C450" s="374" t="s">
        <v>498</v>
      </c>
      <c r="D450" s="374" t="s">
        <v>499</v>
      </c>
      <c r="E450" s="374" t="s">
        <v>500</v>
      </c>
      <c r="F450" s="374" t="s">
        <v>501</v>
      </c>
      <c r="G450" s="375" t="s">
        <v>502</v>
      </c>
      <c r="H450" s="375" t="s">
        <v>503</v>
      </c>
      <c r="I450" s="376" t="s">
        <v>504</v>
      </c>
      <c r="L450" s="1245"/>
      <c r="M450" s="1246"/>
      <c r="N450" s="1246"/>
      <c r="O450" s="1247"/>
      <c r="Q450" s="24" t="s">
        <v>1263</v>
      </c>
      <c r="R450" s="379" t="s">
        <v>503</v>
      </c>
      <c r="S450" s="379" t="s">
        <v>541</v>
      </c>
      <c r="T450" s="379" t="s">
        <v>500</v>
      </c>
      <c r="U450" s="379" t="s">
        <v>847</v>
      </c>
      <c r="V450" s="379" t="s">
        <v>1239</v>
      </c>
      <c r="W450" s="379" t="s">
        <v>1240</v>
      </c>
      <c r="X450" s="379" t="s">
        <v>1178</v>
      </c>
      <c r="Y450" s="379" t="s">
        <v>610</v>
      </c>
      <c r="Z450" s="379" t="s">
        <v>566</v>
      </c>
      <c r="AA450" s="379" t="s">
        <v>702</v>
      </c>
      <c r="AB450" s="379" t="s">
        <v>2136</v>
      </c>
      <c r="AC450" s="379" t="s">
        <v>533</v>
      </c>
      <c r="AD450" s="379" t="s">
        <v>1313</v>
      </c>
      <c r="AE450" s="379" t="s">
        <v>1306</v>
      </c>
      <c r="AF450" s="380" t="s">
        <v>1214</v>
      </c>
    </row>
    <row r="451" spans="1:32" ht="15" customHeight="1" x14ac:dyDescent="0.2">
      <c r="A451" s="441">
        <v>1</v>
      </c>
      <c r="B451" s="53" t="s">
        <v>1180</v>
      </c>
      <c r="C451" s="46">
        <v>28</v>
      </c>
      <c r="D451" s="46">
        <v>23</v>
      </c>
      <c r="E451" s="46">
        <v>2</v>
      </c>
      <c r="F451" s="46">
        <v>3</v>
      </c>
      <c r="G451" s="46">
        <v>111</v>
      </c>
      <c r="H451" s="46">
        <v>33</v>
      </c>
      <c r="I451" s="635">
        <v>48</v>
      </c>
      <c r="J451" s="623">
        <f t="shared" si="42"/>
        <v>28</v>
      </c>
      <c r="K451" s="623">
        <f t="shared" si="43"/>
        <v>48</v>
      </c>
      <c r="L451" s="927" t="s">
        <v>1265</v>
      </c>
      <c r="M451" s="928"/>
      <c r="N451" s="928"/>
      <c r="O451" s="929"/>
      <c r="Q451" s="377" t="s">
        <v>503</v>
      </c>
      <c r="R451" s="10"/>
      <c r="S451" s="20" t="s">
        <v>532</v>
      </c>
      <c r="T451" s="20"/>
      <c r="U451" s="20"/>
      <c r="V451" s="20"/>
      <c r="W451" s="20"/>
      <c r="X451" s="20"/>
      <c r="Y451" s="20"/>
      <c r="Z451" s="20"/>
      <c r="AA451" s="20"/>
      <c r="AB451" s="20"/>
      <c r="AC451" s="20"/>
      <c r="AD451" s="20"/>
      <c r="AE451" s="20"/>
      <c r="AF451" s="21"/>
    </row>
    <row r="452" spans="1:32" ht="15" customHeight="1" x14ac:dyDescent="0.2">
      <c r="A452" s="370">
        <v>2</v>
      </c>
      <c r="B452" s="54" t="s">
        <v>1598</v>
      </c>
      <c r="C452" s="636">
        <v>28</v>
      </c>
      <c r="D452" s="636">
        <v>21</v>
      </c>
      <c r="E452" s="636">
        <v>3</v>
      </c>
      <c r="F452" s="636">
        <v>4</v>
      </c>
      <c r="G452" s="636">
        <v>99</v>
      </c>
      <c r="H452" s="636">
        <v>35</v>
      </c>
      <c r="I452" s="638">
        <v>45</v>
      </c>
      <c r="J452" s="623">
        <f t="shared" si="42"/>
        <v>28</v>
      </c>
      <c r="K452" s="623">
        <f t="shared" si="43"/>
        <v>45</v>
      </c>
      <c r="L452" s="930"/>
      <c r="M452" s="931"/>
      <c r="N452" s="931"/>
      <c r="O452" s="932"/>
      <c r="Q452" s="377" t="s">
        <v>541</v>
      </c>
      <c r="R452" s="20" t="s">
        <v>532</v>
      </c>
      <c r="S452" s="10"/>
      <c r="T452" s="20" t="s">
        <v>532</v>
      </c>
      <c r="U452" s="20"/>
      <c r="V452" s="20"/>
      <c r="W452" s="20"/>
      <c r="X452" s="20"/>
      <c r="Y452" s="20"/>
      <c r="Z452" s="20"/>
      <c r="AA452" s="20"/>
      <c r="AB452" s="20"/>
      <c r="AC452" s="20"/>
      <c r="AD452" s="20"/>
      <c r="AE452" s="20"/>
      <c r="AF452" s="21"/>
    </row>
    <row r="453" spans="1:32" ht="15" customHeight="1" x14ac:dyDescent="0.2">
      <c r="A453" s="370">
        <v>3</v>
      </c>
      <c r="B453" s="54" t="s">
        <v>1307</v>
      </c>
      <c r="C453" s="636">
        <v>28</v>
      </c>
      <c r="D453" s="636">
        <v>19</v>
      </c>
      <c r="E453" s="636">
        <v>3</v>
      </c>
      <c r="F453" s="636">
        <v>6</v>
      </c>
      <c r="G453" s="636">
        <v>88</v>
      </c>
      <c r="H453" s="636">
        <v>51</v>
      </c>
      <c r="I453" s="638">
        <v>41</v>
      </c>
      <c r="J453" s="623">
        <f t="shared" si="42"/>
        <v>28</v>
      </c>
      <c r="K453" s="623">
        <f t="shared" si="43"/>
        <v>41</v>
      </c>
      <c r="L453" s="930"/>
      <c r="M453" s="931"/>
      <c r="N453" s="931"/>
      <c r="O453" s="932"/>
      <c r="Q453" s="377" t="s">
        <v>500</v>
      </c>
      <c r="R453" s="20"/>
      <c r="S453" s="20" t="s">
        <v>532</v>
      </c>
      <c r="T453" s="10"/>
      <c r="U453" s="20" t="s">
        <v>532</v>
      </c>
      <c r="V453" s="20"/>
      <c r="W453" s="20"/>
      <c r="X453" s="20"/>
      <c r="Y453" s="20"/>
      <c r="Z453" s="20"/>
      <c r="AA453" s="20"/>
      <c r="AB453" s="20"/>
      <c r="AC453" s="20"/>
      <c r="AD453" s="20"/>
      <c r="AE453" s="20"/>
      <c r="AF453" s="21"/>
    </row>
    <row r="454" spans="1:32" ht="15" customHeight="1" x14ac:dyDescent="0.2">
      <c r="A454" s="370">
        <v>4</v>
      </c>
      <c r="B454" s="54" t="s">
        <v>2170</v>
      </c>
      <c r="C454" s="636">
        <v>28</v>
      </c>
      <c r="D454" s="636">
        <v>18</v>
      </c>
      <c r="E454" s="636">
        <v>4</v>
      </c>
      <c r="F454" s="636">
        <v>6</v>
      </c>
      <c r="G454" s="636">
        <v>85</v>
      </c>
      <c r="H454" s="636">
        <v>46</v>
      </c>
      <c r="I454" s="638">
        <v>40</v>
      </c>
      <c r="J454" s="623">
        <f t="shared" si="42"/>
        <v>28</v>
      </c>
      <c r="K454" s="623">
        <f t="shared" si="43"/>
        <v>40</v>
      </c>
      <c r="L454" s="930"/>
      <c r="M454" s="931"/>
      <c r="N454" s="931"/>
      <c r="O454" s="932"/>
      <c r="Q454" s="377" t="s">
        <v>847</v>
      </c>
      <c r="R454" s="20"/>
      <c r="S454" s="20"/>
      <c r="T454" s="20" t="s">
        <v>532</v>
      </c>
      <c r="U454" s="10"/>
      <c r="V454" s="20" t="s">
        <v>532</v>
      </c>
      <c r="W454" s="20"/>
      <c r="X454" s="20"/>
      <c r="Y454" s="20"/>
      <c r="Z454" s="20"/>
      <c r="AA454" s="20"/>
      <c r="AB454" s="20"/>
      <c r="AC454" s="20"/>
      <c r="AD454" s="20"/>
      <c r="AE454" s="20"/>
      <c r="AF454" s="21"/>
    </row>
    <row r="455" spans="1:32" ht="15" customHeight="1" x14ac:dyDescent="0.2">
      <c r="A455" s="370">
        <v>5</v>
      </c>
      <c r="B455" s="54" t="s">
        <v>1431</v>
      </c>
      <c r="C455" s="636">
        <v>28</v>
      </c>
      <c r="D455" s="636">
        <v>16</v>
      </c>
      <c r="E455" s="636">
        <v>7</v>
      </c>
      <c r="F455" s="636">
        <v>5</v>
      </c>
      <c r="G455" s="636">
        <v>77</v>
      </c>
      <c r="H455" s="636">
        <v>48</v>
      </c>
      <c r="I455" s="638">
        <v>39</v>
      </c>
      <c r="J455" s="623">
        <f t="shared" si="42"/>
        <v>28</v>
      </c>
      <c r="K455" s="623">
        <f t="shared" si="43"/>
        <v>39</v>
      </c>
      <c r="L455" s="930"/>
      <c r="M455" s="931"/>
      <c r="N455" s="931"/>
      <c r="O455" s="932"/>
      <c r="Q455" s="377" t="s">
        <v>1239</v>
      </c>
      <c r="R455" s="20"/>
      <c r="S455" s="20"/>
      <c r="T455" s="20"/>
      <c r="U455" s="20" t="s">
        <v>532</v>
      </c>
      <c r="V455" s="10"/>
      <c r="W455" s="20" t="s">
        <v>532</v>
      </c>
      <c r="X455" s="20"/>
      <c r="Y455" s="20"/>
      <c r="Z455" s="20"/>
      <c r="AA455" s="20"/>
      <c r="AB455" s="20"/>
      <c r="AC455" s="20"/>
      <c r="AD455" s="20"/>
      <c r="AE455" s="20"/>
      <c r="AF455" s="21"/>
    </row>
    <row r="456" spans="1:32" ht="15" customHeight="1" x14ac:dyDescent="0.2">
      <c r="A456" s="370">
        <v>6</v>
      </c>
      <c r="B456" s="54" t="s">
        <v>575</v>
      </c>
      <c r="C456" s="636">
        <v>28</v>
      </c>
      <c r="D456" s="636">
        <v>16</v>
      </c>
      <c r="E456" s="636">
        <v>2</v>
      </c>
      <c r="F456" s="636">
        <v>10</v>
      </c>
      <c r="G456" s="636">
        <v>94</v>
      </c>
      <c r="H456" s="636">
        <v>47</v>
      </c>
      <c r="I456" s="638">
        <v>34</v>
      </c>
      <c r="J456" s="623">
        <f t="shared" si="42"/>
        <v>28</v>
      </c>
      <c r="K456" s="623">
        <f t="shared" si="43"/>
        <v>34</v>
      </c>
      <c r="L456" s="930"/>
      <c r="M456" s="931"/>
      <c r="N456" s="931"/>
      <c r="O456" s="932"/>
      <c r="Q456" s="377" t="s">
        <v>1240</v>
      </c>
      <c r="R456" s="20"/>
      <c r="S456" s="20"/>
      <c r="T456" s="20"/>
      <c r="U456" s="20"/>
      <c r="V456" s="20" t="s">
        <v>532</v>
      </c>
      <c r="W456" s="10"/>
      <c r="X456" s="20" t="s">
        <v>532</v>
      </c>
      <c r="Y456" s="20"/>
      <c r="Z456" s="20"/>
      <c r="AA456" s="20"/>
      <c r="AB456" s="20"/>
      <c r="AC456" s="20"/>
      <c r="AD456" s="20"/>
      <c r="AE456" s="20"/>
      <c r="AF456" s="21"/>
    </row>
    <row r="457" spans="1:32" ht="15" customHeight="1" x14ac:dyDescent="0.2">
      <c r="A457" s="370">
        <v>7</v>
      </c>
      <c r="B457" s="54" t="s">
        <v>761</v>
      </c>
      <c r="C457" s="636">
        <v>28</v>
      </c>
      <c r="D457" s="636">
        <v>13</v>
      </c>
      <c r="E457" s="636">
        <v>7</v>
      </c>
      <c r="F457" s="636">
        <v>8</v>
      </c>
      <c r="G457" s="636">
        <v>66</v>
      </c>
      <c r="H457" s="636">
        <v>48</v>
      </c>
      <c r="I457" s="638">
        <v>33</v>
      </c>
      <c r="J457" s="623">
        <f t="shared" si="42"/>
        <v>28</v>
      </c>
      <c r="K457" s="623">
        <f t="shared" si="43"/>
        <v>33</v>
      </c>
      <c r="L457" s="930"/>
      <c r="M457" s="931"/>
      <c r="N457" s="931"/>
      <c r="O457" s="932"/>
      <c r="Q457" s="377" t="s">
        <v>1178</v>
      </c>
      <c r="R457" s="20"/>
      <c r="S457" s="20"/>
      <c r="T457" s="20"/>
      <c r="U457" s="20"/>
      <c r="V457" s="20"/>
      <c r="W457" s="20" t="s">
        <v>532</v>
      </c>
      <c r="X457" s="10"/>
      <c r="Y457" s="20" t="s">
        <v>532</v>
      </c>
      <c r="Z457" s="20"/>
      <c r="AA457" s="20"/>
      <c r="AB457" s="20"/>
      <c r="AC457" s="20"/>
      <c r="AD457" s="20"/>
      <c r="AE457" s="20"/>
      <c r="AF457" s="21"/>
    </row>
    <row r="458" spans="1:32" ht="15" customHeight="1" x14ac:dyDescent="0.2">
      <c r="A458" s="370">
        <v>8</v>
      </c>
      <c r="B458" s="54" t="s">
        <v>554</v>
      </c>
      <c r="C458" s="636">
        <v>28</v>
      </c>
      <c r="D458" s="636">
        <v>11</v>
      </c>
      <c r="E458" s="636">
        <v>7</v>
      </c>
      <c r="F458" s="636">
        <v>10</v>
      </c>
      <c r="G458" s="636">
        <v>50</v>
      </c>
      <c r="H458" s="636">
        <v>48</v>
      </c>
      <c r="I458" s="638">
        <v>29</v>
      </c>
      <c r="J458" s="623">
        <f t="shared" si="42"/>
        <v>28</v>
      </c>
      <c r="K458" s="623">
        <f t="shared" si="43"/>
        <v>29</v>
      </c>
      <c r="L458" s="930"/>
      <c r="M458" s="931"/>
      <c r="N458" s="931"/>
      <c r="O458" s="932"/>
      <c r="Q458" s="377" t="s">
        <v>610</v>
      </c>
      <c r="R458" s="20"/>
      <c r="S458" s="20"/>
      <c r="T458" s="20"/>
      <c r="U458" s="20"/>
      <c r="V458" s="20"/>
      <c r="W458" s="20"/>
      <c r="X458" s="20" t="s">
        <v>532</v>
      </c>
      <c r="Y458" s="10"/>
      <c r="Z458" s="20" t="s">
        <v>532</v>
      </c>
      <c r="AA458" s="20"/>
      <c r="AB458" s="20"/>
      <c r="AC458" s="20"/>
      <c r="AD458" s="20"/>
      <c r="AE458" s="20"/>
      <c r="AF458" s="21"/>
    </row>
    <row r="459" spans="1:32" ht="15" customHeight="1" x14ac:dyDescent="0.2">
      <c r="A459" s="370">
        <v>9</v>
      </c>
      <c r="B459" s="54" t="s">
        <v>1314</v>
      </c>
      <c r="C459" s="636">
        <v>28</v>
      </c>
      <c r="D459" s="636">
        <v>13</v>
      </c>
      <c r="E459" s="636">
        <v>3</v>
      </c>
      <c r="F459" s="636">
        <v>12</v>
      </c>
      <c r="G459" s="636">
        <v>62</v>
      </c>
      <c r="H459" s="636">
        <v>69</v>
      </c>
      <c r="I459" s="638">
        <v>29</v>
      </c>
      <c r="J459" s="623">
        <f t="shared" ref="J459:J519" si="51">D459+E459+F459</f>
        <v>28</v>
      </c>
      <c r="K459" s="623">
        <f t="shared" ref="K459:K519" si="52">D459*2+E459</f>
        <v>29</v>
      </c>
      <c r="L459" s="930"/>
      <c r="M459" s="931"/>
      <c r="N459" s="931"/>
      <c r="O459" s="932"/>
      <c r="Q459" s="377" t="s">
        <v>566</v>
      </c>
      <c r="R459" s="20"/>
      <c r="S459" s="20"/>
      <c r="T459" s="20"/>
      <c r="U459" s="20"/>
      <c r="V459" s="20"/>
      <c r="W459" s="20"/>
      <c r="X459" s="20"/>
      <c r="Y459" s="20" t="s">
        <v>532</v>
      </c>
      <c r="Z459" s="10"/>
      <c r="AA459" s="20" t="s">
        <v>532</v>
      </c>
      <c r="AB459" s="20"/>
      <c r="AC459" s="20"/>
      <c r="AD459" s="20"/>
      <c r="AE459" s="20"/>
      <c r="AF459" s="21"/>
    </row>
    <row r="460" spans="1:32" ht="15" customHeight="1" x14ac:dyDescent="0.2">
      <c r="A460" s="370">
        <v>10</v>
      </c>
      <c r="B460" s="54" t="s">
        <v>816</v>
      </c>
      <c r="C460" s="636">
        <v>28</v>
      </c>
      <c r="D460" s="636">
        <v>8</v>
      </c>
      <c r="E460" s="636">
        <v>4</v>
      </c>
      <c r="F460" s="636">
        <v>16</v>
      </c>
      <c r="G460" s="636">
        <v>54</v>
      </c>
      <c r="H460" s="636">
        <v>76</v>
      </c>
      <c r="I460" s="638">
        <v>20</v>
      </c>
      <c r="J460" s="623">
        <f t="shared" si="51"/>
        <v>28</v>
      </c>
      <c r="K460" s="623">
        <f t="shared" si="52"/>
        <v>20</v>
      </c>
      <c r="L460" s="930"/>
      <c r="M460" s="931"/>
      <c r="N460" s="931"/>
      <c r="O460" s="932"/>
      <c r="Q460" s="377" t="s">
        <v>702</v>
      </c>
      <c r="R460" s="20"/>
      <c r="S460" s="20"/>
      <c r="T460" s="20"/>
      <c r="U460" s="20"/>
      <c r="V460" s="20"/>
      <c r="W460" s="20"/>
      <c r="X460" s="20"/>
      <c r="Y460" s="20"/>
      <c r="Z460" s="20" t="s">
        <v>532</v>
      </c>
      <c r="AA460" s="10"/>
      <c r="AB460" s="20"/>
      <c r="AC460" s="20"/>
      <c r="AD460" s="20"/>
      <c r="AE460" s="20"/>
      <c r="AF460" s="21"/>
    </row>
    <row r="461" spans="1:32" ht="15" customHeight="1" x14ac:dyDescent="0.2">
      <c r="A461" s="370">
        <v>11</v>
      </c>
      <c r="B461" s="54" t="s">
        <v>42</v>
      </c>
      <c r="C461" s="636">
        <v>28</v>
      </c>
      <c r="D461" s="636">
        <v>3</v>
      </c>
      <c r="E461" s="636">
        <v>11</v>
      </c>
      <c r="F461" s="636">
        <v>14</v>
      </c>
      <c r="G461" s="636">
        <v>56</v>
      </c>
      <c r="H461" s="636">
        <v>64</v>
      </c>
      <c r="I461" s="638">
        <v>17</v>
      </c>
      <c r="J461" s="623">
        <f t="shared" si="51"/>
        <v>28</v>
      </c>
      <c r="K461" s="623">
        <f t="shared" si="52"/>
        <v>17</v>
      </c>
      <c r="L461" s="930"/>
      <c r="M461" s="931"/>
      <c r="N461" s="931"/>
      <c r="O461" s="932"/>
      <c r="Q461" s="377" t="s">
        <v>2136</v>
      </c>
      <c r="R461" s="20"/>
      <c r="S461" s="20"/>
      <c r="T461" s="20"/>
      <c r="U461" s="20"/>
      <c r="V461" s="20"/>
      <c r="W461" s="20"/>
      <c r="X461" s="20"/>
      <c r="Y461" s="20"/>
      <c r="Z461" s="20"/>
      <c r="AA461" s="20"/>
      <c r="AB461" s="10"/>
      <c r="AC461" s="20" t="s">
        <v>532</v>
      </c>
      <c r="AD461" s="20"/>
      <c r="AE461" s="20"/>
      <c r="AF461" s="21"/>
    </row>
    <row r="462" spans="1:32" ht="15" customHeight="1" x14ac:dyDescent="0.2">
      <c r="A462" s="370">
        <v>12</v>
      </c>
      <c r="B462" s="54" t="s">
        <v>737</v>
      </c>
      <c r="C462" s="636">
        <v>28</v>
      </c>
      <c r="D462" s="636">
        <v>8</v>
      </c>
      <c r="E462" s="636">
        <v>0</v>
      </c>
      <c r="F462" s="636">
        <v>20</v>
      </c>
      <c r="G462" s="636">
        <v>46</v>
      </c>
      <c r="H462" s="636">
        <v>90</v>
      </c>
      <c r="I462" s="638">
        <v>16</v>
      </c>
      <c r="J462" s="623">
        <f t="shared" si="51"/>
        <v>28</v>
      </c>
      <c r="K462" s="623">
        <f t="shared" si="52"/>
        <v>16</v>
      </c>
      <c r="L462" s="930"/>
      <c r="M462" s="931"/>
      <c r="N462" s="931"/>
      <c r="O462" s="932"/>
      <c r="Q462" s="377" t="s">
        <v>533</v>
      </c>
      <c r="R462" s="20"/>
      <c r="S462" s="20"/>
      <c r="T462" s="20"/>
      <c r="U462" s="20"/>
      <c r="V462" s="20"/>
      <c r="W462" s="20"/>
      <c r="X462" s="20"/>
      <c r="Y462" s="20"/>
      <c r="Z462" s="20"/>
      <c r="AA462" s="20"/>
      <c r="AB462" s="20" t="s">
        <v>532</v>
      </c>
      <c r="AC462" s="10"/>
      <c r="AD462" s="20" t="s">
        <v>532</v>
      </c>
      <c r="AE462" s="20"/>
      <c r="AF462" s="21"/>
    </row>
    <row r="463" spans="1:32" ht="15" customHeight="1" x14ac:dyDescent="0.2">
      <c r="A463" s="370">
        <v>13</v>
      </c>
      <c r="B463" s="54" t="s">
        <v>39</v>
      </c>
      <c r="C463" s="636">
        <v>28</v>
      </c>
      <c r="D463" s="636">
        <v>6</v>
      </c>
      <c r="E463" s="636">
        <v>3</v>
      </c>
      <c r="F463" s="636">
        <v>19</v>
      </c>
      <c r="G463" s="636">
        <v>50</v>
      </c>
      <c r="H463" s="636">
        <v>115</v>
      </c>
      <c r="I463" s="638">
        <v>15</v>
      </c>
      <c r="J463" s="623">
        <f t="shared" si="51"/>
        <v>28</v>
      </c>
      <c r="K463" s="623">
        <f t="shared" si="52"/>
        <v>15</v>
      </c>
      <c r="L463" s="930"/>
      <c r="M463" s="931"/>
      <c r="N463" s="931"/>
      <c r="O463" s="932"/>
      <c r="Q463" s="377" t="s">
        <v>1313</v>
      </c>
      <c r="R463" s="20"/>
      <c r="S463" s="20"/>
      <c r="T463" s="20"/>
      <c r="U463" s="20"/>
      <c r="V463" s="20"/>
      <c r="W463" s="20"/>
      <c r="X463" s="20"/>
      <c r="Y463" s="20"/>
      <c r="Z463" s="20"/>
      <c r="AA463" s="20"/>
      <c r="AB463" s="20"/>
      <c r="AC463" s="20" t="s">
        <v>532</v>
      </c>
      <c r="AD463" s="10"/>
      <c r="AE463" s="20" t="s">
        <v>532</v>
      </c>
      <c r="AF463" s="21"/>
    </row>
    <row r="464" spans="1:32" ht="15" customHeight="1" x14ac:dyDescent="0.2">
      <c r="A464" s="370">
        <v>14</v>
      </c>
      <c r="B464" s="54" t="s">
        <v>2138</v>
      </c>
      <c r="C464" s="636">
        <v>28</v>
      </c>
      <c r="D464" s="636">
        <v>5</v>
      </c>
      <c r="E464" s="636">
        <v>4</v>
      </c>
      <c r="F464" s="636">
        <v>19</v>
      </c>
      <c r="G464" s="636">
        <v>68</v>
      </c>
      <c r="H464" s="636">
        <v>80</v>
      </c>
      <c r="I464" s="638">
        <v>14</v>
      </c>
      <c r="J464" s="623">
        <f t="shared" si="51"/>
        <v>28</v>
      </c>
      <c r="K464" s="623">
        <f t="shared" si="52"/>
        <v>14</v>
      </c>
      <c r="L464" s="930"/>
      <c r="M464" s="931"/>
      <c r="N464" s="931"/>
      <c r="O464" s="932"/>
      <c r="Q464" s="377" t="s">
        <v>1306</v>
      </c>
      <c r="R464" s="20"/>
      <c r="S464" s="20"/>
      <c r="T464" s="20"/>
      <c r="U464" s="20"/>
      <c r="V464" s="20"/>
      <c r="W464" s="20"/>
      <c r="X464" s="20"/>
      <c r="Y464" s="20"/>
      <c r="Z464" s="20"/>
      <c r="AA464" s="20"/>
      <c r="AB464" s="20"/>
      <c r="AC464" s="20"/>
      <c r="AD464" s="20" t="s">
        <v>532</v>
      </c>
      <c r="AE464" s="10"/>
      <c r="AF464" s="21"/>
    </row>
    <row r="465" spans="1:32" ht="15" customHeight="1" thickBot="1" x14ac:dyDescent="0.25">
      <c r="A465" s="372">
        <v>15</v>
      </c>
      <c r="B465" s="55" t="s">
        <v>1763</v>
      </c>
      <c r="C465" s="637">
        <v>28</v>
      </c>
      <c r="D465" s="637">
        <v>0</v>
      </c>
      <c r="E465" s="637">
        <v>2</v>
      </c>
      <c r="F465" s="637">
        <v>26</v>
      </c>
      <c r="G465" s="637">
        <v>25</v>
      </c>
      <c r="H465" s="637">
        <v>143</v>
      </c>
      <c r="I465" s="639">
        <v>2</v>
      </c>
      <c r="J465" s="623">
        <f t="shared" si="51"/>
        <v>28</v>
      </c>
      <c r="K465" s="623">
        <f t="shared" si="52"/>
        <v>2</v>
      </c>
      <c r="L465" s="933"/>
      <c r="M465" s="934"/>
      <c r="N465" s="934"/>
      <c r="O465" s="935"/>
      <c r="Q465" s="378" t="s">
        <v>1214</v>
      </c>
      <c r="R465" s="23"/>
      <c r="S465" s="23"/>
      <c r="T465" s="23"/>
      <c r="U465" s="23"/>
      <c r="V465" s="23"/>
      <c r="W465" s="23"/>
      <c r="X465" s="23"/>
      <c r="Y465" s="23"/>
      <c r="Z465" s="23"/>
      <c r="AA465" s="23"/>
      <c r="AB465" s="23"/>
      <c r="AC465" s="23"/>
      <c r="AD465" s="23"/>
      <c r="AE465" s="23"/>
      <c r="AF465" s="15"/>
    </row>
    <row r="466" spans="1:32" ht="15" customHeight="1" x14ac:dyDescent="0.2">
      <c r="C466" s="623">
        <f t="shared" ref="C466:I466" si="53">SUM(C451:C465)</f>
        <v>420</v>
      </c>
      <c r="D466" s="623">
        <f t="shared" si="53"/>
        <v>180</v>
      </c>
      <c r="E466" s="623">
        <f t="shared" si="53"/>
        <v>62</v>
      </c>
      <c r="F466" s="623">
        <f t="shared" si="53"/>
        <v>178</v>
      </c>
      <c r="G466" s="623">
        <f t="shared" si="53"/>
        <v>1031</v>
      </c>
      <c r="H466" s="623">
        <f t="shared" si="53"/>
        <v>993</v>
      </c>
      <c r="I466" s="623">
        <f t="shared" si="53"/>
        <v>422</v>
      </c>
      <c r="J466" s="623">
        <f t="shared" si="51"/>
        <v>420</v>
      </c>
      <c r="K466" s="623">
        <f t="shared" si="52"/>
        <v>422</v>
      </c>
      <c r="Q466" s="131"/>
      <c r="R466" s="131"/>
      <c r="S466" s="131"/>
      <c r="T466" s="131"/>
      <c r="U466" s="131"/>
      <c r="V466" s="131"/>
      <c r="W466" s="131"/>
      <c r="X466" s="131"/>
      <c r="Y466" s="131"/>
      <c r="Z466" s="131"/>
      <c r="AA466" s="131"/>
      <c r="AB466" s="131"/>
      <c r="AC466" s="131"/>
      <c r="AD466" s="131"/>
      <c r="AE466" s="131"/>
      <c r="AF466" s="131"/>
    </row>
    <row r="467" spans="1:32" ht="15" customHeight="1" thickBot="1" x14ac:dyDescent="0.25"/>
    <row r="468" spans="1:32" ht="15" customHeight="1" thickBot="1" x14ac:dyDescent="0.25">
      <c r="A468" s="1207" t="s">
        <v>493</v>
      </c>
      <c r="B468" s="1208"/>
      <c r="C468" s="1208"/>
      <c r="D468" s="1208"/>
      <c r="E468" s="1208"/>
      <c r="F468" s="1209"/>
      <c r="G468" s="1204" t="s">
        <v>1262</v>
      </c>
      <c r="H468" s="1205"/>
      <c r="I468" s="1206"/>
      <c r="L468" s="1242" t="s">
        <v>588</v>
      </c>
      <c r="M468" s="1243"/>
      <c r="N468" s="1243"/>
      <c r="O468" s="1244"/>
    </row>
    <row r="469" spans="1:32" ht="15" customHeight="1" thickBot="1" x14ac:dyDescent="0.25">
      <c r="A469" s="449" t="s">
        <v>496</v>
      </c>
      <c r="B469" s="450" t="s">
        <v>497</v>
      </c>
      <c r="C469" s="451" t="s">
        <v>498</v>
      </c>
      <c r="D469" s="451" t="s">
        <v>499</v>
      </c>
      <c r="E469" s="451" t="s">
        <v>500</v>
      </c>
      <c r="F469" s="451" t="s">
        <v>501</v>
      </c>
      <c r="G469" s="452" t="s">
        <v>502</v>
      </c>
      <c r="H469" s="452" t="s">
        <v>503</v>
      </c>
      <c r="I469" s="453" t="s">
        <v>504</v>
      </c>
      <c r="L469" s="1245"/>
      <c r="M469" s="1246"/>
      <c r="N469" s="1246"/>
      <c r="O469" s="1247"/>
      <c r="Q469" s="24" t="s">
        <v>1263</v>
      </c>
      <c r="R469" s="396" t="s">
        <v>901</v>
      </c>
      <c r="S469" s="396" t="s">
        <v>902</v>
      </c>
      <c r="T469" s="396" t="s">
        <v>1258</v>
      </c>
      <c r="U469" s="396" t="s">
        <v>1631</v>
      </c>
      <c r="V469" s="396" t="s">
        <v>322</v>
      </c>
      <c r="W469" s="396" t="s">
        <v>514</v>
      </c>
      <c r="X469" s="396" t="s">
        <v>501</v>
      </c>
      <c r="Y469" s="396" t="s">
        <v>299</v>
      </c>
      <c r="Z469" s="396" t="s">
        <v>2162</v>
      </c>
      <c r="AA469" s="396" t="s">
        <v>153</v>
      </c>
      <c r="AB469" s="397" t="s">
        <v>499</v>
      </c>
    </row>
    <row r="470" spans="1:32" ht="15" customHeight="1" x14ac:dyDescent="0.2">
      <c r="A470" s="475">
        <v>1</v>
      </c>
      <c r="B470" s="126" t="s">
        <v>2163</v>
      </c>
      <c r="C470" s="640">
        <v>20</v>
      </c>
      <c r="D470" s="640">
        <v>14</v>
      </c>
      <c r="E470" s="640">
        <v>4</v>
      </c>
      <c r="F470" s="640">
        <v>2</v>
      </c>
      <c r="G470" s="640">
        <v>68</v>
      </c>
      <c r="H470" s="640">
        <v>34</v>
      </c>
      <c r="I470" s="128">
        <v>32</v>
      </c>
      <c r="J470" s="623">
        <f t="shared" si="51"/>
        <v>20</v>
      </c>
      <c r="K470" s="623">
        <f t="shared" si="52"/>
        <v>32</v>
      </c>
      <c r="L470" s="927" t="s">
        <v>532</v>
      </c>
      <c r="M470" s="928"/>
      <c r="N470" s="928"/>
      <c r="O470" s="929"/>
      <c r="Q470" s="339" t="s">
        <v>901</v>
      </c>
      <c r="R470" s="10"/>
      <c r="S470" s="20" t="s">
        <v>532</v>
      </c>
      <c r="T470" s="20"/>
      <c r="U470" s="20"/>
      <c r="V470" s="20"/>
      <c r="W470" s="20"/>
      <c r="X470" s="20"/>
      <c r="Y470" s="20"/>
      <c r="Z470" s="20"/>
      <c r="AA470" s="20"/>
      <c r="AB470" s="21"/>
    </row>
    <row r="471" spans="1:32" ht="15" customHeight="1" x14ac:dyDescent="0.2">
      <c r="A471" s="246">
        <v>2</v>
      </c>
      <c r="B471" s="129" t="s">
        <v>1245</v>
      </c>
      <c r="C471" s="636">
        <v>20</v>
      </c>
      <c r="D471" s="636">
        <v>13</v>
      </c>
      <c r="E471" s="636">
        <v>1</v>
      </c>
      <c r="F471" s="636">
        <v>6</v>
      </c>
      <c r="G471" s="636">
        <v>59</v>
      </c>
      <c r="H471" s="636">
        <v>38</v>
      </c>
      <c r="I471" s="638">
        <v>27</v>
      </c>
      <c r="J471" s="623">
        <f t="shared" si="51"/>
        <v>20</v>
      </c>
      <c r="K471" s="623">
        <f t="shared" si="52"/>
        <v>27</v>
      </c>
      <c r="L471" s="930"/>
      <c r="M471" s="931"/>
      <c r="N471" s="931"/>
      <c r="O471" s="932"/>
      <c r="Q471" s="339" t="s">
        <v>902</v>
      </c>
      <c r="R471" s="20" t="s">
        <v>532</v>
      </c>
      <c r="S471" s="10"/>
      <c r="T471" s="20" t="s">
        <v>532</v>
      </c>
      <c r="U471" s="20"/>
      <c r="V471" s="20"/>
      <c r="W471" s="20"/>
      <c r="X471" s="20"/>
      <c r="Y471" s="20"/>
      <c r="Z471" s="20"/>
      <c r="AA471" s="20"/>
      <c r="AB471" s="21"/>
    </row>
    <row r="472" spans="1:32" ht="15" customHeight="1" x14ac:dyDescent="0.2">
      <c r="A472" s="246">
        <v>3</v>
      </c>
      <c r="B472" s="129" t="s">
        <v>2123</v>
      </c>
      <c r="C472" s="636">
        <v>20</v>
      </c>
      <c r="D472" s="636">
        <v>10</v>
      </c>
      <c r="E472" s="636">
        <v>3</v>
      </c>
      <c r="F472" s="636">
        <v>7</v>
      </c>
      <c r="G472" s="636">
        <v>51</v>
      </c>
      <c r="H472" s="636">
        <v>38</v>
      </c>
      <c r="I472" s="638">
        <v>23</v>
      </c>
      <c r="J472" s="623">
        <f t="shared" si="51"/>
        <v>20</v>
      </c>
      <c r="K472" s="623">
        <f t="shared" si="52"/>
        <v>23</v>
      </c>
      <c r="L472" s="930"/>
      <c r="M472" s="931"/>
      <c r="N472" s="931"/>
      <c r="O472" s="932"/>
      <c r="Q472" s="339" t="s">
        <v>1258</v>
      </c>
      <c r="R472" s="20"/>
      <c r="S472" s="20" t="s">
        <v>532</v>
      </c>
      <c r="T472" s="10"/>
      <c r="U472" s="20" t="s">
        <v>532</v>
      </c>
      <c r="V472" s="20"/>
      <c r="W472" s="20"/>
      <c r="X472" s="20"/>
      <c r="Y472" s="20"/>
      <c r="Z472" s="20"/>
      <c r="AA472" s="20"/>
      <c r="AB472" s="21"/>
    </row>
    <row r="473" spans="1:32" ht="15" customHeight="1" x14ac:dyDescent="0.2">
      <c r="A473" s="246">
        <v>4</v>
      </c>
      <c r="B473" s="129" t="s">
        <v>1635</v>
      </c>
      <c r="C473" s="636">
        <v>20</v>
      </c>
      <c r="D473" s="636">
        <v>11</v>
      </c>
      <c r="E473" s="636">
        <v>1</v>
      </c>
      <c r="F473" s="636">
        <v>8</v>
      </c>
      <c r="G473" s="636">
        <v>54</v>
      </c>
      <c r="H473" s="636">
        <v>45</v>
      </c>
      <c r="I473" s="638">
        <v>23</v>
      </c>
      <c r="J473" s="623">
        <f t="shared" si="51"/>
        <v>20</v>
      </c>
      <c r="K473" s="623">
        <f t="shared" si="52"/>
        <v>23</v>
      </c>
      <c r="L473" s="930"/>
      <c r="M473" s="931"/>
      <c r="N473" s="931"/>
      <c r="O473" s="932"/>
      <c r="Q473" s="339" t="s">
        <v>1631</v>
      </c>
      <c r="R473" s="20"/>
      <c r="S473" s="20"/>
      <c r="T473" s="20" t="s">
        <v>532</v>
      </c>
      <c r="U473" s="10"/>
      <c r="V473" s="20" t="s">
        <v>532</v>
      </c>
      <c r="W473" s="20"/>
      <c r="X473" s="20"/>
      <c r="Y473" s="20"/>
      <c r="Z473" s="20"/>
      <c r="AA473" s="20"/>
      <c r="AB473" s="21"/>
    </row>
    <row r="474" spans="1:32" ht="15" customHeight="1" x14ac:dyDescent="0.2">
      <c r="A474" s="246">
        <v>5</v>
      </c>
      <c r="B474" s="129" t="s">
        <v>1248</v>
      </c>
      <c r="C474" s="636">
        <v>20</v>
      </c>
      <c r="D474" s="636">
        <v>11</v>
      </c>
      <c r="E474" s="636">
        <v>0</v>
      </c>
      <c r="F474" s="636">
        <v>9</v>
      </c>
      <c r="G474" s="636">
        <v>41</v>
      </c>
      <c r="H474" s="636">
        <v>45</v>
      </c>
      <c r="I474" s="638">
        <v>22</v>
      </c>
      <c r="J474" s="623">
        <f t="shared" si="51"/>
        <v>20</v>
      </c>
      <c r="K474" s="623">
        <f t="shared" si="52"/>
        <v>22</v>
      </c>
      <c r="L474" s="930"/>
      <c r="M474" s="931"/>
      <c r="N474" s="931"/>
      <c r="O474" s="932"/>
      <c r="Q474" s="339" t="s">
        <v>322</v>
      </c>
      <c r="R474" s="20"/>
      <c r="S474" s="20"/>
      <c r="T474" s="20"/>
      <c r="U474" s="20" t="s">
        <v>532</v>
      </c>
      <c r="V474" s="10"/>
      <c r="W474" s="20" t="s">
        <v>532</v>
      </c>
      <c r="X474" s="20"/>
      <c r="Y474" s="20"/>
      <c r="Z474" s="20"/>
      <c r="AA474" s="20"/>
      <c r="AB474" s="21"/>
    </row>
    <row r="475" spans="1:32" ht="15" customHeight="1" x14ac:dyDescent="0.2">
      <c r="A475" s="246">
        <v>6</v>
      </c>
      <c r="B475" s="129" t="s">
        <v>1259</v>
      </c>
      <c r="C475" s="636">
        <v>20</v>
      </c>
      <c r="D475" s="636">
        <v>9</v>
      </c>
      <c r="E475" s="636">
        <v>3</v>
      </c>
      <c r="F475" s="636">
        <v>8</v>
      </c>
      <c r="G475" s="636">
        <v>40</v>
      </c>
      <c r="H475" s="636">
        <v>47</v>
      </c>
      <c r="I475" s="638">
        <v>21</v>
      </c>
      <c r="J475" s="623">
        <f t="shared" si="51"/>
        <v>20</v>
      </c>
      <c r="K475" s="623">
        <f t="shared" si="52"/>
        <v>21</v>
      </c>
      <c r="L475" s="930"/>
      <c r="M475" s="931"/>
      <c r="N475" s="931"/>
      <c r="O475" s="932"/>
      <c r="Q475" s="339" t="s">
        <v>514</v>
      </c>
      <c r="R475" s="20"/>
      <c r="S475" s="20"/>
      <c r="T475" s="20"/>
      <c r="U475" s="20"/>
      <c r="V475" s="20" t="s">
        <v>532</v>
      </c>
      <c r="W475" s="10"/>
      <c r="X475" s="20" t="s">
        <v>532</v>
      </c>
      <c r="Y475" s="20"/>
      <c r="Z475" s="20"/>
      <c r="AA475" s="20"/>
      <c r="AB475" s="21"/>
    </row>
    <row r="476" spans="1:32" ht="15" customHeight="1" x14ac:dyDescent="0.2">
      <c r="A476" s="246">
        <v>7</v>
      </c>
      <c r="B476" s="129" t="s">
        <v>1855</v>
      </c>
      <c r="C476" s="636">
        <v>20</v>
      </c>
      <c r="D476" s="636">
        <v>8</v>
      </c>
      <c r="E476" s="636">
        <v>2</v>
      </c>
      <c r="F476" s="636">
        <v>10</v>
      </c>
      <c r="G476" s="636">
        <v>42</v>
      </c>
      <c r="H476" s="636">
        <v>46</v>
      </c>
      <c r="I476" s="638">
        <v>18</v>
      </c>
      <c r="J476" s="623">
        <f t="shared" si="51"/>
        <v>20</v>
      </c>
      <c r="K476" s="623">
        <f t="shared" si="52"/>
        <v>18</v>
      </c>
      <c r="L476" s="930"/>
      <c r="M476" s="931"/>
      <c r="N476" s="931"/>
      <c r="O476" s="932"/>
      <c r="Q476" s="339" t="s">
        <v>501</v>
      </c>
      <c r="R476" s="20"/>
      <c r="S476" s="20"/>
      <c r="T476" s="20"/>
      <c r="U476" s="20"/>
      <c r="V476" s="20"/>
      <c r="W476" s="20" t="s">
        <v>532</v>
      </c>
      <c r="X476" s="10"/>
      <c r="Y476" s="20"/>
      <c r="Z476" s="20"/>
      <c r="AA476" s="20"/>
      <c r="AB476" s="21"/>
    </row>
    <row r="477" spans="1:32" ht="15" customHeight="1" x14ac:dyDescent="0.2">
      <c r="A477" s="246">
        <v>8</v>
      </c>
      <c r="B477" s="129" t="s">
        <v>1923</v>
      </c>
      <c r="C477" s="636">
        <v>20</v>
      </c>
      <c r="D477" s="636">
        <v>7</v>
      </c>
      <c r="E477" s="636">
        <v>2</v>
      </c>
      <c r="F477" s="636">
        <v>11</v>
      </c>
      <c r="G477" s="636">
        <v>48</v>
      </c>
      <c r="H477" s="636">
        <v>54</v>
      </c>
      <c r="I477" s="638">
        <v>16</v>
      </c>
      <c r="J477" s="623">
        <f t="shared" si="51"/>
        <v>20</v>
      </c>
      <c r="K477" s="623">
        <f t="shared" si="52"/>
        <v>16</v>
      </c>
      <c r="L477" s="930"/>
      <c r="M477" s="931"/>
      <c r="N477" s="931"/>
      <c r="O477" s="932"/>
      <c r="Q477" s="339" t="s">
        <v>299</v>
      </c>
      <c r="R477" s="20"/>
      <c r="S477" s="20"/>
      <c r="T477" s="20"/>
      <c r="U477" s="20"/>
      <c r="V477" s="20"/>
      <c r="W477" s="20"/>
      <c r="X477" s="20"/>
      <c r="Y477" s="10"/>
      <c r="Z477" s="20" t="s">
        <v>532</v>
      </c>
      <c r="AA477" s="20"/>
      <c r="AB477" s="21"/>
    </row>
    <row r="478" spans="1:32" ht="15" customHeight="1" x14ac:dyDescent="0.2">
      <c r="A478" s="246">
        <v>9</v>
      </c>
      <c r="B478" s="129" t="s">
        <v>304</v>
      </c>
      <c r="C478" s="636">
        <v>20</v>
      </c>
      <c r="D478" s="636">
        <v>5</v>
      </c>
      <c r="E478" s="636">
        <v>4</v>
      </c>
      <c r="F478" s="636">
        <v>11</v>
      </c>
      <c r="G478" s="636">
        <v>36</v>
      </c>
      <c r="H478" s="636">
        <v>47</v>
      </c>
      <c r="I478" s="638">
        <v>14</v>
      </c>
      <c r="J478" s="623">
        <f t="shared" si="51"/>
        <v>20</v>
      </c>
      <c r="K478" s="623">
        <f t="shared" si="52"/>
        <v>14</v>
      </c>
      <c r="L478" s="930"/>
      <c r="M478" s="931"/>
      <c r="N478" s="931"/>
      <c r="O478" s="932"/>
      <c r="Q478" s="339" t="s">
        <v>2162</v>
      </c>
      <c r="R478" s="20"/>
      <c r="S478" s="20"/>
      <c r="T478" s="20"/>
      <c r="U478" s="20"/>
      <c r="V478" s="20"/>
      <c r="W478" s="20"/>
      <c r="X478" s="20"/>
      <c r="Y478" s="20" t="s">
        <v>532</v>
      </c>
      <c r="Z478" s="10"/>
      <c r="AA478" s="20" t="s">
        <v>532</v>
      </c>
      <c r="AB478" s="21"/>
    </row>
    <row r="479" spans="1:32" ht="15" customHeight="1" x14ac:dyDescent="0.2">
      <c r="A479" s="246">
        <v>10</v>
      </c>
      <c r="B479" s="129" t="s">
        <v>433</v>
      </c>
      <c r="C479" s="636">
        <v>20</v>
      </c>
      <c r="D479" s="636">
        <v>6</v>
      </c>
      <c r="E479" s="636">
        <v>0</v>
      </c>
      <c r="F479" s="636">
        <v>14</v>
      </c>
      <c r="G479" s="636">
        <v>34</v>
      </c>
      <c r="H479" s="636">
        <v>65</v>
      </c>
      <c r="I479" s="638">
        <v>12</v>
      </c>
      <c r="J479" s="623">
        <f t="shared" si="51"/>
        <v>20</v>
      </c>
      <c r="K479" s="623">
        <f t="shared" si="52"/>
        <v>12</v>
      </c>
      <c r="L479" s="930"/>
      <c r="M479" s="931"/>
      <c r="N479" s="931"/>
      <c r="O479" s="932"/>
      <c r="Q479" s="339" t="s">
        <v>153</v>
      </c>
      <c r="R479" s="20"/>
      <c r="S479" s="20"/>
      <c r="T479" s="20"/>
      <c r="U479" s="20"/>
      <c r="V479" s="20"/>
      <c r="W479" s="20"/>
      <c r="X479" s="20"/>
      <c r="Y479" s="20"/>
      <c r="Z479" s="20" t="s">
        <v>532</v>
      </c>
      <c r="AA479" s="10"/>
      <c r="AB479" s="21"/>
    </row>
    <row r="480" spans="1:32" ht="15" customHeight="1" thickBot="1" x14ac:dyDescent="0.25">
      <c r="A480" s="455">
        <v>11</v>
      </c>
      <c r="B480" s="130" t="s">
        <v>128</v>
      </c>
      <c r="C480" s="637">
        <v>20</v>
      </c>
      <c r="D480" s="637">
        <v>4</v>
      </c>
      <c r="E480" s="637">
        <v>2</v>
      </c>
      <c r="F480" s="637">
        <v>14</v>
      </c>
      <c r="G480" s="637">
        <v>45</v>
      </c>
      <c r="H480" s="637">
        <v>59</v>
      </c>
      <c r="I480" s="639">
        <v>10</v>
      </c>
      <c r="J480" s="623">
        <f t="shared" si="51"/>
        <v>20</v>
      </c>
      <c r="K480" s="623">
        <f t="shared" si="52"/>
        <v>10</v>
      </c>
      <c r="L480" s="933"/>
      <c r="M480" s="934"/>
      <c r="N480" s="934"/>
      <c r="O480" s="935"/>
      <c r="Q480" s="398" t="s">
        <v>499</v>
      </c>
      <c r="R480" s="23"/>
      <c r="S480" s="23"/>
      <c r="T480" s="23"/>
      <c r="U480" s="23"/>
      <c r="V480" s="23"/>
      <c r="W480" s="23"/>
      <c r="X480" s="23"/>
      <c r="Y480" s="23"/>
      <c r="Z480" s="23"/>
      <c r="AA480" s="23"/>
      <c r="AB480" s="15"/>
    </row>
    <row r="481" spans="1:23" ht="15" customHeight="1" x14ac:dyDescent="0.2">
      <c r="C481" s="623">
        <f t="shared" ref="C481:I481" si="54">SUM(C470:C480)</f>
        <v>220</v>
      </c>
      <c r="D481" s="623">
        <f t="shared" si="54"/>
        <v>98</v>
      </c>
      <c r="E481" s="623">
        <f t="shared" si="54"/>
        <v>22</v>
      </c>
      <c r="F481" s="623">
        <f t="shared" si="54"/>
        <v>100</v>
      </c>
      <c r="G481" s="623">
        <f t="shared" si="54"/>
        <v>518</v>
      </c>
      <c r="H481" s="623">
        <f t="shared" si="54"/>
        <v>518</v>
      </c>
      <c r="I481" s="623">
        <f t="shared" si="54"/>
        <v>218</v>
      </c>
      <c r="J481" s="623">
        <f t="shared" si="51"/>
        <v>220</v>
      </c>
      <c r="K481" s="623">
        <f t="shared" si="52"/>
        <v>218</v>
      </c>
    </row>
    <row r="482" spans="1:23" ht="15" customHeight="1" thickBot="1" x14ac:dyDescent="0.25">
      <c r="Q482" s="5" t="s">
        <v>532</v>
      </c>
    </row>
    <row r="483" spans="1:23" ht="15" customHeight="1" thickBot="1" x14ac:dyDescent="0.25">
      <c r="A483" s="1207" t="s">
        <v>1247</v>
      </c>
      <c r="B483" s="1208"/>
      <c r="C483" s="1208"/>
      <c r="D483" s="1208"/>
      <c r="E483" s="1208"/>
      <c r="F483" s="1209"/>
      <c r="G483" s="1204" t="s">
        <v>1262</v>
      </c>
      <c r="H483" s="1205"/>
      <c r="I483" s="1206"/>
      <c r="L483" s="952" t="s">
        <v>538</v>
      </c>
      <c r="M483" s="953"/>
      <c r="N483" s="953"/>
      <c r="O483" s="954"/>
    </row>
    <row r="484" spans="1:23" ht="15" customHeight="1" thickBot="1" x14ac:dyDescent="0.25">
      <c r="A484" s="651" t="s">
        <v>496</v>
      </c>
      <c r="B484" s="652" t="s">
        <v>497</v>
      </c>
      <c r="C484" s="650" t="s">
        <v>498</v>
      </c>
      <c r="D484" s="650" t="s">
        <v>499</v>
      </c>
      <c r="E484" s="650" t="s">
        <v>500</v>
      </c>
      <c r="F484" s="650" t="s">
        <v>501</v>
      </c>
      <c r="G484" s="653" t="s">
        <v>502</v>
      </c>
      <c r="H484" s="653" t="s">
        <v>503</v>
      </c>
      <c r="I484" s="654" t="s">
        <v>504</v>
      </c>
      <c r="L484" s="955"/>
      <c r="M484" s="956"/>
      <c r="N484" s="956"/>
      <c r="O484" s="957"/>
      <c r="Q484" s="24" t="s">
        <v>1263</v>
      </c>
      <c r="R484" s="396" t="s">
        <v>901</v>
      </c>
      <c r="S484" s="396" t="s">
        <v>1631</v>
      </c>
      <c r="T484" s="396" t="s">
        <v>322</v>
      </c>
      <c r="U484" s="396" t="s">
        <v>501</v>
      </c>
      <c r="V484" s="397" t="s">
        <v>2162</v>
      </c>
    </row>
    <row r="485" spans="1:23" ht="15" customHeight="1" x14ac:dyDescent="0.2">
      <c r="A485" s="454">
        <v>1</v>
      </c>
      <c r="B485" s="126" t="s">
        <v>2163</v>
      </c>
      <c r="C485" s="640">
        <v>8</v>
      </c>
      <c r="D485" s="640">
        <v>6</v>
      </c>
      <c r="E485" s="640">
        <v>0</v>
      </c>
      <c r="F485" s="640">
        <v>2</v>
      </c>
      <c r="G485" s="640">
        <v>31</v>
      </c>
      <c r="H485" s="640">
        <v>11</v>
      </c>
      <c r="I485" s="128">
        <v>12</v>
      </c>
      <c r="J485" s="623">
        <f t="shared" si="51"/>
        <v>8</v>
      </c>
      <c r="K485" s="623">
        <f t="shared" si="52"/>
        <v>12</v>
      </c>
      <c r="L485" s="927" t="s">
        <v>532</v>
      </c>
      <c r="M485" s="928"/>
      <c r="N485" s="928"/>
      <c r="O485" s="929"/>
      <c r="Q485" s="339" t="s">
        <v>901</v>
      </c>
      <c r="R485" s="10"/>
      <c r="S485" s="20"/>
      <c r="T485" s="20"/>
      <c r="U485" s="20"/>
      <c r="V485" s="21"/>
    </row>
    <row r="486" spans="1:23" ht="15" customHeight="1" x14ac:dyDescent="0.2">
      <c r="A486" s="246">
        <v>2</v>
      </c>
      <c r="B486" s="129" t="s">
        <v>1260</v>
      </c>
      <c r="C486" s="636">
        <v>8</v>
      </c>
      <c r="D486" s="636">
        <v>4</v>
      </c>
      <c r="E486" s="636">
        <v>1</v>
      </c>
      <c r="F486" s="636">
        <v>3</v>
      </c>
      <c r="G486" s="636">
        <v>24</v>
      </c>
      <c r="H486" s="636">
        <v>18</v>
      </c>
      <c r="I486" s="638">
        <v>9</v>
      </c>
      <c r="J486" s="623">
        <f t="shared" si="51"/>
        <v>8</v>
      </c>
      <c r="K486" s="623">
        <f t="shared" si="52"/>
        <v>9</v>
      </c>
      <c r="L486" s="930"/>
      <c r="M486" s="931"/>
      <c r="N486" s="931"/>
      <c r="O486" s="932"/>
      <c r="Q486" s="339" t="s">
        <v>1631</v>
      </c>
      <c r="R486" s="20"/>
      <c r="S486" s="10"/>
      <c r="T486" s="20" t="s">
        <v>532</v>
      </c>
      <c r="U486" s="20"/>
      <c r="V486" s="21"/>
    </row>
    <row r="487" spans="1:23" ht="15" customHeight="1" x14ac:dyDescent="0.2">
      <c r="A487" s="246">
        <v>3</v>
      </c>
      <c r="B487" s="129" t="s">
        <v>128</v>
      </c>
      <c r="C487" s="636">
        <v>8</v>
      </c>
      <c r="D487" s="636">
        <v>3</v>
      </c>
      <c r="E487" s="636">
        <v>2</v>
      </c>
      <c r="F487" s="636">
        <v>3</v>
      </c>
      <c r="G487" s="636">
        <v>17</v>
      </c>
      <c r="H487" s="636">
        <v>19</v>
      </c>
      <c r="I487" s="638">
        <v>8</v>
      </c>
      <c r="J487" s="623">
        <f t="shared" si="51"/>
        <v>8</v>
      </c>
      <c r="K487" s="623">
        <f t="shared" si="52"/>
        <v>8</v>
      </c>
      <c r="L487" s="930"/>
      <c r="M487" s="931"/>
      <c r="N487" s="931"/>
      <c r="O487" s="932"/>
      <c r="Q487" s="339" t="s">
        <v>322</v>
      </c>
      <c r="R487" s="20"/>
      <c r="S487" s="20" t="s">
        <v>532</v>
      </c>
      <c r="T487" s="10"/>
      <c r="U487" s="20" t="s">
        <v>532</v>
      </c>
      <c r="V487" s="21"/>
    </row>
    <row r="488" spans="1:23" ht="15" customHeight="1" x14ac:dyDescent="0.2">
      <c r="A488" s="246">
        <v>4</v>
      </c>
      <c r="B488" s="129" t="s">
        <v>1635</v>
      </c>
      <c r="C488" s="636">
        <v>8</v>
      </c>
      <c r="D488" s="636">
        <v>3</v>
      </c>
      <c r="E488" s="636">
        <v>1</v>
      </c>
      <c r="F488" s="636">
        <v>4</v>
      </c>
      <c r="G488" s="636">
        <v>20</v>
      </c>
      <c r="H488" s="636">
        <v>27</v>
      </c>
      <c r="I488" s="638">
        <v>7</v>
      </c>
      <c r="J488" s="623">
        <f t="shared" si="51"/>
        <v>8</v>
      </c>
      <c r="K488" s="623">
        <f t="shared" si="52"/>
        <v>7</v>
      </c>
      <c r="L488" s="930"/>
      <c r="M488" s="931"/>
      <c r="N488" s="931"/>
      <c r="O488" s="932"/>
      <c r="Q488" s="339" t="s">
        <v>501</v>
      </c>
      <c r="R488" s="20"/>
      <c r="S488" s="20"/>
      <c r="T488" s="20" t="s">
        <v>532</v>
      </c>
      <c r="U488" s="10"/>
      <c r="V488" s="21"/>
    </row>
    <row r="489" spans="1:23" ht="15" customHeight="1" thickBot="1" x14ac:dyDescent="0.25">
      <c r="A489" s="455">
        <v>5</v>
      </c>
      <c r="B489" s="130" t="s">
        <v>1248</v>
      </c>
      <c r="C489" s="637">
        <v>8</v>
      </c>
      <c r="D489" s="637">
        <v>2</v>
      </c>
      <c r="E489" s="637">
        <v>0</v>
      </c>
      <c r="F489" s="637">
        <v>6</v>
      </c>
      <c r="G489" s="637">
        <v>13</v>
      </c>
      <c r="H489" s="637">
        <v>30</v>
      </c>
      <c r="I489" s="639">
        <v>4</v>
      </c>
      <c r="J489" s="623">
        <f t="shared" si="51"/>
        <v>8</v>
      </c>
      <c r="K489" s="623">
        <f t="shared" si="52"/>
        <v>4</v>
      </c>
      <c r="L489" s="933"/>
      <c r="M489" s="934"/>
      <c r="N489" s="934"/>
      <c r="O489" s="935"/>
      <c r="Q489" s="398" t="s">
        <v>2162</v>
      </c>
      <c r="R489" s="23"/>
      <c r="S489" s="23"/>
      <c r="T489" s="23"/>
      <c r="U489" s="23"/>
      <c r="V489" s="15"/>
    </row>
    <row r="490" spans="1:23" ht="15" customHeight="1" x14ac:dyDescent="0.2">
      <c r="C490" s="623">
        <f t="shared" ref="C490:I490" si="55">SUM(C485:C489)</f>
        <v>40</v>
      </c>
      <c r="D490" s="623">
        <f t="shared" si="55"/>
        <v>18</v>
      </c>
      <c r="E490" s="623">
        <f t="shared" si="55"/>
        <v>4</v>
      </c>
      <c r="F490" s="623">
        <f t="shared" si="55"/>
        <v>18</v>
      </c>
      <c r="G490" s="623">
        <f t="shared" si="55"/>
        <v>105</v>
      </c>
      <c r="H490" s="623">
        <f t="shared" si="55"/>
        <v>105</v>
      </c>
      <c r="I490" s="623">
        <f t="shared" si="55"/>
        <v>40</v>
      </c>
      <c r="J490" s="623">
        <f t="shared" si="51"/>
        <v>40</v>
      </c>
      <c r="K490" s="623">
        <f t="shared" si="52"/>
        <v>40</v>
      </c>
    </row>
    <row r="491" spans="1:23" ht="15" customHeight="1" thickBot="1" x14ac:dyDescent="0.25"/>
    <row r="492" spans="1:23" ht="15" customHeight="1" thickBot="1" x14ac:dyDescent="0.25">
      <c r="A492" s="1207" t="s">
        <v>1250</v>
      </c>
      <c r="B492" s="1208"/>
      <c r="C492" s="1208"/>
      <c r="D492" s="1208"/>
      <c r="E492" s="1208"/>
      <c r="F492" s="1209"/>
      <c r="G492" s="1204" t="s">
        <v>1262</v>
      </c>
      <c r="H492" s="1205"/>
      <c r="I492" s="1206"/>
      <c r="L492" s="952" t="s">
        <v>538</v>
      </c>
      <c r="M492" s="953"/>
      <c r="N492" s="953"/>
      <c r="O492" s="954"/>
    </row>
    <row r="493" spans="1:23" ht="15" customHeight="1" thickBot="1" x14ac:dyDescent="0.25">
      <c r="A493" s="449" t="s">
        <v>496</v>
      </c>
      <c r="B493" s="450" t="s">
        <v>497</v>
      </c>
      <c r="C493" s="451" t="s">
        <v>498</v>
      </c>
      <c r="D493" s="451" t="s">
        <v>499</v>
      </c>
      <c r="E493" s="451" t="s">
        <v>500</v>
      </c>
      <c r="F493" s="451" t="s">
        <v>501</v>
      </c>
      <c r="G493" s="452" t="s">
        <v>502</v>
      </c>
      <c r="H493" s="452" t="s">
        <v>503</v>
      </c>
      <c r="I493" s="453" t="s">
        <v>504</v>
      </c>
      <c r="L493" s="955"/>
      <c r="M493" s="956"/>
      <c r="N493" s="956"/>
      <c r="O493" s="957"/>
      <c r="Q493" s="24" t="s">
        <v>1263</v>
      </c>
      <c r="R493" s="396" t="s">
        <v>902</v>
      </c>
      <c r="S493" s="396" t="s">
        <v>1258</v>
      </c>
      <c r="T493" s="396" t="s">
        <v>514</v>
      </c>
      <c r="U493" s="396" t="s">
        <v>299</v>
      </c>
      <c r="V493" s="396" t="s">
        <v>153</v>
      </c>
      <c r="W493" s="397" t="s">
        <v>499</v>
      </c>
    </row>
    <row r="494" spans="1:23" ht="15" customHeight="1" x14ac:dyDescent="0.2">
      <c r="A494" s="475">
        <v>1</v>
      </c>
      <c r="B494" s="53" t="s">
        <v>1245</v>
      </c>
      <c r="C494" s="46">
        <v>10</v>
      </c>
      <c r="D494" s="46">
        <v>7</v>
      </c>
      <c r="E494" s="46">
        <v>1</v>
      </c>
      <c r="F494" s="46">
        <v>2</v>
      </c>
      <c r="G494" s="46">
        <v>24</v>
      </c>
      <c r="H494" s="46">
        <v>10</v>
      </c>
      <c r="I494" s="635">
        <v>15</v>
      </c>
      <c r="J494" s="623">
        <f t="shared" si="51"/>
        <v>10</v>
      </c>
      <c r="K494" s="623">
        <f t="shared" si="52"/>
        <v>15</v>
      </c>
      <c r="L494" s="927" t="s">
        <v>1266</v>
      </c>
      <c r="M494" s="928"/>
      <c r="N494" s="928"/>
      <c r="O494" s="929"/>
      <c r="Q494" s="339" t="s">
        <v>902</v>
      </c>
      <c r="R494" s="10"/>
      <c r="S494" s="20" t="s">
        <v>532</v>
      </c>
      <c r="T494" s="20"/>
      <c r="U494" s="20"/>
      <c r="V494" s="20"/>
      <c r="W494" s="21"/>
    </row>
    <row r="495" spans="1:23" ht="15" customHeight="1" x14ac:dyDescent="0.2">
      <c r="A495" s="246">
        <v>2</v>
      </c>
      <c r="B495" s="54" t="s">
        <v>2123</v>
      </c>
      <c r="C495" s="636">
        <v>10</v>
      </c>
      <c r="D495" s="636">
        <v>4</v>
      </c>
      <c r="E495" s="636">
        <v>2</v>
      </c>
      <c r="F495" s="636">
        <v>4</v>
      </c>
      <c r="G495" s="636">
        <v>21</v>
      </c>
      <c r="H495" s="636">
        <v>18</v>
      </c>
      <c r="I495" s="638">
        <v>10</v>
      </c>
      <c r="J495" s="623">
        <f t="shared" si="51"/>
        <v>10</v>
      </c>
      <c r="K495" s="623">
        <f t="shared" si="52"/>
        <v>10</v>
      </c>
      <c r="L495" s="930"/>
      <c r="M495" s="931"/>
      <c r="N495" s="931"/>
      <c r="O495" s="932"/>
      <c r="Q495" s="339" t="s">
        <v>1258</v>
      </c>
      <c r="R495" s="20" t="s">
        <v>532</v>
      </c>
      <c r="S495" s="10"/>
      <c r="T495" s="20"/>
      <c r="U495" s="20"/>
      <c r="V495" s="20"/>
      <c r="W495" s="21"/>
    </row>
    <row r="496" spans="1:23" ht="15" customHeight="1" x14ac:dyDescent="0.2">
      <c r="A496" s="246">
        <v>3</v>
      </c>
      <c r="B496" s="54" t="s">
        <v>1855</v>
      </c>
      <c r="C496" s="636">
        <v>10</v>
      </c>
      <c r="D496" s="636">
        <v>4</v>
      </c>
      <c r="E496" s="636">
        <v>2</v>
      </c>
      <c r="F496" s="636">
        <v>4</v>
      </c>
      <c r="G496" s="636">
        <v>19</v>
      </c>
      <c r="H496" s="636">
        <v>20</v>
      </c>
      <c r="I496" s="638">
        <v>10</v>
      </c>
      <c r="J496" s="623">
        <f t="shared" si="51"/>
        <v>10</v>
      </c>
      <c r="K496" s="623">
        <f t="shared" si="52"/>
        <v>10</v>
      </c>
      <c r="L496" s="930"/>
      <c r="M496" s="931"/>
      <c r="N496" s="931"/>
      <c r="O496" s="932"/>
      <c r="Q496" s="339" t="s">
        <v>514</v>
      </c>
      <c r="R496" s="20"/>
      <c r="S496" s="20"/>
      <c r="T496" s="10"/>
      <c r="U496" s="20" t="s">
        <v>532</v>
      </c>
      <c r="V496" s="20"/>
      <c r="W496" s="21"/>
    </row>
    <row r="497" spans="1:32" ht="15" customHeight="1" x14ac:dyDescent="0.2">
      <c r="A497" s="246">
        <v>4</v>
      </c>
      <c r="B497" s="54" t="s">
        <v>1259</v>
      </c>
      <c r="C497" s="636">
        <v>9</v>
      </c>
      <c r="D497" s="636">
        <v>4</v>
      </c>
      <c r="E497" s="636">
        <v>1</v>
      </c>
      <c r="F497" s="636">
        <v>4</v>
      </c>
      <c r="G497" s="636">
        <v>20</v>
      </c>
      <c r="H497" s="636">
        <v>25</v>
      </c>
      <c r="I497" s="638">
        <v>9</v>
      </c>
      <c r="J497" s="623">
        <f t="shared" si="51"/>
        <v>9</v>
      </c>
      <c r="K497" s="623">
        <f t="shared" si="52"/>
        <v>9</v>
      </c>
      <c r="L497" s="930"/>
      <c r="M497" s="931"/>
      <c r="N497" s="931"/>
      <c r="O497" s="932"/>
      <c r="Q497" s="339" t="s">
        <v>299</v>
      </c>
      <c r="R497" s="20"/>
      <c r="S497" s="20"/>
      <c r="T497" s="20" t="s">
        <v>532</v>
      </c>
      <c r="U497" s="10"/>
      <c r="V497" s="20" t="s">
        <v>532</v>
      </c>
      <c r="W497" s="21"/>
    </row>
    <row r="498" spans="1:32" ht="15" customHeight="1" x14ac:dyDescent="0.2">
      <c r="A498" s="246">
        <v>5</v>
      </c>
      <c r="B498" s="54" t="s">
        <v>304</v>
      </c>
      <c r="C498" s="636">
        <v>10</v>
      </c>
      <c r="D498" s="636">
        <v>4</v>
      </c>
      <c r="E498" s="636">
        <v>0</v>
      </c>
      <c r="F498" s="636">
        <v>6</v>
      </c>
      <c r="G498" s="636">
        <v>15</v>
      </c>
      <c r="H498" s="636">
        <v>17</v>
      </c>
      <c r="I498" s="638">
        <v>8</v>
      </c>
      <c r="J498" s="623">
        <f t="shared" si="51"/>
        <v>10</v>
      </c>
      <c r="K498" s="623">
        <f t="shared" si="52"/>
        <v>8</v>
      </c>
      <c r="L498" s="930"/>
      <c r="M498" s="931"/>
      <c r="N498" s="931"/>
      <c r="O498" s="932"/>
      <c r="Q498" s="339" t="s">
        <v>153</v>
      </c>
      <c r="R498" s="20"/>
      <c r="S498" s="20"/>
      <c r="T498" s="20"/>
      <c r="U498" s="20" t="s">
        <v>532</v>
      </c>
      <c r="V498" s="10"/>
      <c r="W498" s="21"/>
    </row>
    <row r="499" spans="1:32" ht="15" customHeight="1" thickBot="1" x14ac:dyDescent="0.25">
      <c r="A499" s="455">
        <v>6</v>
      </c>
      <c r="B499" s="55" t="s">
        <v>433</v>
      </c>
      <c r="C499" s="637">
        <v>9</v>
      </c>
      <c r="D499" s="637">
        <v>2</v>
      </c>
      <c r="E499" s="637">
        <v>2</v>
      </c>
      <c r="F499" s="637">
        <v>5</v>
      </c>
      <c r="G499" s="637">
        <v>16</v>
      </c>
      <c r="H499" s="637">
        <v>25</v>
      </c>
      <c r="I499" s="639">
        <v>6</v>
      </c>
      <c r="J499" s="623">
        <f t="shared" si="51"/>
        <v>9</v>
      </c>
      <c r="K499" s="623">
        <f t="shared" si="52"/>
        <v>6</v>
      </c>
      <c r="L499" s="933"/>
      <c r="M499" s="934"/>
      <c r="N499" s="934"/>
      <c r="O499" s="935"/>
      <c r="Q499" s="398" t="s">
        <v>499</v>
      </c>
      <c r="R499" s="23"/>
      <c r="S499" s="23"/>
      <c r="T499" s="23"/>
      <c r="U499" s="23"/>
      <c r="V499" s="23"/>
      <c r="W499" s="15"/>
    </row>
    <row r="500" spans="1:32" ht="15" customHeight="1" x14ac:dyDescent="0.2">
      <c r="C500" s="623">
        <f t="shared" ref="C500:I500" si="56">SUM(C494:C499)</f>
        <v>58</v>
      </c>
      <c r="D500" s="623">
        <f t="shared" si="56"/>
        <v>25</v>
      </c>
      <c r="E500" s="623">
        <f t="shared" si="56"/>
        <v>8</v>
      </c>
      <c r="F500" s="623">
        <f t="shared" si="56"/>
        <v>25</v>
      </c>
      <c r="G500" s="623">
        <f t="shared" si="56"/>
        <v>115</v>
      </c>
      <c r="H500" s="623">
        <f t="shared" si="56"/>
        <v>115</v>
      </c>
      <c r="I500" s="623">
        <f t="shared" si="56"/>
        <v>58</v>
      </c>
      <c r="J500" s="623">
        <f t="shared" si="51"/>
        <v>58</v>
      </c>
      <c r="K500" s="623">
        <f t="shared" si="52"/>
        <v>58</v>
      </c>
    </row>
    <row r="501" spans="1:32" ht="15" customHeight="1" thickBot="1" x14ac:dyDescent="0.25"/>
    <row r="502" spans="1:32" ht="15" customHeight="1" thickBot="1" x14ac:dyDescent="0.25">
      <c r="A502" s="1193" t="s">
        <v>943</v>
      </c>
      <c r="B502" s="1194"/>
      <c r="C502" s="1194"/>
      <c r="D502" s="1194"/>
      <c r="E502" s="1194"/>
      <c r="F502" s="1195"/>
      <c r="G502" s="1190" t="s">
        <v>1262</v>
      </c>
      <c r="H502" s="1191"/>
      <c r="I502" s="1192"/>
    </row>
    <row r="503" spans="1:32" ht="15" customHeight="1" thickBot="1" x14ac:dyDescent="0.25">
      <c r="A503" s="456" t="s">
        <v>496</v>
      </c>
      <c r="B503" s="457" t="s">
        <v>497</v>
      </c>
      <c r="C503" s="458" t="s">
        <v>498</v>
      </c>
      <c r="D503" s="458" t="s">
        <v>499</v>
      </c>
      <c r="E503" s="458" t="s">
        <v>500</v>
      </c>
      <c r="F503" s="458" t="s">
        <v>501</v>
      </c>
      <c r="G503" s="459" t="s">
        <v>502</v>
      </c>
      <c r="H503" s="459" t="s">
        <v>503</v>
      </c>
      <c r="I503" s="460" t="s">
        <v>504</v>
      </c>
      <c r="L503" s="1242" t="s">
        <v>588</v>
      </c>
      <c r="M503" s="1243"/>
      <c r="N503" s="1243"/>
      <c r="O503" s="1244"/>
      <c r="Q503" s="24" t="s">
        <v>1263</v>
      </c>
      <c r="R503" s="399" t="s">
        <v>633</v>
      </c>
      <c r="S503" s="399" t="s">
        <v>241</v>
      </c>
      <c r="T503" s="399" t="s">
        <v>1196</v>
      </c>
      <c r="U503" s="399" t="s">
        <v>541</v>
      </c>
      <c r="V503" s="399" t="s">
        <v>1784</v>
      </c>
      <c r="W503" s="399" t="s">
        <v>500</v>
      </c>
      <c r="X503" s="399" t="s">
        <v>733</v>
      </c>
      <c r="Y503" s="399" t="s">
        <v>1088</v>
      </c>
      <c r="Z503" s="399" t="s">
        <v>242</v>
      </c>
      <c r="AA503" s="399" t="s">
        <v>1089</v>
      </c>
      <c r="AB503" s="399" t="s">
        <v>610</v>
      </c>
      <c r="AC503" s="399" t="s">
        <v>514</v>
      </c>
      <c r="AD503" s="399" t="s">
        <v>591</v>
      </c>
      <c r="AE503" s="399" t="s">
        <v>1587</v>
      </c>
      <c r="AF503" s="400" t="s">
        <v>813</v>
      </c>
    </row>
    <row r="504" spans="1:32" ht="15" customHeight="1" thickBot="1" x14ac:dyDescent="0.25">
      <c r="A504" s="461">
        <v>1</v>
      </c>
      <c r="B504" s="53" t="s">
        <v>1208</v>
      </c>
      <c r="C504" s="46">
        <v>28</v>
      </c>
      <c r="D504" s="46">
        <v>23</v>
      </c>
      <c r="E504" s="46">
        <v>3</v>
      </c>
      <c r="F504" s="46">
        <v>2</v>
      </c>
      <c r="G504" s="46">
        <v>92</v>
      </c>
      <c r="H504" s="46">
        <v>36</v>
      </c>
      <c r="I504" s="635">
        <f>(D504*2)+E504</f>
        <v>49</v>
      </c>
      <c r="J504" s="623">
        <f t="shared" si="51"/>
        <v>28</v>
      </c>
      <c r="K504" s="623">
        <f t="shared" si="52"/>
        <v>49</v>
      </c>
      <c r="L504" s="1245"/>
      <c r="M504" s="1246"/>
      <c r="N504" s="1246"/>
      <c r="O504" s="1247"/>
      <c r="Q504" s="401" t="s">
        <v>633</v>
      </c>
      <c r="R504" s="10"/>
      <c r="S504" s="20" t="s">
        <v>532</v>
      </c>
      <c r="T504" s="20"/>
      <c r="U504" s="20" t="s">
        <v>1602</v>
      </c>
      <c r="V504" s="20" t="s">
        <v>532</v>
      </c>
      <c r="W504" s="20"/>
      <c r="X504" s="20" t="s">
        <v>532</v>
      </c>
      <c r="Y504" s="20" t="s">
        <v>532</v>
      </c>
      <c r="Z504" s="20"/>
      <c r="AA504" s="20"/>
      <c r="AB504" s="20"/>
      <c r="AC504" s="20"/>
      <c r="AD504" s="20"/>
      <c r="AE504" s="20"/>
      <c r="AF504" s="21"/>
    </row>
    <row r="505" spans="1:32" ht="15" customHeight="1" x14ac:dyDescent="0.2">
      <c r="A505" s="259">
        <v>2</v>
      </c>
      <c r="B505" s="54" t="s">
        <v>1589</v>
      </c>
      <c r="C505" s="636">
        <v>28</v>
      </c>
      <c r="D505" s="636">
        <v>22</v>
      </c>
      <c r="E505" s="636">
        <v>3</v>
      </c>
      <c r="F505" s="636">
        <v>3</v>
      </c>
      <c r="G505" s="636">
        <v>103</v>
      </c>
      <c r="H505" s="636">
        <v>47</v>
      </c>
      <c r="I505" s="638">
        <f>(D505*2)+E505</f>
        <v>47</v>
      </c>
      <c r="J505" s="623">
        <f t="shared" si="51"/>
        <v>28</v>
      </c>
      <c r="K505" s="623">
        <f t="shared" si="52"/>
        <v>47</v>
      </c>
      <c r="L505" s="927" t="s">
        <v>1252</v>
      </c>
      <c r="M505" s="928"/>
      <c r="N505" s="928"/>
      <c r="O505" s="929"/>
      <c r="Q505" s="401" t="s">
        <v>241</v>
      </c>
      <c r="R505" s="20" t="s">
        <v>532</v>
      </c>
      <c r="S505" s="10"/>
      <c r="T505" s="20"/>
      <c r="U505" s="20" t="s">
        <v>1489</v>
      </c>
      <c r="V505" s="20"/>
      <c r="W505" s="20"/>
      <c r="X505" s="20"/>
      <c r="Y505" s="20"/>
      <c r="Z505" s="20"/>
      <c r="AA505" s="20"/>
      <c r="AB505" s="20"/>
      <c r="AC505" s="20"/>
      <c r="AD505" s="20"/>
      <c r="AE505" s="20"/>
      <c r="AF505" s="21"/>
    </row>
    <row r="506" spans="1:32" ht="15" customHeight="1" x14ac:dyDescent="0.2">
      <c r="A506" s="259">
        <v>3</v>
      </c>
      <c r="B506" s="54" t="s">
        <v>1092</v>
      </c>
      <c r="C506" s="636">
        <v>28</v>
      </c>
      <c r="D506" s="636">
        <v>19</v>
      </c>
      <c r="E506" s="636">
        <v>3</v>
      </c>
      <c r="F506" s="636">
        <v>6</v>
      </c>
      <c r="G506" s="636">
        <v>76</v>
      </c>
      <c r="H506" s="636">
        <v>50</v>
      </c>
      <c r="I506" s="638">
        <f>(D506*2)+E506</f>
        <v>41</v>
      </c>
      <c r="J506" s="623">
        <f t="shared" si="51"/>
        <v>28</v>
      </c>
      <c r="K506" s="623">
        <f t="shared" si="52"/>
        <v>41</v>
      </c>
      <c r="L506" s="930"/>
      <c r="M506" s="931"/>
      <c r="N506" s="931"/>
      <c r="O506" s="932"/>
      <c r="Q506" s="401" t="s">
        <v>1196</v>
      </c>
      <c r="R506" s="20"/>
      <c r="S506" s="20"/>
      <c r="T506" s="10"/>
      <c r="U506" s="20" t="s">
        <v>1597</v>
      </c>
      <c r="V506" s="20"/>
      <c r="W506" s="20"/>
      <c r="X506" s="20"/>
      <c r="Y506" s="20"/>
      <c r="Z506" s="20"/>
      <c r="AA506" s="20"/>
      <c r="AB506" s="20"/>
      <c r="AC506" s="20"/>
      <c r="AD506" s="20"/>
      <c r="AE506" s="20"/>
      <c r="AF506" s="21"/>
    </row>
    <row r="507" spans="1:32" ht="15" customHeight="1" x14ac:dyDescent="0.2">
      <c r="A507" s="259">
        <v>4</v>
      </c>
      <c r="B507" s="54" t="s">
        <v>819</v>
      </c>
      <c r="C507" s="636">
        <v>28</v>
      </c>
      <c r="D507" s="636">
        <v>16</v>
      </c>
      <c r="E507" s="636">
        <v>4</v>
      </c>
      <c r="F507" s="636">
        <v>8</v>
      </c>
      <c r="G507" s="636">
        <v>67</v>
      </c>
      <c r="H507" s="636">
        <v>46</v>
      </c>
      <c r="I507" s="638">
        <f>(D507*2)+E507</f>
        <v>36</v>
      </c>
      <c r="J507" s="623">
        <f t="shared" si="51"/>
        <v>28</v>
      </c>
      <c r="K507" s="623">
        <f t="shared" si="52"/>
        <v>36</v>
      </c>
      <c r="L507" s="930"/>
      <c r="M507" s="931"/>
      <c r="N507" s="931"/>
      <c r="O507" s="932"/>
      <c r="Q507" s="401" t="s">
        <v>541</v>
      </c>
      <c r="R507" s="20" t="s">
        <v>1600</v>
      </c>
      <c r="S507" s="20" t="s">
        <v>1601</v>
      </c>
      <c r="T507" s="20" t="s">
        <v>1540</v>
      </c>
      <c r="U507" s="10"/>
      <c r="V507" s="20" t="s">
        <v>1490</v>
      </c>
      <c r="W507" s="20" t="s">
        <v>1546</v>
      </c>
      <c r="X507" s="20" t="s">
        <v>1603</v>
      </c>
      <c r="Y507" s="20" t="s">
        <v>1540</v>
      </c>
      <c r="Z507" s="20" t="s">
        <v>1540</v>
      </c>
      <c r="AA507" s="20" t="s">
        <v>1645</v>
      </c>
      <c r="AB507" s="20" t="s">
        <v>1600</v>
      </c>
      <c r="AC507" s="20" t="s">
        <v>1640</v>
      </c>
      <c r="AD507" s="20" t="s">
        <v>1603</v>
      </c>
      <c r="AE507" s="20" t="s">
        <v>1490</v>
      </c>
      <c r="AF507" s="21" t="s">
        <v>1640</v>
      </c>
    </row>
    <row r="508" spans="1:32" ht="15" customHeight="1" x14ac:dyDescent="0.2">
      <c r="A508" s="259">
        <v>5</v>
      </c>
      <c r="B508" s="54" t="s">
        <v>1090</v>
      </c>
      <c r="C508" s="636">
        <v>28</v>
      </c>
      <c r="D508" s="636">
        <v>12</v>
      </c>
      <c r="E508" s="636">
        <v>7</v>
      </c>
      <c r="F508" s="636">
        <v>9</v>
      </c>
      <c r="G508" s="636">
        <v>60</v>
      </c>
      <c r="H508" s="636">
        <v>43</v>
      </c>
      <c r="I508" s="638">
        <f t="shared" ref="I508:I514" si="57">(D508*2)+E508</f>
        <v>31</v>
      </c>
      <c r="J508" s="623">
        <f t="shared" si="51"/>
        <v>28</v>
      </c>
      <c r="K508" s="623">
        <f t="shared" si="52"/>
        <v>31</v>
      </c>
      <c r="L508" s="930"/>
      <c r="M508" s="931"/>
      <c r="N508" s="931"/>
      <c r="O508" s="932"/>
      <c r="Q508" s="401" t="s">
        <v>1784</v>
      </c>
      <c r="R508" s="20"/>
      <c r="S508" s="20"/>
      <c r="T508" s="20"/>
      <c r="U508" s="20" t="s">
        <v>1210</v>
      </c>
      <c r="V508" s="10"/>
      <c r="W508" s="20" t="s">
        <v>532</v>
      </c>
      <c r="X508" s="20"/>
      <c r="Y508" s="20"/>
      <c r="Z508" s="20"/>
      <c r="AA508" s="20"/>
      <c r="AB508" s="20"/>
      <c r="AC508" s="20"/>
      <c r="AD508" s="20"/>
      <c r="AE508" s="20"/>
      <c r="AF508" s="21"/>
    </row>
    <row r="509" spans="1:32" ht="15" customHeight="1" x14ac:dyDescent="0.2">
      <c r="A509" s="259">
        <v>6</v>
      </c>
      <c r="B509" s="54" t="s">
        <v>244</v>
      </c>
      <c r="C509" s="636">
        <v>28</v>
      </c>
      <c r="D509" s="636">
        <v>13</v>
      </c>
      <c r="E509" s="636">
        <v>4</v>
      </c>
      <c r="F509" s="636">
        <v>11</v>
      </c>
      <c r="G509" s="636">
        <v>77</v>
      </c>
      <c r="H509" s="636">
        <v>79</v>
      </c>
      <c r="I509" s="638">
        <f t="shared" si="57"/>
        <v>30</v>
      </c>
      <c r="J509" s="623">
        <f t="shared" si="51"/>
        <v>28</v>
      </c>
      <c r="K509" s="623">
        <f t="shared" si="52"/>
        <v>30</v>
      </c>
      <c r="L509" s="930"/>
      <c r="M509" s="931"/>
      <c r="N509" s="931"/>
      <c r="O509" s="932"/>
      <c r="Q509" s="401" t="s">
        <v>500</v>
      </c>
      <c r="R509" s="20"/>
      <c r="S509" s="20"/>
      <c r="T509" s="20"/>
      <c r="U509" s="20" t="s">
        <v>1646</v>
      </c>
      <c r="V509" s="20" t="s">
        <v>532</v>
      </c>
      <c r="W509" s="10"/>
      <c r="X509" s="20"/>
      <c r="Y509" s="20"/>
      <c r="Z509" s="20"/>
      <c r="AA509" s="20"/>
      <c r="AB509" s="20"/>
      <c r="AC509" s="20"/>
      <c r="AD509" s="20"/>
      <c r="AE509" s="20"/>
      <c r="AF509" s="21"/>
    </row>
    <row r="510" spans="1:32" ht="15" customHeight="1" x14ac:dyDescent="0.2">
      <c r="A510" s="259">
        <v>7</v>
      </c>
      <c r="B510" s="54" t="s">
        <v>371</v>
      </c>
      <c r="C510" s="636">
        <v>28</v>
      </c>
      <c r="D510" s="636">
        <v>11</v>
      </c>
      <c r="E510" s="636">
        <v>6</v>
      </c>
      <c r="F510" s="636">
        <v>11</v>
      </c>
      <c r="G510" s="636">
        <v>59</v>
      </c>
      <c r="H510" s="636">
        <v>55</v>
      </c>
      <c r="I510" s="638">
        <f t="shared" si="57"/>
        <v>28</v>
      </c>
      <c r="J510" s="623">
        <f t="shared" si="51"/>
        <v>28</v>
      </c>
      <c r="K510" s="623">
        <f t="shared" si="52"/>
        <v>28</v>
      </c>
      <c r="L510" s="930"/>
      <c r="M510" s="931"/>
      <c r="N510" s="931"/>
      <c r="O510" s="932"/>
      <c r="Q510" s="401" t="s">
        <v>733</v>
      </c>
      <c r="R510" s="20"/>
      <c r="S510" s="20"/>
      <c r="T510" s="20"/>
      <c r="U510" s="20" t="s">
        <v>1602</v>
      </c>
      <c r="V510" s="20"/>
      <c r="W510" s="20"/>
      <c r="X510" s="10"/>
      <c r="Y510" s="20" t="s">
        <v>532</v>
      </c>
      <c r="Z510" s="20"/>
      <c r="AA510" s="20"/>
      <c r="AB510" s="20"/>
      <c r="AC510" s="20"/>
      <c r="AD510" s="20"/>
      <c r="AE510" s="20"/>
      <c r="AF510" s="21"/>
    </row>
    <row r="511" spans="1:32" ht="15" customHeight="1" x14ac:dyDescent="0.2">
      <c r="A511" s="259">
        <v>8</v>
      </c>
      <c r="B511" s="54" t="s">
        <v>1094</v>
      </c>
      <c r="C511" s="636">
        <v>28</v>
      </c>
      <c r="D511" s="636">
        <v>11</v>
      </c>
      <c r="E511" s="636">
        <v>2</v>
      </c>
      <c r="F511" s="636">
        <v>15</v>
      </c>
      <c r="G511" s="636">
        <v>74</v>
      </c>
      <c r="H511" s="636">
        <v>60</v>
      </c>
      <c r="I511" s="638">
        <f t="shared" si="57"/>
        <v>24</v>
      </c>
      <c r="J511" s="623">
        <f t="shared" si="51"/>
        <v>28</v>
      </c>
      <c r="K511" s="623">
        <f t="shared" si="52"/>
        <v>24</v>
      </c>
      <c r="L511" s="930"/>
      <c r="M511" s="931"/>
      <c r="N511" s="931"/>
      <c r="O511" s="932"/>
      <c r="Q511" s="401" t="s">
        <v>1088</v>
      </c>
      <c r="R511" s="20"/>
      <c r="S511" s="20"/>
      <c r="T511" s="20"/>
      <c r="U511" s="20" t="s">
        <v>1905</v>
      </c>
      <c r="V511" s="20"/>
      <c r="W511" s="20"/>
      <c r="X511" s="20" t="s">
        <v>532</v>
      </c>
      <c r="Y511" s="10"/>
      <c r="Z511" s="20" t="s">
        <v>532</v>
      </c>
      <c r="AA511" s="20"/>
      <c r="AB511" s="20"/>
      <c r="AC511" s="20"/>
      <c r="AD511" s="20"/>
      <c r="AE511" s="20"/>
      <c r="AF511" s="21"/>
    </row>
    <row r="512" spans="1:32" ht="15" customHeight="1" x14ac:dyDescent="0.2">
      <c r="A512" s="259">
        <v>9</v>
      </c>
      <c r="B512" s="54" t="s">
        <v>245</v>
      </c>
      <c r="C512" s="636">
        <v>28</v>
      </c>
      <c r="D512" s="636">
        <v>9</v>
      </c>
      <c r="E512" s="636">
        <v>5</v>
      </c>
      <c r="F512" s="636">
        <v>14</v>
      </c>
      <c r="G512" s="636">
        <v>54</v>
      </c>
      <c r="H512" s="636">
        <v>68</v>
      </c>
      <c r="I512" s="638">
        <f t="shared" si="57"/>
        <v>23</v>
      </c>
      <c r="J512" s="623">
        <f t="shared" si="51"/>
        <v>28</v>
      </c>
      <c r="K512" s="623">
        <f t="shared" si="52"/>
        <v>23</v>
      </c>
      <c r="L512" s="930"/>
      <c r="M512" s="931"/>
      <c r="N512" s="931"/>
      <c r="O512" s="932"/>
      <c r="Q512" s="401" t="s">
        <v>242</v>
      </c>
      <c r="R512" s="20"/>
      <c r="S512" s="20"/>
      <c r="T512" s="20"/>
      <c r="U512" s="20" t="s">
        <v>1489</v>
      </c>
      <c r="V512" s="20"/>
      <c r="W512" s="20"/>
      <c r="X512" s="20"/>
      <c r="Y512" s="20" t="s">
        <v>532</v>
      </c>
      <c r="Z512" s="10"/>
      <c r="AA512" s="20"/>
      <c r="AB512" s="20"/>
      <c r="AC512" s="20"/>
      <c r="AD512" s="20"/>
      <c r="AE512" s="20"/>
      <c r="AF512" s="21"/>
    </row>
    <row r="513" spans="1:32" ht="15" customHeight="1" x14ac:dyDescent="0.2">
      <c r="A513" s="259">
        <v>10</v>
      </c>
      <c r="B513" s="54" t="s">
        <v>345</v>
      </c>
      <c r="C513" s="636">
        <v>28</v>
      </c>
      <c r="D513" s="636">
        <v>9</v>
      </c>
      <c r="E513" s="636">
        <v>4</v>
      </c>
      <c r="F513" s="636">
        <v>15</v>
      </c>
      <c r="G513" s="636">
        <v>62</v>
      </c>
      <c r="H513" s="636">
        <v>81</v>
      </c>
      <c r="I513" s="638">
        <f t="shared" si="57"/>
        <v>22</v>
      </c>
      <c r="J513" s="623">
        <f t="shared" si="51"/>
        <v>28</v>
      </c>
      <c r="K513" s="623">
        <f t="shared" si="52"/>
        <v>22</v>
      </c>
      <c r="L513" s="930"/>
      <c r="M513" s="931"/>
      <c r="N513" s="931"/>
      <c r="O513" s="932"/>
      <c r="Q513" s="401" t="s">
        <v>1089</v>
      </c>
      <c r="R513" s="20"/>
      <c r="S513" s="20"/>
      <c r="T513" s="20"/>
      <c r="U513" s="20" t="s">
        <v>1646</v>
      </c>
      <c r="V513" s="20" t="s">
        <v>532</v>
      </c>
      <c r="W513" s="20"/>
      <c r="X513" s="20"/>
      <c r="Y513" s="20" t="s">
        <v>532</v>
      </c>
      <c r="Z513" s="20"/>
      <c r="AA513" s="10"/>
      <c r="AB513" s="20" t="s">
        <v>532</v>
      </c>
      <c r="AC513" s="20"/>
      <c r="AD513" s="20"/>
      <c r="AE513" s="20"/>
      <c r="AF513" s="21"/>
    </row>
    <row r="514" spans="1:32" ht="15" customHeight="1" x14ac:dyDescent="0.2">
      <c r="A514" s="259">
        <v>11</v>
      </c>
      <c r="B514" s="54" t="s">
        <v>1042</v>
      </c>
      <c r="C514" s="636">
        <v>28</v>
      </c>
      <c r="D514" s="636">
        <v>10</v>
      </c>
      <c r="E514" s="636">
        <v>2</v>
      </c>
      <c r="F514" s="636">
        <v>16</v>
      </c>
      <c r="G514" s="636">
        <v>43</v>
      </c>
      <c r="H514" s="636">
        <v>74</v>
      </c>
      <c r="I514" s="638">
        <f t="shared" si="57"/>
        <v>22</v>
      </c>
      <c r="J514" s="623">
        <f t="shared" si="51"/>
        <v>28</v>
      </c>
      <c r="K514" s="623">
        <f t="shared" si="52"/>
        <v>22</v>
      </c>
      <c r="L514" s="930"/>
      <c r="M514" s="931"/>
      <c r="N514" s="931"/>
      <c r="O514" s="932"/>
      <c r="Q514" s="401" t="s">
        <v>610</v>
      </c>
      <c r="R514" s="20"/>
      <c r="S514" s="20"/>
      <c r="T514" s="20"/>
      <c r="U514" s="20" t="s">
        <v>1210</v>
      </c>
      <c r="V514" s="20" t="s">
        <v>532</v>
      </c>
      <c r="W514" s="20"/>
      <c r="X514" s="20" t="s">
        <v>532</v>
      </c>
      <c r="Y514" s="20"/>
      <c r="Z514" s="20"/>
      <c r="AA514" s="20" t="s">
        <v>532</v>
      </c>
      <c r="AB514" s="10"/>
      <c r="AC514" s="20"/>
      <c r="AD514" s="20"/>
      <c r="AE514" s="20"/>
      <c r="AF514" s="21"/>
    </row>
    <row r="515" spans="1:32" ht="15" customHeight="1" x14ac:dyDescent="0.2">
      <c r="A515" s="259">
        <v>12</v>
      </c>
      <c r="B515" s="54" t="s">
        <v>1200</v>
      </c>
      <c r="C515" s="636">
        <v>28</v>
      </c>
      <c r="D515" s="636">
        <v>9</v>
      </c>
      <c r="E515" s="636">
        <v>3</v>
      </c>
      <c r="F515" s="636">
        <v>16</v>
      </c>
      <c r="G515" s="636">
        <v>51</v>
      </c>
      <c r="H515" s="636">
        <v>76</v>
      </c>
      <c r="I515" s="638">
        <f>(D515*2)+E515</f>
        <v>21</v>
      </c>
      <c r="J515" s="623">
        <f t="shared" si="51"/>
        <v>28</v>
      </c>
      <c r="K515" s="623">
        <f t="shared" si="52"/>
        <v>21</v>
      </c>
      <c r="L515" s="930"/>
      <c r="M515" s="931"/>
      <c r="N515" s="931"/>
      <c r="O515" s="932"/>
      <c r="Q515" s="401" t="s">
        <v>514</v>
      </c>
      <c r="R515" s="20"/>
      <c r="S515" s="20"/>
      <c r="T515" s="20"/>
      <c r="U515" s="20" t="s">
        <v>1539</v>
      </c>
      <c r="V515" s="20" t="s">
        <v>532</v>
      </c>
      <c r="W515" s="20"/>
      <c r="X515" s="20"/>
      <c r="Y515" s="20"/>
      <c r="Z515" s="20"/>
      <c r="AA515" s="20"/>
      <c r="AB515" s="20"/>
      <c r="AC515" s="10"/>
      <c r="AD515" s="20" t="s">
        <v>532</v>
      </c>
      <c r="AE515" s="20"/>
      <c r="AF515" s="21"/>
    </row>
    <row r="516" spans="1:32" ht="15" customHeight="1" x14ac:dyDescent="0.2">
      <c r="A516" s="259">
        <v>13</v>
      </c>
      <c r="B516" s="54" t="s">
        <v>1955</v>
      </c>
      <c r="C516" s="636">
        <v>28</v>
      </c>
      <c r="D516" s="636">
        <v>7</v>
      </c>
      <c r="E516" s="636">
        <v>5</v>
      </c>
      <c r="F516" s="636">
        <v>16</v>
      </c>
      <c r="G516" s="636">
        <v>53</v>
      </c>
      <c r="H516" s="636">
        <v>71</v>
      </c>
      <c r="I516" s="638">
        <f>(D516*2)+E516</f>
        <v>19</v>
      </c>
      <c r="J516" s="623">
        <f t="shared" si="51"/>
        <v>28</v>
      </c>
      <c r="K516" s="623">
        <f t="shared" si="52"/>
        <v>19</v>
      </c>
      <c r="L516" s="930"/>
      <c r="M516" s="931"/>
      <c r="N516" s="931"/>
      <c r="O516" s="932"/>
      <c r="Q516" s="401" t="s">
        <v>591</v>
      </c>
      <c r="R516" s="20"/>
      <c r="S516" s="20"/>
      <c r="T516" s="20"/>
      <c r="U516" s="20" t="s">
        <v>1643</v>
      </c>
      <c r="V516" s="20"/>
      <c r="W516" s="20"/>
      <c r="X516" s="20"/>
      <c r="Y516" s="20"/>
      <c r="Z516" s="20"/>
      <c r="AA516" s="20"/>
      <c r="AB516" s="20"/>
      <c r="AC516" s="20" t="s">
        <v>532</v>
      </c>
      <c r="AD516" s="10"/>
      <c r="AE516" s="20" t="s">
        <v>532</v>
      </c>
      <c r="AF516" s="21"/>
    </row>
    <row r="517" spans="1:32" ht="15" customHeight="1" x14ac:dyDescent="0.2">
      <c r="A517" s="259">
        <v>14</v>
      </c>
      <c r="B517" s="54" t="s">
        <v>617</v>
      </c>
      <c r="C517" s="636">
        <v>28</v>
      </c>
      <c r="D517" s="636">
        <v>5</v>
      </c>
      <c r="E517" s="636">
        <v>3</v>
      </c>
      <c r="F517" s="636">
        <v>20</v>
      </c>
      <c r="G517" s="636">
        <v>35</v>
      </c>
      <c r="H517" s="636">
        <v>71</v>
      </c>
      <c r="I517" s="638">
        <f>(D517*2)+E517</f>
        <v>13</v>
      </c>
      <c r="J517" s="623">
        <f t="shared" si="51"/>
        <v>28</v>
      </c>
      <c r="K517" s="623">
        <f t="shared" si="52"/>
        <v>13</v>
      </c>
      <c r="L517" s="930"/>
      <c r="M517" s="931"/>
      <c r="N517" s="931"/>
      <c r="O517" s="932"/>
      <c r="Q517" s="401" t="s">
        <v>1587</v>
      </c>
      <c r="R517" s="20"/>
      <c r="S517" s="20"/>
      <c r="T517" s="20"/>
      <c r="U517" s="20" t="s">
        <v>1487</v>
      </c>
      <c r="V517" s="20"/>
      <c r="W517" s="20"/>
      <c r="X517" s="20"/>
      <c r="Y517" s="20"/>
      <c r="Z517" s="20"/>
      <c r="AA517" s="20"/>
      <c r="AB517" s="20"/>
      <c r="AC517" s="20"/>
      <c r="AD517" s="20" t="s">
        <v>532</v>
      </c>
      <c r="AE517" s="10"/>
      <c r="AF517" s="21"/>
    </row>
    <row r="518" spans="1:32" ht="15" customHeight="1" thickBot="1" x14ac:dyDescent="0.25">
      <c r="A518" s="462">
        <v>15</v>
      </c>
      <c r="B518" s="55" t="s">
        <v>1093</v>
      </c>
      <c r="C518" s="637">
        <v>28</v>
      </c>
      <c r="D518" s="637">
        <v>5</v>
      </c>
      <c r="E518" s="637">
        <v>3</v>
      </c>
      <c r="F518" s="637">
        <v>20</v>
      </c>
      <c r="G518" s="637">
        <v>40</v>
      </c>
      <c r="H518" s="637">
        <v>86</v>
      </c>
      <c r="I518" s="639">
        <f>(D518*2)+E518</f>
        <v>13</v>
      </c>
      <c r="J518" s="623">
        <f t="shared" si="51"/>
        <v>28</v>
      </c>
      <c r="K518" s="623">
        <f t="shared" si="52"/>
        <v>13</v>
      </c>
      <c r="L518" s="933"/>
      <c r="M518" s="934"/>
      <c r="N518" s="934"/>
      <c r="O518" s="935"/>
      <c r="Q518" s="402" t="s">
        <v>813</v>
      </c>
      <c r="R518" s="23"/>
      <c r="S518" s="23"/>
      <c r="T518" s="23"/>
      <c r="U518" s="23" t="s">
        <v>844</v>
      </c>
      <c r="V518" s="23"/>
      <c r="W518" s="23"/>
      <c r="X518" s="23"/>
      <c r="Y518" s="23"/>
      <c r="Z518" s="23"/>
      <c r="AA518" s="23"/>
      <c r="AB518" s="23"/>
      <c r="AC518" s="23"/>
      <c r="AD518" s="23"/>
      <c r="AE518" s="23"/>
      <c r="AF518" s="15"/>
    </row>
    <row r="519" spans="1:32" ht="15" customHeight="1" x14ac:dyDescent="0.2">
      <c r="C519" s="623">
        <f t="shared" ref="C519:I519" si="58">SUM(C504:C518)</f>
        <v>420</v>
      </c>
      <c r="D519" s="623">
        <f t="shared" si="58"/>
        <v>181</v>
      </c>
      <c r="E519" s="623">
        <f t="shared" si="58"/>
        <v>57</v>
      </c>
      <c r="F519" s="623">
        <f t="shared" si="58"/>
        <v>182</v>
      </c>
      <c r="G519" s="623">
        <f t="shared" si="58"/>
        <v>946</v>
      </c>
      <c r="H519" s="623">
        <f t="shared" si="58"/>
        <v>943</v>
      </c>
      <c r="I519" s="623">
        <f t="shared" si="58"/>
        <v>419</v>
      </c>
      <c r="J519" s="623">
        <f t="shared" si="51"/>
        <v>420</v>
      </c>
      <c r="K519" s="623">
        <f t="shared" si="52"/>
        <v>419</v>
      </c>
    </row>
    <row r="520" spans="1:32" ht="15" customHeight="1" thickBot="1" x14ac:dyDescent="0.25"/>
    <row r="521" spans="1:32" ht="15" customHeight="1" thickBot="1" x14ac:dyDescent="0.25">
      <c r="A521" s="1193" t="s">
        <v>2087</v>
      </c>
      <c r="B521" s="1194"/>
      <c r="C521" s="1194"/>
      <c r="D521" s="1194"/>
      <c r="E521" s="1194"/>
      <c r="F521" s="1195"/>
      <c r="G521" s="1190" t="s">
        <v>1262</v>
      </c>
      <c r="H521" s="1191"/>
      <c r="I521" s="1192"/>
    </row>
    <row r="522" spans="1:32" ht="15" customHeight="1" thickBot="1" x14ac:dyDescent="0.25">
      <c r="A522" s="463" t="s">
        <v>496</v>
      </c>
      <c r="B522" s="464" t="s">
        <v>497</v>
      </c>
      <c r="C522" s="465" t="s">
        <v>498</v>
      </c>
      <c r="D522" s="465" t="s">
        <v>499</v>
      </c>
      <c r="E522" s="465" t="s">
        <v>500</v>
      </c>
      <c r="F522" s="465" t="s">
        <v>501</v>
      </c>
      <c r="G522" s="466" t="s">
        <v>502</v>
      </c>
      <c r="H522" s="466" t="s">
        <v>503</v>
      </c>
      <c r="I522" s="467" t="s">
        <v>504</v>
      </c>
      <c r="L522" s="945" t="s">
        <v>495</v>
      </c>
      <c r="M522" s="946"/>
      <c r="N522" s="946"/>
      <c r="O522" s="947"/>
      <c r="Q522" s="24" t="s">
        <v>1263</v>
      </c>
      <c r="R522" s="399" t="s">
        <v>1615</v>
      </c>
      <c r="S522" s="399" t="s">
        <v>241</v>
      </c>
      <c r="T522" s="399" t="s">
        <v>1503</v>
      </c>
      <c r="U522" s="399" t="s">
        <v>564</v>
      </c>
      <c r="V522" s="399" t="s">
        <v>500</v>
      </c>
      <c r="W522" s="399" t="s">
        <v>59</v>
      </c>
      <c r="X522" s="399" t="s">
        <v>1530</v>
      </c>
      <c r="Y522" s="399" t="s">
        <v>610</v>
      </c>
      <c r="Z522" s="399" t="s">
        <v>2089</v>
      </c>
      <c r="AA522" s="399" t="s">
        <v>1959</v>
      </c>
      <c r="AB522" s="399" t="s">
        <v>2090</v>
      </c>
      <c r="AC522" s="400" t="s">
        <v>727</v>
      </c>
    </row>
    <row r="523" spans="1:32" ht="15" customHeight="1" thickBot="1" x14ac:dyDescent="0.25">
      <c r="A523" s="468" t="s">
        <v>521</v>
      </c>
      <c r="B523" s="126" t="s">
        <v>2061</v>
      </c>
      <c r="C523" s="640"/>
      <c r="D523" s="640"/>
      <c r="E523" s="640"/>
      <c r="F523" s="640"/>
      <c r="G523" s="640"/>
      <c r="H523" s="640"/>
      <c r="I523" s="128"/>
      <c r="J523" s="623">
        <f t="shared" ref="J523:J535" si="59">D523+E523+F523</f>
        <v>0</v>
      </c>
      <c r="K523" s="623">
        <f t="shared" ref="K523:K535" si="60">D523*2+E523</f>
        <v>0</v>
      </c>
      <c r="L523" s="1063"/>
      <c r="M523" s="1064"/>
      <c r="N523" s="1064"/>
      <c r="O523" s="1065"/>
      <c r="Q523" s="401" t="s">
        <v>1615</v>
      </c>
      <c r="R523" s="10"/>
      <c r="S523" s="20" t="s">
        <v>532</v>
      </c>
      <c r="T523" s="20"/>
      <c r="U523" s="20"/>
      <c r="V523" s="20"/>
      <c r="W523" s="20"/>
      <c r="X523" s="20"/>
      <c r="Y523" s="20"/>
      <c r="Z523" s="20"/>
      <c r="AA523" s="20"/>
      <c r="AB523" s="20"/>
      <c r="AC523" s="21"/>
    </row>
    <row r="524" spans="1:32" ht="15" customHeight="1" x14ac:dyDescent="0.2">
      <c r="A524" s="259" t="s">
        <v>521</v>
      </c>
      <c r="B524" s="129" t="s">
        <v>1498</v>
      </c>
      <c r="C524" s="636"/>
      <c r="D524" s="636"/>
      <c r="E524" s="636"/>
      <c r="F524" s="636"/>
      <c r="G524" s="636"/>
      <c r="H524" s="636"/>
      <c r="I524" s="638"/>
      <c r="J524" s="623">
        <f t="shared" si="59"/>
        <v>0</v>
      </c>
      <c r="K524" s="623">
        <f t="shared" si="60"/>
        <v>0</v>
      </c>
      <c r="L524" s="927" t="s">
        <v>528</v>
      </c>
      <c r="M524" s="928"/>
      <c r="N524" s="928"/>
      <c r="O524" s="929"/>
      <c r="Q524" s="401" t="s">
        <v>241</v>
      </c>
      <c r="R524" s="20" t="s">
        <v>532</v>
      </c>
      <c r="S524" s="10"/>
      <c r="T524" s="20" t="s">
        <v>532</v>
      </c>
      <c r="U524" s="20"/>
      <c r="V524" s="20"/>
      <c r="W524" s="20"/>
      <c r="X524" s="20"/>
      <c r="Y524" s="20"/>
      <c r="Z524" s="20"/>
      <c r="AA524" s="20"/>
      <c r="AB524" s="20"/>
      <c r="AC524" s="21"/>
    </row>
    <row r="525" spans="1:32" ht="15" customHeight="1" x14ac:dyDescent="0.2">
      <c r="A525" s="259" t="s">
        <v>521</v>
      </c>
      <c r="B525" s="129" t="s">
        <v>2092</v>
      </c>
      <c r="C525" s="636"/>
      <c r="D525" s="636"/>
      <c r="E525" s="636"/>
      <c r="F525" s="636"/>
      <c r="G525" s="636"/>
      <c r="H525" s="636"/>
      <c r="I525" s="638"/>
      <c r="J525" s="623">
        <f t="shared" si="59"/>
        <v>0</v>
      </c>
      <c r="K525" s="623">
        <f t="shared" si="60"/>
        <v>0</v>
      </c>
      <c r="L525" s="930"/>
      <c r="M525" s="931"/>
      <c r="N525" s="931"/>
      <c r="O525" s="932"/>
      <c r="Q525" s="401" t="s">
        <v>1503</v>
      </c>
      <c r="R525" s="20"/>
      <c r="S525" s="20" t="s">
        <v>532</v>
      </c>
      <c r="T525" s="10"/>
      <c r="U525" s="20" t="s">
        <v>532</v>
      </c>
      <c r="V525" s="20"/>
      <c r="W525" s="20"/>
      <c r="X525" s="20"/>
      <c r="Y525" s="20"/>
      <c r="Z525" s="20"/>
      <c r="AA525" s="20"/>
      <c r="AB525" s="20"/>
      <c r="AC525" s="21"/>
    </row>
    <row r="526" spans="1:32" ht="15" customHeight="1" x14ac:dyDescent="0.2">
      <c r="A526" s="259" t="s">
        <v>521</v>
      </c>
      <c r="B526" s="129" t="s">
        <v>106</v>
      </c>
      <c r="C526" s="636"/>
      <c r="D526" s="636"/>
      <c r="E526" s="636"/>
      <c r="F526" s="636"/>
      <c r="G526" s="636"/>
      <c r="H526" s="636"/>
      <c r="I526" s="638"/>
      <c r="J526" s="623">
        <f t="shared" si="59"/>
        <v>0</v>
      </c>
      <c r="K526" s="623">
        <f t="shared" si="60"/>
        <v>0</v>
      </c>
      <c r="L526" s="930"/>
      <c r="M526" s="931"/>
      <c r="N526" s="931"/>
      <c r="O526" s="932"/>
      <c r="Q526" s="401" t="s">
        <v>564</v>
      </c>
      <c r="R526" s="20"/>
      <c r="S526" s="20"/>
      <c r="T526" s="20" t="s">
        <v>532</v>
      </c>
      <c r="U526" s="10"/>
      <c r="V526" s="20" t="s">
        <v>532</v>
      </c>
      <c r="W526" s="20"/>
      <c r="X526" s="20"/>
      <c r="Y526" s="20"/>
      <c r="Z526" s="20"/>
      <c r="AA526" s="20"/>
      <c r="AB526" s="20"/>
      <c r="AC526" s="21"/>
    </row>
    <row r="527" spans="1:32" ht="15" customHeight="1" x14ac:dyDescent="0.2">
      <c r="A527" s="259" t="s">
        <v>521</v>
      </c>
      <c r="B527" s="129" t="s">
        <v>616</v>
      </c>
      <c r="C527" s="636"/>
      <c r="D527" s="636"/>
      <c r="E527" s="636"/>
      <c r="F527" s="636"/>
      <c r="G527" s="636"/>
      <c r="H527" s="636"/>
      <c r="I527" s="638"/>
      <c r="J527" s="623">
        <f t="shared" si="59"/>
        <v>0</v>
      </c>
      <c r="K527" s="623">
        <f t="shared" si="60"/>
        <v>0</v>
      </c>
      <c r="L527" s="930"/>
      <c r="M527" s="931"/>
      <c r="N527" s="931"/>
      <c r="O527" s="932"/>
      <c r="Q527" s="401" t="s">
        <v>500</v>
      </c>
      <c r="R527" s="20"/>
      <c r="S527" s="20"/>
      <c r="T527" s="20"/>
      <c r="U527" s="20" t="s">
        <v>532</v>
      </c>
      <c r="V527" s="10"/>
      <c r="W527" s="20" t="s">
        <v>532</v>
      </c>
      <c r="X527" s="20"/>
      <c r="Y527" s="20"/>
      <c r="Z527" s="20"/>
      <c r="AA527" s="20"/>
      <c r="AB527" s="20"/>
      <c r="AC527" s="21"/>
    </row>
    <row r="528" spans="1:32" ht="15" customHeight="1" x14ac:dyDescent="0.2">
      <c r="A528" s="259" t="s">
        <v>521</v>
      </c>
      <c r="B528" s="129" t="s">
        <v>1931</v>
      </c>
      <c r="C528" s="636"/>
      <c r="D528" s="636"/>
      <c r="E528" s="636"/>
      <c r="F528" s="636"/>
      <c r="G528" s="636"/>
      <c r="H528" s="636"/>
      <c r="I528" s="638"/>
      <c r="J528" s="623">
        <f t="shared" si="59"/>
        <v>0</v>
      </c>
      <c r="K528" s="623">
        <f t="shared" si="60"/>
        <v>0</v>
      </c>
      <c r="L528" s="930"/>
      <c r="M528" s="931"/>
      <c r="N528" s="931"/>
      <c r="O528" s="932"/>
      <c r="Q528" s="401" t="s">
        <v>59</v>
      </c>
      <c r="R528" s="20"/>
      <c r="S528" s="20"/>
      <c r="T528" s="20"/>
      <c r="U528" s="20"/>
      <c r="V528" s="20" t="s">
        <v>532</v>
      </c>
      <c r="W528" s="10"/>
      <c r="X528" s="20" t="s">
        <v>532</v>
      </c>
      <c r="Y528" s="20"/>
      <c r="Z528" s="20"/>
      <c r="AA528" s="20"/>
      <c r="AB528" s="20"/>
      <c r="AC528" s="21"/>
    </row>
    <row r="529" spans="1:32" ht="15" customHeight="1" x14ac:dyDescent="0.2">
      <c r="A529" s="259" t="s">
        <v>521</v>
      </c>
      <c r="B529" s="129" t="s">
        <v>2062</v>
      </c>
      <c r="C529" s="636"/>
      <c r="D529" s="636"/>
      <c r="E529" s="636"/>
      <c r="F529" s="636"/>
      <c r="G529" s="636"/>
      <c r="H529" s="636"/>
      <c r="I529" s="638"/>
      <c r="J529" s="623">
        <f t="shared" si="59"/>
        <v>0</v>
      </c>
      <c r="K529" s="623">
        <f t="shared" si="60"/>
        <v>0</v>
      </c>
      <c r="L529" s="930"/>
      <c r="M529" s="931"/>
      <c r="N529" s="931"/>
      <c r="O529" s="932"/>
      <c r="Q529" s="401" t="s">
        <v>1530</v>
      </c>
      <c r="R529" s="20"/>
      <c r="S529" s="20"/>
      <c r="T529" s="20"/>
      <c r="U529" s="20"/>
      <c r="V529" s="20"/>
      <c r="W529" s="20" t="s">
        <v>532</v>
      </c>
      <c r="X529" s="10"/>
      <c r="Y529" s="20" t="s">
        <v>532</v>
      </c>
      <c r="Z529" s="20"/>
      <c r="AA529" s="20"/>
      <c r="AB529" s="20"/>
      <c r="AC529" s="21"/>
    </row>
    <row r="530" spans="1:32" ht="15" customHeight="1" x14ac:dyDescent="0.2">
      <c r="A530" s="259" t="s">
        <v>521</v>
      </c>
      <c r="B530" s="129" t="s">
        <v>1548</v>
      </c>
      <c r="C530" s="636"/>
      <c r="D530" s="636"/>
      <c r="E530" s="636"/>
      <c r="F530" s="636"/>
      <c r="G530" s="636"/>
      <c r="H530" s="636"/>
      <c r="I530" s="638"/>
      <c r="J530" s="623">
        <f t="shared" si="59"/>
        <v>0</v>
      </c>
      <c r="K530" s="623">
        <f t="shared" si="60"/>
        <v>0</v>
      </c>
      <c r="L530" s="930"/>
      <c r="M530" s="931"/>
      <c r="N530" s="931"/>
      <c r="O530" s="932"/>
      <c r="Q530" s="401" t="s">
        <v>610</v>
      </c>
      <c r="R530" s="20"/>
      <c r="S530" s="20"/>
      <c r="T530" s="20"/>
      <c r="U530" s="20"/>
      <c r="V530" s="20"/>
      <c r="W530" s="20"/>
      <c r="X530" s="20" t="s">
        <v>532</v>
      </c>
      <c r="Y530" s="10"/>
      <c r="Z530" s="20" t="s">
        <v>532</v>
      </c>
      <c r="AA530" s="20"/>
      <c r="AB530" s="20"/>
      <c r="AC530" s="21"/>
    </row>
    <row r="531" spans="1:32" ht="15" customHeight="1" x14ac:dyDescent="0.2">
      <c r="A531" s="259" t="s">
        <v>521</v>
      </c>
      <c r="B531" s="129" t="s">
        <v>2093</v>
      </c>
      <c r="C531" s="636"/>
      <c r="D531" s="636"/>
      <c r="E531" s="636"/>
      <c r="F531" s="636"/>
      <c r="G531" s="636"/>
      <c r="H531" s="636"/>
      <c r="I531" s="638"/>
      <c r="J531" s="623">
        <f t="shared" si="59"/>
        <v>0</v>
      </c>
      <c r="K531" s="623">
        <f t="shared" si="60"/>
        <v>0</v>
      </c>
      <c r="L531" s="930"/>
      <c r="M531" s="931"/>
      <c r="N531" s="931"/>
      <c r="O531" s="932"/>
      <c r="Q531" s="401" t="s">
        <v>2089</v>
      </c>
      <c r="R531" s="20"/>
      <c r="S531" s="20"/>
      <c r="T531" s="20"/>
      <c r="U531" s="20"/>
      <c r="V531" s="20"/>
      <c r="W531" s="20"/>
      <c r="X531" s="20"/>
      <c r="Y531" s="20" t="s">
        <v>532</v>
      </c>
      <c r="Z531" s="10"/>
      <c r="AA531" s="20" t="s">
        <v>532</v>
      </c>
      <c r="AB531" s="20"/>
      <c r="AC531" s="21"/>
    </row>
    <row r="532" spans="1:32" ht="15" customHeight="1" x14ac:dyDescent="0.2">
      <c r="A532" s="259" t="s">
        <v>521</v>
      </c>
      <c r="B532" s="129" t="s">
        <v>2094</v>
      </c>
      <c r="C532" s="636"/>
      <c r="D532" s="636"/>
      <c r="E532" s="636"/>
      <c r="F532" s="636"/>
      <c r="G532" s="636"/>
      <c r="H532" s="636"/>
      <c r="I532" s="638"/>
      <c r="J532" s="623">
        <f t="shared" si="59"/>
        <v>0</v>
      </c>
      <c r="K532" s="623">
        <f t="shared" si="60"/>
        <v>0</v>
      </c>
      <c r="L532" s="930"/>
      <c r="M532" s="931"/>
      <c r="N532" s="931"/>
      <c r="O532" s="932"/>
      <c r="Q532" s="401" t="s">
        <v>1959</v>
      </c>
      <c r="R532" s="20"/>
      <c r="S532" s="20"/>
      <c r="T532" s="20"/>
      <c r="U532" s="20"/>
      <c r="V532" s="20"/>
      <c r="W532" s="20"/>
      <c r="X532" s="20"/>
      <c r="Y532" s="20"/>
      <c r="Z532" s="20" t="s">
        <v>532</v>
      </c>
      <c r="AA532" s="10"/>
      <c r="AB532" s="20" t="s">
        <v>532</v>
      </c>
      <c r="AC532" s="21"/>
    </row>
    <row r="533" spans="1:32" ht="15" customHeight="1" x14ac:dyDescent="0.2">
      <c r="A533" s="259" t="s">
        <v>521</v>
      </c>
      <c r="B533" s="129" t="s">
        <v>1497</v>
      </c>
      <c r="C533" s="636"/>
      <c r="D533" s="636"/>
      <c r="E533" s="636"/>
      <c r="F533" s="636"/>
      <c r="G533" s="636"/>
      <c r="H533" s="636"/>
      <c r="I533" s="638"/>
      <c r="J533" s="623">
        <f t="shared" si="59"/>
        <v>0</v>
      </c>
      <c r="K533" s="623">
        <f t="shared" si="60"/>
        <v>0</v>
      </c>
      <c r="L533" s="930"/>
      <c r="M533" s="931"/>
      <c r="N533" s="931"/>
      <c r="O533" s="932"/>
      <c r="Q533" s="401" t="s">
        <v>2090</v>
      </c>
      <c r="R533" s="20"/>
      <c r="S533" s="20"/>
      <c r="T533" s="20"/>
      <c r="U533" s="20"/>
      <c r="V533" s="20"/>
      <c r="W533" s="20"/>
      <c r="X533" s="20"/>
      <c r="Y533" s="20"/>
      <c r="Z533" s="20"/>
      <c r="AA533" s="20" t="s">
        <v>532</v>
      </c>
      <c r="AB533" s="10"/>
      <c r="AC533" s="21"/>
    </row>
    <row r="534" spans="1:32" ht="15" customHeight="1" thickBot="1" x14ac:dyDescent="0.25">
      <c r="A534" s="462" t="s">
        <v>521</v>
      </c>
      <c r="B534" s="130" t="s">
        <v>2095</v>
      </c>
      <c r="C534" s="637"/>
      <c r="D534" s="637"/>
      <c r="E534" s="637"/>
      <c r="F534" s="637"/>
      <c r="G534" s="637"/>
      <c r="H534" s="637"/>
      <c r="I534" s="639"/>
      <c r="J534" s="623">
        <f t="shared" si="59"/>
        <v>0</v>
      </c>
      <c r="K534" s="623">
        <f t="shared" si="60"/>
        <v>0</v>
      </c>
      <c r="L534" s="933"/>
      <c r="M534" s="934"/>
      <c r="N534" s="934"/>
      <c r="O534" s="935"/>
      <c r="Q534" s="402" t="s">
        <v>727</v>
      </c>
      <c r="R534" s="23"/>
      <c r="S534" s="23"/>
      <c r="T534" s="23"/>
      <c r="U534" s="23"/>
      <c r="V534" s="23"/>
      <c r="W534" s="23"/>
      <c r="X534" s="23"/>
      <c r="Y534" s="23"/>
      <c r="Z534" s="23"/>
      <c r="AA534" s="23"/>
      <c r="AB534" s="23"/>
      <c r="AC534" s="15"/>
    </row>
    <row r="535" spans="1:32" ht="15" customHeight="1" x14ac:dyDescent="0.2">
      <c r="C535" s="623">
        <f t="shared" ref="C535:I535" si="61">SUM(C523:C534)</f>
        <v>0</v>
      </c>
      <c r="D535" s="623">
        <f t="shared" si="61"/>
        <v>0</v>
      </c>
      <c r="E535" s="623">
        <f t="shared" si="61"/>
        <v>0</v>
      </c>
      <c r="F535" s="623">
        <f t="shared" si="61"/>
        <v>0</v>
      </c>
      <c r="G535" s="623">
        <f t="shared" si="61"/>
        <v>0</v>
      </c>
      <c r="H535" s="623">
        <f t="shared" si="61"/>
        <v>0</v>
      </c>
      <c r="I535" s="623">
        <f t="shared" si="61"/>
        <v>0</v>
      </c>
      <c r="J535" s="623">
        <f t="shared" si="59"/>
        <v>0</v>
      </c>
      <c r="K535" s="623">
        <f t="shared" si="60"/>
        <v>0</v>
      </c>
    </row>
    <row r="536" spans="1:32" ht="15" customHeight="1" thickBot="1" x14ac:dyDescent="0.25"/>
    <row r="537" spans="1:32" ht="15" customHeight="1" x14ac:dyDescent="0.2">
      <c r="A537" s="1131" t="s">
        <v>491</v>
      </c>
      <c r="B537" s="1132"/>
      <c r="C537" s="1020" t="s">
        <v>1267</v>
      </c>
      <c r="D537" s="1021"/>
      <c r="E537" s="1021"/>
      <c r="F537" s="1021"/>
      <c r="G537" s="1021"/>
      <c r="H537" s="1021"/>
      <c r="I537" s="1022"/>
      <c r="O537" s="4" t="s">
        <v>532</v>
      </c>
      <c r="P537" s="5" t="s">
        <v>532</v>
      </c>
    </row>
    <row r="538" spans="1:32" ht="15" customHeight="1" thickBot="1" x14ac:dyDescent="0.25">
      <c r="A538" s="1133"/>
      <c r="B538" s="1134"/>
      <c r="C538" s="1023"/>
      <c r="D538" s="1024"/>
      <c r="E538" s="1024"/>
      <c r="F538" s="1024"/>
      <c r="G538" s="1024"/>
      <c r="H538" s="1024"/>
      <c r="I538" s="1025"/>
    </row>
    <row r="539" spans="1:32" ht="15" customHeight="1" thickBot="1" x14ac:dyDescent="0.25"/>
    <row r="540" spans="1:32" ht="15" customHeight="1" thickBot="1" x14ac:dyDescent="0.25">
      <c r="A540" s="1043" t="s">
        <v>1268</v>
      </c>
      <c r="B540" s="1044"/>
      <c r="C540" s="1044"/>
      <c r="D540" s="1044"/>
      <c r="E540" s="1044"/>
      <c r="F540" s="1045"/>
      <c r="G540" s="1040" t="s">
        <v>1267</v>
      </c>
      <c r="H540" s="1041"/>
      <c r="I540" s="1042"/>
      <c r="L540" s="952" t="s">
        <v>538</v>
      </c>
      <c r="M540" s="953"/>
      <c r="N540" s="953"/>
      <c r="O540" s="954"/>
    </row>
    <row r="541" spans="1:32" ht="15" customHeight="1" thickBot="1" x14ac:dyDescent="0.25">
      <c r="A541" s="373" t="s">
        <v>496</v>
      </c>
      <c r="B541" s="227" t="s">
        <v>497</v>
      </c>
      <c r="C541" s="374" t="s">
        <v>498</v>
      </c>
      <c r="D541" s="374" t="s">
        <v>499</v>
      </c>
      <c r="E541" s="374" t="s">
        <v>500</v>
      </c>
      <c r="F541" s="374" t="s">
        <v>501</v>
      </c>
      <c r="G541" s="375" t="s">
        <v>502</v>
      </c>
      <c r="H541" s="375" t="s">
        <v>503</v>
      </c>
      <c r="I541" s="376" t="s">
        <v>504</v>
      </c>
      <c r="L541" s="955"/>
      <c r="M541" s="956"/>
      <c r="N541" s="956"/>
      <c r="O541" s="957"/>
      <c r="Q541" s="24" t="s">
        <v>1269</v>
      </c>
      <c r="R541" s="379" t="s">
        <v>373</v>
      </c>
      <c r="S541" s="379" t="s">
        <v>374</v>
      </c>
      <c r="T541" s="379" t="s">
        <v>116</v>
      </c>
      <c r="U541" s="379" t="s">
        <v>117</v>
      </c>
      <c r="V541" s="379" t="s">
        <v>511</v>
      </c>
      <c r="W541" s="379" t="s">
        <v>1178</v>
      </c>
      <c r="X541" s="379" t="s">
        <v>610</v>
      </c>
      <c r="Y541" s="379" t="s">
        <v>566</v>
      </c>
      <c r="Z541" s="379" t="s">
        <v>777</v>
      </c>
      <c r="AA541" s="379" t="s">
        <v>1684</v>
      </c>
      <c r="AB541" s="379" t="s">
        <v>533</v>
      </c>
      <c r="AC541" s="379" t="s">
        <v>704</v>
      </c>
      <c r="AD541" s="379" t="s">
        <v>1313</v>
      </c>
      <c r="AE541" s="379" t="s">
        <v>1306</v>
      </c>
      <c r="AF541" s="380" t="s">
        <v>1214</v>
      </c>
    </row>
    <row r="542" spans="1:32" ht="15" customHeight="1" x14ac:dyDescent="0.2">
      <c r="A542" s="441">
        <v>1</v>
      </c>
      <c r="B542" s="53" t="s">
        <v>2170</v>
      </c>
      <c r="C542" s="46">
        <v>28</v>
      </c>
      <c r="D542" s="46">
        <v>22</v>
      </c>
      <c r="E542" s="46">
        <v>4</v>
      </c>
      <c r="F542" s="46">
        <v>2</v>
      </c>
      <c r="G542" s="46">
        <v>115</v>
      </c>
      <c r="H542" s="46">
        <v>48</v>
      </c>
      <c r="I542" s="635">
        <v>48</v>
      </c>
      <c r="J542" s="623">
        <f t="shared" ref="J542:J602" si="62">D542+E542+F542</f>
        <v>28</v>
      </c>
      <c r="K542" s="623">
        <f t="shared" ref="K542:K602" si="63">D542*2+E542</f>
        <v>48</v>
      </c>
      <c r="L542" s="927" t="s">
        <v>532</v>
      </c>
      <c r="M542" s="928"/>
      <c r="N542" s="928"/>
      <c r="O542" s="929"/>
      <c r="Q542" s="377" t="s">
        <v>373</v>
      </c>
      <c r="R542" s="10"/>
      <c r="S542" s="20" t="s">
        <v>532</v>
      </c>
      <c r="T542" s="20"/>
      <c r="U542" s="20"/>
      <c r="V542" s="20"/>
      <c r="W542" s="20"/>
      <c r="X542" s="20"/>
      <c r="Y542" s="20"/>
      <c r="Z542" s="20" t="s">
        <v>1488</v>
      </c>
      <c r="AA542" s="20"/>
      <c r="AB542" s="20"/>
      <c r="AC542" s="20"/>
      <c r="AD542" s="20"/>
      <c r="AE542" s="20"/>
      <c r="AF542" s="21"/>
    </row>
    <row r="543" spans="1:32" ht="15" customHeight="1" x14ac:dyDescent="0.2">
      <c r="A543" s="370">
        <v>2</v>
      </c>
      <c r="B543" s="54" t="s">
        <v>1180</v>
      </c>
      <c r="C543" s="636">
        <v>28</v>
      </c>
      <c r="D543" s="636">
        <v>21</v>
      </c>
      <c r="E543" s="636">
        <v>4</v>
      </c>
      <c r="F543" s="636">
        <v>3</v>
      </c>
      <c r="G543" s="636">
        <v>88</v>
      </c>
      <c r="H543" s="636">
        <v>42</v>
      </c>
      <c r="I543" s="638">
        <v>46</v>
      </c>
      <c r="J543" s="623">
        <f t="shared" si="62"/>
        <v>28</v>
      </c>
      <c r="K543" s="623">
        <f t="shared" si="63"/>
        <v>46</v>
      </c>
      <c r="L543" s="930"/>
      <c r="M543" s="931"/>
      <c r="N543" s="931"/>
      <c r="O543" s="932"/>
      <c r="Q543" s="377" t="s">
        <v>374</v>
      </c>
      <c r="R543" s="20" t="s">
        <v>532</v>
      </c>
      <c r="S543" s="10"/>
      <c r="T543" s="20" t="s">
        <v>532</v>
      </c>
      <c r="U543" s="20"/>
      <c r="V543" s="20"/>
      <c r="W543" s="20"/>
      <c r="X543" s="20"/>
      <c r="Y543" s="20"/>
      <c r="Z543" s="20" t="s">
        <v>1495</v>
      </c>
      <c r="AA543" s="20"/>
      <c r="AB543" s="20"/>
      <c r="AC543" s="20"/>
      <c r="AD543" s="20"/>
      <c r="AE543" s="20"/>
      <c r="AF543" s="21"/>
    </row>
    <row r="544" spans="1:32" ht="15" customHeight="1" x14ac:dyDescent="0.2">
      <c r="A544" s="370">
        <v>3</v>
      </c>
      <c r="B544" s="54" t="s">
        <v>575</v>
      </c>
      <c r="C544" s="636">
        <v>28</v>
      </c>
      <c r="D544" s="636">
        <v>18</v>
      </c>
      <c r="E544" s="636">
        <v>5</v>
      </c>
      <c r="F544" s="636">
        <v>5</v>
      </c>
      <c r="G544" s="636">
        <v>85</v>
      </c>
      <c r="H544" s="636">
        <v>37</v>
      </c>
      <c r="I544" s="638">
        <v>41</v>
      </c>
      <c r="J544" s="623">
        <f t="shared" si="62"/>
        <v>28</v>
      </c>
      <c r="K544" s="623">
        <f t="shared" si="63"/>
        <v>41</v>
      </c>
      <c r="L544" s="930"/>
      <c r="M544" s="931"/>
      <c r="N544" s="931"/>
      <c r="O544" s="932"/>
      <c r="Q544" s="377" t="s">
        <v>116</v>
      </c>
      <c r="R544" s="20"/>
      <c r="S544" s="20" t="s">
        <v>532</v>
      </c>
      <c r="T544" s="10"/>
      <c r="U544" s="20" t="s">
        <v>532</v>
      </c>
      <c r="V544" s="20"/>
      <c r="W544" s="20"/>
      <c r="X544" s="20"/>
      <c r="Y544" s="20"/>
      <c r="Z544" s="20" t="s">
        <v>1210</v>
      </c>
      <c r="AA544" s="20"/>
      <c r="AB544" s="20"/>
      <c r="AC544" s="20"/>
      <c r="AD544" s="20"/>
      <c r="AE544" s="20"/>
      <c r="AF544" s="21"/>
    </row>
    <row r="545" spans="1:32" ht="15" customHeight="1" x14ac:dyDescent="0.2">
      <c r="A545" s="370">
        <v>4</v>
      </c>
      <c r="B545" s="54" t="s">
        <v>174</v>
      </c>
      <c r="C545" s="636">
        <v>28</v>
      </c>
      <c r="D545" s="636">
        <v>19</v>
      </c>
      <c r="E545" s="636">
        <v>3</v>
      </c>
      <c r="F545" s="636">
        <v>6</v>
      </c>
      <c r="G545" s="636">
        <v>69</v>
      </c>
      <c r="H545" s="636">
        <v>36</v>
      </c>
      <c r="I545" s="638">
        <v>41</v>
      </c>
      <c r="J545" s="623">
        <f t="shared" si="62"/>
        <v>28</v>
      </c>
      <c r="K545" s="623">
        <f t="shared" si="63"/>
        <v>41</v>
      </c>
      <c r="L545" s="930"/>
      <c r="M545" s="931"/>
      <c r="N545" s="931"/>
      <c r="O545" s="932"/>
      <c r="Q545" s="377" t="s">
        <v>117</v>
      </c>
      <c r="R545" s="20"/>
      <c r="S545" s="20"/>
      <c r="T545" s="20" t="s">
        <v>532</v>
      </c>
      <c r="U545" s="10"/>
      <c r="V545" s="20" t="s">
        <v>532</v>
      </c>
      <c r="W545" s="20"/>
      <c r="X545" s="20"/>
      <c r="Y545" s="20"/>
      <c r="Z545" s="20" t="s">
        <v>1600</v>
      </c>
      <c r="AA545" s="20"/>
      <c r="AB545" s="20"/>
      <c r="AC545" s="20"/>
      <c r="AD545" s="20"/>
      <c r="AE545" s="20"/>
      <c r="AF545" s="21"/>
    </row>
    <row r="546" spans="1:32" ht="15" customHeight="1" x14ac:dyDescent="0.2">
      <c r="A546" s="370">
        <v>5</v>
      </c>
      <c r="B546" s="54" t="s">
        <v>1307</v>
      </c>
      <c r="C546" s="636">
        <v>28</v>
      </c>
      <c r="D546" s="636">
        <v>14</v>
      </c>
      <c r="E546" s="636">
        <v>7</v>
      </c>
      <c r="F546" s="636">
        <v>7</v>
      </c>
      <c r="G546" s="636">
        <v>71</v>
      </c>
      <c r="H546" s="636">
        <v>55</v>
      </c>
      <c r="I546" s="638">
        <v>35</v>
      </c>
      <c r="J546" s="623">
        <f t="shared" si="62"/>
        <v>28</v>
      </c>
      <c r="K546" s="623">
        <f t="shared" si="63"/>
        <v>35</v>
      </c>
      <c r="L546" s="930"/>
      <c r="M546" s="931"/>
      <c r="N546" s="931"/>
      <c r="O546" s="932"/>
      <c r="Q546" s="377" t="s">
        <v>511</v>
      </c>
      <c r="R546" s="20"/>
      <c r="S546" s="20"/>
      <c r="T546" s="20"/>
      <c r="U546" s="20" t="s">
        <v>532</v>
      </c>
      <c r="V546" s="10"/>
      <c r="W546" s="20" t="s">
        <v>532</v>
      </c>
      <c r="X546" s="20"/>
      <c r="Y546" s="20"/>
      <c r="Z546" s="20" t="s">
        <v>1674</v>
      </c>
      <c r="AA546" s="20"/>
      <c r="AB546" s="20"/>
      <c r="AC546" s="20"/>
      <c r="AD546" s="20"/>
      <c r="AE546" s="20"/>
      <c r="AF546" s="21"/>
    </row>
    <row r="547" spans="1:32" ht="15" customHeight="1" x14ac:dyDescent="0.2">
      <c r="A547" s="370">
        <v>6</v>
      </c>
      <c r="B547" s="54" t="s">
        <v>554</v>
      </c>
      <c r="C547" s="636">
        <v>28</v>
      </c>
      <c r="D547" s="636">
        <v>14</v>
      </c>
      <c r="E547" s="636">
        <v>5</v>
      </c>
      <c r="F547" s="636">
        <v>9</v>
      </c>
      <c r="G547" s="636">
        <v>74</v>
      </c>
      <c r="H547" s="636">
        <v>52</v>
      </c>
      <c r="I547" s="638">
        <v>33</v>
      </c>
      <c r="J547" s="623">
        <f t="shared" si="62"/>
        <v>28</v>
      </c>
      <c r="K547" s="623">
        <f t="shared" si="63"/>
        <v>33</v>
      </c>
      <c r="L547" s="930"/>
      <c r="M547" s="931"/>
      <c r="N547" s="931"/>
      <c r="O547" s="932"/>
      <c r="Q547" s="377" t="s">
        <v>1178</v>
      </c>
      <c r="R547" s="20"/>
      <c r="S547" s="20"/>
      <c r="T547" s="20"/>
      <c r="U547" s="20"/>
      <c r="V547" s="20" t="s">
        <v>532</v>
      </c>
      <c r="W547" s="10"/>
      <c r="X547" s="20" t="s">
        <v>532</v>
      </c>
      <c r="Y547" s="20"/>
      <c r="Z547" s="20" t="s">
        <v>1494</v>
      </c>
      <c r="AA547" s="20"/>
      <c r="AB547" s="20"/>
      <c r="AC547" s="20"/>
      <c r="AD547" s="20"/>
      <c r="AE547" s="20"/>
      <c r="AF547" s="21"/>
    </row>
    <row r="548" spans="1:32" ht="15" customHeight="1" x14ac:dyDescent="0.2">
      <c r="A548" s="370">
        <v>7</v>
      </c>
      <c r="B548" s="54" t="s">
        <v>1598</v>
      </c>
      <c r="C548" s="636">
        <v>28</v>
      </c>
      <c r="D548" s="636">
        <v>13</v>
      </c>
      <c r="E548" s="636">
        <v>3</v>
      </c>
      <c r="F548" s="636">
        <v>12</v>
      </c>
      <c r="G548" s="636">
        <v>64</v>
      </c>
      <c r="H548" s="636">
        <v>52</v>
      </c>
      <c r="I548" s="638">
        <v>29</v>
      </c>
      <c r="J548" s="623">
        <f t="shared" si="62"/>
        <v>28</v>
      </c>
      <c r="K548" s="623">
        <f t="shared" si="63"/>
        <v>29</v>
      </c>
      <c r="L548" s="930"/>
      <c r="M548" s="931"/>
      <c r="N548" s="931"/>
      <c r="O548" s="932"/>
      <c r="Q548" s="377" t="s">
        <v>610</v>
      </c>
      <c r="R548" s="20"/>
      <c r="S548" s="20"/>
      <c r="T548" s="20"/>
      <c r="U548" s="20"/>
      <c r="V548" s="20"/>
      <c r="W548" s="20" t="s">
        <v>532</v>
      </c>
      <c r="X548" s="10"/>
      <c r="Y548" s="20" t="s">
        <v>532</v>
      </c>
      <c r="Z548" s="20" t="s">
        <v>1597</v>
      </c>
      <c r="AA548" s="20"/>
      <c r="AB548" s="20"/>
      <c r="AC548" s="20"/>
      <c r="AD548" s="20"/>
      <c r="AE548" s="20"/>
      <c r="AF548" s="21"/>
    </row>
    <row r="549" spans="1:32" ht="15" customHeight="1" x14ac:dyDescent="0.2">
      <c r="A549" s="370">
        <v>8</v>
      </c>
      <c r="B549" s="54" t="s">
        <v>558</v>
      </c>
      <c r="C549" s="636">
        <v>28</v>
      </c>
      <c r="D549" s="636">
        <v>11</v>
      </c>
      <c r="E549" s="636">
        <v>7</v>
      </c>
      <c r="F549" s="636">
        <v>10</v>
      </c>
      <c r="G549" s="636">
        <v>53</v>
      </c>
      <c r="H549" s="636">
        <v>59</v>
      </c>
      <c r="I549" s="638">
        <v>29</v>
      </c>
      <c r="J549" s="623">
        <f t="shared" si="62"/>
        <v>28</v>
      </c>
      <c r="K549" s="623">
        <f t="shared" si="63"/>
        <v>29</v>
      </c>
      <c r="L549" s="930"/>
      <c r="M549" s="931"/>
      <c r="N549" s="931"/>
      <c r="O549" s="932"/>
      <c r="Q549" s="377" t="s">
        <v>566</v>
      </c>
      <c r="R549" s="20"/>
      <c r="S549" s="20"/>
      <c r="T549" s="20"/>
      <c r="U549" s="20"/>
      <c r="V549" s="20"/>
      <c r="W549" s="20"/>
      <c r="X549" s="20" t="s">
        <v>532</v>
      </c>
      <c r="Y549" s="10"/>
      <c r="Z549" s="20" t="s">
        <v>1540</v>
      </c>
      <c r="AA549" s="20"/>
      <c r="AB549" s="20"/>
      <c r="AC549" s="20"/>
      <c r="AD549" s="20"/>
      <c r="AE549" s="20"/>
      <c r="AF549" s="21"/>
    </row>
    <row r="550" spans="1:32" ht="15" customHeight="1" x14ac:dyDescent="0.2">
      <c r="A550" s="370">
        <v>9</v>
      </c>
      <c r="B550" s="54" t="s">
        <v>761</v>
      </c>
      <c r="C550" s="636">
        <v>28</v>
      </c>
      <c r="D550" s="636">
        <v>12</v>
      </c>
      <c r="E550" s="636">
        <v>4</v>
      </c>
      <c r="F550" s="636">
        <v>12</v>
      </c>
      <c r="G550" s="636">
        <v>68</v>
      </c>
      <c r="H550" s="636">
        <v>61</v>
      </c>
      <c r="I550" s="638">
        <v>28</v>
      </c>
      <c r="J550" s="623">
        <f t="shared" si="62"/>
        <v>28</v>
      </c>
      <c r="K550" s="623">
        <f t="shared" si="63"/>
        <v>28</v>
      </c>
      <c r="L550" s="930"/>
      <c r="M550" s="931"/>
      <c r="N550" s="931"/>
      <c r="O550" s="932"/>
      <c r="Q550" s="377" t="s">
        <v>777</v>
      </c>
      <c r="R550" s="20" t="s">
        <v>23</v>
      </c>
      <c r="S550" s="20" t="s">
        <v>1599</v>
      </c>
      <c r="T550" s="20" t="s">
        <v>1493</v>
      </c>
      <c r="U550" s="20" t="s">
        <v>1210</v>
      </c>
      <c r="V550" s="20" t="s">
        <v>1496</v>
      </c>
      <c r="W550" s="20" t="s">
        <v>1543</v>
      </c>
      <c r="X550" s="20" t="s">
        <v>844</v>
      </c>
      <c r="Y550" s="20" t="s">
        <v>1642</v>
      </c>
      <c r="Z550" s="10"/>
      <c r="AA550" s="20" t="s">
        <v>844</v>
      </c>
      <c r="AB550" s="20" t="s">
        <v>844</v>
      </c>
      <c r="AC550" s="20" t="s">
        <v>1488</v>
      </c>
      <c r="AD550" s="20" t="s">
        <v>1546</v>
      </c>
      <c r="AE550" s="20" t="s">
        <v>355</v>
      </c>
      <c r="AF550" s="21" t="s">
        <v>1601</v>
      </c>
    </row>
    <row r="551" spans="1:32" ht="15" customHeight="1" x14ac:dyDescent="0.2">
      <c r="A551" s="370">
        <v>10</v>
      </c>
      <c r="B551" s="54" t="s">
        <v>781</v>
      </c>
      <c r="C551" s="636">
        <v>28</v>
      </c>
      <c r="D551" s="636">
        <v>12</v>
      </c>
      <c r="E551" s="636">
        <v>4</v>
      </c>
      <c r="F551" s="636">
        <v>12</v>
      </c>
      <c r="G551" s="636">
        <v>61</v>
      </c>
      <c r="H551" s="636">
        <v>61</v>
      </c>
      <c r="I551" s="638">
        <v>28</v>
      </c>
      <c r="J551" s="623">
        <f t="shared" si="62"/>
        <v>28</v>
      </c>
      <c r="K551" s="623">
        <f t="shared" si="63"/>
        <v>28</v>
      </c>
      <c r="L551" s="930"/>
      <c r="M551" s="931"/>
      <c r="N551" s="931"/>
      <c r="O551" s="932"/>
      <c r="Q551" s="377" t="s">
        <v>1684</v>
      </c>
      <c r="R551" s="20"/>
      <c r="S551" s="20"/>
      <c r="T551" s="20"/>
      <c r="U551" s="20"/>
      <c r="V551" s="20"/>
      <c r="W551" s="20"/>
      <c r="X551" s="20"/>
      <c r="Y551" s="20"/>
      <c r="Z551" s="20" t="s">
        <v>1207</v>
      </c>
      <c r="AA551" s="10"/>
      <c r="AB551" s="20" t="s">
        <v>532</v>
      </c>
      <c r="AC551" s="20"/>
      <c r="AD551" s="20"/>
      <c r="AE551" s="20"/>
      <c r="AF551" s="21"/>
    </row>
    <row r="552" spans="1:32" ht="15" customHeight="1" x14ac:dyDescent="0.2">
      <c r="A552" s="370">
        <v>11</v>
      </c>
      <c r="B552" s="54" t="s">
        <v>1431</v>
      </c>
      <c r="C552" s="636">
        <v>28</v>
      </c>
      <c r="D552" s="636">
        <v>8</v>
      </c>
      <c r="E552" s="636">
        <v>6</v>
      </c>
      <c r="F552" s="636">
        <v>14</v>
      </c>
      <c r="G552" s="636">
        <v>41</v>
      </c>
      <c r="H552" s="636">
        <v>66</v>
      </c>
      <c r="I552" s="638">
        <v>22</v>
      </c>
      <c r="J552" s="623">
        <f t="shared" si="62"/>
        <v>28</v>
      </c>
      <c r="K552" s="623">
        <f t="shared" si="63"/>
        <v>22</v>
      </c>
      <c r="L552" s="930"/>
      <c r="M552" s="931"/>
      <c r="N552" s="931"/>
      <c r="O552" s="932"/>
      <c r="Q552" s="377" t="s">
        <v>533</v>
      </c>
      <c r="R552" s="20"/>
      <c r="S552" s="20"/>
      <c r="T552" s="20"/>
      <c r="U552" s="20"/>
      <c r="V552" s="20"/>
      <c r="W552" s="20"/>
      <c r="X552" s="20"/>
      <c r="Y552" s="20"/>
      <c r="Z552" s="20" t="s">
        <v>844</v>
      </c>
      <c r="AA552" s="20" t="s">
        <v>532</v>
      </c>
      <c r="AB552" s="10"/>
      <c r="AC552" s="20"/>
      <c r="AD552" s="20"/>
      <c r="AE552" s="20"/>
      <c r="AF552" s="21"/>
    </row>
    <row r="553" spans="1:32" ht="15" customHeight="1" x14ac:dyDescent="0.2">
      <c r="A553" s="370">
        <v>12</v>
      </c>
      <c r="B553" s="54" t="s">
        <v>164</v>
      </c>
      <c r="C553" s="636">
        <v>28</v>
      </c>
      <c r="D553" s="636">
        <v>4</v>
      </c>
      <c r="E553" s="636">
        <v>3</v>
      </c>
      <c r="F553" s="636">
        <v>21</v>
      </c>
      <c r="G553" s="636">
        <v>37</v>
      </c>
      <c r="H553" s="636">
        <v>79</v>
      </c>
      <c r="I553" s="638">
        <v>11</v>
      </c>
      <c r="J553" s="623">
        <f t="shared" si="62"/>
        <v>28</v>
      </c>
      <c r="K553" s="623">
        <f t="shared" si="63"/>
        <v>11</v>
      </c>
      <c r="L553" s="930"/>
      <c r="M553" s="931"/>
      <c r="N553" s="931"/>
      <c r="O553" s="932"/>
      <c r="Q553" s="377" t="s">
        <v>704</v>
      </c>
      <c r="R553" s="20"/>
      <c r="S553" s="20"/>
      <c r="T553" s="20"/>
      <c r="U553" s="20"/>
      <c r="V553" s="20"/>
      <c r="W553" s="20"/>
      <c r="X553" s="20"/>
      <c r="Y553" s="20"/>
      <c r="Z553" s="20" t="s">
        <v>844</v>
      </c>
      <c r="AA553" s="20"/>
      <c r="AB553" s="20"/>
      <c r="AC553" s="10"/>
      <c r="AD553" s="20" t="s">
        <v>532</v>
      </c>
      <c r="AE553" s="20"/>
      <c r="AF553" s="21"/>
    </row>
    <row r="554" spans="1:32" ht="15" customHeight="1" x14ac:dyDescent="0.2">
      <c r="A554" s="370">
        <v>13</v>
      </c>
      <c r="B554" s="54" t="s">
        <v>1314</v>
      </c>
      <c r="C554" s="636">
        <v>28</v>
      </c>
      <c r="D554" s="636">
        <v>4</v>
      </c>
      <c r="E554" s="636">
        <v>2</v>
      </c>
      <c r="F554" s="636">
        <v>22</v>
      </c>
      <c r="G554" s="636">
        <v>29</v>
      </c>
      <c r="H554" s="636">
        <v>69</v>
      </c>
      <c r="I554" s="638">
        <v>10</v>
      </c>
      <c r="J554" s="623">
        <f t="shared" si="62"/>
        <v>28</v>
      </c>
      <c r="K554" s="623">
        <f t="shared" si="63"/>
        <v>10</v>
      </c>
      <c r="L554" s="930"/>
      <c r="M554" s="931"/>
      <c r="N554" s="931"/>
      <c r="O554" s="932"/>
      <c r="Q554" s="377" t="s">
        <v>1313</v>
      </c>
      <c r="R554" s="20"/>
      <c r="S554" s="20"/>
      <c r="T554" s="20"/>
      <c r="U554" s="20"/>
      <c r="V554" s="20"/>
      <c r="W554" s="20"/>
      <c r="X554" s="20"/>
      <c r="Y554" s="20"/>
      <c r="Z554" s="20" t="s">
        <v>1491</v>
      </c>
      <c r="AA554" s="20"/>
      <c r="AB554" s="20"/>
      <c r="AC554" s="20" t="s">
        <v>532</v>
      </c>
      <c r="AD554" s="10"/>
      <c r="AE554" s="20" t="s">
        <v>532</v>
      </c>
      <c r="AF554" s="21"/>
    </row>
    <row r="555" spans="1:32" ht="15" customHeight="1" x14ac:dyDescent="0.2">
      <c r="A555" s="370">
        <v>14</v>
      </c>
      <c r="B555" s="54" t="s">
        <v>816</v>
      </c>
      <c r="C555" s="636">
        <v>28</v>
      </c>
      <c r="D555" s="636">
        <v>3</v>
      </c>
      <c r="E555" s="636">
        <v>4</v>
      </c>
      <c r="F555" s="636">
        <v>21</v>
      </c>
      <c r="G555" s="636">
        <v>37</v>
      </c>
      <c r="H555" s="636">
        <v>106</v>
      </c>
      <c r="I555" s="638">
        <v>10</v>
      </c>
      <c r="J555" s="623">
        <f t="shared" si="62"/>
        <v>28</v>
      </c>
      <c r="K555" s="623">
        <f t="shared" si="63"/>
        <v>10</v>
      </c>
      <c r="L555" s="930"/>
      <c r="M555" s="931"/>
      <c r="N555" s="931"/>
      <c r="O555" s="932"/>
      <c r="Q555" s="377" t="s">
        <v>1306</v>
      </c>
      <c r="R555" s="20"/>
      <c r="S555" s="20"/>
      <c r="T555" s="20"/>
      <c r="U555" s="20"/>
      <c r="V555" s="20"/>
      <c r="W555" s="20"/>
      <c r="X555" s="20"/>
      <c r="Y555" s="20"/>
      <c r="Z555" s="20" t="s">
        <v>104</v>
      </c>
      <c r="AA555" s="20"/>
      <c r="AB555" s="20"/>
      <c r="AC555" s="20"/>
      <c r="AD555" s="20" t="s">
        <v>532</v>
      </c>
      <c r="AE555" s="10"/>
      <c r="AF555" s="21"/>
    </row>
    <row r="556" spans="1:32" ht="15" customHeight="1" thickBot="1" x14ac:dyDescent="0.25">
      <c r="A556" s="372">
        <v>15</v>
      </c>
      <c r="B556" s="55" t="s">
        <v>42</v>
      </c>
      <c r="C556" s="637">
        <v>28</v>
      </c>
      <c r="D556" s="637">
        <v>3</v>
      </c>
      <c r="E556" s="637">
        <v>3</v>
      </c>
      <c r="F556" s="637">
        <v>22</v>
      </c>
      <c r="G556" s="637">
        <v>38</v>
      </c>
      <c r="H556" s="637">
        <v>107</v>
      </c>
      <c r="I556" s="639">
        <v>9</v>
      </c>
      <c r="J556" s="623">
        <f t="shared" si="62"/>
        <v>28</v>
      </c>
      <c r="K556" s="623">
        <f t="shared" si="63"/>
        <v>9</v>
      </c>
      <c r="L556" s="933"/>
      <c r="M556" s="934"/>
      <c r="N556" s="934"/>
      <c r="O556" s="935"/>
      <c r="Q556" s="378" t="s">
        <v>1214</v>
      </c>
      <c r="R556" s="23"/>
      <c r="S556" s="23"/>
      <c r="T556" s="23"/>
      <c r="U556" s="23"/>
      <c r="V556" s="23"/>
      <c r="W556" s="23"/>
      <c r="X556" s="23"/>
      <c r="Y556" s="23"/>
      <c r="Z556" s="23" t="s">
        <v>1541</v>
      </c>
      <c r="AA556" s="23"/>
      <c r="AB556" s="23"/>
      <c r="AC556" s="23"/>
      <c r="AD556" s="23"/>
      <c r="AE556" s="23"/>
      <c r="AF556" s="15"/>
    </row>
    <row r="557" spans="1:32" ht="15" customHeight="1" x14ac:dyDescent="0.2">
      <c r="C557" s="623">
        <f t="shared" ref="C557:I557" si="64">SUM(C542:C556)</f>
        <v>420</v>
      </c>
      <c r="D557" s="623">
        <f t="shared" si="64"/>
        <v>178</v>
      </c>
      <c r="E557" s="623">
        <f t="shared" si="64"/>
        <v>64</v>
      </c>
      <c r="F557" s="623">
        <f t="shared" si="64"/>
        <v>178</v>
      </c>
      <c r="G557" s="623">
        <f t="shared" si="64"/>
        <v>930</v>
      </c>
      <c r="H557" s="623">
        <f t="shared" si="64"/>
        <v>930</v>
      </c>
      <c r="I557" s="623">
        <f t="shared" si="64"/>
        <v>420</v>
      </c>
      <c r="J557" s="623">
        <f t="shared" si="62"/>
        <v>420</v>
      </c>
      <c r="K557" s="623">
        <f t="shared" si="63"/>
        <v>420</v>
      </c>
    </row>
    <row r="558" spans="1:32" ht="15" customHeight="1" thickBot="1" x14ac:dyDescent="0.25">
      <c r="N558" s="4" t="s">
        <v>532</v>
      </c>
    </row>
    <row r="559" spans="1:32" ht="15" customHeight="1" thickBot="1" x14ac:dyDescent="0.25">
      <c r="A559" s="1043" t="s">
        <v>1270</v>
      </c>
      <c r="B559" s="1044"/>
      <c r="C559" s="1044"/>
      <c r="D559" s="1044"/>
      <c r="E559" s="1044"/>
      <c r="F559" s="1045"/>
      <c r="G559" s="1040" t="s">
        <v>1267</v>
      </c>
      <c r="H559" s="1041"/>
      <c r="I559" s="1042"/>
      <c r="L559" s="952" t="s">
        <v>538</v>
      </c>
      <c r="M559" s="953"/>
      <c r="N559" s="953"/>
      <c r="O559" s="954"/>
    </row>
    <row r="560" spans="1:32" ht="15" customHeight="1" thickBot="1" x14ac:dyDescent="0.25">
      <c r="A560" s="373" t="s">
        <v>496</v>
      </c>
      <c r="B560" s="227" t="s">
        <v>497</v>
      </c>
      <c r="C560" s="374" t="s">
        <v>498</v>
      </c>
      <c r="D560" s="374" t="s">
        <v>499</v>
      </c>
      <c r="E560" s="374" t="s">
        <v>500</v>
      </c>
      <c r="F560" s="374" t="s">
        <v>501</v>
      </c>
      <c r="G560" s="375" t="s">
        <v>502</v>
      </c>
      <c r="H560" s="375" t="s">
        <v>503</v>
      </c>
      <c r="I560" s="376" t="s">
        <v>504</v>
      </c>
      <c r="L560" s="955"/>
      <c r="M560" s="956"/>
      <c r="N560" s="956"/>
      <c r="O560" s="957"/>
      <c r="Q560" s="24" t="s">
        <v>1269</v>
      </c>
      <c r="R560" s="379" t="s">
        <v>716</v>
      </c>
      <c r="S560" s="379" t="s">
        <v>1590</v>
      </c>
      <c r="T560" s="379" t="s">
        <v>506</v>
      </c>
      <c r="U560" s="379" t="s">
        <v>901</v>
      </c>
      <c r="V560" s="379" t="s">
        <v>2055</v>
      </c>
      <c r="W560" s="379" t="s">
        <v>500</v>
      </c>
      <c r="X560" s="379" t="s">
        <v>847</v>
      </c>
      <c r="Y560" s="379" t="s">
        <v>700</v>
      </c>
      <c r="Z560" s="379" t="s">
        <v>544</v>
      </c>
      <c r="AA560" s="379" t="s">
        <v>229</v>
      </c>
      <c r="AB560" s="379" t="s">
        <v>2136</v>
      </c>
      <c r="AC560" s="379" t="s">
        <v>769</v>
      </c>
      <c r="AD560" s="379" t="s">
        <v>120</v>
      </c>
      <c r="AE560" s="380" t="s">
        <v>547</v>
      </c>
    </row>
    <row r="561" spans="1:31" ht="15" customHeight="1" x14ac:dyDescent="0.2">
      <c r="A561" s="441">
        <v>1</v>
      </c>
      <c r="B561" s="53" t="s">
        <v>906</v>
      </c>
      <c r="C561" s="46">
        <v>26</v>
      </c>
      <c r="D561" s="46">
        <v>18</v>
      </c>
      <c r="E561" s="46">
        <v>4</v>
      </c>
      <c r="F561" s="46">
        <v>4</v>
      </c>
      <c r="G561" s="46">
        <v>87</v>
      </c>
      <c r="H561" s="46">
        <v>49</v>
      </c>
      <c r="I561" s="635">
        <v>40</v>
      </c>
      <c r="J561" s="623">
        <f t="shared" si="62"/>
        <v>26</v>
      </c>
      <c r="K561" s="623">
        <f t="shared" si="63"/>
        <v>40</v>
      </c>
      <c r="L561" s="927" t="s">
        <v>1271</v>
      </c>
      <c r="M561" s="928"/>
      <c r="N561" s="928"/>
      <c r="O561" s="929"/>
      <c r="Q561" s="377" t="s">
        <v>716</v>
      </c>
      <c r="R561" s="10"/>
      <c r="S561" s="20" t="s">
        <v>532</v>
      </c>
      <c r="T561" s="20"/>
      <c r="U561" s="20"/>
      <c r="V561" s="20"/>
      <c r="W561" s="20"/>
      <c r="X561" s="20"/>
      <c r="Y561" s="20"/>
      <c r="Z561" s="20"/>
      <c r="AA561" s="20"/>
      <c r="AB561" s="20"/>
      <c r="AC561" s="20"/>
      <c r="AD561" s="20"/>
      <c r="AE561" s="21"/>
    </row>
    <row r="562" spans="1:31" ht="15" customHeight="1" x14ac:dyDescent="0.2">
      <c r="A562" s="370">
        <v>2</v>
      </c>
      <c r="B562" s="54" t="s">
        <v>2052</v>
      </c>
      <c r="C562" s="636">
        <v>26</v>
      </c>
      <c r="D562" s="636">
        <v>14</v>
      </c>
      <c r="E562" s="636">
        <v>6</v>
      </c>
      <c r="F562" s="636">
        <v>6</v>
      </c>
      <c r="G562" s="636">
        <v>57</v>
      </c>
      <c r="H562" s="636">
        <v>42</v>
      </c>
      <c r="I562" s="638">
        <v>34</v>
      </c>
      <c r="J562" s="623">
        <f t="shared" si="62"/>
        <v>26</v>
      </c>
      <c r="K562" s="623">
        <f t="shared" si="63"/>
        <v>34</v>
      </c>
      <c r="L562" s="930"/>
      <c r="M562" s="931"/>
      <c r="N562" s="931"/>
      <c r="O562" s="932"/>
      <c r="Q562" s="377" t="s">
        <v>1590</v>
      </c>
      <c r="R562" s="20" t="s">
        <v>532</v>
      </c>
      <c r="S562" s="10"/>
      <c r="T562" s="20"/>
      <c r="U562" s="20"/>
      <c r="V562" s="20"/>
      <c r="W562" s="20"/>
      <c r="X562" s="20"/>
      <c r="Y562" s="20"/>
      <c r="Z562" s="20"/>
      <c r="AA562" s="20"/>
      <c r="AB562" s="20"/>
      <c r="AC562" s="20"/>
      <c r="AD562" s="20"/>
      <c r="AE562" s="21"/>
    </row>
    <row r="563" spans="1:31" ht="15" customHeight="1" x14ac:dyDescent="0.2">
      <c r="A563" s="370">
        <v>3</v>
      </c>
      <c r="B563" s="54" t="s">
        <v>1827</v>
      </c>
      <c r="C563" s="636">
        <v>26</v>
      </c>
      <c r="D563" s="636">
        <v>13</v>
      </c>
      <c r="E563" s="636">
        <v>6</v>
      </c>
      <c r="F563" s="636">
        <v>7</v>
      </c>
      <c r="G563" s="636">
        <v>48</v>
      </c>
      <c r="H563" s="636">
        <v>49</v>
      </c>
      <c r="I563" s="638">
        <v>32</v>
      </c>
      <c r="J563" s="623">
        <f t="shared" si="62"/>
        <v>26</v>
      </c>
      <c r="K563" s="623">
        <f t="shared" si="63"/>
        <v>32</v>
      </c>
      <c r="L563" s="930"/>
      <c r="M563" s="931"/>
      <c r="N563" s="931"/>
      <c r="O563" s="932"/>
      <c r="Q563" s="377" t="s">
        <v>506</v>
      </c>
      <c r="R563" s="20"/>
      <c r="S563" s="20"/>
      <c r="T563" s="10"/>
      <c r="U563" s="20" t="s">
        <v>532</v>
      </c>
      <c r="V563" s="20"/>
      <c r="W563" s="20"/>
      <c r="X563" s="20"/>
      <c r="Y563" s="20"/>
      <c r="Z563" s="20"/>
      <c r="AA563" s="20"/>
      <c r="AB563" s="20"/>
      <c r="AC563" s="20"/>
      <c r="AD563" s="20"/>
      <c r="AE563" s="21"/>
    </row>
    <row r="564" spans="1:31" ht="15" customHeight="1" x14ac:dyDescent="0.2">
      <c r="A564" s="370">
        <v>4</v>
      </c>
      <c r="B564" s="54" t="s">
        <v>2138</v>
      </c>
      <c r="C564" s="636">
        <v>26</v>
      </c>
      <c r="D564" s="636">
        <v>13</v>
      </c>
      <c r="E564" s="636">
        <v>3</v>
      </c>
      <c r="F564" s="636">
        <v>10</v>
      </c>
      <c r="G564" s="636">
        <v>56</v>
      </c>
      <c r="H564" s="636">
        <v>50</v>
      </c>
      <c r="I564" s="638">
        <v>29</v>
      </c>
      <c r="J564" s="623">
        <f t="shared" si="62"/>
        <v>26</v>
      </c>
      <c r="K564" s="623">
        <f t="shared" si="63"/>
        <v>29</v>
      </c>
      <c r="L564" s="930"/>
      <c r="M564" s="931"/>
      <c r="N564" s="931"/>
      <c r="O564" s="932"/>
      <c r="Q564" s="377" t="s">
        <v>901</v>
      </c>
      <c r="R564" s="20"/>
      <c r="S564" s="20"/>
      <c r="T564" s="20" t="s">
        <v>532</v>
      </c>
      <c r="U564" s="10"/>
      <c r="V564" s="20" t="s">
        <v>532</v>
      </c>
      <c r="W564" s="20"/>
      <c r="X564" s="20"/>
      <c r="Y564" s="20"/>
      <c r="Z564" s="20"/>
      <c r="AA564" s="20"/>
      <c r="AB564" s="20"/>
      <c r="AC564" s="20"/>
      <c r="AD564" s="20"/>
      <c r="AE564" s="21"/>
    </row>
    <row r="565" spans="1:31" ht="15" customHeight="1" x14ac:dyDescent="0.2">
      <c r="A565" s="370">
        <v>5</v>
      </c>
      <c r="B565" s="54" t="s">
        <v>2057</v>
      </c>
      <c r="C565" s="636">
        <v>26</v>
      </c>
      <c r="D565" s="636">
        <v>11</v>
      </c>
      <c r="E565" s="636">
        <v>6</v>
      </c>
      <c r="F565" s="636">
        <v>9</v>
      </c>
      <c r="G565" s="636">
        <v>67</v>
      </c>
      <c r="H565" s="636">
        <v>42</v>
      </c>
      <c r="I565" s="638">
        <v>28</v>
      </c>
      <c r="J565" s="623">
        <f t="shared" si="62"/>
        <v>26</v>
      </c>
      <c r="K565" s="623">
        <f t="shared" si="63"/>
        <v>28</v>
      </c>
      <c r="L565" s="930"/>
      <c r="M565" s="931"/>
      <c r="N565" s="931"/>
      <c r="O565" s="932"/>
      <c r="Q565" s="377" t="s">
        <v>2055</v>
      </c>
      <c r="R565" s="20"/>
      <c r="S565" s="20"/>
      <c r="T565" s="20"/>
      <c r="U565" s="20" t="s">
        <v>532</v>
      </c>
      <c r="V565" s="10"/>
      <c r="W565" s="20" t="s">
        <v>532</v>
      </c>
      <c r="X565" s="20"/>
      <c r="Y565" s="20"/>
      <c r="Z565" s="20"/>
      <c r="AA565" s="20"/>
      <c r="AB565" s="20"/>
      <c r="AC565" s="20"/>
      <c r="AD565" s="20"/>
      <c r="AE565" s="21"/>
    </row>
    <row r="566" spans="1:31" ht="15" customHeight="1" x14ac:dyDescent="0.2">
      <c r="A566" s="370">
        <v>6</v>
      </c>
      <c r="B566" s="54" t="s">
        <v>737</v>
      </c>
      <c r="C566" s="636">
        <v>26</v>
      </c>
      <c r="D566" s="636">
        <v>11</v>
      </c>
      <c r="E566" s="636">
        <v>6</v>
      </c>
      <c r="F566" s="636">
        <v>9</v>
      </c>
      <c r="G566" s="636">
        <v>47</v>
      </c>
      <c r="H566" s="636">
        <v>52</v>
      </c>
      <c r="I566" s="638">
        <v>28</v>
      </c>
      <c r="J566" s="623">
        <f t="shared" si="62"/>
        <v>26</v>
      </c>
      <c r="K566" s="623">
        <f t="shared" si="63"/>
        <v>28</v>
      </c>
      <c r="L566" s="930"/>
      <c r="M566" s="931"/>
      <c r="N566" s="931"/>
      <c r="O566" s="932"/>
      <c r="Q566" s="377" t="s">
        <v>500</v>
      </c>
      <c r="R566" s="20"/>
      <c r="S566" s="20"/>
      <c r="T566" s="20"/>
      <c r="U566" s="20"/>
      <c r="V566" s="20" t="s">
        <v>532</v>
      </c>
      <c r="W566" s="10"/>
      <c r="X566" s="20"/>
      <c r="Y566" s="20"/>
      <c r="Z566" s="20"/>
      <c r="AA566" s="20"/>
      <c r="AB566" s="20"/>
      <c r="AC566" s="20"/>
      <c r="AD566" s="20"/>
      <c r="AE566" s="21"/>
    </row>
    <row r="567" spans="1:31" ht="15" customHeight="1" x14ac:dyDescent="0.2">
      <c r="A567" s="370">
        <v>7</v>
      </c>
      <c r="B567" s="54" t="s">
        <v>991</v>
      </c>
      <c r="C567" s="636">
        <v>26</v>
      </c>
      <c r="D567" s="636">
        <v>12</v>
      </c>
      <c r="E567" s="636">
        <v>4</v>
      </c>
      <c r="F567" s="636">
        <v>10</v>
      </c>
      <c r="G567" s="636">
        <v>71</v>
      </c>
      <c r="H567" s="636">
        <v>58</v>
      </c>
      <c r="I567" s="638">
        <v>26</v>
      </c>
      <c r="J567" s="623">
        <f t="shared" si="62"/>
        <v>26</v>
      </c>
      <c r="K567" s="623">
        <f t="shared" si="63"/>
        <v>28</v>
      </c>
      <c r="L567" s="930"/>
      <c r="M567" s="931"/>
      <c r="N567" s="931"/>
      <c r="O567" s="932"/>
      <c r="Q567" s="377" t="s">
        <v>847</v>
      </c>
      <c r="R567" s="20"/>
      <c r="S567" s="20"/>
      <c r="T567" s="20"/>
      <c r="U567" s="20"/>
      <c r="V567" s="20"/>
      <c r="W567" s="20"/>
      <c r="X567" s="10"/>
      <c r="Y567" s="20" t="s">
        <v>532</v>
      </c>
      <c r="Z567" s="20"/>
      <c r="AA567" s="20"/>
      <c r="AB567" s="20"/>
      <c r="AC567" s="20"/>
      <c r="AD567" s="20"/>
      <c r="AE567" s="21"/>
    </row>
    <row r="568" spans="1:31" ht="15" customHeight="1" x14ac:dyDescent="0.2">
      <c r="A568" s="370">
        <v>8</v>
      </c>
      <c r="B568" s="54" t="s">
        <v>39</v>
      </c>
      <c r="C568" s="636">
        <v>26</v>
      </c>
      <c r="D568" s="636">
        <v>8</v>
      </c>
      <c r="E568" s="636">
        <v>8</v>
      </c>
      <c r="F568" s="636">
        <v>10</v>
      </c>
      <c r="G568" s="636">
        <v>47</v>
      </c>
      <c r="H568" s="636">
        <v>49</v>
      </c>
      <c r="I568" s="638">
        <v>24</v>
      </c>
      <c r="J568" s="623">
        <f t="shared" si="62"/>
        <v>26</v>
      </c>
      <c r="K568" s="623">
        <f t="shared" si="63"/>
        <v>24</v>
      </c>
      <c r="L568" s="930"/>
      <c r="M568" s="931"/>
      <c r="N568" s="931"/>
      <c r="O568" s="932"/>
      <c r="Q568" s="377" t="s">
        <v>700</v>
      </c>
      <c r="R568" s="20"/>
      <c r="S568" s="20"/>
      <c r="T568" s="20"/>
      <c r="U568" s="20"/>
      <c r="V568" s="20"/>
      <c r="W568" s="20"/>
      <c r="X568" s="20" t="s">
        <v>532</v>
      </c>
      <c r="Y568" s="10"/>
      <c r="Z568" s="20" t="s">
        <v>532</v>
      </c>
      <c r="AA568" s="20"/>
      <c r="AB568" s="20"/>
      <c r="AC568" s="20"/>
      <c r="AD568" s="20"/>
      <c r="AE568" s="21"/>
    </row>
    <row r="569" spans="1:31" ht="15" customHeight="1" x14ac:dyDescent="0.2">
      <c r="A569" s="370">
        <v>9</v>
      </c>
      <c r="B569" s="54" t="s">
        <v>767</v>
      </c>
      <c r="C569" s="636">
        <v>26</v>
      </c>
      <c r="D569" s="636">
        <v>8</v>
      </c>
      <c r="E569" s="636">
        <v>8</v>
      </c>
      <c r="F569" s="636">
        <v>10</v>
      </c>
      <c r="G569" s="636">
        <v>46</v>
      </c>
      <c r="H569" s="636">
        <v>48</v>
      </c>
      <c r="I569" s="638">
        <v>24</v>
      </c>
      <c r="J569" s="623">
        <f t="shared" si="62"/>
        <v>26</v>
      </c>
      <c r="K569" s="623">
        <f t="shared" si="63"/>
        <v>24</v>
      </c>
      <c r="L569" s="930"/>
      <c r="M569" s="931"/>
      <c r="N569" s="931"/>
      <c r="O569" s="932"/>
      <c r="Q569" s="377" t="s">
        <v>544</v>
      </c>
      <c r="R569" s="20"/>
      <c r="S569" s="20"/>
      <c r="T569" s="20"/>
      <c r="U569" s="20"/>
      <c r="V569" s="20"/>
      <c r="W569" s="20"/>
      <c r="X569" s="20"/>
      <c r="Y569" s="20" t="s">
        <v>532</v>
      </c>
      <c r="Z569" s="10"/>
      <c r="AA569" s="20" t="s">
        <v>532</v>
      </c>
      <c r="AB569" s="20"/>
      <c r="AC569" s="20"/>
      <c r="AD569" s="20"/>
      <c r="AE569" s="21"/>
    </row>
    <row r="570" spans="1:31" ht="15" customHeight="1" x14ac:dyDescent="0.2">
      <c r="A570" s="370">
        <v>10</v>
      </c>
      <c r="B570" s="54" t="s">
        <v>708</v>
      </c>
      <c r="C570" s="636">
        <v>26</v>
      </c>
      <c r="D570" s="636">
        <v>6</v>
      </c>
      <c r="E570" s="636">
        <v>10</v>
      </c>
      <c r="F570" s="636">
        <v>10</v>
      </c>
      <c r="G570" s="636">
        <v>44</v>
      </c>
      <c r="H570" s="636">
        <v>51</v>
      </c>
      <c r="I570" s="638">
        <v>22</v>
      </c>
      <c r="J570" s="623">
        <f t="shared" si="62"/>
        <v>26</v>
      </c>
      <c r="K570" s="623">
        <f t="shared" si="63"/>
        <v>22</v>
      </c>
      <c r="L570" s="930"/>
      <c r="M570" s="931"/>
      <c r="N570" s="931"/>
      <c r="O570" s="932"/>
      <c r="Q570" s="377" t="s">
        <v>229</v>
      </c>
      <c r="R570" s="20"/>
      <c r="S570" s="20"/>
      <c r="T570" s="20"/>
      <c r="U570" s="20"/>
      <c r="V570" s="20"/>
      <c r="W570" s="20"/>
      <c r="X570" s="20"/>
      <c r="Y570" s="20"/>
      <c r="Z570" s="20" t="s">
        <v>532</v>
      </c>
      <c r="AA570" s="10"/>
      <c r="AB570" s="20"/>
      <c r="AC570" s="20"/>
      <c r="AD570" s="20"/>
      <c r="AE570" s="21"/>
    </row>
    <row r="571" spans="1:31" ht="15" customHeight="1" x14ac:dyDescent="0.2">
      <c r="A571" s="370">
        <v>11</v>
      </c>
      <c r="B571" s="54" t="s">
        <v>711</v>
      </c>
      <c r="C571" s="636">
        <v>26</v>
      </c>
      <c r="D571" s="636">
        <v>8</v>
      </c>
      <c r="E571" s="636">
        <v>5</v>
      </c>
      <c r="F571" s="636">
        <v>13</v>
      </c>
      <c r="G571" s="636">
        <v>56</v>
      </c>
      <c r="H571" s="636">
        <v>69</v>
      </c>
      <c r="I571" s="638">
        <v>21</v>
      </c>
      <c r="J571" s="623">
        <f t="shared" si="62"/>
        <v>26</v>
      </c>
      <c r="K571" s="623">
        <f t="shared" si="63"/>
        <v>21</v>
      </c>
      <c r="L571" s="930"/>
      <c r="M571" s="931"/>
      <c r="N571" s="931"/>
      <c r="O571" s="932"/>
      <c r="Q571" s="377" t="s">
        <v>2136</v>
      </c>
      <c r="R571" s="20"/>
      <c r="S571" s="20"/>
      <c r="T571" s="20"/>
      <c r="U571" s="20"/>
      <c r="V571" s="20"/>
      <c r="W571" s="20"/>
      <c r="X571" s="20"/>
      <c r="Y571" s="20"/>
      <c r="Z571" s="20"/>
      <c r="AA571" s="20"/>
      <c r="AB571" s="10"/>
      <c r="AC571" s="20" t="s">
        <v>532</v>
      </c>
      <c r="AD571" s="20"/>
      <c r="AE571" s="21"/>
    </row>
    <row r="572" spans="1:31" ht="15" customHeight="1" x14ac:dyDescent="0.2">
      <c r="A572" s="370">
        <v>12</v>
      </c>
      <c r="B572" s="54" t="s">
        <v>534</v>
      </c>
      <c r="C572" s="636">
        <v>26</v>
      </c>
      <c r="D572" s="636">
        <v>5</v>
      </c>
      <c r="E572" s="636">
        <v>10</v>
      </c>
      <c r="F572" s="636">
        <v>11</v>
      </c>
      <c r="G572" s="636">
        <v>39</v>
      </c>
      <c r="H572" s="636">
        <v>57</v>
      </c>
      <c r="I572" s="638">
        <v>20</v>
      </c>
      <c r="J572" s="623">
        <f t="shared" si="62"/>
        <v>26</v>
      </c>
      <c r="K572" s="623">
        <f t="shared" si="63"/>
        <v>20</v>
      </c>
      <c r="L572" s="930"/>
      <c r="M572" s="931"/>
      <c r="N572" s="931"/>
      <c r="O572" s="932"/>
      <c r="Q572" s="377" t="s">
        <v>769</v>
      </c>
      <c r="R572" s="20"/>
      <c r="S572" s="20"/>
      <c r="T572" s="20"/>
      <c r="U572" s="20"/>
      <c r="V572" s="20"/>
      <c r="W572" s="20"/>
      <c r="X572" s="20"/>
      <c r="Y572" s="20"/>
      <c r="Z572" s="20"/>
      <c r="AA572" s="20"/>
      <c r="AB572" s="20" t="s">
        <v>532</v>
      </c>
      <c r="AC572" s="10"/>
      <c r="AD572" s="20" t="s">
        <v>532</v>
      </c>
      <c r="AE572" s="21"/>
    </row>
    <row r="573" spans="1:31" ht="15" customHeight="1" x14ac:dyDescent="0.2">
      <c r="A573" s="370">
        <v>13</v>
      </c>
      <c r="B573" s="54" t="s">
        <v>551</v>
      </c>
      <c r="C573" s="636">
        <v>26</v>
      </c>
      <c r="D573" s="636">
        <v>5</v>
      </c>
      <c r="E573" s="636">
        <v>8</v>
      </c>
      <c r="F573" s="636">
        <v>13</v>
      </c>
      <c r="G573" s="636">
        <v>46</v>
      </c>
      <c r="H573" s="636">
        <v>60</v>
      </c>
      <c r="I573" s="638">
        <v>18</v>
      </c>
      <c r="J573" s="623">
        <f t="shared" si="62"/>
        <v>26</v>
      </c>
      <c r="K573" s="623">
        <f t="shared" si="63"/>
        <v>18</v>
      </c>
      <c r="L573" s="930"/>
      <c r="M573" s="931"/>
      <c r="N573" s="931"/>
      <c r="O573" s="932"/>
      <c r="Q573" s="377" t="s">
        <v>120</v>
      </c>
      <c r="R573" s="20"/>
      <c r="S573" s="20"/>
      <c r="T573" s="20"/>
      <c r="U573" s="20"/>
      <c r="V573" s="20"/>
      <c r="W573" s="20"/>
      <c r="X573" s="20"/>
      <c r="Y573" s="20"/>
      <c r="Z573" s="20"/>
      <c r="AA573" s="20"/>
      <c r="AB573" s="20"/>
      <c r="AC573" s="20" t="s">
        <v>532</v>
      </c>
      <c r="AD573" s="10"/>
      <c r="AE573" s="21"/>
    </row>
    <row r="574" spans="1:31" ht="15" customHeight="1" thickBot="1" x14ac:dyDescent="0.25">
      <c r="A574" s="372">
        <v>14</v>
      </c>
      <c r="B574" s="55" t="s">
        <v>36</v>
      </c>
      <c r="C574" s="637">
        <v>26</v>
      </c>
      <c r="D574" s="637">
        <v>5</v>
      </c>
      <c r="E574" s="637">
        <v>6</v>
      </c>
      <c r="F574" s="637">
        <v>15</v>
      </c>
      <c r="G574" s="637">
        <v>38</v>
      </c>
      <c r="H574" s="637">
        <v>73</v>
      </c>
      <c r="I574" s="639">
        <v>16</v>
      </c>
      <c r="J574" s="623">
        <f t="shared" si="62"/>
        <v>26</v>
      </c>
      <c r="K574" s="623">
        <f t="shared" si="63"/>
        <v>16</v>
      </c>
      <c r="L574" s="933"/>
      <c r="M574" s="934"/>
      <c r="N574" s="934"/>
      <c r="O574" s="935"/>
      <c r="Q574" s="378" t="s">
        <v>547</v>
      </c>
      <c r="R574" s="23"/>
      <c r="S574" s="23"/>
      <c r="T574" s="23"/>
      <c r="U574" s="23"/>
      <c r="V574" s="23"/>
      <c r="W574" s="23"/>
      <c r="X574" s="23"/>
      <c r="Y574" s="23"/>
      <c r="Z574" s="23"/>
      <c r="AA574" s="23"/>
      <c r="AB574" s="23"/>
      <c r="AC574" s="23"/>
      <c r="AD574" s="23"/>
      <c r="AE574" s="15"/>
    </row>
    <row r="575" spans="1:31" ht="15" customHeight="1" x14ac:dyDescent="0.2">
      <c r="C575" s="623">
        <f t="shared" ref="C575:I575" si="65">SUM(C561:C574)</f>
        <v>364</v>
      </c>
      <c r="D575" s="623">
        <f t="shared" si="65"/>
        <v>137</v>
      </c>
      <c r="E575" s="623">
        <f t="shared" si="65"/>
        <v>90</v>
      </c>
      <c r="F575" s="623">
        <f t="shared" si="65"/>
        <v>137</v>
      </c>
      <c r="G575" s="623">
        <f t="shared" si="65"/>
        <v>749</v>
      </c>
      <c r="H575" s="623">
        <f t="shared" si="65"/>
        <v>749</v>
      </c>
      <c r="I575" s="623">
        <f t="shared" si="65"/>
        <v>362</v>
      </c>
      <c r="J575" s="623">
        <f t="shared" si="62"/>
        <v>364</v>
      </c>
      <c r="K575" s="623">
        <f t="shared" si="63"/>
        <v>364</v>
      </c>
    </row>
    <row r="576" spans="1:31" ht="15" customHeight="1" thickBot="1" x14ac:dyDescent="0.25"/>
    <row r="577" spans="1:27" ht="15" customHeight="1" thickBot="1" x14ac:dyDescent="0.25">
      <c r="A577" s="1207" t="s">
        <v>493</v>
      </c>
      <c r="B577" s="1208"/>
      <c r="C577" s="1208"/>
      <c r="D577" s="1208"/>
      <c r="E577" s="1208"/>
      <c r="F577" s="1209"/>
      <c r="G577" s="1204" t="s">
        <v>1267</v>
      </c>
      <c r="H577" s="1205"/>
      <c r="I577" s="1206"/>
      <c r="L577" s="952" t="s">
        <v>538</v>
      </c>
      <c r="M577" s="953"/>
      <c r="N577" s="953"/>
      <c r="O577" s="954"/>
    </row>
    <row r="578" spans="1:27" ht="15" customHeight="1" thickBot="1" x14ac:dyDescent="0.25">
      <c r="A578" s="449" t="s">
        <v>496</v>
      </c>
      <c r="B578" s="450" t="s">
        <v>497</v>
      </c>
      <c r="C578" s="451" t="s">
        <v>498</v>
      </c>
      <c r="D578" s="451" t="s">
        <v>499</v>
      </c>
      <c r="E578" s="451" t="s">
        <v>500</v>
      </c>
      <c r="F578" s="451" t="s">
        <v>501</v>
      </c>
      <c r="G578" s="452" t="s">
        <v>502</v>
      </c>
      <c r="H578" s="452" t="s">
        <v>503</v>
      </c>
      <c r="I578" s="453" t="s">
        <v>504</v>
      </c>
      <c r="L578" s="955"/>
      <c r="M578" s="956"/>
      <c r="N578" s="956"/>
      <c r="O578" s="957"/>
      <c r="Q578" s="24" t="s">
        <v>1269</v>
      </c>
      <c r="R578" s="396" t="s">
        <v>901</v>
      </c>
      <c r="S578" s="396" t="s">
        <v>902</v>
      </c>
      <c r="T578" s="396" t="s">
        <v>1631</v>
      </c>
      <c r="U578" s="396" t="s">
        <v>322</v>
      </c>
      <c r="V578" s="396" t="s">
        <v>514</v>
      </c>
      <c r="W578" s="396" t="s">
        <v>501</v>
      </c>
      <c r="X578" s="396" t="s">
        <v>299</v>
      </c>
      <c r="Y578" s="396" t="s">
        <v>2162</v>
      </c>
      <c r="Z578" s="396" t="s">
        <v>153</v>
      </c>
      <c r="AA578" s="397" t="s">
        <v>499</v>
      </c>
    </row>
    <row r="579" spans="1:27" ht="15" customHeight="1" x14ac:dyDescent="0.2">
      <c r="A579" s="475">
        <v>1</v>
      </c>
      <c r="B579" s="126" t="s">
        <v>1635</v>
      </c>
      <c r="C579" s="640">
        <v>16</v>
      </c>
      <c r="D579" s="640">
        <v>11</v>
      </c>
      <c r="E579" s="640">
        <v>2</v>
      </c>
      <c r="F579" s="640">
        <v>3</v>
      </c>
      <c r="G579" s="640">
        <v>31</v>
      </c>
      <c r="H579" s="640">
        <v>15</v>
      </c>
      <c r="I579" s="128">
        <v>24</v>
      </c>
      <c r="J579" s="623">
        <f t="shared" si="62"/>
        <v>16</v>
      </c>
      <c r="K579" s="623">
        <f t="shared" si="63"/>
        <v>24</v>
      </c>
      <c r="L579" s="927" t="s">
        <v>1272</v>
      </c>
      <c r="M579" s="928"/>
      <c r="N579" s="928"/>
      <c r="O579" s="929"/>
      <c r="Q579" s="339" t="s">
        <v>901</v>
      </c>
      <c r="R579" s="10"/>
      <c r="S579" s="587" t="s">
        <v>532</v>
      </c>
      <c r="T579" s="20"/>
      <c r="U579" s="20"/>
      <c r="V579" s="20"/>
      <c r="W579" s="20"/>
      <c r="X579" s="20"/>
      <c r="Y579" s="20"/>
      <c r="Z579" s="20"/>
      <c r="AA579" s="21"/>
    </row>
    <row r="580" spans="1:27" ht="15" customHeight="1" x14ac:dyDescent="0.2">
      <c r="A580" s="246">
        <v>2</v>
      </c>
      <c r="B580" s="129" t="s">
        <v>1248</v>
      </c>
      <c r="C580" s="636">
        <v>16</v>
      </c>
      <c r="D580" s="636">
        <v>10</v>
      </c>
      <c r="E580" s="636">
        <v>2</v>
      </c>
      <c r="F580" s="636">
        <v>4</v>
      </c>
      <c r="G580" s="636">
        <v>48</v>
      </c>
      <c r="H580" s="636">
        <v>35</v>
      </c>
      <c r="I580" s="638">
        <v>22</v>
      </c>
      <c r="J580" s="623">
        <f t="shared" si="62"/>
        <v>16</v>
      </c>
      <c r="K580" s="623">
        <f t="shared" si="63"/>
        <v>22</v>
      </c>
      <c r="L580" s="930"/>
      <c r="M580" s="931"/>
      <c r="N580" s="931"/>
      <c r="O580" s="932"/>
      <c r="Q580" s="339" t="s">
        <v>902</v>
      </c>
      <c r="R580" s="587" t="s">
        <v>532</v>
      </c>
      <c r="S580" s="10"/>
      <c r="T580" s="587"/>
      <c r="U580" s="587"/>
      <c r="V580" s="587"/>
      <c r="W580" s="587"/>
      <c r="X580" s="587"/>
      <c r="Y580" s="587"/>
      <c r="Z580" s="587"/>
      <c r="AA580" s="615"/>
    </row>
    <row r="581" spans="1:27" ht="15" customHeight="1" x14ac:dyDescent="0.2">
      <c r="A581" s="246">
        <v>3</v>
      </c>
      <c r="B581" s="129" t="s">
        <v>304</v>
      </c>
      <c r="C581" s="636">
        <v>16</v>
      </c>
      <c r="D581" s="636">
        <v>8</v>
      </c>
      <c r="E581" s="636">
        <v>4</v>
      </c>
      <c r="F581" s="636">
        <v>4</v>
      </c>
      <c r="G581" s="636">
        <v>30</v>
      </c>
      <c r="H581" s="636">
        <v>25</v>
      </c>
      <c r="I581" s="638">
        <v>20</v>
      </c>
      <c r="J581" s="623">
        <f t="shared" si="62"/>
        <v>16</v>
      </c>
      <c r="K581" s="623">
        <f t="shared" si="63"/>
        <v>20</v>
      </c>
      <c r="L581" s="930"/>
      <c r="M581" s="931"/>
      <c r="N581" s="931"/>
      <c r="O581" s="932"/>
      <c r="Q581" s="339" t="s">
        <v>1631</v>
      </c>
      <c r="R581" s="20"/>
      <c r="S581" s="587"/>
      <c r="T581" s="10"/>
      <c r="U581" s="20" t="s">
        <v>532</v>
      </c>
      <c r="V581" s="20"/>
      <c r="W581" s="20"/>
      <c r="X581" s="20"/>
      <c r="Y581" s="20"/>
      <c r="Z581" s="20"/>
      <c r="AA581" s="21"/>
    </row>
    <row r="582" spans="1:27" ht="15" customHeight="1" x14ac:dyDescent="0.2">
      <c r="A582" s="246">
        <v>4</v>
      </c>
      <c r="B582" s="129" t="s">
        <v>2163</v>
      </c>
      <c r="C582" s="636">
        <v>16</v>
      </c>
      <c r="D582" s="636">
        <v>9</v>
      </c>
      <c r="E582" s="636">
        <v>1</v>
      </c>
      <c r="F582" s="636">
        <v>6</v>
      </c>
      <c r="G582" s="636">
        <v>47</v>
      </c>
      <c r="H582" s="636">
        <v>31</v>
      </c>
      <c r="I582" s="638">
        <v>19</v>
      </c>
      <c r="J582" s="623">
        <f t="shared" si="62"/>
        <v>16</v>
      </c>
      <c r="K582" s="623">
        <f t="shared" si="63"/>
        <v>19</v>
      </c>
      <c r="L582" s="930"/>
      <c r="M582" s="931"/>
      <c r="N582" s="931"/>
      <c r="O582" s="932"/>
      <c r="Q582" s="339" t="s">
        <v>322</v>
      </c>
      <c r="R582" s="20"/>
      <c r="S582" s="587"/>
      <c r="T582" s="20" t="s">
        <v>532</v>
      </c>
      <c r="U582" s="10"/>
      <c r="V582" s="20" t="s">
        <v>532</v>
      </c>
      <c r="W582" s="20"/>
      <c r="X582" s="20"/>
      <c r="Y582" s="20"/>
      <c r="Z582" s="20"/>
      <c r="AA582" s="21"/>
    </row>
    <row r="583" spans="1:27" ht="15" customHeight="1" x14ac:dyDescent="0.2">
      <c r="A583" s="246">
        <v>5</v>
      </c>
      <c r="B583" s="129" t="s">
        <v>1245</v>
      </c>
      <c r="C583" s="636">
        <v>16</v>
      </c>
      <c r="D583" s="636">
        <v>7</v>
      </c>
      <c r="E583" s="636">
        <v>3</v>
      </c>
      <c r="F583" s="636">
        <v>6</v>
      </c>
      <c r="G583" s="636">
        <v>30</v>
      </c>
      <c r="H583" s="636">
        <v>33</v>
      </c>
      <c r="I583" s="638">
        <v>17</v>
      </c>
      <c r="J583" s="623">
        <f t="shared" si="62"/>
        <v>16</v>
      </c>
      <c r="K583" s="623">
        <f t="shared" si="63"/>
        <v>17</v>
      </c>
      <c r="L583" s="930"/>
      <c r="M583" s="931"/>
      <c r="N583" s="931"/>
      <c r="O583" s="932"/>
      <c r="Q583" s="339" t="s">
        <v>514</v>
      </c>
      <c r="R583" s="20"/>
      <c r="S583" s="587"/>
      <c r="T583" s="20"/>
      <c r="U583" s="20" t="s">
        <v>532</v>
      </c>
      <c r="V583" s="10"/>
      <c r="W583" s="20" t="s">
        <v>532</v>
      </c>
      <c r="X583" s="20"/>
      <c r="Y583" s="20"/>
      <c r="Z583" s="20"/>
      <c r="AA583" s="21"/>
    </row>
    <row r="584" spans="1:27" ht="15" customHeight="1" x14ac:dyDescent="0.2">
      <c r="A584" s="246">
        <v>6</v>
      </c>
      <c r="B584" s="129" t="s">
        <v>1855</v>
      </c>
      <c r="C584" s="636">
        <v>16</v>
      </c>
      <c r="D584" s="636">
        <v>5</v>
      </c>
      <c r="E584" s="636">
        <v>3</v>
      </c>
      <c r="F584" s="636">
        <v>8</v>
      </c>
      <c r="G584" s="636">
        <v>25</v>
      </c>
      <c r="H584" s="636">
        <v>30</v>
      </c>
      <c r="I584" s="638">
        <v>13</v>
      </c>
      <c r="J584" s="623">
        <f t="shared" si="62"/>
        <v>16</v>
      </c>
      <c r="K584" s="623">
        <f t="shared" si="63"/>
        <v>13</v>
      </c>
      <c r="L584" s="930"/>
      <c r="M584" s="931"/>
      <c r="N584" s="931"/>
      <c r="O584" s="932"/>
      <c r="Q584" s="339" t="s">
        <v>501</v>
      </c>
      <c r="R584" s="20"/>
      <c r="S584" s="587"/>
      <c r="T584" s="20"/>
      <c r="U584" s="20"/>
      <c r="V584" s="20" t="s">
        <v>532</v>
      </c>
      <c r="W584" s="10"/>
      <c r="X584" s="20"/>
      <c r="Y584" s="20"/>
      <c r="Z584" s="20"/>
      <c r="AA584" s="21"/>
    </row>
    <row r="585" spans="1:27" ht="15" customHeight="1" x14ac:dyDescent="0.2">
      <c r="A585" s="246">
        <v>7</v>
      </c>
      <c r="B585" s="129" t="s">
        <v>2123</v>
      </c>
      <c r="C585" s="636">
        <v>16</v>
      </c>
      <c r="D585" s="636">
        <v>4</v>
      </c>
      <c r="E585" s="636">
        <v>4</v>
      </c>
      <c r="F585" s="636">
        <v>8</v>
      </c>
      <c r="G585" s="636">
        <v>24</v>
      </c>
      <c r="H585" s="636">
        <v>35</v>
      </c>
      <c r="I585" s="638">
        <v>12</v>
      </c>
      <c r="J585" s="623">
        <f t="shared" si="62"/>
        <v>16</v>
      </c>
      <c r="K585" s="623">
        <f t="shared" si="63"/>
        <v>12</v>
      </c>
      <c r="L585" s="930"/>
      <c r="M585" s="931"/>
      <c r="N585" s="931"/>
      <c r="O585" s="932"/>
      <c r="Q585" s="339" t="s">
        <v>299</v>
      </c>
      <c r="R585" s="20"/>
      <c r="S585" s="587"/>
      <c r="T585" s="20"/>
      <c r="U585" s="20"/>
      <c r="V585" s="20"/>
      <c r="W585" s="20"/>
      <c r="X585" s="10"/>
      <c r="Y585" s="20" t="s">
        <v>532</v>
      </c>
      <c r="Z585" s="20"/>
      <c r="AA585" s="21"/>
    </row>
    <row r="586" spans="1:27" ht="15" customHeight="1" x14ac:dyDescent="0.2">
      <c r="A586" s="246">
        <v>8</v>
      </c>
      <c r="B586" s="129" t="s">
        <v>128</v>
      </c>
      <c r="C586" s="636">
        <v>16</v>
      </c>
      <c r="D586" s="636">
        <v>3</v>
      </c>
      <c r="E586" s="636">
        <v>4</v>
      </c>
      <c r="F586" s="636">
        <v>9</v>
      </c>
      <c r="G586" s="636">
        <v>26</v>
      </c>
      <c r="H586" s="636">
        <v>43</v>
      </c>
      <c r="I586" s="638">
        <v>10</v>
      </c>
      <c r="J586" s="623">
        <f t="shared" si="62"/>
        <v>16</v>
      </c>
      <c r="K586" s="623">
        <f t="shared" si="63"/>
        <v>10</v>
      </c>
      <c r="L586" s="930"/>
      <c r="M586" s="931"/>
      <c r="N586" s="931"/>
      <c r="O586" s="932"/>
      <c r="Q586" s="339" t="s">
        <v>2162</v>
      </c>
      <c r="R586" s="20"/>
      <c r="S586" s="587"/>
      <c r="T586" s="20"/>
      <c r="U586" s="20"/>
      <c r="V586" s="20"/>
      <c r="W586" s="20"/>
      <c r="X586" s="20" t="s">
        <v>532</v>
      </c>
      <c r="Y586" s="10"/>
      <c r="Z586" s="20" t="s">
        <v>532</v>
      </c>
      <c r="AA586" s="21"/>
    </row>
    <row r="587" spans="1:27" ht="15" customHeight="1" x14ac:dyDescent="0.2">
      <c r="A587" s="246">
        <v>9</v>
      </c>
      <c r="B587" s="129" t="s">
        <v>1923</v>
      </c>
      <c r="C587" s="636">
        <v>16</v>
      </c>
      <c r="D587" s="636">
        <v>0</v>
      </c>
      <c r="E587" s="636">
        <v>7</v>
      </c>
      <c r="F587" s="636">
        <v>9</v>
      </c>
      <c r="G587" s="636">
        <v>12</v>
      </c>
      <c r="H587" s="636">
        <v>26</v>
      </c>
      <c r="I587" s="638">
        <v>7</v>
      </c>
      <c r="J587" s="623">
        <f t="shared" si="62"/>
        <v>16</v>
      </c>
      <c r="K587" s="623">
        <f t="shared" si="63"/>
        <v>7</v>
      </c>
      <c r="L587" s="930"/>
      <c r="M587" s="931"/>
      <c r="N587" s="931"/>
      <c r="O587" s="932"/>
      <c r="Q587" s="339" t="s">
        <v>153</v>
      </c>
      <c r="R587" s="20"/>
      <c r="S587" s="587"/>
      <c r="T587" s="20"/>
      <c r="U587" s="20"/>
      <c r="V587" s="20"/>
      <c r="W587" s="20"/>
      <c r="X587" s="20"/>
      <c r="Y587" s="20" t="s">
        <v>532</v>
      </c>
      <c r="Z587" s="10"/>
      <c r="AA587" s="21"/>
    </row>
    <row r="588" spans="1:27" ht="15" customHeight="1" thickBot="1" x14ac:dyDescent="0.25">
      <c r="A588" s="455" t="s">
        <v>533</v>
      </c>
      <c r="B588" s="130" t="s">
        <v>433</v>
      </c>
      <c r="C588" s="637">
        <v>0</v>
      </c>
      <c r="D588" s="637">
        <v>0</v>
      </c>
      <c r="E588" s="637">
        <v>0</v>
      </c>
      <c r="F588" s="637">
        <v>0</v>
      </c>
      <c r="G588" s="637">
        <v>0</v>
      </c>
      <c r="H588" s="637">
        <v>0</v>
      </c>
      <c r="I588" s="639">
        <v>0</v>
      </c>
      <c r="J588" s="623">
        <f t="shared" si="62"/>
        <v>0</v>
      </c>
      <c r="K588" s="623">
        <f t="shared" si="63"/>
        <v>0</v>
      </c>
      <c r="L588" s="933"/>
      <c r="M588" s="934"/>
      <c r="N588" s="934"/>
      <c r="O588" s="935"/>
      <c r="Q588" s="398" t="s">
        <v>499</v>
      </c>
      <c r="R588" s="23"/>
      <c r="S588" s="594"/>
      <c r="T588" s="23"/>
      <c r="U588" s="23"/>
      <c r="V588" s="23"/>
      <c r="W588" s="23"/>
      <c r="X588" s="23"/>
      <c r="Y588" s="23"/>
      <c r="Z588" s="23"/>
      <c r="AA588" s="15"/>
    </row>
    <row r="589" spans="1:27" ht="15" customHeight="1" x14ac:dyDescent="0.2">
      <c r="C589" s="623">
        <f t="shared" ref="C589:I589" si="66">SUM(C579:C588)</f>
        <v>144</v>
      </c>
      <c r="D589" s="623">
        <f t="shared" si="66"/>
        <v>57</v>
      </c>
      <c r="E589" s="623">
        <f t="shared" si="66"/>
        <v>30</v>
      </c>
      <c r="F589" s="623">
        <f t="shared" si="66"/>
        <v>57</v>
      </c>
      <c r="G589" s="623">
        <f t="shared" si="66"/>
        <v>273</v>
      </c>
      <c r="H589" s="623">
        <f t="shared" si="66"/>
        <v>273</v>
      </c>
      <c r="I589" s="623">
        <f t="shared" si="66"/>
        <v>144</v>
      </c>
      <c r="J589" s="623">
        <f t="shared" si="62"/>
        <v>144</v>
      </c>
      <c r="K589" s="623">
        <f t="shared" si="63"/>
        <v>144</v>
      </c>
    </row>
    <row r="590" spans="1:27" ht="15" customHeight="1" thickBot="1" x14ac:dyDescent="0.25">
      <c r="Q590" s="5" t="s">
        <v>532</v>
      </c>
    </row>
    <row r="591" spans="1:27" ht="15" customHeight="1" thickBot="1" x14ac:dyDescent="0.25">
      <c r="A591" s="1207" t="s">
        <v>1247</v>
      </c>
      <c r="B591" s="1208"/>
      <c r="C591" s="1208"/>
      <c r="D591" s="1208"/>
      <c r="E591" s="1208"/>
      <c r="F591" s="1209"/>
      <c r="G591" s="1204" t="s">
        <v>1267</v>
      </c>
      <c r="H591" s="1205"/>
      <c r="I591" s="1206"/>
      <c r="L591" s="952" t="s">
        <v>538</v>
      </c>
      <c r="M591" s="953"/>
      <c r="N591" s="953"/>
      <c r="O591" s="954"/>
    </row>
    <row r="592" spans="1:27" ht="15" customHeight="1" thickBot="1" x14ac:dyDescent="0.25">
      <c r="A592" s="449" t="s">
        <v>496</v>
      </c>
      <c r="B592" s="450" t="s">
        <v>497</v>
      </c>
      <c r="C592" s="451" t="s">
        <v>498</v>
      </c>
      <c r="D592" s="451" t="s">
        <v>499</v>
      </c>
      <c r="E592" s="451" t="s">
        <v>500</v>
      </c>
      <c r="F592" s="451" t="s">
        <v>501</v>
      </c>
      <c r="G592" s="452" t="s">
        <v>502</v>
      </c>
      <c r="H592" s="452" t="s">
        <v>503</v>
      </c>
      <c r="I592" s="453" t="s">
        <v>504</v>
      </c>
      <c r="L592" s="955"/>
      <c r="M592" s="956"/>
      <c r="N592" s="956"/>
      <c r="O592" s="957"/>
      <c r="Q592" s="24" t="s">
        <v>1269</v>
      </c>
      <c r="R592" s="396" t="s">
        <v>902</v>
      </c>
      <c r="S592" s="396" t="s">
        <v>514</v>
      </c>
      <c r="T592" s="396" t="s">
        <v>501</v>
      </c>
      <c r="U592" s="396" t="s">
        <v>2162</v>
      </c>
      <c r="V592" s="397" t="s">
        <v>499</v>
      </c>
    </row>
    <row r="593" spans="1:22" ht="15" customHeight="1" x14ac:dyDescent="0.2">
      <c r="A593" s="475">
        <v>1</v>
      </c>
      <c r="B593" s="126" t="s">
        <v>2163</v>
      </c>
      <c r="C593" s="640">
        <v>7</v>
      </c>
      <c r="D593" s="640">
        <v>6</v>
      </c>
      <c r="E593" s="640">
        <v>1</v>
      </c>
      <c r="F593" s="640">
        <v>0</v>
      </c>
      <c r="G593" s="640">
        <v>18</v>
      </c>
      <c r="H593" s="640">
        <v>5</v>
      </c>
      <c r="I593" s="128">
        <v>13</v>
      </c>
      <c r="J593" s="623">
        <f t="shared" si="62"/>
        <v>7</v>
      </c>
      <c r="K593" s="623">
        <f t="shared" si="63"/>
        <v>13</v>
      </c>
      <c r="L593" s="927" t="s">
        <v>532</v>
      </c>
      <c r="M593" s="928"/>
      <c r="N593" s="928"/>
      <c r="O593" s="929"/>
      <c r="Q593" s="339" t="s">
        <v>902</v>
      </c>
      <c r="R593" s="10"/>
      <c r="S593" s="20"/>
      <c r="T593" s="20"/>
      <c r="U593" s="20"/>
      <c r="V593" s="21"/>
    </row>
    <row r="594" spans="1:22" ht="15" customHeight="1" x14ac:dyDescent="0.2">
      <c r="A594" s="246">
        <v>2</v>
      </c>
      <c r="B594" s="129" t="s">
        <v>1260</v>
      </c>
      <c r="C594" s="636">
        <v>8</v>
      </c>
      <c r="D594" s="636">
        <v>5</v>
      </c>
      <c r="E594" s="636">
        <v>0</v>
      </c>
      <c r="F594" s="636">
        <v>3</v>
      </c>
      <c r="G594" s="636">
        <v>15</v>
      </c>
      <c r="H594" s="636">
        <v>8</v>
      </c>
      <c r="I594" s="638">
        <v>10</v>
      </c>
      <c r="J594" s="623">
        <f t="shared" si="62"/>
        <v>8</v>
      </c>
      <c r="K594" s="623">
        <f t="shared" si="63"/>
        <v>10</v>
      </c>
      <c r="L594" s="930"/>
      <c r="M594" s="931"/>
      <c r="N594" s="931"/>
      <c r="O594" s="932"/>
      <c r="Q594" s="339" t="s">
        <v>514</v>
      </c>
      <c r="R594" s="20"/>
      <c r="S594" s="10"/>
      <c r="T594" s="20" t="s">
        <v>532</v>
      </c>
      <c r="U594" s="20"/>
      <c r="V594" s="21"/>
    </row>
    <row r="595" spans="1:22" ht="15" customHeight="1" x14ac:dyDescent="0.2">
      <c r="A595" s="246">
        <v>3</v>
      </c>
      <c r="B595" s="129" t="s">
        <v>1855</v>
      </c>
      <c r="C595" s="636">
        <v>7</v>
      </c>
      <c r="D595" s="636">
        <v>4</v>
      </c>
      <c r="E595" s="636">
        <v>0</v>
      </c>
      <c r="F595" s="636">
        <v>3</v>
      </c>
      <c r="G595" s="636">
        <v>14</v>
      </c>
      <c r="H595" s="636">
        <v>11</v>
      </c>
      <c r="I595" s="638">
        <v>8</v>
      </c>
      <c r="J595" s="623">
        <f t="shared" si="62"/>
        <v>7</v>
      </c>
      <c r="K595" s="623">
        <f t="shared" si="63"/>
        <v>8</v>
      </c>
      <c r="L595" s="930"/>
      <c r="M595" s="931"/>
      <c r="N595" s="931"/>
      <c r="O595" s="932"/>
      <c r="Q595" s="339" t="s">
        <v>501</v>
      </c>
      <c r="R595" s="20"/>
      <c r="S595" s="20" t="s">
        <v>532</v>
      </c>
      <c r="T595" s="10"/>
      <c r="U595" s="20" t="s">
        <v>532</v>
      </c>
      <c r="V595" s="21"/>
    </row>
    <row r="596" spans="1:22" ht="15" customHeight="1" x14ac:dyDescent="0.2">
      <c r="A596" s="246">
        <v>4</v>
      </c>
      <c r="B596" s="129" t="s">
        <v>529</v>
      </c>
      <c r="C596" s="636">
        <v>8</v>
      </c>
      <c r="D596" s="636">
        <v>3</v>
      </c>
      <c r="E596" s="636">
        <v>1</v>
      </c>
      <c r="F596" s="636">
        <v>4</v>
      </c>
      <c r="G596" s="636">
        <v>20</v>
      </c>
      <c r="H596" s="636">
        <v>10</v>
      </c>
      <c r="I596" s="638">
        <v>7</v>
      </c>
      <c r="J596" s="623">
        <f t="shared" si="62"/>
        <v>8</v>
      </c>
      <c r="K596" s="623">
        <f t="shared" si="63"/>
        <v>7</v>
      </c>
      <c r="L596" s="930"/>
      <c r="M596" s="931"/>
      <c r="N596" s="931"/>
      <c r="O596" s="932"/>
      <c r="Q596" s="339" t="s">
        <v>2162</v>
      </c>
      <c r="R596" s="20"/>
      <c r="S596" s="20"/>
      <c r="T596" s="20" t="s">
        <v>532</v>
      </c>
      <c r="U596" s="10"/>
      <c r="V596" s="21"/>
    </row>
    <row r="597" spans="1:22" ht="15" customHeight="1" thickBot="1" x14ac:dyDescent="0.25">
      <c r="A597" s="455">
        <v>5</v>
      </c>
      <c r="B597" s="130" t="s">
        <v>433</v>
      </c>
      <c r="C597" s="637">
        <v>8</v>
      </c>
      <c r="D597" s="637">
        <v>0</v>
      </c>
      <c r="E597" s="637">
        <v>0</v>
      </c>
      <c r="F597" s="637">
        <v>8</v>
      </c>
      <c r="G597" s="637">
        <v>5</v>
      </c>
      <c r="H597" s="637">
        <v>38</v>
      </c>
      <c r="I597" s="639">
        <v>0</v>
      </c>
      <c r="J597" s="623">
        <f t="shared" si="62"/>
        <v>8</v>
      </c>
      <c r="K597" s="623">
        <f t="shared" si="63"/>
        <v>0</v>
      </c>
      <c r="L597" s="933"/>
      <c r="M597" s="934"/>
      <c r="N597" s="934"/>
      <c r="O597" s="935"/>
      <c r="Q597" s="398" t="s">
        <v>499</v>
      </c>
      <c r="R597" s="23"/>
      <c r="S597" s="23"/>
      <c r="T597" s="23"/>
      <c r="U597" s="23"/>
      <c r="V597" s="15"/>
    </row>
    <row r="598" spans="1:22" ht="15" customHeight="1" x14ac:dyDescent="0.2">
      <c r="C598" s="623">
        <f t="shared" ref="C598:I598" si="67">SUM(C593:C597)</f>
        <v>38</v>
      </c>
      <c r="D598" s="623">
        <f t="shared" si="67"/>
        <v>18</v>
      </c>
      <c r="E598" s="623">
        <f t="shared" si="67"/>
        <v>2</v>
      </c>
      <c r="F598" s="623">
        <f t="shared" si="67"/>
        <v>18</v>
      </c>
      <c r="G598" s="623">
        <f t="shared" si="67"/>
        <v>72</v>
      </c>
      <c r="H598" s="623">
        <f t="shared" si="67"/>
        <v>72</v>
      </c>
      <c r="I598" s="623">
        <f t="shared" si="67"/>
        <v>38</v>
      </c>
      <c r="J598" s="623">
        <f t="shared" si="62"/>
        <v>38</v>
      </c>
      <c r="K598" s="623">
        <f t="shared" si="63"/>
        <v>38</v>
      </c>
    </row>
    <row r="599" spans="1:22" ht="15" customHeight="1" thickBot="1" x14ac:dyDescent="0.25"/>
    <row r="600" spans="1:22" ht="15" customHeight="1" thickBot="1" x14ac:dyDescent="0.25">
      <c r="A600" s="1207" t="s">
        <v>1250</v>
      </c>
      <c r="B600" s="1208"/>
      <c r="C600" s="1208"/>
      <c r="D600" s="1208"/>
      <c r="E600" s="1208"/>
      <c r="F600" s="1209"/>
      <c r="G600" s="1204" t="s">
        <v>1267</v>
      </c>
      <c r="H600" s="1205"/>
      <c r="I600" s="1206"/>
      <c r="L600" s="952" t="s">
        <v>538</v>
      </c>
      <c r="M600" s="953"/>
      <c r="N600" s="953"/>
      <c r="O600" s="954"/>
    </row>
    <row r="601" spans="1:22" ht="15" customHeight="1" thickBot="1" x14ac:dyDescent="0.25">
      <c r="A601" s="449" t="s">
        <v>496</v>
      </c>
      <c r="B601" s="450" t="s">
        <v>497</v>
      </c>
      <c r="C601" s="451" t="s">
        <v>498</v>
      </c>
      <c r="D601" s="451" t="s">
        <v>499</v>
      </c>
      <c r="E601" s="451" t="s">
        <v>500</v>
      </c>
      <c r="F601" s="451" t="s">
        <v>501</v>
      </c>
      <c r="G601" s="452" t="s">
        <v>502</v>
      </c>
      <c r="H601" s="452" t="s">
        <v>503</v>
      </c>
      <c r="I601" s="453" t="s">
        <v>504</v>
      </c>
      <c r="L601" s="955"/>
      <c r="M601" s="956"/>
      <c r="N601" s="956"/>
      <c r="O601" s="957"/>
      <c r="Q601" s="24" t="s">
        <v>1269</v>
      </c>
      <c r="R601" s="396" t="s">
        <v>901</v>
      </c>
      <c r="S601" s="396" t="s">
        <v>1631</v>
      </c>
      <c r="T601" s="396" t="s">
        <v>322</v>
      </c>
      <c r="U601" s="396" t="s">
        <v>299</v>
      </c>
      <c r="V601" s="397" t="s">
        <v>153</v>
      </c>
    </row>
    <row r="602" spans="1:22" ht="15" customHeight="1" x14ac:dyDescent="0.2">
      <c r="A602" s="475">
        <v>1</v>
      </c>
      <c r="B602" s="126" t="s">
        <v>2123</v>
      </c>
      <c r="C602" s="640">
        <v>8</v>
      </c>
      <c r="D602" s="640">
        <v>6</v>
      </c>
      <c r="E602" s="640">
        <v>0</v>
      </c>
      <c r="F602" s="640">
        <v>2</v>
      </c>
      <c r="G602" s="640">
        <v>26</v>
      </c>
      <c r="H602" s="640">
        <v>15</v>
      </c>
      <c r="I602" s="128">
        <v>12</v>
      </c>
      <c r="J602" s="623">
        <f t="shared" si="62"/>
        <v>8</v>
      </c>
      <c r="K602" s="623">
        <f t="shared" si="63"/>
        <v>12</v>
      </c>
      <c r="L602" s="927" t="s">
        <v>1273</v>
      </c>
      <c r="M602" s="928"/>
      <c r="N602" s="928"/>
      <c r="O602" s="929"/>
      <c r="Q602" s="339" t="s">
        <v>901</v>
      </c>
      <c r="R602" s="10"/>
      <c r="S602" s="20"/>
      <c r="T602" s="20"/>
      <c r="U602" s="20"/>
      <c r="V602" s="21"/>
    </row>
    <row r="603" spans="1:22" ht="15" customHeight="1" x14ac:dyDescent="0.2">
      <c r="A603" s="246">
        <v>2</v>
      </c>
      <c r="B603" s="129" t="s">
        <v>89</v>
      </c>
      <c r="C603" s="636">
        <v>8</v>
      </c>
      <c r="D603" s="636">
        <v>4</v>
      </c>
      <c r="E603" s="636">
        <v>1</v>
      </c>
      <c r="F603" s="636">
        <v>3</v>
      </c>
      <c r="G603" s="636">
        <v>21</v>
      </c>
      <c r="H603" s="636">
        <v>18</v>
      </c>
      <c r="I603" s="638">
        <v>9</v>
      </c>
      <c r="J603" s="623">
        <f t="shared" ref="J603:J681" si="68">D603+E603+F603</f>
        <v>8</v>
      </c>
      <c r="K603" s="623">
        <f t="shared" ref="K603:K681" si="69">D603*2+E603</f>
        <v>9</v>
      </c>
      <c r="L603" s="930"/>
      <c r="M603" s="931"/>
      <c r="N603" s="931"/>
      <c r="O603" s="932"/>
      <c r="Q603" s="339" t="s">
        <v>1631</v>
      </c>
      <c r="R603" s="20"/>
      <c r="S603" s="10"/>
      <c r="T603" s="20" t="s">
        <v>532</v>
      </c>
      <c r="U603" s="20"/>
      <c r="V603" s="21"/>
    </row>
    <row r="604" spans="1:22" ht="15" customHeight="1" x14ac:dyDescent="0.2">
      <c r="A604" s="246">
        <v>3</v>
      </c>
      <c r="B604" s="129" t="s">
        <v>1635</v>
      </c>
      <c r="C604" s="636">
        <v>8</v>
      </c>
      <c r="D604" s="636">
        <v>4</v>
      </c>
      <c r="E604" s="636">
        <v>0</v>
      </c>
      <c r="F604" s="636">
        <v>4</v>
      </c>
      <c r="G604" s="636">
        <v>21</v>
      </c>
      <c r="H604" s="636">
        <v>22</v>
      </c>
      <c r="I604" s="638">
        <v>8</v>
      </c>
      <c r="J604" s="623">
        <f t="shared" si="68"/>
        <v>8</v>
      </c>
      <c r="K604" s="623">
        <f t="shared" si="69"/>
        <v>8</v>
      </c>
      <c r="L604" s="930"/>
      <c r="M604" s="931"/>
      <c r="N604" s="931"/>
      <c r="O604" s="932"/>
      <c r="Q604" s="339" t="s">
        <v>322</v>
      </c>
      <c r="R604" s="20"/>
      <c r="S604" s="20" t="s">
        <v>532</v>
      </c>
      <c r="T604" s="10"/>
      <c r="U604" s="20" t="s">
        <v>532</v>
      </c>
      <c r="V604" s="21"/>
    </row>
    <row r="605" spans="1:22" ht="15" customHeight="1" x14ac:dyDescent="0.2">
      <c r="A605" s="246">
        <v>4</v>
      </c>
      <c r="B605" s="129" t="s">
        <v>128</v>
      </c>
      <c r="C605" s="636">
        <v>8</v>
      </c>
      <c r="D605" s="636">
        <v>3</v>
      </c>
      <c r="E605" s="636">
        <v>0</v>
      </c>
      <c r="F605" s="636">
        <v>5</v>
      </c>
      <c r="G605" s="636">
        <v>21</v>
      </c>
      <c r="H605" s="636">
        <v>26</v>
      </c>
      <c r="I605" s="638">
        <v>6</v>
      </c>
      <c r="J605" s="623">
        <f t="shared" si="68"/>
        <v>8</v>
      </c>
      <c r="K605" s="623">
        <f t="shared" si="69"/>
        <v>6</v>
      </c>
      <c r="L605" s="930"/>
      <c r="M605" s="931"/>
      <c r="N605" s="931"/>
      <c r="O605" s="932"/>
      <c r="Q605" s="339" t="s">
        <v>299</v>
      </c>
      <c r="R605" s="20"/>
      <c r="S605" s="20"/>
      <c r="T605" s="20" t="s">
        <v>532</v>
      </c>
      <c r="U605" s="10"/>
      <c r="V605" s="21"/>
    </row>
    <row r="606" spans="1:22" ht="15" customHeight="1" thickBot="1" x14ac:dyDescent="0.25">
      <c r="A606" s="455">
        <v>5</v>
      </c>
      <c r="B606" s="130" t="s">
        <v>304</v>
      </c>
      <c r="C606" s="637">
        <v>8</v>
      </c>
      <c r="D606" s="637">
        <v>2</v>
      </c>
      <c r="E606" s="637">
        <v>1</v>
      </c>
      <c r="F606" s="637">
        <v>5</v>
      </c>
      <c r="G606" s="637">
        <v>8</v>
      </c>
      <c r="H606" s="637">
        <v>16</v>
      </c>
      <c r="I606" s="639">
        <v>5</v>
      </c>
      <c r="J606" s="623">
        <f t="shared" si="68"/>
        <v>8</v>
      </c>
      <c r="K606" s="623">
        <f t="shared" si="69"/>
        <v>5</v>
      </c>
      <c r="L606" s="933"/>
      <c r="M606" s="934"/>
      <c r="N606" s="934"/>
      <c r="O606" s="935"/>
      <c r="Q606" s="398" t="s">
        <v>153</v>
      </c>
      <c r="R606" s="23"/>
      <c r="S606" s="23"/>
      <c r="T606" s="23"/>
      <c r="U606" s="23"/>
      <c r="V606" s="15"/>
    </row>
    <row r="607" spans="1:22" ht="15" customHeight="1" x14ac:dyDescent="0.2">
      <c r="C607" s="623">
        <f t="shared" ref="C607:I607" si="70">SUM(C602:C606)</f>
        <v>40</v>
      </c>
      <c r="D607" s="623">
        <f t="shared" si="70"/>
        <v>19</v>
      </c>
      <c r="E607" s="623">
        <f t="shared" si="70"/>
        <v>2</v>
      </c>
      <c r="F607" s="623">
        <f t="shared" si="70"/>
        <v>19</v>
      </c>
      <c r="G607" s="623">
        <f t="shared" si="70"/>
        <v>97</v>
      </c>
      <c r="H607" s="623">
        <f t="shared" si="70"/>
        <v>97</v>
      </c>
      <c r="I607" s="623">
        <f t="shared" si="70"/>
        <v>40</v>
      </c>
      <c r="J607" s="623">
        <f t="shared" si="68"/>
        <v>40</v>
      </c>
      <c r="K607" s="623">
        <f t="shared" si="69"/>
        <v>40</v>
      </c>
    </row>
    <row r="608" spans="1:22" ht="15" customHeight="1" thickBot="1" x14ac:dyDescent="0.25"/>
    <row r="609" spans="1:32" ht="15" customHeight="1" thickBot="1" x14ac:dyDescent="0.25">
      <c r="A609" s="1193" t="s">
        <v>943</v>
      </c>
      <c r="B609" s="1194"/>
      <c r="C609" s="1194"/>
      <c r="D609" s="1194"/>
      <c r="E609" s="1194"/>
      <c r="F609" s="1195"/>
      <c r="G609" s="1190" t="s">
        <v>1269</v>
      </c>
      <c r="H609" s="1191"/>
      <c r="I609" s="1192"/>
    </row>
    <row r="610" spans="1:32" ht="15" customHeight="1" thickBot="1" x14ac:dyDescent="0.25">
      <c r="A610" s="456" t="s">
        <v>496</v>
      </c>
      <c r="B610" s="457" t="s">
        <v>497</v>
      </c>
      <c r="C610" s="458" t="s">
        <v>498</v>
      </c>
      <c r="D610" s="458" t="s">
        <v>499</v>
      </c>
      <c r="E610" s="458" t="s">
        <v>500</v>
      </c>
      <c r="F610" s="458" t="s">
        <v>501</v>
      </c>
      <c r="G610" s="459" t="s">
        <v>502</v>
      </c>
      <c r="H610" s="459" t="s">
        <v>503</v>
      </c>
      <c r="I610" s="460" t="s">
        <v>504</v>
      </c>
      <c r="L610" s="952" t="s">
        <v>538</v>
      </c>
      <c r="M610" s="953"/>
      <c r="N610" s="953"/>
      <c r="O610" s="954"/>
      <c r="Q610" s="24" t="s">
        <v>1269</v>
      </c>
      <c r="R610" s="399" t="s">
        <v>633</v>
      </c>
      <c r="S610" s="399" t="s">
        <v>241</v>
      </c>
      <c r="T610" s="399" t="s">
        <v>1196</v>
      </c>
      <c r="U610" s="399" t="s">
        <v>541</v>
      </c>
      <c r="V610" s="399" t="s">
        <v>1784</v>
      </c>
      <c r="W610" s="399" t="s">
        <v>500</v>
      </c>
      <c r="X610" s="399" t="s">
        <v>733</v>
      </c>
      <c r="Y610" s="399" t="s">
        <v>1088</v>
      </c>
      <c r="Z610" s="399" t="s">
        <v>242</v>
      </c>
      <c r="AA610" s="399" t="s">
        <v>1089</v>
      </c>
      <c r="AB610" s="399" t="s">
        <v>610</v>
      </c>
      <c r="AC610" s="399" t="s">
        <v>514</v>
      </c>
      <c r="AD610" s="399" t="s">
        <v>591</v>
      </c>
      <c r="AE610" s="399" t="s">
        <v>1587</v>
      </c>
      <c r="AF610" s="400" t="s">
        <v>813</v>
      </c>
    </row>
    <row r="611" spans="1:32" ht="15" customHeight="1" thickBot="1" x14ac:dyDescent="0.25">
      <c r="A611" s="461">
        <v>1</v>
      </c>
      <c r="B611" s="53" t="s">
        <v>1094</v>
      </c>
      <c r="C611" s="46">
        <v>28</v>
      </c>
      <c r="D611" s="46">
        <v>19</v>
      </c>
      <c r="E611" s="46">
        <v>7</v>
      </c>
      <c r="F611" s="46">
        <v>2</v>
      </c>
      <c r="G611" s="46">
        <v>87</v>
      </c>
      <c r="H611" s="46">
        <v>47</v>
      </c>
      <c r="I611" s="635">
        <f>(D611*2)+E611</f>
        <v>45</v>
      </c>
      <c r="J611" s="623">
        <f t="shared" si="68"/>
        <v>28</v>
      </c>
      <c r="K611" s="623">
        <f t="shared" si="69"/>
        <v>45</v>
      </c>
      <c r="L611" s="955"/>
      <c r="M611" s="956"/>
      <c r="N611" s="956"/>
      <c r="O611" s="957"/>
      <c r="Q611" s="401" t="s">
        <v>633</v>
      </c>
      <c r="R611" s="10"/>
      <c r="S611" s="20"/>
      <c r="T611" s="20"/>
      <c r="U611" s="20" t="s">
        <v>1646</v>
      </c>
      <c r="V611" s="20" t="s">
        <v>532</v>
      </c>
      <c r="W611" s="20"/>
      <c r="X611" s="20"/>
      <c r="Y611" s="20" t="s">
        <v>532</v>
      </c>
      <c r="Z611" s="20"/>
      <c r="AA611" s="20"/>
      <c r="AB611" s="20"/>
      <c r="AC611" s="20"/>
      <c r="AD611" s="20"/>
      <c r="AE611" s="20"/>
      <c r="AF611" s="21"/>
    </row>
    <row r="612" spans="1:32" ht="15" customHeight="1" x14ac:dyDescent="0.2">
      <c r="A612" s="259">
        <v>2</v>
      </c>
      <c r="B612" s="54" t="s">
        <v>244</v>
      </c>
      <c r="C612" s="636">
        <v>28</v>
      </c>
      <c r="D612" s="636">
        <v>21</v>
      </c>
      <c r="E612" s="636">
        <v>2</v>
      </c>
      <c r="F612" s="636">
        <v>5</v>
      </c>
      <c r="G612" s="636">
        <v>107</v>
      </c>
      <c r="H612" s="636">
        <v>42</v>
      </c>
      <c r="I612" s="638">
        <f>(D612*2)+E612</f>
        <v>44</v>
      </c>
      <c r="J612" s="623">
        <f t="shared" si="68"/>
        <v>28</v>
      </c>
      <c r="K612" s="623">
        <f t="shared" si="69"/>
        <v>44</v>
      </c>
      <c r="L612" s="927"/>
      <c r="M612" s="928"/>
      <c r="N612" s="928"/>
      <c r="O612" s="929"/>
      <c r="Q612" s="401" t="s">
        <v>241</v>
      </c>
      <c r="R612" s="20"/>
      <c r="S612" s="10"/>
      <c r="T612" s="20" t="s">
        <v>532</v>
      </c>
      <c r="U612" s="20" t="s">
        <v>1207</v>
      </c>
      <c r="V612" s="20"/>
      <c r="W612" s="20"/>
      <c r="X612" s="20"/>
      <c r="Y612" s="20"/>
      <c r="Z612" s="20"/>
      <c r="AA612" s="20"/>
      <c r="AB612" s="20"/>
      <c r="AC612" s="20"/>
      <c r="AD612" s="20"/>
      <c r="AE612" s="20"/>
      <c r="AF612" s="21"/>
    </row>
    <row r="613" spans="1:32" ht="15" customHeight="1" x14ac:dyDescent="0.2">
      <c r="A613" s="259">
        <v>3</v>
      </c>
      <c r="B613" s="54" t="s">
        <v>1208</v>
      </c>
      <c r="C613" s="636">
        <v>28</v>
      </c>
      <c r="D613" s="636">
        <v>19</v>
      </c>
      <c r="E613" s="636">
        <v>2</v>
      </c>
      <c r="F613" s="636">
        <v>7</v>
      </c>
      <c r="G613" s="636">
        <v>103</v>
      </c>
      <c r="H613" s="636">
        <v>49</v>
      </c>
      <c r="I613" s="638">
        <f>(D613*2)+E613</f>
        <v>40</v>
      </c>
      <c r="J613" s="623">
        <f t="shared" si="68"/>
        <v>28</v>
      </c>
      <c r="K613" s="623">
        <f t="shared" si="69"/>
        <v>40</v>
      </c>
      <c r="L613" s="930"/>
      <c r="M613" s="931"/>
      <c r="N613" s="931"/>
      <c r="O613" s="932"/>
      <c r="Q613" s="401" t="s">
        <v>1196</v>
      </c>
      <c r="R613" s="20"/>
      <c r="S613" s="20" t="s">
        <v>532</v>
      </c>
      <c r="T613" s="10"/>
      <c r="U613" s="20" t="s">
        <v>1493</v>
      </c>
      <c r="V613" s="20"/>
      <c r="W613" s="20"/>
      <c r="X613" s="20"/>
      <c r="Y613" s="20"/>
      <c r="Z613" s="20"/>
      <c r="AA613" s="20"/>
      <c r="AB613" s="20"/>
      <c r="AC613" s="20"/>
      <c r="AD613" s="20"/>
      <c r="AE613" s="20"/>
      <c r="AF613" s="21"/>
    </row>
    <row r="614" spans="1:32" ht="15" customHeight="1" x14ac:dyDescent="0.2">
      <c r="A614" s="259">
        <v>4</v>
      </c>
      <c r="B614" s="54" t="s">
        <v>819</v>
      </c>
      <c r="C614" s="636">
        <v>28</v>
      </c>
      <c r="D614" s="636">
        <v>17</v>
      </c>
      <c r="E614" s="636">
        <v>4</v>
      </c>
      <c r="F614" s="636">
        <v>7</v>
      </c>
      <c r="G614" s="636">
        <v>79</v>
      </c>
      <c r="H614" s="636">
        <v>58</v>
      </c>
      <c r="I614" s="638">
        <f>(D614*2)+E614</f>
        <v>38</v>
      </c>
      <c r="J614" s="623">
        <f t="shared" si="68"/>
        <v>28</v>
      </c>
      <c r="K614" s="623">
        <f t="shared" si="69"/>
        <v>38</v>
      </c>
      <c r="L614" s="930"/>
      <c r="M614" s="931"/>
      <c r="N614" s="931"/>
      <c r="O614" s="932"/>
      <c r="Q614" s="401" t="s">
        <v>541</v>
      </c>
      <c r="R614" s="20" t="s">
        <v>23</v>
      </c>
      <c r="S614" s="20" t="s">
        <v>1600</v>
      </c>
      <c r="T614" s="20" t="s">
        <v>1493</v>
      </c>
      <c r="U614" s="10"/>
      <c r="V614" s="20" t="s">
        <v>1540</v>
      </c>
      <c r="W614" s="20" t="s">
        <v>1624</v>
      </c>
      <c r="X614" s="20" t="s">
        <v>1540</v>
      </c>
      <c r="Y614" s="20" t="s">
        <v>1494</v>
      </c>
      <c r="Z614" s="20" t="s">
        <v>32</v>
      </c>
      <c r="AA614" s="20" t="s">
        <v>1488</v>
      </c>
      <c r="AB614" s="20" t="s">
        <v>1541</v>
      </c>
      <c r="AC614" s="20" t="s">
        <v>1911</v>
      </c>
      <c r="AD614" s="20" t="s">
        <v>1210</v>
      </c>
      <c r="AE614" s="20" t="s">
        <v>375</v>
      </c>
      <c r="AF614" s="21" t="s">
        <v>1655</v>
      </c>
    </row>
    <row r="615" spans="1:32" ht="15" customHeight="1" x14ac:dyDescent="0.2">
      <c r="A615" s="259">
        <v>5</v>
      </c>
      <c r="B615" s="54" t="s">
        <v>1092</v>
      </c>
      <c r="C615" s="636">
        <v>28</v>
      </c>
      <c r="D615" s="636">
        <v>16</v>
      </c>
      <c r="E615" s="636">
        <v>4</v>
      </c>
      <c r="F615" s="636">
        <v>8</v>
      </c>
      <c r="G615" s="636">
        <v>73</v>
      </c>
      <c r="H615" s="636">
        <v>50</v>
      </c>
      <c r="I615" s="638">
        <f t="shared" ref="I615:I621" si="71">(D615*2)+E615</f>
        <v>36</v>
      </c>
      <c r="J615" s="623">
        <f t="shared" si="68"/>
        <v>28</v>
      </c>
      <c r="K615" s="623">
        <f t="shared" si="69"/>
        <v>36</v>
      </c>
      <c r="L615" s="930"/>
      <c r="M615" s="931"/>
      <c r="N615" s="931"/>
      <c r="O615" s="932"/>
      <c r="Q615" s="401" t="s">
        <v>1784</v>
      </c>
      <c r="R615" s="20"/>
      <c r="S615" s="20"/>
      <c r="T615" s="20"/>
      <c r="U615" s="20" t="s">
        <v>355</v>
      </c>
      <c r="V615" s="10"/>
      <c r="W615" s="20"/>
      <c r="X615" s="20"/>
      <c r="Y615" s="20"/>
      <c r="Z615" s="20"/>
      <c r="AA615" s="20"/>
      <c r="AB615" s="20"/>
      <c r="AC615" s="20"/>
      <c r="AD615" s="20"/>
      <c r="AE615" s="20"/>
      <c r="AF615" s="21"/>
    </row>
    <row r="616" spans="1:32" ht="15" customHeight="1" x14ac:dyDescent="0.2">
      <c r="A616" s="259">
        <v>6</v>
      </c>
      <c r="B616" s="54" t="s">
        <v>1093</v>
      </c>
      <c r="C616" s="636">
        <v>28</v>
      </c>
      <c r="D616" s="636">
        <v>13</v>
      </c>
      <c r="E616" s="636">
        <v>6</v>
      </c>
      <c r="F616" s="636">
        <v>9</v>
      </c>
      <c r="G616" s="636">
        <v>65</v>
      </c>
      <c r="H616" s="636">
        <v>58</v>
      </c>
      <c r="I616" s="638">
        <f t="shared" si="71"/>
        <v>32</v>
      </c>
      <c r="J616" s="623">
        <f t="shared" si="68"/>
        <v>28</v>
      </c>
      <c r="K616" s="623">
        <f t="shared" si="69"/>
        <v>32</v>
      </c>
      <c r="L616" s="930"/>
      <c r="M616" s="931"/>
      <c r="N616" s="931"/>
      <c r="O616" s="932"/>
      <c r="Q616" s="401" t="s">
        <v>500</v>
      </c>
      <c r="R616" s="20"/>
      <c r="S616" s="20"/>
      <c r="T616" s="20"/>
      <c r="U616" s="20" t="s">
        <v>1495</v>
      </c>
      <c r="V616" s="20"/>
      <c r="W616" s="10"/>
      <c r="X616" s="20" t="s">
        <v>532</v>
      </c>
      <c r="Y616" s="20"/>
      <c r="Z616" s="20"/>
      <c r="AA616" s="20"/>
      <c r="AB616" s="20"/>
      <c r="AC616" s="20"/>
      <c r="AD616" s="20"/>
      <c r="AE616" s="20"/>
      <c r="AF616" s="21"/>
    </row>
    <row r="617" spans="1:32" ht="15" customHeight="1" x14ac:dyDescent="0.2">
      <c r="A617" s="259">
        <v>7</v>
      </c>
      <c r="B617" s="54" t="s">
        <v>1589</v>
      </c>
      <c r="C617" s="636">
        <v>28</v>
      </c>
      <c r="D617" s="636">
        <v>12</v>
      </c>
      <c r="E617" s="636">
        <v>7</v>
      </c>
      <c r="F617" s="636">
        <v>9</v>
      </c>
      <c r="G617" s="636">
        <v>77</v>
      </c>
      <c r="H617" s="636">
        <v>53</v>
      </c>
      <c r="I617" s="638">
        <f t="shared" si="71"/>
        <v>31</v>
      </c>
      <c r="J617" s="623">
        <f t="shared" si="68"/>
        <v>28</v>
      </c>
      <c r="K617" s="623">
        <f t="shared" si="69"/>
        <v>31</v>
      </c>
      <c r="L617" s="930"/>
      <c r="M617" s="931"/>
      <c r="N617" s="931"/>
      <c r="O617" s="932"/>
      <c r="Q617" s="401" t="s">
        <v>733</v>
      </c>
      <c r="R617" s="20"/>
      <c r="S617" s="20"/>
      <c r="T617" s="20"/>
      <c r="U617" s="20" t="s">
        <v>1643</v>
      </c>
      <c r="V617" s="20"/>
      <c r="W617" s="20" t="s">
        <v>532</v>
      </c>
      <c r="X617" s="10"/>
      <c r="Y617" s="20" t="s">
        <v>532</v>
      </c>
      <c r="Z617" s="20"/>
      <c r="AA617" s="20"/>
      <c r="AB617" s="20"/>
      <c r="AC617" s="20"/>
      <c r="AD617" s="20"/>
      <c r="AE617" s="20"/>
      <c r="AF617" s="21"/>
    </row>
    <row r="618" spans="1:32" ht="15" customHeight="1" x14ac:dyDescent="0.2">
      <c r="A618" s="259">
        <v>8</v>
      </c>
      <c r="B618" s="54" t="s">
        <v>245</v>
      </c>
      <c r="C618" s="636">
        <v>28</v>
      </c>
      <c r="D618" s="636">
        <v>12</v>
      </c>
      <c r="E618" s="636">
        <v>3</v>
      </c>
      <c r="F618" s="636">
        <v>13</v>
      </c>
      <c r="G618" s="636">
        <v>77</v>
      </c>
      <c r="H618" s="636">
        <v>72</v>
      </c>
      <c r="I618" s="638">
        <f t="shared" si="71"/>
        <v>27</v>
      </c>
      <c r="J618" s="623">
        <f t="shared" si="68"/>
        <v>28</v>
      </c>
      <c r="K618" s="623">
        <f t="shared" si="69"/>
        <v>27</v>
      </c>
      <c r="L618" s="930"/>
      <c r="M618" s="931"/>
      <c r="N618" s="931"/>
      <c r="O618" s="932"/>
      <c r="Q618" s="401" t="s">
        <v>1088</v>
      </c>
      <c r="R618" s="20"/>
      <c r="S618" s="20"/>
      <c r="T618" s="20"/>
      <c r="U618" s="20" t="s">
        <v>1543</v>
      </c>
      <c r="V618" s="20"/>
      <c r="W618" s="20"/>
      <c r="X618" s="20" t="s">
        <v>532</v>
      </c>
      <c r="Y618" s="10"/>
      <c r="Z618" s="20"/>
      <c r="AA618" s="20"/>
      <c r="AB618" s="20"/>
      <c r="AC618" s="20"/>
      <c r="AD618" s="20"/>
      <c r="AE618" s="20"/>
      <c r="AF618" s="21"/>
    </row>
    <row r="619" spans="1:32" ht="15" customHeight="1" x14ac:dyDescent="0.2">
      <c r="A619" s="259">
        <v>9</v>
      </c>
      <c r="B619" s="54" t="s">
        <v>1042</v>
      </c>
      <c r="C619" s="636">
        <v>28</v>
      </c>
      <c r="D619" s="636">
        <v>11</v>
      </c>
      <c r="E619" s="636">
        <v>2</v>
      </c>
      <c r="F619" s="636">
        <v>15</v>
      </c>
      <c r="G619" s="636">
        <v>72</v>
      </c>
      <c r="H619" s="636">
        <v>94</v>
      </c>
      <c r="I619" s="638">
        <f t="shared" si="71"/>
        <v>24</v>
      </c>
      <c r="J619" s="623">
        <f t="shared" si="68"/>
        <v>28</v>
      </c>
      <c r="K619" s="623">
        <f t="shared" si="69"/>
        <v>24</v>
      </c>
      <c r="L619" s="930"/>
      <c r="M619" s="931"/>
      <c r="N619" s="931"/>
      <c r="O619" s="932"/>
      <c r="Q619" s="401" t="s">
        <v>242</v>
      </c>
      <c r="R619" s="20"/>
      <c r="S619" s="20"/>
      <c r="T619" s="20"/>
      <c r="U619" s="20" t="s">
        <v>1490</v>
      </c>
      <c r="V619" s="20"/>
      <c r="W619" s="20"/>
      <c r="X619" s="20"/>
      <c r="Y619" s="20"/>
      <c r="Z619" s="10"/>
      <c r="AA619" s="20"/>
      <c r="AB619" s="20"/>
      <c r="AC619" s="20"/>
      <c r="AD619" s="20"/>
      <c r="AE619" s="20"/>
      <c r="AF619" s="21"/>
    </row>
    <row r="620" spans="1:32" ht="15" customHeight="1" x14ac:dyDescent="0.2">
      <c r="A620" s="259">
        <v>10</v>
      </c>
      <c r="B620" s="54" t="s">
        <v>1200</v>
      </c>
      <c r="C620" s="636">
        <v>28</v>
      </c>
      <c r="D620" s="636">
        <v>7</v>
      </c>
      <c r="E620" s="636">
        <v>8</v>
      </c>
      <c r="F620" s="636">
        <v>13</v>
      </c>
      <c r="G620" s="636">
        <v>60</v>
      </c>
      <c r="H620" s="636">
        <v>67</v>
      </c>
      <c r="I620" s="638">
        <f t="shared" si="71"/>
        <v>22</v>
      </c>
      <c r="J620" s="623">
        <f t="shared" si="68"/>
        <v>28</v>
      </c>
      <c r="K620" s="623">
        <f t="shared" si="69"/>
        <v>22</v>
      </c>
      <c r="L620" s="930"/>
      <c r="M620" s="931"/>
      <c r="N620" s="931"/>
      <c r="O620" s="932"/>
      <c r="Q620" s="401" t="s">
        <v>1089</v>
      </c>
      <c r="R620" s="20"/>
      <c r="S620" s="20"/>
      <c r="T620" s="20"/>
      <c r="U620" s="20" t="s">
        <v>1541</v>
      </c>
      <c r="V620" s="20" t="s">
        <v>532</v>
      </c>
      <c r="W620" s="20"/>
      <c r="X620" s="20"/>
      <c r="Y620" s="20" t="s">
        <v>532</v>
      </c>
      <c r="Z620" s="20"/>
      <c r="AA620" s="10"/>
      <c r="AB620" s="20" t="s">
        <v>532</v>
      </c>
      <c r="AC620" s="20"/>
      <c r="AD620" s="20"/>
      <c r="AE620" s="20"/>
      <c r="AF620" s="21"/>
    </row>
    <row r="621" spans="1:32" ht="15" customHeight="1" x14ac:dyDescent="0.2">
      <c r="A621" s="259">
        <v>11</v>
      </c>
      <c r="B621" s="54" t="s">
        <v>1955</v>
      </c>
      <c r="C621" s="636">
        <v>28</v>
      </c>
      <c r="D621" s="636">
        <v>8</v>
      </c>
      <c r="E621" s="636">
        <v>6</v>
      </c>
      <c r="F621" s="636">
        <v>14</v>
      </c>
      <c r="G621" s="636">
        <v>63</v>
      </c>
      <c r="H621" s="636">
        <v>80</v>
      </c>
      <c r="I621" s="638">
        <f t="shared" si="71"/>
        <v>22</v>
      </c>
      <c r="J621" s="623">
        <f t="shared" si="68"/>
        <v>28</v>
      </c>
      <c r="K621" s="623">
        <f t="shared" si="69"/>
        <v>22</v>
      </c>
      <c r="L621" s="930"/>
      <c r="M621" s="931"/>
      <c r="N621" s="931"/>
      <c r="O621" s="932"/>
      <c r="Q621" s="401" t="s">
        <v>610</v>
      </c>
      <c r="R621" s="20"/>
      <c r="S621" s="20"/>
      <c r="T621" s="20"/>
      <c r="U621" s="20" t="s">
        <v>1603</v>
      </c>
      <c r="V621" s="20" t="s">
        <v>532</v>
      </c>
      <c r="W621" s="20"/>
      <c r="X621" s="20" t="s">
        <v>532</v>
      </c>
      <c r="Y621" s="20"/>
      <c r="Z621" s="20"/>
      <c r="AA621" s="20" t="s">
        <v>532</v>
      </c>
      <c r="AB621" s="10"/>
      <c r="AC621" s="20" t="s">
        <v>532</v>
      </c>
      <c r="AD621" s="20"/>
      <c r="AE621" s="20"/>
      <c r="AF621" s="21"/>
    </row>
    <row r="622" spans="1:32" ht="15" customHeight="1" x14ac:dyDescent="0.2">
      <c r="A622" s="259">
        <v>12</v>
      </c>
      <c r="B622" s="54" t="s">
        <v>617</v>
      </c>
      <c r="C622" s="636">
        <v>28</v>
      </c>
      <c r="D622" s="636">
        <v>6</v>
      </c>
      <c r="E622" s="636">
        <v>5</v>
      </c>
      <c r="F622" s="636">
        <v>17</v>
      </c>
      <c r="G622" s="636">
        <v>50</v>
      </c>
      <c r="H622" s="636">
        <v>109</v>
      </c>
      <c r="I622" s="638">
        <f>(D622*2)+E622</f>
        <v>17</v>
      </c>
      <c r="J622" s="623">
        <f t="shared" si="68"/>
        <v>28</v>
      </c>
      <c r="K622" s="623">
        <f t="shared" si="69"/>
        <v>17</v>
      </c>
      <c r="L622" s="930"/>
      <c r="M622" s="931"/>
      <c r="N622" s="931"/>
      <c r="O622" s="932"/>
      <c r="Q622" s="401" t="s">
        <v>514</v>
      </c>
      <c r="R622" s="20"/>
      <c r="S622" s="20"/>
      <c r="T622" s="20"/>
      <c r="U622" s="20" t="s">
        <v>1207</v>
      </c>
      <c r="V622" s="20" t="s">
        <v>532</v>
      </c>
      <c r="W622" s="20"/>
      <c r="X622" s="20"/>
      <c r="Y622" s="20"/>
      <c r="Z622" s="20"/>
      <c r="AA622" s="20"/>
      <c r="AB622" s="20" t="s">
        <v>532</v>
      </c>
      <c r="AC622" s="10"/>
      <c r="AD622" s="20" t="s">
        <v>532</v>
      </c>
      <c r="AE622" s="20"/>
      <c r="AF622" s="21"/>
    </row>
    <row r="623" spans="1:32" ht="15" customHeight="1" x14ac:dyDescent="0.2">
      <c r="A623" s="259">
        <v>13</v>
      </c>
      <c r="B623" s="54" t="s">
        <v>371</v>
      </c>
      <c r="C623" s="636">
        <v>28</v>
      </c>
      <c r="D623" s="636">
        <v>5</v>
      </c>
      <c r="E623" s="636">
        <v>5</v>
      </c>
      <c r="F623" s="636">
        <v>18</v>
      </c>
      <c r="G623" s="636">
        <v>41</v>
      </c>
      <c r="H623" s="636">
        <v>79</v>
      </c>
      <c r="I623" s="638">
        <f>(D623*2)+E623</f>
        <v>15</v>
      </c>
      <c r="J623" s="623">
        <f t="shared" si="68"/>
        <v>28</v>
      </c>
      <c r="K623" s="623">
        <f t="shared" si="69"/>
        <v>15</v>
      </c>
      <c r="L623" s="930"/>
      <c r="M623" s="931"/>
      <c r="N623" s="931"/>
      <c r="O623" s="932"/>
      <c r="Q623" s="401" t="s">
        <v>591</v>
      </c>
      <c r="R623" s="20"/>
      <c r="S623" s="20"/>
      <c r="T623" s="20"/>
      <c r="U623" s="20" t="s">
        <v>1543</v>
      </c>
      <c r="V623" s="20"/>
      <c r="W623" s="20"/>
      <c r="X623" s="20"/>
      <c r="Y623" s="20"/>
      <c r="Z623" s="20"/>
      <c r="AA623" s="20"/>
      <c r="AB623" s="20"/>
      <c r="AC623" s="20" t="s">
        <v>532</v>
      </c>
      <c r="AD623" s="10"/>
      <c r="AE623" s="20" t="s">
        <v>532</v>
      </c>
      <c r="AF623" s="21"/>
    </row>
    <row r="624" spans="1:32" ht="15" customHeight="1" x14ac:dyDescent="0.2">
      <c r="A624" s="259">
        <v>14</v>
      </c>
      <c r="B624" s="54" t="s">
        <v>345</v>
      </c>
      <c r="C624" s="636">
        <v>28</v>
      </c>
      <c r="D624" s="636">
        <v>5</v>
      </c>
      <c r="E624" s="636">
        <v>5</v>
      </c>
      <c r="F624" s="636">
        <v>18</v>
      </c>
      <c r="G624" s="636">
        <v>43</v>
      </c>
      <c r="H624" s="636">
        <v>98</v>
      </c>
      <c r="I624" s="638">
        <f>(D624*2)+E624</f>
        <v>15</v>
      </c>
      <c r="J624" s="623">
        <f t="shared" si="68"/>
        <v>28</v>
      </c>
      <c r="K624" s="623">
        <f t="shared" si="69"/>
        <v>15</v>
      </c>
      <c r="L624" s="930"/>
      <c r="M624" s="931"/>
      <c r="N624" s="931"/>
      <c r="O624" s="932"/>
      <c r="Q624" s="401" t="s">
        <v>1587</v>
      </c>
      <c r="R624" s="20"/>
      <c r="S624" s="20"/>
      <c r="T624" s="20"/>
      <c r="U624" s="20" t="s">
        <v>1539</v>
      </c>
      <c r="V624" s="20"/>
      <c r="W624" s="20"/>
      <c r="X624" s="20"/>
      <c r="Y624" s="20"/>
      <c r="Z624" s="20"/>
      <c r="AA624" s="20"/>
      <c r="AB624" s="20"/>
      <c r="AC624" s="20"/>
      <c r="AD624" s="20" t="s">
        <v>532</v>
      </c>
      <c r="AE624" s="10"/>
      <c r="AF624" s="21"/>
    </row>
    <row r="625" spans="1:32" ht="15" customHeight="1" thickBot="1" x14ac:dyDescent="0.25">
      <c r="A625" s="462">
        <v>15</v>
      </c>
      <c r="B625" s="55" t="s">
        <v>1090</v>
      </c>
      <c r="C625" s="637">
        <v>28</v>
      </c>
      <c r="D625" s="637">
        <v>5</v>
      </c>
      <c r="E625" s="637">
        <v>2</v>
      </c>
      <c r="F625" s="637">
        <v>21</v>
      </c>
      <c r="G625" s="637">
        <v>46</v>
      </c>
      <c r="H625" s="637">
        <v>87</v>
      </c>
      <c r="I625" s="639">
        <f>(D625*2)+E625</f>
        <v>12</v>
      </c>
      <c r="J625" s="623">
        <f t="shared" si="68"/>
        <v>28</v>
      </c>
      <c r="K625" s="623">
        <f t="shared" si="69"/>
        <v>12</v>
      </c>
      <c r="L625" s="933"/>
      <c r="M625" s="934"/>
      <c r="N625" s="934"/>
      <c r="O625" s="935"/>
      <c r="Q625" s="402" t="s">
        <v>813</v>
      </c>
      <c r="R625" s="23"/>
      <c r="S625" s="23"/>
      <c r="T625" s="23"/>
      <c r="U625" s="23" t="s">
        <v>1932</v>
      </c>
      <c r="V625" s="23"/>
      <c r="W625" s="23"/>
      <c r="X625" s="23"/>
      <c r="Y625" s="23"/>
      <c r="Z625" s="23"/>
      <c r="AA625" s="23"/>
      <c r="AB625" s="23"/>
      <c r="AC625" s="23"/>
      <c r="AD625" s="23"/>
      <c r="AE625" s="23"/>
      <c r="AF625" s="15"/>
    </row>
    <row r="626" spans="1:32" ht="15" customHeight="1" x14ac:dyDescent="0.2">
      <c r="C626" s="623">
        <f t="shared" ref="C626:I626" si="72">SUM(C611:C625)</f>
        <v>420</v>
      </c>
      <c r="D626" s="623">
        <f t="shared" si="72"/>
        <v>176</v>
      </c>
      <c r="E626" s="623">
        <f t="shared" si="72"/>
        <v>68</v>
      </c>
      <c r="F626" s="623">
        <f t="shared" si="72"/>
        <v>176</v>
      </c>
      <c r="G626" s="623">
        <f t="shared" si="72"/>
        <v>1043</v>
      </c>
      <c r="H626" s="623">
        <f t="shared" si="72"/>
        <v>1043</v>
      </c>
      <c r="I626" s="623">
        <f t="shared" si="72"/>
        <v>420</v>
      </c>
      <c r="J626" s="623">
        <f t="shared" si="68"/>
        <v>420</v>
      </c>
      <c r="K626" s="623">
        <f t="shared" si="69"/>
        <v>420</v>
      </c>
    </row>
    <row r="627" spans="1:32" ht="15" customHeight="1" thickBot="1" x14ac:dyDescent="0.25"/>
    <row r="628" spans="1:32" ht="15" customHeight="1" thickBot="1" x14ac:dyDescent="0.25">
      <c r="A628" s="1193" t="s">
        <v>2087</v>
      </c>
      <c r="B628" s="1194"/>
      <c r="C628" s="1194"/>
      <c r="D628" s="1194"/>
      <c r="E628" s="1194"/>
      <c r="F628" s="1195"/>
      <c r="G628" s="1190" t="s">
        <v>1269</v>
      </c>
      <c r="H628" s="1191"/>
      <c r="I628" s="1192"/>
      <c r="AE628" s="5" t="s">
        <v>532</v>
      </c>
    </row>
    <row r="629" spans="1:32" ht="15" customHeight="1" thickBot="1" x14ac:dyDescent="0.25">
      <c r="A629" s="456" t="s">
        <v>496</v>
      </c>
      <c r="B629" s="457" t="s">
        <v>497</v>
      </c>
      <c r="C629" s="458" t="s">
        <v>498</v>
      </c>
      <c r="D629" s="458" t="s">
        <v>499</v>
      </c>
      <c r="E629" s="458" t="s">
        <v>500</v>
      </c>
      <c r="F629" s="458" t="s">
        <v>501</v>
      </c>
      <c r="G629" s="459" t="s">
        <v>502</v>
      </c>
      <c r="H629" s="459" t="s">
        <v>503</v>
      </c>
      <c r="I629" s="460" t="s">
        <v>504</v>
      </c>
      <c r="L629" s="945" t="s">
        <v>495</v>
      </c>
      <c r="M629" s="946"/>
      <c r="N629" s="946"/>
      <c r="O629" s="947"/>
      <c r="Q629" s="24" t="s">
        <v>1269</v>
      </c>
      <c r="R629" s="399" t="s">
        <v>1615</v>
      </c>
      <c r="S629" s="399" t="s">
        <v>241</v>
      </c>
      <c r="T629" s="399" t="s">
        <v>1503</v>
      </c>
      <c r="U629" s="399" t="s">
        <v>564</v>
      </c>
      <c r="V629" s="399" t="s">
        <v>500</v>
      </c>
      <c r="W629" s="399" t="s">
        <v>59</v>
      </c>
      <c r="X629" s="399" t="s">
        <v>1530</v>
      </c>
      <c r="Y629" s="399" t="s">
        <v>610</v>
      </c>
      <c r="Z629" s="399" t="s">
        <v>2089</v>
      </c>
      <c r="AA629" s="399" t="s">
        <v>1959</v>
      </c>
      <c r="AB629" s="399" t="s">
        <v>2090</v>
      </c>
      <c r="AC629" s="400" t="s">
        <v>727</v>
      </c>
    </row>
    <row r="630" spans="1:32" ht="15" customHeight="1" thickBot="1" x14ac:dyDescent="0.25">
      <c r="A630" s="468" t="s">
        <v>521</v>
      </c>
      <c r="B630" s="53" t="s">
        <v>2061</v>
      </c>
      <c r="C630" s="46"/>
      <c r="D630" s="46"/>
      <c r="E630" s="46"/>
      <c r="F630" s="46"/>
      <c r="G630" s="46"/>
      <c r="H630" s="46"/>
      <c r="I630" s="635"/>
      <c r="J630" s="623">
        <f t="shared" ref="J630:J642" si="73">D630+E630+F630</f>
        <v>0</v>
      </c>
      <c r="K630" s="623">
        <f t="shared" ref="K630:K642" si="74">D630*2+E630</f>
        <v>0</v>
      </c>
      <c r="L630" s="1063"/>
      <c r="M630" s="1064"/>
      <c r="N630" s="1064"/>
      <c r="O630" s="1065"/>
      <c r="Q630" s="401" t="s">
        <v>1615</v>
      </c>
      <c r="R630" s="10"/>
      <c r="S630" s="20"/>
      <c r="T630" s="20"/>
      <c r="U630" s="20"/>
      <c r="V630" s="20"/>
      <c r="W630" s="20"/>
      <c r="X630" s="20"/>
      <c r="Y630" s="20"/>
      <c r="Z630" s="20"/>
      <c r="AA630" s="20"/>
      <c r="AB630" s="20"/>
      <c r="AC630" s="21"/>
    </row>
    <row r="631" spans="1:32" ht="15" customHeight="1" x14ac:dyDescent="0.2">
      <c r="A631" s="259" t="s">
        <v>521</v>
      </c>
      <c r="B631" s="54" t="s">
        <v>1498</v>
      </c>
      <c r="C631" s="636"/>
      <c r="D631" s="636"/>
      <c r="E631" s="636"/>
      <c r="F631" s="636"/>
      <c r="G631" s="636"/>
      <c r="H631" s="636"/>
      <c r="I631" s="638"/>
      <c r="J631" s="623">
        <f t="shared" si="73"/>
        <v>0</v>
      </c>
      <c r="K631" s="623">
        <f t="shared" si="74"/>
        <v>0</v>
      </c>
      <c r="L631" s="927" t="s">
        <v>528</v>
      </c>
      <c r="M631" s="928"/>
      <c r="N631" s="928"/>
      <c r="O631" s="929"/>
      <c r="Q631" s="401" t="s">
        <v>241</v>
      </c>
      <c r="R631" s="20"/>
      <c r="S631" s="10"/>
      <c r="T631" s="20" t="s">
        <v>532</v>
      </c>
      <c r="U631" s="20"/>
      <c r="V631" s="20"/>
      <c r="W631" s="20"/>
      <c r="X631" s="20"/>
      <c r="Y631" s="20"/>
      <c r="Z631" s="20"/>
      <c r="AA631" s="20"/>
      <c r="AB631" s="20"/>
      <c r="AC631" s="21"/>
    </row>
    <row r="632" spans="1:32" ht="15" customHeight="1" x14ac:dyDescent="0.2">
      <c r="A632" s="259" t="s">
        <v>521</v>
      </c>
      <c r="B632" s="54" t="s">
        <v>2092</v>
      </c>
      <c r="C632" s="636"/>
      <c r="D632" s="636"/>
      <c r="E632" s="636"/>
      <c r="F632" s="636"/>
      <c r="G632" s="636"/>
      <c r="H632" s="636"/>
      <c r="I632" s="638"/>
      <c r="J632" s="623">
        <f t="shared" si="73"/>
        <v>0</v>
      </c>
      <c r="K632" s="623">
        <f t="shared" si="74"/>
        <v>0</v>
      </c>
      <c r="L632" s="930"/>
      <c r="M632" s="931"/>
      <c r="N632" s="931"/>
      <c r="O632" s="932"/>
      <c r="Q632" s="401" t="s">
        <v>1503</v>
      </c>
      <c r="R632" s="20"/>
      <c r="S632" s="20" t="s">
        <v>532</v>
      </c>
      <c r="T632" s="10"/>
      <c r="U632" s="20" t="s">
        <v>532</v>
      </c>
      <c r="V632" s="20"/>
      <c r="W632" s="20"/>
      <c r="X632" s="20"/>
      <c r="Y632" s="20"/>
      <c r="Z632" s="20"/>
      <c r="AA632" s="20"/>
      <c r="AB632" s="20"/>
      <c r="AC632" s="21"/>
    </row>
    <row r="633" spans="1:32" ht="15" customHeight="1" x14ac:dyDescent="0.2">
      <c r="A633" s="259" t="s">
        <v>521</v>
      </c>
      <c r="B633" s="54" t="s">
        <v>106</v>
      </c>
      <c r="C633" s="636"/>
      <c r="D633" s="636"/>
      <c r="E633" s="636"/>
      <c r="F633" s="636"/>
      <c r="G633" s="636"/>
      <c r="H633" s="636"/>
      <c r="I633" s="638"/>
      <c r="J633" s="623">
        <f t="shared" si="73"/>
        <v>0</v>
      </c>
      <c r="K633" s="623">
        <f t="shared" si="74"/>
        <v>0</v>
      </c>
      <c r="L633" s="930"/>
      <c r="M633" s="931"/>
      <c r="N633" s="931"/>
      <c r="O633" s="932"/>
      <c r="Q633" s="401" t="s">
        <v>564</v>
      </c>
      <c r="R633" s="20"/>
      <c r="S633" s="20"/>
      <c r="T633" s="20" t="s">
        <v>532</v>
      </c>
      <c r="U633" s="10"/>
      <c r="V633" s="20"/>
      <c r="W633" s="20"/>
      <c r="X633" s="20"/>
      <c r="Y633" s="20"/>
      <c r="Z633" s="20"/>
      <c r="AA633" s="20"/>
      <c r="AB633" s="20"/>
      <c r="AC633" s="21"/>
    </row>
    <row r="634" spans="1:32" ht="15" customHeight="1" x14ac:dyDescent="0.2">
      <c r="A634" s="259" t="s">
        <v>521</v>
      </c>
      <c r="B634" s="54" t="s">
        <v>616</v>
      </c>
      <c r="C634" s="636"/>
      <c r="D634" s="636"/>
      <c r="E634" s="636"/>
      <c r="F634" s="636"/>
      <c r="G634" s="636"/>
      <c r="H634" s="636"/>
      <c r="I634" s="638"/>
      <c r="J634" s="623">
        <f t="shared" si="73"/>
        <v>0</v>
      </c>
      <c r="K634" s="623">
        <f t="shared" si="74"/>
        <v>0</v>
      </c>
      <c r="L634" s="930"/>
      <c r="M634" s="931"/>
      <c r="N634" s="931"/>
      <c r="O634" s="932"/>
      <c r="Q634" s="401" t="s">
        <v>500</v>
      </c>
      <c r="R634" s="20"/>
      <c r="S634" s="20"/>
      <c r="T634" s="20"/>
      <c r="U634" s="20"/>
      <c r="V634" s="10"/>
      <c r="W634" s="20"/>
      <c r="X634" s="20"/>
      <c r="Y634" s="20"/>
      <c r="Z634" s="20"/>
      <c r="AA634" s="20"/>
      <c r="AB634" s="20"/>
      <c r="AC634" s="21"/>
    </row>
    <row r="635" spans="1:32" ht="15" customHeight="1" x14ac:dyDescent="0.2">
      <c r="A635" s="259" t="s">
        <v>521</v>
      </c>
      <c r="B635" s="54" t="s">
        <v>1931</v>
      </c>
      <c r="C635" s="636"/>
      <c r="D635" s="636"/>
      <c r="E635" s="636"/>
      <c r="F635" s="636"/>
      <c r="G635" s="636"/>
      <c r="H635" s="636"/>
      <c r="I635" s="638"/>
      <c r="J635" s="623">
        <f t="shared" si="73"/>
        <v>0</v>
      </c>
      <c r="K635" s="623">
        <f t="shared" si="74"/>
        <v>0</v>
      </c>
      <c r="L635" s="930"/>
      <c r="M635" s="931"/>
      <c r="N635" s="931"/>
      <c r="O635" s="932"/>
      <c r="Q635" s="401" t="s">
        <v>59</v>
      </c>
      <c r="R635" s="20" t="s">
        <v>532</v>
      </c>
      <c r="S635" s="20"/>
      <c r="T635" s="20"/>
      <c r="U635" s="20" t="s">
        <v>532</v>
      </c>
      <c r="V635" s="20"/>
      <c r="W635" s="10"/>
      <c r="X635" s="20" t="s">
        <v>532</v>
      </c>
      <c r="Y635" s="20"/>
      <c r="Z635" s="20"/>
      <c r="AA635" s="20"/>
      <c r="AB635" s="20"/>
      <c r="AC635" s="21"/>
    </row>
    <row r="636" spans="1:32" ht="15" customHeight="1" x14ac:dyDescent="0.2">
      <c r="A636" s="259" t="s">
        <v>521</v>
      </c>
      <c r="B636" s="54" t="s">
        <v>2062</v>
      </c>
      <c r="C636" s="636"/>
      <c r="D636" s="636"/>
      <c r="E636" s="636"/>
      <c r="F636" s="636"/>
      <c r="G636" s="636"/>
      <c r="H636" s="636"/>
      <c r="I636" s="638"/>
      <c r="J636" s="623">
        <f t="shared" si="73"/>
        <v>0</v>
      </c>
      <c r="K636" s="623">
        <f t="shared" si="74"/>
        <v>0</v>
      </c>
      <c r="L636" s="930"/>
      <c r="M636" s="931"/>
      <c r="N636" s="931"/>
      <c r="O636" s="932"/>
      <c r="Q636" s="401" t="s">
        <v>1530</v>
      </c>
      <c r="R636" s="20" t="s">
        <v>532</v>
      </c>
      <c r="S636" s="20"/>
      <c r="T636" s="20" t="s">
        <v>532</v>
      </c>
      <c r="U636" s="20"/>
      <c r="V636" s="20"/>
      <c r="W636" s="20" t="s">
        <v>532</v>
      </c>
      <c r="X636" s="10"/>
      <c r="Y636" s="20" t="s">
        <v>532</v>
      </c>
      <c r="Z636" s="20"/>
      <c r="AA636" s="20"/>
      <c r="AB636" s="20"/>
      <c r="AC636" s="21"/>
    </row>
    <row r="637" spans="1:32" ht="15" customHeight="1" x14ac:dyDescent="0.2">
      <c r="A637" s="259" t="s">
        <v>521</v>
      </c>
      <c r="B637" s="54" t="s">
        <v>1548</v>
      </c>
      <c r="C637" s="636"/>
      <c r="D637" s="636"/>
      <c r="E637" s="636"/>
      <c r="F637" s="636"/>
      <c r="G637" s="636"/>
      <c r="H637" s="636"/>
      <c r="I637" s="638"/>
      <c r="J637" s="623">
        <f t="shared" si="73"/>
        <v>0</v>
      </c>
      <c r="K637" s="623">
        <f t="shared" si="74"/>
        <v>0</v>
      </c>
      <c r="L637" s="930"/>
      <c r="M637" s="931"/>
      <c r="N637" s="931"/>
      <c r="O637" s="932"/>
      <c r="Q637" s="401" t="s">
        <v>610</v>
      </c>
      <c r="R637" s="20" t="s">
        <v>532</v>
      </c>
      <c r="S637" s="20"/>
      <c r="T637" s="20"/>
      <c r="U637" s="20"/>
      <c r="V637" s="20"/>
      <c r="W637" s="20"/>
      <c r="X637" s="20" t="s">
        <v>532</v>
      </c>
      <c r="Y637" s="10"/>
      <c r="Z637" s="20" t="s">
        <v>532</v>
      </c>
      <c r="AA637" s="20"/>
      <c r="AB637" s="20"/>
      <c r="AC637" s="21"/>
    </row>
    <row r="638" spans="1:32" ht="15" customHeight="1" x14ac:dyDescent="0.2">
      <c r="A638" s="259" t="s">
        <v>521</v>
      </c>
      <c r="B638" s="54" t="s">
        <v>2093</v>
      </c>
      <c r="C638" s="636"/>
      <c r="D638" s="636"/>
      <c r="E638" s="636"/>
      <c r="F638" s="636"/>
      <c r="G638" s="636"/>
      <c r="H638" s="636"/>
      <c r="I638" s="638"/>
      <c r="J638" s="623">
        <f t="shared" si="73"/>
        <v>0</v>
      </c>
      <c r="K638" s="623">
        <f t="shared" si="74"/>
        <v>0</v>
      </c>
      <c r="L638" s="930"/>
      <c r="M638" s="931"/>
      <c r="N638" s="931"/>
      <c r="O638" s="932"/>
      <c r="Q638" s="401" t="s">
        <v>2089</v>
      </c>
      <c r="R638" s="20"/>
      <c r="S638" s="20"/>
      <c r="T638" s="20"/>
      <c r="U638" s="20"/>
      <c r="V638" s="20"/>
      <c r="W638" s="20"/>
      <c r="X638" s="20"/>
      <c r="Y638" s="20" t="s">
        <v>532</v>
      </c>
      <c r="Z638" s="10"/>
      <c r="AA638" s="20" t="s">
        <v>532</v>
      </c>
      <c r="AB638" s="20"/>
      <c r="AC638" s="21"/>
    </row>
    <row r="639" spans="1:32" ht="15" customHeight="1" x14ac:dyDescent="0.2">
      <c r="A639" s="259" t="s">
        <v>521</v>
      </c>
      <c r="B639" s="54" t="s">
        <v>2094</v>
      </c>
      <c r="C639" s="636"/>
      <c r="D639" s="636"/>
      <c r="E639" s="636"/>
      <c r="F639" s="636"/>
      <c r="G639" s="636"/>
      <c r="H639" s="636"/>
      <c r="I639" s="638"/>
      <c r="J639" s="623">
        <f t="shared" si="73"/>
        <v>0</v>
      </c>
      <c r="K639" s="623">
        <f t="shared" si="74"/>
        <v>0</v>
      </c>
      <c r="L639" s="930"/>
      <c r="M639" s="931"/>
      <c r="N639" s="931"/>
      <c r="O639" s="932"/>
      <c r="Q639" s="401" t="s">
        <v>1959</v>
      </c>
      <c r="R639" s="20"/>
      <c r="S639" s="20"/>
      <c r="T639" s="20"/>
      <c r="U639" s="20"/>
      <c r="V639" s="20"/>
      <c r="W639" s="20"/>
      <c r="X639" s="20"/>
      <c r="Y639" s="20"/>
      <c r="Z639" s="20" t="s">
        <v>532</v>
      </c>
      <c r="AA639" s="10"/>
      <c r="AB639" s="20" t="s">
        <v>532</v>
      </c>
      <c r="AC639" s="21"/>
    </row>
    <row r="640" spans="1:32" ht="15" customHeight="1" x14ac:dyDescent="0.2">
      <c r="A640" s="259" t="s">
        <v>521</v>
      </c>
      <c r="B640" s="54" t="s">
        <v>1497</v>
      </c>
      <c r="C640" s="636"/>
      <c r="D640" s="636"/>
      <c r="E640" s="636"/>
      <c r="F640" s="636"/>
      <c r="G640" s="636"/>
      <c r="H640" s="636"/>
      <c r="I640" s="638"/>
      <c r="J640" s="623">
        <f t="shared" si="73"/>
        <v>0</v>
      </c>
      <c r="K640" s="623">
        <f t="shared" si="74"/>
        <v>0</v>
      </c>
      <c r="L640" s="930"/>
      <c r="M640" s="931"/>
      <c r="N640" s="931"/>
      <c r="O640" s="932"/>
      <c r="Q640" s="401" t="s">
        <v>2090</v>
      </c>
      <c r="R640" s="20"/>
      <c r="S640" s="20"/>
      <c r="T640" s="20"/>
      <c r="U640" s="20"/>
      <c r="V640" s="20"/>
      <c r="W640" s="20"/>
      <c r="X640" s="20"/>
      <c r="Y640" s="20"/>
      <c r="Z640" s="20"/>
      <c r="AA640" s="20" t="s">
        <v>532</v>
      </c>
      <c r="AB640" s="10"/>
      <c r="AC640" s="21"/>
    </row>
    <row r="641" spans="1:32" ht="15" customHeight="1" thickBot="1" x14ac:dyDescent="0.25">
      <c r="A641" s="462" t="s">
        <v>521</v>
      </c>
      <c r="B641" s="55" t="s">
        <v>2095</v>
      </c>
      <c r="C641" s="637"/>
      <c r="D641" s="637"/>
      <c r="E641" s="637"/>
      <c r="F641" s="637"/>
      <c r="G641" s="637"/>
      <c r="H641" s="637"/>
      <c r="I641" s="639"/>
      <c r="J641" s="623">
        <f t="shared" si="73"/>
        <v>0</v>
      </c>
      <c r="K641" s="623">
        <f t="shared" si="74"/>
        <v>0</v>
      </c>
      <c r="L641" s="933"/>
      <c r="M641" s="934"/>
      <c r="N641" s="934"/>
      <c r="O641" s="935"/>
      <c r="Q641" s="402" t="s">
        <v>727</v>
      </c>
      <c r="R641" s="23"/>
      <c r="S641" s="23"/>
      <c r="T641" s="23"/>
      <c r="U641" s="23"/>
      <c r="V641" s="23"/>
      <c r="W641" s="23"/>
      <c r="X641" s="23"/>
      <c r="Y641" s="23"/>
      <c r="Z641" s="23"/>
      <c r="AA641" s="23"/>
      <c r="AB641" s="23"/>
      <c r="AC641" s="15"/>
    </row>
    <row r="642" spans="1:32" ht="15" customHeight="1" x14ac:dyDescent="0.2">
      <c r="C642" s="623">
        <f t="shared" ref="C642:I642" si="75">SUM(C630:C641)</f>
        <v>0</v>
      </c>
      <c r="D642" s="623">
        <f t="shared" si="75"/>
        <v>0</v>
      </c>
      <c r="E642" s="623">
        <f t="shared" si="75"/>
        <v>0</v>
      </c>
      <c r="F642" s="623">
        <f t="shared" si="75"/>
        <v>0</v>
      </c>
      <c r="G642" s="623">
        <f t="shared" si="75"/>
        <v>0</v>
      </c>
      <c r="H642" s="623">
        <f t="shared" si="75"/>
        <v>0</v>
      </c>
      <c r="I642" s="623">
        <f t="shared" si="75"/>
        <v>0</v>
      </c>
      <c r="J642" s="623">
        <f t="shared" si="73"/>
        <v>0</v>
      </c>
      <c r="K642" s="623">
        <f t="shared" si="74"/>
        <v>0</v>
      </c>
    </row>
    <row r="643" spans="1:32" ht="15" customHeight="1" thickBot="1" x14ac:dyDescent="0.25"/>
    <row r="644" spans="1:32" ht="15" customHeight="1" x14ac:dyDescent="0.2">
      <c r="A644" s="1131" t="s">
        <v>491</v>
      </c>
      <c r="B644" s="1132"/>
      <c r="C644" s="1020" t="s">
        <v>1274</v>
      </c>
      <c r="D644" s="1021"/>
      <c r="E644" s="1021"/>
      <c r="F644" s="1021"/>
      <c r="G644" s="1021"/>
      <c r="H644" s="1021"/>
      <c r="I644" s="1022"/>
      <c r="O644" s="4" t="s">
        <v>532</v>
      </c>
      <c r="P644" s="5" t="s">
        <v>532</v>
      </c>
    </row>
    <row r="645" spans="1:32" ht="15" customHeight="1" thickBot="1" x14ac:dyDescent="0.25">
      <c r="A645" s="1133"/>
      <c r="B645" s="1134"/>
      <c r="C645" s="1023"/>
      <c r="D645" s="1024"/>
      <c r="E645" s="1024"/>
      <c r="F645" s="1024"/>
      <c r="G645" s="1024"/>
      <c r="H645" s="1024"/>
      <c r="I645" s="1025"/>
    </row>
    <row r="646" spans="1:32" ht="15" customHeight="1" thickBot="1" x14ac:dyDescent="0.25"/>
    <row r="647" spans="1:32" ht="15" customHeight="1" thickBot="1" x14ac:dyDescent="0.25">
      <c r="A647" s="1285" t="s">
        <v>1268</v>
      </c>
      <c r="B647" s="1286"/>
      <c r="C647" s="1286"/>
      <c r="D647" s="1286"/>
      <c r="E647" s="1286"/>
      <c r="F647" s="1286"/>
      <c r="G647" s="1316" t="s">
        <v>1274</v>
      </c>
      <c r="H647" s="1317"/>
      <c r="I647" s="1318"/>
      <c r="L647" s="1242" t="s">
        <v>588</v>
      </c>
      <c r="M647" s="1243"/>
      <c r="N647" s="1243"/>
      <c r="O647" s="1244"/>
    </row>
    <row r="648" spans="1:32" ht="15" customHeight="1" thickBot="1" x14ac:dyDescent="0.25">
      <c r="A648" s="373" t="s">
        <v>496</v>
      </c>
      <c r="B648" s="227" t="s">
        <v>497</v>
      </c>
      <c r="C648" s="374" t="s">
        <v>498</v>
      </c>
      <c r="D648" s="374" t="s">
        <v>499</v>
      </c>
      <c r="E648" s="374" t="s">
        <v>500</v>
      </c>
      <c r="F648" s="374" t="s">
        <v>501</v>
      </c>
      <c r="G648" s="375" t="s">
        <v>502</v>
      </c>
      <c r="H648" s="375" t="s">
        <v>503</v>
      </c>
      <c r="I648" s="376" t="s">
        <v>504</v>
      </c>
      <c r="L648" s="1245"/>
      <c r="M648" s="1246"/>
      <c r="N648" s="1246"/>
      <c r="O648" s="1247"/>
      <c r="Q648" s="24" t="s">
        <v>1275</v>
      </c>
      <c r="R648" s="379" t="s">
        <v>503</v>
      </c>
      <c r="S648" s="379" t="s">
        <v>541</v>
      </c>
      <c r="T648" s="379" t="s">
        <v>901</v>
      </c>
      <c r="U648" s="379" t="s">
        <v>511</v>
      </c>
      <c r="V648" s="379" t="s">
        <v>1178</v>
      </c>
      <c r="W648" s="379" t="s">
        <v>610</v>
      </c>
      <c r="X648" s="379" t="s">
        <v>566</v>
      </c>
      <c r="Y648" s="379" t="s">
        <v>229</v>
      </c>
      <c r="Z648" s="379" t="s">
        <v>777</v>
      </c>
      <c r="AA648" s="379" t="s">
        <v>1684</v>
      </c>
      <c r="AB648" s="379" t="s">
        <v>2136</v>
      </c>
      <c r="AC648" s="379" t="s">
        <v>533</v>
      </c>
      <c r="AD648" s="379" t="s">
        <v>704</v>
      </c>
      <c r="AE648" s="379" t="s">
        <v>120</v>
      </c>
      <c r="AF648" s="380" t="s">
        <v>1306</v>
      </c>
    </row>
    <row r="649" spans="1:32" ht="15" customHeight="1" x14ac:dyDescent="0.2">
      <c r="A649" s="441">
        <v>1</v>
      </c>
      <c r="B649" s="126" t="s">
        <v>906</v>
      </c>
      <c r="C649" s="640">
        <v>28</v>
      </c>
      <c r="D649" s="640">
        <v>16</v>
      </c>
      <c r="E649" s="640">
        <v>6</v>
      </c>
      <c r="F649" s="640">
        <v>6</v>
      </c>
      <c r="G649" s="640">
        <v>83</v>
      </c>
      <c r="H649" s="640">
        <v>46</v>
      </c>
      <c r="I649" s="128">
        <v>38</v>
      </c>
      <c r="J649" s="623">
        <f t="shared" si="68"/>
        <v>28</v>
      </c>
      <c r="K649" s="623">
        <f t="shared" si="69"/>
        <v>38</v>
      </c>
      <c r="L649" s="927" t="s">
        <v>1276</v>
      </c>
      <c r="M649" s="928"/>
      <c r="N649" s="928"/>
      <c r="O649" s="929"/>
      <c r="Q649" s="377" t="s">
        <v>503</v>
      </c>
      <c r="R649" s="10"/>
      <c r="S649" s="20"/>
      <c r="T649" s="20"/>
      <c r="U649" s="20"/>
      <c r="V649" s="20"/>
      <c r="W649" s="20"/>
      <c r="X649" s="20"/>
      <c r="Y649" s="20"/>
      <c r="Z649" s="20" t="s">
        <v>1795</v>
      </c>
      <c r="AA649" s="20"/>
      <c r="AB649" s="20"/>
      <c r="AC649" s="20"/>
      <c r="AD649" s="20"/>
      <c r="AE649" s="20"/>
      <c r="AF649" s="21"/>
    </row>
    <row r="650" spans="1:32" ht="15" customHeight="1" x14ac:dyDescent="0.2">
      <c r="A650" s="370">
        <v>2</v>
      </c>
      <c r="B650" s="129" t="s">
        <v>1598</v>
      </c>
      <c r="C650" s="636">
        <v>28</v>
      </c>
      <c r="D650" s="636">
        <v>15</v>
      </c>
      <c r="E650" s="636">
        <v>7</v>
      </c>
      <c r="F650" s="636">
        <v>6</v>
      </c>
      <c r="G650" s="636">
        <v>79</v>
      </c>
      <c r="H650" s="636">
        <v>53</v>
      </c>
      <c r="I650" s="638">
        <v>37</v>
      </c>
      <c r="J650" s="623">
        <f t="shared" si="68"/>
        <v>28</v>
      </c>
      <c r="K650" s="623">
        <f t="shared" si="69"/>
        <v>37</v>
      </c>
      <c r="L650" s="930"/>
      <c r="M650" s="931"/>
      <c r="N650" s="931"/>
      <c r="O650" s="932"/>
      <c r="Q650" s="377" t="s">
        <v>541</v>
      </c>
      <c r="R650" s="20"/>
      <c r="S650" s="10"/>
      <c r="T650" s="20" t="s">
        <v>532</v>
      </c>
      <c r="U650" s="20"/>
      <c r="V650" s="20"/>
      <c r="W650" s="20"/>
      <c r="X650" s="20"/>
      <c r="Y650" s="20"/>
      <c r="Z650" s="20" t="s">
        <v>1602</v>
      </c>
      <c r="AA650" s="20"/>
      <c r="AB650" s="20"/>
      <c r="AC650" s="20"/>
      <c r="AD650" s="20"/>
      <c r="AE650" s="20"/>
      <c r="AF650" s="21"/>
    </row>
    <row r="651" spans="1:32" ht="15" customHeight="1" x14ac:dyDescent="0.2">
      <c r="A651" s="370">
        <v>3</v>
      </c>
      <c r="B651" s="129" t="s">
        <v>1307</v>
      </c>
      <c r="C651" s="636">
        <v>28</v>
      </c>
      <c r="D651" s="636">
        <v>15</v>
      </c>
      <c r="E651" s="636">
        <v>5</v>
      </c>
      <c r="F651" s="636">
        <v>8</v>
      </c>
      <c r="G651" s="636">
        <v>70</v>
      </c>
      <c r="H651" s="636">
        <v>55</v>
      </c>
      <c r="I651" s="638">
        <v>35</v>
      </c>
      <c r="J651" s="623">
        <f t="shared" si="68"/>
        <v>28</v>
      </c>
      <c r="K651" s="623">
        <f t="shared" si="69"/>
        <v>35</v>
      </c>
      <c r="L651" s="930"/>
      <c r="M651" s="931"/>
      <c r="N651" s="931"/>
      <c r="O651" s="932"/>
      <c r="Q651" s="377" t="s">
        <v>901</v>
      </c>
      <c r="R651" s="20"/>
      <c r="S651" s="20" t="s">
        <v>532</v>
      </c>
      <c r="T651" s="10"/>
      <c r="U651" s="20" t="s">
        <v>532</v>
      </c>
      <c r="V651" s="20"/>
      <c r="W651" s="20"/>
      <c r="X651" s="20"/>
      <c r="Y651" s="20"/>
      <c r="Z651" s="20" t="s">
        <v>1487</v>
      </c>
      <c r="AA651" s="20"/>
      <c r="AB651" s="20"/>
      <c r="AC651" s="20"/>
      <c r="AD651" s="20"/>
      <c r="AE651" s="20"/>
      <c r="AF651" s="21"/>
    </row>
    <row r="652" spans="1:32" ht="15" customHeight="1" x14ac:dyDescent="0.2">
      <c r="A652" s="370">
        <v>4</v>
      </c>
      <c r="B652" s="129" t="s">
        <v>2170</v>
      </c>
      <c r="C652" s="636">
        <v>28</v>
      </c>
      <c r="D652" s="636">
        <v>16</v>
      </c>
      <c r="E652" s="636">
        <v>3</v>
      </c>
      <c r="F652" s="636">
        <v>9</v>
      </c>
      <c r="G652" s="636">
        <v>66</v>
      </c>
      <c r="H652" s="636">
        <v>53</v>
      </c>
      <c r="I652" s="638">
        <v>35</v>
      </c>
      <c r="J652" s="623">
        <f t="shared" si="68"/>
        <v>28</v>
      </c>
      <c r="K652" s="623">
        <f t="shared" si="69"/>
        <v>35</v>
      </c>
      <c r="L652" s="930"/>
      <c r="M652" s="931"/>
      <c r="N652" s="931"/>
      <c r="O652" s="932"/>
      <c r="Q652" s="377" t="s">
        <v>511</v>
      </c>
      <c r="R652" s="20"/>
      <c r="S652" s="20"/>
      <c r="T652" s="20" t="s">
        <v>532</v>
      </c>
      <c r="U652" s="10"/>
      <c r="V652" s="20"/>
      <c r="W652" s="20"/>
      <c r="X652" s="20"/>
      <c r="Y652" s="20"/>
      <c r="Z652" s="20" t="s">
        <v>1489</v>
      </c>
      <c r="AA652" s="20"/>
      <c r="AB652" s="20"/>
      <c r="AC652" s="20"/>
      <c r="AD652" s="20"/>
      <c r="AE652" s="20"/>
      <c r="AF652" s="21"/>
    </row>
    <row r="653" spans="1:32" ht="15" customHeight="1" x14ac:dyDescent="0.2">
      <c r="A653" s="370">
        <v>5</v>
      </c>
      <c r="B653" s="129" t="s">
        <v>2138</v>
      </c>
      <c r="C653" s="636">
        <v>28</v>
      </c>
      <c r="D653" s="636">
        <v>14</v>
      </c>
      <c r="E653" s="636">
        <v>7</v>
      </c>
      <c r="F653" s="636">
        <v>7</v>
      </c>
      <c r="G653" s="636">
        <v>63</v>
      </c>
      <c r="H653" s="636">
        <v>57</v>
      </c>
      <c r="I653" s="638">
        <v>35</v>
      </c>
      <c r="J653" s="623">
        <f t="shared" si="68"/>
        <v>28</v>
      </c>
      <c r="K653" s="623">
        <f t="shared" si="69"/>
        <v>35</v>
      </c>
      <c r="L653" s="930"/>
      <c r="M653" s="931"/>
      <c r="N653" s="931"/>
      <c r="O653" s="932"/>
      <c r="Q653" s="377" t="s">
        <v>1178</v>
      </c>
      <c r="R653" s="20"/>
      <c r="S653" s="20"/>
      <c r="T653" s="20"/>
      <c r="U653" s="20"/>
      <c r="V653" s="10"/>
      <c r="W653" s="20" t="s">
        <v>532</v>
      </c>
      <c r="X653" s="20"/>
      <c r="Y653" s="20"/>
      <c r="Z653" s="20" t="s">
        <v>844</v>
      </c>
      <c r="AA653" s="20"/>
      <c r="AB653" s="20"/>
      <c r="AC653" s="20"/>
      <c r="AD653" s="20"/>
      <c r="AE653" s="20"/>
      <c r="AF653" s="21"/>
    </row>
    <row r="654" spans="1:32" ht="15" customHeight="1" x14ac:dyDescent="0.2">
      <c r="A654" s="370">
        <v>6</v>
      </c>
      <c r="B654" s="129" t="s">
        <v>761</v>
      </c>
      <c r="C654" s="636">
        <v>28</v>
      </c>
      <c r="D654" s="636">
        <v>14</v>
      </c>
      <c r="E654" s="636">
        <v>6</v>
      </c>
      <c r="F654" s="636">
        <v>8</v>
      </c>
      <c r="G654" s="636">
        <v>70</v>
      </c>
      <c r="H654" s="636">
        <v>51</v>
      </c>
      <c r="I654" s="638">
        <v>34</v>
      </c>
      <c r="J654" s="623">
        <f t="shared" si="68"/>
        <v>28</v>
      </c>
      <c r="K654" s="623">
        <f t="shared" si="69"/>
        <v>34</v>
      </c>
      <c r="L654" s="930"/>
      <c r="M654" s="931"/>
      <c r="N654" s="931"/>
      <c r="O654" s="932"/>
      <c r="Q654" s="377" t="s">
        <v>610</v>
      </c>
      <c r="R654" s="20"/>
      <c r="S654" s="20"/>
      <c r="T654" s="20"/>
      <c r="U654" s="20"/>
      <c r="V654" s="20" t="s">
        <v>532</v>
      </c>
      <c r="W654" s="10"/>
      <c r="X654" s="20" t="s">
        <v>532</v>
      </c>
      <c r="Y654" s="20"/>
      <c r="Z654" s="20" t="s">
        <v>1653</v>
      </c>
      <c r="AA654" s="20"/>
      <c r="AB654" s="20"/>
      <c r="AC654" s="20"/>
      <c r="AD654" s="20"/>
      <c r="AE654" s="20"/>
      <c r="AF654" s="21"/>
    </row>
    <row r="655" spans="1:32" ht="15" customHeight="1" x14ac:dyDescent="0.2">
      <c r="A655" s="370">
        <v>7</v>
      </c>
      <c r="B655" s="129" t="s">
        <v>1180</v>
      </c>
      <c r="C655" s="636">
        <v>28</v>
      </c>
      <c r="D655" s="636">
        <v>14</v>
      </c>
      <c r="E655" s="636">
        <v>5</v>
      </c>
      <c r="F655" s="636">
        <v>9</v>
      </c>
      <c r="G655" s="636">
        <v>67</v>
      </c>
      <c r="H655" s="636">
        <v>62</v>
      </c>
      <c r="I655" s="638">
        <v>33</v>
      </c>
      <c r="J655" s="623">
        <f t="shared" si="68"/>
        <v>28</v>
      </c>
      <c r="K655" s="623">
        <f t="shared" si="69"/>
        <v>33</v>
      </c>
      <c r="L655" s="930"/>
      <c r="M655" s="931"/>
      <c r="N655" s="931"/>
      <c r="O655" s="932"/>
      <c r="Q655" s="377" t="s">
        <v>566</v>
      </c>
      <c r="R655" s="20"/>
      <c r="S655" s="20"/>
      <c r="T655" s="20"/>
      <c r="U655" s="20"/>
      <c r="V655" s="20"/>
      <c r="W655" s="20" t="s">
        <v>532</v>
      </c>
      <c r="X655" s="10"/>
      <c r="Y655" s="20"/>
      <c r="Z655" s="20" t="s">
        <v>1601</v>
      </c>
      <c r="AA655" s="20"/>
      <c r="AB655" s="20"/>
      <c r="AC655" s="20"/>
      <c r="AD655" s="20"/>
      <c r="AE655" s="20"/>
      <c r="AF655" s="21"/>
    </row>
    <row r="656" spans="1:32" ht="15" customHeight="1" x14ac:dyDescent="0.2">
      <c r="A656" s="370">
        <v>8</v>
      </c>
      <c r="B656" s="129" t="s">
        <v>174</v>
      </c>
      <c r="C656" s="636">
        <v>28</v>
      </c>
      <c r="D656" s="636">
        <v>11</v>
      </c>
      <c r="E656" s="636">
        <v>5</v>
      </c>
      <c r="F656" s="636">
        <v>12</v>
      </c>
      <c r="G656" s="636">
        <v>59</v>
      </c>
      <c r="H656" s="636">
        <v>61</v>
      </c>
      <c r="I656" s="638">
        <v>27</v>
      </c>
      <c r="J656" s="623">
        <f t="shared" si="68"/>
        <v>28</v>
      </c>
      <c r="K656" s="623">
        <f t="shared" si="69"/>
        <v>27</v>
      </c>
      <c r="L656" s="930"/>
      <c r="M656" s="931"/>
      <c r="N656" s="931"/>
      <c r="O656" s="932"/>
      <c r="Q656" s="377" t="s">
        <v>229</v>
      </c>
      <c r="R656" s="20"/>
      <c r="S656" s="20"/>
      <c r="T656" s="20"/>
      <c r="U656" s="20"/>
      <c r="V656" s="20"/>
      <c r="W656" s="20"/>
      <c r="X656" s="20"/>
      <c r="Y656" s="10"/>
      <c r="Z656" s="20" t="s">
        <v>1493</v>
      </c>
      <c r="AA656" s="20"/>
      <c r="AB656" s="20"/>
      <c r="AC656" s="20"/>
      <c r="AD656" s="20"/>
      <c r="AE656" s="20"/>
      <c r="AF656" s="21"/>
    </row>
    <row r="657" spans="1:32" ht="15" customHeight="1" x14ac:dyDescent="0.2">
      <c r="A657" s="370">
        <v>9</v>
      </c>
      <c r="B657" s="129" t="s">
        <v>558</v>
      </c>
      <c r="C657" s="636">
        <v>28</v>
      </c>
      <c r="D657" s="636">
        <v>9</v>
      </c>
      <c r="E657" s="636">
        <v>7</v>
      </c>
      <c r="F657" s="636">
        <v>12</v>
      </c>
      <c r="G657" s="636">
        <v>59</v>
      </c>
      <c r="H657" s="636">
        <v>81</v>
      </c>
      <c r="I657" s="638">
        <v>25</v>
      </c>
      <c r="J657" s="623">
        <f t="shared" si="68"/>
        <v>28</v>
      </c>
      <c r="K657" s="623">
        <f t="shared" si="69"/>
        <v>25</v>
      </c>
      <c r="L657" s="930"/>
      <c r="M657" s="931"/>
      <c r="N657" s="931"/>
      <c r="O657" s="932"/>
      <c r="Q657" s="377" t="s">
        <v>777</v>
      </c>
      <c r="R657" s="20" t="s">
        <v>1493</v>
      </c>
      <c r="S657" s="20" t="s">
        <v>844</v>
      </c>
      <c r="T657" s="20" t="s">
        <v>1602</v>
      </c>
      <c r="U657" s="20" t="s">
        <v>32</v>
      </c>
      <c r="V657" s="20" t="s">
        <v>1207</v>
      </c>
      <c r="W657" s="20" t="s">
        <v>1539</v>
      </c>
      <c r="X657" s="20" t="s">
        <v>1488</v>
      </c>
      <c r="Y657" s="20" t="s">
        <v>1795</v>
      </c>
      <c r="Z657" s="10"/>
      <c r="AA657" s="20" t="s">
        <v>1601</v>
      </c>
      <c r="AB657" s="20" t="s">
        <v>1489</v>
      </c>
      <c r="AC657" s="20" t="s">
        <v>1207</v>
      </c>
      <c r="AD657" s="20" t="s">
        <v>1599</v>
      </c>
      <c r="AE657" s="20" t="s">
        <v>1539</v>
      </c>
      <c r="AF657" s="21" t="s">
        <v>1487</v>
      </c>
    </row>
    <row r="658" spans="1:32" ht="15" customHeight="1" x14ac:dyDescent="0.2">
      <c r="A658" s="370">
        <v>10</v>
      </c>
      <c r="B658" s="129" t="s">
        <v>575</v>
      </c>
      <c r="C658" s="636">
        <v>28</v>
      </c>
      <c r="D658" s="636">
        <v>9</v>
      </c>
      <c r="E658" s="636">
        <v>5</v>
      </c>
      <c r="F658" s="636">
        <v>14</v>
      </c>
      <c r="G658" s="636">
        <v>55</v>
      </c>
      <c r="H658" s="636">
        <v>58</v>
      </c>
      <c r="I658" s="638">
        <v>23</v>
      </c>
      <c r="J658" s="623">
        <f t="shared" si="68"/>
        <v>28</v>
      </c>
      <c r="K658" s="623">
        <f t="shared" si="69"/>
        <v>23</v>
      </c>
      <c r="L658" s="930"/>
      <c r="M658" s="931"/>
      <c r="N658" s="931"/>
      <c r="O658" s="932"/>
      <c r="Q658" s="377" t="s">
        <v>1684</v>
      </c>
      <c r="R658" s="20"/>
      <c r="S658" s="20"/>
      <c r="T658" s="20"/>
      <c r="U658" s="20"/>
      <c r="V658" s="20"/>
      <c r="W658" s="20"/>
      <c r="X658" s="20"/>
      <c r="Y658" s="20"/>
      <c r="Z658" s="20" t="s">
        <v>1487</v>
      </c>
      <c r="AA658" s="10"/>
      <c r="AB658" s="20" t="s">
        <v>532</v>
      </c>
      <c r="AC658" s="20"/>
      <c r="AD658" s="20"/>
      <c r="AE658" s="20"/>
      <c r="AF658" s="21"/>
    </row>
    <row r="659" spans="1:32" ht="15" customHeight="1" x14ac:dyDescent="0.2">
      <c r="A659" s="370">
        <v>11</v>
      </c>
      <c r="B659" s="129" t="s">
        <v>1827</v>
      </c>
      <c r="C659" s="636">
        <v>28</v>
      </c>
      <c r="D659" s="636">
        <v>10</v>
      </c>
      <c r="E659" s="636">
        <v>3</v>
      </c>
      <c r="F659" s="636">
        <v>15</v>
      </c>
      <c r="G659" s="636">
        <v>53</v>
      </c>
      <c r="H659" s="636">
        <v>69</v>
      </c>
      <c r="I659" s="638">
        <v>23</v>
      </c>
      <c r="J659" s="623">
        <f t="shared" si="68"/>
        <v>28</v>
      </c>
      <c r="K659" s="623">
        <f t="shared" si="69"/>
        <v>23</v>
      </c>
      <c r="L659" s="930"/>
      <c r="M659" s="931"/>
      <c r="N659" s="931"/>
      <c r="O659" s="932"/>
      <c r="Q659" s="377" t="s">
        <v>2136</v>
      </c>
      <c r="R659" s="20"/>
      <c r="S659" s="20"/>
      <c r="T659" s="20"/>
      <c r="U659" s="20"/>
      <c r="V659" s="20"/>
      <c r="W659" s="20"/>
      <c r="X659" s="20"/>
      <c r="Y659" s="20"/>
      <c r="Z659" s="20" t="s">
        <v>1489</v>
      </c>
      <c r="AA659" s="20" t="s">
        <v>532</v>
      </c>
      <c r="AB659" s="10"/>
      <c r="AC659" s="20" t="s">
        <v>532</v>
      </c>
      <c r="AD659" s="20"/>
      <c r="AE659" s="20"/>
      <c r="AF659" s="21"/>
    </row>
    <row r="660" spans="1:32" ht="15" customHeight="1" x14ac:dyDescent="0.2">
      <c r="A660" s="370">
        <v>12</v>
      </c>
      <c r="B660" s="129" t="s">
        <v>781</v>
      </c>
      <c r="C660" s="636">
        <v>28</v>
      </c>
      <c r="D660" s="636">
        <v>8</v>
      </c>
      <c r="E660" s="636">
        <v>6</v>
      </c>
      <c r="F660" s="636">
        <v>14</v>
      </c>
      <c r="G660" s="636">
        <v>48</v>
      </c>
      <c r="H660" s="636">
        <v>61</v>
      </c>
      <c r="I660" s="638">
        <v>22</v>
      </c>
      <c r="J660" s="623">
        <f t="shared" si="68"/>
        <v>28</v>
      </c>
      <c r="K660" s="623">
        <f t="shared" si="69"/>
        <v>22</v>
      </c>
      <c r="L660" s="930"/>
      <c r="M660" s="931"/>
      <c r="N660" s="931"/>
      <c r="O660" s="932"/>
      <c r="Q660" s="377" t="s">
        <v>533</v>
      </c>
      <c r="R660" s="20"/>
      <c r="S660" s="20"/>
      <c r="T660" s="20"/>
      <c r="U660" s="20"/>
      <c r="V660" s="20"/>
      <c r="W660" s="20"/>
      <c r="X660" s="20"/>
      <c r="Y660" s="20"/>
      <c r="Z660" s="20" t="s">
        <v>1210</v>
      </c>
      <c r="AA660" s="20"/>
      <c r="AB660" s="20" t="s">
        <v>532</v>
      </c>
      <c r="AC660" s="10"/>
      <c r="AD660" s="20" t="s">
        <v>532</v>
      </c>
      <c r="AE660" s="20"/>
      <c r="AF660" s="21"/>
    </row>
    <row r="661" spans="1:32" ht="15" customHeight="1" x14ac:dyDescent="0.2">
      <c r="A661" s="370">
        <v>13</v>
      </c>
      <c r="B661" s="129" t="s">
        <v>2052</v>
      </c>
      <c r="C661" s="636">
        <v>28</v>
      </c>
      <c r="D661" s="636">
        <v>8</v>
      </c>
      <c r="E661" s="636">
        <v>3</v>
      </c>
      <c r="F661" s="636">
        <v>17</v>
      </c>
      <c r="G661" s="636">
        <v>53</v>
      </c>
      <c r="H661" s="636">
        <v>73</v>
      </c>
      <c r="I661" s="638">
        <v>19</v>
      </c>
      <c r="J661" s="623">
        <f t="shared" si="68"/>
        <v>28</v>
      </c>
      <c r="K661" s="623">
        <f t="shared" si="69"/>
        <v>19</v>
      </c>
      <c r="L661" s="930"/>
      <c r="M661" s="931"/>
      <c r="N661" s="931"/>
      <c r="O661" s="932"/>
      <c r="Q661" s="377" t="s">
        <v>61</v>
      </c>
      <c r="R661" s="20"/>
      <c r="S661" s="20"/>
      <c r="T661" s="20"/>
      <c r="U661" s="20"/>
      <c r="V661" s="20"/>
      <c r="W661" s="20"/>
      <c r="X661" s="20"/>
      <c r="Y661" s="20"/>
      <c r="Z661" s="20" t="s">
        <v>1600</v>
      </c>
      <c r="AA661" s="20"/>
      <c r="AB661" s="20"/>
      <c r="AC661" s="20" t="s">
        <v>532</v>
      </c>
      <c r="AD661" s="10"/>
      <c r="AE661" s="20" t="s">
        <v>532</v>
      </c>
      <c r="AF661" s="21"/>
    </row>
    <row r="662" spans="1:32" ht="15" customHeight="1" x14ac:dyDescent="0.2">
      <c r="A662" s="370">
        <v>14</v>
      </c>
      <c r="B662" s="129" t="s">
        <v>554</v>
      </c>
      <c r="C662" s="636">
        <v>28</v>
      </c>
      <c r="D662" s="636">
        <v>6</v>
      </c>
      <c r="E662" s="636">
        <v>5</v>
      </c>
      <c r="F662" s="636">
        <v>17</v>
      </c>
      <c r="G662" s="636">
        <v>44</v>
      </c>
      <c r="H662" s="636">
        <v>64</v>
      </c>
      <c r="I662" s="638">
        <v>17</v>
      </c>
      <c r="J662" s="623">
        <f t="shared" si="68"/>
        <v>28</v>
      </c>
      <c r="K662" s="623">
        <f t="shared" si="69"/>
        <v>17</v>
      </c>
      <c r="L662" s="930"/>
      <c r="M662" s="931"/>
      <c r="N662" s="931"/>
      <c r="O662" s="932"/>
      <c r="Q662" s="377" t="s">
        <v>120</v>
      </c>
      <c r="R662" s="20"/>
      <c r="S662" s="20"/>
      <c r="T662" s="20"/>
      <c r="U662" s="20"/>
      <c r="V662" s="20"/>
      <c r="W662" s="20"/>
      <c r="X662" s="20"/>
      <c r="Y662" s="20"/>
      <c r="Z662" s="20" t="s">
        <v>1490</v>
      </c>
      <c r="AA662" s="20"/>
      <c r="AB662" s="20"/>
      <c r="AC662" s="20"/>
      <c r="AD662" s="20" t="s">
        <v>532</v>
      </c>
      <c r="AE662" s="10"/>
      <c r="AF662" s="21"/>
    </row>
    <row r="663" spans="1:32" ht="15" customHeight="1" thickBot="1" x14ac:dyDescent="0.25">
      <c r="A663" s="372">
        <v>15</v>
      </c>
      <c r="B663" s="130" t="s">
        <v>1431</v>
      </c>
      <c r="C663" s="637">
        <v>28</v>
      </c>
      <c r="D663" s="637">
        <v>6</v>
      </c>
      <c r="E663" s="637">
        <v>5</v>
      </c>
      <c r="F663" s="637">
        <v>17</v>
      </c>
      <c r="G663" s="637">
        <v>52</v>
      </c>
      <c r="H663" s="637">
        <v>79</v>
      </c>
      <c r="I663" s="639">
        <v>17</v>
      </c>
      <c r="J663" s="623">
        <f t="shared" si="68"/>
        <v>28</v>
      </c>
      <c r="K663" s="623">
        <f t="shared" si="69"/>
        <v>17</v>
      </c>
      <c r="L663" s="933"/>
      <c r="M663" s="934"/>
      <c r="N663" s="934"/>
      <c r="O663" s="935"/>
      <c r="Q663" s="378" t="s">
        <v>1306</v>
      </c>
      <c r="R663" s="23"/>
      <c r="S663" s="23"/>
      <c r="T663" s="23"/>
      <c r="U663" s="23"/>
      <c r="V663" s="23"/>
      <c r="W663" s="23"/>
      <c r="X663" s="23"/>
      <c r="Y663" s="23"/>
      <c r="Z663" s="23" t="s">
        <v>1494</v>
      </c>
      <c r="AA663" s="23"/>
      <c r="AB663" s="23"/>
      <c r="AC663" s="23"/>
      <c r="AD663" s="23"/>
      <c r="AE663" s="23"/>
      <c r="AF663" s="15"/>
    </row>
    <row r="664" spans="1:32" ht="15" customHeight="1" x14ac:dyDescent="0.2">
      <c r="C664" s="623">
        <f t="shared" ref="C664:I664" si="76">SUM(C649:C663)</f>
        <v>420</v>
      </c>
      <c r="D664" s="623">
        <f t="shared" si="76"/>
        <v>171</v>
      </c>
      <c r="E664" s="623">
        <f t="shared" si="76"/>
        <v>78</v>
      </c>
      <c r="F664" s="623">
        <f t="shared" si="76"/>
        <v>171</v>
      </c>
      <c r="G664" s="623">
        <f t="shared" si="76"/>
        <v>921</v>
      </c>
      <c r="H664" s="623">
        <f t="shared" si="76"/>
        <v>923</v>
      </c>
      <c r="I664" s="623">
        <f t="shared" si="76"/>
        <v>420</v>
      </c>
      <c r="J664" s="623">
        <f t="shared" si="68"/>
        <v>420</v>
      </c>
      <c r="K664" s="623">
        <f t="shared" si="69"/>
        <v>420</v>
      </c>
    </row>
    <row r="665" spans="1:32" ht="15" customHeight="1" thickBot="1" x14ac:dyDescent="0.25">
      <c r="N665" s="4" t="s">
        <v>532</v>
      </c>
    </row>
    <row r="666" spans="1:32" ht="15" customHeight="1" thickBot="1" x14ac:dyDescent="0.25">
      <c r="A666" s="1043" t="s">
        <v>1270</v>
      </c>
      <c r="B666" s="1044"/>
      <c r="C666" s="1044"/>
      <c r="D666" s="1044"/>
      <c r="E666" s="1044"/>
      <c r="F666" s="1045"/>
      <c r="G666" s="1040" t="s">
        <v>1274</v>
      </c>
      <c r="H666" s="1041"/>
      <c r="I666" s="1042"/>
      <c r="L666" s="1242" t="s">
        <v>588</v>
      </c>
      <c r="M666" s="1243"/>
      <c r="N666" s="1243"/>
      <c r="O666" s="1244"/>
    </row>
    <row r="667" spans="1:32" ht="15" customHeight="1" thickBot="1" x14ac:dyDescent="0.25">
      <c r="A667" s="602" t="s">
        <v>496</v>
      </c>
      <c r="B667" s="611" t="s">
        <v>497</v>
      </c>
      <c r="C667" s="603" t="s">
        <v>498</v>
      </c>
      <c r="D667" s="603" t="s">
        <v>499</v>
      </c>
      <c r="E667" s="603" t="s">
        <v>500</v>
      </c>
      <c r="F667" s="603" t="s">
        <v>501</v>
      </c>
      <c r="G667" s="612" t="s">
        <v>502</v>
      </c>
      <c r="H667" s="612" t="s">
        <v>503</v>
      </c>
      <c r="I667" s="613" t="s">
        <v>504</v>
      </c>
      <c r="L667" s="1245"/>
      <c r="M667" s="1246"/>
      <c r="N667" s="1246"/>
      <c r="O667" s="1247"/>
      <c r="Q667" s="404" t="s">
        <v>1275</v>
      </c>
      <c r="R667" s="379" t="s">
        <v>503</v>
      </c>
      <c r="S667" s="379" t="s">
        <v>116</v>
      </c>
      <c r="T667" s="379" t="s">
        <v>716</v>
      </c>
      <c r="U667" s="379" t="s">
        <v>117</v>
      </c>
      <c r="V667" s="379" t="s">
        <v>1590</v>
      </c>
      <c r="W667" s="379" t="s">
        <v>2055</v>
      </c>
      <c r="X667" s="379" t="s">
        <v>500</v>
      </c>
      <c r="Y667" s="379" t="s">
        <v>700</v>
      </c>
      <c r="Z667" s="379" t="s">
        <v>544</v>
      </c>
      <c r="AA667" s="379" t="s">
        <v>769</v>
      </c>
      <c r="AB667" s="379" t="s">
        <v>1313</v>
      </c>
      <c r="AC667" s="379" t="s">
        <v>547</v>
      </c>
      <c r="AD667" s="380" t="s">
        <v>1214</v>
      </c>
    </row>
    <row r="668" spans="1:32" ht="15" customHeight="1" x14ac:dyDescent="0.2">
      <c r="A668" s="371">
        <v>1</v>
      </c>
      <c r="B668" s="126" t="s">
        <v>767</v>
      </c>
      <c r="C668" s="640">
        <v>24</v>
      </c>
      <c r="D668" s="640">
        <v>18</v>
      </c>
      <c r="E668" s="640">
        <v>2</v>
      </c>
      <c r="F668" s="640">
        <v>4</v>
      </c>
      <c r="G668" s="640">
        <v>79</v>
      </c>
      <c r="H668" s="640">
        <v>32</v>
      </c>
      <c r="I668" s="128">
        <v>38</v>
      </c>
      <c r="J668" s="623">
        <f t="shared" si="68"/>
        <v>24</v>
      </c>
      <c r="K668" s="623">
        <f t="shared" si="69"/>
        <v>38</v>
      </c>
      <c r="L668" s="927" t="s">
        <v>1271</v>
      </c>
      <c r="M668" s="928"/>
      <c r="N668" s="928"/>
      <c r="O668" s="929"/>
      <c r="Q668" s="377" t="s">
        <v>503</v>
      </c>
      <c r="R668" s="10"/>
      <c r="S668" s="20"/>
      <c r="T668" s="20"/>
      <c r="U668" s="20"/>
      <c r="V668" s="20"/>
      <c r="W668" s="20"/>
      <c r="X668" s="20"/>
      <c r="Y668" s="20"/>
      <c r="Z668" s="11"/>
      <c r="AA668" s="11"/>
      <c r="AB668" s="11"/>
      <c r="AC668" s="11"/>
      <c r="AD668" s="12"/>
    </row>
    <row r="669" spans="1:32" ht="15" customHeight="1" x14ac:dyDescent="0.2">
      <c r="A669" s="370">
        <v>2</v>
      </c>
      <c r="B669" s="129" t="s">
        <v>534</v>
      </c>
      <c r="C669" s="636">
        <v>24</v>
      </c>
      <c r="D669" s="636">
        <v>17</v>
      </c>
      <c r="E669" s="636">
        <v>2</v>
      </c>
      <c r="F669" s="636">
        <v>5</v>
      </c>
      <c r="G669" s="636">
        <v>51</v>
      </c>
      <c r="H669" s="636">
        <v>29</v>
      </c>
      <c r="I669" s="638">
        <v>36</v>
      </c>
      <c r="J669" s="623">
        <f t="shared" si="68"/>
        <v>24</v>
      </c>
      <c r="K669" s="623">
        <f t="shared" si="69"/>
        <v>36</v>
      </c>
      <c r="L669" s="930"/>
      <c r="M669" s="931"/>
      <c r="N669" s="931"/>
      <c r="O669" s="932"/>
      <c r="Q669" s="377" t="s">
        <v>116</v>
      </c>
      <c r="R669" s="20"/>
      <c r="S669" s="10"/>
      <c r="T669" s="20" t="s">
        <v>532</v>
      </c>
      <c r="U669" s="20"/>
      <c r="V669" s="20"/>
      <c r="W669" s="20"/>
      <c r="X669" s="20"/>
      <c r="Y669" s="20"/>
      <c r="Z669" s="11"/>
      <c r="AA669" s="11"/>
      <c r="AB669" s="11"/>
      <c r="AC669" s="11"/>
      <c r="AD669" s="12"/>
    </row>
    <row r="670" spans="1:32" ht="15" customHeight="1" x14ac:dyDescent="0.2">
      <c r="A670" s="370">
        <v>3</v>
      </c>
      <c r="B670" s="129" t="s">
        <v>2057</v>
      </c>
      <c r="C670" s="636">
        <v>24</v>
      </c>
      <c r="D670" s="636">
        <v>17</v>
      </c>
      <c r="E670" s="636">
        <v>1</v>
      </c>
      <c r="F670" s="636">
        <v>6</v>
      </c>
      <c r="G670" s="636">
        <v>73</v>
      </c>
      <c r="H670" s="636">
        <v>33</v>
      </c>
      <c r="I670" s="638">
        <v>35</v>
      </c>
      <c r="J670" s="623">
        <f t="shared" si="68"/>
        <v>24</v>
      </c>
      <c r="K670" s="623">
        <f t="shared" si="69"/>
        <v>35</v>
      </c>
      <c r="L670" s="930"/>
      <c r="M670" s="931"/>
      <c r="N670" s="931"/>
      <c r="O670" s="932"/>
      <c r="Q670" s="377" t="s">
        <v>716</v>
      </c>
      <c r="R670" s="20"/>
      <c r="S670" s="20" t="s">
        <v>532</v>
      </c>
      <c r="T670" s="10"/>
      <c r="U670" s="20" t="s">
        <v>532</v>
      </c>
      <c r="V670" s="20"/>
      <c r="W670" s="20"/>
      <c r="X670" s="20"/>
      <c r="Y670" s="20"/>
      <c r="Z670" s="11"/>
      <c r="AA670" s="11"/>
      <c r="AB670" s="11"/>
      <c r="AC670" s="11"/>
      <c r="AD670" s="12"/>
    </row>
    <row r="671" spans="1:32" ht="15" customHeight="1" x14ac:dyDescent="0.2">
      <c r="A671" s="370">
        <v>4</v>
      </c>
      <c r="B671" s="129" t="s">
        <v>708</v>
      </c>
      <c r="C671" s="636">
        <v>24</v>
      </c>
      <c r="D671" s="636">
        <v>15</v>
      </c>
      <c r="E671" s="636">
        <v>2</v>
      </c>
      <c r="F671" s="636">
        <v>7</v>
      </c>
      <c r="G671" s="636">
        <v>56</v>
      </c>
      <c r="H671" s="636">
        <v>40</v>
      </c>
      <c r="I671" s="638">
        <v>32</v>
      </c>
      <c r="J671" s="623">
        <f t="shared" si="68"/>
        <v>24</v>
      </c>
      <c r="K671" s="623">
        <f t="shared" si="69"/>
        <v>32</v>
      </c>
      <c r="L671" s="930"/>
      <c r="M671" s="931"/>
      <c r="N671" s="931"/>
      <c r="O671" s="932"/>
      <c r="Q671" s="377" t="s">
        <v>117</v>
      </c>
      <c r="R671" s="20"/>
      <c r="S671" s="20"/>
      <c r="T671" s="20" t="s">
        <v>532</v>
      </c>
      <c r="U671" s="10"/>
      <c r="V671" s="20"/>
      <c r="W671" s="20"/>
      <c r="X671" s="20"/>
      <c r="Y671" s="20"/>
      <c r="Z671" s="11"/>
      <c r="AA671" s="11"/>
      <c r="AB671" s="11"/>
      <c r="AC671" s="11"/>
      <c r="AD671" s="12"/>
    </row>
    <row r="672" spans="1:32" ht="15" customHeight="1" x14ac:dyDescent="0.2">
      <c r="A672" s="370">
        <v>5</v>
      </c>
      <c r="B672" s="129" t="s">
        <v>551</v>
      </c>
      <c r="C672" s="636">
        <v>24</v>
      </c>
      <c r="D672" s="636">
        <v>11</v>
      </c>
      <c r="E672" s="636">
        <v>2</v>
      </c>
      <c r="F672" s="636">
        <v>11</v>
      </c>
      <c r="G672" s="636">
        <v>39</v>
      </c>
      <c r="H672" s="636">
        <v>44</v>
      </c>
      <c r="I672" s="638">
        <v>24</v>
      </c>
      <c r="J672" s="623">
        <f t="shared" si="68"/>
        <v>24</v>
      </c>
      <c r="K672" s="623">
        <f t="shared" si="69"/>
        <v>24</v>
      </c>
      <c r="L672" s="930"/>
      <c r="M672" s="931"/>
      <c r="N672" s="931"/>
      <c r="O672" s="932"/>
      <c r="Q672" s="377" t="s">
        <v>1590</v>
      </c>
      <c r="R672" s="20"/>
      <c r="S672" s="20"/>
      <c r="T672" s="20"/>
      <c r="U672" s="20"/>
      <c r="V672" s="10"/>
      <c r="W672" s="20" t="s">
        <v>532</v>
      </c>
      <c r="X672" s="20"/>
      <c r="Y672" s="20"/>
      <c r="Z672" s="11"/>
      <c r="AA672" s="11"/>
      <c r="AB672" s="11"/>
      <c r="AC672" s="11"/>
      <c r="AD672" s="12"/>
    </row>
    <row r="673" spans="1:30" ht="15" customHeight="1" x14ac:dyDescent="0.2">
      <c r="A673" s="370">
        <v>6</v>
      </c>
      <c r="B673" s="129" t="s">
        <v>164</v>
      </c>
      <c r="C673" s="636">
        <v>24</v>
      </c>
      <c r="D673" s="636">
        <v>9</v>
      </c>
      <c r="E673" s="636">
        <v>5</v>
      </c>
      <c r="F673" s="636">
        <v>10</v>
      </c>
      <c r="G673" s="636">
        <v>56</v>
      </c>
      <c r="H673" s="636">
        <v>56</v>
      </c>
      <c r="I673" s="638">
        <v>23</v>
      </c>
      <c r="J673" s="623">
        <f t="shared" si="68"/>
        <v>24</v>
      </c>
      <c r="K673" s="623">
        <f t="shared" si="69"/>
        <v>23</v>
      </c>
      <c r="L673" s="930"/>
      <c r="M673" s="931"/>
      <c r="N673" s="931"/>
      <c r="O673" s="932"/>
      <c r="Q673" s="377" t="s">
        <v>2055</v>
      </c>
      <c r="R673" s="20"/>
      <c r="S673" s="20"/>
      <c r="T673" s="20"/>
      <c r="U673" s="20"/>
      <c r="V673" s="20" t="s">
        <v>532</v>
      </c>
      <c r="W673" s="10"/>
      <c r="X673" s="20" t="s">
        <v>532</v>
      </c>
      <c r="Y673" s="20"/>
      <c r="Z673" s="11"/>
      <c r="AA673" s="11"/>
      <c r="AB673" s="11"/>
      <c r="AC673" s="11"/>
      <c r="AD673" s="12"/>
    </row>
    <row r="674" spans="1:30" ht="15" customHeight="1" x14ac:dyDescent="0.2">
      <c r="A674" s="370">
        <v>7</v>
      </c>
      <c r="B674" s="129" t="s">
        <v>816</v>
      </c>
      <c r="C674" s="636">
        <v>24</v>
      </c>
      <c r="D674" s="636">
        <v>10</v>
      </c>
      <c r="E674" s="636">
        <v>3</v>
      </c>
      <c r="F674" s="636">
        <v>11</v>
      </c>
      <c r="G674" s="636">
        <v>39</v>
      </c>
      <c r="H674" s="636">
        <v>44</v>
      </c>
      <c r="I674" s="638">
        <v>23</v>
      </c>
      <c r="J674" s="623">
        <f t="shared" si="68"/>
        <v>24</v>
      </c>
      <c r="K674" s="623">
        <f t="shared" si="69"/>
        <v>23</v>
      </c>
      <c r="L674" s="930"/>
      <c r="M674" s="931"/>
      <c r="N674" s="931"/>
      <c r="O674" s="932"/>
      <c r="Q674" s="377" t="s">
        <v>500</v>
      </c>
      <c r="R674" s="20"/>
      <c r="S674" s="20"/>
      <c r="T674" s="20"/>
      <c r="U674" s="20"/>
      <c r="V674" s="20"/>
      <c r="W674" s="20" t="s">
        <v>532</v>
      </c>
      <c r="X674" s="10"/>
      <c r="Y674" s="20"/>
      <c r="Z674" s="11"/>
      <c r="AA674" s="11"/>
      <c r="AB674" s="11"/>
      <c r="AC674" s="11"/>
      <c r="AD674" s="12"/>
    </row>
    <row r="675" spans="1:30" ht="15" customHeight="1" x14ac:dyDescent="0.2">
      <c r="A675" s="370">
        <v>8</v>
      </c>
      <c r="B675" s="129" t="s">
        <v>991</v>
      </c>
      <c r="C675" s="636">
        <v>24</v>
      </c>
      <c r="D675" s="636">
        <v>9</v>
      </c>
      <c r="E675" s="636">
        <v>4</v>
      </c>
      <c r="F675" s="636">
        <v>11</v>
      </c>
      <c r="G675" s="636">
        <v>47</v>
      </c>
      <c r="H675" s="636">
        <v>52</v>
      </c>
      <c r="I675" s="638">
        <v>22</v>
      </c>
      <c r="J675" s="623">
        <f t="shared" si="68"/>
        <v>24</v>
      </c>
      <c r="K675" s="623">
        <f t="shared" si="69"/>
        <v>22</v>
      </c>
      <c r="L675" s="930"/>
      <c r="M675" s="931"/>
      <c r="N675" s="931"/>
      <c r="O675" s="932"/>
      <c r="Q675" s="377" t="s">
        <v>700</v>
      </c>
      <c r="R675" s="20"/>
      <c r="S675" s="20"/>
      <c r="T675" s="20"/>
      <c r="U675" s="20"/>
      <c r="V675" s="20"/>
      <c r="W675" s="20"/>
      <c r="X675" s="20"/>
      <c r="Y675" s="10"/>
      <c r="Z675" s="20" t="s">
        <v>532</v>
      </c>
      <c r="AA675" s="20"/>
      <c r="AB675" s="20"/>
      <c r="AC675" s="11"/>
      <c r="AD675" s="12"/>
    </row>
    <row r="676" spans="1:30" ht="15" customHeight="1" x14ac:dyDescent="0.2">
      <c r="A676" s="370">
        <v>9</v>
      </c>
      <c r="B676" s="129" t="s">
        <v>42</v>
      </c>
      <c r="C676" s="636">
        <v>24</v>
      </c>
      <c r="D676" s="636">
        <v>7</v>
      </c>
      <c r="E676" s="636">
        <v>5</v>
      </c>
      <c r="F676" s="636">
        <v>12</v>
      </c>
      <c r="G676" s="636">
        <v>52</v>
      </c>
      <c r="H676" s="636">
        <v>63</v>
      </c>
      <c r="I676" s="638">
        <v>19</v>
      </c>
      <c r="J676" s="623">
        <f t="shared" si="68"/>
        <v>24</v>
      </c>
      <c r="K676" s="623">
        <f t="shared" si="69"/>
        <v>19</v>
      </c>
      <c r="L676" s="930"/>
      <c r="M676" s="931"/>
      <c r="N676" s="931"/>
      <c r="O676" s="932"/>
      <c r="Q676" s="377" t="s">
        <v>544</v>
      </c>
      <c r="R676" s="11"/>
      <c r="S676" s="11"/>
      <c r="T676" s="11"/>
      <c r="U676" s="11"/>
      <c r="V676" s="11"/>
      <c r="W676" s="11"/>
      <c r="X676" s="11"/>
      <c r="Y676" s="20" t="s">
        <v>532</v>
      </c>
      <c r="Z676" s="10"/>
      <c r="AA676" s="20" t="s">
        <v>532</v>
      </c>
      <c r="AB676" s="20"/>
      <c r="AC676" s="11"/>
      <c r="AD676" s="12"/>
    </row>
    <row r="677" spans="1:30" ht="15" customHeight="1" x14ac:dyDescent="0.2">
      <c r="A677" s="370">
        <v>10</v>
      </c>
      <c r="B677" s="129" t="s">
        <v>36</v>
      </c>
      <c r="C677" s="636">
        <v>24</v>
      </c>
      <c r="D677" s="636">
        <v>6</v>
      </c>
      <c r="E677" s="636">
        <v>6</v>
      </c>
      <c r="F677" s="636">
        <v>12</v>
      </c>
      <c r="G677" s="636">
        <v>47</v>
      </c>
      <c r="H677" s="636">
        <v>51</v>
      </c>
      <c r="I677" s="638">
        <v>18</v>
      </c>
      <c r="J677" s="623">
        <f t="shared" si="68"/>
        <v>24</v>
      </c>
      <c r="K677" s="623">
        <f t="shared" si="69"/>
        <v>18</v>
      </c>
      <c r="L677" s="930"/>
      <c r="M677" s="931"/>
      <c r="N677" s="931"/>
      <c r="O677" s="932"/>
      <c r="Q677" s="377" t="s">
        <v>769</v>
      </c>
      <c r="R677" s="11"/>
      <c r="S677" s="11"/>
      <c r="T677" s="11"/>
      <c r="U677" s="11"/>
      <c r="V677" s="11"/>
      <c r="W677" s="11"/>
      <c r="X677" s="11"/>
      <c r="Y677" s="20"/>
      <c r="Z677" s="20" t="s">
        <v>532</v>
      </c>
      <c r="AA677" s="10"/>
      <c r="AB677" s="20" t="s">
        <v>532</v>
      </c>
      <c r="AC677" s="20"/>
      <c r="AD677" s="21"/>
    </row>
    <row r="678" spans="1:30" ht="15" customHeight="1" x14ac:dyDescent="0.2">
      <c r="A678" s="370">
        <v>11</v>
      </c>
      <c r="B678" s="129" t="s">
        <v>737</v>
      </c>
      <c r="C678" s="636">
        <v>24</v>
      </c>
      <c r="D678" s="636">
        <v>7</v>
      </c>
      <c r="E678" s="636">
        <v>4</v>
      </c>
      <c r="F678" s="636">
        <v>13</v>
      </c>
      <c r="G678" s="636">
        <v>42</v>
      </c>
      <c r="H678" s="636">
        <v>59</v>
      </c>
      <c r="I678" s="638">
        <v>18</v>
      </c>
      <c r="J678" s="623">
        <f t="shared" si="68"/>
        <v>24</v>
      </c>
      <c r="K678" s="623">
        <f t="shared" si="69"/>
        <v>18</v>
      </c>
      <c r="L678" s="930"/>
      <c r="M678" s="931"/>
      <c r="N678" s="931"/>
      <c r="O678" s="932"/>
      <c r="Q678" s="377" t="s">
        <v>1313</v>
      </c>
      <c r="R678" s="11"/>
      <c r="S678" s="11"/>
      <c r="T678" s="11"/>
      <c r="U678" s="11"/>
      <c r="V678" s="11"/>
      <c r="W678" s="11"/>
      <c r="X678" s="11"/>
      <c r="Y678" s="20"/>
      <c r="Z678" s="20"/>
      <c r="AA678" s="20" t="s">
        <v>532</v>
      </c>
      <c r="AB678" s="10"/>
      <c r="AC678" s="20" t="s">
        <v>532</v>
      </c>
      <c r="AD678" s="21"/>
    </row>
    <row r="679" spans="1:30" ht="15" customHeight="1" x14ac:dyDescent="0.2">
      <c r="A679" s="370">
        <v>12</v>
      </c>
      <c r="B679" s="129" t="s">
        <v>711</v>
      </c>
      <c r="C679" s="636">
        <v>24</v>
      </c>
      <c r="D679" s="636">
        <v>6</v>
      </c>
      <c r="E679" s="636">
        <v>5</v>
      </c>
      <c r="F679" s="636">
        <v>13</v>
      </c>
      <c r="G679" s="636">
        <v>39</v>
      </c>
      <c r="H679" s="636">
        <v>68</v>
      </c>
      <c r="I679" s="638">
        <v>17</v>
      </c>
      <c r="J679" s="623">
        <f t="shared" si="68"/>
        <v>24</v>
      </c>
      <c r="K679" s="623">
        <f t="shared" si="69"/>
        <v>17</v>
      </c>
      <c r="L679" s="930"/>
      <c r="M679" s="931"/>
      <c r="N679" s="931"/>
      <c r="O679" s="932"/>
      <c r="Q679" s="377" t="s">
        <v>547</v>
      </c>
      <c r="R679" s="11"/>
      <c r="S679" s="11"/>
      <c r="T679" s="11"/>
      <c r="U679" s="11"/>
      <c r="V679" s="11"/>
      <c r="W679" s="11"/>
      <c r="X679" s="11"/>
      <c r="Y679" s="11"/>
      <c r="Z679" s="11"/>
      <c r="AA679" s="20"/>
      <c r="AB679" s="20" t="s">
        <v>532</v>
      </c>
      <c r="AC679" s="10"/>
      <c r="AD679" s="21"/>
    </row>
    <row r="680" spans="1:30" ht="15" customHeight="1" thickBot="1" x14ac:dyDescent="0.25">
      <c r="A680" s="372">
        <v>13</v>
      </c>
      <c r="B680" s="130" t="s">
        <v>1314</v>
      </c>
      <c r="C680" s="637">
        <v>24</v>
      </c>
      <c r="D680" s="637">
        <v>2</v>
      </c>
      <c r="E680" s="637">
        <v>3</v>
      </c>
      <c r="F680" s="637">
        <v>19</v>
      </c>
      <c r="G680" s="637">
        <v>31</v>
      </c>
      <c r="H680" s="637">
        <v>77</v>
      </c>
      <c r="I680" s="639">
        <v>7</v>
      </c>
      <c r="J680" s="623">
        <f t="shared" si="68"/>
        <v>24</v>
      </c>
      <c r="K680" s="623">
        <f t="shared" si="69"/>
        <v>7</v>
      </c>
      <c r="L680" s="933"/>
      <c r="M680" s="934"/>
      <c r="N680" s="934"/>
      <c r="O680" s="935"/>
      <c r="Q680" s="378" t="s">
        <v>1214</v>
      </c>
      <c r="R680" s="14"/>
      <c r="S680" s="14"/>
      <c r="T680" s="14"/>
      <c r="U680" s="14"/>
      <c r="V680" s="14"/>
      <c r="W680" s="14"/>
      <c r="X680" s="14"/>
      <c r="Y680" s="14"/>
      <c r="Z680" s="14"/>
      <c r="AA680" s="23"/>
      <c r="AB680" s="23"/>
      <c r="AC680" s="23"/>
      <c r="AD680" s="15"/>
    </row>
    <row r="681" spans="1:30" ht="15" customHeight="1" x14ac:dyDescent="0.2">
      <c r="C681" s="623">
        <f t="shared" ref="C681:I681" si="77">SUM(C668:C680)</f>
        <v>312</v>
      </c>
      <c r="D681" s="623">
        <f t="shared" si="77"/>
        <v>134</v>
      </c>
      <c r="E681" s="623">
        <f t="shared" si="77"/>
        <v>44</v>
      </c>
      <c r="F681" s="623">
        <f t="shared" si="77"/>
        <v>134</v>
      </c>
      <c r="G681" s="623">
        <f t="shared" si="77"/>
        <v>651</v>
      </c>
      <c r="H681" s="623">
        <f t="shared" si="77"/>
        <v>648</v>
      </c>
      <c r="I681" s="623">
        <f t="shared" si="77"/>
        <v>312</v>
      </c>
      <c r="J681" s="623">
        <f t="shared" si="68"/>
        <v>312</v>
      </c>
      <c r="K681" s="623">
        <f t="shared" si="69"/>
        <v>312</v>
      </c>
    </row>
    <row r="682" spans="1:30" ht="15" customHeight="1" thickBot="1" x14ac:dyDescent="0.25">
      <c r="N682" s="4" t="s">
        <v>532</v>
      </c>
    </row>
    <row r="683" spans="1:30" ht="15" customHeight="1" thickBot="1" x14ac:dyDescent="0.25">
      <c r="A683" s="1207" t="s">
        <v>1277</v>
      </c>
      <c r="B683" s="1208"/>
      <c r="C683" s="1208"/>
      <c r="D683" s="1208"/>
      <c r="E683" s="1208"/>
      <c r="F683" s="1209"/>
      <c r="G683" s="1204" t="s">
        <v>1274</v>
      </c>
      <c r="H683" s="1205"/>
      <c r="I683" s="1206"/>
      <c r="L683" s="1242" t="s">
        <v>588</v>
      </c>
      <c r="M683" s="1243"/>
      <c r="N683" s="1243"/>
      <c r="O683" s="1244"/>
    </row>
    <row r="684" spans="1:30" ht="15" customHeight="1" thickBot="1" x14ac:dyDescent="0.25">
      <c r="A684" s="449" t="s">
        <v>496</v>
      </c>
      <c r="B684" s="450" t="s">
        <v>497</v>
      </c>
      <c r="C684" s="451" t="s">
        <v>498</v>
      </c>
      <c r="D684" s="451" t="s">
        <v>499</v>
      </c>
      <c r="E684" s="451" t="s">
        <v>500</v>
      </c>
      <c r="F684" s="451" t="s">
        <v>501</v>
      </c>
      <c r="G684" s="452" t="s">
        <v>502</v>
      </c>
      <c r="H684" s="452" t="s">
        <v>503</v>
      </c>
      <c r="I684" s="453" t="s">
        <v>504</v>
      </c>
      <c r="L684" s="1245"/>
      <c r="M684" s="1246"/>
      <c r="N684" s="1246"/>
      <c r="O684" s="1247"/>
      <c r="Q684" s="24" t="s">
        <v>1275</v>
      </c>
      <c r="R684" s="396" t="s">
        <v>901</v>
      </c>
      <c r="S684" s="396" t="s">
        <v>1631</v>
      </c>
      <c r="T684" s="396" t="s">
        <v>322</v>
      </c>
      <c r="U684" s="396" t="s">
        <v>514</v>
      </c>
      <c r="V684" s="396" t="s">
        <v>501</v>
      </c>
      <c r="W684" s="396" t="s">
        <v>299</v>
      </c>
      <c r="X684" s="396" t="s">
        <v>2162</v>
      </c>
      <c r="Y684" s="396" t="s">
        <v>800</v>
      </c>
      <c r="Z684" s="396" t="s">
        <v>153</v>
      </c>
      <c r="AA684" s="397" t="s">
        <v>499</v>
      </c>
    </row>
    <row r="685" spans="1:30" ht="15" customHeight="1" x14ac:dyDescent="0.2">
      <c r="A685" s="475">
        <v>1</v>
      </c>
      <c r="B685" s="126" t="s">
        <v>1245</v>
      </c>
      <c r="C685" s="640">
        <v>18</v>
      </c>
      <c r="D685" s="640">
        <v>15</v>
      </c>
      <c r="E685" s="640">
        <v>1</v>
      </c>
      <c r="F685" s="640">
        <v>2</v>
      </c>
      <c r="G685" s="640">
        <v>52</v>
      </c>
      <c r="H685" s="640">
        <v>18</v>
      </c>
      <c r="I685" s="128">
        <v>31</v>
      </c>
      <c r="J685" s="623">
        <f t="shared" ref="J685:J762" si="78">D685+E685+F685</f>
        <v>18</v>
      </c>
      <c r="K685" s="623">
        <f t="shared" ref="K685:K762" si="79">D685*2+E685</f>
        <v>31</v>
      </c>
      <c r="L685" s="927" t="s">
        <v>532</v>
      </c>
      <c r="M685" s="928"/>
      <c r="N685" s="928"/>
      <c r="O685" s="929"/>
      <c r="Q685" s="339" t="s">
        <v>901</v>
      </c>
      <c r="R685" s="10"/>
      <c r="S685" s="20"/>
      <c r="T685" s="20"/>
      <c r="U685" s="20"/>
      <c r="V685" s="20"/>
      <c r="W685" s="20"/>
      <c r="X685" s="20"/>
      <c r="Y685" s="20"/>
      <c r="Z685" s="20"/>
      <c r="AA685" s="21"/>
    </row>
    <row r="686" spans="1:30" ht="15" customHeight="1" x14ac:dyDescent="0.2">
      <c r="A686" s="246">
        <v>2</v>
      </c>
      <c r="B686" s="129" t="s">
        <v>2163</v>
      </c>
      <c r="C686" s="636">
        <v>18</v>
      </c>
      <c r="D686" s="636">
        <v>14</v>
      </c>
      <c r="E686" s="636">
        <v>1</v>
      </c>
      <c r="F686" s="636">
        <v>3</v>
      </c>
      <c r="G686" s="636">
        <v>72</v>
      </c>
      <c r="H686" s="636">
        <v>36</v>
      </c>
      <c r="I686" s="638">
        <v>29</v>
      </c>
      <c r="J686" s="623">
        <f t="shared" si="78"/>
        <v>18</v>
      </c>
      <c r="K686" s="623">
        <f t="shared" si="79"/>
        <v>29</v>
      </c>
      <c r="L686" s="930"/>
      <c r="M686" s="931"/>
      <c r="N686" s="931"/>
      <c r="O686" s="932"/>
      <c r="Q686" s="339" t="s">
        <v>1631</v>
      </c>
      <c r="R686" s="20"/>
      <c r="S686" s="10"/>
      <c r="T686" s="20" t="s">
        <v>532</v>
      </c>
      <c r="U686" s="20"/>
      <c r="V686" s="20"/>
      <c r="W686" s="20"/>
      <c r="X686" s="20"/>
      <c r="Y686" s="20"/>
      <c r="Z686" s="20"/>
      <c r="AA686" s="21"/>
    </row>
    <row r="687" spans="1:30" ht="15" customHeight="1" x14ac:dyDescent="0.2">
      <c r="A687" s="246">
        <v>3</v>
      </c>
      <c r="B687" s="129" t="s">
        <v>2123</v>
      </c>
      <c r="C687" s="636">
        <v>18</v>
      </c>
      <c r="D687" s="636">
        <v>9</v>
      </c>
      <c r="E687" s="636">
        <v>3</v>
      </c>
      <c r="F687" s="636">
        <v>6</v>
      </c>
      <c r="G687" s="636">
        <v>31</v>
      </c>
      <c r="H687" s="636">
        <v>30</v>
      </c>
      <c r="I687" s="638">
        <v>21</v>
      </c>
      <c r="J687" s="623">
        <f t="shared" si="78"/>
        <v>18</v>
      </c>
      <c r="K687" s="623">
        <f t="shared" si="79"/>
        <v>21</v>
      </c>
      <c r="L687" s="930"/>
      <c r="M687" s="931"/>
      <c r="N687" s="931"/>
      <c r="O687" s="932"/>
      <c r="Q687" s="339" t="s">
        <v>322</v>
      </c>
      <c r="R687" s="20"/>
      <c r="S687" s="20" t="s">
        <v>532</v>
      </c>
      <c r="T687" s="10"/>
      <c r="U687" s="20" t="s">
        <v>532</v>
      </c>
      <c r="V687" s="20"/>
      <c r="W687" s="20"/>
      <c r="X687" s="20"/>
      <c r="Y687" s="20"/>
      <c r="Z687" s="20"/>
      <c r="AA687" s="21"/>
    </row>
    <row r="688" spans="1:30" ht="15" customHeight="1" x14ac:dyDescent="0.2">
      <c r="A688" s="246">
        <v>4</v>
      </c>
      <c r="B688" s="129" t="s">
        <v>1923</v>
      </c>
      <c r="C688" s="636">
        <v>18</v>
      </c>
      <c r="D688" s="636">
        <v>9</v>
      </c>
      <c r="E688" s="636">
        <v>2</v>
      </c>
      <c r="F688" s="636">
        <v>7</v>
      </c>
      <c r="G688" s="636">
        <v>41</v>
      </c>
      <c r="H688" s="636">
        <v>45</v>
      </c>
      <c r="I688" s="638">
        <v>20</v>
      </c>
      <c r="J688" s="623">
        <f t="shared" si="78"/>
        <v>18</v>
      </c>
      <c r="K688" s="623">
        <f t="shared" si="79"/>
        <v>20</v>
      </c>
      <c r="L688" s="930"/>
      <c r="M688" s="931"/>
      <c r="N688" s="931"/>
      <c r="O688" s="932"/>
      <c r="Q688" s="339" t="s">
        <v>514</v>
      </c>
      <c r="R688" s="20"/>
      <c r="S688" s="20"/>
      <c r="T688" s="20" t="s">
        <v>532</v>
      </c>
      <c r="U688" s="10"/>
      <c r="V688" s="20"/>
      <c r="W688" s="20"/>
      <c r="X688" s="20"/>
      <c r="Y688" s="20"/>
      <c r="Z688" s="20"/>
      <c r="AA688" s="21"/>
    </row>
    <row r="689" spans="1:27" ht="15" customHeight="1" x14ac:dyDescent="0.2">
      <c r="A689" s="246">
        <v>5</v>
      </c>
      <c r="B689" s="129" t="s">
        <v>1248</v>
      </c>
      <c r="C689" s="636">
        <v>18</v>
      </c>
      <c r="D689" s="636">
        <v>7</v>
      </c>
      <c r="E689" s="636">
        <v>5</v>
      </c>
      <c r="F689" s="636">
        <v>6</v>
      </c>
      <c r="G689" s="636">
        <v>41</v>
      </c>
      <c r="H689" s="636">
        <v>35</v>
      </c>
      <c r="I689" s="638">
        <v>19</v>
      </c>
      <c r="J689" s="623">
        <f t="shared" si="78"/>
        <v>18</v>
      </c>
      <c r="K689" s="623">
        <f t="shared" si="79"/>
        <v>19</v>
      </c>
      <c r="L689" s="930"/>
      <c r="M689" s="931"/>
      <c r="N689" s="931"/>
      <c r="O689" s="932"/>
      <c r="Q689" s="339" t="s">
        <v>501</v>
      </c>
      <c r="R689" s="20"/>
      <c r="S689" s="20"/>
      <c r="T689" s="20"/>
      <c r="U689" s="20"/>
      <c r="V689" s="10"/>
      <c r="W689" s="20" t="s">
        <v>532</v>
      </c>
      <c r="X689" s="20"/>
      <c r="Y689" s="20"/>
      <c r="Z689" s="20"/>
      <c r="AA689" s="21"/>
    </row>
    <row r="690" spans="1:27" ht="15" customHeight="1" x14ac:dyDescent="0.2">
      <c r="A690" s="246">
        <v>6</v>
      </c>
      <c r="B690" s="129" t="s">
        <v>1635</v>
      </c>
      <c r="C690" s="636">
        <v>18</v>
      </c>
      <c r="D690" s="636">
        <v>7</v>
      </c>
      <c r="E690" s="636">
        <v>2</v>
      </c>
      <c r="F690" s="636">
        <v>9</v>
      </c>
      <c r="G690" s="636">
        <v>34</v>
      </c>
      <c r="H690" s="636">
        <v>34</v>
      </c>
      <c r="I690" s="638">
        <v>16</v>
      </c>
      <c r="J690" s="623">
        <f t="shared" si="78"/>
        <v>18</v>
      </c>
      <c r="K690" s="623">
        <f t="shared" si="79"/>
        <v>16</v>
      </c>
      <c r="L690" s="930"/>
      <c r="M690" s="931"/>
      <c r="N690" s="931"/>
      <c r="O690" s="932"/>
      <c r="Q690" s="339" t="s">
        <v>299</v>
      </c>
      <c r="R690" s="20"/>
      <c r="S690" s="20"/>
      <c r="T690" s="20"/>
      <c r="U690" s="20"/>
      <c r="V690" s="20" t="s">
        <v>532</v>
      </c>
      <c r="W690" s="10"/>
      <c r="X690" s="20" t="s">
        <v>532</v>
      </c>
      <c r="Y690" s="20"/>
      <c r="Z690" s="20"/>
      <c r="AA690" s="21"/>
    </row>
    <row r="691" spans="1:27" ht="15" customHeight="1" x14ac:dyDescent="0.2">
      <c r="A691" s="246">
        <v>7</v>
      </c>
      <c r="B691" s="129" t="s">
        <v>304</v>
      </c>
      <c r="C691" s="636">
        <v>18</v>
      </c>
      <c r="D691" s="636">
        <v>5</v>
      </c>
      <c r="E691" s="636">
        <v>3</v>
      </c>
      <c r="F691" s="636">
        <v>10</v>
      </c>
      <c r="G691" s="636">
        <v>30</v>
      </c>
      <c r="H691" s="636">
        <v>47</v>
      </c>
      <c r="I691" s="638">
        <v>13</v>
      </c>
      <c r="J691" s="623">
        <f t="shared" si="78"/>
        <v>18</v>
      </c>
      <c r="K691" s="623">
        <f t="shared" si="79"/>
        <v>13</v>
      </c>
      <c r="L691" s="930"/>
      <c r="M691" s="931"/>
      <c r="N691" s="931"/>
      <c r="O691" s="932"/>
      <c r="Q691" s="339" t="s">
        <v>2162</v>
      </c>
      <c r="R691" s="20"/>
      <c r="S691" s="20"/>
      <c r="T691" s="20"/>
      <c r="U691" s="20"/>
      <c r="V691" s="20"/>
      <c r="W691" s="20" t="s">
        <v>532</v>
      </c>
      <c r="X691" s="10"/>
      <c r="Y691" s="20" t="s">
        <v>532</v>
      </c>
      <c r="Z691" s="20"/>
      <c r="AA691" s="21"/>
    </row>
    <row r="692" spans="1:27" ht="15" customHeight="1" x14ac:dyDescent="0.2">
      <c r="A692" s="246">
        <v>8</v>
      </c>
      <c r="B692" s="129" t="s">
        <v>1855</v>
      </c>
      <c r="C692" s="636">
        <v>18</v>
      </c>
      <c r="D692" s="636">
        <v>4</v>
      </c>
      <c r="E692" s="636">
        <v>5</v>
      </c>
      <c r="F692" s="636">
        <v>9</v>
      </c>
      <c r="G692" s="636">
        <v>22</v>
      </c>
      <c r="H692" s="636">
        <v>39</v>
      </c>
      <c r="I692" s="638">
        <v>13</v>
      </c>
      <c r="J692" s="623">
        <f t="shared" si="78"/>
        <v>18</v>
      </c>
      <c r="K692" s="623">
        <f t="shared" si="79"/>
        <v>13</v>
      </c>
      <c r="L692" s="930"/>
      <c r="M692" s="931"/>
      <c r="N692" s="931"/>
      <c r="O692" s="932"/>
      <c r="Q692" s="339" t="s">
        <v>800</v>
      </c>
      <c r="R692" s="20"/>
      <c r="S692" s="20"/>
      <c r="T692" s="20"/>
      <c r="U692" s="20"/>
      <c r="V692" s="20"/>
      <c r="W692" s="20"/>
      <c r="X692" s="20" t="s">
        <v>532</v>
      </c>
      <c r="Y692" s="10"/>
      <c r="Z692" s="20" t="s">
        <v>532</v>
      </c>
      <c r="AA692" s="21"/>
    </row>
    <row r="693" spans="1:27" ht="15" customHeight="1" x14ac:dyDescent="0.2">
      <c r="A693" s="246">
        <v>9</v>
      </c>
      <c r="B693" s="129" t="s">
        <v>128</v>
      </c>
      <c r="C693" s="636">
        <v>18</v>
      </c>
      <c r="D693" s="636">
        <v>3</v>
      </c>
      <c r="E693" s="636">
        <v>5</v>
      </c>
      <c r="F693" s="636">
        <v>10</v>
      </c>
      <c r="G693" s="636">
        <v>31</v>
      </c>
      <c r="H693" s="636">
        <v>45</v>
      </c>
      <c r="I693" s="638">
        <v>11</v>
      </c>
      <c r="J693" s="623">
        <f t="shared" si="78"/>
        <v>18</v>
      </c>
      <c r="K693" s="623">
        <f t="shared" si="79"/>
        <v>11</v>
      </c>
      <c r="L693" s="930"/>
      <c r="M693" s="931"/>
      <c r="N693" s="931"/>
      <c r="O693" s="932"/>
      <c r="Q693" s="339" t="s">
        <v>153</v>
      </c>
      <c r="R693" s="20"/>
      <c r="S693" s="20"/>
      <c r="T693" s="20"/>
      <c r="U693" s="20"/>
      <c r="V693" s="20"/>
      <c r="W693" s="20"/>
      <c r="X693" s="20"/>
      <c r="Y693" s="20" t="s">
        <v>532</v>
      </c>
      <c r="Z693" s="10"/>
      <c r="AA693" s="21"/>
    </row>
    <row r="694" spans="1:27" ht="15" customHeight="1" thickBot="1" x14ac:dyDescent="0.25">
      <c r="A694" s="455">
        <v>10</v>
      </c>
      <c r="B694" s="130" t="s">
        <v>1278</v>
      </c>
      <c r="C694" s="637">
        <v>18</v>
      </c>
      <c r="D694" s="637">
        <v>2</v>
      </c>
      <c r="E694" s="637">
        <v>3</v>
      </c>
      <c r="F694" s="637">
        <v>13</v>
      </c>
      <c r="G694" s="637">
        <v>19</v>
      </c>
      <c r="H694" s="637">
        <v>59</v>
      </c>
      <c r="I694" s="639">
        <v>7</v>
      </c>
      <c r="J694" s="623">
        <f t="shared" si="78"/>
        <v>18</v>
      </c>
      <c r="K694" s="623">
        <f t="shared" si="79"/>
        <v>7</v>
      </c>
      <c r="L694" s="933"/>
      <c r="M694" s="934"/>
      <c r="N694" s="934"/>
      <c r="O694" s="935"/>
      <c r="Q694" s="398" t="s">
        <v>499</v>
      </c>
      <c r="R694" s="23"/>
      <c r="S694" s="23"/>
      <c r="T694" s="23"/>
      <c r="U694" s="23"/>
      <c r="V694" s="23"/>
      <c r="W694" s="23"/>
      <c r="X694" s="23"/>
      <c r="Y694" s="23"/>
      <c r="Z694" s="23"/>
      <c r="AA694" s="15"/>
    </row>
    <row r="695" spans="1:27" ht="15" customHeight="1" x14ac:dyDescent="0.2">
      <c r="C695" s="623">
        <f t="shared" ref="C695:I695" si="80">SUM(C685:C694)</f>
        <v>180</v>
      </c>
      <c r="D695" s="623">
        <f t="shared" si="80"/>
        <v>75</v>
      </c>
      <c r="E695" s="623">
        <f t="shared" si="80"/>
        <v>30</v>
      </c>
      <c r="F695" s="623">
        <f t="shared" si="80"/>
        <v>75</v>
      </c>
      <c r="G695" s="623">
        <f t="shared" si="80"/>
        <v>373</v>
      </c>
      <c r="H695" s="623">
        <f t="shared" si="80"/>
        <v>388</v>
      </c>
      <c r="I695" s="623">
        <f t="shared" si="80"/>
        <v>180</v>
      </c>
      <c r="J695" s="623">
        <f t="shared" si="78"/>
        <v>180</v>
      </c>
      <c r="K695" s="623">
        <f t="shared" si="79"/>
        <v>180</v>
      </c>
    </row>
    <row r="696" spans="1:27" ht="15" customHeight="1" thickBot="1" x14ac:dyDescent="0.25">
      <c r="Q696" s="5" t="s">
        <v>532</v>
      </c>
    </row>
    <row r="697" spans="1:27" ht="15" customHeight="1" thickBot="1" x14ac:dyDescent="0.25">
      <c r="A697" s="1207" t="s">
        <v>1279</v>
      </c>
      <c r="B697" s="1208"/>
      <c r="C697" s="1208"/>
      <c r="D697" s="1208"/>
      <c r="E697" s="1208"/>
      <c r="F697" s="1209"/>
      <c r="G697" s="1204" t="s">
        <v>1274</v>
      </c>
      <c r="H697" s="1205"/>
      <c r="I697" s="1206"/>
      <c r="L697" s="952" t="s">
        <v>538</v>
      </c>
      <c r="M697" s="953"/>
      <c r="N697" s="953"/>
      <c r="O697" s="954"/>
    </row>
    <row r="698" spans="1:27" ht="15" customHeight="1" thickBot="1" x14ac:dyDescent="0.25">
      <c r="A698" s="449" t="s">
        <v>496</v>
      </c>
      <c r="B698" s="450" t="s">
        <v>497</v>
      </c>
      <c r="C698" s="451" t="s">
        <v>498</v>
      </c>
      <c r="D698" s="451" t="s">
        <v>499</v>
      </c>
      <c r="E698" s="451" t="s">
        <v>500</v>
      </c>
      <c r="F698" s="451" t="s">
        <v>501</v>
      </c>
      <c r="G698" s="452" t="s">
        <v>502</v>
      </c>
      <c r="H698" s="452" t="s">
        <v>503</v>
      </c>
      <c r="I698" s="453" t="s">
        <v>504</v>
      </c>
      <c r="L698" s="955"/>
      <c r="M698" s="956"/>
      <c r="N698" s="956"/>
      <c r="O698" s="957"/>
      <c r="Q698" s="24" t="s">
        <v>1275</v>
      </c>
      <c r="R698" s="396" t="s">
        <v>901</v>
      </c>
      <c r="S698" s="396" t="s">
        <v>1631</v>
      </c>
      <c r="T698" s="396" t="s">
        <v>322</v>
      </c>
      <c r="U698" s="396" t="s">
        <v>514</v>
      </c>
      <c r="V698" s="396" t="s">
        <v>501</v>
      </c>
      <c r="W698" s="396" t="s">
        <v>299</v>
      </c>
      <c r="X698" s="396" t="s">
        <v>2162</v>
      </c>
      <c r="Y698" s="396" t="s">
        <v>800</v>
      </c>
      <c r="Z698" s="396" t="s">
        <v>153</v>
      </c>
      <c r="AA698" s="397" t="s">
        <v>499</v>
      </c>
    </row>
    <row r="699" spans="1:27" ht="15" customHeight="1" x14ac:dyDescent="0.2">
      <c r="A699" s="475">
        <v>1</v>
      </c>
      <c r="B699" s="53" t="s">
        <v>2163</v>
      </c>
      <c r="C699" s="46">
        <v>18</v>
      </c>
      <c r="D699" s="46">
        <v>15</v>
      </c>
      <c r="E699" s="46">
        <v>1</v>
      </c>
      <c r="F699" s="46">
        <v>2</v>
      </c>
      <c r="G699" s="46">
        <v>64</v>
      </c>
      <c r="H699" s="46">
        <v>17</v>
      </c>
      <c r="I699" s="635">
        <v>31</v>
      </c>
      <c r="J699" s="623">
        <f t="shared" si="78"/>
        <v>18</v>
      </c>
      <c r="K699" s="623">
        <f t="shared" si="79"/>
        <v>31</v>
      </c>
      <c r="L699" s="927" t="s">
        <v>532</v>
      </c>
      <c r="M699" s="928"/>
      <c r="N699" s="928"/>
      <c r="O699" s="929"/>
      <c r="Q699" s="339" t="s">
        <v>901</v>
      </c>
      <c r="R699" s="10"/>
      <c r="S699" s="20"/>
      <c r="T699" s="20"/>
      <c r="U699" s="20"/>
      <c r="V699" s="20"/>
      <c r="W699" s="20"/>
      <c r="X699" s="20"/>
      <c r="Y699" s="20"/>
      <c r="Z699" s="20"/>
      <c r="AA699" s="21"/>
    </row>
    <row r="700" spans="1:27" ht="15" customHeight="1" x14ac:dyDescent="0.2">
      <c r="A700" s="246">
        <v>2</v>
      </c>
      <c r="B700" s="54" t="s">
        <v>1855</v>
      </c>
      <c r="C700" s="636">
        <v>18</v>
      </c>
      <c r="D700" s="636">
        <v>14</v>
      </c>
      <c r="E700" s="636">
        <v>2</v>
      </c>
      <c r="F700" s="636">
        <v>2</v>
      </c>
      <c r="G700" s="636">
        <v>51</v>
      </c>
      <c r="H700" s="636">
        <v>29</v>
      </c>
      <c r="I700" s="638">
        <v>30</v>
      </c>
      <c r="J700" s="623">
        <f t="shared" si="78"/>
        <v>18</v>
      </c>
      <c r="K700" s="623">
        <f t="shared" si="79"/>
        <v>30</v>
      </c>
      <c r="L700" s="930"/>
      <c r="M700" s="931"/>
      <c r="N700" s="931"/>
      <c r="O700" s="932"/>
      <c r="Q700" s="339" t="s">
        <v>1631</v>
      </c>
      <c r="R700" s="20"/>
      <c r="S700" s="10"/>
      <c r="T700" s="20" t="s">
        <v>532</v>
      </c>
      <c r="U700" s="20"/>
      <c r="V700" s="20"/>
      <c r="W700" s="20"/>
      <c r="X700" s="20"/>
      <c r="Y700" s="20"/>
      <c r="Z700" s="20"/>
      <c r="AA700" s="21"/>
    </row>
    <row r="701" spans="1:27" ht="15" customHeight="1" x14ac:dyDescent="0.2">
      <c r="A701" s="246">
        <v>3</v>
      </c>
      <c r="B701" s="54" t="s">
        <v>2123</v>
      </c>
      <c r="C701" s="636">
        <v>18</v>
      </c>
      <c r="D701" s="636">
        <v>11</v>
      </c>
      <c r="E701" s="636">
        <v>1</v>
      </c>
      <c r="F701" s="636">
        <v>6</v>
      </c>
      <c r="G701" s="636">
        <v>40</v>
      </c>
      <c r="H701" s="636">
        <v>29</v>
      </c>
      <c r="I701" s="638">
        <v>23</v>
      </c>
      <c r="J701" s="623">
        <f t="shared" si="78"/>
        <v>18</v>
      </c>
      <c r="K701" s="623">
        <f t="shared" si="79"/>
        <v>23</v>
      </c>
      <c r="L701" s="930"/>
      <c r="M701" s="931"/>
      <c r="N701" s="931"/>
      <c r="O701" s="932"/>
      <c r="Q701" s="339" t="s">
        <v>322</v>
      </c>
      <c r="R701" s="20"/>
      <c r="S701" s="20" t="s">
        <v>532</v>
      </c>
      <c r="T701" s="10"/>
      <c r="U701" s="20" t="s">
        <v>532</v>
      </c>
      <c r="V701" s="20"/>
      <c r="W701" s="20"/>
      <c r="X701" s="20"/>
      <c r="Y701" s="20"/>
      <c r="Z701" s="20"/>
      <c r="AA701" s="21"/>
    </row>
    <row r="702" spans="1:27" ht="15" customHeight="1" x14ac:dyDescent="0.2">
      <c r="A702" s="246">
        <v>4</v>
      </c>
      <c r="B702" s="54" t="s">
        <v>529</v>
      </c>
      <c r="C702" s="636">
        <v>18</v>
      </c>
      <c r="D702" s="636">
        <v>9</v>
      </c>
      <c r="E702" s="636">
        <v>4</v>
      </c>
      <c r="F702" s="636">
        <v>5</v>
      </c>
      <c r="G702" s="636">
        <v>40</v>
      </c>
      <c r="H702" s="636">
        <v>36</v>
      </c>
      <c r="I702" s="638">
        <v>22</v>
      </c>
      <c r="J702" s="623">
        <f t="shared" si="78"/>
        <v>18</v>
      </c>
      <c r="K702" s="623">
        <f t="shared" si="79"/>
        <v>22</v>
      </c>
      <c r="L702" s="930"/>
      <c r="M702" s="931"/>
      <c r="N702" s="931"/>
      <c r="O702" s="932"/>
      <c r="Q702" s="339" t="s">
        <v>514</v>
      </c>
      <c r="R702" s="20"/>
      <c r="S702" s="20"/>
      <c r="T702" s="20" t="s">
        <v>532</v>
      </c>
      <c r="U702" s="10"/>
      <c r="V702" s="20"/>
      <c r="W702" s="20"/>
      <c r="X702" s="20"/>
      <c r="Y702" s="20"/>
      <c r="Z702" s="20"/>
      <c r="AA702" s="21"/>
    </row>
    <row r="703" spans="1:27" ht="15" customHeight="1" x14ac:dyDescent="0.2">
      <c r="A703" s="246">
        <v>5</v>
      </c>
      <c r="B703" s="54" t="s">
        <v>1923</v>
      </c>
      <c r="C703" s="636">
        <v>18</v>
      </c>
      <c r="D703" s="636">
        <v>6</v>
      </c>
      <c r="E703" s="636">
        <v>5</v>
      </c>
      <c r="F703" s="636">
        <v>7</v>
      </c>
      <c r="G703" s="636">
        <v>39</v>
      </c>
      <c r="H703" s="636">
        <v>37</v>
      </c>
      <c r="I703" s="638">
        <v>17</v>
      </c>
      <c r="J703" s="623">
        <f t="shared" si="78"/>
        <v>18</v>
      </c>
      <c r="K703" s="623">
        <f t="shared" si="79"/>
        <v>17</v>
      </c>
      <c r="L703" s="930"/>
      <c r="M703" s="931"/>
      <c r="N703" s="931"/>
      <c r="O703" s="932"/>
      <c r="Q703" s="339" t="s">
        <v>501</v>
      </c>
      <c r="R703" s="20"/>
      <c r="S703" s="20"/>
      <c r="T703" s="20"/>
      <c r="U703" s="20"/>
      <c r="V703" s="10"/>
      <c r="W703" s="20" t="s">
        <v>532</v>
      </c>
      <c r="X703" s="20"/>
      <c r="Y703" s="20"/>
      <c r="Z703" s="20"/>
      <c r="AA703" s="21"/>
    </row>
    <row r="704" spans="1:27" ht="15" customHeight="1" x14ac:dyDescent="0.2">
      <c r="A704" s="246">
        <v>6</v>
      </c>
      <c r="B704" s="54" t="s">
        <v>1248</v>
      </c>
      <c r="C704" s="636">
        <v>18</v>
      </c>
      <c r="D704" s="636">
        <v>7</v>
      </c>
      <c r="E704" s="636">
        <v>3</v>
      </c>
      <c r="F704" s="636">
        <v>8</v>
      </c>
      <c r="G704" s="636">
        <v>41</v>
      </c>
      <c r="H704" s="636">
        <v>39</v>
      </c>
      <c r="I704" s="638">
        <v>17</v>
      </c>
      <c r="J704" s="623">
        <f t="shared" si="78"/>
        <v>18</v>
      </c>
      <c r="K704" s="623">
        <f t="shared" si="79"/>
        <v>17</v>
      </c>
      <c r="L704" s="930"/>
      <c r="M704" s="931"/>
      <c r="N704" s="931"/>
      <c r="O704" s="932"/>
      <c r="Q704" s="339" t="s">
        <v>299</v>
      </c>
      <c r="R704" s="20"/>
      <c r="S704" s="20"/>
      <c r="T704" s="20"/>
      <c r="U704" s="20"/>
      <c r="V704" s="20" t="s">
        <v>532</v>
      </c>
      <c r="W704" s="10"/>
      <c r="X704" s="20" t="s">
        <v>532</v>
      </c>
      <c r="Y704" s="20"/>
      <c r="Z704" s="20"/>
      <c r="AA704" s="21"/>
    </row>
    <row r="705" spans="1:32" ht="15" customHeight="1" x14ac:dyDescent="0.2">
      <c r="A705" s="246">
        <v>7</v>
      </c>
      <c r="B705" s="54" t="s">
        <v>1280</v>
      </c>
      <c r="C705" s="636">
        <v>18</v>
      </c>
      <c r="D705" s="636">
        <v>5</v>
      </c>
      <c r="E705" s="636">
        <v>4</v>
      </c>
      <c r="F705" s="636">
        <v>9</v>
      </c>
      <c r="G705" s="636">
        <v>24</v>
      </c>
      <c r="H705" s="636">
        <v>40</v>
      </c>
      <c r="I705" s="638">
        <v>14</v>
      </c>
      <c r="J705" s="623">
        <f t="shared" si="78"/>
        <v>18</v>
      </c>
      <c r="K705" s="623">
        <f t="shared" si="79"/>
        <v>14</v>
      </c>
      <c r="L705" s="930"/>
      <c r="M705" s="931"/>
      <c r="N705" s="931"/>
      <c r="O705" s="932"/>
      <c r="Q705" s="339" t="s">
        <v>2162</v>
      </c>
      <c r="R705" s="20"/>
      <c r="S705" s="20"/>
      <c r="T705" s="20"/>
      <c r="U705" s="20"/>
      <c r="V705" s="20"/>
      <c r="W705" s="20" t="s">
        <v>532</v>
      </c>
      <c r="X705" s="10"/>
      <c r="Y705" s="20" t="s">
        <v>532</v>
      </c>
      <c r="Z705" s="20"/>
      <c r="AA705" s="21"/>
    </row>
    <row r="706" spans="1:32" ht="15" customHeight="1" x14ac:dyDescent="0.2">
      <c r="A706" s="246">
        <v>8</v>
      </c>
      <c r="B706" s="54" t="s">
        <v>128</v>
      </c>
      <c r="C706" s="636">
        <v>18</v>
      </c>
      <c r="D706" s="636">
        <v>3</v>
      </c>
      <c r="E706" s="636">
        <v>4</v>
      </c>
      <c r="F706" s="636">
        <v>11</v>
      </c>
      <c r="G706" s="636">
        <v>26</v>
      </c>
      <c r="H706" s="636">
        <v>52</v>
      </c>
      <c r="I706" s="638">
        <v>10</v>
      </c>
      <c r="J706" s="623">
        <f t="shared" si="78"/>
        <v>18</v>
      </c>
      <c r="K706" s="623">
        <f t="shared" si="79"/>
        <v>10</v>
      </c>
      <c r="L706" s="930"/>
      <c r="M706" s="931"/>
      <c r="N706" s="931"/>
      <c r="O706" s="932"/>
      <c r="Q706" s="339" t="s">
        <v>800</v>
      </c>
      <c r="R706" s="20"/>
      <c r="S706" s="20"/>
      <c r="T706" s="20"/>
      <c r="U706" s="20"/>
      <c r="V706" s="20"/>
      <c r="W706" s="20"/>
      <c r="X706" s="20" t="s">
        <v>532</v>
      </c>
      <c r="Y706" s="10"/>
      <c r="Z706" s="20" t="s">
        <v>532</v>
      </c>
      <c r="AA706" s="21"/>
    </row>
    <row r="707" spans="1:32" ht="15" customHeight="1" x14ac:dyDescent="0.2">
      <c r="A707" s="246">
        <v>9</v>
      </c>
      <c r="B707" s="54" t="s">
        <v>1635</v>
      </c>
      <c r="C707" s="636">
        <v>18</v>
      </c>
      <c r="D707" s="636">
        <v>4</v>
      </c>
      <c r="E707" s="636">
        <v>1</v>
      </c>
      <c r="F707" s="636">
        <v>13</v>
      </c>
      <c r="G707" s="636">
        <v>28</v>
      </c>
      <c r="H707" s="636">
        <v>49</v>
      </c>
      <c r="I707" s="638">
        <v>9</v>
      </c>
      <c r="J707" s="623">
        <f t="shared" si="78"/>
        <v>18</v>
      </c>
      <c r="K707" s="623">
        <f t="shared" si="79"/>
        <v>9</v>
      </c>
      <c r="L707" s="930"/>
      <c r="M707" s="931"/>
      <c r="N707" s="931"/>
      <c r="O707" s="932"/>
      <c r="Q707" s="339" t="s">
        <v>153</v>
      </c>
      <c r="R707" s="20"/>
      <c r="S707" s="20"/>
      <c r="T707" s="20"/>
      <c r="U707" s="20"/>
      <c r="V707" s="20"/>
      <c r="W707" s="20"/>
      <c r="X707" s="20"/>
      <c r="Y707" s="20" t="s">
        <v>532</v>
      </c>
      <c r="Z707" s="10"/>
      <c r="AA707" s="21"/>
    </row>
    <row r="708" spans="1:32" ht="15" customHeight="1" thickBot="1" x14ac:dyDescent="0.25">
      <c r="A708" s="455">
        <v>10</v>
      </c>
      <c r="B708" s="55" t="s">
        <v>1281</v>
      </c>
      <c r="C708" s="637">
        <v>18</v>
      </c>
      <c r="D708" s="637">
        <v>3</v>
      </c>
      <c r="E708" s="637">
        <v>1</v>
      </c>
      <c r="F708" s="637">
        <v>14</v>
      </c>
      <c r="G708" s="637">
        <v>24</v>
      </c>
      <c r="H708" s="637">
        <v>49</v>
      </c>
      <c r="I708" s="639">
        <v>7</v>
      </c>
      <c r="J708" s="623">
        <f t="shared" si="78"/>
        <v>18</v>
      </c>
      <c r="K708" s="623">
        <f t="shared" si="79"/>
        <v>7</v>
      </c>
      <c r="L708" s="933"/>
      <c r="M708" s="934"/>
      <c r="N708" s="934"/>
      <c r="O708" s="935"/>
      <c r="Q708" s="398" t="s">
        <v>499</v>
      </c>
      <c r="R708" s="23"/>
      <c r="S708" s="23"/>
      <c r="T708" s="23"/>
      <c r="U708" s="23"/>
      <c r="V708" s="23"/>
      <c r="W708" s="23"/>
      <c r="X708" s="23"/>
      <c r="Y708" s="23"/>
      <c r="Z708" s="23"/>
      <c r="AA708" s="15"/>
    </row>
    <row r="709" spans="1:32" ht="15" customHeight="1" x14ac:dyDescent="0.2">
      <c r="C709" s="623">
        <f t="shared" ref="C709:I709" si="81">SUM(C699:C708)</f>
        <v>180</v>
      </c>
      <c r="D709" s="623">
        <f t="shared" si="81"/>
        <v>77</v>
      </c>
      <c r="E709" s="623">
        <f t="shared" si="81"/>
        <v>26</v>
      </c>
      <c r="F709" s="623">
        <f t="shared" si="81"/>
        <v>77</v>
      </c>
      <c r="G709" s="623">
        <f t="shared" si="81"/>
        <v>377</v>
      </c>
      <c r="H709" s="623">
        <f t="shared" si="81"/>
        <v>377</v>
      </c>
      <c r="I709" s="623">
        <f t="shared" si="81"/>
        <v>180</v>
      </c>
      <c r="J709" s="623">
        <f t="shared" si="78"/>
        <v>180</v>
      </c>
      <c r="K709" s="623">
        <f t="shared" si="79"/>
        <v>180</v>
      </c>
    </row>
    <row r="710" spans="1:32" ht="15" customHeight="1" thickBot="1" x14ac:dyDescent="0.25"/>
    <row r="711" spans="1:32" ht="15" customHeight="1" thickBot="1" x14ac:dyDescent="0.25">
      <c r="A711" s="1193" t="s">
        <v>943</v>
      </c>
      <c r="B711" s="1194"/>
      <c r="C711" s="1194"/>
      <c r="D711" s="1194"/>
      <c r="E711" s="1194"/>
      <c r="F711" s="1195"/>
      <c r="G711" s="1190" t="s">
        <v>1274</v>
      </c>
      <c r="H711" s="1191"/>
      <c r="I711" s="1192"/>
    </row>
    <row r="712" spans="1:32" ht="15" customHeight="1" thickBot="1" x14ac:dyDescent="0.25">
      <c r="A712" s="456" t="s">
        <v>496</v>
      </c>
      <c r="B712" s="457" t="s">
        <v>497</v>
      </c>
      <c r="C712" s="458" t="s">
        <v>498</v>
      </c>
      <c r="D712" s="458" t="s">
        <v>499</v>
      </c>
      <c r="E712" s="458" t="s">
        <v>500</v>
      </c>
      <c r="F712" s="458" t="s">
        <v>501</v>
      </c>
      <c r="G712" s="459" t="s">
        <v>502</v>
      </c>
      <c r="H712" s="459" t="s">
        <v>503</v>
      </c>
      <c r="I712" s="460" t="s">
        <v>504</v>
      </c>
      <c r="L712" s="1242" t="s">
        <v>588</v>
      </c>
      <c r="M712" s="1243"/>
      <c r="N712" s="1243"/>
      <c r="O712" s="1244"/>
      <c r="Q712" s="24" t="s">
        <v>1275</v>
      </c>
      <c r="R712" s="399" t="s">
        <v>633</v>
      </c>
      <c r="S712" s="399" t="s">
        <v>241</v>
      </c>
      <c r="T712" s="399" t="s">
        <v>1196</v>
      </c>
      <c r="U712" s="399" t="s">
        <v>541</v>
      </c>
      <c r="V712" s="399" t="s">
        <v>1784</v>
      </c>
      <c r="W712" s="399" t="s">
        <v>500</v>
      </c>
      <c r="X712" s="399" t="s">
        <v>733</v>
      </c>
      <c r="Y712" s="399" t="s">
        <v>1088</v>
      </c>
      <c r="Z712" s="399" t="s">
        <v>242</v>
      </c>
      <c r="AA712" s="399" t="s">
        <v>1089</v>
      </c>
      <c r="AB712" s="399" t="s">
        <v>610</v>
      </c>
      <c r="AC712" s="399" t="s">
        <v>514</v>
      </c>
      <c r="AD712" s="399" t="s">
        <v>591</v>
      </c>
      <c r="AE712" s="399" t="s">
        <v>1587</v>
      </c>
      <c r="AF712" s="400" t="s">
        <v>813</v>
      </c>
    </row>
    <row r="713" spans="1:32" ht="15" customHeight="1" thickBot="1" x14ac:dyDescent="0.25">
      <c r="A713" s="461">
        <v>1</v>
      </c>
      <c r="B713" s="53" t="s">
        <v>1208</v>
      </c>
      <c r="C713" s="46">
        <v>28</v>
      </c>
      <c r="D713" s="46">
        <v>22</v>
      </c>
      <c r="E713" s="46">
        <v>3</v>
      </c>
      <c r="F713" s="46">
        <v>3</v>
      </c>
      <c r="G713" s="46">
        <v>111</v>
      </c>
      <c r="H713" s="46">
        <v>35</v>
      </c>
      <c r="I713" s="635">
        <f>(D713*2)+E713</f>
        <v>47</v>
      </c>
      <c r="J713" s="623">
        <f t="shared" si="78"/>
        <v>28</v>
      </c>
      <c r="K713" s="623">
        <f t="shared" si="79"/>
        <v>47</v>
      </c>
      <c r="L713" s="1245"/>
      <c r="M713" s="1246"/>
      <c r="N713" s="1246"/>
      <c r="O713" s="1247"/>
      <c r="Q713" s="401" t="s">
        <v>633</v>
      </c>
      <c r="R713" s="10"/>
      <c r="S713" s="20"/>
      <c r="T713" s="20"/>
      <c r="U713" s="20" t="s">
        <v>1488</v>
      </c>
      <c r="V713" s="20" t="s">
        <v>532</v>
      </c>
      <c r="W713" s="20"/>
      <c r="X713" s="20"/>
      <c r="Y713" s="20" t="s">
        <v>532</v>
      </c>
      <c r="Z713" s="20"/>
      <c r="AA713" s="20"/>
      <c r="AB713" s="20"/>
      <c r="AC713" s="20"/>
      <c r="AD713" s="20"/>
      <c r="AE713" s="20"/>
      <c r="AF713" s="21"/>
    </row>
    <row r="714" spans="1:32" ht="15" customHeight="1" x14ac:dyDescent="0.2">
      <c r="A714" s="259">
        <v>2</v>
      </c>
      <c r="B714" s="54" t="s">
        <v>1042</v>
      </c>
      <c r="C714" s="636">
        <v>28</v>
      </c>
      <c r="D714" s="636">
        <v>15</v>
      </c>
      <c r="E714" s="636">
        <v>9</v>
      </c>
      <c r="F714" s="636">
        <v>4</v>
      </c>
      <c r="G714" s="636">
        <v>84</v>
      </c>
      <c r="H714" s="636">
        <v>51</v>
      </c>
      <c r="I714" s="638">
        <f>(D714*2)+E714</f>
        <v>39</v>
      </c>
      <c r="J714" s="623">
        <f t="shared" si="78"/>
        <v>28</v>
      </c>
      <c r="K714" s="623">
        <f t="shared" si="79"/>
        <v>39</v>
      </c>
      <c r="L714" s="927" t="s">
        <v>2557</v>
      </c>
      <c r="M714" s="928"/>
      <c r="N714" s="928"/>
      <c r="O714" s="929"/>
      <c r="Q714" s="401" t="s">
        <v>241</v>
      </c>
      <c r="R714" s="20"/>
      <c r="S714" s="10"/>
      <c r="T714" s="20" t="s">
        <v>532</v>
      </c>
      <c r="U714" s="20" t="s">
        <v>1494</v>
      </c>
      <c r="V714" s="20"/>
      <c r="W714" s="20"/>
      <c r="X714" s="20"/>
      <c r="Y714" s="20"/>
      <c r="Z714" s="20"/>
      <c r="AA714" s="20"/>
      <c r="AB714" s="20"/>
      <c r="AC714" s="20"/>
      <c r="AD714" s="20"/>
      <c r="AE714" s="20"/>
      <c r="AF714" s="21"/>
    </row>
    <row r="715" spans="1:32" ht="15" customHeight="1" x14ac:dyDescent="0.2">
      <c r="A715" s="259">
        <v>3</v>
      </c>
      <c r="B715" s="54" t="s">
        <v>1093</v>
      </c>
      <c r="C715" s="636">
        <v>28</v>
      </c>
      <c r="D715" s="636">
        <v>17</v>
      </c>
      <c r="E715" s="636">
        <v>4</v>
      </c>
      <c r="F715" s="636">
        <v>7</v>
      </c>
      <c r="G715" s="636">
        <v>61</v>
      </c>
      <c r="H715" s="636">
        <v>51</v>
      </c>
      <c r="I715" s="638">
        <f>(D715*2)+E715</f>
        <v>38</v>
      </c>
      <c r="J715" s="623">
        <f t="shared" si="78"/>
        <v>28</v>
      </c>
      <c r="K715" s="623">
        <f t="shared" si="79"/>
        <v>38</v>
      </c>
      <c r="L715" s="930"/>
      <c r="M715" s="931"/>
      <c r="N715" s="931"/>
      <c r="O715" s="932"/>
      <c r="Q715" s="401" t="s">
        <v>1196</v>
      </c>
      <c r="R715" s="20"/>
      <c r="S715" s="20" t="s">
        <v>532</v>
      </c>
      <c r="T715" s="10"/>
      <c r="U715" s="20" t="s">
        <v>1797</v>
      </c>
      <c r="V715" s="20"/>
      <c r="W715" s="20"/>
      <c r="X715" s="20"/>
      <c r="Y715" s="20"/>
      <c r="Z715" s="20"/>
      <c r="AA715" s="20"/>
      <c r="AB715" s="20"/>
      <c r="AC715" s="20"/>
      <c r="AD715" s="20"/>
      <c r="AE715" s="20"/>
      <c r="AF715" s="21"/>
    </row>
    <row r="716" spans="1:32" ht="15" customHeight="1" x14ac:dyDescent="0.2">
      <c r="A716" s="259">
        <v>4</v>
      </c>
      <c r="B716" s="54" t="s">
        <v>1092</v>
      </c>
      <c r="C716" s="636">
        <v>28</v>
      </c>
      <c r="D716" s="636">
        <v>16</v>
      </c>
      <c r="E716" s="636">
        <v>6</v>
      </c>
      <c r="F716" s="636">
        <v>6</v>
      </c>
      <c r="G716" s="636">
        <v>71</v>
      </c>
      <c r="H716" s="636">
        <v>55</v>
      </c>
      <c r="I716" s="638" t="s">
        <v>1570</v>
      </c>
      <c r="J716" s="623">
        <f t="shared" si="78"/>
        <v>28</v>
      </c>
      <c r="K716" s="623">
        <f t="shared" si="79"/>
        <v>38</v>
      </c>
      <c r="L716" s="930"/>
      <c r="M716" s="931"/>
      <c r="N716" s="931"/>
      <c r="O716" s="932"/>
      <c r="Q716" s="401" t="s">
        <v>541</v>
      </c>
      <c r="R716" s="20" t="s">
        <v>1601</v>
      </c>
      <c r="S716" s="20" t="s">
        <v>1494</v>
      </c>
      <c r="T716" s="20" t="s">
        <v>1493</v>
      </c>
      <c r="U716" s="10"/>
      <c r="V716" s="20" t="s">
        <v>1489</v>
      </c>
      <c r="W716" s="20" t="s">
        <v>1603</v>
      </c>
      <c r="X716" s="20" t="s">
        <v>1126</v>
      </c>
      <c r="Y716" s="20" t="s">
        <v>1600</v>
      </c>
      <c r="Z716" s="20" t="s">
        <v>1654</v>
      </c>
      <c r="AA716" s="20" t="s">
        <v>1597</v>
      </c>
      <c r="AB716" s="20" t="s">
        <v>1494</v>
      </c>
      <c r="AC716" s="20" t="s">
        <v>1494</v>
      </c>
      <c r="AD716" s="20" t="s">
        <v>1603</v>
      </c>
      <c r="AE716" s="20" t="s">
        <v>1546</v>
      </c>
      <c r="AF716" s="21" t="s">
        <v>1645</v>
      </c>
    </row>
    <row r="717" spans="1:32" ht="15" customHeight="1" x14ac:dyDescent="0.2">
      <c r="A717" s="259">
        <v>5</v>
      </c>
      <c r="B717" s="54" t="s">
        <v>1955</v>
      </c>
      <c r="C717" s="636">
        <v>28</v>
      </c>
      <c r="D717" s="636">
        <v>14</v>
      </c>
      <c r="E717" s="636">
        <v>7</v>
      </c>
      <c r="F717" s="636">
        <v>7</v>
      </c>
      <c r="G717" s="636">
        <v>60</v>
      </c>
      <c r="H717" s="636">
        <v>50</v>
      </c>
      <c r="I717" s="638">
        <f t="shared" ref="I717:I723" si="82">(D717*2)+E717</f>
        <v>35</v>
      </c>
      <c r="J717" s="623">
        <f t="shared" si="78"/>
        <v>28</v>
      </c>
      <c r="K717" s="623">
        <f t="shared" si="79"/>
        <v>35</v>
      </c>
      <c r="L717" s="930"/>
      <c r="M717" s="931"/>
      <c r="N717" s="931"/>
      <c r="O717" s="932"/>
      <c r="Q717" s="401" t="s">
        <v>1784</v>
      </c>
      <c r="R717" s="20"/>
      <c r="S717" s="20"/>
      <c r="T717" s="20"/>
      <c r="U717" s="20" t="s">
        <v>1642</v>
      </c>
      <c r="V717" s="10"/>
      <c r="W717" s="20"/>
      <c r="X717" s="20"/>
      <c r="Y717" s="20"/>
      <c r="Z717" s="20"/>
      <c r="AA717" s="20"/>
      <c r="AB717" s="20"/>
      <c r="AC717" s="20"/>
      <c r="AD717" s="20"/>
      <c r="AE717" s="20"/>
      <c r="AF717" s="21"/>
    </row>
    <row r="718" spans="1:32" ht="15" customHeight="1" x14ac:dyDescent="0.2">
      <c r="A718" s="259">
        <v>6</v>
      </c>
      <c r="B718" s="54" t="s">
        <v>245</v>
      </c>
      <c r="C718" s="636">
        <v>28</v>
      </c>
      <c r="D718" s="636">
        <v>14</v>
      </c>
      <c r="E718" s="636">
        <v>4</v>
      </c>
      <c r="F718" s="636">
        <v>10</v>
      </c>
      <c r="G718" s="636">
        <v>61</v>
      </c>
      <c r="H718" s="636">
        <v>69</v>
      </c>
      <c r="I718" s="638">
        <f t="shared" si="82"/>
        <v>32</v>
      </c>
      <c r="J718" s="623">
        <f t="shared" si="78"/>
        <v>28</v>
      </c>
      <c r="K718" s="623">
        <f t="shared" si="79"/>
        <v>32</v>
      </c>
      <c r="L718" s="930"/>
      <c r="M718" s="931"/>
      <c r="N718" s="931"/>
      <c r="O718" s="932"/>
      <c r="Q718" s="401" t="s">
        <v>500</v>
      </c>
      <c r="R718" s="20"/>
      <c r="S718" s="20"/>
      <c r="T718" s="20"/>
      <c r="U718" s="20" t="s">
        <v>1282</v>
      </c>
      <c r="V718" s="20"/>
      <c r="W718" s="10"/>
      <c r="X718" s="20" t="s">
        <v>532</v>
      </c>
      <c r="Y718" s="20"/>
      <c r="Z718" s="20"/>
      <c r="AA718" s="20"/>
      <c r="AB718" s="20"/>
      <c r="AC718" s="20"/>
      <c r="AD718" s="20"/>
      <c r="AE718" s="20"/>
      <c r="AF718" s="21"/>
    </row>
    <row r="719" spans="1:32" ht="15" customHeight="1" x14ac:dyDescent="0.2">
      <c r="A719" s="259">
        <v>7</v>
      </c>
      <c r="B719" s="54" t="s">
        <v>244</v>
      </c>
      <c r="C719" s="636">
        <v>28</v>
      </c>
      <c r="D719" s="636">
        <v>13</v>
      </c>
      <c r="E719" s="636">
        <v>5</v>
      </c>
      <c r="F719" s="636">
        <v>10</v>
      </c>
      <c r="G719" s="636">
        <v>76</v>
      </c>
      <c r="H719" s="636">
        <v>48</v>
      </c>
      <c r="I719" s="638">
        <f t="shared" si="82"/>
        <v>31</v>
      </c>
      <c r="J719" s="623">
        <f t="shared" si="78"/>
        <v>28</v>
      </c>
      <c r="K719" s="623">
        <f t="shared" si="79"/>
        <v>31</v>
      </c>
      <c r="L719" s="930"/>
      <c r="M719" s="931"/>
      <c r="N719" s="931"/>
      <c r="O719" s="932"/>
      <c r="Q719" s="401" t="s">
        <v>733</v>
      </c>
      <c r="R719" s="20"/>
      <c r="S719" s="20"/>
      <c r="T719" s="20"/>
      <c r="U719" s="20" t="s">
        <v>844</v>
      </c>
      <c r="V719" s="20"/>
      <c r="W719" s="20" t="s">
        <v>532</v>
      </c>
      <c r="X719" s="10"/>
      <c r="Y719" s="20" t="s">
        <v>532</v>
      </c>
      <c r="Z719" s="20"/>
      <c r="AA719" s="20"/>
      <c r="AB719" s="20"/>
      <c r="AC719" s="20"/>
      <c r="AD719" s="20"/>
      <c r="AE719" s="20"/>
      <c r="AF719" s="21"/>
    </row>
    <row r="720" spans="1:32" ht="15" customHeight="1" x14ac:dyDescent="0.2">
      <c r="A720" s="259">
        <v>8</v>
      </c>
      <c r="B720" s="54" t="s">
        <v>345</v>
      </c>
      <c r="C720" s="636">
        <v>28</v>
      </c>
      <c r="D720" s="636">
        <v>10</v>
      </c>
      <c r="E720" s="636">
        <v>7</v>
      </c>
      <c r="F720" s="636">
        <v>11</v>
      </c>
      <c r="G720" s="636">
        <v>57</v>
      </c>
      <c r="H720" s="636">
        <v>62</v>
      </c>
      <c r="I720" s="638">
        <f t="shared" si="82"/>
        <v>27</v>
      </c>
      <c r="J720" s="623">
        <f t="shared" si="78"/>
        <v>28</v>
      </c>
      <c r="K720" s="623">
        <f t="shared" si="79"/>
        <v>27</v>
      </c>
      <c r="L720" s="930"/>
      <c r="M720" s="931"/>
      <c r="N720" s="931"/>
      <c r="O720" s="932"/>
      <c r="Q720" s="401" t="s">
        <v>1088</v>
      </c>
      <c r="R720" s="20"/>
      <c r="S720" s="20"/>
      <c r="T720" s="20"/>
      <c r="U720" s="20" t="s">
        <v>1210</v>
      </c>
      <c r="V720" s="20"/>
      <c r="W720" s="20"/>
      <c r="X720" s="20" t="s">
        <v>532</v>
      </c>
      <c r="Y720" s="10"/>
      <c r="Z720" s="20"/>
      <c r="AA720" s="20"/>
      <c r="AB720" s="20"/>
      <c r="AC720" s="20"/>
      <c r="AD720" s="20"/>
      <c r="AE720" s="20"/>
      <c r="AF720" s="21"/>
    </row>
    <row r="721" spans="1:32" ht="15" customHeight="1" x14ac:dyDescent="0.2">
      <c r="A721" s="259">
        <v>9</v>
      </c>
      <c r="B721" s="54" t="s">
        <v>1200</v>
      </c>
      <c r="C721" s="636">
        <v>28</v>
      </c>
      <c r="D721" s="636">
        <v>9</v>
      </c>
      <c r="E721" s="636">
        <v>7</v>
      </c>
      <c r="F721" s="636">
        <v>12</v>
      </c>
      <c r="G721" s="636">
        <v>46</v>
      </c>
      <c r="H721" s="636">
        <v>60</v>
      </c>
      <c r="I721" s="638">
        <f t="shared" si="82"/>
        <v>25</v>
      </c>
      <c r="J721" s="623">
        <f t="shared" si="78"/>
        <v>28</v>
      </c>
      <c r="K721" s="623">
        <f t="shared" si="79"/>
        <v>25</v>
      </c>
      <c r="L721" s="930"/>
      <c r="M721" s="931"/>
      <c r="N721" s="931"/>
      <c r="O721" s="932"/>
      <c r="Q721" s="401" t="s">
        <v>242</v>
      </c>
      <c r="R721" s="20"/>
      <c r="S721" s="20"/>
      <c r="T721" s="20"/>
      <c r="U721" s="20" t="s">
        <v>1490</v>
      </c>
      <c r="V721" s="20"/>
      <c r="W721" s="20"/>
      <c r="X721" s="20"/>
      <c r="Y721" s="20"/>
      <c r="Z721" s="10"/>
      <c r="AA721" s="20" t="s">
        <v>532</v>
      </c>
      <c r="AB721" s="20"/>
      <c r="AC721" s="20"/>
      <c r="AD721" s="20"/>
      <c r="AE721" s="20"/>
      <c r="AF721" s="21"/>
    </row>
    <row r="722" spans="1:32" ht="15" customHeight="1" x14ac:dyDescent="0.2">
      <c r="A722" s="259">
        <v>10</v>
      </c>
      <c r="B722" s="54" t="s">
        <v>819</v>
      </c>
      <c r="C722" s="636">
        <v>28</v>
      </c>
      <c r="D722" s="636">
        <v>9</v>
      </c>
      <c r="E722" s="636">
        <v>6</v>
      </c>
      <c r="F722" s="636">
        <v>13</v>
      </c>
      <c r="G722" s="636">
        <v>56</v>
      </c>
      <c r="H722" s="636">
        <v>67</v>
      </c>
      <c r="I722" s="638">
        <f t="shared" si="82"/>
        <v>24</v>
      </c>
      <c r="J722" s="623">
        <f t="shared" si="78"/>
        <v>28</v>
      </c>
      <c r="K722" s="623">
        <f t="shared" si="79"/>
        <v>24</v>
      </c>
      <c r="L722" s="930"/>
      <c r="M722" s="931"/>
      <c r="N722" s="931"/>
      <c r="O722" s="932"/>
      <c r="Q722" s="401" t="s">
        <v>1089</v>
      </c>
      <c r="R722" s="20"/>
      <c r="S722" s="20"/>
      <c r="T722" s="20"/>
      <c r="U722" s="20" t="s">
        <v>24</v>
      </c>
      <c r="V722" s="20"/>
      <c r="W722" s="20"/>
      <c r="X722" s="20"/>
      <c r="Y722" s="20"/>
      <c r="Z722" s="20" t="s">
        <v>532</v>
      </c>
      <c r="AA722" s="10"/>
      <c r="AB722" s="20" t="s">
        <v>532</v>
      </c>
      <c r="AC722" s="20"/>
      <c r="AD722" s="20"/>
      <c r="AE722" s="20"/>
      <c r="AF722" s="21"/>
    </row>
    <row r="723" spans="1:32" ht="15" customHeight="1" x14ac:dyDescent="0.2">
      <c r="A723" s="259">
        <v>11</v>
      </c>
      <c r="B723" s="54" t="s">
        <v>1094</v>
      </c>
      <c r="C723" s="636">
        <v>28</v>
      </c>
      <c r="D723" s="636">
        <v>9</v>
      </c>
      <c r="E723" s="636">
        <v>4</v>
      </c>
      <c r="F723" s="636">
        <v>15</v>
      </c>
      <c r="G723" s="636">
        <v>58</v>
      </c>
      <c r="H723" s="636">
        <v>61</v>
      </c>
      <c r="I723" s="638">
        <f t="shared" si="82"/>
        <v>22</v>
      </c>
      <c r="J723" s="623">
        <f t="shared" si="78"/>
        <v>28</v>
      </c>
      <c r="K723" s="623">
        <f t="shared" si="79"/>
        <v>22</v>
      </c>
      <c r="L723" s="930"/>
      <c r="M723" s="931"/>
      <c r="N723" s="931"/>
      <c r="O723" s="932"/>
      <c r="Q723" s="401" t="s">
        <v>610</v>
      </c>
      <c r="R723" s="20"/>
      <c r="S723" s="20"/>
      <c r="T723" s="20"/>
      <c r="U723" s="20" t="s">
        <v>1797</v>
      </c>
      <c r="V723" s="20"/>
      <c r="W723" s="20"/>
      <c r="X723" s="20"/>
      <c r="Y723" s="20"/>
      <c r="Z723" s="20"/>
      <c r="AA723" s="20" t="s">
        <v>532</v>
      </c>
      <c r="AB723" s="10"/>
      <c r="AC723" s="20" t="s">
        <v>532</v>
      </c>
      <c r="AD723" s="20"/>
      <c r="AE723" s="20"/>
      <c r="AF723" s="21"/>
    </row>
    <row r="724" spans="1:32" ht="15" customHeight="1" x14ac:dyDescent="0.2">
      <c r="A724" s="259">
        <v>12</v>
      </c>
      <c r="B724" s="54" t="s">
        <v>1090</v>
      </c>
      <c r="C724" s="636">
        <v>28</v>
      </c>
      <c r="D724" s="636">
        <v>8</v>
      </c>
      <c r="E724" s="636">
        <v>1</v>
      </c>
      <c r="F724" s="636">
        <v>19</v>
      </c>
      <c r="G724" s="636">
        <v>57</v>
      </c>
      <c r="H724" s="636">
        <v>85</v>
      </c>
      <c r="I724" s="638">
        <f>(D724*2)+E724</f>
        <v>17</v>
      </c>
      <c r="J724" s="623">
        <f t="shared" si="78"/>
        <v>28</v>
      </c>
      <c r="K724" s="623">
        <f t="shared" si="79"/>
        <v>17</v>
      </c>
      <c r="L724" s="930"/>
      <c r="M724" s="931"/>
      <c r="N724" s="931"/>
      <c r="O724" s="932"/>
      <c r="Q724" s="401" t="s">
        <v>514</v>
      </c>
      <c r="R724" s="20"/>
      <c r="S724" s="20"/>
      <c r="T724" s="20"/>
      <c r="U724" s="20" t="s">
        <v>1541</v>
      </c>
      <c r="V724" s="20"/>
      <c r="W724" s="20"/>
      <c r="X724" s="20"/>
      <c r="Y724" s="20"/>
      <c r="Z724" s="20"/>
      <c r="AA724" s="20"/>
      <c r="AB724" s="20" t="s">
        <v>532</v>
      </c>
      <c r="AC724" s="10"/>
      <c r="AD724" s="20" t="s">
        <v>532</v>
      </c>
      <c r="AE724" s="20"/>
      <c r="AF724" s="21"/>
    </row>
    <row r="725" spans="1:32" ht="15" customHeight="1" x14ac:dyDescent="0.2">
      <c r="A725" s="259">
        <v>13</v>
      </c>
      <c r="B725" s="54" t="s">
        <v>1589</v>
      </c>
      <c r="C725" s="636">
        <v>28</v>
      </c>
      <c r="D725" s="636">
        <v>6</v>
      </c>
      <c r="E725" s="636">
        <v>5</v>
      </c>
      <c r="F725" s="636">
        <v>17</v>
      </c>
      <c r="G725" s="636">
        <v>53</v>
      </c>
      <c r="H725" s="636">
        <v>89</v>
      </c>
      <c r="I725" s="638">
        <f>(D725*2)+E725</f>
        <v>17</v>
      </c>
      <c r="J725" s="623">
        <f t="shared" si="78"/>
        <v>28</v>
      </c>
      <c r="K725" s="623">
        <f t="shared" si="79"/>
        <v>17</v>
      </c>
      <c r="L725" s="930"/>
      <c r="M725" s="931"/>
      <c r="N725" s="931"/>
      <c r="O725" s="932"/>
      <c r="Q725" s="401" t="s">
        <v>1283</v>
      </c>
      <c r="R725" s="20"/>
      <c r="S725" s="20"/>
      <c r="T725" s="20"/>
      <c r="U725" s="20" t="s">
        <v>1495</v>
      </c>
      <c r="V725" s="20"/>
      <c r="W725" s="20"/>
      <c r="X725" s="20"/>
      <c r="Y725" s="20"/>
      <c r="Z725" s="20"/>
      <c r="AA725" s="20"/>
      <c r="AB725" s="20"/>
      <c r="AC725" s="20" t="s">
        <v>532</v>
      </c>
      <c r="AD725" s="10"/>
      <c r="AE725" s="20" t="s">
        <v>532</v>
      </c>
      <c r="AF725" s="21"/>
    </row>
    <row r="726" spans="1:32" ht="15" customHeight="1" x14ac:dyDescent="0.2">
      <c r="A726" s="259">
        <v>14</v>
      </c>
      <c r="B726" s="54" t="s">
        <v>371</v>
      </c>
      <c r="C726" s="636">
        <v>28</v>
      </c>
      <c r="D726" s="636">
        <v>6</v>
      </c>
      <c r="E726" s="636">
        <v>5</v>
      </c>
      <c r="F726" s="636">
        <v>17</v>
      </c>
      <c r="G726" s="636">
        <v>42</v>
      </c>
      <c r="H726" s="636">
        <v>72</v>
      </c>
      <c r="I726" s="638">
        <f>(D726*2)+E726</f>
        <v>17</v>
      </c>
      <c r="J726" s="623">
        <f t="shared" si="78"/>
        <v>28</v>
      </c>
      <c r="K726" s="623">
        <f t="shared" si="79"/>
        <v>17</v>
      </c>
      <c r="L726" s="930"/>
      <c r="M726" s="931"/>
      <c r="N726" s="931"/>
      <c r="O726" s="932"/>
      <c r="Q726" s="401" t="s">
        <v>1587</v>
      </c>
      <c r="R726" s="20"/>
      <c r="S726" s="20"/>
      <c r="T726" s="20"/>
      <c r="U726" s="20" t="s">
        <v>1496</v>
      </c>
      <c r="V726" s="20"/>
      <c r="W726" s="20"/>
      <c r="X726" s="20"/>
      <c r="Y726" s="20"/>
      <c r="Z726" s="20"/>
      <c r="AA726" s="20"/>
      <c r="AB726" s="20"/>
      <c r="AC726" s="20"/>
      <c r="AD726" s="20" t="s">
        <v>532</v>
      </c>
      <c r="AE726" s="10"/>
      <c r="AF726" s="21"/>
    </row>
    <row r="727" spans="1:32" ht="15" customHeight="1" thickBot="1" x14ac:dyDescent="0.25">
      <c r="A727" s="462">
        <v>15</v>
      </c>
      <c r="B727" s="55" t="s">
        <v>617</v>
      </c>
      <c r="C727" s="637">
        <v>28</v>
      </c>
      <c r="D727" s="637">
        <v>4</v>
      </c>
      <c r="E727" s="637">
        <v>3</v>
      </c>
      <c r="F727" s="637">
        <v>21</v>
      </c>
      <c r="G727" s="637">
        <v>48</v>
      </c>
      <c r="H727" s="637">
        <v>97</v>
      </c>
      <c r="I727" s="639">
        <f>(D727*2)+E727</f>
        <v>11</v>
      </c>
      <c r="J727" s="623">
        <f t="shared" si="78"/>
        <v>28</v>
      </c>
      <c r="K727" s="623">
        <f t="shared" si="79"/>
        <v>11</v>
      </c>
      <c r="L727" s="933"/>
      <c r="M727" s="934"/>
      <c r="N727" s="934"/>
      <c r="O727" s="935"/>
      <c r="Q727" s="402" t="s">
        <v>813</v>
      </c>
      <c r="R727" s="23"/>
      <c r="S727" s="23"/>
      <c r="T727" s="23"/>
      <c r="U727" s="23" t="s">
        <v>1207</v>
      </c>
      <c r="V727" s="23"/>
      <c r="W727" s="23"/>
      <c r="X727" s="23"/>
      <c r="Y727" s="23"/>
      <c r="Z727" s="23"/>
      <c r="AA727" s="23"/>
      <c r="AB727" s="23"/>
      <c r="AC727" s="23"/>
      <c r="AD727" s="23"/>
      <c r="AE727" s="23"/>
      <c r="AF727" s="15"/>
    </row>
    <row r="728" spans="1:32" ht="15" customHeight="1" x14ac:dyDescent="0.2">
      <c r="C728" s="623">
        <f t="shared" ref="C728:H728" si="83">SUM(C713:C727)</f>
        <v>420</v>
      </c>
      <c r="D728" s="623">
        <f t="shared" si="83"/>
        <v>172</v>
      </c>
      <c r="E728" s="623">
        <f t="shared" si="83"/>
        <v>76</v>
      </c>
      <c r="F728" s="623">
        <f t="shared" si="83"/>
        <v>172</v>
      </c>
      <c r="G728" s="623">
        <f t="shared" si="83"/>
        <v>941</v>
      </c>
      <c r="H728" s="623">
        <f t="shared" si="83"/>
        <v>952</v>
      </c>
      <c r="I728" s="623">
        <f>SUM(I713:I727)+38</f>
        <v>420</v>
      </c>
      <c r="J728" s="623">
        <f t="shared" si="78"/>
        <v>420</v>
      </c>
      <c r="K728" s="623">
        <f t="shared" si="79"/>
        <v>420</v>
      </c>
    </row>
    <row r="729" spans="1:32" ht="15" customHeight="1" thickBot="1" x14ac:dyDescent="0.25"/>
    <row r="730" spans="1:32" ht="15" customHeight="1" thickBot="1" x14ac:dyDescent="0.25">
      <c r="A730" s="1193" t="s">
        <v>2087</v>
      </c>
      <c r="B730" s="1194"/>
      <c r="C730" s="1194"/>
      <c r="D730" s="1194"/>
      <c r="E730" s="1194"/>
      <c r="F730" s="1195"/>
      <c r="G730" s="1190" t="s">
        <v>1274</v>
      </c>
      <c r="H730" s="1191"/>
      <c r="I730" s="1192"/>
    </row>
    <row r="731" spans="1:32" ht="15" customHeight="1" thickBot="1" x14ac:dyDescent="0.25">
      <c r="A731" s="456" t="s">
        <v>496</v>
      </c>
      <c r="B731" s="457" t="s">
        <v>497</v>
      </c>
      <c r="C731" s="458" t="s">
        <v>498</v>
      </c>
      <c r="D731" s="458" t="s">
        <v>499</v>
      </c>
      <c r="E731" s="458" t="s">
        <v>500</v>
      </c>
      <c r="F731" s="458" t="s">
        <v>501</v>
      </c>
      <c r="G731" s="459" t="s">
        <v>502</v>
      </c>
      <c r="H731" s="459" t="s">
        <v>503</v>
      </c>
      <c r="I731" s="460" t="s">
        <v>504</v>
      </c>
      <c r="L731" s="945" t="s">
        <v>495</v>
      </c>
      <c r="M731" s="946"/>
      <c r="N731" s="946"/>
      <c r="O731" s="947"/>
      <c r="Q731" s="24" t="s">
        <v>1275</v>
      </c>
      <c r="R731" s="399" t="s">
        <v>1615</v>
      </c>
      <c r="S731" s="399" t="s">
        <v>241</v>
      </c>
      <c r="T731" s="399" t="s">
        <v>1503</v>
      </c>
      <c r="U731" s="399" t="s">
        <v>564</v>
      </c>
      <c r="V731" s="399" t="s">
        <v>500</v>
      </c>
      <c r="W731" s="399" t="s">
        <v>59</v>
      </c>
      <c r="X731" s="399" t="s">
        <v>1530</v>
      </c>
      <c r="Y731" s="399" t="s">
        <v>610</v>
      </c>
      <c r="Z731" s="399" t="s">
        <v>2089</v>
      </c>
      <c r="AA731" s="399" t="s">
        <v>1959</v>
      </c>
      <c r="AB731" s="399" t="s">
        <v>2090</v>
      </c>
      <c r="AC731" s="400" t="s">
        <v>727</v>
      </c>
    </row>
    <row r="732" spans="1:32" ht="15" customHeight="1" thickBot="1" x14ac:dyDescent="0.25">
      <c r="A732" s="468" t="s">
        <v>521</v>
      </c>
      <c r="B732" s="126" t="s">
        <v>2061</v>
      </c>
      <c r="C732" s="640"/>
      <c r="D732" s="640"/>
      <c r="E732" s="640"/>
      <c r="F732" s="640"/>
      <c r="G732" s="640"/>
      <c r="H732" s="640"/>
      <c r="I732" s="128"/>
      <c r="J732" s="623">
        <f t="shared" ref="J732:J744" si="84">D732+E732+F732</f>
        <v>0</v>
      </c>
      <c r="K732" s="623">
        <f t="shared" ref="K732:K744" si="85">D732*2+E732</f>
        <v>0</v>
      </c>
      <c r="L732" s="1063"/>
      <c r="M732" s="1064"/>
      <c r="N732" s="1064"/>
      <c r="O732" s="1065"/>
      <c r="Q732" s="401" t="s">
        <v>1615</v>
      </c>
      <c r="R732" s="10"/>
      <c r="S732" s="20"/>
      <c r="T732" s="20"/>
      <c r="U732" s="20"/>
      <c r="V732" s="20"/>
      <c r="W732" s="20"/>
      <c r="X732" s="20"/>
      <c r="Y732" s="20"/>
      <c r="Z732" s="20"/>
      <c r="AA732" s="20"/>
      <c r="AB732" s="20"/>
      <c r="AC732" s="21"/>
    </row>
    <row r="733" spans="1:32" ht="15" customHeight="1" x14ac:dyDescent="0.2">
      <c r="A733" s="259" t="s">
        <v>521</v>
      </c>
      <c r="B733" s="129" t="s">
        <v>1498</v>
      </c>
      <c r="C733" s="636"/>
      <c r="D733" s="636"/>
      <c r="E733" s="636"/>
      <c r="F733" s="636"/>
      <c r="G733" s="636"/>
      <c r="H733" s="636"/>
      <c r="I733" s="638"/>
      <c r="J733" s="623">
        <f t="shared" si="84"/>
        <v>0</v>
      </c>
      <c r="K733" s="623">
        <f t="shared" si="85"/>
        <v>0</v>
      </c>
      <c r="L733" s="927" t="s">
        <v>528</v>
      </c>
      <c r="M733" s="928"/>
      <c r="N733" s="928"/>
      <c r="O733" s="929"/>
      <c r="Q733" s="401" t="s">
        <v>241</v>
      </c>
      <c r="R733" s="20"/>
      <c r="S733" s="10"/>
      <c r="T733" s="20" t="s">
        <v>532</v>
      </c>
      <c r="U733" s="20"/>
      <c r="V733" s="20"/>
      <c r="W733" s="20"/>
      <c r="X733" s="20"/>
      <c r="Y733" s="20"/>
      <c r="Z733" s="20"/>
      <c r="AA733" s="20"/>
      <c r="AB733" s="20"/>
      <c r="AC733" s="21"/>
    </row>
    <row r="734" spans="1:32" ht="15" customHeight="1" x14ac:dyDescent="0.2">
      <c r="A734" s="259" t="s">
        <v>521</v>
      </c>
      <c r="B734" s="129" t="s">
        <v>2092</v>
      </c>
      <c r="C734" s="636"/>
      <c r="D734" s="636"/>
      <c r="E734" s="636"/>
      <c r="F734" s="636"/>
      <c r="G734" s="636"/>
      <c r="H734" s="636"/>
      <c r="I734" s="638"/>
      <c r="J734" s="623">
        <f t="shared" si="84"/>
        <v>0</v>
      </c>
      <c r="K734" s="623">
        <f t="shared" si="85"/>
        <v>0</v>
      </c>
      <c r="L734" s="930"/>
      <c r="M734" s="931"/>
      <c r="N734" s="931"/>
      <c r="O734" s="932"/>
      <c r="Q734" s="401" t="s">
        <v>1503</v>
      </c>
      <c r="R734" s="20"/>
      <c r="S734" s="20" t="s">
        <v>532</v>
      </c>
      <c r="T734" s="10"/>
      <c r="U734" s="20" t="s">
        <v>532</v>
      </c>
      <c r="V734" s="20"/>
      <c r="W734" s="20"/>
      <c r="X734" s="20"/>
      <c r="Y734" s="20"/>
      <c r="Z734" s="20"/>
      <c r="AA734" s="20"/>
      <c r="AB734" s="20"/>
      <c r="AC734" s="21"/>
    </row>
    <row r="735" spans="1:32" ht="15" customHeight="1" x14ac:dyDescent="0.2">
      <c r="A735" s="259" t="s">
        <v>521</v>
      </c>
      <c r="B735" s="129" t="s">
        <v>106</v>
      </c>
      <c r="C735" s="636"/>
      <c r="D735" s="636"/>
      <c r="E735" s="636"/>
      <c r="F735" s="636"/>
      <c r="G735" s="636"/>
      <c r="H735" s="636"/>
      <c r="I735" s="638"/>
      <c r="J735" s="623">
        <f t="shared" si="84"/>
        <v>0</v>
      </c>
      <c r="K735" s="623">
        <f t="shared" si="85"/>
        <v>0</v>
      </c>
      <c r="L735" s="930"/>
      <c r="M735" s="931"/>
      <c r="N735" s="931"/>
      <c r="O735" s="932"/>
      <c r="Q735" s="401" t="s">
        <v>564</v>
      </c>
      <c r="R735" s="20"/>
      <c r="S735" s="20"/>
      <c r="T735" s="20" t="s">
        <v>532</v>
      </c>
      <c r="U735" s="10"/>
      <c r="V735" s="20"/>
      <c r="W735" s="20"/>
      <c r="X735" s="20"/>
      <c r="Y735" s="20"/>
      <c r="Z735" s="20"/>
      <c r="AA735" s="20"/>
      <c r="AB735" s="20"/>
      <c r="AC735" s="21"/>
    </row>
    <row r="736" spans="1:32" ht="15" customHeight="1" x14ac:dyDescent="0.2">
      <c r="A736" s="259" t="s">
        <v>521</v>
      </c>
      <c r="B736" s="129" t="s">
        <v>616</v>
      </c>
      <c r="C736" s="636"/>
      <c r="D736" s="636"/>
      <c r="E736" s="636"/>
      <c r="F736" s="636"/>
      <c r="G736" s="636"/>
      <c r="H736" s="636"/>
      <c r="I736" s="638"/>
      <c r="J736" s="623">
        <f t="shared" si="84"/>
        <v>0</v>
      </c>
      <c r="K736" s="623">
        <f t="shared" si="85"/>
        <v>0</v>
      </c>
      <c r="L736" s="930"/>
      <c r="M736" s="931"/>
      <c r="N736" s="931"/>
      <c r="O736" s="932"/>
      <c r="Q736" s="401" t="s">
        <v>500</v>
      </c>
      <c r="R736" s="20"/>
      <c r="S736" s="20"/>
      <c r="T736" s="20"/>
      <c r="U736" s="20"/>
      <c r="V736" s="10"/>
      <c r="W736" s="20" t="s">
        <v>532</v>
      </c>
      <c r="X736" s="20"/>
      <c r="Y736" s="20"/>
      <c r="Z736" s="20"/>
      <c r="AA736" s="20"/>
      <c r="AB736" s="20"/>
      <c r="AC736" s="21"/>
    </row>
    <row r="737" spans="1:32" ht="15" customHeight="1" x14ac:dyDescent="0.2">
      <c r="A737" s="259" t="s">
        <v>521</v>
      </c>
      <c r="B737" s="129" t="s">
        <v>1931</v>
      </c>
      <c r="C737" s="636"/>
      <c r="D737" s="636"/>
      <c r="E737" s="636"/>
      <c r="F737" s="636"/>
      <c r="G737" s="636"/>
      <c r="H737" s="636"/>
      <c r="I737" s="638"/>
      <c r="J737" s="623">
        <f t="shared" si="84"/>
        <v>0</v>
      </c>
      <c r="K737" s="623">
        <f t="shared" si="85"/>
        <v>0</v>
      </c>
      <c r="L737" s="930"/>
      <c r="M737" s="931"/>
      <c r="N737" s="931"/>
      <c r="O737" s="932"/>
      <c r="Q737" s="401" t="s">
        <v>59</v>
      </c>
      <c r="R737" s="20"/>
      <c r="S737" s="20"/>
      <c r="T737" s="20"/>
      <c r="U737" s="20"/>
      <c r="V737" s="20" t="s">
        <v>532</v>
      </c>
      <c r="W737" s="10"/>
      <c r="X737" s="20" t="s">
        <v>532</v>
      </c>
      <c r="Y737" s="20"/>
      <c r="Z737" s="20"/>
      <c r="AA737" s="20"/>
      <c r="AB737" s="20"/>
      <c r="AC737" s="21"/>
    </row>
    <row r="738" spans="1:32" ht="15" customHeight="1" x14ac:dyDescent="0.2">
      <c r="A738" s="259" t="s">
        <v>521</v>
      </c>
      <c r="B738" s="129" t="s">
        <v>2062</v>
      </c>
      <c r="C738" s="636"/>
      <c r="D738" s="636"/>
      <c r="E738" s="636"/>
      <c r="F738" s="636"/>
      <c r="G738" s="636"/>
      <c r="H738" s="636"/>
      <c r="I738" s="638"/>
      <c r="J738" s="623">
        <f t="shared" si="84"/>
        <v>0</v>
      </c>
      <c r="K738" s="623">
        <f t="shared" si="85"/>
        <v>0</v>
      </c>
      <c r="L738" s="930"/>
      <c r="M738" s="931"/>
      <c r="N738" s="931"/>
      <c r="O738" s="932"/>
      <c r="Q738" s="401" t="s">
        <v>1530</v>
      </c>
      <c r="R738" s="20"/>
      <c r="S738" s="20"/>
      <c r="T738" s="20"/>
      <c r="U738" s="20"/>
      <c r="V738" s="20"/>
      <c r="W738" s="20" t="s">
        <v>532</v>
      </c>
      <c r="X738" s="10"/>
      <c r="Y738" s="20" t="s">
        <v>532</v>
      </c>
      <c r="Z738" s="20"/>
      <c r="AA738" s="20"/>
      <c r="AB738" s="20"/>
      <c r="AC738" s="21"/>
    </row>
    <row r="739" spans="1:32" ht="15" customHeight="1" x14ac:dyDescent="0.2">
      <c r="A739" s="259" t="s">
        <v>521</v>
      </c>
      <c r="B739" s="129" t="s">
        <v>1548</v>
      </c>
      <c r="C739" s="636"/>
      <c r="D739" s="636"/>
      <c r="E739" s="636"/>
      <c r="F739" s="636"/>
      <c r="G739" s="636"/>
      <c r="H739" s="636"/>
      <c r="I739" s="638"/>
      <c r="J739" s="623">
        <f t="shared" si="84"/>
        <v>0</v>
      </c>
      <c r="K739" s="623">
        <f t="shared" si="85"/>
        <v>0</v>
      </c>
      <c r="L739" s="930"/>
      <c r="M739" s="931"/>
      <c r="N739" s="931"/>
      <c r="O739" s="932"/>
      <c r="Q739" s="401" t="s">
        <v>610</v>
      </c>
      <c r="R739" s="20"/>
      <c r="S739" s="20"/>
      <c r="T739" s="20"/>
      <c r="U739" s="20"/>
      <c r="V739" s="20"/>
      <c r="W739" s="20"/>
      <c r="X739" s="20" t="s">
        <v>532</v>
      </c>
      <c r="Y739" s="10"/>
      <c r="Z739" s="20" t="s">
        <v>532</v>
      </c>
      <c r="AA739" s="20"/>
      <c r="AB739" s="20"/>
      <c r="AC739" s="21"/>
    </row>
    <row r="740" spans="1:32" ht="15" customHeight="1" x14ac:dyDescent="0.2">
      <c r="A740" s="259" t="s">
        <v>521</v>
      </c>
      <c r="B740" s="129" t="s">
        <v>2093</v>
      </c>
      <c r="C740" s="636"/>
      <c r="D740" s="636"/>
      <c r="E740" s="636"/>
      <c r="F740" s="636"/>
      <c r="G740" s="636"/>
      <c r="H740" s="636"/>
      <c r="I740" s="638"/>
      <c r="J740" s="623">
        <f t="shared" si="84"/>
        <v>0</v>
      </c>
      <c r="K740" s="623">
        <f t="shared" si="85"/>
        <v>0</v>
      </c>
      <c r="L740" s="930"/>
      <c r="M740" s="931"/>
      <c r="N740" s="931"/>
      <c r="O740" s="932"/>
      <c r="Q740" s="401" t="s">
        <v>2089</v>
      </c>
      <c r="R740" s="20"/>
      <c r="S740" s="20"/>
      <c r="T740" s="20"/>
      <c r="U740" s="20"/>
      <c r="V740" s="20"/>
      <c r="W740" s="20"/>
      <c r="X740" s="20"/>
      <c r="Y740" s="20" t="s">
        <v>532</v>
      </c>
      <c r="Z740" s="10"/>
      <c r="AA740" s="20" t="s">
        <v>532</v>
      </c>
      <c r="AB740" s="20"/>
      <c r="AC740" s="21"/>
    </row>
    <row r="741" spans="1:32" ht="15" customHeight="1" x14ac:dyDescent="0.2">
      <c r="A741" s="259" t="s">
        <v>521</v>
      </c>
      <c r="B741" s="129" t="s">
        <v>2094</v>
      </c>
      <c r="C741" s="636"/>
      <c r="D741" s="636"/>
      <c r="E741" s="636"/>
      <c r="F741" s="636"/>
      <c r="G741" s="636"/>
      <c r="H741" s="636"/>
      <c r="I741" s="638"/>
      <c r="J741" s="623">
        <f t="shared" si="84"/>
        <v>0</v>
      </c>
      <c r="K741" s="623">
        <f t="shared" si="85"/>
        <v>0</v>
      </c>
      <c r="L741" s="930"/>
      <c r="M741" s="931"/>
      <c r="N741" s="931"/>
      <c r="O741" s="932"/>
      <c r="Q741" s="401" t="s">
        <v>1959</v>
      </c>
      <c r="R741" s="20"/>
      <c r="S741" s="20"/>
      <c r="T741" s="20"/>
      <c r="U741" s="20"/>
      <c r="V741" s="20"/>
      <c r="W741" s="20"/>
      <c r="X741" s="20"/>
      <c r="Y741" s="20"/>
      <c r="Z741" s="20" t="s">
        <v>532</v>
      </c>
      <c r="AA741" s="10"/>
      <c r="AB741" s="20" t="s">
        <v>532</v>
      </c>
      <c r="AC741" s="21"/>
    </row>
    <row r="742" spans="1:32" ht="15" customHeight="1" x14ac:dyDescent="0.2">
      <c r="A742" s="259" t="s">
        <v>521</v>
      </c>
      <c r="B742" s="129" t="s">
        <v>1497</v>
      </c>
      <c r="C742" s="636"/>
      <c r="D742" s="636"/>
      <c r="E742" s="636"/>
      <c r="F742" s="636"/>
      <c r="G742" s="636"/>
      <c r="H742" s="636"/>
      <c r="I742" s="638"/>
      <c r="J742" s="623">
        <f t="shared" si="84"/>
        <v>0</v>
      </c>
      <c r="K742" s="623">
        <f t="shared" si="85"/>
        <v>0</v>
      </c>
      <c r="L742" s="930"/>
      <c r="M742" s="931"/>
      <c r="N742" s="931"/>
      <c r="O742" s="932"/>
      <c r="Q742" s="401" t="s">
        <v>2090</v>
      </c>
      <c r="R742" s="20"/>
      <c r="S742" s="20"/>
      <c r="T742" s="20"/>
      <c r="U742" s="20"/>
      <c r="V742" s="20"/>
      <c r="W742" s="20"/>
      <c r="X742" s="20"/>
      <c r="Y742" s="20"/>
      <c r="Z742" s="20"/>
      <c r="AA742" s="20" t="s">
        <v>532</v>
      </c>
      <c r="AB742" s="10"/>
      <c r="AC742" s="21"/>
    </row>
    <row r="743" spans="1:32" ht="15" customHeight="1" thickBot="1" x14ac:dyDescent="0.25">
      <c r="A743" s="462" t="s">
        <v>521</v>
      </c>
      <c r="B743" s="130" t="s">
        <v>2095</v>
      </c>
      <c r="C743" s="637"/>
      <c r="D743" s="637"/>
      <c r="E743" s="637"/>
      <c r="F743" s="637"/>
      <c r="G743" s="637"/>
      <c r="H743" s="637"/>
      <c r="I743" s="639"/>
      <c r="J743" s="623">
        <f t="shared" si="84"/>
        <v>0</v>
      </c>
      <c r="K743" s="623">
        <f t="shared" si="85"/>
        <v>0</v>
      </c>
      <c r="L743" s="933"/>
      <c r="M743" s="934"/>
      <c r="N743" s="934"/>
      <c r="O743" s="935"/>
      <c r="Q743" s="402" t="s">
        <v>727</v>
      </c>
      <c r="R743" s="23"/>
      <c r="S743" s="23"/>
      <c r="T743" s="23"/>
      <c r="U743" s="23"/>
      <c r="V743" s="23"/>
      <c r="W743" s="23"/>
      <c r="X743" s="23"/>
      <c r="Y743" s="23"/>
      <c r="Z743" s="23"/>
      <c r="AA743" s="23"/>
      <c r="AB743" s="23"/>
      <c r="AC743" s="15"/>
    </row>
    <row r="744" spans="1:32" ht="15" customHeight="1" x14ac:dyDescent="0.2">
      <c r="C744" s="623">
        <f t="shared" ref="C744:I744" si="86">SUM(C732:C743)</f>
        <v>0</v>
      </c>
      <c r="D744" s="623">
        <f t="shared" si="86"/>
        <v>0</v>
      </c>
      <c r="E744" s="623">
        <f t="shared" si="86"/>
        <v>0</v>
      </c>
      <c r="F744" s="623">
        <f t="shared" si="86"/>
        <v>0</v>
      </c>
      <c r="G744" s="623">
        <f t="shared" si="86"/>
        <v>0</v>
      </c>
      <c r="H744" s="623">
        <f t="shared" si="86"/>
        <v>0</v>
      </c>
      <c r="I744" s="623">
        <f t="shared" si="86"/>
        <v>0</v>
      </c>
      <c r="J744" s="623">
        <f t="shared" si="84"/>
        <v>0</v>
      </c>
      <c r="K744" s="623">
        <f t="shared" si="85"/>
        <v>0</v>
      </c>
    </row>
    <row r="745" spans="1:32" ht="15" customHeight="1" thickBot="1" x14ac:dyDescent="0.25"/>
    <row r="746" spans="1:32" ht="15" customHeight="1" x14ac:dyDescent="0.2">
      <c r="A746" s="1131" t="s">
        <v>491</v>
      </c>
      <c r="B746" s="1132"/>
      <c r="C746" s="1020" t="s">
        <v>1284</v>
      </c>
      <c r="D746" s="1021"/>
      <c r="E746" s="1021"/>
      <c r="F746" s="1021"/>
      <c r="G746" s="1021"/>
      <c r="H746" s="1021"/>
      <c r="I746" s="1022"/>
      <c r="O746" s="4" t="s">
        <v>532</v>
      </c>
      <c r="P746" s="5" t="s">
        <v>532</v>
      </c>
    </row>
    <row r="747" spans="1:32" ht="15" customHeight="1" thickBot="1" x14ac:dyDescent="0.25">
      <c r="A747" s="1133"/>
      <c r="B747" s="1134"/>
      <c r="C747" s="1023"/>
      <c r="D747" s="1024"/>
      <c r="E747" s="1024"/>
      <c r="F747" s="1024"/>
      <c r="G747" s="1024"/>
      <c r="H747" s="1024"/>
      <c r="I747" s="1025"/>
    </row>
    <row r="748" spans="1:32" ht="15" customHeight="1" thickBot="1" x14ac:dyDescent="0.25"/>
    <row r="749" spans="1:32" ht="15" customHeight="1" thickBot="1" x14ac:dyDescent="0.25">
      <c r="A749" s="1043" t="s">
        <v>1268</v>
      </c>
      <c r="B749" s="1044"/>
      <c r="C749" s="1044"/>
      <c r="D749" s="1044"/>
      <c r="E749" s="1044"/>
      <c r="F749" s="1045"/>
      <c r="G749" s="1040" t="s">
        <v>1284</v>
      </c>
      <c r="H749" s="1041"/>
      <c r="I749" s="1042"/>
      <c r="L749" s="1242" t="s">
        <v>588</v>
      </c>
      <c r="M749" s="1243"/>
      <c r="N749" s="1243"/>
      <c r="O749" s="1244"/>
    </row>
    <row r="750" spans="1:32" ht="15" customHeight="1" thickBot="1" x14ac:dyDescent="0.25">
      <c r="A750" s="373" t="s">
        <v>496</v>
      </c>
      <c r="B750" s="227" t="s">
        <v>497</v>
      </c>
      <c r="C750" s="374" t="s">
        <v>498</v>
      </c>
      <c r="D750" s="374" t="s">
        <v>499</v>
      </c>
      <c r="E750" s="374" t="s">
        <v>500</v>
      </c>
      <c r="F750" s="374" t="s">
        <v>501</v>
      </c>
      <c r="G750" s="375" t="s">
        <v>502</v>
      </c>
      <c r="H750" s="375" t="s">
        <v>503</v>
      </c>
      <c r="I750" s="376" t="s">
        <v>504</v>
      </c>
      <c r="L750" s="1245"/>
      <c r="M750" s="1246"/>
      <c r="N750" s="1246"/>
      <c r="O750" s="1247"/>
      <c r="Q750" s="24" t="s">
        <v>1285</v>
      </c>
      <c r="R750" s="379" t="s">
        <v>503</v>
      </c>
      <c r="S750" s="379" t="s">
        <v>506</v>
      </c>
      <c r="T750" s="379" t="s">
        <v>901</v>
      </c>
      <c r="U750" s="379" t="s">
        <v>2055</v>
      </c>
      <c r="V750" s="379" t="s">
        <v>511</v>
      </c>
      <c r="W750" s="379" t="s">
        <v>1178</v>
      </c>
      <c r="X750" s="379" t="s">
        <v>610</v>
      </c>
      <c r="Y750" s="379" t="s">
        <v>566</v>
      </c>
      <c r="Z750" s="379" t="s">
        <v>544</v>
      </c>
      <c r="AA750" s="379" t="s">
        <v>2136</v>
      </c>
      <c r="AB750" s="379" t="s">
        <v>533</v>
      </c>
      <c r="AC750" s="379" t="s">
        <v>769</v>
      </c>
      <c r="AD750" s="379" t="s">
        <v>704</v>
      </c>
      <c r="AE750" s="379" t="s">
        <v>120</v>
      </c>
      <c r="AF750" s="380" t="s">
        <v>1306</v>
      </c>
    </row>
    <row r="751" spans="1:32" ht="15" customHeight="1" x14ac:dyDescent="0.2">
      <c r="A751" s="441">
        <v>1</v>
      </c>
      <c r="B751" s="53" t="s">
        <v>1180</v>
      </c>
      <c r="C751" s="46">
        <v>24</v>
      </c>
      <c r="D751" s="46">
        <v>16</v>
      </c>
      <c r="E751" s="46">
        <v>6</v>
      </c>
      <c r="F751" s="46">
        <v>2</v>
      </c>
      <c r="G751" s="46">
        <v>86</v>
      </c>
      <c r="H751" s="46">
        <v>39</v>
      </c>
      <c r="I751" s="635">
        <v>38</v>
      </c>
      <c r="J751" s="623">
        <f t="shared" si="78"/>
        <v>24</v>
      </c>
      <c r="K751" s="623">
        <f t="shared" si="79"/>
        <v>38</v>
      </c>
      <c r="L751" s="927" t="s">
        <v>532</v>
      </c>
      <c r="M751" s="928"/>
      <c r="N751" s="928"/>
      <c r="O751" s="929"/>
      <c r="Q751" s="377" t="s">
        <v>503</v>
      </c>
      <c r="R751" s="10"/>
      <c r="S751" s="20"/>
      <c r="T751" s="20"/>
      <c r="U751" s="20"/>
      <c r="V751" s="20"/>
      <c r="W751" s="20"/>
      <c r="X751" s="20"/>
      <c r="Y751" s="20"/>
      <c r="Z751" s="20"/>
      <c r="AA751" s="20"/>
      <c r="AB751" s="20"/>
      <c r="AC751" s="20"/>
      <c r="AD751" s="20"/>
      <c r="AE751" s="20"/>
      <c r="AF751" s="21"/>
    </row>
    <row r="752" spans="1:32" ht="15" customHeight="1" x14ac:dyDescent="0.2">
      <c r="A752" s="370">
        <v>2</v>
      </c>
      <c r="B752" s="54" t="s">
        <v>1598</v>
      </c>
      <c r="C752" s="636">
        <v>26</v>
      </c>
      <c r="D752" s="636">
        <v>14</v>
      </c>
      <c r="E752" s="636">
        <v>7</v>
      </c>
      <c r="F752" s="636">
        <v>5</v>
      </c>
      <c r="G752" s="636">
        <v>70</v>
      </c>
      <c r="H752" s="636">
        <v>56</v>
      </c>
      <c r="I752" s="638">
        <v>35</v>
      </c>
      <c r="J752" s="623">
        <f t="shared" si="78"/>
        <v>26</v>
      </c>
      <c r="K752" s="623">
        <f t="shared" si="79"/>
        <v>35</v>
      </c>
      <c r="L752" s="930"/>
      <c r="M752" s="931"/>
      <c r="N752" s="931"/>
      <c r="O752" s="932"/>
      <c r="Q752" s="377" t="s">
        <v>506</v>
      </c>
      <c r="R752" s="20"/>
      <c r="S752" s="10"/>
      <c r="T752" s="20" t="s">
        <v>532</v>
      </c>
      <c r="U752" s="20"/>
      <c r="V752" s="20"/>
      <c r="W752" s="20"/>
      <c r="X752" s="20"/>
      <c r="Y752" s="20"/>
      <c r="Z752" s="20"/>
      <c r="AA752" s="20"/>
      <c r="AB752" s="20"/>
      <c r="AC752" s="20"/>
      <c r="AD752" s="20"/>
      <c r="AE752" s="20"/>
      <c r="AF752" s="21"/>
    </row>
    <row r="753" spans="1:32" ht="15" customHeight="1" x14ac:dyDescent="0.2">
      <c r="A753" s="370" t="s">
        <v>521</v>
      </c>
      <c r="B753" s="54" t="s">
        <v>534</v>
      </c>
      <c r="C753" s="636">
        <v>23</v>
      </c>
      <c r="D753" s="636">
        <v>13</v>
      </c>
      <c r="E753" s="636">
        <v>7</v>
      </c>
      <c r="F753" s="636">
        <v>3</v>
      </c>
      <c r="G753" s="636">
        <v>70</v>
      </c>
      <c r="H753" s="636">
        <v>36</v>
      </c>
      <c r="I753" s="638">
        <v>33</v>
      </c>
      <c r="J753" s="623">
        <f t="shared" si="78"/>
        <v>23</v>
      </c>
      <c r="K753" s="623">
        <f t="shared" si="79"/>
        <v>33</v>
      </c>
      <c r="L753" s="930"/>
      <c r="M753" s="931"/>
      <c r="N753" s="931"/>
      <c r="O753" s="932"/>
      <c r="Q753" s="377" t="s">
        <v>901</v>
      </c>
      <c r="R753" s="20"/>
      <c r="S753" s="20" t="s">
        <v>532</v>
      </c>
      <c r="T753" s="10"/>
      <c r="U753" s="20" t="s">
        <v>532</v>
      </c>
      <c r="V753" s="20"/>
      <c r="W753" s="20"/>
      <c r="X753" s="20"/>
      <c r="Y753" s="20"/>
      <c r="Z753" s="20"/>
      <c r="AA753" s="20"/>
      <c r="AB753" s="20"/>
      <c r="AC753" s="20"/>
      <c r="AD753" s="20"/>
      <c r="AE753" s="20"/>
      <c r="AF753" s="21"/>
    </row>
    <row r="754" spans="1:32" ht="15" customHeight="1" x14ac:dyDescent="0.2">
      <c r="A754" s="370" t="s">
        <v>521</v>
      </c>
      <c r="B754" s="54" t="s">
        <v>761</v>
      </c>
      <c r="C754" s="636">
        <v>25</v>
      </c>
      <c r="D754" s="636">
        <v>14</v>
      </c>
      <c r="E754" s="636">
        <v>4</v>
      </c>
      <c r="F754" s="636">
        <v>7</v>
      </c>
      <c r="G754" s="636">
        <v>84</v>
      </c>
      <c r="H754" s="636">
        <v>46</v>
      </c>
      <c r="I754" s="638">
        <v>32</v>
      </c>
      <c r="J754" s="623">
        <f t="shared" si="78"/>
        <v>25</v>
      </c>
      <c r="K754" s="623">
        <f t="shared" si="79"/>
        <v>32</v>
      </c>
      <c r="L754" s="930"/>
      <c r="M754" s="931"/>
      <c r="N754" s="931"/>
      <c r="O754" s="932"/>
      <c r="Q754" s="377" t="s">
        <v>2055</v>
      </c>
      <c r="R754" s="20"/>
      <c r="S754" s="20"/>
      <c r="T754" s="20" t="s">
        <v>532</v>
      </c>
      <c r="U754" s="10"/>
      <c r="V754" s="20"/>
      <c r="W754" s="20"/>
      <c r="X754" s="20"/>
      <c r="Y754" s="20"/>
      <c r="Z754" s="20"/>
      <c r="AA754" s="20"/>
      <c r="AB754" s="20"/>
      <c r="AC754" s="20"/>
      <c r="AD754" s="20"/>
      <c r="AE754" s="20"/>
      <c r="AF754" s="21"/>
    </row>
    <row r="755" spans="1:32" ht="15" customHeight="1" x14ac:dyDescent="0.2">
      <c r="A755" s="370" t="s">
        <v>521</v>
      </c>
      <c r="B755" s="54" t="s">
        <v>767</v>
      </c>
      <c r="C755" s="636">
        <v>24</v>
      </c>
      <c r="D755" s="636">
        <v>14</v>
      </c>
      <c r="E755" s="636">
        <v>4</v>
      </c>
      <c r="F755" s="636">
        <v>6</v>
      </c>
      <c r="G755" s="636">
        <v>71</v>
      </c>
      <c r="H755" s="636">
        <v>47</v>
      </c>
      <c r="I755" s="638">
        <v>32</v>
      </c>
      <c r="J755" s="623">
        <f t="shared" si="78"/>
        <v>24</v>
      </c>
      <c r="K755" s="623">
        <f t="shared" si="79"/>
        <v>32</v>
      </c>
      <c r="L755" s="930"/>
      <c r="M755" s="931"/>
      <c r="N755" s="931"/>
      <c r="O755" s="932"/>
      <c r="Q755" s="377" t="s">
        <v>511</v>
      </c>
      <c r="R755" s="20"/>
      <c r="S755" s="20"/>
      <c r="T755" s="20"/>
      <c r="U755" s="20"/>
      <c r="V755" s="10"/>
      <c r="W755" s="20" t="s">
        <v>532</v>
      </c>
      <c r="X755" s="20"/>
      <c r="Y755" s="20"/>
      <c r="Z755" s="20"/>
      <c r="AA755" s="20"/>
      <c r="AB755" s="20"/>
      <c r="AC755" s="20"/>
      <c r="AD755" s="20"/>
      <c r="AE755" s="20"/>
      <c r="AF755" s="21"/>
    </row>
    <row r="756" spans="1:32" ht="15" customHeight="1" x14ac:dyDescent="0.2">
      <c r="A756" s="370" t="s">
        <v>521</v>
      </c>
      <c r="B756" s="54" t="s">
        <v>174</v>
      </c>
      <c r="C756" s="636">
        <v>28</v>
      </c>
      <c r="D756" s="636">
        <v>13</v>
      </c>
      <c r="E756" s="636">
        <v>5</v>
      </c>
      <c r="F756" s="636">
        <v>10</v>
      </c>
      <c r="G756" s="636">
        <v>62</v>
      </c>
      <c r="H756" s="636">
        <v>62</v>
      </c>
      <c r="I756" s="638">
        <v>31</v>
      </c>
      <c r="J756" s="623">
        <f t="shared" si="78"/>
        <v>28</v>
      </c>
      <c r="K756" s="623">
        <f t="shared" si="79"/>
        <v>31</v>
      </c>
      <c r="L756" s="930"/>
      <c r="M756" s="931"/>
      <c r="N756" s="931"/>
      <c r="O756" s="932"/>
      <c r="Q756" s="377" t="s">
        <v>1178</v>
      </c>
      <c r="R756" s="20"/>
      <c r="S756" s="20"/>
      <c r="T756" s="20"/>
      <c r="U756" s="20"/>
      <c r="V756" s="20" t="s">
        <v>532</v>
      </c>
      <c r="W756" s="10"/>
      <c r="X756" s="20" t="s">
        <v>532</v>
      </c>
      <c r="Y756" s="20"/>
      <c r="Z756" s="20"/>
      <c r="AA756" s="20"/>
      <c r="AB756" s="20"/>
      <c r="AC756" s="20"/>
      <c r="AD756" s="20"/>
      <c r="AE756" s="20"/>
      <c r="AF756" s="21"/>
    </row>
    <row r="757" spans="1:32" ht="15" customHeight="1" x14ac:dyDescent="0.2">
      <c r="A757" s="370" t="s">
        <v>521</v>
      </c>
      <c r="B757" s="54" t="s">
        <v>2138</v>
      </c>
      <c r="C757" s="636">
        <v>22</v>
      </c>
      <c r="D757" s="636">
        <v>13</v>
      </c>
      <c r="E757" s="636">
        <v>3</v>
      </c>
      <c r="F757" s="636">
        <v>6</v>
      </c>
      <c r="G757" s="636">
        <v>58</v>
      </c>
      <c r="H757" s="636">
        <v>32</v>
      </c>
      <c r="I757" s="638">
        <v>29</v>
      </c>
      <c r="J757" s="623">
        <f t="shared" si="78"/>
        <v>22</v>
      </c>
      <c r="K757" s="623">
        <f t="shared" si="79"/>
        <v>29</v>
      </c>
      <c r="L757" s="930"/>
      <c r="M757" s="931"/>
      <c r="N757" s="931"/>
      <c r="O757" s="932"/>
      <c r="Q757" s="377" t="s">
        <v>610</v>
      </c>
      <c r="R757" s="20"/>
      <c r="S757" s="20"/>
      <c r="T757" s="20"/>
      <c r="U757" s="20"/>
      <c r="V757" s="20"/>
      <c r="W757" s="20" t="s">
        <v>532</v>
      </c>
      <c r="X757" s="10"/>
      <c r="Y757" s="20" t="s">
        <v>532</v>
      </c>
      <c r="Z757" s="20"/>
      <c r="AA757" s="20"/>
      <c r="AB757" s="20"/>
      <c r="AC757" s="20"/>
      <c r="AD757" s="20"/>
      <c r="AE757" s="20"/>
      <c r="AF757" s="21"/>
    </row>
    <row r="758" spans="1:32" ht="15" customHeight="1" x14ac:dyDescent="0.2">
      <c r="A758" s="370" t="s">
        <v>521</v>
      </c>
      <c r="B758" s="54" t="s">
        <v>2170</v>
      </c>
      <c r="C758" s="636">
        <v>22</v>
      </c>
      <c r="D758" s="636">
        <v>11</v>
      </c>
      <c r="E758" s="636">
        <v>4</v>
      </c>
      <c r="F758" s="636">
        <v>7</v>
      </c>
      <c r="G758" s="636">
        <v>60</v>
      </c>
      <c r="H758" s="636">
        <v>36</v>
      </c>
      <c r="I758" s="638">
        <v>26</v>
      </c>
      <c r="J758" s="623">
        <f t="shared" si="78"/>
        <v>22</v>
      </c>
      <c r="K758" s="623">
        <f t="shared" si="79"/>
        <v>26</v>
      </c>
      <c r="L758" s="930"/>
      <c r="M758" s="931"/>
      <c r="N758" s="931"/>
      <c r="O758" s="932"/>
      <c r="Q758" s="377" t="s">
        <v>566</v>
      </c>
      <c r="R758" s="20"/>
      <c r="S758" s="20"/>
      <c r="T758" s="20"/>
      <c r="U758" s="20"/>
      <c r="V758" s="20"/>
      <c r="W758" s="20"/>
      <c r="X758" s="20" t="s">
        <v>532</v>
      </c>
      <c r="Y758" s="10"/>
      <c r="Z758" s="20" t="s">
        <v>532</v>
      </c>
      <c r="AA758" s="20"/>
      <c r="AB758" s="20"/>
      <c r="AC758" s="20"/>
      <c r="AD758" s="20"/>
      <c r="AE758" s="20"/>
      <c r="AF758" s="21"/>
    </row>
    <row r="759" spans="1:32" ht="15" customHeight="1" x14ac:dyDescent="0.2">
      <c r="A759" s="370" t="s">
        <v>521</v>
      </c>
      <c r="B759" s="54" t="s">
        <v>1307</v>
      </c>
      <c r="C759" s="636">
        <v>26</v>
      </c>
      <c r="D759" s="636">
        <v>8</v>
      </c>
      <c r="E759" s="636">
        <v>9</v>
      </c>
      <c r="F759" s="636">
        <v>9</v>
      </c>
      <c r="G759" s="636">
        <v>59</v>
      </c>
      <c r="H759" s="636">
        <v>62</v>
      </c>
      <c r="I759" s="638">
        <v>25</v>
      </c>
      <c r="J759" s="623">
        <f t="shared" si="78"/>
        <v>26</v>
      </c>
      <c r="K759" s="623">
        <f t="shared" si="79"/>
        <v>25</v>
      </c>
      <c r="L759" s="930"/>
      <c r="M759" s="931"/>
      <c r="N759" s="931"/>
      <c r="O759" s="932"/>
      <c r="Q759" s="377" t="s">
        <v>544</v>
      </c>
      <c r="R759" s="20"/>
      <c r="S759" s="20"/>
      <c r="T759" s="20"/>
      <c r="U759" s="20"/>
      <c r="V759" s="20"/>
      <c r="W759" s="20"/>
      <c r="X759" s="20"/>
      <c r="Y759" s="20" t="s">
        <v>532</v>
      </c>
      <c r="Z759" s="10"/>
      <c r="AA759" s="20" t="s">
        <v>532</v>
      </c>
      <c r="AB759" s="20"/>
      <c r="AC759" s="20"/>
      <c r="AD759" s="20"/>
      <c r="AE759" s="20"/>
      <c r="AF759" s="21"/>
    </row>
    <row r="760" spans="1:32" ht="15" customHeight="1" x14ac:dyDescent="0.2">
      <c r="A760" s="370" t="s">
        <v>521</v>
      </c>
      <c r="B760" s="54" t="s">
        <v>906</v>
      </c>
      <c r="C760" s="636">
        <v>27</v>
      </c>
      <c r="D760" s="636">
        <v>10</v>
      </c>
      <c r="E760" s="636">
        <v>4</v>
      </c>
      <c r="F760" s="636">
        <v>13</v>
      </c>
      <c r="G760" s="636">
        <v>73</v>
      </c>
      <c r="H760" s="636">
        <v>93</v>
      </c>
      <c r="I760" s="638">
        <v>24</v>
      </c>
      <c r="J760" s="623">
        <f t="shared" si="78"/>
        <v>27</v>
      </c>
      <c r="K760" s="623">
        <f t="shared" si="79"/>
        <v>24</v>
      </c>
      <c r="L760" s="930"/>
      <c r="M760" s="931"/>
      <c r="N760" s="931"/>
      <c r="O760" s="932"/>
      <c r="Q760" s="377" t="s">
        <v>2136</v>
      </c>
      <c r="R760" s="20"/>
      <c r="S760" s="20"/>
      <c r="T760" s="20"/>
      <c r="U760" s="20"/>
      <c r="V760" s="20"/>
      <c r="W760" s="20"/>
      <c r="X760" s="20"/>
      <c r="Y760" s="20"/>
      <c r="Z760" s="20" t="s">
        <v>532</v>
      </c>
      <c r="AA760" s="10"/>
      <c r="AB760" s="20" t="s">
        <v>532</v>
      </c>
      <c r="AC760" s="20"/>
      <c r="AD760" s="20"/>
      <c r="AE760" s="20"/>
      <c r="AF760" s="21"/>
    </row>
    <row r="761" spans="1:32" ht="15" customHeight="1" x14ac:dyDescent="0.2">
      <c r="A761" s="370" t="s">
        <v>521</v>
      </c>
      <c r="B761" s="54" t="s">
        <v>575</v>
      </c>
      <c r="C761" s="636">
        <v>23</v>
      </c>
      <c r="D761" s="636">
        <v>6</v>
      </c>
      <c r="E761" s="636">
        <v>4</v>
      </c>
      <c r="F761" s="636">
        <v>13</v>
      </c>
      <c r="G761" s="636">
        <v>41</v>
      </c>
      <c r="H761" s="636">
        <v>53</v>
      </c>
      <c r="I761" s="638">
        <v>16</v>
      </c>
      <c r="J761" s="623">
        <f t="shared" si="78"/>
        <v>23</v>
      </c>
      <c r="K761" s="623">
        <f t="shared" si="79"/>
        <v>16</v>
      </c>
      <c r="L761" s="930"/>
      <c r="M761" s="931"/>
      <c r="N761" s="931"/>
      <c r="O761" s="932"/>
      <c r="Q761" s="377" t="s">
        <v>533</v>
      </c>
      <c r="R761" s="20"/>
      <c r="S761" s="20"/>
      <c r="T761" s="20"/>
      <c r="U761" s="20"/>
      <c r="V761" s="20"/>
      <c r="W761" s="20"/>
      <c r="X761" s="20"/>
      <c r="Y761" s="20"/>
      <c r="Z761" s="20"/>
      <c r="AA761" s="20" t="s">
        <v>532</v>
      </c>
      <c r="AB761" s="10"/>
      <c r="AC761" s="20"/>
      <c r="AD761" s="20"/>
      <c r="AE761" s="20"/>
      <c r="AF761" s="21"/>
    </row>
    <row r="762" spans="1:32" ht="15" customHeight="1" x14ac:dyDescent="0.2">
      <c r="A762" s="370" t="s">
        <v>521</v>
      </c>
      <c r="B762" s="54" t="s">
        <v>558</v>
      </c>
      <c r="C762" s="636">
        <v>26</v>
      </c>
      <c r="D762" s="636">
        <v>6</v>
      </c>
      <c r="E762" s="636">
        <v>3</v>
      </c>
      <c r="F762" s="636">
        <v>17</v>
      </c>
      <c r="G762" s="636">
        <v>39</v>
      </c>
      <c r="H762" s="636">
        <v>74</v>
      </c>
      <c r="I762" s="638">
        <v>15</v>
      </c>
      <c r="J762" s="623">
        <f t="shared" si="78"/>
        <v>26</v>
      </c>
      <c r="K762" s="623">
        <f t="shared" si="79"/>
        <v>15</v>
      </c>
      <c r="L762" s="930"/>
      <c r="M762" s="931"/>
      <c r="N762" s="931"/>
      <c r="O762" s="932"/>
      <c r="Q762" s="377" t="s">
        <v>769</v>
      </c>
      <c r="R762" s="20"/>
      <c r="S762" s="20"/>
      <c r="T762" s="20"/>
      <c r="U762" s="20"/>
      <c r="V762" s="20"/>
      <c r="W762" s="20"/>
      <c r="X762" s="20"/>
      <c r="Y762" s="20"/>
      <c r="Z762" s="20"/>
      <c r="AA762" s="20"/>
      <c r="AB762" s="20"/>
      <c r="AC762" s="10"/>
      <c r="AD762" s="20" t="s">
        <v>532</v>
      </c>
      <c r="AE762" s="20"/>
      <c r="AF762" s="21"/>
    </row>
    <row r="763" spans="1:32" ht="15" customHeight="1" x14ac:dyDescent="0.2">
      <c r="A763" s="370" t="s">
        <v>521</v>
      </c>
      <c r="B763" s="54" t="s">
        <v>1879</v>
      </c>
      <c r="C763" s="636">
        <v>26</v>
      </c>
      <c r="D763" s="636">
        <v>6</v>
      </c>
      <c r="E763" s="636">
        <v>3</v>
      </c>
      <c r="F763" s="636">
        <v>17</v>
      </c>
      <c r="G763" s="636">
        <v>19</v>
      </c>
      <c r="H763" s="636">
        <v>93</v>
      </c>
      <c r="I763" s="638">
        <v>15</v>
      </c>
      <c r="J763" s="623">
        <f t="shared" ref="J763:J826" si="87">D763+E763+F763</f>
        <v>26</v>
      </c>
      <c r="K763" s="623">
        <f t="shared" ref="K763:K826" si="88">D763*2+E763</f>
        <v>15</v>
      </c>
      <c r="L763" s="930"/>
      <c r="M763" s="931"/>
      <c r="N763" s="931"/>
      <c r="O763" s="932"/>
      <c r="Q763" s="377" t="s">
        <v>704</v>
      </c>
      <c r="R763" s="20"/>
      <c r="S763" s="20"/>
      <c r="T763" s="20"/>
      <c r="U763" s="20"/>
      <c r="V763" s="20"/>
      <c r="W763" s="20"/>
      <c r="X763" s="20"/>
      <c r="Y763" s="20"/>
      <c r="Z763" s="20"/>
      <c r="AA763" s="20"/>
      <c r="AB763" s="20"/>
      <c r="AC763" s="20" t="s">
        <v>532</v>
      </c>
      <c r="AD763" s="10"/>
      <c r="AE763" s="20" t="s">
        <v>532</v>
      </c>
      <c r="AF763" s="21"/>
    </row>
    <row r="764" spans="1:32" ht="15" customHeight="1" x14ac:dyDescent="0.2">
      <c r="A764" s="370" t="s">
        <v>521</v>
      </c>
      <c r="B764" s="54" t="s">
        <v>2057</v>
      </c>
      <c r="C764" s="636">
        <v>28</v>
      </c>
      <c r="D764" s="636">
        <v>5</v>
      </c>
      <c r="E764" s="636">
        <v>2</v>
      </c>
      <c r="F764" s="636">
        <v>21</v>
      </c>
      <c r="G764" s="636">
        <v>41</v>
      </c>
      <c r="H764" s="636">
        <v>91</v>
      </c>
      <c r="I764" s="638">
        <v>12</v>
      </c>
      <c r="J764" s="623">
        <f t="shared" si="87"/>
        <v>28</v>
      </c>
      <c r="K764" s="623">
        <f t="shared" si="88"/>
        <v>12</v>
      </c>
      <c r="L764" s="930"/>
      <c r="M764" s="931"/>
      <c r="N764" s="931"/>
      <c r="O764" s="932"/>
      <c r="Q764" s="377" t="s">
        <v>2139</v>
      </c>
      <c r="R764" s="20"/>
      <c r="S764" s="20"/>
      <c r="T764" s="20"/>
      <c r="U764" s="20"/>
      <c r="V764" s="20"/>
      <c r="W764" s="20"/>
      <c r="X764" s="20"/>
      <c r="Y764" s="20"/>
      <c r="Z764" s="20"/>
      <c r="AA764" s="20"/>
      <c r="AB764" s="20"/>
      <c r="AC764" s="20"/>
      <c r="AD764" s="20" t="s">
        <v>532</v>
      </c>
      <c r="AE764" s="10"/>
      <c r="AF764" s="21"/>
    </row>
    <row r="765" spans="1:32" ht="15" customHeight="1" thickBot="1" x14ac:dyDescent="0.25">
      <c r="A765" s="372" t="s">
        <v>521</v>
      </c>
      <c r="B765" s="55" t="s">
        <v>708</v>
      </c>
      <c r="C765" s="637">
        <v>26</v>
      </c>
      <c r="D765" s="637">
        <v>3</v>
      </c>
      <c r="E765" s="637">
        <v>5</v>
      </c>
      <c r="F765" s="637">
        <v>18</v>
      </c>
      <c r="G765" s="637">
        <v>43</v>
      </c>
      <c r="H765" s="637">
        <v>88</v>
      </c>
      <c r="I765" s="639">
        <v>11</v>
      </c>
      <c r="J765" s="623">
        <f t="shared" si="87"/>
        <v>26</v>
      </c>
      <c r="K765" s="623">
        <f t="shared" si="88"/>
        <v>11</v>
      </c>
      <c r="L765" s="933"/>
      <c r="M765" s="934"/>
      <c r="N765" s="934"/>
      <c r="O765" s="935"/>
      <c r="Q765" s="378" t="s">
        <v>1306</v>
      </c>
      <c r="R765" s="23"/>
      <c r="S765" s="23"/>
      <c r="T765" s="23"/>
      <c r="U765" s="23"/>
      <c r="V765" s="23"/>
      <c r="W765" s="23"/>
      <c r="X765" s="23"/>
      <c r="Y765" s="23"/>
      <c r="Z765" s="23"/>
      <c r="AA765" s="23"/>
      <c r="AB765" s="23"/>
      <c r="AC765" s="23"/>
      <c r="AD765" s="23"/>
      <c r="AE765" s="23"/>
      <c r="AF765" s="15"/>
    </row>
    <row r="766" spans="1:32" ht="15" customHeight="1" x14ac:dyDescent="0.2">
      <c r="C766" s="623">
        <f t="shared" ref="C766:I766" si="89">SUM(C751:C765)</f>
        <v>376</v>
      </c>
      <c r="D766" s="623">
        <f t="shared" si="89"/>
        <v>152</v>
      </c>
      <c r="E766" s="623">
        <f t="shared" si="89"/>
        <v>70</v>
      </c>
      <c r="F766" s="623">
        <f t="shared" si="89"/>
        <v>154</v>
      </c>
      <c r="G766" s="623">
        <f t="shared" si="89"/>
        <v>876</v>
      </c>
      <c r="H766" s="623">
        <f t="shared" si="89"/>
        <v>908</v>
      </c>
      <c r="I766" s="623">
        <f t="shared" si="89"/>
        <v>374</v>
      </c>
      <c r="J766" s="623">
        <f t="shared" si="87"/>
        <v>376</v>
      </c>
      <c r="K766" s="623">
        <f t="shared" si="88"/>
        <v>374</v>
      </c>
    </row>
    <row r="767" spans="1:32" ht="15" customHeight="1" thickBot="1" x14ac:dyDescent="0.25">
      <c r="N767" s="4" t="s">
        <v>532</v>
      </c>
    </row>
    <row r="768" spans="1:32" ht="15" customHeight="1" thickBot="1" x14ac:dyDescent="0.25">
      <c r="A768" s="1043" t="s">
        <v>1270</v>
      </c>
      <c r="B768" s="1044"/>
      <c r="C768" s="1044"/>
      <c r="D768" s="1044"/>
      <c r="E768" s="1044"/>
      <c r="F768" s="1045"/>
      <c r="G768" s="1040" t="s">
        <v>1284</v>
      </c>
      <c r="H768" s="1041"/>
      <c r="I768" s="1042"/>
      <c r="L768" s="952" t="s">
        <v>538</v>
      </c>
      <c r="M768" s="953"/>
      <c r="N768" s="953"/>
      <c r="O768" s="954"/>
    </row>
    <row r="769" spans="1:31" ht="15" customHeight="1" thickBot="1" x14ac:dyDescent="0.25">
      <c r="A769" s="373" t="s">
        <v>496</v>
      </c>
      <c r="B769" s="227" t="s">
        <v>497</v>
      </c>
      <c r="C769" s="374" t="s">
        <v>498</v>
      </c>
      <c r="D769" s="374" t="s">
        <v>499</v>
      </c>
      <c r="E769" s="374" t="s">
        <v>500</v>
      </c>
      <c r="F769" s="374" t="s">
        <v>501</v>
      </c>
      <c r="G769" s="375" t="s">
        <v>502</v>
      </c>
      <c r="H769" s="375" t="s">
        <v>503</v>
      </c>
      <c r="I769" s="376" t="s">
        <v>504</v>
      </c>
      <c r="L769" s="955"/>
      <c r="M769" s="956"/>
      <c r="N769" s="956"/>
      <c r="O769" s="957"/>
      <c r="Q769" s="24" t="s">
        <v>1285</v>
      </c>
      <c r="R769" s="379" t="s">
        <v>503</v>
      </c>
      <c r="S769" s="379" t="s">
        <v>116</v>
      </c>
      <c r="T769" s="379" t="s">
        <v>716</v>
      </c>
      <c r="U769" s="379" t="s">
        <v>117</v>
      </c>
      <c r="V769" s="379" t="s">
        <v>1590</v>
      </c>
      <c r="W769" s="379" t="s">
        <v>902</v>
      </c>
      <c r="X769" s="379" t="s">
        <v>500</v>
      </c>
      <c r="Y769" s="379" t="s">
        <v>700</v>
      </c>
      <c r="Z769" s="379" t="s">
        <v>591</v>
      </c>
      <c r="AA769" s="379" t="s">
        <v>777</v>
      </c>
      <c r="AB769" s="379" t="s">
        <v>1684</v>
      </c>
      <c r="AC769" s="379" t="s">
        <v>1313</v>
      </c>
      <c r="AD769" s="379" t="s">
        <v>547</v>
      </c>
      <c r="AE769" s="380" t="s">
        <v>1214</v>
      </c>
    </row>
    <row r="770" spans="1:31" ht="15" customHeight="1" x14ac:dyDescent="0.2">
      <c r="A770" s="441">
        <v>1</v>
      </c>
      <c r="B770" s="53" t="s">
        <v>781</v>
      </c>
      <c r="C770" s="46">
        <v>26</v>
      </c>
      <c r="D770" s="46">
        <v>18</v>
      </c>
      <c r="E770" s="46">
        <v>2</v>
      </c>
      <c r="F770" s="46">
        <v>6</v>
      </c>
      <c r="G770" s="46">
        <v>59</v>
      </c>
      <c r="H770" s="46">
        <v>30</v>
      </c>
      <c r="I770" s="635">
        <v>38</v>
      </c>
      <c r="J770" s="623">
        <f t="shared" si="87"/>
        <v>26</v>
      </c>
      <c r="K770" s="623">
        <f t="shared" si="88"/>
        <v>38</v>
      </c>
      <c r="L770" s="1210" t="s">
        <v>2183</v>
      </c>
      <c r="M770" s="1211"/>
      <c r="N770" s="1211"/>
      <c r="O770" s="1212"/>
      <c r="Q770" s="377" t="s">
        <v>503</v>
      </c>
      <c r="R770" s="10"/>
      <c r="S770" s="20"/>
      <c r="T770" s="20"/>
      <c r="U770" s="20"/>
      <c r="V770" s="20"/>
      <c r="W770" s="20"/>
      <c r="X770" s="20"/>
      <c r="Y770" s="20"/>
      <c r="Z770" s="20"/>
      <c r="AA770" s="20" t="s">
        <v>1490</v>
      </c>
      <c r="AB770" s="20"/>
      <c r="AC770" s="20"/>
      <c r="AD770" s="20"/>
      <c r="AE770" s="21"/>
    </row>
    <row r="771" spans="1:31" ht="15" customHeight="1" x14ac:dyDescent="0.2">
      <c r="A771" s="370">
        <v>2</v>
      </c>
      <c r="B771" s="54" t="s">
        <v>819</v>
      </c>
      <c r="C771" s="636">
        <v>26</v>
      </c>
      <c r="D771" s="636">
        <v>15</v>
      </c>
      <c r="E771" s="636">
        <v>6</v>
      </c>
      <c r="F771" s="636">
        <v>5</v>
      </c>
      <c r="G771" s="636">
        <v>66</v>
      </c>
      <c r="H771" s="636">
        <v>53</v>
      </c>
      <c r="I771" s="638">
        <v>36</v>
      </c>
      <c r="J771" s="623">
        <f t="shared" si="87"/>
        <v>26</v>
      </c>
      <c r="K771" s="623">
        <f t="shared" si="88"/>
        <v>36</v>
      </c>
      <c r="L771" s="1046"/>
      <c r="M771" s="1047"/>
      <c r="N771" s="1047"/>
      <c r="O771" s="1048"/>
      <c r="Q771" s="377" t="s">
        <v>116</v>
      </c>
      <c r="R771" s="20"/>
      <c r="S771" s="10"/>
      <c r="T771" s="20" t="s">
        <v>532</v>
      </c>
      <c r="U771" s="20"/>
      <c r="V771" s="20"/>
      <c r="W771" s="20"/>
      <c r="X771" s="20"/>
      <c r="Y771" s="20"/>
      <c r="Z771" s="20"/>
      <c r="AA771" s="20" t="s">
        <v>1210</v>
      </c>
      <c r="AB771" s="20"/>
      <c r="AC771" s="20"/>
      <c r="AD771" s="20"/>
      <c r="AE771" s="21"/>
    </row>
    <row r="772" spans="1:31" ht="15" customHeight="1" x14ac:dyDescent="0.2">
      <c r="A772" s="370">
        <v>3</v>
      </c>
      <c r="B772" s="54" t="s">
        <v>816</v>
      </c>
      <c r="C772" s="636">
        <v>26</v>
      </c>
      <c r="D772" s="636">
        <v>15</v>
      </c>
      <c r="E772" s="636">
        <v>4</v>
      </c>
      <c r="F772" s="636">
        <v>7</v>
      </c>
      <c r="G772" s="636">
        <v>61</v>
      </c>
      <c r="H772" s="636">
        <v>32</v>
      </c>
      <c r="I772" s="638">
        <v>34</v>
      </c>
      <c r="J772" s="623">
        <f t="shared" si="87"/>
        <v>26</v>
      </c>
      <c r="K772" s="623">
        <f t="shared" si="88"/>
        <v>34</v>
      </c>
      <c r="L772" s="1046"/>
      <c r="M772" s="1047"/>
      <c r="N772" s="1047"/>
      <c r="O772" s="1048"/>
      <c r="Q772" s="377" t="s">
        <v>716</v>
      </c>
      <c r="R772" s="20"/>
      <c r="S772" s="20" t="s">
        <v>532</v>
      </c>
      <c r="T772" s="10"/>
      <c r="U772" s="20"/>
      <c r="V772" s="20"/>
      <c r="W772" s="20"/>
      <c r="X772" s="20"/>
      <c r="Y772" s="20"/>
      <c r="Z772" s="20"/>
      <c r="AA772" s="20" t="s">
        <v>1210</v>
      </c>
      <c r="AB772" s="20"/>
      <c r="AC772" s="20"/>
      <c r="AD772" s="20"/>
      <c r="AE772" s="21"/>
    </row>
    <row r="773" spans="1:31" ht="15" customHeight="1" x14ac:dyDescent="0.2">
      <c r="A773" s="370">
        <v>4</v>
      </c>
      <c r="B773" s="54" t="s">
        <v>1518</v>
      </c>
      <c r="C773" s="636">
        <v>26</v>
      </c>
      <c r="D773" s="636">
        <v>13</v>
      </c>
      <c r="E773" s="636">
        <v>3</v>
      </c>
      <c r="F773" s="636">
        <v>10</v>
      </c>
      <c r="G773" s="636">
        <v>62</v>
      </c>
      <c r="H773" s="636">
        <v>42</v>
      </c>
      <c r="I773" s="638">
        <v>29</v>
      </c>
      <c r="J773" s="623">
        <f t="shared" si="87"/>
        <v>26</v>
      </c>
      <c r="K773" s="623">
        <f t="shared" si="88"/>
        <v>29</v>
      </c>
      <c r="L773" s="1046"/>
      <c r="M773" s="1047"/>
      <c r="N773" s="1047"/>
      <c r="O773" s="1048"/>
      <c r="Q773" s="377" t="s">
        <v>117</v>
      </c>
      <c r="R773" s="20"/>
      <c r="S773" s="20"/>
      <c r="T773" s="20"/>
      <c r="U773" s="10"/>
      <c r="V773" s="20" t="s">
        <v>532</v>
      </c>
      <c r="W773" s="20"/>
      <c r="X773" s="20"/>
      <c r="Y773" s="20"/>
      <c r="Z773" s="20"/>
      <c r="AA773" s="20" t="s">
        <v>844</v>
      </c>
      <c r="AB773" s="20"/>
      <c r="AC773" s="20"/>
      <c r="AD773" s="20"/>
      <c r="AE773" s="21"/>
    </row>
    <row r="774" spans="1:31" ht="15" customHeight="1" x14ac:dyDescent="0.2">
      <c r="A774" s="370">
        <v>5</v>
      </c>
      <c r="B774" s="54" t="s">
        <v>164</v>
      </c>
      <c r="C774" s="636">
        <v>26</v>
      </c>
      <c r="D774" s="636">
        <v>12</v>
      </c>
      <c r="E774" s="636">
        <v>5</v>
      </c>
      <c r="F774" s="636">
        <v>9</v>
      </c>
      <c r="G774" s="636">
        <v>52</v>
      </c>
      <c r="H774" s="636">
        <v>47</v>
      </c>
      <c r="I774" s="638">
        <v>29</v>
      </c>
      <c r="J774" s="623">
        <f t="shared" si="87"/>
        <v>26</v>
      </c>
      <c r="K774" s="623">
        <f t="shared" si="88"/>
        <v>29</v>
      </c>
      <c r="L774" s="1046"/>
      <c r="M774" s="1047"/>
      <c r="N774" s="1047"/>
      <c r="O774" s="1048"/>
      <c r="Q774" s="377" t="s">
        <v>1590</v>
      </c>
      <c r="R774" s="20"/>
      <c r="S774" s="20"/>
      <c r="T774" s="20"/>
      <c r="U774" s="20" t="s">
        <v>532</v>
      </c>
      <c r="V774" s="10"/>
      <c r="W774" s="20" t="s">
        <v>532</v>
      </c>
      <c r="X774" s="20"/>
      <c r="Y774" s="20"/>
      <c r="Z774" s="20"/>
      <c r="AA774" s="20" t="s">
        <v>1496</v>
      </c>
      <c r="AB774" s="20"/>
      <c r="AC774" s="20"/>
      <c r="AD774" s="20"/>
      <c r="AE774" s="21"/>
    </row>
    <row r="775" spans="1:31" ht="15" customHeight="1" x14ac:dyDescent="0.2">
      <c r="A775" s="370">
        <v>6</v>
      </c>
      <c r="B775" s="54" t="s">
        <v>991</v>
      </c>
      <c r="C775" s="636">
        <v>26</v>
      </c>
      <c r="D775" s="636">
        <v>11</v>
      </c>
      <c r="E775" s="636">
        <v>6</v>
      </c>
      <c r="F775" s="636">
        <v>9</v>
      </c>
      <c r="G775" s="636">
        <v>55</v>
      </c>
      <c r="H775" s="636">
        <v>49</v>
      </c>
      <c r="I775" s="638">
        <v>28</v>
      </c>
      <c r="J775" s="623">
        <f t="shared" si="87"/>
        <v>26</v>
      </c>
      <c r="K775" s="623">
        <f t="shared" si="88"/>
        <v>28</v>
      </c>
      <c r="L775" s="1046"/>
      <c r="M775" s="1047"/>
      <c r="N775" s="1047"/>
      <c r="O775" s="1048"/>
      <c r="Q775" s="377" t="s">
        <v>902</v>
      </c>
      <c r="R775" s="20"/>
      <c r="S775" s="20"/>
      <c r="T775" s="20"/>
      <c r="U775" s="20"/>
      <c r="V775" s="20" t="s">
        <v>532</v>
      </c>
      <c r="W775" s="10"/>
      <c r="X775" s="20"/>
      <c r="Y775" s="20"/>
      <c r="Z775" s="20"/>
      <c r="AA775" s="20" t="s">
        <v>1646</v>
      </c>
      <c r="AB775" s="20"/>
      <c r="AC775" s="20"/>
      <c r="AD775" s="20"/>
      <c r="AE775" s="21"/>
    </row>
    <row r="776" spans="1:31" ht="15" customHeight="1" x14ac:dyDescent="0.2">
      <c r="A776" s="370">
        <v>7</v>
      </c>
      <c r="B776" s="54" t="s">
        <v>554</v>
      </c>
      <c r="C776" s="636">
        <v>26</v>
      </c>
      <c r="D776" s="636">
        <v>11</v>
      </c>
      <c r="E776" s="636">
        <v>5</v>
      </c>
      <c r="F776" s="636">
        <v>10</v>
      </c>
      <c r="G776" s="636">
        <v>53</v>
      </c>
      <c r="H776" s="636">
        <v>45</v>
      </c>
      <c r="I776" s="638">
        <v>27</v>
      </c>
      <c r="J776" s="623">
        <f t="shared" si="87"/>
        <v>26</v>
      </c>
      <c r="K776" s="623">
        <f t="shared" si="88"/>
        <v>27</v>
      </c>
      <c r="L776" s="1046"/>
      <c r="M776" s="1047"/>
      <c r="N776" s="1047"/>
      <c r="O776" s="1048"/>
      <c r="Q776" s="377" t="s">
        <v>500</v>
      </c>
      <c r="R776" s="20"/>
      <c r="S776" s="20"/>
      <c r="T776" s="20"/>
      <c r="U776" s="20"/>
      <c r="V776" s="20"/>
      <c r="W776" s="20"/>
      <c r="X776" s="10"/>
      <c r="Y776" s="20" t="s">
        <v>532</v>
      </c>
      <c r="Z776" s="20"/>
      <c r="AA776" s="20" t="s">
        <v>355</v>
      </c>
      <c r="AB776" s="20"/>
      <c r="AC776" s="20"/>
      <c r="AD776" s="20"/>
      <c r="AE776" s="21"/>
    </row>
    <row r="777" spans="1:31" ht="15" customHeight="1" x14ac:dyDescent="0.2">
      <c r="A777" s="370">
        <v>8</v>
      </c>
      <c r="B777" s="54" t="s">
        <v>1431</v>
      </c>
      <c r="C777" s="636">
        <v>26</v>
      </c>
      <c r="D777" s="636">
        <v>10</v>
      </c>
      <c r="E777" s="636">
        <v>7</v>
      </c>
      <c r="F777" s="636">
        <v>9</v>
      </c>
      <c r="G777" s="636">
        <v>47</v>
      </c>
      <c r="H777" s="636">
        <v>41</v>
      </c>
      <c r="I777" s="638">
        <v>27</v>
      </c>
      <c r="J777" s="623">
        <f t="shared" si="87"/>
        <v>26</v>
      </c>
      <c r="K777" s="623">
        <f t="shared" si="88"/>
        <v>27</v>
      </c>
      <c r="L777" s="1046"/>
      <c r="M777" s="1047"/>
      <c r="N777" s="1047"/>
      <c r="O777" s="1048"/>
      <c r="Q777" s="377" t="s">
        <v>700</v>
      </c>
      <c r="R777" s="20"/>
      <c r="S777" s="20"/>
      <c r="T777" s="20"/>
      <c r="U777" s="20"/>
      <c r="V777" s="20"/>
      <c r="W777" s="20"/>
      <c r="X777" s="20" t="s">
        <v>532</v>
      </c>
      <c r="Y777" s="10"/>
      <c r="Z777" s="20" t="s">
        <v>532</v>
      </c>
      <c r="AA777" s="20" t="s">
        <v>1602</v>
      </c>
      <c r="AB777" s="20"/>
      <c r="AC777" s="20"/>
      <c r="AD777" s="20"/>
      <c r="AE777" s="21"/>
    </row>
    <row r="778" spans="1:31" ht="15" customHeight="1" x14ac:dyDescent="0.2">
      <c r="A778" s="370">
        <v>9</v>
      </c>
      <c r="B778" s="54" t="s">
        <v>36</v>
      </c>
      <c r="C778" s="636">
        <v>26</v>
      </c>
      <c r="D778" s="636">
        <v>12</v>
      </c>
      <c r="E778" s="636">
        <v>3</v>
      </c>
      <c r="F778" s="636">
        <v>11</v>
      </c>
      <c r="G778" s="636">
        <v>44</v>
      </c>
      <c r="H778" s="636">
        <v>45</v>
      </c>
      <c r="I778" s="638">
        <v>27</v>
      </c>
      <c r="J778" s="623">
        <f t="shared" si="87"/>
        <v>26</v>
      </c>
      <c r="K778" s="623">
        <f t="shared" si="88"/>
        <v>27</v>
      </c>
      <c r="L778" s="1046"/>
      <c r="M778" s="1047"/>
      <c r="N778" s="1047"/>
      <c r="O778" s="1048"/>
      <c r="Q778" s="377" t="s">
        <v>591</v>
      </c>
      <c r="R778" s="20"/>
      <c r="S778" s="20"/>
      <c r="T778" s="20"/>
      <c r="U778" s="20"/>
      <c r="V778" s="20"/>
      <c r="W778" s="20"/>
      <c r="X778" s="20"/>
      <c r="Y778" s="20" t="s">
        <v>532</v>
      </c>
      <c r="Z778" s="10"/>
      <c r="AA778" s="20" t="s">
        <v>1493</v>
      </c>
      <c r="AB778" s="20"/>
      <c r="AC778" s="20"/>
      <c r="AD778" s="20"/>
      <c r="AE778" s="21"/>
    </row>
    <row r="779" spans="1:31" ht="15" customHeight="1" x14ac:dyDescent="0.2">
      <c r="A779" s="370">
        <v>10</v>
      </c>
      <c r="B779" s="54" t="s">
        <v>42</v>
      </c>
      <c r="C779" s="636">
        <v>26</v>
      </c>
      <c r="D779" s="636">
        <v>8</v>
      </c>
      <c r="E779" s="636">
        <v>7</v>
      </c>
      <c r="F779" s="636">
        <v>11</v>
      </c>
      <c r="G779" s="636">
        <v>38</v>
      </c>
      <c r="H779" s="636">
        <v>54</v>
      </c>
      <c r="I779" s="638">
        <v>23</v>
      </c>
      <c r="J779" s="623">
        <f t="shared" si="87"/>
        <v>26</v>
      </c>
      <c r="K779" s="623">
        <f t="shared" si="88"/>
        <v>23</v>
      </c>
      <c r="L779" s="1046"/>
      <c r="M779" s="1047"/>
      <c r="N779" s="1047"/>
      <c r="O779" s="1048"/>
      <c r="Q779" s="377" t="s">
        <v>777</v>
      </c>
      <c r="R779" s="20" t="s">
        <v>1494</v>
      </c>
      <c r="S779" s="20" t="s">
        <v>1642</v>
      </c>
      <c r="T779" s="20" t="s">
        <v>1600</v>
      </c>
      <c r="U779" s="20" t="s">
        <v>1493</v>
      </c>
      <c r="V779" s="20" t="s">
        <v>1494</v>
      </c>
      <c r="W779" s="20" t="s">
        <v>1490</v>
      </c>
      <c r="X779" s="20" t="s">
        <v>628</v>
      </c>
      <c r="Y779" s="20" t="s">
        <v>1601</v>
      </c>
      <c r="Z779" s="20" t="s">
        <v>1602</v>
      </c>
      <c r="AA779" s="10"/>
      <c r="AB779" s="20" t="s">
        <v>1495</v>
      </c>
      <c r="AC779" s="20" t="s">
        <v>844</v>
      </c>
      <c r="AD779" s="20" t="s">
        <v>1487</v>
      </c>
      <c r="AE779" s="21" t="s">
        <v>1597</v>
      </c>
    </row>
    <row r="780" spans="1:31" ht="15" customHeight="1" x14ac:dyDescent="0.2">
      <c r="A780" s="370">
        <v>11</v>
      </c>
      <c r="B780" s="54" t="s">
        <v>737</v>
      </c>
      <c r="C780" s="636">
        <v>26</v>
      </c>
      <c r="D780" s="636">
        <v>9</v>
      </c>
      <c r="E780" s="636">
        <v>2</v>
      </c>
      <c r="F780" s="636">
        <v>15</v>
      </c>
      <c r="G780" s="636">
        <v>54</v>
      </c>
      <c r="H780" s="636">
        <v>74</v>
      </c>
      <c r="I780" s="638">
        <v>20</v>
      </c>
      <c r="J780" s="623">
        <f t="shared" si="87"/>
        <v>26</v>
      </c>
      <c r="K780" s="623">
        <f t="shared" si="88"/>
        <v>20</v>
      </c>
      <c r="L780" s="1046"/>
      <c r="M780" s="1047"/>
      <c r="N780" s="1047"/>
      <c r="O780" s="1048"/>
      <c r="Q780" s="377" t="s">
        <v>1684</v>
      </c>
      <c r="R780" s="20"/>
      <c r="S780" s="20"/>
      <c r="T780" s="20"/>
      <c r="U780" s="20"/>
      <c r="V780" s="20"/>
      <c r="W780" s="20"/>
      <c r="X780" s="20"/>
      <c r="Y780" s="20"/>
      <c r="Z780" s="20"/>
      <c r="AA780" s="20" t="s">
        <v>1597</v>
      </c>
      <c r="AB780" s="10"/>
      <c r="AC780" s="20" t="s">
        <v>532</v>
      </c>
      <c r="AD780" s="20"/>
      <c r="AE780" s="21"/>
    </row>
    <row r="781" spans="1:31" ht="15" customHeight="1" x14ac:dyDescent="0.2">
      <c r="A781" s="370">
        <v>12</v>
      </c>
      <c r="B781" s="54" t="s">
        <v>1314</v>
      </c>
      <c r="C781" s="636">
        <v>26</v>
      </c>
      <c r="D781" s="636">
        <v>4</v>
      </c>
      <c r="E781" s="636">
        <v>8</v>
      </c>
      <c r="F781" s="636">
        <v>14</v>
      </c>
      <c r="G781" s="636">
        <v>51</v>
      </c>
      <c r="H781" s="636">
        <v>67</v>
      </c>
      <c r="I781" s="638">
        <v>16</v>
      </c>
      <c r="J781" s="623">
        <f t="shared" si="87"/>
        <v>26</v>
      </c>
      <c r="K781" s="623">
        <f t="shared" si="88"/>
        <v>16</v>
      </c>
      <c r="L781" s="1046"/>
      <c r="M781" s="1047"/>
      <c r="N781" s="1047"/>
      <c r="O781" s="1048"/>
      <c r="Q781" s="377" t="s">
        <v>1313</v>
      </c>
      <c r="R781" s="20"/>
      <c r="S781" s="20"/>
      <c r="T781" s="20"/>
      <c r="U781" s="20"/>
      <c r="V781" s="20"/>
      <c r="W781" s="20"/>
      <c r="X781" s="20"/>
      <c r="Y781" s="20"/>
      <c r="Z781" s="20"/>
      <c r="AA781" s="20" t="s">
        <v>1642</v>
      </c>
      <c r="AB781" s="20" t="s">
        <v>532</v>
      </c>
      <c r="AC781" s="10"/>
      <c r="AD781" s="20" t="s">
        <v>532</v>
      </c>
      <c r="AE781" s="21"/>
    </row>
    <row r="782" spans="1:31" ht="15" customHeight="1" x14ac:dyDescent="0.2">
      <c r="A782" s="370">
        <v>13</v>
      </c>
      <c r="B782" s="54" t="s">
        <v>551</v>
      </c>
      <c r="C782" s="636">
        <v>26</v>
      </c>
      <c r="D782" s="636">
        <v>6</v>
      </c>
      <c r="E782" s="636">
        <v>3</v>
      </c>
      <c r="F782" s="636">
        <v>17</v>
      </c>
      <c r="G782" s="636">
        <v>34</v>
      </c>
      <c r="H782" s="636">
        <v>60</v>
      </c>
      <c r="I782" s="638">
        <v>15</v>
      </c>
      <c r="J782" s="623">
        <f t="shared" si="87"/>
        <v>26</v>
      </c>
      <c r="K782" s="623">
        <f t="shared" si="88"/>
        <v>15</v>
      </c>
      <c r="L782" s="1046"/>
      <c r="M782" s="1047"/>
      <c r="N782" s="1047"/>
      <c r="O782" s="1048"/>
      <c r="Q782" s="377" t="s">
        <v>547</v>
      </c>
      <c r="R782" s="20"/>
      <c r="S782" s="20"/>
      <c r="T782" s="20"/>
      <c r="U782" s="20"/>
      <c r="V782" s="20"/>
      <c r="W782" s="20"/>
      <c r="X782" s="20"/>
      <c r="Y782" s="20"/>
      <c r="Z782" s="20"/>
      <c r="AA782" s="20" t="s">
        <v>1602</v>
      </c>
      <c r="AB782" s="20"/>
      <c r="AC782" s="20" t="s">
        <v>532</v>
      </c>
      <c r="AD782" s="10"/>
      <c r="AE782" s="21"/>
    </row>
    <row r="783" spans="1:31" ht="15" customHeight="1" thickBot="1" x14ac:dyDescent="0.25">
      <c r="A783" s="372">
        <v>14</v>
      </c>
      <c r="B783" s="55" t="s">
        <v>711</v>
      </c>
      <c r="C783" s="637">
        <v>26</v>
      </c>
      <c r="D783" s="637">
        <v>6</v>
      </c>
      <c r="E783" s="637">
        <v>3</v>
      </c>
      <c r="F783" s="637">
        <v>17</v>
      </c>
      <c r="G783" s="637">
        <v>46</v>
      </c>
      <c r="H783" s="637">
        <v>83</v>
      </c>
      <c r="I783" s="639">
        <v>15</v>
      </c>
      <c r="J783" s="623">
        <f t="shared" si="87"/>
        <v>26</v>
      </c>
      <c r="K783" s="623">
        <f t="shared" si="88"/>
        <v>15</v>
      </c>
      <c r="L783" s="1037"/>
      <c r="M783" s="1038"/>
      <c r="N783" s="1038"/>
      <c r="O783" s="1039"/>
      <c r="Q783" s="378" t="s">
        <v>1214</v>
      </c>
      <c r="R783" s="23"/>
      <c r="S783" s="23"/>
      <c r="T783" s="23"/>
      <c r="U783" s="23"/>
      <c r="V783" s="23"/>
      <c r="W783" s="23"/>
      <c r="X783" s="23"/>
      <c r="Y783" s="23"/>
      <c r="Z783" s="23"/>
      <c r="AA783" s="23" t="s">
        <v>1488</v>
      </c>
      <c r="AB783" s="23"/>
      <c r="AC783" s="23"/>
      <c r="AD783" s="23"/>
      <c r="AE783" s="15"/>
    </row>
    <row r="784" spans="1:31" ht="15" customHeight="1" x14ac:dyDescent="0.2">
      <c r="C784" s="623">
        <f t="shared" ref="C784:I784" si="90">SUM(C770:C783)</f>
        <v>364</v>
      </c>
      <c r="D784" s="623">
        <f t="shared" si="90"/>
        <v>150</v>
      </c>
      <c r="E784" s="623">
        <f t="shared" si="90"/>
        <v>64</v>
      </c>
      <c r="F784" s="623">
        <f t="shared" si="90"/>
        <v>150</v>
      </c>
      <c r="G784" s="623">
        <f t="shared" si="90"/>
        <v>722</v>
      </c>
      <c r="H784" s="623">
        <f t="shared" si="90"/>
        <v>722</v>
      </c>
      <c r="I784" s="623">
        <f t="shared" si="90"/>
        <v>364</v>
      </c>
      <c r="J784" s="623">
        <f t="shared" si="87"/>
        <v>364</v>
      </c>
      <c r="K784" s="623">
        <f t="shared" si="88"/>
        <v>364</v>
      </c>
    </row>
    <row r="785" spans="1:27" ht="15" customHeight="1" thickBot="1" x14ac:dyDescent="0.25"/>
    <row r="786" spans="1:27" ht="15" customHeight="1" thickBot="1" x14ac:dyDescent="0.25">
      <c r="A786" s="1207" t="s">
        <v>1277</v>
      </c>
      <c r="B786" s="1208"/>
      <c r="C786" s="1208"/>
      <c r="D786" s="1208"/>
      <c r="E786" s="1208"/>
      <c r="F786" s="1209"/>
      <c r="G786" s="1204" t="s">
        <v>1284</v>
      </c>
      <c r="H786" s="1205"/>
      <c r="I786" s="1206"/>
      <c r="L786" s="1242" t="s">
        <v>588</v>
      </c>
      <c r="M786" s="1243"/>
      <c r="N786" s="1243"/>
      <c r="O786" s="1244"/>
    </row>
    <row r="787" spans="1:27" ht="15" customHeight="1" thickBot="1" x14ac:dyDescent="0.25">
      <c r="A787" s="449" t="s">
        <v>496</v>
      </c>
      <c r="B787" s="450" t="s">
        <v>497</v>
      </c>
      <c r="C787" s="451" t="s">
        <v>498</v>
      </c>
      <c r="D787" s="451" t="s">
        <v>499</v>
      </c>
      <c r="E787" s="451" t="s">
        <v>500</v>
      </c>
      <c r="F787" s="451" t="s">
        <v>501</v>
      </c>
      <c r="G787" s="452" t="s">
        <v>502</v>
      </c>
      <c r="H787" s="452" t="s">
        <v>503</v>
      </c>
      <c r="I787" s="453" t="s">
        <v>504</v>
      </c>
      <c r="L787" s="1245"/>
      <c r="M787" s="1246"/>
      <c r="N787" s="1246"/>
      <c r="O787" s="1247"/>
      <c r="Q787" s="24" t="s">
        <v>1285</v>
      </c>
      <c r="R787" s="396" t="s">
        <v>901</v>
      </c>
      <c r="S787" s="396" t="s">
        <v>1631</v>
      </c>
      <c r="T787" s="396" t="s">
        <v>322</v>
      </c>
      <c r="U787" s="396" t="s">
        <v>514</v>
      </c>
      <c r="V787" s="396" t="s">
        <v>501</v>
      </c>
      <c r="W787" s="396" t="s">
        <v>299</v>
      </c>
      <c r="X787" s="396" t="s">
        <v>2162</v>
      </c>
      <c r="Y787" s="396" t="s">
        <v>800</v>
      </c>
      <c r="Z787" s="396" t="s">
        <v>612</v>
      </c>
      <c r="AA787" s="397" t="s">
        <v>499</v>
      </c>
    </row>
    <row r="788" spans="1:27" ht="15" customHeight="1" x14ac:dyDescent="0.2">
      <c r="A788" s="475">
        <v>1</v>
      </c>
      <c r="B788" s="53" t="s">
        <v>2163</v>
      </c>
      <c r="C788" s="46">
        <v>18</v>
      </c>
      <c r="D788" s="46">
        <v>15</v>
      </c>
      <c r="E788" s="46">
        <v>1</v>
      </c>
      <c r="F788" s="46">
        <v>2</v>
      </c>
      <c r="G788" s="46">
        <v>65</v>
      </c>
      <c r="H788" s="46">
        <v>29</v>
      </c>
      <c r="I788" s="635">
        <v>31</v>
      </c>
      <c r="J788" s="623">
        <f t="shared" si="87"/>
        <v>18</v>
      </c>
      <c r="K788" s="623">
        <f t="shared" si="88"/>
        <v>31</v>
      </c>
      <c r="L788" s="927" t="s">
        <v>532</v>
      </c>
      <c r="M788" s="928"/>
      <c r="N788" s="928"/>
      <c r="O788" s="929"/>
      <c r="Q788" s="339" t="s">
        <v>901</v>
      </c>
      <c r="R788" s="10"/>
      <c r="S788" s="20"/>
      <c r="T788" s="20"/>
      <c r="U788" s="20"/>
      <c r="V788" s="20"/>
      <c r="W788" s="20"/>
      <c r="X788" s="20"/>
      <c r="Y788" s="20"/>
      <c r="Z788" s="20"/>
      <c r="AA788" s="21"/>
    </row>
    <row r="789" spans="1:27" ht="15" customHeight="1" x14ac:dyDescent="0.2">
      <c r="A789" s="246">
        <v>2</v>
      </c>
      <c r="B789" s="54" t="s">
        <v>1245</v>
      </c>
      <c r="C789" s="636">
        <v>18</v>
      </c>
      <c r="D789" s="636">
        <v>14</v>
      </c>
      <c r="E789" s="636">
        <v>2</v>
      </c>
      <c r="F789" s="636">
        <v>2</v>
      </c>
      <c r="G789" s="636">
        <v>59</v>
      </c>
      <c r="H789" s="636">
        <v>25</v>
      </c>
      <c r="I789" s="638">
        <v>30</v>
      </c>
      <c r="J789" s="623">
        <f t="shared" si="87"/>
        <v>18</v>
      </c>
      <c r="K789" s="623">
        <f t="shared" si="88"/>
        <v>30</v>
      </c>
      <c r="L789" s="930"/>
      <c r="M789" s="931"/>
      <c r="N789" s="931"/>
      <c r="O789" s="932"/>
      <c r="Q789" s="339" t="s">
        <v>1631</v>
      </c>
      <c r="R789" s="20"/>
      <c r="S789" s="10"/>
      <c r="T789" s="20" t="s">
        <v>532</v>
      </c>
      <c r="U789" s="20"/>
      <c r="V789" s="20"/>
      <c r="W789" s="20"/>
      <c r="X789" s="20"/>
      <c r="Y789" s="20"/>
      <c r="Z789" s="20"/>
      <c r="AA789" s="21"/>
    </row>
    <row r="790" spans="1:27" ht="15" customHeight="1" x14ac:dyDescent="0.2">
      <c r="A790" s="246">
        <v>3</v>
      </c>
      <c r="B790" s="54" t="s">
        <v>1923</v>
      </c>
      <c r="C790" s="636">
        <v>18</v>
      </c>
      <c r="D790" s="636">
        <v>11</v>
      </c>
      <c r="E790" s="636">
        <v>2</v>
      </c>
      <c r="F790" s="636">
        <v>5</v>
      </c>
      <c r="G790" s="636">
        <v>48</v>
      </c>
      <c r="H790" s="636">
        <v>31</v>
      </c>
      <c r="I790" s="638">
        <v>24</v>
      </c>
      <c r="J790" s="623">
        <f t="shared" si="87"/>
        <v>18</v>
      </c>
      <c r="K790" s="623">
        <f t="shared" si="88"/>
        <v>24</v>
      </c>
      <c r="L790" s="930"/>
      <c r="M790" s="931"/>
      <c r="N790" s="931"/>
      <c r="O790" s="932"/>
      <c r="Q790" s="339" t="s">
        <v>322</v>
      </c>
      <c r="R790" s="20"/>
      <c r="S790" s="20" t="s">
        <v>532</v>
      </c>
      <c r="T790" s="10"/>
      <c r="U790" s="20" t="s">
        <v>532</v>
      </c>
      <c r="V790" s="20"/>
      <c r="W790" s="20"/>
      <c r="X790" s="20"/>
      <c r="Y790" s="20"/>
      <c r="Z790" s="20"/>
      <c r="AA790" s="21"/>
    </row>
    <row r="791" spans="1:27" ht="15" customHeight="1" x14ac:dyDescent="0.2">
      <c r="A791" s="246">
        <v>4</v>
      </c>
      <c r="B791" s="54" t="s">
        <v>1855</v>
      </c>
      <c r="C791" s="636">
        <v>18</v>
      </c>
      <c r="D791" s="636">
        <v>8</v>
      </c>
      <c r="E791" s="636">
        <v>4</v>
      </c>
      <c r="F791" s="636">
        <v>6</v>
      </c>
      <c r="G791" s="636">
        <v>45</v>
      </c>
      <c r="H791" s="636">
        <v>33</v>
      </c>
      <c r="I791" s="638">
        <v>20</v>
      </c>
      <c r="J791" s="623">
        <f t="shared" si="87"/>
        <v>18</v>
      </c>
      <c r="K791" s="623">
        <f t="shared" si="88"/>
        <v>20</v>
      </c>
      <c r="L791" s="930"/>
      <c r="M791" s="931"/>
      <c r="N791" s="931"/>
      <c r="O791" s="932"/>
      <c r="Q791" s="339" t="s">
        <v>514</v>
      </c>
      <c r="R791" s="20"/>
      <c r="S791" s="20"/>
      <c r="T791" s="20" t="s">
        <v>532</v>
      </c>
      <c r="U791" s="10"/>
      <c r="V791" s="20"/>
      <c r="W791" s="20"/>
      <c r="X791" s="20"/>
      <c r="Y791" s="20"/>
      <c r="Z791" s="20"/>
      <c r="AA791" s="21"/>
    </row>
    <row r="792" spans="1:27" ht="15" customHeight="1" x14ac:dyDescent="0.2">
      <c r="A792" s="246">
        <v>5</v>
      </c>
      <c r="B792" s="54" t="s">
        <v>1248</v>
      </c>
      <c r="C792" s="636">
        <v>18</v>
      </c>
      <c r="D792" s="636">
        <v>8</v>
      </c>
      <c r="E792" s="636">
        <v>4</v>
      </c>
      <c r="F792" s="636">
        <v>6</v>
      </c>
      <c r="G792" s="636">
        <v>36</v>
      </c>
      <c r="H792" s="636">
        <v>37</v>
      </c>
      <c r="I792" s="638">
        <v>20</v>
      </c>
      <c r="J792" s="623">
        <f t="shared" si="87"/>
        <v>18</v>
      </c>
      <c r="K792" s="623">
        <f t="shared" si="88"/>
        <v>20</v>
      </c>
      <c r="L792" s="930"/>
      <c r="M792" s="931"/>
      <c r="N792" s="931"/>
      <c r="O792" s="932"/>
      <c r="Q792" s="339" t="s">
        <v>501</v>
      </c>
      <c r="R792" s="20"/>
      <c r="S792" s="20"/>
      <c r="T792" s="20"/>
      <c r="U792" s="20"/>
      <c r="V792" s="10"/>
      <c r="W792" s="20" t="s">
        <v>532</v>
      </c>
      <c r="X792" s="20"/>
      <c r="Y792" s="20"/>
      <c r="Z792" s="20"/>
      <c r="AA792" s="21"/>
    </row>
    <row r="793" spans="1:27" ht="15" customHeight="1" x14ac:dyDescent="0.2">
      <c r="A793" s="246">
        <v>6</v>
      </c>
      <c r="B793" s="54" t="s">
        <v>128</v>
      </c>
      <c r="C793" s="636">
        <v>18</v>
      </c>
      <c r="D793" s="636">
        <v>6</v>
      </c>
      <c r="E793" s="636">
        <v>2</v>
      </c>
      <c r="F793" s="636">
        <v>10</v>
      </c>
      <c r="G793" s="636">
        <v>32</v>
      </c>
      <c r="H793" s="636">
        <v>27</v>
      </c>
      <c r="I793" s="638">
        <v>14</v>
      </c>
      <c r="J793" s="623">
        <f t="shared" si="87"/>
        <v>18</v>
      </c>
      <c r="K793" s="623">
        <f t="shared" si="88"/>
        <v>14</v>
      </c>
      <c r="L793" s="930"/>
      <c r="M793" s="931"/>
      <c r="N793" s="931"/>
      <c r="O793" s="932"/>
      <c r="Q793" s="339" t="s">
        <v>299</v>
      </c>
      <c r="R793" s="20"/>
      <c r="S793" s="20"/>
      <c r="T793" s="20"/>
      <c r="U793" s="20"/>
      <c r="V793" s="20" t="s">
        <v>532</v>
      </c>
      <c r="W793" s="10"/>
      <c r="X793" s="20" t="s">
        <v>532</v>
      </c>
      <c r="Y793" s="20"/>
      <c r="Z793" s="20"/>
      <c r="AA793" s="21"/>
    </row>
    <row r="794" spans="1:27" ht="15" customHeight="1" x14ac:dyDescent="0.2">
      <c r="A794" s="246">
        <v>7</v>
      </c>
      <c r="B794" s="54" t="s">
        <v>1635</v>
      </c>
      <c r="C794" s="636">
        <v>18</v>
      </c>
      <c r="D794" s="636">
        <v>5</v>
      </c>
      <c r="E794" s="636">
        <v>3</v>
      </c>
      <c r="F794" s="636">
        <v>10</v>
      </c>
      <c r="G794" s="636">
        <v>33</v>
      </c>
      <c r="H794" s="636">
        <v>54</v>
      </c>
      <c r="I794" s="638">
        <v>13</v>
      </c>
      <c r="J794" s="623">
        <f t="shared" si="87"/>
        <v>18</v>
      </c>
      <c r="K794" s="623">
        <f t="shared" si="88"/>
        <v>13</v>
      </c>
      <c r="L794" s="930"/>
      <c r="M794" s="931"/>
      <c r="N794" s="931"/>
      <c r="O794" s="932"/>
      <c r="Q794" s="339" t="s">
        <v>2162</v>
      </c>
      <c r="R794" s="20"/>
      <c r="S794" s="20"/>
      <c r="T794" s="20"/>
      <c r="U794" s="20"/>
      <c r="V794" s="20"/>
      <c r="W794" s="20" t="s">
        <v>532</v>
      </c>
      <c r="X794" s="10"/>
      <c r="Y794" s="20" t="s">
        <v>532</v>
      </c>
      <c r="Z794" s="20"/>
      <c r="AA794" s="21"/>
    </row>
    <row r="795" spans="1:27" ht="15" customHeight="1" x14ac:dyDescent="0.2">
      <c r="A795" s="246">
        <v>8</v>
      </c>
      <c r="B795" s="54" t="s">
        <v>1280</v>
      </c>
      <c r="C795" s="636">
        <v>18</v>
      </c>
      <c r="D795" s="636">
        <v>4</v>
      </c>
      <c r="E795" s="636">
        <v>4</v>
      </c>
      <c r="F795" s="636">
        <v>10</v>
      </c>
      <c r="G795" s="636">
        <v>39</v>
      </c>
      <c r="H795" s="636">
        <v>44</v>
      </c>
      <c r="I795" s="638">
        <v>12</v>
      </c>
      <c r="J795" s="623">
        <f t="shared" si="87"/>
        <v>18</v>
      </c>
      <c r="K795" s="623">
        <f t="shared" si="88"/>
        <v>12</v>
      </c>
      <c r="L795" s="930"/>
      <c r="M795" s="931"/>
      <c r="N795" s="931"/>
      <c r="O795" s="932"/>
      <c r="Q795" s="339" t="s">
        <v>800</v>
      </c>
      <c r="R795" s="20"/>
      <c r="S795" s="20"/>
      <c r="T795" s="20"/>
      <c r="U795" s="20"/>
      <c r="V795" s="20"/>
      <c r="W795" s="20"/>
      <c r="X795" s="20" t="s">
        <v>532</v>
      </c>
      <c r="Y795" s="10"/>
      <c r="Z795" s="20" t="s">
        <v>532</v>
      </c>
      <c r="AA795" s="21"/>
    </row>
    <row r="796" spans="1:27" ht="15" customHeight="1" x14ac:dyDescent="0.2">
      <c r="A796" s="246">
        <v>9</v>
      </c>
      <c r="B796" s="54" t="s">
        <v>304</v>
      </c>
      <c r="C796" s="636">
        <v>18</v>
      </c>
      <c r="D796" s="636">
        <v>4</v>
      </c>
      <c r="E796" s="636">
        <v>4</v>
      </c>
      <c r="F796" s="636">
        <v>10</v>
      </c>
      <c r="G796" s="636">
        <v>30</v>
      </c>
      <c r="H796" s="636">
        <v>45</v>
      </c>
      <c r="I796" s="638">
        <v>12</v>
      </c>
      <c r="J796" s="623">
        <f t="shared" si="87"/>
        <v>18</v>
      </c>
      <c r="K796" s="623">
        <f t="shared" si="88"/>
        <v>12</v>
      </c>
      <c r="L796" s="930"/>
      <c r="M796" s="931"/>
      <c r="N796" s="931"/>
      <c r="O796" s="932"/>
      <c r="Q796" s="339" t="s">
        <v>612</v>
      </c>
      <c r="R796" s="20"/>
      <c r="S796" s="20"/>
      <c r="T796" s="20"/>
      <c r="U796" s="20"/>
      <c r="V796" s="20"/>
      <c r="W796" s="20"/>
      <c r="X796" s="20"/>
      <c r="Y796" s="20" t="s">
        <v>532</v>
      </c>
      <c r="Z796" s="10"/>
      <c r="AA796" s="21" t="s">
        <v>532</v>
      </c>
    </row>
    <row r="797" spans="1:27" ht="15" customHeight="1" thickBot="1" x14ac:dyDescent="0.25">
      <c r="A797" s="455">
        <v>10</v>
      </c>
      <c r="B797" s="55" t="s">
        <v>2184</v>
      </c>
      <c r="C797" s="637">
        <v>18</v>
      </c>
      <c r="D797" s="637">
        <v>1</v>
      </c>
      <c r="E797" s="637">
        <v>2</v>
      </c>
      <c r="F797" s="637">
        <v>15</v>
      </c>
      <c r="G797" s="637">
        <v>18</v>
      </c>
      <c r="H797" s="637">
        <v>68</v>
      </c>
      <c r="I797" s="639">
        <v>4</v>
      </c>
      <c r="J797" s="623">
        <f t="shared" si="87"/>
        <v>18</v>
      </c>
      <c r="K797" s="623">
        <f t="shared" si="88"/>
        <v>4</v>
      </c>
      <c r="L797" s="933"/>
      <c r="M797" s="934"/>
      <c r="N797" s="934"/>
      <c r="O797" s="935"/>
      <c r="Q797" s="398" t="s">
        <v>499</v>
      </c>
      <c r="R797" s="23"/>
      <c r="S797" s="23"/>
      <c r="T797" s="23"/>
      <c r="U797" s="23"/>
      <c r="V797" s="23"/>
      <c r="W797" s="23"/>
      <c r="X797" s="23"/>
      <c r="Y797" s="23"/>
      <c r="Z797" s="23" t="s">
        <v>532</v>
      </c>
      <c r="AA797" s="15"/>
    </row>
    <row r="798" spans="1:27" ht="15" customHeight="1" x14ac:dyDescent="0.2">
      <c r="C798" s="623">
        <f t="shared" ref="C798:I798" si="91">SUM(C788:C797)</f>
        <v>180</v>
      </c>
      <c r="D798" s="623">
        <f t="shared" si="91"/>
        <v>76</v>
      </c>
      <c r="E798" s="623">
        <f t="shared" si="91"/>
        <v>28</v>
      </c>
      <c r="F798" s="623">
        <f t="shared" si="91"/>
        <v>76</v>
      </c>
      <c r="G798" s="623">
        <f t="shared" si="91"/>
        <v>405</v>
      </c>
      <c r="H798" s="623">
        <f t="shared" si="91"/>
        <v>393</v>
      </c>
      <c r="I798" s="623">
        <f t="shared" si="91"/>
        <v>180</v>
      </c>
      <c r="J798" s="623">
        <f t="shared" si="87"/>
        <v>180</v>
      </c>
      <c r="K798" s="623">
        <f t="shared" si="88"/>
        <v>180</v>
      </c>
    </row>
    <row r="799" spans="1:27" ht="15" customHeight="1" thickBot="1" x14ac:dyDescent="0.25">
      <c r="Q799" s="5" t="s">
        <v>532</v>
      </c>
    </row>
    <row r="800" spans="1:27" ht="15" customHeight="1" thickBot="1" x14ac:dyDescent="0.25">
      <c r="A800" s="1207" t="s">
        <v>1279</v>
      </c>
      <c r="B800" s="1208"/>
      <c r="C800" s="1208"/>
      <c r="D800" s="1208"/>
      <c r="E800" s="1208"/>
      <c r="F800" s="1209"/>
      <c r="G800" s="1204" t="s">
        <v>1284</v>
      </c>
      <c r="H800" s="1205"/>
      <c r="I800" s="1206"/>
      <c r="L800" s="952" t="s">
        <v>538</v>
      </c>
      <c r="M800" s="953"/>
      <c r="N800" s="953"/>
      <c r="O800" s="954"/>
    </row>
    <row r="801" spans="1:31" ht="15" customHeight="1" thickBot="1" x14ac:dyDescent="0.25">
      <c r="A801" s="651" t="s">
        <v>496</v>
      </c>
      <c r="B801" s="652" t="s">
        <v>497</v>
      </c>
      <c r="C801" s="650" t="s">
        <v>498</v>
      </c>
      <c r="D801" s="650" t="s">
        <v>499</v>
      </c>
      <c r="E801" s="650" t="s">
        <v>500</v>
      </c>
      <c r="F801" s="650" t="s">
        <v>501</v>
      </c>
      <c r="G801" s="653" t="s">
        <v>502</v>
      </c>
      <c r="H801" s="653" t="s">
        <v>503</v>
      </c>
      <c r="I801" s="654" t="s">
        <v>504</v>
      </c>
      <c r="L801" s="955"/>
      <c r="M801" s="956"/>
      <c r="N801" s="956"/>
      <c r="O801" s="957"/>
      <c r="Q801" s="24" t="s">
        <v>1285</v>
      </c>
      <c r="R801" s="396" t="s">
        <v>901</v>
      </c>
      <c r="S801" s="396" t="s">
        <v>1631</v>
      </c>
      <c r="T801" s="396" t="s">
        <v>322</v>
      </c>
      <c r="U801" s="396" t="s">
        <v>514</v>
      </c>
      <c r="V801" s="396" t="s">
        <v>501</v>
      </c>
      <c r="W801" s="396" t="s">
        <v>299</v>
      </c>
      <c r="X801" s="396" t="s">
        <v>2162</v>
      </c>
      <c r="Y801" s="396" t="s">
        <v>800</v>
      </c>
      <c r="Z801" s="396" t="s">
        <v>612</v>
      </c>
      <c r="AA801" s="397" t="s">
        <v>499</v>
      </c>
    </row>
    <row r="802" spans="1:31" ht="15" customHeight="1" x14ac:dyDescent="0.2">
      <c r="A802" s="454">
        <v>1</v>
      </c>
      <c r="B802" s="126" t="s">
        <v>2163</v>
      </c>
      <c r="C802" s="640">
        <v>18</v>
      </c>
      <c r="D802" s="640">
        <v>15</v>
      </c>
      <c r="E802" s="640">
        <v>1</v>
      </c>
      <c r="F802" s="640">
        <v>2</v>
      </c>
      <c r="G802" s="640">
        <v>65</v>
      </c>
      <c r="H802" s="640">
        <v>14</v>
      </c>
      <c r="I802" s="128">
        <v>31</v>
      </c>
      <c r="J802" s="623">
        <f t="shared" si="87"/>
        <v>18</v>
      </c>
      <c r="K802" s="623">
        <f t="shared" si="88"/>
        <v>31</v>
      </c>
      <c r="L802" s="927" t="s">
        <v>532</v>
      </c>
      <c r="M802" s="928"/>
      <c r="N802" s="928"/>
      <c r="O802" s="929"/>
      <c r="Q802" s="339" t="s">
        <v>901</v>
      </c>
      <c r="R802" s="10"/>
      <c r="S802" s="20"/>
      <c r="T802" s="20"/>
      <c r="U802" s="20"/>
      <c r="V802" s="20"/>
      <c r="W802" s="20"/>
      <c r="X802" s="20"/>
      <c r="Y802" s="20"/>
      <c r="Z802" s="20"/>
      <c r="AA802" s="21"/>
    </row>
    <row r="803" spans="1:31" ht="15" customHeight="1" x14ac:dyDescent="0.2">
      <c r="A803" s="246">
        <v>2</v>
      </c>
      <c r="B803" s="129" t="s">
        <v>1245</v>
      </c>
      <c r="C803" s="636">
        <v>18</v>
      </c>
      <c r="D803" s="636">
        <v>13</v>
      </c>
      <c r="E803" s="636">
        <v>0</v>
      </c>
      <c r="F803" s="636">
        <v>5</v>
      </c>
      <c r="G803" s="636">
        <v>56</v>
      </c>
      <c r="H803" s="636">
        <v>35</v>
      </c>
      <c r="I803" s="638">
        <v>26</v>
      </c>
      <c r="J803" s="623">
        <f t="shared" si="87"/>
        <v>18</v>
      </c>
      <c r="K803" s="623">
        <f t="shared" si="88"/>
        <v>26</v>
      </c>
      <c r="L803" s="930"/>
      <c r="M803" s="931"/>
      <c r="N803" s="931"/>
      <c r="O803" s="932"/>
      <c r="Q803" s="339" t="s">
        <v>1631</v>
      </c>
      <c r="R803" s="20"/>
      <c r="S803" s="10"/>
      <c r="T803" s="20" t="s">
        <v>532</v>
      </c>
      <c r="U803" s="20"/>
      <c r="V803" s="20"/>
      <c r="W803" s="20"/>
      <c r="X803" s="20"/>
      <c r="Y803" s="20"/>
      <c r="Z803" s="20"/>
      <c r="AA803" s="21"/>
    </row>
    <row r="804" spans="1:31" ht="15" customHeight="1" x14ac:dyDescent="0.2">
      <c r="A804" s="246">
        <v>3</v>
      </c>
      <c r="B804" s="129" t="s">
        <v>1923</v>
      </c>
      <c r="C804" s="636">
        <v>18</v>
      </c>
      <c r="D804" s="636">
        <v>10</v>
      </c>
      <c r="E804" s="636">
        <v>3</v>
      </c>
      <c r="F804" s="636">
        <v>5</v>
      </c>
      <c r="G804" s="636">
        <v>33</v>
      </c>
      <c r="H804" s="636">
        <v>23</v>
      </c>
      <c r="I804" s="638">
        <v>23</v>
      </c>
      <c r="J804" s="623">
        <f t="shared" si="87"/>
        <v>18</v>
      </c>
      <c r="K804" s="623">
        <f t="shared" si="88"/>
        <v>23</v>
      </c>
      <c r="L804" s="930"/>
      <c r="M804" s="931"/>
      <c r="N804" s="931"/>
      <c r="O804" s="932"/>
      <c r="Q804" s="339" t="s">
        <v>322</v>
      </c>
      <c r="R804" s="20"/>
      <c r="S804" s="20" t="s">
        <v>532</v>
      </c>
      <c r="T804" s="10"/>
      <c r="U804" s="20" t="s">
        <v>532</v>
      </c>
      <c r="V804" s="20"/>
      <c r="W804" s="20"/>
      <c r="X804" s="20"/>
      <c r="Y804" s="20"/>
      <c r="Z804" s="20"/>
      <c r="AA804" s="21"/>
    </row>
    <row r="805" spans="1:31" ht="15" customHeight="1" x14ac:dyDescent="0.2">
      <c r="A805" s="246">
        <v>4</v>
      </c>
      <c r="B805" s="129" t="s">
        <v>1855</v>
      </c>
      <c r="C805" s="636">
        <v>18</v>
      </c>
      <c r="D805" s="636">
        <v>8</v>
      </c>
      <c r="E805" s="636">
        <v>5</v>
      </c>
      <c r="F805" s="636">
        <v>5</v>
      </c>
      <c r="G805" s="636">
        <v>43</v>
      </c>
      <c r="H805" s="636">
        <v>34</v>
      </c>
      <c r="I805" s="638">
        <v>21</v>
      </c>
      <c r="J805" s="623">
        <f t="shared" si="87"/>
        <v>18</v>
      </c>
      <c r="K805" s="623">
        <f t="shared" si="88"/>
        <v>21</v>
      </c>
      <c r="L805" s="930"/>
      <c r="M805" s="931"/>
      <c r="N805" s="931"/>
      <c r="O805" s="932"/>
      <c r="Q805" s="339" t="s">
        <v>514</v>
      </c>
      <c r="R805" s="20"/>
      <c r="S805" s="20"/>
      <c r="T805" s="20" t="s">
        <v>532</v>
      </c>
      <c r="U805" s="10"/>
      <c r="V805" s="20"/>
      <c r="W805" s="20"/>
      <c r="X805" s="20"/>
      <c r="Y805" s="20"/>
      <c r="Z805" s="20"/>
      <c r="AA805" s="21"/>
    </row>
    <row r="806" spans="1:31" ht="15" customHeight="1" x14ac:dyDescent="0.2">
      <c r="A806" s="246">
        <v>5</v>
      </c>
      <c r="B806" s="129" t="s">
        <v>1248</v>
      </c>
      <c r="C806" s="636">
        <v>18</v>
      </c>
      <c r="D806" s="636">
        <v>8</v>
      </c>
      <c r="E806" s="636">
        <v>3</v>
      </c>
      <c r="F806" s="636">
        <v>7</v>
      </c>
      <c r="G806" s="636">
        <v>36</v>
      </c>
      <c r="H806" s="636">
        <v>38</v>
      </c>
      <c r="I806" s="638">
        <v>19</v>
      </c>
      <c r="J806" s="623">
        <f t="shared" si="87"/>
        <v>18</v>
      </c>
      <c r="K806" s="623">
        <f t="shared" si="88"/>
        <v>19</v>
      </c>
      <c r="L806" s="930"/>
      <c r="M806" s="931"/>
      <c r="N806" s="931"/>
      <c r="O806" s="932"/>
      <c r="Q806" s="339" t="s">
        <v>501</v>
      </c>
      <c r="R806" s="20"/>
      <c r="S806" s="20"/>
      <c r="T806" s="20"/>
      <c r="U806" s="20"/>
      <c r="V806" s="10"/>
      <c r="W806" s="20" t="s">
        <v>532</v>
      </c>
      <c r="X806" s="20"/>
      <c r="Y806" s="20"/>
      <c r="Z806" s="20"/>
      <c r="AA806" s="21"/>
    </row>
    <row r="807" spans="1:31" ht="15" customHeight="1" x14ac:dyDescent="0.2">
      <c r="A807" s="246">
        <v>6</v>
      </c>
      <c r="B807" s="129" t="s">
        <v>1635</v>
      </c>
      <c r="C807" s="636">
        <v>18</v>
      </c>
      <c r="D807" s="636">
        <v>6</v>
      </c>
      <c r="E807" s="636">
        <v>3</v>
      </c>
      <c r="F807" s="636">
        <v>9</v>
      </c>
      <c r="G807" s="636">
        <v>37</v>
      </c>
      <c r="H807" s="636">
        <v>44</v>
      </c>
      <c r="I807" s="638">
        <v>15</v>
      </c>
      <c r="J807" s="623">
        <f t="shared" si="87"/>
        <v>18</v>
      </c>
      <c r="K807" s="623">
        <f t="shared" si="88"/>
        <v>15</v>
      </c>
      <c r="L807" s="930"/>
      <c r="M807" s="931"/>
      <c r="N807" s="931"/>
      <c r="O807" s="932"/>
      <c r="Q807" s="339" t="s">
        <v>299</v>
      </c>
      <c r="R807" s="20"/>
      <c r="S807" s="20"/>
      <c r="T807" s="20"/>
      <c r="U807" s="20"/>
      <c r="V807" s="20" t="s">
        <v>532</v>
      </c>
      <c r="W807" s="10"/>
      <c r="X807" s="20" t="s">
        <v>532</v>
      </c>
      <c r="Y807" s="20"/>
      <c r="Z807" s="20"/>
      <c r="AA807" s="21"/>
    </row>
    <row r="808" spans="1:31" ht="15" customHeight="1" x14ac:dyDescent="0.2">
      <c r="A808" s="246">
        <v>7</v>
      </c>
      <c r="B808" s="129" t="s">
        <v>1280</v>
      </c>
      <c r="C808" s="636">
        <v>18</v>
      </c>
      <c r="D808" s="636">
        <v>4</v>
      </c>
      <c r="E808" s="636">
        <v>5</v>
      </c>
      <c r="F808" s="636">
        <v>9</v>
      </c>
      <c r="G808" s="636">
        <v>36</v>
      </c>
      <c r="H808" s="636">
        <v>49</v>
      </c>
      <c r="I808" s="638">
        <v>13</v>
      </c>
      <c r="J808" s="623">
        <f t="shared" si="87"/>
        <v>18</v>
      </c>
      <c r="K808" s="623">
        <f t="shared" si="88"/>
        <v>13</v>
      </c>
      <c r="L808" s="930"/>
      <c r="M808" s="931"/>
      <c r="N808" s="931"/>
      <c r="O808" s="932"/>
      <c r="Q808" s="339" t="s">
        <v>2162</v>
      </c>
      <c r="R808" s="20"/>
      <c r="S808" s="20"/>
      <c r="T808" s="20"/>
      <c r="U808" s="20"/>
      <c r="V808" s="20"/>
      <c r="W808" s="20" t="s">
        <v>532</v>
      </c>
      <c r="X808" s="10"/>
      <c r="Y808" s="20" t="s">
        <v>532</v>
      </c>
      <c r="Z808" s="20"/>
      <c r="AA808" s="21"/>
    </row>
    <row r="809" spans="1:31" ht="15" customHeight="1" x14ac:dyDescent="0.2">
      <c r="A809" s="246">
        <v>8</v>
      </c>
      <c r="B809" s="129" t="s">
        <v>304</v>
      </c>
      <c r="C809" s="636">
        <v>18</v>
      </c>
      <c r="D809" s="636">
        <v>4</v>
      </c>
      <c r="E809" s="636">
        <v>4</v>
      </c>
      <c r="F809" s="636">
        <v>10</v>
      </c>
      <c r="G809" s="636">
        <v>24</v>
      </c>
      <c r="H809" s="636">
        <v>52</v>
      </c>
      <c r="I809" s="638">
        <v>12</v>
      </c>
      <c r="J809" s="623">
        <f t="shared" si="87"/>
        <v>18</v>
      </c>
      <c r="K809" s="623">
        <f t="shared" si="88"/>
        <v>12</v>
      </c>
      <c r="L809" s="930"/>
      <c r="M809" s="931"/>
      <c r="N809" s="931"/>
      <c r="O809" s="932"/>
      <c r="Q809" s="339" t="s">
        <v>800</v>
      </c>
      <c r="R809" s="20"/>
      <c r="S809" s="20"/>
      <c r="T809" s="20"/>
      <c r="U809" s="20"/>
      <c r="V809" s="20"/>
      <c r="W809" s="20"/>
      <c r="X809" s="20" t="s">
        <v>532</v>
      </c>
      <c r="Y809" s="10"/>
      <c r="Z809" s="20" t="s">
        <v>532</v>
      </c>
      <c r="AA809" s="21"/>
      <c r="AE809" s="5" t="s">
        <v>532</v>
      </c>
    </row>
    <row r="810" spans="1:31" ht="15" customHeight="1" x14ac:dyDescent="0.2">
      <c r="A810" s="246">
        <v>9</v>
      </c>
      <c r="B810" s="129" t="s">
        <v>128</v>
      </c>
      <c r="C810" s="636">
        <v>18</v>
      </c>
      <c r="D810" s="636">
        <v>3</v>
      </c>
      <c r="E810" s="636">
        <v>4</v>
      </c>
      <c r="F810" s="636">
        <v>11</v>
      </c>
      <c r="G810" s="636">
        <v>26</v>
      </c>
      <c r="H810" s="636">
        <v>45</v>
      </c>
      <c r="I810" s="638">
        <v>10</v>
      </c>
      <c r="J810" s="623">
        <f t="shared" si="87"/>
        <v>18</v>
      </c>
      <c r="K810" s="623">
        <f t="shared" si="88"/>
        <v>10</v>
      </c>
      <c r="L810" s="930"/>
      <c r="M810" s="931"/>
      <c r="N810" s="931"/>
      <c r="O810" s="932"/>
      <c r="Q810" s="339" t="s">
        <v>612</v>
      </c>
      <c r="R810" s="20"/>
      <c r="S810" s="20"/>
      <c r="T810" s="20"/>
      <c r="U810" s="20"/>
      <c r="V810" s="20"/>
      <c r="W810" s="20"/>
      <c r="X810" s="20"/>
      <c r="Y810" s="20" t="s">
        <v>532</v>
      </c>
      <c r="Z810" s="10"/>
      <c r="AA810" s="21" t="s">
        <v>532</v>
      </c>
    </row>
    <row r="811" spans="1:31" ht="15" customHeight="1" thickBot="1" x14ac:dyDescent="0.25">
      <c r="A811" s="455">
        <v>10</v>
      </c>
      <c r="B811" s="130" t="s">
        <v>2184</v>
      </c>
      <c r="C811" s="637">
        <v>18</v>
      </c>
      <c r="D811" s="637">
        <v>4</v>
      </c>
      <c r="E811" s="637">
        <v>2</v>
      </c>
      <c r="F811" s="637">
        <v>12</v>
      </c>
      <c r="G811" s="637">
        <v>22</v>
      </c>
      <c r="H811" s="637">
        <v>44</v>
      </c>
      <c r="I811" s="639">
        <v>10</v>
      </c>
      <c r="J811" s="623">
        <f t="shared" si="87"/>
        <v>18</v>
      </c>
      <c r="K811" s="623">
        <f t="shared" si="88"/>
        <v>10</v>
      </c>
      <c r="L811" s="933"/>
      <c r="M811" s="934"/>
      <c r="N811" s="934"/>
      <c r="O811" s="935"/>
      <c r="Q811" s="398" t="s">
        <v>499</v>
      </c>
      <c r="R811" s="23"/>
      <c r="S811" s="23"/>
      <c r="T811" s="23"/>
      <c r="U811" s="23"/>
      <c r="V811" s="23"/>
      <c r="W811" s="23"/>
      <c r="X811" s="23"/>
      <c r="Y811" s="23"/>
      <c r="Z811" s="23" t="s">
        <v>532</v>
      </c>
      <c r="AA811" s="15"/>
    </row>
    <row r="812" spans="1:31" ht="15" customHeight="1" x14ac:dyDescent="0.2">
      <c r="C812" s="623">
        <f t="shared" ref="C812:I812" si="92">SUM(C802:C811)</f>
        <v>180</v>
      </c>
      <c r="D812" s="623">
        <f t="shared" si="92"/>
        <v>75</v>
      </c>
      <c r="E812" s="623">
        <f t="shared" si="92"/>
        <v>30</v>
      </c>
      <c r="F812" s="623">
        <f t="shared" si="92"/>
        <v>75</v>
      </c>
      <c r="G812" s="623">
        <f t="shared" si="92"/>
        <v>378</v>
      </c>
      <c r="H812" s="623">
        <f t="shared" si="92"/>
        <v>378</v>
      </c>
      <c r="I812" s="623">
        <f t="shared" si="92"/>
        <v>180</v>
      </c>
      <c r="J812" s="623">
        <f t="shared" si="87"/>
        <v>180</v>
      </c>
      <c r="K812" s="623">
        <f t="shared" si="88"/>
        <v>180</v>
      </c>
    </row>
    <row r="813" spans="1:31" ht="15" customHeight="1" thickBot="1" x14ac:dyDescent="0.25"/>
    <row r="814" spans="1:31" ht="15" customHeight="1" thickBot="1" x14ac:dyDescent="0.25">
      <c r="A814" s="1193" t="s">
        <v>943</v>
      </c>
      <c r="B814" s="1194"/>
      <c r="C814" s="1194"/>
      <c r="D814" s="1194"/>
      <c r="E814" s="1194"/>
      <c r="F814" s="1195"/>
      <c r="G814" s="1190" t="s">
        <v>1284</v>
      </c>
      <c r="H814" s="1191"/>
      <c r="I814" s="1192"/>
    </row>
    <row r="815" spans="1:31" ht="15" customHeight="1" thickBot="1" x14ac:dyDescent="0.25">
      <c r="A815" s="456" t="s">
        <v>496</v>
      </c>
      <c r="B815" s="457" t="s">
        <v>497</v>
      </c>
      <c r="C815" s="458" t="s">
        <v>498</v>
      </c>
      <c r="D815" s="458" t="s">
        <v>499</v>
      </c>
      <c r="E815" s="458" t="s">
        <v>500</v>
      </c>
      <c r="F815" s="458" t="s">
        <v>501</v>
      </c>
      <c r="G815" s="459" t="s">
        <v>502</v>
      </c>
      <c r="H815" s="459" t="s">
        <v>503</v>
      </c>
      <c r="I815" s="460" t="s">
        <v>504</v>
      </c>
      <c r="L815" s="1242" t="s">
        <v>588</v>
      </c>
      <c r="M815" s="1243"/>
      <c r="N815" s="1243"/>
      <c r="O815" s="1244"/>
      <c r="Q815" s="24" t="s">
        <v>1285</v>
      </c>
      <c r="R815" s="399" t="s">
        <v>633</v>
      </c>
      <c r="S815" s="399" t="s">
        <v>241</v>
      </c>
      <c r="T815" s="399" t="s">
        <v>1196</v>
      </c>
      <c r="U815" s="399" t="s">
        <v>541</v>
      </c>
      <c r="V815" s="399" t="s">
        <v>1784</v>
      </c>
      <c r="W815" s="399" t="s">
        <v>500</v>
      </c>
      <c r="X815" s="399" t="s">
        <v>733</v>
      </c>
      <c r="Y815" s="399" t="s">
        <v>1088</v>
      </c>
      <c r="Z815" s="399" t="s">
        <v>242</v>
      </c>
      <c r="AA815" s="399" t="s">
        <v>1089</v>
      </c>
      <c r="AB815" s="399" t="s">
        <v>610</v>
      </c>
      <c r="AC815" s="399" t="s">
        <v>514</v>
      </c>
      <c r="AD815" s="399" t="s">
        <v>1587</v>
      </c>
      <c r="AE815" s="400" t="s">
        <v>813</v>
      </c>
    </row>
    <row r="816" spans="1:31" ht="15" customHeight="1" thickBot="1" x14ac:dyDescent="0.25">
      <c r="A816" s="468">
        <v>1</v>
      </c>
      <c r="B816" s="53" t="s">
        <v>1093</v>
      </c>
      <c r="C816" s="46">
        <v>26</v>
      </c>
      <c r="D816" s="46">
        <v>18</v>
      </c>
      <c r="E816" s="46">
        <v>5</v>
      </c>
      <c r="F816" s="46">
        <v>3</v>
      </c>
      <c r="G816" s="46">
        <v>73</v>
      </c>
      <c r="H816" s="46">
        <v>32</v>
      </c>
      <c r="I816" s="635">
        <f>(D816*2)+E816</f>
        <v>41</v>
      </c>
      <c r="J816" s="623">
        <f t="shared" si="87"/>
        <v>26</v>
      </c>
      <c r="K816" s="623">
        <f t="shared" si="88"/>
        <v>41</v>
      </c>
      <c r="L816" s="1245"/>
      <c r="M816" s="1246"/>
      <c r="N816" s="1246"/>
      <c r="O816" s="1247"/>
      <c r="Q816" s="401" t="s">
        <v>633</v>
      </c>
      <c r="R816" s="10"/>
      <c r="S816" s="20"/>
      <c r="T816" s="20"/>
      <c r="U816" s="20" t="s">
        <v>1488</v>
      </c>
      <c r="V816" s="20" t="s">
        <v>532</v>
      </c>
      <c r="W816" s="20"/>
      <c r="X816" s="20"/>
      <c r="Y816" s="20" t="s">
        <v>532</v>
      </c>
      <c r="Z816" s="20"/>
      <c r="AA816" s="20"/>
      <c r="AB816" s="20"/>
      <c r="AC816" s="20"/>
      <c r="AD816" s="20"/>
      <c r="AE816" s="21"/>
    </row>
    <row r="817" spans="1:32" ht="15" customHeight="1" x14ac:dyDescent="0.2">
      <c r="A817" s="259">
        <v>2</v>
      </c>
      <c r="B817" s="54" t="s">
        <v>1208</v>
      </c>
      <c r="C817" s="636">
        <v>26</v>
      </c>
      <c r="D817" s="636">
        <v>19</v>
      </c>
      <c r="E817" s="636">
        <v>2</v>
      </c>
      <c r="F817" s="636">
        <v>5</v>
      </c>
      <c r="G817" s="636">
        <v>85</v>
      </c>
      <c r="H817" s="636">
        <v>36</v>
      </c>
      <c r="I817" s="638">
        <f>(D817*2)+E817</f>
        <v>40</v>
      </c>
      <c r="J817" s="623">
        <f t="shared" si="87"/>
        <v>26</v>
      </c>
      <c r="K817" s="623">
        <f t="shared" si="88"/>
        <v>40</v>
      </c>
      <c r="L817" s="927" t="s">
        <v>2185</v>
      </c>
      <c r="M817" s="928"/>
      <c r="N817" s="928"/>
      <c r="O817" s="929"/>
      <c r="Q817" s="401" t="s">
        <v>241</v>
      </c>
      <c r="R817" s="20"/>
      <c r="S817" s="10"/>
      <c r="T817" s="20" t="s">
        <v>532</v>
      </c>
      <c r="U817" s="20" t="s">
        <v>1494</v>
      </c>
      <c r="V817" s="20"/>
      <c r="W817" s="20"/>
      <c r="X817" s="20"/>
      <c r="Y817" s="20"/>
      <c r="Z817" s="20"/>
      <c r="AA817" s="20"/>
      <c r="AB817" s="20"/>
      <c r="AC817" s="20"/>
      <c r="AD817" s="20"/>
      <c r="AE817" s="21"/>
    </row>
    <row r="818" spans="1:32" ht="15" customHeight="1" x14ac:dyDescent="0.2">
      <c r="A818" s="259">
        <v>3</v>
      </c>
      <c r="B818" s="54" t="s">
        <v>1092</v>
      </c>
      <c r="C818" s="636">
        <v>26</v>
      </c>
      <c r="D818" s="636">
        <v>16</v>
      </c>
      <c r="E818" s="636">
        <v>2</v>
      </c>
      <c r="F818" s="636">
        <v>8</v>
      </c>
      <c r="G818" s="636">
        <v>71</v>
      </c>
      <c r="H818" s="636">
        <v>51</v>
      </c>
      <c r="I818" s="638">
        <f>(D818*2)+E818</f>
        <v>34</v>
      </c>
      <c r="J818" s="623">
        <f t="shared" si="87"/>
        <v>26</v>
      </c>
      <c r="K818" s="623">
        <f t="shared" si="88"/>
        <v>34</v>
      </c>
      <c r="L818" s="930"/>
      <c r="M818" s="931"/>
      <c r="N818" s="931"/>
      <c r="O818" s="932"/>
      <c r="Q818" s="401" t="s">
        <v>1196</v>
      </c>
      <c r="R818" s="20"/>
      <c r="S818" s="20" t="s">
        <v>532</v>
      </c>
      <c r="T818" s="10"/>
      <c r="U818" s="20" t="s">
        <v>1797</v>
      </c>
      <c r="V818" s="20"/>
      <c r="W818" s="20"/>
      <c r="X818" s="20"/>
      <c r="Y818" s="20"/>
      <c r="Z818" s="20"/>
      <c r="AA818" s="20"/>
      <c r="AB818" s="20"/>
      <c r="AC818" s="20"/>
      <c r="AD818" s="20"/>
      <c r="AE818" s="21"/>
    </row>
    <row r="819" spans="1:32" ht="15" customHeight="1" x14ac:dyDescent="0.2">
      <c r="A819" s="259">
        <v>4</v>
      </c>
      <c r="B819" s="54" t="s">
        <v>1042</v>
      </c>
      <c r="C819" s="636">
        <v>26</v>
      </c>
      <c r="D819" s="636">
        <v>14</v>
      </c>
      <c r="E819" s="636">
        <v>4</v>
      </c>
      <c r="F819" s="636">
        <v>8</v>
      </c>
      <c r="G819" s="636">
        <v>67</v>
      </c>
      <c r="H819" s="636">
        <v>57</v>
      </c>
      <c r="I819" s="638">
        <v>32</v>
      </c>
      <c r="J819" s="623">
        <f t="shared" si="87"/>
        <v>26</v>
      </c>
      <c r="K819" s="623">
        <f t="shared" si="88"/>
        <v>32</v>
      </c>
      <c r="L819" s="930"/>
      <c r="M819" s="931"/>
      <c r="N819" s="931"/>
      <c r="O819" s="932"/>
      <c r="Q819" s="401" t="s">
        <v>541</v>
      </c>
      <c r="R819" s="20" t="s">
        <v>1487</v>
      </c>
      <c r="S819" s="20" t="s">
        <v>1601</v>
      </c>
      <c r="T819" s="20" t="s">
        <v>1654</v>
      </c>
      <c r="U819" s="10"/>
      <c r="V819" s="20" t="s">
        <v>1493</v>
      </c>
      <c r="W819" s="20" t="s">
        <v>1600</v>
      </c>
      <c r="X819" s="20" t="s">
        <v>1644</v>
      </c>
      <c r="Y819" s="20" t="s">
        <v>1603</v>
      </c>
      <c r="Z819" s="20" t="s">
        <v>844</v>
      </c>
      <c r="AA819" s="20" t="s">
        <v>1493</v>
      </c>
      <c r="AB819" s="20" t="s">
        <v>1487</v>
      </c>
      <c r="AC819" s="20" t="s">
        <v>1493</v>
      </c>
      <c r="AD819" s="20" t="s">
        <v>1645</v>
      </c>
      <c r="AE819" s="21" t="s">
        <v>1207</v>
      </c>
      <c r="AF819" s="5" t="s">
        <v>532</v>
      </c>
    </row>
    <row r="820" spans="1:32" ht="15" customHeight="1" x14ac:dyDescent="0.2">
      <c r="A820" s="259">
        <v>5</v>
      </c>
      <c r="B820" s="54" t="s">
        <v>245</v>
      </c>
      <c r="C820" s="636">
        <v>26</v>
      </c>
      <c r="D820" s="636">
        <v>15</v>
      </c>
      <c r="E820" s="636">
        <v>1</v>
      </c>
      <c r="F820" s="636">
        <v>10</v>
      </c>
      <c r="G820" s="636">
        <v>70</v>
      </c>
      <c r="H820" s="636">
        <v>47</v>
      </c>
      <c r="I820" s="638">
        <f t="shared" ref="I820:I826" si="93">(D820*2)+E820</f>
        <v>31</v>
      </c>
      <c r="J820" s="623">
        <f t="shared" si="87"/>
        <v>26</v>
      </c>
      <c r="K820" s="623">
        <f t="shared" si="88"/>
        <v>31</v>
      </c>
      <c r="L820" s="930"/>
      <c r="M820" s="931"/>
      <c r="N820" s="931"/>
      <c r="O820" s="932"/>
      <c r="Q820" s="401" t="s">
        <v>1784</v>
      </c>
      <c r="R820" s="20"/>
      <c r="S820" s="20"/>
      <c r="T820" s="20"/>
      <c r="U820" s="20" t="s">
        <v>1642</v>
      </c>
      <c r="V820" s="10"/>
      <c r="W820" s="20"/>
      <c r="X820" s="20"/>
      <c r="Y820" s="20"/>
      <c r="Z820" s="20"/>
      <c r="AA820" s="20"/>
      <c r="AB820" s="20"/>
      <c r="AC820" s="20"/>
      <c r="AD820" s="20"/>
      <c r="AE820" s="21"/>
    </row>
    <row r="821" spans="1:32" ht="15" customHeight="1" x14ac:dyDescent="0.2">
      <c r="A821" s="259">
        <v>6</v>
      </c>
      <c r="B821" s="54" t="s">
        <v>1090</v>
      </c>
      <c r="C821" s="636">
        <v>26</v>
      </c>
      <c r="D821" s="636">
        <v>14</v>
      </c>
      <c r="E821" s="636">
        <v>2</v>
      </c>
      <c r="F821" s="636">
        <v>10</v>
      </c>
      <c r="G821" s="636">
        <v>66</v>
      </c>
      <c r="H821" s="636">
        <v>50</v>
      </c>
      <c r="I821" s="638">
        <f t="shared" si="93"/>
        <v>30</v>
      </c>
      <c r="J821" s="623">
        <f t="shared" si="87"/>
        <v>26</v>
      </c>
      <c r="K821" s="623">
        <f t="shared" si="88"/>
        <v>30</v>
      </c>
      <c r="L821" s="930"/>
      <c r="M821" s="931"/>
      <c r="N821" s="931"/>
      <c r="O821" s="932"/>
      <c r="Q821" s="401" t="s">
        <v>500</v>
      </c>
      <c r="R821" s="20"/>
      <c r="S821" s="20"/>
      <c r="T821" s="20"/>
      <c r="U821" s="20" t="s">
        <v>1282</v>
      </c>
      <c r="V821" s="20"/>
      <c r="W821" s="10"/>
      <c r="X821" s="20" t="s">
        <v>532</v>
      </c>
      <c r="Y821" s="20"/>
      <c r="Z821" s="20"/>
      <c r="AA821" s="20"/>
      <c r="AB821" s="20"/>
      <c r="AC821" s="20"/>
      <c r="AD821" s="20"/>
      <c r="AE821" s="21"/>
    </row>
    <row r="822" spans="1:32" ht="15" customHeight="1" x14ac:dyDescent="0.2">
      <c r="A822" s="259">
        <v>7</v>
      </c>
      <c r="B822" s="54" t="s">
        <v>1589</v>
      </c>
      <c r="C822" s="636">
        <v>26</v>
      </c>
      <c r="D822" s="636">
        <v>12</v>
      </c>
      <c r="E822" s="636">
        <v>5</v>
      </c>
      <c r="F822" s="636">
        <v>9</v>
      </c>
      <c r="G822" s="636">
        <v>76</v>
      </c>
      <c r="H822" s="636">
        <v>65</v>
      </c>
      <c r="I822" s="638">
        <f t="shared" si="93"/>
        <v>29</v>
      </c>
      <c r="J822" s="623">
        <f t="shared" si="87"/>
        <v>26</v>
      </c>
      <c r="K822" s="623">
        <f t="shared" si="88"/>
        <v>29</v>
      </c>
      <c r="L822" s="930"/>
      <c r="M822" s="931"/>
      <c r="N822" s="931"/>
      <c r="O822" s="932"/>
      <c r="Q822" s="401" t="s">
        <v>733</v>
      </c>
      <c r="R822" s="20"/>
      <c r="S822" s="20"/>
      <c r="T822" s="20"/>
      <c r="U822" s="20" t="s">
        <v>844</v>
      </c>
      <c r="V822" s="20"/>
      <c r="W822" s="20" t="s">
        <v>532</v>
      </c>
      <c r="X822" s="10"/>
      <c r="Y822" s="20" t="s">
        <v>532</v>
      </c>
      <c r="Z822" s="20"/>
      <c r="AA822" s="20"/>
      <c r="AB822" s="20"/>
      <c r="AC822" s="20"/>
      <c r="AD822" s="20"/>
      <c r="AE822" s="21"/>
    </row>
    <row r="823" spans="1:32" ht="15" customHeight="1" x14ac:dyDescent="0.2">
      <c r="A823" s="259">
        <v>8</v>
      </c>
      <c r="B823" s="54" t="s">
        <v>244</v>
      </c>
      <c r="C823" s="636">
        <v>26</v>
      </c>
      <c r="D823" s="636">
        <v>11</v>
      </c>
      <c r="E823" s="636">
        <v>4</v>
      </c>
      <c r="F823" s="636">
        <v>11</v>
      </c>
      <c r="G823" s="636">
        <v>77</v>
      </c>
      <c r="H823" s="636">
        <v>79</v>
      </c>
      <c r="I823" s="638">
        <f t="shared" si="93"/>
        <v>26</v>
      </c>
      <c r="J823" s="623">
        <f t="shared" si="87"/>
        <v>26</v>
      </c>
      <c r="K823" s="623">
        <f t="shared" si="88"/>
        <v>26</v>
      </c>
      <c r="L823" s="930"/>
      <c r="M823" s="931"/>
      <c r="N823" s="931"/>
      <c r="O823" s="932"/>
      <c r="Q823" s="401" t="s">
        <v>242</v>
      </c>
      <c r="R823" s="20"/>
      <c r="S823" s="20"/>
      <c r="T823" s="20"/>
      <c r="U823" s="20" t="s">
        <v>1210</v>
      </c>
      <c r="V823" s="20"/>
      <c r="W823" s="20"/>
      <c r="X823" s="20" t="s">
        <v>532</v>
      </c>
      <c r="Y823" s="10"/>
      <c r="Z823" s="20"/>
      <c r="AA823" s="20"/>
      <c r="AB823" s="20"/>
      <c r="AC823" s="20"/>
      <c r="AD823" s="20"/>
      <c r="AE823" s="21"/>
    </row>
    <row r="824" spans="1:32" ht="15" customHeight="1" x14ac:dyDescent="0.2">
      <c r="A824" s="259">
        <v>9</v>
      </c>
      <c r="B824" s="54" t="s">
        <v>1200</v>
      </c>
      <c r="C824" s="636">
        <v>26</v>
      </c>
      <c r="D824" s="636">
        <v>12</v>
      </c>
      <c r="E824" s="636">
        <v>1</v>
      </c>
      <c r="F824" s="636">
        <v>13</v>
      </c>
      <c r="G824" s="636">
        <v>63</v>
      </c>
      <c r="H824" s="636">
        <v>69</v>
      </c>
      <c r="I824" s="638">
        <f t="shared" si="93"/>
        <v>25</v>
      </c>
      <c r="J824" s="623">
        <f t="shared" si="87"/>
        <v>26</v>
      </c>
      <c r="K824" s="623">
        <f t="shared" si="88"/>
        <v>25</v>
      </c>
      <c r="L824" s="930"/>
      <c r="M824" s="931"/>
      <c r="N824" s="931"/>
      <c r="O824" s="932"/>
      <c r="Q824" s="401" t="s">
        <v>242</v>
      </c>
      <c r="R824" s="20"/>
      <c r="S824" s="20"/>
      <c r="T824" s="20"/>
      <c r="U824" s="20" t="s">
        <v>1490</v>
      </c>
      <c r="V824" s="20"/>
      <c r="W824" s="20"/>
      <c r="X824" s="20"/>
      <c r="Y824" s="20"/>
      <c r="Z824" s="10"/>
      <c r="AA824" s="20" t="s">
        <v>532</v>
      </c>
      <c r="AB824" s="20"/>
      <c r="AC824" s="20"/>
      <c r="AD824" s="20"/>
      <c r="AE824" s="21"/>
    </row>
    <row r="825" spans="1:32" ht="15" customHeight="1" x14ac:dyDescent="0.2">
      <c r="A825" s="259">
        <v>10</v>
      </c>
      <c r="B825" s="54" t="s">
        <v>1094</v>
      </c>
      <c r="C825" s="636">
        <v>25</v>
      </c>
      <c r="D825" s="636">
        <v>8</v>
      </c>
      <c r="E825" s="636">
        <v>5</v>
      </c>
      <c r="F825" s="636">
        <v>12</v>
      </c>
      <c r="G825" s="636">
        <v>51</v>
      </c>
      <c r="H825" s="636">
        <v>52</v>
      </c>
      <c r="I825" s="638">
        <f t="shared" si="93"/>
        <v>21</v>
      </c>
      <c r="J825" s="623">
        <f t="shared" si="87"/>
        <v>25</v>
      </c>
      <c r="K825" s="623">
        <f t="shared" si="88"/>
        <v>21</v>
      </c>
      <c r="L825" s="930"/>
      <c r="M825" s="931"/>
      <c r="N825" s="931"/>
      <c r="O825" s="932"/>
      <c r="Q825" s="401" t="s">
        <v>1089</v>
      </c>
      <c r="R825" s="20"/>
      <c r="S825" s="20"/>
      <c r="T825" s="20"/>
      <c r="U825" s="20" t="s">
        <v>24</v>
      </c>
      <c r="V825" s="20"/>
      <c r="W825" s="20"/>
      <c r="X825" s="20"/>
      <c r="Y825" s="20"/>
      <c r="Z825" s="20" t="s">
        <v>532</v>
      </c>
      <c r="AA825" s="10"/>
      <c r="AB825" s="20" t="s">
        <v>532</v>
      </c>
      <c r="AC825" s="20"/>
      <c r="AD825" s="20"/>
      <c r="AE825" s="21"/>
    </row>
    <row r="826" spans="1:32" ht="15" customHeight="1" x14ac:dyDescent="0.2">
      <c r="A826" s="259">
        <v>11</v>
      </c>
      <c r="B826" s="54" t="s">
        <v>1955</v>
      </c>
      <c r="C826" s="636">
        <v>26</v>
      </c>
      <c r="D826" s="636">
        <v>7</v>
      </c>
      <c r="E826" s="636">
        <v>6</v>
      </c>
      <c r="F826" s="636">
        <v>13</v>
      </c>
      <c r="G826" s="636">
        <v>46</v>
      </c>
      <c r="H826" s="636">
        <v>67</v>
      </c>
      <c r="I826" s="638">
        <f t="shared" si="93"/>
        <v>20</v>
      </c>
      <c r="J826" s="623">
        <f t="shared" si="87"/>
        <v>26</v>
      </c>
      <c r="K826" s="623">
        <f t="shared" si="88"/>
        <v>20</v>
      </c>
      <c r="L826" s="930"/>
      <c r="M826" s="931"/>
      <c r="N826" s="931"/>
      <c r="O826" s="932"/>
      <c r="Q826" s="401" t="s">
        <v>610</v>
      </c>
      <c r="R826" s="20"/>
      <c r="S826" s="20"/>
      <c r="T826" s="20"/>
      <c r="U826" s="20" t="s">
        <v>1797</v>
      </c>
      <c r="V826" s="20"/>
      <c r="W826" s="20"/>
      <c r="X826" s="20"/>
      <c r="Y826" s="20"/>
      <c r="Z826" s="20"/>
      <c r="AA826" s="20" t="s">
        <v>532</v>
      </c>
      <c r="AB826" s="10"/>
      <c r="AC826" s="20" t="s">
        <v>532</v>
      </c>
      <c r="AD826" s="20"/>
      <c r="AE826" s="21"/>
    </row>
    <row r="827" spans="1:32" ht="15" customHeight="1" x14ac:dyDescent="0.2">
      <c r="A827" s="259">
        <v>12</v>
      </c>
      <c r="B827" s="54" t="s">
        <v>345</v>
      </c>
      <c r="C827" s="636">
        <v>26</v>
      </c>
      <c r="D827" s="636">
        <v>6</v>
      </c>
      <c r="E827" s="636">
        <v>7</v>
      </c>
      <c r="F827" s="636">
        <v>13</v>
      </c>
      <c r="G827" s="636">
        <v>45</v>
      </c>
      <c r="H827" s="636">
        <v>75</v>
      </c>
      <c r="I827" s="638">
        <f>(D827*2)+E827</f>
        <v>19</v>
      </c>
      <c r="J827" s="623">
        <f>D827+E827+F827</f>
        <v>26</v>
      </c>
      <c r="K827" s="623">
        <f>D827*2+E827</f>
        <v>19</v>
      </c>
      <c r="L827" s="930"/>
      <c r="M827" s="931"/>
      <c r="N827" s="931"/>
      <c r="O827" s="932"/>
      <c r="Q827" s="401" t="s">
        <v>514</v>
      </c>
      <c r="R827" s="20"/>
      <c r="S827" s="20"/>
      <c r="T827" s="20"/>
      <c r="U827" s="20" t="s">
        <v>1541</v>
      </c>
      <c r="V827" s="20"/>
      <c r="W827" s="20"/>
      <c r="X827" s="20"/>
      <c r="Y827" s="20"/>
      <c r="Z827" s="20"/>
      <c r="AA827" s="20"/>
      <c r="AB827" s="20" t="s">
        <v>532</v>
      </c>
      <c r="AC827" s="10"/>
      <c r="AD827" s="20" t="s">
        <v>532</v>
      </c>
      <c r="AE827" s="21"/>
    </row>
    <row r="828" spans="1:32" ht="15" customHeight="1" x14ac:dyDescent="0.2">
      <c r="A828" s="259">
        <v>13</v>
      </c>
      <c r="B828" s="54" t="s">
        <v>371</v>
      </c>
      <c r="C828" s="636">
        <v>26</v>
      </c>
      <c r="D828" s="636">
        <v>3</v>
      </c>
      <c r="E828" s="636">
        <v>3</v>
      </c>
      <c r="F828" s="636">
        <v>20</v>
      </c>
      <c r="G828" s="636">
        <v>67</v>
      </c>
      <c r="H828" s="636">
        <v>95</v>
      </c>
      <c r="I828" s="638">
        <f>(D828*2)+E828</f>
        <v>9</v>
      </c>
      <c r="J828" s="623">
        <f>D828+E828+F828</f>
        <v>26</v>
      </c>
      <c r="K828" s="623">
        <f>D828*2+E828</f>
        <v>9</v>
      </c>
      <c r="L828" s="930"/>
      <c r="M828" s="931"/>
      <c r="N828" s="931"/>
      <c r="O828" s="932"/>
      <c r="Q828" s="401" t="s">
        <v>1587</v>
      </c>
      <c r="R828" s="20"/>
      <c r="S828" s="20"/>
      <c r="T828" s="20"/>
      <c r="U828" s="20" t="s">
        <v>1496</v>
      </c>
      <c r="V828" s="20"/>
      <c r="W828" s="20"/>
      <c r="X828" s="20"/>
      <c r="Y828" s="20"/>
      <c r="Z828" s="20"/>
      <c r="AA828" s="20"/>
      <c r="AB828" s="20"/>
      <c r="AC828" s="20" t="s">
        <v>532</v>
      </c>
      <c r="AD828" s="10"/>
      <c r="AE828" s="21" t="s">
        <v>532</v>
      </c>
    </row>
    <row r="829" spans="1:32" ht="15" customHeight="1" thickBot="1" x14ac:dyDescent="0.25">
      <c r="A829" s="462">
        <v>14</v>
      </c>
      <c r="B829" s="55" t="s">
        <v>617</v>
      </c>
      <c r="C829" s="637">
        <v>26</v>
      </c>
      <c r="D829" s="637">
        <v>2</v>
      </c>
      <c r="E829" s="637">
        <v>2</v>
      </c>
      <c r="F829" s="637">
        <v>22</v>
      </c>
      <c r="G829" s="637">
        <v>33</v>
      </c>
      <c r="H829" s="637">
        <v>103</v>
      </c>
      <c r="I829" s="639">
        <f>(D829*2)+E829</f>
        <v>6</v>
      </c>
      <c r="J829" s="623">
        <f>D829+E829+F829</f>
        <v>26</v>
      </c>
      <c r="K829" s="623">
        <f>D829*2+E829</f>
        <v>6</v>
      </c>
      <c r="L829" s="933"/>
      <c r="M829" s="934"/>
      <c r="N829" s="934"/>
      <c r="O829" s="935"/>
      <c r="Q829" s="402" t="s">
        <v>813</v>
      </c>
      <c r="R829" s="23"/>
      <c r="S829" s="23"/>
      <c r="T829" s="23"/>
      <c r="U829" s="23" t="s">
        <v>1207</v>
      </c>
      <c r="V829" s="23"/>
      <c r="W829" s="23"/>
      <c r="X829" s="23"/>
      <c r="Y829" s="23"/>
      <c r="Z829" s="23"/>
      <c r="AA829" s="23"/>
      <c r="AB829" s="23"/>
      <c r="AC829" s="23"/>
      <c r="AD829" s="23" t="s">
        <v>532</v>
      </c>
      <c r="AE829" s="15"/>
    </row>
    <row r="830" spans="1:32" ht="15" customHeight="1" x14ac:dyDescent="0.2">
      <c r="A830" s="623" t="s">
        <v>532</v>
      </c>
      <c r="C830" s="623">
        <f t="shared" ref="C830:I830" si="94">SUM(C816:C829)</f>
        <v>363</v>
      </c>
      <c r="D830" s="623">
        <f t="shared" si="94"/>
        <v>157</v>
      </c>
      <c r="E830" s="623">
        <f t="shared" si="94"/>
        <v>49</v>
      </c>
      <c r="F830" s="623">
        <f t="shared" si="94"/>
        <v>157</v>
      </c>
      <c r="G830" s="623">
        <f t="shared" si="94"/>
        <v>890</v>
      </c>
      <c r="H830" s="623">
        <f t="shared" si="94"/>
        <v>878</v>
      </c>
      <c r="I830" s="623">
        <f t="shared" si="94"/>
        <v>363</v>
      </c>
      <c r="J830" s="623">
        <f>D830+E830+F830</f>
        <v>363</v>
      </c>
      <c r="K830" s="623">
        <f>D830*2+E830</f>
        <v>363</v>
      </c>
    </row>
    <row r="831" spans="1:32" ht="15" customHeight="1" thickBot="1" x14ac:dyDescent="0.25"/>
    <row r="832" spans="1:32" ht="15" customHeight="1" thickBot="1" x14ac:dyDescent="0.25">
      <c r="A832" s="1193" t="s">
        <v>2087</v>
      </c>
      <c r="B832" s="1194"/>
      <c r="C832" s="1194"/>
      <c r="D832" s="1194"/>
      <c r="E832" s="1194"/>
      <c r="F832" s="1195"/>
      <c r="G832" s="1190" t="s">
        <v>1284</v>
      </c>
      <c r="H832" s="1191"/>
      <c r="I832" s="1192"/>
    </row>
    <row r="833" spans="1:29" ht="15" customHeight="1" thickBot="1" x14ac:dyDescent="0.25">
      <c r="A833" s="456" t="s">
        <v>496</v>
      </c>
      <c r="B833" s="457" t="s">
        <v>497</v>
      </c>
      <c r="C833" s="458" t="s">
        <v>498</v>
      </c>
      <c r="D833" s="458" t="s">
        <v>499</v>
      </c>
      <c r="E833" s="458" t="s">
        <v>500</v>
      </c>
      <c r="F833" s="458" t="s">
        <v>501</v>
      </c>
      <c r="G833" s="459" t="s">
        <v>502</v>
      </c>
      <c r="H833" s="459" t="s">
        <v>503</v>
      </c>
      <c r="I833" s="460" t="s">
        <v>504</v>
      </c>
      <c r="L833" s="945" t="s">
        <v>495</v>
      </c>
      <c r="M833" s="946"/>
      <c r="N833" s="946"/>
      <c r="O833" s="947"/>
      <c r="Q833" s="24" t="s">
        <v>1285</v>
      </c>
      <c r="R833" s="399" t="s">
        <v>1615</v>
      </c>
      <c r="S833" s="399" t="s">
        <v>241</v>
      </c>
      <c r="T833" s="399" t="s">
        <v>1503</v>
      </c>
      <c r="U833" s="399" t="s">
        <v>564</v>
      </c>
      <c r="V833" s="399" t="s">
        <v>500</v>
      </c>
      <c r="W833" s="399" t="s">
        <v>59</v>
      </c>
      <c r="X833" s="399" t="s">
        <v>1530</v>
      </c>
      <c r="Y833" s="399" t="s">
        <v>610</v>
      </c>
      <c r="Z833" s="399" t="s">
        <v>2089</v>
      </c>
      <c r="AA833" s="399" t="s">
        <v>1959</v>
      </c>
      <c r="AB833" s="399" t="s">
        <v>2090</v>
      </c>
      <c r="AC833" s="400" t="s">
        <v>727</v>
      </c>
    </row>
    <row r="834" spans="1:29" ht="15" customHeight="1" thickBot="1" x14ac:dyDescent="0.25">
      <c r="A834" s="468" t="s">
        <v>521</v>
      </c>
      <c r="B834" s="53" t="s">
        <v>2061</v>
      </c>
      <c r="C834" s="46"/>
      <c r="D834" s="46"/>
      <c r="E834" s="46"/>
      <c r="F834" s="46"/>
      <c r="G834" s="46"/>
      <c r="H834" s="46"/>
      <c r="I834" s="635"/>
      <c r="J834" s="623">
        <f t="shared" ref="J834:J846" si="95">D834+E834+F834</f>
        <v>0</v>
      </c>
      <c r="K834" s="623">
        <f t="shared" ref="K834:K846" si="96">D834*2+E834</f>
        <v>0</v>
      </c>
      <c r="L834" s="1063"/>
      <c r="M834" s="1064"/>
      <c r="N834" s="1064"/>
      <c r="O834" s="1065"/>
      <c r="Q834" s="401" t="s">
        <v>1615</v>
      </c>
      <c r="R834" s="20"/>
      <c r="S834" s="20"/>
      <c r="T834" s="20"/>
      <c r="U834" s="20"/>
      <c r="V834" s="20"/>
      <c r="W834" s="20"/>
      <c r="X834" s="20"/>
      <c r="Y834" s="20"/>
      <c r="Z834" s="20"/>
      <c r="AA834" s="20"/>
      <c r="AB834" s="20"/>
      <c r="AC834" s="21"/>
    </row>
    <row r="835" spans="1:29" ht="15" customHeight="1" x14ac:dyDescent="0.2">
      <c r="A835" s="259" t="s">
        <v>521</v>
      </c>
      <c r="B835" s="54" t="s">
        <v>1498</v>
      </c>
      <c r="C835" s="636"/>
      <c r="D835" s="636"/>
      <c r="E835" s="636"/>
      <c r="F835" s="636"/>
      <c r="G835" s="636"/>
      <c r="H835" s="636"/>
      <c r="I835" s="638"/>
      <c r="J835" s="623">
        <f t="shared" si="95"/>
        <v>0</v>
      </c>
      <c r="K835" s="623">
        <f t="shared" si="96"/>
        <v>0</v>
      </c>
      <c r="L835" s="927" t="s">
        <v>528</v>
      </c>
      <c r="M835" s="928"/>
      <c r="N835" s="928"/>
      <c r="O835" s="929"/>
      <c r="Q835" s="401" t="s">
        <v>241</v>
      </c>
      <c r="R835" s="20"/>
      <c r="S835" s="20"/>
      <c r="T835" s="20"/>
      <c r="U835" s="20"/>
      <c r="V835" s="20"/>
      <c r="W835" s="20"/>
      <c r="X835" s="20"/>
      <c r="Y835" s="20"/>
      <c r="Z835" s="20"/>
      <c r="AA835" s="20"/>
      <c r="AB835" s="20"/>
      <c r="AC835" s="21"/>
    </row>
    <row r="836" spans="1:29" ht="15" customHeight="1" x14ac:dyDescent="0.2">
      <c r="A836" s="259" t="s">
        <v>521</v>
      </c>
      <c r="B836" s="54" t="s">
        <v>2092</v>
      </c>
      <c r="C836" s="636"/>
      <c r="D836" s="636"/>
      <c r="E836" s="636"/>
      <c r="F836" s="636"/>
      <c r="G836" s="636"/>
      <c r="H836" s="636"/>
      <c r="I836" s="638"/>
      <c r="J836" s="623">
        <f t="shared" si="95"/>
        <v>0</v>
      </c>
      <c r="K836" s="623">
        <f t="shared" si="96"/>
        <v>0</v>
      </c>
      <c r="L836" s="930"/>
      <c r="M836" s="931"/>
      <c r="N836" s="931"/>
      <c r="O836" s="932"/>
      <c r="Q836" s="401" t="s">
        <v>1503</v>
      </c>
      <c r="R836" s="20"/>
      <c r="S836" s="20"/>
      <c r="T836" s="20"/>
      <c r="U836" s="20"/>
      <c r="V836" s="20"/>
      <c r="W836" s="20"/>
      <c r="X836" s="20"/>
      <c r="Y836" s="20"/>
      <c r="Z836" s="20"/>
      <c r="AA836" s="20"/>
      <c r="AB836" s="20"/>
      <c r="AC836" s="21"/>
    </row>
    <row r="837" spans="1:29" ht="15" customHeight="1" x14ac:dyDescent="0.2">
      <c r="A837" s="259" t="s">
        <v>521</v>
      </c>
      <c r="B837" s="54" t="s">
        <v>106</v>
      </c>
      <c r="C837" s="636"/>
      <c r="D837" s="636"/>
      <c r="E837" s="636"/>
      <c r="F837" s="636"/>
      <c r="G837" s="636"/>
      <c r="H837" s="636"/>
      <c r="I837" s="638"/>
      <c r="J837" s="623">
        <f t="shared" si="95"/>
        <v>0</v>
      </c>
      <c r="K837" s="623">
        <f t="shared" si="96"/>
        <v>0</v>
      </c>
      <c r="L837" s="930"/>
      <c r="M837" s="931"/>
      <c r="N837" s="931"/>
      <c r="O837" s="932"/>
      <c r="Q837" s="401" t="s">
        <v>564</v>
      </c>
      <c r="R837" s="20"/>
      <c r="S837" s="20"/>
      <c r="T837" s="20"/>
      <c r="U837" s="20"/>
      <c r="V837" s="20"/>
      <c r="W837" s="20"/>
      <c r="X837" s="20"/>
      <c r="Y837" s="20"/>
      <c r="Z837" s="20"/>
      <c r="AA837" s="20"/>
      <c r="AB837" s="20"/>
      <c r="AC837" s="21"/>
    </row>
    <row r="838" spans="1:29" ht="15" customHeight="1" x14ac:dyDescent="0.2">
      <c r="A838" s="259" t="s">
        <v>521</v>
      </c>
      <c r="B838" s="54" t="s">
        <v>616</v>
      </c>
      <c r="C838" s="636"/>
      <c r="D838" s="636"/>
      <c r="E838" s="636"/>
      <c r="F838" s="636"/>
      <c r="G838" s="636"/>
      <c r="H838" s="636"/>
      <c r="I838" s="638"/>
      <c r="J838" s="623">
        <f t="shared" si="95"/>
        <v>0</v>
      </c>
      <c r="K838" s="623">
        <f t="shared" si="96"/>
        <v>0</v>
      </c>
      <c r="L838" s="930"/>
      <c r="M838" s="931"/>
      <c r="N838" s="931"/>
      <c r="O838" s="932"/>
      <c r="Q838" s="401" t="s">
        <v>500</v>
      </c>
      <c r="R838" s="20"/>
      <c r="S838" s="20"/>
      <c r="T838" s="20"/>
      <c r="U838" s="20"/>
      <c r="V838" s="20"/>
      <c r="W838" s="20"/>
      <c r="X838" s="20"/>
      <c r="Y838" s="20"/>
      <c r="Z838" s="20"/>
      <c r="AA838" s="20"/>
      <c r="AB838" s="20"/>
      <c r="AC838" s="21"/>
    </row>
    <row r="839" spans="1:29" ht="15" customHeight="1" x14ac:dyDescent="0.2">
      <c r="A839" s="259" t="s">
        <v>521</v>
      </c>
      <c r="B839" s="54" t="s">
        <v>1931</v>
      </c>
      <c r="C839" s="636"/>
      <c r="D839" s="636"/>
      <c r="E839" s="636"/>
      <c r="F839" s="636"/>
      <c r="G839" s="636"/>
      <c r="H839" s="636"/>
      <c r="I839" s="638"/>
      <c r="J839" s="623">
        <f t="shared" si="95"/>
        <v>0</v>
      </c>
      <c r="K839" s="623">
        <f t="shared" si="96"/>
        <v>0</v>
      </c>
      <c r="L839" s="930"/>
      <c r="M839" s="931"/>
      <c r="N839" s="931"/>
      <c r="O839" s="932"/>
      <c r="Q839" s="401" t="s">
        <v>59</v>
      </c>
      <c r="R839" s="20"/>
      <c r="S839" s="20"/>
      <c r="T839" s="20"/>
      <c r="U839" s="20"/>
      <c r="V839" s="20"/>
      <c r="W839" s="20"/>
      <c r="X839" s="20"/>
      <c r="Y839" s="20"/>
      <c r="Z839" s="20"/>
      <c r="AA839" s="20"/>
      <c r="AB839" s="20"/>
      <c r="AC839" s="21"/>
    </row>
    <row r="840" spans="1:29" ht="15" customHeight="1" x14ac:dyDescent="0.2">
      <c r="A840" s="259" t="s">
        <v>521</v>
      </c>
      <c r="B840" s="54" t="s">
        <v>2062</v>
      </c>
      <c r="C840" s="636"/>
      <c r="D840" s="636"/>
      <c r="E840" s="636"/>
      <c r="F840" s="636"/>
      <c r="G840" s="636"/>
      <c r="H840" s="636"/>
      <c r="I840" s="638"/>
      <c r="J840" s="623">
        <f t="shared" si="95"/>
        <v>0</v>
      </c>
      <c r="K840" s="623">
        <f t="shared" si="96"/>
        <v>0</v>
      </c>
      <c r="L840" s="930"/>
      <c r="M840" s="931"/>
      <c r="N840" s="931"/>
      <c r="O840" s="932"/>
      <c r="Q840" s="401" t="s">
        <v>1530</v>
      </c>
      <c r="R840" s="20"/>
      <c r="S840" s="20"/>
      <c r="T840" s="20"/>
      <c r="U840" s="20"/>
      <c r="V840" s="20"/>
      <c r="W840" s="20"/>
      <c r="X840" s="20"/>
      <c r="Y840" s="20"/>
      <c r="Z840" s="20"/>
      <c r="AA840" s="20"/>
      <c r="AB840" s="20"/>
      <c r="AC840" s="21"/>
    </row>
    <row r="841" spans="1:29" ht="15" customHeight="1" x14ac:dyDescent="0.2">
      <c r="A841" s="259" t="s">
        <v>521</v>
      </c>
      <c r="B841" s="54" t="s">
        <v>1548</v>
      </c>
      <c r="C841" s="636"/>
      <c r="D841" s="636"/>
      <c r="E841" s="636"/>
      <c r="F841" s="636"/>
      <c r="G841" s="636"/>
      <c r="H841" s="636"/>
      <c r="I841" s="638"/>
      <c r="J841" s="623">
        <f t="shared" si="95"/>
        <v>0</v>
      </c>
      <c r="K841" s="623">
        <f t="shared" si="96"/>
        <v>0</v>
      </c>
      <c r="L841" s="930"/>
      <c r="M841" s="931"/>
      <c r="N841" s="931"/>
      <c r="O841" s="932"/>
      <c r="Q841" s="401" t="s">
        <v>610</v>
      </c>
      <c r="R841" s="20"/>
      <c r="S841" s="20"/>
      <c r="T841" s="20"/>
      <c r="U841" s="20"/>
      <c r="V841" s="20"/>
      <c r="W841" s="20"/>
      <c r="X841" s="20"/>
      <c r="Y841" s="20"/>
      <c r="Z841" s="20"/>
      <c r="AA841" s="20"/>
      <c r="AB841" s="20"/>
      <c r="AC841" s="21"/>
    </row>
    <row r="842" spans="1:29" ht="15" customHeight="1" x14ac:dyDescent="0.2">
      <c r="A842" s="259" t="s">
        <v>521</v>
      </c>
      <c r="B842" s="54" t="s">
        <v>2093</v>
      </c>
      <c r="C842" s="636"/>
      <c r="D842" s="636"/>
      <c r="E842" s="636"/>
      <c r="F842" s="636"/>
      <c r="G842" s="636"/>
      <c r="H842" s="636"/>
      <c r="I842" s="638"/>
      <c r="J842" s="623">
        <f t="shared" si="95"/>
        <v>0</v>
      </c>
      <c r="K842" s="623">
        <f t="shared" si="96"/>
        <v>0</v>
      </c>
      <c r="L842" s="930"/>
      <c r="M842" s="931"/>
      <c r="N842" s="931"/>
      <c r="O842" s="932"/>
      <c r="Q842" s="401" t="s">
        <v>2089</v>
      </c>
      <c r="R842" s="20"/>
      <c r="S842" s="20"/>
      <c r="T842" s="20"/>
      <c r="U842" s="20"/>
      <c r="V842" s="20"/>
      <c r="W842" s="20"/>
      <c r="X842" s="20"/>
      <c r="Y842" s="20"/>
      <c r="Z842" s="20"/>
      <c r="AA842" s="20"/>
      <c r="AB842" s="20"/>
      <c r="AC842" s="21"/>
    </row>
    <row r="843" spans="1:29" ht="15" customHeight="1" x14ac:dyDescent="0.2">
      <c r="A843" s="259" t="s">
        <v>521</v>
      </c>
      <c r="B843" s="54" t="s">
        <v>2094</v>
      </c>
      <c r="C843" s="636"/>
      <c r="D843" s="636"/>
      <c r="E843" s="636"/>
      <c r="F843" s="636"/>
      <c r="G843" s="636"/>
      <c r="H843" s="636"/>
      <c r="I843" s="638"/>
      <c r="J843" s="623">
        <f t="shared" si="95"/>
        <v>0</v>
      </c>
      <c r="K843" s="623">
        <f t="shared" si="96"/>
        <v>0</v>
      </c>
      <c r="L843" s="930"/>
      <c r="M843" s="931"/>
      <c r="N843" s="931"/>
      <c r="O843" s="932"/>
      <c r="Q843" s="401" t="s">
        <v>1959</v>
      </c>
      <c r="R843" s="20"/>
      <c r="S843" s="20"/>
      <c r="T843" s="20"/>
      <c r="U843" s="20"/>
      <c r="V843" s="20"/>
      <c r="W843" s="20"/>
      <c r="X843" s="20"/>
      <c r="Y843" s="20"/>
      <c r="Z843" s="20"/>
      <c r="AA843" s="20"/>
      <c r="AB843" s="20"/>
      <c r="AC843" s="21"/>
    </row>
    <row r="844" spans="1:29" ht="15" customHeight="1" x14ac:dyDescent="0.2">
      <c r="A844" s="259" t="s">
        <v>521</v>
      </c>
      <c r="B844" s="54" t="s">
        <v>1497</v>
      </c>
      <c r="C844" s="636"/>
      <c r="D844" s="636"/>
      <c r="E844" s="636"/>
      <c r="F844" s="636"/>
      <c r="G844" s="636"/>
      <c r="H844" s="636"/>
      <c r="I844" s="638"/>
      <c r="J844" s="623">
        <f t="shared" si="95"/>
        <v>0</v>
      </c>
      <c r="K844" s="623">
        <f t="shared" si="96"/>
        <v>0</v>
      </c>
      <c r="L844" s="930"/>
      <c r="M844" s="931"/>
      <c r="N844" s="931"/>
      <c r="O844" s="932"/>
      <c r="Q844" s="401" t="s">
        <v>2090</v>
      </c>
      <c r="R844" s="20"/>
      <c r="S844" s="20"/>
      <c r="T844" s="20"/>
      <c r="U844" s="20"/>
      <c r="V844" s="20"/>
      <c r="W844" s="20"/>
      <c r="X844" s="20"/>
      <c r="Y844" s="20"/>
      <c r="Z844" s="20"/>
      <c r="AA844" s="20"/>
      <c r="AB844" s="20"/>
      <c r="AC844" s="21"/>
    </row>
    <row r="845" spans="1:29" ht="15" customHeight="1" thickBot="1" x14ac:dyDescent="0.25">
      <c r="A845" s="462" t="s">
        <v>521</v>
      </c>
      <c r="B845" s="55" t="s">
        <v>2095</v>
      </c>
      <c r="C845" s="637"/>
      <c r="D845" s="637"/>
      <c r="E845" s="637"/>
      <c r="F845" s="637"/>
      <c r="G845" s="637"/>
      <c r="H845" s="637"/>
      <c r="I845" s="639"/>
      <c r="J845" s="623">
        <f t="shared" si="95"/>
        <v>0</v>
      </c>
      <c r="K845" s="623">
        <f t="shared" si="96"/>
        <v>0</v>
      </c>
      <c r="L845" s="933"/>
      <c r="M845" s="934"/>
      <c r="N845" s="934"/>
      <c r="O845" s="935"/>
      <c r="Q845" s="402" t="s">
        <v>727</v>
      </c>
      <c r="R845" s="23"/>
      <c r="S845" s="23"/>
      <c r="T845" s="23"/>
      <c r="U845" s="23"/>
      <c r="V845" s="23"/>
      <c r="W845" s="23"/>
      <c r="X845" s="23"/>
      <c r="Y845" s="23"/>
      <c r="Z845" s="23"/>
      <c r="AA845" s="23"/>
      <c r="AB845" s="23"/>
      <c r="AC845" s="403"/>
    </row>
    <row r="846" spans="1:29" ht="15" customHeight="1" x14ac:dyDescent="0.2">
      <c r="C846" s="623">
        <f t="shared" ref="C846:I846" si="97">SUM(C834:C845)</f>
        <v>0</v>
      </c>
      <c r="D846" s="623">
        <f t="shared" si="97"/>
        <v>0</v>
      </c>
      <c r="E846" s="623">
        <f t="shared" si="97"/>
        <v>0</v>
      </c>
      <c r="F846" s="623">
        <f t="shared" si="97"/>
        <v>0</v>
      </c>
      <c r="G846" s="623">
        <f t="shared" si="97"/>
        <v>0</v>
      </c>
      <c r="H846" s="623">
        <f t="shared" si="97"/>
        <v>0</v>
      </c>
      <c r="I846" s="623">
        <f t="shared" si="97"/>
        <v>0</v>
      </c>
      <c r="J846" s="623">
        <f t="shared" si="95"/>
        <v>0</v>
      </c>
      <c r="K846" s="623">
        <f t="shared" si="96"/>
        <v>0</v>
      </c>
    </row>
  </sheetData>
  <mergeCells count="220">
    <mergeCell ref="L835:O845"/>
    <mergeCell ref="L697:O698"/>
    <mergeCell ref="L768:O769"/>
    <mergeCell ref="L800:O801"/>
    <mergeCell ref="L629:O630"/>
    <mergeCell ref="L731:O732"/>
    <mergeCell ref="L833:O834"/>
    <mergeCell ref="L647:O648"/>
    <mergeCell ref="L666:O667"/>
    <mergeCell ref="L683:O684"/>
    <mergeCell ref="L712:O713"/>
    <mergeCell ref="L749:O750"/>
    <mergeCell ref="L786:O787"/>
    <mergeCell ref="L815:O816"/>
    <mergeCell ref="L802:O811"/>
    <mergeCell ref="L817:O829"/>
    <mergeCell ref="L751:O765"/>
    <mergeCell ref="L685:O694"/>
    <mergeCell ref="L699:O708"/>
    <mergeCell ref="L631:O641"/>
    <mergeCell ref="L649:O663"/>
    <mergeCell ref="L668:O680"/>
    <mergeCell ref="G814:I814"/>
    <mergeCell ref="G832:I832"/>
    <mergeCell ref="A832:F832"/>
    <mergeCell ref="A814:F814"/>
    <mergeCell ref="L770:O783"/>
    <mergeCell ref="L788:O797"/>
    <mergeCell ref="G786:I786"/>
    <mergeCell ref="G800:I800"/>
    <mergeCell ref="A786:F786"/>
    <mergeCell ref="A800:F800"/>
    <mergeCell ref="G749:I749"/>
    <mergeCell ref="A749:F749"/>
    <mergeCell ref="G768:I768"/>
    <mergeCell ref="A768:F768"/>
    <mergeCell ref="L714:O727"/>
    <mergeCell ref="L733:O743"/>
    <mergeCell ref="G730:I730"/>
    <mergeCell ref="A730:F730"/>
    <mergeCell ref="C746:I747"/>
    <mergeCell ref="A746:B747"/>
    <mergeCell ref="G697:I697"/>
    <mergeCell ref="G711:I711"/>
    <mergeCell ref="A697:F697"/>
    <mergeCell ref="A711:F711"/>
    <mergeCell ref="A666:F666"/>
    <mergeCell ref="A683:F683"/>
    <mergeCell ref="C644:I645"/>
    <mergeCell ref="G647:I647"/>
    <mergeCell ref="A647:F647"/>
    <mergeCell ref="G666:I666"/>
    <mergeCell ref="G683:I683"/>
    <mergeCell ref="A644:B645"/>
    <mergeCell ref="L600:O601"/>
    <mergeCell ref="L561:O574"/>
    <mergeCell ref="L579:O588"/>
    <mergeCell ref="G577:I577"/>
    <mergeCell ref="G591:I591"/>
    <mergeCell ref="L610:O611"/>
    <mergeCell ref="G628:I628"/>
    <mergeCell ref="A628:F628"/>
    <mergeCell ref="G609:I609"/>
    <mergeCell ref="A609:F609"/>
    <mergeCell ref="L612:O625"/>
    <mergeCell ref="G600:I600"/>
    <mergeCell ref="A600:F600"/>
    <mergeCell ref="L593:O597"/>
    <mergeCell ref="L602:O606"/>
    <mergeCell ref="A577:F577"/>
    <mergeCell ref="A591:F591"/>
    <mergeCell ref="L577:O578"/>
    <mergeCell ref="L591:O592"/>
    <mergeCell ref="C537:I538"/>
    <mergeCell ref="G540:I540"/>
    <mergeCell ref="A540:F540"/>
    <mergeCell ref="L542:O556"/>
    <mergeCell ref="G559:I559"/>
    <mergeCell ref="A559:F559"/>
    <mergeCell ref="G521:I521"/>
    <mergeCell ref="A537:B538"/>
    <mergeCell ref="L522:O523"/>
    <mergeCell ref="L540:O541"/>
    <mergeCell ref="L559:O560"/>
    <mergeCell ref="A502:F502"/>
    <mergeCell ref="A521:F521"/>
    <mergeCell ref="L505:O518"/>
    <mergeCell ref="L524:O534"/>
    <mergeCell ref="L429:O430"/>
    <mergeCell ref="L410:O411"/>
    <mergeCell ref="L492:O493"/>
    <mergeCell ref="L483:O484"/>
    <mergeCell ref="G502:I502"/>
    <mergeCell ref="L449:O450"/>
    <mergeCell ref="L468:O469"/>
    <mergeCell ref="L503:O504"/>
    <mergeCell ref="G492:I492"/>
    <mergeCell ref="A483:F483"/>
    <mergeCell ref="A492:F492"/>
    <mergeCell ref="L485:O489"/>
    <mergeCell ref="L494:O499"/>
    <mergeCell ref="G483:I483"/>
    <mergeCell ref="L431:O446"/>
    <mergeCell ref="L451:O465"/>
    <mergeCell ref="L470:O480"/>
    <mergeCell ref="L412:O423"/>
    <mergeCell ref="G468:I468"/>
    <mergeCell ref="A468:F468"/>
    <mergeCell ref="L225:O226"/>
    <mergeCell ref="L245:O246"/>
    <mergeCell ref="L259:O260"/>
    <mergeCell ref="L268:O269"/>
    <mergeCell ref="L4:O5"/>
    <mergeCell ref="L68:O69"/>
    <mergeCell ref="L166:O167"/>
    <mergeCell ref="L278:O279"/>
    <mergeCell ref="L316:O317"/>
    <mergeCell ref="L297:O298"/>
    <mergeCell ref="L89:O100"/>
    <mergeCell ref="L168:O181"/>
    <mergeCell ref="L20:O21"/>
    <mergeCell ref="L35:O36"/>
    <mergeCell ref="L50:O51"/>
    <mergeCell ref="L106:O107"/>
    <mergeCell ref="L128:O129"/>
    <mergeCell ref="L148:O149"/>
    <mergeCell ref="L185:O186"/>
    <mergeCell ref="L87:O88"/>
    <mergeCell ref="L204:O205"/>
    <mergeCell ref="L187:O198"/>
    <mergeCell ref="L206:O222"/>
    <mergeCell ref="L227:O242"/>
    <mergeCell ref="A1:B2"/>
    <mergeCell ref="C1:I2"/>
    <mergeCell ref="G4:I4"/>
    <mergeCell ref="G20:I20"/>
    <mergeCell ref="A4:F4"/>
    <mergeCell ref="A20:F20"/>
    <mergeCell ref="L6:O17"/>
    <mergeCell ref="L22:O32"/>
    <mergeCell ref="L37:O47"/>
    <mergeCell ref="G35:I35"/>
    <mergeCell ref="L108:O125"/>
    <mergeCell ref="L130:O145"/>
    <mergeCell ref="G128:I128"/>
    <mergeCell ref="A128:F128"/>
    <mergeCell ref="L150:O162"/>
    <mergeCell ref="G148:I148"/>
    <mergeCell ref="A148:F148"/>
    <mergeCell ref="G50:I50"/>
    <mergeCell ref="A35:F35"/>
    <mergeCell ref="A50:F50"/>
    <mergeCell ref="L52:O64"/>
    <mergeCell ref="L70:O83"/>
    <mergeCell ref="G67:I67"/>
    <mergeCell ref="A67:F67"/>
    <mergeCell ref="G86:I86"/>
    <mergeCell ref="A86:F86"/>
    <mergeCell ref="G184:I184"/>
    <mergeCell ref="A184:F184"/>
    <mergeCell ref="C201:I202"/>
    <mergeCell ref="A103:B104"/>
    <mergeCell ref="A201:B202"/>
    <mergeCell ref="A313:B314"/>
    <mergeCell ref="A259:F259"/>
    <mergeCell ref="G277:I277"/>
    <mergeCell ref="A277:F277"/>
    <mergeCell ref="G204:I204"/>
    <mergeCell ref="A204:F204"/>
    <mergeCell ref="G225:I225"/>
    <mergeCell ref="A225:F225"/>
    <mergeCell ref="G245:I245"/>
    <mergeCell ref="A245:F245"/>
    <mergeCell ref="G259:I259"/>
    <mergeCell ref="A106:F106"/>
    <mergeCell ref="L247:O256"/>
    <mergeCell ref="L261:O265"/>
    <mergeCell ref="L270:O274"/>
    <mergeCell ref="G106:I106"/>
    <mergeCell ref="C103:I104"/>
    <mergeCell ref="G429:I429"/>
    <mergeCell ref="A429:F429"/>
    <mergeCell ref="G449:I449"/>
    <mergeCell ref="A449:F449"/>
    <mergeCell ref="A426:B427"/>
    <mergeCell ref="C426:I427"/>
    <mergeCell ref="G165:I165"/>
    <mergeCell ref="A165:F165"/>
    <mergeCell ref="A268:F268"/>
    <mergeCell ref="G268:I268"/>
    <mergeCell ref="G371:I371"/>
    <mergeCell ref="A356:F356"/>
    <mergeCell ref="A371:F371"/>
    <mergeCell ref="L358:O368"/>
    <mergeCell ref="L280:O293"/>
    <mergeCell ref="G296:I296"/>
    <mergeCell ref="L299:O310"/>
    <mergeCell ref="A296:F296"/>
    <mergeCell ref="C313:I314"/>
    <mergeCell ref="G316:I316"/>
    <mergeCell ref="L336:O337"/>
    <mergeCell ref="L356:O357"/>
    <mergeCell ref="L371:O372"/>
    <mergeCell ref="L318:O333"/>
    <mergeCell ref="A316:F316"/>
    <mergeCell ref="A336:F336"/>
    <mergeCell ref="L338:O353"/>
    <mergeCell ref="G356:I356"/>
    <mergeCell ref="G336:I336"/>
    <mergeCell ref="L373:O377"/>
    <mergeCell ref="L382:O387"/>
    <mergeCell ref="L393:O406"/>
    <mergeCell ref="G390:I390"/>
    <mergeCell ref="G409:I409"/>
    <mergeCell ref="L391:O392"/>
    <mergeCell ref="L380:O381"/>
    <mergeCell ref="A390:F390"/>
    <mergeCell ref="A409:F409"/>
    <mergeCell ref="G380:I380"/>
    <mergeCell ref="A380:F380"/>
  </mergeCells>
  <phoneticPr fontId="0" type="noConversion"/>
  <pageMargins left="0.75" right="0.75" top="1" bottom="1" header="0.5" footer="0.5"/>
  <pageSetup paperSize="9" orientation="portrait" horizontalDpi="0"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AO1041"/>
  <sheetViews>
    <sheetView tabSelected="1" topLeftCell="K657" zoomScaleNormal="100" workbookViewId="0">
      <selection activeCell="L666" sqref="L666:O675"/>
    </sheetView>
  </sheetViews>
  <sheetFormatPr defaultColWidth="6.7109375" defaultRowHeight="15" customHeight="1" x14ac:dyDescent="0.2"/>
  <cols>
    <col min="1" max="1" width="6.7109375" style="700"/>
    <col min="2" max="2" width="25.85546875" style="84" customWidth="1"/>
    <col min="3" max="11" width="6.7109375" style="700"/>
    <col min="12" max="15" width="6.7109375" style="4"/>
    <col min="16" max="41" width="6.7109375" style="5"/>
    <col min="42" max="16384" width="6.7109375" style="383"/>
  </cols>
  <sheetData>
    <row r="1" spans="1:31" ht="15" customHeight="1" x14ac:dyDescent="0.2">
      <c r="A1" s="1131" t="s">
        <v>491</v>
      </c>
      <c r="B1" s="1132"/>
      <c r="C1" s="1020" t="s">
        <v>2186</v>
      </c>
      <c r="D1" s="1021"/>
      <c r="E1" s="1021"/>
      <c r="F1" s="1021"/>
      <c r="G1" s="1021"/>
      <c r="H1" s="1021"/>
      <c r="I1" s="1022"/>
      <c r="P1" s="5" t="s">
        <v>532</v>
      </c>
      <c r="W1" s="5" t="s">
        <v>532</v>
      </c>
    </row>
    <row r="2" spans="1:31" ht="15" customHeight="1" thickBot="1" x14ac:dyDescent="0.25">
      <c r="A2" s="1133"/>
      <c r="B2" s="1134"/>
      <c r="C2" s="1023"/>
      <c r="D2" s="1024"/>
      <c r="E2" s="1024"/>
      <c r="F2" s="1024"/>
      <c r="G2" s="1024"/>
      <c r="H2" s="1024"/>
      <c r="I2" s="1025"/>
    </row>
    <row r="3" spans="1:31" ht="15" customHeight="1" thickBot="1" x14ac:dyDescent="0.25">
      <c r="Q3" s="660"/>
    </row>
    <row r="4" spans="1:31" ht="15" customHeight="1" thickBot="1" x14ac:dyDescent="0.25">
      <c r="A4" s="1239" t="s">
        <v>2187</v>
      </c>
      <c r="B4" s="1240"/>
      <c r="C4" s="1240"/>
      <c r="D4" s="1240"/>
      <c r="E4" s="1240"/>
      <c r="F4" s="1241"/>
      <c r="G4" s="1236" t="s">
        <v>2186</v>
      </c>
      <c r="H4" s="1237"/>
      <c r="I4" s="1238"/>
      <c r="L4" s="952" t="s">
        <v>538</v>
      </c>
      <c r="M4" s="953"/>
      <c r="N4" s="953"/>
      <c r="O4" s="954"/>
    </row>
    <row r="5" spans="1:31" ht="15" customHeight="1" thickBot="1" x14ac:dyDescent="0.25">
      <c r="A5" s="508" t="s">
        <v>496</v>
      </c>
      <c r="B5" s="509" t="s">
        <v>497</v>
      </c>
      <c r="C5" s="510" t="s">
        <v>498</v>
      </c>
      <c r="D5" s="510" t="s">
        <v>499</v>
      </c>
      <c r="E5" s="510" t="s">
        <v>500</v>
      </c>
      <c r="F5" s="510" t="s">
        <v>501</v>
      </c>
      <c r="G5" s="511" t="s">
        <v>502</v>
      </c>
      <c r="H5" s="511" t="s">
        <v>503</v>
      </c>
      <c r="I5" s="512" t="s">
        <v>504</v>
      </c>
      <c r="L5" s="955"/>
      <c r="M5" s="956"/>
      <c r="N5" s="956"/>
      <c r="O5" s="957"/>
      <c r="Q5" s="24" t="s">
        <v>2188</v>
      </c>
      <c r="R5" s="420" t="s">
        <v>503</v>
      </c>
      <c r="S5" s="420" t="s">
        <v>541</v>
      </c>
      <c r="T5" s="420" t="s">
        <v>506</v>
      </c>
      <c r="U5" s="420" t="s">
        <v>902</v>
      </c>
      <c r="V5" s="420" t="s">
        <v>1178</v>
      </c>
      <c r="W5" s="420" t="s">
        <v>610</v>
      </c>
      <c r="X5" s="420" t="s">
        <v>514</v>
      </c>
      <c r="Y5" s="420" t="s">
        <v>501</v>
      </c>
      <c r="Z5" s="420" t="s">
        <v>591</v>
      </c>
      <c r="AA5" s="420" t="s">
        <v>702</v>
      </c>
      <c r="AB5" s="420" t="s">
        <v>2136</v>
      </c>
      <c r="AC5" s="420" t="s">
        <v>533</v>
      </c>
      <c r="AD5" s="420" t="s">
        <v>2162</v>
      </c>
      <c r="AE5" s="421" t="s">
        <v>499</v>
      </c>
    </row>
    <row r="6" spans="1:31" ht="15" customHeight="1" x14ac:dyDescent="0.2">
      <c r="A6" s="518">
        <v>1</v>
      </c>
      <c r="B6" s="53" t="s">
        <v>781</v>
      </c>
      <c r="C6" s="46">
        <v>26</v>
      </c>
      <c r="D6" s="46">
        <v>19</v>
      </c>
      <c r="E6" s="46">
        <v>5</v>
      </c>
      <c r="F6" s="46">
        <v>2</v>
      </c>
      <c r="G6" s="46">
        <v>78</v>
      </c>
      <c r="H6" s="46">
        <v>36</v>
      </c>
      <c r="I6" s="695">
        <v>43</v>
      </c>
      <c r="J6" s="700">
        <f>D6+E6+F6</f>
        <v>26</v>
      </c>
      <c r="K6" s="700">
        <f>D6*2+E6</f>
        <v>43</v>
      </c>
      <c r="L6" s="927" t="s">
        <v>2189</v>
      </c>
      <c r="M6" s="928"/>
      <c r="N6" s="928"/>
      <c r="O6" s="929"/>
      <c r="Q6" s="422" t="s">
        <v>503</v>
      </c>
      <c r="R6" s="10"/>
      <c r="S6" s="20"/>
      <c r="T6" s="20"/>
      <c r="U6" s="20"/>
      <c r="V6" s="20"/>
      <c r="W6" s="20"/>
      <c r="X6" s="20"/>
      <c r="Y6" s="20"/>
      <c r="Z6" s="20"/>
      <c r="AA6" s="20" t="s">
        <v>1894</v>
      </c>
      <c r="AB6" s="20"/>
      <c r="AC6" s="20"/>
      <c r="AD6" s="20"/>
      <c r="AE6" s="21"/>
    </row>
    <row r="7" spans="1:31" ht="15" customHeight="1" x14ac:dyDescent="0.2">
      <c r="A7" s="514">
        <v>2</v>
      </c>
      <c r="B7" s="54" t="s">
        <v>2163</v>
      </c>
      <c r="C7" s="696">
        <v>26</v>
      </c>
      <c r="D7" s="696">
        <v>15</v>
      </c>
      <c r="E7" s="696">
        <v>4</v>
      </c>
      <c r="F7" s="696">
        <v>7</v>
      </c>
      <c r="G7" s="696">
        <v>75</v>
      </c>
      <c r="H7" s="696">
        <v>53</v>
      </c>
      <c r="I7" s="698">
        <v>34</v>
      </c>
      <c r="J7" s="700">
        <f t="shared" ref="J7:J69" si="0">D7+E7+F7</f>
        <v>26</v>
      </c>
      <c r="K7" s="700">
        <f t="shared" ref="K7:K69" si="1">D7*2+E7</f>
        <v>34</v>
      </c>
      <c r="L7" s="930"/>
      <c r="M7" s="931"/>
      <c r="N7" s="931"/>
      <c r="O7" s="932"/>
      <c r="Q7" s="422" t="s">
        <v>541</v>
      </c>
      <c r="R7" s="20"/>
      <c r="S7" s="10"/>
      <c r="T7" s="20"/>
      <c r="U7" s="20"/>
      <c r="V7" s="20"/>
      <c r="W7" s="20"/>
      <c r="X7" s="20"/>
      <c r="Y7" s="20"/>
      <c r="Z7" s="20"/>
      <c r="AA7" s="20" t="s">
        <v>1210</v>
      </c>
      <c r="AB7" s="20"/>
      <c r="AC7" s="20"/>
      <c r="AD7" s="20"/>
      <c r="AE7" s="21"/>
    </row>
    <row r="8" spans="1:31" ht="15" customHeight="1" x14ac:dyDescent="0.2">
      <c r="A8" s="514">
        <v>3</v>
      </c>
      <c r="B8" s="54" t="s">
        <v>1923</v>
      </c>
      <c r="C8" s="696">
        <v>26</v>
      </c>
      <c r="D8" s="696">
        <v>15</v>
      </c>
      <c r="E8" s="696">
        <v>4</v>
      </c>
      <c r="F8" s="696">
        <v>7</v>
      </c>
      <c r="G8" s="696">
        <v>57</v>
      </c>
      <c r="H8" s="696">
        <v>41</v>
      </c>
      <c r="I8" s="698">
        <v>34</v>
      </c>
      <c r="J8" s="700">
        <f t="shared" si="0"/>
        <v>26</v>
      </c>
      <c r="K8" s="700">
        <f t="shared" si="1"/>
        <v>34</v>
      </c>
      <c r="L8" s="930"/>
      <c r="M8" s="931"/>
      <c r="N8" s="931"/>
      <c r="O8" s="932"/>
      <c r="Q8" s="422" t="s">
        <v>506</v>
      </c>
      <c r="R8" s="20"/>
      <c r="S8" s="20"/>
      <c r="T8" s="10"/>
      <c r="U8" s="20"/>
      <c r="V8" s="20"/>
      <c r="W8" s="20"/>
      <c r="X8" s="20"/>
      <c r="Y8" s="20"/>
      <c r="Z8" s="20"/>
      <c r="AA8" s="20" t="s">
        <v>24</v>
      </c>
      <c r="AB8" s="20"/>
      <c r="AC8" s="20"/>
      <c r="AD8" s="20"/>
      <c r="AE8" s="21"/>
    </row>
    <row r="9" spans="1:31" ht="15" customHeight="1" x14ac:dyDescent="0.2">
      <c r="A9" s="514">
        <v>4</v>
      </c>
      <c r="B9" s="54" t="s">
        <v>2138</v>
      </c>
      <c r="C9" s="696">
        <v>26</v>
      </c>
      <c r="D9" s="696">
        <v>13</v>
      </c>
      <c r="E9" s="696">
        <v>7</v>
      </c>
      <c r="F9" s="696">
        <v>6</v>
      </c>
      <c r="G9" s="696">
        <v>83</v>
      </c>
      <c r="H9" s="696">
        <v>57</v>
      </c>
      <c r="I9" s="698">
        <v>33</v>
      </c>
      <c r="J9" s="700">
        <f t="shared" si="0"/>
        <v>26</v>
      </c>
      <c r="K9" s="700">
        <f t="shared" si="1"/>
        <v>33</v>
      </c>
      <c r="L9" s="930"/>
      <c r="M9" s="931"/>
      <c r="N9" s="931"/>
      <c r="O9" s="932"/>
      <c r="Q9" s="422" t="s">
        <v>902</v>
      </c>
      <c r="R9" s="20"/>
      <c r="S9" s="20"/>
      <c r="T9" s="20"/>
      <c r="U9" s="10"/>
      <c r="V9" s="20" t="s">
        <v>532</v>
      </c>
      <c r="W9" s="20"/>
      <c r="X9" s="20"/>
      <c r="Y9" s="20"/>
      <c r="Z9" s="20"/>
      <c r="AA9" s="20" t="s">
        <v>1210</v>
      </c>
      <c r="AB9" s="20"/>
      <c r="AC9" s="20"/>
      <c r="AD9" s="20"/>
      <c r="AE9" s="21"/>
    </row>
    <row r="10" spans="1:31" ht="15" customHeight="1" x14ac:dyDescent="0.2">
      <c r="A10" s="514">
        <v>5</v>
      </c>
      <c r="B10" s="54" t="s">
        <v>164</v>
      </c>
      <c r="C10" s="696">
        <v>26</v>
      </c>
      <c r="D10" s="696">
        <v>13</v>
      </c>
      <c r="E10" s="696">
        <v>6</v>
      </c>
      <c r="F10" s="696">
        <v>7</v>
      </c>
      <c r="G10" s="696">
        <v>66</v>
      </c>
      <c r="H10" s="696">
        <v>60</v>
      </c>
      <c r="I10" s="698">
        <v>32</v>
      </c>
      <c r="J10" s="700">
        <f t="shared" si="0"/>
        <v>26</v>
      </c>
      <c r="K10" s="700">
        <f t="shared" si="1"/>
        <v>32</v>
      </c>
      <c r="L10" s="930"/>
      <c r="M10" s="931"/>
      <c r="N10" s="931"/>
      <c r="O10" s="932"/>
      <c r="Q10" s="422" t="s">
        <v>1178</v>
      </c>
      <c r="R10" s="20"/>
      <c r="S10" s="20"/>
      <c r="T10" s="20"/>
      <c r="U10" s="20" t="s">
        <v>532</v>
      </c>
      <c r="V10" s="10"/>
      <c r="W10" s="20"/>
      <c r="X10" s="20"/>
      <c r="Y10" s="20"/>
      <c r="Z10" s="20"/>
      <c r="AA10" s="20" t="s">
        <v>355</v>
      </c>
      <c r="AB10" s="20"/>
      <c r="AC10" s="20"/>
      <c r="AD10" s="20"/>
      <c r="AE10" s="21" t="s">
        <v>532</v>
      </c>
    </row>
    <row r="11" spans="1:31" ht="15" customHeight="1" x14ac:dyDescent="0.2">
      <c r="A11" s="514">
        <v>6</v>
      </c>
      <c r="B11" s="54" t="s">
        <v>1180</v>
      </c>
      <c r="C11" s="696">
        <v>26</v>
      </c>
      <c r="D11" s="696">
        <v>13</v>
      </c>
      <c r="E11" s="696">
        <v>4</v>
      </c>
      <c r="F11" s="696">
        <v>9</v>
      </c>
      <c r="G11" s="696">
        <v>73</v>
      </c>
      <c r="H11" s="696">
        <v>55</v>
      </c>
      <c r="I11" s="698">
        <v>30</v>
      </c>
      <c r="J11" s="700">
        <f t="shared" si="0"/>
        <v>26</v>
      </c>
      <c r="K11" s="700">
        <f t="shared" si="1"/>
        <v>30</v>
      </c>
      <c r="L11" s="930"/>
      <c r="M11" s="931"/>
      <c r="N11" s="931"/>
      <c r="O11" s="932"/>
      <c r="Q11" s="422" t="s">
        <v>610</v>
      </c>
      <c r="R11" s="20"/>
      <c r="S11" s="20"/>
      <c r="T11" s="20"/>
      <c r="U11" s="20"/>
      <c r="V11" s="20"/>
      <c r="W11" s="10"/>
      <c r="X11" s="20"/>
      <c r="Y11" s="20"/>
      <c r="Z11" s="20"/>
      <c r="AA11" s="20" t="s">
        <v>1642</v>
      </c>
      <c r="AB11" s="20"/>
      <c r="AC11" s="20"/>
      <c r="AD11" s="20"/>
      <c r="AE11" s="21"/>
    </row>
    <row r="12" spans="1:31" ht="15" customHeight="1" x14ac:dyDescent="0.2">
      <c r="A12" s="514">
        <v>7</v>
      </c>
      <c r="B12" s="54" t="s">
        <v>534</v>
      </c>
      <c r="C12" s="696">
        <v>26</v>
      </c>
      <c r="D12" s="696">
        <v>10</v>
      </c>
      <c r="E12" s="696">
        <v>6</v>
      </c>
      <c r="F12" s="696">
        <v>10</v>
      </c>
      <c r="G12" s="696">
        <v>38</v>
      </c>
      <c r="H12" s="696">
        <v>54</v>
      </c>
      <c r="I12" s="698">
        <v>26</v>
      </c>
      <c r="J12" s="700">
        <f t="shared" si="0"/>
        <v>26</v>
      </c>
      <c r="K12" s="700">
        <f t="shared" si="1"/>
        <v>26</v>
      </c>
      <c r="L12" s="930"/>
      <c r="M12" s="931"/>
      <c r="N12" s="931"/>
      <c r="O12" s="932"/>
      <c r="Q12" s="422" t="s">
        <v>514</v>
      </c>
      <c r="R12" s="20"/>
      <c r="S12" s="20"/>
      <c r="T12" s="20"/>
      <c r="U12" s="20"/>
      <c r="V12" s="20"/>
      <c r="W12" s="20"/>
      <c r="X12" s="10"/>
      <c r="Y12" s="20" t="s">
        <v>532</v>
      </c>
      <c r="Z12" s="20"/>
      <c r="AA12" s="20" t="s">
        <v>1905</v>
      </c>
      <c r="AB12" s="20"/>
      <c r="AC12" s="20"/>
      <c r="AD12" s="20"/>
      <c r="AE12" s="21"/>
    </row>
    <row r="13" spans="1:31" ht="15" customHeight="1" x14ac:dyDescent="0.2">
      <c r="A13" s="514">
        <v>8</v>
      </c>
      <c r="B13" s="54" t="s">
        <v>1518</v>
      </c>
      <c r="C13" s="696">
        <v>26</v>
      </c>
      <c r="D13" s="696">
        <v>10</v>
      </c>
      <c r="E13" s="696">
        <v>5</v>
      </c>
      <c r="F13" s="696">
        <v>11</v>
      </c>
      <c r="G13" s="696">
        <v>60</v>
      </c>
      <c r="H13" s="696">
        <v>62</v>
      </c>
      <c r="I13" s="698">
        <v>25</v>
      </c>
      <c r="J13" s="700">
        <f t="shared" si="0"/>
        <v>26</v>
      </c>
      <c r="K13" s="700">
        <f t="shared" si="1"/>
        <v>25</v>
      </c>
      <c r="L13" s="930"/>
      <c r="M13" s="931"/>
      <c r="N13" s="931"/>
      <c r="O13" s="932"/>
      <c r="Q13" s="422" t="s">
        <v>501</v>
      </c>
      <c r="R13" s="20"/>
      <c r="S13" s="20"/>
      <c r="T13" s="20"/>
      <c r="U13" s="20"/>
      <c r="V13" s="20"/>
      <c r="W13" s="20"/>
      <c r="X13" s="20" t="s">
        <v>532</v>
      </c>
      <c r="Y13" s="10"/>
      <c r="Z13" s="20"/>
      <c r="AA13" s="20" t="s">
        <v>1642</v>
      </c>
      <c r="AB13" s="20"/>
      <c r="AC13" s="20"/>
      <c r="AD13" s="20"/>
      <c r="AE13" s="21"/>
    </row>
    <row r="14" spans="1:31" ht="15" customHeight="1" x14ac:dyDescent="0.2">
      <c r="A14" s="514">
        <v>9</v>
      </c>
      <c r="B14" s="54" t="s">
        <v>761</v>
      </c>
      <c r="C14" s="696">
        <v>26</v>
      </c>
      <c r="D14" s="696">
        <v>11</v>
      </c>
      <c r="E14" s="696">
        <v>3</v>
      </c>
      <c r="F14" s="696">
        <v>12</v>
      </c>
      <c r="G14" s="696">
        <v>62</v>
      </c>
      <c r="H14" s="696">
        <v>75</v>
      </c>
      <c r="I14" s="698">
        <v>25</v>
      </c>
      <c r="J14" s="700">
        <f t="shared" si="0"/>
        <v>26</v>
      </c>
      <c r="K14" s="700">
        <f t="shared" si="1"/>
        <v>25</v>
      </c>
      <c r="L14" s="930"/>
      <c r="M14" s="931"/>
      <c r="N14" s="931"/>
      <c r="O14" s="932"/>
      <c r="Q14" s="422" t="s">
        <v>591</v>
      </c>
      <c r="R14" s="20"/>
      <c r="S14" s="20"/>
      <c r="T14" s="20"/>
      <c r="U14" s="20"/>
      <c r="V14" s="20"/>
      <c r="W14" s="20"/>
      <c r="X14" s="20"/>
      <c r="Y14" s="20"/>
      <c r="Z14" s="10"/>
      <c r="AA14" s="20" t="s">
        <v>1599</v>
      </c>
      <c r="AB14" s="20"/>
      <c r="AC14" s="20"/>
      <c r="AD14" s="20"/>
      <c r="AE14" s="21"/>
    </row>
    <row r="15" spans="1:31" ht="15" customHeight="1" x14ac:dyDescent="0.2">
      <c r="A15" s="514">
        <v>10</v>
      </c>
      <c r="B15" s="54" t="s">
        <v>1598</v>
      </c>
      <c r="C15" s="696">
        <v>26</v>
      </c>
      <c r="D15" s="696">
        <v>9</v>
      </c>
      <c r="E15" s="696">
        <v>6</v>
      </c>
      <c r="F15" s="696">
        <v>11</v>
      </c>
      <c r="G15" s="696">
        <v>50</v>
      </c>
      <c r="H15" s="696">
        <v>54</v>
      </c>
      <c r="I15" s="698">
        <v>24</v>
      </c>
      <c r="J15" s="700">
        <f t="shared" si="0"/>
        <v>26</v>
      </c>
      <c r="K15" s="700">
        <f t="shared" si="1"/>
        <v>24</v>
      </c>
      <c r="L15" s="930"/>
      <c r="M15" s="931"/>
      <c r="N15" s="931"/>
      <c r="O15" s="932"/>
      <c r="Q15" s="422" t="s">
        <v>702</v>
      </c>
      <c r="R15" s="20" t="s">
        <v>1797</v>
      </c>
      <c r="S15" s="20" t="s">
        <v>1489</v>
      </c>
      <c r="T15" s="20" t="s">
        <v>1487</v>
      </c>
      <c r="U15" s="20" t="s">
        <v>1540</v>
      </c>
      <c r="V15" s="20" t="s">
        <v>1494</v>
      </c>
      <c r="W15" s="20" t="s">
        <v>1539</v>
      </c>
      <c r="X15" s="20" t="s">
        <v>1540</v>
      </c>
      <c r="Y15" s="20" t="s">
        <v>1597</v>
      </c>
      <c r="Z15" s="20" t="s">
        <v>1645</v>
      </c>
      <c r="AA15" s="10"/>
      <c r="AB15" s="20" t="s">
        <v>1493</v>
      </c>
      <c r="AC15" s="20" t="s">
        <v>1493</v>
      </c>
      <c r="AD15" s="20" t="s">
        <v>1597</v>
      </c>
      <c r="AE15" s="21" t="s">
        <v>1494</v>
      </c>
    </row>
    <row r="16" spans="1:31" ht="15" customHeight="1" x14ac:dyDescent="0.2">
      <c r="A16" s="514">
        <v>11</v>
      </c>
      <c r="B16" s="54" t="s">
        <v>819</v>
      </c>
      <c r="C16" s="696">
        <v>26</v>
      </c>
      <c r="D16" s="696">
        <v>8</v>
      </c>
      <c r="E16" s="696">
        <v>3</v>
      </c>
      <c r="F16" s="696">
        <v>15</v>
      </c>
      <c r="G16" s="696">
        <v>53</v>
      </c>
      <c r="H16" s="696">
        <v>75</v>
      </c>
      <c r="I16" s="698">
        <v>19</v>
      </c>
      <c r="J16" s="700">
        <f t="shared" si="0"/>
        <v>26</v>
      </c>
      <c r="K16" s="700">
        <f t="shared" si="1"/>
        <v>19</v>
      </c>
      <c r="L16" s="930"/>
      <c r="M16" s="931"/>
      <c r="N16" s="931"/>
      <c r="O16" s="932"/>
      <c r="Q16" s="422" t="s">
        <v>2136</v>
      </c>
      <c r="R16" s="20"/>
      <c r="S16" s="20"/>
      <c r="T16" s="20"/>
      <c r="U16" s="20"/>
      <c r="V16" s="20"/>
      <c r="W16" s="20"/>
      <c r="X16" s="20"/>
      <c r="Y16" s="20"/>
      <c r="Z16" s="20"/>
      <c r="AA16" s="20" t="s">
        <v>1207</v>
      </c>
      <c r="AB16" s="10"/>
      <c r="AC16" s="20"/>
      <c r="AD16" s="20"/>
      <c r="AE16" s="21"/>
    </row>
    <row r="17" spans="1:31" ht="15" customHeight="1" x14ac:dyDescent="0.2">
      <c r="A17" s="514">
        <v>12</v>
      </c>
      <c r="B17" s="54" t="s">
        <v>529</v>
      </c>
      <c r="C17" s="696">
        <v>26</v>
      </c>
      <c r="D17" s="696">
        <v>8</v>
      </c>
      <c r="E17" s="696">
        <v>2</v>
      </c>
      <c r="F17" s="696">
        <v>16</v>
      </c>
      <c r="G17" s="696">
        <v>60</v>
      </c>
      <c r="H17" s="696">
        <v>76</v>
      </c>
      <c r="I17" s="698">
        <v>18</v>
      </c>
      <c r="J17" s="700">
        <f t="shared" si="0"/>
        <v>26</v>
      </c>
      <c r="K17" s="700">
        <f t="shared" si="1"/>
        <v>18</v>
      </c>
      <c r="L17" s="930"/>
      <c r="M17" s="931"/>
      <c r="N17" s="931"/>
      <c r="O17" s="932"/>
      <c r="Q17" s="422" t="s">
        <v>533</v>
      </c>
      <c r="R17" s="20"/>
      <c r="S17" s="20"/>
      <c r="T17" s="20"/>
      <c r="U17" s="20"/>
      <c r="V17" s="20"/>
      <c r="W17" s="20"/>
      <c r="X17" s="20"/>
      <c r="Y17" s="20"/>
      <c r="Z17" s="20"/>
      <c r="AA17" s="20" t="s">
        <v>1207</v>
      </c>
      <c r="AB17" s="20"/>
      <c r="AC17" s="10"/>
      <c r="AD17" s="20" t="s">
        <v>532</v>
      </c>
      <c r="AE17" s="21"/>
    </row>
    <row r="18" spans="1:31" ht="15" customHeight="1" x14ac:dyDescent="0.2">
      <c r="A18" s="514">
        <v>13</v>
      </c>
      <c r="B18" s="54" t="s">
        <v>816</v>
      </c>
      <c r="C18" s="696">
        <v>26</v>
      </c>
      <c r="D18" s="696">
        <v>6</v>
      </c>
      <c r="E18" s="696">
        <v>4</v>
      </c>
      <c r="F18" s="696">
        <v>16</v>
      </c>
      <c r="G18" s="696">
        <v>53</v>
      </c>
      <c r="H18" s="696">
        <v>70</v>
      </c>
      <c r="I18" s="698">
        <v>16</v>
      </c>
      <c r="J18" s="700">
        <f t="shared" si="0"/>
        <v>26</v>
      </c>
      <c r="K18" s="700">
        <f t="shared" si="1"/>
        <v>16</v>
      </c>
      <c r="L18" s="930"/>
      <c r="M18" s="931"/>
      <c r="N18" s="931"/>
      <c r="O18" s="932"/>
      <c r="Q18" s="422" t="s">
        <v>2162</v>
      </c>
      <c r="R18" s="20"/>
      <c r="S18" s="20"/>
      <c r="T18" s="20"/>
      <c r="U18" s="20"/>
      <c r="V18" s="20"/>
      <c r="W18" s="20"/>
      <c r="X18" s="20"/>
      <c r="Y18" s="20"/>
      <c r="Z18" s="20"/>
      <c r="AA18" s="20" t="s">
        <v>1643</v>
      </c>
      <c r="AB18" s="20"/>
      <c r="AC18" s="20" t="s">
        <v>532</v>
      </c>
      <c r="AD18" s="10"/>
      <c r="AE18" s="21"/>
    </row>
    <row r="19" spans="1:31" ht="15" customHeight="1" thickBot="1" x14ac:dyDescent="0.25">
      <c r="A19" s="515">
        <v>14</v>
      </c>
      <c r="B19" s="55" t="s">
        <v>1855</v>
      </c>
      <c r="C19" s="697">
        <v>26</v>
      </c>
      <c r="D19" s="697">
        <v>1</v>
      </c>
      <c r="E19" s="697">
        <v>3</v>
      </c>
      <c r="F19" s="697">
        <v>22</v>
      </c>
      <c r="G19" s="697">
        <v>38</v>
      </c>
      <c r="H19" s="697">
        <v>78</v>
      </c>
      <c r="I19" s="699">
        <v>5</v>
      </c>
      <c r="J19" s="700">
        <f t="shared" si="0"/>
        <v>26</v>
      </c>
      <c r="K19" s="700">
        <f t="shared" si="1"/>
        <v>5</v>
      </c>
      <c r="L19" s="933"/>
      <c r="M19" s="934"/>
      <c r="N19" s="934"/>
      <c r="O19" s="935"/>
      <c r="Q19" s="423" t="s">
        <v>499</v>
      </c>
      <c r="R19" s="23"/>
      <c r="S19" s="23"/>
      <c r="T19" s="23"/>
      <c r="U19" s="23"/>
      <c r="V19" s="23"/>
      <c r="W19" s="23"/>
      <c r="X19" s="23"/>
      <c r="Y19" s="23"/>
      <c r="Z19" s="23"/>
      <c r="AA19" s="23" t="s">
        <v>1539</v>
      </c>
      <c r="AB19" s="23"/>
      <c r="AC19" s="23"/>
      <c r="AD19" s="23"/>
      <c r="AE19" s="15"/>
    </row>
    <row r="20" spans="1:31" ht="15" customHeight="1" x14ac:dyDescent="0.2">
      <c r="C20" s="700">
        <f t="shared" ref="C20:I20" si="2">SUM(C6:C19)</f>
        <v>364</v>
      </c>
      <c r="D20" s="700">
        <f t="shared" si="2"/>
        <v>151</v>
      </c>
      <c r="E20" s="700">
        <f t="shared" si="2"/>
        <v>62</v>
      </c>
      <c r="F20" s="700">
        <f t="shared" si="2"/>
        <v>151</v>
      </c>
      <c r="G20" s="700">
        <f t="shared" si="2"/>
        <v>846</v>
      </c>
      <c r="H20" s="700">
        <f t="shared" si="2"/>
        <v>846</v>
      </c>
      <c r="I20" s="700">
        <f t="shared" si="2"/>
        <v>364</v>
      </c>
      <c r="J20" s="700">
        <f t="shared" si="0"/>
        <v>364</v>
      </c>
      <c r="K20" s="700">
        <f t="shared" si="1"/>
        <v>364</v>
      </c>
    </row>
    <row r="21" spans="1:31" ht="15" customHeight="1" thickBot="1" x14ac:dyDescent="0.25"/>
    <row r="22" spans="1:31" ht="15" customHeight="1" thickBot="1" x14ac:dyDescent="0.25">
      <c r="A22" s="1239" t="s">
        <v>2190</v>
      </c>
      <c r="B22" s="1240"/>
      <c r="C22" s="1240"/>
      <c r="D22" s="1240"/>
      <c r="E22" s="1240"/>
      <c r="F22" s="1241"/>
      <c r="G22" s="1236" t="s">
        <v>2186</v>
      </c>
      <c r="H22" s="1237"/>
      <c r="I22" s="1238"/>
      <c r="L22" s="952" t="s">
        <v>538</v>
      </c>
      <c r="M22" s="953"/>
      <c r="N22" s="953"/>
      <c r="O22" s="954"/>
    </row>
    <row r="23" spans="1:31" ht="15" customHeight="1" thickBot="1" x14ac:dyDescent="0.25">
      <c r="A23" s="508" t="s">
        <v>496</v>
      </c>
      <c r="B23" s="509" t="s">
        <v>497</v>
      </c>
      <c r="C23" s="510" t="s">
        <v>498</v>
      </c>
      <c r="D23" s="510" t="s">
        <v>499</v>
      </c>
      <c r="E23" s="510" t="s">
        <v>500</v>
      </c>
      <c r="F23" s="510" t="s">
        <v>501</v>
      </c>
      <c r="G23" s="511" t="s">
        <v>502</v>
      </c>
      <c r="H23" s="511" t="s">
        <v>503</v>
      </c>
      <c r="I23" s="512" t="s">
        <v>504</v>
      </c>
      <c r="L23" s="955"/>
      <c r="M23" s="956"/>
      <c r="N23" s="956"/>
      <c r="O23" s="957"/>
      <c r="Q23" s="24" t="s">
        <v>2188</v>
      </c>
      <c r="R23" s="420" t="s">
        <v>2191</v>
      </c>
      <c r="S23" s="420" t="s">
        <v>541</v>
      </c>
      <c r="T23" s="420" t="s">
        <v>1590</v>
      </c>
      <c r="U23" s="420" t="s">
        <v>2192</v>
      </c>
      <c r="V23" s="420" t="s">
        <v>2193</v>
      </c>
      <c r="W23" s="420" t="s">
        <v>1631</v>
      </c>
      <c r="X23" s="420" t="s">
        <v>511</v>
      </c>
      <c r="Y23" s="420" t="s">
        <v>702</v>
      </c>
      <c r="Z23" s="420" t="s">
        <v>299</v>
      </c>
      <c r="AA23" s="420" t="s">
        <v>769</v>
      </c>
      <c r="AB23" s="420" t="s">
        <v>704</v>
      </c>
      <c r="AC23" s="420" t="s">
        <v>800</v>
      </c>
      <c r="AD23" s="420" t="s">
        <v>1306</v>
      </c>
      <c r="AE23" s="421" t="s">
        <v>1214</v>
      </c>
    </row>
    <row r="24" spans="1:31" ht="15" customHeight="1" x14ac:dyDescent="0.2">
      <c r="A24" s="518">
        <v>1</v>
      </c>
      <c r="B24" s="53" t="s">
        <v>1431</v>
      </c>
      <c r="C24" s="46">
        <v>26</v>
      </c>
      <c r="D24" s="46">
        <v>19</v>
      </c>
      <c r="E24" s="46">
        <v>3</v>
      </c>
      <c r="F24" s="46">
        <v>4</v>
      </c>
      <c r="G24" s="46">
        <v>74</v>
      </c>
      <c r="H24" s="46">
        <v>34</v>
      </c>
      <c r="I24" s="695">
        <v>41</v>
      </c>
      <c r="J24" s="700">
        <f t="shared" si="0"/>
        <v>26</v>
      </c>
      <c r="K24" s="700">
        <f t="shared" si="1"/>
        <v>41</v>
      </c>
      <c r="L24" s="927" t="s">
        <v>2194</v>
      </c>
      <c r="M24" s="928"/>
      <c r="N24" s="928"/>
      <c r="O24" s="929"/>
      <c r="Q24" s="422" t="s">
        <v>2191</v>
      </c>
      <c r="R24" s="10"/>
      <c r="S24" s="20"/>
      <c r="T24" s="20"/>
      <c r="U24" s="20"/>
      <c r="V24" s="20"/>
      <c r="W24" s="20"/>
      <c r="X24" s="20"/>
      <c r="Y24" s="20"/>
      <c r="Z24" s="20"/>
      <c r="AA24" s="20"/>
      <c r="AB24" s="20"/>
      <c r="AC24" s="20"/>
      <c r="AD24" s="20"/>
      <c r="AE24" s="21"/>
    </row>
    <row r="25" spans="1:31" ht="15" customHeight="1" x14ac:dyDescent="0.2">
      <c r="A25" s="514">
        <v>2</v>
      </c>
      <c r="B25" s="54" t="s">
        <v>906</v>
      </c>
      <c r="C25" s="696">
        <v>26</v>
      </c>
      <c r="D25" s="696">
        <v>17</v>
      </c>
      <c r="E25" s="696">
        <v>4</v>
      </c>
      <c r="F25" s="696">
        <v>5</v>
      </c>
      <c r="G25" s="696">
        <v>68</v>
      </c>
      <c r="H25" s="696">
        <v>43</v>
      </c>
      <c r="I25" s="698">
        <v>38</v>
      </c>
      <c r="J25" s="700">
        <f t="shared" si="0"/>
        <v>26</v>
      </c>
      <c r="K25" s="700">
        <f t="shared" si="1"/>
        <v>38</v>
      </c>
      <c r="L25" s="930"/>
      <c r="M25" s="931"/>
      <c r="N25" s="931"/>
      <c r="O25" s="932"/>
      <c r="Q25" s="422" t="s">
        <v>541</v>
      </c>
      <c r="R25" s="20"/>
      <c r="S25" s="10"/>
      <c r="T25" s="20"/>
      <c r="U25" s="20"/>
      <c r="V25" s="20"/>
      <c r="W25" s="20"/>
      <c r="X25" s="20"/>
      <c r="Y25" s="20"/>
      <c r="Z25" s="20"/>
      <c r="AA25" s="20"/>
      <c r="AB25" s="20"/>
      <c r="AC25" s="20"/>
      <c r="AD25" s="20"/>
      <c r="AE25" s="21"/>
    </row>
    <row r="26" spans="1:31" ht="15" customHeight="1" x14ac:dyDescent="0.2">
      <c r="A26" s="514">
        <v>3</v>
      </c>
      <c r="B26" s="54" t="s">
        <v>554</v>
      </c>
      <c r="C26" s="696">
        <v>26</v>
      </c>
      <c r="D26" s="696">
        <v>15</v>
      </c>
      <c r="E26" s="696">
        <v>3</v>
      </c>
      <c r="F26" s="696">
        <v>8</v>
      </c>
      <c r="G26" s="696">
        <v>52</v>
      </c>
      <c r="H26" s="696">
        <v>31</v>
      </c>
      <c r="I26" s="698">
        <v>33</v>
      </c>
      <c r="J26" s="700">
        <f t="shared" si="0"/>
        <v>26</v>
      </c>
      <c r="K26" s="700">
        <f t="shared" si="1"/>
        <v>33</v>
      </c>
      <c r="L26" s="930"/>
      <c r="M26" s="931"/>
      <c r="N26" s="931"/>
      <c r="O26" s="932"/>
      <c r="Q26" s="422" t="s">
        <v>1590</v>
      </c>
      <c r="R26" s="20"/>
      <c r="S26" s="20"/>
      <c r="T26" s="10"/>
      <c r="U26" s="20"/>
      <c r="V26" s="20"/>
      <c r="W26" s="20"/>
      <c r="X26" s="20"/>
      <c r="Y26" s="20"/>
      <c r="Z26" s="20"/>
      <c r="AA26" s="20"/>
      <c r="AB26" s="20"/>
      <c r="AC26" s="20"/>
      <c r="AD26" s="20"/>
      <c r="AE26" s="21"/>
    </row>
    <row r="27" spans="1:31" ht="15" customHeight="1" x14ac:dyDescent="0.2">
      <c r="A27" s="514">
        <v>4</v>
      </c>
      <c r="B27" s="54" t="s">
        <v>767</v>
      </c>
      <c r="C27" s="696">
        <v>26</v>
      </c>
      <c r="D27" s="696">
        <v>14</v>
      </c>
      <c r="E27" s="696">
        <v>4</v>
      </c>
      <c r="F27" s="696">
        <v>8</v>
      </c>
      <c r="G27" s="696">
        <v>67</v>
      </c>
      <c r="H27" s="696">
        <v>50</v>
      </c>
      <c r="I27" s="698">
        <v>32</v>
      </c>
      <c r="J27" s="700">
        <f t="shared" si="0"/>
        <v>26</v>
      </c>
      <c r="K27" s="700">
        <f t="shared" si="1"/>
        <v>32</v>
      </c>
      <c r="L27" s="930"/>
      <c r="M27" s="931"/>
      <c r="N27" s="931"/>
      <c r="O27" s="932"/>
      <c r="Q27" s="422" t="s">
        <v>2192</v>
      </c>
      <c r="R27" s="20"/>
      <c r="S27" s="20"/>
      <c r="T27" s="20"/>
      <c r="U27" s="10"/>
      <c r="V27" s="20" t="s">
        <v>532</v>
      </c>
      <c r="W27" s="20"/>
      <c r="X27" s="20"/>
      <c r="Y27" s="20"/>
      <c r="Z27" s="20"/>
      <c r="AA27" s="20"/>
      <c r="AB27" s="20"/>
      <c r="AC27" s="20"/>
      <c r="AD27" s="20"/>
      <c r="AE27" s="21"/>
    </row>
    <row r="28" spans="1:31" ht="15" customHeight="1" x14ac:dyDescent="0.2">
      <c r="A28" s="514">
        <v>5</v>
      </c>
      <c r="B28" s="54" t="s">
        <v>42</v>
      </c>
      <c r="C28" s="696">
        <v>26</v>
      </c>
      <c r="D28" s="696">
        <v>12</v>
      </c>
      <c r="E28" s="696">
        <v>8</v>
      </c>
      <c r="F28" s="696">
        <v>6</v>
      </c>
      <c r="G28" s="696">
        <v>45</v>
      </c>
      <c r="H28" s="696">
        <v>41</v>
      </c>
      <c r="I28" s="698">
        <v>32</v>
      </c>
      <c r="J28" s="700">
        <f t="shared" si="0"/>
        <v>26</v>
      </c>
      <c r="K28" s="700">
        <f t="shared" si="1"/>
        <v>32</v>
      </c>
      <c r="L28" s="930"/>
      <c r="M28" s="931"/>
      <c r="N28" s="931"/>
      <c r="O28" s="932"/>
      <c r="Q28" s="422" t="s">
        <v>2193</v>
      </c>
      <c r="R28" s="20"/>
      <c r="S28" s="20"/>
      <c r="T28" s="20"/>
      <c r="U28" s="20" t="s">
        <v>532</v>
      </c>
      <c r="V28" s="10"/>
      <c r="W28" s="20"/>
      <c r="X28" s="20"/>
      <c r="Y28" s="20"/>
      <c r="Z28" s="20"/>
      <c r="AA28" s="20"/>
      <c r="AB28" s="20"/>
      <c r="AC28" s="20"/>
      <c r="AD28" s="20"/>
      <c r="AE28" s="21" t="s">
        <v>532</v>
      </c>
    </row>
    <row r="29" spans="1:31" ht="15" customHeight="1" x14ac:dyDescent="0.2">
      <c r="A29" s="514">
        <v>6</v>
      </c>
      <c r="B29" s="54" t="s">
        <v>2170</v>
      </c>
      <c r="C29" s="696">
        <v>26</v>
      </c>
      <c r="D29" s="696">
        <v>12</v>
      </c>
      <c r="E29" s="696">
        <v>7</v>
      </c>
      <c r="F29" s="696">
        <v>7</v>
      </c>
      <c r="G29" s="696">
        <v>49</v>
      </c>
      <c r="H29" s="696">
        <v>33</v>
      </c>
      <c r="I29" s="698">
        <v>31</v>
      </c>
      <c r="J29" s="700">
        <f t="shared" si="0"/>
        <v>26</v>
      </c>
      <c r="K29" s="700">
        <f t="shared" si="1"/>
        <v>31</v>
      </c>
      <c r="L29" s="930"/>
      <c r="M29" s="931"/>
      <c r="N29" s="931"/>
      <c r="O29" s="932"/>
      <c r="Q29" s="422" t="s">
        <v>1631</v>
      </c>
      <c r="R29" s="20"/>
      <c r="S29" s="20"/>
      <c r="T29" s="20"/>
      <c r="U29" s="20"/>
      <c r="V29" s="20"/>
      <c r="W29" s="10"/>
      <c r="X29" s="20"/>
      <c r="Y29" s="20"/>
      <c r="Z29" s="20"/>
      <c r="AA29" s="20"/>
      <c r="AB29" s="20"/>
      <c r="AC29" s="20"/>
      <c r="AD29" s="20"/>
      <c r="AE29" s="21"/>
    </row>
    <row r="30" spans="1:31" ht="15" customHeight="1" x14ac:dyDescent="0.2">
      <c r="A30" s="514">
        <v>7</v>
      </c>
      <c r="B30" s="54" t="s">
        <v>174</v>
      </c>
      <c r="C30" s="696">
        <v>26</v>
      </c>
      <c r="D30" s="696">
        <v>12</v>
      </c>
      <c r="E30" s="696">
        <v>4</v>
      </c>
      <c r="F30" s="696">
        <v>10</v>
      </c>
      <c r="G30" s="696">
        <v>77</v>
      </c>
      <c r="H30" s="696">
        <v>48</v>
      </c>
      <c r="I30" s="698">
        <v>28</v>
      </c>
      <c r="J30" s="700">
        <f t="shared" si="0"/>
        <v>26</v>
      </c>
      <c r="K30" s="700">
        <f t="shared" si="1"/>
        <v>28</v>
      </c>
      <c r="L30" s="930"/>
      <c r="M30" s="931"/>
      <c r="N30" s="931"/>
      <c r="O30" s="932"/>
      <c r="Q30" s="422" t="s">
        <v>511</v>
      </c>
      <c r="R30" s="20"/>
      <c r="S30" s="20"/>
      <c r="T30" s="20"/>
      <c r="U30" s="20"/>
      <c r="V30" s="20"/>
      <c r="W30" s="20"/>
      <c r="X30" s="10"/>
      <c r="Y30" s="20" t="s">
        <v>532</v>
      </c>
      <c r="Z30" s="20"/>
      <c r="AA30" s="20"/>
      <c r="AB30" s="20"/>
      <c r="AC30" s="20"/>
      <c r="AD30" s="20"/>
      <c r="AE30" s="21"/>
    </row>
    <row r="31" spans="1:31" ht="15" customHeight="1" x14ac:dyDescent="0.2">
      <c r="A31" s="514">
        <v>8</v>
      </c>
      <c r="B31" s="54" t="s">
        <v>1307</v>
      </c>
      <c r="C31" s="696">
        <v>26</v>
      </c>
      <c r="D31" s="696">
        <v>12</v>
      </c>
      <c r="E31" s="696">
        <v>4</v>
      </c>
      <c r="F31" s="696">
        <v>10</v>
      </c>
      <c r="G31" s="696">
        <v>66</v>
      </c>
      <c r="H31" s="696">
        <v>60</v>
      </c>
      <c r="I31" s="698">
        <v>28</v>
      </c>
      <c r="J31" s="700">
        <f t="shared" si="0"/>
        <v>26</v>
      </c>
      <c r="K31" s="700">
        <f t="shared" si="1"/>
        <v>28</v>
      </c>
      <c r="L31" s="930"/>
      <c r="M31" s="931"/>
      <c r="N31" s="931"/>
      <c r="O31" s="932"/>
      <c r="Q31" s="422" t="s">
        <v>702</v>
      </c>
      <c r="R31" s="20"/>
      <c r="S31" s="20"/>
      <c r="T31" s="20"/>
      <c r="U31" s="20"/>
      <c r="V31" s="20"/>
      <c r="W31" s="20"/>
      <c r="X31" s="20" t="s">
        <v>532</v>
      </c>
      <c r="Y31" s="10"/>
      <c r="Z31" s="20"/>
      <c r="AA31" s="20"/>
      <c r="AB31" s="20"/>
      <c r="AC31" s="20"/>
      <c r="AD31" s="20"/>
      <c r="AE31" s="21"/>
    </row>
    <row r="32" spans="1:31" ht="15" customHeight="1" x14ac:dyDescent="0.2">
      <c r="A32" s="514">
        <v>9</v>
      </c>
      <c r="B32" s="54" t="s">
        <v>89</v>
      </c>
      <c r="C32" s="696">
        <v>26</v>
      </c>
      <c r="D32" s="696">
        <v>9</v>
      </c>
      <c r="E32" s="696">
        <v>5</v>
      </c>
      <c r="F32" s="696">
        <v>12</v>
      </c>
      <c r="G32" s="696">
        <v>45</v>
      </c>
      <c r="H32" s="696">
        <v>53</v>
      </c>
      <c r="I32" s="698">
        <v>23</v>
      </c>
      <c r="J32" s="700">
        <f t="shared" si="0"/>
        <v>26</v>
      </c>
      <c r="K32" s="700">
        <f t="shared" si="1"/>
        <v>23</v>
      </c>
      <c r="L32" s="930"/>
      <c r="M32" s="931"/>
      <c r="N32" s="931"/>
      <c r="O32" s="932"/>
      <c r="Q32" s="422" t="s">
        <v>299</v>
      </c>
      <c r="R32" s="20"/>
      <c r="S32" s="20"/>
      <c r="T32" s="20"/>
      <c r="U32" s="20"/>
      <c r="V32" s="20"/>
      <c r="W32" s="20"/>
      <c r="X32" s="20"/>
      <c r="Y32" s="20"/>
      <c r="Z32" s="10"/>
      <c r="AA32" s="20" t="s">
        <v>532</v>
      </c>
      <c r="AB32" s="20"/>
      <c r="AC32" s="20"/>
      <c r="AD32" s="20"/>
      <c r="AE32" s="21"/>
    </row>
    <row r="33" spans="1:31" ht="15" customHeight="1" x14ac:dyDescent="0.2">
      <c r="A33" s="514">
        <v>10</v>
      </c>
      <c r="B33" s="54" t="s">
        <v>36</v>
      </c>
      <c r="C33" s="696">
        <v>26</v>
      </c>
      <c r="D33" s="696">
        <v>8</v>
      </c>
      <c r="E33" s="696">
        <v>6</v>
      </c>
      <c r="F33" s="696">
        <v>12</v>
      </c>
      <c r="G33" s="696">
        <v>48</v>
      </c>
      <c r="H33" s="696">
        <v>63</v>
      </c>
      <c r="I33" s="698">
        <v>22</v>
      </c>
      <c r="J33" s="700">
        <f t="shared" si="0"/>
        <v>26</v>
      </c>
      <c r="K33" s="700">
        <f t="shared" si="1"/>
        <v>22</v>
      </c>
      <c r="L33" s="930"/>
      <c r="M33" s="931"/>
      <c r="N33" s="931"/>
      <c r="O33" s="932"/>
      <c r="Q33" s="422" t="s">
        <v>769</v>
      </c>
      <c r="R33" s="20"/>
      <c r="S33" s="20"/>
      <c r="T33" s="20"/>
      <c r="U33" s="20"/>
      <c r="V33" s="20"/>
      <c r="W33" s="20"/>
      <c r="X33" s="20"/>
      <c r="Y33" s="20"/>
      <c r="Z33" s="20" t="s">
        <v>532</v>
      </c>
      <c r="AA33" s="10"/>
      <c r="AB33" s="20"/>
      <c r="AC33" s="20"/>
      <c r="AD33" s="20"/>
      <c r="AE33" s="21"/>
    </row>
    <row r="34" spans="1:31" ht="15" customHeight="1" x14ac:dyDescent="0.2">
      <c r="A34" s="514">
        <v>11</v>
      </c>
      <c r="B34" s="54" t="s">
        <v>1280</v>
      </c>
      <c r="C34" s="696">
        <v>26</v>
      </c>
      <c r="D34" s="696">
        <v>8</v>
      </c>
      <c r="E34" s="696">
        <v>4</v>
      </c>
      <c r="F34" s="696">
        <v>14</v>
      </c>
      <c r="G34" s="696">
        <v>39</v>
      </c>
      <c r="H34" s="696">
        <v>70</v>
      </c>
      <c r="I34" s="698">
        <v>20</v>
      </c>
      <c r="J34" s="700">
        <f t="shared" si="0"/>
        <v>26</v>
      </c>
      <c r="K34" s="700">
        <f t="shared" si="1"/>
        <v>20</v>
      </c>
      <c r="L34" s="930"/>
      <c r="M34" s="931"/>
      <c r="N34" s="931"/>
      <c r="O34" s="932"/>
      <c r="Q34" s="422" t="s">
        <v>704</v>
      </c>
      <c r="R34" s="20"/>
      <c r="S34" s="20"/>
      <c r="T34" s="20"/>
      <c r="U34" s="20"/>
      <c r="V34" s="20"/>
      <c r="W34" s="20"/>
      <c r="X34" s="20"/>
      <c r="Y34" s="20"/>
      <c r="Z34" s="20"/>
      <c r="AA34" s="20"/>
      <c r="AB34" s="10"/>
      <c r="AC34" s="20"/>
      <c r="AD34" s="20"/>
      <c r="AE34" s="21"/>
    </row>
    <row r="35" spans="1:31" ht="15" customHeight="1" x14ac:dyDescent="0.2">
      <c r="A35" s="514">
        <v>12</v>
      </c>
      <c r="B35" s="54" t="s">
        <v>991</v>
      </c>
      <c r="C35" s="696">
        <v>26</v>
      </c>
      <c r="D35" s="696">
        <v>5</v>
      </c>
      <c r="E35" s="696">
        <v>6</v>
      </c>
      <c r="F35" s="696">
        <v>15</v>
      </c>
      <c r="G35" s="696">
        <v>46</v>
      </c>
      <c r="H35" s="696">
        <v>63</v>
      </c>
      <c r="I35" s="698">
        <v>16</v>
      </c>
      <c r="J35" s="700">
        <f t="shared" si="0"/>
        <v>26</v>
      </c>
      <c r="K35" s="700">
        <f t="shared" si="1"/>
        <v>16</v>
      </c>
      <c r="L35" s="930"/>
      <c r="M35" s="931"/>
      <c r="N35" s="931"/>
      <c r="O35" s="932"/>
      <c r="Q35" s="422" t="s">
        <v>800</v>
      </c>
      <c r="R35" s="20"/>
      <c r="S35" s="20"/>
      <c r="T35" s="20"/>
      <c r="U35" s="20"/>
      <c r="V35" s="20"/>
      <c r="W35" s="20"/>
      <c r="X35" s="20"/>
      <c r="Y35" s="20"/>
      <c r="Z35" s="20"/>
      <c r="AA35" s="20"/>
      <c r="AB35" s="20"/>
      <c r="AC35" s="10"/>
      <c r="AD35" s="20" t="s">
        <v>532</v>
      </c>
      <c r="AE35" s="21"/>
    </row>
    <row r="36" spans="1:31" ht="15" customHeight="1" x14ac:dyDescent="0.2">
      <c r="A36" s="514">
        <v>13</v>
      </c>
      <c r="B36" s="54" t="s">
        <v>1635</v>
      </c>
      <c r="C36" s="696">
        <v>26</v>
      </c>
      <c r="D36" s="696">
        <v>5</v>
      </c>
      <c r="E36" s="696">
        <v>3</v>
      </c>
      <c r="F36" s="696">
        <v>18</v>
      </c>
      <c r="G36" s="696">
        <v>34</v>
      </c>
      <c r="H36" s="696">
        <v>75</v>
      </c>
      <c r="I36" s="698">
        <v>13</v>
      </c>
      <c r="J36" s="700">
        <f t="shared" si="0"/>
        <v>26</v>
      </c>
      <c r="K36" s="700">
        <f t="shared" si="1"/>
        <v>13</v>
      </c>
      <c r="L36" s="930"/>
      <c r="M36" s="931"/>
      <c r="N36" s="931"/>
      <c r="O36" s="932"/>
      <c r="Q36" s="422" t="s">
        <v>1306</v>
      </c>
      <c r="R36" s="20"/>
      <c r="S36" s="20"/>
      <c r="T36" s="20"/>
      <c r="U36" s="20"/>
      <c r="V36" s="20"/>
      <c r="W36" s="20"/>
      <c r="X36" s="20"/>
      <c r="Y36" s="20"/>
      <c r="Z36" s="20"/>
      <c r="AA36" s="20"/>
      <c r="AB36" s="20"/>
      <c r="AC36" s="20" t="s">
        <v>532</v>
      </c>
      <c r="AD36" s="10"/>
      <c r="AE36" s="21"/>
    </row>
    <row r="37" spans="1:31" ht="15" customHeight="1" thickBot="1" x14ac:dyDescent="0.25">
      <c r="A37" s="515">
        <v>14</v>
      </c>
      <c r="B37" s="55" t="s">
        <v>304</v>
      </c>
      <c r="C37" s="697">
        <v>26</v>
      </c>
      <c r="D37" s="697">
        <v>2</v>
      </c>
      <c r="E37" s="697">
        <v>3</v>
      </c>
      <c r="F37" s="697">
        <v>21</v>
      </c>
      <c r="G37" s="697">
        <v>26</v>
      </c>
      <c r="H37" s="697">
        <v>72</v>
      </c>
      <c r="I37" s="699">
        <v>7</v>
      </c>
      <c r="J37" s="700">
        <f t="shared" si="0"/>
        <v>26</v>
      </c>
      <c r="K37" s="700">
        <f t="shared" si="1"/>
        <v>7</v>
      </c>
      <c r="L37" s="933"/>
      <c r="M37" s="934"/>
      <c r="N37" s="934"/>
      <c r="O37" s="935"/>
      <c r="Q37" s="423" t="s">
        <v>1214</v>
      </c>
      <c r="R37" s="23"/>
      <c r="S37" s="23"/>
      <c r="T37" s="23"/>
      <c r="U37" s="23"/>
      <c r="V37" s="23"/>
      <c r="W37" s="23"/>
      <c r="X37" s="23"/>
      <c r="Y37" s="23"/>
      <c r="Z37" s="23"/>
      <c r="AA37" s="23"/>
      <c r="AB37" s="23"/>
      <c r="AC37" s="23"/>
      <c r="AD37" s="23"/>
      <c r="AE37" s="15"/>
    </row>
    <row r="38" spans="1:31" ht="15" customHeight="1" x14ac:dyDescent="0.2">
      <c r="C38" s="700">
        <f t="shared" ref="C38:I38" si="3">SUM(C24:C37)</f>
        <v>364</v>
      </c>
      <c r="D38" s="700">
        <f t="shared" si="3"/>
        <v>150</v>
      </c>
      <c r="E38" s="700">
        <f t="shared" si="3"/>
        <v>64</v>
      </c>
      <c r="F38" s="700">
        <f t="shared" si="3"/>
        <v>150</v>
      </c>
      <c r="G38" s="700">
        <f t="shared" si="3"/>
        <v>736</v>
      </c>
      <c r="H38" s="700">
        <f t="shared" si="3"/>
        <v>736</v>
      </c>
      <c r="I38" s="700">
        <f t="shared" si="3"/>
        <v>364</v>
      </c>
      <c r="J38" s="700">
        <f t="shared" si="0"/>
        <v>364</v>
      </c>
      <c r="K38" s="700">
        <f t="shared" si="1"/>
        <v>364</v>
      </c>
    </row>
    <row r="39" spans="1:31" ht="15" customHeight="1" thickBot="1" x14ac:dyDescent="0.25"/>
    <row r="40" spans="1:31" ht="15" customHeight="1" thickBot="1" x14ac:dyDescent="0.25">
      <c r="A40" s="1239" t="s">
        <v>2195</v>
      </c>
      <c r="B40" s="1240"/>
      <c r="C40" s="1240"/>
      <c r="D40" s="1240"/>
      <c r="E40" s="1240"/>
      <c r="F40" s="1241"/>
      <c r="G40" s="1236" t="s">
        <v>2186</v>
      </c>
      <c r="H40" s="1237"/>
      <c r="I40" s="1238"/>
      <c r="L40" s="952" t="s">
        <v>538</v>
      </c>
      <c r="M40" s="953"/>
      <c r="N40" s="953"/>
      <c r="O40" s="954"/>
    </row>
    <row r="41" spans="1:31" ht="15" customHeight="1" thickBot="1" x14ac:dyDescent="0.25">
      <c r="A41" s="508" t="s">
        <v>496</v>
      </c>
      <c r="B41" s="509" t="s">
        <v>497</v>
      </c>
      <c r="C41" s="510" t="s">
        <v>498</v>
      </c>
      <c r="D41" s="510" t="s">
        <v>499</v>
      </c>
      <c r="E41" s="510" t="s">
        <v>500</v>
      </c>
      <c r="F41" s="510" t="s">
        <v>501</v>
      </c>
      <c r="G41" s="511" t="s">
        <v>502</v>
      </c>
      <c r="H41" s="511" t="s">
        <v>503</v>
      </c>
      <c r="I41" s="512" t="s">
        <v>504</v>
      </c>
      <c r="L41" s="955"/>
      <c r="M41" s="956"/>
      <c r="N41" s="956"/>
      <c r="O41" s="957"/>
      <c r="Q41" s="24" t="s">
        <v>2188</v>
      </c>
      <c r="R41" s="420" t="s">
        <v>503</v>
      </c>
      <c r="S41" s="420" t="s">
        <v>500</v>
      </c>
      <c r="T41" s="420" t="s">
        <v>733</v>
      </c>
      <c r="U41" s="420" t="s">
        <v>700</v>
      </c>
      <c r="V41" s="420" t="s">
        <v>566</v>
      </c>
      <c r="W41" s="420" t="s">
        <v>322</v>
      </c>
      <c r="X41" s="420" t="s">
        <v>544</v>
      </c>
      <c r="Y41" s="420" t="s">
        <v>1313</v>
      </c>
      <c r="Z41" s="420" t="s">
        <v>120</v>
      </c>
      <c r="AA41" s="420" t="s">
        <v>612</v>
      </c>
      <c r="AB41" s="421" t="s">
        <v>547</v>
      </c>
    </row>
    <row r="42" spans="1:31" ht="15" customHeight="1" x14ac:dyDescent="0.2">
      <c r="A42" s="518">
        <v>1</v>
      </c>
      <c r="B42" s="53" t="s">
        <v>558</v>
      </c>
      <c r="C42" s="46">
        <v>20</v>
      </c>
      <c r="D42" s="46">
        <v>13</v>
      </c>
      <c r="E42" s="46">
        <v>3</v>
      </c>
      <c r="F42" s="46">
        <v>4</v>
      </c>
      <c r="G42" s="46">
        <v>66</v>
      </c>
      <c r="H42" s="46">
        <v>35</v>
      </c>
      <c r="I42" s="695">
        <v>29</v>
      </c>
      <c r="J42" s="700">
        <f t="shared" si="0"/>
        <v>20</v>
      </c>
      <c r="K42" s="700">
        <f t="shared" si="1"/>
        <v>29</v>
      </c>
      <c r="L42" s="927" t="s">
        <v>2196</v>
      </c>
      <c r="M42" s="928"/>
      <c r="N42" s="928"/>
      <c r="O42" s="929"/>
      <c r="Q42" s="422" t="s">
        <v>503</v>
      </c>
      <c r="R42" s="10"/>
      <c r="S42" s="20" t="s">
        <v>532</v>
      </c>
      <c r="T42" s="20"/>
      <c r="U42" s="20"/>
      <c r="V42" s="20"/>
      <c r="W42" s="20"/>
      <c r="X42" s="20"/>
      <c r="Y42" s="20"/>
      <c r="Z42" s="20"/>
      <c r="AA42" s="20"/>
      <c r="AB42" s="21"/>
    </row>
    <row r="43" spans="1:31" ht="15" customHeight="1" x14ac:dyDescent="0.2">
      <c r="A43" s="514">
        <v>2</v>
      </c>
      <c r="B43" s="54" t="s">
        <v>1955</v>
      </c>
      <c r="C43" s="696">
        <v>20</v>
      </c>
      <c r="D43" s="696">
        <v>13</v>
      </c>
      <c r="E43" s="696">
        <v>1</v>
      </c>
      <c r="F43" s="696">
        <v>6</v>
      </c>
      <c r="G43" s="696">
        <v>44</v>
      </c>
      <c r="H43" s="696">
        <v>30</v>
      </c>
      <c r="I43" s="698">
        <v>27</v>
      </c>
      <c r="J43" s="700">
        <f t="shared" si="0"/>
        <v>20</v>
      </c>
      <c r="K43" s="700">
        <f t="shared" si="1"/>
        <v>27</v>
      </c>
      <c r="L43" s="930"/>
      <c r="M43" s="931"/>
      <c r="N43" s="931"/>
      <c r="O43" s="932"/>
      <c r="Q43" s="422" t="s">
        <v>500</v>
      </c>
      <c r="R43" s="20" t="s">
        <v>532</v>
      </c>
      <c r="S43" s="10"/>
      <c r="T43" s="20"/>
      <c r="U43" s="20"/>
      <c r="V43" s="20"/>
      <c r="W43" s="20"/>
      <c r="X43" s="20"/>
      <c r="Y43" s="20"/>
      <c r="Z43" s="20"/>
      <c r="AA43" s="20"/>
      <c r="AB43" s="21" t="s">
        <v>532</v>
      </c>
    </row>
    <row r="44" spans="1:31" ht="15" customHeight="1" x14ac:dyDescent="0.2">
      <c r="A44" s="514">
        <v>3</v>
      </c>
      <c r="B44" s="54" t="s">
        <v>575</v>
      </c>
      <c r="C44" s="696">
        <v>20</v>
      </c>
      <c r="D44" s="696">
        <v>11</v>
      </c>
      <c r="E44" s="696">
        <v>4</v>
      </c>
      <c r="F44" s="696">
        <v>5</v>
      </c>
      <c r="G44" s="696">
        <v>51</v>
      </c>
      <c r="H44" s="696">
        <v>26</v>
      </c>
      <c r="I44" s="698">
        <v>26</v>
      </c>
      <c r="J44" s="700">
        <f t="shared" si="0"/>
        <v>20</v>
      </c>
      <c r="K44" s="700">
        <f t="shared" si="1"/>
        <v>26</v>
      </c>
      <c r="L44" s="930"/>
      <c r="M44" s="931"/>
      <c r="N44" s="931"/>
      <c r="O44" s="932"/>
      <c r="Q44" s="422" t="s">
        <v>733</v>
      </c>
      <c r="R44" s="20"/>
      <c r="S44" s="20"/>
      <c r="T44" s="10"/>
      <c r="U44" s="20"/>
      <c r="V44" s="20"/>
      <c r="W44" s="20"/>
      <c r="X44" s="20"/>
      <c r="Y44" s="20"/>
      <c r="Z44" s="20"/>
      <c r="AA44" s="20"/>
      <c r="AB44" s="21"/>
    </row>
    <row r="45" spans="1:31" ht="15" customHeight="1" x14ac:dyDescent="0.2">
      <c r="A45" s="514">
        <v>4</v>
      </c>
      <c r="B45" s="54" t="s">
        <v>1879</v>
      </c>
      <c r="C45" s="696">
        <v>20</v>
      </c>
      <c r="D45" s="696">
        <v>10</v>
      </c>
      <c r="E45" s="696">
        <v>4</v>
      </c>
      <c r="F45" s="696">
        <v>6</v>
      </c>
      <c r="G45" s="696">
        <v>50</v>
      </c>
      <c r="H45" s="696">
        <v>38</v>
      </c>
      <c r="I45" s="698">
        <v>24</v>
      </c>
      <c r="J45" s="700">
        <f t="shared" si="0"/>
        <v>20</v>
      </c>
      <c r="K45" s="700">
        <f t="shared" si="1"/>
        <v>24</v>
      </c>
      <c r="L45" s="930"/>
      <c r="M45" s="931"/>
      <c r="N45" s="931"/>
      <c r="O45" s="932"/>
      <c r="Q45" s="422" t="s">
        <v>700</v>
      </c>
      <c r="R45" s="20"/>
      <c r="S45" s="20"/>
      <c r="T45" s="20"/>
      <c r="U45" s="10"/>
      <c r="V45" s="20" t="s">
        <v>532</v>
      </c>
      <c r="W45" s="20"/>
      <c r="X45" s="20"/>
      <c r="Y45" s="20"/>
      <c r="Z45" s="20"/>
      <c r="AA45" s="20"/>
      <c r="AB45" s="21"/>
    </row>
    <row r="46" spans="1:31" ht="15" customHeight="1" x14ac:dyDescent="0.2">
      <c r="A46" s="514">
        <v>5</v>
      </c>
      <c r="B46" s="54" t="s">
        <v>2184</v>
      </c>
      <c r="C46" s="696">
        <v>20</v>
      </c>
      <c r="D46" s="696">
        <v>9</v>
      </c>
      <c r="E46" s="696">
        <v>4</v>
      </c>
      <c r="F46" s="696">
        <v>7</v>
      </c>
      <c r="G46" s="696">
        <v>26</v>
      </c>
      <c r="H46" s="696">
        <v>31</v>
      </c>
      <c r="I46" s="698">
        <v>22</v>
      </c>
      <c r="J46" s="700">
        <f t="shared" si="0"/>
        <v>20</v>
      </c>
      <c r="K46" s="700">
        <f t="shared" si="1"/>
        <v>22</v>
      </c>
      <c r="L46" s="930"/>
      <c r="M46" s="931"/>
      <c r="N46" s="931"/>
      <c r="O46" s="932"/>
      <c r="Q46" s="422" t="s">
        <v>566</v>
      </c>
      <c r="R46" s="20"/>
      <c r="S46" s="20"/>
      <c r="T46" s="20"/>
      <c r="U46" s="20" t="s">
        <v>532</v>
      </c>
      <c r="V46" s="10"/>
      <c r="W46" s="20"/>
      <c r="X46" s="20"/>
      <c r="Y46" s="20"/>
      <c r="Z46" s="20"/>
      <c r="AA46" s="20"/>
      <c r="AB46" s="21"/>
    </row>
    <row r="47" spans="1:31" ht="15" customHeight="1" x14ac:dyDescent="0.2">
      <c r="A47" s="514">
        <v>6</v>
      </c>
      <c r="B47" s="54" t="s">
        <v>737</v>
      </c>
      <c r="C47" s="696">
        <v>20</v>
      </c>
      <c r="D47" s="696">
        <v>9</v>
      </c>
      <c r="E47" s="696">
        <v>2</v>
      </c>
      <c r="F47" s="696">
        <v>9</v>
      </c>
      <c r="G47" s="696">
        <v>50</v>
      </c>
      <c r="H47" s="696">
        <v>56</v>
      </c>
      <c r="I47" s="698">
        <v>20</v>
      </c>
      <c r="J47" s="700">
        <f t="shared" si="0"/>
        <v>20</v>
      </c>
      <c r="K47" s="700">
        <f t="shared" si="1"/>
        <v>20</v>
      </c>
      <c r="L47" s="930"/>
      <c r="M47" s="931"/>
      <c r="N47" s="931"/>
      <c r="O47" s="932"/>
      <c r="Q47" s="422" t="s">
        <v>322</v>
      </c>
      <c r="R47" s="20"/>
      <c r="S47" s="20"/>
      <c r="T47" s="20"/>
      <c r="U47" s="20"/>
      <c r="V47" s="20"/>
      <c r="W47" s="10"/>
      <c r="X47" s="20" t="s">
        <v>532</v>
      </c>
      <c r="Y47" s="20"/>
      <c r="Z47" s="20"/>
      <c r="AA47" s="20"/>
      <c r="AB47" s="21"/>
    </row>
    <row r="48" spans="1:31" ht="15" customHeight="1" x14ac:dyDescent="0.2">
      <c r="A48" s="514">
        <v>7</v>
      </c>
      <c r="B48" s="54" t="s">
        <v>711</v>
      </c>
      <c r="C48" s="696">
        <v>20</v>
      </c>
      <c r="D48" s="696">
        <v>7</v>
      </c>
      <c r="E48" s="696">
        <v>3</v>
      </c>
      <c r="F48" s="696">
        <v>10</v>
      </c>
      <c r="G48" s="696">
        <v>40</v>
      </c>
      <c r="H48" s="696">
        <v>54</v>
      </c>
      <c r="I48" s="698">
        <v>17</v>
      </c>
      <c r="J48" s="700">
        <f t="shared" si="0"/>
        <v>20</v>
      </c>
      <c r="K48" s="700">
        <f t="shared" si="1"/>
        <v>17</v>
      </c>
      <c r="L48" s="930"/>
      <c r="M48" s="931"/>
      <c r="N48" s="931"/>
      <c r="O48" s="932"/>
      <c r="Q48" s="422" t="s">
        <v>544</v>
      </c>
      <c r="R48" s="20"/>
      <c r="S48" s="20"/>
      <c r="T48" s="20"/>
      <c r="U48" s="20"/>
      <c r="V48" s="20"/>
      <c r="W48" s="20" t="s">
        <v>532</v>
      </c>
      <c r="X48" s="10"/>
      <c r="Y48" s="20"/>
      <c r="Z48" s="20"/>
      <c r="AA48" s="20"/>
      <c r="AB48" s="21"/>
    </row>
    <row r="49" spans="1:29" ht="15" customHeight="1" x14ac:dyDescent="0.2">
      <c r="A49" s="514">
        <v>8</v>
      </c>
      <c r="B49" s="54" t="s">
        <v>128</v>
      </c>
      <c r="C49" s="696">
        <v>20</v>
      </c>
      <c r="D49" s="696">
        <v>6</v>
      </c>
      <c r="E49" s="696">
        <v>4</v>
      </c>
      <c r="F49" s="696">
        <v>10</v>
      </c>
      <c r="G49" s="696">
        <v>33</v>
      </c>
      <c r="H49" s="696">
        <v>43</v>
      </c>
      <c r="I49" s="698">
        <v>16</v>
      </c>
      <c r="J49" s="700">
        <f t="shared" si="0"/>
        <v>20</v>
      </c>
      <c r="K49" s="700">
        <f t="shared" si="1"/>
        <v>16</v>
      </c>
      <c r="L49" s="930"/>
      <c r="M49" s="931"/>
      <c r="N49" s="931"/>
      <c r="O49" s="932"/>
      <c r="Q49" s="422" t="s">
        <v>1313</v>
      </c>
      <c r="R49" s="20"/>
      <c r="S49" s="20"/>
      <c r="T49" s="20"/>
      <c r="U49" s="20"/>
      <c r="V49" s="20"/>
      <c r="W49" s="20"/>
      <c r="X49" s="20"/>
      <c r="Y49" s="10"/>
      <c r="Z49" s="20"/>
      <c r="AA49" s="20"/>
      <c r="AB49" s="21"/>
    </row>
    <row r="50" spans="1:29" ht="15" customHeight="1" x14ac:dyDescent="0.2">
      <c r="A50" s="514">
        <v>9</v>
      </c>
      <c r="B50" s="54" t="s">
        <v>551</v>
      </c>
      <c r="C50" s="696">
        <v>20</v>
      </c>
      <c r="D50" s="696">
        <v>6</v>
      </c>
      <c r="E50" s="696">
        <v>3</v>
      </c>
      <c r="F50" s="696">
        <v>11</v>
      </c>
      <c r="G50" s="696">
        <v>37</v>
      </c>
      <c r="H50" s="696">
        <v>40</v>
      </c>
      <c r="I50" s="698">
        <v>15</v>
      </c>
      <c r="J50" s="700">
        <f t="shared" si="0"/>
        <v>20</v>
      </c>
      <c r="K50" s="700">
        <f t="shared" si="1"/>
        <v>15</v>
      </c>
      <c r="L50" s="930"/>
      <c r="M50" s="931"/>
      <c r="N50" s="931"/>
      <c r="O50" s="932"/>
      <c r="Q50" s="422" t="s">
        <v>120</v>
      </c>
      <c r="R50" s="20"/>
      <c r="S50" s="20"/>
      <c r="T50" s="20"/>
      <c r="U50" s="20"/>
      <c r="V50" s="20"/>
      <c r="W50" s="20"/>
      <c r="X50" s="20"/>
      <c r="Y50" s="20"/>
      <c r="Z50" s="10"/>
      <c r="AA50" s="20" t="s">
        <v>532</v>
      </c>
      <c r="AB50" s="21"/>
    </row>
    <row r="51" spans="1:29" ht="15" customHeight="1" x14ac:dyDescent="0.2">
      <c r="A51" s="514">
        <v>10</v>
      </c>
      <c r="B51" s="54" t="s">
        <v>1732</v>
      </c>
      <c r="C51" s="696">
        <v>20</v>
      </c>
      <c r="D51" s="696">
        <v>6</v>
      </c>
      <c r="E51" s="696">
        <v>2</v>
      </c>
      <c r="F51" s="696">
        <v>12</v>
      </c>
      <c r="G51" s="696">
        <v>29</v>
      </c>
      <c r="H51" s="696">
        <v>53</v>
      </c>
      <c r="I51" s="698">
        <v>14</v>
      </c>
      <c r="J51" s="700">
        <f t="shared" si="0"/>
        <v>20</v>
      </c>
      <c r="K51" s="700">
        <f t="shared" si="1"/>
        <v>14</v>
      </c>
      <c r="L51" s="930"/>
      <c r="M51" s="931"/>
      <c r="N51" s="931"/>
      <c r="O51" s="932"/>
      <c r="Q51" s="422" t="s">
        <v>612</v>
      </c>
      <c r="R51" s="20"/>
      <c r="S51" s="20"/>
      <c r="T51" s="20"/>
      <c r="U51" s="20"/>
      <c r="V51" s="20"/>
      <c r="W51" s="20"/>
      <c r="X51" s="20"/>
      <c r="Y51" s="20"/>
      <c r="Z51" s="20" t="s">
        <v>532</v>
      </c>
      <c r="AA51" s="10"/>
      <c r="AB51" s="21"/>
    </row>
    <row r="52" spans="1:29" ht="15" customHeight="1" thickBot="1" x14ac:dyDescent="0.25">
      <c r="A52" s="515">
        <v>11</v>
      </c>
      <c r="B52" s="55" t="s">
        <v>708</v>
      </c>
      <c r="C52" s="697">
        <v>20</v>
      </c>
      <c r="D52" s="697">
        <v>4</v>
      </c>
      <c r="E52" s="697">
        <v>2</v>
      </c>
      <c r="F52" s="697">
        <v>14</v>
      </c>
      <c r="G52" s="697">
        <v>33</v>
      </c>
      <c r="H52" s="697">
        <v>53</v>
      </c>
      <c r="I52" s="699">
        <v>10</v>
      </c>
      <c r="J52" s="700">
        <f t="shared" si="0"/>
        <v>20</v>
      </c>
      <c r="K52" s="700">
        <f t="shared" si="1"/>
        <v>10</v>
      </c>
      <c r="L52" s="933"/>
      <c r="M52" s="934"/>
      <c r="N52" s="934"/>
      <c r="O52" s="935"/>
      <c r="Q52" s="423" t="s">
        <v>547</v>
      </c>
      <c r="R52" s="23"/>
      <c r="S52" s="23"/>
      <c r="T52" s="23"/>
      <c r="U52" s="23"/>
      <c r="V52" s="23"/>
      <c r="W52" s="23"/>
      <c r="X52" s="23"/>
      <c r="Y52" s="23"/>
      <c r="Z52" s="23"/>
      <c r="AA52" s="23"/>
      <c r="AB52" s="15"/>
    </row>
    <row r="53" spans="1:29" ht="15" customHeight="1" x14ac:dyDescent="0.2">
      <c r="C53" s="700">
        <f t="shared" ref="C53:I53" si="4">SUM(C42:C52)</f>
        <v>220</v>
      </c>
      <c r="D53" s="700">
        <f t="shared" si="4"/>
        <v>94</v>
      </c>
      <c r="E53" s="700">
        <f t="shared" si="4"/>
        <v>32</v>
      </c>
      <c r="F53" s="700">
        <f t="shared" si="4"/>
        <v>94</v>
      </c>
      <c r="G53" s="700">
        <f t="shared" si="4"/>
        <v>459</v>
      </c>
      <c r="H53" s="700">
        <f t="shared" si="4"/>
        <v>459</v>
      </c>
      <c r="I53" s="700">
        <f t="shared" si="4"/>
        <v>220</v>
      </c>
      <c r="J53" s="700">
        <f t="shared" si="0"/>
        <v>220</v>
      </c>
      <c r="K53" s="700">
        <f t="shared" si="1"/>
        <v>220</v>
      </c>
    </row>
    <row r="54" spans="1:29" ht="15" customHeight="1" thickBot="1" x14ac:dyDescent="0.25"/>
    <row r="55" spans="1:29" ht="15" customHeight="1" thickBot="1" x14ac:dyDescent="0.25">
      <c r="A55" s="1332" t="s">
        <v>2197</v>
      </c>
      <c r="B55" s="1333"/>
      <c r="C55" s="1333"/>
      <c r="D55" s="1333"/>
      <c r="E55" s="1333"/>
      <c r="F55" s="1334"/>
      <c r="G55" s="1335" t="s">
        <v>2186</v>
      </c>
      <c r="H55" s="1336"/>
      <c r="I55" s="1337"/>
      <c r="L55" s="1242" t="s">
        <v>588</v>
      </c>
      <c r="M55" s="1243"/>
      <c r="N55" s="1243"/>
      <c r="O55" s="1244"/>
    </row>
    <row r="56" spans="1:29" ht="15" customHeight="1" thickBot="1" x14ac:dyDescent="0.25">
      <c r="A56" s="688" t="s">
        <v>496</v>
      </c>
      <c r="B56" s="689" t="s">
        <v>497</v>
      </c>
      <c r="C56" s="690" t="s">
        <v>498</v>
      </c>
      <c r="D56" s="690" t="s">
        <v>499</v>
      </c>
      <c r="E56" s="690" t="s">
        <v>500</v>
      </c>
      <c r="F56" s="690" t="s">
        <v>501</v>
      </c>
      <c r="G56" s="691" t="s">
        <v>502</v>
      </c>
      <c r="H56" s="691" t="s">
        <v>503</v>
      </c>
      <c r="I56" s="692" t="s">
        <v>504</v>
      </c>
      <c r="L56" s="1245"/>
      <c r="M56" s="1246"/>
      <c r="N56" s="1246"/>
      <c r="O56" s="1247"/>
      <c r="Q56" s="24" t="s">
        <v>2188</v>
      </c>
      <c r="R56" s="683" t="s">
        <v>241</v>
      </c>
      <c r="S56" s="683" t="s">
        <v>1196</v>
      </c>
      <c r="T56" s="683" t="s">
        <v>541</v>
      </c>
      <c r="U56" s="683" t="s">
        <v>1784</v>
      </c>
      <c r="V56" s="683" t="s">
        <v>500</v>
      </c>
      <c r="W56" s="683" t="s">
        <v>1088</v>
      </c>
      <c r="X56" s="683" t="s">
        <v>242</v>
      </c>
      <c r="Y56" s="683" t="s">
        <v>1089</v>
      </c>
      <c r="Z56" s="683" t="s">
        <v>610</v>
      </c>
      <c r="AA56" s="683" t="s">
        <v>514</v>
      </c>
      <c r="AB56" s="683" t="s">
        <v>1587</v>
      </c>
      <c r="AC56" s="684" t="s">
        <v>813</v>
      </c>
    </row>
    <row r="57" spans="1:29" ht="15" customHeight="1" x14ac:dyDescent="0.2">
      <c r="A57" s="687">
        <v>1</v>
      </c>
      <c r="B57" s="53" t="s">
        <v>1208</v>
      </c>
      <c r="C57" s="46">
        <v>22</v>
      </c>
      <c r="D57" s="46">
        <v>18</v>
      </c>
      <c r="E57" s="46">
        <v>4</v>
      </c>
      <c r="F57" s="46">
        <v>0</v>
      </c>
      <c r="G57" s="46">
        <v>102</v>
      </c>
      <c r="H57" s="46">
        <v>37</v>
      </c>
      <c r="I57" s="695">
        <v>40</v>
      </c>
      <c r="J57" s="700">
        <f t="shared" si="0"/>
        <v>22</v>
      </c>
      <c r="K57" s="700">
        <f t="shared" si="1"/>
        <v>40</v>
      </c>
      <c r="L57" s="927" t="s">
        <v>2198</v>
      </c>
      <c r="M57" s="928"/>
      <c r="N57" s="928"/>
      <c r="O57" s="929"/>
      <c r="Q57" s="681" t="s">
        <v>241</v>
      </c>
      <c r="R57" s="10"/>
      <c r="S57" s="20"/>
      <c r="T57" s="20" t="s">
        <v>1894</v>
      </c>
      <c r="U57" s="20"/>
      <c r="V57" s="20"/>
      <c r="W57" s="20"/>
      <c r="X57" s="20"/>
      <c r="Y57" s="20"/>
      <c r="Z57" s="20"/>
      <c r="AA57" s="20"/>
      <c r="AB57" s="20"/>
      <c r="AC57" s="21"/>
    </row>
    <row r="58" spans="1:29" ht="15" customHeight="1" x14ac:dyDescent="0.2">
      <c r="A58" s="685">
        <v>2</v>
      </c>
      <c r="B58" s="54" t="s">
        <v>1092</v>
      </c>
      <c r="C58" s="696">
        <v>22</v>
      </c>
      <c r="D58" s="696">
        <v>17</v>
      </c>
      <c r="E58" s="696">
        <v>3</v>
      </c>
      <c r="F58" s="696">
        <v>2</v>
      </c>
      <c r="G58" s="696">
        <v>78</v>
      </c>
      <c r="H58" s="696">
        <v>29</v>
      </c>
      <c r="I58" s="698">
        <v>37</v>
      </c>
      <c r="J58" s="700">
        <f t="shared" si="0"/>
        <v>22</v>
      </c>
      <c r="K58" s="700">
        <f t="shared" si="1"/>
        <v>37</v>
      </c>
      <c r="L58" s="930"/>
      <c r="M58" s="931"/>
      <c r="N58" s="931"/>
      <c r="O58" s="932"/>
      <c r="Q58" s="681" t="s">
        <v>1196</v>
      </c>
      <c r="R58" s="20"/>
      <c r="S58" s="10"/>
      <c r="T58" s="20" t="s">
        <v>104</v>
      </c>
      <c r="U58" s="20"/>
      <c r="V58" s="20"/>
      <c r="W58" s="20" t="s">
        <v>532</v>
      </c>
      <c r="X58" s="20"/>
      <c r="Y58" s="20"/>
      <c r="Z58" s="20"/>
      <c r="AA58" s="20"/>
      <c r="AB58" s="20"/>
      <c r="AC58" s="21"/>
    </row>
    <row r="59" spans="1:29" ht="15" customHeight="1" x14ac:dyDescent="0.2">
      <c r="A59" s="685">
        <v>3</v>
      </c>
      <c r="B59" s="54" t="s">
        <v>2199</v>
      </c>
      <c r="C59" s="696">
        <v>22</v>
      </c>
      <c r="D59" s="696">
        <v>13</v>
      </c>
      <c r="E59" s="696">
        <v>4</v>
      </c>
      <c r="F59" s="696">
        <v>3</v>
      </c>
      <c r="G59" s="696">
        <v>68</v>
      </c>
      <c r="H59" s="696">
        <v>43</v>
      </c>
      <c r="I59" s="698">
        <v>32</v>
      </c>
      <c r="J59" s="700">
        <f t="shared" si="0"/>
        <v>20</v>
      </c>
      <c r="K59" s="700">
        <f t="shared" si="1"/>
        <v>30</v>
      </c>
      <c r="L59" s="930"/>
      <c r="M59" s="931"/>
      <c r="N59" s="931"/>
      <c r="O59" s="932"/>
      <c r="Q59" s="681" t="s">
        <v>541</v>
      </c>
      <c r="R59" s="20" t="s">
        <v>1645</v>
      </c>
      <c r="S59" s="20" t="s">
        <v>1795</v>
      </c>
      <c r="T59" s="10"/>
      <c r="U59" s="20" t="s">
        <v>1540</v>
      </c>
      <c r="V59" s="20" t="s">
        <v>1547</v>
      </c>
      <c r="W59" s="20" t="s">
        <v>1493</v>
      </c>
      <c r="X59" s="20" t="s">
        <v>1624</v>
      </c>
      <c r="Y59" s="20" t="s">
        <v>844</v>
      </c>
      <c r="Z59" s="20" t="s">
        <v>1546</v>
      </c>
      <c r="AA59" s="20" t="s">
        <v>1489</v>
      </c>
      <c r="AB59" s="20" t="s">
        <v>23</v>
      </c>
      <c r="AC59" s="21" t="s">
        <v>1655</v>
      </c>
    </row>
    <row r="60" spans="1:29" ht="15" customHeight="1" x14ac:dyDescent="0.2">
      <c r="A60" s="685">
        <v>4</v>
      </c>
      <c r="B60" s="54" t="s">
        <v>244</v>
      </c>
      <c r="C60" s="696">
        <v>22</v>
      </c>
      <c r="D60" s="696">
        <v>11</v>
      </c>
      <c r="E60" s="696">
        <v>3</v>
      </c>
      <c r="F60" s="696">
        <v>8</v>
      </c>
      <c r="G60" s="696">
        <v>59</v>
      </c>
      <c r="H60" s="696">
        <v>55</v>
      </c>
      <c r="I60" s="698">
        <v>25</v>
      </c>
      <c r="J60" s="700">
        <f t="shared" si="0"/>
        <v>22</v>
      </c>
      <c r="K60" s="700">
        <f t="shared" si="1"/>
        <v>25</v>
      </c>
      <c r="L60" s="930"/>
      <c r="M60" s="931"/>
      <c r="N60" s="931"/>
      <c r="O60" s="932"/>
      <c r="Q60" s="681" t="s">
        <v>1784</v>
      </c>
      <c r="R60" s="20"/>
      <c r="S60" s="20"/>
      <c r="T60" s="20" t="s">
        <v>1491</v>
      </c>
      <c r="U60" s="10"/>
      <c r="V60" s="20"/>
      <c r="W60" s="20"/>
      <c r="X60" s="20"/>
      <c r="Y60" s="20"/>
      <c r="Z60" s="20"/>
      <c r="AA60" s="20"/>
      <c r="AB60" s="20"/>
      <c r="AC60" s="21"/>
    </row>
    <row r="61" spans="1:29" ht="15" customHeight="1" x14ac:dyDescent="0.2">
      <c r="A61" s="685">
        <v>5</v>
      </c>
      <c r="B61" s="54" t="s">
        <v>1093</v>
      </c>
      <c r="C61" s="696">
        <v>22</v>
      </c>
      <c r="D61" s="696">
        <v>10</v>
      </c>
      <c r="E61" s="696">
        <v>4</v>
      </c>
      <c r="F61" s="696">
        <v>8</v>
      </c>
      <c r="G61" s="696">
        <v>49</v>
      </c>
      <c r="H61" s="696">
        <v>39</v>
      </c>
      <c r="I61" s="698">
        <v>24</v>
      </c>
      <c r="J61" s="700">
        <f t="shared" si="0"/>
        <v>22</v>
      </c>
      <c r="K61" s="700">
        <f t="shared" si="1"/>
        <v>24</v>
      </c>
      <c r="L61" s="930"/>
      <c r="M61" s="931"/>
      <c r="N61" s="931"/>
      <c r="O61" s="932"/>
      <c r="Q61" s="681" t="s">
        <v>500</v>
      </c>
      <c r="R61" s="20"/>
      <c r="S61" s="20"/>
      <c r="T61" s="20" t="s">
        <v>1495</v>
      </c>
      <c r="U61" s="20"/>
      <c r="V61" s="10"/>
      <c r="W61" s="20" t="s">
        <v>532</v>
      </c>
      <c r="X61" s="20"/>
      <c r="Y61" s="20"/>
      <c r="Z61" s="20"/>
      <c r="AA61" s="20"/>
      <c r="AB61" s="20"/>
      <c r="AC61" s="21"/>
    </row>
    <row r="62" spans="1:29" ht="15" customHeight="1" x14ac:dyDescent="0.2">
      <c r="A62" s="685">
        <v>6</v>
      </c>
      <c r="B62" s="54" t="s">
        <v>245</v>
      </c>
      <c r="C62" s="696">
        <v>22</v>
      </c>
      <c r="D62" s="696">
        <v>10</v>
      </c>
      <c r="E62" s="696">
        <v>3</v>
      </c>
      <c r="F62" s="696">
        <v>9</v>
      </c>
      <c r="G62" s="696">
        <v>50</v>
      </c>
      <c r="H62" s="696">
        <v>55</v>
      </c>
      <c r="I62" s="698">
        <v>23</v>
      </c>
      <c r="J62" s="700">
        <f t="shared" si="0"/>
        <v>22</v>
      </c>
      <c r="K62" s="700">
        <f t="shared" si="1"/>
        <v>23</v>
      </c>
      <c r="L62" s="930"/>
      <c r="M62" s="931"/>
      <c r="N62" s="931"/>
      <c r="O62" s="932"/>
      <c r="Q62" s="681" t="s">
        <v>1088</v>
      </c>
      <c r="R62" s="20"/>
      <c r="S62" s="20"/>
      <c r="T62" s="20" t="s">
        <v>1488</v>
      </c>
      <c r="U62" s="20"/>
      <c r="V62" s="20" t="s">
        <v>532</v>
      </c>
      <c r="W62" s="10"/>
      <c r="X62" s="20"/>
      <c r="Y62" s="20"/>
      <c r="Z62" s="20"/>
      <c r="AA62" s="20"/>
      <c r="AB62" s="20"/>
      <c r="AC62" s="21"/>
    </row>
    <row r="63" spans="1:29" ht="15" customHeight="1" x14ac:dyDescent="0.2">
      <c r="A63" s="685">
        <v>7</v>
      </c>
      <c r="B63" s="54" t="s">
        <v>2200</v>
      </c>
      <c r="C63" s="696">
        <v>22</v>
      </c>
      <c r="D63" s="696">
        <v>8</v>
      </c>
      <c r="E63" s="696">
        <v>5</v>
      </c>
      <c r="F63" s="696">
        <v>9</v>
      </c>
      <c r="G63" s="696">
        <v>63</v>
      </c>
      <c r="H63" s="696">
        <v>56</v>
      </c>
      <c r="I63" s="698">
        <v>21</v>
      </c>
      <c r="J63" s="700">
        <f t="shared" si="0"/>
        <v>22</v>
      </c>
      <c r="K63" s="700">
        <f t="shared" si="1"/>
        <v>21</v>
      </c>
      <c r="L63" s="930"/>
      <c r="M63" s="931"/>
      <c r="N63" s="931"/>
      <c r="O63" s="932"/>
      <c r="Q63" s="681" t="s">
        <v>242</v>
      </c>
      <c r="R63" s="20"/>
      <c r="S63" s="20"/>
      <c r="T63" s="20" t="s">
        <v>1541</v>
      </c>
      <c r="U63" s="20"/>
      <c r="V63" s="20"/>
      <c r="W63" s="20"/>
      <c r="X63" s="10"/>
      <c r="Y63" s="20" t="s">
        <v>532</v>
      </c>
      <c r="Z63" s="20"/>
      <c r="AA63" s="20"/>
      <c r="AB63" s="20"/>
      <c r="AC63" s="21"/>
    </row>
    <row r="64" spans="1:29" ht="15" customHeight="1" x14ac:dyDescent="0.2">
      <c r="A64" s="685">
        <v>8</v>
      </c>
      <c r="B64" s="54" t="s">
        <v>2201</v>
      </c>
      <c r="C64" s="696">
        <v>22</v>
      </c>
      <c r="D64" s="696">
        <v>7</v>
      </c>
      <c r="E64" s="696">
        <v>4</v>
      </c>
      <c r="F64" s="696">
        <v>11</v>
      </c>
      <c r="G64" s="696">
        <v>54</v>
      </c>
      <c r="H64" s="696">
        <v>72</v>
      </c>
      <c r="I64" s="698">
        <v>18</v>
      </c>
      <c r="J64" s="700">
        <f t="shared" si="0"/>
        <v>22</v>
      </c>
      <c r="K64" s="700">
        <f t="shared" si="1"/>
        <v>18</v>
      </c>
      <c r="L64" s="930"/>
      <c r="M64" s="931"/>
      <c r="N64" s="931"/>
      <c r="O64" s="932"/>
      <c r="Q64" s="681" t="s">
        <v>1089</v>
      </c>
      <c r="R64" s="20"/>
      <c r="S64" s="20"/>
      <c r="T64" s="20" t="s">
        <v>1210</v>
      </c>
      <c r="U64" s="20"/>
      <c r="V64" s="20"/>
      <c r="W64" s="20"/>
      <c r="X64" s="20" t="s">
        <v>532</v>
      </c>
      <c r="Y64" s="10"/>
      <c r="Z64" s="20"/>
      <c r="AA64" s="20"/>
      <c r="AB64" s="20"/>
      <c r="AC64" s="21"/>
    </row>
    <row r="65" spans="1:29" ht="15" customHeight="1" x14ac:dyDescent="0.2">
      <c r="A65" s="685">
        <v>9</v>
      </c>
      <c r="B65" s="54" t="s">
        <v>1090</v>
      </c>
      <c r="C65" s="696">
        <v>22</v>
      </c>
      <c r="D65" s="696">
        <v>7</v>
      </c>
      <c r="E65" s="696">
        <v>2</v>
      </c>
      <c r="F65" s="696">
        <v>13</v>
      </c>
      <c r="G65" s="696">
        <v>38</v>
      </c>
      <c r="H65" s="696">
        <v>49</v>
      </c>
      <c r="I65" s="698">
        <v>16</v>
      </c>
      <c r="J65" s="700">
        <f t="shared" si="0"/>
        <v>22</v>
      </c>
      <c r="K65" s="700">
        <f t="shared" si="1"/>
        <v>16</v>
      </c>
      <c r="L65" s="930"/>
      <c r="M65" s="931"/>
      <c r="N65" s="931"/>
      <c r="O65" s="932"/>
      <c r="Q65" s="681" t="s">
        <v>610</v>
      </c>
      <c r="R65" s="20"/>
      <c r="S65" s="20"/>
      <c r="T65" s="20" t="s">
        <v>24</v>
      </c>
      <c r="U65" s="20"/>
      <c r="V65" s="20"/>
      <c r="W65" s="20"/>
      <c r="X65" s="20"/>
      <c r="Y65" s="20"/>
      <c r="Z65" s="10"/>
      <c r="AA65" s="20"/>
      <c r="AB65" s="20"/>
      <c r="AC65" s="21"/>
    </row>
    <row r="66" spans="1:29" ht="15" customHeight="1" x14ac:dyDescent="0.2">
      <c r="A66" s="685">
        <v>10</v>
      </c>
      <c r="B66" s="54" t="s">
        <v>617</v>
      </c>
      <c r="C66" s="696">
        <v>22</v>
      </c>
      <c r="D66" s="696">
        <v>5</v>
      </c>
      <c r="E66" s="696">
        <v>1</v>
      </c>
      <c r="F66" s="696">
        <v>16</v>
      </c>
      <c r="G66" s="696">
        <v>42</v>
      </c>
      <c r="H66" s="696">
        <v>72</v>
      </c>
      <c r="I66" s="698">
        <v>11</v>
      </c>
      <c r="J66" s="700">
        <f t="shared" si="0"/>
        <v>22</v>
      </c>
      <c r="K66" s="700">
        <f t="shared" si="1"/>
        <v>11</v>
      </c>
      <c r="L66" s="930"/>
      <c r="M66" s="931"/>
      <c r="N66" s="931"/>
      <c r="O66" s="932"/>
      <c r="Q66" s="681" t="s">
        <v>514</v>
      </c>
      <c r="R66" s="20"/>
      <c r="S66" s="20"/>
      <c r="T66" s="20" t="s">
        <v>285</v>
      </c>
      <c r="U66" s="20"/>
      <c r="V66" s="20"/>
      <c r="W66" s="20"/>
      <c r="X66" s="20"/>
      <c r="Y66" s="20"/>
      <c r="Z66" s="20"/>
      <c r="AA66" s="10"/>
      <c r="AB66" s="20" t="s">
        <v>532</v>
      </c>
      <c r="AC66" s="21"/>
    </row>
    <row r="67" spans="1:29" ht="15" customHeight="1" x14ac:dyDescent="0.2">
      <c r="A67" s="685">
        <v>11</v>
      </c>
      <c r="B67" s="54" t="s">
        <v>1589</v>
      </c>
      <c r="C67" s="696">
        <v>22</v>
      </c>
      <c r="D67" s="696">
        <v>4</v>
      </c>
      <c r="E67" s="696">
        <v>3</v>
      </c>
      <c r="F67" s="696">
        <v>15</v>
      </c>
      <c r="G67" s="696">
        <v>31</v>
      </c>
      <c r="H67" s="696">
        <v>64</v>
      </c>
      <c r="I67" s="698">
        <v>11</v>
      </c>
      <c r="J67" s="700">
        <f t="shared" si="0"/>
        <v>22</v>
      </c>
      <c r="K67" s="700">
        <f t="shared" si="1"/>
        <v>11</v>
      </c>
      <c r="L67" s="930"/>
      <c r="M67" s="931"/>
      <c r="N67" s="931"/>
      <c r="O67" s="932"/>
      <c r="Q67" s="681" t="s">
        <v>1587</v>
      </c>
      <c r="R67" s="20"/>
      <c r="S67" s="20"/>
      <c r="T67" s="20" t="s">
        <v>1543</v>
      </c>
      <c r="U67" s="20"/>
      <c r="V67" s="20"/>
      <c r="W67" s="20"/>
      <c r="X67" s="20"/>
      <c r="Y67" s="20"/>
      <c r="Z67" s="20"/>
      <c r="AA67" s="20" t="s">
        <v>532</v>
      </c>
      <c r="AB67" s="10"/>
      <c r="AC67" s="21"/>
    </row>
    <row r="68" spans="1:29" ht="15" customHeight="1" thickBot="1" x14ac:dyDescent="0.25">
      <c r="A68" s="686">
        <v>12</v>
      </c>
      <c r="B68" s="55" t="s">
        <v>1094</v>
      </c>
      <c r="C68" s="697">
        <v>22</v>
      </c>
      <c r="D68" s="697">
        <v>2</v>
      </c>
      <c r="E68" s="697">
        <v>2</v>
      </c>
      <c r="F68" s="697">
        <v>18</v>
      </c>
      <c r="G68" s="697">
        <v>27</v>
      </c>
      <c r="H68" s="697">
        <v>86</v>
      </c>
      <c r="I68" s="699">
        <v>6</v>
      </c>
      <c r="J68" s="700">
        <f t="shared" si="0"/>
        <v>22</v>
      </c>
      <c r="K68" s="700">
        <f t="shared" si="1"/>
        <v>6</v>
      </c>
      <c r="L68" s="933"/>
      <c r="M68" s="934"/>
      <c r="N68" s="934"/>
      <c r="O68" s="935"/>
      <c r="Q68" s="682" t="s">
        <v>813</v>
      </c>
      <c r="R68" s="23"/>
      <c r="S68" s="23"/>
      <c r="T68" s="23" t="s">
        <v>2115</v>
      </c>
      <c r="U68" s="23"/>
      <c r="V68" s="23"/>
      <c r="W68" s="23"/>
      <c r="X68" s="23"/>
      <c r="Y68" s="23"/>
      <c r="Z68" s="23"/>
      <c r="AA68" s="23"/>
      <c r="AB68" s="23"/>
      <c r="AC68" s="15"/>
    </row>
    <row r="69" spans="1:29" ht="15" customHeight="1" x14ac:dyDescent="0.2">
      <c r="C69" s="700">
        <f t="shared" ref="C69:I69" si="5">SUM(C57:C68)</f>
        <v>264</v>
      </c>
      <c r="D69" s="700">
        <f t="shared" si="5"/>
        <v>112</v>
      </c>
      <c r="E69" s="700">
        <f t="shared" si="5"/>
        <v>38</v>
      </c>
      <c r="F69" s="700">
        <f t="shared" si="5"/>
        <v>112</v>
      </c>
      <c r="G69" s="700">
        <f t="shared" si="5"/>
        <v>661</v>
      </c>
      <c r="H69" s="700">
        <f t="shared" si="5"/>
        <v>657</v>
      </c>
      <c r="I69" s="700">
        <f t="shared" si="5"/>
        <v>264</v>
      </c>
      <c r="J69" s="700">
        <f t="shared" si="0"/>
        <v>262</v>
      </c>
      <c r="K69" s="700">
        <f t="shared" si="1"/>
        <v>262</v>
      </c>
      <c r="L69" s="4" t="s">
        <v>532</v>
      </c>
    </row>
    <row r="70" spans="1:29" ht="15" customHeight="1" thickBot="1" x14ac:dyDescent="0.25"/>
    <row r="71" spans="1:29" ht="15" customHeight="1" thickBot="1" x14ac:dyDescent="0.25">
      <c r="A71" s="1332" t="s">
        <v>2202</v>
      </c>
      <c r="B71" s="1333"/>
      <c r="C71" s="1333"/>
      <c r="D71" s="1333"/>
      <c r="E71" s="1333"/>
      <c r="F71" s="1334"/>
      <c r="G71" s="1335" t="s">
        <v>2186</v>
      </c>
      <c r="H71" s="1336"/>
      <c r="I71" s="1337"/>
      <c r="L71" s="945" t="s">
        <v>495</v>
      </c>
      <c r="M71" s="946"/>
      <c r="N71" s="946"/>
      <c r="O71" s="947"/>
    </row>
    <row r="72" spans="1:29" ht="15" customHeight="1" thickBot="1" x14ac:dyDescent="0.25">
      <c r="A72" s="688" t="s">
        <v>496</v>
      </c>
      <c r="B72" s="689" t="s">
        <v>497</v>
      </c>
      <c r="C72" s="690" t="s">
        <v>498</v>
      </c>
      <c r="D72" s="690" t="s">
        <v>499</v>
      </c>
      <c r="E72" s="690" t="s">
        <v>500</v>
      </c>
      <c r="F72" s="690" t="s">
        <v>501</v>
      </c>
      <c r="G72" s="691" t="s">
        <v>502</v>
      </c>
      <c r="H72" s="691" t="s">
        <v>503</v>
      </c>
      <c r="I72" s="692" t="s">
        <v>504</v>
      </c>
      <c r="L72" s="1063"/>
      <c r="M72" s="1064"/>
      <c r="N72" s="1064"/>
      <c r="O72" s="1065"/>
      <c r="Q72" s="24" t="s">
        <v>2188</v>
      </c>
      <c r="R72" s="683" t="s">
        <v>1615</v>
      </c>
      <c r="S72" s="683" t="s">
        <v>241</v>
      </c>
      <c r="T72" s="683" t="s">
        <v>1503</v>
      </c>
      <c r="U72" s="683" t="s">
        <v>564</v>
      </c>
      <c r="V72" s="683" t="s">
        <v>500</v>
      </c>
      <c r="W72" s="683" t="s">
        <v>59</v>
      </c>
      <c r="X72" s="683" t="s">
        <v>1530</v>
      </c>
      <c r="Y72" s="683" t="s">
        <v>610</v>
      </c>
      <c r="Z72" s="683" t="s">
        <v>2089</v>
      </c>
      <c r="AA72" s="683" t="s">
        <v>1959</v>
      </c>
      <c r="AB72" s="683" t="s">
        <v>2090</v>
      </c>
      <c r="AC72" s="684" t="s">
        <v>727</v>
      </c>
    </row>
    <row r="73" spans="1:29" ht="15" customHeight="1" x14ac:dyDescent="0.2">
      <c r="A73" s="687">
        <v>1</v>
      </c>
      <c r="B73" s="126" t="s">
        <v>1548</v>
      </c>
      <c r="C73" s="701"/>
      <c r="D73" s="701"/>
      <c r="E73" s="701"/>
      <c r="F73" s="701"/>
      <c r="G73" s="701"/>
      <c r="H73" s="701"/>
      <c r="I73" s="704"/>
      <c r="J73" s="700">
        <f t="shared" ref="J73:J134" si="6">D73+E73+F73</f>
        <v>0</v>
      </c>
      <c r="K73" s="700">
        <f t="shared" ref="K73:K134" si="7">D73*2+E73</f>
        <v>0</v>
      </c>
      <c r="L73" s="927" t="s">
        <v>2203</v>
      </c>
      <c r="M73" s="928"/>
      <c r="N73" s="928"/>
      <c r="O73" s="929"/>
      <c r="Q73" s="681" t="s">
        <v>1615</v>
      </c>
      <c r="R73" s="10"/>
      <c r="S73" s="20"/>
      <c r="T73" s="20"/>
      <c r="U73" s="20"/>
      <c r="V73" s="20"/>
      <c r="W73" s="20"/>
      <c r="X73" s="20"/>
      <c r="Y73" s="20"/>
      <c r="Z73" s="20"/>
      <c r="AA73" s="20"/>
      <c r="AB73" s="20"/>
      <c r="AC73" s="21"/>
    </row>
    <row r="74" spans="1:29" ht="15" customHeight="1" x14ac:dyDescent="0.2">
      <c r="A74" s="685">
        <v>2</v>
      </c>
      <c r="B74" s="129" t="s">
        <v>2062</v>
      </c>
      <c r="C74" s="696"/>
      <c r="D74" s="696"/>
      <c r="E74" s="696"/>
      <c r="F74" s="696"/>
      <c r="G74" s="696"/>
      <c r="H74" s="696"/>
      <c r="I74" s="698"/>
      <c r="J74" s="700">
        <f t="shared" si="6"/>
        <v>0</v>
      </c>
      <c r="K74" s="700">
        <f t="shared" si="7"/>
        <v>0</v>
      </c>
      <c r="L74" s="930"/>
      <c r="M74" s="931"/>
      <c r="N74" s="931"/>
      <c r="O74" s="932"/>
      <c r="Q74" s="681" t="s">
        <v>241</v>
      </c>
      <c r="R74" s="20"/>
      <c r="S74" s="10"/>
      <c r="T74" s="20" t="s">
        <v>532</v>
      </c>
      <c r="U74" s="20"/>
      <c r="V74" s="20"/>
      <c r="W74" s="20" t="s">
        <v>532</v>
      </c>
      <c r="X74" s="20"/>
      <c r="Y74" s="20"/>
      <c r="Z74" s="20"/>
      <c r="AA74" s="20"/>
      <c r="AB74" s="20"/>
      <c r="AC74" s="21"/>
    </row>
    <row r="75" spans="1:29" ht="15" customHeight="1" x14ac:dyDescent="0.2">
      <c r="A75" s="685" t="s">
        <v>521</v>
      </c>
      <c r="B75" s="129" t="s">
        <v>2061</v>
      </c>
      <c r="C75" s="696"/>
      <c r="D75" s="696"/>
      <c r="E75" s="696"/>
      <c r="F75" s="696"/>
      <c r="G75" s="696"/>
      <c r="H75" s="696"/>
      <c r="I75" s="698"/>
      <c r="J75" s="700">
        <f t="shared" si="6"/>
        <v>0</v>
      </c>
      <c r="K75" s="700">
        <f t="shared" si="7"/>
        <v>0</v>
      </c>
      <c r="L75" s="930"/>
      <c r="M75" s="931"/>
      <c r="N75" s="931"/>
      <c r="O75" s="932"/>
      <c r="Q75" s="681" t="s">
        <v>1503</v>
      </c>
      <c r="R75" s="20"/>
      <c r="S75" s="20" t="s">
        <v>532</v>
      </c>
      <c r="T75" s="10"/>
      <c r="U75" s="20"/>
      <c r="V75" s="20"/>
      <c r="W75" s="20"/>
      <c r="X75" s="20"/>
      <c r="Y75" s="20"/>
      <c r="Z75" s="20"/>
      <c r="AA75" s="20"/>
      <c r="AB75" s="20"/>
      <c r="AC75" s="21"/>
    </row>
    <row r="76" spans="1:29" ht="15" customHeight="1" x14ac:dyDescent="0.2">
      <c r="A76" s="685" t="s">
        <v>521</v>
      </c>
      <c r="B76" s="129" t="s">
        <v>1498</v>
      </c>
      <c r="C76" s="696"/>
      <c r="D76" s="696"/>
      <c r="E76" s="696"/>
      <c r="F76" s="696"/>
      <c r="G76" s="696"/>
      <c r="H76" s="696"/>
      <c r="I76" s="698"/>
      <c r="J76" s="700">
        <f t="shared" si="6"/>
        <v>0</v>
      </c>
      <c r="K76" s="700">
        <f t="shared" si="7"/>
        <v>0</v>
      </c>
      <c r="L76" s="930"/>
      <c r="M76" s="931"/>
      <c r="N76" s="931"/>
      <c r="O76" s="932"/>
      <c r="Q76" s="681" t="s">
        <v>564</v>
      </c>
      <c r="R76" s="20"/>
      <c r="S76" s="20"/>
      <c r="T76" s="20"/>
      <c r="U76" s="10"/>
      <c r="V76" s="20"/>
      <c r="W76" s="20"/>
      <c r="X76" s="20"/>
      <c r="Y76" s="20"/>
      <c r="Z76" s="20"/>
      <c r="AA76" s="20"/>
      <c r="AB76" s="20"/>
      <c r="AC76" s="21"/>
    </row>
    <row r="77" spans="1:29" ht="15" customHeight="1" x14ac:dyDescent="0.2">
      <c r="A77" s="685" t="s">
        <v>521</v>
      </c>
      <c r="B77" s="129" t="s">
        <v>2204</v>
      </c>
      <c r="C77" s="696"/>
      <c r="D77" s="696"/>
      <c r="E77" s="696"/>
      <c r="F77" s="696"/>
      <c r="G77" s="696"/>
      <c r="H77" s="696"/>
      <c r="I77" s="698"/>
      <c r="J77" s="700">
        <f t="shared" si="6"/>
        <v>0</v>
      </c>
      <c r="K77" s="700">
        <f t="shared" si="7"/>
        <v>0</v>
      </c>
      <c r="L77" s="930"/>
      <c r="M77" s="931"/>
      <c r="N77" s="931"/>
      <c r="O77" s="932"/>
      <c r="Q77" s="681" t="s">
        <v>500</v>
      </c>
      <c r="R77" s="20"/>
      <c r="S77" s="20"/>
      <c r="T77" s="20"/>
      <c r="U77" s="20"/>
      <c r="V77" s="10"/>
      <c r="W77" s="20" t="s">
        <v>532</v>
      </c>
      <c r="X77" s="20"/>
      <c r="Y77" s="20"/>
      <c r="Z77" s="20"/>
      <c r="AA77" s="20"/>
      <c r="AB77" s="20"/>
      <c r="AC77" s="21"/>
    </row>
    <row r="78" spans="1:29" ht="15" customHeight="1" x14ac:dyDescent="0.2">
      <c r="A78" s="685" t="s">
        <v>521</v>
      </c>
      <c r="B78" s="129" t="s">
        <v>106</v>
      </c>
      <c r="C78" s="696"/>
      <c r="D78" s="696"/>
      <c r="E78" s="696"/>
      <c r="F78" s="696"/>
      <c r="G78" s="696"/>
      <c r="H78" s="696"/>
      <c r="I78" s="698"/>
      <c r="J78" s="700">
        <f t="shared" si="6"/>
        <v>0</v>
      </c>
      <c r="K78" s="700">
        <f t="shared" si="7"/>
        <v>0</v>
      </c>
      <c r="L78" s="930" t="s">
        <v>528</v>
      </c>
      <c r="M78" s="931"/>
      <c r="N78" s="931"/>
      <c r="O78" s="932"/>
      <c r="Q78" s="681" t="s">
        <v>59</v>
      </c>
      <c r="R78" s="20"/>
      <c r="S78" s="20"/>
      <c r="T78" s="20"/>
      <c r="U78" s="20"/>
      <c r="V78" s="20" t="s">
        <v>532</v>
      </c>
      <c r="W78" s="10"/>
      <c r="X78" s="20"/>
      <c r="Y78" s="20"/>
      <c r="Z78" s="20"/>
      <c r="AA78" s="20"/>
      <c r="AB78" s="20"/>
      <c r="AC78" s="21"/>
    </row>
    <row r="79" spans="1:29" ht="15" customHeight="1" x14ac:dyDescent="0.2">
      <c r="A79" s="685" t="s">
        <v>521</v>
      </c>
      <c r="B79" s="129" t="s">
        <v>616</v>
      </c>
      <c r="C79" s="696"/>
      <c r="D79" s="696"/>
      <c r="E79" s="696"/>
      <c r="F79" s="696"/>
      <c r="G79" s="696"/>
      <c r="H79" s="696"/>
      <c r="I79" s="698"/>
      <c r="J79" s="700">
        <f t="shared" si="6"/>
        <v>0</v>
      </c>
      <c r="K79" s="700">
        <f t="shared" si="7"/>
        <v>0</v>
      </c>
      <c r="L79" s="930"/>
      <c r="M79" s="931"/>
      <c r="N79" s="931"/>
      <c r="O79" s="932"/>
      <c r="Q79" s="681" t="s">
        <v>1530</v>
      </c>
      <c r="R79" s="20"/>
      <c r="S79" s="20"/>
      <c r="T79" s="20"/>
      <c r="U79" s="20"/>
      <c r="V79" s="20"/>
      <c r="W79" s="20"/>
      <c r="X79" s="10"/>
      <c r="Y79" s="20" t="s">
        <v>532</v>
      </c>
      <c r="Z79" s="20"/>
      <c r="AA79" s="20"/>
      <c r="AB79" s="20"/>
      <c r="AC79" s="21"/>
    </row>
    <row r="80" spans="1:29" ht="15" customHeight="1" x14ac:dyDescent="0.2">
      <c r="A80" s="685" t="s">
        <v>521</v>
      </c>
      <c r="B80" s="129" t="s">
        <v>1931</v>
      </c>
      <c r="C80" s="696"/>
      <c r="D80" s="696"/>
      <c r="E80" s="696"/>
      <c r="F80" s="696"/>
      <c r="G80" s="696"/>
      <c r="H80" s="696"/>
      <c r="I80" s="698"/>
      <c r="J80" s="700">
        <f t="shared" si="6"/>
        <v>0</v>
      </c>
      <c r="K80" s="700">
        <f t="shared" si="7"/>
        <v>0</v>
      </c>
      <c r="L80" s="930"/>
      <c r="M80" s="931"/>
      <c r="N80" s="931"/>
      <c r="O80" s="932"/>
      <c r="Q80" s="681" t="s">
        <v>610</v>
      </c>
      <c r="R80" s="20"/>
      <c r="S80" s="20"/>
      <c r="T80" s="20"/>
      <c r="U80" s="20"/>
      <c r="V80" s="20"/>
      <c r="W80" s="20"/>
      <c r="X80" s="20" t="s">
        <v>532</v>
      </c>
      <c r="Y80" s="10"/>
      <c r="Z80" s="20"/>
      <c r="AA80" s="20"/>
      <c r="AB80" s="20"/>
      <c r="AC80" s="21"/>
    </row>
    <row r="81" spans="1:31" ht="15" customHeight="1" x14ac:dyDescent="0.2">
      <c r="A81" s="685" t="s">
        <v>521</v>
      </c>
      <c r="B81" s="129" t="s">
        <v>2093</v>
      </c>
      <c r="C81" s="696"/>
      <c r="D81" s="696"/>
      <c r="E81" s="696"/>
      <c r="F81" s="696"/>
      <c r="G81" s="696"/>
      <c r="H81" s="696"/>
      <c r="I81" s="698"/>
      <c r="J81" s="700">
        <f t="shared" si="6"/>
        <v>0</v>
      </c>
      <c r="K81" s="700">
        <f t="shared" si="7"/>
        <v>0</v>
      </c>
      <c r="L81" s="930"/>
      <c r="M81" s="931"/>
      <c r="N81" s="931"/>
      <c r="O81" s="932"/>
      <c r="Q81" s="681" t="s">
        <v>2089</v>
      </c>
      <c r="R81" s="20"/>
      <c r="S81" s="20"/>
      <c r="T81" s="20"/>
      <c r="U81" s="20"/>
      <c r="V81" s="20"/>
      <c r="W81" s="20"/>
      <c r="X81" s="20"/>
      <c r="Y81" s="20"/>
      <c r="Z81" s="10"/>
      <c r="AA81" s="20"/>
      <c r="AB81" s="20"/>
      <c r="AC81" s="21"/>
    </row>
    <row r="82" spans="1:31" ht="15" customHeight="1" x14ac:dyDescent="0.2">
      <c r="A82" s="685" t="s">
        <v>521</v>
      </c>
      <c r="B82" s="129" t="s">
        <v>2094</v>
      </c>
      <c r="C82" s="696"/>
      <c r="D82" s="696"/>
      <c r="E82" s="696"/>
      <c r="F82" s="696"/>
      <c r="G82" s="696"/>
      <c r="H82" s="696"/>
      <c r="I82" s="698"/>
      <c r="J82" s="700">
        <f t="shared" si="6"/>
        <v>0</v>
      </c>
      <c r="K82" s="700">
        <f t="shared" si="7"/>
        <v>0</v>
      </c>
      <c r="L82" s="930"/>
      <c r="M82" s="931"/>
      <c r="N82" s="931"/>
      <c r="O82" s="932"/>
      <c r="Q82" s="681" t="s">
        <v>1959</v>
      </c>
      <c r="R82" s="20"/>
      <c r="S82" s="20"/>
      <c r="T82" s="20"/>
      <c r="U82" s="20"/>
      <c r="V82" s="20"/>
      <c r="W82" s="20"/>
      <c r="X82" s="20"/>
      <c r="Y82" s="20"/>
      <c r="Z82" s="20"/>
      <c r="AA82" s="10"/>
      <c r="AB82" s="20" t="s">
        <v>532</v>
      </c>
      <c r="AC82" s="21"/>
    </row>
    <row r="83" spans="1:31" ht="15" customHeight="1" x14ac:dyDescent="0.2">
      <c r="A83" s="685" t="s">
        <v>521</v>
      </c>
      <c r="B83" s="129" t="s">
        <v>1497</v>
      </c>
      <c r="C83" s="696"/>
      <c r="D83" s="696"/>
      <c r="E83" s="696"/>
      <c r="F83" s="696"/>
      <c r="G83" s="696"/>
      <c r="H83" s="696"/>
      <c r="I83" s="698"/>
      <c r="J83" s="700">
        <f t="shared" si="6"/>
        <v>0</v>
      </c>
      <c r="K83" s="700">
        <f t="shared" si="7"/>
        <v>0</v>
      </c>
      <c r="L83" s="930"/>
      <c r="M83" s="931"/>
      <c r="N83" s="931"/>
      <c r="O83" s="932"/>
      <c r="Q83" s="681" t="s">
        <v>2090</v>
      </c>
      <c r="R83" s="20"/>
      <c r="S83" s="20"/>
      <c r="T83" s="20"/>
      <c r="U83" s="20"/>
      <c r="V83" s="20"/>
      <c r="W83" s="20"/>
      <c r="X83" s="20"/>
      <c r="Y83" s="20"/>
      <c r="Z83" s="20"/>
      <c r="AA83" s="20" t="s">
        <v>532</v>
      </c>
      <c r="AB83" s="10"/>
      <c r="AC83" s="21"/>
    </row>
    <row r="84" spans="1:31" ht="15" customHeight="1" thickBot="1" x14ac:dyDescent="0.25">
      <c r="A84" s="686" t="s">
        <v>521</v>
      </c>
      <c r="B84" s="130" t="s">
        <v>1139</v>
      </c>
      <c r="C84" s="697"/>
      <c r="D84" s="697"/>
      <c r="E84" s="697"/>
      <c r="F84" s="697"/>
      <c r="G84" s="697"/>
      <c r="H84" s="697"/>
      <c r="I84" s="699"/>
      <c r="J84" s="700">
        <f t="shared" si="6"/>
        <v>0</v>
      </c>
      <c r="K84" s="700">
        <f t="shared" si="7"/>
        <v>0</v>
      </c>
      <c r="L84" s="933"/>
      <c r="M84" s="934"/>
      <c r="N84" s="934"/>
      <c r="O84" s="935"/>
      <c r="Q84" s="682" t="s">
        <v>727</v>
      </c>
      <c r="R84" s="23"/>
      <c r="S84" s="23"/>
      <c r="T84" s="23"/>
      <c r="U84" s="23"/>
      <c r="V84" s="23"/>
      <c r="W84" s="23"/>
      <c r="X84" s="23"/>
      <c r="Y84" s="23"/>
      <c r="Z84" s="23"/>
      <c r="AA84" s="23"/>
      <c r="AB84" s="23"/>
      <c r="AC84" s="15"/>
    </row>
    <row r="85" spans="1:31" ht="15" customHeight="1" x14ac:dyDescent="0.2">
      <c r="C85" s="700">
        <f t="shared" ref="C85:I85" si="8">SUM(C73:C84)</f>
        <v>0</v>
      </c>
      <c r="D85" s="700">
        <f t="shared" si="8"/>
        <v>0</v>
      </c>
      <c r="E85" s="700">
        <f t="shared" si="8"/>
        <v>0</v>
      </c>
      <c r="F85" s="700">
        <f t="shared" si="8"/>
        <v>0</v>
      </c>
      <c r="G85" s="700">
        <f t="shared" si="8"/>
        <v>0</v>
      </c>
      <c r="H85" s="700">
        <f t="shared" si="8"/>
        <v>0</v>
      </c>
      <c r="I85" s="700">
        <f t="shared" si="8"/>
        <v>0</v>
      </c>
      <c r="J85" s="700">
        <f t="shared" si="6"/>
        <v>0</v>
      </c>
      <c r="K85" s="700">
        <f t="shared" si="7"/>
        <v>0</v>
      </c>
    </row>
    <row r="86" spans="1:31" ht="15" customHeight="1" thickBot="1" x14ac:dyDescent="0.25"/>
    <row r="87" spans="1:31" ht="15" customHeight="1" x14ac:dyDescent="0.2">
      <c r="A87" s="1131" t="s">
        <v>491</v>
      </c>
      <c r="B87" s="1132"/>
      <c r="C87" s="1020" t="s">
        <v>2205</v>
      </c>
      <c r="D87" s="1021"/>
      <c r="E87" s="1021"/>
      <c r="F87" s="1021"/>
      <c r="G87" s="1021"/>
      <c r="H87" s="1021"/>
      <c r="I87" s="1022"/>
      <c r="P87" s="5" t="s">
        <v>532</v>
      </c>
      <c r="R87" s="5" t="s">
        <v>532</v>
      </c>
    </row>
    <row r="88" spans="1:31" ht="15" customHeight="1" thickBot="1" x14ac:dyDescent="0.25">
      <c r="A88" s="1133"/>
      <c r="B88" s="1134"/>
      <c r="C88" s="1023"/>
      <c r="D88" s="1024"/>
      <c r="E88" s="1024"/>
      <c r="F88" s="1024"/>
      <c r="G88" s="1024"/>
      <c r="H88" s="1024"/>
      <c r="I88" s="1025"/>
    </row>
    <row r="89" spans="1:31" ht="15" customHeight="1" thickBot="1" x14ac:dyDescent="0.25"/>
    <row r="90" spans="1:31" ht="15" customHeight="1" thickBot="1" x14ac:dyDescent="0.25">
      <c r="A90" s="961" t="s">
        <v>2187</v>
      </c>
      <c r="B90" s="962"/>
      <c r="C90" s="962"/>
      <c r="D90" s="962"/>
      <c r="E90" s="962"/>
      <c r="F90" s="962"/>
      <c r="G90" s="962" t="s">
        <v>2205</v>
      </c>
      <c r="H90" s="962"/>
      <c r="I90" s="1340"/>
      <c r="L90" s="952" t="s">
        <v>538</v>
      </c>
      <c r="M90" s="953"/>
      <c r="N90" s="953"/>
      <c r="O90" s="954"/>
    </row>
    <row r="91" spans="1:31" ht="15" customHeight="1" thickBot="1" x14ac:dyDescent="0.25">
      <c r="A91" s="173" t="s">
        <v>496</v>
      </c>
      <c r="B91" s="89" t="s">
        <v>497</v>
      </c>
      <c r="C91" s="696" t="s">
        <v>498</v>
      </c>
      <c r="D91" s="696" t="s">
        <v>499</v>
      </c>
      <c r="E91" s="696" t="s">
        <v>500</v>
      </c>
      <c r="F91" s="696" t="s">
        <v>501</v>
      </c>
      <c r="G91" s="696" t="s">
        <v>502</v>
      </c>
      <c r="H91" s="696" t="s">
        <v>503</v>
      </c>
      <c r="I91" s="698" t="s">
        <v>504</v>
      </c>
      <c r="L91" s="955"/>
      <c r="M91" s="956"/>
      <c r="N91" s="956"/>
      <c r="O91" s="957"/>
      <c r="Q91" s="24" t="s">
        <v>2206</v>
      </c>
      <c r="R91" s="420" t="s">
        <v>116</v>
      </c>
      <c r="S91" s="420" t="s">
        <v>117</v>
      </c>
      <c r="T91" s="420" t="s">
        <v>506</v>
      </c>
      <c r="U91" s="420" t="s">
        <v>901</v>
      </c>
      <c r="V91" s="420" t="s">
        <v>902</v>
      </c>
      <c r="W91" s="420" t="s">
        <v>1178</v>
      </c>
      <c r="X91" s="420" t="s">
        <v>610</v>
      </c>
      <c r="Y91" s="420" t="s">
        <v>501</v>
      </c>
      <c r="Z91" s="420" t="s">
        <v>777</v>
      </c>
      <c r="AA91" s="420" t="s">
        <v>1684</v>
      </c>
      <c r="AB91" s="420" t="s">
        <v>2136</v>
      </c>
      <c r="AC91" s="420" t="s">
        <v>533</v>
      </c>
      <c r="AD91" s="420" t="s">
        <v>769</v>
      </c>
      <c r="AE91" s="421" t="s">
        <v>2162</v>
      </c>
    </row>
    <row r="92" spans="1:31" ht="15" customHeight="1" x14ac:dyDescent="0.2">
      <c r="A92" s="517">
        <v>1</v>
      </c>
      <c r="B92" s="89" t="s">
        <v>1598</v>
      </c>
      <c r="C92" s="696">
        <v>26</v>
      </c>
      <c r="D92" s="696">
        <v>16</v>
      </c>
      <c r="E92" s="696">
        <v>5</v>
      </c>
      <c r="F92" s="696">
        <v>5</v>
      </c>
      <c r="G92" s="696">
        <v>73</v>
      </c>
      <c r="H92" s="696">
        <v>38</v>
      </c>
      <c r="I92" s="698">
        <v>37</v>
      </c>
      <c r="J92" s="700">
        <f t="shared" si="6"/>
        <v>26</v>
      </c>
      <c r="K92" s="700">
        <f t="shared" si="7"/>
        <v>37</v>
      </c>
      <c r="L92" s="927"/>
      <c r="M92" s="928"/>
      <c r="N92" s="928"/>
      <c r="O92" s="929"/>
      <c r="Q92" s="422" t="s">
        <v>116</v>
      </c>
      <c r="R92" s="10"/>
      <c r="S92" s="20"/>
      <c r="T92" s="20"/>
      <c r="U92" s="20"/>
      <c r="V92" s="20"/>
      <c r="W92" s="20"/>
      <c r="X92" s="20"/>
      <c r="Y92" s="20"/>
      <c r="Z92" s="20" t="s">
        <v>1495</v>
      </c>
      <c r="AA92" s="20"/>
      <c r="AB92" s="20"/>
      <c r="AC92" s="20" t="s">
        <v>1543</v>
      </c>
      <c r="AD92" s="20"/>
      <c r="AE92" s="21"/>
    </row>
    <row r="93" spans="1:31" ht="15" customHeight="1" x14ac:dyDescent="0.2">
      <c r="A93" s="517">
        <v>2</v>
      </c>
      <c r="B93" s="89" t="s">
        <v>2163</v>
      </c>
      <c r="C93" s="696">
        <v>26</v>
      </c>
      <c r="D93" s="696">
        <v>15</v>
      </c>
      <c r="E93" s="696">
        <v>5</v>
      </c>
      <c r="F93" s="696">
        <v>6</v>
      </c>
      <c r="G93" s="696">
        <v>62</v>
      </c>
      <c r="H93" s="696">
        <v>38</v>
      </c>
      <c r="I93" s="698">
        <v>35</v>
      </c>
      <c r="J93" s="700">
        <f t="shared" si="6"/>
        <v>26</v>
      </c>
      <c r="K93" s="700">
        <f t="shared" si="7"/>
        <v>35</v>
      </c>
      <c r="L93" s="930"/>
      <c r="M93" s="931"/>
      <c r="N93" s="931"/>
      <c r="O93" s="932"/>
      <c r="Q93" s="422" t="s">
        <v>117</v>
      </c>
      <c r="R93" s="20"/>
      <c r="S93" s="10"/>
      <c r="T93" s="20" t="s">
        <v>532</v>
      </c>
      <c r="U93" s="20"/>
      <c r="V93" s="20"/>
      <c r="W93" s="20" t="s">
        <v>532</v>
      </c>
      <c r="X93" s="20"/>
      <c r="Y93" s="20"/>
      <c r="Z93" s="20" t="s">
        <v>1210</v>
      </c>
      <c r="AA93" s="20"/>
      <c r="AB93" s="20"/>
      <c r="AC93" s="20" t="s">
        <v>1207</v>
      </c>
      <c r="AD93" s="20"/>
      <c r="AE93" s="21"/>
    </row>
    <row r="94" spans="1:31" ht="15" customHeight="1" x14ac:dyDescent="0.2">
      <c r="A94" s="517">
        <v>3</v>
      </c>
      <c r="B94" s="89" t="s">
        <v>1923</v>
      </c>
      <c r="C94" s="696">
        <v>26</v>
      </c>
      <c r="D94" s="696">
        <v>12</v>
      </c>
      <c r="E94" s="696">
        <v>6</v>
      </c>
      <c r="F94" s="696">
        <v>8</v>
      </c>
      <c r="G94" s="696">
        <v>51</v>
      </c>
      <c r="H94" s="696">
        <v>37</v>
      </c>
      <c r="I94" s="698">
        <v>30</v>
      </c>
      <c r="J94" s="700">
        <f t="shared" si="6"/>
        <v>26</v>
      </c>
      <c r="K94" s="700">
        <f t="shared" si="7"/>
        <v>30</v>
      </c>
      <c r="L94" s="930"/>
      <c r="M94" s="931"/>
      <c r="N94" s="931"/>
      <c r="O94" s="932"/>
      <c r="Q94" s="422" t="s">
        <v>506</v>
      </c>
      <c r="R94" s="20"/>
      <c r="S94" s="20" t="s">
        <v>532</v>
      </c>
      <c r="T94" s="10"/>
      <c r="U94" s="20"/>
      <c r="V94" s="20"/>
      <c r="W94" s="20"/>
      <c r="X94" s="20"/>
      <c r="Y94" s="20"/>
      <c r="Z94" s="20" t="s">
        <v>1494</v>
      </c>
      <c r="AA94" s="20"/>
      <c r="AB94" s="20"/>
      <c r="AC94" s="20" t="s">
        <v>844</v>
      </c>
      <c r="AD94" s="20"/>
      <c r="AE94" s="21"/>
    </row>
    <row r="95" spans="1:31" ht="15" customHeight="1" x14ac:dyDescent="0.2">
      <c r="A95" s="517">
        <v>4</v>
      </c>
      <c r="B95" s="89" t="s">
        <v>781</v>
      </c>
      <c r="C95" s="696">
        <v>26</v>
      </c>
      <c r="D95" s="696">
        <v>11</v>
      </c>
      <c r="E95" s="696">
        <v>7</v>
      </c>
      <c r="F95" s="696">
        <v>8</v>
      </c>
      <c r="G95" s="696">
        <v>47</v>
      </c>
      <c r="H95" s="696">
        <v>41</v>
      </c>
      <c r="I95" s="698">
        <v>29</v>
      </c>
      <c r="J95" s="700">
        <f t="shared" si="6"/>
        <v>26</v>
      </c>
      <c r="K95" s="700">
        <f t="shared" si="7"/>
        <v>29</v>
      </c>
      <c r="L95" s="930"/>
      <c r="M95" s="931"/>
      <c r="N95" s="931"/>
      <c r="O95" s="932"/>
      <c r="Q95" s="422" t="s">
        <v>901</v>
      </c>
      <c r="R95" s="20"/>
      <c r="S95" s="20"/>
      <c r="T95" s="20"/>
      <c r="U95" s="10"/>
      <c r="V95" s="20"/>
      <c r="W95" s="20"/>
      <c r="X95" s="20"/>
      <c r="Y95" s="20"/>
      <c r="Z95" s="20" t="s">
        <v>1600</v>
      </c>
      <c r="AA95" s="20"/>
      <c r="AB95" s="20"/>
      <c r="AC95" s="20" t="s">
        <v>355</v>
      </c>
      <c r="AD95" s="20"/>
      <c r="AE95" s="21"/>
    </row>
    <row r="96" spans="1:31" ht="15" customHeight="1" x14ac:dyDescent="0.2">
      <c r="A96" s="517">
        <v>5</v>
      </c>
      <c r="B96" s="89" t="s">
        <v>534</v>
      </c>
      <c r="C96" s="696">
        <v>26</v>
      </c>
      <c r="D96" s="696">
        <v>11</v>
      </c>
      <c r="E96" s="696">
        <v>7</v>
      </c>
      <c r="F96" s="696">
        <v>8</v>
      </c>
      <c r="G96" s="696">
        <v>47</v>
      </c>
      <c r="H96" s="696">
        <v>41</v>
      </c>
      <c r="I96" s="698">
        <v>29</v>
      </c>
      <c r="J96" s="700">
        <f t="shared" si="6"/>
        <v>26</v>
      </c>
      <c r="K96" s="700">
        <f t="shared" si="7"/>
        <v>29</v>
      </c>
      <c r="L96" s="930"/>
      <c r="M96" s="931"/>
      <c r="N96" s="931"/>
      <c r="O96" s="932"/>
      <c r="Q96" s="422" t="s">
        <v>902</v>
      </c>
      <c r="R96" s="20"/>
      <c r="S96" s="20"/>
      <c r="T96" s="20"/>
      <c r="U96" s="20"/>
      <c r="V96" s="10"/>
      <c r="W96" s="20" t="s">
        <v>532</v>
      </c>
      <c r="X96" s="20"/>
      <c r="Y96" s="20"/>
      <c r="Z96" s="20" t="s">
        <v>1207</v>
      </c>
      <c r="AA96" s="20"/>
      <c r="AB96" s="20"/>
      <c r="AC96" s="20" t="s">
        <v>1656</v>
      </c>
      <c r="AD96" s="20"/>
      <c r="AE96" s="21" t="s">
        <v>532</v>
      </c>
    </row>
    <row r="97" spans="1:31" ht="15" customHeight="1" x14ac:dyDescent="0.2">
      <c r="A97" s="517">
        <v>6</v>
      </c>
      <c r="B97" s="89" t="s">
        <v>1518</v>
      </c>
      <c r="C97" s="696">
        <v>26</v>
      </c>
      <c r="D97" s="696">
        <v>11</v>
      </c>
      <c r="E97" s="696">
        <v>5</v>
      </c>
      <c r="F97" s="696">
        <v>10</v>
      </c>
      <c r="G97" s="696">
        <v>61</v>
      </c>
      <c r="H97" s="696">
        <v>51</v>
      </c>
      <c r="I97" s="698">
        <v>27</v>
      </c>
      <c r="J97" s="700">
        <f t="shared" si="6"/>
        <v>26</v>
      </c>
      <c r="K97" s="700">
        <f t="shared" si="7"/>
        <v>27</v>
      </c>
      <c r="L97" s="930"/>
      <c r="M97" s="931"/>
      <c r="N97" s="931"/>
      <c r="O97" s="932"/>
      <c r="Q97" s="422" t="s">
        <v>1178</v>
      </c>
      <c r="R97" s="20"/>
      <c r="S97" s="20"/>
      <c r="T97" s="20"/>
      <c r="U97" s="20"/>
      <c r="V97" s="20" t="s">
        <v>532</v>
      </c>
      <c r="W97" s="10"/>
      <c r="X97" s="20"/>
      <c r="Y97" s="20"/>
      <c r="Z97" s="20" t="s">
        <v>1603</v>
      </c>
      <c r="AA97" s="20"/>
      <c r="AB97" s="20"/>
      <c r="AC97" s="20" t="s">
        <v>1207</v>
      </c>
      <c r="AD97" s="20"/>
      <c r="AE97" s="21"/>
    </row>
    <row r="98" spans="1:31" ht="15" customHeight="1" x14ac:dyDescent="0.2">
      <c r="A98" s="517">
        <v>7</v>
      </c>
      <c r="B98" s="89" t="s">
        <v>767</v>
      </c>
      <c r="C98" s="696">
        <v>26</v>
      </c>
      <c r="D98" s="696">
        <v>9</v>
      </c>
      <c r="E98" s="696">
        <v>9</v>
      </c>
      <c r="F98" s="696">
        <v>8</v>
      </c>
      <c r="G98" s="696">
        <v>50</v>
      </c>
      <c r="H98" s="696">
        <v>51</v>
      </c>
      <c r="I98" s="698">
        <v>27</v>
      </c>
      <c r="J98" s="700">
        <f t="shared" si="6"/>
        <v>26</v>
      </c>
      <c r="K98" s="700">
        <f t="shared" si="7"/>
        <v>27</v>
      </c>
      <c r="L98" s="930"/>
      <c r="M98" s="931"/>
      <c r="N98" s="931"/>
      <c r="O98" s="932"/>
      <c r="Q98" s="422" t="s">
        <v>610</v>
      </c>
      <c r="R98" s="20"/>
      <c r="S98" s="20"/>
      <c r="T98" s="20"/>
      <c r="U98" s="20"/>
      <c r="V98" s="20"/>
      <c r="W98" s="20"/>
      <c r="X98" s="10"/>
      <c r="Y98" s="20" t="s">
        <v>532</v>
      </c>
      <c r="Z98" s="20" t="s">
        <v>1490</v>
      </c>
      <c r="AA98" s="20"/>
      <c r="AB98" s="20"/>
      <c r="AC98" s="20" t="s">
        <v>1489</v>
      </c>
      <c r="AD98" s="20"/>
      <c r="AE98" s="21"/>
    </row>
    <row r="99" spans="1:31" ht="15" customHeight="1" x14ac:dyDescent="0.2">
      <c r="A99" s="517">
        <v>8</v>
      </c>
      <c r="B99" s="89" t="s">
        <v>554</v>
      </c>
      <c r="C99" s="696">
        <v>26</v>
      </c>
      <c r="D99" s="696">
        <v>12</v>
      </c>
      <c r="E99" s="696">
        <v>2</v>
      </c>
      <c r="F99" s="696">
        <v>12</v>
      </c>
      <c r="G99" s="696">
        <v>54</v>
      </c>
      <c r="H99" s="696">
        <v>48</v>
      </c>
      <c r="I99" s="698">
        <v>26</v>
      </c>
      <c r="J99" s="700">
        <f t="shared" si="6"/>
        <v>26</v>
      </c>
      <c r="K99" s="700">
        <f t="shared" si="7"/>
        <v>26</v>
      </c>
      <c r="L99" s="930"/>
      <c r="M99" s="931"/>
      <c r="N99" s="931"/>
      <c r="O99" s="932"/>
      <c r="Q99" s="422" t="s">
        <v>501</v>
      </c>
      <c r="R99" s="20"/>
      <c r="S99" s="20"/>
      <c r="T99" s="20"/>
      <c r="U99" s="20"/>
      <c r="V99" s="20"/>
      <c r="W99" s="20"/>
      <c r="X99" s="20" t="s">
        <v>532</v>
      </c>
      <c r="Y99" s="10"/>
      <c r="Z99" s="20" t="s">
        <v>1207</v>
      </c>
      <c r="AA99" s="20"/>
      <c r="AB99" s="20"/>
      <c r="AC99" s="20" t="s">
        <v>1642</v>
      </c>
      <c r="AD99" s="20"/>
      <c r="AE99" s="21"/>
    </row>
    <row r="100" spans="1:31" ht="15" customHeight="1" x14ac:dyDescent="0.2">
      <c r="A100" s="517">
        <v>9</v>
      </c>
      <c r="B100" s="89" t="s">
        <v>1431</v>
      </c>
      <c r="C100" s="696">
        <v>26</v>
      </c>
      <c r="D100" s="696">
        <v>10</v>
      </c>
      <c r="E100" s="696">
        <v>6</v>
      </c>
      <c r="F100" s="696">
        <v>10</v>
      </c>
      <c r="G100" s="696">
        <v>52</v>
      </c>
      <c r="H100" s="696">
        <v>61</v>
      </c>
      <c r="I100" s="698">
        <v>26</v>
      </c>
      <c r="J100" s="700">
        <f t="shared" si="6"/>
        <v>26</v>
      </c>
      <c r="K100" s="700">
        <f t="shared" si="7"/>
        <v>26</v>
      </c>
      <c r="L100" s="930"/>
      <c r="M100" s="931"/>
      <c r="N100" s="931"/>
      <c r="O100" s="932"/>
      <c r="Q100" s="422" t="s">
        <v>777</v>
      </c>
      <c r="R100" s="20" t="s">
        <v>1540</v>
      </c>
      <c r="S100" s="20" t="s">
        <v>1490</v>
      </c>
      <c r="T100" s="20" t="s">
        <v>844</v>
      </c>
      <c r="U100" s="20" t="s">
        <v>1493</v>
      </c>
      <c r="V100" s="20" t="s">
        <v>1210</v>
      </c>
      <c r="W100" s="20" t="s">
        <v>1600</v>
      </c>
      <c r="X100" s="20" t="s">
        <v>1489</v>
      </c>
      <c r="Y100" s="20" t="s">
        <v>1597</v>
      </c>
      <c r="Z100" s="10"/>
      <c r="AA100" s="20" t="s">
        <v>844</v>
      </c>
      <c r="AB100" s="20" t="s">
        <v>1490</v>
      </c>
      <c r="AC100" s="20" t="s">
        <v>1543</v>
      </c>
      <c r="AD100" s="20" t="s">
        <v>1599</v>
      </c>
      <c r="AE100" s="21" t="s">
        <v>1210</v>
      </c>
    </row>
    <row r="101" spans="1:31" ht="15" customHeight="1" x14ac:dyDescent="0.2">
      <c r="A101" s="517">
        <v>10</v>
      </c>
      <c r="B101" s="89" t="s">
        <v>761</v>
      </c>
      <c r="C101" s="696">
        <v>26</v>
      </c>
      <c r="D101" s="696">
        <v>8</v>
      </c>
      <c r="E101" s="696">
        <v>9</v>
      </c>
      <c r="F101" s="696">
        <v>9</v>
      </c>
      <c r="G101" s="696">
        <v>51</v>
      </c>
      <c r="H101" s="696">
        <v>59</v>
      </c>
      <c r="I101" s="698">
        <v>25</v>
      </c>
      <c r="J101" s="700">
        <f t="shared" si="6"/>
        <v>26</v>
      </c>
      <c r="K101" s="700">
        <f t="shared" si="7"/>
        <v>25</v>
      </c>
      <c r="L101" s="930"/>
      <c r="M101" s="931"/>
      <c r="N101" s="931"/>
      <c r="O101" s="932"/>
      <c r="Q101" s="422" t="s">
        <v>1684</v>
      </c>
      <c r="R101" s="20"/>
      <c r="S101" s="20"/>
      <c r="T101" s="20"/>
      <c r="U101" s="20"/>
      <c r="V101" s="20"/>
      <c r="W101" s="20"/>
      <c r="X101" s="20"/>
      <c r="Y101" s="20"/>
      <c r="Z101" s="20" t="s">
        <v>1495</v>
      </c>
      <c r="AA101" s="10"/>
      <c r="AB101" s="20" t="s">
        <v>532</v>
      </c>
      <c r="AC101" s="20" t="s">
        <v>1600</v>
      </c>
      <c r="AD101" s="20"/>
      <c r="AE101" s="21"/>
    </row>
    <row r="102" spans="1:31" ht="15" customHeight="1" x14ac:dyDescent="0.2">
      <c r="A102" s="517">
        <v>11</v>
      </c>
      <c r="B102" s="89" t="s">
        <v>164</v>
      </c>
      <c r="C102" s="696">
        <v>26</v>
      </c>
      <c r="D102" s="696">
        <v>9</v>
      </c>
      <c r="E102" s="696">
        <v>4</v>
      </c>
      <c r="F102" s="696">
        <v>13</v>
      </c>
      <c r="G102" s="696">
        <v>49</v>
      </c>
      <c r="H102" s="696">
        <v>68</v>
      </c>
      <c r="I102" s="698">
        <v>22</v>
      </c>
      <c r="J102" s="700">
        <f t="shared" si="6"/>
        <v>26</v>
      </c>
      <c r="K102" s="700">
        <f t="shared" si="7"/>
        <v>22</v>
      </c>
      <c r="L102" s="930"/>
      <c r="M102" s="931"/>
      <c r="N102" s="931"/>
      <c r="O102" s="932"/>
      <c r="Q102" s="422" t="s">
        <v>2136</v>
      </c>
      <c r="R102" s="20"/>
      <c r="S102" s="20"/>
      <c r="T102" s="20"/>
      <c r="U102" s="20"/>
      <c r="V102" s="20"/>
      <c r="W102" s="20"/>
      <c r="X102" s="20"/>
      <c r="Y102" s="20"/>
      <c r="Z102" s="20" t="s">
        <v>1597</v>
      </c>
      <c r="AA102" s="20" t="s">
        <v>532</v>
      </c>
      <c r="AB102" s="10"/>
      <c r="AC102" s="20" t="s">
        <v>1602</v>
      </c>
      <c r="AD102" s="20"/>
      <c r="AE102" s="21"/>
    </row>
    <row r="103" spans="1:31" ht="15" customHeight="1" x14ac:dyDescent="0.2">
      <c r="A103" s="517">
        <v>12</v>
      </c>
      <c r="B103" s="89" t="s">
        <v>1180</v>
      </c>
      <c r="C103" s="696">
        <v>26</v>
      </c>
      <c r="D103" s="696">
        <v>7</v>
      </c>
      <c r="E103" s="696">
        <v>4</v>
      </c>
      <c r="F103" s="696">
        <v>15</v>
      </c>
      <c r="G103" s="696">
        <v>39</v>
      </c>
      <c r="H103" s="696">
        <v>59</v>
      </c>
      <c r="I103" s="698">
        <v>18</v>
      </c>
      <c r="J103" s="700">
        <f t="shared" si="6"/>
        <v>26</v>
      </c>
      <c r="K103" s="700">
        <f t="shared" si="7"/>
        <v>18</v>
      </c>
      <c r="L103" s="930"/>
      <c r="M103" s="931"/>
      <c r="N103" s="931"/>
      <c r="O103" s="932"/>
      <c r="Q103" s="422" t="s">
        <v>533</v>
      </c>
      <c r="R103" s="20" t="s">
        <v>1540</v>
      </c>
      <c r="S103" s="20" t="s">
        <v>1494</v>
      </c>
      <c r="T103" s="20" t="s">
        <v>628</v>
      </c>
      <c r="U103" s="20" t="s">
        <v>1540</v>
      </c>
      <c r="V103" s="20" t="s">
        <v>1494</v>
      </c>
      <c r="W103" s="20" t="s">
        <v>1911</v>
      </c>
      <c r="X103" s="20" t="s">
        <v>844</v>
      </c>
      <c r="Y103" s="20" t="s">
        <v>844</v>
      </c>
      <c r="Z103" s="20" t="s">
        <v>1490</v>
      </c>
      <c r="AA103" s="20" t="s">
        <v>1489</v>
      </c>
      <c r="AB103" s="20" t="s">
        <v>1597</v>
      </c>
      <c r="AC103" s="10"/>
      <c r="AD103" s="20" t="s">
        <v>1643</v>
      </c>
      <c r="AE103" s="21" t="s">
        <v>1493</v>
      </c>
    </row>
    <row r="104" spans="1:31" ht="15" customHeight="1" x14ac:dyDescent="0.2">
      <c r="A104" s="517">
        <v>13</v>
      </c>
      <c r="B104" s="89" t="s">
        <v>2138</v>
      </c>
      <c r="C104" s="696">
        <v>26</v>
      </c>
      <c r="D104" s="696">
        <v>5</v>
      </c>
      <c r="E104" s="696">
        <v>7</v>
      </c>
      <c r="F104" s="696">
        <v>14</v>
      </c>
      <c r="G104" s="696">
        <v>32</v>
      </c>
      <c r="H104" s="696">
        <v>55</v>
      </c>
      <c r="I104" s="698">
        <v>17</v>
      </c>
      <c r="J104" s="700">
        <f t="shared" si="6"/>
        <v>26</v>
      </c>
      <c r="K104" s="700">
        <f t="shared" si="7"/>
        <v>17</v>
      </c>
      <c r="L104" s="930"/>
      <c r="M104" s="931"/>
      <c r="N104" s="931"/>
      <c r="O104" s="932"/>
      <c r="Q104" s="422" t="s">
        <v>769</v>
      </c>
      <c r="R104" s="20"/>
      <c r="S104" s="20"/>
      <c r="T104" s="20"/>
      <c r="U104" s="20"/>
      <c r="V104" s="20"/>
      <c r="W104" s="20"/>
      <c r="X104" s="20"/>
      <c r="Y104" s="20"/>
      <c r="Z104" s="20" t="s">
        <v>1495</v>
      </c>
      <c r="AA104" s="20"/>
      <c r="AB104" s="20"/>
      <c r="AC104" s="20" t="s">
        <v>1495</v>
      </c>
      <c r="AD104" s="10"/>
      <c r="AE104" s="21" t="s">
        <v>532</v>
      </c>
    </row>
    <row r="105" spans="1:31" ht="15" customHeight="1" thickBot="1" x14ac:dyDescent="0.25">
      <c r="A105" s="508">
        <v>14</v>
      </c>
      <c r="B105" s="97" t="s">
        <v>906</v>
      </c>
      <c r="C105" s="697">
        <v>26</v>
      </c>
      <c r="D105" s="697">
        <v>5</v>
      </c>
      <c r="E105" s="697">
        <v>6</v>
      </c>
      <c r="F105" s="697">
        <v>15</v>
      </c>
      <c r="G105" s="697">
        <v>50</v>
      </c>
      <c r="H105" s="697">
        <v>71</v>
      </c>
      <c r="I105" s="699">
        <v>16</v>
      </c>
      <c r="J105" s="700">
        <f t="shared" si="6"/>
        <v>26</v>
      </c>
      <c r="K105" s="700">
        <f t="shared" si="7"/>
        <v>16</v>
      </c>
      <c r="L105" s="933"/>
      <c r="M105" s="934"/>
      <c r="N105" s="934"/>
      <c r="O105" s="935"/>
      <c r="Q105" s="423" t="s">
        <v>2162</v>
      </c>
      <c r="R105" s="23"/>
      <c r="S105" s="23"/>
      <c r="T105" s="23"/>
      <c r="U105" s="23"/>
      <c r="V105" s="23"/>
      <c r="W105" s="23"/>
      <c r="X105" s="23"/>
      <c r="Y105" s="23" t="s">
        <v>532</v>
      </c>
      <c r="Z105" s="23" t="s">
        <v>1597</v>
      </c>
      <c r="AA105" s="23"/>
      <c r="AB105" s="23"/>
      <c r="AC105" s="23" t="s">
        <v>844</v>
      </c>
      <c r="AD105" s="23" t="s">
        <v>532</v>
      </c>
      <c r="AE105" s="15"/>
    </row>
    <row r="106" spans="1:31" ht="15" customHeight="1" x14ac:dyDescent="0.2">
      <c r="C106" s="700">
        <f t="shared" ref="C106:I106" si="9">SUM(C92:C105)</f>
        <v>364</v>
      </c>
      <c r="D106" s="700">
        <f t="shared" si="9"/>
        <v>141</v>
      </c>
      <c r="E106" s="700">
        <f t="shared" si="9"/>
        <v>82</v>
      </c>
      <c r="F106" s="700">
        <f t="shared" si="9"/>
        <v>141</v>
      </c>
      <c r="G106" s="700">
        <f t="shared" si="9"/>
        <v>718</v>
      </c>
      <c r="H106" s="700">
        <f t="shared" si="9"/>
        <v>718</v>
      </c>
      <c r="I106" s="700">
        <f t="shared" si="9"/>
        <v>364</v>
      </c>
      <c r="J106" s="700">
        <f t="shared" si="6"/>
        <v>364</v>
      </c>
      <c r="K106" s="700">
        <f t="shared" si="7"/>
        <v>364</v>
      </c>
      <c r="O106" s="4" t="s">
        <v>532</v>
      </c>
    </row>
    <row r="107" spans="1:31" ht="15" customHeight="1" thickBot="1" x14ac:dyDescent="0.25"/>
    <row r="108" spans="1:31" ht="15" customHeight="1" thickBot="1" x14ac:dyDescent="0.25">
      <c r="A108" s="1239" t="s">
        <v>2190</v>
      </c>
      <c r="B108" s="1240"/>
      <c r="C108" s="1240"/>
      <c r="D108" s="1240"/>
      <c r="E108" s="1240"/>
      <c r="F108" s="1241"/>
      <c r="G108" s="1236" t="s">
        <v>2205</v>
      </c>
      <c r="H108" s="1237"/>
      <c r="I108" s="1238"/>
      <c r="L108" s="952" t="s">
        <v>538</v>
      </c>
      <c r="M108" s="953"/>
      <c r="N108" s="953"/>
      <c r="O108" s="954"/>
    </row>
    <row r="109" spans="1:31" ht="15" customHeight="1" thickBot="1" x14ac:dyDescent="0.25">
      <c r="A109" s="508" t="s">
        <v>496</v>
      </c>
      <c r="B109" s="509" t="s">
        <v>497</v>
      </c>
      <c r="C109" s="510" t="s">
        <v>498</v>
      </c>
      <c r="D109" s="510" t="s">
        <v>499</v>
      </c>
      <c r="E109" s="510" t="s">
        <v>500</v>
      </c>
      <c r="F109" s="510" t="s">
        <v>501</v>
      </c>
      <c r="G109" s="511" t="s">
        <v>502</v>
      </c>
      <c r="H109" s="511" t="s">
        <v>503</v>
      </c>
      <c r="I109" s="512" t="s">
        <v>504</v>
      </c>
      <c r="L109" s="955"/>
      <c r="M109" s="956"/>
      <c r="N109" s="956"/>
      <c r="O109" s="957"/>
      <c r="Q109" s="24" t="s">
        <v>2206</v>
      </c>
      <c r="R109" s="420" t="s">
        <v>373</v>
      </c>
      <c r="S109" s="420" t="s">
        <v>374</v>
      </c>
      <c r="T109" s="420" t="s">
        <v>1590</v>
      </c>
      <c r="U109" s="420" t="s">
        <v>901</v>
      </c>
      <c r="V109" s="420" t="s">
        <v>733</v>
      </c>
      <c r="W109" s="420" t="s">
        <v>511</v>
      </c>
      <c r="X109" s="420" t="s">
        <v>566</v>
      </c>
      <c r="Y109" s="420" t="s">
        <v>514</v>
      </c>
      <c r="Z109" s="420" t="s">
        <v>591</v>
      </c>
      <c r="AA109" s="420" t="s">
        <v>704</v>
      </c>
      <c r="AB109" s="420" t="s">
        <v>120</v>
      </c>
      <c r="AC109" s="420" t="s">
        <v>1306</v>
      </c>
      <c r="AD109" s="420" t="s">
        <v>499</v>
      </c>
      <c r="AE109" s="421" t="s">
        <v>1214</v>
      </c>
    </row>
    <row r="110" spans="1:31" ht="15" customHeight="1" x14ac:dyDescent="0.2">
      <c r="A110" s="518">
        <v>1</v>
      </c>
      <c r="B110" s="126" t="s">
        <v>1307</v>
      </c>
      <c r="C110" s="701">
        <v>26</v>
      </c>
      <c r="D110" s="701">
        <v>19</v>
      </c>
      <c r="E110" s="701">
        <v>3</v>
      </c>
      <c r="F110" s="701">
        <v>4</v>
      </c>
      <c r="G110" s="701">
        <v>77</v>
      </c>
      <c r="H110" s="701">
        <v>36</v>
      </c>
      <c r="I110" s="704">
        <v>41</v>
      </c>
      <c r="J110" s="700">
        <f t="shared" si="6"/>
        <v>26</v>
      </c>
      <c r="K110" s="700">
        <f t="shared" si="7"/>
        <v>41</v>
      </c>
      <c r="L110" s="927" t="s">
        <v>2207</v>
      </c>
      <c r="M110" s="928"/>
      <c r="N110" s="928"/>
      <c r="O110" s="929"/>
      <c r="Q110" s="422" t="s">
        <v>373</v>
      </c>
      <c r="R110" s="10"/>
      <c r="S110" s="20"/>
      <c r="T110" s="20"/>
      <c r="U110" s="20"/>
      <c r="V110" s="20"/>
      <c r="W110" s="20"/>
      <c r="X110" s="20"/>
      <c r="Y110" s="20"/>
      <c r="Z110" s="20"/>
      <c r="AA110" s="20"/>
      <c r="AB110" s="20"/>
      <c r="AC110" s="20"/>
      <c r="AD110" s="20"/>
      <c r="AE110" s="21"/>
    </row>
    <row r="111" spans="1:31" ht="15" customHeight="1" x14ac:dyDescent="0.2">
      <c r="A111" s="514">
        <v>2</v>
      </c>
      <c r="B111" s="129" t="s">
        <v>42</v>
      </c>
      <c r="C111" s="696">
        <v>26</v>
      </c>
      <c r="D111" s="696">
        <v>16</v>
      </c>
      <c r="E111" s="696">
        <v>5</v>
      </c>
      <c r="F111" s="696">
        <v>5</v>
      </c>
      <c r="G111" s="696">
        <v>66</v>
      </c>
      <c r="H111" s="696">
        <v>40</v>
      </c>
      <c r="I111" s="698">
        <v>37</v>
      </c>
      <c r="J111" s="700">
        <f t="shared" si="6"/>
        <v>26</v>
      </c>
      <c r="K111" s="700">
        <f t="shared" si="7"/>
        <v>37</v>
      </c>
      <c r="L111" s="930"/>
      <c r="M111" s="931"/>
      <c r="N111" s="931"/>
      <c r="O111" s="932"/>
      <c r="Q111" s="422" t="s">
        <v>374</v>
      </c>
      <c r="R111" s="20"/>
      <c r="S111" s="10"/>
      <c r="T111" s="20" t="s">
        <v>532</v>
      </c>
      <c r="U111" s="20"/>
      <c r="V111" s="20"/>
      <c r="W111" s="20" t="s">
        <v>532</v>
      </c>
      <c r="X111" s="20"/>
      <c r="Y111" s="20"/>
      <c r="Z111" s="20"/>
      <c r="AA111" s="20"/>
      <c r="AB111" s="20"/>
      <c r="AC111" s="20"/>
      <c r="AD111" s="20"/>
      <c r="AE111" s="21"/>
    </row>
    <row r="112" spans="1:31" ht="15" customHeight="1" x14ac:dyDescent="0.2">
      <c r="A112" s="514">
        <v>3</v>
      </c>
      <c r="B112" s="129" t="s">
        <v>558</v>
      </c>
      <c r="C112" s="696">
        <v>26</v>
      </c>
      <c r="D112" s="696">
        <v>15</v>
      </c>
      <c r="E112" s="696">
        <v>7</v>
      </c>
      <c r="F112" s="696">
        <v>4</v>
      </c>
      <c r="G112" s="696">
        <v>57</v>
      </c>
      <c r="H112" s="696">
        <v>39</v>
      </c>
      <c r="I112" s="698">
        <v>37</v>
      </c>
      <c r="J112" s="700">
        <f t="shared" si="6"/>
        <v>26</v>
      </c>
      <c r="K112" s="700">
        <f t="shared" si="7"/>
        <v>37</v>
      </c>
      <c r="L112" s="930"/>
      <c r="M112" s="931"/>
      <c r="N112" s="931"/>
      <c r="O112" s="932"/>
      <c r="Q112" s="422" t="s">
        <v>1590</v>
      </c>
      <c r="R112" s="20"/>
      <c r="S112" s="20" t="s">
        <v>532</v>
      </c>
      <c r="T112" s="10"/>
      <c r="U112" s="20"/>
      <c r="V112" s="20"/>
      <c r="W112" s="20"/>
      <c r="X112" s="20"/>
      <c r="Y112" s="20"/>
      <c r="Z112" s="20"/>
      <c r="AA112" s="20"/>
      <c r="AB112" s="20"/>
      <c r="AC112" s="20"/>
      <c r="AD112" s="20"/>
      <c r="AE112" s="21"/>
    </row>
    <row r="113" spans="1:34" ht="15" customHeight="1" x14ac:dyDescent="0.2">
      <c r="A113" s="514">
        <v>4</v>
      </c>
      <c r="B113" s="129" t="s">
        <v>89</v>
      </c>
      <c r="C113" s="696">
        <v>26</v>
      </c>
      <c r="D113" s="696">
        <v>11</v>
      </c>
      <c r="E113" s="696">
        <v>11</v>
      </c>
      <c r="F113" s="696">
        <v>4</v>
      </c>
      <c r="G113" s="696">
        <v>70</v>
      </c>
      <c r="H113" s="696">
        <v>40</v>
      </c>
      <c r="I113" s="698">
        <v>33</v>
      </c>
      <c r="J113" s="700">
        <f t="shared" si="6"/>
        <v>26</v>
      </c>
      <c r="K113" s="700">
        <f t="shared" si="7"/>
        <v>33</v>
      </c>
      <c r="L113" s="930"/>
      <c r="M113" s="931"/>
      <c r="N113" s="931"/>
      <c r="O113" s="932"/>
      <c r="Q113" s="422" t="s">
        <v>901</v>
      </c>
      <c r="R113" s="20"/>
      <c r="S113" s="20"/>
      <c r="T113" s="20"/>
      <c r="U113" s="10"/>
      <c r="V113" s="20"/>
      <c r="W113" s="20"/>
      <c r="X113" s="20"/>
      <c r="Y113" s="20"/>
      <c r="Z113" s="20"/>
      <c r="AA113" s="20"/>
      <c r="AB113" s="20"/>
      <c r="AC113" s="20"/>
      <c r="AD113" s="20"/>
      <c r="AE113" s="21"/>
    </row>
    <row r="114" spans="1:34" ht="15" customHeight="1" x14ac:dyDescent="0.2">
      <c r="A114" s="514">
        <v>5</v>
      </c>
      <c r="B114" s="129" t="s">
        <v>174</v>
      </c>
      <c r="C114" s="696">
        <v>26</v>
      </c>
      <c r="D114" s="696">
        <v>12</v>
      </c>
      <c r="E114" s="696">
        <v>6</v>
      </c>
      <c r="F114" s="696">
        <v>8</v>
      </c>
      <c r="G114" s="696">
        <v>48</v>
      </c>
      <c r="H114" s="696">
        <v>35</v>
      </c>
      <c r="I114" s="698">
        <v>30</v>
      </c>
      <c r="J114" s="700">
        <f t="shared" si="6"/>
        <v>26</v>
      </c>
      <c r="K114" s="700">
        <f t="shared" si="7"/>
        <v>30</v>
      </c>
      <c r="L114" s="930"/>
      <c r="M114" s="931"/>
      <c r="N114" s="931"/>
      <c r="O114" s="932"/>
      <c r="Q114" s="422" t="s">
        <v>733</v>
      </c>
      <c r="R114" s="20"/>
      <c r="S114" s="20"/>
      <c r="T114" s="20"/>
      <c r="U114" s="20"/>
      <c r="V114" s="10"/>
      <c r="W114" s="20" t="s">
        <v>532</v>
      </c>
      <c r="X114" s="20"/>
      <c r="Y114" s="20"/>
      <c r="Z114" s="20"/>
      <c r="AA114" s="20"/>
      <c r="AB114" s="20"/>
      <c r="AC114" s="20"/>
      <c r="AD114" s="20"/>
      <c r="AE114" s="21" t="s">
        <v>532</v>
      </c>
    </row>
    <row r="115" spans="1:34" ht="15" customHeight="1" x14ac:dyDescent="0.2">
      <c r="A115" s="514">
        <v>6</v>
      </c>
      <c r="B115" s="129" t="s">
        <v>529</v>
      </c>
      <c r="C115" s="696">
        <v>26</v>
      </c>
      <c r="D115" s="696">
        <v>13</v>
      </c>
      <c r="E115" s="696">
        <v>4</v>
      </c>
      <c r="F115" s="696">
        <v>9</v>
      </c>
      <c r="G115" s="696">
        <v>56</v>
      </c>
      <c r="H115" s="696">
        <v>52</v>
      </c>
      <c r="I115" s="698">
        <v>30</v>
      </c>
      <c r="J115" s="700">
        <f t="shared" si="6"/>
        <v>26</v>
      </c>
      <c r="K115" s="700">
        <f t="shared" si="7"/>
        <v>30</v>
      </c>
      <c r="L115" s="930"/>
      <c r="M115" s="931"/>
      <c r="N115" s="931"/>
      <c r="O115" s="932"/>
      <c r="Q115" s="422" t="s">
        <v>511</v>
      </c>
      <c r="R115" s="20"/>
      <c r="S115" s="20"/>
      <c r="T115" s="20"/>
      <c r="U115" s="20"/>
      <c r="V115" s="20" t="s">
        <v>532</v>
      </c>
      <c r="W115" s="10"/>
      <c r="X115" s="20"/>
      <c r="Y115" s="20"/>
      <c r="Z115" s="20"/>
      <c r="AA115" s="20"/>
      <c r="AB115" s="20"/>
      <c r="AC115" s="20"/>
      <c r="AD115" s="20"/>
      <c r="AE115" s="21"/>
    </row>
    <row r="116" spans="1:34" ht="15" customHeight="1" x14ac:dyDescent="0.2">
      <c r="A116" s="514">
        <v>7</v>
      </c>
      <c r="B116" s="129" t="s">
        <v>575</v>
      </c>
      <c r="C116" s="696">
        <v>26</v>
      </c>
      <c r="D116" s="696">
        <v>9</v>
      </c>
      <c r="E116" s="696">
        <v>8</v>
      </c>
      <c r="F116" s="696">
        <v>9</v>
      </c>
      <c r="G116" s="696">
        <v>42</v>
      </c>
      <c r="H116" s="696">
        <v>40</v>
      </c>
      <c r="I116" s="698">
        <v>26</v>
      </c>
      <c r="J116" s="700">
        <f t="shared" si="6"/>
        <v>26</v>
      </c>
      <c r="K116" s="700">
        <f t="shared" si="7"/>
        <v>26</v>
      </c>
      <c r="L116" s="930"/>
      <c r="M116" s="931"/>
      <c r="N116" s="931"/>
      <c r="O116" s="932"/>
      <c r="Q116" s="422" t="s">
        <v>566</v>
      </c>
      <c r="R116" s="20"/>
      <c r="S116" s="20"/>
      <c r="T116" s="20"/>
      <c r="U116" s="20"/>
      <c r="V116" s="20"/>
      <c r="W116" s="20"/>
      <c r="X116" s="10"/>
      <c r="Y116" s="20" t="s">
        <v>532</v>
      </c>
      <c r="Z116" s="20"/>
      <c r="AA116" s="20"/>
      <c r="AB116" s="20"/>
      <c r="AC116" s="20"/>
      <c r="AD116" s="20"/>
      <c r="AE116" s="21"/>
    </row>
    <row r="117" spans="1:34" ht="15" customHeight="1" x14ac:dyDescent="0.2">
      <c r="A117" s="514">
        <v>8</v>
      </c>
      <c r="B117" s="129" t="s">
        <v>2170</v>
      </c>
      <c r="C117" s="696">
        <v>26</v>
      </c>
      <c r="D117" s="696">
        <v>10</v>
      </c>
      <c r="E117" s="696">
        <v>6</v>
      </c>
      <c r="F117" s="696">
        <v>10</v>
      </c>
      <c r="G117" s="696">
        <v>45</v>
      </c>
      <c r="H117" s="696">
        <v>43</v>
      </c>
      <c r="I117" s="698">
        <v>26</v>
      </c>
      <c r="J117" s="700">
        <f t="shared" si="6"/>
        <v>26</v>
      </c>
      <c r="K117" s="700">
        <f t="shared" si="7"/>
        <v>26</v>
      </c>
      <c r="L117" s="930"/>
      <c r="M117" s="931"/>
      <c r="N117" s="931"/>
      <c r="O117" s="932"/>
      <c r="Q117" s="422" t="s">
        <v>514</v>
      </c>
      <c r="R117" s="20"/>
      <c r="S117" s="20"/>
      <c r="T117" s="20"/>
      <c r="U117" s="20"/>
      <c r="V117" s="20"/>
      <c r="W117" s="20"/>
      <c r="X117" s="20" t="s">
        <v>532</v>
      </c>
      <c r="Y117" s="10"/>
      <c r="Z117" s="20"/>
      <c r="AA117" s="20"/>
      <c r="AB117" s="20"/>
      <c r="AC117" s="20"/>
      <c r="AD117" s="20"/>
      <c r="AE117" s="21"/>
    </row>
    <row r="118" spans="1:34" ht="15" customHeight="1" x14ac:dyDescent="0.2">
      <c r="A118" s="514">
        <v>9</v>
      </c>
      <c r="B118" s="129" t="s">
        <v>1955</v>
      </c>
      <c r="C118" s="696">
        <v>26</v>
      </c>
      <c r="D118" s="696">
        <v>9</v>
      </c>
      <c r="E118" s="696">
        <v>7</v>
      </c>
      <c r="F118" s="696">
        <v>10</v>
      </c>
      <c r="G118" s="696">
        <v>59</v>
      </c>
      <c r="H118" s="696">
        <v>48</v>
      </c>
      <c r="I118" s="698">
        <v>25</v>
      </c>
      <c r="J118" s="700">
        <f t="shared" si="6"/>
        <v>26</v>
      </c>
      <c r="K118" s="700">
        <f t="shared" si="7"/>
        <v>25</v>
      </c>
      <c r="L118" s="930"/>
      <c r="M118" s="931"/>
      <c r="N118" s="931"/>
      <c r="O118" s="932"/>
      <c r="Q118" s="422" t="s">
        <v>591</v>
      </c>
      <c r="R118" s="20"/>
      <c r="S118" s="20"/>
      <c r="T118" s="20"/>
      <c r="U118" s="20"/>
      <c r="V118" s="20"/>
      <c r="W118" s="20"/>
      <c r="X118" s="20"/>
      <c r="Y118" s="20"/>
      <c r="Z118" s="10"/>
      <c r="AA118" s="20"/>
      <c r="AB118" s="20"/>
      <c r="AC118" s="20"/>
      <c r="AD118" s="20"/>
      <c r="AE118" s="21"/>
    </row>
    <row r="119" spans="1:34" ht="15" customHeight="1" x14ac:dyDescent="0.2">
      <c r="A119" s="514">
        <v>10</v>
      </c>
      <c r="B119" s="129" t="s">
        <v>816</v>
      </c>
      <c r="C119" s="696">
        <v>26</v>
      </c>
      <c r="D119" s="696">
        <v>7</v>
      </c>
      <c r="E119" s="696">
        <v>9</v>
      </c>
      <c r="F119" s="696">
        <v>10</v>
      </c>
      <c r="G119" s="696">
        <v>43</v>
      </c>
      <c r="H119" s="696">
        <v>63</v>
      </c>
      <c r="I119" s="698">
        <v>23</v>
      </c>
      <c r="J119" s="700">
        <f t="shared" si="6"/>
        <v>26</v>
      </c>
      <c r="K119" s="700">
        <f t="shared" si="7"/>
        <v>23</v>
      </c>
      <c r="L119" s="930"/>
      <c r="M119" s="931"/>
      <c r="N119" s="931"/>
      <c r="O119" s="932"/>
      <c r="Q119" s="422" t="s">
        <v>704</v>
      </c>
      <c r="R119" s="20"/>
      <c r="S119" s="20"/>
      <c r="T119" s="20"/>
      <c r="U119" s="20"/>
      <c r="V119" s="20"/>
      <c r="W119" s="20"/>
      <c r="X119" s="20"/>
      <c r="Y119" s="20"/>
      <c r="Z119" s="20"/>
      <c r="AA119" s="10"/>
      <c r="AB119" s="20"/>
      <c r="AC119" s="20"/>
      <c r="AD119" s="20"/>
      <c r="AE119" s="21"/>
    </row>
    <row r="120" spans="1:34" ht="15" customHeight="1" x14ac:dyDescent="0.2">
      <c r="A120" s="514">
        <v>11</v>
      </c>
      <c r="B120" s="129" t="s">
        <v>36</v>
      </c>
      <c r="C120" s="696">
        <v>26</v>
      </c>
      <c r="D120" s="696">
        <v>7</v>
      </c>
      <c r="E120" s="696">
        <v>6</v>
      </c>
      <c r="F120" s="696">
        <v>13</v>
      </c>
      <c r="G120" s="696">
        <v>47</v>
      </c>
      <c r="H120" s="696">
        <v>63</v>
      </c>
      <c r="I120" s="698">
        <v>20</v>
      </c>
      <c r="J120" s="700">
        <f t="shared" si="6"/>
        <v>26</v>
      </c>
      <c r="K120" s="700">
        <f t="shared" si="7"/>
        <v>20</v>
      </c>
      <c r="L120" s="930"/>
      <c r="M120" s="931"/>
      <c r="N120" s="931"/>
      <c r="O120" s="932"/>
      <c r="Q120" s="422" t="s">
        <v>120</v>
      </c>
      <c r="R120" s="20"/>
      <c r="S120" s="20"/>
      <c r="T120" s="20"/>
      <c r="U120" s="20"/>
      <c r="V120" s="20"/>
      <c r="W120" s="20"/>
      <c r="X120" s="20"/>
      <c r="Y120" s="20"/>
      <c r="Z120" s="20"/>
      <c r="AA120" s="20"/>
      <c r="AB120" s="10"/>
      <c r="AC120" s="20"/>
      <c r="AD120" s="20"/>
      <c r="AE120" s="21"/>
    </row>
    <row r="121" spans="1:34" ht="15" customHeight="1" x14ac:dyDescent="0.2">
      <c r="A121" s="514">
        <v>12</v>
      </c>
      <c r="B121" s="129" t="s">
        <v>1827</v>
      </c>
      <c r="C121" s="696">
        <v>26</v>
      </c>
      <c r="D121" s="696">
        <v>6</v>
      </c>
      <c r="E121" s="696">
        <v>5</v>
      </c>
      <c r="F121" s="696">
        <v>15</v>
      </c>
      <c r="G121" s="696">
        <v>44</v>
      </c>
      <c r="H121" s="696">
        <v>64</v>
      </c>
      <c r="I121" s="698">
        <v>17</v>
      </c>
      <c r="J121" s="700">
        <f t="shared" si="6"/>
        <v>26</v>
      </c>
      <c r="K121" s="700">
        <f t="shared" si="7"/>
        <v>17</v>
      </c>
      <c r="L121" s="930"/>
      <c r="M121" s="931"/>
      <c r="N121" s="931"/>
      <c r="O121" s="932"/>
      <c r="Q121" s="422" t="s">
        <v>1306</v>
      </c>
      <c r="R121" s="20"/>
      <c r="S121" s="20"/>
      <c r="T121" s="20"/>
      <c r="U121" s="20"/>
      <c r="V121" s="20"/>
      <c r="W121" s="20"/>
      <c r="X121" s="20"/>
      <c r="Y121" s="20"/>
      <c r="Z121" s="20"/>
      <c r="AA121" s="20"/>
      <c r="AB121" s="20"/>
      <c r="AC121" s="10"/>
      <c r="AD121" s="20" t="s">
        <v>532</v>
      </c>
      <c r="AE121" s="21"/>
    </row>
    <row r="122" spans="1:34" ht="15" customHeight="1" x14ac:dyDescent="0.2">
      <c r="A122" s="514">
        <v>13</v>
      </c>
      <c r="B122" s="129" t="s">
        <v>819</v>
      </c>
      <c r="C122" s="696">
        <v>26</v>
      </c>
      <c r="D122" s="696">
        <v>5</v>
      </c>
      <c r="E122" s="696">
        <v>3</v>
      </c>
      <c r="F122" s="696">
        <v>18</v>
      </c>
      <c r="G122" s="696">
        <v>41</v>
      </c>
      <c r="H122" s="696">
        <v>82</v>
      </c>
      <c r="I122" s="698">
        <v>13</v>
      </c>
      <c r="J122" s="700">
        <f t="shared" si="6"/>
        <v>26</v>
      </c>
      <c r="K122" s="700">
        <f t="shared" si="7"/>
        <v>13</v>
      </c>
      <c r="L122" s="930"/>
      <c r="M122" s="931"/>
      <c r="N122" s="931"/>
      <c r="O122" s="932"/>
      <c r="Q122" s="422" t="s">
        <v>499</v>
      </c>
      <c r="R122" s="20"/>
      <c r="S122" s="20"/>
      <c r="T122" s="20"/>
      <c r="U122" s="20"/>
      <c r="V122" s="20"/>
      <c r="W122" s="20"/>
      <c r="X122" s="20"/>
      <c r="Y122" s="20"/>
      <c r="Z122" s="20"/>
      <c r="AA122" s="20"/>
      <c r="AB122" s="20"/>
      <c r="AC122" s="20" t="s">
        <v>532</v>
      </c>
      <c r="AD122" s="10"/>
      <c r="AE122" s="21" t="s">
        <v>532</v>
      </c>
      <c r="AH122" s="5" t="s">
        <v>532</v>
      </c>
    </row>
    <row r="123" spans="1:34" ht="15" customHeight="1" thickBot="1" x14ac:dyDescent="0.25">
      <c r="A123" s="515">
        <v>14</v>
      </c>
      <c r="B123" s="130" t="s">
        <v>1855</v>
      </c>
      <c r="C123" s="697">
        <v>26</v>
      </c>
      <c r="D123" s="697">
        <v>1</v>
      </c>
      <c r="E123" s="697">
        <v>4</v>
      </c>
      <c r="F123" s="697">
        <v>21</v>
      </c>
      <c r="G123" s="697">
        <v>22</v>
      </c>
      <c r="H123" s="697">
        <v>72</v>
      </c>
      <c r="I123" s="699">
        <v>6</v>
      </c>
      <c r="J123" s="700">
        <f t="shared" si="6"/>
        <v>26</v>
      </c>
      <c r="K123" s="700">
        <f t="shared" si="7"/>
        <v>6</v>
      </c>
      <c r="L123" s="933"/>
      <c r="M123" s="934"/>
      <c r="N123" s="934"/>
      <c r="O123" s="935"/>
      <c r="Q123" s="423" t="s">
        <v>1214</v>
      </c>
      <c r="R123" s="23"/>
      <c r="S123" s="23"/>
      <c r="T123" s="23"/>
      <c r="U123" s="23"/>
      <c r="V123" s="23"/>
      <c r="W123" s="23"/>
      <c r="X123" s="23"/>
      <c r="Y123" s="23"/>
      <c r="Z123" s="23"/>
      <c r="AA123" s="23"/>
      <c r="AB123" s="23"/>
      <c r="AC123" s="23"/>
      <c r="AD123" s="23" t="s">
        <v>532</v>
      </c>
      <c r="AE123" s="15"/>
    </row>
    <row r="124" spans="1:34" ht="15" customHeight="1" x14ac:dyDescent="0.2">
      <c r="C124" s="700">
        <f t="shared" ref="C124:I124" si="10">SUM(C110:C123)</f>
        <v>364</v>
      </c>
      <c r="D124" s="700">
        <f t="shared" si="10"/>
        <v>140</v>
      </c>
      <c r="E124" s="700">
        <f t="shared" si="10"/>
        <v>84</v>
      </c>
      <c r="F124" s="700">
        <f t="shared" si="10"/>
        <v>140</v>
      </c>
      <c r="G124" s="700">
        <f t="shared" si="10"/>
        <v>717</v>
      </c>
      <c r="H124" s="700">
        <f t="shared" si="10"/>
        <v>717</v>
      </c>
      <c r="I124" s="700">
        <f t="shared" si="10"/>
        <v>364</v>
      </c>
      <c r="J124" s="700">
        <f t="shared" si="6"/>
        <v>364</v>
      </c>
      <c r="K124" s="700">
        <f t="shared" si="7"/>
        <v>364</v>
      </c>
    </row>
    <row r="125" spans="1:34" ht="15" customHeight="1" thickBot="1" x14ac:dyDescent="0.25"/>
    <row r="126" spans="1:34" ht="15" customHeight="1" thickBot="1" x14ac:dyDescent="0.25">
      <c r="A126" s="1239" t="s">
        <v>2195</v>
      </c>
      <c r="B126" s="1240"/>
      <c r="C126" s="1240"/>
      <c r="D126" s="1240"/>
      <c r="E126" s="1240"/>
      <c r="F126" s="1241"/>
      <c r="G126" s="1236" t="s">
        <v>2205</v>
      </c>
      <c r="H126" s="1237"/>
      <c r="I126" s="1238"/>
      <c r="L126" s="1242" t="s">
        <v>588</v>
      </c>
      <c r="M126" s="1243"/>
      <c r="N126" s="1243"/>
      <c r="O126" s="1244"/>
    </row>
    <row r="127" spans="1:34" ht="15" customHeight="1" thickBot="1" x14ac:dyDescent="0.25">
      <c r="A127" s="508" t="s">
        <v>496</v>
      </c>
      <c r="B127" s="509" t="s">
        <v>497</v>
      </c>
      <c r="C127" s="510" t="s">
        <v>498</v>
      </c>
      <c r="D127" s="510" t="s">
        <v>499</v>
      </c>
      <c r="E127" s="510" t="s">
        <v>500</v>
      </c>
      <c r="F127" s="510" t="s">
        <v>501</v>
      </c>
      <c r="G127" s="511" t="s">
        <v>502</v>
      </c>
      <c r="H127" s="511" t="s">
        <v>503</v>
      </c>
      <c r="I127" s="512" t="s">
        <v>504</v>
      </c>
      <c r="L127" s="1245"/>
      <c r="M127" s="1246"/>
      <c r="N127" s="1246"/>
      <c r="O127" s="1247"/>
      <c r="Q127" s="24" t="s">
        <v>2206</v>
      </c>
      <c r="R127" s="420" t="s">
        <v>716</v>
      </c>
      <c r="S127" s="420" t="s">
        <v>500</v>
      </c>
      <c r="T127" s="420" t="s">
        <v>158</v>
      </c>
      <c r="U127" s="420" t="s">
        <v>1631</v>
      </c>
      <c r="V127" s="420" t="s">
        <v>700</v>
      </c>
      <c r="W127" s="420" t="s">
        <v>322</v>
      </c>
      <c r="X127" s="420" t="s">
        <v>544</v>
      </c>
      <c r="Y127" s="420" t="s">
        <v>299</v>
      </c>
      <c r="Z127" s="420" t="s">
        <v>1313</v>
      </c>
      <c r="AA127" s="420" t="s">
        <v>1587</v>
      </c>
      <c r="AB127" s="420" t="s">
        <v>612</v>
      </c>
      <c r="AC127" s="421" t="s">
        <v>547</v>
      </c>
    </row>
    <row r="128" spans="1:34" ht="15" customHeight="1" x14ac:dyDescent="0.2">
      <c r="A128" s="513">
        <v>1</v>
      </c>
      <c r="B128" s="126" t="s">
        <v>128</v>
      </c>
      <c r="C128" s="701">
        <v>22</v>
      </c>
      <c r="D128" s="701">
        <v>16</v>
      </c>
      <c r="E128" s="701">
        <v>2</v>
      </c>
      <c r="F128" s="701">
        <v>4</v>
      </c>
      <c r="G128" s="701">
        <v>44</v>
      </c>
      <c r="H128" s="701">
        <v>23</v>
      </c>
      <c r="I128" s="704">
        <v>34</v>
      </c>
      <c r="J128" s="700">
        <f t="shared" si="6"/>
        <v>22</v>
      </c>
      <c r="K128" s="700">
        <f t="shared" si="7"/>
        <v>34</v>
      </c>
      <c r="L128" s="927" t="s">
        <v>532</v>
      </c>
      <c r="M128" s="928"/>
      <c r="N128" s="928"/>
      <c r="O128" s="929"/>
      <c r="Q128" s="422" t="s">
        <v>716</v>
      </c>
      <c r="R128" s="10"/>
      <c r="S128" s="20"/>
      <c r="T128" s="20"/>
      <c r="U128" s="20"/>
      <c r="V128" s="20"/>
      <c r="W128" s="20"/>
      <c r="X128" s="20"/>
      <c r="Y128" s="20"/>
      <c r="Z128" s="20"/>
      <c r="AA128" s="20"/>
      <c r="AB128" s="20"/>
      <c r="AC128" s="21"/>
    </row>
    <row r="129" spans="1:32" ht="15" customHeight="1" x14ac:dyDescent="0.2">
      <c r="A129" s="514">
        <v>2</v>
      </c>
      <c r="B129" s="129" t="s">
        <v>737</v>
      </c>
      <c r="C129" s="696">
        <v>22</v>
      </c>
      <c r="D129" s="696">
        <v>12</v>
      </c>
      <c r="E129" s="696">
        <v>5</v>
      </c>
      <c r="F129" s="696">
        <v>5</v>
      </c>
      <c r="G129" s="696">
        <v>58</v>
      </c>
      <c r="H129" s="696">
        <v>41</v>
      </c>
      <c r="I129" s="698">
        <v>29</v>
      </c>
      <c r="J129" s="700">
        <f t="shared" si="6"/>
        <v>22</v>
      </c>
      <c r="K129" s="700">
        <f t="shared" si="7"/>
        <v>29</v>
      </c>
      <c r="L129" s="930"/>
      <c r="M129" s="931"/>
      <c r="N129" s="931"/>
      <c r="O129" s="932"/>
      <c r="Q129" s="422" t="s">
        <v>500</v>
      </c>
      <c r="R129" s="20"/>
      <c r="S129" s="10"/>
      <c r="T129" s="20" t="s">
        <v>532</v>
      </c>
      <c r="U129" s="20"/>
      <c r="V129" s="20"/>
      <c r="W129" s="20" t="s">
        <v>532</v>
      </c>
      <c r="X129" s="20"/>
      <c r="Y129" s="20"/>
      <c r="Z129" s="20"/>
      <c r="AA129" s="20"/>
      <c r="AB129" s="20"/>
      <c r="AC129" s="21"/>
    </row>
    <row r="130" spans="1:32" ht="15" customHeight="1" x14ac:dyDescent="0.2">
      <c r="A130" s="514">
        <v>3</v>
      </c>
      <c r="B130" s="129" t="s">
        <v>1808</v>
      </c>
      <c r="C130" s="696">
        <v>22</v>
      </c>
      <c r="D130" s="696">
        <v>13</v>
      </c>
      <c r="E130" s="696">
        <v>2</v>
      </c>
      <c r="F130" s="696">
        <v>7</v>
      </c>
      <c r="G130" s="696">
        <v>56</v>
      </c>
      <c r="H130" s="696">
        <v>27</v>
      </c>
      <c r="I130" s="698">
        <v>28</v>
      </c>
      <c r="J130" s="700">
        <f t="shared" si="6"/>
        <v>22</v>
      </c>
      <c r="K130" s="700">
        <f t="shared" si="7"/>
        <v>28</v>
      </c>
      <c r="L130" s="930"/>
      <c r="M130" s="931"/>
      <c r="N130" s="931"/>
      <c r="O130" s="932"/>
      <c r="Q130" s="422" t="s">
        <v>158</v>
      </c>
      <c r="R130" s="20"/>
      <c r="S130" s="20" t="s">
        <v>532</v>
      </c>
      <c r="T130" s="10"/>
      <c r="U130" s="20"/>
      <c r="V130" s="20"/>
      <c r="W130" s="20"/>
      <c r="X130" s="20"/>
      <c r="Y130" s="20"/>
      <c r="Z130" s="20"/>
      <c r="AA130" s="20"/>
      <c r="AB130" s="20"/>
      <c r="AC130" s="21"/>
    </row>
    <row r="131" spans="1:32" ht="15" customHeight="1" x14ac:dyDescent="0.2">
      <c r="A131" s="514">
        <v>4</v>
      </c>
      <c r="B131" s="129" t="s">
        <v>991</v>
      </c>
      <c r="C131" s="696">
        <v>22</v>
      </c>
      <c r="D131" s="696">
        <v>13</v>
      </c>
      <c r="E131" s="696">
        <v>2</v>
      </c>
      <c r="F131" s="696">
        <v>7</v>
      </c>
      <c r="G131" s="696">
        <v>41</v>
      </c>
      <c r="H131" s="696">
        <v>31</v>
      </c>
      <c r="I131" s="698">
        <v>28</v>
      </c>
      <c r="J131" s="700">
        <f t="shared" si="6"/>
        <v>22</v>
      </c>
      <c r="K131" s="700">
        <f t="shared" si="7"/>
        <v>28</v>
      </c>
      <c r="L131" s="930"/>
      <c r="M131" s="931"/>
      <c r="N131" s="931"/>
      <c r="O131" s="932"/>
      <c r="Q131" s="422" t="s">
        <v>1631</v>
      </c>
      <c r="R131" s="20"/>
      <c r="S131" s="20"/>
      <c r="T131" s="20"/>
      <c r="U131" s="10"/>
      <c r="V131" s="20"/>
      <c r="W131" s="20"/>
      <c r="X131" s="20"/>
      <c r="Y131" s="20"/>
      <c r="Z131" s="20"/>
      <c r="AA131" s="20"/>
      <c r="AB131" s="20"/>
      <c r="AC131" s="21"/>
    </row>
    <row r="132" spans="1:32" ht="15" customHeight="1" x14ac:dyDescent="0.2">
      <c r="A132" s="514">
        <v>5</v>
      </c>
      <c r="B132" s="129" t="s">
        <v>2184</v>
      </c>
      <c r="C132" s="696">
        <v>22</v>
      </c>
      <c r="D132" s="696">
        <v>12</v>
      </c>
      <c r="E132" s="696">
        <v>3</v>
      </c>
      <c r="F132" s="696">
        <v>7</v>
      </c>
      <c r="G132" s="696">
        <v>47</v>
      </c>
      <c r="H132" s="696">
        <v>40</v>
      </c>
      <c r="I132" s="698">
        <v>27</v>
      </c>
      <c r="J132" s="700">
        <f t="shared" si="6"/>
        <v>22</v>
      </c>
      <c r="K132" s="700">
        <f t="shared" si="7"/>
        <v>27</v>
      </c>
      <c r="L132" s="930"/>
      <c r="M132" s="931"/>
      <c r="N132" s="931"/>
      <c r="O132" s="932"/>
      <c r="Q132" s="422" t="s">
        <v>700</v>
      </c>
      <c r="R132" s="20"/>
      <c r="S132" s="20"/>
      <c r="T132" s="20"/>
      <c r="U132" s="20"/>
      <c r="V132" s="10"/>
      <c r="W132" s="20" t="s">
        <v>532</v>
      </c>
      <c r="X132" s="20"/>
      <c r="Y132" s="20"/>
      <c r="Z132" s="20"/>
      <c r="AA132" s="20"/>
      <c r="AB132" s="20"/>
      <c r="AC132" s="21"/>
    </row>
    <row r="133" spans="1:32" ht="15" customHeight="1" x14ac:dyDescent="0.2">
      <c r="A133" s="514">
        <v>6</v>
      </c>
      <c r="B133" s="129" t="s">
        <v>250</v>
      </c>
      <c r="C133" s="696">
        <v>22</v>
      </c>
      <c r="D133" s="696">
        <v>11</v>
      </c>
      <c r="E133" s="696">
        <v>3</v>
      </c>
      <c r="F133" s="696">
        <v>8</v>
      </c>
      <c r="G133" s="696">
        <v>42</v>
      </c>
      <c r="H133" s="696">
        <v>33</v>
      </c>
      <c r="I133" s="698">
        <v>25</v>
      </c>
      <c r="J133" s="700">
        <f t="shared" si="6"/>
        <v>22</v>
      </c>
      <c r="K133" s="700">
        <f t="shared" si="7"/>
        <v>25</v>
      </c>
      <c r="L133" s="930"/>
      <c r="M133" s="931"/>
      <c r="N133" s="931"/>
      <c r="O133" s="932"/>
      <c r="Q133" s="422" t="s">
        <v>322</v>
      </c>
      <c r="R133" s="20"/>
      <c r="S133" s="20"/>
      <c r="T133" s="20"/>
      <c r="U133" s="20"/>
      <c r="V133" s="20" t="s">
        <v>532</v>
      </c>
      <c r="W133" s="10"/>
      <c r="X133" s="20"/>
      <c r="Y133" s="20"/>
      <c r="Z133" s="20"/>
      <c r="AA133" s="20"/>
      <c r="AB133" s="20"/>
      <c r="AC133" s="21"/>
    </row>
    <row r="134" spans="1:32" ht="15" customHeight="1" x14ac:dyDescent="0.2">
      <c r="A134" s="514">
        <v>7</v>
      </c>
      <c r="B134" s="129" t="s">
        <v>1635</v>
      </c>
      <c r="C134" s="696">
        <v>22</v>
      </c>
      <c r="D134" s="696">
        <v>9</v>
      </c>
      <c r="E134" s="696">
        <v>3</v>
      </c>
      <c r="F134" s="696">
        <v>10</v>
      </c>
      <c r="G134" s="696">
        <v>52</v>
      </c>
      <c r="H134" s="696">
        <v>51</v>
      </c>
      <c r="I134" s="698">
        <v>21</v>
      </c>
      <c r="J134" s="700">
        <f t="shared" si="6"/>
        <v>22</v>
      </c>
      <c r="K134" s="700">
        <f t="shared" si="7"/>
        <v>21</v>
      </c>
      <c r="L134" s="930"/>
      <c r="M134" s="931"/>
      <c r="N134" s="931"/>
      <c r="O134" s="932"/>
      <c r="Q134" s="422" t="s">
        <v>544</v>
      </c>
      <c r="R134" s="20"/>
      <c r="S134" s="20"/>
      <c r="T134" s="20"/>
      <c r="U134" s="20"/>
      <c r="V134" s="20"/>
      <c r="W134" s="20"/>
      <c r="X134" s="10"/>
      <c r="Y134" s="20" t="s">
        <v>532</v>
      </c>
      <c r="Z134" s="20"/>
      <c r="AA134" s="20"/>
      <c r="AB134" s="20"/>
      <c r="AC134" s="21"/>
    </row>
    <row r="135" spans="1:32" ht="15" customHeight="1" x14ac:dyDescent="0.2">
      <c r="A135" s="514">
        <v>8</v>
      </c>
      <c r="B135" s="129" t="s">
        <v>708</v>
      </c>
      <c r="C135" s="696">
        <v>22</v>
      </c>
      <c r="D135" s="696">
        <v>9</v>
      </c>
      <c r="E135" s="696">
        <v>2</v>
      </c>
      <c r="F135" s="696">
        <v>11</v>
      </c>
      <c r="G135" s="696">
        <v>48</v>
      </c>
      <c r="H135" s="696">
        <v>53</v>
      </c>
      <c r="I135" s="698">
        <v>20</v>
      </c>
      <c r="J135" s="700">
        <f t="shared" ref="J135:J198" si="11">D135+E135+F135</f>
        <v>22</v>
      </c>
      <c r="K135" s="700">
        <f t="shared" ref="K135:K198" si="12">D135*2+E135</f>
        <v>20</v>
      </c>
      <c r="L135" s="930"/>
      <c r="M135" s="931"/>
      <c r="N135" s="931"/>
      <c r="O135" s="932"/>
      <c r="Q135" s="422" t="s">
        <v>299</v>
      </c>
      <c r="R135" s="20"/>
      <c r="S135" s="20"/>
      <c r="T135" s="20"/>
      <c r="U135" s="20"/>
      <c r="V135" s="20"/>
      <c r="W135" s="20"/>
      <c r="X135" s="20" t="s">
        <v>532</v>
      </c>
      <c r="Y135" s="10"/>
      <c r="Z135" s="20"/>
      <c r="AA135" s="20"/>
      <c r="AB135" s="20"/>
      <c r="AC135" s="21"/>
    </row>
    <row r="136" spans="1:32" ht="15" customHeight="1" x14ac:dyDescent="0.2">
      <c r="A136" s="514">
        <v>9</v>
      </c>
      <c r="B136" s="129" t="s">
        <v>304</v>
      </c>
      <c r="C136" s="696">
        <v>22</v>
      </c>
      <c r="D136" s="696">
        <v>6</v>
      </c>
      <c r="E136" s="696">
        <v>3</v>
      </c>
      <c r="F136" s="696">
        <v>13</v>
      </c>
      <c r="G136" s="696">
        <v>38</v>
      </c>
      <c r="H136" s="696">
        <v>51</v>
      </c>
      <c r="I136" s="698">
        <v>15</v>
      </c>
      <c r="J136" s="700">
        <f t="shared" si="11"/>
        <v>22</v>
      </c>
      <c r="K136" s="700">
        <f t="shared" si="12"/>
        <v>15</v>
      </c>
      <c r="L136" s="930"/>
      <c r="M136" s="931"/>
      <c r="N136" s="931"/>
      <c r="O136" s="932"/>
      <c r="Q136" s="422" t="s">
        <v>1313</v>
      </c>
      <c r="R136" s="20"/>
      <c r="S136" s="20"/>
      <c r="T136" s="20"/>
      <c r="U136" s="20"/>
      <c r="V136" s="20"/>
      <c r="W136" s="20"/>
      <c r="X136" s="20"/>
      <c r="Y136" s="20"/>
      <c r="Z136" s="10"/>
      <c r="AA136" s="20"/>
      <c r="AB136" s="20"/>
      <c r="AC136" s="21"/>
    </row>
    <row r="137" spans="1:32" ht="15" customHeight="1" x14ac:dyDescent="0.2">
      <c r="A137" s="514">
        <v>10</v>
      </c>
      <c r="B137" s="129" t="s">
        <v>1314</v>
      </c>
      <c r="C137" s="696">
        <v>22</v>
      </c>
      <c r="D137" s="696">
        <v>5</v>
      </c>
      <c r="E137" s="696">
        <v>4</v>
      </c>
      <c r="F137" s="696">
        <v>13</v>
      </c>
      <c r="G137" s="696">
        <v>31</v>
      </c>
      <c r="H137" s="696">
        <v>41</v>
      </c>
      <c r="I137" s="698">
        <v>14</v>
      </c>
      <c r="J137" s="700">
        <f t="shared" si="11"/>
        <v>22</v>
      </c>
      <c r="K137" s="700">
        <f t="shared" si="12"/>
        <v>14</v>
      </c>
      <c r="L137" s="930"/>
      <c r="M137" s="931"/>
      <c r="N137" s="931"/>
      <c r="O137" s="932"/>
      <c r="Q137" s="422" t="s">
        <v>1587</v>
      </c>
      <c r="R137" s="20"/>
      <c r="S137" s="20"/>
      <c r="T137" s="20"/>
      <c r="U137" s="20"/>
      <c r="V137" s="20"/>
      <c r="W137" s="20"/>
      <c r="X137" s="20"/>
      <c r="Y137" s="20"/>
      <c r="Z137" s="20"/>
      <c r="AA137" s="10"/>
      <c r="AB137" s="20" t="s">
        <v>532</v>
      </c>
      <c r="AC137" s="21"/>
    </row>
    <row r="138" spans="1:32" ht="15" customHeight="1" x14ac:dyDescent="0.2">
      <c r="A138" s="514">
        <v>11</v>
      </c>
      <c r="B138" s="129" t="s">
        <v>551</v>
      </c>
      <c r="C138" s="696">
        <v>22</v>
      </c>
      <c r="D138" s="696">
        <v>5</v>
      </c>
      <c r="E138" s="696">
        <v>2</v>
      </c>
      <c r="F138" s="696">
        <v>15</v>
      </c>
      <c r="G138" s="696">
        <v>34</v>
      </c>
      <c r="H138" s="696">
        <v>66</v>
      </c>
      <c r="I138" s="698">
        <v>12</v>
      </c>
      <c r="J138" s="700">
        <f t="shared" si="11"/>
        <v>22</v>
      </c>
      <c r="K138" s="700">
        <f t="shared" si="12"/>
        <v>12</v>
      </c>
      <c r="L138" s="930"/>
      <c r="M138" s="931"/>
      <c r="N138" s="931"/>
      <c r="O138" s="932"/>
      <c r="Q138" s="422" t="s">
        <v>612</v>
      </c>
      <c r="R138" s="20"/>
      <c r="S138" s="20"/>
      <c r="T138" s="20"/>
      <c r="U138" s="20"/>
      <c r="V138" s="20"/>
      <c r="W138" s="20"/>
      <c r="X138" s="20"/>
      <c r="Y138" s="20"/>
      <c r="Z138" s="20"/>
      <c r="AA138" s="20" t="s">
        <v>532</v>
      </c>
      <c r="AB138" s="10"/>
      <c r="AC138" s="21" t="s">
        <v>532</v>
      </c>
    </row>
    <row r="139" spans="1:32" ht="15" customHeight="1" thickBot="1" x14ac:dyDescent="0.25">
      <c r="A139" s="515">
        <v>12</v>
      </c>
      <c r="B139" s="130" t="s">
        <v>711</v>
      </c>
      <c r="C139" s="697">
        <v>22</v>
      </c>
      <c r="D139" s="697">
        <v>4</v>
      </c>
      <c r="E139" s="697">
        <v>3</v>
      </c>
      <c r="F139" s="697">
        <v>15</v>
      </c>
      <c r="G139" s="697">
        <v>38</v>
      </c>
      <c r="H139" s="697">
        <v>73</v>
      </c>
      <c r="I139" s="699">
        <v>11</v>
      </c>
      <c r="J139" s="700">
        <f t="shared" si="11"/>
        <v>22</v>
      </c>
      <c r="K139" s="700">
        <f t="shared" si="12"/>
        <v>11</v>
      </c>
      <c r="L139" s="933"/>
      <c r="M139" s="934"/>
      <c r="N139" s="934"/>
      <c r="O139" s="935"/>
      <c r="Q139" s="423" t="s">
        <v>547</v>
      </c>
      <c r="R139" s="23"/>
      <c r="S139" s="23"/>
      <c r="T139" s="23"/>
      <c r="U139" s="23"/>
      <c r="V139" s="23"/>
      <c r="W139" s="23"/>
      <c r="X139" s="23"/>
      <c r="Y139" s="23"/>
      <c r="Z139" s="23"/>
      <c r="AA139" s="23"/>
      <c r="AB139" s="23" t="s">
        <v>532</v>
      </c>
      <c r="AC139" s="15"/>
    </row>
    <row r="140" spans="1:32" ht="15" customHeight="1" x14ac:dyDescent="0.2">
      <c r="C140" s="700">
        <f t="shared" ref="C140:I140" si="13">SUM(C128:C139)</f>
        <v>264</v>
      </c>
      <c r="D140" s="700">
        <f t="shared" si="13"/>
        <v>115</v>
      </c>
      <c r="E140" s="700">
        <f t="shared" si="13"/>
        <v>34</v>
      </c>
      <c r="F140" s="700">
        <f t="shared" si="13"/>
        <v>115</v>
      </c>
      <c r="G140" s="700">
        <f t="shared" si="13"/>
        <v>529</v>
      </c>
      <c r="H140" s="700">
        <f t="shared" si="13"/>
        <v>530</v>
      </c>
      <c r="I140" s="700">
        <f t="shared" si="13"/>
        <v>264</v>
      </c>
      <c r="J140" s="700">
        <f t="shared" si="11"/>
        <v>264</v>
      </c>
      <c r="K140" s="700">
        <f t="shared" si="12"/>
        <v>264</v>
      </c>
    </row>
    <row r="141" spans="1:32" ht="15" customHeight="1" thickBot="1" x14ac:dyDescent="0.25"/>
    <row r="142" spans="1:32" ht="15" customHeight="1" thickBot="1" x14ac:dyDescent="0.25">
      <c r="A142" s="1332" t="s">
        <v>2197</v>
      </c>
      <c r="B142" s="1333"/>
      <c r="C142" s="1333"/>
      <c r="D142" s="1333"/>
      <c r="E142" s="1333"/>
      <c r="F142" s="1334"/>
      <c r="G142" s="1335" t="s">
        <v>2205</v>
      </c>
      <c r="H142" s="1336"/>
      <c r="I142" s="1337"/>
      <c r="L142" s="952" t="s">
        <v>538</v>
      </c>
      <c r="M142" s="953"/>
      <c r="N142" s="953"/>
      <c r="O142" s="954"/>
    </row>
    <row r="143" spans="1:32" ht="15" customHeight="1" thickBot="1" x14ac:dyDescent="0.25">
      <c r="A143" s="688" t="s">
        <v>496</v>
      </c>
      <c r="B143" s="710" t="s">
        <v>497</v>
      </c>
      <c r="C143" s="705" t="s">
        <v>498</v>
      </c>
      <c r="D143" s="705" t="s">
        <v>499</v>
      </c>
      <c r="E143" s="705" t="s">
        <v>500</v>
      </c>
      <c r="F143" s="705" t="s">
        <v>501</v>
      </c>
      <c r="G143" s="711" t="s">
        <v>502</v>
      </c>
      <c r="H143" s="711" t="s">
        <v>503</v>
      </c>
      <c r="I143" s="712" t="s">
        <v>504</v>
      </c>
      <c r="L143" s="955"/>
      <c r="M143" s="956"/>
      <c r="N143" s="956"/>
      <c r="O143" s="957"/>
      <c r="Q143" s="24" t="s">
        <v>2206</v>
      </c>
      <c r="R143" s="683" t="s">
        <v>241</v>
      </c>
      <c r="S143" s="683" t="s">
        <v>1196</v>
      </c>
      <c r="T143" s="683" t="s">
        <v>541</v>
      </c>
      <c r="U143" s="683" t="s">
        <v>1784</v>
      </c>
      <c r="V143" s="683" t="s">
        <v>500</v>
      </c>
      <c r="W143" s="683" t="s">
        <v>1088</v>
      </c>
      <c r="X143" s="683" t="s">
        <v>242</v>
      </c>
      <c r="Y143" s="683" t="s">
        <v>1089</v>
      </c>
      <c r="Z143" s="683" t="s">
        <v>610</v>
      </c>
      <c r="AA143" s="683" t="s">
        <v>514</v>
      </c>
      <c r="AB143" s="683" t="s">
        <v>1587</v>
      </c>
      <c r="AC143" s="684" t="s">
        <v>813</v>
      </c>
      <c r="AE143" s="706"/>
      <c r="AF143" s="706"/>
    </row>
    <row r="144" spans="1:32" ht="15" customHeight="1" x14ac:dyDescent="0.2">
      <c r="A144" s="707">
        <v>1</v>
      </c>
      <c r="B144" s="126" t="s">
        <v>2208</v>
      </c>
      <c r="C144" s="701">
        <v>20</v>
      </c>
      <c r="D144" s="701">
        <v>17</v>
      </c>
      <c r="E144" s="701">
        <v>2</v>
      </c>
      <c r="F144" s="701">
        <v>1</v>
      </c>
      <c r="G144" s="701">
        <v>42</v>
      </c>
      <c r="H144" s="701">
        <v>52</v>
      </c>
      <c r="I144" s="704">
        <v>36</v>
      </c>
      <c r="J144" s="700">
        <f t="shared" si="11"/>
        <v>20</v>
      </c>
      <c r="K144" s="700">
        <f t="shared" si="12"/>
        <v>36</v>
      </c>
      <c r="L144" s="927" t="s">
        <v>2209</v>
      </c>
      <c r="M144" s="928"/>
      <c r="N144" s="928"/>
      <c r="O144" s="929"/>
      <c r="Q144" s="681" t="s">
        <v>241</v>
      </c>
      <c r="R144" s="10"/>
      <c r="S144" s="20" t="s">
        <v>1495</v>
      </c>
      <c r="T144" s="20" t="s">
        <v>1797</v>
      </c>
      <c r="U144" s="20" t="s">
        <v>844</v>
      </c>
      <c r="V144" s="587" t="s">
        <v>2210</v>
      </c>
      <c r="W144" s="20" t="s">
        <v>1646</v>
      </c>
      <c r="X144" s="20" t="s">
        <v>1547</v>
      </c>
      <c r="Y144" s="20" t="s">
        <v>1207</v>
      </c>
      <c r="Z144" s="20" t="s">
        <v>1490</v>
      </c>
      <c r="AA144" s="20" t="s">
        <v>844</v>
      </c>
      <c r="AB144" s="20" t="s">
        <v>1603</v>
      </c>
      <c r="AC144" s="21" t="s">
        <v>1543</v>
      </c>
      <c r="AE144" s="437"/>
      <c r="AF144" s="437"/>
    </row>
    <row r="145" spans="1:34" ht="15" customHeight="1" x14ac:dyDescent="0.2">
      <c r="A145" s="708">
        <v>2</v>
      </c>
      <c r="B145" s="129" t="s">
        <v>1208</v>
      </c>
      <c r="C145" s="696">
        <v>20</v>
      </c>
      <c r="D145" s="696">
        <v>15</v>
      </c>
      <c r="E145" s="696">
        <v>4</v>
      </c>
      <c r="F145" s="696">
        <v>1</v>
      </c>
      <c r="G145" s="696">
        <v>42</v>
      </c>
      <c r="H145" s="696">
        <v>40</v>
      </c>
      <c r="I145" s="698">
        <v>34</v>
      </c>
      <c r="J145" s="700">
        <f t="shared" si="11"/>
        <v>20</v>
      </c>
      <c r="K145" s="700">
        <f t="shared" si="12"/>
        <v>34</v>
      </c>
      <c r="L145" s="930"/>
      <c r="M145" s="931"/>
      <c r="N145" s="931"/>
      <c r="O145" s="932"/>
      <c r="Q145" s="681" t="s">
        <v>1196</v>
      </c>
      <c r="R145" s="20" t="s">
        <v>1642</v>
      </c>
      <c r="S145" s="10"/>
      <c r="T145" s="20" t="s">
        <v>1971</v>
      </c>
      <c r="U145" s="20" t="s">
        <v>1494</v>
      </c>
      <c r="V145" s="587" t="s">
        <v>2210</v>
      </c>
      <c r="W145" s="20" t="s">
        <v>844</v>
      </c>
      <c r="X145" s="20" t="s">
        <v>1642</v>
      </c>
      <c r="Y145" s="20" t="s">
        <v>844</v>
      </c>
      <c r="Z145" s="20" t="s">
        <v>1207</v>
      </c>
      <c r="AA145" s="20" t="s">
        <v>1487</v>
      </c>
      <c r="AB145" s="20" t="s">
        <v>1597</v>
      </c>
      <c r="AC145" s="21" t="s">
        <v>1207</v>
      </c>
      <c r="AE145" s="437"/>
      <c r="AF145" s="437"/>
    </row>
    <row r="146" spans="1:34" ht="15" customHeight="1" x14ac:dyDescent="0.2">
      <c r="A146" s="708">
        <v>3</v>
      </c>
      <c r="B146" s="129" t="s">
        <v>1093</v>
      </c>
      <c r="C146" s="696">
        <v>20</v>
      </c>
      <c r="D146" s="696">
        <v>11</v>
      </c>
      <c r="E146" s="696">
        <v>5</v>
      </c>
      <c r="F146" s="696">
        <v>4</v>
      </c>
      <c r="G146" s="696">
        <v>84</v>
      </c>
      <c r="H146" s="696">
        <v>26</v>
      </c>
      <c r="I146" s="698">
        <v>27</v>
      </c>
      <c r="J146" s="700">
        <f t="shared" si="11"/>
        <v>20</v>
      </c>
      <c r="K146" s="700">
        <f t="shared" si="12"/>
        <v>27</v>
      </c>
      <c r="L146" s="930"/>
      <c r="M146" s="931"/>
      <c r="N146" s="931"/>
      <c r="O146" s="932"/>
      <c r="Q146" s="681" t="s">
        <v>541</v>
      </c>
      <c r="R146" s="20" t="s">
        <v>1546</v>
      </c>
      <c r="S146" s="20" t="s">
        <v>1603</v>
      </c>
      <c r="T146" s="10"/>
      <c r="U146" s="20" t="s">
        <v>2211</v>
      </c>
      <c r="V146" s="587" t="s">
        <v>1929</v>
      </c>
      <c r="W146" s="20" t="s">
        <v>1489</v>
      </c>
      <c r="X146" s="20" t="s">
        <v>628</v>
      </c>
      <c r="Y146" s="20" t="s">
        <v>1487</v>
      </c>
      <c r="Z146" s="20" t="s">
        <v>1546</v>
      </c>
      <c r="AA146" s="20" t="s">
        <v>1675</v>
      </c>
      <c r="AB146" s="20" t="s">
        <v>1644</v>
      </c>
      <c r="AC146" s="21" t="s">
        <v>844</v>
      </c>
      <c r="AE146" s="437"/>
      <c r="AF146" s="437"/>
    </row>
    <row r="147" spans="1:34" ht="15" customHeight="1" x14ac:dyDescent="0.2">
      <c r="A147" s="708">
        <v>4</v>
      </c>
      <c r="B147" s="129" t="s">
        <v>2212</v>
      </c>
      <c r="C147" s="696">
        <v>20</v>
      </c>
      <c r="D147" s="696">
        <v>8</v>
      </c>
      <c r="E147" s="696">
        <v>5</v>
      </c>
      <c r="F147" s="696">
        <v>7</v>
      </c>
      <c r="G147" s="696">
        <v>34</v>
      </c>
      <c r="H147" s="696">
        <v>65</v>
      </c>
      <c r="I147" s="698">
        <v>21</v>
      </c>
      <c r="J147" s="700">
        <f t="shared" si="11"/>
        <v>20</v>
      </c>
      <c r="K147" s="700">
        <f t="shared" si="12"/>
        <v>21</v>
      </c>
      <c r="L147" s="930"/>
      <c r="M147" s="931"/>
      <c r="N147" s="931"/>
      <c r="O147" s="932"/>
      <c r="Q147" s="681" t="s">
        <v>1784</v>
      </c>
      <c r="R147" s="20" t="s">
        <v>1971</v>
      </c>
      <c r="S147" s="20" t="s">
        <v>1207</v>
      </c>
      <c r="T147" s="20" t="s">
        <v>1539</v>
      </c>
      <c r="U147" s="10"/>
      <c r="V147" s="587" t="s">
        <v>1493</v>
      </c>
      <c r="W147" s="20" t="s">
        <v>1541</v>
      </c>
      <c r="X147" s="20" t="s">
        <v>1491</v>
      </c>
      <c r="Y147" s="20" t="s">
        <v>1642</v>
      </c>
      <c r="Z147" s="20" t="s">
        <v>1600</v>
      </c>
      <c r="AA147" s="20" t="s">
        <v>1539</v>
      </c>
      <c r="AB147" s="20" t="s">
        <v>1600</v>
      </c>
      <c r="AC147" s="21" t="s">
        <v>1881</v>
      </c>
      <c r="AE147" s="437"/>
      <c r="AF147" s="437"/>
    </row>
    <row r="148" spans="1:34" ht="15" customHeight="1" x14ac:dyDescent="0.2">
      <c r="A148" s="708">
        <v>5</v>
      </c>
      <c r="B148" s="129" t="s">
        <v>244</v>
      </c>
      <c r="C148" s="696">
        <v>20</v>
      </c>
      <c r="D148" s="696">
        <v>9</v>
      </c>
      <c r="E148" s="696">
        <v>3</v>
      </c>
      <c r="F148" s="696">
        <v>8</v>
      </c>
      <c r="G148" s="696">
        <v>65</v>
      </c>
      <c r="H148" s="696">
        <v>28</v>
      </c>
      <c r="I148" s="698">
        <v>21</v>
      </c>
      <c r="J148" s="700">
        <f t="shared" si="11"/>
        <v>20</v>
      </c>
      <c r="K148" s="700">
        <f t="shared" si="12"/>
        <v>21</v>
      </c>
      <c r="L148" s="930"/>
      <c r="M148" s="931"/>
      <c r="N148" s="931"/>
      <c r="O148" s="932"/>
      <c r="Q148" s="681" t="s">
        <v>500</v>
      </c>
      <c r="R148" s="587" t="s">
        <v>1543</v>
      </c>
      <c r="S148" s="587" t="s">
        <v>1797</v>
      </c>
      <c r="T148" s="587" t="s">
        <v>2210</v>
      </c>
      <c r="U148" s="587" t="s">
        <v>355</v>
      </c>
      <c r="V148" s="10"/>
      <c r="W148" s="587" t="s">
        <v>2210</v>
      </c>
      <c r="X148" s="587" t="s">
        <v>2210</v>
      </c>
      <c r="Y148" s="587" t="s">
        <v>20</v>
      </c>
      <c r="Z148" s="587" t="s">
        <v>2210</v>
      </c>
      <c r="AA148" s="587" t="s">
        <v>1546</v>
      </c>
      <c r="AB148" s="587" t="s">
        <v>1643</v>
      </c>
      <c r="AC148" s="615" t="s">
        <v>2210</v>
      </c>
      <c r="AE148" s="437"/>
      <c r="AF148" s="437"/>
    </row>
    <row r="149" spans="1:34" ht="15" customHeight="1" x14ac:dyDescent="0.2">
      <c r="A149" s="708">
        <v>6</v>
      </c>
      <c r="B149" s="129" t="s">
        <v>2213</v>
      </c>
      <c r="C149" s="696">
        <v>20</v>
      </c>
      <c r="D149" s="696">
        <v>8</v>
      </c>
      <c r="E149" s="696">
        <v>4</v>
      </c>
      <c r="F149" s="696">
        <v>8</v>
      </c>
      <c r="G149" s="696">
        <v>49</v>
      </c>
      <c r="H149" s="696">
        <v>53</v>
      </c>
      <c r="I149" s="698">
        <v>20</v>
      </c>
      <c r="J149" s="700">
        <f t="shared" si="11"/>
        <v>20</v>
      </c>
      <c r="K149" s="700">
        <f t="shared" si="12"/>
        <v>20</v>
      </c>
      <c r="L149" s="930"/>
      <c r="M149" s="931"/>
      <c r="N149" s="931"/>
      <c r="O149" s="932"/>
      <c r="Q149" s="681" t="s">
        <v>1088</v>
      </c>
      <c r="R149" s="20" t="s">
        <v>844</v>
      </c>
      <c r="S149" s="20" t="s">
        <v>1600</v>
      </c>
      <c r="T149" s="20" t="s">
        <v>1597</v>
      </c>
      <c r="U149" s="20" t="s">
        <v>1487</v>
      </c>
      <c r="V149" s="587" t="s">
        <v>2210</v>
      </c>
      <c r="W149" s="10"/>
      <c r="X149" s="20" t="s">
        <v>844</v>
      </c>
      <c r="Y149" s="20" t="s">
        <v>1490</v>
      </c>
      <c r="Z149" s="20" t="s">
        <v>1641</v>
      </c>
      <c r="AA149" s="20" t="s">
        <v>1603</v>
      </c>
      <c r="AB149" s="20" t="s">
        <v>1493</v>
      </c>
      <c r="AC149" s="21" t="s">
        <v>628</v>
      </c>
      <c r="AE149" s="437"/>
      <c r="AF149" s="437"/>
    </row>
    <row r="150" spans="1:34" ht="15" customHeight="1" x14ac:dyDescent="0.2">
      <c r="A150" s="708">
        <v>7</v>
      </c>
      <c r="B150" s="129" t="s">
        <v>1042</v>
      </c>
      <c r="C150" s="696">
        <v>20</v>
      </c>
      <c r="D150" s="696">
        <v>6</v>
      </c>
      <c r="E150" s="696">
        <v>4</v>
      </c>
      <c r="F150" s="696">
        <v>10</v>
      </c>
      <c r="G150" s="696">
        <v>56</v>
      </c>
      <c r="H150" s="696">
        <v>32</v>
      </c>
      <c r="I150" s="698">
        <v>16</v>
      </c>
      <c r="J150" s="700">
        <f t="shared" si="11"/>
        <v>20</v>
      </c>
      <c r="K150" s="700">
        <f t="shared" si="12"/>
        <v>16</v>
      </c>
      <c r="L150" s="930"/>
      <c r="M150" s="931"/>
      <c r="N150" s="931"/>
      <c r="O150" s="932"/>
      <c r="Q150" s="681" t="s">
        <v>242</v>
      </c>
      <c r="R150" s="20" t="s">
        <v>1641</v>
      </c>
      <c r="S150" s="20" t="s">
        <v>1597</v>
      </c>
      <c r="T150" s="20" t="s">
        <v>1489</v>
      </c>
      <c r="U150" s="20" t="s">
        <v>1642</v>
      </c>
      <c r="V150" s="587" t="s">
        <v>1547</v>
      </c>
      <c r="W150" s="20" t="s">
        <v>1539</v>
      </c>
      <c r="X150" s="10"/>
      <c r="Y150" s="20" t="s">
        <v>1642</v>
      </c>
      <c r="Z150" s="20" t="s">
        <v>1547</v>
      </c>
      <c r="AA150" s="20" t="s">
        <v>1597</v>
      </c>
      <c r="AB150" s="20" t="s">
        <v>1643</v>
      </c>
      <c r="AC150" s="21" t="s">
        <v>1210</v>
      </c>
      <c r="AE150" s="437"/>
      <c r="AF150" s="437"/>
      <c r="AH150" s="5" t="s">
        <v>532</v>
      </c>
    </row>
    <row r="151" spans="1:34" ht="15" customHeight="1" x14ac:dyDescent="0.2">
      <c r="A151" s="708">
        <v>8</v>
      </c>
      <c r="B151" s="129" t="s">
        <v>2214</v>
      </c>
      <c r="C151" s="696">
        <v>20</v>
      </c>
      <c r="D151" s="696">
        <v>6</v>
      </c>
      <c r="E151" s="696">
        <v>3</v>
      </c>
      <c r="F151" s="696">
        <v>11</v>
      </c>
      <c r="G151" s="696">
        <v>32</v>
      </c>
      <c r="H151" s="696">
        <v>81</v>
      </c>
      <c r="I151" s="698">
        <v>15</v>
      </c>
      <c r="J151" s="700">
        <f t="shared" si="11"/>
        <v>20</v>
      </c>
      <c r="K151" s="700">
        <f t="shared" si="12"/>
        <v>15</v>
      </c>
      <c r="L151" s="930"/>
      <c r="M151" s="931"/>
      <c r="N151" s="931"/>
      <c r="O151" s="932"/>
      <c r="Q151" s="681" t="s">
        <v>1089</v>
      </c>
      <c r="R151" s="20" t="s">
        <v>1207</v>
      </c>
      <c r="S151" s="20" t="s">
        <v>1540</v>
      </c>
      <c r="T151" s="20" t="s">
        <v>1597</v>
      </c>
      <c r="U151" s="20" t="s">
        <v>1546</v>
      </c>
      <c r="V151" s="587" t="s">
        <v>2210</v>
      </c>
      <c r="W151" s="20" t="s">
        <v>1210</v>
      </c>
      <c r="X151" s="20" t="s">
        <v>1493</v>
      </c>
      <c r="Y151" s="10"/>
      <c r="Z151" s="20" t="s">
        <v>1126</v>
      </c>
      <c r="AA151" s="20" t="s">
        <v>1601</v>
      </c>
      <c r="AB151" s="20" t="s">
        <v>1489</v>
      </c>
      <c r="AC151" s="21" t="s">
        <v>1540</v>
      </c>
      <c r="AE151" s="437"/>
      <c r="AF151" s="437"/>
    </row>
    <row r="152" spans="1:34" ht="15" customHeight="1" x14ac:dyDescent="0.2">
      <c r="A152" s="708">
        <v>9</v>
      </c>
      <c r="B152" s="129" t="s">
        <v>1090</v>
      </c>
      <c r="C152" s="696">
        <v>20</v>
      </c>
      <c r="D152" s="696">
        <v>5</v>
      </c>
      <c r="E152" s="696">
        <v>2</v>
      </c>
      <c r="F152" s="696">
        <v>13</v>
      </c>
      <c r="G152" s="696">
        <v>30</v>
      </c>
      <c r="H152" s="696">
        <v>62</v>
      </c>
      <c r="I152" s="698">
        <v>12</v>
      </c>
      <c r="J152" s="700">
        <f t="shared" si="11"/>
        <v>20</v>
      </c>
      <c r="K152" s="700">
        <f t="shared" si="12"/>
        <v>12</v>
      </c>
      <c r="L152" s="930"/>
      <c r="M152" s="931"/>
      <c r="N152" s="931"/>
      <c r="O152" s="932"/>
      <c r="Q152" s="681" t="s">
        <v>610</v>
      </c>
      <c r="R152" s="20" t="s">
        <v>1539</v>
      </c>
      <c r="S152" s="20" t="s">
        <v>1490</v>
      </c>
      <c r="T152" s="20" t="s">
        <v>1894</v>
      </c>
      <c r="U152" s="20" t="s">
        <v>1600</v>
      </c>
      <c r="V152" s="587" t="s">
        <v>844</v>
      </c>
      <c r="W152" s="20" t="s">
        <v>1971</v>
      </c>
      <c r="X152" s="20" t="s">
        <v>1795</v>
      </c>
      <c r="Y152" s="20" t="s">
        <v>1495</v>
      </c>
      <c r="Z152" s="10"/>
      <c r="AA152" s="20" t="s">
        <v>844</v>
      </c>
      <c r="AB152" s="20" t="s">
        <v>1491</v>
      </c>
      <c r="AC152" s="21" t="s">
        <v>1496</v>
      </c>
      <c r="AE152" s="437"/>
      <c r="AF152" s="437"/>
    </row>
    <row r="153" spans="1:34" ht="15" customHeight="1" x14ac:dyDescent="0.2">
      <c r="A153" s="708">
        <v>10</v>
      </c>
      <c r="B153" s="129" t="s">
        <v>1094</v>
      </c>
      <c r="C153" s="696">
        <v>20</v>
      </c>
      <c r="D153" s="696">
        <v>4</v>
      </c>
      <c r="E153" s="696">
        <v>2</v>
      </c>
      <c r="F153" s="696">
        <v>14</v>
      </c>
      <c r="G153" s="696">
        <v>56</v>
      </c>
      <c r="H153" s="696">
        <v>47</v>
      </c>
      <c r="I153" s="698">
        <v>10</v>
      </c>
      <c r="J153" s="700">
        <f t="shared" si="11"/>
        <v>20</v>
      </c>
      <c r="K153" s="700">
        <f t="shared" si="12"/>
        <v>10</v>
      </c>
      <c r="L153" s="930"/>
      <c r="M153" s="931"/>
      <c r="N153" s="931"/>
      <c r="O153" s="932"/>
      <c r="Q153" s="681" t="s">
        <v>514</v>
      </c>
      <c r="R153" s="20" t="s">
        <v>1495</v>
      </c>
      <c r="S153" s="20" t="s">
        <v>1643</v>
      </c>
      <c r="T153" s="20" t="s">
        <v>1495</v>
      </c>
      <c r="U153" s="20" t="s">
        <v>1488</v>
      </c>
      <c r="V153" s="587" t="s">
        <v>1656</v>
      </c>
      <c r="W153" s="20" t="s">
        <v>1642</v>
      </c>
      <c r="X153" s="20" t="s">
        <v>1210</v>
      </c>
      <c r="Y153" s="20" t="s">
        <v>1539</v>
      </c>
      <c r="Z153" s="20" t="s">
        <v>1489</v>
      </c>
      <c r="AA153" s="10"/>
      <c r="AB153" s="20" t="s">
        <v>1491</v>
      </c>
      <c r="AC153" s="21" t="s">
        <v>1546</v>
      </c>
      <c r="AE153" s="437"/>
      <c r="AF153" s="437"/>
    </row>
    <row r="154" spans="1:34" ht="15" customHeight="1" x14ac:dyDescent="0.2">
      <c r="A154" s="708">
        <v>11</v>
      </c>
      <c r="B154" s="129" t="s">
        <v>345</v>
      </c>
      <c r="C154" s="696">
        <v>20</v>
      </c>
      <c r="D154" s="696">
        <v>3</v>
      </c>
      <c r="E154" s="696">
        <v>2</v>
      </c>
      <c r="F154" s="696">
        <v>15</v>
      </c>
      <c r="G154" s="696">
        <v>48</v>
      </c>
      <c r="H154" s="696">
        <v>52</v>
      </c>
      <c r="I154" s="698">
        <v>8</v>
      </c>
      <c r="J154" s="700">
        <f t="shared" si="11"/>
        <v>20</v>
      </c>
      <c r="K154" s="700">
        <f t="shared" si="12"/>
        <v>8</v>
      </c>
      <c r="L154" s="930"/>
      <c r="M154" s="931"/>
      <c r="N154" s="931"/>
      <c r="O154" s="932"/>
      <c r="Q154" s="681" t="s">
        <v>1587</v>
      </c>
      <c r="R154" s="20" t="s">
        <v>1653</v>
      </c>
      <c r="S154" s="20" t="s">
        <v>1642</v>
      </c>
      <c r="T154" s="20" t="s">
        <v>1602</v>
      </c>
      <c r="U154" s="20" t="s">
        <v>1487</v>
      </c>
      <c r="V154" s="587" t="s">
        <v>2210</v>
      </c>
      <c r="W154" s="20" t="s">
        <v>1495</v>
      </c>
      <c r="X154" s="20" t="s">
        <v>1539</v>
      </c>
      <c r="Y154" s="20" t="s">
        <v>1597</v>
      </c>
      <c r="Z154" s="20" t="s">
        <v>1675</v>
      </c>
      <c r="AA154" s="20" t="s">
        <v>1490</v>
      </c>
      <c r="AB154" s="10"/>
      <c r="AC154" s="21" t="s">
        <v>104</v>
      </c>
      <c r="AE154" s="437"/>
      <c r="AF154" s="437"/>
    </row>
    <row r="155" spans="1:34" ht="15" customHeight="1" thickBot="1" x14ac:dyDescent="0.25">
      <c r="A155" s="709" t="s">
        <v>533</v>
      </c>
      <c r="B155" s="130" t="s">
        <v>617</v>
      </c>
      <c r="C155" s="697">
        <v>0</v>
      </c>
      <c r="D155" s="697">
        <v>0</v>
      </c>
      <c r="E155" s="697">
        <v>0</v>
      </c>
      <c r="F155" s="697">
        <v>0</v>
      </c>
      <c r="G155" s="697">
        <v>0</v>
      </c>
      <c r="H155" s="697">
        <v>0</v>
      </c>
      <c r="I155" s="699">
        <v>0</v>
      </c>
      <c r="J155" s="700">
        <f t="shared" si="11"/>
        <v>0</v>
      </c>
      <c r="K155" s="700">
        <f t="shared" si="12"/>
        <v>0</v>
      </c>
      <c r="L155" s="933"/>
      <c r="M155" s="934"/>
      <c r="N155" s="934"/>
      <c r="O155" s="935"/>
      <c r="Q155" s="682" t="s">
        <v>813</v>
      </c>
      <c r="R155" s="23" t="s">
        <v>1207</v>
      </c>
      <c r="S155" s="23" t="s">
        <v>1642</v>
      </c>
      <c r="T155" s="23" t="s">
        <v>844</v>
      </c>
      <c r="U155" s="23" t="s">
        <v>1597</v>
      </c>
      <c r="V155" s="594" t="s">
        <v>1540</v>
      </c>
      <c r="W155" s="23" t="s">
        <v>1643</v>
      </c>
      <c r="X155" s="23" t="s">
        <v>1600</v>
      </c>
      <c r="Y155" s="23" t="s">
        <v>355</v>
      </c>
      <c r="Z155" s="23" t="s">
        <v>1547</v>
      </c>
      <c r="AA155" s="23" t="s">
        <v>1643</v>
      </c>
      <c r="AB155" s="23" t="s">
        <v>1642</v>
      </c>
      <c r="AC155" s="15"/>
      <c r="AE155" s="437"/>
      <c r="AF155" s="437"/>
    </row>
    <row r="156" spans="1:34" ht="15" customHeight="1" x14ac:dyDescent="0.2">
      <c r="C156" s="700">
        <f t="shared" ref="C156:I156" si="14">SUM(C144:C155)</f>
        <v>220</v>
      </c>
      <c r="D156" s="700">
        <f t="shared" si="14"/>
        <v>92</v>
      </c>
      <c r="E156" s="700">
        <f t="shared" si="14"/>
        <v>36</v>
      </c>
      <c r="F156" s="700">
        <f t="shared" si="14"/>
        <v>92</v>
      </c>
      <c r="G156" s="700">
        <f t="shared" si="14"/>
        <v>538</v>
      </c>
      <c r="H156" s="700">
        <f t="shared" si="14"/>
        <v>538</v>
      </c>
      <c r="I156" s="700">
        <f t="shared" si="14"/>
        <v>220</v>
      </c>
      <c r="J156" s="700">
        <f t="shared" si="11"/>
        <v>220</v>
      </c>
      <c r="K156" s="700">
        <f t="shared" si="12"/>
        <v>220</v>
      </c>
      <c r="L156" s="4" t="s">
        <v>532</v>
      </c>
      <c r="AE156" s="706"/>
      <c r="AF156" s="706"/>
    </row>
    <row r="157" spans="1:34" ht="15" customHeight="1" thickBot="1" x14ac:dyDescent="0.25"/>
    <row r="158" spans="1:34" ht="15" customHeight="1" thickBot="1" x14ac:dyDescent="0.25">
      <c r="A158" s="1332" t="s">
        <v>2202</v>
      </c>
      <c r="B158" s="1333"/>
      <c r="C158" s="1333"/>
      <c r="D158" s="1333"/>
      <c r="E158" s="1333"/>
      <c r="F158" s="1334"/>
      <c r="G158" s="1335" t="s">
        <v>2205</v>
      </c>
      <c r="H158" s="1336"/>
      <c r="I158" s="1337"/>
      <c r="L158" s="945" t="s">
        <v>495</v>
      </c>
      <c r="M158" s="946"/>
      <c r="N158" s="946"/>
      <c r="O158" s="947"/>
    </row>
    <row r="159" spans="1:34" ht="15" customHeight="1" thickBot="1" x14ac:dyDescent="0.25">
      <c r="A159" s="688" t="s">
        <v>496</v>
      </c>
      <c r="B159" s="689" t="s">
        <v>497</v>
      </c>
      <c r="C159" s="690" t="s">
        <v>498</v>
      </c>
      <c r="D159" s="690" t="s">
        <v>499</v>
      </c>
      <c r="E159" s="690" t="s">
        <v>500</v>
      </c>
      <c r="F159" s="690" t="s">
        <v>501</v>
      </c>
      <c r="G159" s="691" t="s">
        <v>502</v>
      </c>
      <c r="H159" s="691" t="s">
        <v>503</v>
      </c>
      <c r="I159" s="692" t="s">
        <v>504</v>
      </c>
      <c r="L159" s="1063"/>
      <c r="M159" s="1064"/>
      <c r="N159" s="1064"/>
      <c r="O159" s="1065"/>
      <c r="Q159" s="24" t="s">
        <v>2206</v>
      </c>
      <c r="R159" s="683" t="s">
        <v>1615</v>
      </c>
      <c r="S159" s="683" t="s">
        <v>241</v>
      </c>
      <c r="T159" s="683" t="s">
        <v>1503</v>
      </c>
      <c r="U159" s="683" t="s">
        <v>564</v>
      </c>
      <c r="V159" s="683" t="s">
        <v>500</v>
      </c>
      <c r="W159" s="683" t="s">
        <v>59</v>
      </c>
      <c r="X159" s="683" t="s">
        <v>1530</v>
      </c>
      <c r="Y159" s="683" t="s">
        <v>610</v>
      </c>
      <c r="Z159" s="683" t="s">
        <v>2089</v>
      </c>
      <c r="AA159" s="683" t="s">
        <v>1959</v>
      </c>
      <c r="AB159" s="683" t="s">
        <v>2090</v>
      </c>
      <c r="AC159" s="684" t="s">
        <v>727</v>
      </c>
    </row>
    <row r="160" spans="1:34" ht="15" customHeight="1" x14ac:dyDescent="0.2">
      <c r="A160" s="687">
        <v>1</v>
      </c>
      <c r="B160" s="53" t="s">
        <v>2062</v>
      </c>
      <c r="C160" s="46"/>
      <c r="D160" s="46"/>
      <c r="E160" s="46"/>
      <c r="F160" s="46"/>
      <c r="G160" s="46"/>
      <c r="H160" s="46"/>
      <c r="I160" s="695"/>
      <c r="J160" s="700">
        <f t="shared" si="11"/>
        <v>0</v>
      </c>
      <c r="K160" s="700">
        <f t="shared" si="12"/>
        <v>0</v>
      </c>
      <c r="L160" s="927" t="s">
        <v>2579</v>
      </c>
      <c r="M160" s="928"/>
      <c r="N160" s="928"/>
      <c r="O160" s="929"/>
      <c r="Q160" s="681" t="s">
        <v>1615</v>
      </c>
      <c r="R160" s="10"/>
      <c r="S160" s="20"/>
      <c r="T160" s="20"/>
      <c r="U160" s="20"/>
      <c r="V160" s="20"/>
      <c r="W160" s="20"/>
      <c r="X160" s="20"/>
      <c r="Y160" s="20"/>
      <c r="Z160" s="20"/>
      <c r="AA160" s="20"/>
      <c r="AB160" s="20"/>
      <c r="AC160" s="21"/>
    </row>
    <row r="161" spans="1:29" ht="15" customHeight="1" x14ac:dyDescent="0.2">
      <c r="A161" s="685">
        <v>2</v>
      </c>
      <c r="B161" s="54" t="s">
        <v>1548</v>
      </c>
      <c r="C161" s="696"/>
      <c r="D161" s="696"/>
      <c r="E161" s="696"/>
      <c r="F161" s="696"/>
      <c r="G161" s="696"/>
      <c r="H161" s="696"/>
      <c r="I161" s="698"/>
      <c r="J161" s="700">
        <f t="shared" si="11"/>
        <v>0</v>
      </c>
      <c r="K161" s="700">
        <f t="shared" si="12"/>
        <v>0</v>
      </c>
      <c r="L161" s="930"/>
      <c r="M161" s="931"/>
      <c r="N161" s="931"/>
      <c r="O161" s="932"/>
      <c r="Q161" s="681" t="s">
        <v>241</v>
      </c>
      <c r="R161" s="20"/>
      <c r="S161" s="10"/>
      <c r="T161" s="20" t="s">
        <v>532</v>
      </c>
      <c r="U161" s="20"/>
      <c r="V161" s="20"/>
      <c r="W161" s="20" t="s">
        <v>532</v>
      </c>
      <c r="X161" s="20"/>
      <c r="Y161" s="20"/>
      <c r="Z161" s="20"/>
      <c r="AA161" s="20"/>
      <c r="AB161" s="20"/>
      <c r="AC161" s="21"/>
    </row>
    <row r="162" spans="1:29" ht="15" customHeight="1" x14ac:dyDescent="0.2">
      <c r="A162" s="685" t="s">
        <v>521</v>
      </c>
      <c r="B162" s="54" t="s">
        <v>2061</v>
      </c>
      <c r="C162" s="696"/>
      <c r="D162" s="696"/>
      <c r="E162" s="696"/>
      <c r="F162" s="696"/>
      <c r="G162" s="696"/>
      <c r="H162" s="696"/>
      <c r="I162" s="698"/>
      <c r="J162" s="700">
        <f t="shared" si="11"/>
        <v>0</v>
      </c>
      <c r="K162" s="700">
        <f t="shared" si="12"/>
        <v>0</v>
      </c>
      <c r="L162" s="930"/>
      <c r="M162" s="931"/>
      <c r="N162" s="931"/>
      <c r="O162" s="932"/>
      <c r="Q162" s="681" t="s">
        <v>1503</v>
      </c>
      <c r="R162" s="20"/>
      <c r="S162" s="20" t="s">
        <v>532</v>
      </c>
      <c r="T162" s="10"/>
      <c r="U162" s="20"/>
      <c r="V162" s="20"/>
      <c r="W162" s="20"/>
      <c r="X162" s="20"/>
      <c r="Y162" s="20"/>
      <c r="Z162" s="20"/>
      <c r="AA162" s="20"/>
      <c r="AB162" s="20"/>
      <c r="AC162" s="21"/>
    </row>
    <row r="163" spans="1:29" ht="15" customHeight="1" x14ac:dyDescent="0.2">
      <c r="A163" s="685" t="s">
        <v>521</v>
      </c>
      <c r="B163" s="54" t="s">
        <v>1498</v>
      </c>
      <c r="C163" s="696"/>
      <c r="D163" s="696"/>
      <c r="E163" s="696"/>
      <c r="F163" s="696"/>
      <c r="G163" s="696"/>
      <c r="H163" s="696"/>
      <c r="I163" s="698"/>
      <c r="J163" s="700">
        <f t="shared" si="11"/>
        <v>0</v>
      </c>
      <c r="K163" s="700">
        <f t="shared" si="12"/>
        <v>0</v>
      </c>
      <c r="L163" s="930"/>
      <c r="M163" s="931"/>
      <c r="N163" s="931"/>
      <c r="O163" s="932"/>
      <c r="Q163" s="681" t="s">
        <v>564</v>
      </c>
      <c r="R163" s="20"/>
      <c r="S163" s="20"/>
      <c r="T163" s="20"/>
      <c r="U163" s="10"/>
      <c r="V163" s="20"/>
      <c r="W163" s="20"/>
      <c r="X163" s="20"/>
      <c r="Y163" s="20"/>
      <c r="Z163" s="20"/>
      <c r="AA163" s="20"/>
      <c r="AB163" s="20"/>
      <c r="AC163" s="21"/>
    </row>
    <row r="164" spans="1:29" ht="15" customHeight="1" x14ac:dyDescent="0.2">
      <c r="A164" s="685" t="s">
        <v>521</v>
      </c>
      <c r="B164" s="54" t="s">
        <v>2204</v>
      </c>
      <c r="C164" s="696"/>
      <c r="D164" s="696"/>
      <c r="E164" s="696"/>
      <c r="F164" s="696"/>
      <c r="G164" s="696"/>
      <c r="H164" s="696"/>
      <c r="I164" s="698"/>
      <c r="J164" s="700">
        <f t="shared" si="11"/>
        <v>0</v>
      </c>
      <c r="K164" s="700">
        <f t="shared" si="12"/>
        <v>0</v>
      </c>
      <c r="L164" s="930"/>
      <c r="M164" s="931"/>
      <c r="N164" s="931"/>
      <c r="O164" s="932"/>
      <c r="Q164" s="681" t="s">
        <v>500</v>
      </c>
      <c r="R164" s="20"/>
      <c r="S164" s="20"/>
      <c r="T164" s="20"/>
      <c r="U164" s="20"/>
      <c r="V164" s="10"/>
      <c r="W164" s="20" t="s">
        <v>532</v>
      </c>
      <c r="X164" s="20"/>
      <c r="Y164" s="20"/>
      <c r="Z164" s="20"/>
      <c r="AA164" s="20"/>
      <c r="AB164" s="20"/>
      <c r="AC164" s="21"/>
    </row>
    <row r="165" spans="1:29" ht="15" customHeight="1" x14ac:dyDescent="0.2">
      <c r="A165" s="685" t="s">
        <v>521</v>
      </c>
      <c r="B165" s="54" t="s">
        <v>106</v>
      </c>
      <c r="C165" s="696"/>
      <c r="D165" s="696"/>
      <c r="E165" s="696"/>
      <c r="F165" s="696"/>
      <c r="G165" s="696"/>
      <c r="H165" s="696"/>
      <c r="I165" s="698"/>
      <c r="J165" s="700">
        <f t="shared" si="11"/>
        <v>0</v>
      </c>
      <c r="K165" s="700">
        <f t="shared" si="12"/>
        <v>0</v>
      </c>
      <c r="L165" s="930" t="s">
        <v>528</v>
      </c>
      <c r="M165" s="931"/>
      <c r="N165" s="931"/>
      <c r="O165" s="932"/>
      <c r="Q165" s="681" t="s">
        <v>59</v>
      </c>
      <c r="R165" s="20"/>
      <c r="S165" s="20"/>
      <c r="T165" s="20"/>
      <c r="U165" s="20"/>
      <c r="V165" s="20" t="s">
        <v>532</v>
      </c>
      <c r="W165" s="10"/>
      <c r="X165" s="20"/>
      <c r="Y165" s="20"/>
      <c r="Z165" s="20"/>
      <c r="AA165" s="20"/>
      <c r="AB165" s="20"/>
      <c r="AC165" s="21"/>
    </row>
    <row r="166" spans="1:29" ht="15" customHeight="1" x14ac:dyDescent="0.2">
      <c r="A166" s="685" t="s">
        <v>521</v>
      </c>
      <c r="B166" s="54" t="s">
        <v>616</v>
      </c>
      <c r="C166" s="696"/>
      <c r="D166" s="696"/>
      <c r="E166" s="696"/>
      <c r="F166" s="696"/>
      <c r="G166" s="696"/>
      <c r="H166" s="696"/>
      <c r="I166" s="698"/>
      <c r="J166" s="700">
        <f t="shared" si="11"/>
        <v>0</v>
      </c>
      <c r="K166" s="700">
        <f t="shared" si="12"/>
        <v>0</v>
      </c>
      <c r="L166" s="930"/>
      <c r="M166" s="931"/>
      <c r="N166" s="931"/>
      <c r="O166" s="932"/>
      <c r="Q166" s="681" t="s">
        <v>1530</v>
      </c>
      <c r="R166" s="20"/>
      <c r="S166" s="20"/>
      <c r="T166" s="20"/>
      <c r="U166" s="20"/>
      <c r="V166" s="20"/>
      <c r="W166" s="20"/>
      <c r="X166" s="10"/>
      <c r="Y166" s="20" t="s">
        <v>532</v>
      </c>
      <c r="Z166" s="20"/>
      <c r="AA166" s="20"/>
      <c r="AB166" s="20"/>
      <c r="AC166" s="21"/>
    </row>
    <row r="167" spans="1:29" ht="15" customHeight="1" x14ac:dyDescent="0.2">
      <c r="A167" s="685" t="s">
        <v>521</v>
      </c>
      <c r="B167" s="54" t="s">
        <v>1931</v>
      </c>
      <c r="C167" s="696"/>
      <c r="D167" s="696"/>
      <c r="E167" s="696"/>
      <c r="F167" s="696"/>
      <c r="G167" s="696"/>
      <c r="H167" s="696"/>
      <c r="I167" s="698"/>
      <c r="J167" s="700">
        <f t="shared" si="11"/>
        <v>0</v>
      </c>
      <c r="K167" s="700">
        <f t="shared" si="12"/>
        <v>0</v>
      </c>
      <c r="L167" s="930"/>
      <c r="M167" s="931"/>
      <c r="N167" s="931"/>
      <c r="O167" s="932"/>
      <c r="Q167" s="681" t="s">
        <v>610</v>
      </c>
      <c r="R167" s="20"/>
      <c r="S167" s="20"/>
      <c r="T167" s="20"/>
      <c r="U167" s="20"/>
      <c r="V167" s="20"/>
      <c r="W167" s="20"/>
      <c r="X167" s="20" t="s">
        <v>532</v>
      </c>
      <c r="Y167" s="10"/>
      <c r="Z167" s="20"/>
      <c r="AA167" s="20"/>
      <c r="AB167" s="20"/>
      <c r="AC167" s="21"/>
    </row>
    <row r="168" spans="1:29" ht="15" customHeight="1" x14ac:dyDescent="0.2">
      <c r="A168" s="685" t="s">
        <v>521</v>
      </c>
      <c r="B168" s="54" t="s">
        <v>2093</v>
      </c>
      <c r="C168" s="696"/>
      <c r="D168" s="696"/>
      <c r="E168" s="696"/>
      <c r="F168" s="696"/>
      <c r="G168" s="696"/>
      <c r="H168" s="696"/>
      <c r="I168" s="698"/>
      <c r="J168" s="700">
        <f t="shared" si="11"/>
        <v>0</v>
      </c>
      <c r="K168" s="700">
        <f t="shared" si="12"/>
        <v>0</v>
      </c>
      <c r="L168" s="930"/>
      <c r="M168" s="931"/>
      <c r="N168" s="931"/>
      <c r="O168" s="932"/>
      <c r="Q168" s="681" t="s">
        <v>2089</v>
      </c>
      <c r="R168" s="20"/>
      <c r="S168" s="20"/>
      <c r="T168" s="20"/>
      <c r="U168" s="20"/>
      <c r="V168" s="20"/>
      <c r="W168" s="20"/>
      <c r="X168" s="20"/>
      <c r="Y168" s="20"/>
      <c r="Z168" s="10"/>
      <c r="AA168" s="20"/>
      <c r="AB168" s="20"/>
      <c r="AC168" s="21"/>
    </row>
    <row r="169" spans="1:29" ht="15" customHeight="1" x14ac:dyDescent="0.2">
      <c r="A169" s="685" t="s">
        <v>521</v>
      </c>
      <c r="B169" s="54" t="s">
        <v>2094</v>
      </c>
      <c r="C169" s="696"/>
      <c r="D169" s="696"/>
      <c r="E169" s="696"/>
      <c r="F169" s="696"/>
      <c r="G169" s="696"/>
      <c r="H169" s="696"/>
      <c r="I169" s="698"/>
      <c r="J169" s="700">
        <f t="shared" si="11"/>
        <v>0</v>
      </c>
      <c r="K169" s="700">
        <f t="shared" si="12"/>
        <v>0</v>
      </c>
      <c r="L169" s="930"/>
      <c r="M169" s="931"/>
      <c r="N169" s="931"/>
      <c r="O169" s="932"/>
      <c r="Q169" s="681" t="s">
        <v>1959</v>
      </c>
      <c r="R169" s="20"/>
      <c r="S169" s="20"/>
      <c r="T169" s="20"/>
      <c r="U169" s="20"/>
      <c r="V169" s="20"/>
      <c r="W169" s="20"/>
      <c r="X169" s="20"/>
      <c r="Y169" s="20"/>
      <c r="Z169" s="20"/>
      <c r="AA169" s="10"/>
      <c r="AB169" s="20" t="s">
        <v>532</v>
      </c>
      <c r="AC169" s="21"/>
    </row>
    <row r="170" spans="1:29" ht="15" customHeight="1" x14ac:dyDescent="0.2">
      <c r="A170" s="685" t="s">
        <v>521</v>
      </c>
      <c r="B170" s="54" t="s">
        <v>1497</v>
      </c>
      <c r="C170" s="696"/>
      <c r="D170" s="696"/>
      <c r="E170" s="696"/>
      <c r="F170" s="696"/>
      <c r="G170" s="696"/>
      <c r="H170" s="696"/>
      <c r="I170" s="698"/>
      <c r="J170" s="700">
        <f t="shared" si="11"/>
        <v>0</v>
      </c>
      <c r="K170" s="700">
        <f t="shared" si="12"/>
        <v>0</v>
      </c>
      <c r="L170" s="930"/>
      <c r="M170" s="931"/>
      <c r="N170" s="931"/>
      <c r="O170" s="932"/>
      <c r="Q170" s="681" t="s">
        <v>2090</v>
      </c>
      <c r="R170" s="20"/>
      <c r="S170" s="20"/>
      <c r="T170" s="20"/>
      <c r="U170" s="20"/>
      <c r="V170" s="20"/>
      <c r="W170" s="20"/>
      <c r="X170" s="20"/>
      <c r="Y170" s="20"/>
      <c r="Z170" s="20"/>
      <c r="AA170" s="20" t="s">
        <v>532</v>
      </c>
      <c r="AB170" s="10"/>
      <c r="AC170" s="21" t="s">
        <v>532</v>
      </c>
    </row>
    <row r="171" spans="1:29" ht="15" customHeight="1" thickBot="1" x14ac:dyDescent="0.25">
      <c r="A171" s="686" t="s">
        <v>521</v>
      </c>
      <c r="B171" s="55" t="s">
        <v>1139</v>
      </c>
      <c r="C171" s="697"/>
      <c r="D171" s="697"/>
      <c r="E171" s="697"/>
      <c r="F171" s="697"/>
      <c r="G171" s="697"/>
      <c r="H171" s="697"/>
      <c r="I171" s="699"/>
      <c r="J171" s="700">
        <f t="shared" si="11"/>
        <v>0</v>
      </c>
      <c r="K171" s="700">
        <f t="shared" si="12"/>
        <v>0</v>
      </c>
      <c r="L171" s="933"/>
      <c r="M171" s="934"/>
      <c r="N171" s="934"/>
      <c r="O171" s="935"/>
      <c r="Q171" s="682" t="s">
        <v>727</v>
      </c>
      <c r="R171" s="23"/>
      <c r="S171" s="23"/>
      <c r="T171" s="23"/>
      <c r="U171" s="23"/>
      <c r="V171" s="23"/>
      <c r="W171" s="23"/>
      <c r="X171" s="23"/>
      <c r="Y171" s="23"/>
      <c r="Z171" s="23"/>
      <c r="AA171" s="23"/>
      <c r="AB171" s="23" t="s">
        <v>532</v>
      </c>
      <c r="AC171" s="15"/>
    </row>
    <row r="172" spans="1:29" ht="15" customHeight="1" x14ac:dyDescent="0.2">
      <c r="C172" s="700">
        <f t="shared" ref="C172:I172" si="15">SUM(C160:C171)</f>
        <v>0</v>
      </c>
      <c r="D172" s="700">
        <f t="shared" si="15"/>
        <v>0</v>
      </c>
      <c r="E172" s="700">
        <f t="shared" si="15"/>
        <v>0</v>
      </c>
      <c r="F172" s="700">
        <f t="shared" si="15"/>
        <v>0</v>
      </c>
      <c r="G172" s="700">
        <f t="shared" si="15"/>
        <v>0</v>
      </c>
      <c r="H172" s="700">
        <f t="shared" si="15"/>
        <v>0</v>
      </c>
      <c r="I172" s="700">
        <f t="shared" si="15"/>
        <v>0</v>
      </c>
      <c r="J172" s="700">
        <f t="shared" si="11"/>
        <v>0</v>
      </c>
      <c r="K172" s="700">
        <f t="shared" si="12"/>
        <v>0</v>
      </c>
      <c r="L172" s="4" t="s">
        <v>532</v>
      </c>
    </row>
    <row r="173" spans="1:29" ht="15" customHeight="1" thickBot="1" x14ac:dyDescent="0.25"/>
    <row r="174" spans="1:29" ht="15" customHeight="1" x14ac:dyDescent="0.2">
      <c r="A174" s="1131" t="s">
        <v>491</v>
      </c>
      <c r="B174" s="1132"/>
      <c r="C174" s="1020" t="s">
        <v>2215</v>
      </c>
      <c r="D174" s="1021"/>
      <c r="E174" s="1021"/>
      <c r="F174" s="1021"/>
      <c r="G174" s="1021"/>
      <c r="H174" s="1021"/>
      <c r="I174" s="1022"/>
      <c r="P174" s="5" t="s">
        <v>532</v>
      </c>
      <c r="R174" s="5" t="s">
        <v>532</v>
      </c>
    </row>
    <row r="175" spans="1:29" ht="15" customHeight="1" thickBot="1" x14ac:dyDescent="0.25">
      <c r="A175" s="1133"/>
      <c r="B175" s="1134"/>
      <c r="C175" s="1023"/>
      <c r="D175" s="1024"/>
      <c r="E175" s="1024"/>
      <c r="F175" s="1024"/>
      <c r="G175" s="1024"/>
      <c r="H175" s="1024"/>
      <c r="I175" s="1025"/>
    </row>
    <row r="176" spans="1:29" ht="15" customHeight="1" thickBot="1" x14ac:dyDescent="0.25"/>
    <row r="177" spans="1:39" ht="15" customHeight="1" thickBot="1" x14ac:dyDescent="0.25">
      <c r="A177" s="1239" t="s">
        <v>2187</v>
      </c>
      <c r="B177" s="1240"/>
      <c r="C177" s="1240"/>
      <c r="D177" s="1240"/>
      <c r="E177" s="1240"/>
      <c r="F177" s="1241"/>
      <c r="G177" s="1236" t="s">
        <v>1320</v>
      </c>
      <c r="H177" s="1237"/>
      <c r="I177" s="1238"/>
      <c r="L177" s="1242" t="s">
        <v>588</v>
      </c>
      <c r="M177" s="1243"/>
      <c r="N177" s="1243"/>
      <c r="O177" s="1244"/>
    </row>
    <row r="178" spans="1:39" ht="15" customHeight="1" thickBot="1" x14ac:dyDescent="0.25">
      <c r="A178" s="508" t="s">
        <v>496</v>
      </c>
      <c r="B178" s="509" t="s">
        <v>497</v>
      </c>
      <c r="C178" s="510" t="s">
        <v>498</v>
      </c>
      <c r="D178" s="510" t="s">
        <v>499</v>
      </c>
      <c r="E178" s="510" t="s">
        <v>500</v>
      </c>
      <c r="F178" s="510" t="s">
        <v>501</v>
      </c>
      <c r="G178" s="511" t="s">
        <v>502</v>
      </c>
      <c r="H178" s="511" t="s">
        <v>503</v>
      </c>
      <c r="I178" s="512" t="s">
        <v>504</v>
      </c>
      <c r="L178" s="1245"/>
      <c r="M178" s="1246"/>
      <c r="N178" s="1246"/>
      <c r="O178" s="1247"/>
      <c r="Q178" s="24" t="s">
        <v>1321</v>
      </c>
      <c r="R178" s="420" t="s">
        <v>503</v>
      </c>
      <c r="S178" s="420" t="s">
        <v>541</v>
      </c>
      <c r="T178" s="420" t="s">
        <v>506</v>
      </c>
      <c r="U178" s="420" t="s">
        <v>901</v>
      </c>
      <c r="V178" s="420" t="s">
        <v>902</v>
      </c>
      <c r="W178" s="420" t="s">
        <v>610</v>
      </c>
      <c r="X178" s="420" t="s">
        <v>501</v>
      </c>
      <c r="Y178" s="420" t="s">
        <v>777</v>
      </c>
      <c r="Z178" s="420" t="s">
        <v>1684</v>
      </c>
      <c r="AA178" s="420" t="s">
        <v>533</v>
      </c>
      <c r="AB178" s="420" t="s">
        <v>769</v>
      </c>
      <c r="AC178" s="420" t="s">
        <v>2162</v>
      </c>
      <c r="AD178" s="420" t="s">
        <v>1306</v>
      </c>
      <c r="AE178" s="421" t="s">
        <v>1214</v>
      </c>
    </row>
    <row r="179" spans="1:39" ht="15" customHeight="1" x14ac:dyDescent="0.2">
      <c r="A179" s="513">
        <v>1</v>
      </c>
      <c r="B179" s="126" t="s">
        <v>1518</v>
      </c>
      <c r="C179" s="701">
        <v>26</v>
      </c>
      <c r="D179" s="701">
        <v>18</v>
      </c>
      <c r="E179" s="701">
        <v>3</v>
      </c>
      <c r="F179" s="701">
        <v>5</v>
      </c>
      <c r="G179" s="701">
        <v>75</v>
      </c>
      <c r="H179" s="701">
        <v>33</v>
      </c>
      <c r="I179" s="704">
        <v>39</v>
      </c>
      <c r="J179" s="700">
        <f t="shared" si="11"/>
        <v>26</v>
      </c>
      <c r="K179" s="700">
        <f t="shared" si="12"/>
        <v>39</v>
      </c>
      <c r="L179" s="927" t="s">
        <v>1322</v>
      </c>
      <c r="M179" s="928"/>
      <c r="N179" s="928"/>
      <c r="O179" s="929"/>
      <c r="Q179" s="422" t="s">
        <v>503</v>
      </c>
      <c r="R179" s="10"/>
      <c r="S179" s="20"/>
      <c r="T179" s="20"/>
      <c r="U179" s="20"/>
      <c r="V179" s="20"/>
      <c r="W179" s="20"/>
      <c r="X179" s="20"/>
      <c r="Y179" s="20" t="s">
        <v>1207</v>
      </c>
      <c r="Z179" s="20"/>
      <c r="AA179" s="20" t="s">
        <v>844</v>
      </c>
      <c r="AB179" s="20"/>
      <c r="AC179" s="20"/>
      <c r="AD179" s="20"/>
      <c r="AE179" s="21"/>
    </row>
    <row r="180" spans="1:39" ht="15" customHeight="1" x14ac:dyDescent="0.2">
      <c r="A180" s="514">
        <v>2</v>
      </c>
      <c r="B180" s="129" t="s">
        <v>781</v>
      </c>
      <c r="C180" s="696">
        <v>26</v>
      </c>
      <c r="D180" s="696">
        <v>13</v>
      </c>
      <c r="E180" s="696">
        <v>5</v>
      </c>
      <c r="F180" s="696">
        <v>8</v>
      </c>
      <c r="G180" s="696">
        <v>43</v>
      </c>
      <c r="H180" s="696">
        <v>32</v>
      </c>
      <c r="I180" s="698">
        <v>31</v>
      </c>
      <c r="J180" s="700">
        <f t="shared" si="11"/>
        <v>26</v>
      </c>
      <c r="K180" s="700">
        <f t="shared" si="12"/>
        <v>31</v>
      </c>
      <c r="L180" s="930"/>
      <c r="M180" s="931"/>
      <c r="N180" s="931"/>
      <c r="O180" s="932"/>
      <c r="Q180" s="422" t="s">
        <v>541</v>
      </c>
      <c r="R180" s="20"/>
      <c r="S180" s="10"/>
      <c r="T180" s="20" t="s">
        <v>532</v>
      </c>
      <c r="U180" s="20"/>
      <c r="V180" s="20"/>
      <c r="W180" s="20" t="s">
        <v>532</v>
      </c>
      <c r="X180" s="20"/>
      <c r="Y180" s="20" t="s">
        <v>1597</v>
      </c>
      <c r="Z180" s="20"/>
      <c r="AA180" s="20" t="s">
        <v>1494</v>
      </c>
      <c r="AB180" s="20"/>
      <c r="AC180" s="20"/>
      <c r="AD180" s="20"/>
      <c r="AE180" s="21"/>
    </row>
    <row r="181" spans="1:39" ht="15" customHeight="1" x14ac:dyDescent="0.2">
      <c r="A181" s="514">
        <v>3</v>
      </c>
      <c r="B181" s="129" t="s">
        <v>1923</v>
      </c>
      <c r="C181" s="696">
        <v>26</v>
      </c>
      <c r="D181" s="696">
        <v>10</v>
      </c>
      <c r="E181" s="696">
        <v>8</v>
      </c>
      <c r="F181" s="696">
        <v>8</v>
      </c>
      <c r="G181" s="696">
        <v>51</v>
      </c>
      <c r="H181" s="696">
        <v>49</v>
      </c>
      <c r="I181" s="698">
        <v>28</v>
      </c>
      <c r="J181" s="700">
        <f t="shared" si="11"/>
        <v>26</v>
      </c>
      <c r="K181" s="700">
        <f t="shared" si="12"/>
        <v>28</v>
      </c>
      <c r="L181" s="930"/>
      <c r="M181" s="931"/>
      <c r="N181" s="931"/>
      <c r="O181" s="932"/>
      <c r="Q181" s="422" t="s">
        <v>506</v>
      </c>
      <c r="R181" s="20"/>
      <c r="S181" s="20" t="s">
        <v>532</v>
      </c>
      <c r="T181" s="10"/>
      <c r="U181" s="20"/>
      <c r="V181" s="20"/>
      <c r="W181" s="20"/>
      <c r="X181" s="20"/>
      <c r="Y181" s="20" t="s">
        <v>1210</v>
      </c>
      <c r="Z181" s="20"/>
      <c r="AA181" s="20" t="s">
        <v>1488</v>
      </c>
      <c r="AB181" s="20"/>
      <c r="AC181" s="20"/>
      <c r="AD181" s="20"/>
      <c r="AE181" s="21"/>
    </row>
    <row r="182" spans="1:39" ht="15" customHeight="1" x14ac:dyDescent="0.2">
      <c r="A182" s="514">
        <v>4</v>
      </c>
      <c r="B182" s="129" t="s">
        <v>42</v>
      </c>
      <c r="C182" s="696">
        <v>26</v>
      </c>
      <c r="D182" s="696">
        <v>11</v>
      </c>
      <c r="E182" s="696">
        <v>6</v>
      </c>
      <c r="F182" s="696">
        <v>9</v>
      </c>
      <c r="G182" s="696">
        <v>39</v>
      </c>
      <c r="H182" s="696">
        <v>48</v>
      </c>
      <c r="I182" s="698">
        <v>28</v>
      </c>
      <c r="J182" s="700">
        <f t="shared" si="11"/>
        <v>26</v>
      </c>
      <c r="K182" s="700">
        <f t="shared" si="12"/>
        <v>28</v>
      </c>
      <c r="L182" s="930"/>
      <c r="M182" s="931"/>
      <c r="N182" s="931"/>
      <c r="O182" s="932"/>
      <c r="Q182" s="422" t="s">
        <v>901</v>
      </c>
      <c r="R182" s="20"/>
      <c r="S182" s="20"/>
      <c r="T182" s="20"/>
      <c r="U182" s="10"/>
      <c r="V182" s="20"/>
      <c r="W182" s="20"/>
      <c r="X182" s="20"/>
      <c r="Y182" s="20" t="s">
        <v>1646</v>
      </c>
      <c r="Z182" s="20"/>
      <c r="AA182" s="20" t="s">
        <v>2056</v>
      </c>
      <c r="AB182" s="20"/>
      <c r="AC182" s="20"/>
      <c r="AD182" s="20"/>
      <c r="AE182" s="21"/>
    </row>
    <row r="183" spans="1:39" ht="15" customHeight="1" x14ac:dyDescent="0.2">
      <c r="A183" s="514">
        <v>5</v>
      </c>
      <c r="B183" s="129" t="s">
        <v>1598</v>
      </c>
      <c r="C183" s="696">
        <v>26</v>
      </c>
      <c r="D183" s="696">
        <v>12</v>
      </c>
      <c r="E183" s="696">
        <v>3</v>
      </c>
      <c r="F183" s="696">
        <v>11</v>
      </c>
      <c r="G183" s="696">
        <v>58</v>
      </c>
      <c r="H183" s="696">
        <v>51</v>
      </c>
      <c r="I183" s="698">
        <v>27</v>
      </c>
      <c r="J183" s="700">
        <f t="shared" si="11"/>
        <v>26</v>
      </c>
      <c r="K183" s="700">
        <f t="shared" si="12"/>
        <v>27</v>
      </c>
      <c r="L183" s="930"/>
      <c r="M183" s="931"/>
      <c r="N183" s="931"/>
      <c r="O183" s="932"/>
      <c r="Q183" s="422" t="s">
        <v>902</v>
      </c>
      <c r="R183" s="20"/>
      <c r="S183" s="20"/>
      <c r="T183" s="20"/>
      <c r="U183" s="20"/>
      <c r="V183" s="10"/>
      <c r="W183" s="20" t="s">
        <v>532</v>
      </c>
      <c r="X183" s="20"/>
      <c r="Y183" s="20" t="s">
        <v>1646</v>
      </c>
      <c r="Z183" s="20"/>
      <c r="AA183" s="20" t="s">
        <v>844</v>
      </c>
      <c r="AB183" s="20"/>
      <c r="AC183" s="20"/>
      <c r="AD183" s="20"/>
      <c r="AE183" s="21" t="s">
        <v>532</v>
      </c>
    </row>
    <row r="184" spans="1:39" ht="15" customHeight="1" x14ac:dyDescent="0.2">
      <c r="A184" s="514">
        <v>6</v>
      </c>
      <c r="B184" s="129" t="s">
        <v>1431</v>
      </c>
      <c r="C184" s="696">
        <v>26</v>
      </c>
      <c r="D184" s="696">
        <v>11</v>
      </c>
      <c r="E184" s="696">
        <v>5</v>
      </c>
      <c r="F184" s="696">
        <v>10</v>
      </c>
      <c r="G184" s="696">
        <v>45</v>
      </c>
      <c r="H184" s="696">
        <v>52</v>
      </c>
      <c r="I184" s="698">
        <v>27</v>
      </c>
      <c r="J184" s="700">
        <f t="shared" si="11"/>
        <v>26</v>
      </c>
      <c r="K184" s="700">
        <f t="shared" si="12"/>
        <v>27</v>
      </c>
      <c r="L184" s="930"/>
      <c r="M184" s="931"/>
      <c r="N184" s="931"/>
      <c r="O184" s="932"/>
      <c r="Q184" s="422" t="s">
        <v>610</v>
      </c>
      <c r="R184" s="20"/>
      <c r="S184" s="20"/>
      <c r="T184" s="20"/>
      <c r="U184" s="20"/>
      <c r="V184" s="20" t="s">
        <v>532</v>
      </c>
      <c r="W184" s="10"/>
      <c r="X184" s="20"/>
      <c r="Y184" s="20" t="s">
        <v>1600</v>
      </c>
      <c r="Z184" s="20"/>
      <c r="AA184" s="20" t="s">
        <v>1600</v>
      </c>
      <c r="AB184" s="20"/>
      <c r="AC184" s="20"/>
      <c r="AD184" s="20"/>
      <c r="AE184" s="21"/>
    </row>
    <row r="185" spans="1:39" ht="15" customHeight="1" x14ac:dyDescent="0.2">
      <c r="A185" s="514">
        <v>7</v>
      </c>
      <c r="B185" s="129" t="s">
        <v>1307</v>
      </c>
      <c r="C185" s="696">
        <v>26</v>
      </c>
      <c r="D185" s="696">
        <v>11</v>
      </c>
      <c r="E185" s="696">
        <v>4</v>
      </c>
      <c r="F185" s="696">
        <v>11</v>
      </c>
      <c r="G185" s="696">
        <v>43</v>
      </c>
      <c r="H185" s="696">
        <v>49</v>
      </c>
      <c r="I185" s="698">
        <v>26</v>
      </c>
      <c r="J185" s="700">
        <f t="shared" si="11"/>
        <v>26</v>
      </c>
      <c r="K185" s="700">
        <f t="shared" si="12"/>
        <v>26</v>
      </c>
      <c r="L185" s="930"/>
      <c r="M185" s="931"/>
      <c r="N185" s="931"/>
      <c r="O185" s="932"/>
      <c r="Q185" s="422" t="s">
        <v>501</v>
      </c>
      <c r="R185" s="20"/>
      <c r="S185" s="20"/>
      <c r="T185" s="20"/>
      <c r="U185" s="20"/>
      <c r="V185" s="20"/>
      <c r="W185" s="20"/>
      <c r="X185" s="10"/>
      <c r="Y185" s="20" t="s">
        <v>1490</v>
      </c>
      <c r="Z185" s="20"/>
      <c r="AA185" s="20" t="s">
        <v>1495</v>
      </c>
      <c r="AB185" s="20"/>
      <c r="AC185" s="20"/>
      <c r="AD185" s="20"/>
      <c r="AE185" s="21"/>
    </row>
    <row r="186" spans="1:39" ht="15" customHeight="1" x14ac:dyDescent="0.2">
      <c r="A186" s="514">
        <v>8</v>
      </c>
      <c r="B186" s="129" t="s">
        <v>558</v>
      </c>
      <c r="C186" s="696">
        <v>26</v>
      </c>
      <c r="D186" s="696">
        <v>7</v>
      </c>
      <c r="E186" s="696">
        <v>11</v>
      </c>
      <c r="F186" s="696">
        <v>8</v>
      </c>
      <c r="G186" s="696">
        <v>54</v>
      </c>
      <c r="H186" s="696">
        <v>47</v>
      </c>
      <c r="I186" s="698">
        <v>25</v>
      </c>
      <c r="J186" s="700">
        <f t="shared" si="11"/>
        <v>26</v>
      </c>
      <c r="K186" s="700">
        <f t="shared" si="12"/>
        <v>25</v>
      </c>
      <c r="L186" s="930"/>
      <c r="M186" s="931"/>
      <c r="N186" s="931"/>
      <c r="O186" s="932"/>
      <c r="Q186" s="422" t="s">
        <v>777</v>
      </c>
      <c r="R186" s="20" t="s">
        <v>1603</v>
      </c>
      <c r="S186" s="20" t="s">
        <v>1210</v>
      </c>
      <c r="T186" s="20" t="s">
        <v>1540</v>
      </c>
      <c r="U186" s="20" t="s">
        <v>1487</v>
      </c>
      <c r="V186" s="20" t="s">
        <v>1599</v>
      </c>
      <c r="W186" s="20" t="s">
        <v>1602</v>
      </c>
      <c r="X186" s="20" t="s">
        <v>1490</v>
      </c>
      <c r="Y186" s="10"/>
      <c r="Z186" s="20" t="s">
        <v>1493</v>
      </c>
      <c r="AA186" s="20" t="s">
        <v>1599</v>
      </c>
      <c r="AB186" s="20" t="s">
        <v>1653</v>
      </c>
      <c r="AC186" s="20" t="s">
        <v>1641</v>
      </c>
      <c r="AD186" s="20" t="s">
        <v>1210</v>
      </c>
      <c r="AE186" s="21" t="s">
        <v>1599</v>
      </c>
      <c r="AG186"/>
      <c r="AH186"/>
      <c r="AI186"/>
      <c r="AJ186"/>
      <c r="AK186"/>
      <c r="AL186"/>
      <c r="AM186"/>
    </row>
    <row r="187" spans="1:39" ht="15" customHeight="1" x14ac:dyDescent="0.2">
      <c r="A187" s="514">
        <v>9</v>
      </c>
      <c r="B187" s="129" t="s">
        <v>554</v>
      </c>
      <c r="C187" s="696">
        <v>26</v>
      </c>
      <c r="D187" s="696">
        <v>9</v>
      </c>
      <c r="E187" s="696">
        <v>7</v>
      </c>
      <c r="F187" s="696">
        <v>10</v>
      </c>
      <c r="G187" s="696">
        <v>50</v>
      </c>
      <c r="H187" s="696">
        <v>49</v>
      </c>
      <c r="I187" s="698">
        <v>25</v>
      </c>
      <c r="J187" s="700">
        <f t="shared" si="11"/>
        <v>26</v>
      </c>
      <c r="K187" s="700">
        <f t="shared" si="12"/>
        <v>25</v>
      </c>
      <c r="L187" s="930"/>
      <c r="M187" s="931"/>
      <c r="N187" s="931"/>
      <c r="O187" s="932"/>
      <c r="Q187" s="422" t="s">
        <v>1684</v>
      </c>
      <c r="R187" s="20"/>
      <c r="S187" s="20"/>
      <c r="T187" s="20"/>
      <c r="U187" s="20"/>
      <c r="V187" s="20"/>
      <c r="W187" s="20"/>
      <c r="X187" s="20"/>
      <c r="Y187" s="20" t="s">
        <v>1642</v>
      </c>
      <c r="Z187" s="10"/>
      <c r="AA187" s="20" t="s">
        <v>1495</v>
      </c>
      <c r="AB187" s="20"/>
      <c r="AC187" s="20"/>
      <c r="AD187" s="20"/>
      <c r="AE187" s="21"/>
      <c r="AG187"/>
      <c r="AH187"/>
      <c r="AI187"/>
      <c r="AJ187"/>
      <c r="AK187"/>
      <c r="AL187"/>
      <c r="AM187"/>
    </row>
    <row r="188" spans="1:39" ht="15" customHeight="1" x14ac:dyDescent="0.2">
      <c r="A188" s="514">
        <v>10</v>
      </c>
      <c r="B188" s="129" t="s">
        <v>2163</v>
      </c>
      <c r="C188" s="696">
        <v>26</v>
      </c>
      <c r="D188" s="696">
        <v>11</v>
      </c>
      <c r="E188" s="696">
        <v>2</v>
      </c>
      <c r="F188" s="696">
        <v>13</v>
      </c>
      <c r="G188" s="696">
        <v>55</v>
      </c>
      <c r="H188" s="696">
        <v>56</v>
      </c>
      <c r="I188" s="698">
        <v>24</v>
      </c>
      <c r="J188" s="700">
        <f t="shared" si="11"/>
        <v>26</v>
      </c>
      <c r="K188" s="700">
        <f t="shared" si="12"/>
        <v>24</v>
      </c>
      <c r="L188" s="930"/>
      <c r="M188" s="931"/>
      <c r="N188" s="931"/>
      <c r="O188" s="932"/>
      <c r="Q188" s="422" t="s">
        <v>533</v>
      </c>
      <c r="R188" s="20" t="s">
        <v>1597</v>
      </c>
      <c r="S188" s="20" t="s">
        <v>1600</v>
      </c>
      <c r="T188" s="20" t="s">
        <v>1646</v>
      </c>
      <c r="U188" s="20" t="s">
        <v>1546</v>
      </c>
      <c r="V188" s="20" t="s">
        <v>1894</v>
      </c>
      <c r="W188" s="20" t="s">
        <v>1540</v>
      </c>
      <c r="X188" s="20" t="s">
        <v>844</v>
      </c>
      <c r="Y188" s="20" t="s">
        <v>1494</v>
      </c>
      <c r="Z188" s="20" t="s">
        <v>1494</v>
      </c>
      <c r="AA188" s="10"/>
      <c r="AB188" s="20" t="s">
        <v>1539</v>
      </c>
      <c r="AC188" s="20" t="s">
        <v>1642</v>
      </c>
      <c r="AD188" s="20" t="s">
        <v>1493</v>
      </c>
      <c r="AE188" s="21" t="s">
        <v>1487</v>
      </c>
      <c r="AG188"/>
      <c r="AH188"/>
      <c r="AI188"/>
      <c r="AJ188"/>
      <c r="AK188"/>
      <c r="AL188"/>
      <c r="AM188"/>
    </row>
    <row r="189" spans="1:39" ht="15" customHeight="1" x14ac:dyDescent="0.2">
      <c r="A189" s="514">
        <v>11</v>
      </c>
      <c r="B189" s="129" t="s">
        <v>89</v>
      </c>
      <c r="C189" s="696">
        <v>26</v>
      </c>
      <c r="D189" s="696">
        <v>9</v>
      </c>
      <c r="E189" s="696">
        <v>6</v>
      </c>
      <c r="F189" s="696">
        <v>11</v>
      </c>
      <c r="G189" s="696">
        <v>39</v>
      </c>
      <c r="H189" s="696">
        <v>50</v>
      </c>
      <c r="I189" s="698">
        <v>24</v>
      </c>
      <c r="J189" s="700">
        <f t="shared" si="11"/>
        <v>26</v>
      </c>
      <c r="K189" s="700">
        <f t="shared" si="12"/>
        <v>24</v>
      </c>
      <c r="L189" s="930"/>
      <c r="M189" s="931"/>
      <c r="N189" s="931"/>
      <c r="O189" s="932"/>
      <c r="Q189" s="422" t="s">
        <v>769</v>
      </c>
      <c r="R189" s="20"/>
      <c r="S189" s="20"/>
      <c r="T189" s="20"/>
      <c r="U189" s="20"/>
      <c r="V189" s="20"/>
      <c r="W189" s="20"/>
      <c r="X189" s="20"/>
      <c r="Y189" s="20" t="s">
        <v>1543</v>
      </c>
      <c r="Z189" s="20"/>
      <c r="AA189" s="20" t="s">
        <v>1207</v>
      </c>
      <c r="AB189" s="10"/>
      <c r="AC189" s="20"/>
      <c r="AD189" s="20"/>
      <c r="AE189" s="21"/>
    </row>
    <row r="190" spans="1:39" ht="15" customHeight="1" x14ac:dyDescent="0.2">
      <c r="A190" s="514">
        <v>12</v>
      </c>
      <c r="B190" s="129" t="s">
        <v>534</v>
      </c>
      <c r="C190" s="696">
        <v>26</v>
      </c>
      <c r="D190" s="696">
        <v>8</v>
      </c>
      <c r="E190" s="696">
        <v>6</v>
      </c>
      <c r="F190" s="696">
        <v>12</v>
      </c>
      <c r="G190" s="696">
        <v>49</v>
      </c>
      <c r="H190" s="696">
        <v>61</v>
      </c>
      <c r="I190" s="698">
        <v>22</v>
      </c>
      <c r="J190" s="700">
        <f t="shared" si="11"/>
        <v>26</v>
      </c>
      <c r="K190" s="700">
        <f t="shared" si="12"/>
        <v>22</v>
      </c>
      <c r="L190" s="930"/>
      <c r="M190" s="931"/>
      <c r="N190" s="931"/>
      <c r="O190" s="932"/>
      <c r="Q190" s="422" t="s">
        <v>2162</v>
      </c>
      <c r="R190" s="20"/>
      <c r="S190" s="20"/>
      <c r="T190" s="20"/>
      <c r="U190" s="20"/>
      <c r="V190" s="20"/>
      <c r="W190" s="20"/>
      <c r="X190" s="20"/>
      <c r="Y190" s="20" t="s">
        <v>1210</v>
      </c>
      <c r="Z190" s="20"/>
      <c r="AA190" s="20" t="s">
        <v>355</v>
      </c>
      <c r="AB190" s="20"/>
      <c r="AC190" s="10"/>
      <c r="AD190" s="20" t="s">
        <v>532</v>
      </c>
      <c r="AE190" s="21"/>
    </row>
    <row r="191" spans="1:39" ht="15" customHeight="1" x14ac:dyDescent="0.2">
      <c r="A191" s="514">
        <v>13</v>
      </c>
      <c r="B191" s="129" t="s">
        <v>761</v>
      </c>
      <c r="C191" s="696">
        <v>26</v>
      </c>
      <c r="D191" s="696">
        <v>7</v>
      </c>
      <c r="E191" s="696">
        <v>7</v>
      </c>
      <c r="F191" s="696">
        <v>12</v>
      </c>
      <c r="G191" s="696">
        <v>42</v>
      </c>
      <c r="H191" s="696">
        <v>56</v>
      </c>
      <c r="I191" s="698">
        <v>21</v>
      </c>
      <c r="J191" s="700">
        <f t="shared" si="11"/>
        <v>26</v>
      </c>
      <c r="K191" s="700">
        <f t="shared" si="12"/>
        <v>21</v>
      </c>
      <c r="L191" s="930"/>
      <c r="M191" s="931"/>
      <c r="N191" s="931"/>
      <c r="O191" s="932"/>
      <c r="Q191" s="422" t="s">
        <v>1306</v>
      </c>
      <c r="R191" s="20"/>
      <c r="S191" s="20"/>
      <c r="T191" s="20"/>
      <c r="U191" s="20"/>
      <c r="V191" s="20"/>
      <c r="W191" s="20"/>
      <c r="X191" s="20"/>
      <c r="Y191" s="20" t="s">
        <v>844</v>
      </c>
      <c r="Z191" s="20"/>
      <c r="AA191" s="20" t="s">
        <v>844</v>
      </c>
      <c r="AB191" s="20"/>
      <c r="AC191" s="20" t="s">
        <v>532</v>
      </c>
      <c r="AD191" s="10"/>
      <c r="AE191" s="21" t="s">
        <v>532</v>
      </c>
    </row>
    <row r="192" spans="1:39" ht="15" customHeight="1" thickBot="1" x14ac:dyDescent="0.25">
      <c r="A192" s="515">
        <v>14</v>
      </c>
      <c r="B192" s="130" t="s">
        <v>767</v>
      </c>
      <c r="C192" s="697">
        <v>26</v>
      </c>
      <c r="D192" s="697">
        <v>5</v>
      </c>
      <c r="E192" s="697">
        <v>7</v>
      </c>
      <c r="F192" s="697">
        <v>14</v>
      </c>
      <c r="G192" s="697">
        <v>51</v>
      </c>
      <c r="H192" s="697">
        <v>76</v>
      </c>
      <c r="I192" s="699">
        <v>17</v>
      </c>
      <c r="J192" s="700">
        <f t="shared" si="11"/>
        <v>26</v>
      </c>
      <c r="K192" s="700">
        <f t="shared" si="12"/>
        <v>17</v>
      </c>
      <c r="L192" s="933"/>
      <c r="M192" s="934"/>
      <c r="N192" s="934"/>
      <c r="O192" s="935"/>
      <c r="Q192" s="423" t="s">
        <v>1214</v>
      </c>
      <c r="R192" s="23"/>
      <c r="S192" s="23"/>
      <c r="T192" s="23"/>
      <c r="U192" s="23"/>
      <c r="V192" s="23"/>
      <c r="W192" s="23"/>
      <c r="X192" s="23"/>
      <c r="Y192" s="23" t="s">
        <v>844</v>
      </c>
      <c r="Z192" s="23"/>
      <c r="AA192" s="23" t="s">
        <v>32</v>
      </c>
      <c r="AB192" s="23"/>
      <c r="AC192" s="23"/>
      <c r="AD192" s="23" t="s">
        <v>532</v>
      </c>
      <c r="AE192" s="15"/>
    </row>
    <row r="193" spans="1:31" ht="15" customHeight="1" x14ac:dyDescent="0.2">
      <c r="C193" s="700">
        <f t="shared" ref="C193:I193" si="16">SUM(C179:C192)</f>
        <v>364</v>
      </c>
      <c r="D193" s="700">
        <f t="shared" si="16"/>
        <v>142</v>
      </c>
      <c r="E193" s="700">
        <f t="shared" si="16"/>
        <v>80</v>
      </c>
      <c r="F193" s="700">
        <f t="shared" si="16"/>
        <v>142</v>
      </c>
      <c r="G193" s="700">
        <f t="shared" si="16"/>
        <v>694</v>
      </c>
      <c r="H193" s="700">
        <f t="shared" si="16"/>
        <v>709</v>
      </c>
      <c r="I193" s="700">
        <f t="shared" si="16"/>
        <v>364</v>
      </c>
      <c r="J193" s="700">
        <f t="shared" si="11"/>
        <v>364</v>
      </c>
      <c r="K193" s="700">
        <f t="shared" si="12"/>
        <v>364</v>
      </c>
    </row>
    <row r="194" spans="1:31" ht="15" customHeight="1" thickBot="1" x14ac:dyDescent="0.25"/>
    <row r="195" spans="1:31" ht="15" customHeight="1" thickBot="1" x14ac:dyDescent="0.25">
      <c r="A195" s="1239" t="s">
        <v>2190</v>
      </c>
      <c r="B195" s="1240"/>
      <c r="C195" s="1240"/>
      <c r="D195" s="1240"/>
      <c r="E195" s="1240"/>
      <c r="F195" s="1241"/>
      <c r="G195" s="1236" t="s">
        <v>1320</v>
      </c>
      <c r="H195" s="1237"/>
      <c r="I195" s="1238"/>
      <c r="L195" s="1242" t="s">
        <v>588</v>
      </c>
      <c r="M195" s="1243"/>
      <c r="N195" s="1243"/>
      <c r="O195" s="1244"/>
    </row>
    <row r="196" spans="1:31" ht="15" customHeight="1" thickBot="1" x14ac:dyDescent="0.25">
      <c r="A196" s="508" t="s">
        <v>496</v>
      </c>
      <c r="B196" s="509" t="s">
        <v>497</v>
      </c>
      <c r="C196" s="510" t="s">
        <v>498</v>
      </c>
      <c r="D196" s="510" t="s">
        <v>499</v>
      </c>
      <c r="E196" s="510" t="s">
        <v>500</v>
      </c>
      <c r="F196" s="510" t="s">
        <v>501</v>
      </c>
      <c r="G196" s="511" t="s">
        <v>502</v>
      </c>
      <c r="H196" s="511" t="s">
        <v>503</v>
      </c>
      <c r="I196" s="512" t="s">
        <v>504</v>
      </c>
      <c r="L196" s="1245"/>
      <c r="M196" s="1246"/>
      <c r="N196" s="1246"/>
      <c r="O196" s="1247"/>
      <c r="Q196" s="24" t="s">
        <v>1321</v>
      </c>
      <c r="R196" s="420" t="s">
        <v>541</v>
      </c>
      <c r="S196" s="420" t="s">
        <v>716</v>
      </c>
      <c r="T196" s="420" t="s">
        <v>1590</v>
      </c>
      <c r="U196" s="420" t="s">
        <v>901</v>
      </c>
      <c r="V196" s="420" t="s">
        <v>500</v>
      </c>
      <c r="W196" s="420" t="s">
        <v>733</v>
      </c>
      <c r="X196" s="420" t="s">
        <v>158</v>
      </c>
      <c r="Y196" s="420" t="s">
        <v>511</v>
      </c>
      <c r="Z196" s="420" t="s">
        <v>1178</v>
      </c>
      <c r="AA196" s="420" t="s">
        <v>566</v>
      </c>
      <c r="AB196" s="420" t="s">
        <v>322</v>
      </c>
      <c r="AC196" s="420" t="s">
        <v>514</v>
      </c>
      <c r="AD196" s="420" t="s">
        <v>2136</v>
      </c>
      <c r="AE196" s="421" t="s">
        <v>704</v>
      </c>
    </row>
    <row r="197" spans="1:31" ht="15" customHeight="1" x14ac:dyDescent="0.2">
      <c r="A197" s="518">
        <v>1</v>
      </c>
      <c r="B197" s="53" t="s">
        <v>906</v>
      </c>
      <c r="C197" s="46">
        <v>26</v>
      </c>
      <c r="D197" s="46">
        <v>17</v>
      </c>
      <c r="E197" s="46">
        <v>2</v>
      </c>
      <c r="F197" s="46">
        <v>7</v>
      </c>
      <c r="G197" s="46">
        <v>81</v>
      </c>
      <c r="H197" s="46">
        <v>34</v>
      </c>
      <c r="I197" s="695">
        <v>36</v>
      </c>
      <c r="J197" s="700">
        <f t="shared" si="11"/>
        <v>26</v>
      </c>
      <c r="K197" s="700">
        <f t="shared" si="12"/>
        <v>36</v>
      </c>
      <c r="L197" s="927" t="s">
        <v>532</v>
      </c>
      <c r="M197" s="928"/>
      <c r="N197" s="928"/>
      <c r="O197" s="929"/>
      <c r="Q197" s="422" t="s">
        <v>541</v>
      </c>
      <c r="R197" s="10"/>
      <c r="S197" s="20"/>
      <c r="T197" s="20"/>
      <c r="U197" s="20"/>
      <c r="V197" s="20"/>
      <c r="W197" s="20"/>
      <c r="X197" s="20"/>
      <c r="Y197" s="20"/>
      <c r="Z197" s="20"/>
      <c r="AA197" s="20"/>
      <c r="AB197" s="20"/>
      <c r="AC197" s="20"/>
      <c r="AD197" s="20"/>
      <c r="AE197" s="21"/>
    </row>
    <row r="198" spans="1:31" ht="15" customHeight="1" x14ac:dyDescent="0.2">
      <c r="A198" s="514">
        <v>2</v>
      </c>
      <c r="B198" s="54" t="s">
        <v>174</v>
      </c>
      <c r="C198" s="696">
        <v>26</v>
      </c>
      <c r="D198" s="696">
        <v>16</v>
      </c>
      <c r="E198" s="696">
        <v>4</v>
      </c>
      <c r="F198" s="696">
        <v>6</v>
      </c>
      <c r="G198" s="696">
        <v>55</v>
      </c>
      <c r="H198" s="696">
        <v>34</v>
      </c>
      <c r="I198" s="698">
        <v>36</v>
      </c>
      <c r="J198" s="700">
        <f t="shared" si="11"/>
        <v>26</v>
      </c>
      <c r="K198" s="700">
        <f t="shared" si="12"/>
        <v>36</v>
      </c>
      <c r="L198" s="930"/>
      <c r="M198" s="931"/>
      <c r="N198" s="931"/>
      <c r="O198" s="932"/>
      <c r="Q198" s="422" t="s">
        <v>716</v>
      </c>
      <c r="R198" s="20"/>
      <c r="S198" s="10"/>
      <c r="T198" s="20" t="s">
        <v>532</v>
      </c>
      <c r="U198" s="20"/>
      <c r="V198" s="20"/>
      <c r="W198" s="20" t="s">
        <v>532</v>
      </c>
      <c r="X198" s="20"/>
      <c r="Y198" s="20"/>
      <c r="Z198" s="20"/>
      <c r="AA198" s="20"/>
      <c r="AB198" s="20"/>
      <c r="AC198" s="20"/>
      <c r="AD198" s="20"/>
      <c r="AE198" s="21"/>
    </row>
    <row r="199" spans="1:31" ht="15" customHeight="1" x14ac:dyDescent="0.2">
      <c r="A199" s="514">
        <v>3</v>
      </c>
      <c r="B199" s="54" t="s">
        <v>1180</v>
      </c>
      <c r="C199" s="696">
        <v>26</v>
      </c>
      <c r="D199" s="696">
        <v>13</v>
      </c>
      <c r="E199" s="696">
        <v>9</v>
      </c>
      <c r="F199" s="696">
        <v>4</v>
      </c>
      <c r="G199" s="696">
        <v>67</v>
      </c>
      <c r="H199" s="696">
        <v>38</v>
      </c>
      <c r="I199" s="698">
        <v>35</v>
      </c>
      <c r="J199" s="700">
        <f t="shared" ref="J199:J258" si="17">D199+E199+F199</f>
        <v>26</v>
      </c>
      <c r="K199" s="700">
        <f t="shared" ref="K199:K258" si="18">D199*2+E199</f>
        <v>35</v>
      </c>
      <c r="L199" s="930"/>
      <c r="M199" s="931"/>
      <c r="N199" s="931"/>
      <c r="O199" s="932"/>
      <c r="Q199" s="422" t="s">
        <v>1590</v>
      </c>
      <c r="R199" s="20"/>
      <c r="S199" s="20" t="s">
        <v>532</v>
      </c>
      <c r="T199" s="10"/>
      <c r="U199" s="20"/>
      <c r="V199" s="20"/>
      <c r="W199" s="20"/>
      <c r="X199" s="20"/>
      <c r="Y199" s="20"/>
      <c r="Z199" s="20"/>
      <c r="AA199" s="20"/>
      <c r="AB199" s="20"/>
      <c r="AC199" s="20"/>
      <c r="AD199" s="20"/>
      <c r="AE199" s="21"/>
    </row>
    <row r="200" spans="1:31" ht="15" customHeight="1" x14ac:dyDescent="0.2">
      <c r="A200" s="514">
        <v>4</v>
      </c>
      <c r="B200" s="54" t="s">
        <v>164</v>
      </c>
      <c r="C200" s="696">
        <v>26</v>
      </c>
      <c r="D200" s="696">
        <v>13</v>
      </c>
      <c r="E200" s="696">
        <v>6</v>
      </c>
      <c r="F200" s="696">
        <v>7</v>
      </c>
      <c r="G200" s="696">
        <v>56</v>
      </c>
      <c r="H200" s="696">
        <v>42</v>
      </c>
      <c r="I200" s="698">
        <v>32</v>
      </c>
      <c r="J200" s="700">
        <f t="shared" si="17"/>
        <v>26</v>
      </c>
      <c r="K200" s="700">
        <f t="shared" si="18"/>
        <v>32</v>
      </c>
      <c r="L200" s="930"/>
      <c r="M200" s="931"/>
      <c r="N200" s="931"/>
      <c r="O200" s="932"/>
      <c r="Q200" s="422" t="s">
        <v>901</v>
      </c>
      <c r="R200" s="20"/>
      <c r="S200" s="20"/>
      <c r="T200" s="20"/>
      <c r="U200" s="10"/>
      <c r="V200" s="20"/>
      <c r="W200" s="20"/>
      <c r="X200" s="20"/>
      <c r="Y200" s="20"/>
      <c r="Z200" s="20"/>
      <c r="AA200" s="20"/>
      <c r="AB200" s="20"/>
      <c r="AC200" s="20"/>
      <c r="AD200" s="20"/>
      <c r="AE200" s="21"/>
    </row>
    <row r="201" spans="1:31" ht="15" customHeight="1" x14ac:dyDescent="0.2">
      <c r="A201" s="514">
        <v>5</v>
      </c>
      <c r="B201" s="54" t="s">
        <v>737</v>
      </c>
      <c r="C201" s="696">
        <v>26</v>
      </c>
      <c r="D201" s="696">
        <v>14</v>
      </c>
      <c r="E201" s="696">
        <v>4</v>
      </c>
      <c r="F201" s="696">
        <v>8</v>
      </c>
      <c r="G201" s="696">
        <v>56</v>
      </c>
      <c r="H201" s="696">
        <v>47</v>
      </c>
      <c r="I201" s="698">
        <v>32</v>
      </c>
      <c r="J201" s="700">
        <f t="shared" si="17"/>
        <v>26</v>
      </c>
      <c r="K201" s="700">
        <f t="shared" si="18"/>
        <v>32</v>
      </c>
      <c r="L201" s="930"/>
      <c r="M201" s="931"/>
      <c r="N201" s="931"/>
      <c r="O201" s="932"/>
      <c r="Q201" s="422" t="s">
        <v>500</v>
      </c>
      <c r="R201" s="20"/>
      <c r="S201" s="20"/>
      <c r="T201" s="20"/>
      <c r="U201" s="20"/>
      <c r="V201" s="10"/>
      <c r="W201" s="20" t="s">
        <v>532</v>
      </c>
      <c r="X201" s="20"/>
      <c r="Y201" s="20"/>
      <c r="Z201" s="20"/>
      <c r="AA201" s="20"/>
      <c r="AB201" s="20"/>
      <c r="AC201" s="20"/>
      <c r="AD201" s="20"/>
      <c r="AE201" s="21" t="s">
        <v>532</v>
      </c>
    </row>
    <row r="202" spans="1:31" ht="15" customHeight="1" x14ac:dyDescent="0.2">
      <c r="A202" s="514">
        <v>6</v>
      </c>
      <c r="B202" s="54" t="s">
        <v>2170</v>
      </c>
      <c r="C202" s="696">
        <v>26</v>
      </c>
      <c r="D202" s="696">
        <v>12</v>
      </c>
      <c r="E202" s="696">
        <v>5</v>
      </c>
      <c r="F202" s="696">
        <v>9</v>
      </c>
      <c r="G202" s="696">
        <v>60</v>
      </c>
      <c r="H202" s="696">
        <v>44</v>
      </c>
      <c r="I202" s="698">
        <v>29</v>
      </c>
      <c r="J202" s="700">
        <f t="shared" si="17"/>
        <v>26</v>
      </c>
      <c r="K202" s="700">
        <f t="shared" si="18"/>
        <v>29</v>
      </c>
      <c r="L202" s="930"/>
      <c r="M202" s="931"/>
      <c r="N202" s="931"/>
      <c r="O202" s="932"/>
      <c r="Q202" s="422" t="s">
        <v>733</v>
      </c>
      <c r="R202" s="20"/>
      <c r="S202" s="20"/>
      <c r="T202" s="20"/>
      <c r="U202" s="20"/>
      <c r="V202" s="20" t="s">
        <v>532</v>
      </c>
      <c r="W202" s="10"/>
      <c r="X202" s="20"/>
      <c r="Y202" s="20"/>
      <c r="Z202" s="20"/>
      <c r="AA202" s="20"/>
      <c r="AB202" s="20"/>
      <c r="AC202" s="20"/>
      <c r="AD202" s="20"/>
      <c r="AE202" s="21"/>
    </row>
    <row r="203" spans="1:31" ht="15" customHeight="1" x14ac:dyDescent="0.2">
      <c r="A203" s="514">
        <v>7</v>
      </c>
      <c r="B203" s="54" t="s">
        <v>1808</v>
      </c>
      <c r="C203" s="696">
        <v>26</v>
      </c>
      <c r="D203" s="696">
        <v>10</v>
      </c>
      <c r="E203" s="696">
        <v>8</v>
      </c>
      <c r="F203" s="696">
        <v>8</v>
      </c>
      <c r="G203" s="696">
        <v>62</v>
      </c>
      <c r="H203" s="696">
        <v>40</v>
      </c>
      <c r="I203" s="698">
        <v>28</v>
      </c>
      <c r="J203" s="700">
        <f t="shared" si="17"/>
        <v>26</v>
      </c>
      <c r="K203" s="700">
        <f t="shared" si="18"/>
        <v>28</v>
      </c>
      <c r="L203" s="930"/>
      <c r="M203" s="931"/>
      <c r="N203" s="931"/>
      <c r="O203" s="932"/>
      <c r="Q203" s="422" t="s">
        <v>158</v>
      </c>
      <c r="R203" s="20"/>
      <c r="S203" s="20"/>
      <c r="T203" s="20"/>
      <c r="U203" s="20"/>
      <c r="V203" s="20"/>
      <c r="W203" s="20"/>
      <c r="X203" s="10"/>
      <c r="Y203" s="20" t="s">
        <v>532</v>
      </c>
      <c r="Z203" s="20"/>
      <c r="AA203" s="20"/>
      <c r="AB203" s="20"/>
      <c r="AC203" s="20"/>
      <c r="AD203" s="20"/>
      <c r="AE203" s="21"/>
    </row>
    <row r="204" spans="1:31" ht="15" customHeight="1" x14ac:dyDescent="0.2">
      <c r="A204" s="514">
        <v>8</v>
      </c>
      <c r="B204" s="54" t="s">
        <v>575</v>
      </c>
      <c r="C204" s="696">
        <v>26</v>
      </c>
      <c r="D204" s="696">
        <v>9</v>
      </c>
      <c r="E204" s="696">
        <v>9</v>
      </c>
      <c r="F204" s="696">
        <v>8</v>
      </c>
      <c r="G204" s="696">
        <v>54</v>
      </c>
      <c r="H204" s="696">
        <v>44</v>
      </c>
      <c r="I204" s="698">
        <v>27</v>
      </c>
      <c r="J204" s="700">
        <f t="shared" si="17"/>
        <v>26</v>
      </c>
      <c r="K204" s="700">
        <f t="shared" si="18"/>
        <v>27</v>
      </c>
      <c r="L204" s="930"/>
      <c r="M204" s="931"/>
      <c r="N204" s="931"/>
      <c r="O204" s="932"/>
      <c r="Q204" s="422" t="s">
        <v>511</v>
      </c>
      <c r="R204" s="20"/>
      <c r="S204" s="20"/>
      <c r="T204" s="20"/>
      <c r="U204" s="20"/>
      <c r="V204" s="20"/>
      <c r="W204" s="20"/>
      <c r="X204" s="20" t="s">
        <v>532</v>
      </c>
      <c r="Y204" s="10"/>
      <c r="Z204" s="20"/>
      <c r="AA204" s="20"/>
      <c r="AB204" s="20"/>
      <c r="AC204" s="20"/>
      <c r="AD204" s="20"/>
      <c r="AE204" s="21"/>
    </row>
    <row r="205" spans="1:31" ht="15" customHeight="1" x14ac:dyDescent="0.2">
      <c r="A205" s="514">
        <v>9</v>
      </c>
      <c r="B205" s="54" t="s">
        <v>2138</v>
      </c>
      <c r="C205" s="696">
        <v>26</v>
      </c>
      <c r="D205" s="696">
        <v>10</v>
      </c>
      <c r="E205" s="696">
        <v>4</v>
      </c>
      <c r="F205" s="696">
        <v>12</v>
      </c>
      <c r="G205" s="696">
        <v>56</v>
      </c>
      <c r="H205" s="696">
        <v>61</v>
      </c>
      <c r="I205" s="698">
        <v>24</v>
      </c>
      <c r="J205" s="700">
        <f t="shared" si="17"/>
        <v>26</v>
      </c>
      <c r="K205" s="700">
        <f t="shared" si="18"/>
        <v>24</v>
      </c>
      <c r="L205" s="930"/>
      <c r="M205" s="931"/>
      <c r="N205" s="931"/>
      <c r="O205" s="932"/>
      <c r="Q205" s="422" t="s">
        <v>1178</v>
      </c>
      <c r="R205" s="20"/>
      <c r="S205" s="20"/>
      <c r="T205" s="20"/>
      <c r="U205" s="20"/>
      <c r="V205" s="20"/>
      <c r="W205" s="20"/>
      <c r="X205" s="20"/>
      <c r="Y205" s="20"/>
      <c r="Z205" s="10"/>
      <c r="AA205" s="20"/>
      <c r="AB205" s="20"/>
      <c r="AC205" s="20"/>
      <c r="AD205" s="20"/>
      <c r="AE205" s="21"/>
    </row>
    <row r="206" spans="1:31" ht="15" customHeight="1" x14ac:dyDescent="0.2">
      <c r="A206" s="514">
        <v>10</v>
      </c>
      <c r="B206" s="54" t="s">
        <v>991</v>
      </c>
      <c r="C206" s="696">
        <v>26</v>
      </c>
      <c r="D206" s="696">
        <v>9</v>
      </c>
      <c r="E206" s="696">
        <v>6</v>
      </c>
      <c r="F206" s="696">
        <v>11</v>
      </c>
      <c r="G206" s="696">
        <v>44</v>
      </c>
      <c r="H206" s="696">
        <v>53</v>
      </c>
      <c r="I206" s="698">
        <v>24</v>
      </c>
      <c r="J206" s="700">
        <f t="shared" si="17"/>
        <v>26</v>
      </c>
      <c r="K206" s="700">
        <f t="shared" si="18"/>
        <v>24</v>
      </c>
      <c r="L206" s="930"/>
      <c r="M206" s="931"/>
      <c r="N206" s="931"/>
      <c r="O206" s="932"/>
      <c r="Q206" s="422" t="s">
        <v>566</v>
      </c>
      <c r="R206" s="20"/>
      <c r="S206" s="20"/>
      <c r="T206" s="20"/>
      <c r="U206" s="20"/>
      <c r="V206" s="20"/>
      <c r="W206" s="20"/>
      <c r="X206" s="20"/>
      <c r="Y206" s="20"/>
      <c r="Z206" s="20"/>
      <c r="AA206" s="10"/>
      <c r="AB206" s="20" t="s">
        <v>532</v>
      </c>
      <c r="AC206" s="20"/>
      <c r="AD206" s="20"/>
      <c r="AE206" s="21"/>
    </row>
    <row r="207" spans="1:31" ht="15" customHeight="1" x14ac:dyDescent="0.2">
      <c r="A207" s="514">
        <v>11</v>
      </c>
      <c r="B207" s="54" t="s">
        <v>36</v>
      </c>
      <c r="C207" s="696">
        <v>26</v>
      </c>
      <c r="D207" s="696">
        <v>7</v>
      </c>
      <c r="E207" s="696">
        <v>8</v>
      </c>
      <c r="F207" s="696">
        <v>11</v>
      </c>
      <c r="G207" s="696">
        <v>44</v>
      </c>
      <c r="H207" s="696">
        <v>54</v>
      </c>
      <c r="I207" s="698">
        <v>22</v>
      </c>
      <c r="J207" s="700">
        <f t="shared" si="17"/>
        <v>26</v>
      </c>
      <c r="K207" s="700">
        <f t="shared" si="18"/>
        <v>22</v>
      </c>
      <c r="L207" s="930"/>
      <c r="M207" s="931"/>
      <c r="N207" s="931"/>
      <c r="O207" s="932"/>
      <c r="Q207" s="422" t="s">
        <v>322</v>
      </c>
      <c r="R207" s="20"/>
      <c r="S207" s="20"/>
      <c r="T207" s="20"/>
      <c r="U207" s="20"/>
      <c r="V207" s="20"/>
      <c r="W207" s="20"/>
      <c r="X207" s="20"/>
      <c r="Y207" s="20"/>
      <c r="Z207" s="20"/>
      <c r="AA207" s="20" t="s">
        <v>532</v>
      </c>
      <c r="AB207" s="10"/>
      <c r="AC207" s="20"/>
      <c r="AD207" s="20"/>
      <c r="AE207" s="21"/>
    </row>
    <row r="208" spans="1:31" ht="15" customHeight="1" x14ac:dyDescent="0.2">
      <c r="A208" s="514">
        <v>12</v>
      </c>
      <c r="B208" s="54" t="s">
        <v>128</v>
      </c>
      <c r="C208" s="696">
        <v>26</v>
      </c>
      <c r="D208" s="696">
        <v>6</v>
      </c>
      <c r="E208" s="696">
        <v>7</v>
      </c>
      <c r="F208" s="696">
        <v>13</v>
      </c>
      <c r="G208" s="696">
        <v>36</v>
      </c>
      <c r="H208" s="696">
        <v>57</v>
      </c>
      <c r="I208" s="698">
        <v>19</v>
      </c>
      <c r="J208" s="700">
        <f t="shared" si="17"/>
        <v>26</v>
      </c>
      <c r="K208" s="700">
        <f t="shared" si="18"/>
        <v>19</v>
      </c>
      <c r="L208" s="930"/>
      <c r="M208" s="931"/>
      <c r="N208" s="931"/>
      <c r="O208" s="932"/>
      <c r="Q208" s="422" t="s">
        <v>514</v>
      </c>
      <c r="R208" s="20"/>
      <c r="S208" s="20"/>
      <c r="T208" s="20"/>
      <c r="U208" s="20"/>
      <c r="V208" s="20"/>
      <c r="W208" s="20"/>
      <c r="X208" s="20"/>
      <c r="Y208" s="20"/>
      <c r="Z208" s="20"/>
      <c r="AA208" s="20"/>
      <c r="AB208" s="20"/>
      <c r="AC208" s="10"/>
      <c r="AD208" s="20" t="s">
        <v>532</v>
      </c>
      <c r="AE208" s="21"/>
    </row>
    <row r="209" spans="1:31" ht="15" customHeight="1" x14ac:dyDescent="0.2">
      <c r="A209" s="514">
        <v>13</v>
      </c>
      <c r="B209" s="54" t="s">
        <v>529</v>
      </c>
      <c r="C209" s="696">
        <v>26</v>
      </c>
      <c r="D209" s="696">
        <v>7</v>
      </c>
      <c r="E209" s="696">
        <v>3</v>
      </c>
      <c r="F209" s="696">
        <v>16</v>
      </c>
      <c r="G209" s="696">
        <v>59</v>
      </c>
      <c r="H209" s="696">
        <v>80</v>
      </c>
      <c r="I209" s="698">
        <v>17</v>
      </c>
      <c r="J209" s="700">
        <f t="shared" si="17"/>
        <v>26</v>
      </c>
      <c r="K209" s="700">
        <f t="shared" si="18"/>
        <v>17</v>
      </c>
      <c r="L209" s="930"/>
      <c r="M209" s="931"/>
      <c r="N209" s="931"/>
      <c r="O209" s="932"/>
      <c r="Q209" s="422" t="s">
        <v>2136</v>
      </c>
      <c r="R209" s="20"/>
      <c r="S209" s="20"/>
      <c r="T209" s="20"/>
      <c r="U209" s="20"/>
      <c r="V209" s="20"/>
      <c r="W209" s="20"/>
      <c r="X209" s="20"/>
      <c r="Y209" s="20"/>
      <c r="Z209" s="20"/>
      <c r="AA209" s="20"/>
      <c r="AB209" s="20"/>
      <c r="AC209" s="20" t="s">
        <v>532</v>
      </c>
      <c r="AD209" s="10"/>
      <c r="AE209" s="21" t="s">
        <v>532</v>
      </c>
    </row>
    <row r="210" spans="1:31" ht="15" customHeight="1" thickBot="1" x14ac:dyDescent="0.25">
      <c r="A210" s="515">
        <v>14</v>
      </c>
      <c r="B210" s="55" t="s">
        <v>1955</v>
      </c>
      <c r="C210" s="697">
        <v>26</v>
      </c>
      <c r="D210" s="697">
        <v>1</v>
      </c>
      <c r="E210" s="697">
        <v>1</v>
      </c>
      <c r="F210" s="697">
        <v>24</v>
      </c>
      <c r="G210" s="697">
        <v>16</v>
      </c>
      <c r="H210" s="697">
        <v>117</v>
      </c>
      <c r="I210" s="699">
        <v>3</v>
      </c>
      <c r="J210" s="700">
        <f t="shared" si="17"/>
        <v>26</v>
      </c>
      <c r="K210" s="700">
        <f t="shared" si="18"/>
        <v>3</v>
      </c>
      <c r="L210" s="933"/>
      <c r="M210" s="934"/>
      <c r="N210" s="934"/>
      <c r="O210" s="935"/>
      <c r="Q210" s="423" t="s">
        <v>704</v>
      </c>
      <c r="R210" s="23"/>
      <c r="S210" s="23"/>
      <c r="T210" s="23"/>
      <c r="U210" s="23"/>
      <c r="V210" s="23"/>
      <c r="W210" s="23"/>
      <c r="X210" s="23"/>
      <c r="Y210" s="23"/>
      <c r="Z210" s="23"/>
      <c r="AA210" s="23"/>
      <c r="AB210" s="23"/>
      <c r="AC210" s="23"/>
      <c r="AD210" s="23" t="s">
        <v>532</v>
      </c>
      <c r="AE210" s="15"/>
    </row>
    <row r="211" spans="1:31" ht="15" customHeight="1" x14ac:dyDescent="0.2">
      <c r="C211" s="700">
        <f t="shared" ref="C211:I211" si="19">SUM(C197:C210)</f>
        <v>364</v>
      </c>
      <c r="D211" s="700">
        <f t="shared" si="19"/>
        <v>144</v>
      </c>
      <c r="E211" s="700">
        <f t="shared" si="19"/>
        <v>76</v>
      </c>
      <c r="F211" s="700">
        <f>SUM(F197:F210)</f>
        <v>144</v>
      </c>
      <c r="G211" s="700">
        <f t="shared" si="19"/>
        <v>746</v>
      </c>
      <c r="H211" s="700">
        <f t="shared" si="19"/>
        <v>745</v>
      </c>
      <c r="I211" s="700">
        <f t="shared" si="19"/>
        <v>364</v>
      </c>
      <c r="J211" s="700">
        <f t="shared" si="17"/>
        <v>364</v>
      </c>
      <c r="K211" s="700">
        <f t="shared" si="18"/>
        <v>364</v>
      </c>
    </row>
    <row r="212" spans="1:31" ht="15" customHeight="1" thickBot="1" x14ac:dyDescent="0.25"/>
    <row r="213" spans="1:31" ht="15" customHeight="1" thickBot="1" x14ac:dyDescent="0.25">
      <c r="A213" s="1239" t="s">
        <v>2195</v>
      </c>
      <c r="B213" s="1240"/>
      <c r="C213" s="1240"/>
      <c r="D213" s="1240"/>
      <c r="E213" s="1240"/>
      <c r="F213" s="1241"/>
      <c r="G213" s="1236" t="s">
        <v>1320</v>
      </c>
      <c r="H213" s="1237"/>
      <c r="I213" s="1238"/>
      <c r="L213" s="952" t="s">
        <v>538</v>
      </c>
      <c r="M213" s="953"/>
      <c r="N213" s="953"/>
      <c r="O213" s="954"/>
    </row>
    <row r="214" spans="1:31" ht="15" customHeight="1" thickBot="1" x14ac:dyDescent="0.25">
      <c r="A214" s="508" t="s">
        <v>496</v>
      </c>
      <c r="B214" s="509" t="s">
        <v>497</v>
      </c>
      <c r="C214" s="510" t="s">
        <v>498</v>
      </c>
      <c r="D214" s="510" t="s">
        <v>499</v>
      </c>
      <c r="E214" s="510" t="s">
        <v>500</v>
      </c>
      <c r="F214" s="510" t="s">
        <v>501</v>
      </c>
      <c r="G214" s="511" t="s">
        <v>502</v>
      </c>
      <c r="H214" s="511" t="s">
        <v>503</v>
      </c>
      <c r="I214" s="512" t="s">
        <v>504</v>
      </c>
      <c r="L214" s="955"/>
      <c r="M214" s="956"/>
      <c r="N214" s="956"/>
      <c r="O214" s="957"/>
      <c r="Q214" s="24" t="s">
        <v>1321</v>
      </c>
      <c r="R214" s="420" t="s">
        <v>503</v>
      </c>
      <c r="S214" s="420" t="s">
        <v>1631</v>
      </c>
      <c r="T214" s="420" t="s">
        <v>700</v>
      </c>
      <c r="U214" s="420" t="s">
        <v>544</v>
      </c>
      <c r="V214" s="420" t="s">
        <v>591</v>
      </c>
      <c r="W214" s="420" t="s">
        <v>299</v>
      </c>
      <c r="X214" s="420" t="s">
        <v>1587</v>
      </c>
      <c r="Y214" s="420" t="s">
        <v>1313</v>
      </c>
      <c r="Z214" s="420" t="s">
        <v>120</v>
      </c>
      <c r="AA214" s="420" t="s">
        <v>153</v>
      </c>
      <c r="AB214" s="420" t="s">
        <v>547</v>
      </c>
      <c r="AC214" s="421" t="s">
        <v>499</v>
      </c>
    </row>
    <row r="215" spans="1:31" ht="15" customHeight="1" x14ac:dyDescent="0.2">
      <c r="A215" s="518">
        <v>1</v>
      </c>
      <c r="B215" s="53" t="s">
        <v>819</v>
      </c>
      <c r="C215" s="46">
        <v>22</v>
      </c>
      <c r="D215" s="46">
        <v>13</v>
      </c>
      <c r="E215" s="46">
        <v>5</v>
      </c>
      <c r="F215" s="46">
        <v>4</v>
      </c>
      <c r="G215" s="46">
        <v>58</v>
      </c>
      <c r="H215" s="46">
        <v>36</v>
      </c>
      <c r="I215" s="695">
        <v>31</v>
      </c>
      <c r="J215" s="700">
        <f t="shared" si="17"/>
        <v>22</v>
      </c>
      <c r="K215" s="700">
        <f t="shared" si="18"/>
        <v>31</v>
      </c>
      <c r="L215" s="927" t="s">
        <v>2580</v>
      </c>
      <c r="M215" s="928"/>
      <c r="N215" s="928"/>
      <c r="O215" s="929"/>
      <c r="Q215" s="422" t="s">
        <v>503</v>
      </c>
      <c r="R215" s="10"/>
      <c r="S215" s="20"/>
      <c r="T215" s="20"/>
      <c r="U215" s="20"/>
      <c r="V215" s="20"/>
      <c r="W215" s="20"/>
      <c r="X215" s="20"/>
      <c r="Y215" s="20"/>
      <c r="Z215" s="20"/>
      <c r="AA215" s="20"/>
      <c r="AB215" s="20"/>
      <c r="AC215" s="21"/>
    </row>
    <row r="216" spans="1:31" ht="15" customHeight="1" x14ac:dyDescent="0.2">
      <c r="A216" s="514">
        <v>2</v>
      </c>
      <c r="B216" s="54" t="s">
        <v>1732</v>
      </c>
      <c r="C216" s="696">
        <v>22</v>
      </c>
      <c r="D216" s="696">
        <v>11</v>
      </c>
      <c r="E216" s="696">
        <v>7</v>
      </c>
      <c r="F216" s="696">
        <v>4</v>
      </c>
      <c r="G216" s="696">
        <v>49</v>
      </c>
      <c r="H216" s="696">
        <v>34</v>
      </c>
      <c r="I216" s="698">
        <v>29</v>
      </c>
      <c r="J216" s="700">
        <f t="shared" si="17"/>
        <v>22</v>
      </c>
      <c r="K216" s="700">
        <f t="shared" si="18"/>
        <v>29</v>
      </c>
      <c r="L216" s="930"/>
      <c r="M216" s="931"/>
      <c r="N216" s="931"/>
      <c r="O216" s="932"/>
      <c r="Q216" s="422" t="s">
        <v>1631</v>
      </c>
      <c r="R216" s="20"/>
      <c r="S216" s="10"/>
      <c r="T216" s="20"/>
      <c r="U216" s="20"/>
      <c r="V216" s="20"/>
      <c r="W216" s="20"/>
      <c r="X216" s="20"/>
      <c r="Y216" s="20"/>
      <c r="Z216" s="20"/>
      <c r="AA216" s="20"/>
      <c r="AB216" s="20"/>
      <c r="AC216" s="21"/>
    </row>
    <row r="217" spans="1:31" ht="15" customHeight="1" x14ac:dyDescent="0.2">
      <c r="A217" s="514">
        <v>3</v>
      </c>
      <c r="B217" s="54" t="s">
        <v>708</v>
      </c>
      <c r="C217" s="696">
        <v>22</v>
      </c>
      <c r="D217" s="696">
        <v>11</v>
      </c>
      <c r="E217" s="696">
        <v>6</v>
      </c>
      <c r="F217" s="696">
        <v>5</v>
      </c>
      <c r="G217" s="696">
        <v>56</v>
      </c>
      <c r="H217" s="696">
        <v>44</v>
      </c>
      <c r="I217" s="698">
        <v>28</v>
      </c>
      <c r="J217" s="700">
        <f t="shared" si="17"/>
        <v>22</v>
      </c>
      <c r="K217" s="700">
        <f t="shared" si="18"/>
        <v>28</v>
      </c>
      <c r="L217" s="930"/>
      <c r="M217" s="931"/>
      <c r="N217" s="931"/>
      <c r="O217" s="932"/>
      <c r="Q217" s="422" t="s">
        <v>700</v>
      </c>
      <c r="R217" s="20"/>
      <c r="S217" s="20"/>
      <c r="T217" s="10"/>
      <c r="U217" s="20" t="s">
        <v>532</v>
      </c>
      <c r="V217" s="20"/>
      <c r="W217" s="20"/>
      <c r="X217" s="20"/>
      <c r="Y217" s="20"/>
      <c r="Z217" s="20"/>
      <c r="AA217" s="20"/>
      <c r="AB217" s="20"/>
      <c r="AC217" s="21" t="s">
        <v>532</v>
      </c>
    </row>
    <row r="218" spans="1:31" ht="15" customHeight="1" x14ac:dyDescent="0.2">
      <c r="A218" s="514">
        <v>4</v>
      </c>
      <c r="B218" s="54" t="s">
        <v>304</v>
      </c>
      <c r="C218" s="696">
        <v>22</v>
      </c>
      <c r="D218" s="696">
        <v>11</v>
      </c>
      <c r="E218" s="696">
        <v>5</v>
      </c>
      <c r="F218" s="696">
        <v>6</v>
      </c>
      <c r="G218" s="696">
        <v>51</v>
      </c>
      <c r="H218" s="696">
        <v>38</v>
      </c>
      <c r="I218" s="698">
        <v>27</v>
      </c>
      <c r="J218" s="700">
        <f t="shared" si="17"/>
        <v>22</v>
      </c>
      <c r="K218" s="700">
        <f t="shared" si="18"/>
        <v>27</v>
      </c>
      <c r="L218" s="930"/>
      <c r="M218" s="931"/>
      <c r="N218" s="931"/>
      <c r="O218" s="932"/>
      <c r="Q218" s="422" t="s">
        <v>544</v>
      </c>
      <c r="R218" s="20"/>
      <c r="S218" s="20"/>
      <c r="T218" s="20" t="s">
        <v>532</v>
      </c>
      <c r="U218" s="10"/>
      <c r="V218" s="20"/>
      <c r="W218" s="20"/>
      <c r="X218" s="20"/>
      <c r="Y218" s="20"/>
      <c r="Z218" s="20"/>
      <c r="AA218" s="20"/>
      <c r="AB218" s="20"/>
      <c r="AC218" s="21"/>
    </row>
    <row r="219" spans="1:31" ht="15" customHeight="1" x14ac:dyDescent="0.2">
      <c r="A219" s="514">
        <v>5</v>
      </c>
      <c r="B219" s="54" t="s">
        <v>551</v>
      </c>
      <c r="C219" s="696">
        <v>22</v>
      </c>
      <c r="D219" s="696">
        <v>10</v>
      </c>
      <c r="E219" s="696">
        <v>7</v>
      </c>
      <c r="F219" s="696">
        <v>5</v>
      </c>
      <c r="G219" s="696">
        <v>55</v>
      </c>
      <c r="H219" s="696">
        <v>49</v>
      </c>
      <c r="I219" s="698">
        <v>27</v>
      </c>
      <c r="J219" s="700">
        <f t="shared" si="17"/>
        <v>22</v>
      </c>
      <c r="K219" s="700">
        <f t="shared" si="18"/>
        <v>27</v>
      </c>
      <c r="L219" s="930"/>
      <c r="M219" s="931"/>
      <c r="N219" s="931"/>
      <c r="O219" s="932"/>
      <c r="Q219" s="422" t="s">
        <v>591</v>
      </c>
      <c r="R219" s="20"/>
      <c r="S219" s="20"/>
      <c r="T219" s="20"/>
      <c r="U219" s="20"/>
      <c r="V219" s="10"/>
      <c r="W219" s="20" t="s">
        <v>532</v>
      </c>
      <c r="X219" s="20"/>
      <c r="Y219" s="20"/>
      <c r="Z219" s="20"/>
      <c r="AA219" s="20"/>
      <c r="AB219" s="20"/>
      <c r="AC219" s="21"/>
    </row>
    <row r="220" spans="1:31" ht="15" customHeight="1" x14ac:dyDescent="0.2">
      <c r="A220" s="514">
        <v>6</v>
      </c>
      <c r="B220" s="54" t="s">
        <v>1855</v>
      </c>
      <c r="C220" s="696">
        <v>22</v>
      </c>
      <c r="D220" s="696">
        <v>10</v>
      </c>
      <c r="E220" s="696">
        <v>4</v>
      </c>
      <c r="F220" s="696">
        <v>8</v>
      </c>
      <c r="G220" s="696">
        <v>41</v>
      </c>
      <c r="H220" s="696">
        <v>33</v>
      </c>
      <c r="I220" s="698">
        <v>24</v>
      </c>
      <c r="J220" s="700">
        <f t="shared" si="17"/>
        <v>22</v>
      </c>
      <c r="K220" s="700">
        <f t="shared" si="18"/>
        <v>24</v>
      </c>
      <c r="L220" s="930"/>
      <c r="M220" s="931"/>
      <c r="N220" s="931"/>
      <c r="O220" s="932"/>
      <c r="Q220" s="422" t="s">
        <v>299</v>
      </c>
      <c r="R220" s="20"/>
      <c r="S220" s="20"/>
      <c r="T220" s="20"/>
      <c r="U220" s="20"/>
      <c r="V220" s="20" t="s">
        <v>532</v>
      </c>
      <c r="W220" s="10"/>
      <c r="X220" s="20"/>
      <c r="Y220" s="20"/>
      <c r="Z220" s="20"/>
      <c r="AA220" s="20"/>
      <c r="AB220" s="20"/>
      <c r="AC220" s="21"/>
    </row>
    <row r="221" spans="1:31" ht="15" customHeight="1" x14ac:dyDescent="0.2">
      <c r="A221" s="514">
        <v>7</v>
      </c>
      <c r="B221" s="54" t="s">
        <v>2123</v>
      </c>
      <c r="C221" s="696">
        <v>22</v>
      </c>
      <c r="D221" s="696">
        <v>8</v>
      </c>
      <c r="E221" s="696">
        <v>6</v>
      </c>
      <c r="F221" s="696">
        <v>8</v>
      </c>
      <c r="G221" s="696">
        <v>48</v>
      </c>
      <c r="H221" s="696">
        <v>44</v>
      </c>
      <c r="I221" s="698">
        <v>22</v>
      </c>
      <c r="J221" s="700">
        <f t="shared" si="17"/>
        <v>22</v>
      </c>
      <c r="K221" s="700">
        <f t="shared" si="18"/>
        <v>22</v>
      </c>
      <c r="L221" s="930"/>
      <c r="M221" s="931"/>
      <c r="N221" s="931"/>
      <c r="O221" s="932"/>
      <c r="Q221" s="422" t="s">
        <v>1587</v>
      </c>
      <c r="R221" s="20"/>
      <c r="S221" s="20"/>
      <c r="T221" s="20"/>
      <c r="U221" s="20"/>
      <c r="V221" s="20"/>
      <c r="W221" s="20"/>
      <c r="X221" s="10"/>
      <c r="Y221" s="20"/>
      <c r="Z221" s="20"/>
      <c r="AA221" s="20"/>
      <c r="AB221" s="20"/>
      <c r="AC221" s="21"/>
    </row>
    <row r="222" spans="1:31" ht="15" customHeight="1" x14ac:dyDescent="0.2">
      <c r="A222" s="514">
        <v>8</v>
      </c>
      <c r="B222" s="54" t="s">
        <v>1827</v>
      </c>
      <c r="C222" s="696">
        <v>22</v>
      </c>
      <c r="D222" s="696">
        <v>8</v>
      </c>
      <c r="E222" s="696">
        <v>6</v>
      </c>
      <c r="F222" s="696">
        <v>8</v>
      </c>
      <c r="G222" s="696">
        <v>43</v>
      </c>
      <c r="H222" s="696">
        <v>44</v>
      </c>
      <c r="I222" s="698">
        <v>22</v>
      </c>
      <c r="J222" s="700">
        <f t="shared" si="17"/>
        <v>22</v>
      </c>
      <c r="K222" s="700">
        <f t="shared" si="18"/>
        <v>22</v>
      </c>
      <c r="L222" s="930"/>
      <c r="M222" s="931"/>
      <c r="N222" s="931"/>
      <c r="O222" s="932"/>
      <c r="Q222" s="422" t="s">
        <v>1313</v>
      </c>
      <c r="R222" s="20"/>
      <c r="S222" s="20"/>
      <c r="T222" s="20"/>
      <c r="U222" s="20"/>
      <c r="V222" s="20"/>
      <c r="W222" s="20"/>
      <c r="X222" s="20"/>
      <c r="Y222" s="10"/>
      <c r="Z222" s="20" t="s">
        <v>532</v>
      </c>
      <c r="AA222" s="20"/>
      <c r="AB222" s="20"/>
      <c r="AC222" s="21"/>
    </row>
    <row r="223" spans="1:31" ht="15" customHeight="1" x14ac:dyDescent="0.2">
      <c r="A223" s="514">
        <v>9</v>
      </c>
      <c r="B223" s="54" t="s">
        <v>816</v>
      </c>
      <c r="C223" s="696">
        <v>22</v>
      </c>
      <c r="D223" s="696">
        <v>5</v>
      </c>
      <c r="E223" s="696">
        <v>7</v>
      </c>
      <c r="F223" s="696">
        <v>10</v>
      </c>
      <c r="G223" s="696">
        <v>39</v>
      </c>
      <c r="H223" s="696">
        <v>52</v>
      </c>
      <c r="I223" s="698">
        <v>17</v>
      </c>
      <c r="J223" s="700">
        <f t="shared" si="17"/>
        <v>22</v>
      </c>
      <c r="K223" s="700">
        <f t="shared" si="18"/>
        <v>17</v>
      </c>
      <c r="L223" s="930"/>
      <c r="M223" s="931"/>
      <c r="N223" s="931"/>
      <c r="O223" s="932"/>
      <c r="Q223" s="422" t="s">
        <v>120</v>
      </c>
      <c r="R223" s="20"/>
      <c r="S223" s="20"/>
      <c r="T223" s="20"/>
      <c r="U223" s="20"/>
      <c r="V223" s="20"/>
      <c r="W223" s="20"/>
      <c r="X223" s="20"/>
      <c r="Y223" s="20" t="s">
        <v>532</v>
      </c>
      <c r="Z223" s="10"/>
      <c r="AA223" s="20"/>
      <c r="AB223" s="20"/>
      <c r="AC223" s="21"/>
    </row>
    <row r="224" spans="1:31" ht="15" customHeight="1" x14ac:dyDescent="0.2">
      <c r="A224" s="514">
        <v>10</v>
      </c>
      <c r="B224" s="54" t="s">
        <v>250</v>
      </c>
      <c r="C224" s="696">
        <v>22</v>
      </c>
      <c r="D224" s="696">
        <v>4</v>
      </c>
      <c r="E224" s="696">
        <v>7</v>
      </c>
      <c r="F224" s="696">
        <v>11</v>
      </c>
      <c r="G224" s="696">
        <v>37</v>
      </c>
      <c r="H224" s="696">
        <v>56</v>
      </c>
      <c r="I224" s="698">
        <v>15</v>
      </c>
      <c r="J224" s="700">
        <f t="shared" si="17"/>
        <v>22</v>
      </c>
      <c r="K224" s="700">
        <f t="shared" si="18"/>
        <v>15</v>
      </c>
      <c r="L224" s="930"/>
      <c r="M224" s="931"/>
      <c r="N224" s="931"/>
      <c r="O224" s="932"/>
      <c r="Q224" s="422" t="s">
        <v>153</v>
      </c>
      <c r="R224" s="20"/>
      <c r="S224" s="20"/>
      <c r="T224" s="20"/>
      <c r="U224" s="20"/>
      <c r="V224" s="20"/>
      <c r="W224" s="20"/>
      <c r="X224" s="20"/>
      <c r="Y224" s="20"/>
      <c r="Z224" s="20"/>
      <c r="AA224" s="10"/>
      <c r="AB224" s="20" t="s">
        <v>532</v>
      </c>
      <c r="AC224" s="21"/>
    </row>
    <row r="225" spans="1:29" ht="15" customHeight="1" x14ac:dyDescent="0.2">
      <c r="A225" s="514">
        <v>11</v>
      </c>
      <c r="B225" s="54" t="s">
        <v>711</v>
      </c>
      <c r="C225" s="696">
        <v>22</v>
      </c>
      <c r="D225" s="696">
        <v>6</v>
      </c>
      <c r="E225" s="696">
        <v>2</v>
      </c>
      <c r="F225" s="696">
        <v>14</v>
      </c>
      <c r="G225" s="696">
        <v>37</v>
      </c>
      <c r="H225" s="696">
        <v>51</v>
      </c>
      <c r="I225" s="698">
        <v>14</v>
      </c>
      <c r="J225" s="700">
        <f t="shared" si="17"/>
        <v>22</v>
      </c>
      <c r="K225" s="700">
        <f t="shared" si="18"/>
        <v>14</v>
      </c>
      <c r="L225" s="930"/>
      <c r="M225" s="931"/>
      <c r="N225" s="931"/>
      <c r="O225" s="932"/>
      <c r="Q225" s="422" t="s">
        <v>547</v>
      </c>
      <c r="R225" s="20"/>
      <c r="S225" s="20"/>
      <c r="T225" s="20"/>
      <c r="U225" s="20"/>
      <c r="V225" s="20"/>
      <c r="W225" s="20"/>
      <c r="X225" s="20"/>
      <c r="Y225" s="20"/>
      <c r="Z225" s="20"/>
      <c r="AA225" s="20" t="s">
        <v>532</v>
      </c>
      <c r="AB225" s="10"/>
      <c r="AC225" s="21" t="s">
        <v>532</v>
      </c>
    </row>
    <row r="226" spans="1:29" ht="15" customHeight="1" thickBot="1" x14ac:dyDescent="0.25">
      <c r="A226" s="515">
        <v>12</v>
      </c>
      <c r="B226" s="55" t="s">
        <v>1635</v>
      </c>
      <c r="C226" s="697">
        <v>22</v>
      </c>
      <c r="D226" s="697">
        <v>2</v>
      </c>
      <c r="E226" s="697">
        <v>4</v>
      </c>
      <c r="F226" s="697">
        <v>16</v>
      </c>
      <c r="G226" s="697">
        <v>45</v>
      </c>
      <c r="H226" s="697">
        <v>78</v>
      </c>
      <c r="I226" s="699">
        <v>8</v>
      </c>
      <c r="J226" s="700">
        <f t="shared" si="17"/>
        <v>22</v>
      </c>
      <c r="K226" s="700">
        <f t="shared" si="18"/>
        <v>8</v>
      </c>
      <c r="L226" s="933"/>
      <c r="M226" s="934"/>
      <c r="N226" s="934"/>
      <c r="O226" s="935"/>
      <c r="Q226" s="423" t="s">
        <v>499</v>
      </c>
      <c r="R226" s="23"/>
      <c r="S226" s="23"/>
      <c r="T226" s="23"/>
      <c r="U226" s="23"/>
      <c r="V226" s="23"/>
      <c r="W226" s="23"/>
      <c r="X226" s="23"/>
      <c r="Y226" s="23"/>
      <c r="Z226" s="23"/>
      <c r="AA226" s="23"/>
      <c r="AB226" s="23" t="s">
        <v>532</v>
      </c>
      <c r="AC226" s="15"/>
    </row>
    <row r="227" spans="1:29" ht="15" customHeight="1" x14ac:dyDescent="0.2">
      <c r="C227" s="700">
        <f t="shared" ref="C227:I227" si="20">SUM(C215:C226)</f>
        <v>264</v>
      </c>
      <c r="D227" s="700">
        <f t="shared" si="20"/>
        <v>99</v>
      </c>
      <c r="E227" s="700">
        <f t="shared" si="20"/>
        <v>66</v>
      </c>
      <c r="F227" s="700">
        <f t="shared" si="20"/>
        <v>99</v>
      </c>
      <c r="G227" s="700">
        <f t="shared" si="20"/>
        <v>559</v>
      </c>
      <c r="H227" s="700">
        <f t="shared" si="20"/>
        <v>559</v>
      </c>
      <c r="I227" s="700">
        <f t="shared" si="20"/>
        <v>264</v>
      </c>
      <c r="J227" s="700">
        <f t="shared" si="17"/>
        <v>264</v>
      </c>
      <c r="K227" s="700">
        <f t="shared" si="18"/>
        <v>264</v>
      </c>
    </row>
    <row r="228" spans="1:29" ht="15" customHeight="1" thickBot="1" x14ac:dyDescent="0.25">
      <c r="S228" s="5" t="s">
        <v>532</v>
      </c>
    </row>
    <row r="229" spans="1:29" ht="15" customHeight="1" thickBot="1" x14ac:dyDescent="0.25">
      <c r="A229" s="1332" t="s">
        <v>2197</v>
      </c>
      <c r="B229" s="1333"/>
      <c r="C229" s="1333"/>
      <c r="D229" s="1333"/>
      <c r="E229" s="1333"/>
      <c r="F229" s="1334"/>
      <c r="G229" s="1335" t="s">
        <v>2215</v>
      </c>
      <c r="H229" s="1336"/>
      <c r="I229" s="1337"/>
      <c r="L229" s="952" t="s">
        <v>538</v>
      </c>
      <c r="M229" s="953"/>
      <c r="N229" s="953"/>
      <c r="O229" s="954"/>
    </row>
    <row r="230" spans="1:29" ht="15" customHeight="1" thickBot="1" x14ac:dyDescent="0.25">
      <c r="A230" s="688" t="s">
        <v>496</v>
      </c>
      <c r="B230" s="689" t="s">
        <v>497</v>
      </c>
      <c r="C230" s="690" t="s">
        <v>498</v>
      </c>
      <c r="D230" s="690" t="s">
        <v>499</v>
      </c>
      <c r="E230" s="690" t="s">
        <v>500</v>
      </c>
      <c r="F230" s="690" t="s">
        <v>501</v>
      </c>
      <c r="G230" s="691" t="s">
        <v>502</v>
      </c>
      <c r="H230" s="691" t="s">
        <v>503</v>
      </c>
      <c r="I230" s="692" t="s">
        <v>504</v>
      </c>
      <c r="L230" s="955"/>
      <c r="M230" s="956"/>
      <c r="N230" s="956"/>
      <c r="O230" s="957"/>
      <c r="Q230" s="24" t="s">
        <v>1321</v>
      </c>
      <c r="R230" s="683" t="s">
        <v>241</v>
      </c>
      <c r="S230" s="683" t="s">
        <v>1196</v>
      </c>
      <c r="T230" s="683" t="s">
        <v>541</v>
      </c>
      <c r="U230" s="683" t="s">
        <v>1784</v>
      </c>
      <c r="V230" s="683" t="s">
        <v>1088</v>
      </c>
      <c r="W230" s="683" t="s">
        <v>242</v>
      </c>
      <c r="X230" s="683" t="s">
        <v>1089</v>
      </c>
      <c r="Y230" s="683" t="s">
        <v>610</v>
      </c>
      <c r="Z230" s="683" t="s">
        <v>514</v>
      </c>
      <c r="AA230" s="683" t="s">
        <v>1587</v>
      </c>
      <c r="AB230" s="684" t="s">
        <v>813</v>
      </c>
    </row>
    <row r="231" spans="1:29" ht="15" customHeight="1" x14ac:dyDescent="0.2">
      <c r="A231" s="687">
        <v>1</v>
      </c>
      <c r="B231" s="53" t="s">
        <v>1092</v>
      </c>
      <c r="C231" s="46">
        <v>20</v>
      </c>
      <c r="D231" s="46">
        <v>15</v>
      </c>
      <c r="E231" s="46">
        <v>2</v>
      </c>
      <c r="F231" s="46">
        <v>3</v>
      </c>
      <c r="G231" s="46">
        <v>64</v>
      </c>
      <c r="H231" s="46">
        <v>31</v>
      </c>
      <c r="I231" s="695">
        <v>32</v>
      </c>
      <c r="J231" s="700">
        <f t="shared" si="17"/>
        <v>20</v>
      </c>
      <c r="K231" s="700">
        <f t="shared" si="18"/>
        <v>32</v>
      </c>
      <c r="L231" s="927" t="s">
        <v>532</v>
      </c>
      <c r="M231" s="928"/>
      <c r="N231" s="928"/>
      <c r="O231" s="929"/>
      <c r="Q231" s="681" t="s">
        <v>241</v>
      </c>
      <c r="R231" s="10"/>
      <c r="S231" s="20" t="s">
        <v>1597</v>
      </c>
      <c r="T231" s="20" t="s">
        <v>1125</v>
      </c>
      <c r="U231" s="20" t="s">
        <v>1643</v>
      </c>
      <c r="V231" s="20" t="s">
        <v>1602</v>
      </c>
      <c r="W231" s="20" t="s">
        <v>1491</v>
      </c>
      <c r="X231" s="20" t="s">
        <v>1543</v>
      </c>
      <c r="Y231" s="20" t="s">
        <v>1905</v>
      </c>
      <c r="Z231" s="20" t="s">
        <v>355</v>
      </c>
      <c r="AA231" s="20" t="s">
        <v>1600</v>
      </c>
      <c r="AB231" s="21" t="s">
        <v>1539</v>
      </c>
    </row>
    <row r="232" spans="1:29" ht="15" customHeight="1" x14ac:dyDescent="0.2">
      <c r="A232" s="685">
        <v>2</v>
      </c>
      <c r="B232" s="54" t="s">
        <v>1323</v>
      </c>
      <c r="C232" s="696">
        <v>20</v>
      </c>
      <c r="D232" s="696">
        <v>14</v>
      </c>
      <c r="E232" s="696">
        <v>2</v>
      </c>
      <c r="F232" s="696">
        <v>4</v>
      </c>
      <c r="G232" s="696">
        <v>59</v>
      </c>
      <c r="H232" s="696">
        <v>41</v>
      </c>
      <c r="I232" s="698">
        <v>30</v>
      </c>
      <c r="J232" s="700">
        <f t="shared" si="17"/>
        <v>20</v>
      </c>
      <c r="K232" s="700">
        <f t="shared" si="18"/>
        <v>30</v>
      </c>
      <c r="L232" s="930"/>
      <c r="M232" s="931"/>
      <c r="N232" s="931"/>
      <c r="O232" s="932"/>
      <c r="Q232" s="681" t="s">
        <v>1196</v>
      </c>
      <c r="R232" s="20" t="s">
        <v>1210</v>
      </c>
      <c r="S232" s="10"/>
      <c r="T232" s="20" t="s">
        <v>1642</v>
      </c>
      <c r="U232" s="20" t="s">
        <v>1487</v>
      </c>
      <c r="V232" s="20" t="s">
        <v>1495</v>
      </c>
      <c r="W232" s="20" t="s">
        <v>1489</v>
      </c>
      <c r="X232" s="20" t="s">
        <v>1644</v>
      </c>
      <c r="Y232" s="20" t="s">
        <v>1642</v>
      </c>
      <c r="Z232" s="20" t="s">
        <v>1602</v>
      </c>
      <c r="AA232" s="20" t="s">
        <v>1597</v>
      </c>
      <c r="AB232" s="21" t="s">
        <v>628</v>
      </c>
    </row>
    <row r="233" spans="1:29" ht="15" customHeight="1" x14ac:dyDescent="0.2">
      <c r="A233" s="685">
        <v>3</v>
      </c>
      <c r="B233" s="54" t="s">
        <v>1324</v>
      </c>
      <c r="C233" s="696">
        <v>20</v>
      </c>
      <c r="D233" s="696">
        <v>11</v>
      </c>
      <c r="E233" s="696">
        <v>3</v>
      </c>
      <c r="F233" s="696">
        <v>6</v>
      </c>
      <c r="G233" s="696">
        <v>57</v>
      </c>
      <c r="H233" s="696">
        <v>45</v>
      </c>
      <c r="I233" s="698">
        <v>25</v>
      </c>
      <c r="J233" s="700">
        <f t="shared" si="17"/>
        <v>20</v>
      </c>
      <c r="K233" s="700">
        <f t="shared" si="18"/>
        <v>25</v>
      </c>
      <c r="L233" s="930"/>
      <c r="M233" s="931"/>
      <c r="N233" s="931"/>
      <c r="O233" s="932"/>
      <c r="Q233" s="681" t="s">
        <v>541</v>
      </c>
      <c r="R233" s="20" t="s">
        <v>1600</v>
      </c>
      <c r="S233" s="20" t="s">
        <v>844</v>
      </c>
      <c r="T233" s="10"/>
      <c r="U233" s="20" t="s">
        <v>1325</v>
      </c>
      <c r="V233" s="20" t="s">
        <v>628</v>
      </c>
      <c r="W233" s="20" t="s">
        <v>1795</v>
      </c>
      <c r="X233" s="20" t="s">
        <v>844</v>
      </c>
      <c r="Y233" s="20" t="s">
        <v>1795</v>
      </c>
      <c r="Z233" s="20" t="s">
        <v>1210</v>
      </c>
      <c r="AA233" s="20" t="s">
        <v>1597</v>
      </c>
      <c r="AB233" s="21" t="s">
        <v>1547</v>
      </c>
    </row>
    <row r="234" spans="1:29" ht="15" customHeight="1" x14ac:dyDescent="0.2">
      <c r="A234" s="685">
        <v>4</v>
      </c>
      <c r="B234" s="54" t="s">
        <v>1094</v>
      </c>
      <c r="C234" s="696">
        <v>20</v>
      </c>
      <c r="D234" s="696">
        <v>10</v>
      </c>
      <c r="E234" s="696">
        <v>2</v>
      </c>
      <c r="F234" s="696">
        <v>8</v>
      </c>
      <c r="G234" s="696">
        <v>51</v>
      </c>
      <c r="H234" s="696">
        <v>50</v>
      </c>
      <c r="I234" s="698">
        <v>22</v>
      </c>
      <c r="J234" s="700">
        <f t="shared" si="17"/>
        <v>20</v>
      </c>
      <c r="K234" s="700">
        <f t="shared" si="18"/>
        <v>22</v>
      </c>
      <c r="L234" s="930"/>
      <c r="M234" s="931"/>
      <c r="N234" s="931"/>
      <c r="O234" s="932"/>
      <c r="Q234" s="681" t="s">
        <v>1784</v>
      </c>
      <c r="R234" s="20" t="s">
        <v>1603</v>
      </c>
      <c r="S234" s="20" t="s">
        <v>1643</v>
      </c>
      <c r="T234" s="20" t="s">
        <v>1547</v>
      </c>
      <c r="U234" s="10"/>
      <c r="V234" s="20" t="s">
        <v>1539</v>
      </c>
      <c r="W234" s="20" t="s">
        <v>1640</v>
      </c>
      <c r="X234" s="20" t="s">
        <v>1489</v>
      </c>
      <c r="Y234" s="20" t="s">
        <v>1539</v>
      </c>
      <c r="Z234" s="20" t="s">
        <v>1541</v>
      </c>
      <c r="AA234" s="20" t="s">
        <v>376</v>
      </c>
      <c r="AB234" s="21" t="s">
        <v>1491</v>
      </c>
    </row>
    <row r="235" spans="1:29" ht="15" customHeight="1" x14ac:dyDescent="0.2">
      <c r="A235" s="685">
        <v>5</v>
      </c>
      <c r="B235" s="54" t="s">
        <v>1326</v>
      </c>
      <c r="C235" s="696">
        <v>20</v>
      </c>
      <c r="D235" s="696">
        <v>8</v>
      </c>
      <c r="E235" s="696">
        <v>5</v>
      </c>
      <c r="F235" s="696">
        <v>7</v>
      </c>
      <c r="G235" s="696">
        <v>42</v>
      </c>
      <c r="H235" s="696">
        <v>42</v>
      </c>
      <c r="I235" s="698">
        <v>21</v>
      </c>
      <c r="J235" s="700">
        <f t="shared" si="17"/>
        <v>20</v>
      </c>
      <c r="K235" s="700">
        <f t="shared" si="18"/>
        <v>21</v>
      </c>
      <c r="L235" s="930"/>
      <c r="M235" s="931"/>
      <c r="N235" s="931"/>
      <c r="O235" s="932"/>
      <c r="Q235" s="681" t="s">
        <v>1088</v>
      </c>
      <c r="R235" s="20" t="s">
        <v>1493</v>
      </c>
      <c r="S235" s="20" t="s">
        <v>32</v>
      </c>
      <c r="T235" s="20" t="s">
        <v>1539</v>
      </c>
      <c r="U235" s="20" t="s">
        <v>1601</v>
      </c>
      <c r="V235" s="10"/>
      <c r="W235" s="20" t="s">
        <v>1600</v>
      </c>
      <c r="X235" s="20" t="s">
        <v>1493</v>
      </c>
      <c r="Y235" s="20" t="s">
        <v>1601</v>
      </c>
      <c r="Z235" s="20" t="s">
        <v>1795</v>
      </c>
      <c r="AA235" s="20" t="s">
        <v>1795</v>
      </c>
      <c r="AB235" s="21" t="s">
        <v>1546</v>
      </c>
    </row>
    <row r="236" spans="1:29" ht="15" customHeight="1" x14ac:dyDescent="0.2">
      <c r="A236" s="685">
        <v>6</v>
      </c>
      <c r="B236" s="54" t="s">
        <v>1327</v>
      </c>
      <c r="C236" s="696">
        <v>20</v>
      </c>
      <c r="D236" s="696">
        <v>6</v>
      </c>
      <c r="E236" s="696">
        <v>6</v>
      </c>
      <c r="F236" s="696">
        <v>8</v>
      </c>
      <c r="G236" s="696">
        <v>46</v>
      </c>
      <c r="H236" s="696">
        <v>57</v>
      </c>
      <c r="I236" s="698">
        <v>18</v>
      </c>
      <c r="J236" s="700">
        <f t="shared" si="17"/>
        <v>20</v>
      </c>
      <c r="K236" s="700">
        <f t="shared" si="18"/>
        <v>18</v>
      </c>
      <c r="L236" s="930"/>
      <c r="M236" s="931"/>
      <c r="N236" s="931"/>
      <c r="O236" s="932"/>
      <c r="Q236" s="681" t="s">
        <v>242</v>
      </c>
      <c r="R236" s="20" t="s">
        <v>1597</v>
      </c>
      <c r="S236" s="20" t="s">
        <v>1210</v>
      </c>
      <c r="T236" s="20" t="s">
        <v>1600</v>
      </c>
      <c r="U236" s="20" t="s">
        <v>1600</v>
      </c>
      <c r="V236" s="20" t="s">
        <v>22</v>
      </c>
      <c r="W236" s="10"/>
      <c r="X236" s="20" t="s">
        <v>1540</v>
      </c>
      <c r="Y236" s="20" t="s">
        <v>1490</v>
      </c>
      <c r="Z236" s="20" t="s">
        <v>285</v>
      </c>
      <c r="AA236" s="20" t="s">
        <v>1207</v>
      </c>
      <c r="AB236" s="21" t="s">
        <v>1543</v>
      </c>
    </row>
    <row r="237" spans="1:29" ht="15" customHeight="1" x14ac:dyDescent="0.2">
      <c r="A237" s="685">
        <v>7</v>
      </c>
      <c r="B237" s="54" t="s">
        <v>1093</v>
      </c>
      <c r="C237" s="696">
        <v>20</v>
      </c>
      <c r="D237" s="696">
        <v>7</v>
      </c>
      <c r="E237" s="696">
        <v>3</v>
      </c>
      <c r="F237" s="696">
        <v>10</v>
      </c>
      <c r="G237" s="696">
        <v>41</v>
      </c>
      <c r="H237" s="696">
        <v>44</v>
      </c>
      <c r="I237" s="698">
        <v>17</v>
      </c>
      <c r="J237" s="700">
        <f t="shared" si="17"/>
        <v>20</v>
      </c>
      <c r="K237" s="700">
        <f t="shared" si="18"/>
        <v>17</v>
      </c>
      <c r="L237" s="930"/>
      <c r="M237" s="931"/>
      <c r="N237" s="931"/>
      <c r="O237" s="932"/>
      <c r="Q237" s="681" t="s">
        <v>1089</v>
      </c>
      <c r="R237" s="20" t="s">
        <v>1602</v>
      </c>
      <c r="S237" s="20" t="s">
        <v>1494</v>
      </c>
      <c r="T237" s="20" t="s">
        <v>1487</v>
      </c>
      <c r="U237" s="20" t="s">
        <v>1597</v>
      </c>
      <c r="V237" s="20" t="s">
        <v>1207</v>
      </c>
      <c r="W237" s="20" t="s">
        <v>1494</v>
      </c>
      <c r="X237" s="10"/>
      <c r="Y237" s="20" t="s">
        <v>355</v>
      </c>
      <c r="Z237" s="20" t="s">
        <v>1642</v>
      </c>
      <c r="AA237" s="20" t="s">
        <v>1600</v>
      </c>
      <c r="AB237" s="21" t="s">
        <v>1210</v>
      </c>
    </row>
    <row r="238" spans="1:29" ht="15" customHeight="1" x14ac:dyDescent="0.2">
      <c r="A238" s="685">
        <v>8</v>
      </c>
      <c r="B238" s="54" t="s">
        <v>1200</v>
      </c>
      <c r="C238" s="696">
        <v>20</v>
      </c>
      <c r="D238" s="696">
        <v>6</v>
      </c>
      <c r="E238" s="696">
        <v>4</v>
      </c>
      <c r="F238" s="696">
        <v>10</v>
      </c>
      <c r="G238" s="696">
        <v>43</v>
      </c>
      <c r="H238" s="696">
        <v>43</v>
      </c>
      <c r="I238" s="698">
        <v>16</v>
      </c>
      <c r="J238" s="700">
        <f t="shared" si="17"/>
        <v>20</v>
      </c>
      <c r="K238" s="700">
        <f t="shared" si="18"/>
        <v>16</v>
      </c>
      <c r="L238" s="930"/>
      <c r="M238" s="931"/>
      <c r="N238" s="931"/>
      <c r="O238" s="932"/>
      <c r="Q238" s="681" t="s">
        <v>610</v>
      </c>
      <c r="R238" s="20" t="s">
        <v>1603</v>
      </c>
      <c r="S238" s="20" t="s">
        <v>1491</v>
      </c>
      <c r="T238" s="20" t="s">
        <v>1493</v>
      </c>
      <c r="U238" s="20" t="s">
        <v>1597</v>
      </c>
      <c r="V238" s="20" t="s">
        <v>1539</v>
      </c>
      <c r="W238" s="20" t="s">
        <v>1541</v>
      </c>
      <c r="X238" s="20" t="s">
        <v>1643</v>
      </c>
      <c r="Y238" s="10"/>
      <c r="Z238" s="20" t="s">
        <v>1600</v>
      </c>
      <c r="AA238" s="20" t="s">
        <v>1601</v>
      </c>
      <c r="AB238" s="21" t="s">
        <v>1493</v>
      </c>
    </row>
    <row r="239" spans="1:29" ht="15" customHeight="1" x14ac:dyDescent="0.2">
      <c r="A239" s="685">
        <v>9</v>
      </c>
      <c r="B239" s="54" t="s">
        <v>1589</v>
      </c>
      <c r="C239" s="696">
        <v>20</v>
      </c>
      <c r="D239" s="696">
        <v>5</v>
      </c>
      <c r="E239" s="696">
        <v>6</v>
      </c>
      <c r="F239" s="696">
        <v>9</v>
      </c>
      <c r="G239" s="696">
        <v>45</v>
      </c>
      <c r="H239" s="696">
        <v>52</v>
      </c>
      <c r="I239" s="698">
        <v>16</v>
      </c>
      <c r="J239" s="700">
        <f t="shared" si="17"/>
        <v>20</v>
      </c>
      <c r="K239" s="700">
        <f t="shared" si="18"/>
        <v>16</v>
      </c>
      <c r="L239" s="930"/>
      <c r="M239" s="931"/>
      <c r="N239" s="931"/>
      <c r="O239" s="932"/>
      <c r="Q239" s="681" t="s">
        <v>514</v>
      </c>
      <c r="R239" s="20" t="s">
        <v>1644</v>
      </c>
      <c r="S239" s="20" t="s">
        <v>1644</v>
      </c>
      <c r="T239" s="20" t="s">
        <v>1603</v>
      </c>
      <c r="U239" s="20" t="s">
        <v>1600</v>
      </c>
      <c r="V239" s="20" t="s">
        <v>1496</v>
      </c>
      <c r="W239" s="20" t="s">
        <v>1597</v>
      </c>
      <c r="X239" s="20" t="s">
        <v>1490</v>
      </c>
      <c r="Y239" s="20" t="s">
        <v>1490</v>
      </c>
      <c r="Z239" s="10"/>
      <c r="AA239" s="20" t="s">
        <v>1488</v>
      </c>
      <c r="AB239" s="21" t="s">
        <v>1540</v>
      </c>
    </row>
    <row r="240" spans="1:29" ht="15" customHeight="1" x14ac:dyDescent="0.2">
      <c r="A240" s="685">
        <v>10</v>
      </c>
      <c r="B240" s="54" t="s">
        <v>1090</v>
      </c>
      <c r="C240" s="696">
        <v>20</v>
      </c>
      <c r="D240" s="696">
        <v>4</v>
      </c>
      <c r="E240" s="696">
        <v>4</v>
      </c>
      <c r="F240" s="696">
        <v>12</v>
      </c>
      <c r="G240" s="696">
        <v>55</v>
      </c>
      <c r="H240" s="696">
        <v>71</v>
      </c>
      <c r="I240" s="698">
        <v>12</v>
      </c>
      <c r="J240" s="700">
        <f t="shared" si="17"/>
        <v>20</v>
      </c>
      <c r="K240" s="700">
        <f t="shared" si="18"/>
        <v>12</v>
      </c>
      <c r="L240" s="930"/>
      <c r="M240" s="931"/>
      <c r="N240" s="931"/>
      <c r="O240" s="932"/>
      <c r="Q240" s="681" t="s">
        <v>1587</v>
      </c>
      <c r="R240" s="20" t="s">
        <v>1539</v>
      </c>
      <c r="S240" s="20" t="s">
        <v>1599</v>
      </c>
      <c r="T240" s="20" t="s">
        <v>1207</v>
      </c>
      <c r="U240" s="20" t="s">
        <v>2044</v>
      </c>
      <c r="V240" s="20" t="s">
        <v>844</v>
      </c>
      <c r="W240" s="20" t="s">
        <v>1597</v>
      </c>
      <c r="X240" s="20" t="s">
        <v>355</v>
      </c>
      <c r="Y240" s="20" t="s">
        <v>1905</v>
      </c>
      <c r="Z240" s="20" t="s">
        <v>355</v>
      </c>
      <c r="AA240" s="10"/>
      <c r="AB240" s="21" t="s">
        <v>844</v>
      </c>
    </row>
    <row r="241" spans="1:29" ht="15" customHeight="1" thickBot="1" x14ac:dyDescent="0.25">
      <c r="A241" s="686">
        <v>11</v>
      </c>
      <c r="B241" s="55" t="s">
        <v>244</v>
      </c>
      <c r="C241" s="697">
        <v>20</v>
      </c>
      <c r="D241" s="697">
        <v>4</v>
      </c>
      <c r="E241" s="697">
        <v>3</v>
      </c>
      <c r="F241" s="697">
        <v>13</v>
      </c>
      <c r="G241" s="697">
        <v>37</v>
      </c>
      <c r="H241" s="697">
        <v>64</v>
      </c>
      <c r="I241" s="699">
        <v>11</v>
      </c>
      <c r="J241" s="700">
        <f t="shared" si="17"/>
        <v>20</v>
      </c>
      <c r="K241" s="700">
        <f t="shared" si="18"/>
        <v>11</v>
      </c>
      <c r="L241" s="933"/>
      <c r="M241" s="934"/>
      <c r="N241" s="934"/>
      <c r="O241" s="935"/>
      <c r="Q241" s="682" t="s">
        <v>813</v>
      </c>
      <c r="R241" s="23" t="s">
        <v>1489</v>
      </c>
      <c r="S241" s="23" t="s">
        <v>844</v>
      </c>
      <c r="T241" s="23" t="s">
        <v>1599</v>
      </c>
      <c r="U241" s="23" t="s">
        <v>1597</v>
      </c>
      <c r="V241" s="23" t="s">
        <v>1597</v>
      </c>
      <c r="W241" s="23" t="s">
        <v>1600</v>
      </c>
      <c r="X241" s="23" t="s">
        <v>1547</v>
      </c>
      <c r="Y241" s="23" t="s">
        <v>1207</v>
      </c>
      <c r="Z241" s="23" t="s">
        <v>1642</v>
      </c>
      <c r="AA241" s="23" t="s">
        <v>1494</v>
      </c>
      <c r="AB241" s="15"/>
    </row>
    <row r="242" spans="1:29" ht="15" customHeight="1" x14ac:dyDescent="0.2">
      <c r="C242" s="700">
        <f t="shared" ref="C242:H242" si="21">SUM(C231:C241)</f>
        <v>220</v>
      </c>
      <c r="D242" s="700">
        <f t="shared" si="21"/>
        <v>90</v>
      </c>
      <c r="E242" s="700">
        <f>SUM(E231:E241)</f>
        <v>40</v>
      </c>
      <c r="F242" s="700">
        <f>SUM(F231:F241)</f>
        <v>90</v>
      </c>
      <c r="G242" s="700">
        <f t="shared" si="21"/>
        <v>540</v>
      </c>
      <c r="H242" s="700">
        <f t="shared" si="21"/>
        <v>540</v>
      </c>
      <c r="I242" s="700">
        <f>SUM(I231:I241)</f>
        <v>220</v>
      </c>
      <c r="J242" s="700">
        <f t="shared" si="17"/>
        <v>220</v>
      </c>
      <c r="K242" s="700">
        <f t="shared" si="18"/>
        <v>220</v>
      </c>
      <c r="L242" s="4" t="s">
        <v>532</v>
      </c>
    </row>
    <row r="243" spans="1:29" ht="15" customHeight="1" thickBot="1" x14ac:dyDescent="0.25"/>
    <row r="244" spans="1:29" ht="15" customHeight="1" thickBot="1" x14ac:dyDescent="0.25">
      <c r="A244" s="1332" t="s">
        <v>2202</v>
      </c>
      <c r="B244" s="1333"/>
      <c r="C244" s="1333"/>
      <c r="D244" s="1333"/>
      <c r="E244" s="1333"/>
      <c r="F244" s="1334"/>
      <c r="G244" s="1335" t="s">
        <v>2215</v>
      </c>
      <c r="H244" s="1336"/>
      <c r="I244" s="1337"/>
      <c r="L244" s="945" t="s">
        <v>495</v>
      </c>
      <c r="M244" s="946"/>
      <c r="N244" s="946"/>
      <c r="O244" s="947"/>
    </row>
    <row r="245" spans="1:29" ht="15" customHeight="1" thickBot="1" x14ac:dyDescent="0.25">
      <c r="A245" s="688" t="s">
        <v>496</v>
      </c>
      <c r="B245" s="689" t="s">
        <v>497</v>
      </c>
      <c r="C245" s="690" t="s">
        <v>498</v>
      </c>
      <c r="D245" s="690" t="s">
        <v>499</v>
      </c>
      <c r="E245" s="690" t="s">
        <v>500</v>
      </c>
      <c r="F245" s="690" t="s">
        <v>501</v>
      </c>
      <c r="G245" s="691" t="s">
        <v>502</v>
      </c>
      <c r="H245" s="691" t="s">
        <v>503</v>
      </c>
      <c r="I245" s="692" t="s">
        <v>504</v>
      </c>
      <c r="L245" s="1063"/>
      <c r="M245" s="1064"/>
      <c r="N245" s="1064"/>
      <c r="O245" s="1065"/>
      <c r="Q245" s="24" t="s">
        <v>1321</v>
      </c>
      <c r="R245" s="683" t="s">
        <v>241</v>
      </c>
      <c r="S245" s="683" t="s">
        <v>1615</v>
      </c>
      <c r="T245" s="683" t="s">
        <v>1503</v>
      </c>
      <c r="U245" s="683" t="s">
        <v>564</v>
      </c>
      <c r="V245" s="683" t="s">
        <v>500</v>
      </c>
      <c r="W245" s="683" t="s">
        <v>59</v>
      </c>
      <c r="X245" s="683" t="s">
        <v>1530</v>
      </c>
      <c r="Y245" s="683" t="s">
        <v>610</v>
      </c>
      <c r="Z245" s="683" t="s">
        <v>2089</v>
      </c>
      <c r="AA245" s="683" t="s">
        <v>1959</v>
      </c>
      <c r="AB245" s="683" t="s">
        <v>2090</v>
      </c>
      <c r="AC245" s="684" t="s">
        <v>727</v>
      </c>
    </row>
    <row r="246" spans="1:29" ht="15" customHeight="1" x14ac:dyDescent="0.2">
      <c r="A246" s="687">
        <v>1</v>
      </c>
      <c r="B246" s="53" t="s">
        <v>106</v>
      </c>
      <c r="C246" s="46"/>
      <c r="D246" s="46"/>
      <c r="E246" s="46"/>
      <c r="F246" s="46"/>
      <c r="G246" s="46"/>
      <c r="H246" s="46"/>
      <c r="I246" s="695"/>
      <c r="J246" s="700">
        <f t="shared" si="17"/>
        <v>0</v>
      </c>
      <c r="K246" s="700">
        <f t="shared" si="18"/>
        <v>0</v>
      </c>
      <c r="L246" s="927" t="s">
        <v>1328</v>
      </c>
      <c r="M246" s="928"/>
      <c r="N246" s="928"/>
      <c r="O246" s="929"/>
      <c r="Q246" s="681" t="s">
        <v>241</v>
      </c>
      <c r="R246" s="10"/>
      <c r="S246" s="20"/>
      <c r="T246" s="20"/>
      <c r="U246" s="20"/>
      <c r="V246" s="20"/>
      <c r="W246" s="20"/>
      <c r="X246" s="20"/>
      <c r="Y246" s="20"/>
      <c r="Z246" s="20"/>
      <c r="AA246" s="20"/>
      <c r="AB246" s="20"/>
      <c r="AC246" s="21"/>
    </row>
    <row r="247" spans="1:29" ht="15" customHeight="1" x14ac:dyDescent="0.2">
      <c r="A247" s="685">
        <v>2</v>
      </c>
      <c r="B247" s="54" t="s">
        <v>1548</v>
      </c>
      <c r="C247" s="696"/>
      <c r="D247" s="696"/>
      <c r="E247" s="696"/>
      <c r="F247" s="696"/>
      <c r="G247" s="696"/>
      <c r="H247" s="696"/>
      <c r="I247" s="698"/>
      <c r="J247" s="700">
        <f t="shared" si="17"/>
        <v>0</v>
      </c>
      <c r="K247" s="700">
        <f t="shared" si="18"/>
        <v>0</v>
      </c>
      <c r="L247" s="930"/>
      <c r="M247" s="931"/>
      <c r="N247" s="931"/>
      <c r="O247" s="932"/>
      <c r="Q247" s="681" t="s">
        <v>1615</v>
      </c>
      <c r="R247" s="20"/>
      <c r="S247" s="10"/>
      <c r="T247" s="20"/>
      <c r="U247" s="20"/>
      <c r="V247" s="20"/>
      <c r="W247" s="20"/>
      <c r="X247" s="20"/>
      <c r="Y247" s="20"/>
      <c r="Z247" s="20"/>
      <c r="AA247" s="20"/>
      <c r="AB247" s="20"/>
      <c r="AC247" s="21"/>
    </row>
    <row r="248" spans="1:29" ht="15" customHeight="1" x14ac:dyDescent="0.2">
      <c r="A248" s="685" t="s">
        <v>521</v>
      </c>
      <c r="B248" s="54" t="s">
        <v>2061</v>
      </c>
      <c r="C248" s="696"/>
      <c r="D248" s="696"/>
      <c r="E248" s="696"/>
      <c r="F248" s="696"/>
      <c r="G248" s="696"/>
      <c r="H248" s="696"/>
      <c r="I248" s="698"/>
      <c r="J248" s="700">
        <f t="shared" si="17"/>
        <v>0</v>
      </c>
      <c r="K248" s="700">
        <f t="shared" si="18"/>
        <v>0</v>
      </c>
      <c r="L248" s="930"/>
      <c r="M248" s="931"/>
      <c r="N248" s="931"/>
      <c r="O248" s="932"/>
      <c r="Q248" s="681" t="s">
        <v>1503</v>
      </c>
      <c r="R248" s="20"/>
      <c r="S248" s="20"/>
      <c r="T248" s="10"/>
      <c r="U248" s="20" t="s">
        <v>532</v>
      </c>
      <c r="V248" s="20"/>
      <c r="W248" s="20"/>
      <c r="X248" s="20"/>
      <c r="Y248" s="20"/>
      <c r="Z248" s="20"/>
      <c r="AA248" s="20"/>
      <c r="AB248" s="20"/>
      <c r="AC248" s="21" t="s">
        <v>532</v>
      </c>
    </row>
    <row r="249" spans="1:29" ht="15" customHeight="1" x14ac:dyDescent="0.2">
      <c r="A249" s="685" t="s">
        <v>521</v>
      </c>
      <c r="B249" s="54" t="s">
        <v>1498</v>
      </c>
      <c r="C249" s="696"/>
      <c r="D249" s="696"/>
      <c r="E249" s="696"/>
      <c r="F249" s="696"/>
      <c r="G249" s="696"/>
      <c r="H249" s="696"/>
      <c r="I249" s="698"/>
      <c r="J249" s="700">
        <f t="shared" si="17"/>
        <v>0</v>
      </c>
      <c r="K249" s="700">
        <f t="shared" si="18"/>
        <v>0</v>
      </c>
      <c r="L249" s="930"/>
      <c r="M249" s="931"/>
      <c r="N249" s="931"/>
      <c r="O249" s="932"/>
      <c r="Q249" s="681" t="s">
        <v>564</v>
      </c>
      <c r="R249" s="20"/>
      <c r="S249" s="20"/>
      <c r="T249" s="20" t="s">
        <v>532</v>
      </c>
      <c r="U249" s="10"/>
      <c r="V249" s="20"/>
      <c r="W249" s="20"/>
      <c r="X249" s="20"/>
      <c r="Y249" s="20"/>
      <c r="Z249" s="20"/>
      <c r="AA249" s="20"/>
      <c r="AB249" s="20"/>
      <c r="AC249" s="21"/>
    </row>
    <row r="250" spans="1:29" ht="15" customHeight="1" x14ac:dyDescent="0.2">
      <c r="A250" s="685" t="s">
        <v>521</v>
      </c>
      <c r="B250" s="54" t="s">
        <v>2204</v>
      </c>
      <c r="C250" s="696"/>
      <c r="D250" s="696"/>
      <c r="E250" s="696"/>
      <c r="F250" s="696"/>
      <c r="G250" s="696"/>
      <c r="H250" s="696"/>
      <c r="I250" s="698"/>
      <c r="J250" s="700">
        <f t="shared" si="17"/>
        <v>0</v>
      </c>
      <c r="K250" s="700">
        <f t="shared" si="18"/>
        <v>0</v>
      </c>
      <c r="L250" s="930"/>
      <c r="M250" s="931"/>
      <c r="N250" s="931"/>
      <c r="O250" s="932"/>
      <c r="Q250" s="681" t="s">
        <v>500</v>
      </c>
      <c r="R250" s="20"/>
      <c r="S250" s="20"/>
      <c r="T250" s="20"/>
      <c r="U250" s="20"/>
      <c r="V250" s="10"/>
      <c r="W250" s="20" t="s">
        <v>532</v>
      </c>
      <c r="X250" s="20"/>
      <c r="Y250" s="20"/>
      <c r="Z250" s="20"/>
      <c r="AA250" s="20"/>
      <c r="AB250" s="20"/>
      <c r="AC250" s="21"/>
    </row>
    <row r="251" spans="1:29" ht="15" customHeight="1" x14ac:dyDescent="0.2">
      <c r="A251" s="685" t="s">
        <v>521</v>
      </c>
      <c r="B251" s="54" t="s">
        <v>616</v>
      </c>
      <c r="C251" s="696"/>
      <c r="D251" s="696"/>
      <c r="E251" s="696"/>
      <c r="F251" s="696"/>
      <c r="G251" s="696"/>
      <c r="H251" s="696"/>
      <c r="I251" s="698"/>
      <c r="J251" s="700">
        <f t="shared" si="17"/>
        <v>0</v>
      </c>
      <c r="K251" s="700">
        <f t="shared" si="18"/>
        <v>0</v>
      </c>
      <c r="L251" s="930" t="s">
        <v>528</v>
      </c>
      <c r="M251" s="931"/>
      <c r="N251" s="931"/>
      <c r="O251" s="932"/>
      <c r="Q251" s="681" t="s">
        <v>59</v>
      </c>
      <c r="R251" s="20"/>
      <c r="S251" s="20"/>
      <c r="T251" s="20"/>
      <c r="U251" s="20"/>
      <c r="V251" s="20" t="s">
        <v>532</v>
      </c>
      <c r="W251" s="10"/>
      <c r="X251" s="20"/>
      <c r="Y251" s="20"/>
      <c r="Z251" s="20"/>
      <c r="AA251" s="20"/>
      <c r="AB251" s="20"/>
      <c r="AC251" s="21"/>
    </row>
    <row r="252" spans="1:29" ht="15" customHeight="1" x14ac:dyDescent="0.2">
      <c r="A252" s="685" t="s">
        <v>521</v>
      </c>
      <c r="B252" s="54" t="s">
        <v>1931</v>
      </c>
      <c r="C252" s="696"/>
      <c r="D252" s="696"/>
      <c r="E252" s="696"/>
      <c r="F252" s="696"/>
      <c r="G252" s="696"/>
      <c r="H252" s="696"/>
      <c r="I252" s="698"/>
      <c r="J252" s="700">
        <f t="shared" si="17"/>
        <v>0</v>
      </c>
      <c r="K252" s="700">
        <f t="shared" si="18"/>
        <v>0</v>
      </c>
      <c r="L252" s="930"/>
      <c r="M252" s="931"/>
      <c r="N252" s="931"/>
      <c r="O252" s="932"/>
      <c r="Q252" s="681" t="s">
        <v>1530</v>
      </c>
      <c r="R252" s="20"/>
      <c r="S252" s="20"/>
      <c r="T252" s="20"/>
      <c r="U252" s="20"/>
      <c r="V252" s="20"/>
      <c r="W252" s="20"/>
      <c r="X252" s="10"/>
      <c r="Y252" s="20"/>
      <c r="Z252" s="20"/>
      <c r="AA252" s="20"/>
      <c r="AB252" s="20"/>
      <c r="AC252" s="21"/>
    </row>
    <row r="253" spans="1:29" ht="15" customHeight="1" x14ac:dyDescent="0.2">
      <c r="A253" s="685" t="s">
        <v>521</v>
      </c>
      <c r="B253" s="54" t="s">
        <v>2062</v>
      </c>
      <c r="C253" s="696"/>
      <c r="D253" s="696"/>
      <c r="E253" s="696"/>
      <c r="F253" s="696"/>
      <c r="G253" s="696"/>
      <c r="H253" s="696"/>
      <c r="I253" s="698"/>
      <c r="J253" s="700">
        <f t="shared" si="17"/>
        <v>0</v>
      </c>
      <c r="K253" s="700">
        <f t="shared" si="18"/>
        <v>0</v>
      </c>
      <c r="L253" s="930"/>
      <c r="M253" s="931"/>
      <c r="N253" s="931"/>
      <c r="O253" s="932"/>
      <c r="Q253" s="681" t="s">
        <v>610</v>
      </c>
      <c r="R253" s="20"/>
      <c r="S253" s="20"/>
      <c r="T253" s="20"/>
      <c r="U253" s="20"/>
      <c r="V253" s="20"/>
      <c r="W253" s="20"/>
      <c r="X253" s="20"/>
      <c r="Y253" s="10"/>
      <c r="Z253" s="20" t="s">
        <v>532</v>
      </c>
      <c r="AA253" s="20"/>
      <c r="AB253" s="20"/>
      <c r="AC253" s="21"/>
    </row>
    <row r="254" spans="1:29" ht="15" customHeight="1" x14ac:dyDescent="0.2">
      <c r="A254" s="685" t="s">
        <v>521</v>
      </c>
      <c r="B254" s="54" t="s">
        <v>2093</v>
      </c>
      <c r="C254" s="696"/>
      <c r="D254" s="696"/>
      <c r="E254" s="696"/>
      <c r="F254" s="696"/>
      <c r="G254" s="696"/>
      <c r="H254" s="696"/>
      <c r="I254" s="698"/>
      <c r="J254" s="700">
        <f t="shared" si="17"/>
        <v>0</v>
      </c>
      <c r="K254" s="700">
        <f t="shared" si="18"/>
        <v>0</v>
      </c>
      <c r="L254" s="930"/>
      <c r="M254" s="931"/>
      <c r="N254" s="931"/>
      <c r="O254" s="932"/>
      <c r="Q254" s="681" t="s">
        <v>2089</v>
      </c>
      <c r="R254" s="20"/>
      <c r="S254" s="20"/>
      <c r="T254" s="20"/>
      <c r="U254" s="20"/>
      <c r="V254" s="20"/>
      <c r="W254" s="20"/>
      <c r="X254" s="20"/>
      <c r="Y254" s="20" t="s">
        <v>532</v>
      </c>
      <c r="Z254" s="10"/>
      <c r="AA254" s="20"/>
      <c r="AB254" s="20"/>
      <c r="AC254" s="21"/>
    </row>
    <row r="255" spans="1:29" ht="15" customHeight="1" x14ac:dyDescent="0.2">
      <c r="A255" s="685" t="s">
        <v>521</v>
      </c>
      <c r="B255" s="54" t="s">
        <v>2094</v>
      </c>
      <c r="C255" s="696"/>
      <c r="D255" s="696"/>
      <c r="E255" s="696"/>
      <c r="F255" s="696"/>
      <c r="G255" s="696"/>
      <c r="H255" s="696"/>
      <c r="I255" s="698"/>
      <c r="J255" s="700">
        <f t="shared" si="17"/>
        <v>0</v>
      </c>
      <c r="K255" s="700">
        <f t="shared" si="18"/>
        <v>0</v>
      </c>
      <c r="L255" s="930"/>
      <c r="M255" s="931"/>
      <c r="N255" s="931"/>
      <c r="O255" s="932"/>
      <c r="Q255" s="681" t="s">
        <v>1959</v>
      </c>
      <c r="R255" s="20"/>
      <c r="S255" s="20"/>
      <c r="T255" s="20"/>
      <c r="U255" s="20"/>
      <c r="V255" s="20"/>
      <c r="W255" s="20"/>
      <c r="X255" s="20"/>
      <c r="Y255" s="20"/>
      <c r="Z255" s="20"/>
      <c r="AA255" s="10"/>
      <c r="AB255" s="20" t="s">
        <v>532</v>
      </c>
      <c r="AC255" s="21"/>
    </row>
    <row r="256" spans="1:29" ht="15" customHeight="1" x14ac:dyDescent="0.2">
      <c r="A256" s="685" t="s">
        <v>521</v>
      </c>
      <c r="B256" s="54" t="s">
        <v>1497</v>
      </c>
      <c r="C256" s="696"/>
      <c r="D256" s="696"/>
      <c r="E256" s="696"/>
      <c r="F256" s="696"/>
      <c r="G256" s="696"/>
      <c r="H256" s="696"/>
      <c r="I256" s="698"/>
      <c r="J256" s="700">
        <f t="shared" si="17"/>
        <v>0</v>
      </c>
      <c r="K256" s="700">
        <f t="shared" si="18"/>
        <v>0</v>
      </c>
      <c r="L256" s="930"/>
      <c r="M256" s="931"/>
      <c r="N256" s="931"/>
      <c r="O256" s="932"/>
      <c r="Q256" s="681" t="s">
        <v>2090</v>
      </c>
      <c r="R256" s="20"/>
      <c r="S256" s="20"/>
      <c r="T256" s="20"/>
      <c r="U256" s="20"/>
      <c r="V256" s="20"/>
      <c r="W256" s="20"/>
      <c r="X256" s="20"/>
      <c r="Y256" s="20"/>
      <c r="Z256" s="20"/>
      <c r="AA256" s="20" t="s">
        <v>532</v>
      </c>
      <c r="AB256" s="10"/>
      <c r="AC256" s="21" t="s">
        <v>532</v>
      </c>
    </row>
    <row r="257" spans="1:31" ht="15" customHeight="1" thickBot="1" x14ac:dyDescent="0.25">
      <c r="A257" s="686" t="s">
        <v>521</v>
      </c>
      <c r="B257" s="55" t="s">
        <v>1139</v>
      </c>
      <c r="C257" s="697"/>
      <c r="D257" s="697"/>
      <c r="E257" s="697"/>
      <c r="F257" s="697"/>
      <c r="G257" s="697"/>
      <c r="H257" s="697"/>
      <c r="I257" s="699"/>
      <c r="J257" s="700">
        <f t="shared" si="17"/>
        <v>0</v>
      </c>
      <c r="K257" s="700">
        <f t="shared" si="18"/>
        <v>0</v>
      </c>
      <c r="L257" s="933"/>
      <c r="M257" s="934"/>
      <c r="N257" s="934"/>
      <c r="O257" s="935"/>
      <c r="Q257" s="682" t="s">
        <v>727</v>
      </c>
      <c r="R257" s="23"/>
      <c r="S257" s="23"/>
      <c r="T257" s="23"/>
      <c r="U257" s="23"/>
      <c r="V257" s="23"/>
      <c r="W257" s="23"/>
      <c r="X257" s="23"/>
      <c r="Y257" s="23"/>
      <c r="Z257" s="23"/>
      <c r="AA257" s="23"/>
      <c r="AB257" s="23" t="s">
        <v>532</v>
      </c>
      <c r="AC257" s="15"/>
    </row>
    <row r="258" spans="1:31" ht="15" customHeight="1" x14ac:dyDescent="0.2">
      <c r="C258" s="700">
        <f t="shared" ref="C258:I258" si="22">SUM(C246:C257)</f>
        <v>0</v>
      </c>
      <c r="D258" s="700">
        <f t="shared" si="22"/>
        <v>0</v>
      </c>
      <c r="E258" s="700">
        <f t="shared" si="22"/>
        <v>0</v>
      </c>
      <c r="F258" s="700">
        <f t="shared" si="22"/>
        <v>0</v>
      </c>
      <c r="G258" s="700">
        <f t="shared" si="22"/>
        <v>0</v>
      </c>
      <c r="H258" s="700">
        <f t="shared" si="22"/>
        <v>0</v>
      </c>
      <c r="I258" s="700">
        <f t="shared" si="22"/>
        <v>0</v>
      </c>
      <c r="J258" s="700">
        <f t="shared" si="17"/>
        <v>0</v>
      </c>
      <c r="K258" s="700">
        <f t="shared" si="18"/>
        <v>0</v>
      </c>
      <c r="L258" s="4" t="s">
        <v>532</v>
      </c>
    </row>
    <row r="259" spans="1:31" ht="15" customHeight="1" thickBot="1" x14ac:dyDescent="0.25"/>
    <row r="260" spans="1:31" ht="15" customHeight="1" x14ac:dyDescent="0.2">
      <c r="A260" s="1131" t="s">
        <v>491</v>
      </c>
      <c r="B260" s="1132"/>
      <c r="C260" s="1020" t="s">
        <v>1329</v>
      </c>
      <c r="D260" s="1021"/>
      <c r="E260" s="1021"/>
      <c r="F260" s="1021"/>
      <c r="G260" s="1021"/>
      <c r="H260" s="1021"/>
      <c r="I260" s="1022"/>
      <c r="P260" s="5" t="s">
        <v>532</v>
      </c>
    </row>
    <row r="261" spans="1:31" ht="15" customHeight="1" thickBot="1" x14ac:dyDescent="0.25">
      <c r="A261" s="1133"/>
      <c r="B261" s="1134"/>
      <c r="C261" s="1023"/>
      <c r="D261" s="1024"/>
      <c r="E261" s="1024"/>
      <c r="F261" s="1024"/>
      <c r="G261" s="1024"/>
      <c r="H261" s="1024"/>
      <c r="I261" s="1025"/>
    </row>
    <row r="262" spans="1:31" ht="15" customHeight="1" thickBot="1" x14ac:dyDescent="0.25"/>
    <row r="263" spans="1:31" ht="15" customHeight="1" thickBot="1" x14ac:dyDescent="0.25">
      <c r="A263" s="1239" t="s">
        <v>2187</v>
      </c>
      <c r="B263" s="1240"/>
      <c r="C263" s="1240"/>
      <c r="D263" s="1240"/>
      <c r="E263" s="1240"/>
      <c r="F263" s="1241"/>
      <c r="G263" s="1236" t="s">
        <v>1329</v>
      </c>
      <c r="H263" s="1237"/>
      <c r="I263" s="1238"/>
      <c r="L263" s="952" t="s">
        <v>538</v>
      </c>
      <c r="M263" s="953"/>
      <c r="N263" s="953"/>
      <c r="O263" s="954"/>
    </row>
    <row r="264" spans="1:31" ht="15" customHeight="1" thickBot="1" x14ac:dyDescent="0.25">
      <c r="A264" s="508" t="s">
        <v>496</v>
      </c>
      <c r="B264" s="509" t="s">
        <v>497</v>
      </c>
      <c r="C264" s="510" t="s">
        <v>498</v>
      </c>
      <c r="D264" s="510" t="s">
        <v>499</v>
      </c>
      <c r="E264" s="510" t="s">
        <v>500</v>
      </c>
      <c r="F264" s="510" t="s">
        <v>501</v>
      </c>
      <c r="G264" s="511" t="s">
        <v>502</v>
      </c>
      <c r="H264" s="511" t="s">
        <v>503</v>
      </c>
      <c r="I264" s="512" t="s">
        <v>504</v>
      </c>
      <c r="L264" s="955"/>
      <c r="M264" s="956"/>
      <c r="N264" s="956"/>
      <c r="O264" s="957"/>
      <c r="Q264" s="24" t="s">
        <v>1330</v>
      </c>
      <c r="R264" s="420" t="s">
        <v>503</v>
      </c>
      <c r="S264" s="420" t="s">
        <v>116</v>
      </c>
      <c r="T264" s="420" t="s">
        <v>117</v>
      </c>
      <c r="U264" s="420" t="s">
        <v>901</v>
      </c>
      <c r="V264" s="420" t="s">
        <v>902</v>
      </c>
      <c r="W264" s="420" t="s">
        <v>1178</v>
      </c>
      <c r="X264" s="420" t="s">
        <v>501</v>
      </c>
      <c r="Y264" s="420" t="s">
        <v>777</v>
      </c>
      <c r="Z264" s="420" t="s">
        <v>1684</v>
      </c>
      <c r="AA264" s="420" t="s">
        <v>533</v>
      </c>
      <c r="AB264" s="420" t="s">
        <v>704</v>
      </c>
      <c r="AC264" s="420" t="s">
        <v>2162</v>
      </c>
      <c r="AD264" s="420" t="s">
        <v>1306</v>
      </c>
      <c r="AE264" s="421" t="s">
        <v>1214</v>
      </c>
    </row>
    <row r="265" spans="1:31" ht="15" customHeight="1" x14ac:dyDescent="0.2">
      <c r="A265" s="513">
        <v>1</v>
      </c>
      <c r="B265" s="126" t="s">
        <v>906</v>
      </c>
      <c r="C265" s="701">
        <v>26</v>
      </c>
      <c r="D265" s="701">
        <v>18</v>
      </c>
      <c r="E265" s="701">
        <v>4</v>
      </c>
      <c r="F265" s="701">
        <v>4</v>
      </c>
      <c r="G265" s="701">
        <v>63</v>
      </c>
      <c r="H265" s="701">
        <v>34</v>
      </c>
      <c r="I265" s="704">
        <v>40</v>
      </c>
      <c r="J265" s="700">
        <f t="shared" ref="J265:J326" si="23">D265+E265+F265</f>
        <v>26</v>
      </c>
      <c r="K265" s="700">
        <f t="shared" ref="K265:K326" si="24">D265*2+E265</f>
        <v>40</v>
      </c>
      <c r="L265" s="927" t="s">
        <v>532</v>
      </c>
      <c r="M265" s="928"/>
      <c r="N265" s="928"/>
      <c r="O265" s="929"/>
      <c r="Q265" s="422" t="s">
        <v>503</v>
      </c>
      <c r="R265" s="10"/>
      <c r="S265" s="20"/>
      <c r="T265" s="20"/>
      <c r="U265" s="20"/>
      <c r="V265" s="20"/>
      <c r="W265" s="20"/>
      <c r="X265" s="20"/>
      <c r="Y265" s="20" t="s">
        <v>1488</v>
      </c>
      <c r="Z265" s="20"/>
      <c r="AA265" s="20" t="s">
        <v>1207</v>
      </c>
      <c r="AB265" s="20"/>
      <c r="AC265" s="20"/>
      <c r="AD265" s="20"/>
      <c r="AE265" s="21"/>
    </row>
    <row r="266" spans="1:31" ht="15" customHeight="1" x14ac:dyDescent="0.2">
      <c r="A266" s="514">
        <v>2</v>
      </c>
      <c r="B266" s="129" t="s">
        <v>1431</v>
      </c>
      <c r="C266" s="696">
        <v>26</v>
      </c>
      <c r="D266" s="696">
        <v>15</v>
      </c>
      <c r="E266" s="696">
        <v>4</v>
      </c>
      <c r="F266" s="696">
        <v>7</v>
      </c>
      <c r="G266" s="696">
        <v>54</v>
      </c>
      <c r="H266" s="696">
        <v>41</v>
      </c>
      <c r="I266" s="698">
        <v>34</v>
      </c>
      <c r="J266" s="700">
        <f t="shared" si="23"/>
        <v>26</v>
      </c>
      <c r="K266" s="700">
        <f t="shared" si="24"/>
        <v>34</v>
      </c>
      <c r="L266" s="930"/>
      <c r="M266" s="931"/>
      <c r="N266" s="931"/>
      <c r="O266" s="932"/>
      <c r="Q266" s="422" t="s">
        <v>116</v>
      </c>
      <c r="R266" s="20"/>
      <c r="S266" s="10"/>
      <c r="T266" s="20" t="s">
        <v>532</v>
      </c>
      <c r="U266" s="20"/>
      <c r="V266" s="20"/>
      <c r="W266" s="20" t="s">
        <v>532</v>
      </c>
      <c r="X266" s="20"/>
      <c r="Y266" s="20" t="s">
        <v>1642</v>
      </c>
      <c r="Z266" s="20"/>
      <c r="AA266" s="20" t="s">
        <v>1642</v>
      </c>
      <c r="AB266" s="20"/>
      <c r="AC266" s="20"/>
      <c r="AD266" s="20"/>
      <c r="AE266" s="21"/>
    </row>
    <row r="267" spans="1:31" ht="15" customHeight="1" x14ac:dyDescent="0.2">
      <c r="A267" s="514">
        <v>3</v>
      </c>
      <c r="B267" s="129" t="s">
        <v>781</v>
      </c>
      <c r="C267" s="696">
        <v>26</v>
      </c>
      <c r="D267" s="696">
        <v>11</v>
      </c>
      <c r="E267" s="696">
        <v>8</v>
      </c>
      <c r="F267" s="696">
        <v>7</v>
      </c>
      <c r="G267" s="696">
        <v>45</v>
      </c>
      <c r="H267" s="696">
        <v>37</v>
      </c>
      <c r="I267" s="698">
        <v>30</v>
      </c>
      <c r="J267" s="700">
        <f t="shared" si="23"/>
        <v>26</v>
      </c>
      <c r="K267" s="700">
        <f t="shared" si="24"/>
        <v>30</v>
      </c>
      <c r="L267" s="930"/>
      <c r="M267" s="931"/>
      <c r="N267" s="931"/>
      <c r="O267" s="932"/>
      <c r="Q267" s="422" t="s">
        <v>117</v>
      </c>
      <c r="R267" s="20"/>
      <c r="S267" s="20" t="s">
        <v>532</v>
      </c>
      <c r="T267" s="10"/>
      <c r="U267" s="20"/>
      <c r="V267" s="20"/>
      <c r="W267" s="20"/>
      <c r="X267" s="20"/>
      <c r="Y267" s="20" t="s">
        <v>1207</v>
      </c>
      <c r="Z267" s="20"/>
      <c r="AA267" s="20" t="s">
        <v>1490</v>
      </c>
      <c r="AB267" s="20"/>
      <c r="AC267" s="20"/>
      <c r="AD267" s="20"/>
      <c r="AE267" s="21"/>
    </row>
    <row r="268" spans="1:31" ht="15" customHeight="1" x14ac:dyDescent="0.2">
      <c r="A268" s="514">
        <v>4</v>
      </c>
      <c r="B268" s="129" t="s">
        <v>1307</v>
      </c>
      <c r="C268" s="696">
        <v>26</v>
      </c>
      <c r="D268" s="696">
        <v>14</v>
      </c>
      <c r="E268" s="696">
        <v>1</v>
      </c>
      <c r="F268" s="696">
        <v>11</v>
      </c>
      <c r="G268" s="696">
        <v>58</v>
      </c>
      <c r="H268" s="696">
        <v>45</v>
      </c>
      <c r="I268" s="698">
        <v>29</v>
      </c>
      <c r="J268" s="700">
        <f t="shared" si="23"/>
        <v>26</v>
      </c>
      <c r="K268" s="700">
        <f t="shared" si="24"/>
        <v>29</v>
      </c>
      <c r="L268" s="930"/>
      <c r="M268" s="931"/>
      <c r="N268" s="931"/>
      <c r="O268" s="932"/>
      <c r="Q268" s="422" t="s">
        <v>901</v>
      </c>
      <c r="R268" s="20"/>
      <c r="S268" s="20"/>
      <c r="T268" s="20"/>
      <c r="U268" s="10"/>
      <c r="V268" s="20"/>
      <c r="W268" s="20"/>
      <c r="X268" s="20"/>
      <c r="Y268" s="20" t="s">
        <v>1207</v>
      </c>
      <c r="Z268" s="20"/>
      <c r="AA268" s="20" t="s">
        <v>1540</v>
      </c>
      <c r="AB268" s="20"/>
      <c r="AC268" s="20"/>
      <c r="AD268" s="20"/>
      <c r="AE268" s="21"/>
    </row>
    <row r="269" spans="1:31" ht="15" customHeight="1" x14ac:dyDescent="0.2">
      <c r="A269" s="514">
        <v>5</v>
      </c>
      <c r="B269" s="129" t="s">
        <v>1180</v>
      </c>
      <c r="C269" s="696">
        <v>26</v>
      </c>
      <c r="D269" s="696">
        <v>12</v>
      </c>
      <c r="E269" s="696">
        <v>5</v>
      </c>
      <c r="F269" s="696">
        <v>9</v>
      </c>
      <c r="G269" s="696">
        <v>62</v>
      </c>
      <c r="H269" s="696">
        <v>57</v>
      </c>
      <c r="I269" s="698">
        <v>29</v>
      </c>
      <c r="J269" s="700">
        <f t="shared" si="23"/>
        <v>26</v>
      </c>
      <c r="K269" s="700">
        <f t="shared" si="24"/>
        <v>29</v>
      </c>
      <c r="L269" s="930"/>
      <c r="M269" s="931"/>
      <c r="N269" s="931"/>
      <c r="O269" s="932"/>
      <c r="Q269" s="422" t="s">
        <v>902</v>
      </c>
      <c r="R269" s="20"/>
      <c r="S269" s="20"/>
      <c r="T269" s="20"/>
      <c r="U269" s="20"/>
      <c r="V269" s="10"/>
      <c r="W269" s="20" t="s">
        <v>532</v>
      </c>
      <c r="X269" s="20"/>
      <c r="Y269" s="20" t="s">
        <v>1490</v>
      </c>
      <c r="Z269" s="20"/>
      <c r="AA269" s="20" t="s">
        <v>1488</v>
      </c>
      <c r="AB269" s="20"/>
      <c r="AC269" s="20"/>
      <c r="AD269" s="20"/>
      <c r="AE269" s="21" t="s">
        <v>532</v>
      </c>
    </row>
    <row r="270" spans="1:31" ht="15" customHeight="1" x14ac:dyDescent="0.2">
      <c r="A270" s="514">
        <v>6</v>
      </c>
      <c r="B270" s="129" t="s">
        <v>558</v>
      </c>
      <c r="C270" s="696">
        <v>26</v>
      </c>
      <c r="D270" s="696">
        <v>12</v>
      </c>
      <c r="E270" s="696">
        <v>5</v>
      </c>
      <c r="F270" s="696">
        <v>9</v>
      </c>
      <c r="G270" s="696">
        <v>52</v>
      </c>
      <c r="H270" s="696">
        <v>48</v>
      </c>
      <c r="I270" s="698">
        <v>29</v>
      </c>
      <c r="J270" s="700">
        <f t="shared" si="23"/>
        <v>26</v>
      </c>
      <c r="K270" s="700">
        <f t="shared" si="24"/>
        <v>29</v>
      </c>
      <c r="L270" s="930"/>
      <c r="M270" s="931"/>
      <c r="N270" s="931"/>
      <c r="O270" s="932"/>
      <c r="Q270" s="422" t="s">
        <v>1178</v>
      </c>
      <c r="R270" s="20"/>
      <c r="S270" s="20"/>
      <c r="T270" s="20"/>
      <c r="U270" s="20"/>
      <c r="V270" s="20" t="s">
        <v>532</v>
      </c>
      <c r="W270" s="10"/>
      <c r="X270" s="20"/>
      <c r="Y270" s="20" t="s">
        <v>1597</v>
      </c>
      <c r="Z270" s="20"/>
      <c r="AA270" s="20" t="s">
        <v>1493</v>
      </c>
      <c r="AB270" s="20"/>
      <c r="AC270" s="20"/>
      <c r="AD270" s="20"/>
      <c r="AE270" s="21"/>
    </row>
    <row r="271" spans="1:31" ht="15" customHeight="1" x14ac:dyDescent="0.2">
      <c r="A271" s="514">
        <v>7</v>
      </c>
      <c r="B271" s="129" t="s">
        <v>1518</v>
      </c>
      <c r="C271" s="696">
        <v>26</v>
      </c>
      <c r="D271" s="696">
        <v>11</v>
      </c>
      <c r="E271" s="696">
        <v>5</v>
      </c>
      <c r="F271" s="696">
        <v>10</v>
      </c>
      <c r="G271" s="696">
        <v>44</v>
      </c>
      <c r="H271" s="696">
        <v>39</v>
      </c>
      <c r="I271" s="698">
        <v>27</v>
      </c>
      <c r="J271" s="700">
        <f t="shared" si="23"/>
        <v>26</v>
      </c>
      <c r="K271" s="700">
        <f t="shared" si="24"/>
        <v>27</v>
      </c>
      <c r="L271" s="930"/>
      <c r="M271" s="931"/>
      <c r="N271" s="931"/>
      <c r="O271" s="932"/>
      <c r="Q271" s="422" t="s">
        <v>501</v>
      </c>
      <c r="R271" s="20"/>
      <c r="S271" s="20"/>
      <c r="T271" s="20"/>
      <c r="U271" s="20"/>
      <c r="V271" s="20"/>
      <c r="W271" s="20"/>
      <c r="X271" s="10"/>
      <c r="Y271" s="20" t="s">
        <v>1210</v>
      </c>
      <c r="Z271" s="20"/>
      <c r="AA271" s="20" t="s">
        <v>1642</v>
      </c>
      <c r="AB271" s="20"/>
      <c r="AC271" s="20"/>
      <c r="AD271" s="20"/>
      <c r="AE271" s="21"/>
    </row>
    <row r="272" spans="1:31" ht="15" customHeight="1" x14ac:dyDescent="0.2">
      <c r="A272" s="514">
        <v>8</v>
      </c>
      <c r="B272" s="129" t="s">
        <v>1598</v>
      </c>
      <c r="C272" s="696">
        <v>26</v>
      </c>
      <c r="D272" s="696">
        <v>11</v>
      </c>
      <c r="E272" s="696">
        <v>5</v>
      </c>
      <c r="F272" s="696">
        <v>10</v>
      </c>
      <c r="G272" s="696">
        <v>47</v>
      </c>
      <c r="H272" s="696">
        <v>51</v>
      </c>
      <c r="I272" s="698">
        <v>27</v>
      </c>
      <c r="J272" s="700">
        <f t="shared" si="23"/>
        <v>26</v>
      </c>
      <c r="K272" s="700">
        <f t="shared" si="24"/>
        <v>27</v>
      </c>
      <c r="L272" s="930"/>
      <c r="M272" s="931"/>
      <c r="N272" s="931"/>
      <c r="O272" s="932"/>
      <c r="Q272" s="422" t="s">
        <v>777</v>
      </c>
      <c r="R272" s="20" t="s">
        <v>1643</v>
      </c>
      <c r="S272" s="20" t="s">
        <v>1597</v>
      </c>
      <c r="T272" s="20" t="s">
        <v>1603</v>
      </c>
      <c r="U272" s="20" t="s">
        <v>1210</v>
      </c>
      <c r="V272" s="20" t="s">
        <v>1493</v>
      </c>
      <c r="W272" s="20" t="s">
        <v>1210</v>
      </c>
      <c r="X272" s="20" t="s">
        <v>1207</v>
      </c>
      <c r="Y272" s="10"/>
      <c r="Z272" s="20" t="s">
        <v>355</v>
      </c>
      <c r="AA272" s="20" t="s">
        <v>1207</v>
      </c>
      <c r="AB272" s="20" t="s">
        <v>844</v>
      </c>
      <c r="AC272" s="20" t="s">
        <v>844</v>
      </c>
      <c r="AD272" s="20" t="s">
        <v>1490</v>
      </c>
      <c r="AE272" s="21" t="s">
        <v>1546</v>
      </c>
    </row>
    <row r="273" spans="1:33" ht="15" customHeight="1" x14ac:dyDescent="0.2">
      <c r="A273" s="514">
        <v>9</v>
      </c>
      <c r="B273" s="129" t="s">
        <v>554</v>
      </c>
      <c r="C273" s="696">
        <v>26</v>
      </c>
      <c r="D273" s="696">
        <v>9</v>
      </c>
      <c r="E273" s="696">
        <v>8</v>
      </c>
      <c r="F273" s="696">
        <v>9</v>
      </c>
      <c r="G273" s="696">
        <v>47</v>
      </c>
      <c r="H273" s="696">
        <v>43</v>
      </c>
      <c r="I273" s="698">
        <v>26</v>
      </c>
      <c r="J273" s="700">
        <f t="shared" si="23"/>
        <v>26</v>
      </c>
      <c r="K273" s="700">
        <f t="shared" si="24"/>
        <v>26</v>
      </c>
      <c r="L273" s="930"/>
      <c r="M273" s="931"/>
      <c r="N273" s="931"/>
      <c r="O273" s="932"/>
      <c r="Q273" s="422" t="s">
        <v>1684</v>
      </c>
      <c r="R273" s="20"/>
      <c r="S273" s="20"/>
      <c r="T273" s="20"/>
      <c r="U273" s="20"/>
      <c r="V273" s="20"/>
      <c r="W273" s="20"/>
      <c r="X273" s="20"/>
      <c r="Y273" s="20" t="s">
        <v>1540</v>
      </c>
      <c r="Z273" s="10"/>
      <c r="AA273" s="20" t="s">
        <v>844</v>
      </c>
      <c r="AB273" s="20"/>
      <c r="AC273" s="20"/>
      <c r="AD273" s="20"/>
      <c r="AE273" s="21"/>
    </row>
    <row r="274" spans="1:33" ht="15" customHeight="1" x14ac:dyDescent="0.2">
      <c r="A274" s="514">
        <v>10</v>
      </c>
      <c r="B274" s="129" t="s">
        <v>164</v>
      </c>
      <c r="C274" s="696">
        <v>26</v>
      </c>
      <c r="D274" s="696">
        <v>9</v>
      </c>
      <c r="E274" s="696">
        <v>7</v>
      </c>
      <c r="F274" s="696">
        <v>10</v>
      </c>
      <c r="G274" s="696">
        <v>58</v>
      </c>
      <c r="H274" s="696">
        <v>58</v>
      </c>
      <c r="I274" s="698">
        <v>25</v>
      </c>
      <c r="J274" s="700">
        <f t="shared" si="23"/>
        <v>26</v>
      </c>
      <c r="K274" s="700">
        <f t="shared" si="24"/>
        <v>25</v>
      </c>
      <c r="L274" s="930"/>
      <c r="M274" s="931"/>
      <c r="N274" s="931"/>
      <c r="O274" s="932"/>
      <c r="Q274" s="422" t="s">
        <v>533</v>
      </c>
      <c r="R274" s="20" t="s">
        <v>844</v>
      </c>
      <c r="S274" s="20" t="s">
        <v>1642</v>
      </c>
      <c r="T274" s="20" t="s">
        <v>844</v>
      </c>
      <c r="U274" s="20" t="s">
        <v>1539</v>
      </c>
      <c r="V274" s="20" t="s">
        <v>1207</v>
      </c>
      <c r="W274" s="20" t="s">
        <v>1603</v>
      </c>
      <c r="X274" s="20" t="s">
        <v>1493</v>
      </c>
      <c r="Y274" s="20" t="s">
        <v>1488</v>
      </c>
      <c r="Z274" s="20" t="s">
        <v>1210</v>
      </c>
      <c r="AA274" s="10"/>
      <c r="AB274" s="20" t="s">
        <v>2115</v>
      </c>
      <c r="AC274" s="20" t="s">
        <v>1490</v>
      </c>
      <c r="AD274" s="20" t="s">
        <v>1495</v>
      </c>
      <c r="AE274" s="21" t="s">
        <v>1487</v>
      </c>
    </row>
    <row r="275" spans="1:33" ht="15" customHeight="1" x14ac:dyDescent="0.2">
      <c r="A275" s="514">
        <v>11</v>
      </c>
      <c r="B275" s="129" t="s">
        <v>174</v>
      </c>
      <c r="C275" s="696">
        <v>26</v>
      </c>
      <c r="D275" s="696">
        <v>8</v>
      </c>
      <c r="E275" s="696">
        <v>7</v>
      </c>
      <c r="F275" s="696">
        <v>11</v>
      </c>
      <c r="G275" s="696">
        <v>50</v>
      </c>
      <c r="H275" s="696">
        <v>53</v>
      </c>
      <c r="I275" s="698">
        <v>23</v>
      </c>
      <c r="J275" s="700">
        <f t="shared" si="23"/>
        <v>26</v>
      </c>
      <c r="K275" s="700">
        <f t="shared" si="24"/>
        <v>23</v>
      </c>
      <c r="L275" s="930"/>
      <c r="M275" s="931"/>
      <c r="N275" s="931"/>
      <c r="O275" s="932"/>
      <c r="Q275" s="422" t="s">
        <v>704</v>
      </c>
      <c r="R275" s="20"/>
      <c r="S275" s="20"/>
      <c r="T275" s="20"/>
      <c r="U275" s="20"/>
      <c r="V275" s="20"/>
      <c r="W275" s="20"/>
      <c r="X275" s="20"/>
      <c r="Y275" s="20" t="s">
        <v>1207</v>
      </c>
      <c r="Z275" s="20"/>
      <c r="AA275" s="20" t="s">
        <v>1207</v>
      </c>
      <c r="AB275" s="10"/>
      <c r="AC275" s="20"/>
      <c r="AD275" s="20"/>
      <c r="AE275" s="21"/>
    </row>
    <row r="276" spans="1:33" ht="15" customHeight="1" x14ac:dyDescent="0.2">
      <c r="A276" s="514">
        <v>12</v>
      </c>
      <c r="B276" s="129" t="s">
        <v>2163</v>
      </c>
      <c r="C276" s="696">
        <v>26</v>
      </c>
      <c r="D276" s="696">
        <v>6</v>
      </c>
      <c r="E276" s="696">
        <v>5</v>
      </c>
      <c r="F276" s="696">
        <v>15</v>
      </c>
      <c r="G276" s="696">
        <v>43</v>
      </c>
      <c r="H276" s="696">
        <v>58</v>
      </c>
      <c r="I276" s="698">
        <v>17</v>
      </c>
      <c r="J276" s="700">
        <f t="shared" si="23"/>
        <v>26</v>
      </c>
      <c r="K276" s="700">
        <f t="shared" si="24"/>
        <v>17</v>
      </c>
      <c r="L276" s="930"/>
      <c r="M276" s="931"/>
      <c r="N276" s="931"/>
      <c r="O276" s="932"/>
      <c r="Q276" s="422" t="s">
        <v>2162</v>
      </c>
      <c r="R276" s="20"/>
      <c r="S276" s="20"/>
      <c r="T276" s="20"/>
      <c r="U276" s="20"/>
      <c r="V276" s="20"/>
      <c r="W276" s="20"/>
      <c r="X276" s="20"/>
      <c r="Y276" s="20" t="s">
        <v>1642</v>
      </c>
      <c r="Z276" s="20"/>
      <c r="AA276" s="20" t="s">
        <v>1210</v>
      </c>
      <c r="AB276" s="20"/>
      <c r="AC276" s="10"/>
      <c r="AD276" s="20" t="s">
        <v>532</v>
      </c>
      <c r="AE276" s="21"/>
    </row>
    <row r="277" spans="1:33" ht="15" customHeight="1" x14ac:dyDescent="0.2">
      <c r="A277" s="514">
        <v>13</v>
      </c>
      <c r="B277" s="129" t="s">
        <v>42</v>
      </c>
      <c r="C277" s="696">
        <v>26</v>
      </c>
      <c r="D277" s="696">
        <v>6</v>
      </c>
      <c r="E277" s="696">
        <v>5</v>
      </c>
      <c r="F277" s="696">
        <v>15</v>
      </c>
      <c r="G277" s="696">
        <v>36</v>
      </c>
      <c r="H277" s="696">
        <v>61</v>
      </c>
      <c r="I277" s="698">
        <v>17</v>
      </c>
      <c r="J277" s="700">
        <f t="shared" si="23"/>
        <v>26</v>
      </c>
      <c r="K277" s="700">
        <f t="shared" si="24"/>
        <v>17</v>
      </c>
      <c r="L277" s="930"/>
      <c r="M277" s="931"/>
      <c r="N277" s="931"/>
      <c r="O277" s="932"/>
      <c r="Q277" s="422" t="s">
        <v>1306</v>
      </c>
      <c r="R277" s="20"/>
      <c r="S277" s="20"/>
      <c r="T277" s="20"/>
      <c r="U277" s="20"/>
      <c r="V277" s="20"/>
      <c r="W277" s="20"/>
      <c r="X277" s="20"/>
      <c r="Y277" s="20" t="s">
        <v>1490</v>
      </c>
      <c r="Z277" s="20"/>
      <c r="AA277" s="20" t="s">
        <v>1656</v>
      </c>
      <c r="AB277" s="20"/>
      <c r="AC277" s="20" t="s">
        <v>532</v>
      </c>
      <c r="AD277" s="10"/>
      <c r="AE277" s="21" t="s">
        <v>532</v>
      </c>
    </row>
    <row r="278" spans="1:33" ht="15" customHeight="1" thickBot="1" x14ac:dyDescent="0.25">
      <c r="A278" s="515">
        <v>14</v>
      </c>
      <c r="B278" s="130" t="s">
        <v>1923</v>
      </c>
      <c r="C278" s="697">
        <v>26</v>
      </c>
      <c r="D278" s="697">
        <v>3</v>
      </c>
      <c r="E278" s="697">
        <v>5</v>
      </c>
      <c r="F278" s="697">
        <v>18</v>
      </c>
      <c r="G278" s="697">
        <v>44</v>
      </c>
      <c r="H278" s="697">
        <v>78</v>
      </c>
      <c r="I278" s="699">
        <v>11</v>
      </c>
      <c r="J278" s="700">
        <f t="shared" si="23"/>
        <v>26</v>
      </c>
      <c r="K278" s="700">
        <f t="shared" si="24"/>
        <v>11</v>
      </c>
      <c r="L278" s="933"/>
      <c r="M278" s="934"/>
      <c r="N278" s="934"/>
      <c r="O278" s="935"/>
      <c r="Q278" s="423" t="s">
        <v>1214</v>
      </c>
      <c r="R278" s="23"/>
      <c r="S278" s="23"/>
      <c r="T278" s="23"/>
      <c r="U278" s="23"/>
      <c r="V278" s="23"/>
      <c r="W278" s="23"/>
      <c r="X278" s="23"/>
      <c r="Y278" s="23" t="s">
        <v>1599</v>
      </c>
      <c r="Z278" s="23"/>
      <c r="AA278" s="23" t="s">
        <v>1539</v>
      </c>
      <c r="AB278" s="23"/>
      <c r="AC278" s="23"/>
      <c r="AD278" s="23" t="s">
        <v>532</v>
      </c>
      <c r="AE278" s="15"/>
    </row>
    <row r="279" spans="1:33" ht="15" customHeight="1" x14ac:dyDescent="0.2">
      <c r="C279" s="700">
        <f t="shared" ref="C279:I279" si="25">SUM(C265:C278)</f>
        <v>364</v>
      </c>
      <c r="D279" s="700">
        <f t="shared" si="25"/>
        <v>145</v>
      </c>
      <c r="E279" s="700">
        <f t="shared" si="25"/>
        <v>74</v>
      </c>
      <c r="F279" s="700">
        <f t="shared" si="25"/>
        <v>145</v>
      </c>
      <c r="G279" s="700">
        <f t="shared" si="25"/>
        <v>703</v>
      </c>
      <c r="H279" s="700">
        <f t="shared" si="25"/>
        <v>703</v>
      </c>
      <c r="I279" s="700">
        <f t="shared" si="25"/>
        <v>364</v>
      </c>
      <c r="J279" s="700">
        <f t="shared" si="23"/>
        <v>364</v>
      </c>
      <c r="K279" s="700">
        <f t="shared" si="24"/>
        <v>364</v>
      </c>
    </row>
    <row r="280" spans="1:33" ht="15" customHeight="1" thickBot="1" x14ac:dyDescent="0.25">
      <c r="AG280" s="5" t="s">
        <v>532</v>
      </c>
    </row>
    <row r="281" spans="1:33" ht="15" customHeight="1" thickBot="1" x14ac:dyDescent="0.25">
      <c r="A281" s="1239" t="s">
        <v>1331</v>
      </c>
      <c r="B281" s="1240"/>
      <c r="C281" s="1240"/>
      <c r="D281" s="1240"/>
      <c r="E281" s="1240"/>
      <c r="F281" s="1241"/>
      <c r="G281" s="1236" t="s">
        <v>1329</v>
      </c>
      <c r="H281" s="1237"/>
      <c r="I281" s="1238"/>
      <c r="L281" s="952" t="s">
        <v>538</v>
      </c>
      <c r="M281" s="953"/>
      <c r="N281" s="953"/>
      <c r="O281" s="954"/>
    </row>
    <row r="282" spans="1:33" ht="15" customHeight="1" thickBot="1" x14ac:dyDescent="0.25">
      <c r="A282" s="508" t="s">
        <v>496</v>
      </c>
      <c r="B282" s="509" t="s">
        <v>497</v>
      </c>
      <c r="C282" s="510" t="s">
        <v>498</v>
      </c>
      <c r="D282" s="510" t="s">
        <v>499</v>
      </c>
      <c r="E282" s="510" t="s">
        <v>500</v>
      </c>
      <c r="F282" s="510" t="s">
        <v>501</v>
      </c>
      <c r="G282" s="511" t="s">
        <v>502</v>
      </c>
      <c r="H282" s="511" t="s">
        <v>503</v>
      </c>
      <c r="I282" s="512" t="s">
        <v>504</v>
      </c>
      <c r="L282" s="955"/>
      <c r="M282" s="956"/>
      <c r="N282" s="956"/>
      <c r="O282" s="957"/>
      <c r="Q282" s="24" t="s">
        <v>1330</v>
      </c>
      <c r="R282" s="420" t="s">
        <v>716</v>
      </c>
      <c r="S282" s="420" t="s">
        <v>506</v>
      </c>
      <c r="T282" s="420" t="s">
        <v>901</v>
      </c>
      <c r="U282" s="420" t="s">
        <v>500</v>
      </c>
      <c r="V282" s="420" t="s">
        <v>158</v>
      </c>
      <c r="W282" s="420" t="s">
        <v>511</v>
      </c>
      <c r="X282" s="420" t="s">
        <v>610</v>
      </c>
      <c r="Y282" s="420" t="s">
        <v>566</v>
      </c>
      <c r="Z282" s="420" t="s">
        <v>544</v>
      </c>
      <c r="AA282" s="420" t="s">
        <v>591</v>
      </c>
      <c r="AB282" s="420" t="s">
        <v>2136</v>
      </c>
      <c r="AC282" s="420" t="s">
        <v>299</v>
      </c>
      <c r="AD282" s="420" t="s">
        <v>769</v>
      </c>
      <c r="AE282" s="421" t="s">
        <v>1313</v>
      </c>
    </row>
    <row r="283" spans="1:33" ht="15" customHeight="1" x14ac:dyDescent="0.2">
      <c r="A283" s="518">
        <v>1</v>
      </c>
      <c r="B283" s="53" t="s">
        <v>89</v>
      </c>
      <c r="C283" s="46">
        <v>26</v>
      </c>
      <c r="D283" s="46">
        <v>20</v>
      </c>
      <c r="E283" s="46">
        <v>3</v>
      </c>
      <c r="F283" s="46">
        <v>3</v>
      </c>
      <c r="G283" s="46">
        <v>89</v>
      </c>
      <c r="H283" s="46">
        <v>53</v>
      </c>
      <c r="I283" s="695">
        <v>43</v>
      </c>
      <c r="J283" s="700">
        <f t="shared" si="23"/>
        <v>26</v>
      </c>
      <c r="K283" s="700">
        <f t="shared" si="24"/>
        <v>43</v>
      </c>
      <c r="L283" s="927" t="s">
        <v>1332</v>
      </c>
      <c r="M283" s="928"/>
      <c r="N283" s="928"/>
      <c r="O283" s="929"/>
      <c r="Q283" s="422" t="s">
        <v>716</v>
      </c>
      <c r="R283" s="10"/>
      <c r="S283" s="20"/>
      <c r="T283" s="20"/>
      <c r="U283" s="20"/>
      <c r="V283" s="20"/>
      <c r="W283" s="20"/>
      <c r="X283" s="20"/>
      <c r="Y283" s="20"/>
      <c r="Z283" s="20"/>
      <c r="AA283" s="20"/>
      <c r="AB283" s="20"/>
      <c r="AC283" s="20"/>
      <c r="AD283" s="20"/>
      <c r="AE283" s="21"/>
    </row>
    <row r="284" spans="1:33" ht="15" customHeight="1" x14ac:dyDescent="0.2">
      <c r="A284" s="514">
        <v>2</v>
      </c>
      <c r="B284" s="54" t="s">
        <v>767</v>
      </c>
      <c r="C284" s="696">
        <v>26</v>
      </c>
      <c r="D284" s="696">
        <v>16</v>
      </c>
      <c r="E284" s="696">
        <v>3</v>
      </c>
      <c r="F284" s="696">
        <v>7</v>
      </c>
      <c r="G284" s="696">
        <v>64</v>
      </c>
      <c r="H284" s="696">
        <v>38</v>
      </c>
      <c r="I284" s="698">
        <v>35</v>
      </c>
      <c r="J284" s="700">
        <f t="shared" si="23"/>
        <v>26</v>
      </c>
      <c r="K284" s="700">
        <f t="shared" si="24"/>
        <v>35</v>
      </c>
      <c r="L284" s="930"/>
      <c r="M284" s="931"/>
      <c r="N284" s="931"/>
      <c r="O284" s="932"/>
      <c r="Q284" s="422" t="s">
        <v>506</v>
      </c>
      <c r="R284" s="20"/>
      <c r="S284" s="10"/>
      <c r="T284" s="20" t="s">
        <v>532</v>
      </c>
      <c r="U284" s="20"/>
      <c r="V284" s="20"/>
      <c r="W284" s="20" t="s">
        <v>532</v>
      </c>
      <c r="X284" s="20"/>
      <c r="Y284" s="20"/>
      <c r="Z284" s="20"/>
      <c r="AA284" s="20"/>
      <c r="AB284" s="20"/>
      <c r="AC284" s="20"/>
      <c r="AD284" s="20"/>
      <c r="AE284" s="21"/>
    </row>
    <row r="285" spans="1:33" ht="15" customHeight="1" x14ac:dyDescent="0.2">
      <c r="A285" s="514">
        <v>3</v>
      </c>
      <c r="B285" s="54" t="s">
        <v>1808</v>
      </c>
      <c r="C285" s="696">
        <v>26</v>
      </c>
      <c r="D285" s="696">
        <v>15</v>
      </c>
      <c r="E285" s="696">
        <v>5</v>
      </c>
      <c r="F285" s="696">
        <v>6</v>
      </c>
      <c r="G285" s="696">
        <v>65</v>
      </c>
      <c r="H285" s="696">
        <v>39</v>
      </c>
      <c r="I285" s="698">
        <v>35</v>
      </c>
      <c r="J285" s="700">
        <f t="shared" si="23"/>
        <v>26</v>
      </c>
      <c r="K285" s="700">
        <f t="shared" si="24"/>
        <v>35</v>
      </c>
      <c r="L285" s="930"/>
      <c r="M285" s="931"/>
      <c r="N285" s="931"/>
      <c r="O285" s="932"/>
      <c r="Q285" s="422" t="s">
        <v>901</v>
      </c>
      <c r="R285" s="20"/>
      <c r="S285" s="20" t="s">
        <v>532</v>
      </c>
      <c r="T285" s="10"/>
      <c r="U285" s="20"/>
      <c r="V285" s="20"/>
      <c r="W285" s="20"/>
      <c r="X285" s="20"/>
      <c r="Y285" s="20"/>
      <c r="Z285" s="20"/>
      <c r="AA285" s="20"/>
      <c r="AB285" s="20"/>
      <c r="AC285" s="20"/>
      <c r="AD285" s="20"/>
      <c r="AE285" s="21"/>
    </row>
    <row r="286" spans="1:33" ht="15" customHeight="1" x14ac:dyDescent="0.2">
      <c r="A286" s="514">
        <v>4</v>
      </c>
      <c r="B286" s="54" t="s">
        <v>2170</v>
      </c>
      <c r="C286" s="696">
        <v>26</v>
      </c>
      <c r="D286" s="696">
        <v>14</v>
      </c>
      <c r="E286" s="696">
        <v>6</v>
      </c>
      <c r="F286" s="696">
        <v>6</v>
      </c>
      <c r="G286" s="696">
        <v>54</v>
      </c>
      <c r="H286" s="696">
        <v>34</v>
      </c>
      <c r="I286" s="698">
        <v>34</v>
      </c>
      <c r="J286" s="700">
        <f t="shared" si="23"/>
        <v>26</v>
      </c>
      <c r="K286" s="700">
        <f t="shared" si="24"/>
        <v>34</v>
      </c>
      <c r="L286" s="930"/>
      <c r="M286" s="931"/>
      <c r="N286" s="931"/>
      <c r="O286" s="932"/>
      <c r="Q286" s="422" t="s">
        <v>500</v>
      </c>
      <c r="R286" s="20"/>
      <c r="S286" s="20"/>
      <c r="T286" s="20"/>
      <c r="U286" s="10"/>
      <c r="V286" s="20"/>
      <c r="W286" s="20"/>
      <c r="X286" s="20"/>
      <c r="Y286" s="20"/>
      <c r="Z286" s="20"/>
      <c r="AA286" s="20"/>
      <c r="AB286" s="20"/>
      <c r="AC286" s="20"/>
      <c r="AD286" s="20"/>
      <c r="AE286" s="21"/>
    </row>
    <row r="287" spans="1:33" ht="15" customHeight="1" x14ac:dyDescent="0.2">
      <c r="A287" s="514">
        <v>5</v>
      </c>
      <c r="B287" s="54" t="s">
        <v>575</v>
      </c>
      <c r="C287" s="696">
        <v>26</v>
      </c>
      <c r="D287" s="696">
        <v>13</v>
      </c>
      <c r="E287" s="696">
        <v>6</v>
      </c>
      <c r="F287" s="696">
        <v>7</v>
      </c>
      <c r="G287" s="696">
        <v>48</v>
      </c>
      <c r="H287" s="696">
        <v>31</v>
      </c>
      <c r="I287" s="698">
        <v>32</v>
      </c>
      <c r="J287" s="700">
        <f t="shared" si="23"/>
        <v>26</v>
      </c>
      <c r="K287" s="700">
        <f t="shared" si="24"/>
        <v>32</v>
      </c>
      <c r="L287" s="930"/>
      <c r="M287" s="931"/>
      <c r="N287" s="931"/>
      <c r="O287" s="932"/>
      <c r="Q287" s="422" t="s">
        <v>158</v>
      </c>
      <c r="R287" s="20"/>
      <c r="S287" s="20"/>
      <c r="T287" s="20"/>
      <c r="U287" s="20"/>
      <c r="V287" s="10"/>
      <c r="W287" s="20" t="s">
        <v>532</v>
      </c>
      <c r="X287" s="20"/>
      <c r="Y287" s="20"/>
      <c r="Z287" s="20"/>
      <c r="AA287" s="20"/>
      <c r="AB287" s="20"/>
      <c r="AC287" s="20"/>
      <c r="AD287" s="20"/>
      <c r="AE287" s="21" t="s">
        <v>532</v>
      </c>
    </row>
    <row r="288" spans="1:33" ht="15" customHeight="1" x14ac:dyDescent="0.2">
      <c r="A288" s="514">
        <v>6</v>
      </c>
      <c r="B288" s="54" t="s">
        <v>2138</v>
      </c>
      <c r="C288" s="696">
        <v>26</v>
      </c>
      <c r="D288" s="696">
        <v>11</v>
      </c>
      <c r="E288" s="696">
        <v>6</v>
      </c>
      <c r="F288" s="696">
        <v>9</v>
      </c>
      <c r="G288" s="696">
        <v>50</v>
      </c>
      <c r="H288" s="696">
        <v>45</v>
      </c>
      <c r="I288" s="698">
        <v>28</v>
      </c>
      <c r="J288" s="700">
        <f t="shared" si="23"/>
        <v>26</v>
      </c>
      <c r="K288" s="700">
        <f t="shared" si="24"/>
        <v>28</v>
      </c>
      <c r="L288" s="930"/>
      <c r="M288" s="931"/>
      <c r="N288" s="931"/>
      <c r="O288" s="932"/>
      <c r="Q288" s="422" t="s">
        <v>511</v>
      </c>
      <c r="R288" s="20"/>
      <c r="S288" s="20"/>
      <c r="T288" s="20"/>
      <c r="U288" s="20"/>
      <c r="V288" s="20" t="s">
        <v>532</v>
      </c>
      <c r="W288" s="10"/>
      <c r="X288" s="20"/>
      <c r="Y288" s="20"/>
      <c r="Z288" s="20"/>
      <c r="AA288" s="20"/>
      <c r="AB288" s="20"/>
      <c r="AC288" s="20"/>
      <c r="AD288" s="20"/>
      <c r="AE288" s="21"/>
    </row>
    <row r="289" spans="1:31" ht="15" customHeight="1" x14ac:dyDescent="0.2">
      <c r="A289" s="514">
        <v>7</v>
      </c>
      <c r="B289" s="54" t="s">
        <v>534</v>
      </c>
      <c r="C289" s="696">
        <v>26</v>
      </c>
      <c r="D289" s="696">
        <v>13</v>
      </c>
      <c r="E289" s="696">
        <v>2</v>
      </c>
      <c r="F289" s="696">
        <v>11</v>
      </c>
      <c r="G289" s="696">
        <v>45</v>
      </c>
      <c r="H289" s="696">
        <v>50</v>
      </c>
      <c r="I289" s="698">
        <v>28</v>
      </c>
      <c r="J289" s="700">
        <f t="shared" si="23"/>
        <v>26</v>
      </c>
      <c r="K289" s="700">
        <f t="shared" si="24"/>
        <v>28</v>
      </c>
      <c r="L289" s="930"/>
      <c r="M289" s="931"/>
      <c r="N289" s="931"/>
      <c r="O289" s="932"/>
      <c r="Q289" s="422" t="s">
        <v>610</v>
      </c>
      <c r="R289" s="20"/>
      <c r="S289" s="20"/>
      <c r="T289" s="20"/>
      <c r="U289" s="20"/>
      <c r="V289" s="20"/>
      <c r="W289" s="20"/>
      <c r="X289" s="10"/>
      <c r="Y289" s="20" t="s">
        <v>532</v>
      </c>
      <c r="Z289" s="20"/>
      <c r="AA289" s="20"/>
      <c r="AB289" s="20"/>
      <c r="AC289" s="20"/>
      <c r="AD289" s="20"/>
      <c r="AE289" s="21"/>
    </row>
    <row r="290" spans="1:31" ht="15" customHeight="1" x14ac:dyDescent="0.2">
      <c r="A290" s="514">
        <v>8</v>
      </c>
      <c r="B290" s="54" t="s">
        <v>761</v>
      </c>
      <c r="C290" s="696">
        <v>26</v>
      </c>
      <c r="D290" s="696">
        <v>9</v>
      </c>
      <c r="E290" s="696">
        <v>4</v>
      </c>
      <c r="F290" s="696">
        <v>13</v>
      </c>
      <c r="G290" s="696">
        <v>44</v>
      </c>
      <c r="H290" s="696">
        <v>60</v>
      </c>
      <c r="I290" s="698">
        <v>22</v>
      </c>
      <c r="J290" s="700">
        <f t="shared" si="23"/>
        <v>26</v>
      </c>
      <c r="K290" s="700">
        <f t="shared" si="24"/>
        <v>22</v>
      </c>
      <c r="L290" s="930"/>
      <c r="M290" s="931"/>
      <c r="N290" s="931"/>
      <c r="O290" s="932"/>
      <c r="Q290" s="422" t="s">
        <v>566</v>
      </c>
      <c r="R290" s="20"/>
      <c r="S290" s="20"/>
      <c r="T290" s="20"/>
      <c r="U290" s="20"/>
      <c r="V290" s="20"/>
      <c r="W290" s="20"/>
      <c r="X290" s="20" t="s">
        <v>532</v>
      </c>
      <c r="Y290" s="10"/>
      <c r="Z290" s="20"/>
      <c r="AA290" s="20"/>
      <c r="AB290" s="20"/>
      <c r="AC290" s="20"/>
      <c r="AD290" s="20"/>
      <c r="AE290" s="21"/>
    </row>
    <row r="291" spans="1:31" ht="15" customHeight="1" x14ac:dyDescent="0.2">
      <c r="A291" s="514">
        <v>9</v>
      </c>
      <c r="B291" s="54" t="s">
        <v>991</v>
      </c>
      <c r="C291" s="696">
        <v>26</v>
      </c>
      <c r="D291" s="696">
        <v>8</v>
      </c>
      <c r="E291" s="696">
        <v>5</v>
      </c>
      <c r="F291" s="696">
        <v>13</v>
      </c>
      <c r="G291" s="696">
        <v>51</v>
      </c>
      <c r="H291" s="696">
        <v>62</v>
      </c>
      <c r="I291" s="698">
        <v>21</v>
      </c>
      <c r="J291" s="700">
        <f t="shared" si="23"/>
        <v>26</v>
      </c>
      <c r="K291" s="700">
        <f t="shared" si="24"/>
        <v>21</v>
      </c>
      <c r="L291" s="930"/>
      <c r="M291" s="931"/>
      <c r="N291" s="931"/>
      <c r="O291" s="932"/>
      <c r="Q291" s="422" t="s">
        <v>544</v>
      </c>
      <c r="R291" s="20"/>
      <c r="S291" s="20"/>
      <c r="T291" s="20"/>
      <c r="U291" s="20"/>
      <c r="V291" s="20"/>
      <c r="W291" s="20"/>
      <c r="X291" s="20"/>
      <c r="Y291" s="20"/>
      <c r="Z291" s="10"/>
      <c r="AA291" s="20"/>
      <c r="AB291" s="20"/>
      <c r="AC291" s="20"/>
      <c r="AD291" s="20"/>
      <c r="AE291" s="21"/>
    </row>
    <row r="292" spans="1:31" ht="15" customHeight="1" x14ac:dyDescent="0.2">
      <c r="A292" s="514">
        <v>10</v>
      </c>
      <c r="B292" s="54" t="s">
        <v>1732</v>
      </c>
      <c r="C292" s="696">
        <v>26</v>
      </c>
      <c r="D292" s="696">
        <v>5</v>
      </c>
      <c r="E292" s="696">
        <v>10</v>
      </c>
      <c r="F292" s="696">
        <v>11</v>
      </c>
      <c r="G292" s="696">
        <v>40</v>
      </c>
      <c r="H292" s="696">
        <v>47</v>
      </c>
      <c r="I292" s="698">
        <v>20</v>
      </c>
      <c r="J292" s="700">
        <f t="shared" si="23"/>
        <v>26</v>
      </c>
      <c r="K292" s="700">
        <f t="shared" si="24"/>
        <v>20</v>
      </c>
      <c r="L292" s="930"/>
      <c r="M292" s="931"/>
      <c r="N292" s="931"/>
      <c r="O292" s="932"/>
      <c r="Q292" s="422" t="s">
        <v>591</v>
      </c>
      <c r="R292" s="20"/>
      <c r="S292" s="20"/>
      <c r="T292" s="20"/>
      <c r="U292" s="20"/>
      <c r="V292" s="20"/>
      <c r="W292" s="20"/>
      <c r="X292" s="20"/>
      <c r="Y292" s="20"/>
      <c r="Z292" s="20"/>
      <c r="AA292" s="10"/>
      <c r="AB292" s="20" t="s">
        <v>532</v>
      </c>
      <c r="AC292" s="20"/>
      <c r="AD292" s="20"/>
      <c r="AE292" s="21"/>
    </row>
    <row r="293" spans="1:31" ht="15" customHeight="1" x14ac:dyDescent="0.2">
      <c r="A293" s="514">
        <v>11</v>
      </c>
      <c r="B293" s="54" t="s">
        <v>708</v>
      </c>
      <c r="C293" s="696">
        <v>26</v>
      </c>
      <c r="D293" s="696">
        <v>5</v>
      </c>
      <c r="E293" s="696">
        <v>7</v>
      </c>
      <c r="F293" s="696">
        <v>14</v>
      </c>
      <c r="G293" s="696">
        <v>41</v>
      </c>
      <c r="H293" s="696">
        <v>59</v>
      </c>
      <c r="I293" s="698">
        <v>17</v>
      </c>
      <c r="J293" s="700">
        <f t="shared" si="23"/>
        <v>26</v>
      </c>
      <c r="K293" s="700">
        <f t="shared" si="24"/>
        <v>17</v>
      </c>
      <c r="L293" s="930"/>
      <c r="M293" s="931"/>
      <c r="N293" s="931"/>
      <c r="O293" s="932"/>
      <c r="Q293" s="422" t="s">
        <v>2136</v>
      </c>
      <c r="R293" s="20"/>
      <c r="S293" s="20"/>
      <c r="T293" s="20"/>
      <c r="U293" s="20"/>
      <c r="V293" s="20"/>
      <c r="W293" s="20"/>
      <c r="X293" s="20"/>
      <c r="Y293" s="20"/>
      <c r="Z293" s="20"/>
      <c r="AA293" s="20" t="s">
        <v>532</v>
      </c>
      <c r="AB293" s="10"/>
      <c r="AC293" s="20"/>
      <c r="AD293" s="20"/>
      <c r="AE293" s="21"/>
    </row>
    <row r="294" spans="1:31" ht="15" customHeight="1" x14ac:dyDescent="0.2">
      <c r="A294" s="514">
        <v>12</v>
      </c>
      <c r="B294" s="54" t="s">
        <v>304</v>
      </c>
      <c r="C294" s="696">
        <v>26</v>
      </c>
      <c r="D294" s="696">
        <v>7</v>
      </c>
      <c r="E294" s="696">
        <v>3</v>
      </c>
      <c r="F294" s="696">
        <v>16</v>
      </c>
      <c r="G294" s="696">
        <v>33</v>
      </c>
      <c r="H294" s="696">
        <v>55</v>
      </c>
      <c r="I294" s="698">
        <v>17</v>
      </c>
      <c r="J294" s="700">
        <f t="shared" si="23"/>
        <v>26</v>
      </c>
      <c r="K294" s="700">
        <f t="shared" si="24"/>
        <v>17</v>
      </c>
      <c r="L294" s="930"/>
      <c r="M294" s="931"/>
      <c r="N294" s="931"/>
      <c r="O294" s="932"/>
      <c r="Q294" s="422" t="s">
        <v>299</v>
      </c>
      <c r="R294" s="20"/>
      <c r="S294" s="20"/>
      <c r="T294" s="20"/>
      <c r="U294" s="20"/>
      <c r="V294" s="20"/>
      <c r="W294" s="20"/>
      <c r="X294" s="20"/>
      <c r="Y294" s="20"/>
      <c r="Z294" s="20"/>
      <c r="AA294" s="20"/>
      <c r="AB294" s="20"/>
      <c r="AC294" s="10"/>
      <c r="AD294" s="20" t="s">
        <v>532</v>
      </c>
      <c r="AE294" s="21"/>
    </row>
    <row r="295" spans="1:31" ht="15" customHeight="1" x14ac:dyDescent="0.2">
      <c r="A295" s="514">
        <v>13</v>
      </c>
      <c r="B295" s="54" t="s">
        <v>819</v>
      </c>
      <c r="C295" s="696">
        <v>26</v>
      </c>
      <c r="D295" s="696">
        <v>7</v>
      </c>
      <c r="E295" s="696">
        <v>2</v>
      </c>
      <c r="F295" s="696">
        <v>17</v>
      </c>
      <c r="G295" s="696">
        <v>43</v>
      </c>
      <c r="H295" s="696">
        <v>66</v>
      </c>
      <c r="I295" s="698">
        <v>16</v>
      </c>
      <c r="J295" s="700">
        <f t="shared" si="23"/>
        <v>26</v>
      </c>
      <c r="K295" s="700">
        <f t="shared" si="24"/>
        <v>16</v>
      </c>
      <c r="L295" s="930"/>
      <c r="M295" s="931"/>
      <c r="N295" s="931"/>
      <c r="O295" s="932"/>
      <c r="Q295" s="422" t="s">
        <v>769</v>
      </c>
      <c r="R295" s="20"/>
      <c r="S295" s="20"/>
      <c r="T295" s="20"/>
      <c r="U295" s="20"/>
      <c r="V295" s="20"/>
      <c r="W295" s="20"/>
      <c r="X295" s="20"/>
      <c r="Y295" s="20"/>
      <c r="Z295" s="20"/>
      <c r="AA295" s="20"/>
      <c r="AB295" s="20"/>
      <c r="AC295" s="20" t="s">
        <v>532</v>
      </c>
      <c r="AD295" s="10"/>
      <c r="AE295" s="21" t="s">
        <v>532</v>
      </c>
    </row>
    <row r="296" spans="1:31" ht="15" customHeight="1" thickBot="1" x14ac:dyDescent="0.25">
      <c r="A296" s="515">
        <v>14</v>
      </c>
      <c r="B296" s="55" t="s">
        <v>737</v>
      </c>
      <c r="C296" s="697">
        <v>26</v>
      </c>
      <c r="D296" s="697">
        <v>5</v>
      </c>
      <c r="E296" s="697">
        <v>6</v>
      </c>
      <c r="F296" s="697">
        <v>15</v>
      </c>
      <c r="G296" s="697">
        <v>45</v>
      </c>
      <c r="H296" s="697">
        <v>73</v>
      </c>
      <c r="I296" s="699">
        <v>16</v>
      </c>
      <c r="J296" s="700">
        <f t="shared" si="23"/>
        <v>26</v>
      </c>
      <c r="K296" s="700">
        <f t="shared" si="24"/>
        <v>16</v>
      </c>
      <c r="L296" s="933"/>
      <c r="M296" s="934"/>
      <c r="N296" s="934"/>
      <c r="O296" s="935"/>
      <c r="Q296" s="423" t="s">
        <v>1313</v>
      </c>
      <c r="R296" s="23"/>
      <c r="S296" s="23"/>
      <c r="T296" s="23"/>
      <c r="U296" s="23"/>
      <c r="V296" s="23"/>
      <c r="W296" s="23"/>
      <c r="X296" s="23"/>
      <c r="Y296" s="23"/>
      <c r="Z296" s="23"/>
      <c r="AA296" s="23"/>
      <c r="AB296" s="23"/>
      <c r="AC296" s="23"/>
      <c r="AD296" s="23" t="s">
        <v>532</v>
      </c>
      <c r="AE296" s="15"/>
    </row>
    <row r="297" spans="1:31" ht="15" customHeight="1" x14ac:dyDescent="0.2">
      <c r="C297" s="700">
        <f t="shared" ref="C297:I297" si="26">SUM(C283:C296)</f>
        <v>364</v>
      </c>
      <c r="D297" s="700">
        <f t="shared" si="26"/>
        <v>148</v>
      </c>
      <c r="E297" s="700">
        <f t="shared" si="26"/>
        <v>68</v>
      </c>
      <c r="F297" s="700">
        <f t="shared" si="26"/>
        <v>148</v>
      </c>
      <c r="G297" s="700">
        <f t="shared" si="26"/>
        <v>712</v>
      </c>
      <c r="H297" s="700">
        <f t="shared" si="26"/>
        <v>712</v>
      </c>
      <c r="I297" s="700">
        <f t="shared" si="26"/>
        <v>364</v>
      </c>
      <c r="J297" s="700">
        <f t="shared" si="23"/>
        <v>364</v>
      </c>
      <c r="K297" s="700">
        <f t="shared" si="24"/>
        <v>364</v>
      </c>
    </row>
    <row r="298" spans="1:31" ht="15" customHeight="1" thickBot="1" x14ac:dyDescent="0.25"/>
    <row r="299" spans="1:31" ht="15" customHeight="1" thickBot="1" x14ac:dyDescent="0.25">
      <c r="A299" s="1239" t="s">
        <v>2195</v>
      </c>
      <c r="B299" s="1240"/>
      <c r="C299" s="1240"/>
      <c r="D299" s="1240"/>
      <c r="E299" s="1240"/>
      <c r="F299" s="1241"/>
      <c r="G299" s="1236" t="s">
        <v>1329</v>
      </c>
      <c r="H299" s="1237"/>
      <c r="I299" s="1238"/>
      <c r="L299" s="1242" t="s">
        <v>588</v>
      </c>
      <c r="M299" s="1243"/>
      <c r="N299" s="1243"/>
      <c r="O299" s="1244"/>
    </row>
    <row r="300" spans="1:31" ht="15" customHeight="1" thickBot="1" x14ac:dyDescent="0.25">
      <c r="A300" s="508" t="s">
        <v>496</v>
      </c>
      <c r="B300" s="509" t="s">
        <v>497</v>
      </c>
      <c r="C300" s="510" t="s">
        <v>498</v>
      </c>
      <c r="D300" s="510" t="s">
        <v>499</v>
      </c>
      <c r="E300" s="510" t="s">
        <v>500</v>
      </c>
      <c r="F300" s="510" t="s">
        <v>501</v>
      </c>
      <c r="G300" s="511" t="s">
        <v>502</v>
      </c>
      <c r="H300" s="511" t="s">
        <v>503</v>
      </c>
      <c r="I300" s="512" t="s">
        <v>504</v>
      </c>
      <c r="L300" s="1245"/>
      <c r="M300" s="1246"/>
      <c r="N300" s="1246"/>
      <c r="O300" s="1247"/>
      <c r="Q300" s="24" t="s">
        <v>1330</v>
      </c>
      <c r="R300" s="420" t="s">
        <v>503</v>
      </c>
      <c r="S300" s="420" t="s">
        <v>1590</v>
      </c>
      <c r="T300" s="420" t="s">
        <v>733</v>
      </c>
      <c r="U300" s="420" t="s">
        <v>1631</v>
      </c>
      <c r="V300" s="420" t="s">
        <v>700</v>
      </c>
      <c r="W300" s="420" t="s">
        <v>322</v>
      </c>
      <c r="X300" s="420" t="s">
        <v>514</v>
      </c>
      <c r="Y300" s="420" t="s">
        <v>1587</v>
      </c>
      <c r="Z300" s="420" t="s">
        <v>120</v>
      </c>
      <c r="AA300" s="420" t="s">
        <v>153</v>
      </c>
      <c r="AB300" s="420" t="s">
        <v>547</v>
      </c>
      <c r="AC300" s="421" t="s">
        <v>499</v>
      </c>
    </row>
    <row r="301" spans="1:31" ht="15" customHeight="1" x14ac:dyDescent="0.2">
      <c r="A301" s="518">
        <v>1</v>
      </c>
      <c r="B301" s="126" t="s">
        <v>1827</v>
      </c>
      <c r="C301" s="701">
        <v>22</v>
      </c>
      <c r="D301" s="701">
        <v>17</v>
      </c>
      <c r="E301" s="701">
        <v>3</v>
      </c>
      <c r="F301" s="701">
        <v>2</v>
      </c>
      <c r="G301" s="701">
        <v>55</v>
      </c>
      <c r="H301" s="701">
        <v>18</v>
      </c>
      <c r="I301" s="704">
        <v>37</v>
      </c>
      <c r="J301" s="700">
        <f t="shared" si="23"/>
        <v>22</v>
      </c>
      <c r="K301" s="700">
        <f t="shared" si="24"/>
        <v>37</v>
      </c>
      <c r="L301" s="927" t="s">
        <v>1334</v>
      </c>
      <c r="M301" s="928"/>
      <c r="N301" s="928"/>
      <c r="O301" s="929"/>
      <c r="Q301" s="422" t="s">
        <v>503</v>
      </c>
      <c r="R301" s="10"/>
      <c r="S301" s="20"/>
      <c r="T301" s="20"/>
      <c r="U301" s="20"/>
      <c r="V301" s="20"/>
      <c r="W301" s="20"/>
      <c r="X301" s="20"/>
      <c r="Y301" s="20"/>
      <c r="Z301" s="20"/>
      <c r="AA301" s="20"/>
      <c r="AB301" s="20"/>
      <c r="AC301" s="21"/>
    </row>
    <row r="302" spans="1:31" ht="15" customHeight="1" x14ac:dyDescent="0.2">
      <c r="A302" s="514">
        <v>2</v>
      </c>
      <c r="B302" s="129" t="s">
        <v>529</v>
      </c>
      <c r="C302" s="696">
        <v>22</v>
      </c>
      <c r="D302" s="696">
        <v>16</v>
      </c>
      <c r="E302" s="696">
        <v>3</v>
      </c>
      <c r="F302" s="696">
        <v>3</v>
      </c>
      <c r="G302" s="696">
        <v>90</v>
      </c>
      <c r="H302" s="696">
        <v>33</v>
      </c>
      <c r="I302" s="698">
        <v>35</v>
      </c>
      <c r="J302" s="700">
        <f t="shared" si="23"/>
        <v>22</v>
      </c>
      <c r="K302" s="700">
        <f t="shared" si="24"/>
        <v>35</v>
      </c>
      <c r="L302" s="930"/>
      <c r="M302" s="931"/>
      <c r="N302" s="931"/>
      <c r="O302" s="932"/>
      <c r="Q302" s="422" t="s">
        <v>1590</v>
      </c>
      <c r="R302" s="20"/>
      <c r="S302" s="10"/>
      <c r="T302" s="20"/>
      <c r="U302" s="20"/>
      <c r="V302" s="20"/>
      <c r="W302" s="20"/>
      <c r="X302" s="20"/>
      <c r="Y302" s="20"/>
      <c r="Z302" s="20"/>
      <c r="AA302" s="20"/>
      <c r="AB302" s="20"/>
      <c r="AC302" s="21"/>
    </row>
    <row r="303" spans="1:31" ht="15" customHeight="1" x14ac:dyDescent="0.2">
      <c r="A303" s="514">
        <v>3</v>
      </c>
      <c r="B303" s="129" t="s">
        <v>36</v>
      </c>
      <c r="C303" s="696">
        <v>22</v>
      </c>
      <c r="D303" s="696">
        <v>15</v>
      </c>
      <c r="E303" s="696">
        <v>2</v>
      </c>
      <c r="F303" s="696">
        <v>4</v>
      </c>
      <c r="G303" s="696">
        <v>67</v>
      </c>
      <c r="H303" s="696">
        <v>40</v>
      </c>
      <c r="I303" s="698">
        <v>32</v>
      </c>
      <c r="J303" s="700">
        <f t="shared" si="23"/>
        <v>21</v>
      </c>
      <c r="K303" s="700">
        <f t="shared" si="24"/>
        <v>32</v>
      </c>
      <c r="L303" s="930"/>
      <c r="M303" s="931"/>
      <c r="N303" s="931"/>
      <c r="O303" s="932"/>
      <c r="Q303" s="422" t="s">
        <v>733</v>
      </c>
      <c r="R303" s="20"/>
      <c r="S303" s="20"/>
      <c r="T303" s="10"/>
      <c r="U303" s="20" t="s">
        <v>532</v>
      </c>
      <c r="V303" s="20"/>
      <c r="W303" s="20"/>
      <c r="X303" s="20"/>
      <c r="Y303" s="20"/>
      <c r="Z303" s="20"/>
      <c r="AA303" s="20"/>
      <c r="AB303" s="20"/>
      <c r="AC303" s="21" t="s">
        <v>532</v>
      </c>
    </row>
    <row r="304" spans="1:31" ht="15" customHeight="1" x14ac:dyDescent="0.2">
      <c r="A304" s="514">
        <v>4</v>
      </c>
      <c r="B304" s="129" t="s">
        <v>1855</v>
      </c>
      <c r="C304" s="696">
        <v>22</v>
      </c>
      <c r="D304" s="696">
        <v>11</v>
      </c>
      <c r="E304" s="696">
        <v>3</v>
      </c>
      <c r="F304" s="696">
        <v>8</v>
      </c>
      <c r="G304" s="696">
        <v>48</v>
      </c>
      <c r="H304" s="696">
        <v>26</v>
      </c>
      <c r="I304" s="698">
        <v>35</v>
      </c>
      <c r="J304" s="700">
        <f t="shared" si="23"/>
        <v>22</v>
      </c>
      <c r="K304" s="700">
        <f t="shared" si="24"/>
        <v>25</v>
      </c>
      <c r="L304" s="930"/>
      <c r="M304" s="931"/>
      <c r="N304" s="931"/>
      <c r="O304" s="932"/>
      <c r="Q304" s="422" t="s">
        <v>1631</v>
      </c>
      <c r="R304" s="20"/>
      <c r="S304" s="20"/>
      <c r="T304" s="20" t="s">
        <v>532</v>
      </c>
      <c r="U304" s="10"/>
      <c r="V304" s="20"/>
      <c r="W304" s="20"/>
      <c r="X304" s="20"/>
      <c r="Y304" s="20"/>
      <c r="Z304" s="20"/>
      <c r="AA304" s="20"/>
      <c r="AB304" s="20"/>
      <c r="AC304" s="21"/>
    </row>
    <row r="305" spans="1:29" ht="15" customHeight="1" x14ac:dyDescent="0.2">
      <c r="A305" s="514">
        <v>5</v>
      </c>
      <c r="B305" s="129" t="s">
        <v>1635</v>
      </c>
      <c r="C305" s="696">
        <v>22</v>
      </c>
      <c r="D305" s="696">
        <v>10</v>
      </c>
      <c r="E305" s="696">
        <v>5</v>
      </c>
      <c r="F305" s="696">
        <v>7</v>
      </c>
      <c r="G305" s="696">
        <v>48</v>
      </c>
      <c r="H305" s="696">
        <v>57</v>
      </c>
      <c r="I305" s="698">
        <v>25</v>
      </c>
      <c r="J305" s="700">
        <f t="shared" si="23"/>
        <v>22</v>
      </c>
      <c r="K305" s="700">
        <f t="shared" si="24"/>
        <v>25</v>
      </c>
      <c r="L305" s="930"/>
      <c r="M305" s="931"/>
      <c r="N305" s="931"/>
      <c r="O305" s="932"/>
      <c r="Q305" s="422" t="s">
        <v>700</v>
      </c>
      <c r="R305" s="20"/>
      <c r="S305" s="20"/>
      <c r="T305" s="20"/>
      <c r="U305" s="20"/>
      <c r="V305" s="10"/>
      <c r="W305" s="20" t="s">
        <v>532</v>
      </c>
      <c r="X305" s="20"/>
      <c r="Y305" s="20"/>
      <c r="Z305" s="20"/>
      <c r="AA305" s="20"/>
      <c r="AB305" s="20"/>
      <c r="AC305" s="21"/>
    </row>
    <row r="306" spans="1:29" ht="15" customHeight="1" x14ac:dyDescent="0.2">
      <c r="A306" s="514">
        <v>6</v>
      </c>
      <c r="B306" s="129" t="s">
        <v>551</v>
      </c>
      <c r="C306" s="696">
        <v>22</v>
      </c>
      <c r="D306" s="696">
        <v>10</v>
      </c>
      <c r="E306" s="696">
        <v>4</v>
      </c>
      <c r="F306" s="696">
        <v>8</v>
      </c>
      <c r="G306" s="696">
        <v>41</v>
      </c>
      <c r="H306" s="696">
        <v>38</v>
      </c>
      <c r="I306" s="698">
        <v>24</v>
      </c>
      <c r="J306" s="700">
        <f t="shared" si="23"/>
        <v>22</v>
      </c>
      <c r="K306" s="700">
        <f t="shared" si="24"/>
        <v>24</v>
      </c>
      <c r="L306" s="930"/>
      <c r="M306" s="931"/>
      <c r="N306" s="931"/>
      <c r="O306" s="932"/>
      <c r="Q306" s="422" t="s">
        <v>322</v>
      </c>
      <c r="R306" s="20"/>
      <c r="S306" s="20"/>
      <c r="T306" s="20"/>
      <c r="U306" s="20"/>
      <c r="V306" s="20" t="s">
        <v>532</v>
      </c>
      <c r="W306" s="10"/>
      <c r="X306" s="20"/>
      <c r="Y306" s="20"/>
      <c r="Z306" s="20"/>
      <c r="AA306" s="20"/>
      <c r="AB306" s="20"/>
      <c r="AC306" s="21"/>
    </row>
    <row r="307" spans="1:29" ht="15" customHeight="1" x14ac:dyDescent="0.2">
      <c r="A307" s="514">
        <v>7</v>
      </c>
      <c r="B307" s="129" t="s">
        <v>128</v>
      </c>
      <c r="C307" s="696">
        <v>22</v>
      </c>
      <c r="D307" s="696">
        <v>7</v>
      </c>
      <c r="E307" s="696">
        <v>7</v>
      </c>
      <c r="F307" s="696">
        <v>8</v>
      </c>
      <c r="G307" s="696">
        <v>53</v>
      </c>
      <c r="H307" s="696">
        <v>57</v>
      </c>
      <c r="I307" s="698">
        <v>21</v>
      </c>
      <c r="J307" s="700">
        <f t="shared" si="23"/>
        <v>22</v>
      </c>
      <c r="K307" s="700">
        <f t="shared" si="24"/>
        <v>21</v>
      </c>
      <c r="L307" s="930"/>
      <c r="M307" s="931"/>
      <c r="N307" s="931"/>
      <c r="O307" s="932"/>
      <c r="Q307" s="422" t="s">
        <v>514</v>
      </c>
      <c r="R307" s="20"/>
      <c r="S307" s="20"/>
      <c r="T307" s="20"/>
      <c r="U307" s="20"/>
      <c r="V307" s="20"/>
      <c r="W307" s="20"/>
      <c r="X307" s="10"/>
      <c r="Y307" s="20"/>
      <c r="Z307" s="20"/>
      <c r="AA307" s="20"/>
      <c r="AB307" s="20"/>
      <c r="AC307" s="21"/>
    </row>
    <row r="308" spans="1:29" ht="15" customHeight="1" x14ac:dyDescent="0.2">
      <c r="A308" s="514">
        <v>8</v>
      </c>
      <c r="B308" s="129" t="s">
        <v>816</v>
      </c>
      <c r="C308" s="696">
        <v>22</v>
      </c>
      <c r="D308" s="696">
        <v>8</v>
      </c>
      <c r="E308" s="696">
        <v>4</v>
      </c>
      <c r="F308" s="696">
        <v>10</v>
      </c>
      <c r="G308" s="696">
        <v>51</v>
      </c>
      <c r="H308" s="696">
        <v>64</v>
      </c>
      <c r="I308" s="698">
        <v>21</v>
      </c>
      <c r="J308" s="700">
        <f t="shared" si="23"/>
        <v>22</v>
      </c>
      <c r="K308" s="700">
        <f t="shared" si="24"/>
        <v>20</v>
      </c>
      <c r="L308" s="930"/>
      <c r="M308" s="931"/>
      <c r="N308" s="931"/>
      <c r="O308" s="932"/>
      <c r="Q308" s="422" t="s">
        <v>1587</v>
      </c>
      <c r="R308" s="20"/>
      <c r="S308" s="20"/>
      <c r="T308" s="20"/>
      <c r="U308" s="20"/>
      <c r="V308" s="20"/>
      <c r="W308" s="20"/>
      <c r="X308" s="20"/>
      <c r="Y308" s="10"/>
      <c r="Z308" s="20" t="s">
        <v>532</v>
      </c>
      <c r="AA308" s="20"/>
      <c r="AB308" s="20"/>
      <c r="AC308" s="21"/>
    </row>
    <row r="309" spans="1:29" ht="15" customHeight="1" x14ac:dyDescent="0.2">
      <c r="A309" s="514">
        <v>9</v>
      </c>
      <c r="B309" s="129" t="s">
        <v>711</v>
      </c>
      <c r="C309" s="696">
        <v>22</v>
      </c>
      <c r="D309" s="696">
        <v>5</v>
      </c>
      <c r="E309" s="696">
        <v>4</v>
      </c>
      <c r="F309" s="696">
        <v>13</v>
      </c>
      <c r="G309" s="696">
        <v>47</v>
      </c>
      <c r="H309" s="696">
        <v>65</v>
      </c>
      <c r="I309" s="698">
        <v>14</v>
      </c>
      <c r="J309" s="700">
        <f t="shared" si="23"/>
        <v>22</v>
      </c>
      <c r="K309" s="700">
        <f t="shared" si="24"/>
        <v>14</v>
      </c>
      <c r="L309" s="930"/>
      <c r="M309" s="931"/>
      <c r="N309" s="931"/>
      <c r="O309" s="932"/>
      <c r="Q309" s="422" t="s">
        <v>120</v>
      </c>
      <c r="R309" s="20"/>
      <c r="S309" s="20"/>
      <c r="T309" s="20"/>
      <c r="U309" s="20"/>
      <c r="V309" s="20"/>
      <c r="W309" s="20"/>
      <c r="X309" s="20"/>
      <c r="Y309" s="20" t="s">
        <v>532</v>
      </c>
      <c r="Z309" s="10"/>
      <c r="AA309" s="20"/>
      <c r="AB309" s="20"/>
      <c r="AC309" s="21"/>
    </row>
    <row r="310" spans="1:29" ht="15" customHeight="1" x14ac:dyDescent="0.2">
      <c r="A310" s="514">
        <v>10</v>
      </c>
      <c r="B310" s="129" t="s">
        <v>1955</v>
      </c>
      <c r="C310" s="696">
        <v>22</v>
      </c>
      <c r="D310" s="696">
        <v>3</v>
      </c>
      <c r="E310" s="696">
        <v>4</v>
      </c>
      <c r="F310" s="696">
        <v>14</v>
      </c>
      <c r="G310" s="696">
        <v>34</v>
      </c>
      <c r="H310" s="696">
        <v>65</v>
      </c>
      <c r="I310" s="698">
        <v>10</v>
      </c>
      <c r="J310" s="700">
        <f t="shared" si="23"/>
        <v>21</v>
      </c>
      <c r="K310" s="700">
        <f t="shared" si="24"/>
        <v>10</v>
      </c>
      <c r="L310" s="930"/>
      <c r="M310" s="931"/>
      <c r="N310" s="931"/>
      <c r="O310" s="932"/>
      <c r="Q310" s="422" t="s">
        <v>153</v>
      </c>
      <c r="R310" s="20"/>
      <c r="S310" s="20"/>
      <c r="T310" s="20"/>
      <c r="U310" s="20"/>
      <c r="V310" s="20"/>
      <c r="W310" s="20"/>
      <c r="X310" s="20"/>
      <c r="Y310" s="20"/>
      <c r="Z310" s="20"/>
      <c r="AA310" s="10"/>
      <c r="AB310" s="20" t="s">
        <v>532</v>
      </c>
      <c r="AC310" s="21"/>
    </row>
    <row r="311" spans="1:29" ht="15" customHeight="1" x14ac:dyDescent="0.2">
      <c r="A311" s="514">
        <v>11</v>
      </c>
      <c r="B311" s="129" t="s">
        <v>2123</v>
      </c>
      <c r="C311" s="696">
        <v>22</v>
      </c>
      <c r="D311" s="696">
        <v>2</v>
      </c>
      <c r="E311" s="696">
        <v>6</v>
      </c>
      <c r="F311" s="696">
        <v>14</v>
      </c>
      <c r="G311" s="696">
        <v>34</v>
      </c>
      <c r="H311" s="696">
        <v>70</v>
      </c>
      <c r="I311" s="698">
        <v>10</v>
      </c>
      <c r="J311" s="700">
        <f t="shared" si="23"/>
        <v>22</v>
      </c>
      <c r="K311" s="700">
        <f t="shared" si="24"/>
        <v>10</v>
      </c>
      <c r="L311" s="930"/>
      <c r="M311" s="931"/>
      <c r="N311" s="931"/>
      <c r="O311" s="932"/>
      <c r="Q311" s="422" t="s">
        <v>547</v>
      </c>
      <c r="R311" s="20"/>
      <c r="S311" s="20"/>
      <c r="T311" s="20"/>
      <c r="U311" s="20"/>
      <c r="V311" s="20"/>
      <c r="W311" s="20"/>
      <c r="X311" s="20"/>
      <c r="Y311" s="20"/>
      <c r="Z311" s="20"/>
      <c r="AA311" s="20" t="s">
        <v>532</v>
      </c>
      <c r="AB311" s="10"/>
      <c r="AC311" s="21" t="s">
        <v>532</v>
      </c>
    </row>
    <row r="312" spans="1:29" ht="15" customHeight="1" thickBot="1" x14ac:dyDescent="0.25">
      <c r="A312" s="515">
        <v>12</v>
      </c>
      <c r="B312" s="130" t="s">
        <v>250</v>
      </c>
      <c r="C312" s="697">
        <v>22</v>
      </c>
      <c r="D312" s="697">
        <v>3</v>
      </c>
      <c r="E312" s="697">
        <v>3</v>
      </c>
      <c r="F312" s="697">
        <v>16</v>
      </c>
      <c r="G312" s="697">
        <v>38</v>
      </c>
      <c r="H312" s="697">
        <v>69</v>
      </c>
      <c r="I312" s="699">
        <v>9</v>
      </c>
      <c r="J312" s="700">
        <f t="shared" si="23"/>
        <v>22</v>
      </c>
      <c r="K312" s="700">
        <f t="shared" si="24"/>
        <v>9</v>
      </c>
      <c r="L312" s="933"/>
      <c r="M312" s="934"/>
      <c r="N312" s="934"/>
      <c r="O312" s="935"/>
      <c r="Q312" s="423" t="s">
        <v>499</v>
      </c>
      <c r="R312" s="23"/>
      <c r="S312" s="23"/>
      <c r="T312" s="23"/>
      <c r="U312" s="23"/>
      <c r="V312" s="23"/>
      <c r="W312" s="23"/>
      <c r="X312" s="23"/>
      <c r="Y312" s="23"/>
      <c r="Z312" s="23"/>
      <c r="AA312" s="23"/>
      <c r="AB312" s="23" t="s">
        <v>532</v>
      </c>
      <c r="AC312" s="15"/>
    </row>
    <row r="313" spans="1:29" ht="15" customHeight="1" x14ac:dyDescent="0.2">
      <c r="C313" s="700">
        <f t="shared" ref="C313:I313" si="27">SUM(C301:C312)</f>
        <v>264</v>
      </c>
      <c r="D313" s="700">
        <f t="shared" si="27"/>
        <v>107</v>
      </c>
      <c r="E313" s="700">
        <f t="shared" si="27"/>
        <v>48</v>
      </c>
      <c r="F313" s="700">
        <f t="shared" si="27"/>
        <v>107</v>
      </c>
      <c r="G313" s="700">
        <f t="shared" si="27"/>
        <v>606</v>
      </c>
      <c r="H313" s="700">
        <f t="shared" si="27"/>
        <v>602</v>
      </c>
      <c r="I313" s="700">
        <f t="shared" si="27"/>
        <v>273</v>
      </c>
      <c r="J313" s="700">
        <f t="shared" si="23"/>
        <v>262</v>
      </c>
      <c r="K313" s="700">
        <f t="shared" si="24"/>
        <v>262</v>
      </c>
    </row>
    <row r="314" spans="1:29" ht="15" customHeight="1" thickBot="1" x14ac:dyDescent="0.25"/>
    <row r="315" spans="1:29" ht="15" customHeight="1" thickBot="1" x14ac:dyDescent="0.25">
      <c r="A315" s="1332" t="s">
        <v>2197</v>
      </c>
      <c r="B315" s="1333"/>
      <c r="C315" s="1333"/>
      <c r="D315" s="1333"/>
      <c r="E315" s="1333"/>
      <c r="F315" s="1334"/>
      <c r="G315" s="1335" t="s">
        <v>1329</v>
      </c>
      <c r="H315" s="1336"/>
      <c r="I315" s="1337"/>
      <c r="L315" s="952" t="s">
        <v>538</v>
      </c>
      <c r="M315" s="953"/>
      <c r="N315" s="953"/>
      <c r="O315" s="954"/>
    </row>
    <row r="316" spans="1:29" ht="15" customHeight="1" thickBot="1" x14ac:dyDescent="0.25">
      <c r="A316" s="688" t="s">
        <v>496</v>
      </c>
      <c r="B316" s="689" t="s">
        <v>497</v>
      </c>
      <c r="C316" s="690" t="s">
        <v>498</v>
      </c>
      <c r="D316" s="690" t="s">
        <v>499</v>
      </c>
      <c r="E316" s="690" t="s">
        <v>500</v>
      </c>
      <c r="F316" s="690" t="s">
        <v>501</v>
      </c>
      <c r="G316" s="691" t="s">
        <v>502</v>
      </c>
      <c r="H316" s="691" t="s">
        <v>503</v>
      </c>
      <c r="I316" s="692" t="s">
        <v>504</v>
      </c>
      <c r="L316" s="955"/>
      <c r="M316" s="956"/>
      <c r="N316" s="956"/>
      <c r="O316" s="957"/>
      <c r="Q316" s="24" t="s">
        <v>1330</v>
      </c>
      <c r="R316" s="683" t="s">
        <v>241</v>
      </c>
      <c r="S316" s="683" t="s">
        <v>1196</v>
      </c>
      <c r="T316" s="683" t="s">
        <v>541</v>
      </c>
      <c r="U316" s="683" t="s">
        <v>1784</v>
      </c>
      <c r="V316" s="683" t="s">
        <v>1088</v>
      </c>
      <c r="W316" s="683" t="s">
        <v>242</v>
      </c>
      <c r="X316" s="683" t="s">
        <v>1089</v>
      </c>
      <c r="Y316" s="683" t="s">
        <v>610</v>
      </c>
      <c r="Z316" s="683" t="s">
        <v>514</v>
      </c>
      <c r="AA316" s="683" t="s">
        <v>1587</v>
      </c>
      <c r="AB316" s="684" t="s">
        <v>813</v>
      </c>
    </row>
    <row r="317" spans="1:29" ht="15" customHeight="1" x14ac:dyDescent="0.2">
      <c r="A317" s="687">
        <v>1</v>
      </c>
      <c r="B317" s="53" t="s">
        <v>1335</v>
      </c>
      <c r="C317" s="46">
        <v>20</v>
      </c>
      <c r="D317" s="46">
        <v>16</v>
      </c>
      <c r="E317" s="46">
        <v>2</v>
      </c>
      <c r="F317" s="46">
        <v>2</v>
      </c>
      <c r="G317" s="46">
        <v>68</v>
      </c>
      <c r="H317" s="46">
        <v>23</v>
      </c>
      <c r="I317" s="695">
        <f>(D317*2)+F317</f>
        <v>34</v>
      </c>
      <c r="J317" s="700">
        <f t="shared" si="23"/>
        <v>20</v>
      </c>
      <c r="K317" s="700">
        <f t="shared" si="24"/>
        <v>34</v>
      </c>
      <c r="L317" s="927" t="s">
        <v>532</v>
      </c>
      <c r="M317" s="928"/>
      <c r="N317" s="928"/>
      <c r="O317" s="929"/>
      <c r="Q317" s="681" t="s">
        <v>241</v>
      </c>
      <c r="R317" s="10"/>
      <c r="S317" s="20" t="s">
        <v>844</v>
      </c>
      <c r="T317" s="20" t="s">
        <v>1207</v>
      </c>
      <c r="U317" s="20" t="s">
        <v>1602</v>
      </c>
      <c r="V317" s="20" t="s">
        <v>1210</v>
      </c>
      <c r="W317" s="20" t="s">
        <v>1597</v>
      </c>
      <c r="X317" s="20" t="s">
        <v>24</v>
      </c>
      <c r="Y317" s="20" t="s">
        <v>1494</v>
      </c>
      <c r="Z317" s="20" t="s">
        <v>1488</v>
      </c>
      <c r="AA317" s="20" t="s">
        <v>1597</v>
      </c>
      <c r="AB317" s="21" t="s">
        <v>1495</v>
      </c>
    </row>
    <row r="318" spans="1:29" ht="15" customHeight="1" x14ac:dyDescent="0.2">
      <c r="A318" s="685">
        <v>2</v>
      </c>
      <c r="B318" s="54" t="s">
        <v>1336</v>
      </c>
      <c r="C318" s="696">
        <v>20</v>
      </c>
      <c r="D318" s="696">
        <v>14</v>
      </c>
      <c r="E318" s="696">
        <v>1</v>
      </c>
      <c r="F318" s="696">
        <v>5</v>
      </c>
      <c r="G318" s="696">
        <v>54</v>
      </c>
      <c r="H318" s="696">
        <v>26</v>
      </c>
      <c r="I318" s="698">
        <v>29</v>
      </c>
      <c r="J318" s="700">
        <f t="shared" si="23"/>
        <v>20</v>
      </c>
      <c r="K318" s="700">
        <f t="shared" si="24"/>
        <v>29</v>
      </c>
      <c r="L318" s="930"/>
      <c r="M318" s="931"/>
      <c r="N318" s="931"/>
      <c r="O318" s="932"/>
      <c r="Q318" s="681" t="s">
        <v>1196</v>
      </c>
      <c r="R318" s="20" t="s">
        <v>1493</v>
      </c>
      <c r="S318" s="10"/>
      <c r="T318" s="20" t="s">
        <v>1490</v>
      </c>
      <c r="U318" s="20" t="s">
        <v>1642</v>
      </c>
      <c r="V318" s="20" t="s">
        <v>1894</v>
      </c>
      <c r="W318" s="20" t="s">
        <v>1491</v>
      </c>
      <c r="X318" s="20" t="s">
        <v>1643</v>
      </c>
      <c r="Y318" s="20" t="s">
        <v>1643</v>
      </c>
      <c r="Z318" s="20" t="s">
        <v>1541</v>
      </c>
      <c r="AA318" s="20" t="s">
        <v>1490</v>
      </c>
      <c r="AB318" s="21" t="s">
        <v>1646</v>
      </c>
    </row>
    <row r="319" spans="1:29" ht="15" customHeight="1" x14ac:dyDescent="0.2">
      <c r="A319" s="685">
        <v>3</v>
      </c>
      <c r="B319" s="54" t="s">
        <v>345</v>
      </c>
      <c r="C319" s="696">
        <v>20</v>
      </c>
      <c r="D319" s="696">
        <v>10</v>
      </c>
      <c r="E319" s="696">
        <v>2</v>
      </c>
      <c r="F319" s="696">
        <v>8</v>
      </c>
      <c r="G319" s="696">
        <v>52</v>
      </c>
      <c r="H319" s="696">
        <v>43</v>
      </c>
      <c r="I319" s="698">
        <v>22</v>
      </c>
      <c r="J319" s="700">
        <f t="shared" si="23"/>
        <v>20</v>
      </c>
      <c r="K319" s="700">
        <f t="shared" si="24"/>
        <v>22</v>
      </c>
      <c r="L319" s="930"/>
      <c r="M319" s="931"/>
      <c r="N319" s="931"/>
      <c r="O319" s="932"/>
      <c r="Q319" s="681" t="s">
        <v>541</v>
      </c>
      <c r="R319" s="20" t="s">
        <v>1546</v>
      </c>
      <c r="S319" s="20" t="s">
        <v>1493</v>
      </c>
      <c r="T319" s="10"/>
      <c r="U319" s="20" t="s">
        <v>1600</v>
      </c>
      <c r="V319" s="20" t="s">
        <v>1600</v>
      </c>
      <c r="W319" s="20" t="s">
        <v>1489</v>
      </c>
      <c r="X319" s="20" t="s">
        <v>1210</v>
      </c>
      <c r="Y319" s="20" t="s">
        <v>1490</v>
      </c>
      <c r="Z319" s="20" t="s">
        <v>1493</v>
      </c>
      <c r="AA319" s="20" t="s">
        <v>1210</v>
      </c>
      <c r="AB319" s="21" t="s">
        <v>1207</v>
      </c>
    </row>
    <row r="320" spans="1:29" ht="15" customHeight="1" x14ac:dyDescent="0.2">
      <c r="A320" s="685">
        <v>4</v>
      </c>
      <c r="B320" s="54" t="s">
        <v>1337</v>
      </c>
      <c r="C320" s="696">
        <v>20</v>
      </c>
      <c r="D320" s="696">
        <v>9</v>
      </c>
      <c r="E320" s="696">
        <v>4</v>
      </c>
      <c r="F320" s="696">
        <v>7</v>
      </c>
      <c r="G320" s="696">
        <v>42</v>
      </c>
      <c r="H320" s="696">
        <v>40</v>
      </c>
      <c r="I320" s="698">
        <v>22</v>
      </c>
      <c r="J320" s="700">
        <f t="shared" si="23"/>
        <v>20</v>
      </c>
      <c r="K320" s="700">
        <f t="shared" si="24"/>
        <v>22</v>
      </c>
      <c r="L320" s="930"/>
      <c r="M320" s="931"/>
      <c r="N320" s="931"/>
      <c r="O320" s="932"/>
      <c r="Q320" s="681" t="s">
        <v>1784</v>
      </c>
      <c r="R320" s="20" t="s">
        <v>1597</v>
      </c>
      <c r="S320" s="20" t="s">
        <v>1490</v>
      </c>
      <c r="T320" s="20" t="s">
        <v>1487</v>
      </c>
      <c r="U320" s="10"/>
      <c r="V320" s="20" t="s">
        <v>1487</v>
      </c>
      <c r="W320" s="20" t="s">
        <v>1546</v>
      </c>
      <c r="X320" s="20" t="s">
        <v>1488</v>
      </c>
      <c r="Y320" s="20" t="s">
        <v>1539</v>
      </c>
      <c r="Z320" s="20" t="s">
        <v>1546</v>
      </c>
      <c r="AA320" s="20" t="s">
        <v>1539</v>
      </c>
      <c r="AB320" s="21" t="s">
        <v>1547</v>
      </c>
    </row>
    <row r="321" spans="1:29" ht="15" customHeight="1" x14ac:dyDescent="0.2">
      <c r="A321" s="685">
        <v>5</v>
      </c>
      <c r="B321" s="54" t="s">
        <v>245</v>
      </c>
      <c r="C321" s="696">
        <v>20</v>
      </c>
      <c r="D321" s="696">
        <v>10</v>
      </c>
      <c r="E321" s="696">
        <v>2</v>
      </c>
      <c r="F321" s="696">
        <v>8</v>
      </c>
      <c r="G321" s="696">
        <v>50</v>
      </c>
      <c r="H321" s="696">
        <v>49</v>
      </c>
      <c r="I321" s="698">
        <v>22</v>
      </c>
      <c r="J321" s="700">
        <f t="shared" si="23"/>
        <v>20</v>
      </c>
      <c r="K321" s="700">
        <f t="shared" si="24"/>
        <v>22</v>
      </c>
      <c r="L321" s="930"/>
      <c r="M321" s="931"/>
      <c r="N321" s="931"/>
      <c r="O321" s="932"/>
      <c r="Q321" s="681" t="s">
        <v>1088</v>
      </c>
      <c r="R321" s="20" t="s">
        <v>1603</v>
      </c>
      <c r="S321" s="20" t="s">
        <v>1493</v>
      </c>
      <c r="T321" s="20" t="s">
        <v>1603</v>
      </c>
      <c r="U321" s="20" t="s">
        <v>1546</v>
      </c>
      <c r="V321" s="10"/>
      <c r="W321" s="20" t="s">
        <v>1210</v>
      </c>
      <c r="X321" s="20" t="s">
        <v>1487</v>
      </c>
      <c r="Y321" s="20" t="s">
        <v>1490</v>
      </c>
      <c r="Z321" s="20" t="s">
        <v>1654</v>
      </c>
      <c r="AA321" s="20" t="s">
        <v>23</v>
      </c>
      <c r="AB321" s="21" t="s">
        <v>1642</v>
      </c>
    </row>
    <row r="322" spans="1:29" ht="15" customHeight="1" x14ac:dyDescent="0.2">
      <c r="A322" s="685">
        <v>6</v>
      </c>
      <c r="B322" s="54" t="s">
        <v>1090</v>
      </c>
      <c r="C322" s="696">
        <v>20</v>
      </c>
      <c r="D322" s="696">
        <v>10</v>
      </c>
      <c r="E322" s="696">
        <v>1</v>
      </c>
      <c r="F322" s="696">
        <v>9</v>
      </c>
      <c r="G322" s="696">
        <v>35</v>
      </c>
      <c r="H322" s="696">
        <v>35</v>
      </c>
      <c r="I322" s="698">
        <v>21</v>
      </c>
      <c r="J322" s="700">
        <f t="shared" si="23"/>
        <v>20</v>
      </c>
      <c r="K322" s="700">
        <f t="shared" si="24"/>
        <v>21</v>
      </c>
      <c r="L322" s="930"/>
      <c r="M322" s="931"/>
      <c r="N322" s="931"/>
      <c r="O322" s="932"/>
      <c r="Q322" s="681" t="s">
        <v>242</v>
      </c>
      <c r="R322" s="20" t="s">
        <v>1600</v>
      </c>
      <c r="S322" s="20" t="s">
        <v>1493</v>
      </c>
      <c r="T322" s="20" t="s">
        <v>1905</v>
      </c>
      <c r="U322" s="20" t="s">
        <v>628</v>
      </c>
      <c r="V322" s="20" t="s">
        <v>1539</v>
      </c>
      <c r="W322" s="10"/>
      <c r="X322" s="20" t="s">
        <v>24</v>
      </c>
      <c r="Y322" s="20" t="s">
        <v>1493</v>
      </c>
      <c r="Z322" s="20" t="s">
        <v>1495</v>
      </c>
      <c r="AA322" s="20" t="s">
        <v>1642</v>
      </c>
      <c r="AB322" s="21" t="s">
        <v>1547</v>
      </c>
    </row>
    <row r="323" spans="1:29" ht="15" customHeight="1" x14ac:dyDescent="0.2">
      <c r="A323" s="685">
        <v>7</v>
      </c>
      <c r="B323" s="54" t="s">
        <v>1338</v>
      </c>
      <c r="C323" s="696">
        <v>20</v>
      </c>
      <c r="D323" s="696">
        <v>6</v>
      </c>
      <c r="E323" s="696">
        <v>5</v>
      </c>
      <c r="F323" s="696">
        <v>9</v>
      </c>
      <c r="G323" s="696">
        <v>34</v>
      </c>
      <c r="H323" s="696">
        <v>41</v>
      </c>
      <c r="I323" s="698">
        <v>17</v>
      </c>
      <c r="J323" s="700">
        <f t="shared" si="23"/>
        <v>20</v>
      </c>
      <c r="K323" s="700">
        <f t="shared" si="24"/>
        <v>17</v>
      </c>
      <c r="L323" s="930"/>
      <c r="M323" s="931"/>
      <c r="N323" s="931"/>
      <c r="O323" s="932"/>
      <c r="Q323" s="681" t="s">
        <v>1089</v>
      </c>
      <c r="R323" s="20" t="s">
        <v>1487</v>
      </c>
      <c r="S323" s="20" t="s">
        <v>1601</v>
      </c>
      <c r="T323" s="20" t="s">
        <v>1641</v>
      </c>
      <c r="U323" s="20" t="s">
        <v>1493</v>
      </c>
      <c r="V323" s="20" t="s">
        <v>1602</v>
      </c>
      <c r="W323" s="20" t="s">
        <v>844</v>
      </c>
      <c r="X323" s="10"/>
      <c r="Y323" s="20" t="s">
        <v>1644</v>
      </c>
      <c r="Z323" s="20" t="s">
        <v>1540</v>
      </c>
      <c r="AA323" s="20" t="s">
        <v>1489</v>
      </c>
      <c r="AB323" s="21" t="s">
        <v>1493</v>
      </c>
    </row>
    <row r="324" spans="1:29" ht="15" customHeight="1" x14ac:dyDescent="0.2">
      <c r="A324" s="685">
        <v>8</v>
      </c>
      <c r="B324" s="54" t="s">
        <v>1339</v>
      </c>
      <c r="C324" s="696">
        <v>20</v>
      </c>
      <c r="D324" s="696">
        <v>7</v>
      </c>
      <c r="E324" s="696">
        <v>3</v>
      </c>
      <c r="F324" s="696">
        <v>10</v>
      </c>
      <c r="G324" s="696">
        <v>34</v>
      </c>
      <c r="H324" s="696">
        <v>45</v>
      </c>
      <c r="I324" s="698">
        <v>17</v>
      </c>
      <c r="J324" s="700">
        <f t="shared" si="23"/>
        <v>20</v>
      </c>
      <c r="K324" s="700">
        <f t="shared" si="24"/>
        <v>17</v>
      </c>
      <c r="L324" s="930"/>
      <c r="M324" s="931"/>
      <c r="N324" s="931"/>
      <c r="O324" s="932"/>
      <c r="Q324" s="681" t="s">
        <v>610</v>
      </c>
      <c r="R324" s="20" t="s">
        <v>1207</v>
      </c>
      <c r="S324" s="20" t="s">
        <v>1600</v>
      </c>
      <c r="T324" s="20" t="s">
        <v>1210</v>
      </c>
      <c r="U324" s="20" t="s">
        <v>1488</v>
      </c>
      <c r="V324" s="20" t="s">
        <v>1210</v>
      </c>
      <c r="W324" s="20" t="s">
        <v>1642</v>
      </c>
      <c r="X324" s="20" t="s">
        <v>104</v>
      </c>
      <c r="Y324" s="10"/>
      <c r="Z324" s="20" t="s">
        <v>1490</v>
      </c>
      <c r="AA324" s="20" t="s">
        <v>1540</v>
      </c>
      <c r="AB324" s="21" t="s">
        <v>844</v>
      </c>
    </row>
    <row r="325" spans="1:29" ht="15" customHeight="1" x14ac:dyDescent="0.2">
      <c r="A325" s="685">
        <v>9</v>
      </c>
      <c r="B325" s="54" t="s">
        <v>2213</v>
      </c>
      <c r="C325" s="696">
        <v>20</v>
      </c>
      <c r="D325" s="696">
        <v>6</v>
      </c>
      <c r="E325" s="696">
        <v>4</v>
      </c>
      <c r="F325" s="696">
        <v>10</v>
      </c>
      <c r="G325" s="696">
        <v>34</v>
      </c>
      <c r="H325" s="696">
        <v>47</v>
      </c>
      <c r="I325" s="698">
        <v>16</v>
      </c>
      <c r="J325" s="700">
        <f t="shared" si="23"/>
        <v>20</v>
      </c>
      <c r="K325" s="700">
        <f t="shared" si="24"/>
        <v>16</v>
      </c>
      <c r="L325" s="930"/>
      <c r="M325" s="931"/>
      <c r="N325" s="931"/>
      <c r="O325" s="932"/>
      <c r="Q325" s="681" t="s">
        <v>514</v>
      </c>
      <c r="R325" s="20" t="s">
        <v>1645</v>
      </c>
      <c r="S325" s="20" t="s">
        <v>1210</v>
      </c>
      <c r="T325" s="20" t="s">
        <v>1795</v>
      </c>
      <c r="U325" s="20" t="s">
        <v>1493</v>
      </c>
      <c r="V325" s="20" t="s">
        <v>1546</v>
      </c>
      <c r="W325" s="20" t="s">
        <v>1495</v>
      </c>
      <c r="X325" s="20" t="s">
        <v>1541</v>
      </c>
      <c r="Y325" s="20" t="s">
        <v>1644</v>
      </c>
      <c r="Z325" s="10"/>
      <c r="AA325" s="20" t="s">
        <v>1597</v>
      </c>
      <c r="AB325" s="21" t="s">
        <v>1494</v>
      </c>
    </row>
    <row r="326" spans="1:29" ht="15" customHeight="1" x14ac:dyDescent="0.2">
      <c r="A326" s="685">
        <v>10</v>
      </c>
      <c r="B326" s="54" t="s">
        <v>1200</v>
      </c>
      <c r="C326" s="696">
        <v>20</v>
      </c>
      <c r="D326" s="696">
        <v>5</v>
      </c>
      <c r="E326" s="696">
        <v>0</v>
      </c>
      <c r="F326" s="696">
        <v>15</v>
      </c>
      <c r="G326" s="696">
        <v>30</v>
      </c>
      <c r="H326" s="696">
        <v>56</v>
      </c>
      <c r="I326" s="698">
        <v>10</v>
      </c>
      <c r="J326" s="700">
        <f t="shared" si="23"/>
        <v>20</v>
      </c>
      <c r="K326" s="700">
        <f t="shared" si="24"/>
        <v>10</v>
      </c>
      <c r="L326" s="930"/>
      <c r="M326" s="931"/>
      <c r="N326" s="931"/>
      <c r="O326" s="932"/>
      <c r="Q326" s="681" t="s">
        <v>1587</v>
      </c>
      <c r="R326" s="20" t="s">
        <v>1493</v>
      </c>
      <c r="S326" s="20" t="s">
        <v>1495</v>
      </c>
      <c r="T326" s="20" t="s">
        <v>1210</v>
      </c>
      <c r="U326" s="20" t="s">
        <v>1493</v>
      </c>
      <c r="V326" s="20" t="s">
        <v>1210</v>
      </c>
      <c r="W326" s="20" t="s">
        <v>1642</v>
      </c>
      <c r="X326" s="20" t="s">
        <v>1646</v>
      </c>
      <c r="Y326" s="20" t="s">
        <v>1642</v>
      </c>
      <c r="Z326" s="20" t="s">
        <v>1597</v>
      </c>
      <c r="AA326" s="10"/>
      <c r="AB326" s="21" t="s">
        <v>1210</v>
      </c>
    </row>
    <row r="327" spans="1:29" ht="15" customHeight="1" thickBot="1" x14ac:dyDescent="0.25">
      <c r="A327" s="686">
        <v>11</v>
      </c>
      <c r="B327" s="55" t="s">
        <v>244</v>
      </c>
      <c r="C327" s="697">
        <v>20</v>
      </c>
      <c r="D327" s="697">
        <v>2</v>
      </c>
      <c r="E327" s="697">
        <v>6</v>
      </c>
      <c r="F327" s="697">
        <v>12</v>
      </c>
      <c r="G327" s="697">
        <v>22</v>
      </c>
      <c r="H327" s="697">
        <v>50</v>
      </c>
      <c r="I327" s="699">
        <f>(D327*2)+E327</f>
        <v>10</v>
      </c>
      <c r="J327" s="700">
        <f t="shared" ref="J327:J390" si="28">D327+E327+F327</f>
        <v>20</v>
      </c>
      <c r="K327" s="700">
        <f t="shared" ref="K327:K390" si="29">D327*2+E327</f>
        <v>10</v>
      </c>
      <c r="L327" s="933"/>
      <c r="M327" s="934"/>
      <c r="N327" s="934"/>
      <c r="O327" s="935"/>
      <c r="Q327" s="682" t="s">
        <v>813</v>
      </c>
      <c r="R327" s="23" t="s">
        <v>1207</v>
      </c>
      <c r="S327" s="23" t="s">
        <v>1600</v>
      </c>
      <c r="T327" s="23" t="s">
        <v>1597</v>
      </c>
      <c r="U327" s="23" t="s">
        <v>1488</v>
      </c>
      <c r="V327" s="23" t="s">
        <v>1207</v>
      </c>
      <c r="W327" s="23" t="s">
        <v>1540</v>
      </c>
      <c r="X327" s="23" t="s">
        <v>1602</v>
      </c>
      <c r="Y327" s="23" t="s">
        <v>1597</v>
      </c>
      <c r="Z327" s="23" t="s">
        <v>1495</v>
      </c>
      <c r="AA327" s="23" t="s">
        <v>1210</v>
      </c>
      <c r="AB327" s="15"/>
    </row>
    <row r="328" spans="1:29" ht="15" customHeight="1" x14ac:dyDescent="0.2">
      <c r="C328" s="700">
        <f t="shared" ref="C328:I328" si="30">SUM(C317:C327)</f>
        <v>220</v>
      </c>
      <c r="D328" s="700">
        <f t="shared" si="30"/>
        <v>95</v>
      </c>
      <c r="E328" s="700">
        <f t="shared" si="30"/>
        <v>30</v>
      </c>
      <c r="F328" s="700">
        <f t="shared" si="30"/>
        <v>95</v>
      </c>
      <c r="G328" s="700">
        <f t="shared" si="30"/>
        <v>455</v>
      </c>
      <c r="H328" s="700">
        <f t="shared" si="30"/>
        <v>455</v>
      </c>
      <c r="I328" s="700">
        <f t="shared" si="30"/>
        <v>220</v>
      </c>
      <c r="J328" s="700">
        <f t="shared" si="28"/>
        <v>220</v>
      </c>
      <c r="K328" s="700">
        <f t="shared" si="29"/>
        <v>220</v>
      </c>
      <c r="L328" s="4" t="s">
        <v>532</v>
      </c>
    </row>
    <row r="329" spans="1:29" ht="15" customHeight="1" thickBot="1" x14ac:dyDescent="0.25"/>
    <row r="330" spans="1:29" ht="15" customHeight="1" thickBot="1" x14ac:dyDescent="0.25">
      <c r="A330" s="1332" t="s">
        <v>2202</v>
      </c>
      <c r="B330" s="1333"/>
      <c r="C330" s="1333"/>
      <c r="D330" s="1333"/>
      <c r="E330" s="1333"/>
      <c r="F330" s="1334"/>
      <c r="G330" s="1335" t="s">
        <v>1329</v>
      </c>
      <c r="H330" s="1336"/>
      <c r="I330" s="1337"/>
      <c r="L330" s="945" t="s">
        <v>495</v>
      </c>
      <c r="M330" s="946"/>
      <c r="N330" s="946"/>
      <c r="O330" s="947"/>
    </row>
    <row r="331" spans="1:29" ht="15" customHeight="1" thickBot="1" x14ac:dyDescent="0.25">
      <c r="A331" s="688" t="s">
        <v>496</v>
      </c>
      <c r="B331" s="689" t="s">
        <v>497</v>
      </c>
      <c r="C331" s="690" t="s">
        <v>498</v>
      </c>
      <c r="D331" s="690" t="s">
        <v>499</v>
      </c>
      <c r="E331" s="690" t="s">
        <v>500</v>
      </c>
      <c r="F331" s="690" t="s">
        <v>501</v>
      </c>
      <c r="G331" s="691" t="s">
        <v>502</v>
      </c>
      <c r="H331" s="691" t="s">
        <v>503</v>
      </c>
      <c r="I331" s="692" t="s">
        <v>504</v>
      </c>
      <c r="L331" s="1063"/>
      <c r="M331" s="1064"/>
      <c r="N331" s="1064"/>
      <c r="O331" s="1065"/>
      <c r="Q331" s="24" t="s">
        <v>1330</v>
      </c>
      <c r="R331" s="683" t="s">
        <v>1615</v>
      </c>
      <c r="S331" s="683" t="s">
        <v>1340</v>
      </c>
      <c r="T331" s="683" t="s">
        <v>1503</v>
      </c>
      <c r="U331" s="683" t="s">
        <v>564</v>
      </c>
      <c r="V331" s="683" t="s">
        <v>500</v>
      </c>
      <c r="W331" s="683" t="s">
        <v>59</v>
      </c>
      <c r="X331" s="683" t="s">
        <v>1530</v>
      </c>
      <c r="Y331" s="683" t="s">
        <v>610</v>
      </c>
      <c r="Z331" s="683" t="s">
        <v>2089</v>
      </c>
      <c r="AA331" s="683" t="s">
        <v>1959</v>
      </c>
      <c r="AB331" s="683" t="s">
        <v>2090</v>
      </c>
      <c r="AC331" s="684" t="s">
        <v>727</v>
      </c>
    </row>
    <row r="332" spans="1:29" ht="15" customHeight="1" x14ac:dyDescent="0.2">
      <c r="A332" s="703">
        <v>1</v>
      </c>
      <c r="B332" s="53" t="s">
        <v>106</v>
      </c>
      <c r="C332" s="46"/>
      <c r="D332" s="46"/>
      <c r="E332" s="46"/>
      <c r="F332" s="46"/>
      <c r="G332" s="46"/>
      <c r="H332" s="46"/>
      <c r="I332" s="695"/>
      <c r="J332" s="700">
        <f t="shared" si="28"/>
        <v>0</v>
      </c>
      <c r="K332" s="700">
        <f t="shared" si="29"/>
        <v>0</v>
      </c>
      <c r="L332" s="927" t="s">
        <v>1341</v>
      </c>
      <c r="M332" s="928"/>
      <c r="N332" s="928"/>
      <c r="O332" s="929"/>
      <c r="Q332" s="681" t="s">
        <v>1615</v>
      </c>
      <c r="R332" s="10"/>
      <c r="S332" s="20"/>
      <c r="T332" s="20"/>
      <c r="U332" s="20"/>
      <c r="V332" s="20"/>
      <c r="W332" s="20"/>
      <c r="X332" s="20"/>
      <c r="Y332" s="20"/>
      <c r="Z332" s="20"/>
      <c r="AA332" s="20"/>
      <c r="AB332" s="20"/>
      <c r="AC332" s="21"/>
    </row>
    <row r="333" spans="1:29" ht="15" customHeight="1" x14ac:dyDescent="0.2">
      <c r="A333" s="685">
        <v>2</v>
      </c>
      <c r="B333" s="54" t="s">
        <v>1931</v>
      </c>
      <c r="C333" s="696"/>
      <c r="D333" s="696"/>
      <c r="E333" s="696"/>
      <c r="F333" s="696"/>
      <c r="G333" s="696"/>
      <c r="H333" s="696"/>
      <c r="I333" s="698"/>
      <c r="J333" s="700">
        <f t="shared" si="28"/>
        <v>0</v>
      </c>
      <c r="K333" s="700">
        <f t="shared" si="29"/>
        <v>0</v>
      </c>
      <c r="L333" s="930"/>
      <c r="M333" s="931"/>
      <c r="N333" s="931"/>
      <c r="O333" s="932"/>
      <c r="Q333" s="681" t="s">
        <v>241</v>
      </c>
      <c r="R333" s="20"/>
      <c r="S333" s="10"/>
      <c r="T333" s="20"/>
      <c r="U333" s="20"/>
      <c r="V333" s="20"/>
      <c r="W333" s="20"/>
      <c r="X333" s="20"/>
      <c r="Y333" s="20"/>
      <c r="Z333" s="20"/>
      <c r="AA333" s="20"/>
      <c r="AB333" s="20"/>
      <c r="AC333" s="21"/>
    </row>
    <row r="334" spans="1:29" ht="15" customHeight="1" x14ac:dyDescent="0.2">
      <c r="A334" s="685" t="s">
        <v>521</v>
      </c>
      <c r="B334" s="54" t="s">
        <v>2061</v>
      </c>
      <c r="C334" s="696"/>
      <c r="D334" s="696"/>
      <c r="E334" s="696"/>
      <c r="F334" s="696"/>
      <c r="G334" s="696"/>
      <c r="H334" s="696"/>
      <c r="I334" s="698"/>
      <c r="J334" s="700">
        <f t="shared" si="28"/>
        <v>0</v>
      </c>
      <c r="K334" s="700">
        <f t="shared" si="29"/>
        <v>0</v>
      </c>
      <c r="L334" s="930"/>
      <c r="M334" s="931"/>
      <c r="N334" s="931"/>
      <c r="O334" s="932"/>
      <c r="Q334" s="681" t="s">
        <v>1503</v>
      </c>
      <c r="R334" s="20"/>
      <c r="S334" s="20"/>
      <c r="T334" s="10"/>
      <c r="U334" s="20" t="s">
        <v>532</v>
      </c>
      <c r="V334" s="20"/>
      <c r="W334" s="20"/>
      <c r="X334" s="20"/>
      <c r="Y334" s="20"/>
      <c r="Z334" s="20"/>
      <c r="AA334" s="20"/>
      <c r="AB334" s="20"/>
      <c r="AC334" s="21" t="s">
        <v>532</v>
      </c>
    </row>
    <row r="335" spans="1:29" ht="15" customHeight="1" x14ac:dyDescent="0.2">
      <c r="A335" s="685" t="s">
        <v>521</v>
      </c>
      <c r="B335" s="54" t="s">
        <v>1498</v>
      </c>
      <c r="C335" s="696"/>
      <c r="D335" s="696"/>
      <c r="E335" s="696"/>
      <c r="F335" s="696"/>
      <c r="G335" s="696"/>
      <c r="H335" s="696"/>
      <c r="I335" s="698"/>
      <c r="J335" s="700">
        <f t="shared" si="28"/>
        <v>0</v>
      </c>
      <c r="K335" s="700">
        <f t="shared" si="29"/>
        <v>0</v>
      </c>
      <c r="L335" s="930"/>
      <c r="M335" s="931"/>
      <c r="N335" s="931"/>
      <c r="O335" s="932"/>
      <c r="Q335" s="681" t="s">
        <v>564</v>
      </c>
      <c r="R335" s="20"/>
      <c r="S335" s="20"/>
      <c r="T335" s="20" t="s">
        <v>532</v>
      </c>
      <c r="U335" s="10"/>
      <c r="V335" s="20"/>
      <c r="W335" s="20"/>
      <c r="X335" s="20"/>
      <c r="Y335" s="20"/>
      <c r="Z335" s="20"/>
      <c r="AA335" s="20"/>
      <c r="AB335" s="20"/>
      <c r="AC335" s="21"/>
    </row>
    <row r="336" spans="1:29" ht="15" customHeight="1" x14ac:dyDescent="0.2">
      <c r="A336" s="685" t="s">
        <v>521</v>
      </c>
      <c r="B336" s="54" t="s">
        <v>2204</v>
      </c>
      <c r="C336" s="696"/>
      <c r="D336" s="696"/>
      <c r="E336" s="696"/>
      <c r="F336" s="696"/>
      <c r="G336" s="696"/>
      <c r="H336" s="696"/>
      <c r="I336" s="698"/>
      <c r="J336" s="700">
        <f t="shared" si="28"/>
        <v>0</v>
      </c>
      <c r="K336" s="700">
        <f t="shared" si="29"/>
        <v>0</v>
      </c>
      <c r="L336" s="930"/>
      <c r="M336" s="931"/>
      <c r="N336" s="931"/>
      <c r="O336" s="932"/>
      <c r="Q336" s="681" t="s">
        <v>500</v>
      </c>
      <c r="R336" s="20"/>
      <c r="S336" s="20"/>
      <c r="T336" s="20"/>
      <c r="U336" s="20"/>
      <c r="V336" s="10"/>
      <c r="W336" s="20" t="s">
        <v>532</v>
      </c>
      <c r="X336" s="20"/>
      <c r="Y336" s="20"/>
      <c r="Z336" s="20"/>
      <c r="AA336" s="20"/>
      <c r="AB336" s="20"/>
      <c r="AC336" s="21"/>
    </row>
    <row r="337" spans="1:33" ht="15" customHeight="1" x14ac:dyDescent="0.2">
      <c r="A337" s="685" t="s">
        <v>521</v>
      </c>
      <c r="B337" s="54" t="s">
        <v>616</v>
      </c>
      <c r="C337" s="696"/>
      <c r="D337" s="696"/>
      <c r="E337" s="696"/>
      <c r="F337" s="696"/>
      <c r="G337" s="696"/>
      <c r="H337" s="696"/>
      <c r="I337" s="698"/>
      <c r="J337" s="700">
        <f t="shared" si="28"/>
        <v>0</v>
      </c>
      <c r="K337" s="700">
        <f t="shared" si="29"/>
        <v>0</v>
      </c>
      <c r="L337" s="930" t="s">
        <v>528</v>
      </c>
      <c r="M337" s="931"/>
      <c r="N337" s="931"/>
      <c r="O337" s="932"/>
      <c r="Q337" s="681" t="s">
        <v>59</v>
      </c>
      <c r="R337" s="20"/>
      <c r="S337" s="20"/>
      <c r="T337" s="20"/>
      <c r="U337" s="20"/>
      <c r="V337" s="20" t="s">
        <v>532</v>
      </c>
      <c r="W337" s="10"/>
      <c r="X337" s="20"/>
      <c r="Y337" s="20"/>
      <c r="Z337" s="20"/>
      <c r="AA337" s="20"/>
      <c r="AB337" s="20"/>
      <c r="AC337" s="21"/>
    </row>
    <row r="338" spans="1:33" ht="15" customHeight="1" x14ac:dyDescent="0.2">
      <c r="A338" s="685" t="s">
        <v>521</v>
      </c>
      <c r="B338" s="54" t="s">
        <v>2062</v>
      </c>
      <c r="C338" s="696"/>
      <c r="D338" s="696"/>
      <c r="E338" s="696"/>
      <c r="F338" s="696"/>
      <c r="G338" s="696"/>
      <c r="H338" s="696"/>
      <c r="I338" s="698"/>
      <c r="J338" s="700">
        <f t="shared" si="28"/>
        <v>0</v>
      </c>
      <c r="K338" s="700">
        <f t="shared" si="29"/>
        <v>0</v>
      </c>
      <c r="L338" s="930"/>
      <c r="M338" s="931"/>
      <c r="N338" s="931"/>
      <c r="O338" s="932"/>
      <c r="Q338" s="681" t="s">
        <v>1530</v>
      </c>
      <c r="R338" s="20"/>
      <c r="S338" s="20"/>
      <c r="T338" s="20"/>
      <c r="U338" s="20"/>
      <c r="V338" s="20"/>
      <c r="W338" s="20"/>
      <c r="X338" s="10"/>
      <c r="Y338" s="20"/>
      <c r="Z338" s="20"/>
      <c r="AA338" s="20"/>
      <c r="AB338" s="20"/>
      <c r="AC338" s="21"/>
    </row>
    <row r="339" spans="1:33" ht="15" customHeight="1" x14ac:dyDescent="0.2">
      <c r="A339" s="685" t="s">
        <v>521</v>
      </c>
      <c r="B339" s="54" t="s">
        <v>1548</v>
      </c>
      <c r="C339" s="696"/>
      <c r="D339" s="696"/>
      <c r="E339" s="696"/>
      <c r="F339" s="696"/>
      <c r="G339" s="696"/>
      <c r="H339" s="696"/>
      <c r="I339" s="698"/>
      <c r="J339" s="700">
        <f t="shared" si="28"/>
        <v>0</v>
      </c>
      <c r="K339" s="700">
        <f t="shared" si="29"/>
        <v>0</v>
      </c>
      <c r="L339" s="930"/>
      <c r="M339" s="931"/>
      <c r="N339" s="931"/>
      <c r="O339" s="932"/>
      <c r="Q339" s="681" t="s">
        <v>610</v>
      </c>
      <c r="R339" s="20"/>
      <c r="S339" s="20"/>
      <c r="T339" s="20"/>
      <c r="U339" s="20"/>
      <c r="V339" s="20"/>
      <c r="W339" s="20"/>
      <c r="X339" s="20"/>
      <c r="Y339" s="10"/>
      <c r="Z339" s="20" t="s">
        <v>532</v>
      </c>
      <c r="AA339" s="20"/>
      <c r="AB339" s="20"/>
      <c r="AC339" s="21"/>
    </row>
    <row r="340" spans="1:33" ht="15" customHeight="1" x14ac:dyDescent="0.2">
      <c r="A340" s="685" t="s">
        <v>521</v>
      </c>
      <c r="B340" s="54" t="s">
        <v>2093</v>
      </c>
      <c r="C340" s="696"/>
      <c r="D340" s="696"/>
      <c r="E340" s="696"/>
      <c r="F340" s="696"/>
      <c r="G340" s="696"/>
      <c r="H340" s="696"/>
      <c r="I340" s="698"/>
      <c r="J340" s="700">
        <f t="shared" si="28"/>
        <v>0</v>
      </c>
      <c r="K340" s="700">
        <f t="shared" si="29"/>
        <v>0</v>
      </c>
      <c r="L340" s="930"/>
      <c r="M340" s="931"/>
      <c r="N340" s="931"/>
      <c r="O340" s="932"/>
      <c r="Q340" s="681" t="s">
        <v>2089</v>
      </c>
      <c r="R340" s="20"/>
      <c r="S340" s="20"/>
      <c r="T340" s="20"/>
      <c r="U340" s="20"/>
      <c r="V340" s="20"/>
      <c r="W340" s="20"/>
      <c r="X340" s="20"/>
      <c r="Y340" s="20" t="s">
        <v>532</v>
      </c>
      <c r="Z340" s="10"/>
      <c r="AA340" s="20"/>
      <c r="AB340" s="20"/>
      <c r="AC340" s="21"/>
    </row>
    <row r="341" spans="1:33" ht="15" customHeight="1" x14ac:dyDescent="0.2">
      <c r="A341" s="685" t="s">
        <v>521</v>
      </c>
      <c r="B341" s="54" t="s">
        <v>2094</v>
      </c>
      <c r="C341" s="696"/>
      <c r="D341" s="696"/>
      <c r="E341" s="696"/>
      <c r="F341" s="696"/>
      <c r="G341" s="696"/>
      <c r="H341" s="696"/>
      <c r="I341" s="698"/>
      <c r="J341" s="700">
        <f t="shared" si="28"/>
        <v>0</v>
      </c>
      <c r="K341" s="700">
        <f t="shared" si="29"/>
        <v>0</v>
      </c>
      <c r="L341" s="930"/>
      <c r="M341" s="931"/>
      <c r="N341" s="931"/>
      <c r="O341" s="932"/>
      <c r="Q341" s="681" t="s">
        <v>1959</v>
      </c>
      <c r="R341" s="20"/>
      <c r="S341" s="20"/>
      <c r="T341" s="20"/>
      <c r="U341" s="20"/>
      <c r="V341" s="20"/>
      <c r="W341" s="20"/>
      <c r="X341" s="20"/>
      <c r="Y341" s="20"/>
      <c r="Z341" s="20"/>
      <c r="AA341" s="10"/>
      <c r="AB341" s="20" t="s">
        <v>532</v>
      </c>
      <c r="AC341" s="21"/>
    </row>
    <row r="342" spans="1:33" ht="15" customHeight="1" x14ac:dyDescent="0.2">
      <c r="A342" s="685" t="s">
        <v>521</v>
      </c>
      <c r="B342" s="54" t="s">
        <v>1497</v>
      </c>
      <c r="C342" s="696"/>
      <c r="D342" s="696"/>
      <c r="E342" s="696"/>
      <c r="F342" s="696"/>
      <c r="G342" s="696"/>
      <c r="H342" s="696"/>
      <c r="I342" s="698"/>
      <c r="J342" s="700">
        <f t="shared" si="28"/>
        <v>0</v>
      </c>
      <c r="K342" s="700">
        <f t="shared" si="29"/>
        <v>0</v>
      </c>
      <c r="L342" s="930"/>
      <c r="M342" s="931"/>
      <c r="N342" s="931"/>
      <c r="O342" s="932"/>
      <c r="Q342" s="681" t="s">
        <v>2090</v>
      </c>
      <c r="R342" s="20"/>
      <c r="S342" s="20"/>
      <c r="T342" s="20"/>
      <c r="U342" s="20"/>
      <c r="V342" s="20"/>
      <c r="W342" s="20"/>
      <c r="X342" s="20"/>
      <c r="Y342" s="20"/>
      <c r="Z342" s="20"/>
      <c r="AA342" s="20" t="s">
        <v>532</v>
      </c>
      <c r="AB342" s="10"/>
      <c r="AC342" s="21" t="s">
        <v>532</v>
      </c>
    </row>
    <row r="343" spans="1:33" ht="15" customHeight="1" thickBot="1" x14ac:dyDescent="0.25">
      <c r="A343" s="686" t="s">
        <v>521</v>
      </c>
      <c r="B343" s="55" t="s">
        <v>1139</v>
      </c>
      <c r="C343" s="697"/>
      <c r="D343" s="697"/>
      <c r="E343" s="697"/>
      <c r="F343" s="697"/>
      <c r="G343" s="697"/>
      <c r="H343" s="697"/>
      <c r="I343" s="699"/>
      <c r="J343" s="700">
        <f t="shared" si="28"/>
        <v>0</v>
      </c>
      <c r="K343" s="700">
        <f t="shared" si="29"/>
        <v>0</v>
      </c>
      <c r="L343" s="933"/>
      <c r="M343" s="934"/>
      <c r="N343" s="934"/>
      <c r="O343" s="935"/>
      <c r="Q343" s="682" t="s">
        <v>727</v>
      </c>
      <c r="R343" s="23"/>
      <c r="S343" s="23"/>
      <c r="T343" s="23"/>
      <c r="U343" s="23"/>
      <c r="V343" s="23"/>
      <c r="W343" s="23"/>
      <c r="X343" s="23"/>
      <c r="Y343" s="23"/>
      <c r="Z343" s="23"/>
      <c r="AA343" s="23"/>
      <c r="AB343" s="23" t="s">
        <v>532</v>
      </c>
      <c r="AC343" s="15"/>
    </row>
    <row r="344" spans="1:33" ht="15" customHeight="1" x14ac:dyDescent="0.2">
      <c r="C344" s="700">
        <f t="shared" ref="C344:I344" si="31">SUM(C332:C343)</f>
        <v>0</v>
      </c>
      <c r="D344" s="700">
        <f t="shared" si="31"/>
        <v>0</v>
      </c>
      <c r="E344" s="700">
        <f t="shared" si="31"/>
        <v>0</v>
      </c>
      <c r="F344" s="700">
        <f t="shared" si="31"/>
        <v>0</v>
      </c>
      <c r="G344" s="700">
        <f t="shared" si="31"/>
        <v>0</v>
      </c>
      <c r="H344" s="700">
        <f t="shared" si="31"/>
        <v>0</v>
      </c>
      <c r="I344" s="700">
        <f t="shared" si="31"/>
        <v>0</v>
      </c>
      <c r="J344" s="700">
        <f t="shared" si="28"/>
        <v>0</v>
      </c>
      <c r="K344" s="700">
        <f t="shared" si="29"/>
        <v>0</v>
      </c>
      <c r="L344" s="4" t="s">
        <v>532</v>
      </c>
    </row>
    <row r="345" spans="1:33" ht="15" customHeight="1" thickBot="1" x14ac:dyDescent="0.25"/>
    <row r="346" spans="1:33" ht="15" customHeight="1" x14ac:dyDescent="0.2">
      <c r="A346" s="1131" t="s">
        <v>491</v>
      </c>
      <c r="B346" s="1132"/>
      <c r="C346" s="1020" t="s">
        <v>1342</v>
      </c>
      <c r="D346" s="1021"/>
      <c r="E346" s="1021"/>
      <c r="F346" s="1021"/>
      <c r="G346" s="1021"/>
      <c r="H346" s="1021"/>
      <c r="I346" s="1022"/>
      <c r="P346" s="5" t="s">
        <v>532</v>
      </c>
    </row>
    <row r="347" spans="1:33" ht="15" customHeight="1" thickBot="1" x14ac:dyDescent="0.25">
      <c r="A347" s="1133"/>
      <c r="B347" s="1134"/>
      <c r="C347" s="1023"/>
      <c r="D347" s="1024"/>
      <c r="E347" s="1024"/>
      <c r="F347" s="1024"/>
      <c r="G347" s="1024"/>
      <c r="H347" s="1024"/>
      <c r="I347" s="1025"/>
      <c r="AG347" s="5" t="s">
        <v>532</v>
      </c>
    </row>
    <row r="348" spans="1:33" ht="15" customHeight="1" thickBot="1" x14ac:dyDescent="0.25"/>
    <row r="349" spans="1:33" ht="15" customHeight="1" thickBot="1" x14ac:dyDescent="0.25">
      <c r="A349" s="1239" t="s">
        <v>2187</v>
      </c>
      <c r="B349" s="1240"/>
      <c r="C349" s="1240"/>
      <c r="D349" s="1240"/>
      <c r="E349" s="1240"/>
      <c r="F349" s="1241"/>
      <c r="G349" s="1236" t="s">
        <v>1342</v>
      </c>
      <c r="H349" s="1237"/>
      <c r="I349" s="1238"/>
      <c r="L349" s="1242" t="s">
        <v>588</v>
      </c>
      <c r="M349" s="1243"/>
      <c r="N349" s="1243"/>
      <c r="O349" s="1244"/>
    </row>
    <row r="350" spans="1:33" ht="15" customHeight="1" thickBot="1" x14ac:dyDescent="0.25">
      <c r="A350" s="508" t="s">
        <v>496</v>
      </c>
      <c r="B350" s="509" t="s">
        <v>497</v>
      </c>
      <c r="C350" s="510" t="s">
        <v>498</v>
      </c>
      <c r="D350" s="510" t="s">
        <v>499</v>
      </c>
      <c r="E350" s="510" t="s">
        <v>500</v>
      </c>
      <c r="F350" s="510" t="s">
        <v>501</v>
      </c>
      <c r="G350" s="511" t="s">
        <v>502</v>
      </c>
      <c r="H350" s="511" t="s">
        <v>503</v>
      </c>
      <c r="I350" s="512" t="s">
        <v>504</v>
      </c>
      <c r="L350" s="1245"/>
      <c r="M350" s="1246"/>
      <c r="N350" s="1246"/>
      <c r="O350" s="1247"/>
      <c r="Q350" s="24" t="s">
        <v>1343</v>
      </c>
      <c r="R350" s="420" t="s">
        <v>503</v>
      </c>
      <c r="S350" s="420" t="s">
        <v>116</v>
      </c>
      <c r="T350" s="420" t="s">
        <v>117</v>
      </c>
      <c r="U350" s="420" t="s">
        <v>1344</v>
      </c>
      <c r="V350" s="420" t="s">
        <v>1345</v>
      </c>
      <c r="W350" s="420" t="s">
        <v>902</v>
      </c>
      <c r="X350" s="420" t="s">
        <v>158</v>
      </c>
      <c r="Y350" s="420" t="s">
        <v>511</v>
      </c>
      <c r="Z350" s="420" t="s">
        <v>1178</v>
      </c>
      <c r="AA350" s="420" t="s">
        <v>777</v>
      </c>
      <c r="AB350" s="420" t="s">
        <v>1684</v>
      </c>
      <c r="AC350" s="420" t="s">
        <v>533</v>
      </c>
      <c r="AD350" s="420" t="s">
        <v>769</v>
      </c>
      <c r="AE350" s="421" t="s">
        <v>1306</v>
      </c>
    </row>
    <row r="351" spans="1:33" ht="15" customHeight="1" x14ac:dyDescent="0.2">
      <c r="A351" s="518">
        <v>1</v>
      </c>
      <c r="B351" s="53" t="s">
        <v>906</v>
      </c>
      <c r="C351" s="46">
        <v>26</v>
      </c>
      <c r="D351" s="46">
        <v>19</v>
      </c>
      <c r="E351" s="46">
        <v>1</v>
      </c>
      <c r="F351" s="46">
        <v>6</v>
      </c>
      <c r="G351" s="46">
        <v>63</v>
      </c>
      <c r="H351" s="46">
        <v>34</v>
      </c>
      <c r="I351" s="695">
        <v>39</v>
      </c>
      <c r="J351" s="700">
        <f t="shared" si="28"/>
        <v>26</v>
      </c>
      <c r="K351" s="700">
        <f t="shared" si="29"/>
        <v>39</v>
      </c>
      <c r="L351" s="927" t="s">
        <v>1346</v>
      </c>
      <c r="M351" s="928"/>
      <c r="N351" s="928"/>
      <c r="O351" s="929"/>
      <c r="Q351" s="422" t="s">
        <v>503</v>
      </c>
      <c r="R351" s="10"/>
      <c r="S351" s="20"/>
      <c r="T351" s="20"/>
      <c r="U351" s="20"/>
      <c r="V351" s="20"/>
      <c r="W351" s="20"/>
      <c r="X351" s="20"/>
      <c r="Y351" s="20"/>
      <c r="Z351" s="20"/>
      <c r="AA351" s="20" t="s">
        <v>1599</v>
      </c>
      <c r="AB351" s="20"/>
      <c r="AC351" s="20" t="s">
        <v>1489</v>
      </c>
      <c r="AD351" s="20"/>
      <c r="AE351" s="21"/>
    </row>
    <row r="352" spans="1:33" ht="15" customHeight="1" x14ac:dyDescent="0.2">
      <c r="A352" s="514">
        <v>2</v>
      </c>
      <c r="B352" s="54" t="s">
        <v>1808</v>
      </c>
      <c r="C352" s="696">
        <v>26</v>
      </c>
      <c r="D352" s="696">
        <v>17</v>
      </c>
      <c r="E352" s="696">
        <v>4</v>
      </c>
      <c r="F352" s="696">
        <v>5</v>
      </c>
      <c r="G352" s="696">
        <v>54</v>
      </c>
      <c r="H352" s="696">
        <v>41</v>
      </c>
      <c r="I352" s="698">
        <v>38</v>
      </c>
      <c r="J352" s="700">
        <f t="shared" si="28"/>
        <v>26</v>
      </c>
      <c r="K352" s="700">
        <f t="shared" si="29"/>
        <v>38</v>
      </c>
      <c r="L352" s="930"/>
      <c r="M352" s="931"/>
      <c r="N352" s="931"/>
      <c r="O352" s="932"/>
      <c r="Q352" s="422" t="s">
        <v>116</v>
      </c>
      <c r="R352" s="20"/>
      <c r="S352" s="10"/>
      <c r="T352" s="20" t="s">
        <v>532</v>
      </c>
      <c r="U352" s="20"/>
      <c r="V352" s="20"/>
      <c r="W352" s="20" t="s">
        <v>532</v>
      </c>
      <c r="X352" s="20"/>
      <c r="Y352" s="20"/>
      <c r="Z352" s="20"/>
      <c r="AA352" s="20" t="s">
        <v>1207</v>
      </c>
      <c r="AB352" s="20"/>
      <c r="AC352" s="20" t="s">
        <v>1539</v>
      </c>
      <c r="AD352" s="20"/>
      <c r="AE352" s="21"/>
    </row>
    <row r="353" spans="1:31" ht="15" customHeight="1" x14ac:dyDescent="0.2">
      <c r="A353" s="514">
        <v>3</v>
      </c>
      <c r="B353" s="54" t="s">
        <v>554</v>
      </c>
      <c r="C353" s="696">
        <v>26</v>
      </c>
      <c r="D353" s="696">
        <v>13</v>
      </c>
      <c r="E353" s="696">
        <v>5</v>
      </c>
      <c r="F353" s="696">
        <v>8</v>
      </c>
      <c r="G353" s="696">
        <v>45</v>
      </c>
      <c r="H353" s="696">
        <v>37</v>
      </c>
      <c r="I353" s="698">
        <v>31</v>
      </c>
      <c r="J353" s="700">
        <f t="shared" si="28"/>
        <v>26</v>
      </c>
      <c r="K353" s="700">
        <f t="shared" si="29"/>
        <v>31</v>
      </c>
      <c r="L353" s="930"/>
      <c r="M353" s="931"/>
      <c r="N353" s="931"/>
      <c r="O353" s="932"/>
      <c r="Q353" s="422" t="s">
        <v>117</v>
      </c>
      <c r="R353" s="20"/>
      <c r="S353" s="20" t="s">
        <v>532</v>
      </c>
      <c r="T353" s="10"/>
      <c r="U353" s="20"/>
      <c r="V353" s="20"/>
      <c r="W353" s="20"/>
      <c r="X353" s="20"/>
      <c r="Y353" s="20"/>
      <c r="Z353" s="20"/>
      <c r="AA353" s="20" t="s">
        <v>1487</v>
      </c>
      <c r="AB353" s="20"/>
      <c r="AC353" s="20" t="s">
        <v>1653</v>
      </c>
      <c r="AD353" s="20"/>
      <c r="AE353" s="21"/>
    </row>
    <row r="354" spans="1:31" ht="15" customHeight="1" x14ac:dyDescent="0.2">
      <c r="A354" s="514">
        <v>4</v>
      </c>
      <c r="B354" s="54" t="s">
        <v>164</v>
      </c>
      <c r="C354" s="696">
        <v>26</v>
      </c>
      <c r="D354" s="696">
        <v>13</v>
      </c>
      <c r="E354" s="696">
        <v>4</v>
      </c>
      <c r="F354" s="696">
        <v>9</v>
      </c>
      <c r="G354" s="696">
        <v>58</v>
      </c>
      <c r="H354" s="696">
        <v>45</v>
      </c>
      <c r="I354" s="698">
        <v>30</v>
      </c>
      <c r="J354" s="700">
        <f t="shared" si="28"/>
        <v>26</v>
      </c>
      <c r="K354" s="700">
        <f t="shared" si="29"/>
        <v>30</v>
      </c>
      <c r="L354" s="930"/>
      <c r="M354" s="931"/>
      <c r="N354" s="931"/>
      <c r="O354" s="932"/>
      <c r="Q354" s="422" t="s">
        <v>1344</v>
      </c>
      <c r="R354" s="20"/>
      <c r="S354" s="20"/>
      <c r="T354" s="20"/>
      <c r="U354" s="10"/>
      <c r="V354" s="20"/>
      <c r="W354" s="20"/>
      <c r="X354" s="20"/>
      <c r="Y354" s="20"/>
      <c r="Z354" s="20"/>
      <c r="AA354" s="20" t="s">
        <v>1645</v>
      </c>
      <c r="AB354" s="20"/>
      <c r="AC354" s="20" t="s">
        <v>1602</v>
      </c>
      <c r="AD354" s="20"/>
      <c r="AE354" s="21"/>
    </row>
    <row r="355" spans="1:31" ht="15" customHeight="1" x14ac:dyDescent="0.2">
      <c r="A355" s="514">
        <v>5</v>
      </c>
      <c r="B355" s="54" t="s">
        <v>781</v>
      </c>
      <c r="C355" s="696">
        <v>26</v>
      </c>
      <c r="D355" s="696">
        <v>10</v>
      </c>
      <c r="E355" s="696">
        <v>7</v>
      </c>
      <c r="F355" s="696">
        <v>9</v>
      </c>
      <c r="G355" s="696">
        <v>62</v>
      </c>
      <c r="H355" s="696">
        <v>57</v>
      </c>
      <c r="I355" s="698">
        <v>27</v>
      </c>
      <c r="J355" s="700">
        <f t="shared" si="28"/>
        <v>26</v>
      </c>
      <c r="K355" s="700">
        <f t="shared" si="29"/>
        <v>27</v>
      </c>
      <c r="L355" s="930"/>
      <c r="M355" s="931"/>
      <c r="N355" s="931"/>
      <c r="O355" s="932"/>
      <c r="Q355" s="422" t="s">
        <v>1345</v>
      </c>
      <c r="R355" s="20"/>
      <c r="S355" s="20"/>
      <c r="T355" s="20"/>
      <c r="U355" s="20"/>
      <c r="V355" s="10"/>
      <c r="W355" s="20" t="s">
        <v>532</v>
      </c>
      <c r="X355" s="20"/>
      <c r="Y355" s="20"/>
      <c r="Z355" s="20"/>
      <c r="AA355" s="20" t="s">
        <v>1488</v>
      </c>
      <c r="AB355" s="20"/>
      <c r="AC355" s="20" t="s">
        <v>1597</v>
      </c>
      <c r="AD355" s="20"/>
      <c r="AE355" s="21" t="s">
        <v>532</v>
      </c>
    </row>
    <row r="356" spans="1:31" ht="15" customHeight="1" x14ac:dyDescent="0.2">
      <c r="A356" s="514">
        <v>6</v>
      </c>
      <c r="B356" s="54" t="s">
        <v>1518</v>
      </c>
      <c r="C356" s="696">
        <v>26</v>
      </c>
      <c r="D356" s="696">
        <v>12</v>
      </c>
      <c r="E356" s="696">
        <v>3</v>
      </c>
      <c r="F356" s="696">
        <v>11</v>
      </c>
      <c r="G356" s="696">
        <v>52</v>
      </c>
      <c r="H356" s="696">
        <v>48</v>
      </c>
      <c r="I356" s="698">
        <v>27</v>
      </c>
      <c r="J356" s="700">
        <f t="shared" si="28"/>
        <v>26</v>
      </c>
      <c r="K356" s="700">
        <f t="shared" si="29"/>
        <v>27</v>
      </c>
      <c r="L356" s="930"/>
      <c r="M356" s="931"/>
      <c r="N356" s="931"/>
      <c r="O356" s="932"/>
      <c r="Q356" s="422" t="s">
        <v>902</v>
      </c>
      <c r="R356" s="20"/>
      <c r="S356" s="20"/>
      <c r="T356" s="20"/>
      <c r="U356" s="20"/>
      <c r="V356" s="20" t="s">
        <v>532</v>
      </c>
      <c r="W356" s="10"/>
      <c r="X356" s="20"/>
      <c r="Y356" s="20"/>
      <c r="Z356" s="20"/>
      <c r="AA356" s="20" t="s">
        <v>1489</v>
      </c>
      <c r="AB356" s="20"/>
      <c r="AC356" s="20" t="s">
        <v>1494</v>
      </c>
      <c r="AD356" s="20"/>
      <c r="AE356" s="21"/>
    </row>
    <row r="357" spans="1:31" ht="15" customHeight="1" x14ac:dyDescent="0.2">
      <c r="A357" s="514">
        <v>7</v>
      </c>
      <c r="B357" s="54" t="s">
        <v>1431</v>
      </c>
      <c r="C357" s="696">
        <v>26</v>
      </c>
      <c r="D357" s="696">
        <v>10</v>
      </c>
      <c r="E357" s="696">
        <v>5</v>
      </c>
      <c r="F357" s="696">
        <v>11</v>
      </c>
      <c r="G357" s="696">
        <v>44</v>
      </c>
      <c r="H357" s="696">
        <v>39</v>
      </c>
      <c r="I357" s="698">
        <v>25</v>
      </c>
      <c r="J357" s="700">
        <f t="shared" si="28"/>
        <v>26</v>
      </c>
      <c r="K357" s="700">
        <f t="shared" si="29"/>
        <v>25</v>
      </c>
      <c r="L357" s="930"/>
      <c r="M357" s="931"/>
      <c r="N357" s="931"/>
      <c r="O357" s="932"/>
      <c r="Q357" s="422" t="s">
        <v>158</v>
      </c>
      <c r="R357" s="20"/>
      <c r="S357" s="20"/>
      <c r="T357" s="20"/>
      <c r="U357" s="20"/>
      <c r="V357" s="20"/>
      <c r="W357" s="20"/>
      <c r="X357" s="10"/>
      <c r="Y357" s="20" t="s">
        <v>532</v>
      </c>
      <c r="Z357" s="20"/>
      <c r="AA357" s="20" t="s">
        <v>1490</v>
      </c>
      <c r="AB357" s="20"/>
      <c r="AC357" s="20" t="s">
        <v>1601</v>
      </c>
      <c r="AD357" s="20"/>
      <c r="AE357" s="21"/>
    </row>
    <row r="358" spans="1:31" ht="15" customHeight="1" x14ac:dyDescent="0.2">
      <c r="A358" s="514">
        <v>8</v>
      </c>
      <c r="B358" s="54" t="s">
        <v>1598</v>
      </c>
      <c r="C358" s="696">
        <v>26</v>
      </c>
      <c r="D358" s="696">
        <v>9</v>
      </c>
      <c r="E358" s="696">
        <v>7</v>
      </c>
      <c r="F358" s="696">
        <v>10</v>
      </c>
      <c r="G358" s="696">
        <v>47</v>
      </c>
      <c r="H358" s="696">
        <v>62</v>
      </c>
      <c r="I358" s="698">
        <v>25</v>
      </c>
      <c r="J358" s="700">
        <f t="shared" si="28"/>
        <v>26</v>
      </c>
      <c r="K358" s="700">
        <f t="shared" si="29"/>
        <v>25</v>
      </c>
      <c r="L358" s="930"/>
      <c r="M358" s="931"/>
      <c r="N358" s="931"/>
      <c r="O358" s="932"/>
      <c r="Q358" s="422" t="s">
        <v>511</v>
      </c>
      <c r="R358" s="20"/>
      <c r="S358" s="20"/>
      <c r="T358" s="20"/>
      <c r="U358" s="20"/>
      <c r="V358" s="20"/>
      <c r="W358" s="20"/>
      <c r="X358" s="20" t="s">
        <v>532</v>
      </c>
      <c r="Y358" s="10"/>
      <c r="Z358" s="20"/>
      <c r="AA358" s="20" t="s">
        <v>1207</v>
      </c>
      <c r="AB358" s="20"/>
      <c r="AC358" s="20" t="s">
        <v>1603</v>
      </c>
      <c r="AD358" s="20"/>
      <c r="AE358" s="21"/>
    </row>
    <row r="359" spans="1:31" ht="15" customHeight="1" x14ac:dyDescent="0.2">
      <c r="A359" s="514">
        <v>9</v>
      </c>
      <c r="B359" s="54" t="s">
        <v>1180</v>
      </c>
      <c r="C359" s="696">
        <v>26</v>
      </c>
      <c r="D359" s="696">
        <v>8</v>
      </c>
      <c r="E359" s="696">
        <v>8</v>
      </c>
      <c r="F359" s="696">
        <v>10</v>
      </c>
      <c r="G359" s="696">
        <v>47</v>
      </c>
      <c r="H359" s="696">
        <v>43</v>
      </c>
      <c r="I359" s="698">
        <v>24</v>
      </c>
      <c r="J359" s="700">
        <f t="shared" si="28"/>
        <v>26</v>
      </c>
      <c r="K359" s="700">
        <f t="shared" si="29"/>
        <v>24</v>
      </c>
      <c r="L359" s="930"/>
      <c r="M359" s="931"/>
      <c r="N359" s="931"/>
      <c r="O359" s="932"/>
      <c r="Q359" s="422" t="s">
        <v>1178</v>
      </c>
      <c r="R359" s="20"/>
      <c r="S359" s="20"/>
      <c r="T359" s="20"/>
      <c r="U359" s="20"/>
      <c r="V359" s="20"/>
      <c r="W359" s="20"/>
      <c r="X359" s="20"/>
      <c r="Y359" s="20"/>
      <c r="Z359" s="10"/>
      <c r="AA359" s="20" t="s">
        <v>1540</v>
      </c>
      <c r="AB359" s="20"/>
      <c r="AC359" s="20" t="s">
        <v>1597</v>
      </c>
      <c r="AD359" s="20"/>
      <c r="AE359" s="21"/>
    </row>
    <row r="360" spans="1:31" ht="15" customHeight="1" x14ac:dyDescent="0.2">
      <c r="A360" s="514">
        <v>10</v>
      </c>
      <c r="B360" s="54" t="s">
        <v>558</v>
      </c>
      <c r="C360" s="696">
        <v>26</v>
      </c>
      <c r="D360" s="696">
        <v>8</v>
      </c>
      <c r="E360" s="696">
        <v>6</v>
      </c>
      <c r="F360" s="696">
        <v>12</v>
      </c>
      <c r="G360" s="696">
        <v>58</v>
      </c>
      <c r="H360" s="696">
        <v>58</v>
      </c>
      <c r="I360" s="698">
        <v>22</v>
      </c>
      <c r="J360" s="700">
        <f t="shared" si="28"/>
        <v>26</v>
      </c>
      <c r="K360" s="700">
        <f t="shared" si="29"/>
        <v>22</v>
      </c>
      <c r="L360" s="930"/>
      <c r="M360" s="931"/>
      <c r="N360" s="931"/>
      <c r="O360" s="932"/>
      <c r="Q360" s="422" t="s">
        <v>777</v>
      </c>
      <c r="R360" s="20" t="s">
        <v>1600</v>
      </c>
      <c r="S360" s="20" t="s">
        <v>1493</v>
      </c>
      <c r="T360" s="20" t="s">
        <v>1210</v>
      </c>
      <c r="U360" s="20" t="s">
        <v>1207</v>
      </c>
      <c r="V360" s="20" t="s">
        <v>1601</v>
      </c>
      <c r="W360" s="20" t="s">
        <v>1540</v>
      </c>
      <c r="X360" s="20" t="s">
        <v>1602</v>
      </c>
      <c r="Y360" s="20" t="s">
        <v>1603</v>
      </c>
      <c r="Z360" s="20" t="s">
        <v>1495</v>
      </c>
      <c r="AA360" s="10"/>
      <c r="AB360" s="20" t="s">
        <v>1207</v>
      </c>
      <c r="AC360" s="20" t="s">
        <v>1494</v>
      </c>
      <c r="AD360" s="20" t="s">
        <v>1493</v>
      </c>
      <c r="AE360" s="21" t="s">
        <v>1597</v>
      </c>
    </row>
    <row r="361" spans="1:31" ht="15" customHeight="1" x14ac:dyDescent="0.2">
      <c r="A361" s="514">
        <v>11</v>
      </c>
      <c r="B361" s="54" t="s">
        <v>767</v>
      </c>
      <c r="C361" s="696">
        <v>26</v>
      </c>
      <c r="D361" s="696">
        <v>8</v>
      </c>
      <c r="E361" s="696">
        <v>5</v>
      </c>
      <c r="F361" s="696">
        <v>13</v>
      </c>
      <c r="G361" s="696">
        <v>50</v>
      </c>
      <c r="H361" s="696">
        <v>53</v>
      </c>
      <c r="I361" s="698">
        <v>21</v>
      </c>
      <c r="J361" s="700">
        <f t="shared" si="28"/>
        <v>26</v>
      </c>
      <c r="K361" s="700">
        <f t="shared" si="29"/>
        <v>21</v>
      </c>
      <c r="L361" s="930"/>
      <c r="M361" s="931"/>
      <c r="N361" s="931"/>
      <c r="O361" s="932"/>
      <c r="Q361" s="422" t="s">
        <v>1684</v>
      </c>
      <c r="R361" s="20"/>
      <c r="S361" s="20"/>
      <c r="T361" s="20"/>
      <c r="U361" s="20"/>
      <c r="V361" s="20"/>
      <c r="W361" s="20"/>
      <c r="X361" s="20"/>
      <c r="Y361" s="20"/>
      <c r="Z361" s="20"/>
      <c r="AA361" s="20" t="s">
        <v>1642</v>
      </c>
      <c r="AB361" s="10"/>
      <c r="AC361" s="20" t="s">
        <v>1642</v>
      </c>
      <c r="AD361" s="20"/>
      <c r="AE361" s="21"/>
    </row>
    <row r="362" spans="1:31" ht="15" customHeight="1" x14ac:dyDescent="0.2">
      <c r="A362" s="514">
        <v>12</v>
      </c>
      <c r="B362" s="54" t="s">
        <v>2170</v>
      </c>
      <c r="C362" s="696">
        <v>26</v>
      </c>
      <c r="D362" s="696">
        <v>8</v>
      </c>
      <c r="E362" s="696">
        <v>4</v>
      </c>
      <c r="F362" s="696">
        <v>14</v>
      </c>
      <c r="G362" s="696">
        <v>43</v>
      </c>
      <c r="H362" s="696">
        <v>58</v>
      </c>
      <c r="I362" s="698">
        <v>20</v>
      </c>
      <c r="J362" s="700">
        <f t="shared" si="28"/>
        <v>26</v>
      </c>
      <c r="K362" s="700">
        <f t="shared" si="29"/>
        <v>20</v>
      </c>
      <c r="L362" s="930"/>
      <c r="M362" s="931"/>
      <c r="N362" s="931"/>
      <c r="O362" s="932"/>
      <c r="Q362" s="422" t="s">
        <v>533</v>
      </c>
      <c r="R362" s="20" t="s">
        <v>1207</v>
      </c>
      <c r="S362" s="20" t="s">
        <v>1600</v>
      </c>
      <c r="T362" s="20" t="s">
        <v>1207</v>
      </c>
      <c r="U362" s="20" t="s">
        <v>1543</v>
      </c>
      <c r="V362" s="20" t="s">
        <v>844</v>
      </c>
      <c r="W362" s="20" t="s">
        <v>844</v>
      </c>
      <c r="X362" s="20" t="s">
        <v>1495</v>
      </c>
      <c r="Y362" s="20" t="s">
        <v>1488</v>
      </c>
      <c r="Z362" s="20" t="s">
        <v>1597</v>
      </c>
      <c r="AA362" s="20" t="s">
        <v>355</v>
      </c>
      <c r="AB362" s="20" t="s">
        <v>1489</v>
      </c>
      <c r="AC362" s="10"/>
      <c r="AD362" s="20" t="s">
        <v>1602</v>
      </c>
      <c r="AE362" s="21" t="s">
        <v>1493</v>
      </c>
    </row>
    <row r="363" spans="1:31" ht="15" customHeight="1" x14ac:dyDescent="0.2">
      <c r="A363" s="514">
        <v>13</v>
      </c>
      <c r="B363" s="54" t="s">
        <v>1307</v>
      </c>
      <c r="C363" s="696">
        <v>26</v>
      </c>
      <c r="D363" s="696">
        <v>7</v>
      </c>
      <c r="E363" s="696">
        <v>4</v>
      </c>
      <c r="F363" s="696">
        <v>15</v>
      </c>
      <c r="G363" s="696">
        <v>36</v>
      </c>
      <c r="H363" s="696">
        <v>61</v>
      </c>
      <c r="I363" s="698">
        <v>18</v>
      </c>
      <c r="J363" s="700">
        <f t="shared" si="28"/>
        <v>26</v>
      </c>
      <c r="K363" s="700">
        <f t="shared" si="29"/>
        <v>18</v>
      </c>
      <c r="L363" s="930"/>
      <c r="M363" s="931"/>
      <c r="N363" s="931"/>
      <c r="O363" s="932"/>
      <c r="Q363" s="422" t="s">
        <v>769</v>
      </c>
      <c r="R363" s="20"/>
      <c r="S363" s="20"/>
      <c r="T363" s="20"/>
      <c r="U363" s="20"/>
      <c r="V363" s="20"/>
      <c r="W363" s="20"/>
      <c r="X363" s="20"/>
      <c r="Y363" s="20"/>
      <c r="Z363" s="20"/>
      <c r="AA363" s="20" t="s">
        <v>1490</v>
      </c>
      <c r="AB363" s="20"/>
      <c r="AC363" s="20" t="s">
        <v>1540</v>
      </c>
      <c r="AD363" s="10"/>
      <c r="AE363" s="21" t="s">
        <v>532</v>
      </c>
    </row>
    <row r="364" spans="1:31" ht="15" customHeight="1" thickBot="1" x14ac:dyDescent="0.25">
      <c r="A364" s="515">
        <v>14</v>
      </c>
      <c r="B364" s="55" t="s">
        <v>89</v>
      </c>
      <c r="C364" s="697">
        <v>26</v>
      </c>
      <c r="D364" s="697">
        <v>6</v>
      </c>
      <c r="E364" s="697">
        <v>5</v>
      </c>
      <c r="F364" s="697">
        <v>15</v>
      </c>
      <c r="G364" s="697">
        <v>44</v>
      </c>
      <c r="H364" s="697">
        <v>78</v>
      </c>
      <c r="I364" s="699">
        <v>17</v>
      </c>
      <c r="J364" s="700">
        <f t="shared" si="28"/>
        <v>26</v>
      </c>
      <c r="K364" s="700">
        <f t="shared" si="29"/>
        <v>17</v>
      </c>
      <c r="L364" s="933"/>
      <c r="M364" s="934"/>
      <c r="N364" s="934"/>
      <c r="O364" s="935"/>
      <c r="Q364" s="423" t="s">
        <v>1306</v>
      </c>
      <c r="R364" s="23"/>
      <c r="S364" s="23"/>
      <c r="T364" s="23"/>
      <c r="U364" s="23"/>
      <c r="V364" s="23"/>
      <c r="W364" s="23"/>
      <c r="X364" s="23"/>
      <c r="Y364" s="23"/>
      <c r="Z364" s="23"/>
      <c r="AA364" s="23" t="s">
        <v>1539</v>
      </c>
      <c r="AB364" s="23"/>
      <c r="AC364" s="23" t="s">
        <v>1600</v>
      </c>
      <c r="AD364" s="23" t="s">
        <v>532</v>
      </c>
      <c r="AE364" s="15"/>
    </row>
    <row r="365" spans="1:31" ht="15" customHeight="1" x14ac:dyDescent="0.2">
      <c r="C365" s="700">
        <f t="shared" ref="C365:I365" si="32">SUM(C351:C364)</f>
        <v>364</v>
      </c>
      <c r="D365" s="700">
        <f t="shared" si="32"/>
        <v>148</v>
      </c>
      <c r="E365" s="700">
        <f t="shared" si="32"/>
        <v>68</v>
      </c>
      <c r="F365" s="700">
        <f t="shared" si="32"/>
        <v>148</v>
      </c>
      <c r="G365" s="700">
        <f>SUM(G351:G364)</f>
        <v>703</v>
      </c>
      <c r="H365" s="700">
        <f>SUM(H351:H364)</f>
        <v>714</v>
      </c>
      <c r="I365" s="700">
        <f t="shared" si="32"/>
        <v>364</v>
      </c>
      <c r="J365" s="700">
        <f t="shared" si="28"/>
        <v>364</v>
      </c>
      <c r="K365" s="700">
        <f t="shared" si="29"/>
        <v>364</v>
      </c>
    </row>
    <row r="366" spans="1:31" ht="15" customHeight="1" thickBot="1" x14ac:dyDescent="0.25"/>
    <row r="367" spans="1:31" ht="15" customHeight="1" thickBot="1" x14ac:dyDescent="0.25">
      <c r="A367" s="1239" t="s">
        <v>2190</v>
      </c>
      <c r="B367" s="1240"/>
      <c r="C367" s="1240"/>
      <c r="D367" s="1240"/>
      <c r="E367" s="1240"/>
      <c r="F367" s="1241"/>
      <c r="G367" s="1236" t="s">
        <v>1342</v>
      </c>
      <c r="H367" s="1237"/>
      <c r="I367" s="1238"/>
      <c r="L367" s="1242" t="s">
        <v>588</v>
      </c>
      <c r="M367" s="1243"/>
      <c r="N367" s="1243"/>
      <c r="O367" s="1244"/>
    </row>
    <row r="368" spans="1:31" ht="15" customHeight="1" thickBot="1" x14ac:dyDescent="0.25">
      <c r="A368" s="508" t="s">
        <v>496</v>
      </c>
      <c r="B368" s="509" t="s">
        <v>497</v>
      </c>
      <c r="C368" s="510" t="s">
        <v>498</v>
      </c>
      <c r="D368" s="510" t="s">
        <v>499</v>
      </c>
      <c r="E368" s="510" t="s">
        <v>500</v>
      </c>
      <c r="F368" s="510" t="s">
        <v>501</v>
      </c>
      <c r="G368" s="511" t="s">
        <v>502</v>
      </c>
      <c r="H368" s="511" t="s">
        <v>503</v>
      </c>
      <c r="I368" s="512" t="s">
        <v>504</v>
      </c>
      <c r="L368" s="1245"/>
      <c r="M368" s="1246"/>
      <c r="N368" s="1246"/>
      <c r="O368" s="1247"/>
      <c r="Q368" s="24" t="s">
        <v>1343</v>
      </c>
      <c r="R368" s="420" t="s">
        <v>716</v>
      </c>
      <c r="S368" s="420" t="s">
        <v>1590</v>
      </c>
      <c r="T368" s="420" t="s">
        <v>506</v>
      </c>
      <c r="U368" s="420" t="s">
        <v>610</v>
      </c>
      <c r="V368" s="420" t="s">
        <v>566</v>
      </c>
      <c r="W368" s="420" t="s">
        <v>514</v>
      </c>
      <c r="X368" s="420" t="s">
        <v>501</v>
      </c>
      <c r="Y368" s="420" t="s">
        <v>2136</v>
      </c>
      <c r="Z368" s="420" t="s">
        <v>704</v>
      </c>
      <c r="AA368" s="420" t="s">
        <v>2162</v>
      </c>
      <c r="AB368" s="420" t="s">
        <v>1313</v>
      </c>
      <c r="AC368" s="420" t="s">
        <v>120</v>
      </c>
      <c r="AD368" s="420" t="s">
        <v>499</v>
      </c>
      <c r="AE368" s="421" t="s">
        <v>1214</v>
      </c>
    </row>
    <row r="369" spans="1:31" ht="15" customHeight="1" x14ac:dyDescent="0.2">
      <c r="A369" s="513">
        <v>1</v>
      </c>
      <c r="B369" s="126" t="s">
        <v>1827</v>
      </c>
      <c r="C369" s="726">
        <v>26</v>
      </c>
      <c r="D369" s="726">
        <v>18</v>
      </c>
      <c r="E369" s="726">
        <v>4</v>
      </c>
      <c r="F369" s="726">
        <v>4</v>
      </c>
      <c r="G369" s="726">
        <v>67</v>
      </c>
      <c r="H369" s="726">
        <v>28</v>
      </c>
      <c r="I369" s="727">
        <v>40</v>
      </c>
      <c r="J369" s="700">
        <f t="shared" si="28"/>
        <v>26</v>
      </c>
      <c r="K369" s="700">
        <f t="shared" si="29"/>
        <v>40</v>
      </c>
      <c r="L369" s="927" t="s">
        <v>2581</v>
      </c>
      <c r="M369" s="928"/>
      <c r="N369" s="928"/>
      <c r="O369" s="929"/>
      <c r="Q369" s="422" t="s">
        <v>716</v>
      </c>
      <c r="R369" s="10"/>
      <c r="S369" s="20"/>
      <c r="T369" s="20"/>
      <c r="U369" s="20"/>
      <c r="V369" s="20"/>
      <c r="W369" s="20"/>
      <c r="X369" s="20"/>
      <c r="Y369" s="20"/>
      <c r="Z369" s="20"/>
      <c r="AA369" s="20"/>
      <c r="AB369" s="20"/>
      <c r="AC369" s="20"/>
      <c r="AD369" s="20"/>
      <c r="AE369" s="21"/>
    </row>
    <row r="370" spans="1:31" ht="15" customHeight="1" x14ac:dyDescent="0.2">
      <c r="A370" s="514">
        <v>2</v>
      </c>
      <c r="B370" s="129" t="s">
        <v>575</v>
      </c>
      <c r="C370" s="721">
        <v>26</v>
      </c>
      <c r="D370" s="721">
        <v>17</v>
      </c>
      <c r="E370" s="721">
        <v>6</v>
      </c>
      <c r="F370" s="721">
        <v>3</v>
      </c>
      <c r="G370" s="721">
        <v>69</v>
      </c>
      <c r="H370" s="721">
        <v>32</v>
      </c>
      <c r="I370" s="723">
        <v>40</v>
      </c>
      <c r="J370" s="700">
        <f t="shared" si="28"/>
        <v>26</v>
      </c>
      <c r="K370" s="700">
        <f t="shared" si="29"/>
        <v>40</v>
      </c>
      <c r="L370" s="930"/>
      <c r="M370" s="931"/>
      <c r="N370" s="931"/>
      <c r="O370" s="932"/>
      <c r="Q370" s="422" t="s">
        <v>1590</v>
      </c>
      <c r="R370" s="20"/>
      <c r="S370" s="10"/>
      <c r="T370" s="20" t="s">
        <v>532</v>
      </c>
      <c r="U370" s="20"/>
      <c r="V370" s="20"/>
      <c r="W370" s="20" t="s">
        <v>532</v>
      </c>
      <c r="X370" s="20"/>
      <c r="Y370" s="20"/>
      <c r="Z370" s="20"/>
      <c r="AA370" s="20"/>
      <c r="AB370" s="20"/>
      <c r="AC370" s="20"/>
      <c r="AD370" s="20"/>
      <c r="AE370" s="21"/>
    </row>
    <row r="371" spans="1:31" ht="15" customHeight="1" x14ac:dyDescent="0.2">
      <c r="A371" s="514">
        <v>3</v>
      </c>
      <c r="B371" s="129" t="s">
        <v>174</v>
      </c>
      <c r="C371" s="721">
        <v>26</v>
      </c>
      <c r="D371" s="721">
        <v>16</v>
      </c>
      <c r="E371" s="721">
        <v>2</v>
      </c>
      <c r="F371" s="721">
        <v>8</v>
      </c>
      <c r="G371" s="721">
        <v>53</v>
      </c>
      <c r="H371" s="721">
        <v>34</v>
      </c>
      <c r="I371" s="723">
        <v>34</v>
      </c>
      <c r="J371" s="700">
        <f t="shared" si="28"/>
        <v>26</v>
      </c>
      <c r="K371" s="700">
        <f t="shared" si="29"/>
        <v>34</v>
      </c>
      <c r="L371" s="930"/>
      <c r="M371" s="931"/>
      <c r="N371" s="931"/>
      <c r="O371" s="932"/>
      <c r="Q371" s="422" t="s">
        <v>506</v>
      </c>
      <c r="R371" s="20"/>
      <c r="S371" s="20" t="s">
        <v>532</v>
      </c>
      <c r="T371" s="10"/>
      <c r="U371" s="20"/>
      <c r="V371" s="20"/>
      <c r="W371" s="20"/>
      <c r="X371" s="20"/>
      <c r="Y371" s="20"/>
      <c r="Z371" s="20"/>
      <c r="AA371" s="20"/>
      <c r="AB371" s="20"/>
      <c r="AC371" s="20"/>
      <c r="AD371" s="20"/>
      <c r="AE371" s="21"/>
    </row>
    <row r="372" spans="1:31" ht="15" customHeight="1" x14ac:dyDescent="0.2">
      <c r="A372" s="514">
        <v>4</v>
      </c>
      <c r="B372" s="129" t="s">
        <v>2138</v>
      </c>
      <c r="C372" s="721">
        <v>26</v>
      </c>
      <c r="D372" s="721">
        <v>13</v>
      </c>
      <c r="E372" s="721">
        <v>5</v>
      </c>
      <c r="F372" s="721">
        <v>8</v>
      </c>
      <c r="G372" s="721">
        <v>56</v>
      </c>
      <c r="H372" s="721">
        <v>41</v>
      </c>
      <c r="I372" s="723">
        <v>31</v>
      </c>
      <c r="J372" s="700">
        <f t="shared" si="28"/>
        <v>26</v>
      </c>
      <c r="K372" s="700">
        <f t="shared" si="29"/>
        <v>31</v>
      </c>
      <c r="L372" s="930"/>
      <c r="M372" s="931"/>
      <c r="N372" s="931"/>
      <c r="O372" s="932"/>
      <c r="Q372" s="422" t="s">
        <v>610</v>
      </c>
      <c r="R372" s="20"/>
      <c r="S372" s="20"/>
      <c r="T372" s="20"/>
      <c r="U372" s="10"/>
      <c r="V372" s="20"/>
      <c r="W372" s="20"/>
      <c r="X372" s="20"/>
      <c r="Y372" s="20"/>
      <c r="Z372" s="20"/>
      <c r="AA372" s="20"/>
      <c r="AB372" s="20"/>
      <c r="AC372" s="20"/>
      <c r="AD372" s="20"/>
      <c r="AE372" s="21"/>
    </row>
    <row r="373" spans="1:31" ht="15" customHeight="1" x14ac:dyDescent="0.2">
      <c r="A373" s="514">
        <v>5</v>
      </c>
      <c r="B373" s="129" t="s">
        <v>529</v>
      </c>
      <c r="C373" s="721">
        <v>26</v>
      </c>
      <c r="D373" s="721">
        <v>12</v>
      </c>
      <c r="E373" s="721">
        <v>6</v>
      </c>
      <c r="F373" s="721">
        <v>8</v>
      </c>
      <c r="G373" s="721">
        <v>62</v>
      </c>
      <c r="H373" s="721">
        <v>42</v>
      </c>
      <c r="I373" s="723">
        <v>30</v>
      </c>
      <c r="J373" s="700">
        <f t="shared" si="28"/>
        <v>26</v>
      </c>
      <c r="K373" s="700">
        <f t="shared" si="29"/>
        <v>30</v>
      </c>
      <c r="L373" s="930"/>
      <c r="M373" s="931"/>
      <c r="N373" s="931"/>
      <c r="O373" s="932"/>
      <c r="Q373" s="422" t="s">
        <v>566</v>
      </c>
      <c r="R373" s="20"/>
      <c r="S373" s="20"/>
      <c r="T373" s="20"/>
      <c r="U373" s="20"/>
      <c r="V373" s="10"/>
      <c r="W373" s="20" t="s">
        <v>532</v>
      </c>
      <c r="X373" s="20"/>
      <c r="Y373" s="20"/>
      <c r="Z373" s="20"/>
      <c r="AA373" s="20"/>
      <c r="AB373" s="20"/>
      <c r="AC373" s="20"/>
      <c r="AD373" s="20"/>
      <c r="AE373" s="21" t="s">
        <v>532</v>
      </c>
    </row>
    <row r="374" spans="1:31" ht="15" customHeight="1" x14ac:dyDescent="0.2">
      <c r="A374" s="514">
        <v>6</v>
      </c>
      <c r="B374" s="129" t="s">
        <v>1923</v>
      </c>
      <c r="C374" s="721">
        <v>26</v>
      </c>
      <c r="D374" s="721">
        <v>13</v>
      </c>
      <c r="E374" s="721">
        <v>4</v>
      </c>
      <c r="F374" s="721">
        <v>9</v>
      </c>
      <c r="G374" s="721">
        <v>55</v>
      </c>
      <c r="H374" s="721">
        <v>51</v>
      </c>
      <c r="I374" s="723">
        <v>30</v>
      </c>
      <c r="J374" s="700">
        <f t="shared" si="28"/>
        <v>26</v>
      </c>
      <c r="K374" s="700">
        <f t="shared" si="29"/>
        <v>30</v>
      </c>
      <c r="L374" s="930"/>
      <c r="M374" s="931"/>
      <c r="N374" s="931"/>
      <c r="O374" s="932"/>
      <c r="Q374" s="422" t="s">
        <v>514</v>
      </c>
      <c r="R374" s="20"/>
      <c r="S374" s="20"/>
      <c r="T374" s="20"/>
      <c r="U374" s="20"/>
      <c r="V374" s="20" t="s">
        <v>532</v>
      </c>
      <c r="W374" s="10"/>
      <c r="X374" s="20"/>
      <c r="Y374" s="20"/>
      <c r="Z374" s="20"/>
      <c r="AA374" s="20"/>
      <c r="AB374" s="20"/>
      <c r="AC374" s="20"/>
      <c r="AD374" s="20"/>
      <c r="AE374" s="21"/>
    </row>
    <row r="375" spans="1:31" ht="15" customHeight="1" x14ac:dyDescent="0.2">
      <c r="A375" s="514">
        <v>7</v>
      </c>
      <c r="B375" s="129" t="s">
        <v>2163</v>
      </c>
      <c r="C375" s="721">
        <v>26</v>
      </c>
      <c r="D375" s="721">
        <v>12</v>
      </c>
      <c r="E375" s="721">
        <v>2</v>
      </c>
      <c r="F375" s="721">
        <v>12</v>
      </c>
      <c r="G375" s="721">
        <v>48</v>
      </c>
      <c r="H375" s="721">
        <v>56</v>
      </c>
      <c r="I375" s="723">
        <v>26</v>
      </c>
      <c r="J375" s="700">
        <f t="shared" si="28"/>
        <v>26</v>
      </c>
      <c r="K375" s="700">
        <f t="shared" si="29"/>
        <v>26</v>
      </c>
      <c r="L375" s="930"/>
      <c r="M375" s="931"/>
      <c r="N375" s="931"/>
      <c r="O375" s="932"/>
      <c r="Q375" s="422" t="s">
        <v>501</v>
      </c>
      <c r="R375" s="20"/>
      <c r="S375" s="20"/>
      <c r="T375" s="20"/>
      <c r="U375" s="20"/>
      <c r="V375" s="20"/>
      <c r="W375" s="20"/>
      <c r="X375" s="10"/>
      <c r="Y375" s="20" t="s">
        <v>532</v>
      </c>
      <c r="Z375" s="20"/>
      <c r="AA375" s="20"/>
      <c r="AB375" s="20"/>
      <c r="AC375" s="20"/>
      <c r="AD375" s="20"/>
      <c r="AE375" s="21"/>
    </row>
    <row r="376" spans="1:31" ht="15" customHeight="1" x14ac:dyDescent="0.2">
      <c r="A376" s="514">
        <v>8</v>
      </c>
      <c r="B376" s="129" t="s">
        <v>761</v>
      </c>
      <c r="C376" s="721">
        <v>26</v>
      </c>
      <c r="D376" s="721">
        <v>11</v>
      </c>
      <c r="E376" s="721">
        <v>3</v>
      </c>
      <c r="F376" s="721">
        <v>12</v>
      </c>
      <c r="G376" s="721">
        <v>57</v>
      </c>
      <c r="H376" s="721">
        <v>67</v>
      </c>
      <c r="I376" s="723">
        <v>25</v>
      </c>
      <c r="J376" s="700">
        <f t="shared" si="28"/>
        <v>26</v>
      </c>
      <c r="K376" s="700">
        <f t="shared" si="29"/>
        <v>25</v>
      </c>
      <c r="L376" s="930"/>
      <c r="M376" s="931"/>
      <c r="N376" s="931"/>
      <c r="O376" s="932"/>
      <c r="Q376" s="422" t="s">
        <v>2136</v>
      </c>
      <c r="R376" s="20"/>
      <c r="S376" s="20"/>
      <c r="T376" s="20"/>
      <c r="U376" s="20"/>
      <c r="V376" s="20"/>
      <c r="W376" s="20"/>
      <c r="X376" s="20" t="s">
        <v>532</v>
      </c>
      <c r="Y376" s="10"/>
      <c r="Z376" s="20"/>
      <c r="AA376" s="20"/>
      <c r="AB376" s="20"/>
      <c r="AC376" s="20"/>
      <c r="AD376" s="20"/>
      <c r="AE376" s="21"/>
    </row>
    <row r="377" spans="1:31" ht="15" customHeight="1" x14ac:dyDescent="0.2">
      <c r="A377" s="514">
        <v>9</v>
      </c>
      <c r="B377" s="129" t="s">
        <v>534</v>
      </c>
      <c r="C377" s="721">
        <v>26</v>
      </c>
      <c r="D377" s="721">
        <v>10</v>
      </c>
      <c r="E377" s="721">
        <v>4</v>
      </c>
      <c r="F377" s="721">
        <v>12</v>
      </c>
      <c r="G377" s="721">
        <v>43</v>
      </c>
      <c r="H377" s="721">
        <v>50</v>
      </c>
      <c r="I377" s="723">
        <v>24</v>
      </c>
      <c r="J377" s="700">
        <f t="shared" si="28"/>
        <v>26</v>
      </c>
      <c r="K377" s="700">
        <f t="shared" si="29"/>
        <v>24</v>
      </c>
      <c r="L377" s="930"/>
      <c r="M377" s="931"/>
      <c r="N377" s="931"/>
      <c r="O377" s="932"/>
      <c r="Q377" s="422" t="s">
        <v>704</v>
      </c>
      <c r="R377" s="20"/>
      <c r="S377" s="20"/>
      <c r="T377" s="20"/>
      <c r="U377" s="20"/>
      <c r="V377" s="20"/>
      <c r="W377" s="20"/>
      <c r="X377" s="20"/>
      <c r="Y377" s="20"/>
      <c r="Z377" s="10"/>
      <c r="AA377" s="20"/>
      <c r="AB377" s="20"/>
      <c r="AC377" s="20"/>
      <c r="AD377" s="20"/>
      <c r="AE377" s="21"/>
    </row>
    <row r="378" spans="1:31" ht="15" customHeight="1" x14ac:dyDescent="0.2">
      <c r="A378" s="514">
        <v>10</v>
      </c>
      <c r="B378" s="129" t="s">
        <v>991</v>
      </c>
      <c r="C378" s="721">
        <v>26</v>
      </c>
      <c r="D378" s="721">
        <v>8</v>
      </c>
      <c r="E378" s="721">
        <v>7</v>
      </c>
      <c r="F378" s="721">
        <v>11</v>
      </c>
      <c r="G378" s="721">
        <v>44</v>
      </c>
      <c r="H378" s="721">
        <v>45</v>
      </c>
      <c r="I378" s="723">
        <v>23</v>
      </c>
      <c r="J378" s="700">
        <f t="shared" si="28"/>
        <v>26</v>
      </c>
      <c r="K378" s="700">
        <f t="shared" si="29"/>
        <v>23</v>
      </c>
      <c r="L378" s="930"/>
      <c r="M378" s="931"/>
      <c r="N378" s="931"/>
      <c r="O378" s="932"/>
      <c r="Q378" s="422" t="s">
        <v>2162</v>
      </c>
      <c r="R378" s="20"/>
      <c r="S378" s="20"/>
      <c r="T378" s="20"/>
      <c r="U378" s="20"/>
      <c r="V378" s="20"/>
      <c r="W378" s="20"/>
      <c r="X378" s="20"/>
      <c r="Y378" s="20"/>
      <c r="Z378" s="20"/>
      <c r="AA378" s="10"/>
      <c r="AB378" s="20" t="s">
        <v>532</v>
      </c>
      <c r="AC378" s="20"/>
      <c r="AD378" s="20"/>
      <c r="AE378" s="21"/>
    </row>
    <row r="379" spans="1:31" ht="15" customHeight="1" x14ac:dyDescent="0.2">
      <c r="A379" s="514">
        <v>11</v>
      </c>
      <c r="B379" s="129" t="s">
        <v>36</v>
      </c>
      <c r="C379" s="721">
        <v>26</v>
      </c>
      <c r="D379" s="721">
        <v>9</v>
      </c>
      <c r="E379" s="721">
        <v>4</v>
      </c>
      <c r="F379" s="721">
        <v>13</v>
      </c>
      <c r="G379" s="721">
        <v>46</v>
      </c>
      <c r="H379" s="721">
        <v>52</v>
      </c>
      <c r="I379" s="723">
        <v>22</v>
      </c>
      <c r="J379" s="700">
        <f t="shared" si="28"/>
        <v>26</v>
      </c>
      <c r="K379" s="700">
        <f t="shared" si="29"/>
        <v>22</v>
      </c>
      <c r="L379" s="930"/>
      <c r="M379" s="931"/>
      <c r="N379" s="931"/>
      <c r="O379" s="932"/>
      <c r="Q379" s="422" t="s">
        <v>1313</v>
      </c>
      <c r="R379" s="20"/>
      <c r="S379" s="20"/>
      <c r="T379" s="20"/>
      <c r="U379" s="20"/>
      <c r="V379" s="20"/>
      <c r="W379" s="20"/>
      <c r="X379" s="20"/>
      <c r="Y379" s="20"/>
      <c r="Z379" s="20"/>
      <c r="AA379" s="20" t="s">
        <v>532</v>
      </c>
      <c r="AB379" s="10"/>
      <c r="AC379" s="20"/>
      <c r="AD379" s="20"/>
      <c r="AE379" s="21"/>
    </row>
    <row r="380" spans="1:31" ht="15" customHeight="1" x14ac:dyDescent="0.2">
      <c r="A380" s="514">
        <v>12</v>
      </c>
      <c r="B380" s="129" t="s">
        <v>42</v>
      </c>
      <c r="C380" s="721">
        <v>26</v>
      </c>
      <c r="D380" s="721">
        <v>6</v>
      </c>
      <c r="E380" s="721">
        <v>7</v>
      </c>
      <c r="F380" s="721">
        <v>13</v>
      </c>
      <c r="G380" s="721">
        <v>38</v>
      </c>
      <c r="H380" s="721">
        <v>54</v>
      </c>
      <c r="I380" s="723">
        <v>19</v>
      </c>
      <c r="J380" s="700">
        <f t="shared" si="28"/>
        <v>26</v>
      </c>
      <c r="K380" s="700">
        <f t="shared" si="29"/>
        <v>19</v>
      </c>
      <c r="L380" s="930"/>
      <c r="M380" s="931"/>
      <c r="N380" s="931"/>
      <c r="O380" s="932"/>
      <c r="Q380" s="422" t="s">
        <v>120</v>
      </c>
      <c r="R380" s="20"/>
      <c r="S380" s="20"/>
      <c r="T380" s="20"/>
      <c r="U380" s="20"/>
      <c r="V380" s="20"/>
      <c r="W380" s="20"/>
      <c r="X380" s="20"/>
      <c r="Y380" s="20"/>
      <c r="Z380" s="20"/>
      <c r="AA380" s="20"/>
      <c r="AB380" s="20"/>
      <c r="AC380" s="10"/>
      <c r="AD380" s="20" t="s">
        <v>532</v>
      </c>
      <c r="AE380" s="21"/>
    </row>
    <row r="381" spans="1:31" ht="15" customHeight="1" x14ac:dyDescent="0.2">
      <c r="A381" s="514">
        <v>13</v>
      </c>
      <c r="B381" s="129" t="s">
        <v>1732</v>
      </c>
      <c r="C381" s="721">
        <v>26</v>
      </c>
      <c r="D381" s="721">
        <v>5</v>
      </c>
      <c r="E381" s="721">
        <v>1</v>
      </c>
      <c r="F381" s="721">
        <v>20</v>
      </c>
      <c r="G381" s="721">
        <v>32</v>
      </c>
      <c r="H381" s="721">
        <v>73</v>
      </c>
      <c r="I381" s="723">
        <v>11</v>
      </c>
      <c r="J381" s="700">
        <f t="shared" si="28"/>
        <v>26</v>
      </c>
      <c r="K381" s="700">
        <f t="shared" si="29"/>
        <v>11</v>
      </c>
      <c r="L381" s="930"/>
      <c r="M381" s="931"/>
      <c r="N381" s="931"/>
      <c r="O381" s="932"/>
      <c r="Q381" s="422" t="s">
        <v>499</v>
      </c>
      <c r="R381" s="20"/>
      <c r="S381" s="20"/>
      <c r="T381" s="20"/>
      <c r="U381" s="20"/>
      <c r="V381" s="20"/>
      <c r="W381" s="20"/>
      <c r="X381" s="20"/>
      <c r="Y381" s="20"/>
      <c r="Z381" s="20"/>
      <c r="AA381" s="20"/>
      <c r="AB381" s="20"/>
      <c r="AC381" s="20" t="s">
        <v>532</v>
      </c>
      <c r="AD381" s="10"/>
      <c r="AE381" s="21" t="s">
        <v>532</v>
      </c>
    </row>
    <row r="382" spans="1:31" ht="15" customHeight="1" thickBot="1" x14ac:dyDescent="0.25">
      <c r="A382" s="515">
        <v>14</v>
      </c>
      <c r="B382" s="130" t="s">
        <v>1855</v>
      </c>
      <c r="C382" s="722">
        <v>26</v>
      </c>
      <c r="D382" s="722">
        <v>3</v>
      </c>
      <c r="E382" s="722">
        <v>3</v>
      </c>
      <c r="F382" s="722">
        <v>20</v>
      </c>
      <c r="G382" s="722">
        <v>29</v>
      </c>
      <c r="H382" s="722">
        <v>73</v>
      </c>
      <c r="I382" s="724">
        <v>9</v>
      </c>
      <c r="J382" s="700">
        <f t="shared" si="28"/>
        <v>26</v>
      </c>
      <c r="K382" s="700">
        <f t="shared" si="29"/>
        <v>9</v>
      </c>
      <c r="L382" s="933"/>
      <c r="M382" s="934"/>
      <c r="N382" s="934"/>
      <c r="O382" s="935"/>
      <c r="Q382" s="423" t="s">
        <v>1214</v>
      </c>
      <c r="R382" s="23"/>
      <c r="S382" s="23"/>
      <c r="T382" s="23"/>
      <c r="U382" s="23"/>
      <c r="V382" s="23"/>
      <c r="W382" s="23"/>
      <c r="X382" s="23"/>
      <c r="Y382" s="23"/>
      <c r="Z382" s="23"/>
      <c r="AA382" s="23"/>
      <c r="AB382" s="23"/>
      <c r="AC382" s="23"/>
      <c r="AD382" s="23" t="s">
        <v>532</v>
      </c>
      <c r="AE382" s="15"/>
    </row>
    <row r="383" spans="1:31" ht="15" customHeight="1" x14ac:dyDescent="0.2">
      <c r="C383" s="700">
        <f t="shared" ref="C383:I383" si="33">SUM(C369:C382)</f>
        <v>364</v>
      </c>
      <c r="D383" s="700">
        <f t="shared" si="33"/>
        <v>153</v>
      </c>
      <c r="E383" s="700">
        <f t="shared" si="33"/>
        <v>58</v>
      </c>
      <c r="F383" s="700">
        <f t="shared" si="33"/>
        <v>153</v>
      </c>
      <c r="G383" s="700">
        <f t="shared" si="33"/>
        <v>699</v>
      </c>
      <c r="H383" s="700">
        <f t="shared" si="33"/>
        <v>698</v>
      </c>
      <c r="I383" s="700">
        <f t="shared" si="33"/>
        <v>364</v>
      </c>
      <c r="J383" s="700">
        <f t="shared" si="28"/>
        <v>364</v>
      </c>
      <c r="K383" s="700">
        <f t="shared" si="29"/>
        <v>364</v>
      </c>
    </row>
    <row r="384" spans="1:31" ht="15" customHeight="1" thickBot="1" x14ac:dyDescent="0.25"/>
    <row r="385" spans="1:29" ht="15" customHeight="1" thickBot="1" x14ac:dyDescent="0.25">
      <c r="A385" s="1239" t="s">
        <v>2195</v>
      </c>
      <c r="B385" s="1240"/>
      <c r="C385" s="1240"/>
      <c r="D385" s="1240"/>
      <c r="E385" s="1240"/>
      <c r="F385" s="1241"/>
      <c r="G385" s="1236" t="s">
        <v>1342</v>
      </c>
      <c r="H385" s="1237"/>
      <c r="I385" s="1238"/>
      <c r="L385" s="1242" t="s">
        <v>588</v>
      </c>
      <c r="M385" s="1243"/>
      <c r="N385" s="1243"/>
      <c r="O385" s="1244"/>
    </row>
    <row r="386" spans="1:29" ht="15" customHeight="1" thickBot="1" x14ac:dyDescent="0.25">
      <c r="A386" s="508" t="s">
        <v>496</v>
      </c>
      <c r="B386" s="509" t="s">
        <v>497</v>
      </c>
      <c r="C386" s="510" t="s">
        <v>498</v>
      </c>
      <c r="D386" s="510" t="s">
        <v>499</v>
      </c>
      <c r="E386" s="510" t="s">
        <v>500</v>
      </c>
      <c r="F386" s="510" t="s">
        <v>501</v>
      </c>
      <c r="G386" s="511" t="s">
        <v>502</v>
      </c>
      <c r="H386" s="511" t="s">
        <v>503</v>
      </c>
      <c r="I386" s="512" t="s">
        <v>504</v>
      </c>
      <c r="L386" s="1245"/>
      <c r="M386" s="1246"/>
      <c r="N386" s="1246"/>
      <c r="O386" s="1247"/>
      <c r="Q386" s="24" t="s">
        <v>1343</v>
      </c>
      <c r="R386" s="420" t="s">
        <v>503</v>
      </c>
      <c r="S386" s="420" t="s">
        <v>500</v>
      </c>
      <c r="T386" s="420" t="s">
        <v>733</v>
      </c>
      <c r="U386" s="420" t="s">
        <v>1631</v>
      </c>
      <c r="V386" s="420" t="s">
        <v>700</v>
      </c>
      <c r="W386" s="420" t="s">
        <v>322</v>
      </c>
      <c r="X386" s="420" t="s">
        <v>544</v>
      </c>
      <c r="Y386" s="420" t="s">
        <v>591</v>
      </c>
      <c r="Z386" s="420" t="s">
        <v>299</v>
      </c>
      <c r="AA386" s="420" t="s">
        <v>1587</v>
      </c>
      <c r="AB386" s="420" t="s">
        <v>153</v>
      </c>
      <c r="AC386" s="421" t="s">
        <v>547</v>
      </c>
    </row>
    <row r="387" spans="1:29" ht="15" customHeight="1" x14ac:dyDescent="0.2">
      <c r="A387" s="518">
        <v>1</v>
      </c>
      <c r="B387" s="53" t="s">
        <v>737</v>
      </c>
      <c r="C387" s="46">
        <v>22</v>
      </c>
      <c r="D387" s="46">
        <v>18</v>
      </c>
      <c r="E387" s="46">
        <v>4</v>
      </c>
      <c r="F387" s="46">
        <v>0</v>
      </c>
      <c r="G387" s="46">
        <v>66</v>
      </c>
      <c r="H387" s="46">
        <v>26</v>
      </c>
      <c r="I387" s="695">
        <v>40</v>
      </c>
      <c r="J387" s="700">
        <f t="shared" si="28"/>
        <v>22</v>
      </c>
      <c r="K387" s="700">
        <f t="shared" si="29"/>
        <v>40</v>
      </c>
      <c r="L387" s="927" t="s">
        <v>1347</v>
      </c>
      <c r="M387" s="928"/>
      <c r="N387" s="928"/>
      <c r="O387" s="929"/>
      <c r="Q387" s="422" t="s">
        <v>503</v>
      </c>
      <c r="R387" s="10"/>
      <c r="S387" s="20"/>
      <c r="T387" s="20"/>
      <c r="U387" s="20"/>
      <c r="V387" s="20"/>
      <c r="W387" s="20"/>
      <c r="X387" s="20"/>
      <c r="Y387" s="20"/>
      <c r="Z387" s="20"/>
      <c r="AA387" s="20"/>
      <c r="AB387" s="20"/>
      <c r="AC387" s="21"/>
    </row>
    <row r="388" spans="1:29" ht="15" customHeight="1" x14ac:dyDescent="0.2">
      <c r="A388" s="514">
        <v>2</v>
      </c>
      <c r="B388" s="54" t="s">
        <v>711</v>
      </c>
      <c r="C388" s="696">
        <v>22</v>
      </c>
      <c r="D388" s="696">
        <v>13</v>
      </c>
      <c r="E388" s="696">
        <v>5</v>
      </c>
      <c r="F388" s="696">
        <v>4</v>
      </c>
      <c r="G388" s="696">
        <v>48</v>
      </c>
      <c r="H388" s="696">
        <v>22</v>
      </c>
      <c r="I388" s="698">
        <v>31</v>
      </c>
      <c r="J388" s="700">
        <f t="shared" si="28"/>
        <v>22</v>
      </c>
      <c r="K388" s="700">
        <f t="shared" si="29"/>
        <v>31</v>
      </c>
      <c r="L388" s="930"/>
      <c r="M388" s="931"/>
      <c r="N388" s="931"/>
      <c r="O388" s="932"/>
      <c r="Q388" s="422" t="s">
        <v>500</v>
      </c>
      <c r="R388" s="20"/>
      <c r="S388" s="10"/>
      <c r="T388" s="20"/>
      <c r="U388" s="20"/>
      <c r="V388" s="20"/>
      <c r="W388" s="20"/>
      <c r="X388" s="20"/>
      <c r="Y388" s="20"/>
      <c r="Z388" s="20"/>
      <c r="AA388" s="20"/>
      <c r="AB388" s="20"/>
      <c r="AC388" s="21"/>
    </row>
    <row r="389" spans="1:29" ht="15" customHeight="1" x14ac:dyDescent="0.2">
      <c r="A389" s="514">
        <v>3</v>
      </c>
      <c r="B389" s="54" t="s">
        <v>128</v>
      </c>
      <c r="C389" s="696">
        <v>22</v>
      </c>
      <c r="D389" s="696">
        <v>14</v>
      </c>
      <c r="E389" s="696">
        <v>2</v>
      </c>
      <c r="F389" s="696">
        <v>6</v>
      </c>
      <c r="G389" s="696">
        <v>65</v>
      </c>
      <c r="H389" s="696">
        <v>32</v>
      </c>
      <c r="I389" s="698">
        <v>30</v>
      </c>
      <c r="J389" s="700">
        <f t="shared" si="28"/>
        <v>22</v>
      </c>
      <c r="K389" s="700">
        <f t="shared" si="29"/>
        <v>30</v>
      </c>
      <c r="L389" s="930"/>
      <c r="M389" s="931"/>
      <c r="N389" s="931"/>
      <c r="O389" s="932"/>
      <c r="Q389" s="422" t="s">
        <v>733</v>
      </c>
      <c r="R389" s="20"/>
      <c r="S389" s="20"/>
      <c r="T389" s="10"/>
      <c r="U389" s="20" t="s">
        <v>532</v>
      </c>
      <c r="V389" s="20"/>
      <c r="W389" s="20"/>
      <c r="X389" s="20"/>
      <c r="Y389" s="20"/>
      <c r="Z389" s="20"/>
      <c r="AA389" s="20"/>
      <c r="AB389" s="20"/>
      <c r="AC389" s="21" t="s">
        <v>532</v>
      </c>
    </row>
    <row r="390" spans="1:29" ht="15" customHeight="1" x14ac:dyDescent="0.2">
      <c r="A390" s="514">
        <v>4</v>
      </c>
      <c r="B390" s="54" t="s">
        <v>816</v>
      </c>
      <c r="C390" s="696">
        <v>22</v>
      </c>
      <c r="D390" s="696">
        <v>13</v>
      </c>
      <c r="E390" s="696">
        <v>4</v>
      </c>
      <c r="F390" s="696">
        <v>5</v>
      </c>
      <c r="G390" s="696">
        <v>63</v>
      </c>
      <c r="H390" s="696">
        <v>36</v>
      </c>
      <c r="I390" s="698">
        <v>30</v>
      </c>
      <c r="J390" s="700">
        <f t="shared" si="28"/>
        <v>22</v>
      </c>
      <c r="K390" s="700">
        <f t="shared" si="29"/>
        <v>30</v>
      </c>
      <c r="L390" s="930"/>
      <c r="M390" s="931"/>
      <c r="N390" s="931"/>
      <c r="O390" s="932"/>
      <c r="Q390" s="422" t="s">
        <v>1631</v>
      </c>
      <c r="R390" s="20"/>
      <c r="S390" s="20"/>
      <c r="T390" s="20" t="s">
        <v>532</v>
      </c>
      <c r="U390" s="10"/>
      <c r="V390" s="20"/>
      <c r="W390" s="20"/>
      <c r="X390" s="20"/>
      <c r="Y390" s="20"/>
      <c r="Z390" s="20"/>
      <c r="AA390" s="20"/>
      <c r="AB390" s="20"/>
      <c r="AC390" s="21"/>
    </row>
    <row r="391" spans="1:29" ht="15" customHeight="1" x14ac:dyDescent="0.2">
      <c r="A391" s="514">
        <v>5</v>
      </c>
      <c r="B391" s="54" t="s">
        <v>819</v>
      </c>
      <c r="C391" s="696">
        <v>22</v>
      </c>
      <c r="D391" s="696">
        <v>13</v>
      </c>
      <c r="E391" s="696">
        <v>2</v>
      </c>
      <c r="F391" s="696">
        <v>7</v>
      </c>
      <c r="G391" s="696">
        <v>50</v>
      </c>
      <c r="H391" s="696">
        <v>33</v>
      </c>
      <c r="I391" s="698">
        <v>28</v>
      </c>
      <c r="J391" s="700">
        <f t="shared" ref="J391:J451" si="34">D391+E391+F391</f>
        <v>22</v>
      </c>
      <c r="K391" s="700">
        <f t="shared" ref="K391:K451" si="35">D391*2+E391</f>
        <v>28</v>
      </c>
      <c r="L391" s="930"/>
      <c r="M391" s="931"/>
      <c r="N391" s="931"/>
      <c r="O391" s="932"/>
      <c r="Q391" s="422" t="s">
        <v>700</v>
      </c>
      <c r="R391" s="20"/>
      <c r="S391" s="20"/>
      <c r="T391" s="20"/>
      <c r="U391" s="20"/>
      <c r="V391" s="10"/>
      <c r="W391" s="20" t="s">
        <v>532</v>
      </c>
      <c r="X391" s="20"/>
      <c r="Y391" s="20"/>
      <c r="Z391" s="20"/>
      <c r="AA391" s="20"/>
      <c r="AB391" s="20"/>
      <c r="AC391" s="21"/>
    </row>
    <row r="392" spans="1:29" ht="15" customHeight="1" x14ac:dyDescent="0.2">
      <c r="A392" s="514">
        <v>6</v>
      </c>
      <c r="B392" s="54" t="s">
        <v>708</v>
      </c>
      <c r="C392" s="696">
        <v>22</v>
      </c>
      <c r="D392" s="696">
        <v>12</v>
      </c>
      <c r="E392" s="696">
        <v>2</v>
      </c>
      <c r="F392" s="696">
        <v>8</v>
      </c>
      <c r="G392" s="696">
        <v>60</v>
      </c>
      <c r="H392" s="696">
        <v>46</v>
      </c>
      <c r="I392" s="698">
        <v>26</v>
      </c>
      <c r="J392" s="700">
        <f t="shared" si="34"/>
        <v>22</v>
      </c>
      <c r="K392" s="700">
        <f t="shared" si="35"/>
        <v>26</v>
      </c>
      <c r="L392" s="930"/>
      <c r="M392" s="931"/>
      <c r="N392" s="931"/>
      <c r="O392" s="932"/>
      <c r="Q392" s="422" t="s">
        <v>322</v>
      </c>
      <c r="R392" s="20"/>
      <c r="S392" s="20"/>
      <c r="T392" s="20"/>
      <c r="U392" s="20"/>
      <c r="V392" s="20" t="s">
        <v>532</v>
      </c>
      <c r="W392" s="10"/>
      <c r="X392" s="20"/>
      <c r="Y392" s="20"/>
      <c r="Z392" s="20"/>
      <c r="AA392" s="20"/>
      <c r="AB392" s="20"/>
      <c r="AC392" s="21"/>
    </row>
    <row r="393" spans="1:29" ht="15" customHeight="1" x14ac:dyDescent="0.2">
      <c r="A393" s="514">
        <v>7</v>
      </c>
      <c r="B393" s="54" t="s">
        <v>1635</v>
      </c>
      <c r="C393" s="696">
        <v>22</v>
      </c>
      <c r="D393" s="696">
        <v>7</v>
      </c>
      <c r="E393" s="696">
        <v>2</v>
      </c>
      <c r="F393" s="696">
        <v>13</v>
      </c>
      <c r="G393" s="696">
        <v>47</v>
      </c>
      <c r="H393" s="696">
        <v>59</v>
      </c>
      <c r="I393" s="698">
        <v>16</v>
      </c>
      <c r="J393" s="700">
        <f t="shared" si="34"/>
        <v>22</v>
      </c>
      <c r="K393" s="700">
        <f t="shared" si="35"/>
        <v>16</v>
      </c>
      <c r="L393" s="930"/>
      <c r="M393" s="931"/>
      <c r="N393" s="931"/>
      <c r="O393" s="932"/>
      <c r="Q393" s="422" t="s">
        <v>544</v>
      </c>
      <c r="R393" s="20"/>
      <c r="S393" s="20"/>
      <c r="T393" s="20"/>
      <c r="U393" s="20"/>
      <c r="V393" s="20"/>
      <c r="W393" s="20"/>
      <c r="X393" s="10"/>
      <c r="Y393" s="20"/>
      <c r="Z393" s="20"/>
      <c r="AA393" s="20"/>
      <c r="AB393" s="20"/>
      <c r="AC393" s="21"/>
    </row>
    <row r="394" spans="1:29" ht="15" customHeight="1" x14ac:dyDescent="0.2">
      <c r="A394" s="514">
        <v>8</v>
      </c>
      <c r="B394" s="54" t="s">
        <v>1955</v>
      </c>
      <c r="C394" s="696">
        <v>22</v>
      </c>
      <c r="D394" s="696">
        <v>6</v>
      </c>
      <c r="E394" s="696">
        <v>4</v>
      </c>
      <c r="F394" s="696">
        <v>12</v>
      </c>
      <c r="G394" s="696">
        <v>36</v>
      </c>
      <c r="H394" s="696">
        <v>67</v>
      </c>
      <c r="I394" s="698">
        <v>16</v>
      </c>
      <c r="J394" s="700">
        <f t="shared" si="34"/>
        <v>22</v>
      </c>
      <c r="K394" s="700">
        <f t="shared" si="35"/>
        <v>16</v>
      </c>
      <c r="L394" s="930"/>
      <c r="M394" s="931"/>
      <c r="N394" s="931"/>
      <c r="O394" s="932"/>
      <c r="Q394" s="422" t="s">
        <v>591</v>
      </c>
      <c r="R394" s="20"/>
      <c r="S394" s="20"/>
      <c r="T394" s="20"/>
      <c r="U394" s="20"/>
      <c r="V394" s="20"/>
      <c r="W394" s="20"/>
      <c r="X394" s="20"/>
      <c r="Y394" s="10"/>
      <c r="Z394" s="20" t="s">
        <v>532</v>
      </c>
      <c r="AA394" s="20"/>
      <c r="AB394" s="20"/>
      <c r="AC394" s="21"/>
    </row>
    <row r="395" spans="1:29" ht="15" customHeight="1" x14ac:dyDescent="0.2">
      <c r="A395" s="514">
        <v>9</v>
      </c>
      <c r="B395" s="54" t="s">
        <v>2123</v>
      </c>
      <c r="C395" s="696">
        <v>22</v>
      </c>
      <c r="D395" s="696">
        <v>6</v>
      </c>
      <c r="E395" s="696">
        <v>2</v>
      </c>
      <c r="F395" s="696">
        <v>14</v>
      </c>
      <c r="G395" s="696">
        <v>36</v>
      </c>
      <c r="H395" s="696">
        <v>55</v>
      </c>
      <c r="I395" s="698">
        <v>14</v>
      </c>
      <c r="J395" s="700">
        <f t="shared" si="34"/>
        <v>22</v>
      </c>
      <c r="K395" s="700">
        <f t="shared" si="35"/>
        <v>14</v>
      </c>
      <c r="L395" s="930"/>
      <c r="M395" s="931"/>
      <c r="N395" s="931"/>
      <c r="O395" s="932"/>
      <c r="Q395" s="422" t="s">
        <v>299</v>
      </c>
      <c r="R395" s="20"/>
      <c r="S395" s="20"/>
      <c r="T395" s="20"/>
      <c r="U395" s="20"/>
      <c r="V395" s="20"/>
      <c r="W395" s="20"/>
      <c r="X395" s="20"/>
      <c r="Y395" s="20" t="s">
        <v>532</v>
      </c>
      <c r="Z395" s="10"/>
      <c r="AA395" s="20"/>
      <c r="AB395" s="20"/>
      <c r="AC395" s="21"/>
    </row>
    <row r="396" spans="1:29" ht="15" customHeight="1" x14ac:dyDescent="0.2">
      <c r="A396" s="514">
        <v>10</v>
      </c>
      <c r="B396" s="54" t="s">
        <v>250</v>
      </c>
      <c r="C396" s="696">
        <v>22</v>
      </c>
      <c r="D396" s="696">
        <v>4</v>
      </c>
      <c r="E396" s="696">
        <v>4</v>
      </c>
      <c r="F396" s="696">
        <v>14</v>
      </c>
      <c r="G396" s="696">
        <v>33</v>
      </c>
      <c r="H396" s="696">
        <v>59</v>
      </c>
      <c r="I396" s="698">
        <v>12</v>
      </c>
      <c r="J396" s="700">
        <f t="shared" si="34"/>
        <v>22</v>
      </c>
      <c r="K396" s="700">
        <f t="shared" si="35"/>
        <v>12</v>
      </c>
      <c r="L396" s="930"/>
      <c r="M396" s="931"/>
      <c r="N396" s="931"/>
      <c r="O396" s="932"/>
      <c r="Q396" s="422" t="s">
        <v>1587</v>
      </c>
      <c r="R396" s="20"/>
      <c r="S396" s="20"/>
      <c r="T396" s="20"/>
      <c r="U396" s="20"/>
      <c r="V396" s="20"/>
      <c r="W396" s="20"/>
      <c r="X396" s="20"/>
      <c r="Y396" s="20"/>
      <c r="Z396" s="20"/>
      <c r="AA396" s="10"/>
      <c r="AB396" s="20" t="s">
        <v>532</v>
      </c>
      <c r="AC396" s="21"/>
    </row>
    <row r="397" spans="1:29" ht="15" customHeight="1" x14ac:dyDescent="0.2">
      <c r="A397" s="514">
        <v>11</v>
      </c>
      <c r="B397" s="54" t="s">
        <v>304</v>
      </c>
      <c r="C397" s="696">
        <v>22</v>
      </c>
      <c r="D397" s="696">
        <v>4</v>
      </c>
      <c r="E397" s="696">
        <v>3</v>
      </c>
      <c r="F397" s="696">
        <v>15</v>
      </c>
      <c r="G397" s="696">
        <v>26</v>
      </c>
      <c r="H397" s="696">
        <v>53</v>
      </c>
      <c r="I397" s="698">
        <v>11</v>
      </c>
      <c r="J397" s="700">
        <f t="shared" si="34"/>
        <v>22</v>
      </c>
      <c r="K397" s="700">
        <f t="shared" si="35"/>
        <v>11</v>
      </c>
      <c r="L397" s="930"/>
      <c r="M397" s="931"/>
      <c r="N397" s="931"/>
      <c r="O397" s="932"/>
      <c r="Q397" s="422" t="s">
        <v>153</v>
      </c>
      <c r="R397" s="20"/>
      <c r="S397" s="20"/>
      <c r="T397" s="20"/>
      <c r="U397" s="20"/>
      <c r="V397" s="20"/>
      <c r="W397" s="20"/>
      <c r="X397" s="20"/>
      <c r="Y397" s="20"/>
      <c r="Z397" s="20"/>
      <c r="AA397" s="20" t="s">
        <v>532</v>
      </c>
      <c r="AB397" s="10"/>
      <c r="AC397" s="21" t="s">
        <v>532</v>
      </c>
    </row>
    <row r="398" spans="1:29" ht="15" customHeight="1" thickBot="1" x14ac:dyDescent="0.25">
      <c r="A398" s="515">
        <v>12</v>
      </c>
      <c r="B398" s="55" t="s">
        <v>551</v>
      </c>
      <c r="C398" s="697">
        <v>22</v>
      </c>
      <c r="D398" s="697">
        <v>4</v>
      </c>
      <c r="E398" s="697">
        <v>2</v>
      </c>
      <c r="F398" s="697">
        <v>16</v>
      </c>
      <c r="G398" s="697">
        <v>38</v>
      </c>
      <c r="H398" s="697">
        <v>70</v>
      </c>
      <c r="I398" s="699">
        <v>10</v>
      </c>
      <c r="J398" s="700">
        <f t="shared" si="34"/>
        <v>22</v>
      </c>
      <c r="K398" s="700">
        <f t="shared" si="35"/>
        <v>10</v>
      </c>
      <c r="L398" s="933"/>
      <c r="M398" s="934"/>
      <c r="N398" s="934"/>
      <c r="O398" s="935"/>
      <c r="Q398" s="423" t="s">
        <v>547</v>
      </c>
      <c r="R398" s="23"/>
      <c r="S398" s="23"/>
      <c r="T398" s="23"/>
      <c r="U398" s="23"/>
      <c r="V398" s="23"/>
      <c r="W398" s="23"/>
      <c r="X398" s="23"/>
      <c r="Y398" s="23"/>
      <c r="Z398" s="23"/>
      <c r="AA398" s="23"/>
      <c r="AB398" s="23" t="s">
        <v>532</v>
      </c>
      <c r="AC398" s="15"/>
    </row>
    <row r="399" spans="1:29" ht="15" customHeight="1" x14ac:dyDescent="0.2">
      <c r="C399" s="700">
        <f t="shared" ref="C399:I399" si="36">SUM(C387:C398)</f>
        <v>264</v>
      </c>
      <c r="D399" s="700">
        <f t="shared" si="36"/>
        <v>114</v>
      </c>
      <c r="E399" s="700">
        <f t="shared" si="36"/>
        <v>36</v>
      </c>
      <c r="F399" s="700">
        <f t="shared" si="36"/>
        <v>114</v>
      </c>
      <c r="G399" s="700">
        <f t="shared" si="36"/>
        <v>568</v>
      </c>
      <c r="H399" s="700">
        <f t="shared" si="36"/>
        <v>558</v>
      </c>
      <c r="I399" s="700">
        <f t="shared" si="36"/>
        <v>264</v>
      </c>
      <c r="J399" s="700">
        <f t="shared" si="34"/>
        <v>264</v>
      </c>
      <c r="K399" s="700">
        <f t="shared" si="35"/>
        <v>264</v>
      </c>
    </row>
    <row r="400" spans="1:29" ht="15" customHeight="1" thickBot="1" x14ac:dyDescent="0.25"/>
    <row r="401" spans="1:28" ht="15" customHeight="1" thickBot="1" x14ac:dyDescent="0.25">
      <c r="A401" s="1332" t="s">
        <v>2197</v>
      </c>
      <c r="B401" s="1333"/>
      <c r="C401" s="1333"/>
      <c r="D401" s="1333"/>
      <c r="E401" s="1333"/>
      <c r="F401" s="702"/>
      <c r="G401" s="1335" t="s">
        <v>1342</v>
      </c>
      <c r="H401" s="1336"/>
      <c r="I401" s="1337"/>
      <c r="L401" s="952" t="s">
        <v>538</v>
      </c>
      <c r="M401" s="953"/>
      <c r="N401" s="953"/>
      <c r="O401" s="954"/>
    </row>
    <row r="402" spans="1:28" ht="15" customHeight="1" thickBot="1" x14ac:dyDescent="0.25">
      <c r="A402" s="688" t="s">
        <v>496</v>
      </c>
      <c r="B402" s="689" t="s">
        <v>497</v>
      </c>
      <c r="C402" s="690" t="s">
        <v>498</v>
      </c>
      <c r="D402" s="690" t="s">
        <v>499</v>
      </c>
      <c r="E402" s="690" t="s">
        <v>500</v>
      </c>
      <c r="F402" s="690" t="s">
        <v>501</v>
      </c>
      <c r="G402" s="691" t="s">
        <v>502</v>
      </c>
      <c r="H402" s="691" t="s">
        <v>503</v>
      </c>
      <c r="I402" s="692" t="s">
        <v>504</v>
      </c>
      <c r="L402" s="955"/>
      <c r="M402" s="956"/>
      <c r="N402" s="956"/>
      <c r="O402" s="957"/>
      <c r="Q402" s="24" t="s">
        <v>1343</v>
      </c>
      <c r="R402" s="683" t="s">
        <v>241</v>
      </c>
      <c r="S402" s="683" t="s">
        <v>1196</v>
      </c>
      <c r="T402" s="683" t="s">
        <v>541</v>
      </c>
      <c r="U402" s="683" t="s">
        <v>1784</v>
      </c>
      <c r="V402" s="683" t="s">
        <v>1088</v>
      </c>
      <c r="W402" s="683" t="s">
        <v>242</v>
      </c>
      <c r="X402" s="683" t="s">
        <v>1089</v>
      </c>
      <c r="Y402" s="683" t="s">
        <v>610</v>
      </c>
      <c r="Z402" s="683" t="s">
        <v>514</v>
      </c>
      <c r="AA402" s="683" t="s">
        <v>1587</v>
      </c>
      <c r="AB402" s="684" t="s">
        <v>813</v>
      </c>
    </row>
    <row r="403" spans="1:28" ht="15" customHeight="1" x14ac:dyDescent="0.2">
      <c r="A403" s="703">
        <v>1</v>
      </c>
      <c r="B403" s="126" t="s">
        <v>1348</v>
      </c>
      <c r="C403" s="701">
        <v>20</v>
      </c>
      <c r="D403" s="701">
        <v>15</v>
      </c>
      <c r="E403" s="701">
        <v>3</v>
      </c>
      <c r="F403" s="701">
        <v>2</v>
      </c>
      <c r="G403" s="701">
        <v>78</v>
      </c>
      <c r="H403" s="701">
        <v>23</v>
      </c>
      <c r="I403" s="704">
        <f t="shared" ref="I403:I412" si="37">(D403*2)+E403</f>
        <v>33</v>
      </c>
      <c r="J403" s="700">
        <f t="shared" si="34"/>
        <v>20</v>
      </c>
      <c r="K403" s="700">
        <f t="shared" si="35"/>
        <v>33</v>
      </c>
      <c r="L403" s="927"/>
      <c r="M403" s="928"/>
      <c r="N403" s="928"/>
      <c r="O403" s="929"/>
      <c r="Q403" s="681" t="s">
        <v>241</v>
      </c>
      <c r="R403" s="10"/>
      <c r="S403" s="20" t="s">
        <v>844</v>
      </c>
      <c r="T403" s="20" t="s">
        <v>1602</v>
      </c>
      <c r="U403" s="20" t="s">
        <v>1597</v>
      </c>
      <c r="V403" s="20" t="s">
        <v>1893</v>
      </c>
      <c r="W403" s="20" t="s">
        <v>363</v>
      </c>
      <c r="X403" s="20" t="s">
        <v>1797</v>
      </c>
      <c r="Y403" s="20" t="s">
        <v>1603</v>
      </c>
      <c r="Z403" s="20" t="s">
        <v>1600</v>
      </c>
      <c r="AA403" s="20" t="s">
        <v>1541</v>
      </c>
      <c r="AB403" s="21" t="s">
        <v>1653</v>
      </c>
    </row>
    <row r="404" spans="1:28" ht="15" customHeight="1" x14ac:dyDescent="0.2">
      <c r="A404" s="685">
        <v>2</v>
      </c>
      <c r="B404" s="129" t="s">
        <v>1093</v>
      </c>
      <c r="C404" s="46">
        <v>20</v>
      </c>
      <c r="D404" s="696">
        <v>13</v>
      </c>
      <c r="E404" s="696">
        <v>3</v>
      </c>
      <c r="F404" s="696">
        <v>4</v>
      </c>
      <c r="G404" s="696">
        <v>64</v>
      </c>
      <c r="H404" s="696">
        <v>29</v>
      </c>
      <c r="I404" s="698">
        <f t="shared" si="37"/>
        <v>29</v>
      </c>
      <c r="J404" s="700">
        <f t="shared" si="34"/>
        <v>20</v>
      </c>
      <c r="K404" s="700">
        <f t="shared" si="35"/>
        <v>29</v>
      </c>
      <c r="L404" s="930"/>
      <c r="M404" s="931"/>
      <c r="N404" s="931"/>
      <c r="O404" s="932"/>
      <c r="Q404" s="681" t="s">
        <v>1196</v>
      </c>
      <c r="R404" s="20" t="s">
        <v>1642</v>
      </c>
      <c r="S404" s="10"/>
      <c r="T404" s="20" t="s">
        <v>844</v>
      </c>
      <c r="U404" s="20" t="s">
        <v>1493</v>
      </c>
      <c r="V404" s="20" t="s">
        <v>1600</v>
      </c>
      <c r="W404" s="20" t="s">
        <v>1210</v>
      </c>
      <c r="X404" s="20" t="s">
        <v>1602</v>
      </c>
      <c r="Y404" s="20" t="s">
        <v>1539</v>
      </c>
      <c r="Z404" s="20" t="s">
        <v>1597</v>
      </c>
      <c r="AA404" s="20" t="s">
        <v>1600</v>
      </c>
      <c r="AB404" s="21" t="s">
        <v>1543</v>
      </c>
    </row>
    <row r="405" spans="1:28" ht="15" customHeight="1" x14ac:dyDescent="0.2">
      <c r="A405" s="685">
        <v>3</v>
      </c>
      <c r="B405" s="129" t="s">
        <v>1324</v>
      </c>
      <c r="C405" s="46">
        <v>20</v>
      </c>
      <c r="D405" s="696">
        <v>13</v>
      </c>
      <c r="E405" s="696">
        <v>2</v>
      </c>
      <c r="F405" s="696">
        <v>5</v>
      </c>
      <c r="G405" s="696">
        <v>41</v>
      </c>
      <c r="H405" s="696">
        <v>26</v>
      </c>
      <c r="I405" s="698">
        <f t="shared" si="37"/>
        <v>28</v>
      </c>
      <c r="J405" s="700">
        <f t="shared" si="34"/>
        <v>20</v>
      </c>
      <c r="K405" s="700">
        <f t="shared" si="35"/>
        <v>28</v>
      </c>
      <c r="L405" s="930"/>
      <c r="M405" s="931"/>
      <c r="N405" s="931"/>
      <c r="O405" s="932"/>
      <c r="Q405" s="681" t="s">
        <v>541</v>
      </c>
      <c r="R405" s="20" t="s">
        <v>1597</v>
      </c>
      <c r="S405" s="20" t="s">
        <v>844</v>
      </c>
      <c r="T405" s="10"/>
      <c r="U405" s="20" t="s">
        <v>1490</v>
      </c>
      <c r="V405" s="20" t="s">
        <v>32</v>
      </c>
      <c r="W405" s="20" t="s">
        <v>1541</v>
      </c>
      <c r="X405" s="20" t="s">
        <v>1603</v>
      </c>
      <c r="Y405" s="20" t="s">
        <v>1493</v>
      </c>
      <c r="Z405" s="20" t="s">
        <v>1490</v>
      </c>
      <c r="AA405" s="20" t="s">
        <v>1487</v>
      </c>
      <c r="AB405" s="21" t="s">
        <v>1601</v>
      </c>
    </row>
    <row r="406" spans="1:28" ht="15" customHeight="1" x14ac:dyDescent="0.2">
      <c r="A406" s="685">
        <v>4</v>
      </c>
      <c r="B406" s="129" t="s">
        <v>1349</v>
      </c>
      <c r="C406" s="46">
        <v>20</v>
      </c>
      <c r="D406" s="696">
        <v>8</v>
      </c>
      <c r="E406" s="696">
        <v>6</v>
      </c>
      <c r="F406" s="696">
        <v>6</v>
      </c>
      <c r="G406" s="696">
        <v>41</v>
      </c>
      <c r="H406" s="696">
        <v>39</v>
      </c>
      <c r="I406" s="698">
        <f t="shared" si="37"/>
        <v>22</v>
      </c>
      <c r="J406" s="700">
        <f t="shared" si="34"/>
        <v>20</v>
      </c>
      <c r="K406" s="700">
        <f t="shared" si="35"/>
        <v>22</v>
      </c>
      <c r="L406" s="930"/>
      <c r="M406" s="931"/>
      <c r="N406" s="931"/>
      <c r="O406" s="932"/>
      <c r="Q406" s="681" t="s">
        <v>1784</v>
      </c>
      <c r="R406" s="20" t="s">
        <v>1210</v>
      </c>
      <c r="S406" s="20" t="s">
        <v>1210</v>
      </c>
      <c r="T406" s="20" t="s">
        <v>1599</v>
      </c>
      <c r="U406" s="10"/>
      <c r="V406" s="20" t="s">
        <v>1642</v>
      </c>
      <c r="W406" s="20" t="s">
        <v>1494</v>
      </c>
      <c r="X406" s="20" t="s">
        <v>1488</v>
      </c>
      <c r="Y406" s="20" t="s">
        <v>1539</v>
      </c>
      <c r="Z406" s="20" t="s">
        <v>1643</v>
      </c>
      <c r="AA406" s="20" t="s">
        <v>1597</v>
      </c>
      <c r="AB406" s="21" t="s">
        <v>1495</v>
      </c>
    </row>
    <row r="407" spans="1:28" ht="15" customHeight="1" x14ac:dyDescent="0.2">
      <c r="A407" s="685">
        <v>5</v>
      </c>
      <c r="B407" s="129" t="s">
        <v>1350</v>
      </c>
      <c r="C407" s="46">
        <v>20</v>
      </c>
      <c r="D407" s="696">
        <v>8</v>
      </c>
      <c r="E407" s="696">
        <v>3</v>
      </c>
      <c r="F407" s="696">
        <v>9</v>
      </c>
      <c r="G407" s="696">
        <v>33</v>
      </c>
      <c r="H407" s="696">
        <v>38</v>
      </c>
      <c r="I407" s="698">
        <f t="shared" si="37"/>
        <v>19</v>
      </c>
      <c r="J407" s="700">
        <f t="shared" si="34"/>
        <v>20</v>
      </c>
      <c r="K407" s="700">
        <f t="shared" si="35"/>
        <v>19</v>
      </c>
      <c r="L407" s="930"/>
      <c r="M407" s="931"/>
      <c r="N407" s="931"/>
      <c r="O407" s="932"/>
      <c r="Q407" s="681" t="s">
        <v>1088</v>
      </c>
      <c r="R407" s="20" t="s">
        <v>628</v>
      </c>
      <c r="S407" s="20" t="s">
        <v>1493</v>
      </c>
      <c r="T407" s="20" t="s">
        <v>1493</v>
      </c>
      <c r="U407" s="20" t="s">
        <v>1656</v>
      </c>
      <c r="V407" s="10"/>
      <c r="W407" s="20" t="s">
        <v>1546</v>
      </c>
      <c r="X407" s="20" t="s">
        <v>1487</v>
      </c>
      <c r="Y407" s="20" t="s">
        <v>23</v>
      </c>
      <c r="Z407" s="20" t="s">
        <v>1207</v>
      </c>
      <c r="AA407" s="20" t="s">
        <v>1546</v>
      </c>
      <c r="AB407" s="21" t="s">
        <v>1601</v>
      </c>
    </row>
    <row r="408" spans="1:28" ht="15" customHeight="1" x14ac:dyDescent="0.2">
      <c r="A408" s="685">
        <v>6</v>
      </c>
      <c r="B408" s="129" t="s">
        <v>1351</v>
      </c>
      <c r="C408" s="46">
        <v>20</v>
      </c>
      <c r="D408" s="696">
        <v>7</v>
      </c>
      <c r="E408" s="696">
        <v>4</v>
      </c>
      <c r="F408" s="696">
        <v>9</v>
      </c>
      <c r="G408" s="696">
        <v>41</v>
      </c>
      <c r="H408" s="696">
        <v>48</v>
      </c>
      <c r="I408" s="698">
        <f t="shared" si="37"/>
        <v>18</v>
      </c>
      <c r="J408" s="700">
        <f t="shared" si="34"/>
        <v>20</v>
      </c>
      <c r="K408" s="700">
        <f t="shared" si="35"/>
        <v>18</v>
      </c>
      <c r="L408" s="930"/>
      <c r="M408" s="931"/>
      <c r="N408" s="931"/>
      <c r="O408" s="932"/>
      <c r="Q408" s="681" t="s">
        <v>242</v>
      </c>
      <c r="R408" s="20" t="s">
        <v>1207</v>
      </c>
      <c r="S408" s="20" t="s">
        <v>1601</v>
      </c>
      <c r="T408" s="20" t="s">
        <v>1495</v>
      </c>
      <c r="U408" s="20" t="s">
        <v>1597</v>
      </c>
      <c r="V408" s="20" t="s">
        <v>1539</v>
      </c>
      <c r="W408" s="10"/>
      <c r="X408" s="20" t="s">
        <v>1207</v>
      </c>
      <c r="Y408" s="20" t="s">
        <v>1597</v>
      </c>
      <c r="Z408" s="20" t="s">
        <v>1207</v>
      </c>
      <c r="AA408" s="20" t="s">
        <v>1490</v>
      </c>
      <c r="AB408" s="21" t="s">
        <v>1597</v>
      </c>
    </row>
    <row r="409" spans="1:28" ht="15" customHeight="1" x14ac:dyDescent="0.2">
      <c r="A409" s="685">
        <v>7</v>
      </c>
      <c r="B409" s="129" t="s">
        <v>244</v>
      </c>
      <c r="C409" s="46">
        <v>20</v>
      </c>
      <c r="D409" s="696">
        <v>7</v>
      </c>
      <c r="E409" s="696">
        <v>4</v>
      </c>
      <c r="F409" s="696">
        <v>9</v>
      </c>
      <c r="G409" s="696">
        <v>41</v>
      </c>
      <c r="H409" s="696">
        <v>61</v>
      </c>
      <c r="I409" s="698">
        <f t="shared" si="37"/>
        <v>18</v>
      </c>
      <c r="J409" s="700">
        <f t="shared" si="34"/>
        <v>20</v>
      </c>
      <c r="K409" s="700">
        <f t="shared" si="35"/>
        <v>18</v>
      </c>
      <c r="L409" s="930"/>
      <c r="M409" s="931"/>
      <c r="N409" s="931"/>
      <c r="O409" s="932"/>
      <c r="Q409" s="681" t="s">
        <v>1089</v>
      </c>
      <c r="R409" s="20" t="s">
        <v>1601</v>
      </c>
      <c r="S409" s="20" t="s">
        <v>1207</v>
      </c>
      <c r="T409" s="20" t="s">
        <v>1494</v>
      </c>
      <c r="U409" s="20" t="s">
        <v>1601</v>
      </c>
      <c r="V409" s="20" t="s">
        <v>1210</v>
      </c>
      <c r="W409" s="20" t="s">
        <v>1644</v>
      </c>
      <c r="X409" s="10"/>
      <c r="Y409" s="20" t="s">
        <v>1489</v>
      </c>
      <c r="Z409" s="20" t="s">
        <v>1644</v>
      </c>
      <c r="AA409" s="20" t="s">
        <v>23</v>
      </c>
      <c r="AB409" s="21" t="s">
        <v>1603</v>
      </c>
    </row>
    <row r="410" spans="1:28" ht="15" customHeight="1" x14ac:dyDescent="0.2">
      <c r="A410" s="685">
        <v>8</v>
      </c>
      <c r="B410" s="129" t="s">
        <v>1352</v>
      </c>
      <c r="C410" s="46">
        <v>20</v>
      </c>
      <c r="D410" s="696">
        <v>7</v>
      </c>
      <c r="E410" s="696">
        <v>2</v>
      </c>
      <c r="F410" s="696">
        <v>11</v>
      </c>
      <c r="G410" s="696">
        <v>44</v>
      </c>
      <c r="H410" s="696">
        <v>56</v>
      </c>
      <c r="I410" s="698">
        <f t="shared" si="37"/>
        <v>16</v>
      </c>
      <c r="J410" s="700">
        <f t="shared" si="34"/>
        <v>20</v>
      </c>
      <c r="K410" s="700">
        <f t="shared" si="35"/>
        <v>16</v>
      </c>
      <c r="L410" s="930"/>
      <c r="M410" s="931"/>
      <c r="N410" s="931"/>
      <c r="O410" s="932"/>
      <c r="Q410" s="681" t="s">
        <v>610</v>
      </c>
      <c r="R410" s="20" t="s">
        <v>1543</v>
      </c>
      <c r="S410" s="20" t="s">
        <v>1646</v>
      </c>
      <c r="T410" s="20" t="s">
        <v>1491</v>
      </c>
      <c r="U410" s="20" t="s">
        <v>1602</v>
      </c>
      <c r="V410" s="20" t="s">
        <v>1543</v>
      </c>
      <c r="W410" s="20" t="s">
        <v>1210</v>
      </c>
      <c r="X410" s="20" t="s">
        <v>355</v>
      </c>
      <c r="Y410" s="10"/>
      <c r="Z410" s="20" t="s">
        <v>1603</v>
      </c>
      <c r="AA410" s="20" t="s">
        <v>1495</v>
      </c>
      <c r="AB410" s="21" t="s">
        <v>1597</v>
      </c>
    </row>
    <row r="411" spans="1:28" ht="15" customHeight="1" x14ac:dyDescent="0.2">
      <c r="A411" s="685">
        <v>9</v>
      </c>
      <c r="B411" s="129" t="s">
        <v>1353</v>
      </c>
      <c r="C411" s="46">
        <v>20</v>
      </c>
      <c r="D411" s="696">
        <v>4</v>
      </c>
      <c r="E411" s="696">
        <v>6</v>
      </c>
      <c r="F411" s="696">
        <v>10</v>
      </c>
      <c r="G411" s="696">
        <v>30</v>
      </c>
      <c r="H411" s="696">
        <v>44</v>
      </c>
      <c r="I411" s="698">
        <f t="shared" si="37"/>
        <v>14</v>
      </c>
      <c r="J411" s="700">
        <f t="shared" si="34"/>
        <v>20</v>
      </c>
      <c r="K411" s="700">
        <f t="shared" si="35"/>
        <v>14</v>
      </c>
      <c r="L411" s="930"/>
      <c r="M411" s="931"/>
      <c r="N411" s="931"/>
      <c r="O411" s="932"/>
      <c r="Q411" s="681" t="s">
        <v>514</v>
      </c>
      <c r="R411" s="20" t="s">
        <v>1487</v>
      </c>
      <c r="S411" s="20" t="s">
        <v>1599</v>
      </c>
      <c r="T411" s="20" t="s">
        <v>1602</v>
      </c>
      <c r="U411" s="20" t="s">
        <v>1210</v>
      </c>
      <c r="V411" s="20" t="s">
        <v>1207</v>
      </c>
      <c r="W411" s="20" t="s">
        <v>1543</v>
      </c>
      <c r="X411" s="20" t="s">
        <v>1539</v>
      </c>
      <c r="Y411" s="20" t="s">
        <v>1795</v>
      </c>
      <c r="Z411" s="10"/>
      <c r="AA411" s="20" t="s">
        <v>1489</v>
      </c>
      <c r="AB411" s="21" t="s">
        <v>1603</v>
      </c>
    </row>
    <row r="412" spans="1:28" ht="15" customHeight="1" x14ac:dyDescent="0.2">
      <c r="A412" s="685">
        <v>10</v>
      </c>
      <c r="B412" s="129" t="s">
        <v>1090</v>
      </c>
      <c r="C412" s="46">
        <v>20</v>
      </c>
      <c r="D412" s="696">
        <v>4</v>
      </c>
      <c r="E412" s="696">
        <v>4</v>
      </c>
      <c r="F412" s="696">
        <v>12</v>
      </c>
      <c r="G412" s="696">
        <v>27</v>
      </c>
      <c r="H412" s="696">
        <v>49</v>
      </c>
      <c r="I412" s="698">
        <f t="shared" si="37"/>
        <v>12</v>
      </c>
      <c r="J412" s="700">
        <f t="shared" si="34"/>
        <v>20</v>
      </c>
      <c r="K412" s="700">
        <f t="shared" si="35"/>
        <v>12</v>
      </c>
      <c r="L412" s="930"/>
      <c r="M412" s="931"/>
      <c r="N412" s="931"/>
      <c r="O412" s="932"/>
      <c r="Q412" s="681" t="s">
        <v>1587</v>
      </c>
      <c r="R412" s="20" t="s">
        <v>1489</v>
      </c>
      <c r="S412" s="20" t="s">
        <v>1643</v>
      </c>
      <c r="T412" s="20" t="s">
        <v>1490</v>
      </c>
      <c r="U412" s="20" t="s">
        <v>1210</v>
      </c>
      <c r="V412" s="20" t="s">
        <v>1489</v>
      </c>
      <c r="W412" s="20" t="s">
        <v>1600</v>
      </c>
      <c r="X412" s="20" t="s">
        <v>1539</v>
      </c>
      <c r="Y412" s="20" t="s">
        <v>1210</v>
      </c>
      <c r="Z412" s="20" t="s">
        <v>844</v>
      </c>
      <c r="AA412" s="10"/>
      <c r="AB412" s="21" t="s">
        <v>1546</v>
      </c>
    </row>
    <row r="413" spans="1:28" ht="15" customHeight="1" thickBot="1" x14ac:dyDescent="0.25">
      <c r="A413" s="686">
        <v>11</v>
      </c>
      <c r="B413" s="130" t="s">
        <v>1094</v>
      </c>
      <c r="C413" s="148">
        <v>20</v>
      </c>
      <c r="D413" s="697">
        <v>4</v>
      </c>
      <c r="E413" s="697">
        <v>3</v>
      </c>
      <c r="F413" s="697">
        <v>13</v>
      </c>
      <c r="G413" s="697">
        <v>33</v>
      </c>
      <c r="H413" s="697">
        <v>60</v>
      </c>
      <c r="I413" s="699">
        <f>(D413*2)+E413</f>
        <v>11</v>
      </c>
      <c r="J413" s="700">
        <f t="shared" si="34"/>
        <v>20</v>
      </c>
      <c r="K413" s="700">
        <f t="shared" si="35"/>
        <v>11</v>
      </c>
      <c r="L413" s="933"/>
      <c r="M413" s="934"/>
      <c r="N413" s="934"/>
      <c r="O413" s="935"/>
      <c r="Q413" s="682" t="s">
        <v>813</v>
      </c>
      <c r="R413" s="23" t="s">
        <v>1600</v>
      </c>
      <c r="S413" s="23" t="s">
        <v>1210</v>
      </c>
      <c r="T413" s="23" t="s">
        <v>1602</v>
      </c>
      <c r="U413" s="23" t="s">
        <v>1644</v>
      </c>
      <c r="V413" s="23" t="s">
        <v>218</v>
      </c>
      <c r="W413" s="23" t="s">
        <v>1602</v>
      </c>
      <c r="X413" s="23" t="s">
        <v>1493</v>
      </c>
      <c r="Y413" s="23" t="s">
        <v>1600</v>
      </c>
      <c r="Z413" s="23" t="s">
        <v>1494</v>
      </c>
      <c r="AA413" s="23" t="s">
        <v>355</v>
      </c>
      <c r="AB413" s="15"/>
    </row>
    <row r="414" spans="1:28" ht="15" customHeight="1" x14ac:dyDescent="0.2">
      <c r="C414" s="700">
        <f>SUM(C403:C413)</f>
        <v>220</v>
      </c>
      <c r="D414" s="700">
        <f t="shared" ref="D414:I414" si="38">SUM(D403:D413)</f>
        <v>90</v>
      </c>
      <c r="E414" s="700">
        <f t="shared" si="38"/>
        <v>40</v>
      </c>
      <c r="F414" s="700">
        <f t="shared" si="38"/>
        <v>90</v>
      </c>
      <c r="G414" s="700">
        <f t="shared" si="38"/>
        <v>473</v>
      </c>
      <c r="H414" s="700">
        <f t="shared" si="38"/>
        <v>473</v>
      </c>
      <c r="I414" s="700">
        <f t="shared" si="38"/>
        <v>220</v>
      </c>
      <c r="J414" s="700">
        <f t="shared" si="34"/>
        <v>220</v>
      </c>
      <c r="K414" s="700">
        <f t="shared" si="35"/>
        <v>220</v>
      </c>
      <c r="L414" s="4" t="s">
        <v>532</v>
      </c>
    </row>
    <row r="415" spans="1:28" ht="15" customHeight="1" thickBot="1" x14ac:dyDescent="0.25"/>
    <row r="416" spans="1:28" ht="15" customHeight="1" thickBot="1" x14ac:dyDescent="0.25">
      <c r="A416" s="1332" t="s">
        <v>2202</v>
      </c>
      <c r="B416" s="1333"/>
      <c r="C416" s="1333"/>
      <c r="D416" s="1333"/>
      <c r="E416" s="1333"/>
      <c r="F416" s="1334"/>
      <c r="G416" s="1335" t="s">
        <v>1342</v>
      </c>
      <c r="H416" s="1336"/>
      <c r="I416" s="1337"/>
      <c r="L416" s="945" t="s">
        <v>495</v>
      </c>
      <c r="M416" s="946"/>
      <c r="N416" s="946"/>
      <c r="O416" s="947"/>
    </row>
    <row r="417" spans="1:29" ht="15" customHeight="1" thickBot="1" x14ac:dyDescent="0.25">
      <c r="A417" s="688" t="s">
        <v>496</v>
      </c>
      <c r="B417" s="689" t="s">
        <v>497</v>
      </c>
      <c r="C417" s="690" t="s">
        <v>498</v>
      </c>
      <c r="D417" s="690" t="s">
        <v>499</v>
      </c>
      <c r="E417" s="690" t="s">
        <v>500</v>
      </c>
      <c r="F417" s="690" t="s">
        <v>501</v>
      </c>
      <c r="G417" s="691" t="s">
        <v>502</v>
      </c>
      <c r="H417" s="691" t="s">
        <v>503</v>
      </c>
      <c r="I417" s="692" t="s">
        <v>504</v>
      </c>
      <c r="L417" s="1063"/>
      <c r="M417" s="1064"/>
      <c r="N417" s="1064"/>
      <c r="O417" s="1065"/>
      <c r="Q417" s="24" t="s">
        <v>1343</v>
      </c>
      <c r="R417" s="683" t="s">
        <v>1615</v>
      </c>
      <c r="S417" s="683" t="s">
        <v>241</v>
      </c>
      <c r="T417" s="683" t="s">
        <v>1503</v>
      </c>
      <c r="U417" s="683" t="s">
        <v>564</v>
      </c>
      <c r="V417" s="683" t="s">
        <v>500</v>
      </c>
      <c r="W417" s="683" t="s">
        <v>59</v>
      </c>
      <c r="X417" s="683" t="s">
        <v>1530</v>
      </c>
      <c r="Y417" s="683" t="s">
        <v>610</v>
      </c>
      <c r="Z417" s="683" t="s">
        <v>2089</v>
      </c>
      <c r="AA417" s="683" t="s">
        <v>1959</v>
      </c>
      <c r="AB417" s="683" t="s">
        <v>2090</v>
      </c>
      <c r="AC417" s="684" t="s">
        <v>727</v>
      </c>
    </row>
    <row r="418" spans="1:29" ht="15" customHeight="1" x14ac:dyDescent="0.2">
      <c r="A418" s="703">
        <v>1</v>
      </c>
      <c r="B418" s="126" t="s">
        <v>2062</v>
      </c>
      <c r="C418" s="701"/>
      <c r="D418" s="701"/>
      <c r="E418" s="701"/>
      <c r="F418" s="701"/>
      <c r="G418" s="701"/>
      <c r="H418" s="701"/>
      <c r="I418" s="704"/>
      <c r="J418" s="700">
        <f t="shared" si="34"/>
        <v>0</v>
      </c>
      <c r="K418" s="700">
        <f t="shared" si="35"/>
        <v>0</v>
      </c>
      <c r="L418" s="927" t="s">
        <v>1354</v>
      </c>
      <c r="M418" s="928"/>
      <c r="N418" s="928"/>
      <c r="O418" s="929"/>
      <c r="Q418" s="681" t="s">
        <v>1615</v>
      </c>
      <c r="R418" s="10"/>
      <c r="S418" s="20"/>
      <c r="T418" s="20"/>
      <c r="U418" s="20"/>
      <c r="V418" s="20"/>
      <c r="W418" s="20"/>
      <c r="X418" s="20"/>
      <c r="Y418" s="20"/>
      <c r="Z418" s="20"/>
      <c r="AA418" s="20"/>
      <c r="AB418" s="20"/>
      <c r="AC418" s="21"/>
    </row>
    <row r="419" spans="1:29" ht="15" customHeight="1" x14ac:dyDescent="0.2">
      <c r="A419" s="685">
        <v>2</v>
      </c>
      <c r="B419" s="129" t="s">
        <v>106</v>
      </c>
      <c r="C419" s="696"/>
      <c r="D419" s="696"/>
      <c r="E419" s="696"/>
      <c r="F419" s="696"/>
      <c r="G419" s="696"/>
      <c r="H419" s="696"/>
      <c r="I419" s="698"/>
      <c r="J419" s="700">
        <f t="shared" si="34"/>
        <v>0</v>
      </c>
      <c r="K419" s="700">
        <f t="shared" si="35"/>
        <v>0</v>
      </c>
      <c r="L419" s="930"/>
      <c r="M419" s="931"/>
      <c r="N419" s="931"/>
      <c r="O419" s="932"/>
      <c r="Q419" s="681" t="s">
        <v>241</v>
      </c>
      <c r="R419" s="20"/>
      <c r="S419" s="10"/>
      <c r="T419" s="20"/>
      <c r="U419" s="20"/>
      <c r="V419" s="20"/>
      <c r="W419" s="20"/>
      <c r="X419" s="20"/>
      <c r="Y419" s="20"/>
      <c r="Z419" s="20"/>
      <c r="AA419" s="20"/>
      <c r="AB419" s="20"/>
      <c r="AC419" s="21"/>
    </row>
    <row r="420" spans="1:29" ht="15" customHeight="1" x14ac:dyDescent="0.2">
      <c r="A420" s="685" t="s">
        <v>521</v>
      </c>
      <c r="B420" s="129" t="s">
        <v>2061</v>
      </c>
      <c r="C420" s="696"/>
      <c r="D420" s="696"/>
      <c r="E420" s="696"/>
      <c r="F420" s="696"/>
      <c r="G420" s="696"/>
      <c r="H420" s="696"/>
      <c r="I420" s="698"/>
      <c r="J420" s="700">
        <f t="shared" si="34"/>
        <v>0</v>
      </c>
      <c r="K420" s="700">
        <f t="shared" si="35"/>
        <v>0</v>
      </c>
      <c r="L420" s="930"/>
      <c r="M420" s="931"/>
      <c r="N420" s="931"/>
      <c r="O420" s="932"/>
      <c r="Q420" s="681" t="s">
        <v>1503</v>
      </c>
      <c r="R420" s="20"/>
      <c r="S420" s="20"/>
      <c r="T420" s="10"/>
      <c r="U420" s="20" t="s">
        <v>532</v>
      </c>
      <c r="V420" s="20"/>
      <c r="W420" s="20"/>
      <c r="X420" s="20"/>
      <c r="Y420" s="20"/>
      <c r="Z420" s="20"/>
      <c r="AA420" s="20"/>
      <c r="AB420" s="20"/>
      <c r="AC420" s="21" t="s">
        <v>532</v>
      </c>
    </row>
    <row r="421" spans="1:29" ht="15" customHeight="1" x14ac:dyDescent="0.2">
      <c r="A421" s="685" t="s">
        <v>521</v>
      </c>
      <c r="B421" s="129" t="s">
        <v>1498</v>
      </c>
      <c r="C421" s="696"/>
      <c r="D421" s="696"/>
      <c r="E421" s="696"/>
      <c r="F421" s="696"/>
      <c r="G421" s="696"/>
      <c r="H421" s="696"/>
      <c r="I421" s="698"/>
      <c r="J421" s="700">
        <f t="shared" si="34"/>
        <v>0</v>
      </c>
      <c r="K421" s="700">
        <f t="shared" si="35"/>
        <v>0</v>
      </c>
      <c r="L421" s="930"/>
      <c r="M421" s="931"/>
      <c r="N421" s="931"/>
      <c r="O421" s="932"/>
      <c r="Q421" s="681" t="s">
        <v>564</v>
      </c>
      <c r="R421" s="20"/>
      <c r="S421" s="20"/>
      <c r="T421" s="20" t="s">
        <v>532</v>
      </c>
      <c r="U421" s="10"/>
      <c r="V421" s="20"/>
      <c r="W421" s="20"/>
      <c r="X421" s="20"/>
      <c r="Y421" s="20"/>
      <c r="Z421" s="20"/>
      <c r="AA421" s="20"/>
      <c r="AB421" s="20"/>
      <c r="AC421" s="21"/>
    </row>
    <row r="422" spans="1:29" ht="15" customHeight="1" x14ac:dyDescent="0.2">
      <c r="A422" s="685" t="s">
        <v>521</v>
      </c>
      <c r="B422" s="129" t="s">
        <v>2204</v>
      </c>
      <c r="C422" s="696"/>
      <c r="D422" s="696"/>
      <c r="E422" s="696"/>
      <c r="F422" s="696"/>
      <c r="G422" s="696"/>
      <c r="H422" s="696"/>
      <c r="I422" s="698"/>
      <c r="J422" s="700">
        <f t="shared" si="34"/>
        <v>0</v>
      </c>
      <c r="K422" s="700">
        <f t="shared" si="35"/>
        <v>0</v>
      </c>
      <c r="L422" s="930"/>
      <c r="M422" s="931"/>
      <c r="N422" s="931"/>
      <c r="O422" s="932"/>
      <c r="Q422" s="681" t="s">
        <v>500</v>
      </c>
      <c r="R422" s="20"/>
      <c r="S422" s="20"/>
      <c r="T422" s="20"/>
      <c r="U422" s="20"/>
      <c r="V422" s="10"/>
      <c r="W422" s="20" t="s">
        <v>532</v>
      </c>
      <c r="X422" s="20"/>
      <c r="Y422" s="20"/>
      <c r="Z422" s="20"/>
      <c r="AA422" s="20"/>
      <c r="AB422" s="20"/>
      <c r="AC422" s="21"/>
    </row>
    <row r="423" spans="1:29" ht="15" customHeight="1" x14ac:dyDescent="0.2">
      <c r="A423" s="685" t="s">
        <v>521</v>
      </c>
      <c r="B423" s="129" t="s">
        <v>616</v>
      </c>
      <c r="C423" s="696"/>
      <c r="D423" s="696"/>
      <c r="E423" s="696"/>
      <c r="F423" s="696"/>
      <c r="G423" s="696"/>
      <c r="H423" s="696"/>
      <c r="I423" s="698"/>
      <c r="J423" s="700">
        <f t="shared" si="34"/>
        <v>0</v>
      </c>
      <c r="K423" s="700">
        <f t="shared" si="35"/>
        <v>0</v>
      </c>
      <c r="L423" s="930" t="s">
        <v>528</v>
      </c>
      <c r="M423" s="931"/>
      <c r="N423" s="931"/>
      <c r="O423" s="932"/>
      <c r="Q423" s="681" t="s">
        <v>59</v>
      </c>
      <c r="R423" s="20"/>
      <c r="S423" s="20"/>
      <c r="T423" s="20"/>
      <c r="U423" s="20"/>
      <c r="V423" s="20" t="s">
        <v>532</v>
      </c>
      <c r="W423" s="10"/>
      <c r="X423" s="20"/>
      <c r="Y423" s="20"/>
      <c r="Z423" s="20"/>
      <c r="AA423" s="20"/>
      <c r="AB423" s="20"/>
      <c r="AC423" s="21"/>
    </row>
    <row r="424" spans="1:29" ht="15" customHeight="1" x14ac:dyDescent="0.2">
      <c r="A424" s="685" t="s">
        <v>521</v>
      </c>
      <c r="B424" s="129" t="s">
        <v>1931</v>
      </c>
      <c r="C424" s="696"/>
      <c r="D424" s="696"/>
      <c r="E424" s="696"/>
      <c r="F424" s="696"/>
      <c r="G424" s="696"/>
      <c r="H424" s="696"/>
      <c r="I424" s="698"/>
      <c r="J424" s="700">
        <f t="shared" si="34"/>
        <v>0</v>
      </c>
      <c r="K424" s="700">
        <f t="shared" si="35"/>
        <v>0</v>
      </c>
      <c r="L424" s="930"/>
      <c r="M424" s="931"/>
      <c r="N424" s="931"/>
      <c r="O424" s="932"/>
      <c r="Q424" s="681" t="s">
        <v>1530</v>
      </c>
      <c r="R424" s="20"/>
      <c r="S424" s="20"/>
      <c r="T424" s="20"/>
      <c r="U424" s="20"/>
      <c r="V424" s="20"/>
      <c r="W424" s="20"/>
      <c r="X424" s="10"/>
      <c r="Y424" s="20"/>
      <c r="Z424" s="20"/>
      <c r="AA424" s="20"/>
      <c r="AB424" s="20"/>
      <c r="AC424" s="21"/>
    </row>
    <row r="425" spans="1:29" ht="15" customHeight="1" x14ac:dyDescent="0.2">
      <c r="A425" s="685" t="s">
        <v>521</v>
      </c>
      <c r="B425" s="129" t="s">
        <v>1548</v>
      </c>
      <c r="C425" s="696"/>
      <c r="D425" s="696"/>
      <c r="E425" s="696"/>
      <c r="F425" s="696"/>
      <c r="G425" s="696"/>
      <c r="H425" s="696"/>
      <c r="I425" s="698"/>
      <c r="J425" s="700">
        <f t="shared" si="34"/>
        <v>0</v>
      </c>
      <c r="K425" s="700">
        <f t="shared" si="35"/>
        <v>0</v>
      </c>
      <c r="L425" s="930"/>
      <c r="M425" s="931"/>
      <c r="N425" s="931"/>
      <c r="O425" s="932"/>
      <c r="Q425" s="681" t="s">
        <v>610</v>
      </c>
      <c r="R425" s="20"/>
      <c r="S425" s="20"/>
      <c r="T425" s="20"/>
      <c r="U425" s="20"/>
      <c r="V425" s="20"/>
      <c r="W425" s="20"/>
      <c r="X425" s="20"/>
      <c r="Y425" s="10"/>
      <c r="Z425" s="20" t="s">
        <v>532</v>
      </c>
      <c r="AA425" s="20"/>
      <c r="AB425" s="20"/>
      <c r="AC425" s="21"/>
    </row>
    <row r="426" spans="1:29" ht="15" customHeight="1" x14ac:dyDescent="0.2">
      <c r="A426" s="685" t="s">
        <v>521</v>
      </c>
      <c r="B426" s="129" t="s">
        <v>2093</v>
      </c>
      <c r="C426" s="696"/>
      <c r="D426" s="696"/>
      <c r="E426" s="696"/>
      <c r="F426" s="696"/>
      <c r="G426" s="696"/>
      <c r="H426" s="696"/>
      <c r="I426" s="698"/>
      <c r="J426" s="700">
        <f t="shared" si="34"/>
        <v>0</v>
      </c>
      <c r="K426" s="700">
        <f t="shared" si="35"/>
        <v>0</v>
      </c>
      <c r="L426" s="930"/>
      <c r="M426" s="931"/>
      <c r="N426" s="931"/>
      <c r="O426" s="932"/>
      <c r="Q426" s="681" t="s">
        <v>2089</v>
      </c>
      <c r="R426" s="20"/>
      <c r="S426" s="20"/>
      <c r="T426" s="20"/>
      <c r="U426" s="20"/>
      <c r="V426" s="20"/>
      <c r="W426" s="20"/>
      <c r="X426" s="20"/>
      <c r="Y426" s="20" t="s">
        <v>532</v>
      </c>
      <c r="Z426" s="10"/>
      <c r="AA426" s="20"/>
      <c r="AB426" s="20"/>
      <c r="AC426" s="21"/>
    </row>
    <row r="427" spans="1:29" ht="15" customHeight="1" x14ac:dyDescent="0.2">
      <c r="A427" s="685" t="s">
        <v>521</v>
      </c>
      <c r="B427" s="129" t="s">
        <v>2094</v>
      </c>
      <c r="C427" s="696"/>
      <c r="D427" s="696"/>
      <c r="E427" s="696"/>
      <c r="F427" s="696"/>
      <c r="G427" s="696"/>
      <c r="H427" s="696"/>
      <c r="I427" s="698"/>
      <c r="J427" s="700">
        <f t="shared" si="34"/>
        <v>0</v>
      </c>
      <c r="K427" s="700">
        <f t="shared" si="35"/>
        <v>0</v>
      </c>
      <c r="L427" s="930"/>
      <c r="M427" s="931"/>
      <c r="N427" s="931"/>
      <c r="O427" s="932"/>
      <c r="Q427" s="681" t="s">
        <v>1959</v>
      </c>
      <c r="R427" s="20"/>
      <c r="S427" s="20"/>
      <c r="T427" s="20"/>
      <c r="U427" s="20"/>
      <c r="V427" s="20"/>
      <c r="W427" s="20"/>
      <c r="X427" s="20"/>
      <c r="Y427" s="20"/>
      <c r="Z427" s="20"/>
      <c r="AA427" s="10"/>
      <c r="AB427" s="20" t="s">
        <v>532</v>
      </c>
      <c r="AC427" s="21"/>
    </row>
    <row r="428" spans="1:29" ht="15" customHeight="1" x14ac:dyDescent="0.2">
      <c r="A428" s="685" t="s">
        <v>521</v>
      </c>
      <c r="B428" s="129" t="s">
        <v>1497</v>
      </c>
      <c r="C428" s="696"/>
      <c r="D428" s="696"/>
      <c r="E428" s="696"/>
      <c r="F428" s="696"/>
      <c r="G428" s="696"/>
      <c r="H428" s="696"/>
      <c r="I428" s="698"/>
      <c r="J428" s="700">
        <f t="shared" si="34"/>
        <v>0</v>
      </c>
      <c r="K428" s="700">
        <f t="shared" si="35"/>
        <v>0</v>
      </c>
      <c r="L428" s="930"/>
      <c r="M428" s="931"/>
      <c r="N428" s="931"/>
      <c r="O428" s="932"/>
      <c r="Q428" s="681" t="s">
        <v>2090</v>
      </c>
      <c r="R428" s="20"/>
      <c r="S428" s="20"/>
      <c r="T428" s="20"/>
      <c r="U428" s="20"/>
      <c r="V428" s="20"/>
      <c r="W428" s="20"/>
      <c r="X428" s="20"/>
      <c r="Y428" s="20"/>
      <c r="Z428" s="20"/>
      <c r="AA428" s="20" t="s">
        <v>532</v>
      </c>
      <c r="AB428" s="10"/>
      <c r="AC428" s="21" t="s">
        <v>532</v>
      </c>
    </row>
    <row r="429" spans="1:29" ht="15" customHeight="1" thickBot="1" x14ac:dyDescent="0.25">
      <c r="A429" s="686" t="s">
        <v>521</v>
      </c>
      <c r="B429" s="130" t="s">
        <v>1139</v>
      </c>
      <c r="C429" s="697"/>
      <c r="D429" s="697"/>
      <c r="E429" s="697"/>
      <c r="F429" s="697"/>
      <c r="G429" s="697"/>
      <c r="H429" s="697"/>
      <c r="I429" s="699"/>
      <c r="J429" s="700">
        <f t="shared" si="34"/>
        <v>0</v>
      </c>
      <c r="K429" s="700">
        <f t="shared" si="35"/>
        <v>0</v>
      </c>
      <c r="L429" s="933"/>
      <c r="M429" s="934"/>
      <c r="N429" s="934"/>
      <c r="O429" s="935"/>
      <c r="Q429" s="682" t="s">
        <v>727</v>
      </c>
      <c r="R429" s="23"/>
      <c r="S429" s="23"/>
      <c r="T429" s="23"/>
      <c r="U429" s="23"/>
      <c r="V429" s="23"/>
      <c r="W429" s="23"/>
      <c r="X429" s="23"/>
      <c r="Y429" s="23"/>
      <c r="Z429" s="23"/>
      <c r="AA429" s="23"/>
      <c r="AB429" s="23" t="s">
        <v>532</v>
      </c>
      <c r="AC429" s="15"/>
    </row>
    <row r="430" spans="1:29" ht="15" customHeight="1" x14ac:dyDescent="0.2">
      <c r="C430" s="700">
        <f t="shared" ref="C430:I430" si="39">SUM(C418:C429)</f>
        <v>0</v>
      </c>
      <c r="D430" s="700">
        <f t="shared" si="39"/>
        <v>0</v>
      </c>
      <c r="E430" s="700">
        <f t="shared" si="39"/>
        <v>0</v>
      </c>
      <c r="F430" s="700">
        <f t="shared" si="39"/>
        <v>0</v>
      </c>
      <c r="G430" s="700">
        <f t="shared" si="39"/>
        <v>0</v>
      </c>
      <c r="H430" s="700">
        <f t="shared" si="39"/>
        <v>0</v>
      </c>
      <c r="I430" s="700">
        <f t="shared" si="39"/>
        <v>0</v>
      </c>
      <c r="J430" s="700">
        <f t="shared" si="34"/>
        <v>0</v>
      </c>
      <c r="K430" s="700">
        <f t="shared" si="35"/>
        <v>0</v>
      </c>
      <c r="L430" s="4" t="s">
        <v>532</v>
      </c>
    </row>
    <row r="431" spans="1:29" ht="15" customHeight="1" thickBot="1" x14ac:dyDescent="0.25"/>
    <row r="432" spans="1:29" ht="15" customHeight="1" x14ac:dyDescent="0.2">
      <c r="A432" s="1131" t="s">
        <v>491</v>
      </c>
      <c r="B432" s="1132"/>
      <c r="C432" s="1020" t="s">
        <v>1355</v>
      </c>
      <c r="D432" s="1021"/>
      <c r="E432" s="1021"/>
      <c r="F432" s="1021"/>
      <c r="G432" s="1021"/>
      <c r="H432" s="1021"/>
      <c r="I432" s="1022"/>
      <c r="P432" s="5" t="s">
        <v>532</v>
      </c>
    </row>
    <row r="433" spans="1:31" ht="15" customHeight="1" thickBot="1" x14ac:dyDescent="0.25">
      <c r="A433" s="1133"/>
      <c r="B433" s="1134"/>
      <c r="C433" s="1023"/>
      <c r="D433" s="1024"/>
      <c r="E433" s="1024"/>
      <c r="F433" s="1024"/>
      <c r="G433" s="1024"/>
      <c r="H433" s="1024"/>
      <c r="I433" s="1025"/>
      <c r="V433" s="5" t="s">
        <v>532</v>
      </c>
    </row>
    <row r="434" spans="1:31" ht="15" customHeight="1" thickBot="1" x14ac:dyDescent="0.25"/>
    <row r="435" spans="1:31" ht="15" customHeight="1" thickBot="1" x14ac:dyDescent="0.25">
      <c r="A435" s="1239" t="s">
        <v>2187</v>
      </c>
      <c r="B435" s="1240"/>
      <c r="C435" s="1240"/>
      <c r="D435" s="1240"/>
      <c r="E435" s="1240"/>
      <c r="F435" s="1241"/>
      <c r="G435" s="1236" t="s">
        <v>1355</v>
      </c>
      <c r="H435" s="1237"/>
      <c r="I435" s="1238"/>
      <c r="L435" s="952" t="s">
        <v>538</v>
      </c>
      <c r="M435" s="953"/>
      <c r="N435" s="953"/>
      <c r="O435" s="954"/>
    </row>
    <row r="436" spans="1:31" ht="15" customHeight="1" thickBot="1" x14ac:dyDescent="0.25">
      <c r="A436" s="508" t="s">
        <v>496</v>
      </c>
      <c r="B436" s="509" t="s">
        <v>497</v>
      </c>
      <c r="C436" s="510" t="s">
        <v>498</v>
      </c>
      <c r="D436" s="510" t="s">
        <v>499</v>
      </c>
      <c r="E436" s="510" t="s">
        <v>500</v>
      </c>
      <c r="F436" s="510" t="s">
        <v>501</v>
      </c>
      <c r="G436" s="511" t="s">
        <v>502</v>
      </c>
      <c r="H436" s="511" t="s">
        <v>503</v>
      </c>
      <c r="I436" s="512" t="s">
        <v>504</v>
      </c>
      <c r="L436" s="955"/>
      <c r="M436" s="956"/>
      <c r="N436" s="956"/>
      <c r="O436" s="957"/>
      <c r="Q436" s="24" t="s">
        <v>1356</v>
      </c>
      <c r="R436" s="420" t="s">
        <v>503</v>
      </c>
      <c r="S436" s="420" t="s">
        <v>116</v>
      </c>
      <c r="T436" s="420" t="s">
        <v>117</v>
      </c>
      <c r="U436" s="420" t="s">
        <v>901</v>
      </c>
      <c r="V436" s="420" t="s">
        <v>902</v>
      </c>
      <c r="W436" s="420" t="s">
        <v>158</v>
      </c>
      <c r="X436" s="420" t="s">
        <v>1178</v>
      </c>
      <c r="Y436" s="420" t="s">
        <v>566</v>
      </c>
      <c r="Z436" s="420" t="s">
        <v>777</v>
      </c>
      <c r="AA436" s="420" t="s">
        <v>1684</v>
      </c>
      <c r="AB436" s="420" t="s">
        <v>2136</v>
      </c>
      <c r="AC436" s="420" t="s">
        <v>533</v>
      </c>
      <c r="AD436" s="420" t="s">
        <v>704</v>
      </c>
      <c r="AE436" s="421" t="s">
        <v>120</v>
      </c>
    </row>
    <row r="437" spans="1:31" ht="15" customHeight="1" x14ac:dyDescent="0.2">
      <c r="A437" s="513">
        <v>1</v>
      </c>
      <c r="B437" s="53" t="s">
        <v>906</v>
      </c>
      <c r="C437" s="46">
        <v>26</v>
      </c>
      <c r="D437" s="46">
        <v>17</v>
      </c>
      <c r="E437" s="46">
        <v>5</v>
      </c>
      <c r="F437" s="46">
        <v>4</v>
      </c>
      <c r="G437" s="46">
        <v>61</v>
      </c>
      <c r="H437" s="46">
        <v>28</v>
      </c>
      <c r="I437" s="695">
        <v>39</v>
      </c>
      <c r="J437" s="700">
        <f t="shared" si="34"/>
        <v>26</v>
      </c>
      <c r="K437" s="700">
        <f t="shared" si="35"/>
        <v>39</v>
      </c>
      <c r="L437" s="927" t="s">
        <v>532</v>
      </c>
      <c r="M437" s="928"/>
      <c r="N437" s="928"/>
      <c r="O437" s="929"/>
      <c r="Q437" s="422" t="s">
        <v>503</v>
      </c>
      <c r="R437" s="10"/>
      <c r="S437" s="20"/>
      <c r="T437" s="20"/>
      <c r="U437" s="20"/>
      <c r="V437" s="20"/>
      <c r="W437" s="20"/>
      <c r="X437" s="20"/>
      <c r="Y437" s="20"/>
      <c r="Z437" s="20" t="s">
        <v>844</v>
      </c>
      <c r="AA437" s="20"/>
      <c r="AB437" s="20"/>
      <c r="AC437" s="20" t="s">
        <v>1539</v>
      </c>
      <c r="AD437" s="20"/>
      <c r="AE437" s="21"/>
    </row>
    <row r="438" spans="1:31" ht="15" customHeight="1" x14ac:dyDescent="0.2">
      <c r="A438" s="514">
        <v>2</v>
      </c>
      <c r="B438" s="54" t="s">
        <v>1808</v>
      </c>
      <c r="C438" s="696">
        <v>26</v>
      </c>
      <c r="D438" s="696">
        <v>16</v>
      </c>
      <c r="E438" s="696">
        <v>4</v>
      </c>
      <c r="F438" s="696">
        <v>6</v>
      </c>
      <c r="G438" s="696">
        <v>53</v>
      </c>
      <c r="H438" s="696">
        <v>39</v>
      </c>
      <c r="I438" s="698">
        <v>36</v>
      </c>
      <c r="J438" s="700">
        <f t="shared" si="34"/>
        <v>26</v>
      </c>
      <c r="K438" s="700">
        <f t="shared" si="35"/>
        <v>36</v>
      </c>
      <c r="L438" s="930"/>
      <c r="M438" s="931"/>
      <c r="N438" s="931"/>
      <c r="O438" s="932"/>
      <c r="Q438" s="422" t="s">
        <v>116</v>
      </c>
      <c r="R438" s="20"/>
      <c r="S438" s="10"/>
      <c r="T438" s="20" t="s">
        <v>532</v>
      </c>
      <c r="U438" s="20"/>
      <c r="V438" s="20"/>
      <c r="W438" s="20" t="s">
        <v>532</v>
      </c>
      <c r="X438" s="20"/>
      <c r="Y438" s="20"/>
      <c r="Z438" s="20" t="s">
        <v>1597</v>
      </c>
      <c r="AA438" s="20"/>
      <c r="AB438" s="20"/>
      <c r="AC438" s="20" t="s">
        <v>1599</v>
      </c>
      <c r="AD438" s="20"/>
      <c r="AE438" s="21"/>
    </row>
    <row r="439" spans="1:31" ht="15" customHeight="1" x14ac:dyDescent="0.2">
      <c r="A439" s="514">
        <v>3</v>
      </c>
      <c r="B439" s="54" t="s">
        <v>174</v>
      </c>
      <c r="C439" s="696">
        <v>26</v>
      </c>
      <c r="D439" s="696">
        <v>14</v>
      </c>
      <c r="E439" s="696">
        <v>5</v>
      </c>
      <c r="F439" s="696">
        <v>7</v>
      </c>
      <c r="G439" s="696">
        <v>53</v>
      </c>
      <c r="H439" s="696">
        <v>32</v>
      </c>
      <c r="I439" s="698">
        <v>33</v>
      </c>
      <c r="J439" s="700">
        <f t="shared" si="34"/>
        <v>26</v>
      </c>
      <c r="K439" s="700">
        <f t="shared" si="35"/>
        <v>33</v>
      </c>
      <c r="L439" s="930"/>
      <c r="M439" s="931"/>
      <c r="N439" s="931"/>
      <c r="O439" s="932"/>
      <c r="Q439" s="422" t="s">
        <v>117</v>
      </c>
      <c r="R439" s="20"/>
      <c r="S439" s="20" t="s">
        <v>532</v>
      </c>
      <c r="T439" s="10"/>
      <c r="U439" s="20"/>
      <c r="V439" s="20"/>
      <c r="W439" s="20"/>
      <c r="X439" s="20"/>
      <c r="Y439" s="20"/>
      <c r="Z439" s="20" t="s">
        <v>1488</v>
      </c>
      <c r="AA439" s="20"/>
      <c r="AB439" s="20"/>
      <c r="AC439" s="20" t="s">
        <v>1210</v>
      </c>
      <c r="AD439" s="20"/>
      <c r="AE439" s="21"/>
    </row>
    <row r="440" spans="1:31" ht="15" customHeight="1" x14ac:dyDescent="0.2">
      <c r="A440" s="514">
        <v>4</v>
      </c>
      <c r="B440" s="54" t="s">
        <v>1827</v>
      </c>
      <c r="C440" s="696">
        <v>26</v>
      </c>
      <c r="D440" s="696">
        <v>13</v>
      </c>
      <c r="E440" s="696">
        <v>3</v>
      </c>
      <c r="F440" s="696">
        <v>10</v>
      </c>
      <c r="G440" s="696">
        <v>40</v>
      </c>
      <c r="H440" s="696">
        <v>32</v>
      </c>
      <c r="I440" s="698">
        <v>29</v>
      </c>
      <c r="J440" s="700">
        <f t="shared" si="34"/>
        <v>26</v>
      </c>
      <c r="K440" s="700">
        <f t="shared" si="35"/>
        <v>29</v>
      </c>
      <c r="L440" s="930"/>
      <c r="M440" s="931"/>
      <c r="N440" s="931"/>
      <c r="O440" s="932"/>
      <c r="Q440" s="422" t="s">
        <v>901</v>
      </c>
      <c r="R440" s="20"/>
      <c r="S440" s="20"/>
      <c r="T440" s="20"/>
      <c r="U440" s="10"/>
      <c r="V440" s="20"/>
      <c r="W440" s="20"/>
      <c r="X440" s="20"/>
      <c r="Y440" s="20"/>
      <c r="Z440" s="20" t="s">
        <v>1540</v>
      </c>
      <c r="AA440" s="20"/>
      <c r="AB440" s="20"/>
      <c r="AC440" s="20" t="s">
        <v>1602</v>
      </c>
      <c r="AD440" s="20"/>
      <c r="AE440" s="21"/>
    </row>
    <row r="441" spans="1:31" ht="15" customHeight="1" x14ac:dyDescent="0.2">
      <c r="A441" s="514">
        <v>5</v>
      </c>
      <c r="B441" s="54" t="s">
        <v>575</v>
      </c>
      <c r="C441" s="696">
        <v>26</v>
      </c>
      <c r="D441" s="696">
        <v>11</v>
      </c>
      <c r="E441" s="696">
        <v>5</v>
      </c>
      <c r="F441" s="696">
        <v>10</v>
      </c>
      <c r="G441" s="696">
        <v>42</v>
      </c>
      <c r="H441" s="696">
        <v>42</v>
      </c>
      <c r="I441" s="698">
        <v>27</v>
      </c>
      <c r="J441" s="700">
        <f t="shared" si="34"/>
        <v>26</v>
      </c>
      <c r="K441" s="700">
        <f t="shared" si="35"/>
        <v>27</v>
      </c>
      <c r="L441" s="930"/>
      <c r="M441" s="931"/>
      <c r="N441" s="931"/>
      <c r="O441" s="932"/>
      <c r="Q441" s="422" t="s">
        <v>902</v>
      </c>
      <c r="R441" s="20"/>
      <c r="S441" s="20"/>
      <c r="T441" s="20"/>
      <c r="U441" s="20"/>
      <c r="V441" s="10"/>
      <c r="W441" s="20" t="s">
        <v>532</v>
      </c>
      <c r="X441" s="20"/>
      <c r="Y441" s="20"/>
      <c r="Z441" s="20" t="s">
        <v>1207</v>
      </c>
      <c r="AA441" s="20"/>
      <c r="AB441" s="20"/>
      <c r="AC441" s="20" t="s">
        <v>1487</v>
      </c>
      <c r="AD441" s="20"/>
      <c r="AE441" s="21" t="s">
        <v>532</v>
      </c>
    </row>
    <row r="442" spans="1:31" ht="15" customHeight="1" x14ac:dyDescent="0.2">
      <c r="A442" s="514">
        <v>6</v>
      </c>
      <c r="B442" s="54" t="s">
        <v>1180</v>
      </c>
      <c r="C442" s="696">
        <v>26</v>
      </c>
      <c r="D442" s="696">
        <v>10</v>
      </c>
      <c r="E442" s="696">
        <v>6</v>
      </c>
      <c r="F442" s="696">
        <v>10</v>
      </c>
      <c r="G442" s="696">
        <v>52</v>
      </c>
      <c r="H442" s="696">
        <v>51</v>
      </c>
      <c r="I442" s="698">
        <v>26</v>
      </c>
      <c r="J442" s="700">
        <f t="shared" si="34"/>
        <v>26</v>
      </c>
      <c r="K442" s="700">
        <f t="shared" si="35"/>
        <v>26</v>
      </c>
      <c r="L442" s="930"/>
      <c r="M442" s="931"/>
      <c r="N442" s="931"/>
      <c r="O442" s="932"/>
      <c r="Q442" s="422" t="s">
        <v>158</v>
      </c>
      <c r="R442" s="20"/>
      <c r="S442" s="20"/>
      <c r="T442" s="20"/>
      <c r="U442" s="20"/>
      <c r="V442" s="20" t="s">
        <v>532</v>
      </c>
      <c r="W442" s="10"/>
      <c r="X442" s="20"/>
      <c r="Y442" s="20"/>
      <c r="Z442" s="20" t="s">
        <v>844</v>
      </c>
      <c r="AA442" s="20"/>
      <c r="AB442" s="20"/>
      <c r="AC442" s="20" t="s">
        <v>1494</v>
      </c>
      <c r="AD442" s="20"/>
      <c r="AE442" s="21"/>
    </row>
    <row r="443" spans="1:31" ht="15" customHeight="1" x14ac:dyDescent="0.2">
      <c r="A443" s="514">
        <v>7</v>
      </c>
      <c r="B443" s="54" t="s">
        <v>1518</v>
      </c>
      <c r="C443" s="696">
        <v>26</v>
      </c>
      <c r="D443" s="696">
        <v>8</v>
      </c>
      <c r="E443" s="696">
        <v>9</v>
      </c>
      <c r="F443" s="696">
        <v>9</v>
      </c>
      <c r="G443" s="696">
        <v>52</v>
      </c>
      <c r="H443" s="696">
        <v>51</v>
      </c>
      <c r="I443" s="698">
        <v>25</v>
      </c>
      <c r="J443" s="700">
        <f t="shared" si="34"/>
        <v>26</v>
      </c>
      <c r="K443" s="700">
        <f t="shared" si="35"/>
        <v>25</v>
      </c>
      <c r="L443" s="930"/>
      <c r="M443" s="931"/>
      <c r="N443" s="931"/>
      <c r="O443" s="932"/>
      <c r="Q443" s="422" t="s">
        <v>1178</v>
      </c>
      <c r="R443" s="20"/>
      <c r="S443" s="20"/>
      <c r="T443" s="20"/>
      <c r="U443" s="20"/>
      <c r="V443" s="20"/>
      <c r="W443" s="20"/>
      <c r="X443" s="10"/>
      <c r="Y443" s="20" t="s">
        <v>532</v>
      </c>
      <c r="Z443" s="20" t="s">
        <v>1600</v>
      </c>
      <c r="AA443" s="20"/>
      <c r="AB443" s="20"/>
      <c r="AC443" s="20" t="s">
        <v>1600</v>
      </c>
      <c r="AD443" s="20"/>
      <c r="AE443" s="21"/>
    </row>
    <row r="444" spans="1:31" ht="15" customHeight="1" x14ac:dyDescent="0.2">
      <c r="A444" s="514">
        <v>8</v>
      </c>
      <c r="B444" s="54" t="s">
        <v>1431</v>
      </c>
      <c r="C444" s="696">
        <v>26</v>
      </c>
      <c r="D444" s="696">
        <v>9</v>
      </c>
      <c r="E444" s="696">
        <v>7</v>
      </c>
      <c r="F444" s="696">
        <v>10</v>
      </c>
      <c r="G444" s="696">
        <v>50</v>
      </c>
      <c r="H444" s="696">
        <v>51</v>
      </c>
      <c r="I444" s="698">
        <v>25</v>
      </c>
      <c r="J444" s="700">
        <f t="shared" si="34"/>
        <v>26</v>
      </c>
      <c r="K444" s="700">
        <f t="shared" si="35"/>
        <v>25</v>
      </c>
      <c r="L444" s="930"/>
      <c r="M444" s="931"/>
      <c r="N444" s="931"/>
      <c r="O444" s="932"/>
      <c r="Q444" s="422" t="s">
        <v>566</v>
      </c>
      <c r="R444" s="20"/>
      <c r="S444" s="20"/>
      <c r="T444" s="20"/>
      <c r="U444" s="20"/>
      <c r="V444" s="20"/>
      <c r="W444" s="20"/>
      <c r="X444" s="20" t="s">
        <v>532</v>
      </c>
      <c r="Y444" s="10"/>
      <c r="Z444" s="20" t="s">
        <v>1646</v>
      </c>
      <c r="AA444" s="20"/>
      <c r="AB444" s="20"/>
      <c r="AC444" s="20" t="s">
        <v>1600</v>
      </c>
      <c r="AD444" s="20"/>
      <c r="AE444" s="21"/>
    </row>
    <row r="445" spans="1:31" ht="15" customHeight="1" x14ac:dyDescent="0.2">
      <c r="A445" s="514">
        <v>9</v>
      </c>
      <c r="B445" s="54" t="s">
        <v>1598</v>
      </c>
      <c r="C445" s="696">
        <v>26</v>
      </c>
      <c r="D445" s="696">
        <v>10</v>
      </c>
      <c r="E445" s="696">
        <v>4</v>
      </c>
      <c r="F445" s="696">
        <v>12</v>
      </c>
      <c r="G445" s="696">
        <v>45</v>
      </c>
      <c r="H445" s="696">
        <v>52</v>
      </c>
      <c r="I445" s="698">
        <v>24</v>
      </c>
      <c r="J445" s="700">
        <f t="shared" si="34"/>
        <v>26</v>
      </c>
      <c r="K445" s="700">
        <f t="shared" si="35"/>
        <v>24</v>
      </c>
      <c r="L445" s="930"/>
      <c r="M445" s="931"/>
      <c r="N445" s="931"/>
      <c r="O445" s="932"/>
      <c r="Q445" s="422" t="s">
        <v>777</v>
      </c>
      <c r="R445" s="20" t="s">
        <v>1539</v>
      </c>
      <c r="S445" s="20" t="s">
        <v>1547</v>
      </c>
      <c r="T445" s="20" t="s">
        <v>355</v>
      </c>
      <c r="U445" s="20" t="s">
        <v>1210</v>
      </c>
      <c r="V445" s="20" t="s">
        <v>1489</v>
      </c>
      <c r="W445" s="20" t="s">
        <v>1602</v>
      </c>
      <c r="X445" s="20" t="s">
        <v>1490</v>
      </c>
      <c r="Y445" s="20" t="s">
        <v>1646</v>
      </c>
      <c r="Z445" s="10"/>
      <c r="AA445" s="20" t="s">
        <v>628</v>
      </c>
      <c r="AB445" s="20" t="s">
        <v>1881</v>
      </c>
      <c r="AC445" s="20" t="s">
        <v>1493</v>
      </c>
      <c r="AD445" s="20" t="s">
        <v>1643</v>
      </c>
      <c r="AE445" s="21" t="s">
        <v>1602</v>
      </c>
    </row>
    <row r="446" spans="1:31" ht="15" customHeight="1" x14ac:dyDescent="0.2">
      <c r="A446" s="514">
        <v>10</v>
      </c>
      <c r="B446" s="54" t="s">
        <v>164</v>
      </c>
      <c r="C446" s="696">
        <v>26</v>
      </c>
      <c r="D446" s="696">
        <v>9</v>
      </c>
      <c r="E446" s="696">
        <v>6</v>
      </c>
      <c r="F446" s="696">
        <v>11</v>
      </c>
      <c r="G446" s="696">
        <v>47</v>
      </c>
      <c r="H446" s="696">
        <v>61</v>
      </c>
      <c r="I446" s="698">
        <v>24</v>
      </c>
      <c r="J446" s="700">
        <f t="shared" si="34"/>
        <v>26</v>
      </c>
      <c r="K446" s="700">
        <f t="shared" si="35"/>
        <v>24</v>
      </c>
      <c r="L446" s="930"/>
      <c r="M446" s="931"/>
      <c r="N446" s="931"/>
      <c r="O446" s="932"/>
      <c r="Q446" s="422" t="s">
        <v>1684</v>
      </c>
      <c r="R446" s="20"/>
      <c r="S446" s="20"/>
      <c r="T446" s="20"/>
      <c r="U446" s="20"/>
      <c r="V446" s="20"/>
      <c r="W446" s="20"/>
      <c r="X446" s="20"/>
      <c r="Y446" s="20"/>
      <c r="Z446" s="20" t="s">
        <v>1597</v>
      </c>
      <c r="AA446" s="10"/>
      <c r="AB446" s="20"/>
      <c r="AC446" s="20" t="s">
        <v>1540</v>
      </c>
      <c r="AD446" s="20"/>
      <c r="AE446" s="21"/>
    </row>
    <row r="447" spans="1:31" ht="15" customHeight="1" x14ac:dyDescent="0.2">
      <c r="A447" s="514">
        <v>11</v>
      </c>
      <c r="B447" s="54" t="s">
        <v>554</v>
      </c>
      <c r="C447" s="696">
        <v>26</v>
      </c>
      <c r="D447" s="696">
        <v>8</v>
      </c>
      <c r="E447" s="696">
        <v>7</v>
      </c>
      <c r="F447" s="696">
        <v>11</v>
      </c>
      <c r="G447" s="696">
        <v>50</v>
      </c>
      <c r="H447" s="696">
        <v>50</v>
      </c>
      <c r="I447" s="698">
        <v>23</v>
      </c>
      <c r="J447" s="700">
        <f t="shared" si="34"/>
        <v>26</v>
      </c>
      <c r="K447" s="700">
        <f t="shared" si="35"/>
        <v>23</v>
      </c>
      <c r="L447" s="930"/>
      <c r="M447" s="931"/>
      <c r="N447" s="931"/>
      <c r="O447" s="932"/>
      <c r="Q447" s="422" t="s">
        <v>2136</v>
      </c>
      <c r="R447" s="20"/>
      <c r="S447" s="20"/>
      <c r="T447" s="20"/>
      <c r="U447" s="20"/>
      <c r="V447" s="20"/>
      <c r="W447" s="20"/>
      <c r="X447" s="20"/>
      <c r="Y447" s="20"/>
      <c r="Z447" s="20" t="s">
        <v>1207</v>
      </c>
      <c r="AA447" s="20"/>
      <c r="AB447" s="10"/>
      <c r="AC447" s="20" t="s">
        <v>1603</v>
      </c>
      <c r="AD447" s="20"/>
      <c r="AE447" s="21"/>
    </row>
    <row r="448" spans="1:31" ht="15" customHeight="1" x14ac:dyDescent="0.2">
      <c r="A448" s="514">
        <v>12</v>
      </c>
      <c r="B448" s="54" t="s">
        <v>781</v>
      </c>
      <c r="C448" s="696">
        <v>26</v>
      </c>
      <c r="D448" s="696">
        <v>7</v>
      </c>
      <c r="E448" s="696">
        <v>6</v>
      </c>
      <c r="F448" s="696">
        <v>13</v>
      </c>
      <c r="G448" s="696">
        <v>46</v>
      </c>
      <c r="H448" s="696">
        <v>50</v>
      </c>
      <c r="I448" s="698">
        <v>20</v>
      </c>
      <c r="J448" s="700">
        <f t="shared" si="34"/>
        <v>26</v>
      </c>
      <c r="K448" s="700">
        <f t="shared" si="35"/>
        <v>20</v>
      </c>
      <c r="L448" s="930"/>
      <c r="M448" s="931"/>
      <c r="N448" s="931"/>
      <c r="O448" s="932"/>
      <c r="Q448" s="422" t="s">
        <v>533</v>
      </c>
      <c r="R448" s="20" t="s">
        <v>844</v>
      </c>
      <c r="S448" s="20" t="s">
        <v>1600</v>
      </c>
      <c r="T448" s="20" t="s">
        <v>1495</v>
      </c>
      <c r="U448" s="20" t="s">
        <v>1646</v>
      </c>
      <c r="V448" s="20" t="s">
        <v>355</v>
      </c>
      <c r="W448" s="20" t="s">
        <v>1493</v>
      </c>
      <c r="X448" s="20" t="s">
        <v>1656</v>
      </c>
      <c r="Y448" s="20" t="s">
        <v>1539</v>
      </c>
      <c r="Z448" s="20" t="s">
        <v>1207</v>
      </c>
      <c r="AA448" s="20" t="s">
        <v>1207</v>
      </c>
      <c r="AB448" s="20" t="s">
        <v>1487</v>
      </c>
      <c r="AC448" s="10"/>
      <c r="AD448" s="20" t="s">
        <v>1207</v>
      </c>
      <c r="AE448" s="21" t="s">
        <v>1603</v>
      </c>
    </row>
    <row r="449" spans="1:31" ht="15" customHeight="1" x14ac:dyDescent="0.2">
      <c r="A449" s="514">
        <v>13</v>
      </c>
      <c r="B449" s="54" t="s">
        <v>2138</v>
      </c>
      <c r="C449" s="696">
        <v>26</v>
      </c>
      <c r="D449" s="696">
        <v>5</v>
      </c>
      <c r="E449" s="696">
        <v>7</v>
      </c>
      <c r="F449" s="696">
        <v>14</v>
      </c>
      <c r="G449" s="696">
        <v>46</v>
      </c>
      <c r="H449" s="696">
        <v>68</v>
      </c>
      <c r="I449" s="698">
        <v>17</v>
      </c>
      <c r="J449" s="700">
        <f t="shared" si="34"/>
        <v>26</v>
      </c>
      <c r="K449" s="700">
        <f t="shared" si="35"/>
        <v>17</v>
      </c>
      <c r="L449" s="930"/>
      <c r="M449" s="931"/>
      <c r="N449" s="931"/>
      <c r="O449" s="932"/>
      <c r="Q449" s="422" t="s">
        <v>704</v>
      </c>
      <c r="R449" s="20"/>
      <c r="S449" s="20"/>
      <c r="T449" s="20"/>
      <c r="U449" s="20"/>
      <c r="V449" s="20"/>
      <c r="W449" s="20"/>
      <c r="X449" s="20"/>
      <c r="Y449" s="20"/>
      <c r="Z449" s="20" t="s">
        <v>1487</v>
      </c>
      <c r="AA449" s="20"/>
      <c r="AB449" s="20"/>
      <c r="AC449" s="20" t="s">
        <v>1210</v>
      </c>
      <c r="AD449" s="10"/>
      <c r="AE449" s="21" t="s">
        <v>532</v>
      </c>
    </row>
    <row r="450" spans="1:31" ht="15" customHeight="1" thickBot="1" x14ac:dyDescent="0.25">
      <c r="A450" s="515">
        <v>14</v>
      </c>
      <c r="B450" s="55" t="s">
        <v>558</v>
      </c>
      <c r="C450" s="697">
        <v>26</v>
      </c>
      <c r="D450" s="697">
        <v>6</v>
      </c>
      <c r="E450" s="697">
        <v>4</v>
      </c>
      <c r="F450" s="697">
        <v>16</v>
      </c>
      <c r="G450" s="697">
        <v>32</v>
      </c>
      <c r="H450" s="697">
        <v>60</v>
      </c>
      <c r="I450" s="699">
        <v>16</v>
      </c>
      <c r="J450" s="700">
        <f t="shared" si="34"/>
        <v>26</v>
      </c>
      <c r="K450" s="700">
        <f t="shared" si="35"/>
        <v>16</v>
      </c>
      <c r="L450" s="933"/>
      <c r="M450" s="934"/>
      <c r="N450" s="934"/>
      <c r="O450" s="935"/>
      <c r="Q450" s="423" t="s">
        <v>120</v>
      </c>
      <c r="R450" s="23"/>
      <c r="S450" s="23"/>
      <c r="T450" s="23"/>
      <c r="U450" s="23"/>
      <c r="V450" s="23"/>
      <c r="W450" s="23"/>
      <c r="X450" s="23"/>
      <c r="Y450" s="23"/>
      <c r="Z450" s="23" t="s">
        <v>1487</v>
      </c>
      <c r="AA450" s="23"/>
      <c r="AB450" s="23"/>
      <c r="AC450" s="23" t="s">
        <v>844</v>
      </c>
      <c r="AD450" s="23" t="s">
        <v>532</v>
      </c>
      <c r="AE450" s="15"/>
    </row>
    <row r="451" spans="1:31" ht="15" customHeight="1" x14ac:dyDescent="0.2">
      <c r="C451" s="700">
        <f t="shared" ref="C451:I451" si="40">SUM(C437:C450)</f>
        <v>364</v>
      </c>
      <c r="D451" s="700">
        <f t="shared" si="40"/>
        <v>143</v>
      </c>
      <c r="E451" s="700">
        <f t="shared" si="40"/>
        <v>78</v>
      </c>
      <c r="F451" s="700">
        <f t="shared" si="40"/>
        <v>143</v>
      </c>
      <c r="G451" s="700">
        <f t="shared" si="40"/>
        <v>669</v>
      </c>
      <c r="H451" s="700">
        <f t="shared" si="40"/>
        <v>667</v>
      </c>
      <c r="I451" s="700">
        <f t="shared" si="40"/>
        <v>364</v>
      </c>
      <c r="J451" s="700">
        <f t="shared" si="34"/>
        <v>364</v>
      </c>
      <c r="K451" s="700">
        <f t="shared" si="35"/>
        <v>364</v>
      </c>
    </row>
    <row r="452" spans="1:31" ht="15" customHeight="1" thickBot="1" x14ac:dyDescent="0.25"/>
    <row r="453" spans="1:31" ht="15" customHeight="1" thickBot="1" x14ac:dyDescent="0.25">
      <c r="A453" s="1239" t="s">
        <v>2190</v>
      </c>
      <c r="B453" s="1240"/>
      <c r="C453" s="1240"/>
      <c r="D453" s="1240"/>
      <c r="E453" s="1240"/>
      <c r="F453" s="1241"/>
      <c r="G453" s="1236" t="s">
        <v>1355</v>
      </c>
      <c r="H453" s="1237"/>
      <c r="I453" s="1238"/>
      <c r="L453" s="952" t="s">
        <v>538</v>
      </c>
      <c r="M453" s="953"/>
      <c r="N453" s="953"/>
      <c r="O453" s="954"/>
    </row>
    <row r="454" spans="1:31" ht="15" customHeight="1" thickBot="1" x14ac:dyDescent="0.25">
      <c r="A454" s="508" t="s">
        <v>496</v>
      </c>
      <c r="B454" s="509" t="s">
        <v>497</v>
      </c>
      <c r="C454" s="510" t="s">
        <v>498</v>
      </c>
      <c r="D454" s="510" t="s">
        <v>499</v>
      </c>
      <c r="E454" s="510" t="s">
        <v>500</v>
      </c>
      <c r="F454" s="510" t="s">
        <v>501</v>
      </c>
      <c r="G454" s="511" t="s">
        <v>502</v>
      </c>
      <c r="H454" s="511" t="s">
        <v>503</v>
      </c>
      <c r="I454" s="512" t="s">
        <v>504</v>
      </c>
      <c r="L454" s="955"/>
      <c r="M454" s="956"/>
      <c r="N454" s="956"/>
      <c r="O454" s="957"/>
      <c r="Q454" s="24" t="s">
        <v>1356</v>
      </c>
      <c r="R454" s="420" t="s">
        <v>503</v>
      </c>
      <c r="S454" s="420" t="s">
        <v>716</v>
      </c>
      <c r="T454" s="420" t="s">
        <v>506</v>
      </c>
      <c r="U454" s="420" t="s">
        <v>901</v>
      </c>
      <c r="V454" s="420" t="s">
        <v>500</v>
      </c>
      <c r="W454" s="420" t="s">
        <v>700</v>
      </c>
      <c r="X454" s="420" t="s">
        <v>511</v>
      </c>
      <c r="Y454" s="420" t="s">
        <v>610</v>
      </c>
      <c r="Z454" s="420" t="s">
        <v>322</v>
      </c>
      <c r="AA454" s="420" t="s">
        <v>514</v>
      </c>
      <c r="AB454" s="420" t="s">
        <v>501</v>
      </c>
      <c r="AC454" s="420" t="s">
        <v>769</v>
      </c>
      <c r="AD454" s="420" t="s">
        <v>2162</v>
      </c>
      <c r="AE454" s="421" t="s">
        <v>1306</v>
      </c>
    </row>
    <row r="455" spans="1:31" ht="15" customHeight="1" x14ac:dyDescent="0.2">
      <c r="A455" s="518">
        <v>1</v>
      </c>
      <c r="B455" s="53" t="s">
        <v>991</v>
      </c>
      <c r="C455" s="46">
        <v>26</v>
      </c>
      <c r="D455" s="46">
        <v>18</v>
      </c>
      <c r="E455" s="46">
        <v>2</v>
      </c>
      <c r="F455" s="46">
        <v>6</v>
      </c>
      <c r="G455" s="46">
        <v>70</v>
      </c>
      <c r="H455" s="46">
        <v>37</v>
      </c>
      <c r="I455" s="695">
        <v>38</v>
      </c>
      <c r="J455" s="700">
        <f t="shared" ref="J455:J518" si="41">D455+E455+F455</f>
        <v>26</v>
      </c>
      <c r="K455" s="700">
        <f t="shared" ref="K455:K518" si="42">D455*2+E455</f>
        <v>38</v>
      </c>
      <c r="L455" s="927" t="s">
        <v>532</v>
      </c>
      <c r="M455" s="928"/>
      <c r="N455" s="928"/>
      <c r="O455" s="929"/>
      <c r="Q455" s="422" t="s">
        <v>503</v>
      </c>
      <c r="R455" s="10"/>
      <c r="S455" s="20"/>
      <c r="T455" s="20"/>
      <c r="U455" s="20"/>
      <c r="V455" s="20"/>
      <c r="W455" s="20"/>
      <c r="X455" s="20"/>
      <c r="Y455" s="20"/>
      <c r="Z455" s="20"/>
      <c r="AA455" s="20"/>
      <c r="AB455" s="20"/>
      <c r="AC455" s="20"/>
      <c r="AD455" s="20"/>
      <c r="AE455" s="21"/>
    </row>
    <row r="456" spans="1:31" ht="15" customHeight="1" x14ac:dyDescent="0.2">
      <c r="A456" s="514">
        <v>2</v>
      </c>
      <c r="B456" s="54" t="s">
        <v>737</v>
      </c>
      <c r="C456" s="696">
        <v>26</v>
      </c>
      <c r="D456" s="696">
        <v>13</v>
      </c>
      <c r="E456" s="696">
        <v>9</v>
      </c>
      <c r="F456" s="696">
        <v>4</v>
      </c>
      <c r="G456" s="696">
        <v>49</v>
      </c>
      <c r="H456" s="696">
        <v>35</v>
      </c>
      <c r="I456" s="698">
        <v>35</v>
      </c>
      <c r="J456" s="700">
        <f t="shared" si="41"/>
        <v>26</v>
      </c>
      <c r="K456" s="700">
        <f t="shared" si="42"/>
        <v>35</v>
      </c>
      <c r="L456" s="930"/>
      <c r="M456" s="931"/>
      <c r="N456" s="931"/>
      <c r="O456" s="932"/>
      <c r="Q456" s="422" t="s">
        <v>716</v>
      </c>
      <c r="R456" s="20"/>
      <c r="S456" s="10"/>
      <c r="T456" s="20" t="s">
        <v>532</v>
      </c>
      <c r="U456" s="20"/>
      <c r="V456" s="20"/>
      <c r="W456" s="20" t="s">
        <v>532</v>
      </c>
      <c r="X456" s="20"/>
      <c r="Y456" s="20"/>
      <c r="Z456" s="20"/>
      <c r="AA456" s="20"/>
      <c r="AB456" s="20"/>
      <c r="AC456" s="20"/>
      <c r="AD456" s="20"/>
      <c r="AE456" s="21"/>
    </row>
    <row r="457" spans="1:31" ht="15" customHeight="1" x14ac:dyDescent="0.2">
      <c r="A457" s="514">
        <v>3</v>
      </c>
      <c r="B457" s="54" t="s">
        <v>1923</v>
      </c>
      <c r="C457" s="696">
        <v>26</v>
      </c>
      <c r="D457" s="696">
        <v>13</v>
      </c>
      <c r="E457" s="696">
        <v>7</v>
      </c>
      <c r="F457" s="696">
        <v>6</v>
      </c>
      <c r="G457" s="696">
        <v>65</v>
      </c>
      <c r="H457" s="696">
        <v>40</v>
      </c>
      <c r="I457" s="698">
        <v>33</v>
      </c>
      <c r="J457" s="700">
        <f t="shared" si="41"/>
        <v>26</v>
      </c>
      <c r="K457" s="700">
        <f t="shared" si="42"/>
        <v>33</v>
      </c>
      <c r="L457" s="930"/>
      <c r="M457" s="931"/>
      <c r="N457" s="931"/>
      <c r="O457" s="932"/>
      <c r="Q457" s="422" t="s">
        <v>506</v>
      </c>
      <c r="R457" s="20"/>
      <c r="S457" s="20" t="s">
        <v>532</v>
      </c>
      <c r="T457" s="10"/>
      <c r="U457" s="20"/>
      <c r="V457" s="20"/>
      <c r="W457" s="20"/>
      <c r="X457" s="20"/>
      <c r="Y457" s="20"/>
      <c r="Z457" s="20"/>
      <c r="AA457" s="20"/>
      <c r="AB457" s="20"/>
      <c r="AC457" s="20"/>
      <c r="AD457" s="20"/>
      <c r="AE457" s="21"/>
    </row>
    <row r="458" spans="1:31" ht="15" customHeight="1" x14ac:dyDescent="0.2">
      <c r="A458" s="514">
        <v>4</v>
      </c>
      <c r="B458" s="54" t="s">
        <v>711</v>
      </c>
      <c r="C458" s="696">
        <v>26</v>
      </c>
      <c r="D458" s="696">
        <v>13</v>
      </c>
      <c r="E458" s="696">
        <v>7</v>
      </c>
      <c r="F458" s="696">
        <v>6</v>
      </c>
      <c r="G458" s="696">
        <v>57</v>
      </c>
      <c r="H458" s="696">
        <v>41</v>
      </c>
      <c r="I458" s="698">
        <v>33</v>
      </c>
      <c r="J458" s="700">
        <f t="shared" si="41"/>
        <v>26</v>
      </c>
      <c r="K458" s="700">
        <f t="shared" si="42"/>
        <v>33</v>
      </c>
      <c r="L458" s="930"/>
      <c r="M458" s="931"/>
      <c r="N458" s="931"/>
      <c r="O458" s="932"/>
      <c r="Q458" s="422" t="s">
        <v>901</v>
      </c>
      <c r="R458" s="20"/>
      <c r="S458" s="20"/>
      <c r="T458" s="20"/>
      <c r="U458" s="10"/>
      <c r="V458" s="20"/>
      <c r="W458" s="20"/>
      <c r="X458" s="20"/>
      <c r="Y458" s="20"/>
      <c r="Z458" s="20"/>
      <c r="AA458" s="20"/>
      <c r="AB458" s="20"/>
      <c r="AC458" s="20"/>
      <c r="AD458" s="20"/>
      <c r="AE458" s="21"/>
    </row>
    <row r="459" spans="1:31" ht="15" customHeight="1" x14ac:dyDescent="0.2">
      <c r="A459" s="514">
        <v>5</v>
      </c>
      <c r="B459" s="54" t="s">
        <v>2170</v>
      </c>
      <c r="C459" s="696">
        <v>26</v>
      </c>
      <c r="D459" s="696">
        <v>12</v>
      </c>
      <c r="E459" s="696">
        <v>9</v>
      </c>
      <c r="F459" s="696">
        <v>5</v>
      </c>
      <c r="G459" s="696">
        <v>49</v>
      </c>
      <c r="H459" s="696">
        <v>38</v>
      </c>
      <c r="I459" s="698">
        <v>33</v>
      </c>
      <c r="J459" s="700">
        <f t="shared" si="41"/>
        <v>26</v>
      </c>
      <c r="K459" s="700">
        <f t="shared" si="42"/>
        <v>33</v>
      </c>
      <c r="L459" s="930"/>
      <c r="M459" s="931"/>
      <c r="N459" s="931"/>
      <c r="O459" s="932"/>
      <c r="Q459" s="422" t="s">
        <v>500</v>
      </c>
      <c r="R459" s="20"/>
      <c r="S459" s="20"/>
      <c r="T459" s="20"/>
      <c r="U459" s="20"/>
      <c r="V459" s="10"/>
      <c r="W459" s="20" t="s">
        <v>532</v>
      </c>
      <c r="X459" s="20"/>
      <c r="Y459" s="20"/>
      <c r="Z459" s="20"/>
      <c r="AA459" s="20"/>
      <c r="AB459" s="20"/>
      <c r="AC459" s="20"/>
      <c r="AD459" s="20"/>
      <c r="AE459" s="21" t="s">
        <v>532</v>
      </c>
    </row>
    <row r="460" spans="1:31" ht="15" customHeight="1" x14ac:dyDescent="0.2">
      <c r="A460" s="514">
        <v>6</v>
      </c>
      <c r="B460" s="54" t="s">
        <v>534</v>
      </c>
      <c r="C460" s="696">
        <v>26</v>
      </c>
      <c r="D460" s="696">
        <v>10</v>
      </c>
      <c r="E460" s="696">
        <v>6</v>
      </c>
      <c r="F460" s="696">
        <v>10</v>
      </c>
      <c r="G460" s="696">
        <v>46</v>
      </c>
      <c r="H460" s="696">
        <v>46</v>
      </c>
      <c r="I460" s="698">
        <v>26</v>
      </c>
      <c r="J460" s="700">
        <f t="shared" si="41"/>
        <v>26</v>
      </c>
      <c r="K460" s="700">
        <f t="shared" si="42"/>
        <v>26</v>
      </c>
      <c r="L460" s="930"/>
      <c r="M460" s="931"/>
      <c r="N460" s="931"/>
      <c r="O460" s="932"/>
      <c r="Q460" s="422" t="s">
        <v>511</v>
      </c>
      <c r="R460" s="20"/>
      <c r="S460" s="20"/>
      <c r="T460" s="20"/>
      <c r="U460" s="20"/>
      <c r="V460" s="20" t="s">
        <v>532</v>
      </c>
      <c r="W460" s="10"/>
      <c r="X460" s="20"/>
      <c r="Y460" s="20"/>
      <c r="Z460" s="20"/>
      <c r="AA460" s="20"/>
      <c r="AB460" s="20"/>
      <c r="AC460" s="20"/>
      <c r="AD460" s="20"/>
      <c r="AE460" s="21"/>
    </row>
    <row r="461" spans="1:31" ht="15" customHeight="1" x14ac:dyDescent="0.2">
      <c r="A461" s="514">
        <v>7</v>
      </c>
      <c r="B461" s="54" t="s">
        <v>767</v>
      </c>
      <c r="C461" s="696">
        <v>26</v>
      </c>
      <c r="D461" s="696">
        <v>11</v>
      </c>
      <c r="E461" s="696">
        <v>4</v>
      </c>
      <c r="F461" s="696">
        <v>11</v>
      </c>
      <c r="G461" s="696">
        <v>51</v>
      </c>
      <c r="H461" s="696">
        <v>55</v>
      </c>
      <c r="I461" s="698">
        <v>26</v>
      </c>
      <c r="J461" s="700">
        <f t="shared" si="41"/>
        <v>26</v>
      </c>
      <c r="K461" s="700">
        <f t="shared" si="42"/>
        <v>26</v>
      </c>
      <c r="L461" s="930"/>
      <c r="M461" s="931"/>
      <c r="N461" s="931"/>
      <c r="O461" s="932"/>
      <c r="Q461" s="422" t="s">
        <v>700</v>
      </c>
      <c r="R461" s="20"/>
      <c r="S461" s="20"/>
      <c r="T461" s="20"/>
      <c r="U461" s="20"/>
      <c r="V461" s="20"/>
      <c r="W461" s="20"/>
      <c r="X461" s="10"/>
      <c r="Y461" s="20" t="s">
        <v>532</v>
      </c>
      <c r="Z461" s="20"/>
      <c r="AA461" s="20"/>
      <c r="AB461" s="20"/>
      <c r="AC461" s="20"/>
      <c r="AD461" s="20"/>
      <c r="AE461" s="21"/>
    </row>
    <row r="462" spans="1:31" ht="15" customHeight="1" x14ac:dyDescent="0.2">
      <c r="A462" s="514">
        <v>8</v>
      </c>
      <c r="B462" s="54" t="s">
        <v>128</v>
      </c>
      <c r="C462" s="696">
        <v>26</v>
      </c>
      <c r="D462" s="696">
        <v>10</v>
      </c>
      <c r="E462" s="696">
        <v>6</v>
      </c>
      <c r="F462" s="696">
        <v>10</v>
      </c>
      <c r="G462" s="696">
        <v>50</v>
      </c>
      <c r="H462" s="696">
        <v>52</v>
      </c>
      <c r="I462" s="698">
        <v>26</v>
      </c>
      <c r="J462" s="700">
        <f t="shared" si="41"/>
        <v>26</v>
      </c>
      <c r="K462" s="700">
        <f t="shared" si="42"/>
        <v>26</v>
      </c>
      <c r="L462" s="930"/>
      <c r="M462" s="931"/>
      <c r="N462" s="931"/>
      <c r="O462" s="932"/>
      <c r="Q462" s="422" t="s">
        <v>610</v>
      </c>
      <c r="R462" s="20"/>
      <c r="S462" s="20"/>
      <c r="T462" s="20"/>
      <c r="U462" s="20"/>
      <c r="V462" s="20"/>
      <c r="W462" s="20"/>
      <c r="X462" s="20" t="s">
        <v>532</v>
      </c>
      <c r="Y462" s="10"/>
      <c r="Z462" s="20"/>
      <c r="AA462" s="20"/>
      <c r="AB462" s="20"/>
      <c r="AC462" s="20"/>
      <c r="AD462" s="20"/>
      <c r="AE462" s="21"/>
    </row>
    <row r="463" spans="1:31" ht="15" customHeight="1" x14ac:dyDescent="0.2">
      <c r="A463" s="514">
        <v>9</v>
      </c>
      <c r="B463" s="54" t="s">
        <v>89</v>
      </c>
      <c r="C463" s="696">
        <v>26</v>
      </c>
      <c r="D463" s="696">
        <v>8</v>
      </c>
      <c r="E463" s="696">
        <v>8</v>
      </c>
      <c r="F463" s="696">
        <v>10</v>
      </c>
      <c r="G463" s="696">
        <v>48</v>
      </c>
      <c r="H463" s="696">
        <v>52</v>
      </c>
      <c r="I463" s="698">
        <v>24</v>
      </c>
      <c r="J463" s="700">
        <f t="shared" si="41"/>
        <v>26</v>
      </c>
      <c r="K463" s="700">
        <f t="shared" si="42"/>
        <v>24</v>
      </c>
      <c r="L463" s="930"/>
      <c r="M463" s="931"/>
      <c r="N463" s="931"/>
      <c r="O463" s="932"/>
      <c r="Q463" s="422" t="s">
        <v>322</v>
      </c>
      <c r="R463" s="20"/>
      <c r="S463" s="20"/>
      <c r="T463" s="20"/>
      <c r="U463" s="20"/>
      <c r="V463" s="20"/>
      <c r="W463" s="20"/>
      <c r="X463" s="20"/>
      <c r="Y463" s="20"/>
      <c r="Z463" s="10"/>
      <c r="AA463" s="20"/>
      <c r="AB463" s="20"/>
      <c r="AC463" s="20"/>
      <c r="AD463" s="20"/>
      <c r="AE463" s="21"/>
    </row>
    <row r="464" spans="1:31" ht="15" customHeight="1" x14ac:dyDescent="0.2">
      <c r="A464" s="514">
        <v>10</v>
      </c>
      <c r="B464" s="54" t="s">
        <v>2163</v>
      </c>
      <c r="C464" s="696">
        <v>26</v>
      </c>
      <c r="D464" s="696">
        <v>8</v>
      </c>
      <c r="E464" s="696">
        <v>7</v>
      </c>
      <c r="F464" s="696">
        <v>11</v>
      </c>
      <c r="G464" s="696">
        <v>51</v>
      </c>
      <c r="H464" s="696">
        <v>60</v>
      </c>
      <c r="I464" s="698">
        <v>23</v>
      </c>
      <c r="J464" s="700">
        <f t="shared" si="41"/>
        <v>26</v>
      </c>
      <c r="K464" s="700">
        <f t="shared" si="42"/>
        <v>23</v>
      </c>
      <c r="L464" s="930"/>
      <c r="M464" s="931"/>
      <c r="N464" s="931"/>
      <c r="O464" s="932"/>
      <c r="Q464" s="422" t="s">
        <v>514</v>
      </c>
      <c r="R464" s="20"/>
      <c r="S464" s="20"/>
      <c r="T464" s="20"/>
      <c r="U464" s="20"/>
      <c r="V464" s="20"/>
      <c r="W464" s="20"/>
      <c r="X464" s="20"/>
      <c r="Y464" s="20"/>
      <c r="Z464" s="20"/>
      <c r="AA464" s="10"/>
      <c r="AB464" s="20" t="s">
        <v>532</v>
      </c>
      <c r="AC464" s="20"/>
      <c r="AD464" s="20"/>
      <c r="AE464" s="21"/>
    </row>
    <row r="465" spans="1:31" ht="15" customHeight="1" x14ac:dyDescent="0.2">
      <c r="A465" s="514">
        <v>11</v>
      </c>
      <c r="B465" s="54" t="s">
        <v>816</v>
      </c>
      <c r="C465" s="696">
        <v>26</v>
      </c>
      <c r="D465" s="696">
        <v>7</v>
      </c>
      <c r="E465" s="696">
        <v>9</v>
      </c>
      <c r="F465" s="696">
        <v>10</v>
      </c>
      <c r="G465" s="696">
        <v>45</v>
      </c>
      <c r="H465" s="696">
        <v>56</v>
      </c>
      <c r="I465" s="698">
        <v>23</v>
      </c>
      <c r="J465" s="700">
        <f t="shared" si="41"/>
        <v>26</v>
      </c>
      <c r="K465" s="700">
        <f t="shared" si="42"/>
        <v>23</v>
      </c>
      <c r="L465" s="930"/>
      <c r="M465" s="931"/>
      <c r="N465" s="931"/>
      <c r="O465" s="932"/>
      <c r="Q465" s="422" t="s">
        <v>501</v>
      </c>
      <c r="R465" s="20"/>
      <c r="S465" s="20"/>
      <c r="T465" s="20"/>
      <c r="U465" s="20"/>
      <c r="V465" s="20"/>
      <c r="W465" s="20"/>
      <c r="X465" s="20"/>
      <c r="Y465" s="20"/>
      <c r="Z465" s="20"/>
      <c r="AA465" s="20" t="s">
        <v>532</v>
      </c>
      <c r="AB465" s="10"/>
      <c r="AC465" s="20"/>
      <c r="AD465" s="20"/>
      <c r="AE465" s="21"/>
    </row>
    <row r="466" spans="1:31" ht="15" customHeight="1" x14ac:dyDescent="0.2">
      <c r="A466" s="514">
        <v>12</v>
      </c>
      <c r="B466" s="54" t="s">
        <v>529</v>
      </c>
      <c r="C466" s="696">
        <v>26</v>
      </c>
      <c r="D466" s="696">
        <v>8</v>
      </c>
      <c r="E466" s="696">
        <v>6</v>
      </c>
      <c r="F466" s="696">
        <v>12</v>
      </c>
      <c r="G466" s="696">
        <v>60</v>
      </c>
      <c r="H466" s="696">
        <v>64</v>
      </c>
      <c r="I466" s="698">
        <v>22</v>
      </c>
      <c r="J466" s="700">
        <f t="shared" si="41"/>
        <v>26</v>
      </c>
      <c r="K466" s="700">
        <f t="shared" si="42"/>
        <v>22</v>
      </c>
      <c r="L466" s="930"/>
      <c r="M466" s="931"/>
      <c r="N466" s="931"/>
      <c r="O466" s="932"/>
      <c r="Q466" s="422" t="s">
        <v>769</v>
      </c>
      <c r="R466" s="20"/>
      <c r="S466" s="20"/>
      <c r="T466" s="20"/>
      <c r="U466" s="20"/>
      <c r="V466" s="20"/>
      <c r="W466" s="20"/>
      <c r="X466" s="20"/>
      <c r="Y466" s="20"/>
      <c r="Z466" s="20"/>
      <c r="AA466" s="20"/>
      <c r="AB466" s="20"/>
      <c r="AC466" s="10"/>
      <c r="AD466" s="20" t="s">
        <v>532</v>
      </c>
      <c r="AE466" s="21"/>
    </row>
    <row r="467" spans="1:31" ht="15" customHeight="1" x14ac:dyDescent="0.2">
      <c r="A467" s="514">
        <v>13</v>
      </c>
      <c r="B467" s="54" t="s">
        <v>761</v>
      </c>
      <c r="C467" s="696">
        <v>26</v>
      </c>
      <c r="D467" s="696">
        <v>3</v>
      </c>
      <c r="E467" s="696">
        <v>6</v>
      </c>
      <c r="F467" s="696">
        <v>17</v>
      </c>
      <c r="G467" s="696">
        <v>34</v>
      </c>
      <c r="H467" s="696">
        <v>65</v>
      </c>
      <c r="I467" s="698">
        <v>12</v>
      </c>
      <c r="J467" s="700">
        <f t="shared" si="41"/>
        <v>26</v>
      </c>
      <c r="K467" s="700">
        <f t="shared" si="42"/>
        <v>12</v>
      </c>
      <c r="L467" s="930"/>
      <c r="M467" s="931"/>
      <c r="N467" s="931"/>
      <c r="O467" s="932"/>
      <c r="Q467" s="422" t="s">
        <v>2162</v>
      </c>
      <c r="R467" s="20"/>
      <c r="S467" s="20"/>
      <c r="T467" s="20"/>
      <c r="U467" s="20"/>
      <c r="V467" s="20"/>
      <c r="W467" s="20"/>
      <c r="X467" s="20"/>
      <c r="Y467" s="20"/>
      <c r="Z467" s="20"/>
      <c r="AA467" s="20"/>
      <c r="AB467" s="20"/>
      <c r="AC467" s="20" t="s">
        <v>532</v>
      </c>
      <c r="AD467" s="10"/>
      <c r="AE467" s="21" t="s">
        <v>532</v>
      </c>
    </row>
    <row r="468" spans="1:31" ht="15" customHeight="1" thickBot="1" x14ac:dyDescent="0.25">
      <c r="A468" s="515">
        <v>14</v>
      </c>
      <c r="B468" s="55" t="s">
        <v>1307</v>
      </c>
      <c r="C468" s="697">
        <v>26</v>
      </c>
      <c r="D468" s="697">
        <v>4</v>
      </c>
      <c r="E468" s="697">
        <v>2</v>
      </c>
      <c r="F468" s="697">
        <v>20</v>
      </c>
      <c r="G468" s="697">
        <v>33</v>
      </c>
      <c r="H468" s="697">
        <v>67</v>
      </c>
      <c r="I468" s="699">
        <v>10</v>
      </c>
      <c r="J468" s="700">
        <f t="shared" si="41"/>
        <v>26</v>
      </c>
      <c r="K468" s="700">
        <f t="shared" si="42"/>
        <v>10</v>
      </c>
      <c r="L468" s="933"/>
      <c r="M468" s="934"/>
      <c r="N468" s="934"/>
      <c r="O468" s="935"/>
      <c r="Q468" s="423" t="s">
        <v>1306</v>
      </c>
      <c r="R468" s="23"/>
      <c r="S468" s="23"/>
      <c r="T468" s="23"/>
      <c r="U468" s="23"/>
      <c r="V468" s="23"/>
      <c r="W468" s="23"/>
      <c r="X468" s="23"/>
      <c r="Y468" s="23"/>
      <c r="Z468" s="23"/>
      <c r="AA468" s="23"/>
      <c r="AB468" s="23"/>
      <c r="AC468" s="23"/>
      <c r="AD468" s="23" t="s">
        <v>532</v>
      </c>
      <c r="AE468" s="15"/>
    </row>
    <row r="469" spans="1:31" ht="15" customHeight="1" x14ac:dyDescent="0.2">
      <c r="C469" s="700">
        <f t="shared" ref="C469:I469" si="43">SUM(C455:C468)</f>
        <v>364</v>
      </c>
      <c r="D469" s="700">
        <f t="shared" si="43"/>
        <v>138</v>
      </c>
      <c r="E469" s="700">
        <f t="shared" si="43"/>
        <v>88</v>
      </c>
      <c r="F469" s="700">
        <f t="shared" si="43"/>
        <v>138</v>
      </c>
      <c r="G469" s="700">
        <f t="shared" si="43"/>
        <v>708</v>
      </c>
      <c r="H469" s="700">
        <f t="shared" si="43"/>
        <v>708</v>
      </c>
      <c r="I469" s="700">
        <f t="shared" si="43"/>
        <v>364</v>
      </c>
      <c r="J469" s="700">
        <f t="shared" si="41"/>
        <v>364</v>
      </c>
      <c r="K469" s="700">
        <f t="shared" si="42"/>
        <v>364</v>
      </c>
    </row>
    <row r="470" spans="1:31" ht="15" customHeight="1" thickBot="1" x14ac:dyDescent="0.25"/>
    <row r="471" spans="1:31" ht="15" customHeight="1" thickBot="1" x14ac:dyDescent="0.25">
      <c r="A471" s="1239" t="s">
        <v>2195</v>
      </c>
      <c r="B471" s="1240"/>
      <c r="C471" s="1240"/>
      <c r="D471" s="1240"/>
      <c r="E471" s="1240"/>
      <c r="F471" s="1241"/>
      <c r="G471" s="1236" t="s">
        <v>1355</v>
      </c>
      <c r="H471" s="1237"/>
      <c r="I471" s="1238"/>
      <c r="L471" s="1242" t="s">
        <v>588</v>
      </c>
      <c r="M471" s="1243"/>
      <c r="N471" s="1243"/>
      <c r="O471" s="1244"/>
    </row>
    <row r="472" spans="1:31" ht="15" customHeight="1" thickBot="1" x14ac:dyDescent="0.25">
      <c r="A472" s="508" t="s">
        <v>496</v>
      </c>
      <c r="B472" s="509" t="s">
        <v>497</v>
      </c>
      <c r="C472" s="510" t="s">
        <v>498</v>
      </c>
      <c r="D472" s="510" t="s">
        <v>499</v>
      </c>
      <c r="E472" s="510" t="s">
        <v>500</v>
      </c>
      <c r="F472" s="510" t="s">
        <v>501</v>
      </c>
      <c r="G472" s="511" t="s">
        <v>502</v>
      </c>
      <c r="H472" s="511" t="s">
        <v>503</v>
      </c>
      <c r="I472" s="512" t="s">
        <v>504</v>
      </c>
      <c r="L472" s="1245"/>
      <c r="M472" s="1246"/>
      <c r="N472" s="1246"/>
      <c r="O472" s="1247"/>
      <c r="Q472" s="24" t="s">
        <v>1356</v>
      </c>
      <c r="R472" s="420" t="s">
        <v>1590</v>
      </c>
      <c r="S472" s="420" t="s">
        <v>902</v>
      </c>
      <c r="T472" s="420" t="s">
        <v>733</v>
      </c>
      <c r="U472" s="420" t="s">
        <v>847</v>
      </c>
      <c r="V472" s="420" t="s">
        <v>1631</v>
      </c>
      <c r="W472" s="420" t="s">
        <v>544</v>
      </c>
      <c r="X472" s="420" t="s">
        <v>591</v>
      </c>
      <c r="Y472" s="420" t="s">
        <v>299</v>
      </c>
      <c r="Z472" s="420" t="s">
        <v>1587</v>
      </c>
      <c r="AA472" s="420" t="s">
        <v>1313</v>
      </c>
      <c r="AB472" s="420" t="s">
        <v>153</v>
      </c>
      <c r="AC472" s="420" t="s">
        <v>547</v>
      </c>
      <c r="AD472" s="420" t="s">
        <v>499</v>
      </c>
      <c r="AE472" s="421" t="s">
        <v>1214</v>
      </c>
    </row>
    <row r="473" spans="1:31" ht="15" customHeight="1" x14ac:dyDescent="0.2">
      <c r="A473" s="518">
        <v>1</v>
      </c>
      <c r="B473" s="53" t="s">
        <v>708</v>
      </c>
      <c r="C473" s="46">
        <v>26</v>
      </c>
      <c r="D473" s="46">
        <v>21</v>
      </c>
      <c r="E473" s="46">
        <v>4</v>
      </c>
      <c r="F473" s="46">
        <v>1</v>
      </c>
      <c r="G473" s="46">
        <v>100</v>
      </c>
      <c r="H473" s="46">
        <v>28</v>
      </c>
      <c r="I473" s="695">
        <v>46</v>
      </c>
      <c r="J473" s="700">
        <f t="shared" si="41"/>
        <v>26</v>
      </c>
      <c r="K473" s="700">
        <f t="shared" si="42"/>
        <v>46</v>
      </c>
      <c r="L473" s="927" t="s">
        <v>532</v>
      </c>
      <c r="M473" s="928"/>
      <c r="N473" s="928"/>
      <c r="O473" s="929"/>
      <c r="Q473" s="422" t="s">
        <v>1590</v>
      </c>
      <c r="R473" s="10"/>
      <c r="S473" s="20"/>
      <c r="T473" s="20"/>
      <c r="U473" s="20"/>
      <c r="V473" s="20"/>
      <c r="W473" s="20"/>
      <c r="X473" s="20"/>
      <c r="Y473" s="20"/>
      <c r="Z473" s="20"/>
      <c r="AA473" s="20"/>
      <c r="AB473" s="20"/>
      <c r="AC473" s="20"/>
      <c r="AD473" s="20"/>
      <c r="AE473" s="21"/>
    </row>
    <row r="474" spans="1:31" ht="15" customHeight="1" x14ac:dyDescent="0.2">
      <c r="A474" s="514">
        <v>2</v>
      </c>
      <c r="B474" s="54" t="s">
        <v>42</v>
      </c>
      <c r="C474" s="696">
        <v>26</v>
      </c>
      <c r="D474" s="696">
        <v>17</v>
      </c>
      <c r="E474" s="696">
        <v>4</v>
      </c>
      <c r="F474" s="696">
        <v>5</v>
      </c>
      <c r="G474" s="696">
        <v>70</v>
      </c>
      <c r="H474" s="696">
        <v>31</v>
      </c>
      <c r="I474" s="698">
        <v>38</v>
      </c>
      <c r="J474" s="700">
        <f t="shared" si="41"/>
        <v>26</v>
      </c>
      <c r="K474" s="700">
        <f t="shared" si="42"/>
        <v>38</v>
      </c>
      <c r="L474" s="930"/>
      <c r="M474" s="931"/>
      <c r="N474" s="931"/>
      <c r="O474" s="932"/>
      <c r="Q474" s="422" t="s">
        <v>902</v>
      </c>
      <c r="R474" s="20"/>
      <c r="S474" s="10"/>
      <c r="T474" s="20" t="s">
        <v>532</v>
      </c>
      <c r="U474" s="20"/>
      <c r="V474" s="20"/>
      <c r="W474" s="20" t="s">
        <v>532</v>
      </c>
      <c r="X474" s="20"/>
      <c r="Y474" s="20"/>
      <c r="Z474" s="20"/>
      <c r="AA474" s="20"/>
      <c r="AB474" s="20"/>
      <c r="AC474" s="20"/>
      <c r="AD474" s="20"/>
      <c r="AE474" s="21"/>
    </row>
    <row r="475" spans="1:31" ht="15" customHeight="1" x14ac:dyDescent="0.2">
      <c r="A475" s="514">
        <v>3</v>
      </c>
      <c r="B475" s="54" t="s">
        <v>433</v>
      </c>
      <c r="C475" s="696">
        <v>26</v>
      </c>
      <c r="D475" s="696">
        <v>16</v>
      </c>
      <c r="E475" s="696">
        <v>6</v>
      </c>
      <c r="F475" s="696">
        <v>4</v>
      </c>
      <c r="G475" s="696">
        <v>73</v>
      </c>
      <c r="H475" s="696">
        <v>38</v>
      </c>
      <c r="I475" s="698">
        <v>38</v>
      </c>
      <c r="J475" s="700">
        <f t="shared" si="41"/>
        <v>26</v>
      </c>
      <c r="K475" s="700">
        <f t="shared" si="42"/>
        <v>38</v>
      </c>
      <c r="L475" s="930"/>
      <c r="M475" s="931"/>
      <c r="N475" s="931"/>
      <c r="O475" s="932"/>
      <c r="Q475" s="422" t="s">
        <v>733</v>
      </c>
      <c r="R475" s="20"/>
      <c r="S475" s="20" t="s">
        <v>532</v>
      </c>
      <c r="T475" s="10"/>
      <c r="U475" s="20"/>
      <c r="V475" s="20"/>
      <c r="W475" s="20"/>
      <c r="X475" s="20"/>
      <c r="Y475" s="20"/>
      <c r="Z475" s="20"/>
      <c r="AA475" s="20"/>
      <c r="AB475" s="20"/>
      <c r="AC475" s="20"/>
      <c r="AD475" s="20"/>
      <c r="AE475" s="21"/>
    </row>
    <row r="476" spans="1:31" ht="15" customHeight="1" x14ac:dyDescent="0.2">
      <c r="A476" s="514">
        <v>4</v>
      </c>
      <c r="B476" s="54" t="s">
        <v>39</v>
      </c>
      <c r="C476" s="696">
        <v>26</v>
      </c>
      <c r="D476" s="696">
        <v>16</v>
      </c>
      <c r="E476" s="696">
        <v>5</v>
      </c>
      <c r="F476" s="696">
        <v>5</v>
      </c>
      <c r="G476" s="696">
        <v>57</v>
      </c>
      <c r="H476" s="696">
        <v>32</v>
      </c>
      <c r="I476" s="698">
        <v>37</v>
      </c>
      <c r="J476" s="700">
        <f t="shared" si="41"/>
        <v>26</v>
      </c>
      <c r="K476" s="700">
        <f t="shared" si="42"/>
        <v>37</v>
      </c>
      <c r="L476" s="930"/>
      <c r="M476" s="931"/>
      <c r="N476" s="931"/>
      <c r="O476" s="932"/>
      <c r="Q476" s="422" t="s">
        <v>847</v>
      </c>
      <c r="R476" s="20"/>
      <c r="S476" s="20"/>
      <c r="T476" s="20"/>
      <c r="U476" s="10"/>
      <c r="V476" s="20"/>
      <c r="W476" s="20"/>
      <c r="X476" s="20"/>
      <c r="Y476" s="20"/>
      <c r="Z476" s="20"/>
      <c r="AA476" s="20"/>
      <c r="AB476" s="20"/>
      <c r="AC476" s="20"/>
      <c r="AD476" s="20"/>
      <c r="AE476" s="21"/>
    </row>
    <row r="477" spans="1:31" ht="15" customHeight="1" x14ac:dyDescent="0.2">
      <c r="A477" s="514">
        <v>5</v>
      </c>
      <c r="B477" s="54" t="s">
        <v>819</v>
      </c>
      <c r="C477" s="696">
        <v>26</v>
      </c>
      <c r="D477" s="696">
        <v>13</v>
      </c>
      <c r="E477" s="696">
        <v>4</v>
      </c>
      <c r="F477" s="696">
        <v>9</v>
      </c>
      <c r="G477" s="696">
        <v>58</v>
      </c>
      <c r="H477" s="696">
        <v>48</v>
      </c>
      <c r="I477" s="698">
        <v>30</v>
      </c>
      <c r="J477" s="700">
        <f t="shared" si="41"/>
        <v>26</v>
      </c>
      <c r="K477" s="700">
        <f t="shared" si="42"/>
        <v>30</v>
      </c>
      <c r="L477" s="930"/>
      <c r="M477" s="931"/>
      <c r="N477" s="931"/>
      <c r="O477" s="932"/>
      <c r="Q477" s="422" t="s">
        <v>1631</v>
      </c>
      <c r="R477" s="20"/>
      <c r="S477" s="20"/>
      <c r="T477" s="20"/>
      <c r="U477" s="20"/>
      <c r="V477" s="10"/>
      <c r="W477" s="20" t="s">
        <v>532</v>
      </c>
      <c r="X477" s="20"/>
      <c r="Y477" s="20"/>
      <c r="Z477" s="20"/>
      <c r="AA477" s="20"/>
      <c r="AB477" s="20"/>
      <c r="AC477" s="20"/>
      <c r="AD477" s="20"/>
      <c r="AE477" s="21" t="s">
        <v>532</v>
      </c>
    </row>
    <row r="478" spans="1:31" ht="15" customHeight="1" x14ac:dyDescent="0.2">
      <c r="A478" s="514">
        <v>6</v>
      </c>
      <c r="B478" s="54" t="s">
        <v>304</v>
      </c>
      <c r="C478" s="696">
        <v>26</v>
      </c>
      <c r="D478" s="696">
        <v>10</v>
      </c>
      <c r="E478" s="696">
        <v>5</v>
      </c>
      <c r="F478" s="696">
        <v>11</v>
      </c>
      <c r="G478" s="696">
        <v>50</v>
      </c>
      <c r="H478" s="696">
        <v>52</v>
      </c>
      <c r="I478" s="698">
        <v>25</v>
      </c>
      <c r="J478" s="700">
        <f t="shared" si="41"/>
        <v>26</v>
      </c>
      <c r="K478" s="700">
        <f t="shared" si="42"/>
        <v>25</v>
      </c>
      <c r="L478" s="930"/>
      <c r="M478" s="931"/>
      <c r="N478" s="931"/>
      <c r="O478" s="932"/>
      <c r="Q478" s="422" t="s">
        <v>544</v>
      </c>
      <c r="R478" s="20"/>
      <c r="S478" s="20"/>
      <c r="T478" s="20"/>
      <c r="U478" s="20"/>
      <c r="V478" s="20" t="s">
        <v>532</v>
      </c>
      <c r="W478" s="10"/>
      <c r="X478" s="20"/>
      <c r="Y478" s="20"/>
      <c r="Z478" s="20"/>
      <c r="AA478" s="20"/>
      <c r="AB478" s="20"/>
      <c r="AC478" s="20"/>
      <c r="AD478" s="20"/>
      <c r="AE478" s="21"/>
    </row>
    <row r="479" spans="1:31" ht="15" customHeight="1" x14ac:dyDescent="0.2">
      <c r="A479" s="514">
        <v>7</v>
      </c>
      <c r="B479" s="54" t="s">
        <v>551</v>
      </c>
      <c r="C479" s="696">
        <v>26</v>
      </c>
      <c r="D479" s="696">
        <v>11</v>
      </c>
      <c r="E479" s="696">
        <v>2</v>
      </c>
      <c r="F479" s="696">
        <v>13</v>
      </c>
      <c r="G479" s="696">
        <v>43</v>
      </c>
      <c r="H479" s="696">
        <v>50</v>
      </c>
      <c r="I479" s="698">
        <v>24</v>
      </c>
      <c r="J479" s="700">
        <f t="shared" si="41"/>
        <v>26</v>
      </c>
      <c r="K479" s="700">
        <f t="shared" si="42"/>
        <v>24</v>
      </c>
      <c r="L479" s="930"/>
      <c r="M479" s="931"/>
      <c r="N479" s="931"/>
      <c r="O479" s="932"/>
      <c r="Q479" s="422" t="s">
        <v>591</v>
      </c>
      <c r="R479" s="20"/>
      <c r="S479" s="20"/>
      <c r="T479" s="20"/>
      <c r="U479" s="20"/>
      <c r="V479" s="20"/>
      <c r="W479" s="20"/>
      <c r="X479" s="10"/>
      <c r="Y479" s="20" t="s">
        <v>532</v>
      </c>
      <c r="Z479" s="20"/>
      <c r="AA479" s="20"/>
      <c r="AB479" s="20"/>
      <c r="AC479" s="20"/>
      <c r="AD479" s="20"/>
      <c r="AE479" s="21"/>
    </row>
    <row r="480" spans="1:31" ht="15" customHeight="1" x14ac:dyDescent="0.2">
      <c r="A480" s="514">
        <v>8</v>
      </c>
      <c r="B480" s="54" t="s">
        <v>1732</v>
      </c>
      <c r="C480" s="696">
        <v>26</v>
      </c>
      <c r="D480" s="696">
        <v>11</v>
      </c>
      <c r="E480" s="696">
        <v>2</v>
      </c>
      <c r="F480" s="696">
        <v>13</v>
      </c>
      <c r="G480" s="696">
        <v>53</v>
      </c>
      <c r="H480" s="696">
        <v>62</v>
      </c>
      <c r="I480" s="698">
        <v>24</v>
      </c>
      <c r="J480" s="700">
        <f t="shared" si="41"/>
        <v>26</v>
      </c>
      <c r="K480" s="700">
        <f t="shared" si="42"/>
        <v>24</v>
      </c>
      <c r="L480" s="930"/>
      <c r="M480" s="931"/>
      <c r="N480" s="931"/>
      <c r="O480" s="932"/>
      <c r="Q480" s="422" t="s">
        <v>299</v>
      </c>
      <c r="R480" s="20"/>
      <c r="S480" s="20"/>
      <c r="T480" s="20"/>
      <c r="U480" s="20"/>
      <c r="V480" s="20"/>
      <c r="W480" s="20"/>
      <c r="X480" s="20" t="s">
        <v>532</v>
      </c>
      <c r="Y480" s="10"/>
      <c r="Z480" s="20"/>
      <c r="AA480" s="20"/>
      <c r="AB480" s="20"/>
      <c r="AC480" s="20"/>
      <c r="AD480" s="20"/>
      <c r="AE480" s="21"/>
    </row>
    <row r="481" spans="1:31" ht="15" customHeight="1" x14ac:dyDescent="0.2">
      <c r="A481" s="514">
        <v>9</v>
      </c>
      <c r="B481" s="54" t="s">
        <v>2123</v>
      </c>
      <c r="C481" s="696">
        <v>26</v>
      </c>
      <c r="D481" s="696">
        <v>10</v>
      </c>
      <c r="E481" s="696">
        <v>4</v>
      </c>
      <c r="F481" s="696">
        <v>12</v>
      </c>
      <c r="G481" s="696">
        <v>30</v>
      </c>
      <c r="H481" s="696">
        <v>42</v>
      </c>
      <c r="I481" s="698">
        <v>24</v>
      </c>
      <c r="J481" s="700">
        <f t="shared" si="41"/>
        <v>26</v>
      </c>
      <c r="K481" s="700">
        <f t="shared" si="42"/>
        <v>24</v>
      </c>
      <c r="L481" s="930"/>
      <c r="M481" s="931"/>
      <c r="N481" s="931"/>
      <c r="O481" s="932"/>
      <c r="Q481" s="422" t="s">
        <v>1587</v>
      </c>
      <c r="R481" s="20"/>
      <c r="S481" s="20"/>
      <c r="T481" s="20"/>
      <c r="U481" s="20"/>
      <c r="V481" s="20"/>
      <c r="W481" s="20"/>
      <c r="X481" s="20"/>
      <c r="Y481" s="20"/>
      <c r="Z481" s="10"/>
      <c r="AA481" s="20"/>
      <c r="AB481" s="20"/>
      <c r="AC481" s="20"/>
      <c r="AD481" s="20"/>
      <c r="AE481" s="21"/>
    </row>
    <row r="482" spans="1:31" ht="15" customHeight="1" x14ac:dyDescent="0.2">
      <c r="A482" s="514">
        <v>10</v>
      </c>
      <c r="B482" s="54" t="s">
        <v>1635</v>
      </c>
      <c r="C482" s="696">
        <v>26</v>
      </c>
      <c r="D482" s="696">
        <v>8</v>
      </c>
      <c r="E482" s="696">
        <v>5</v>
      </c>
      <c r="F482" s="696">
        <v>13</v>
      </c>
      <c r="G482" s="696">
        <v>54</v>
      </c>
      <c r="H482" s="696">
        <v>60</v>
      </c>
      <c r="I482" s="698">
        <v>21</v>
      </c>
      <c r="J482" s="700">
        <f t="shared" si="41"/>
        <v>26</v>
      </c>
      <c r="K482" s="700">
        <f t="shared" si="42"/>
        <v>21</v>
      </c>
      <c r="L482" s="930"/>
      <c r="M482" s="931"/>
      <c r="N482" s="931"/>
      <c r="O482" s="932"/>
      <c r="Q482" s="422" t="s">
        <v>1313</v>
      </c>
      <c r="R482" s="20"/>
      <c r="S482" s="20"/>
      <c r="T482" s="20"/>
      <c r="U482" s="20"/>
      <c r="V482" s="20"/>
      <c r="W482" s="20"/>
      <c r="X482" s="20"/>
      <c r="Y482" s="20"/>
      <c r="Z482" s="20"/>
      <c r="AA482" s="10"/>
      <c r="AB482" s="20" t="s">
        <v>532</v>
      </c>
      <c r="AC482" s="20"/>
      <c r="AD482" s="20"/>
      <c r="AE482" s="21"/>
    </row>
    <row r="483" spans="1:31" ht="15" customHeight="1" x14ac:dyDescent="0.2">
      <c r="A483" s="514">
        <v>11</v>
      </c>
      <c r="B483" s="54" t="s">
        <v>36</v>
      </c>
      <c r="C483" s="696">
        <v>26</v>
      </c>
      <c r="D483" s="696">
        <v>9</v>
      </c>
      <c r="E483" s="696">
        <v>1</v>
      </c>
      <c r="F483" s="696">
        <v>16</v>
      </c>
      <c r="G483" s="696">
        <v>45</v>
      </c>
      <c r="H483" s="696">
        <v>59</v>
      </c>
      <c r="I483" s="698">
        <v>19</v>
      </c>
      <c r="J483" s="700">
        <f t="shared" si="41"/>
        <v>26</v>
      </c>
      <c r="K483" s="700">
        <f t="shared" si="42"/>
        <v>19</v>
      </c>
      <c r="L483" s="930"/>
      <c r="M483" s="931"/>
      <c r="N483" s="931"/>
      <c r="O483" s="932"/>
      <c r="Q483" s="422" t="s">
        <v>153</v>
      </c>
      <c r="R483" s="20"/>
      <c r="S483" s="20"/>
      <c r="T483" s="20"/>
      <c r="U483" s="20"/>
      <c r="V483" s="20"/>
      <c r="W483" s="20"/>
      <c r="X483" s="20"/>
      <c r="Y483" s="20"/>
      <c r="Z483" s="20"/>
      <c r="AA483" s="20" t="s">
        <v>532</v>
      </c>
      <c r="AB483" s="10"/>
      <c r="AC483" s="20"/>
      <c r="AD483" s="20"/>
      <c r="AE483" s="21"/>
    </row>
    <row r="484" spans="1:31" ht="15" customHeight="1" x14ac:dyDescent="0.2">
      <c r="A484" s="514">
        <v>12</v>
      </c>
      <c r="B484" s="54" t="s">
        <v>1955</v>
      </c>
      <c r="C484" s="696">
        <v>26</v>
      </c>
      <c r="D484" s="696">
        <v>6</v>
      </c>
      <c r="E484" s="696">
        <v>6</v>
      </c>
      <c r="F484" s="696">
        <v>14</v>
      </c>
      <c r="G484" s="696">
        <v>45</v>
      </c>
      <c r="H484" s="696">
        <v>72</v>
      </c>
      <c r="I484" s="698">
        <v>18</v>
      </c>
      <c r="J484" s="700">
        <f t="shared" si="41"/>
        <v>26</v>
      </c>
      <c r="K484" s="700">
        <f t="shared" si="42"/>
        <v>18</v>
      </c>
      <c r="L484" s="930"/>
      <c r="M484" s="931"/>
      <c r="N484" s="931"/>
      <c r="O484" s="932"/>
      <c r="Q484" s="422" t="s">
        <v>547</v>
      </c>
      <c r="R484" s="20"/>
      <c r="S484" s="20"/>
      <c r="T484" s="20"/>
      <c r="U484" s="20"/>
      <c r="V484" s="20"/>
      <c r="W484" s="20"/>
      <c r="X484" s="20"/>
      <c r="Y484" s="20"/>
      <c r="Z484" s="20"/>
      <c r="AA484" s="20"/>
      <c r="AB484" s="20"/>
      <c r="AC484" s="10"/>
      <c r="AD484" s="20" t="s">
        <v>532</v>
      </c>
      <c r="AE484" s="21"/>
    </row>
    <row r="485" spans="1:31" ht="15" customHeight="1" x14ac:dyDescent="0.2">
      <c r="A485" s="514">
        <v>13</v>
      </c>
      <c r="B485" s="54" t="s">
        <v>250</v>
      </c>
      <c r="C485" s="696">
        <v>26</v>
      </c>
      <c r="D485" s="696">
        <v>2</v>
      </c>
      <c r="E485" s="696">
        <v>6</v>
      </c>
      <c r="F485" s="696">
        <v>18</v>
      </c>
      <c r="G485" s="696">
        <v>28</v>
      </c>
      <c r="H485" s="696">
        <v>78</v>
      </c>
      <c r="I485" s="698">
        <v>10</v>
      </c>
      <c r="J485" s="700">
        <f t="shared" si="41"/>
        <v>26</v>
      </c>
      <c r="K485" s="700">
        <f t="shared" si="42"/>
        <v>10</v>
      </c>
      <c r="L485" s="930"/>
      <c r="M485" s="931"/>
      <c r="N485" s="931"/>
      <c r="O485" s="932"/>
      <c r="Q485" s="422" t="s">
        <v>499</v>
      </c>
      <c r="R485" s="20"/>
      <c r="S485" s="20"/>
      <c r="T485" s="20"/>
      <c r="U485" s="20"/>
      <c r="V485" s="20"/>
      <c r="W485" s="20"/>
      <c r="X485" s="20"/>
      <c r="Y485" s="20"/>
      <c r="Z485" s="20"/>
      <c r="AA485" s="20"/>
      <c r="AB485" s="20"/>
      <c r="AC485" s="20" t="s">
        <v>532</v>
      </c>
      <c r="AD485" s="10"/>
      <c r="AE485" s="21" t="s">
        <v>532</v>
      </c>
    </row>
    <row r="486" spans="1:31" ht="15" customHeight="1" thickBot="1" x14ac:dyDescent="0.25">
      <c r="A486" s="515">
        <v>14</v>
      </c>
      <c r="B486" s="55" t="s">
        <v>1855</v>
      </c>
      <c r="C486" s="697">
        <v>26</v>
      </c>
      <c r="D486" s="697">
        <v>4</v>
      </c>
      <c r="E486" s="697">
        <v>2</v>
      </c>
      <c r="F486" s="697">
        <v>20</v>
      </c>
      <c r="G486" s="697">
        <v>36</v>
      </c>
      <c r="H486" s="697">
        <v>91</v>
      </c>
      <c r="I486" s="699">
        <v>10</v>
      </c>
      <c r="J486" s="700">
        <f t="shared" si="41"/>
        <v>26</v>
      </c>
      <c r="K486" s="700">
        <f t="shared" si="42"/>
        <v>10</v>
      </c>
      <c r="L486" s="933"/>
      <c r="M486" s="934"/>
      <c r="N486" s="934"/>
      <c r="O486" s="935"/>
      <c r="Q486" s="423" t="s">
        <v>1214</v>
      </c>
      <c r="R486" s="23"/>
      <c r="S486" s="23"/>
      <c r="T486" s="23"/>
      <c r="U486" s="23"/>
      <c r="V486" s="23"/>
      <c r="W486" s="23"/>
      <c r="X486" s="23"/>
      <c r="Y486" s="23"/>
      <c r="Z486" s="23"/>
      <c r="AA486" s="23"/>
      <c r="AB486" s="23"/>
      <c r="AC486" s="23"/>
      <c r="AD486" s="23" t="s">
        <v>532</v>
      </c>
      <c r="AE486" s="15"/>
    </row>
    <row r="487" spans="1:31" ht="15" customHeight="1" x14ac:dyDescent="0.2">
      <c r="C487" s="700">
        <f t="shared" ref="C487:I487" si="44">SUM(C473:C486)</f>
        <v>364</v>
      </c>
      <c r="D487" s="700">
        <f t="shared" si="44"/>
        <v>154</v>
      </c>
      <c r="E487" s="700">
        <f t="shared" si="44"/>
        <v>56</v>
      </c>
      <c r="F487" s="700">
        <f t="shared" si="44"/>
        <v>154</v>
      </c>
      <c r="G487" s="700">
        <f t="shared" si="44"/>
        <v>742</v>
      </c>
      <c r="H487" s="700">
        <f t="shared" si="44"/>
        <v>743</v>
      </c>
      <c r="I487" s="700">
        <f t="shared" si="44"/>
        <v>364</v>
      </c>
      <c r="J487" s="700">
        <f t="shared" si="41"/>
        <v>364</v>
      </c>
      <c r="K487" s="700">
        <f t="shared" si="42"/>
        <v>364</v>
      </c>
    </row>
    <row r="488" spans="1:31" ht="15" customHeight="1" thickBot="1" x14ac:dyDescent="0.25"/>
    <row r="489" spans="1:31" ht="15" customHeight="1" thickBot="1" x14ac:dyDescent="0.25">
      <c r="A489" s="1332" t="s">
        <v>2197</v>
      </c>
      <c r="B489" s="1333"/>
      <c r="C489" s="1333"/>
      <c r="D489" s="1333"/>
      <c r="E489" s="1333"/>
      <c r="F489" s="1334"/>
      <c r="G489" s="1335" t="s">
        <v>1355</v>
      </c>
      <c r="H489" s="1336"/>
      <c r="I489" s="1337"/>
      <c r="L489" s="952" t="s">
        <v>538</v>
      </c>
      <c r="M489" s="953"/>
      <c r="N489" s="953"/>
      <c r="O489" s="954"/>
    </row>
    <row r="490" spans="1:31" ht="15" customHeight="1" thickBot="1" x14ac:dyDescent="0.25">
      <c r="A490" s="688" t="s">
        <v>496</v>
      </c>
      <c r="B490" s="689" t="s">
        <v>497</v>
      </c>
      <c r="C490" s="690" t="s">
        <v>498</v>
      </c>
      <c r="D490" s="690" t="s">
        <v>499</v>
      </c>
      <c r="E490" s="690" t="s">
        <v>500</v>
      </c>
      <c r="F490" s="690" t="s">
        <v>501</v>
      </c>
      <c r="G490" s="691" t="s">
        <v>502</v>
      </c>
      <c r="H490" s="691" t="s">
        <v>503</v>
      </c>
      <c r="I490" s="692" t="s">
        <v>504</v>
      </c>
      <c r="L490" s="955"/>
      <c r="M490" s="956"/>
      <c r="N490" s="956"/>
      <c r="O490" s="957"/>
      <c r="Q490" s="24" t="s">
        <v>1356</v>
      </c>
      <c r="R490" s="683" t="s">
        <v>241</v>
      </c>
      <c r="S490" s="683" t="s">
        <v>1196</v>
      </c>
      <c r="T490" s="683" t="s">
        <v>541</v>
      </c>
      <c r="U490" s="683" t="s">
        <v>1784</v>
      </c>
      <c r="V490" s="683" t="s">
        <v>1088</v>
      </c>
      <c r="W490" s="683" t="s">
        <v>242</v>
      </c>
      <c r="X490" s="683" t="s">
        <v>1089</v>
      </c>
      <c r="Y490" s="683" t="s">
        <v>610</v>
      </c>
      <c r="Z490" s="683" t="s">
        <v>514</v>
      </c>
      <c r="AA490" s="683" t="s">
        <v>1587</v>
      </c>
      <c r="AB490" s="684" t="s">
        <v>813</v>
      </c>
    </row>
    <row r="491" spans="1:31" ht="15" customHeight="1" x14ac:dyDescent="0.2">
      <c r="A491" s="687">
        <v>1</v>
      </c>
      <c r="B491" s="126" t="s">
        <v>245</v>
      </c>
      <c r="C491" s="701">
        <v>20</v>
      </c>
      <c r="D491" s="701">
        <v>15</v>
      </c>
      <c r="E491" s="701">
        <v>4</v>
      </c>
      <c r="F491" s="701">
        <v>1</v>
      </c>
      <c r="G491" s="701">
        <v>66</v>
      </c>
      <c r="H491" s="701">
        <v>29</v>
      </c>
      <c r="I491" s="704">
        <f>(D491*2)+E491</f>
        <v>34</v>
      </c>
      <c r="J491" s="700">
        <f t="shared" si="41"/>
        <v>20</v>
      </c>
      <c r="K491" s="700">
        <f t="shared" si="42"/>
        <v>34</v>
      </c>
      <c r="L491" s="927" t="s">
        <v>532</v>
      </c>
      <c r="M491" s="928"/>
      <c r="N491" s="928"/>
      <c r="O491" s="929"/>
      <c r="Q491" s="681" t="s">
        <v>241</v>
      </c>
      <c r="R491" s="10"/>
      <c r="S491" s="20" t="s">
        <v>1539</v>
      </c>
      <c r="T491" s="20" t="s">
        <v>1971</v>
      </c>
      <c r="U491" s="20" t="s">
        <v>1207</v>
      </c>
      <c r="V491" s="20" t="s">
        <v>1541</v>
      </c>
      <c r="W491" s="20" t="s">
        <v>1488</v>
      </c>
      <c r="X491" s="20" t="s">
        <v>1357</v>
      </c>
      <c r="Y491" s="20" t="s">
        <v>1495</v>
      </c>
      <c r="Z491" s="20" t="s">
        <v>1210</v>
      </c>
      <c r="AA491" s="20" t="s">
        <v>355</v>
      </c>
      <c r="AB491" s="21" t="s">
        <v>1210</v>
      </c>
    </row>
    <row r="492" spans="1:31" ht="15" customHeight="1" x14ac:dyDescent="0.2">
      <c r="A492" s="685">
        <v>2</v>
      </c>
      <c r="B492" s="129" t="s">
        <v>1093</v>
      </c>
      <c r="C492" s="46">
        <v>20</v>
      </c>
      <c r="D492" s="696">
        <v>15</v>
      </c>
      <c r="E492" s="696">
        <v>2</v>
      </c>
      <c r="F492" s="696">
        <v>3</v>
      </c>
      <c r="G492" s="696">
        <v>75</v>
      </c>
      <c r="H492" s="696">
        <v>33</v>
      </c>
      <c r="I492" s="698">
        <f t="shared" ref="I492:I501" si="45">(D492*2)+E492</f>
        <v>32</v>
      </c>
      <c r="J492" s="700">
        <f t="shared" si="41"/>
        <v>20</v>
      </c>
      <c r="K492" s="700">
        <f t="shared" si="42"/>
        <v>32</v>
      </c>
      <c r="L492" s="930"/>
      <c r="M492" s="931"/>
      <c r="N492" s="931"/>
      <c r="O492" s="932"/>
      <c r="Q492" s="681" t="s">
        <v>1196</v>
      </c>
      <c r="R492" s="20" t="s">
        <v>1495</v>
      </c>
      <c r="S492" s="10"/>
      <c r="T492" s="20" t="s">
        <v>1490</v>
      </c>
      <c r="U492" s="20" t="s">
        <v>1493</v>
      </c>
      <c r="V492" s="20" t="s">
        <v>1597</v>
      </c>
      <c r="W492" s="20" t="s">
        <v>1207</v>
      </c>
      <c r="X492" s="20" t="s">
        <v>1643</v>
      </c>
      <c r="Y492" s="20" t="s">
        <v>1597</v>
      </c>
      <c r="Z492" s="20" t="s">
        <v>1646</v>
      </c>
      <c r="AA492" s="20" t="s">
        <v>1600</v>
      </c>
      <c r="AB492" s="21" t="s">
        <v>1546</v>
      </c>
    </row>
    <row r="493" spans="1:31" ht="15" customHeight="1" x14ac:dyDescent="0.2">
      <c r="A493" s="685">
        <v>3</v>
      </c>
      <c r="B493" s="129" t="s">
        <v>1208</v>
      </c>
      <c r="C493" s="46">
        <v>20</v>
      </c>
      <c r="D493" s="696">
        <v>11</v>
      </c>
      <c r="E493" s="696">
        <v>5</v>
      </c>
      <c r="F493" s="696">
        <v>4</v>
      </c>
      <c r="G493" s="696">
        <v>67</v>
      </c>
      <c r="H493" s="696">
        <v>29</v>
      </c>
      <c r="I493" s="698">
        <f t="shared" si="45"/>
        <v>27</v>
      </c>
      <c r="J493" s="700">
        <f t="shared" si="41"/>
        <v>20</v>
      </c>
      <c r="K493" s="700">
        <f t="shared" si="42"/>
        <v>27</v>
      </c>
      <c r="L493" s="930"/>
      <c r="M493" s="931"/>
      <c r="N493" s="931"/>
      <c r="O493" s="932"/>
      <c r="Q493" s="681" t="s">
        <v>541</v>
      </c>
      <c r="R493" s="20" t="s">
        <v>1644</v>
      </c>
      <c r="S493" s="20" t="s">
        <v>1493</v>
      </c>
      <c r="T493" s="10"/>
      <c r="U493" s="20" t="s">
        <v>1489</v>
      </c>
      <c r="V493" s="20" t="s">
        <v>1675</v>
      </c>
      <c r="W493" s="20" t="s">
        <v>104</v>
      </c>
      <c r="X493" s="20" t="s">
        <v>32</v>
      </c>
      <c r="Y493" s="20" t="s">
        <v>1493</v>
      </c>
      <c r="Z493" s="20" t="s">
        <v>1546</v>
      </c>
      <c r="AA493" s="20" t="s">
        <v>1597</v>
      </c>
      <c r="AB493" s="21" t="s">
        <v>1494</v>
      </c>
    </row>
    <row r="494" spans="1:31" ht="15" customHeight="1" x14ac:dyDescent="0.2">
      <c r="A494" s="685">
        <v>4</v>
      </c>
      <c r="B494" s="129" t="s">
        <v>1358</v>
      </c>
      <c r="C494" s="46">
        <v>20</v>
      </c>
      <c r="D494" s="696">
        <v>10</v>
      </c>
      <c r="E494" s="696">
        <v>6</v>
      </c>
      <c r="F494" s="696">
        <v>4</v>
      </c>
      <c r="G494" s="696">
        <v>63</v>
      </c>
      <c r="H494" s="696">
        <v>35</v>
      </c>
      <c r="I494" s="698">
        <f t="shared" si="45"/>
        <v>26</v>
      </c>
      <c r="J494" s="700">
        <f t="shared" si="41"/>
        <v>20</v>
      </c>
      <c r="K494" s="700">
        <f t="shared" si="42"/>
        <v>26</v>
      </c>
      <c r="L494" s="930"/>
      <c r="M494" s="931"/>
      <c r="N494" s="931"/>
      <c r="O494" s="932"/>
      <c r="Q494" s="681" t="s">
        <v>1784</v>
      </c>
      <c r="R494" s="20" t="s">
        <v>1600</v>
      </c>
      <c r="S494" s="20" t="s">
        <v>844</v>
      </c>
      <c r="T494" s="20" t="s">
        <v>1541</v>
      </c>
      <c r="U494" s="10"/>
      <c r="V494" s="20" t="s">
        <v>1599</v>
      </c>
      <c r="W494" s="20" t="s">
        <v>218</v>
      </c>
      <c r="X494" s="20" t="s">
        <v>1491</v>
      </c>
      <c r="Y494" s="20" t="s">
        <v>1487</v>
      </c>
      <c r="Z494" s="20" t="s">
        <v>1597</v>
      </c>
      <c r="AA494" s="20" t="s">
        <v>32</v>
      </c>
      <c r="AB494" s="21" t="s">
        <v>1547</v>
      </c>
    </row>
    <row r="495" spans="1:31" ht="15" customHeight="1" x14ac:dyDescent="0.2">
      <c r="A495" s="685">
        <v>5</v>
      </c>
      <c r="B495" s="129" t="s">
        <v>1359</v>
      </c>
      <c r="C495" s="46">
        <v>20</v>
      </c>
      <c r="D495" s="696">
        <v>9</v>
      </c>
      <c r="E495" s="696">
        <v>3</v>
      </c>
      <c r="F495" s="696">
        <v>8</v>
      </c>
      <c r="G495" s="696">
        <v>39</v>
      </c>
      <c r="H495" s="696">
        <v>40</v>
      </c>
      <c r="I495" s="698">
        <f t="shared" si="45"/>
        <v>21</v>
      </c>
      <c r="J495" s="700">
        <f t="shared" si="41"/>
        <v>20</v>
      </c>
      <c r="K495" s="700">
        <f t="shared" si="42"/>
        <v>21</v>
      </c>
      <c r="L495" s="930"/>
      <c r="M495" s="931"/>
      <c r="N495" s="931"/>
      <c r="O495" s="932"/>
      <c r="Q495" s="681" t="s">
        <v>1088</v>
      </c>
      <c r="R495" s="20" t="s">
        <v>1990</v>
      </c>
      <c r="S495" s="20" t="s">
        <v>1207</v>
      </c>
      <c r="T495" s="20" t="s">
        <v>1599</v>
      </c>
      <c r="U495" s="20" t="s">
        <v>1642</v>
      </c>
      <c r="V495" s="10"/>
      <c r="W495" s="20" t="s">
        <v>1210</v>
      </c>
      <c r="X495" s="20" t="s">
        <v>844</v>
      </c>
      <c r="Y495" s="20" t="s">
        <v>1601</v>
      </c>
      <c r="Z495" s="20" t="s">
        <v>1546</v>
      </c>
      <c r="AA495" s="20" t="s">
        <v>1489</v>
      </c>
      <c r="AB495" s="21" t="s">
        <v>1601</v>
      </c>
    </row>
    <row r="496" spans="1:31" ht="15" customHeight="1" x14ac:dyDescent="0.2">
      <c r="A496" s="685">
        <v>6</v>
      </c>
      <c r="B496" s="129" t="s">
        <v>1360</v>
      </c>
      <c r="C496" s="46">
        <v>20</v>
      </c>
      <c r="D496" s="696">
        <v>8</v>
      </c>
      <c r="E496" s="696">
        <v>4</v>
      </c>
      <c r="F496" s="696">
        <v>8</v>
      </c>
      <c r="G496" s="696">
        <v>43</v>
      </c>
      <c r="H496" s="696">
        <v>49</v>
      </c>
      <c r="I496" s="698">
        <f t="shared" si="45"/>
        <v>20</v>
      </c>
      <c r="J496" s="700">
        <f t="shared" si="41"/>
        <v>20</v>
      </c>
      <c r="K496" s="700">
        <f t="shared" si="42"/>
        <v>20</v>
      </c>
      <c r="L496" s="930"/>
      <c r="M496" s="931"/>
      <c r="N496" s="931"/>
      <c r="O496" s="932"/>
      <c r="Q496" s="681" t="s">
        <v>242</v>
      </c>
      <c r="R496" s="20" t="s">
        <v>1603</v>
      </c>
      <c r="S496" s="20" t="s">
        <v>1540</v>
      </c>
      <c r="T496" s="20" t="s">
        <v>844</v>
      </c>
      <c r="U496" s="20" t="s">
        <v>1600</v>
      </c>
      <c r="V496" s="20" t="s">
        <v>1543</v>
      </c>
      <c r="W496" s="10"/>
      <c r="X496" s="20" t="s">
        <v>844</v>
      </c>
      <c r="Y496" s="20" t="s">
        <v>1645</v>
      </c>
      <c r="Z496" s="20" t="s">
        <v>1493</v>
      </c>
      <c r="AA496" s="20" t="s">
        <v>1487</v>
      </c>
      <c r="AB496" s="21" t="s">
        <v>1644</v>
      </c>
    </row>
    <row r="497" spans="1:29" ht="15" customHeight="1" x14ac:dyDescent="0.2">
      <c r="A497" s="685">
        <v>7</v>
      </c>
      <c r="B497" s="129" t="s">
        <v>1200</v>
      </c>
      <c r="C497" s="46">
        <v>20</v>
      </c>
      <c r="D497" s="696">
        <v>7</v>
      </c>
      <c r="E497" s="696">
        <v>6</v>
      </c>
      <c r="F497" s="696">
        <v>7</v>
      </c>
      <c r="G497" s="696">
        <v>37</v>
      </c>
      <c r="H497" s="696">
        <v>40</v>
      </c>
      <c r="I497" s="698">
        <f t="shared" si="45"/>
        <v>20</v>
      </c>
      <c r="J497" s="700">
        <f t="shared" si="41"/>
        <v>20</v>
      </c>
      <c r="K497" s="700">
        <f t="shared" si="42"/>
        <v>20</v>
      </c>
      <c r="L497" s="930"/>
      <c r="M497" s="931"/>
      <c r="N497" s="931"/>
      <c r="O497" s="932"/>
      <c r="Q497" s="681" t="s">
        <v>1089</v>
      </c>
      <c r="R497" s="20" t="s">
        <v>1540</v>
      </c>
      <c r="S497" s="20" t="s">
        <v>1547</v>
      </c>
      <c r="T497" s="20" t="s">
        <v>844</v>
      </c>
      <c r="U497" s="20" t="s">
        <v>1600</v>
      </c>
      <c r="V497" s="20" t="s">
        <v>1489</v>
      </c>
      <c r="W497" s="20" t="s">
        <v>1597</v>
      </c>
      <c r="X497" s="10"/>
      <c r="Y497" s="20" t="s">
        <v>1644</v>
      </c>
      <c r="Z497" s="20" t="s">
        <v>1493</v>
      </c>
      <c r="AA497" s="20" t="s">
        <v>1603</v>
      </c>
      <c r="AB497" s="21" t="s">
        <v>1547</v>
      </c>
    </row>
    <row r="498" spans="1:29" ht="15" customHeight="1" x14ac:dyDescent="0.2">
      <c r="A498" s="685">
        <v>8</v>
      </c>
      <c r="B498" s="129" t="s">
        <v>1361</v>
      </c>
      <c r="C498" s="46">
        <v>20</v>
      </c>
      <c r="D498" s="696">
        <v>6</v>
      </c>
      <c r="E498" s="696">
        <v>7</v>
      </c>
      <c r="F498" s="696">
        <v>7</v>
      </c>
      <c r="G498" s="696">
        <v>41</v>
      </c>
      <c r="H498" s="696">
        <v>44</v>
      </c>
      <c r="I498" s="698">
        <f t="shared" si="45"/>
        <v>19</v>
      </c>
      <c r="J498" s="700">
        <f t="shared" si="41"/>
        <v>20</v>
      </c>
      <c r="K498" s="700">
        <f t="shared" si="42"/>
        <v>19</v>
      </c>
      <c r="L498" s="930"/>
      <c r="M498" s="931"/>
      <c r="N498" s="931"/>
      <c r="O498" s="932"/>
      <c r="Q498" s="681" t="s">
        <v>610</v>
      </c>
      <c r="R498" s="20" t="s">
        <v>1642</v>
      </c>
      <c r="S498" s="20" t="s">
        <v>1495</v>
      </c>
      <c r="T498" s="20" t="s">
        <v>1496</v>
      </c>
      <c r="U498" s="20" t="s">
        <v>1491</v>
      </c>
      <c r="V498" s="20" t="s">
        <v>1543</v>
      </c>
      <c r="W498" s="20" t="s">
        <v>1541</v>
      </c>
      <c r="X498" s="20" t="s">
        <v>1210</v>
      </c>
      <c r="Y498" s="10"/>
      <c r="Z498" s="20" t="s">
        <v>1642</v>
      </c>
      <c r="AA498" s="20" t="s">
        <v>1210</v>
      </c>
      <c r="AB498" s="21" t="s">
        <v>1643</v>
      </c>
    </row>
    <row r="499" spans="1:29" ht="15" customHeight="1" x14ac:dyDescent="0.2">
      <c r="A499" s="685">
        <v>9</v>
      </c>
      <c r="B499" s="129" t="s">
        <v>1362</v>
      </c>
      <c r="C499" s="46">
        <v>20</v>
      </c>
      <c r="D499" s="696">
        <v>3</v>
      </c>
      <c r="E499" s="696">
        <v>2</v>
      </c>
      <c r="F499" s="696">
        <v>15</v>
      </c>
      <c r="G499" s="696">
        <v>26</v>
      </c>
      <c r="H499" s="696">
        <v>69</v>
      </c>
      <c r="I499" s="698">
        <f t="shared" si="45"/>
        <v>8</v>
      </c>
      <c r="J499" s="700">
        <f t="shared" si="41"/>
        <v>20</v>
      </c>
      <c r="K499" s="700">
        <f t="shared" si="42"/>
        <v>8</v>
      </c>
      <c r="L499" s="930"/>
      <c r="M499" s="931"/>
      <c r="N499" s="931"/>
      <c r="O499" s="932"/>
      <c r="Q499" s="681" t="s">
        <v>514</v>
      </c>
      <c r="R499" s="20" t="s">
        <v>844</v>
      </c>
      <c r="S499" s="20" t="s">
        <v>1602</v>
      </c>
      <c r="T499" s="20" t="s">
        <v>1487</v>
      </c>
      <c r="U499" s="20" t="s">
        <v>1600</v>
      </c>
      <c r="V499" s="20" t="s">
        <v>1881</v>
      </c>
      <c r="W499" s="20" t="s">
        <v>1210</v>
      </c>
      <c r="X499" s="20" t="s">
        <v>1488</v>
      </c>
      <c r="Y499" s="20" t="s">
        <v>1597</v>
      </c>
      <c r="Z499" s="10"/>
      <c r="AA499" s="20" t="s">
        <v>1603</v>
      </c>
      <c r="AB499" s="21" t="s">
        <v>355</v>
      </c>
    </row>
    <row r="500" spans="1:29" ht="15" customHeight="1" x14ac:dyDescent="0.2">
      <c r="A500" s="685">
        <v>10</v>
      </c>
      <c r="B500" s="129" t="s">
        <v>1094</v>
      </c>
      <c r="C500" s="46">
        <v>20</v>
      </c>
      <c r="D500" s="696">
        <v>2</v>
      </c>
      <c r="E500" s="696">
        <v>3</v>
      </c>
      <c r="F500" s="696">
        <v>15</v>
      </c>
      <c r="G500" s="696">
        <v>26</v>
      </c>
      <c r="H500" s="696">
        <v>66</v>
      </c>
      <c r="I500" s="698">
        <f t="shared" si="45"/>
        <v>7</v>
      </c>
      <c r="J500" s="700">
        <f t="shared" si="41"/>
        <v>20</v>
      </c>
      <c r="K500" s="700">
        <f t="shared" si="42"/>
        <v>7</v>
      </c>
      <c r="L500" s="930"/>
      <c r="M500" s="931"/>
      <c r="N500" s="931"/>
      <c r="O500" s="932"/>
      <c r="Q500" s="681" t="s">
        <v>1587</v>
      </c>
      <c r="R500" s="20" t="s">
        <v>1547</v>
      </c>
      <c r="S500" s="20" t="s">
        <v>1207</v>
      </c>
      <c r="T500" s="20" t="s">
        <v>1599</v>
      </c>
      <c r="U500" s="20" t="s">
        <v>1490</v>
      </c>
      <c r="V500" s="20" t="s">
        <v>1539</v>
      </c>
      <c r="W500" s="20" t="s">
        <v>1489</v>
      </c>
      <c r="X500" s="20" t="s">
        <v>1495</v>
      </c>
      <c r="Y500" s="20" t="s">
        <v>1207</v>
      </c>
      <c r="Z500" s="20" t="s">
        <v>1207</v>
      </c>
      <c r="AA500" s="10"/>
      <c r="AB500" s="21" t="s">
        <v>1540</v>
      </c>
    </row>
    <row r="501" spans="1:29" ht="15" customHeight="1" thickBot="1" x14ac:dyDescent="0.25">
      <c r="A501" s="686">
        <v>11</v>
      </c>
      <c r="B501" s="130" t="s">
        <v>244</v>
      </c>
      <c r="C501" s="148">
        <v>20</v>
      </c>
      <c r="D501" s="697">
        <v>2</v>
      </c>
      <c r="E501" s="697">
        <v>2</v>
      </c>
      <c r="F501" s="697">
        <v>16</v>
      </c>
      <c r="G501" s="697">
        <v>33</v>
      </c>
      <c r="H501" s="697">
        <v>82</v>
      </c>
      <c r="I501" s="699">
        <f t="shared" si="45"/>
        <v>6</v>
      </c>
      <c r="J501" s="700">
        <f t="shared" si="41"/>
        <v>20</v>
      </c>
      <c r="K501" s="700">
        <f t="shared" si="42"/>
        <v>6</v>
      </c>
      <c r="L501" s="933"/>
      <c r="M501" s="934"/>
      <c r="N501" s="934"/>
      <c r="O501" s="935"/>
      <c r="Q501" s="682" t="s">
        <v>813</v>
      </c>
      <c r="R501" s="23" t="s">
        <v>1207</v>
      </c>
      <c r="S501" s="23" t="s">
        <v>1489</v>
      </c>
      <c r="T501" s="23" t="s">
        <v>363</v>
      </c>
      <c r="U501" s="23" t="s">
        <v>1602</v>
      </c>
      <c r="V501" s="23" t="s">
        <v>1543</v>
      </c>
      <c r="W501" s="23" t="s">
        <v>1495</v>
      </c>
      <c r="X501" s="23" t="s">
        <v>1488</v>
      </c>
      <c r="Y501" s="23" t="s">
        <v>1210</v>
      </c>
      <c r="Z501" s="23" t="s">
        <v>1543</v>
      </c>
      <c r="AA501" s="23" t="s">
        <v>1539</v>
      </c>
      <c r="AB501" s="15"/>
    </row>
    <row r="502" spans="1:29" ht="15" customHeight="1" x14ac:dyDescent="0.2">
      <c r="C502" s="700">
        <f t="shared" ref="C502:I502" si="46">SUM(C491:C501)</f>
        <v>220</v>
      </c>
      <c r="D502" s="700">
        <f t="shared" si="46"/>
        <v>88</v>
      </c>
      <c r="E502" s="700">
        <f t="shared" si="46"/>
        <v>44</v>
      </c>
      <c r="F502" s="700">
        <f t="shared" si="46"/>
        <v>88</v>
      </c>
      <c r="G502" s="700">
        <f t="shared" si="46"/>
        <v>516</v>
      </c>
      <c r="H502" s="700">
        <f t="shared" si="46"/>
        <v>516</v>
      </c>
      <c r="I502" s="700">
        <f t="shared" si="46"/>
        <v>220</v>
      </c>
      <c r="J502" s="700">
        <f t="shared" si="41"/>
        <v>220</v>
      </c>
      <c r="K502" s="700">
        <f t="shared" si="42"/>
        <v>220</v>
      </c>
      <c r="L502" s="4" t="s">
        <v>532</v>
      </c>
    </row>
    <row r="503" spans="1:29" ht="15" customHeight="1" thickBot="1" x14ac:dyDescent="0.25"/>
    <row r="504" spans="1:29" ht="15" customHeight="1" thickBot="1" x14ac:dyDescent="0.25">
      <c r="A504" s="1332" t="s">
        <v>2202</v>
      </c>
      <c r="B504" s="1333"/>
      <c r="C504" s="1333"/>
      <c r="D504" s="1333"/>
      <c r="E504" s="1333"/>
      <c r="F504" s="1334"/>
      <c r="G504" s="1335" t="s">
        <v>1355</v>
      </c>
      <c r="H504" s="1336"/>
      <c r="I504" s="1337"/>
      <c r="L504" s="945" t="s">
        <v>495</v>
      </c>
      <c r="M504" s="946"/>
      <c r="N504" s="946"/>
      <c r="O504" s="947"/>
    </row>
    <row r="505" spans="1:29" ht="15" customHeight="1" thickBot="1" x14ac:dyDescent="0.25">
      <c r="A505" s="688" t="s">
        <v>496</v>
      </c>
      <c r="B505" s="689" t="s">
        <v>497</v>
      </c>
      <c r="C505" s="690" t="s">
        <v>498</v>
      </c>
      <c r="D505" s="690" t="s">
        <v>499</v>
      </c>
      <c r="E505" s="690" t="s">
        <v>500</v>
      </c>
      <c r="F505" s="690" t="s">
        <v>501</v>
      </c>
      <c r="G505" s="691" t="s">
        <v>502</v>
      </c>
      <c r="H505" s="691" t="s">
        <v>503</v>
      </c>
      <c r="I505" s="692" t="s">
        <v>504</v>
      </c>
      <c r="L505" s="1063"/>
      <c r="M505" s="1064"/>
      <c r="N505" s="1064"/>
      <c r="O505" s="1065"/>
      <c r="Q505" s="24" t="s">
        <v>1356</v>
      </c>
      <c r="R505" s="683" t="s">
        <v>1615</v>
      </c>
      <c r="S505" s="683" t="s">
        <v>241</v>
      </c>
      <c r="T505" s="683" t="s">
        <v>1503</v>
      </c>
      <c r="U505" s="683" t="s">
        <v>564</v>
      </c>
      <c r="V505" s="683" t="s">
        <v>500</v>
      </c>
      <c r="W505" s="683" t="s">
        <v>59</v>
      </c>
      <c r="X505" s="683" t="s">
        <v>1530</v>
      </c>
      <c r="Y505" s="683" t="s">
        <v>610</v>
      </c>
      <c r="Z505" s="683" t="s">
        <v>2089</v>
      </c>
      <c r="AA505" s="683" t="s">
        <v>1959</v>
      </c>
      <c r="AB505" s="683" t="s">
        <v>2090</v>
      </c>
      <c r="AC505" s="684" t="s">
        <v>727</v>
      </c>
    </row>
    <row r="506" spans="1:29" ht="15" customHeight="1" x14ac:dyDescent="0.2">
      <c r="A506" s="687">
        <v>1</v>
      </c>
      <c r="B506" s="53" t="s">
        <v>106</v>
      </c>
      <c r="C506" s="46"/>
      <c r="D506" s="46"/>
      <c r="E506" s="46"/>
      <c r="F506" s="46"/>
      <c r="G506" s="46"/>
      <c r="H506" s="46"/>
      <c r="I506" s="695"/>
      <c r="J506" s="700">
        <f t="shared" si="41"/>
        <v>0</v>
      </c>
      <c r="K506" s="700">
        <f t="shared" si="42"/>
        <v>0</v>
      </c>
      <c r="L506" s="927" t="s">
        <v>1363</v>
      </c>
      <c r="M506" s="928"/>
      <c r="N506" s="928"/>
      <c r="O506" s="929"/>
      <c r="Q506" s="681" t="s">
        <v>1615</v>
      </c>
      <c r="R506" s="10"/>
      <c r="S506" s="20"/>
      <c r="T506" s="20"/>
      <c r="U506" s="20"/>
      <c r="V506" s="20"/>
      <c r="W506" s="20"/>
      <c r="X506" s="20"/>
      <c r="Y506" s="20"/>
      <c r="Z506" s="20"/>
      <c r="AA506" s="20"/>
      <c r="AB506" s="20"/>
      <c r="AC506" s="21"/>
    </row>
    <row r="507" spans="1:29" ht="15" customHeight="1" x14ac:dyDescent="0.2">
      <c r="A507" s="685">
        <v>2</v>
      </c>
      <c r="B507" s="54" t="s">
        <v>616</v>
      </c>
      <c r="C507" s="696"/>
      <c r="D507" s="696"/>
      <c r="E507" s="696"/>
      <c r="F507" s="696"/>
      <c r="G507" s="696"/>
      <c r="H507" s="696"/>
      <c r="I507" s="698"/>
      <c r="J507" s="700">
        <f t="shared" si="41"/>
        <v>0</v>
      </c>
      <c r="K507" s="700">
        <f t="shared" si="42"/>
        <v>0</v>
      </c>
      <c r="L507" s="930"/>
      <c r="M507" s="931"/>
      <c r="N507" s="931"/>
      <c r="O507" s="932"/>
      <c r="Q507" s="681" t="s">
        <v>241</v>
      </c>
      <c r="R507" s="20"/>
      <c r="S507" s="10"/>
      <c r="T507" s="20"/>
      <c r="U507" s="20"/>
      <c r="V507" s="20"/>
      <c r="W507" s="20"/>
      <c r="X507" s="20"/>
      <c r="Y507" s="20"/>
      <c r="Z507" s="20"/>
      <c r="AA507" s="20"/>
      <c r="AB507" s="20"/>
      <c r="AC507" s="21"/>
    </row>
    <row r="508" spans="1:29" ht="15" customHeight="1" x14ac:dyDescent="0.2">
      <c r="A508" s="685" t="s">
        <v>521</v>
      </c>
      <c r="B508" s="54" t="s">
        <v>2061</v>
      </c>
      <c r="C508" s="696"/>
      <c r="D508" s="696"/>
      <c r="E508" s="696"/>
      <c r="F508" s="696"/>
      <c r="G508" s="696"/>
      <c r="H508" s="696"/>
      <c r="I508" s="698"/>
      <c r="J508" s="700">
        <f t="shared" si="41"/>
        <v>0</v>
      </c>
      <c r="K508" s="700">
        <f t="shared" si="42"/>
        <v>0</v>
      </c>
      <c r="L508" s="930"/>
      <c r="M508" s="931"/>
      <c r="N508" s="931"/>
      <c r="O508" s="932"/>
      <c r="Q508" s="681" t="s">
        <v>1503</v>
      </c>
      <c r="R508" s="20"/>
      <c r="S508" s="20"/>
      <c r="T508" s="10"/>
      <c r="U508" s="20" t="s">
        <v>532</v>
      </c>
      <c r="V508" s="20"/>
      <c r="W508" s="20"/>
      <c r="X508" s="20"/>
      <c r="Y508" s="20"/>
      <c r="Z508" s="20"/>
      <c r="AA508" s="20"/>
      <c r="AB508" s="20"/>
      <c r="AC508" s="21" t="s">
        <v>532</v>
      </c>
    </row>
    <row r="509" spans="1:29" ht="15" customHeight="1" x14ac:dyDescent="0.2">
      <c r="A509" s="685" t="s">
        <v>521</v>
      </c>
      <c r="B509" s="54" t="s">
        <v>1498</v>
      </c>
      <c r="C509" s="696"/>
      <c r="D509" s="696"/>
      <c r="E509" s="696"/>
      <c r="F509" s="696"/>
      <c r="G509" s="696"/>
      <c r="H509" s="696"/>
      <c r="I509" s="698"/>
      <c r="J509" s="700">
        <f t="shared" si="41"/>
        <v>0</v>
      </c>
      <c r="K509" s="700">
        <f t="shared" si="42"/>
        <v>0</v>
      </c>
      <c r="L509" s="930"/>
      <c r="M509" s="931"/>
      <c r="N509" s="931"/>
      <c r="O509" s="932"/>
      <c r="Q509" s="681" t="s">
        <v>564</v>
      </c>
      <c r="R509" s="20"/>
      <c r="S509" s="20"/>
      <c r="T509" s="20" t="s">
        <v>532</v>
      </c>
      <c r="U509" s="10"/>
      <c r="V509" s="20"/>
      <c r="W509" s="20"/>
      <c r="X509" s="20"/>
      <c r="Y509" s="20"/>
      <c r="Z509" s="20"/>
      <c r="AA509" s="20"/>
      <c r="AB509" s="20"/>
      <c r="AC509" s="21"/>
    </row>
    <row r="510" spans="1:29" ht="15" customHeight="1" x14ac:dyDescent="0.2">
      <c r="A510" s="685" t="s">
        <v>521</v>
      </c>
      <c r="B510" s="54" t="s">
        <v>2204</v>
      </c>
      <c r="C510" s="696"/>
      <c r="D510" s="696"/>
      <c r="E510" s="696"/>
      <c r="F510" s="696"/>
      <c r="G510" s="696"/>
      <c r="H510" s="696"/>
      <c r="I510" s="698"/>
      <c r="J510" s="700">
        <f t="shared" si="41"/>
        <v>0</v>
      </c>
      <c r="K510" s="700">
        <f t="shared" si="42"/>
        <v>0</v>
      </c>
      <c r="L510" s="930"/>
      <c r="M510" s="931"/>
      <c r="N510" s="931"/>
      <c r="O510" s="932"/>
      <c r="Q510" s="681" t="s">
        <v>500</v>
      </c>
      <c r="R510" s="20"/>
      <c r="S510" s="20"/>
      <c r="T510" s="20"/>
      <c r="U510" s="20"/>
      <c r="V510" s="10"/>
      <c r="W510" s="20" t="s">
        <v>532</v>
      </c>
      <c r="X510" s="20"/>
      <c r="Y510" s="20"/>
      <c r="Z510" s="20"/>
      <c r="AA510" s="20"/>
      <c r="AB510" s="20"/>
      <c r="AC510" s="21"/>
    </row>
    <row r="511" spans="1:29" ht="15" customHeight="1" x14ac:dyDescent="0.2">
      <c r="A511" s="685" t="s">
        <v>521</v>
      </c>
      <c r="B511" s="54" t="s">
        <v>1931</v>
      </c>
      <c r="C511" s="696"/>
      <c r="D511" s="696"/>
      <c r="E511" s="696"/>
      <c r="F511" s="696"/>
      <c r="G511" s="696"/>
      <c r="H511" s="696"/>
      <c r="I511" s="698"/>
      <c r="J511" s="700">
        <f t="shared" si="41"/>
        <v>0</v>
      </c>
      <c r="K511" s="700">
        <f t="shared" si="42"/>
        <v>0</v>
      </c>
      <c r="L511" s="930" t="s">
        <v>528</v>
      </c>
      <c r="M511" s="931"/>
      <c r="N511" s="931"/>
      <c r="O511" s="932"/>
      <c r="Q511" s="681" t="s">
        <v>59</v>
      </c>
      <c r="R511" s="20"/>
      <c r="S511" s="20"/>
      <c r="T511" s="20"/>
      <c r="U511" s="20"/>
      <c r="V511" s="20" t="s">
        <v>532</v>
      </c>
      <c r="W511" s="10"/>
      <c r="X511" s="20"/>
      <c r="Y511" s="20"/>
      <c r="Z511" s="20"/>
      <c r="AA511" s="20"/>
      <c r="AB511" s="20"/>
      <c r="AC511" s="21"/>
    </row>
    <row r="512" spans="1:29" ht="15" customHeight="1" x14ac:dyDescent="0.2">
      <c r="A512" s="685" t="s">
        <v>521</v>
      </c>
      <c r="B512" s="54" t="s">
        <v>2062</v>
      </c>
      <c r="C512" s="696"/>
      <c r="D512" s="696"/>
      <c r="E512" s="696"/>
      <c r="F512" s="696"/>
      <c r="G512" s="696"/>
      <c r="H512" s="696"/>
      <c r="I512" s="698"/>
      <c r="J512" s="700">
        <f t="shared" si="41"/>
        <v>0</v>
      </c>
      <c r="K512" s="700">
        <f t="shared" si="42"/>
        <v>0</v>
      </c>
      <c r="L512" s="930"/>
      <c r="M512" s="931"/>
      <c r="N512" s="931"/>
      <c r="O512" s="932"/>
      <c r="Q512" s="681" t="s">
        <v>1530</v>
      </c>
      <c r="R512" s="20"/>
      <c r="S512" s="20"/>
      <c r="T512" s="20"/>
      <c r="U512" s="20"/>
      <c r="V512" s="20"/>
      <c r="W512" s="20"/>
      <c r="X512" s="10"/>
      <c r="Y512" s="20"/>
      <c r="Z512" s="20"/>
      <c r="AA512" s="20"/>
      <c r="AB512" s="20"/>
      <c r="AC512" s="21"/>
    </row>
    <row r="513" spans="1:31" ht="15" customHeight="1" x14ac:dyDescent="0.2">
      <c r="A513" s="685" t="s">
        <v>521</v>
      </c>
      <c r="B513" s="54" t="s">
        <v>1548</v>
      </c>
      <c r="C513" s="696"/>
      <c r="D513" s="696"/>
      <c r="E513" s="696"/>
      <c r="F513" s="696"/>
      <c r="G513" s="696"/>
      <c r="H513" s="696"/>
      <c r="I513" s="698"/>
      <c r="J513" s="700">
        <f t="shared" si="41"/>
        <v>0</v>
      </c>
      <c r="K513" s="700">
        <f t="shared" si="42"/>
        <v>0</v>
      </c>
      <c r="L513" s="930"/>
      <c r="M513" s="931"/>
      <c r="N513" s="931"/>
      <c r="O513" s="932"/>
      <c r="Q513" s="681" t="s">
        <v>610</v>
      </c>
      <c r="R513" s="20"/>
      <c r="S513" s="20"/>
      <c r="T513" s="20"/>
      <c r="U513" s="20"/>
      <c r="V513" s="20"/>
      <c r="W513" s="20"/>
      <c r="X513" s="20"/>
      <c r="Y513" s="10"/>
      <c r="Z513" s="20" t="s">
        <v>532</v>
      </c>
      <c r="AA513" s="20"/>
      <c r="AB513" s="20"/>
      <c r="AC513" s="21"/>
    </row>
    <row r="514" spans="1:31" ht="15" customHeight="1" x14ac:dyDescent="0.2">
      <c r="A514" s="685" t="s">
        <v>521</v>
      </c>
      <c r="B514" s="54" t="s">
        <v>2093</v>
      </c>
      <c r="C514" s="696"/>
      <c r="D514" s="696"/>
      <c r="E514" s="696"/>
      <c r="F514" s="696"/>
      <c r="G514" s="696"/>
      <c r="H514" s="696"/>
      <c r="I514" s="698"/>
      <c r="J514" s="700">
        <f t="shared" si="41"/>
        <v>0</v>
      </c>
      <c r="K514" s="700">
        <f t="shared" si="42"/>
        <v>0</v>
      </c>
      <c r="L514" s="930"/>
      <c r="M514" s="931"/>
      <c r="N514" s="931"/>
      <c r="O514" s="932"/>
      <c r="Q514" s="681" t="s">
        <v>2089</v>
      </c>
      <c r="R514" s="20"/>
      <c r="S514" s="20"/>
      <c r="T514" s="20"/>
      <c r="U514" s="20"/>
      <c r="V514" s="20"/>
      <c r="W514" s="20"/>
      <c r="X514" s="20"/>
      <c r="Y514" s="20" t="s">
        <v>532</v>
      </c>
      <c r="Z514" s="10"/>
      <c r="AA514" s="20"/>
      <c r="AB514" s="20"/>
      <c r="AC514" s="21"/>
    </row>
    <row r="515" spans="1:31" ht="15" customHeight="1" x14ac:dyDescent="0.2">
      <c r="A515" s="685" t="s">
        <v>521</v>
      </c>
      <c r="B515" s="54" t="s">
        <v>2094</v>
      </c>
      <c r="C515" s="696"/>
      <c r="D515" s="696"/>
      <c r="E515" s="696"/>
      <c r="F515" s="696"/>
      <c r="G515" s="696"/>
      <c r="H515" s="696"/>
      <c r="I515" s="698"/>
      <c r="J515" s="700">
        <f t="shared" si="41"/>
        <v>0</v>
      </c>
      <c r="K515" s="700">
        <f t="shared" si="42"/>
        <v>0</v>
      </c>
      <c r="L515" s="930"/>
      <c r="M515" s="931"/>
      <c r="N515" s="931"/>
      <c r="O515" s="932"/>
      <c r="Q515" s="681" t="s">
        <v>1959</v>
      </c>
      <c r="R515" s="20"/>
      <c r="S515" s="20"/>
      <c r="T515" s="20"/>
      <c r="U515" s="20"/>
      <c r="V515" s="20"/>
      <c r="W515" s="20"/>
      <c r="X515" s="20"/>
      <c r="Y515" s="20"/>
      <c r="Z515" s="20"/>
      <c r="AA515" s="10"/>
      <c r="AB515" s="20" t="s">
        <v>532</v>
      </c>
      <c r="AC515" s="21"/>
    </row>
    <row r="516" spans="1:31" ht="15" customHeight="1" x14ac:dyDescent="0.2">
      <c r="A516" s="685" t="s">
        <v>521</v>
      </c>
      <c r="B516" s="54" t="s">
        <v>1497</v>
      </c>
      <c r="C516" s="696"/>
      <c r="D516" s="696"/>
      <c r="E516" s="696"/>
      <c r="F516" s="696"/>
      <c r="G516" s="696"/>
      <c r="H516" s="696"/>
      <c r="I516" s="698"/>
      <c r="J516" s="700">
        <f t="shared" si="41"/>
        <v>0</v>
      </c>
      <c r="K516" s="700">
        <f t="shared" si="42"/>
        <v>0</v>
      </c>
      <c r="L516" s="930"/>
      <c r="M516" s="931"/>
      <c r="N516" s="931"/>
      <c r="O516" s="932"/>
      <c r="Q516" s="681" t="s">
        <v>2090</v>
      </c>
      <c r="R516" s="20"/>
      <c r="S516" s="20"/>
      <c r="T516" s="20"/>
      <c r="U516" s="20"/>
      <c r="V516" s="20"/>
      <c r="W516" s="20"/>
      <c r="X516" s="20"/>
      <c r="Y516" s="20"/>
      <c r="Z516" s="20"/>
      <c r="AA516" s="20" t="s">
        <v>532</v>
      </c>
      <c r="AB516" s="10"/>
      <c r="AC516" s="21" t="s">
        <v>532</v>
      </c>
    </row>
    <row r="517" spans="1:31" ht="15" customHeight="1" thickBot="1" x14ac:dyDescent="0.25">
      <c r="A517" s="686" t="s">
        <v>521</v>
      </c>
      <c r="B517" s="55" t="s">
        <v>1139</v>
      </c>
      <c r="C517" s="697"/>
      <c r="D517" s="697"/>
      <c r="E517" s="697"/>
      <c r="F517" s="697"/>
      <c r="G517" s="697"/>
      <c r="H517" s="697"/>
      <c r="I517" s="699"/>
      <c r="J517" s="700">
        <f t="shared" si="41"/>
        <v>0</v>
      </c>
      <c r="K517" s="700">
        <f t="shared" si="42"/>
        <v>0</v>
      </c>
      <c r="L517" s="933"/>
      <c r="M517" s="934"/>
      <c r="N517" s="934"/>
      <c r="O517" s="935"/>
      <c r="Q517" s="682" t="s">
        <v>727</v>
      </c>
      <c r="R517" s="23"/>
      <c r="S517" s="23"/>
      <c r="T517" s="23"/>
      <c r="U517" s="23"/>
      <c r="V517" s="23"/>
      <c r="W517" s="23"/>
      <c r="X517" s="23"/>
      <c r="Y517" s="23"/>
      <c r="Z517" s="23"/>
      <c r="AA517" s="23"/>
      <c r="AB517" s="23" t="s">
        <v>532</v>
      </c>
      <c r="AC517" s="15"/>
    </row>
    <row r="518" spans="1:31" ht="15" customHeight="1" x14ac:dyDescent="0.2">
      <c r="C518" s="700">
        <f t="shared" ref="C518:I518" si="47">SUM(C506:C517)</f>
        <v>0</v>
      </c>
      <c r="D518" s="700">
        <f t="shared" si="47"/>
        <v>0</v>
      </c>
      <c r="E518" s="700">
        <f t="shared" si="47"/>
        <v>0</v>
      </c>
      <c r="F518" s="700">
        <f t="shared" si="47"/>
        <v>0</v>
      </c>
      <c r="G518" s="700">
        <f t="shared" si="47"/>
        <v>0</v>
      </c>
      <c r="H518" s="700">
        <f t="shared" si="47"/>
        <v>0</v>
      </c>
      <c r="I518" s="700">
        <f t="shared" si="47"/>
        <v>0</v>
      </c>
      <c r="J518" s="700">
        <f t="shared" si="41"/>
        <v>0</v>
      </c>
      <c r="K518" s="700">
        <f t="shared" si="42"/>
        <v>0</v>
      </c>
      <c r="L518" s="4" t="s">
        <v>532</v>
      </c>
    </row>
    <row r="519" spans="1:31" ht="15" customHeight="1" thickBot="1" x14ac:dyDescent="0.25"/>
    <row r="520" spans="1:31" ht="15" customHeight="1" x14ac:dyDescent="0.2">
      <c r="A520" s="1131" t="s">
        <v>491</v>
      </c>
      <c r="B520" s="1132"/>
      <c r="C520" s="1020" t="s">
        <v>1364</v>
      </c>
      <c r="D520" s="1021"/>
      <c r="E520" s="1021"/>
      <c r="F520" s="1021"/>
      <c r="G520" s="1021"/>
      <c r="H520" s="1021"/>
      <c r="I520" s="1022"/>
      <c r="P520" s="5" t="s">
        <v>532</v>
      </c>
    </row>
    <row r="521" spans="1:31" ht="15" customHeight="1" thickBot="1" x14ac:dyDescent="0.25">
      <c r="A521" s="1133"/>
      <c r="B521" s="1134"/>
      <c r="C521" s="1023"/>
      <c r="D521" s="1024"/>
      <c r="E521" s="1024"/>
      <c r="F521" s="1024"/>
      <c r="G521" s="1024"/>
      <c r="H521" s="1024"/>
      <c r="I521" s="1025"/>
    </row>
    <row r="522" spans="1:31" ht="15" customHeight="1" thickBot="1" x14ac:dyDescent="0.25"/>
    <row r="523" spans="1:31" ht="15" customHeight="1" thickBot="1" x14ac:dyDescent="0.25">
      <c r="A523" s="1321" t="s">
        <v>2187</v>
      </c>
      <c r="B523" s="1322"/>
      <c r="C523" s="1322"/>
      <c r="D523" s="1322"/>
      <c r="E523" s="1322"/>
      <c r="F523" s="1322"/>
      <c r="G523" s="1328" t="s">
        <v>1364</v>
      </c>
      <c r="H523" s="1329"/>
      <c r="I523" s="1330"/>
      <c r="L523" s="1242" t="s">
        <v>588</v>
      </c>
      <c r="M523" s="1243"/>
      <c r="N523" s="1243"/>
      <c r="O523" s="1244"/>
    </row>
    <row r="524" spans="1:31" ht="15" customHeight="1" thickBot="1" x14ac:dyDescent="0.25">
      <c r="A524" s="508" t="s">
        <v>496</v>
      </c>
      <c r="B524" s="509" t="s">
        <v>497</v>
      </c>
      <c r="C524" s="510" t="s">
        <v>498</v>
      </c>
      <c r="D524" s="510" t="s">
        <v>499</v>
      </c>
      <c r="E524" s="510" t="s">
        <v>500</v>
      </c>
      <c r="F524" s="510" t="s">
        <v>501</v>
      </c>
      <c r="G524" s="511" t="s">
        <v>502</v>
      </c>
      <c r="H524" s="511" t="s">
        <v>503</v>
      </c>
      <c r="I524" s="512" t="s">
        <v>504</v>
      </c>
      <c r="L524" s="1245"/>
      <c r="M524" s="1246"/>
      <c r="N524" s="1246"/>
      <c r="O524" s="1247"/>
      <c r="Q524" s="24" t="s">
        <v>1365</v>
      </c>
      <c r="R524" s="420" t="s">
        <v>541</v>
      </c>
      <c r="S524" s="420" t="s">
        <v>716</v>
      </c>
      <c r="T524" s="420" t="s">
        <v>901</v>
      </c>
      <c r="U524" s="420" t="s">
        <v>902</v>
      </c>
      <c r="V524" s="420" t="s">
        <v>500</v>
      </c>
      <c r="W524" s="420" t="s">
        <v>158</v>
      </c>
      <c r="X524" s="420" t="s">
        <v>700</v>
      </c>
      <c r="Y524" s="420" t="s">
        <v>1178</v>
      </c>
      <c r="Z524" s="420" t="s">
        <v>566</v>
      </c>
      <c r="AA524" s="420" t="s">
        <v>501</v>
      </c>
      <c r="AB524" s="420" t="s">
        <v>702</v>
      </c>
      <c r="AC524" s="420" t="s">
        <v>533</v>
      </c>
      <c r="AD524" s="420" t="s">
        <v>704</v>
      </c>
      <c r="AE524" s="421" t="s">
        <v>120</v>
      </c>
    </row>
    <row r="525" spans="1:31" ht="15" customHeight="1" x14ac:dyDescent="0.2">
      <c r="A525" s="518">
        <v>1</v>
      </c>
      <c r="B525" s="126" t="s">
        <v>1808</v>
      </c>
      <c r="C525" s="713">
        <v>26</v>
      </c>
      <c r="D525" s="713">
        <v>17</v>
      </c>
      <c r="E525" s="713">
        <v>5</v>
      </c>
      <c r="F525" s="713">
        <v>4</v>
      </c>
      <c r="G525" s="713">
        <v>53</v>
      </c>
      <c r="H525" s="713">
        <v>27</v>
      </c>
      <c r="I525" s="719">
        <v>39</v>
      </c>
      <c r="J525" s="700">
        <f t="shared" ref="J525:J582" si="48">D525+E525+F525</f>
        <v>26</v>
      </c>
      <c r="K525" s="700">
        <f t="shared" ref="K525:K582" si="49">D525*2+E525</f>
        <v>39</v>
      </c>
      <c r="L525" s="1210" t="s">
        <v>532</v>
      </c>
      <c r="M525" s="1211"/>
      <c r="N525" s="1211"/>
      <c r="O525" s="1212"/>
      <c r="Q525" s="422" t="s">
        <v>541</v>
      </c>
      <c r="R525" s="10"/>
      <c r="S525" s="20"/>
      <c r="T525" s="20"/>
      <c r="U525" s="20"/>
      <c r="V525" s="20"/>
      <c r="W525" s="20"/>
      <c r="X525" s="20"/>
      <c r="Y525" s="20"/>
      <c r="Z525" s="20"/>
      <c r="AA525" s="20"/>
      <c r="AB525" s="20"/>
      <c r="AC525" s="20" t="s">
        <v>1207</v>
      </c>
      <c r="AD525" s="20"/>
      <c r="AE525" s="21"/>
    </row>
    <row r="526" spans="1:31" ht="15" customHeight="1" x14ac:dyDescent="0.2">
      <c r="A526" s="514">
        <v>2</v>
      </c>
      <c r="B526" s="129" t="s">
        <v>1180</v>
      </c>
      <c r="C526" s="714">
        <v>26</v>
      </c>
      <c r="D526" s="714">
        <v>14</v>
      </c>
      <c r="E526" s="714">
        <v>6</v>
      </c>
      <c r="F526" s="714">
        <v>6</v>
      </c>
      <c r="G526" s="714">
        <v>52</v>
      </c>
      <c r="H526" s="714">
        <v>28</v>
      </c>
      <c r="I526" s="716">
        <v>34</v>
      </c>
      <c r="J526" s="700">
        <f t="shared" si="48"/>
        <v>26</v>
      </c>
      <c r="K526" s="700">
        <f t="shared" si="49"/>
        <v>34</v>
      </c>
      <c r="L526" s="1046"/>
      <c r="M526" s="1047"/>
      <c r="N526" s="1047"/>
      <c r="O526" s="1048"/>
      <c r="Q526" s="422" t="s">
        <v>716</v>
      </c>
      <c r="R526" s="20"/>
      <c r="S526" s="10"/>
      <c r="T526" s="20"/>
      <c r="U526" s="20"/>
      <c r="V526" s="20"/>
      <c r="W526" s="20"/>
      <c r="X526" s="20"/>
      <c r="Y526" s="20"/>
      <c r="Z526" s="20"/>
      <c r="AA526" s="20"/>
      <c r="AB526" s="20"/>
      <c r="AC526" s="20" t="s">
        <v>1489</v>
      </c>
      <c r="AD526" s="20"/>
      <c r="AE526" s="21"/>
    </row>
    <row r="527" spans="1:31" ht="15" customHeight="1" x14ac:dyDescent="0.2">
      <c r="A527" s="514">
        <v>3</v>
      </c>
      <c r="B527" s="129" t="s">
        <v>1923</v>
      </c>
      <c r="C527" s="714">
        <v>26</v>
      </c>
      <c r="D527" s="714">
        <v>14</v>
      </c>
      <c r="E527" s="714">
        <v>4</v>
      </c>
      <c r="F527" s="714">
        <v>8</v>
      </c>
      <c r="G527" s="714">
        <v>73</v>
      </c>
      <c r="H527" s="714">
        <v>52</v>
      </c>
      <c r="I527" s="716">
        <v>32</v>
      </c>
      <c r="J527" s="700">
        <f t="shared" si="48"/>
        <v>26</v>
      </c>
      <c r="K527" s="700">
        <f t="shared" si="49"/>
        <v>32</v>
      </c>
      <c r="L527" s="1046"/>
      <c r="M527" s="1047"/>
      <c r="N527" s="1047"/>
      <c r="O527" s="1048"/>
      <c r="Q527" s="422" t="s">
        <v>901</v>
      </c>
      <c r="R527" s="20"/>
      <c r="S527" s="20"/>
      <c r="T527" s="10"/>
      <c r="U527" s="20" t="s">
        <v>532</v>
      </c>
      <c r="V527" s="20"/>
      <c r="W527" s="20"/>
      <c r="X527" s="20"/>
      <c r="Y527" s="20"/>
      <c r="Z527" s="20"/>
      <c r="AA527" s="20"/>
      <c r="AB527" s="20"/>
      <c r="AC527" s="20" t="s">
        <v>1656</v>
      </c>
      <c r="AD527" s="20"/>
      <c r="AE527" s="21"/>
    </row>
    <row r="528" spans="1:31" ht="15" customHeight="1" x14ac:dyDescent="0.2">
      <c r="A528" s="514">
        <v>4</v>
      </c>
      <c r="B528" s="129" t="s">
        <v>174</v>
      </c>
      <c r="C528" s="714">
        <v>26</v>
      </c>
      <c r="D528" s="714">
        <v>10</v>
      </c>
      <c r="E528" s="714">
        <v>9</v>
      </c>
      <c r="F528" s="714">
        <v>7</v>
      </c>
      <c r="G528" s="714">
        <v>43</v>
      </c>
      <c r="H528" s="714">
        <v>40</v>
      </c>
      <c r="I528" s="716">
        <v>29</v>
      </c>
      <c r="J528" s="700">
        <f t="shared" si="48"/>
        <v>26</v>
      </c>
      <c r="K528" s="700">
        <f t="shared" si="49"/>
        <v>29</v>
      </c>
      <c r="L528" s="1046"/>
      <c r="M528" s="1047"/>
      <c r="N528" s="1047"/>
      <c r="O528" s="1048"/>
      <c r="Q528" s="422" t="s">
        <v>902</v>
      </c>
      <c r="R528" s="20"/>
      <c r="S528" s="20"/>
      <c r="T528" s="20" t="s">
        <v>532</v>
      </c>
      <c r="U528" s="10"/>
      <c r="V528" s="20"/>
      <c r="W528" s="20"/>
      <c r="X528" s="20"/>
      <c r="Y528" s="20"/>
      <c r="Z528" s="20"/>
      <c r="AA528" s="20"/>
      <c r="AB528" s="20"/>
      <c r="AC528" s="20" t="s">
        <v>844</v>
      </c>
      <c r="AD528" s="20"/>
      <c r="AE528" s="21"/>
    </row>
    <row r="529" spans="1:31" ht="15" customHeight="1" x14ac:dyDescent="0.2">
      <c r="A529" s="514">
        <v>5</v>
      </c>
      <c r="B529" s="129" t="s">
        <v>164</v>
      </c>
      <c r="C529" s="714">
        <v>26</v>
      </c>
      <c r="D529" s="714">
        <v>8</v>
      </c>
      <c r="E529" s="714">
        <v>11</v>
      </c>
      <c r="F529" s="714">
        <v>7</v>
      </c>
      <c r="G529" s="714">
        <v>42</v>
      </c>
      <c r="H529" s="714">
        <v>33</v>
      </c>
      <c r="I529" s="716">
        <v>27</v>
      </c>
      <c r="J529" s="700">
        <f t="shared" si="48"/>
        <v>26</v>
      </c>
      <c r="K529" s="700">
        <f t="shared" si="49"/>
        <v>27</v>
      </c>
      <c r="L529" s="1046"/>
      <c r="M529" s="1047"/>
      <c r="N529" s="1047"/>
      <c r="O529" s="1048"/>
      <c r="Q529" s="422" t="s">
        <v>500</v>
      </c>
      <c r="R529" s="20"/>
      <c r="S529" s="20"/>
      <c r="T529" s="20"/>
      <c r="U529" s="20"/>
      <c r="V529" s="10"/>
      <c r="W529" s="20" t="s">
        <v>532</v>
      </c>
      <c r="X529" s="20"/>
      <c r="Y529" s="20"/>
      <c r="Z529" s="20"/>
      <c r="AA529" s="20"/>
      <c r="AB529" s="20"/>
      <c r="AC529" s="20" t="s">
        <v>1539</v>
      </c>
      <c r="AD529" s="20"/>
      <c r="AE529" s="21" t="s">
        <v>532</v>
      </c>
    </row>
    <row r="530" spans="1:31" ht="15" customHeight="1" x14ac:dyDescent="0.2">
      <c r="A530" s="514">
        <v>6</v>
      </c>
      <c r="B530" s="129" t="s">
        <v>906</v>
      </c>
      <c r="C530" s="714">
        <v>26</v>
      </c>
      <c r="D530" s="714">
        <v>9</v>
      </c>
      <c r="E530" s="714">
        <v>9</v>
      </c>
      <c r="F530" s="714">
        <v>8</v>
      </c>
      <c r="G530" s="714">
        <v>46</v>
      </c>
      <c r="H530" s="714">
        <v>38</v>
      </c>
      <c r="I530" s="716">
        <v>27</v>
      </c>
      <c r="J530" s="700">
        <f t="shared" si="48"/>
        <v>26</v>
      </c>
      <c r="K530" s="700">
        <f t="shared" si="49"/>
        <v>27</v>
      </c>
      <c r="L530" s="1046"/>
      <c r="M530" s="1047"/>
      <c r="N530" s="1047"/>
      <c r="O530" s="1048"/>
      <c r="Q530" s="422" t="s">
        <v>158</v>
      </c>
      <c r="R530" s="20"/>
      <c r="S530" s="20"/>
      <c r="T530" s="20"/>
      <c r="U530" s="20"/>
      <c r="V530" s="20" t="s">
        <v>532</v>
      </c>
      <c r="W530" s="10"/>
      <c r="X530" s="20"/>
      <c r="Y530" s="20"/>
      <c r="Z530" s="20"/>
      <c r="AA530" s="20"/>
      <c r="AB530" s="20"/>
      <c r="AC530" s="20" t="s">
        <v>1490</v>
      </c>
      <c r="AD530" s="20"/>
      <c r="AE530" s="21"/>
    </row>
    <row r="531" spans="1:31" ht="15" customHeight="1" x14ac:dyDescent="0.2">
      <c r="A531" s="514">
        <v>7</v>
      </c>
      <c r="B531" s="129" t="s">
        <v>991</v>
      </c>
      <c r="C531" s="714">
        <v>26</v>
      </c>
      <c r="D531" s="714">
        <v>11</v>
      </c>
      <c r="E531" s="714">
        <v>4</v>
      </c>
      <c r="F531" s="714">
        <v>11</v>
      </c>
      <c r="G531" s="714">
        <v>45</v>
      </c>
      <c r="H531" s="714">
        <v>48</v>
      </c>
      <c r="I531" s="716">
        <v>26</v>
      </c>
      <c r="J531" s="700">
        <f t="shared" si="48"/>
        <v>26</v>
      </c>
      <c r="K531" s="700">
        <f t="shared" si="49"/>
        <v>26</v>
      </c>
      <c r="L531" s="1046"/>
      <c r="M531" s="1047"/>
      <c r="N531" s="1047"/>
      <c r="O531" s="1048"/>
      <c r="Q531" s="422" t="s">
        <v>700</v>
      </c>
      <c r="R531" s="20"/>
      <c r="S531" s="20"/>
      <c r="T531" s="20"/>
      <c r="U531" s="20"/>
      <c r="V531" s="20"/>
      <c r="W531" s="20"/>
      <c r="X531" s="10"/>
      <c r="Y531" s="20"/>
      <c r="Z531" s="20"/>
      <c r="AA531" s="20"/>
      <c r="AB531" s="20"/>
      <c r="AC531" s="20" t="s">
        <v>1597</v>
      </c>
      <c r="AD531" s="20"/>
      <c r="AE531" s="21"/>
    </row>
    <row r="532" spans="1:31" ht="15" customHeight="1" x14ac:dyDescent="0.2">
      <c r="A532" s="514">
        <v>8</v>
      </c>
      <c r="B532" s="129" t="s">
        <v>1827</v>
      </c>
      <c r="C532" s="714">
        <v>26</v>
      </c>
      <c r="D532" s="714">
        <v>11</v>
      </c>
      <c r="E532" s="714">
        <v>3</v>
      </c>
      <c r="F532" s="714">
        <v>12</v>
      </c>
      <c r="G532" s="714">
        <v>50</v>
      </c>
      <c r="H532" s="714">
        <v>43</v>
      </c>
      <c r="I532" s="716">
        <v>25</v>
      </c>
      <c r="J532" s="700">
        <f t="shared" si="48"/>
        <v>26</v>
      </c>
      <c r="K532" s="700">
        <f t="shared" si="49"/>
        <v>25</v>
      </c>
      <c r="L532" s="1046"/>
      <c r="M532" s="1047"/>
      <c r="N532" s="1047"/>
      <c r="O532" s="1048"/>
      <c r="Q532" s="422" t="s">
        <v>1178</v>
      </c>
      <c r="R532" s="20"/>
      <c r="S532" s="20"/>
      <c r="T532" s="20"/>
      <c r="U532" s="20"/>
      <c r="V532" s="20"/>
      <c r="W532" s="20"/>
      <c r="X532" s="20"/>
      <c r="Y532" s="10"/>
      <c r="Z532" s="20" t="s">
        <v>532</v>
      </c>
      <c r="AA532" s="20"/>
      <c r="AB532" s="20"/>
      <c r="AC532" s="20" t="s">
        <v>844</v>
      </c>
      <c r="AD532" s="20"/>
      <c r="AE532" s="21"/>
    </row>
    <row r="533" spans="1:31" ht="15" customHeight="1" x14ac:dyDescent="0.2">
      <c r="A533" s="514">
        <v>9</v>
      </c>
      <c r="B533" s="129" t="s">
        <v>1431</v>
      </c>
      <c r="C533" s="714">
        <v>26</v>
      </c>
      <c r="D533" s="714">
        <v>10</v>
      </c>
      <c r="E533" s="714">
        <v>5</v>
      </c>
      <c r="F533" s="714">
        <v>11</v>
      </c>
      <c r="G533" s="714">
        <v>45</v>
      </c>
      <c r="H533" s="714">
        <v>46</v>
      </c>
      <c r="I533" s="716">
        <v>25</v>
      </c>
      <c r="J533" s="700">
        <f t="shared" si="48"/>
        <v>26</v>
      </c>
      <c r="K533" s="700">
        <f t="shared" si="49"/>
        <v>25</v>
      </c>
      <c r="L533" s="1046"/>
      <c r="M533" s="1047"/>
      <c r="N533" s="1047"/>
      <c r="O533" s="1048"/>
      <c r="Q533" s="422" t="s">
        <v>566</v>
      </c>
      <c r="R533" s="20"/>
      <c r="S533" s="20"/>
      <c r="T533" s="20"/>
      <c r="U533" s="20"/>
      <c r="V533" s="20"/>
      <c r="W533" s="20"/>
      <c r="X533" s="20"/>
      <c r="Y533" s="20" t="s">
        <v>532</v>
      </c>
      <c r="Z533" s="10"/>
      <c r="AA533" s="20"/>
      <c r="AB533" s="20"/>
      <c r="AC533" s="20" t="s">
        <v>1210</v>
      </c>
      <c r="AD533" s="20"/>
      <c r="AE533" s="21"/>
    </row>
    <row r="534" spans="1:31" ht="15" customHeight="1" x14ac:dyDescent="0.2">
      <c r="A534" s="514">
        <v>10</v>
      </c>
      <c r="B534" s="129" t="s">
        <v>575</v>
      </c>
      <c r="C534" s="714">
        <v>26</v>
      </c>
      <c r="D534" s="714">
        <v>10</v>
      </c>
      <c r="E534" s="714">
        <v>4</v>
      </c>
      <c r="F534" s="714">
        <v>12</v>
      </c>
      <c r="G534" s="714">
        <v>41</v>
      </c>
      <c r="H534" s="714">
        <v>46</v>
      </c>
      <c r="I534" s="716">
        <v>24</v>
      </c>
      <c r="J534" s="700">
        <f t="shared" si="48"/>
        <v>26</v>
      </c>
      <c r="K534" s="700">
        <f t="shared" si="49"/>
        <v>24</v>
      </c>
      <c r="L534" s="1046"/>
      <c r="M534" s="1047"/>
      <c r="N534" s="1047"/>
      <c r="O534" s="1048"/>
      <c r="Q534" s="422" t="s">
        <v>501</v>
      </c>
      <c r="R534" s="20"/>
      <c r="S534" s="20"/>
      <c r="T534" s="20"/>
      <c r="U534" s="20"/>
      <c r="V534" s="20"/>
      <c r="W534" s="20"/>
      <c r="X534" s="20"/>
      <c r="Y534" s="20"/>
      <c r="Z534" s="20"/>
      <c r="AA534" s="10"/>
      <c r="AB534" s="20"/>
      <c r="AC534" s="20" t="s">
        <v>1540</v>
      </c>
      <c r="AD534" s="20"/>
      <c r="AE534" s="21"/>
    </row>
    <row r="535" spans="1:31" ht="15" customHeight="1" x14ac:dyDescent="0.2">
      <c r="A535" s="514">
        <v>11</v>
      </c>
      <c r="B535" s="129" t="s">
        <v>1518</v>
      </c>
      <c r="C535" s="714">
        <v>26</v>
      </c>
      <c r="D535" s="714">
        <v>9</v>
      </c>
      <c r="E535" s="714">
        <v>5</v>
      </c>
      <c r="F535" s="714">
        <v>12</v>
      </c>
      <c r="G535" s="714">
        <v>45</v>
      </c>
      <c r="H535" s="714">
        <v>52</v>
      </c>
      <c r="I535" s="716">
        <v>23</v>
      </c>
      <c r="J535" s="700">
        <f t="shared" si="48"/>
        <v>26</v>
      </c>
      <c r="K535" s="700">
        <f t="shared" si="49"/>
        <v>23</v>
      </c>
      <c r="L535" s="1046"/>
      <c r="M535" s="1047"/>
      <c r="N535" s="1047"/>
      <c r="O535" s="1048"/>
      <c r="Q535" s="422" t="s">
        <v>702</v>
      </c>
      <c r="R535" s="20"/>
      <c r="S535" s="20"/>
      <c r="T535" s="20"/>
      <c r="U535" s="20"/>
      <c r="V535" s="20"/>
      <c r="W535" s="20"/>
      <c r="X535" s="20"/>
      <c r="Y535" s="20"/>
      <c r="Z535" s="20"/>
      <c r="AA535" s="20"/>
      <c r="AB535" s="10"/>
      <c r="AC535" s="20" t="s">
        <v>844</v>
      </c>
      <c r="AD535" s="20"/>
      <c r="AE535" s="21"/>
    </row>
    <row r="536" spans="1:31" ht="15" customHeight="1" x14ac:dyDescent="0.2">
      <c r="A536" s="514">
        <v>12</v>
      </c>
      <c r="B536" s="129" t="s">
        <v>1598</v>
      </c>
      <c r="C536" s="714">
        <v>26</v>
      </c>
      <c r="D536" s="714">
        <v>6</v>
      </c>
      <c r="E536" s="714">
        <v>8</v>
      </c>
      <c r="F536" s="714">
        <v>12</v>
      </c>
      <c r="G536" s="714">
        <v>46</v>
      </c>
      <c r="H536" s="714">
        <v>62</v>
      </c>
      <c r="I536" s="716">
        <v>20</v>
      </c>
      <c r="J536" s="700">
        <f t="shared" si="48"/>
        <v>26</v>
      </c>
      <c r="K536" s="700">
        <f t="shared" si="49"/>
        <v>20</v>
      </c>
      <c r="L536" s="1046"/>
      <c r="M536" s="1047"/>
      <c r="N536" s="1047"/>
      <c r="O536" s="1048"/>
      <c r="Q536" s="422" t="s">
        <v>533</v>
      </c>
      <c r="R536" s="20" t="s">
        <v>1493</v>
      </c>
      <c r="S536" s="20" t="s">
        <v>1971</v>
      </c>
      <c r="T536" s="20" t="s">
        <v>1207</v>
      </c>
      <c r="U536" s="20" t="s">
        <v>1210</v>
      </c>
      <c r="V536" s="20" t="s">
        <v>32</v>
      </c>
      <c r="W536" s="20" t="s">
        <v>1600</v>
      </c>
      <c r="X536" s="20" t="s">
        <v>1540</v>
      </c>
      <c r="Y536" s="20" t="s">
        <v>1495</v>
      </c>
      <c r="Z536" s="20" t="s">
        <v>355</v>
      </c>
      <c r="AA536" s="20" t="s">
        <v>1207</v>
      </c>
      <c r="AB536" s="20" t="s">
        <v>1599</v>
      </c>
      <c r="AC536" s="10"/>
      <c r="AD536" s="20" t="s">
        <v>1599</v>
      </c>
      <c r="AE536" s="21" t="s">
        <v>1210</v>
      </c>
    </row>
    <row r="537" spans="1:31" ht="15" customHeight="1" x14ac:dyDescent="0.2">
      <c r="A537" s="514">
        <v>13</v>
      </c>
      <c r="B537" s="129" t="s">
        <v>737</v>
      </c>
      <c r="C537" s="714">
        <v>26</v>
      </c>
      <c r="D537" s="714">
        <v>6</v>
      </c>
      <c r="E537" s="714">
        <v>8</v>
      </c>
      <c r="F537" s="714">
        <v>12</v>
      </c>
      <c r="G537" s="714">
        <v>37</v>
      </c>
      <c r="H537" s="714">
        <v>54</v>
      </c>
      <c r="I537" s="716">
        <v>20</v>
      </c>
      <c r="J537" s="700">
        <f t="shared" si="48"/>
        <v>26</v>
      </c>
      <c r="K537" s="700">
        <f t="shared" si="49"/>
        <v>20</v>
      </c>
      <c r="L537" s="1046"/>
      <c r="M537" s="1047"/>
      <c r="N537" s="1047"/>
      <c r="O537" s="1048"/>
      <c r="Q537" s="422" t="s">
        <v>704</v>
      </c>
      <c r="R537" s="20"/>
      <c r="S537" s="20"/>
      <c r="T537" s="20"/>
      <c r="U537" s="20"/>
      <c r="V537" s="20"/>
      <c r="W537" s="20"/>
      <c r="X537" s="20"/>
      <c r="Y537" s="20"/>
      <c r="Z537" s="20"/>
      <c r="AA537" s="20"/>
      <c r="AB537" s="20"/>
      <c r="AC537" s="20" t="s">
        <v>1654</v>
      </c>
      <c r="AD537" s="10"/>
      <c r="AE537" s="21" t="s">
        <v>532</v>
      </c>
    </row>
    <row r="538" spans="1:31" ht="15" customHeight="1" thickBot="1" x14ac:dyDescent="0.25">
      <c r="A538" s="515">
        <v>14</v>
      </c>
      <c r="B538" s="130" t="s">
        <v>711</v>
      </c>
      <c r="C538" s="715">
        <v>26</v>
      </c>
      <c r="D538" s="715">
        <v>5</v>
      </c>
      <c r="E538" s="715">
        <v>3</v>
      </c>
      <c r="F538" s="715">
        <v>18</v>
      </c>
      <c r="G538" s="715">
        <v>39</v>
      </c>
      <c r="H538" s="715">
        <v>80</v>
      </c>
      <c r="I538" s="717">
        <v>13</v>
      </c>
      <c r="J538" s="700">
        <f t="shared" si="48"/>
        <v>26</v>
      </c>
      <c r="K538" s="700">
        <f t="shared" si="49"/>
        <v>13</v>
      </c>
      <c r="L538" s="1037"/>
      <c r="M538" s="1038"/>
      <c r="N538" s="1038"/>
      <c r="O538" s="1039"/>
      <c r="Q538" s="423" t="s">
        <v>120</v>
      </c>
      <c r="R538" s="23"/>
      <c r="S538" s="23"/>
      <c r="T538" s="23"/>
      <c r="U538" s="23"/>
      <c r="V538" s="23"/>
      <c r="W538" s="23"/>
      <c r="X538" s="23"/>
      <c r="Y538" s="23"/>
      <c r="Z538" s="23"/>
      <c r="AA538" s="23"/>
      <c r="AB538" s="23"/>
      <c r="AC538" s="23" t="s">
        <v>1597</v>
      </c>
      <c r="AD538" s="23" t="s">
        <v>532</v>
      </c>
      <c r="AE538" s="15"/>
    </row>
    <row r="539" spans="1:31" ht="15" customHeight="1" x14ac:dyDescent="0.2">
      <c r="C539" s="700">
        <f t="shared" ref="C539:I539" si="50">SUM(C525:C538)</f>
        <v>364</v>
      </c>
      <c r="D539" s="700">
        <f t="shared" si="50"/>
        <v>140</v>
      </c>
      <c r="E539" s="700">
        <f t="shared" si="50"/>
        <v>84</v>
      </c>
      <c r="F539" s="700">
        <f t="shared" si="50"/>
        <v>140</v>
      </c>
      <c r="G539" s="700">
        <f>SUM(G525:G538)</f>
        <v>657</v>
      </c>
      <c r="H539" s="700">
        <f>SUM(H525:H538)</f>
        <v>649</v>
      </c>
      <c r="I539" s="700">
        <f t="shared" si="50"/>
        <v>364</v>
      </c>
      <c r="J539" s="700">
        <f t="shared" si="48"/>
        <v>364</v>
      </c>
      <c r="K539" s="700">
        <f t="shared" si="49"/>
        <v>364</v>
      </c>
    </row>
    <row r="540" spans="1:31" ht="15" customHeight="1" thickBot="1" x14ac:dyDescent="0.25"/>
    <row r="541" spans="1:31" ht="15" customHeight="1" thickBot="1" x14ac:dyDescent="0.25">
      <c r="A541" s="1321" t="s">
        <v>2190</v>
      </c>
      <c r="B541" s="1322"/>
      <c r="C541" s="1322"/>
      <c r="D541" s="1322"/>
      <c r="E541" s="1322"/>
      <c r="F541" s="1322"/>
      <c r="G541" s="1328" t="s">
        <v>1364</v>
      </c>
      <c r="H541" s="1329"/>
      <c r="I541" s="1330"/>
      <c r="L541" s="1242" t="s">
        <v>588</v>
      </c>
      <c r="M541" s="1243"/>
      <c r="N541" s="1243"/>
      <c r="O541" s="1244"/>
    </row>
    <row r="542" spans="1:31" ht="15" customHeight="1" thickBot="1" x14ac:dyDescent="0.25">
      <c r="A542" s="508" t="s">
        <v>496</v>
      </c>
      <c r="B542" s="509" t="s">
        <v>497</v>
      </c>
      <c r="C542" s="510" t="s">
        <v>498</v>
      </c>
      <c r="D542" s="510" t="s">
        <v>499</v>
      </c>
      <c r="E542" s="510" t="s">
        <v>500</v>
      </c>
      <c r="F542" s="510" t="s">
        <v>501</v>
      </c>
      <c r="G542" s="511" t="s">
        <v>502</v>
      </c>
      <c r="H542" s="511" t="s">
        <v>503</v>
      </c>
      <c r="I542" s="512" t="s">
        <v>504</v>
      </c>
      <c r="L542" s="1245"/>
      <c r="M542" s="1246"/>
      <c r="N542" s="1246"/>
      <c r="O542" s="1247"/>
      <c r="P542" s="131"/>
      <c r="Q542" s="24" t="s">
        <v>1365</v>
      </c>
      <c r="R542" s="420" t="s">
        <v>503</v>
      </c>
      <c r="S542" s="420" t="s">
        <v>541</v>
      </c>
      <c r="T542" s="420" t="s">
        <v>506</v>
      </c>
      <c r="U542" s="420" t="s">
        <v>901</v>
      </c>
      <c r="V542" s="420" t="s">
        <v>902</v>
      </c>
      <c r="W542" s="420" t="s">
        <v>847</v>
      </c>
      <c r="X542" s="420" t="s">
        <v>511</v>
      </c>
      <c r="Y542" s="420" t="s">
        <v>322</v>
      </c>
      <c r="Z542" s="420" t="s">
        <v>544</v>
      </c>
      <c r="AA542" s="420" t="s">
        <v>702</v>
      </c>
      <c r="AB542" s="420" t="s">
        <v>2136</v>
      </c>
      <c r="AC542" s="420" t="s">
        <v>769</v>
      </c>
      <c r="AD542" s="420" t="s">
        <v>2162</v>
      </c>
      <c r="AE542" s="421" t="s">
        <v>1214</v>
      </c>
    </row>
    <row r="543" spans="1:31" ht="15" customHeight="1" x14ac:dyDescent="0.2">
      <c r="A543" s="518">
        <v>1</v>
      </c>
      <c r="B543" s="53" t="s">
        <v>767</v>
      </c>
      <c r="C543" s="46">
        <v>26</v>
      </c>
      <c r="D543" s="46">
        <v>16</v>
      </c>
      <c r="E543" s="46">
        <v>6</v>
      </c>
      <c r="F543" s="46">
        <v>4</v>
      </c>
      <c r="G543" s="46">
        <v>73</v>
      </c>
      <c r="H543" s="46">
        <v>30</v>
      </c>
      <c r="I543" s="718">
        <v>38</v>
      </c>
      <c r="J543" s="700">
        <f t="shared" si="48"/>
        <v>26</v>
      </c>
      <c r="K543" s="700">
        <f t="shared" si="49"/>
        <v>38</v>
      </c>
      <c r="L543" s="927" t="s">
        <v>532</v>
      </c>
      <c r="M543" s="928"/>
      <c r="N543" s="928"/>
      <c r="O543" s="929"/>
      <c r="P543" s="71"/>
      <c r="Q543" s="422" t="s">
        <v>503</v>
      </c>
      <c r="R543" s="10"/>
      <c r="S543" s="20"/>
      <c r="T543" s="20"/>
      <c r="U543" s="20"/>
      <c r="V543" s="20"/>
      <c r="W543" s="20"/>
      <c r="X543" s="20"/>
      <c r="Y543" s="20"/>
      <c r="Z543" s="20"/>
      <c r="AA543" s="20" t="s">
        <v>1207</v>
      </c>
      <c r="AB543" s="20"/>
      <c r="AC543" s="20"/>
      <c r="AD543" s="20"/>
      <c r="AE543" s="21"/>
    </row>
    <row r="544" spans="1:31" ht="15" customHeight="1" x14ac:dyDescent="0.2">
      <c r="A544" s="514">
        <v>2</v>
      </c>
      <c r="B544" s="54" t="s">
        <v>781</v>
      </c>
      <c r="C544" s="714">
        <v>26</v>
      </c>
      <c r="D544" s="714">
        <v>13</v>
      </c>
      <c r="E544" s="714">
        <v>10</v>
      </c>
      <c r="F544" s="714">
        <v>3</v>
      </c>
      <c r="G544" s="714">
        <v>44</v>
      </c>
      <c r="H544" s="714">
        <v>23</v>
      </c>
      <c r="I544" s="716">
        <v>36</v>
      </c>
      <c r="J544" s="700">
        <f t="shared" si="48"/>
        <v>26</v>
      </c>
      <c r="K544" s="700">
        <f t="shared" si="49"/>
        <v>36</v>
      </c>
      <c r="L544" s="930"/>
      <c r="M544" s="931"/>
      <c r="N544" s="931"/>
      <c r="O544" s="932"/>
      <c r="P544" s="71"/>
      <c r="Q544" s="422" t="s">
        <v>541</v>
      </c>
      <c r="R544" s="20"/>
      <c r="S544" s="10"/>
      <c r="T544" s="20"/>
      <c r="U544" s="20"/>
      <c r="V544" s="20"/>
      <c r="W544" s="20"/>
      <c r="X544" s="20"/>
      <c r="Y544" s="20"/>
      <c r="Z544" s="20"/>
      <c r="AA544" s="20" t="s">
        <v>1642</v>
      </c>
      <c r="AB544" s="20"/>
      <c r="AC544" s="20"/>
      <c r="AD544" s="20"/>
      <c r="AE544" s="21"/>
    </row>
    <row r="545" spans="1:31" ht="15" customHeight="1" x14ac:dyDescent="0.2">
      <c r="A545" s="514">
        <v>3</v>
      </c>
      <c r="B545" s="54" t="s">
        <v>558</v>
      </c>
      <c r="C545" s="714">
        <v>26</v>
      </c>
      <c r="D545" s="714">
        <v>13</v>
      </c>
      <c r="E545" s="714">
        <v>8</v>
      </c>
      <c r="F545" s="714">
        <v>5</v>
      </c>
      <c r="G545" s="714">
        <v>52</v>
      </c>
      <c r="H545" s="714">
        <v>28</v>
      </c>
      <c r="I545" s="716">
        <v>34</v>
      </c>
      <c r="J545" s="700">
        <f t="shared" si="48"/>
        <v>26</v>
      </c>
      <c r="K545" s="700">
        <f t="shared" si="49"/>
        <v>34</v>
      </c>
      <c r="L545" s="930"/>
      <c r="M545" s="931"/>
      <c r="N545" s="931"/>
      <c r="O545" s="932"/>
      <c r="P545" s="71"/>
      <c r="Q545" s="422" t="s">
        <v>506</v>
      </c>
      <c r="R545" s="20"/>
      <c r="S545" s="20"/>
      <c r="T545" s="10"/>
      <c r="U545" s="20" t="s">
        <v>532</v>
      </c>
      <c r="V545" s="20"/>
      <c r="W545" s="20"/>
      <c r="X545" s="20"/>
      <c r="Y545" s="20"/>
      <c r="Z545" s="20"/>
      <c r="AA545" s="20" t="s">
        <v>1597</v>
      </c>
      <c r="AB545" s="20"/>
      <c r="AC545" s="20"/>
      <c r="AD545" s="20"/>
      <c r="AE545" s="21"/>
    </row>
    <row r="546" spans="1:31" ht="15" customHeight="1" x14ac:dyDescent="0.2">
      <c r="A546" s="514">
        <v>4</v>
      </c>
      <c r="B546" s="54" t="s">
        <v>554</v>
      </c>
      <c r="C546" s="714">
        <v>26</v>
      </c>
      <c r="D546" s="714">
        <v>12</v>
      </c>
      <c r="E546" s="714">
        <v>8</v>
      </c>
      <c r="F546" s="714">
        <v>6</v>
      </c>
      <c r="G546" s="714">
        <v>57</v>
      </c>
      <c r="H546" s="714">
        <v>44</v>
      </c>
      <c r="I546" s="716">
        <v>32</v>
      </c>
      <c r="J546" s="700">
        <f t="shared" si="48"/>
        <v>26</v>
      </c>
      <c r="K546" s="700">
        <f t="shared" si="49"/>
        <v>32</v>
      </c>
      <c r="L546" s="930"/>
      <c r="M546" s="931"/>
      <c r="N546" s="931"/>
      <c r="O546" s="932"/>
      <c r="P546" s="71"/>
      <c r="Q546" s="422" t="s">
        <v>901</v>
      </c>
      <c r="R546" s="20"/>
      <c r="S546" s="20"/>
      <c r="T546" s="20" t="s">
        <v>532</v>
      </c>
      <c r="U546" s="10"/>
      <c r="V546" s="20"/>
      <c r="W546" s="20"/>
      <c r="X546" s="20"/>
      <c r="Y546" s="20"/>
      <c r="Z546" s="20"/>
      <c r="AA546" s="20" t="s">
        <v>1597</v>
      </c>
      <c r="AB546" s="20"/>
      <c r="AC546" s="20"/>
      <c r="AD546" s="20"/>
      <c r="AE546" s="21"/>
    </row>
    <row r="547" spans="1:31" ht="15" customHeight="1" x14ac:dyDescent="0.2">
      <c r="A547" s="514">
        <v>5</v>
      </c>
      <c r="B547" s="54" t="s">
        <v>534</v>
      </c>
      <c r="C547" s="714">
        <v>26</v>
      </c>
      <c r="D547" s="714">
        <v>14</v>
      </c>
      <c r="E547" s="714">
        <v>4</v>
      </c>
      <c r="F547" s="714">
        <v>8</v>
      </c>
      <c r="G547" s="714">
        <v>57</v>
      </c>
      <c r="H547" s="714">
        <v>51</v>
      </c>
      <c r="I547" s="716">
        <v>32</v>
      </c>
      <c r="J547" s="700">
        <f t="shared" si="48"/>
        <v>26</v>
      </c>
      <c r="K547" s="700">
        <f t="shared" si="49"/>
        <v>32</v>
      </c>
      <c r="L547" s="930"/>
      <c r="M547" s="931"/>
      <c r="N547" s="931"/>
      <c r="O547" s="932"/>
      <c r="P547" s="71"/>
      <c r="Q547" s="422" t="s">
        <v>902</v>
      </c>
      <c r="R547" s="20"/>
      <c r="S547" s="20"/>
      <c r="T547" s="20"/>
      <c r="U547" s="20"/>
      <c r="V547" s="10"/>
      <c r="W547" s="20" t="s">
        <v>532</v>
      </c>
      <c r="X547" s="20"/>
      <c r="Y547" s="20"/>
      <c r="Z547" s="20"/>
      <c r="AA547" s="20" t="s">
        <v>1541</v>
      </c>
      <c r="AB547" s="20"/>
      <c r="AC547" s="20"/>
      <c r="AD547" s="20"/>
      <c r="AE547" s="21" t="s">
        <v>532</v>
      </c>
    </row>
    <row r="548" spans="1:31" ht="15" customHeight="1" x14ac:dyDescent="0.2">
      <c r="A548" s="514">
        <v>6</v>
      </c>
      <c r="B548" s="54" t="s">
        <v>128</v>
      </c>
      <c r="C548" s="714">
        <v>26</v>
      </c>
      <c r="D548" s="714">
        <v>13</v>
      </c>
      <c r="E548" s="714">
        <v>3</v>
      </c>
      <c r="F548" s="714">
        <v>10</v>
      </c>
      <c r="G548" s="714">
        <v>45</v>
      </c>
      <c r="H548" s="714">
        <v>43</v>
      </c>
      <c r="I548" s="716">
        <v>29</v>
      </c>
      <c r="J548" s="700">
        <f t="shared" si="48"/>
        <v>26</v>
      </c>
      <c r="K548" s="700">
        <f t="shared" si="49"/>
        <v>29</v>
      </c>
      <c r="L548" s="930"/>
      <c r="M548" s="931"/>
      <c r="N548" s="931"/>
      <c r="O548" s="932"/>
      <c r="P548" s="71"/>
      <c r="Q548" s="422" t="s">
        <v>847</v>
      </c>
      <c r="R548" s="20"/>
      <c r="S548" s="20"/>
      <c r="T548" s="20"/>
      <c r="U548" s="20"/>
      <c r="V548" s="20" t="s">
        <v>532</v>
      </c>
      <c r="W548" s="10"/>
      <c r="X548" s="20"/>
      <c r="Y548" s="20"/>
      <c r="Z548" s="20"/>
      <c r="AA548" s="20" t="s">
        <v>1602</v>
      </c>
      <c r="AB548" s="20"/>
      <c r="AC548" s="20"/>
      <c r="AD548" s="20"/>
      <c r="AE548" s="21"/>
    </row>
    <row r="549" spans="1:31" ht="15" customHeight="1" x14ac:dyDescent="0.2">
      <c r="A549" s="514">
        <v>7</v>
      </c>
      <c r="B549" s="54" t="s">
        <v>708</v>
      </c>
      <c r="C549" s="714">
        <v>26</v>
      </c>
      <c r="D549" s="714">
        <v>10</v>
      </c>
      <c r="E549" s="714">
        <v>8</v>
      </c>
      <c r="F549" s="714">
        <v>8</v>
      </c>
      <c r="G549" s="714">
        <v>61</v>
      </c>
      <c r="H549" s="714">
        <v>56</v>
      </c>
      <c r="I549" s="716">
        <v>28</v>
      </c>
      <c r="J549" s="700">
        <f t="shared" si="48"/>
        <v>26</v>
      </c>
      <c r="K549" s="700">
        <f t="shared" si="49"/>
        <v>28</v>
      </c>
      <c r="L549" s="930"/>
      <c r="M549" s="931"/>
      <c r="N549" s="931"/>
      <c r="O549" s="932"/>
      <c r="P549" s="71"/>
      <c r="Q549" s="422" t="s">
        <v>511</v>
      </c>
      <c r="R549" s="20"/>
      <c r="S549" s="20"/>
      <c r="T549" s="20"/>
      <c r="U549" s="20"/>
      <c r="V549" s="20"/>
      <c r="W549" s="20"/>
      <c r="X549" s="10"/>
      <c r="Y549" s="20"/>
      <c r="Z549" s="20"/>
      <c r="AA549" s="20" t="s">
        <v>1488</v>
      </c>
      <c r="AB549" s="20"/>
      <c r="AC549" s="20"/>
      <c r="AD549" s="20"/>
      <c r="AE549" s="21"/>
    </row>
    <row r="550" spans="1:31" ht="15" customHeight="1" x14ac:dyDescent="0.2">
      <c r="A550" s="514">
        <v>8</v>
      </c>
      <c r="B550" s="54" t="s">
        <v>89</v>
      </c>
      <c r="C550" s="714">
        <v>26</v>
      </c>
      <c r="D550" s="714">
        <v>10</v>
      </c>
      <c r="E550" s="714">
        <v>8</v>
      </c>
      <c r="F550" s="714">
        <v>8</v>
      </c>
      <c r="G550" s="714">
        <v>46</v>
      </c>
      <c r="H550" s="714">
        <v>51</v>
      </c>
      <c r="I550" s="716">
        <v>28</v>
      </c>
      <c r="J550" s="700">
        <f t="shared" si="48"/>
        <v>26</v>
      </c>
      <c r="K550" s="700">
        <f t="shared" si="49"/>
        <v>28</v>
      </c>
      <c r="L550" s="930"/>
      <c r="M550" s="931"/>
      <c r="N550" s="931"/>
      <c r="O550" s="932"/>
      <c r="P550" s="71"/>
      <c r="Q550" s="422" t="s">
        <v>322</v>
      </c>
      <c r="R550" s="20"/>
      <c r="S550" s="20"/>
      <c r="T550" s="20"/>
      <c r="U550" s="20"/>
      <c r="V550" s="20"/>
      <c r="W550" s="20"/>
      <c r="X550" s="20"/>
      <c r="Y550" s="10"/>
      <c r="Z550" s="20" t="s">
        <v>532</v>
      </c>
      <c r="AA550" s="20" t="s">
        <v>1490</v>
      </c>
      <c r="AB550" s="20"/>
      <c r="AC550" s="20"/>
      <c r="AD550" s="20"/>
      <c r="AE550" s="21"/>
    </row>
    <row r="551" spans="1:31" ht="15" customHeight="1" x14ac:dyDescent="0.2">
      <c r="A551" s="514">
        <v>9</v>
      </c>
      <c r="B551" s="54" t="s">
        <v>39</v>
      </c>
      <c r="C551" s="714">
        <v>26</v>
      </c>
      <c r="D551" s="714">
        <v>8</v>
      </c>
      <c r="E551" s="714">
        <v>9</v>
      </c>
      <c r="F551" s="714">
        <v>9</v>
      </c>
      <c r="G551" s="714">
        <v>39</v>
      </c>
      <c r="H551" s="714">
        <v>36</v>
      </c>
      <c r="I551" s="716">
        <v>25</v>
      </c>
      <c r="J551" s="700">
        <f t="shared" si="48"/>
        <v>26</v>
      </c>
      <c r="K551" s="700">
        <f t="shared" si="49"/>
        <v>25</v>
      </c>
      <c r="L551" s="930"/>
      <c r="M551" s="931"/>
      <c r="N551" s="931"/>
      <c r="O551" s="932"/>
      <c r="P551" s="71"/>
      <c r="Q551" s="422" t="s">
        <v>544</v>
      </c>
      <c r="R551" s="20"/>
      <c r="S551" s="20"/>
      <c r="T551" s="20"/>
      <c r="U551" s="20"/>
      <c r="V551" s="20"/>
      <c r="W551" s="20"/>
      <c r="X551" s="20"/>
      <c r="Y551" s="20" t="s">
        <v>532</v>
      </c>
      <c r="Z551" s="10"/>
      <c r="AA551" s="20" t="s">
        <v>1603</v>
      </c>
      <c r="AB551" s="20"/>
      <c r="AC551" s="20"/>
      <c r="AD551" s="20"/>
      <c r="AE551" s="21"/>
    </row>
    <row r="552" spans="1:31" ht="15" customHeight="1" x14ac:dyDescent="0.2">
      <c r="A552" s="514">
        <v>10</v>
      </c>
      <c r="B552" s="54" t="s">
        <v>42</v>
      </c>
      <c r="C552" s="714">
        <v>26</v>
      </c>
      <c r="D552" s="714">
        <v>8</v>
      </c>
      <c r="E552" s="714">
        <v>6</v>
      </c>
      <c r="F552" s="714">
        <v>12</v>
      </c>
      <c r="G552" s="714">
        <v>34</v>
      </c>
      <c r="H552" s="714">
        <v>41</v>
      </c>
      <c r="I552" s="716">
        <v>22</v>
      </c>
      <c r="J552" s="700">
        <f t="shared" si="48"/>
        <v>26</v>
      </c>
      <c r="K552" s="700">
        <f t="shared" si="49"/>
        <v>22</v>
      </c>
      <c r="L552" s="930"/>
      <c r="M552" s="931"/>
      <c r="N552" s="931"/>
      <c r="O552" s="932"/>
      <c r="P552" s="71"/>
      <c r="Q552" s="422" t="s">
        <v>702</v>
      </c>
      <c r="R552" s="20" t="s">
        <v>1487</v>
      </c>
      <c r="S552" s="20" t="s">
        <v>1597</v>
      </c>
      <c r="T552" s="20" t="s">
        <v>1487</v>
      </c>
      <c r="U552" s="20" t="s">
        <v>1207</v>
      </c>
      <c r="V552" s="20" t="s">
        <v>1493</v>
      </c>
      <c r="W552" s="20" t="s">
        <v>1599</v>
      </c>
      <c r="X552" s="20" t="s">
        <v>1487</v>
      </c>
      <c r="Y552" s="20" t="s">
        <v>1487</v>
      </c>
      <c r="Z552" s="20" t="s">
        <v>1207</v>
      </c>
      <c r="AA552" s="10"/>
      <c r="AB552" s="20" t="s">
        <v>1490</v>
      </c>
      <c r="AC552" s="20" t="s">
        <v>1599</v>
      </c>
      <c r="AD552" s="20" t="s">
        <v>1540</v>
      </c>
      <c r="AE552" s="21" t="s">
        <v>1488</v>
      </c>
    </row>
    <row r="553" spans="1:31" ht="15" customHeight="1" x14ac:dyDescent="0.2">
      <c r="A553" s="514">
        <v>11</v>
      </c>
      <c r="B553" s="54" t="s">
        <v>433</v>
      </c>
      <c r="C553" s="714">
        <v>26</v>
      </c>
      <c r="D553" s="714">
        <v>8</v>
      </c>
      <c r="E553" s="714">
        <v>2</v>
      </c>
      <c r="F553" s="714">
        <v>16</v>
      </c>
      <c r="G553" s="714">
        <v>54</v>
      </c>
      <c r="H553" s="714">
        <v>72</v>
      </c>
      <c r="I553" s="716">
        <v>18</v>
      </c>
      <c r="J553" s="700">
        <f t="shared" si="48"/>
        <v>26</v>
      </c>
      <c r="K553" s="700">
        <f t="shared" si="49"/>
        <v>18</v>
      </c>
      <c r="L553" s="930"/>
      <c r="M553" s="931"/>
      <c r="N553" s="931"/>
      <c r="O553" s="932"/>
      <c r="P553" s="71"/>
      <c r="Q553" s="422" t="s">
        <v>2136</v>
      </c>
      <c r="R553" s="20"/>
      <c r="S553" s="20"/>
      <c r="T553" s="20"/>
      <c r="U553" s="20"/>
      <c r="V553" s="20"/>
      <c r="W553" s="20"/>
      <c r="X553" s="20"/>
      <c r="Y553" s="20"/>
      <c r="Z553" s="20"/>
      <c r="AA553" s="20" t="s">
        <v>1210</v>
      </c>
      <c r="AB553" s="10"/>
      <c r="AC553" s="20"/>
      <c r="AD553" s="20"/>
      <c r="AE553" s="21"/>
    </row>
    <row r="554" spans="1:31" ht="15" customHeight="1" x14ac:dyDescent="0.2">
      <c r="A554" s="514">
        <v>12</v>
      </c>
      <c r="B554" s="54" t="s">
        <v>2138</v>
      </c>
      <c r="C554" s="714">
        <v>26</v>
      </c>
      <c r="D554" s="714">
        <v>5</v>
      </c>
      <c r="E554" s="714">
        <v>6</v>
      </c>
      <c r="F554" s="714">
        <v>15</v>
      </c>
      <c r="G554" s="714">
        <v>41</v>
      </c>
      <c r="H554" s="714">
        <v>61</v>
      </c>
      <c r="I554" s="716">
        <v>16</v>
      </c>
      <c r="J554" s="700">
        <f t="shared" si="48"/>
        <v>26</v>
      </c>
      <c r="K554" s="700">
        <f t="shared" si="49"/>
        <v>16</v>
      </c>
      <c r="L554" s="930"/>
      <c r="M554" s="931"/>
      <c r="N554" s="931"/>
      <c r="O554" s="932"/>
      <c r="P554" s="71"/>
      <c r="Q554" s="422" t="s">
        <v>769</v>
      </c>
      <c r="R554" s="20"/>
      <c r="S554" s="20"/>
      <c r="T554" s="20"/>
      <c r="U554" s="20"/>
      <c r="V554" s="20"/>
      <c r="W554" s="20"/>
      <c r="X554" s="20"/>
      <c r="Y554" s="20"/>
      <c r="Z554" s="20"/>
      <c r="AA554" s="20" t="s">
        <v>1599</v>
      </c>
      <c r="AB554" s="20"/>
      <c r="AC554" s="10"/>
      <c r="AD554" s="20"/>
      <c r="AE554" s="21"/>
    </row>
    <row r="555" spans="1:31" ht="15" customHeight="1" x14ac:dyDescent="0.2">
      <c r="A555" s="514">
        <v>13</v>
      </c>
      <c r="B555" s="54" t="s">
        <v>2163</v>
      </c>
      <c r="C555" s="714">
        <v>26</v>
      </c>
      <c r="D555" s="714">
        <v>5</v>
      </c>
      <c r="E555" s="714">
        <v>4</v>
      </c>
      <c r="F555" s="714">
        <v>17</v>
      </c>
      <c r="G555" s="714">
        <v>42</v>
      </c>
      <c r="H555" s="714">
        <v>74</v>
      </c>
      <c r="I555" s="716">
        <v>14</v>
      </c>
      <c r="J555" s="700">
        <f t="shared" si="48"/>
        <v>26</v>
      </c>
      <c r="K555" s="700">
        <f t="shared" si="49"/>
        <v>14</v>
      </c>
      <c r="L555" s="930"/>
      <c r="M555" s="931"/>
      <c r="N555" s="931"/>
      <c r="O555" s="932"/>
      <c r="P555" s="71"/>
      <c r="Q555" s="422" t="s">
        <v>2162</v>
      </c>
      <c r="R555" s="20"/>
      <c r="S555" s="20"/>
      <c r="T555" s="20"/>
      <c r="U555" s="20"/>
      <c r="V555" s="20"/>
      <c r="W555" s="20"/>
      <c r="X555" s="20"/>
      <c r="Y555" s="20"/>
      <c r="Z555" s="20"/>
      <c r="AA555" s="20" t="s">
        <v>1543</v>
      </c>
      <c r="AB555" s="20"/>
      <c r="AC555" s="20"/>
      <c r="AD555" s="10"/>
      <c r="AE555" s="21" t="s">
        <v>532</v>
      </c>
    </row>
    <row r="556" spans="1:31" ht="15" customHeight="1" thickBot="1" x14ac:dyDescent="0.25">
      <c r="A556" s="515">
        <v>14</v>
      </c>
      <c r="B556" s="55" t="s">
        <v>2170</v>
      </c>
      <c r="C556" s="715">
        <v>26</v>
      </c>
      <c r="D556" s="715">
        <v>4</v>
      </c>
      <c r="E556" s="715">
        <v>4</v>
      </c>
      <c r="F556" s="715">
        <v>18</v>
      </c>
      <c r="G556" s="715">
        <v>41</v>
      </c>
      <c r="H556" s="715">
        <v>75</v>
      </c>
      <c r="I556" s="717">
        <v>12</v>
      </c>
      <c r="J556" s="700">
        <f t="shared" si="48"/>
        <v>26</v>
      </c>
      <c r="K556" s="700">
        <f t="shared" si="49"/>
        <v>12</v>
      </c>
      <c r="L556" s="933"/>
      <c r="M556" s="934"/>
      <c r="N556" s="934"/>
      <c r="O556" s="935"/>
      <c r="P556" s="71"/>
      <c r="Q556" s="423" t="s">
        <v>1214</v>
      </c>
      <c r="R556" s="23"/>
      <c r="S556" s="23"/>
      <c r="T556" s="23"/>
      <c r="U556" s="23"/>
      <c r="V556" s="23"/>
      <c r="W556" s="23"/>
      <c r="X556" s="23"/>
      <c r="Y556" s="23"/>
      <c r="Z556" s="23"/>
      <c r="AA556" s="23" t="s">
        <v>1599</v>
      </c>
      <c r="AB556" s="23"/>
      <c r="AC556" s="23"/>
      <c r="AD556" s="23" t="s">
        <v>532</v>
      </c>
      <c r="AE556" s="15"/>
    </row>
    <row r="557" spans="1:31" ht="15" customHeight="1" x14ac:dyDescent="0.2">
      <c r="C557" s="700">
        <f t="shared" ref="C557:I557" si="51">SUM(C543:C556)</f>
        <v>364</v>
      </c>
      <c r="D557" s="700">
        <f t="shared" si="51"/>
        <v>139</v>
      </c>
      <c r="E557" s="700">
        <f t="shared" si="51"/>
        <v>86</v>
      </c>
      <c r="F557" s="700">
        <f t="shared" si="51"/>
        <v>139</v>
      </c>
      <c r="G557" s="700">
        <f t="shared" si="51"/>
        <v>686</v>
      </c>
      <c r="H557" s="700">
        <f t="shared" si="51"/>
        <v>685</v>
      </c>
      <c r="I557" s="700">
        <f t="shared" si="51"/>
        <v>364</v>
      </c>
      <c r="J557" s="700">
        <f t="shared" si="48"/>
        <v>364</v>
      </c>
      <c r="K557" s="700">
        <f t="shared" si="49"/>
        <v>364</v>
      </c>
    </row>
    <row r="558" spans="1:31" ht="15" customHeight="1" thickBot="1" x14ac:dyDescent="0.25"/>
    <row r="559" spans="1:31" ht="15" customHeight="1" thickBot="1" x14ac:dyDescent="0.25">
      <c r="A559" s="1321" t="s">
        <v>2195</v>
      </c>
      <c r="B559" s="1322"/>
      <c r="C559" s="1322"/>
      <c r="D559" s="1322"/>
      <c r="E559" s="1322"/>
      <c r="F559" s="1322"/>
      <c r="G559" s="1328" t="s">
        <v>1364</v>
      </c>
      <c r="H559" s="1329"/>
      <c r="I559" s="1330"/>
      <c r="L559" s="952" t="s">
        <v>538</v>
      </c>
      <c r="M559" s="953"/>
      <c r="N559" s="953"/>
      <c r="O559" s="954"/>
    </row>
    <row r="560" spans="1:31" ht="15" customHeight="1" thickBot="1" x14ac:dyDescent="0.25">
      <c r="A560" s="508" t="s">
        <v>496</v>
      </c>
      <c r="B560" s="509" t="s">
        <v>497</v>
      </c>
      <c r="C560" s="510" t="s">
        <v>498</v>
      </c>
      <c r="D560" s="510" t="s">
        <v>499</v>
      </c>
      <c r="E560" s="510" t="s">
        <v>500</v>
      </c>
      <c r="F560" s="510" t="s">
        <v>501</v>
      </c>
      <c r="G560" s="511" t="s">
        <v>502</v>
      </c>
      <c r="H560" s="511" t="s">
        <v>503</v>
      </c>
      <c r="I560" s="512" t="s">
        <v>504</v>
      </c>
      <c r="L560" s="955"/>
      <c r="M560" s="956"/>
      <c r="N560" s="956"/>
      <c r="O560" s="957"/>
      <c r="Q560" s="24" t="s">
        <v>1365</v>
      </c>
      <c r="R560" s="420" t="s">
        <v>503</v>
      </c>
      <c r="S560" s="420" t="s">
        <v>1590</v>
      </c>
      <c r="T560" s="420" t="s">
        <v>733</v>
      </c>
      <c r="U560" s="420" t="s">
        <v>1631</v>
      </c>
      <c r="V560" s="420" t="s">
        <v>610</v>
      </c>
      <c r="W560" s="420" t="s">
        <v>514</v>
      </c>
      <c r="X560" s="420" t="s">
        <v>591</v>
      </c>
      <c r="Y560" s="420" t="s">
        <v>299</v>
      </c>
      <c r="Z560" s="420" t="s">
        <v>1587</v>
      </c>
      <c r="AA560" s="420" t="s">
        <v>1313</v>
      </c>
      <c r="AB560" s="420" t="s">
        <v>153</v>
      </c>
      <c r="AC560" s="420" t="s">
        <v>547</v>
      </c>
      <c r="AD560" s="420" t="s">
        <v>1306</v>
      </c>
      <c r="AE560" s="421" t="s">
        <v>499</v>
      </c>
    </row>
    <row r="561" spans="1:31" ht="15" customHeight="1" x14ac:dyDescent="0.2">
      <c r="A561" s="518">
        <v>1</v>
      </c>
      <c r="B561" s="53" t="s">
        <v>529</v>
      </c>
      <c r="C561" s="46">
        <v>26</v>
      </c>
      <c r="D561" s="46">
        <v>19</v>
      </c>
      <c r="E561" s="46">
        <v>6</v>
      </c>
      <c r="F561" s="46">
        <v>1</v>
      </c>
      <c r="G561" s="46">
        <v>85</v>
      </c>
      <c r="H561" s="46">
        <v>36</v>
      </c>
      <c r="I561" s="718">
        <v>44</v>
      </c>
      <c r="J561" s="700">
        <f t="shared" si="48"/>
        <v>26</v>
      </c>
      <c r="K561" s="700">
        <f t="shared" si="49"/>
        <v>44</v>
      </c>
      <c r="L561" s="927" t="s">
        <v>532</v>
      </c>
      <c r="M561" s="928"/>
      <c r="N561" s="928"/>
      <c r="O561" s="929"/>
      <c r="Q561" s="422" t="s">
        <v>503</v>
      </c>
      <c r="R561" s="10"/>
      <c r="S561" s="20"/>
      <c r="T561" s="20"/>
      <c r="U561" s="20"/>
      <c r="V561" s="20"/>
      <c r="W561" s="20"/>
      <c r="X561" s="20"/>
      <c r="Y561" s="20"/>
      <c r="Z561" s="20"/>
      <c r="AA561" s="20"/>
      <c r="AB561" s="20"/>
      <c r="AC561" s="20"/>
      <c r="AD561" s="20"/>
      <c r="AE561" s="21"/>
    </row>
    <row r="562" spans="1:31" ht="15" customHeight="1" x14ac:dyDescent="0.2">
      <c r="A562" s="514">
        <v>2</v>
      </c>
      <c r="B562" s="54" t="s">
        <v>816</v>
      </c>
      <c r="C562" s="714">
        <v>26</v>
      </c>
      <c r="D562" s="714">
        <v>17</v>
      </c>
      <c r="E562" s="714">
        <v>4</v>
      </c>
      <c r="F562" s="714">
        <v>5</v>
      </c>
      <c r="G562" s="714">
        <v>72</v>
      </c>
      <c r="H562" s="714">
        <v>43</v>
      </c>
      <c r="I562" s="716">
        <v>38</v>
      </c>
      <c r="J562" s="700">
        <f t="shared" si="48"/>
        <v>26</v>
      </c>
      <c r="K562" s="700">
        <f t="shared" si="49"/>
        <v>38</v>
      </c>
      <c r="L562" s="930"/>
      <c r="M562" s="931"/>
      <c r="N562" s="931"/>
      <c r="O562" s="932"/>
      <c r="Q562" s="422" t="s">
        <v>1590</v>
      </c>
      <c r="R562" s="20"/>
      <c r="S562" s="10"/>
      <c r="T562" s="20"/>
      <c r="U562" s="20"/>
      <c r="V562" s="20"/>
      <c r="W562" s="20"/>
      <c r="X562" s="20"/>
      <c r="Y562" s="20"/>
      <c r="Z562" s="20"/>
      <c r="AA562" s="20"/>
      <c r="AB562" s="20"/>
      <c r="AC562" s="20"/>
      <c r="AD562" s="20"/>
      <c r="AE562" s="21"/>
    </row>
    <row r="563" spans="1:31" ht="15" customHeight="1" x14ac:dyDescent="0.2">
      <c r="A563" s="514">
        <v>3</v>
      </c>
      <c r="B563" s="54" t="s">
        <v>2123</v>
      </c>
      <c r="C563" s="714">
        <v>26</v>
      </c>
      <c r="D563" s="714">
        <v>17</v>
      </c>
      <c r="E563" s="714">
        <v>3</v>
      </c>
      <c r="F563" s="714">
        <v>6</v>
      </c>
      <c r="G563" s="714">
        <v>60</v>
      </c>
      <c r="H563" s="714">
        <v>31</v>
      </c>
      <c r="I563" s="716">
        <v>37</v>
      </c>
      <c r="J563" s="700">
        <f t="shared" si="48"/>
        <v>26</v>
      </c>
      <c r="K563" s="700">
        <f t="shared" si="49"/>
        <v>37</v>
      </c>
      <c r="L563" s="930"/>
      <c r="M563" s="931"/>
      <c r="N563" s="931"/>
      <c r="O563" s="932"/>
      <c r="Q563" s="422" t="s">
        <v>733</v>
      </c>
      <c r="R563" s="20"/>
      <c r="S563" s="20"/>
      <c r="T563" s="10"/>
      <c r="U563" s="20" t="s">
        <v>532</v>
      </c>
      <c r="V563" s="20"/>
      <c r="W563" s="20"/>
      <c r="X563" s="20"/>
      <c r="Y563" s="20"/>
      <c r="Z563" s="20"/>
      <c r="AA563" s="20"/>
      <c r="AB563" s="20"/>
      <c r="AC563" s="20"/>
      <c r="AD563" s="20"/>
      <c r="AE563" s="21"/>
    </row>
    <row r="564" spans="1:31" ht="15" customHeight="1" x14ac:dyDescent="0.2">
      <c r="A564" s="514">
        <v>4</v>
      </c>
      <c r="B564" s="54" t="s">
        <v>250</v>
      </c>
      <c r="C564" s="714">
        <v>26</v>
      </c>
      <c r="D564" s="714">
        <v>14</v>
      </c>
      <c r="E564" s="714">
        <v>5</v>
      </c>
      <c r="F564" s="714">
        <v>7</v>
      </c>
      <c r="G564" s="714">
        <v>49</v>
      </c>
      <c r="H564" s="714">
        <v>43</v>
      </c>
      <c r="I564" s="716">
        <v>33</v>
      </c>
      <c r="J564" s="700">
        <f t="shared" si="48"/>
        <v>26</v>
      </c>
      <c r="K564" s="700">
        <f t="shared" si="49"/>
        <v>33</v>
      </c>
      <c r="L564" s="930"/>
      <c r="M564" s="931"/>
      <c r="N564" s="931"/>
      <c r="O564" s="932"/>
      <c r="Q564" s="422" t="s">
        <v>1631</v>
      </c>
      <c r="R564" s="20"/>
      <c r="S564" s="20"/>
      <c r="T564" s="20" t="s">
        <v>532</v>
      </c>
      <c r="U564" s="10"/>
      <c r="V564" s="20"/>
      <c r="W564" s="20"/>
      <c r="X564" s="20"/>
      <c r="Y564" s="20"/>
      <c r="Z564" s="20"/>
      <c r="AA564" s="20"/>
      <c r="AB564" s="20"/>
      <c r="AC564" s="20"/>
      <c r="AD564" s="20"/>
      <c r="AE564" s="21"/>
    </row>
    <row r="565" spans="1:31" ht="15" customHeight="1" x14ac:dyDescent="0.2">
      <c r="A565" s="514">
        <v>5</v>
      </c>
      <c r="B565" s="54" t="s">
        <v>551</v>
      </c>
      <c r="C565" s="714">
        <v>26</v>
      </c>
      <c r="D565" s="714">
        <v>13</v>
      </c>
      <c r="E565" s="714">
        <v>6</v>
      </c>
      <c r="F565" s="714">
        <v>7</v>
      </c>
      <c r="G565" s="714">
        <v>57</v>
      </c>
      <c r="H565" s="714">
        <v>39</v>
      </c>
      <c r="I565" s="716">
        <v>32</v>
      </c>
      <c r="J565" s="700">
        <f t="shared" si="48"/>
        <v>26</v>
      </c>
      <c r="K565" s="700">
        <f t="shared" si="49"/>
        <v>32</v>
      </c>
      <c r="L565" s="930"/>
      <c r="M565" s="931"/>
      <c r="N565" s="931"/>
      <c r="O565" s="932"/>
      <c r="Q565" s="422" t="s">
        <v>610</v>
      </c>
      <c r="R565" s="20"/>
      <c r="S565" s="20"/>
      <c r="T565" s="20"/>
      <c r="U565" s="20"/>
      <c r="V565" s="10"/>
      <c r="W565" s="20" t="s">
        <v>532</v>
      </c>
      <c r="X565" s="20"/>
      <c r="Y565" s="20"/>
      <c r="Z565" s="20"/>
      <c r="AA565" s="20"/>
      <c r="AB565" s="20"/>
      <c r="AC565" s="20"/>
      <c r="AD565" s="20"/>
      <c r="AE565" s="21" t="s">
        <v>532</v>
      </c>
    </row>
    <row r="566" spans="1:31" ht="15" customHeight="1" x14ac:dyDescent="0.2">
      <c r="A566" s="514">
        <v>6</v>
      </c>
      <c r="B566" s="54" t="s">
        <v>819</v>
      </c>
      <c r="C566" s="714">
        <v>26</v>
      </c>
      <c r="D566" s="714">
        <v>12</v>
      </c>
      <c r="E566" s="714">
        <v>5</v>
      </c>
      <c r="F566" s="714">
        <v>9</v>
      </c>
      <c r="G566" s="714">
        <v>58</v>
      </c>
      <c r="H566" s="714">
        <v>39</v>
      </c>
      <c r="I566" s="716">
        <v>29</v>
      </c>
      <c r="J566" s="700">
        <f t="shared" si="48"/>
        <v>26</v>
      </c>
      <c r="K566" s="700">
        <f t="shared" si="49"/>
        <v>29</v>
      </c>
      <c r="L566" s="930"/>
      <c r="M566" s="931"/>
      <c r="N566" s="931"/>
      <c r="O566" s="932"/>
      <c r="Q566" s="422" t="s">
        <v>514</v>
      </c>
      <c r="R566" s="20"/>
      <c r="S566" s="20"/>
      <c r="T566" s="20"/>
      <c r="U566" s="20"/>
      <c r="V566" s="20" t="s">
        <v>532</v>
      </c>
      <c r="W566" s="10"/>
      <c r="X566" s="20"/>
      <c r="Y566" s="20"/>
      <c r="Z566" s="20"/>
      <c r="AA566" s="20"/>
      <c r="AB566" s="20"/>
      <c r="AC566" s="20"/>
      <c r="AD566" s="20"/>
      <c r="AE566" s="21"/>
    </row>
    <row r="567" spans="1:31" ht="15" customHeight="1" x14ac:dyDescent="0.2">
      <c r="A567" s="514">
        <v>7</v>
      </c>
      <c r="B567" s="54" t="s">
        <v>761</v>
      </c>
      <c r="C567" s="714">
        <v>26</v>
      </c>
      <c r="D567" s="714">
        <v>12</v>
      </c>
      <c r="E567" s="714">
        <v>5</v>
      </c>
      <c r="F567" s="714">
        <v>9</v>
      </c>
      <c r="G567" s="714">
        <v>73</v>
      </c>
      <c r="H567" s="714">
        <v>65</v>
      </c>
      <c r="I567" s="716">
        <v>29</v>
      </c>
      <c r="J567" s="700">
        <f t="shared" si="48"/>
        <v>26</v>
      </c>
      <c r="K567" s="700">
        <f t="shared" si="49"/>
        <v>29</v>
      </c>
      <c r="L567" s="930"/>
      <c r="M567" s="931"/>
      <c r="N567" s="931"/>
      <c r="O567" s="932"/>
      <c r="Q567" s="422" t="s">
        <v>591</v>
      </c>
      <c r="R567" s="20"/>
      <c r="S567" s="20"/>
      <c r="T567" s="20"/>
      <c r="U567" s="20"/>
      <c r="V567" s="20"/>
      <c r="W567" s="20"/>
      <c r="X567" s="10"/>
      <c r="Y567" s="20"/>
      <c r="Z567" s="20"/>
      <c r="AA567" s="20"/>
      <c r="AB567" s="20"/>
      <c r="AC567" s="20"/>
      <c r="AD567" s="20"/>
      <c r="AE567" s="21"/>
    </row>
    <row r="568" spans="1:31" ht="15" customHeight="1" x14ac:dyDescent="0.2">
      <c r="A568" s="514">
        <v>8</v>
      </c>
      <c r="B568" s="54" t="s">
        <v>1307</v>
      </c>
      <c r="C568" s="714">
        <v>26</v>
      </c>
      <c r="D568" s="714">
        <v>10</v>
      </c>
      <c r="E568" s="714">
        <v>7</v>
      </c>
      <c r="F568" s="714">
        <v>9</v>
      </c>
      <c r="G568" s="714">
        <v>54</v>
      </c>
      <c r="H568" s="714">
        <v>47</v>
      </c>
      <c r="I568" s="716">
        <v>27</v>
      </c>
      <c r="J568" s="700">
        <f t="shared" si="48"/>
        <v>26</v>
      </c>
      <c r="K568" s="700">
        <f t="shared" si="49"/>
        <v>27</v>
      </c>
      <c r="L568" s="930"/>
      <c r="M568" s="931"/>
      <c r="N568" s="931"/>
      <c r="O568" s="932"/>
      <c r="Q568" s="422" t="s">
        <v>299</v>
      </c>
      <c r="R568" s="20"/>
      <c r="S568" s="20"/>
      <c r="T568" s="20"/>
      <c r="U568" s="20"/>
      <c r="V568" s="20"/>
      <c r="W568" s="20"/>
      <c r="X568" s="20"/>
      <c r="Y568" s="10"/>
      <c r="Z568" s="20" t="s">
        <v>532</v>
      </c>
      <c r="AA568" s="20"/>
      <c r="AB568" s="20"/>
      <c r="AC568" s="20"/>
      <c r="AD568" s="20"/>
      <c r="AE568" s="21"/>
    </row>
    <row r="569" spans="1:31" ht="15" customHeight="1" x14ac:dyDescent="0.2">
      <c r="A569" s="514">
        <v>9</v>
      </c>
      <c r="B569" s="54" t="s">
        <v>36</v>
      </c>
      <c r="C569" s="714">
        <v>26</v>
      </c>
      <c r="D569" s="714">
        <v>7</v>
      </c>
      <c r="E569" s="714">
        <v>8</v>
      </c>
      <c r="F569" s="714">
        <v>11</v>
      </c>
      <c r="G569" s="714">
        <v>47</v>
      </c>
      <c r="H569" s="714">
        <v>54</v>
      </c>
      <c r="I569" s="716">
        <v>22</v>
      </c>
      <c r="J569" s="700">
        <f t="shared" si="48"/>
        <v>26</v>
      </c>
      <c r="K569" s="700">
        <f t="shared" si="49"/>
        <v>22</v>
      </c>
      <c r="L569" s="930"/>
      <c r="M569" s="931"/>
      <c r="N569" s="931"/>
      <c r="O569" s="932"/>
      <c r="Q569" s="422" t="s">
        <v>1587</v>
      </c>
      <c r="R569" s="20"/>
      <c r="S569" s="20"/>
      <c r="T569" s="20"/>
      <c r="U569" s="20"/>
      <c r="V569" s="20"/>
      <c r="W569" s="20"/>
      <c r="X569" s="20"/>
      <c r="Y569" s="20" t="s">
        <v>532</v>
      </c>
      <c r="Z569" s="10"/>
      <c r="AA569" s="20"/>
      <c r="AB569" s="20"/>
      <c r="AC569" s="20"/>
      <c r="AD569" s="20"/>
      <c r="AE569" s="21"/>
    </row>
    <row r="570" spans="1:31" ht="15" customHeight="1" x14ac:dyDescent="0.2">
      <c r="A570" s="514">
        <v>10</v>
      </c>
      <c r="B570" s="54" t="s">
        <v>1732</v>
      </c>
      <c r="C570" s="714">
        <v>26</v>
      </c>
      <c r="D570" s="714">
        <v>6</v>
      </c>
      <c r="E570" s="714">
        <v>5</v>
      </c>
      <c r="F570" s="714">
        <v>15</v>
      </c>
      <c r="G570" s="714">
        <v>45</v>
      </c>
      <c r="H570" s="714">
        <v>72</v>
      </c>
      <c r="I570" s="716">
        <v>17</v>
      </c>
      <c r="J570" s="700">
        <f t="shared" si="48"/>
        <v>26</v>
      </c>
      <c r="K570" s="700">
        <f t="shared" si="49"/>
        <v>17</v>
      </c>
      <c r="L570" s="930"/>
      <c r="M570" s="931"/>
      <c r="N570" s="931"/>
      <c r="O570" s="932"/>
      <c r="Q570" s="422" t="s">
        <v>1313</v>
      </c>
      <c r="R570" s="20"/>
      <c r="S570" s="20"/>
      <c r="T570" s="20"/>
      <c r="U570" s="20"/>
      <c r="V570" s="20"/>
      <c r="W570" s="20"/>
      <c r="X570" s="20"/>
      <c r="Y570" s="20"/>
      <c r="Z570" s="20"/>
      <c r="AA570" s="10"/>
      <c r="AB570" s="20"/>
      <c r="AC570" s="20"/>
      <c r="AD570" s="20"/>
      <c r="AE570" s="21"/>
    </row>
    <row r="571" spans="1:31" ht="15" customHeight="1" x14ac:dyDescent="0.2">
      <c r="A571" s="514">
        <v>11</v>
      </c>
      <c r="B571" s="54" t="s">
        <v>304</v>
      </c>
      <c r="C571" s="714">
        <v>26</v>
      </c>
      <c r="D571" s="714">
        <v>5</v>
      </c>
      <c r="E571" s="714">
        <v>5</v>
      </c>
      <c r="F571" s="714">
        <v>16</v>
      </c>
      <c r="G571" s="714">
        <v>40</v>
      </c>
      <c r="H571" s="714">
        <v>61</v>
      </c>
      <c r="I571" s="716">
        <v>15</v>
      </c>
      <c r="J571" s="700">
        <f t="shared" si="48"/>
        <v>26</v>
      </c>
      <c r="K571" s="700">
        <f t="shared" si="49"/>
        <v>15</v>
      </c>
      <c r="L571" s="930"/>
      <c r="M571" s="931"/>
      <c r="N571" s="931"/>
      <c r="O571" s="932"/>
      <c r="Q571" s="422" t="s">
        <v>153</v>
      </c>
      <c r="R571" s="20"/>
      <c r="S571" s="20"/>
      <c r="T571" s="20"/>
      <c r="U571" s="20"/>
      <c r="V571" s="20"/>
      <c r="W571" s="20"/>
      <c r="X571" s="20"/>
      <c r="Y571" s="20"/>
      <c r="Z571" s="20"/>
      <c r="AA571" s="20"/>
      <c r="AB571" s="10"/>
      <c r="AC571" s="20"/>
      <c r="AD571" s="20"/>
      <c r="AE571" s="21"/>
    </row>
    <row r="572" spans="1:31" ht="15" customHeight="1" x14ac:dyDescent="0.2">
      <c r="A572" s="514">
        <v>12</v>
      </c>
      <c r="B572" s="54" t="s">
        <v>1635</v>
      </c>
      <c r="C572" s="714">
        <v>26</v>
      </c>
      <c r="D572" s="714">
        <v>6</v>
      </c>
      <c r="E572" s="714">
        <v>3</v>
      </c>
      <c r="F572" s="714">
        <v>17</v>
      </c>
      <c r="G572" s="714">
        <v>39</v>
      </c>
      <c r="H572" s="714">
        <v>85</v>
      </c>
      <c r="I572" s="716">
        <v>15</v>
      </c>
      <c r="J572" s="700">
        <f t="shared" si="48"/>
        <v>26</v>
      </c>
      <c r="K572" s="700">
        <f t="shared" si="49"/>
        <v>15</v>
      </c>
      <c r="L572" s="930"/>
      <c r="M572" s="931"/>
      <c r="N572" s="931"/>
      <c r="O572" s="932"/>
      <c r="Q572" s="422" t="s">
        <v>547</v>
      </c>
      <c r="R572" s="20"/>
      <c r="S572" s="20"/>
      <c r="T572" s="20"/>
      <c r="U572" s="20"/>
      <c r="V572" s="20"/>
      <c r="W572" s="20"/>
      <c r="X572" s="20"/>
      <c r="Y572" s="20"/>
      <c r="Z572" s="20"/>
      <c r="AA572" s="20"/>
      <c r="AB572" s="20"/>
      <c r="AC572" s="10"/>
      <c r="AD572" s="20"/>
      <c r="AE572" s="21"/>
    </row>
    <row r="573" spans="1:31" ht="15" customHeight="1" x14ac:dyDescent="0.2">
      <c r="A573" s="514">
        <v>13</v>
      </c>
      <c r="B573" s="54" t="s">
        <v>1955</v>
      </c>
      <c r="C573" s="714">
        <v>26</v>
      </c>
      <c r="D573" s="714">
        <v>5</v>
      </c>
      <c r="E573" s="714">
        <v>4</v>
      </c>
      <c r="F573" s="714">
        <v>17</v>
      </c>
      <c r="G573" s="714">
        <v>47</v>
      </c>
      <c r="H573" s="714">
        <v>61</v>
      </c>
      <c r="I573" s="716">
        <v>14</v>
      </c>
      <c r="J573" s="700">
        <f t="shared" si="48"/>
        <v>26</v>
      </c>
      <c r="K573" s="700">
        <f t="shared" si="49"/>
        <v>14</v>
      </c>
      <c r="L573" s="930"/>
      <c r="M573" s="931"/>
      <c r="N573" s="931"/>
      <c r="O573" s="932"/>
      <c r="Q573" s="422" t="s">
        <v>1306</v>
      </c>
      <c r="R573" s="20"/>
      <c r="S573" s="20"/>
      <c r="T573" s="20"/>
      <c r="U573" s="20"/>
      <c r="V573" s="20"/>
      <c r="W573" s="20"/>
      <c r="X573" s="20"/>
      <c r="Y573" s="20"/>
      <c r="Z573" s="20"/>
      <c r="AA573" s="20"/>
      <c r="AB573" s="20"/>
      <c r="AC573" s="20"/>
      <c r="AD573" s="10"/>
      <c r="AE573" s="21" t="s">
        <v>532</v>
      </c>
    </row>
    <row r="574" spans="1:31" ht="15" customHeight="1" thickBot="1" x14ac:dyDescent="0.25">
      <c r="A574" s="515">
        <v>14</v>
      </c>
      <c r="B574" s="55" t="s">
        <v>1855</v>
      </c>
      <c r="C574" s="715">
        <v>26</v>
      </c>
      <c r="D574" s="715">
        <v>4</v>
      </c>
      <c r="E574" s="715">
        <v>4</v>
      </c>
      <c r="F574" s="715">
        <v>18</v>
      </c>
      <c r="G574" s="715">
        <v>31</v>
      </c>
      <c r="H574" s="715">
        <v>81</v>
      </c>
      <c r="I574" s="717">
        <v>12</v>
      </c>
      <c r="J574" s="700">
        <f t="shared" si="48"/>
        <v>26</v>
      </c>
      <c r="K574" s="700">
        <f t="shared" si="49"/>
        <v>12</v>
      </c>
      <c r="L574" s="933"/>
      <c r="M574" s="934"/>
      <c r="N574" s="934"/>
      <c r="O574" s="935"/>
      <c r="Q574" s="423" t="s">
        <v>499</v>
      </c>
      <c r="R574" s="23"/>
      <c r="S574" s="23"/>
      <c r="T574" s="23"/>
      <c r="U574" s="23"/>
      <c r="V574" s="23"/>
      <c r="W574" s="23"/>
      <c r="X574" s="23"/>
      <c r="Y574" s="23"/>
      <c r="Z574" s="23"/>
      <c r="AA574" s="23"/>
      <c r="AB574" s="23"/>
      <c r="AC574" s="23"/>
      <c r="AD574" s="23" t="s">
        <v>532</v>
      </c>
      <c r="AE574" s="15"/>
    </row>
    <row r="575" spans="1:31" ht="15" customHeight="1" x14ac:dyDescent="0.2">
      <c r="C575" s="700">
        <f t="shared" ref="C575:I575" si="52">SUM(C561:C574)</f>
        <v>364</v>
      </c>
      <c r="D575" s="700">
        <f t="shared" si="52"/>
        <v>147</v>
      </c>
      <c r="E575" s="700">
        <f t="shared" si="52"/>
        <v>70</v>
      </c>
      <c r="F575" s="700">
        <f t="shared" si="52"/>
        <v>147</v>
      </c>
      <c r="G575" s="700">
        <f t="shared" si="52"/>
        <v>757</v>
      </c>
      <c r="H575" s="700">
        <f t="shared" si="52"/>
        <v>757</v>
      </c>
      <c r="I575" s="700">
        <f t="shared" si="52"/>
        <v>364</v>
      </c>
      <c r="J575" s="700">
        <f t="shared" si="48"/>
        <v>364</v>
      </c>
      <c r="K575" s="700">
        <f t="shared" si="49"/>
        <v>364</v>
      </c>
    </row>
    <row r="576" spans="1:31" ht="15" customHeight="1" thickBot="1" x14ac:dyDescent="0.25"/>
    <row r="577" spans="1:29" ht="15" customHeight="1" thickBot="1" x14ac:dyDescent="0.25">
      <c r="A577" s="1326" t="s">
        <v>2197</v>
      </c>
      <c r="B577" s="1327"/>
      <c r="C577" s="1327"/>
      <c r="D577" s="1327"/>
      <c r="E577" s="1327"/>
      <c r="F577" s="1339"/>
      <c r="G577" s="1334" t="s">
        <v>1364</v>
      </c>
      <c r="H577" s="1327"/>
      <c r="I577" s="1338"/>
      <c r="L577" s="952" t="s">
        <v>538</v>
      </c>
      <c r="M577" s="953"/>
      <c r="N577" s="953"/>
      <c r="O577" s="954"/>
    </row>
    <row r="578" spans="1:29" ht="15" customHeight="1" thickBot="1" x14ac:dyDescent="0.25">
      <c r="A578" s="688" t="s">
        <v>496</v>
      </c>
      <c r="B578" s="689" t="s">
        <v>497</v>
      </c>
      <c r="C578" s="690" t="s">
        <v>498</v>
      </c>
      <c r="D578" s="690" t="s">
        <v>499</v>
      </c>
      <c r="E578" s="690" t="s">
        <v>500</v>
      </c>
      <c r="F578" s="690" t="s">
        <v>501</v>
      </c>
      <c r="G578" s="690" t="s">
        <v>502</v>
      </c>
      <c r="H578" s="690" t="s">
        <v>503</v>
      </c>
      <c r="I578" s="728" t="s">
        <v>504</v>
      </c>
      <c r="L578" s="955"/>
      <c r="M578" s="956"/>
      <c r="N578" s="956"/>
      <c r="O578" s="957"/>
      <c r="Q578" s="24" t="s">
        <v>1365</v>
      </c>
      <c r="R578" s="683" t="s">
        <v>1196</v>
      </c>
      <c r="S578" s="683" t="s">
        <v>541</v>
      </c>
      <c r="T578" s="683" t="s">
        <v>1784</v>
      </c>
      <c r="U578" s="683" t="s">
        <v>1088</v>
      </c>
      <c r="V578" s="683" t="s">
        <v>242</v>
      </c>
      <c r="W578" s="683" t="s">
        <v>1089</v>
      </c>
      <c r="X578" s="683" t="s">
        <v>610</v>
      </c>
      <c r="Y578" s="683" t="s">
        <v>514</v>
      </c>
      <c r="Z578" s="683" t="s">
        <v>1587</v>
      </c>
      <c r="AA578" s="684" t="s">
        <v>813</v>
      </c>
    </row>
    <row r="579" spans="1:29" ht="15" customHeight="1" x14ac:dyDescent="0.2">
      <c r="A579" s="687">
        <v>1</v>
      </c>
      <c r="B579" s="126" t="s">
        <v>1366</v>
      </c>
      <c r="C579" s="713">
        <v>18</v>
      </c>
      <c r="D579" s="713">
        <v>14</v>
      </c>
      <c r="E579" s="713">
        <v>3</v>
      </c>
      <c r="F579" s="713">
        <v>1</v>
      </c>
      <c r="G579" s="713">
        <v>57</v>
      </c>
      <c r="H579" s="713">
        <v>18</v>
      </c>
      <c r="I579" s="719">
        <f t="shared" ref="I579:I588" si="53">(D579*2)+E579</f>
        <v>31</v>
      </c>
      <c r="J579" s="700">
        <f t="shared" si="48"/>
        <v>18</v>
      </c>
      <c r="K579" s="700">
        <f t="shared" si="49"/>
        <v>31</v>
      </c>
      <c r="L579" s="927" t="s">
        <v>532</v>
      </c>
      <c r="M579" s="928"/>
      <c r="N579" s="928"/>
      <c r="O579" s="929"/>
      <c r="Q579" s="681" t="s">
        <v>1196</v>
      </c>
      <c r="R579" s="10"/>
      <c r="S579" s="20" t="s">
        <v>1643</v>
      </c>
      <c r="T579" s="20" t="s">
        <v>1540</v>
      </c>
      <c r="U579" s="20" t="s">
        <v>1489</v>
      </c>
      <c r="V579" s="20" t="s">
        <v>355</v>
      </c>
      <c r="W579" s="20" t="s">
        <v>1603</v>
      </c>
      <c r="X579" s="20" t="s">
        <v>1490</v>
      </c>
      <c r="Y579" s="20" t="s">
        <v>1210</v>
      </c>
      <c r="Z579" s="20" t="s">
        <v>1210</v>
      </c>
      <c r="AA579" s="21" t="s">
        <v>1602</v>
      </c>
    </row>
    <row r="580" spans="1:29" ht="15" customHeight="1" x14ac:dyDescent="0.2">
      <c r="A580" s="685">
        <v>2</v>
      </c>
      <c r="B580" s="129" t="s">
        <v>1367</v>
      </c>
      <c r="C580" s="714">
        <v>18</v>
      </c>
      <c r="D580" s="714">
        <v>11</v>
      </c>
      <c r="E580" s="714">
        <v>2</v>
      </c>
      <c r="F580" s="714">
        <v>5</v>
      </c>
      <c r="G580" s="714">
        <v>51</v>
      </c>
      <c r="H580" s="714">
        <v>32</v>
      </c>
      <c r="I580" s="716">
        <f t="shared" si="53"/>
        <v>24</v>
      </c>
      <c r="J580" s="700">
        <f t="shared" si="48"/>
        <v>18</v>
      </c>
      <c r="K580" s="700">
        <f t="shared" si="49"/>
        <v>24</v>
      </c>
      <c r="L580" s="930"/>
      <c r="M580" s="931"/>
      <c r="N580" s="931"/>
      <c r="O580" s="932"/>
      <c r="Q580" s="681" t="s">
        <v>541</v>
      </c>
      <c r="R580" s="20" t="s">
        <v>1539</v>
      </c>
      <c r="S580" s="10"/>
      <c r="T580" s="20" t="s">
        <v>1600</v>
      </c>
      <c r="U580" s="20" t="s">
        <v>1971</v>
      </c>
      <c r="V580" s="20" t="s">
        <v>1654</v>
      </c>
      <c r="W580" s="20" t="s">
        <v>1539</v>
      </c>
      <c r="X580" s="20" t="s">
        <v>1487</v>
      </c>
      <c r="Y580" s="20" t="s">
        <v>1603</v>
      </c>
      <c r="Z580" s="20" t="s">
        <v>1795</v>
      </c>
      <c r="AA580" s="21" t="s">
        <v>844</v>
      </c>
    </row>
    <row r="581" spans="1:29" ht="15" customHeight="1" x14ac:dyDescent="0.2">
      <c r="A581" s="685">
        <v>3</v>
      </c>
      <c r="B581" s="129" t="s">
        <v>1368</v>
      </c>
      <c r="C581" s="714">
        <v>18</v>
      </c>
      <c r="D581" s="714">
        <v>8</v>
      </c>
      <c r="E581" s="714">
        <v>6</v>
      </c>
      <c r="F581" s="714">
        <v>4</v>
      </c>
      <c r="G581" s="714">
        <v>42</v>
      </c>
      <c r="H581" s="714">
        <v>37</v>
      </c>
      <c r="I581" s="716">
        <f t="shared" si="53"/>
        <v>22</v>
      </c>
      <c r="J581" s="700">
        <f t="shared" si="48"/>
        <v>18</v>
      </c>
      <c r="K581" s="700">
        <f t="shared" si="49"/>
        <v>22</v>
      </c>
      <c r="L581" s="930"/>
      <c r="M581" s="931"/>
      <c r="N581" s="931"/>
      <c r="O581" s="932"/>
      <c r="Q581" s="681" t="s">
        <v>1784</v>
      </c>
      <c r="R581" s="20" t="s">
        <v>1646</v>
      </c>
      <c r="S581" s="20" t="s">
        <v>2040</v>
      </c>
      <c r="T581" s="10"/>
      <c r="U581" s="20" t="s">
        <v>1210</v>
      </c>
      <c r="V581" s="20" t="s">
        <v>1643</v>
      </c>
      <c r="W581" s="20" t="s">
        <v>1646</v>
      </c>
      <c r="X581" s="20" t="s">
        <v>1489</v>
      </c>
      <c r="Y581" s="20" t="s">
        <v>1490</v>
      </c>
      <c r="Z581" s="20" t="s">
        <v>1488</v>
      </c>
      <c r="AA581" s="21" t="s">
        <v>1210</v>
      </c>
    </row>
    <row r="582" spans="1:29" ht="15" customHeight="1" x14ac:dyDescent="0.2">
      <c r="A582" s="685">
        <v>4</v>
      </c>
      <c r="B582" s="129" t="s">
        <v>1336</v>
      </c>
      <c r="C582" s="714">
        <v>18</v>
      </c>
      <c r="D582" s="714">
        <v>9</v>
      </c>
      <c r="E582" s="714">
        <v>3</v>
      </c>
      <c r="F582" s="714">
        <v>6</v>
      </c>
      <c r="G582" s="714">
        <v>46</v>
      </c>
      <c r="H582" s="714">
        <v>32</v>
      </c>
      <c r="I582" s="716">
        <f t="shared" si="53"/>
        <v>21</v>
      </c>
      <c r="J582" s="700">
        <f t="shared" si="48"/>
        <v>18</v>
      </c>
      <c r="K582" s="700">
        <f t="shared" si="49"/>
        <v>21</v>
      </c>
      <c r="L582" s="930"/>
      <c r="M582" s="931"/>
      <c r="N582" s="931"/>
      <c r="O582" s="932"/>
      <c r="Q582" s="681" t="s">
        <v>1088</v>
      </c>
      <c r="R582" s="20" t="s">
        <v>1493</v>
      </c>
      <c r="S582" s="20" t="s">
        <v>1210</v>
      </c>
      <c r="T582" s="20" t="s">
        <v>1656</v>
      </c>
      <c r="U582" s="10"/>
      <c r="V582" s="20" t="s">
        <v>1207</v>
      </c>
      <c r="W582" s="20" t="s">
        <v>1597</v>
      </c>
      <c r="X582" s="20" t="s">
        <v>844</v>
      </c>
      <c r="Y582" s="20" t="s">
        <v>1601</v>
      </c>
      <c r="Z582" s="20" t="s">
        <v>1494</v>
      </c>
      <c r="AA582" s="21" t="s">
        <v>1646</v>
      </c>
    </row>
    <row r="583" spans="1:29" ht="15" customHeight="1" x14ac:dyDescent="0.2">
      <c r="A583" s="685">
        <v>5</v>
      </c>
      <c r="B583" s="129" t="s">
        <v>1369</v>
      </c>
      <c r="C583" s="714">
        <v>18</v>
      </c>
      <c r="D583" s="714">
        <v>8</v>
      </c>
      <c r="E583" s="714">
        <v>5</v>
      </c>
      <c r="F583" s="714">
        <v>5</v>
      </c>
      <c r="G583" s="714">
        <v>38</v>
      </c>
      <c r="H583" s="714">
        <v>37</v>
      </c>
      <c r="I583" s="716">
        <f t="shared" si="53"/>
        <v>21</v>
      </c>
      <c r="J583" s="700">
        <f t="shared" ref="J583:J644" si="54">D583+E583+F583</f>
        <v>18</v>
      </c>
      <c r="K583" s="700">
        <f t="shared" ref="K583:K644" si="55">D583*2+E583</f>
        <v>21</v>
      </c>
      <c r="L583" s="930"/>
      <c r="M583" s="931"/>
      <c r="N583" s="931"/>
      <c r="O583" s="932"/>
      <c r="Q583" s="681" t="s">
        <v>242</v>
      </c>
      <c r="R583" s="20" t="s">
        <v>844</v>
      </c>
      <c r="S583" s="20" t="s">
        <v>1493</v>
      </c>
      <c r="T583" s="20" t="s">
        <v>1207</v>
      </c>
      <c r="U583" s="20" t="s">
        <v>1487</v>
      </c>
      <c r="V583" s="10"/>
      <c r="W583" s="20" t="s">
        <v>1488</v>
      </c>
      <c r="X583" s="20" t="s">
        <v>1642</v>
      </c>
      <c r="Y583" s="20" t="s">
        <v>1597</v>
      </c>
      <c r="Z583" s="20" t="s">
        <v>1601</v>
      </c>
      <c r="AA583" s="21" t="s">
        <v>1489</v>
      </c>
    </row>
    <row r="584" spans="1:29" ht="15" customHeight="1" x14ac:dyDescent="0.2">
      <c r="A584" s="685">
        <v>6</v>
      </c>
      <c r="B584" s="129" t="s">
        <v>1200</v>
      </c>
      <c r="C584" s="714">
        <v>18</v>
      </c>
      <c r="D584" s="714">
        <v>8</v>
      </c>
      <c r="E584" s="714">
        <v>1</v>
      </c>
      <c r="F584" s="714">
        <v>9</v>
      </c>
      <c r="G584" s="714">
        <v>41</v>
      </c>
      <c r="H584" s="714">
        <v>39</v>
      </c>
      <c r="I584" s="716">
        <f t="shared" si="53"/>
        <v>17</v>
      </c>
      <c r="J584" s="700">
        <f t="shared" si="54"/>
        <v>18</v>
      </c>
      <c r="K584" s="700">
        <f t="shared" si="55"/>
        <v>17</v>
      </c>
      <c r="L584" s="930"/>
      <c r="M584" s="931"/>
      <c r="N584" s="931"/>
      <c r="O584" s="932"/>
      <c r="Q584" s="681" t="s">
        <v>1089</v>
      </c>
      <c r="R584" s="20" t="s">
        <v>1654</v>
      </c>
      <c r="S584" s="20" t="s">
        <v>844</v>
      </c>
      <c r="T584" s="20" t="s">
        <v>1599</v>
      </c>
      <c r="U584" s="20" t="s">
        <v>1487</v>
      </c>
      <c r="V584" s="20" t="s">
        <v>1600</v>
      </c>
      <c r="W584" s="10"/>
      <c r="X584" s="20" t="s">
        <v>1546</v>
      </c>
      <c r="Y584" s="20" t="s">
        <v>1540</v>
      </c>
      <c r="Z584" s="20" t="s">
        <v>1494</v>
      </c>
      <c r="AA584" s="21" t="s">
        <v>1929</v>
      </c>
    </row>
    <row r="585" spans="1:29" ht="15" customHeight="1" x14ac:dyDescent="0.2">
      <c r="A585" s="685">
        <v>7</v>
      </c>
      <c r="B585" s="129" t="s">
        <v>1370</v>
      </c>
      <c r="C585" s="714">
        <v>18</v>
      </c>
      <c r="D585" s="714">
        <v>5</v>
      </c>
      <c r="E585" s="714">
        <v>5</v>
      </c>
      <c r="F585" s="714">
        <v>8</v>
      </c>
      <c r="G585" s="714">
        <v>32</v>
      </c>
      <c r="H585" s="714">
        <v>36</v>
      </c>
      <c r="I585" s="716">
        <f t="shared" si="53"/>
        <v>15</v>
      </c>
      <c r="J585" s="700">
        <f t="shared" si="54"/>
        <v>18</v>
      </c>
      <c r="K585" s="700">
        <f t="shared" si="55"/>
        <v>15</v>
      </c>
      <c r="L585" s="930"/>
      <c r="M585" s="931"/>
      <c r="N585" s="931"/>
      <c r="O585" s="932"/>
      <c r="Q585" s="681" t="s">
        <v>610</v>
      </c>
      <c r="R585" s="20" t="s">
        <v>1495</v>
      </c>
      <c r="S585" s="20" t="s">
        <v>1642</v>
      </c>
      <c r="T585" s="20" t="s">
        <v>1490</v>
      </c>
      <c r="U585" s="20" t="s">
        <v>1487</v>
      </c>
      <c r="V585" s="20" t="s">
        <v>1539</v>
      </c>
      <c r="W585" s="20" t="s">
        <v>1602</v>
      </c>
      <c r="X585" s="10"/>
      <c r="Y585" s="20" t="s">
        <v>1490</v>
      </c>
      <c r="Z585" s="20" t="s">
        <v>1494</v>
      </c>
      <c r="AA585" s="21" t="s">
        <v>1539</v>
      </c>
    </row>
    <row r="586" spans="1:29" ht="15" customHeight="1" x14ac:dyDescent="0.2">
      <c r="A586" s="685">
        <v>8</v>
      </c>
      <c r="B586" s="129" t="s">
        <v>1094</v>
      </c>
      <c r="C586" s="714">
        <v>18</v>
      </c>
      <c r="D586" s="714">
        <v>6</v>
      </c>
      <c r="E586" s="714">
        <v>2</v>
      </c>
      <c r="F586" s="714">
        <v>10</v>
      </c>
      <c r="G586" s="714">
        <v>25</v>
      </c>
      <c r="H586" s="714">
        <v>34</v>
      </c>
      <c r="I586" s="716">
        <f t="shared" si="53"/>
        <v>14</v>
      </c>
      <c r="J586" s="700">
        <f t="shared" si="54"/>
        <v>18</v>
      </c>
      <c r="K586" s="700">
        <f t="shared" si="55"/>
        <v>14</v>
      </c>
      <c r="L586" s="930"/>
      <c r="M586" s="931"/>
      <c r="N586" s="931"/>
      <c r="O586" s="932"/>
      <c r="Q586" s="681" t="s">
        <v>514</v>
      </c>
      <c r="R586" s="20" t="s">
        <v>1603</v>
      </c>
      <c r="S586" s="20" t="s">
        <v>1599</v>
      </c>
      <c r="T586" s="20" t="s">
        <v>1642</v>
      </c>
      <c r="U586" s="20" t="s">
        <v>1495</v>
      </c>
      <c r="V586" s="20" t="s">
        <v>1597</v>
      </c>
      <c r="W586" s="20" t="s">
        <v>1539</v>
      </c>
      <c r="X586" s="20" t="s">
        <v>1493</v>
      </c>
      <c r="Y586" s="10"/>
      <c r="Z586" s="20" t="s">
        <v>1207</v>
      </c>
      <c r="AA586" s="21" t="s">
        <v>1487</v>
      </c>
    </row>
    <row r="587" spans="1:29" ht="15" customHeight="1" x14ac:dyDescent="0.2">
      <c r="A587" s="685">
        <v>9</v>
      </c>
      <c r="B587" s="129" t="s">
        <v>1589</v>
      </c>
      <c r="C587" s="714">
        <v>18</v>
      </c>
      <c r="D587" s="714">
        <v>3</v>
      </c>
      <c r="E587" s="714">
        <v>2</v>
      </c>
      <c r="F587" s="714">
        <v>13</v>
      </c>
      <c r="G587" s="714">
        <v>22</v>
      </c>
      <c r="H587" s="714">
        <v>56</v>
      </c>
      <c r="I587" s="716">
        <f t="shared" si="53"/>
        <v>8</v>
      </c>
      <c r="J587" s="700">
        <f t="shared" si="54"/>
        <v>18</v>
      </c>
      <c r="K587" s="700">
        <f t="shared" si="55"/>
        <v>8</v>
      </c>
      <c r="L587" s="930"/>
      <c r="M587" s="931"/>
      <c r="N587" s="931"/>
      <c r="O587" s="932"/>
      <c r="Q587" s="681" t="s">
        <v>1587</v>
      </c>
      <c r="R587" s="20" t="s">
        <v>1541</v>
      </c>
      <c r="S587" s="20" t="s">
        <v>1207</v>
      </c>
      <c r="T587" s="20" t="s">
        <v>1600</v>
      </c>
      <c r="U587" s="20" t="s">
        <v>1894</v>
      </c>
      <c r="V587" s="20" t="s">
        <v>1210</v>
      </c>
      <c r="W587" s="20" t="s">
        <v>1495</v>
      </c>
      <c r="X587" s="20" t="s">
        <v>1643</v>
      </c>
      <c r="Y587" s="20" t="s">
        <v>24</v>
      </c>
      <c r="Z587" s="10"/>
      <c r="AA587" s="21" t="s">
        <v>1495</v>
      </c>
    </row>
    <row r="588" spans="1:29" ht="15" customHeight="1" thickBot="1" x14ac:dyDescent="0.25">
      <c r="A588" s="686">
        <v>10</v>
      </c>
      <c r="B588" s="130" t="s">
        <v>1090</v>
      </c>
      <c r="C588" s="715">
        <v>18</v>
      </c>
      <c r="D588" s="715">
        <v>2</v>
      </c>
      <c r="E588" s="715">
        <v>3</v>
      </c>
      <c r="F588" s="715">
        <v>13</v>
      </c>
      <c r="G588" s="715">
        <v>20</v>
      </c>
      <c r="H588" s="715">
        <v>53</v>
      </c>
      <c r="I588" s="717">
        <f t="shared" si="53"/>
        <v>7</v>
      </c>
      <c r="J588" s="700">
        <f t="shared" si="54"/>
        <v>18</v>
      </c>
      <c r="K588" s="700">
        <f t="shared" si="55"/>
        <v>7</v>
      </c>
      <c r="L588" s="933"/>
      <c r="M588" s="934"/>
      <c r="N588" s="934"/>
      <c r="O588" s="935"/>
      <c r="Q588" s="682" t="s">
        <v>813</v>
      </c>
      <c r="R588" s="23" t="s">
        <v>1488</v>
      </c>
      <c r="S588" s="23" t="s">
        <v>1646</v>
      </c>
      <c r="T588" s="23" t="s">
        <v>1601</v>
      </c>
      <c r="U588" s="23" t="s">
        <v>1603</v>
      </c>
      <c r="V588" s="23" t="s">
        <v>1489</v>
      </c>
      <c r="W588" s="23" t="s">
        <v>1489</v>
      </c>
      <c r="X588" s="23" t="s">
        <v>1207</v>
      </c>
      <c r="Y588" s="23" t="s">
        <v>1597</v>
      </c>
      <c r="Z588" s="23" t="s">
        <v>844</v>
      </c>
      <c r="AA588" s="15"/>
    </row>
    <row r="589" spans="1:29" ht="15" customHeight="1" x14ac:dyDescent="0.2">
      <c r="C589" s="700">
        <f t="shared" ref="C589:I589" si="56">SUM(C579:C588)</f>
        <v>180</v>
      </c>
      <c r="D589" s="700">
        <f t="shared" si="56"/>
        <v>74</v>
      </c>
      <c r="E589" s="700">
        <f t="shared" si="56"/>
        <v>32</v>
      </c>
      <c r="F589" s="700">
        <f t="shared" si="56"/>
        <v>74</v>
      </c>
      <c r="G589" s="700">
        <f t="shared" si="56"/>
        <v>374</v>
      </c>
      <c r="H589" s="700">
        <f t="shared" si="56"/>
        <v>374</v>
      </c>
      <c r="I589" s="700">
        <f t="shared" si="56"/>
        <v>180</v>
      </c>
      <c r="J589" s="700">
        <f t="shared" si="54"/>
        <v>180</v>
      </c>
      <c r="K589" s="700">
        <f t="shared" si="55"/>
        <v>180</v>
      </c>
      <c r="L589" s="4" t="s">
        <v>532</v>
      </c>
    </row>
    <row r="590" spans="1:29" ht="15" customHeight="1" thickBot="1" x14ac:dyDescent="0.25"/>
    <row r="591" spans="1:29" ht="15" customHeight="1" thickBot="1" x14ac:dyDescent="0.25">
      <c r="A591" s="1326" t="s">
        <v>2202</v>
      </c>
      <c r="B591" s="1327"/>
      <c r="C591" s="1327"/>
      <c r="D591" s="1327"/>
      <c r="E591" s="1327"/>
      <c r="F591" s="1327"/>
      <c r="G591" s="1323" t="s">
        <v>1364</v>
      </c>
      <c r="H591" s="1324"/>
      <c r="I591" s="1325"/>
      <c r="L591" s="945" t="s">
        <v>495</v>
      </c>
      <c r="M591" s="946"/>
      <c r="N591" s="946"/>
      <c r="O591" s="947"/>
    </row>
    <row r="592" spans="1:29" ht="15" customHeight="1" thickBot="1" x14ac:dyDescent="0.25">
      <c r="A592" s="688" t="s">
        <v>496</v>
      </c>
      <c r="B592" s="689" t="s">
        <v>497</v>
      </c>
      <c r="C592" s="690" t="s">
        <v>498</v>
      </c>
      <c r="D592" s="690" t="s">
        <v>499</v>
      </c>
      <c r="E592" s="690" t="s">
        <v>500</v>
      </c>
      <c r="F592" s="690" t="s">
        <v>501</v>
      </c>
      <c r="G592" s="691" t="s">
        <v>502</v>
      </c>
      <c r="H592" s="691" t="s">
        <v>503</v>
      </c>
      <c r="I592" s="692" t="s">
        <v>504</v>
      </c>
      <c r="L592" s="1063"/>
      <c r="M592" s="1064"/>
      <c r="N592" s="1064"/>
      <c r="O592" s="1065"/>
      <c r="Q592" s="24" t="s">
        <v>1365</v>
      </c>
      <c r="R592" s="683" t="s">
        <v>1615</v>
      </c>
      <c r="S592" s="683" t="s">
        <v>241</v>
      </c>
      <c r="T592" s="683" t="s">
        <v>1503</v>
      </c>
      <c r="U592" s="683" t="s">
        <v>564</v>
      </c>
      <c r="V592" s="683" t="s">
        <v>500</v>
      </c>
      <c r="W592" s="683" t="s">
        <v>59</v>
      </c>
      <c r="X592" s="683" t="s">
        <v>1530</v>
      </c>
      <c r="Y592" s="683" t="s">
        <v>610</v>
      </c>
      <c r="Z592" s="683" t="s">
        <v>2089</v>
      </c>
      <c r="AA592" s="683" t="s">
        <v>1959</v>
      </c>
      <c r="AB592" s="683" t="s">
        <v>2090</v>
      </c>
      <c r="AC592" s="684" t="s">
        <v>727</v>
      </c>
    </row>
    <row r="593" spans="1:29" ht="15" customHeight="1" x14ac:dyDescent="0.2">
      <c r="A593" s="703">
        <v>1</v>
      </c>
      <c r="B593" s="126" t="s">
        <v>1548</v>
      </c>
      <c r="C593" s="713"/>
      <c r="D593" s="713"/>
      <c r="E593" s="713"/>
      <c r="F593" s="713"/>
      <c r="G593" s="713"/>
      <c r="H593" s="713"/>
      <c r="I593" s="719"/>
      <c r="J593" s="700">
        <f t="shared" si="54"/>
        <v>0</v>
      </c>
      <c r="K593" s="700">
        <f t="shared" si="55"/>
        <v>0</v>
      </c>
      <c r="L593" s="927" t="s">
        <v>1371</v>
      </c>
      <c r="M593" s="928"/>
      <c r="N593" s="928"/>
      <c r="O593" s="929"/>
      <c r="Q593" s="681" t="s">
        <v>1615</v>
      </c>
      <c r="R593" s="10"/>
      <c r="S593" s="20"/>
      <c r="T593" s="20"/>
      <c r="U593" s="20"/>
      <c r="V593" s="20"/>
      <c r="W593" s="20"/>
      <c r="X593" s="20"/>
      <c r="Y593" s="20"/>
      <c r="Z593" s="20"/>
      <c r="AA593" s="20"/>
      <c r="AB593" s="20"/>
      <c r="AC593" s="21"/>
    </row>
    <row r="594" spans="1:29" ht="15" customHeight="1" x14ac:dyDescent="0.2">
      <c r="A594" s="685">
        <v>2</v>
      </c>
      <c r="B594" s="129" t="s">
        <v>106</v>
      </c>
      <c r="C594" s="714"/>
      <c r="D594" s="714"/>
      <c r="E594" s="714"/>
      <c r="F594" s="714"/>
      <c r="G594" s="714"/>
      <c r="H594" s="714"/>
      <c r="I594" s="716"/>
      <c r="J594" s="700">
        <f t="shared" si="54"/>
        <v>0</v>
      </c>
      <c r="K594" s="700">
        <f t="shared" si="55"/>
        <v>0</v>
      </c>
      <c r="L594" s="930"/>
      <c r="M594" s="931"/>
      <c r="N594" s="931"/>
      <c r="O594" s="932"/>
      <c r="Q594" s="681" t="s">
        <v>241</v>
      </c>
      <c r="R594" s="20"/>
      <c r="S594" s="10"/>
      <c r="T594" s="20"/>
      <c r="U594" s="20"/>
      <c r="V594" s="20"/>
      <c r="W594" s="20"/>
      <c r="X594" s="20"/>
      <c r="Y594" s="20"/>
      <c r="Z594" s="20"/>
      <c r="AA594" s="20"/>
      <c r="AB594" s="20"/>
      <c r="AC594" s="21"/>
    </row>
    <row r="595" spans="1:29" ht="15" customHeight="1" x14ac:dyDescent="0.2">
      <c r="A595" s="685" t="s">
        <v>521</v>
      </c>
      <c r="B595" s="129" t="s">
        <v>2061</v>
      </c>
      <c r="C595" s="714"/>
      <c r="D595" s="714"/>
      <c r="E595" s="714"/>
      <c r="F595" s="714"/>
      <c r="G595" s="714"/>
      <c r="H595" s="714"/>
      <c r="I595" s="716"/>
      <c r="J595" s="700">
        <f t="shared" si="54"/>
        <v>0</v>
      </c>
      <c r="K595" s="700">
        <f t="shared" si="55"/>
        <v>0</v>
      </c>
      <c r="L595" s="930"/>
      <c r="M595" s="931"/>
      <c r="N595" s="931"/>
      <c r="O595" s="932"/>
      <c r="Q595" s="681" t="s">
        <v>1503</v>
      </c>
      <c r="R595" s="20"/>
      <c r="S595" s="20"/>
      <c r="T595" s="10"/>
      <c r="U595" s="20" t="s">
        <v>532</v>
      </c>
      <c r="V595" s="20"/>
      <c r="W595" s="20"/>
      <c r="X595" s="20"/>
      <c r="Y595" s="20"/>
      <c r="Z595" s="20"/>
      <c r="AA595" s="20"/>
      <c r="AB595" s="20"/>
      <c r="AC595" s="21" t="s">
        <v>532</v>
      </c>
    </row>
    <row r="596" spans="1:29" ht="15" customHeight="1" x14ac:dyDescent="0.2">
      <c r="A596" s="685" t="s">
        <v>521</v>
      </c>
      <c r="B596" s="129" t="s">
        <v>1498</v>
      </c>
      <c r="C596" s="714"/>
      <c r="D596" s="714"/>
      <c r="E596" s="714"/>
      <c r="F596" s="714"/>
      <c r="G596" s="714"/>
      <c r="H596" s="714"/>
      <c r="I596" s="716"/>
      <c r="J596" s="700">
        <f t="shared" si="54"/>
        <v>0</v>
      </c>
      <c r="K596" s="700">
        <f t="shared" si="55"/>
        <v>0</v>
      </c>
      <c r="L596" s="930"/>
      <c r="M596" s="931"/>
      <c r="N596" s="931"/>
      <c r="O596" s="932"/>
      <c r="Q596" s="681" t="s">
        <v>564</v>
      </c>
      <c r="R596" s="20"/>
      <c r="S596" s="20"/>
      <c r="T596" s="20" t="s">
        <v>532</v>
      </c>
      <c r="U596" s="10"/>
      <c r="V596" s="20"/>
      <c r="W596" s="20"/>
      <c r="X596" s="20"/>
      <c r="Y596" s="20"/>
      <c r="Z596" s="20"/>
      <c r="AA596" s="20"/>
      <c r="AB596" s="20"/>
      <c r="AC596" s="21"/>
    </row>
    <row r="597" spans="1:29" ht="15" customHeight="1" x14ac:dyDescent="0.2">
      <c r="A597" s="685" t="s">
        <v>521</v>
      </c>
      <c r="B597" s="129" t="s">
        <v>2204</v>
      </c>
      <c r="C597" s="714"/>
      <c r="D597" s="714"/>
      <c r="E597" s="714"/>
      <c r="F597" s="714"/>
      <c r="G597" s="714"/>
      <c r="H597" s="714"/>
      <c r="I597" s="716"/>
      <c r="J597" s="700">
        <f t="shared" si="54"/>
        <v>0</v>
      </c>
      <c r="K597" s="700">
        <f t="shared" si="55"/>
        <v>0</v>
      </c>
      <c r="L597" s="930"/>
      <c r="M597" s="931"/>
      <c r="N597" s="931"/>
      <c r="O597" s="932"/>
      <c r="Q597" s="681" t="s">
        <v>500</v>
      </c>
      <c r="R597" s="20"/>
      <c r="S597" s="20"/>
      <c r="T597" s="20"/>
      <c r="U597" s="20"/>
      <c r="V597" s="10"/>
      <c r="W597" s="20" t="s">
        <v>532</v>
      </c>
      <c r="X597" s="20"/>
      <c r="Y597" s="20"/>
      <c r="Z597" s="20"/>
      <c r="AA597" s="20"/>
      <c r="AB597" s="20"/>
      <c r="AC597" s="21"/>
    </row>
    <row r="598" spans="1:29" ht="15" customHeight="1" x14ac:dyDescent="0.2">
      <c r="A598" s="685" t="s">
        <v>521</v>
      </c>
      <c r="B598" s="129" t="s">
        <v>616</v>
      </c>
      <c r="C598" s="714"/>
      <c r="D598" s="714"/>
      <c r="E598" s="714"/>
      <c r="F598" s="714"/>
      <c r="G598" s="714"/>
      <c r="H598" s="714"/>
      <c r="I598" s="716"/>
      <c r="J598" s="700">
        <f t="shared" si="54"/>
        <v>0</v>
      </c>
      <c r="K598" s="700">
        <f t="shared" si="55"/>
        <v>0</v>
      </c>
      <c r="L598" s="930" t="s">
        <v>528</v>
      </c>
      <c r="M598" s="931"/>
      <c r="N598" s="931"/>
      <c r="O598" s="932"/>
      <c r="Q598" s="681" t="s">
        <v>59</v>
      </c>
      <c r="R598" s="20"/>
      <c r="S598" s="20"/>
      <c r="T598" s="20"/>
      <c r="U598" s="20"/>
      <c r="V598" s="20" t="s">
        <v>532</v>
      </c>
      <c r="W598" s="10"/>
      <c r="X598" s="20"/>
      <c r="Y598" s="20"/>
      <c r="Z598" s="20"/>
      <c r="AA598" s="20"/>
      <c r="AB598" s="20"/>
      <c r="AC598" s="21"/>
    </row>
    <row r="599" spans="1:29" ht="15" customHeight="1" x14ac:dyDescent="0.2">
      <c r="A599" s="685" t="s">
        <v>521</v>
      </c>
      <c r="B599" s="129" t="s">
        <v>1931</v>
      </c>
      <c r="C599" s="714"/>
      <c r="D599" s="714"/>
      <c r="E599" s="714"/>
      <c r="F599" s="714"/>
      <c r="G599" s="714"/>
      <c r="H599" s="714"/>
      <c r="I599" s="716"/>
      <c r="J599" s="700">
        <f t="shared" si="54"/>
        <v>0</v>
      </c>
      <c r="K599" s="700">
        <f t="shared" si="55"/>
        <v>0</v>
      </c>
      <c r="L599" s="930"/>
      <c r="M599" s="931"/>
      <c r="N599" s="931"/>
      <c r="O599" s="932"/>
      <c r="Q599" s="681" t="s">
        <v>1530</v>
      </c>
      <c r="R599" s="20"/>
      <c r="S599" s="20"/>
      <c r="T599" s="20"/>
      <c r="U599" s="20"/>
      <c r="V599" s="20"/>
      <c r="W599" s="20"/>
      <c r="X599" s="10"/>
      <c r="Y599" s="20"/>
      <c r="Z599" s="20"/>
      <c r="AA599" s="20"/>
      <c r="AB599" s="20"/>
      <c r="AC599" s="21"/>
    </row>
    <row r="600" spans="1:29" ht="15" customHeight="1" x14ac:dyDescent="0.2">
      <c r="A600" s="685" t="s">
        <v>521</v>
      </c>
      <c r="B600" s="129" t="s">
        <v>2062</v>
      </c>
      <c r="C600" s="714"/>
      <c r="D600" s="714"/>
      <c r="E600" s="714"/>
      <c r="F600" s="714"/>
      <c r="G600" s="714"/>
      <c r="H600" s="714"/>
      <c r="I600" s="716"/>
      <c r="J600" s="700">
        <f t="shared" si="54"/>
        <v>0</v>
      </c>
      <c r="K600" s="700">
        <f t="shared" si="55"/>
        <v>0</v>
      </c>
      <c r="L600" s="930"/>
      <c r="M600" s="931"/>
      <c r="N600" s="931"/>
      <c r="O600" s="932"/>
      <c r="Q600" s="681" t="s">
        <v>610</v>
      </c>
      <c r="R600" s="20"/>
      <c r="S600" s="20"/>
      <c r="T600" s="20"/>
      <c r="U600" s="20"/>
      <c r="V600" s="20"/>
      <c r="W600" s="20"/>
      <c r="X600" s="20"/>
      <c r="Y600" s="10"/>
      <c r="Z600" s="20" t="s">
        <v>532</v>
      </c>
      <c r="AA600" s="20"/>
      <c r="AB600" s="20"/>
      <c r="AC600" s="21"/>
    </row>
    <row r="601" spans="1:29" ht="15" customHeight="1" x14ac:dyDescent="0.2">
      <c r="A601" s="685" t="s">
        <v>521</v>
      </c>
      <c r="B601" s="129" t="s">
        <v>2093</v>
      </c>
      <c r="C601" s="714"/>
      <c r="D601" s="714"/>
      <c r="E601" s="714"/>
      <c r="F601" s="714"/>
      <c r="G601" s="714"/>
      <c r="H601" s="714"/>
      <c r="I601" s="716"/>
      <c r="J601" s="700">
        <f t="shared" si="54"/>
        <v>0</v>
      </c>
      <c r="K601" s="700">
        <f t="shared" si="55"/>
        <v>0</v>
      </c>
      <c r="L601" s="930"/>
      <c r="M601" s="931"/>
      <c r="N601" s="931"/>
      <c r="O601" s="932"/>
      <c r="Q601" s="681" t="s">
        <v>2089</v>
      </c>
      <c r="R601" s="20"/>
      <c r="S601" s="20"/>
      <c r="T601" s="20"/>
      <c r="U601" s="20"/>
      <c r="V601" s="20"/>
      <c r="W601" s="20"/>
      <c r="X601" s="20"/>
      <c r="Y601" s="20" t="s">
        <v>532</v>
      </c>
      <c r="Z601" s="10"/>
      <c r="AA601" s="20"/>
      <c r="AB601" s="20"/>
      <c r="AC601" s="21"/>
    </row>
    <row r="602" spans="1:29" ht="15" customHeight="1" x14ac:dyDescent="0.2">
      <c r="A602" s="685" t="s">
        <v>521</v>
      </c>
      <c r="B602" s="129" t="s">
        <v>2094</v>
      </c>
      <c r="C602" s="714"/>
      <c r="D602" s="714"/>
      <c r="E602" s="714"/>
      <c r="F602" s="714"/>
      <c r="G602" s="714"/>
      <c r="H602" s="714"/>
      <c r="I602" s="716"/>
      <c r="J602" s="700">
        <f t="shared" si="54"/>
        <v>0</v>
      </c>
      <c r="K602" s="700">
        <f t="shared" si="55"/>
        <v>0</v>
      </c>
      <c r="L602" s="930"/>
      <c r="M602" s="931"/>
      <c r="N602" s="931"/>
      <c r="O602" s="932"/>
      <c r="Q602" s="681" t="s">
        <v>1959</v>
      </c>
      <c r="R602" s="20"/>
      <c r="S602" s="20"/>
      <c r="T602" s="20"/>
      <c r="U602" s="20"/>
      <c r="V602" s="20"/>
      <c r="W602" s="20"/>
      <c r="X602" s="20"/>
      <c r="Y602" s="20"/>
      <c r="Z602" s="20"/>
      <c r="AA602" s="10"/>
      <c r="AB602" s="20" t="s">
        <v>532</v>
      </c>
      <c r="AC602" s="21"/>
    </row>
    <row r="603" spans="1:29" ht="15" customHeight="1" x14ac:dyDescent="0.2">
      <c r="A603" s="685" t="s">
        <v>521</v>
      </c>
      <c r="B603" s="129" t="s">
        <v>1497</v>
      </c>
      <c r="C603" s="714"/>
      <c r="D603" s="714"/>
      <c r="E603" s="714"/>
      <c r="F603" s="714"/>
      <c r="G603" s="714"/>
      <c r="H603" s="714"/>
      <c r="I603" s="716"/>
      <c r="J603" s="700">
        <f t="shared" si="54"/>
        <v>0</v>
      </c>
      <c r="K603" s="700">
        <f t="shared" si="55"/>
        <v>0</v>
      </c>
      <c r="L603" s="930"/>
      <c r="M603" s="931"/>
      <c r="N603" s="931"/>
      <c r="O603" s="932"/>
      <c r="Q603" s="681" t="s">
        <v>2090</v>
      </c>
      <c r="R603" s="20"/>
      <c r="S603" s="20"/>
      <c r="T603" s="20"/>
      <c r="U603" s="20"/>
      <c r="V603" s="20"/>
      <c r="W603" s="20"/>
      <c r="X603" s="20"/>
      <c r="Y603" s="20"/>
      <c r="Z603" s="20"/>
      <c r="AA603" s="20" t="s">
        <v>532</v>
      </c>
      <c r="AB603" s="10"/>
      <c r="AC603" s="21" t="s">
        <v>532</v>
      </c>
    </row>
    <row r="604" spans="1:29" ht="15" customHeight="1" thickBot="1" x14ac:dyDescent="0.25">
      <c r="A604" s="686" t="s">
        <v>521</v>
      </c>
      <c r="B604" s="130" t="s">
        <v>1139</v>
      </c>
      <c r="C604" s="715"/>
      <c r="D604" s="715"/>
      <c r="E604" s="715"/>
      <c r="F604" s="715"/>
      <c r="G604" s="715"/>
      <c r="H604" s="715"/>
      <c r="I604" s="717"/>
      <c r="J604" s="700">
        <f t="shared" si="54"/>
        <v>0</v>
      </c>
      <c r="K604" s="700">
        <f t="shared" si="55"/>
        <v>0</v>
      </c>
      <c r="L604" s="933"/>
      <c r="M604" s="934"/>
      <c r="N604" s="934"/>
      <c r="O604" s="935"/>
      <c r="Q604" s="682" t="s">
        <v>727</v>
      </c>
      <c r="R604" s="23"/>
      <c r="S604" s="23"/>
      <c r="T604" s="23"/>
      <c r="U604" s="23"/>
      <c r="V604" s="23"/>
      <c r="W604" s="23"/>
      <c r="X604" s="23"/>
      <c r="Y604" s="23"/>
      <c r="Z604" s="23"/>
      <c r="AA604" s="23"/>
      <c r="AB604" s="23" t="s">
        <v>532</v>
      </c>
      <c r="AC604" s="15"/>
    </row>
    <row r="605" spans="1:29" ht="15" customHeight="1" x14ac:dyDescent="0.2">
      <c r="C605" s="700">
        <f t="shared" ref="C605:I605" si="57">SUM(C593:C604)</f>
        <v>0</v>
      </c>
      <c r="D605" s="700">
        <f t="shared" si="57"/>
        <v>0</v>
      </c>
      <c r="E605" s="700">
        <f t="shared" si="57"/>
        <v>0</v>
      </c>
      <c r="F605" s="700">
        <f t="shared" si="57"/>
        <v>0</v>
      </c>
      <c r="G605" s="700">
        <f t="shared" si="57"/>
        <v>0</v>
      </c>
      <c r="H605" s="700">
        <f t="shared" si="57"/>
        <v>0</v>
      </c>
      <c r="I605" s="700">
        <f t="shared" si="57"/>
        <v>0</v>
      </c>
      <c r="J605" s="700">
        <f t="shared" si="54"/>
        <v>0</v>
      </c>
      <c r="K605" s="700">
        <f t="shared" si="55"/>
        <v>0</v>
      </c>
      <c r="L605" s="4" t="s">
        <v>532</v>
      </c>
    </row>
    <row r="606" spans="1:29" ht="15" customHeight="1" thickBot="1" x14ac:dyDescent="0.25"/>
    <row r="607" spans="1:29" ht="15" customHeight="1" x14ac:dyDescent="0.2">
      <c r="A607" s="1131" t="s">
        <v>491</v>
      </c>
      <c r="B607" s="1305"/>
      <c r="C607" s="1287" t="s">
        <v>1372</v>
      </c>
      <c r="D607" s="1288"/>
      <c r="E607" s="1288"/>
      <c r="F607" s="1288"/>
      <c r="G607" s="1288"/>
      <c r="H607" s="1288"/>
      <c r="I607" s="1289"/>
      <c r="P607" s="5" t="s">
        <v>532</v>
      </c>
    </row>
    <row r="608" spans="1:29" ht="15" customHeight="1" thickBot="1" x14ac:dyDescent="0.25">
      <c r="A608" s="1133"/>
      <c r="B608" s="1306"/>
      <c r="C608" s="1290"/>
      <c r="D608" s="1291"/>
      <c r="E608" s="1291"/>
      <c r="F608" s="1291"/>
      <c r="G608" s="1291"/>
      <c r="H608" s="1291"/>
      <c r="I608" s="1292"/>
    </row>
    <row r="609" spans="1:31" ht="15" customHeight="1" thickBot="1" x14ac:dyDescent="0.25"/>
    <row r="610" spans="1:31" ht="15" customHeight="1" thickBot="1" x14ac:dyDescent="0.25">
      <c r="A610" s="1321" t="s">
        <v>2187</v>
      </c>
      <c r="B610" s="1322"/>
      <c r="C610" s="1322"/>
      <c r="D610" s="1322"/>
      <c r="E610" s="1322"/>
      <c r="F610" s="1322"/>
      <c r="G610" s="1328" t="s">
        <v>1372</v>
      </c>
      <c r="H610" s="1329"/>
      <c r="I610" s="1330"/>
      <c r="L610" s="1242" t="s">
        <v>588</v>
      </c>
      <c r="M610" s="1243"/>
      <c r="N610" s="1243"/>
      <c r="O610" s="1244"/>
    </row>
    <row r="611" spans="1:31" ht="15" customHeight="1" thickBot="1" x14ac:dyDescent="0.25">
      <c r="A611" s="508" t="s">
        <v>496</v>
      </c>
      <c r="B611" s="509" t="s">
        <v>497</v>
      </c>
      <c r="C611" s="510" t="s">
        <v>498</v>
      </c>
      <c r="D611" s="510" t="s">
        <v>499</v>
      </c>
      <c r="E611" s="510" t="s">
        <v>500</v>
      </c>
      <c r="F611" s="510" t="s">
        <v>501</v>
      </c>
      <c r="G611" s="511" t="s">
        <v>502</v>
      </c>
      <c r="H611" s="511" t="s">
        <v>503</v>
      </c>
      <c r="I611" s="512" t="s">
        <v>504</v>
      </c>
      <c r="L611" s="1245"/>
      <c r="M611" s="1246"/>
      <c r="N611" s="1246"/>
      <c r="O611" s="1247"/>
      <c r="Q611" s="24" t="s">
        <v>1373</v>
      </c>
      <c r="R611" s="420" t="s">
        <v>503</v>
      </c>
      <c r="S611" s="420" t="s">
        <v>116</v>
      </c>
      <c r="T611" s="420" t="s">
        <v>716</v>
      </c>
      <c r="U611" s="420" t="s">
        <v>117</v>
      </c>
      <c r="V611" s="420" t="s">
        <v>901</v>
      </c>
      <c r="W611" s="420" t="s">
        <v>158</v>
      </c>
      <c r="X611" s="420" t="s">
        <v>1178</v>
      </c>
      <c r="Y611" s="420" t="s">
        <v>566</v>
      </c>
      <c r="Z611" s="420" t="s">
        <v>501</v>
      </c>
      <c r="AA611" s="420" t="s">
        <v>777</v>
      </c>
      <c r="AB611" s="420" t="s">
        <v>1684</v>
      </c>
      <c r="AC611" s="420" t="s">
        <v>769</v>
      </c>
      <c r="AD611" s="420" t="s">
        <v>704</v>
      </c>
      <c r="AE611" s="421" t="s">
        <v>120</v>
      </c>
    </row>
    <row r="612" spans="1:31" ht="15" customHeight="1" x14ac:dyDescent="0.2">
      <c r="A612" s="513">
        <v>1</v>
      </c>
      <c r="B612" s="126" t="s">
        <v>1808</v>
      </c>
      <c r="C612" s="713">
        <v>26</v>
      </c>
      <c r="D612" s="713">
        <v>16</v>
      </c>
      <c r="E612" s="713">
        <v>5</v>
      </c>
      <c r="F612" s="713">
        <v>5</v>
      </c>
      <c r="G612" s="713">
        <v>55</v>
      </c>
      <c r="H612" s="713">
        <v>35</v>
      </c>
      <c r="I612" s="719">
        <v>37</v>
      </c>
      <c r="J612" s="700">
        <f t="shared" si="54"/>
        <v>26</v>
      </c>
      <c r="K612" s="700">
        <f t="shared" si="55"/>
        <v>37</v>
      </c>
      <c r="L612" s="927" t="s">
        <v>532</v>
      </c>
      <c r="M612" s="928"/>
      <c r="N612" s="928"/>
      <c r="O612" s="929"/>
      <c r="Q612" s="422" t="s">
        <v>503</v>
      </c>
      <c r="R612" s="10"/>
      <c r="S612" s="20"/>
      <c r="T612" s="20"/>
      <c r="U612" s="20"/>
      <c r="V612" s="20"/>
      <c r="W612" s="20"/>
      <c r="X612" s="20"/>
      <c r="Y612" s="20"/>
      <c r="Z612" s="20"/>
      <c r="AA612" s="20" t="s">
        <v>1487</v>
      </c>
      <c r="AB612" s="20"/>
      <c r="AC612" s="20"/>
      <c r="AD612" s="20"/>
      <c r="AE612" s="21"/>
    </row>
    <row r="613" spans="1:31" ht="15" customHeight="1" x14ac:dyDescent="0.2">
      <c r="A613" s="514">
        <v>2</v>
      </c>
      <c r="B613" s="129" t="s">
        <v>174</v>
      </c>
      <c r="C613" s="714">
        <v>26</v>
      </c>
      <c r="D613" s="714">
        <v>15</v>
      </c>
      <c r="E613" s="714">
        <v>4</v>
      </c>
      <c r="F613" s="714">
        <v>7</v>
      </c>
      <c r="G613" s="714">
        <v>49</v>
      </c>
      <c r="H613" s="714">
        <v>33</v>
      </c>
      <c r="I613" s="716">
        <v>34</v>
      </c>
      <c r="J613" s="700">
        <f t="shared" si="54"/>
        <v>26</v>
      </c>
      <c r="K613" s="700">
        <f t="shared" si="55"/>
        <v>34</v>
      </c>
      <c r="L613" s="930"/>
      <c r="M613" s="931"/>
      <c r="N613" s="931"/>
      <c r="O613" s="932"/>
      <c r="Q613" s="422" t="s">
        <v>116</v>
      </c>
      <c r="R613" s="20"/>
      <c r="S613" s="10"/>
      <c r="T613" s="20"/>
      <c r="U613" s="20"/>
      <c r="V613" s="20"/>
      <c r="W613" s="20"/>
      <c r="X613" s="20"/>
      <c r="Y613" s="20"/>
      <c r="Z613" s="20"/>
      <c r="AA613" s="20" t="s">
        <v>1207</v>
      </c>
      <c r="AB613" s="20"/>
      <c r="AC613" s="20"/>
      <c r="AD613" s="20"/>
      <c r="AE613" s="21"/>
    </row>
    <row r="614" spans="1:31" ht="15" customHeight="1" x14ac:dyDescent="0.2">
      <c r="A614" s="514">
        <v>3</v>
      </c>
      <c r="B614" s="129" t="s">
        <v>554</v>
      </c>
      <c r="C614" s="714">
        <v>26</v>
      </c>
      <c r="D614" s="714">
        <v>11</v>
      </c>
      <c r="E614" s="714">
        <v>9</v>
      </c>
      <c r="F614" s="714">
        <v>6</v>
      </c>
      <c r="G614" s="714">
        <v>43</v>
      </c>
      <c r="H614" s="714">
        <v>39</v>
      </c>
      <c r="I614" s="716">
        <v>31</v>
      </c>
      <c r="J614" s="700">
        <f t="shared" si="54"/>
        <v>26</v>
      </c>
      <c r="K614" s="700">
        <f t="shared" si="55"/>
        <v>31</v>
      </c>
      <c r="L614" s="930"/>
      <c r="M614" s="931"/>
      <c r="N614" s="931"/>
      <c r="O614" s="932"/>
      <c r="Q614" s="422" t="s">
        <v>716</v>
      </c>
      <c r="R614" s="20"/>
      <c r="S614" s="20"/>
      <c r="T614" s="10"/>
      <c r="U614" s="20" t="s">
        <v>532</v>
      </c>
      <c r="V614" s="20"/>
      <c r="W614" s="20"/>
      <c r="X614" s="20"/>
      <c r="Y614" s="20"/>
      <c r="Z614" s="20"/>
      <c r="AA614" s="20" t="s">
        <v>1210</v>
      </c>
      <c r="AB614" s="20"/>
      <c r="AC614" s="20"/>
      <c r="AD614" s="20"/>
      <c r="AE614" s="21"/>
    </row>
    <row r="615" spans="1:31" ht="15" customHeight="1" x14ac:dyDescent="0.2">
      <c r="A615" s="514">
        <v>4</v>
      </c>
      <c r="B615" s="129" t="s">
        <v>1923</v>
      </c>
      <c r="C615" s="714">
        <v>26</v>
      </c>
      <c r="D615" s="714">
        <v>14</v>
      </c>
      <c r="E615" s="714">
        <v>2</v>
      </c>
      <c r="F615" s="714">
        <v>10</v>
      </c>
      <c r="G615" s="714">
        <v>52</v>
      </c>
      <c r="H615" s="714">
        <v>34</v>
      </c>
      <c r="I615" s="716">
        <v>30</v>
      </c>
      <c r="J615" s="700">
        <f t="shared" si="54"/>
        <v>26</v>
      </c>
      <c r="K615" s="700">
        <f t="shared" si="55"/>
        <v>30</v>
      </c>
      <c r="L615" s="930"/>
      <c r="M615" s="931"/>
      <c r="N615" s="931"/>
      <c r="O615" s="932"/>
      <c r="Q615" s="422" t="s">
        <v>117</v>
      </c>
      <c r="R615" s="20"/>
      <c r="S615" s="20"/>
      <c r="T615" s="20" t="s">
        <v>532</v>
      </c>
      <c r="U615" s="10"/>
      <c r="V615" s="20"/>
      <c r="W615" s="20"/>
      <c r="X615" s="20"/>
      <c r="Y615" s="20"/>
      <c r="Z615" s="20"/>
      <c r="AA615" s="20" t="s">
        <v>1600</v>
      </c>
      <c r="AB615" s="20"/>
      <c r="AC615" s="20"/>
      <c r="AD615" s="20"/>
      <c r="AE615" s="21"/>
    </row>
    <row r="616" spans="1:31" ht="15" customHeight="1" x14ac:dyDescent="0.2">
      <c r="A616" s="514">
        <v>5</v>
      </c>
      <c r="B616" s="129" t="s">
        <v>906</v>
      </c>
      <c r="C616" s="714">
        <v>26</v>
      </c>
      <c r="D616" s="714">
        <v>11</v>
      </c>
      <c r="E616" s="714">
        <v>7</v>
      </c>
      <c r="F616" s="714">
        <v>8</v>
      </c>
      <c r="G616" s="714">
        <v>37</v>
      </c>
      <c r="H616" s="714">
        <v>32</v>
      </c>
      <c r="I616" s="716">
        <v>29</v>
      </c>
      <c r="J616" s="700">
        <f t="shared" si="54"/>
        <v>26</v>
      </c>
      <c r="K616" s="700">
        <f t="shared" si="55"/>
        <v>29</v>
      </c>
      <c r="L616" s="930"/>
      <c r="M616" s="931"/>
      <c r="N616" s="931"/>
      <c r="O616" s="932"/>
      <c r="Q616" s="422" t="s">
        <v>901</v>
      </c>
      <c r="R616" s="20"/>
      <c r="S616" s="20"/>
      <c r="T616" s="20"/>
      <c r="U616" s="20"/>
      <c r="V616" s="10"/>
      <c r="W616" s="20" t="s">
        <v>532</v>
      </c>
      <c r="X616" s="20"/>
      <c r="Y616" s="20"/>
      <c r="Z616" s="20"/>
      <c r="AA616" s="20" t="s">
        <v>1795</v>
      </c>
      <c r="AB616" s="20"/>
      <c r="AC616" s="20"/>
      <c r="AD616" s="20"/>
      <c r="AE616" s="21" t="s">
        <v>532</v>
      </c>
    </row>
    <row r="617" spans="1:31" ht="15" customHeight="1" x14ac:dyDescent="0.2">
      <c r="A617" s="514">
        <v>6</v>
      </c>
      <c r="B617" s="129" t="s">
        <v>1180</v>
      </c>
      <c r="C617" s="714">
        <v>26</v>
      </c>
      <c r="D617" s="714">
        <v>12</v>
      </c>
      <c r="E617" s="714">
        <v>4</v>
      </c>
      <c r="F617" s="714">
        <v>10</v>
      </c>
      <c r="G617" s="714">
        <v>35</v>
      </c>
      <c r="H617" s="714">
        <v>40</v>
      </c>
      <c r="I617" s="716">
        <v>28</v>
      </c>
      <c r="J617" s="700">
        <f t="shared" si="54"/>
        <v>26</v>
      </c>
      <c r="K617" s="700">
        <f t="shared" si="55"/>
        <v>28</v>
      </c>
      <c r="L617" s="930"/>
      <c r="M617" s="931"/>
      <c r="N617" s="931"/>
      <c r="O617" s="932"/>
      <c r="Q617" s="422" t="s">
        <v>158</v>
      </c>
      <c r="R617" s="20"/>
      <c r="S617" s="20"/>
      <c r="T617" s="20"/>
      <c r="U617" s="20"/>
      <c r="V617" s="20" t="s">
        <v>532</v>
      </c>
      <c r="W617" s="10"/>
      <c r="X617" s="20"/>
      <c r="Y617" s="20"/>
      <c r="Z617" s="20"/>
      <c r="AA617" s="20" t="s">
        <v>1600</v>
      </c>
      <c r="AB617" s="20"/>
      <c r="AC617" s="20"/>
      <c r="AD617" s="20"/>
      <c r="AE617" s="21"/>
    </row>
    <row r="618" spans="1:31" ht="15" customHeight="1" x14ac:dyDescent="0.2">
      <c r="A618" s="514">
        <v>7</v>
      </c>
      <c r="B618" s="129" t="s">
        <v>575</v>
      </c>
      <c r="C618" s="714">
        <v>26</v>
      </c>
      <c r="D618" s="714">
        <v>10</v>
      </c>
      <c r="E618" s="714">
        <v>7</v>
      </c>
      <c r="F618" s="714">
        <v>9</v>
      </c>
      <c r="G618" s="714">
        <v>40</v>
      </c>
      <c r="H618" s="714">
        <v>43</v>
      </c>
      <c r="I618" s="716">
        <v>27</v>
      </c>
      <c r="J618" s="700">
        <f t="shared" si="54"/>
        <v>26</v>
      </c>
      <c r="K618" s="700">
        <f t="shared" si="55"/>
        <v>27</v>
      </c>
      <c r="L618" s="930"/>
      <c r="M618" s="931"/>
      <c r="N618" s="931"/>
      <c r="O618" s="932"/>
      <c r="Q618" s="422" t="s">
        <v>1178</v>
      </c>
      <c r="R618" s="20"/>
      <c r="S618" s="20"/>
      <c r="T618" s="20"/>
      <c r="U618" s="20"/>
      <c r="V618" s="20"/>
      <c r="W618" s="20"/>
      <c r="X618" s="10"/>
      <c r="Y618" s="20"/>
      <c r="Z618" s="20"/>
      <c r="AA618" s="20" t="s">
        <v>1490</v>
      </c>
      <c r="AB618" s="20"/>
      <c r="AC618" s="20"/>
      <c r="AD618" s="20"/>
      <c r="AE618" s="21"/>
    </row>
    <row r="619" spans="1:31" ht="15" customHeight="1" x14ac:dyDescent="0.2">
      <c r="A619" s="514">
        <v>8</v>
      </c>
      <c r="B619" s="129" t="s">
        <v>1431</v>
      </c>
      <c r="C619" s="714">
        <v>26</v>
      </c>
      <c r="D619" s="714">
        <v>11</v>
      </c>
      <c r="E619" s="714">
        <v>4</v>
      </c>
      <c r="F619" s="714">
        <v>11</v>
      </c>
      <c r="G619" s="714">
        <v>47</v>
      </c>
      <c r="H619" s="714">
        <v>49</v>
      </c>
      <c r="I619" s="716">
        <v>26</v>
      </c>
      <c r="J619" s="700">
        <f t="shared" si="54"/>
        <v>26</v>
      </c>
      <c r="K619" s="700">
        <f t="shared" si="55"/>
        <v>26</v>
      </c>
      <c r="L619" s="930"/>
      <c r="M619" s="931"/>
      <c r="N619" s="931"/>
      <c r="O619" s="932"/>
      <c r="Q619" s="422" t="s">
        <v>566</v>
      </c>
      <c r="R619" s="20"/>
      <c r="S619" s="20"/>
      <c r="T619" s="20"/>
      <c r="U619" s="20"/>
      <c r="V619" s="20"/>
      <c r="W619" s="20"/>
      <c r="X619" s="20"/>
      <c r="Y619" s="10"/>
      <c r="Z619" s="20" t="s">
        <v>532</v>
      </c>
      <c r="AA619" s="20" t="s">
        <v>1487</v>
      </c>
      <c r="AB619" s="20"/>
      <c r="AC619" s="20"/>
      <c r="AD619" s="20"/>
      <c r="AE619" s="21"/>
    </row>
    <row r="620" spans="1:31" ht="15" customHeight="1" x14ac:dyDescent="0.2">
      <c r="A620" s="514">
        <v>9</v>
      </c>
      <c r="B620" s="129" t="s">
        <v>164</v>
      </c>
      <c r="C620" s="714">
        <v>26</v>
      </c>
      <c r="D620" s="714">
        <v>10</v>
      </c>
      <c r="E620" s="714">
        <v>6</v>
      </c>
      <c r="F620" s="714">
        <v>10</v>
      </c>
      <c r="G620" s="714">
        <v>35</v>
      </c>
      <c r="H620" s="714">
        <v>37</v>
      </c>
      <c r="I620" s="716">
        <v>26</v>
      </c>
      <c r="J620" s="700">
        <f t="shared" si="54"/>
        <v>26</v>
      </c>
      <c r="K620" s="700">
        <f t="shared" si="55"/>
        <v>26</v>
      </c>
      <c r="L620" s="930"/>
      <c r="M620" s="931"/>
      <c r="N620" s="931"/>
      <c r="O620" s="932"/>
      <c r="Q620" s="422" t="s">
        <v>501</v>
      </c>
      <c r="R620" s="20"/>
      <c r="S620" s="20"/>
      <c r="T620" s="20"/>
      <c r="U620" s="20"/>
      <c r="V620" s="20"/>
      <c r="W620" s="20"/>
      <c r="X620" s="20"/>
      <c r="Y620" s="20" t="s">
        <v>532</v>
      </c>
      <c r="Z620" s="10"/>
      <c r="AA620" s="20" t="s">
        <v>844</v>
      </c>
      <c r="AB620" s="20"/>
      <c r="AC620" s="20"/>
      <c r="AD620" s="20"/>
      <c r="AE620" s="21"/>
    </row>
    <row r="621" spans="1:31" ht="15" customHeight="1" x14ac:dyDescent="0.2">
      <c r="A621" s="514">
        <v>10</v>
      </c>
      <c r="B621" s="129" t="s">
        <v>767</v>
      </c>
      <c r="C621" s="714">
        <v>26</v>
      </c>
      <c r="D621" s="714">
        <v>8</v>
      </c>
      <c r="E621" s="714">
        <v>9</v>
      </c>
      <c r="F621" s="714">
        <v>9</v>
      </c>
      <c r="G621" s="714">
        <v>52</v>
      </c>
      <c r="H621" s="714">
        <v>58</v>
      </c>
      <c r="I621" s="716">
        <v>25</v>
      </c>
      <c r="J621" s="700">
        <f t="shared" si="54"/>
        <v>26</v>
      </c>
      <c r="K621" s="700">
        <f t="shared" si="55"/>
        <v>25</v>
      </c>
      <c r="L621" s="930"/>
      <c r="M621" s="931"/>
      <c r="N621" s="931"/>
      <c r="O621" s="932"/>
      <c r="Q621" s="422" t="s">
        <v>777</v>
      </c>
      <c r="R621" s="20" t="s">
        <v>1488</v>
      </c>
      <c r="S621" s="20" t="s">
        <v>1600</v>
      </c>
      <c r="T621" s="20" t="s">
        <v>1654</v>
      </c>
      <c r="U621" s="20" t="s">
        <v>844</v>
      </c>
      <c r="V621" s="20" t="s">
        <v>1207</v>
      </c>
      <c r="W621" s="20" t="s">
        <v>1210</v>
      </c>
      <c r="X621" s="20" t="s">
        <v>1601</v>
      </c>
      <c r="Y621" s="20" t="s">
        <v>1207</v>
      </c>
      <c r="Z621" s="20" t="s">
        <v>1602</v>
      </c>
      <c r="AA621" s="10"/>
      <c r="AB621" s="20" t="s">
        <v>1490</v>
      </c>
      <c r="AC621" s="20" t="s">
        <v>1600</v>
      </c>
      <c r="AD621" s="20" t="s">
        <v>1645</v>
      </c>
      <c r="AE621" s="21" t="s">
        <v>1539</v>
      </c>
    </row>
    <row r="622" spans="1:31" ht="15" customHeight="1" x14ac:dyDescent="0.2">
      <c r="A622" s="514">
        <v>11</v>
      </c>
      <c r="B622" s="129" t="s">
        <v>781</v>
      </c>
      <c r="C622" s="714">
        <v>26</v>
      </c>
      <c r="D622" s="714">
        <v>10</v>
      </c>
      <c r="E622" s="714">
        <v>3</v>
      </c>
      <c r="F622" s="714">
        <v>13</v>
      </c>
      <c r="G622" s="714">
        <v>52</v>
      </c>
      <c r="H622" s="714">
        <v>42</v>
      </c>
      <c r="I622" s="716">
        <v>23</v>
      </c>
      <c r="J622" s="700">
        <f t="shared" si="54"/>
        <v>26</v>
      </c>
      <c r="K622" s="700">
        <f t="shared" si="55"/>
        <v>23</v>
      </c>
      <c r="L622" s="930"/>
      <c r="M622" s="931"/>
      <c r="N622" s="931"/>
      <c r="O622" s="932"/>
      <c r="Q622" s="422" t="s">
        <v>1684</v>
      </c>
      <c r="R622" s="20"/>
      <c r="S622" s="20"/>
      <c r="T622" s="20"/>
      <c r="U622" s="20"/>
      <c r="V622" s="20"/>
      <c r="W622" s="20"/>
      <c r="X622" s="20"/>
      <c r="Y622" s="20"/>
      <c r="Z622" s="20"/>
      <c r="AA622" s="20" t="s">
        <v>1603</v>
      </c>
      <c r="AB622" s="10"/>
      <c r="AC622" s="20"/>
      <c r="AD622" s="20"/>
      <c r="AE622" s="21"/>
    </row>
    <row r="623" spans="1:31" ht="15" customHeight="1" x14ac:dyDescent="0.2">
      <c r="A623" s="514">
        <v>12</v>
      </c>
      <c r="B623" s="129" t="s">
        <v>558</v>
      </c>
      <c r="C623" s="714">
        <v>26</v>
      </c>
      <c r="D623" s="714">
        <v>8</v>
      </c>
      <c r="E623" s="714">
        <v>7</v>
      </c>
      <c r="F623" s="714">
        <v>11</v>
      </c>
      <c r="G623" s="714">
        <v>28</v>
      </c>
      <c r="H623" s="714">
        <v>38</v>
      </c>
      <c r="I623" s="716">
        <v>23</v>
      </c>
      <c r="J623" s="700">
        <f t="shared" si="54"/>
        <v>26</v>
      </c>
      <c r="K623" s="700">
        <f t="shared" si="55"/>
        <v>23</v>
      </c>
      <c r="L623" s="930"/>
      <c r="M623" s="931"/>
      <c r="N623" s="931"/>
      <c r="O623" s="932"/>
      <c r="Q623" s="422" t="s">
        <v>769</v>
      </c>
      <c r="R623" s="20"/>
      <c r="S623" s="20"/>
      <c r="T623" s="20"/>
      <c r="U623" s="20"/>
      <c r="V623" s="20"/>
      <c r="W623" s="20"/>
      <c r="X623" s="20"/>
      <c r="Y623" s="20"/>
      <c r="Z623" s="20"/>
      <c r="AA623" s="20" t="s">
        <v>1600</v>
      </c>
      <c r="AB623" s="20"/>
      <c r="AC623" s="10"/>
      <c r="AD623" s="20" t="s">
        <v>532</v>
      </c>
      <c r="AE623" s="21"/>
    </row>
    <row r="624" spans="1:31" ht="15" customHeight="1" x14ac:dyDescent="0.2">
      <c r="A624" s="514">
        <v>13</v>
      </c>
      <c r="B624" s="129" t="s">
        <v>1827</v>
      </c>
      <c r="C624" s="714">
        <v>26</v>
      </c>
      <c r="D624" s="714">
        <v>5</v>
      </c>
      <c r="E624" s="714">
        <v>6</v>
      </c>
      <c r="F624" s="714">
        <v>15</v>
      </c>
      <c r="G624" s="714">
        <v>42</v>
      </c>
      <c r="H624" s="714">
        <v>53</v>
      </c>
      <c r="I624" s="716">
        <v>16</v>
      </c>
      <c r="J624" s="700">
        <f t="shared" si="54"/>
        <v>26</v>
      </c>
      <c r="K624" s="700">
        <f t="shared" si="55"/>
        <v>16</v>
      </c>
      <c r="L624" s="930"/>
      <c r="M624" s="931"/>
      <c r="N624" s="931"/>
      <c r="O624" s="932"/>
      <c r="Q624" s="422" t="s">
        <v>704</v>
      </c>
      <c r="R624" s="20"/>
      <c r="S624" s="20"/>
      <c r="T624" s="20"/>
      <c r="U624" s="20"/>
      <c r="V624" s="20"/>
      <c r="W624" s="20"/>
      <c r="X624" s="20"/>
      <c r="Y624" s="20"/>
      <c r="Z624" s="20"/>
      <c r="AA624" s="20" t="s">
        <v>1490</v>
      </c>
      <c r="AB624" s="20"/>
      <c r="AC624" s="20" t="s">
        <v>532</v>
      </c>
      <c r="AD624" s="10"/>
      <c r="AE624" s="21" t="s">
        <v>532</v>
      </c>
    </row>
    <row r="625" spans="1:31" ht="15" customHeight="1" thickBot="1" x14ac:dyDescent="0.25">
      <c r="A625" s="515">
        <v>14</v>
      </c>
      <c r="B625" s="130" t="s">
        <v>991</v>
      </c>
      <c r="C625" s="715">
        <v>26</v>
      </c>
      <c r="D625" s="715">
        <v>2</v>
      </c>
      <c r="E625" s="715">
        <v>5</v>
      </c>
      <c r="F625" s="715">
        <v>19</v>
      </c>
      <c r="G625" s="715">
        <v>30</v>
      </c>
      <c r="H625" s="715">
        <v>63</v>
      </c>
      <c r="I625" s="717">
        <v>9</v>
      </c>
      <c r="J625" s="700">
        <f t="shared" si="54"/>
        <v>26</v>
      </c>
      <c r="K625" s="700">
        <f t="shared" si="55"/>
        <v>9</v>
      </c>
      <c r="L625" s="933"/>
      <c r="M625" s="934"/>
      <c r="N625" s="934"/>
      <c r="O625" s="935"/>
      <c r="Q625" s="423" t="s">
        <v>120</v>
      </c>
      <c r="R625" s="23"/>
      <c r="S625" s="23"/>
      <c r="T625" s="23"/>
      <c r="U625" s="23"/>
      <c r="V625" s="23"/>
      <c r="W625" s="23"/>
      <c r="X625" s="23"/>
      <c r="Y625" s="23"/>
      <c r="Z625" s="23"/>
      <c r="AA625" s="23" t="s">
        <v>1539</v>
      </c>
      <c r="AB625" s="23"/>
      <c r="AC625" s="23"/>
      <c r="AD625" s="23" t="s">
        <v>532</v>
      </c>
      <c r="AE625" s="15"/>
    </row>
    <row r="626" spans="1:31" ht="15" customHeight="1" x14ac:dyDescent="0.2">
      <c r="C626" s="700">
        <f t="shared" ref="C626:I626" si="58">SUM(C612:C625)</f>
        <v>364</v>
      </c>
      <c r="D626" s="700">
        <f t="shared" si="58"/>
        <v>143</v>
      </c>
      <c r="E626" s="700">
        <f t="shared" si="58"/>
        <v>78</v>
      </c>
      <c r="F626" s="700">
        <f t="shared" si="58"/>
        <v>143</v>
      </c>
      <c r="G626" s="700">
        <f>SUM(G612:G625)</f>
        <v>597</v>
      </c>
      <c r="H626" s="700">
        <f>SUM(H612:H625)</f>
        <v>596</v>
      </c>
      <c r="I626" s="700">
        <f t="shared" si="58"/>
        <v>364</v>
      </c>
      <c r="J626" s="700">
        <f t="shared" si="54"/>
        <v>364</v>
      </c>
      <c r="K626" s="700">
        <f t="shared" si="55"/>
        <v>364</v>
      </c>
    </row>
    <row r="627" spans="1:31" ht="15" customHeight="1" thickBot="1" x14ac:dyDescent="0.25"/>
    <row r="628" spans="1:31" ht="15" customHeight="1" thickBot="1" x14ac:dyDescent="0.25">
      <c r="A628" s="1321" t="s">
        <v>2190</v>
      </c>
      <c r="B628" s="1322"/>
      <c r="C628" s="1322"/>
      <c r="D628" s="1322"/>
      <c r="E628" s="1322"/>
      <c r="F628" s="1322"/>
      <c r="G628" s="1328" t="s">
        <v>1372</v>
      </c>
      <c r="H628" s="1329"/>
      <c r="I628" s="1330"/>
      <c r="L628" s="1242" t="s">
        <v>588</v>
      </c>
      <c r="M628" s="1243"/>
      <c r="N628" s="1243"/>
      <c r="O628" s="1244"/>
    </row>
    <row r="629" spans="1:31" ht="15" customHeight="1" thickBot="1" x14ac:dyDescent="0.25">
      <c r="A629" s="508" t="s">
        <v>496</v>
      </c>
      <c r="B629" s="509" t="s">
        <v>497</v>
      </c>
      <c r="C629" s="510" t="s">
        <v>498</v>
      </c>
      <c r="D629" s="510" t="s">
        <v>499</v>
      </c>
      <c r="E629" s="510" t="s">
        <v>500</v>
      </c>
      <c r="F629" s="510" t="s">
        <v>501</v>
      </c>
      <c r="G629" s="511" t="s">
        <v>502</v>
      </c>
      <c r="H629" s="511" t="s">
        <v>503</v>
      </c>
      <c r="I629" s="512" t="s">
        <v>504</v>
      </c>
      <c r="L629" s="1245"/>
      <c r="M629" s="1246"/>
      <c r="N629" s="1246"/>
      <c r="O629" s="1247"/>
      <c r="Q629" s="24" t="s">
        <v>1373</v>
      </c>
      <c r="R629" s="420" t="s">
        <v>503</v>
      </c>
      <c r="S629" s="420" t="s">
        <v>506</v>
      </c>
      <c r="T629" s="420" t="s">
        <v>901</v>
      </c>
      <c r="U629" s="420" t="s">
        <v>902</v>
      </c>
      <c r="V629" s="420" t="s">
        <v>500</v>
      </c>
      <c r="W629" s="420" t="s">
        <v>847</v>
      </c>
      <c r="X629" s="420" t="s">
        <v>700</v>
      </c>
      <c r="Y629" s="420" t="s">
        <v>322</v>
      </c>
      <c r="Z629" s="420" t="s">
        <v>514</v>
      </c>
      <c r="AA629" s="420" t="s">
        <v>544</v>
      </c>
      <c r="AB629" s="420" t="s">
        <v>533</v>
      </c>
      <c r="AC629" s="420" t="s">
        <v>1587</v>
      </c>
      <c r="AD629" s="420" t="s">
        <v>153</v>
      </c>
      <c r="AE629" s="421" t="s">
        <v>1214</v>
      </c>
    </row>
    <row r="630" spans="1:31" ht="15" customHeight="1" x14ac:dyDescent="0.2">
      <c r="A630" s="513">
        <v>1</v>
      </c>
      <c r="B630" s="53" t="s">
        <v>39</v>
      </c>
      <c r="C630" s="46">
        <v>26</v>
      </c>
      <c r="D630" s="46">
        <v>17</v>
      </c>
      <c r="E630" s="46">
        <v>3</v>
      </c>
      <c r="F630" s="46">
        <v>6</v>
      </c>
      <c r="G630" s="46">
        <v>54</v>
      </c>
      <c r="H630" s="46">
        <v>43</v>
      </c>
      <c r="I630" s="718">
        <v>37</v>
      </c>
      <c r="J630" s="700">
        <f t="shared" si="54"/>
        <v>26</v>
      </c>
      <c r="K630" s="700">
        <f t="shared" si="55"/>
        <v>37</v>
      </c>
      <c r="L630" s="927" t="s">
        <v>532</v>
      </c>
      <c r="M630" s="928"/>
      <c r="N630" s="928"/>
      <c r="O630" s="929"/>
      <c r="Q630" s="422" t="s">
        <v>503</v>
      </c>
      <c r="R630" s="10"/>
      <c r="S630" s="20"/>
      <c r="T630" s="20"/>
      <c r="U630" s="20"/>
      <c r="V630" s="20"/>
      <c r="W630" s="20"/>
      <c r="X630" s="20"/>
      <c r="Y630" s="20"/>
      <c r="Z630" s="20"/>
      <c r="AA630" s="20"/>
      <c r="AB630" s="20"/>
      <c r="AC630" s="20"/>
      <c r="AD630" s="20"/>
      <c r="AE630" s="21"/>
    </row>
    <row r="631" spans="1:31" ht="15" customHeight="1" x14ac:dyDescent="0.2">
      <c r="A631" s="514">
        <v>2</v>
      </c>
      <c r="B631" s="54" t="s">
        <v>1518</v>
      </c>
      <c r="C631" s="714">
        <v>26</v>
      </c>
      <c r="D631" s="714">
        <v>11</v>
      </c>
      <c r="E631" s="714">
        <v>9</v>
      </c>
      <c r="F631" s="714">
        <v>6</v>
      </c>
      <c r="G631" s="714">
        <v>49</v>
      </c>
      <c r="H631" s="714">
        <v>33</v>
      </c>
      <c r="I631" s="716">
        <v>31</v>
      </c>
      <c r="J631" s="700">
        <f t="shared" si="54"/>
        <v>26</v>
      </c>
      <c r="K631" s="700">
        <f t="shared" si="55"/>
        <v>31</v>
      </c>
      <c r="L631" s="930"/>
      <c r="M631" s="931"/>
      <c r="N631" s="931"/>
      <c r="O631" s="932"/>
      <c r="Q631" s="422" t="s">
        <v>506</v>
      </c>
      <c r="R631" s="20"/>
      <c r="S631" s="10"/>
      <c r="T631" s="20"/>
      <c r="U631" s="20"/>
      <c r="V631" s="20"/>
      <c r="W631" s="20"/>
      <c r="X631" s="20"/>
      <c r="Y631" s="20"/>
      <c r="Z631" s="20"/>
      <c r="AA631" s="20"/>
      <c r="AB631" s="20"/>
      <c r="AC631" s="20"/>
      <c r="AD631" s="20"/>
      <c r="AE631" s="21"/>
    </row>
    <row r="632" spans="1:31" ht="15" customHeight="1" x14ac:dyDescent="0.2">
      <c r="A632" s="514">
        <v>3</v>
      </c>
      <c r="B632" s="54" t="s">
        <v>529</v>
      </c>
      <c r="C632" s="714">
        <v>26</v>
      </c>
      <c r="D632" s="714">
        <v>12</v>
      </c>
      <c r="E632" s="714">
        <v>7</v>
      </c>
      <c r="F632" s="714">
        <v>7</v>
      </c>
      <c r="G632" s="714">
        <v>70</v>
      </c>
      <c r="H632" s="714">
        <v>60</v>
      </c>
      <c r="I632" s="716">
        <v>31</v>
      </c>
      <c r="J632" s="700">
        <f t="shared" si="54"/>
        <v>26</v>
      </c>
      <c r="K632" s="700">
        <f t="shared" si="55"/>
        <v>31</v>
      </c>
      <c r="L632" s="930"/>
      <c r="M632" s="931"/>
      <c r="N632" s="931"/>
      <c r="O632" s="932"/>
      <c r="Q632" s="422" t="s">
        <v>901</v>
      </c>
      <c r="R632" s="20"/>
      <c r="S632" s="20"/>
      <c r="T632" s="10"/>
      <c r="U632" s="20" t="s">
        <v>532</v>
      </c>
      <c r="V632" s="20"/>
      <c r="W632" s="20"/>
      <c r="X632" s="20"/>
      <c r="Y632" s="20"/>
      <c r="Z632" s="20"/>
      <c r="AA632" s="20"/>
      <c r="AB632" s="20"/>
      <c r="AC632" s="20"/>
      <c r="AD632" s="20"/>
      <c r="AE632" s="21"/>
    </row>
    <row r="633" spans="1:31" ht="15" customHeight="1" x14ac:dyDescent="0.2">
      <c r="A633" s="514">
        <v>4</v>
      </c>
      <c r="B633" s="54" t="s">
        <v>128</v>
      </c>
      <c r="C633" s="714">
        <v>26</v>
      </c>
      <c r="D633" s="714">
        <v>11</v>
      </c>
      <c r="E633" s="714">
        <v>8</v>
      </c>
      <c r="F633" s="714">
        <v>7</v>
      </c>
      <c r="G633" s="714">
        <v>58</v>
      </c>
      <c r="H633" s="714">
        <v>51</v>
      </c>
      <c r="I633" s="716">
        <v>30</v>
      </c>
      <c r="J633" s="700">
        <f t="shared" si="54"/>
        <v>26</v>
      </c>
      <c r="K633" s="700">
        <f t="shared" si="55"/>
        <v>30</v>
      </c>
      <c r="L633" s="930"/>
      <c r="M633" s="931"/>
      <c r="N633" s="931"/>
      <c r="O633" s="932"/>
      <c r="Q633" s="422" t="s">
        <v>902</v>
      </c>
      <c r="R633" s="20"/>
      <c r="S633" s="20"/>
      <c r="T633" s="20" t="s">
        <v>532</v>
      </c>
      <c r="U633" s="10"/>
      <c r="V633" s="20"/>
      <c r="W633" s="20"/>
      <c r="X633" s="20"/>
      <c r="Y633" s="20"/>
      <c r="Z633" s="20"/>
      <c r="AA633" s="20"/>
      <c r="AB633" s="20"/>
      <c r="AC633" s="20"/>
      <c r="AD633" s="20"/>
      <c r="AE633" s="21"/>
    </row>
    <row r="634" spans="1:31" ht="15" customHeight="1" x14ac:dyDescent="0.2">
      <c r="A634" s="514">
        <v>5</v>
      </c>
      <c r="B634" s="54" t="s">
        <v>711</v>
      </c>
      <c r="C634" s="714">
        <v>26</v>
      </c>
      <c r="D634" s="714">
        <v>11</v>
      </c>
      <c r="E634" s="714">
        <v>4</v>
      </c>
      <c r="F634" s="714">
        <v>11</v>
      </c>
      <c r="G634" s="714">
        <v>55</v>
      </c>
      <c r="H634" s="714">
        <v>48</v>
      </c>
      <c r="I634" s="716">
        <v>26</v>
      </c>
      <c r="J634" s="700">
        <f t="shared" si="54"/>
        <v>26</v>
      </c>
      <c r="K634" s="700">
        <f t="shared" si="55"/>
        <v>26</v>
      </c>
      <c r="L634" s="930"/>
      <c r="M634" s="931"/>
      <c r="N634" s="931"/>
      <c r="O634" s="932"/>
      <c r="Q634" s="422" t="s">
        <v>500</v>
      </c>
      <c r="R634" s="20"/>
      <c r="S634" s="20"/>
      <c r="T634" s="20"/>
      <c r="U634" s="20"/>
      <c r="V634" s="10"/>
      <c r="W634" s="20" t="s">
        <v>532</v>
      </c>
      <c r="X634" s="20"/>
      <c r="Y634" s="20"/>
      <c r="Z634" s="20"/>
      <c r="AA634" s="20"/>
      <c r="AB634" s="20"/>
      <c r="AC634" s="20"/>
      <c r="AD634" s="20"/>
      <c r="AE634" s="21" t="s">
        <v>532</v>
      </c>
    </row>
    <row r="635" spans="1:31" ht="15" customHeight="1" x14ac:dyDescent="0.2">
      <c r="A635" s="514">
        <v>6</v>
      </c>
      <c r="B635" s="54" t="s">
        <v>1598</v>
      </c>
      <c r="C635" s="714">
        <v>26</v>
      </c>
      <c r="D635" s="714">
        <v>9</v>
      </c>
      <c r="E635" s="714">
        <v>8</v>
      </c>
      <c r="F635" s="714">
        <v>9</v>
      </c>
      <c r="G635" s="714">
        <v>63</v>
      </c>
      <c r="H635" s="714">
        <v>56</v>
      </c>
      <c r="I635" s="716">
        <v>26</v>
      </c>
      <c r="J635" s="700">
        <f t="shared" si="54"/>
        <v>26</v>
      </c>
      <c r="K635" s="700">
        <f t="shared" si="55"/>
        <v>26</v>
      </c>
      <c r="L635" s="930"/>
      <c r="M635" s="931"/>
      <c r="N635" s="931"/>
      <c r="O635" s="932"/>
      <c r="Q635" s="422" t="s">
        <v>847</v>
      </c>
      <c r="R635" s="20"/>
      <c r="S635" s="20"/>
      <c r="T635" s="20"/>
      <c r="U635" s="20"/>
      <c r="V635" s="20" t="s">
        <v>532</v>
      </c>
      <c r="W635" s="10"/>
      <c r="X635" s="20"/>
      <c r="Y635" s="20"/>
      <c r="Z635" s="20"/>
      <c r="AA635" s="20"/>
      <c r="AB635" s="20"/>
      <c r="AC635" s="20"/>
      <c r="AD635" s="20"/>
      <c r="AE635" s="21"/>
    </row>
    <row r="636" spans="1:31" ht="15" customHeight="1" x14ac:dyDescent="0.2">
      <c r="A636" s="514">
        <v>7</v>
      </c>
      <c r="B636" s="54" t="s">
        <v>250</v>
      </c>
      <c r="C636" s="714">
        <v>26</v>
      </c>
      <c r="D636" s="714">
        <v>12</v>
      </c>
      <c r="E636" s="714">
        <v>2</v>
      </c>
      <c r="F636" s="714">
        <v>12</v>
      </c>
      <c r="G636" s="714">
        <v>55</v>
      </c>
      <c r="H636" s="714">
        <v>52</v>
      </c>
      <c r="I636" s="716">
        <v>26</v>
      </c>
      <c r="J636" s="700">
        <f t="shared" si="54"/>
        <v>26</v>
      </c>
      <c r="K636" s="700">
        <f t="shared" si="55"/>
        <v>26</v>
      </c>
      <c r="L636" s="930"/>
      <c r="M636" s="931"/>
      <c r="N636" s="931"/>
      <c r="O636" s="932"/>
      <c r="Q636" s="422" t="s">
        <v>700</v>
      </c>
      <c r="R636" s="20"/>
      <c r="S636" s="20"/>
      <c r="T636" s="20"/>
      <c r="U636" s="20"/>
      <c r="V636" s="20"/>
      <c r="W636" s="20"/>
      <c r="X636" s="10"/>
      <c r="Y636" s="20"/>
      <c r="Z636" s="20"/>
      <c r="AA636" s="20"/>
      <c r="AB636" s="20"/>
      <c r="AC636" s="20"/>
      <c r="AD636" s="20"/>
      <c r="AE636" s="21"/>
    </row>
    <row r="637" spans="1:31" ht="15" customHeight="1" x14ac:dyDescent="0.2">
      <c r="A637" s="514">
        <v>8</v>
      </c>
      <c r="B637" s="54" t="s">
        <v>816</v>
      </c>
      <c r="C637" s="714">
        <v>26</v>
      </c>
      <c r="D637" s="714">
        <v>11</v>
      </c>
      <c r="E637" s="714">
        <v>4</v>
      </c>
      <c r="F637" s="714">
        <v>11</v>
      </c>
      <c r="G637" s="714">
        <v>64</v>
      </c>
      <c r="H637" s="714">
        <v>76</v>
      </c>
      <c r="I637" s="716">
        <v>26</v>
      </c>
      <c r="J637" s="700">
        <f t="shared" si="54"/>
        <v>26</v>
      </c>
      <c r="K637" s="700">
        <f t="shared" si="55"/>
        <v>26</v>
      </c>
      <c r="L637" s="930"/>
      <c r="M637" s="931"/>
      <c r="N637" s="931"/>
      <c r="O637" s="932"/>
      <c r="Q637" s="422" t="s">
        <v>322</v>
      </c>
      <c r="R637" s="20"/>
      <c r="S637" s="20"/>
      <c r="T637" s="20"/>
      <c r="U637" s="20"/>
      <c r="V637" s="20"/>
      <c r="W637" s="20"/>
      <c r="X637" s="20"/>
      <c r="Y637" s="10"/>
      <c r="Z637" s="20"/>
      <c r="AA637" s="20"/>
      <c r="AB637" s="20"/>
      <c r="AC637" s="20"/>
      <c r="AD637" s="20"/>
      <c r="AE637" s="21"/>
    </row>
    <row r="638" spans="1:31" ht="15" customHeight="1" x14ac:dyDescent="0.2">
      <c r="A638" s="514">
        <v>9</v>
      </c>
      <c r="B638" s="54" t="s">
        <v>42</v>
      </c>
      <c r="C638" s="714">
        <v>26</v>
      </c>
      <c r="D638" s="714">
        <v>8</v>
      </c>
      <c r="E638" s="714">
        <v>9</v>
      </c>
      <c r="F638" s="714">
        <v>9</v>
      </c>
      <c r="G638" s="714">
        <v>46</v>
      </c>
      <c r="H638" s="714">
        <v>50</v>
      </c>
      <c r="I638" s="716">
        <v>25</v>
      </c>
      <c r="J638" s="700">
        <f t="shared" si="54"/>
        <v>26</v>
      </c>
      <c r="K638" s="700">
        <f t="shared" si="55"/>
        <v>25</v>
      </c>
      <c r="L638" s="930"/>
      <c r="M638" s="931"/>
      <c r="N638" s="931"/>
      <c r="O638" s="932"/>
      <c r="Q638" s="422" t="s">
        <v>514</v>
      </c>
      <c r="R638" s="20"/>
      <c r="S638" s="20"/>
      <c r="T638" s="20"/>
      <c r="U638" s="20"/>
      <c r="V638" s="20"/>
      <c r="W638" s="20"/>
      <c r="X638" s="20"/>
      <c r="Y638" s="20"/>
      <c r="Z638" s="10"/>
      <c r="AA638" s="20"/>
      <c r="AB638" s="20"/>
      <c r="AC638" s="20"/>
      <c r="AD638" s="20"/>
      <c r="AE638" s="21"/>
    </row>
    <row r="639" spans="1:31" ht="15" customHeight="1" x14ac:dyDescent="0.2">
      <c r="A639" s="514">
        <v>10</v>
      </c>
      <c r="B639" s="54" t="s">
        <v>534</v>
      </c>
      <c r="C639" s="714">
        <v>26</v>
      </c>
      <c r="D639" s="714">
        <v>8</v>
      </c>
      <c r="E639" s="714">
        <v>8</v>
      </c>
      <c r="F639" s="714">
        <v>10</v>
      </c>
      <c r="G639" s="714">
        <v>54</v>
      </c>
      <c r="H639" s="714">
        <v>56</v>
      </c>
      <c r="I639" s="716">
        <v>24</v>
      </c>
      <c r="J639" s="700">
        <f t="shared" si="54"/>
        <v>26</v>
      </c>
      <c r="K639" s="700">
        <f t="shared" si="55"/>
        <v>24</v>
      </c>
      <c r="L639" s="930"/>
      <c r="M639" s="931"/>
      <c r="N639" s="931"/>
      <c r="O639" s="932"/>
      <c r="Q639" s="422" t="s">
        <v>544</v>
      </c>
      <c r="R639" s="20"/>
      <c r="S639" s="20"/>
      <c r="T639" s="20"/>
      <c r="U639" s="20"/>
      <c r="V639" s="20"/>
      <c r="W639" s="20"/>
      <c r="X639" s="20"/>
      <c r="Y639" s="20"/>
      <c r="Z639" s="20"/>
      <c r="AA639" s="10"/>
      <c r="AB639" s="20" t="s">
        <v>532</v>
      </c>
      <c r="AC639" s="20"/>
      <c r="AD639" s="20"/>
      <c r="AE639" s="21"/>
    </row>
    <row r="640" spans="1:31" ht="15" customHeight="1" x14ac:dyDescent="0.2">
      <c r="A640" s="514">
        <v>11</v>
      </c>
      <c r="B640" s="54" t="s">
        <v>708</v>
      </c>
      <c r="C640" s="714">
        <v>26</v>
      </c>
      <c r="D640" s="714">
        <v>9</v>
      </c>
      <c r="E640" s="714">
        <v>5</v>
      </c>
      <c r="F640" s="714">
        <v>12</v>
      </c>
      <c r="G640" s="714">
        <v>60</v>
      </c>
      <c r="H640" s="714">
        <v>63</v>
      </c>
      <c r="I640" s="716">
        <v>23</v>
      </c>
      <c r="J640" s="700">
        <f t="shared" si="54"/>
        <v>26</v>
      </c>
      <c r="K640" s="700">
        <f t="shared" si="55"/>
        <v>23</v>
      </c>
      <c r="L640" s="930"/>
      <c r="M640" s="931"/>
      <c r="N640" s="931"/>
      <c r="O640" s="932"/>
      <c r="Q640" s="422" t="s">
        <v>533</v>
      </c>
      <c r="R640" s="20"/>
      <c r="S640" s="20"/>
      <c r="T640" s="20"/>
      <c r="U640" s="20"/>
      <c r="V640" s="20"/>
      <c r="W640" s="20"/>
      <c r="X640" s="20"/>
      <c r="Y640" s="20"/>
      <c r="Z640" s="20"/>
      <c r="AA640" s="20" t="s">
        <v>532</v>
      </c>
      <c r="AB640" s="10"/>
      <c r="AC640" s="20"/>
      <c r="AD640" s="20"/>
      <c r="AE640" s="21"/>
    </row>
    <row r="641" spans="1:31" ht="15" customHeight="1" x14ac:dyDescent="0.2">
      <c r="A641" s="514">
        <v>12</v>
      </c>
      <c r="B641" s="54" t="s">
        <v>737</v>
      </c>
      <c r="C641" s="714">
        <v>26</v>
      </c>
      <c r="D641" s="714">
        <v>5</v>
      </c>
      <c r="E641" s="714">
        <v>12</v>
      </c>
      <c r="F641" s="714">
        <v>9</v>
      </c>
      <c r="G641" s="714">
        <v>50</v>
      </c>
      <c r="H641" s="714">
        <v>58</v>
      </c>
      <c r="I641" s="716">
        <v>22</v>
      </c>
      <c r="J641" s="700">
        <f t="shared" si="54"/>
        <v>26</v>
      </c>
      <c r="K641" s="700">
        <f t="shared" si="55"/>
        <v>22</v>
      </c>
      <c r="L641" s="930"/>
      <c r="M641" s="931"/>
      <c r="N641" s="931"/>
      <c r="O641" s="932"/>
      <c r="Q641" s="422" t="s">
        <v>1587</v>
      </c>
      <c r="R641" s="20"/>
      <c r="S641" s="20"/>
      <c r="T641" s="20"/>
      <c r="U641" s="20"/>
      <c r="V641" s="20"/>
      <c r="W641" s="20"/>
      <c r="X641" s="20"/>
      <c r="Y641" s="20"/>
      <c r="Z641" s="20"/>
      <c r="AA641" s="20"/>
      <c r="AB641" s="20"/>
      <c r="AC641" s="10"/>
      <c r="AD641" s="20" t="s">
        <v>532</v>
      </c>
      <c r="AE641" s="21"/>
    </row>
    <row r="642" spans="1:31" ht="15" customHeight="1" x14ac:dyDescent="0.2">
      <c r="A642" s="514">
        <v>13</v>
      </c>
      <c r="B642" s="54" t="s">
        <v>2123</v>
      </c>
      <c r="C642" s="714">
        <v>26</v>
      </c>
      <c r="D642" s="714">
        <v>7</v>
      </c>
      <c r="E642" s="714">
        <v>5</v>
      </c>
      <c r="F642" s="714">
        <v>14</v>
      </c>
      <c r="G642" s="714">
        <v>36</v>
      </c>
      <c r="H642" s="714">
        <v>55</v>
      </c>
      <c r="I642" s="716">
        <v>19</v>
      </c>
      <c r="J642" s="700">
        <f t="shared" si="54"/>
        <v>26</v>
      </c>
      <c r="K642" s="700">
        <f t="shared" si="55"/>
        <v>19</v>
      </c>
      <c r="L642" s="930"/>
      <c r="M642" s="931"/>
      <c r="N642" s="931"/>
      <c r="O642" s="932"/>
      <c r="Q642" s="422" t="s">
        <v>153</v>
      </c>
      <c r="R642" s="20"/>
      <c r="S642" s="20"/>
      <c r="T642" s="20"/>
      <c r="U642" s="20"/>
      <c r="V642" s="20"/>
      <c r="W642" s="20"/>
      <c r="X642" s="20"/>
      <c r="Y642" s="20"/>
      <c r="Z642" s="20"/>
      <c r="AA642" s="20"/>
      <c r="AB642" s="20"/>
      <c r="AC642" s="20" t="s">
        <v>532</v>
      </c>
      <c r="AD642" s="10"/>
      <c r="AE642" s="21" t="s">
        <v>532</v>
      </c>
    </row>
    <row r="643" spans="1:31" ht="15" customHeight="1" thickBot="1" x14ac:dyDescent="0.25">
      <c r="A643" s="515">
        <v>14</v>
      </c>
      <c r="B643" s="55" t="s">
        <v>89</v>
      </c>
      <c r="C643" s="715">
        <v>26</v>
      </c>
      <c r="D643" s="715">
        <v>4</v>
      </c>
      <c r="E643" s="715">
        <v>10</v>
      </c>
      <c r="F643" s="715">
        <v>12</v>
      </c>
      <c r="G643" s="715">
        <v>51</v>
      </c>
      <c r="H643" s="715">
        <v>61</v>
      </c>
      <c r="I643" s="717">
        <v>18</v>
      </c>
      <c r="J643" s="700">
        <f t="shared" si="54"/>
        <v>26</v>
      </c>
      <c r="K643" s="700">
        <f t="shared" si="55"/>
        <v>18</v>
      </c>
      <c r="L643" s="933"/>
      <c r="M643" s="934"/>
      <c r="N643" s="934"/>
      <c r="O643" s="935"/>
      <c r="Q643" s="423" t="s">
        <v>1214</v>
      </c>
      <c r="R643" s="23"/>
      <c r="S643" s="23"/>
      <c r="T643" s="23"/>
      <c r="U643" s="23"/>
      <c r="V643" s="23"/>
      <c r="W643" s="23"/>
      <c r="X643" s="23"/>
      <c r="Y643" s="23"/>
      <c r="Z643" s="23"/>
      <c r="AA643" s="23"/>
      <c r="AB643" s="23"/>
      <c r="AC643" s="23"/>
      <c r="AD643" s="23" t="s">
        <v>532</v>
      </c>
      <c r="AE643" s="15"/>
    </row>
    <row r="644" spans="1:31" ht="15" customHeight="1" x14ac:dyDescent="0.2">
      <c r="C644" s="700">
        <f t="shared" ref="C644:I644" si="59">SUM(C630:C643)</f>
        <v>364</v>
      </c>
      <c r="D644" s="700">
        <f t="shared" si="59"/>
        <v>135</v>
      </c>
      <c r="E644" s="700">
        <f t="shared" si="59"/>
        <v>94</v>
      </c>
      <c r="F644" s="700">
        <f t="shared" si="59"/>
        <v>135</v>
      </c>
      <c r="G644" s="700">
        <f t="shared" si="59"/>
        <v>765</v>
      </c>
      <c r="H644" s="700">
        <f t="shared" si="59"/>
        <v>762</v>
      </c>
      <c r="I644" s="700">
        <f t="shared" si="59"/>
        <v>364</v>
      </c>
      <c r="J644" s="700">
        <f t="shared" si="54"/>
        <v>364</v>
      </c>
      <c r="K644" s="700">
        <f t="shared" si="55"/>
        <v>364</v>
      </c>
    </row>
    <row r="645" spans="1:31" ht="15" customHeight="1" thickBot="1" x14ac:dyDescent="0.25"/>
    <row r="646" spans="1:31" ht="15" customHeight="1" thickBot="1" x14ac:dyDescent="0.25">
      <c r="A646" s="1321" t="s">
        <v>2195</v>
      </c>
      <c r="B646" s="1322"/>
      <c r="C646" s="1322"/>
      <c r="D646" s="1322"/>
      <c r="E646" s="1322"/>
      <c r="F646" s="1322"/>
      <c r="G646" s="1328" t="s">
        <v>1372</v>
      </c>
      <c r="H646" s="1329"/>
      <c r="I646" s="1330"/>
      <c r="L646" s="1242" t="s">
        <v>588</v>
      </c>
      <c r="M646" s="1243"/>
      <c r="N646" s="1243"/>
      <c r="O646" s="1244"/>
    </row>
    <row r="647" spans="1:31" ht="15" customHeight="1" thickBot="1" x14ac:dyDescent="0.25">
      <c r="A647" s="508" t="s">
        <v>496</v>
      </c>
      <c r="B647" s="509" t="s">
        <v>497</v>
      </c>
      <c r="C647" s="510" t="s">
        <v>498</v>
      </c>
      <c r="D647" s="510" t="s">
        <v>499</v>
      </c>
      <c r="E647" s="510" t="s">
        <v>500</v>
      </c>
      <c r="F647" s="510" t="s">
        <v>501</v>
      </c>
      <c r="G647" s="511" t="s">
        <v>502</v>
      </c>
      <c r="H647" s="511" t="s">
        <v>503</v>
      </c>
      <c r="I647" s="512" t="s">
        <v>504</v>
      </c>
      <c r="L647" s="1245"/>
      <c r="M647" s="1246"/>
      <c r="N647" s="1246"/>
      <c r="O647" s="1247"/>
      <c r="Q647" s="24" t="s">
        <v>1373</v>
      </c>
      <c r="R647" s="420" t="s">
        <v>1590</v>
      </c>
      <c r="S647" s="420" t="s">
        <v>902</v>
      </c>
      <c r="T647" s="420" t="s">
        <v>564</v>
      </c>
      <c r="U647" s="420" t="s">
        <v>1631</v>
      </c>
      <c r="V647" s="420" t="s">
        <v>511</v>
      </c>
      <c r="W647" s="420" t="s">
        <v>610</v>
      </c>
      <c r="X647" s="420" t="s">
        <v>591</v>
      </c>
      <c r="Y647" s="420" t="s">
        <v>2136</v>
      </c>
      <c r="Z647" s="420" t="s">
        <v>299</v>
      </c>
      <c r="AA647" s="420" t="s">
        <v>2162</v>
      </c>
      <c r="AB647" s="420" t="s">
        <v>1313</v>
      </c>
      <c r="AC647" s="420" t="s">
        <v>547</v>
      </c>
      <c r="AD647" s="420" t="s">
        <v>1306</v>
      </c>
      <c r="AE647" s="421" t="s">
        <v>499</v>
      </c>
    </row>
    <row r="648" spans="1:31" ht="15" customHeight="1" x14ac:dyDescent="0.2">
      <c r="A648" s="518">
        <v>1</v>
      </c>
      <c r="B648" s="126" t="s">
        <v>2138</v>
      </c>
      <c r="C648" s="713">
        <v>26</v>
      </c>
      <c r="D648" s="713">
        <v>16</v>
      </c>
      <c r="E648" s="713">
        <v>7</v>
      </c>
      <c r="F648" s="713">
        <v>3</v>
      </c>
      <c r="G648" s="713">
        <v>60</v>
      </c>
      <c r="H648" s="713">
        <v>30</v>
      </c>
      <c r="I648" s="719">
        <v>39</v>
      </c>
      <c r="J648" s="700">
        <f t="shared" ref="J648:J710" si="60">D648+E648+F648</f>
        <v>26</v>
      </c>
      <c r="K648" s="700">
        <f t="shared" ref="K648:K710" si="61">D648*2+E648</f>
        <v>39</v>
      </c>
      <c r="L648" s="1210" t="s">
        <v>532</v>
      </c>
      <c r="M648" s="1211"/>
      <c r="N648" s="1211"/>
      <c r="O648" s="1212"/>
      <c r="Q648" s="422" t="s">
        <v>1590</v>
      </c>
      <c r="R648" s="10"/>
      <c r="S648" s="20"/>
      <c r="T648" s="20"/>
      <c r="U648" s="20"/>
      <c r="V648" s="20"/>
      <c r="W648" s="20"/>
      <c r="X648" s="20"/>
      <c r="Y648" s="20"/>
      <c r="Z648" s="20"/>
      <c r="AA648" s="20"/>
      <c r="AB648" s="20"/>
      <c r="AC648" s="20"/>
      <c r="AD648" s="20"/>
      <c r="AE648" s="21"/>
    </row>
    <row r="649" spans="1:31" ht="15" customHeight="1" x14ac:dyDescent="0.2">
      <c r="A649" s="514">
        <v>2</v>
      </c>
      <c r="B649" s="129" t="s">
        <v>761</v>
      </c>
      <c r="C649" s="714">
        <v>26</v>
      </c>
      <c r="D649" s="714">
        <v>17</v>
      </c>
      <c r="E649" s="714">
        <v>3</v>
      </c>
      <c r="F649" s="714">
        <v>6</v>
      </c>
      <c r="G649" s="714">
        <v>63</v>
      </c>
      <c r="H649" s="714">
        <v>36</v>
      </c>
      <c r="I649" s="716">
        <v>37</v>
      </c>
      <c r="J649" s="700">
        <f t="shared" si="60"/>
        <v>26</v>
      </c>
      <c r="K649" s="700">
        <f t="shared" si="61"/>
        <v>37</v>
      </c>
      <c r="L649" s="1046"/>
      <c r="M649" s="1047"/>
      <c r="N649" s="1047"/>
      <c r="O649" s="1048"/>
      <c r="Q649" s="422" t="s">
        <v>902</v>
      </c>
      <c r="R649" s="20"/>
      <c r="S649" s="10"/>
      <c r="T649" s="20"/>
      <c r="U649" s="20"/>
      <c r="V649" s="20"/>
      <c r="W649" s="20"/>
      <c r="X649" s="20"/>
      <c r="Y649" s="20"/>
      <c r="Z649" s="20"/>
      <c r="AA649" s="20"/>
      <c r="AB649" s="20"/>
      <c r="AC649" s="20"/>
      <c r="AD649" s="20"/>
      <c r="AE649" s="21"/>
    </row>
    <row r="650" spans="1:31" ht="15" customHeight="1" x14ac:dyDescent="0.2">
      <c r="A650" s="514">
        <v>3</v>
      </c>
      <c r="B650" s="129" t="s">
        <v>433</v>
      </c>
      <c r="C650" s="714">
        <v>26</v>
      </c>
      <c r="D650" s="714">
        <v>14</v>
      </c>
      <c r="E650" s="714">
        <v>6</v>
      </c>
      <c r="F650" s="714">
        <v>6</v>
      </c>
      <c r="G650" s="714">
        <v>57</v>
      </c>
      <c r="H650" s="714">
        <v>38</v>
      </c>
      <c r="I650" s="716">
        <v>34</v>
      </c>
      <c r="J650" s="700">
        <f t="shared" si="60"/>
        <v>26</v>
      </c>
      <c r="K650" s="700">
        <f t="shared" si="61"/>
        <v>34</v>
      </c>
      <c r="L650" s="1046"/>
      <c r="M650" s="1047"/>
      <c r="N650" s="1047"/>
      <c r="O650" s="1048"/>
      <c r="Q650" s="422" t="s">
        <v>564</v>
      </c>
      <c r="R650" s="20"/>
      <c r="S650" s="20"/>
      <c r="T650" s="10"/>
      <c r="U650" s="20" t="s">
        <v>532</v>
      </c>
      <c r="V650" s="20"/>
      <c r="W650" s="20"/>
      <c r="X650" s="20"/>
      <c r="Y650" s="20"/>
      <c r="Z650" s="20"/>
      <c r="AA650" s="20"/>
      <c r="AB650" s="20"/>
      <c r="AC650" s="20"/>
      <c r="AD650" s="20"/>
      <c r="AE650" s="21"/>
    </row>
    <row r="651" spans="1:31" ht="15" customHeight="1" x14ac:dyDescent="0.2">
      <c r="A651" s="514">
        <v>4</v>
      </c>
      <c r="B651" s="129" t="s">
        <v>819</v>
      </c>
      <c r="C651" s="714">
        <v>26</v>
      </c>
      <c r="D651" s="714">
        <v>15</v>
      </c>
      <c r="E651" s="714">
        <v>2</v>
      </c>
      <c r="F651" s="714">
        <v>9</v>
      </c>
      <c r="G651" s="714">
        <v>64</v>
      </c>
      <c r="H651" s="714">
        <v>49</v>
      </c>
      <c r="I651" s="716">
        <v>32</v>
      </c>
      <c r="J651" s="700">
        <f t="shared" si="60"/>
        <v>26</v>
      </c>
      <c r="K651" s="700">
        <f t="shared" si="61"/>
        <v>32</v>
      </c>
      <c r="L651" s="1046"/>
      <c r="M651" s="1047"/>
      <c r="N651" s="1047"/>
      <c r="O651" s="1048"/>
      <c r="Q651" s="422" t="s">
        <v>1631</v>
      </c>
      <c r="R651" s="20"/>
      <c r="S651" s="20"/>
      <c r="T651" s="20" t="s">
        <v>532</v>
      </c>
      <c r="U651" s="10"/>
      <c r="V651" s="20"/>
      <c r="W651" s="20"/>
      <c r="X651" s="20"/>
      <c r="Y651" s="20"/>
      <c r="Z651" s="20"/>
      <c r="AA651" s="20"/>
      <c r="AB651" s="20"/>
      <c r="AC651" s="20"/>
      <c r="AD651" s="20"/>
      <c r="AE651" s="21"/>
    </row>
    <row r="652" spans="1:31" ht="15" customHeight="1" x14ac:dyDescent="0.2">
      <c r="A652" s="514">
        <v>5</v>
      </c>
      <c r="B652" s="129" t="s">
        <v>2163</v>
      </c>
      <c r="C652" s="714">
        <v>26</v>
      </c>
      <c r="D652" s="714">
        <v>10</v>
      </c>
      <c r="E652" s="714">
        <v>7</v>
      </c>
      <c r="F652" s="714">
        <v>9</v>
      </c>
      <c r="G652" s="714">
        <v>51</v>
      </c>
      <c r="H652" s="714">
        <v>46</v>
      </c>
      <c r="I652" s="716">
        <v>27</v>
      </c>
      <c r="J652" s="700">
        <f t="shared" si="60"/>
        <v>26</v>
      </c>
      <c r="K652" s="700">
        <f t="shared" si="61"/>
        <v>27</v>
      </c>
      <c r="L652" s="1046"/>
      <c r="M652" s="1047"/>
      <c r="N652" s="1047"/>
      <c r="O652" s="1048"/>
      <c r="Q652" s="422" t="s">
        <v>511</v>
      </c>
      <c r="R652" s="20"/>
      <c r="S652" s="20"/>
      <c r="T652" s="20"/>
      <c r="U652" s="20"/>
      <c r="V652" s="10"/>
      <c r="W652" s="20" t="s">
        <v>532</v>
      </c>
      <c r="X652" s="20"/>
      <c r="Y652" s="20"/>
      <c r="Z652" s="20"/>
      <c r="AA652" s="20"/>
      <c r="AB652" s="20"/>
      <c r="AC652" s="20"/>
      <c r="AD652" s="20"/>
      <c r="AE652" s="21" t="s">
        <v>532</v>
      </c>
    </row>
    <row r="653" spans="1:31" ht="15" customHeight="1" x14ac:dyDescent="0.2">
      <c r="A653" s="514">
        <v>6</v>
      </c>
      <c r="B653" s="129" t="s">
        <v>1732</v>
      </c>
      <c r="C653" s="714">
        <v>26</v>
      </c>
      <c r="D653" s="714">
        <v>10</v>
      </c>
      <c r="E653" s="714">
        <v>6</v>
      </c>
      <c r="F653" s="714">
        <v>10</v>
      </c>
      <c r="G653" s="714">
        <v>63</v>
      </c>
      <c r="H653" s="714">
        <v>60</v>
      </c>
      <c r="I653" s="716">
        <v>26</v>
      </c>
      <c r="J653" s="700">
        <f t="shared" si="60"/>
        <v>26</v>
      </c>
      <c r="K653" s="700">
        <f t="shared" si="61"/>
        <v>26</v>
      </c>
      <c r="L653" s="1046"/>
      <c r="M653" s="1047"/>
      <c r="N653" s="1047"/>
      <c r="O653" s="1048"/>
      <c r="Q653" s="422" t="s">
        <v>610</v>
      </c>
      <c r="R653" s="20"/>
      <c r="S653" s="20"/>
      <c r="T653" s="20"/>
      <c r="U653" s="20"/>
      <c r="V653" s="20" t="s">
        <v>532</v>
      </c>
      <c r="W653" s="10"/>
      <c r="X653" s="20"/>
      <c r="Y653" s="20"/>
      <c r="Z653" s="20"/>
      <c r="AA653" s="20"/>
      <c r="AB653" s="20"/>
      <c r="AC653" s="20"/>
      <c r="AD653" s="20"/>
      <c r="AE653" s="21"/>
    </row>
    <row r="654" spans="1:31" ht="15" customHeight="1" x14ac:dyDescent="0.2">
      <c r="A654" s="514">
        <v>7</v>
      </c>
      <c r="B654" s="129" t="s">
        <v>2170</v>
      </c>
      <c r="C654" s="714">
        <v>26</v>
      </c>
      <c r="D654" s="714">
        <v>10</v>
      </c>
      <c r="E654" s="714">
        <v>5</v>
      </c>
      <c r="F654" s="714">
        <v>11</v>
      </c>
      <c r="G654" s="714">
        <v>47</v>
      </c>
      <c r="H654" s="714">
        <v>42</v>
      </c>
      <c r="I654" s="716">
        <v>25</v>
      </c>
      <c r="J654" s="700">
        <f t="shared" si="60"/>
        <v>26</v>
      </c>
      <c r="K654" s="700">
        <f t="shared" si="61"/>
        <v>25</v>
      </c>
      <c r="L654" s="1046"/>
      <c r="M654" s="1047"/>
      <c r="N654" s="1047"/>
      <c r="O654" s="1048"/>
      <c r="Q654" s="422" t="s">
        <v>591</v>
      </c>
      <c r="R654" s="20"/>
      <c r="S654" s="20"/>
      <c r="T654" s="20"/>
      <c r="U654" s="20"/>
      <c r="V654" s="20"/>
      <c r="W654" s="20"/>
      <c r="X654" s="10"/>
      <c r="Y654" s="20"/>
      <c r="Z654" s="20"/>
      <c r="AA654" s="20"/>
      <c r="AB654" s="20"/>
      <c r="AC654" s="20"/>
      <c r="AD654" s="20"/>
      <c r="AE654" s="21"/>
    </row>
    <row r="655" spans="1:31" ht="15" customHeight="1" x14ac:dyDescent="0.2">
      <c r="A655" s="514">
        <v>8</v>
      </c>
      <c r="B655" s="129" t="s">
        <v>36</v>
      </c>
      <c r="C655" s="714">
        <v>26</v>
      </c>
      <c r="D655" s="714">
        <v>10</v>
      </c>
      <c r="E655" s="714">
        <v>5</v>
      </c>
      <c r="F655" s="714">
        <v>11</v>
      </c>
      <c r="G655" s="714">
        <v>51</v>
      </c>
      <c r="H655" s="714">
        <v>60</v>
      </c>
      <c r="I655" s="716">
        <v>25</v>
      </c>
      <c r="J655" s="700">
        <f t="shared" si="60"/>
        <v>26</v>
      </c>
      <c r="K655" s="700">
        <f t="shared" si="61"/>
        <v>25</v>
      </c>
      <c r="L655" s="1046"/>
      <c r="M655" s="1047"/>
      <c r="N655" s="1047"/>
      <c r="O655" s="1048"/>
      <c r="Q655" s="422" t="s">
        <v>2136</v>
      </c>
      <c r="R655" s="20"/>
      <c r="S655" s="20"/>
      <c r="T655" s="20"/>
      <c r="U655" s="20"/>
      <c r="V655" s="20"/>
      <c r="W655" s="20"/>
      <c r="X655" s="20"/>
      <c r="Y655" s="10"/>
      <c r="Z655" s="20"/>
      <c r="AA655" s="20"/>
      <c r="AB655" s="20"/>
      <c r="AC655" s="20"/>
      <c r="AD655" s="20"/>
      <c r="AE655" s="21"/>
    </row>
    <row r="656" spans="1:31" ht="15" customHeight="1" x14ac:dyDescent="0.2">
      <c r="A656" s="514">
        <v>9</v>
      </c>
      <c r="B656" s="129" t="s">
        <v>1307</v>
      </c>
      <c r="C656" s="714">
        <v>26</v>
      </c>
      <c r="D656" s="714">
        <v>8</v>
      </c>
      <c r="E656" s="714">
        <v>8</v>
      </c>
      <c r="F656" s="714">
        <v>10</v>
      </c>
      <c r="G656" s="714">
        <v>52</v>
      </c>
      <c r="H656" s="714">
        <v>59</v>
      </c>
      <c r="I656" s="716">
        <v>24</v>
      </c>
      <c r="J656" s="700">
        <f t="shared" si="60"/>
        <v>26</v>
      </c>
      <c r="K656" s="700">
        <f t="shared" si="61"/>
        <v>24</v>
      </c>
      <c r="L656" s="1046"/>
      <c r="M656" s="1047"/>
      <c r="N656" s="1047"/>
      <c r="O656" s="1048"/>
      <c r="Q656" s="422" t="s">
        <v>299</v>
      </c>
      <c r="R656" s="20"/>
      <c r="S656" s="20"/>
      <c r="T656" s="20"/>
      <c r="U656" s="20"/>
      <c r="V656" s="20"/>
      <c r="W656" s="20"/>
      <c r="X656" s="20"/>
      <c r="Y656" s="20"/>
      <c r="Z656" s="10"/>
      <c r="AA656" s="20"/>
      <c r="AB656" s="20"/>
      <c r="AC656" s="20"/>
      <c r="AD656" s="20"/>
      <c r="AE656" s="21"/>
    </row>
    <row r="657" spans="1:31" ht="15" customHeight="1" x14ac:dyDescent="0.2">
      <c r="A657" s="514">
        <v>10</v>
      </c>
      <c r="B657" s="129" t="s">
        <v>551</v>
      </c>
      <c r="C657" s="714">
        <v>26</v>
      </c>
      <c r="D657" s="714">
        <v>11</v>
      </c>
      <c r="E657" s="714">
        <v>2</v>
      </c>
      <c r="F657" s="714">
        <v>13</v>
      </c>
      <c r="G657" s="714">
        <v>42</v>
      </c>
      <c r="H657" s="714">
        <v>54</v>
      </c>
      <c r="I657" s="716">
        <v>24</v>
      </c>
      <c r="J657" s="700">
        <f t="shared" si="60"/>
        <v>26</v>
      </c>
      <c r="K657" s="700">
        <f t="shared" si="61"/>
        <v>24</v>
      </c>
      <c r="L657" s="1046"/>
      <c r="M657" s="1047"/>
      <c r="N657" s="1047"/>
      <c r="O657" s="1048"/>
      <c r="Q657" s="422" t="s">
        <v>2162</v>
      </c>
      <c r="R657" s="20"/>
      <c r="S657" s="20"/>
      <c r="T657" s="20"/>
      <c r="U657" s="20"/>
      <c r="V657" s="20"/>
      <c r="W657" s="20"/>
      <c r="X657" s="20"/>
      <c r="Y657" s="20"/>
      <c r="Z657" s="20"/>
      <c r="AA657" s="10"/>
      <c r="AB657" s="20" t="s">
        <v>532</v>
      </c>
      <c r="AC657" s="20"/>
      <c r="AD657" s="20"/>
      <c r="AE657" s="21"/>
    </row>
    <row r="658" spans="1:31" ht="15" customHeight="1" x14ac:dyDescent="0.2">
      <c r="A658" s="514">
        <v>11</v>
      </c>
      <c r="B658" s="129" t="s">
        <v>1855</v>
      </c>
      <c r="C658" s="714">
        <v>26</v>
      </c>
      <c r="D658" s="714">
        <v>8</v>
      </c>
      <c r="E658" s="714">
        <v>7</v>
      </c>
      <c r="F658" s="714">
        <v>11</v>
      </c>
      <c r="G658" s="714">
        <v>50</v>
      </c>
      <c r="H658" s="714">
        <v>60</v>
      </c>
      <c r="I658" s="716">
        <v>23</v>
      </c>
      <c r="J658" s="700">
        <f t="shared" si="60"/>
        <v>26</v>
      </c>
      <c r="K658" s="700">
        <f t="shared" si="61"/>
        <v>23</v>
      </c>
      <c r="L658" s="1046"/>
      <c r="M658" s="1047"/>
      <c r="N658" s="1047"/>
      <c r="O658" s="1048"/>
      <c r="Q658" s="422" t="s">
        <v>1313</v>
      </c>
      <c r="R658" s="20"/>
      <c r="S658" s="20"/>
      <c r="T658" s="20"/>
      <c r="U658" s="20"/>
      <c r="V658" s="20"/>
      <c r="W658" s="20"/>
      <c r="X658" s="20"/>
      <c r="Y658" s="20"/>
      <c r="Z658" s="20"/>
      <c r="AA658" s="20" t="s">
        <v>532</v>
      </c>
      <c r="AB658" s="10"/>
      <c r="AC658" s="20"/>
      <c r="AD658" s="20"/>
      <c r="AE658" s="21"/>
    </row>
    <row r="659" spans="1:31" ht="15" customHeight="1" x14ac:dyDescent="0.2">
      <c r="A659" s="514">
        <v>12</v>
      </c>
      <c r="B659" s="129" t="s">
        <v>190</v>
      </c>
      <c r="C659" s="714">
        <v>26</v>
      </c>
      <c r="D659" s="714">
        <v>7</v>
      </c>
      <c r="E659" s="714">
        <v>3</v>
      </c>
      <c r="F659" s="714">
        <v>16</v>
      </c>
      <c r="G659" s="714">
        <v>48</v>
      </c>
      <c r="H659" s="714">
        <v>71</v>
      </c>
      <c r="I659" s="716">
        <v>17</v>
      </c>
      <c r="J659" s="700">
        <f t="shared" si="60"/>
        <v>26</v>
      </c>
      <c r="K659" s="700">
        <f t="shared" si="61"/>
        <v>17</v>
      </c>
      <c r="L659" s="1046"/>
      <c r="M659" s="1047"/>
      <c r="N659" s="1047"/>
      <c r="O659" s="1048"/>
      <c r="Q659" s="422" t="s">
        <v>547</v>
      </c>
      <c r="R659" s="20"/>
      <c r="S659" s="20"/>
      <c r="T659" s="20"/>
      <c r="U659" s="20"/>
      <c r="V659" s="20"/>
      <c r="W659" s="20"/>
      <c r="X659" s="20"/>
      <c r="Y659" s="20"/>
      <c r="Z659" s="20"/>
      <c r="AA659" s="20"/>
      <c r="AB659" s="20"/>
      <c r="AC659" s="10"/>
      <c r="AD659" s="20" t="s">
        <v>532</v>
      </c>
      <c r="AE659" s="21"/>
    </row>
    <row r="660" spans="1:31" ht="15" customHeight="1" x14ac:dyDescent="0.2">
      <c r="A660" s="514">
        <v>13</v>
      </c>
      <c r="B660" s="129" t="s">
        <v>304</v>
      </c>
      <c r="C660" s="714">
        <v>26</v>
      </c>
      <c r="D660" s="714">
        <v>5</v>
      </c>
      <c r="E660" s="714">
        <v>6</v>
      </c>
      <c r="F660" s="714">
        <v>15</v>
      </c>
      <c r="G660" s="714">
        <v>43</v>
      </c>
      <c r="H660" s="714">
        <v>54</v>
      </c>
      <c r="I660" s="716">
        <v>16</v>
      </c>
      <c r="J660" s="700">
        <f t="shared" si="60"/>
        <v>26</v>
      </c>
      <c r="K660" s="700">
        <f t="shared" si="61"/>
        <v>16</v>
      </c>
      <c r="L660" s="1046"/>
      <c r="M660" s="1047"/>
      <c r="N660" s="1047"/>
      <c r="O660" s="1048"/>
      <c r="Q660" s="422" t="s">
        <v>1306</v>
      </c>
      <c r="R660" s="20"/>
      <c r="S660" s="20"/>
      <c r="T660" s="20"/>
      <c r="U660" s="20"/>
      <c r="V660" s="20"/>
      <c r="W660" s="20"/>
      <c r="X660" s="20"/>
      <c r="Y660" s="20"/>
      <c r="Z660" s="20"/>
      <c r="AA660" s="20"/>
      <c r="AB660" s="20"/>
      <c r="AC660" s="20" t="s">
        <v>532</v>
      </c>
      <c r="AD660" s="10"/>
      <c r="AE660" s="21" t="s">
        <v>532</v>
      </c>
    </row>
    <row r="661" spans="1:31" ht="15" customHeight="1" thickBot="1" x14ac:dyDescent="0.25">
      <c r="A661" s="515">
        <v>14</v>
      </c>
      <c r="B661" s="130" t="s">
        <v>1635</v>
      </c>
      <c r="C661" s="715">
        <v>26</v>
      </c>
      <c r="D661" s="715">
        <v>4</v>
      </c>
      <c r="E661" s="715">
        <v>7</v>
      </c>
      <c r="F661" s="715">
        <v>15</v>
      </c>
      <c r="G661" s="715">
        <v>46</v>
      </c>
      <c r="H661" s="715">
        <v>68</v>
      </c>
      <c r="I661" s="717">
        <v>15</v>
      </c>
      <c r="J661" s="700">
        <f t="shared" si="60"/>
        <v>26</v>
      </c>
      <c r="K661" s="700">
        <f t="shared" si="61"/>
        <v>15</v>
      </c>
      <c r="L661" s="1037"/>
      <c r="M661" s="1038"/>
      <c r="N661" s="1038"/>
      <c r="O661" s="1039"/>
      <c r="Q661" s="423" t="s">
        <v>499</v>
      </c>
      <c r="R661" s="23"/>
      <c r="S661" s="23"/>
      <c r="T661" s="23"/>
      <c r="U661" s="23"/>
      <c r="V661" s="23"/>
      <c r="W661" s="23"/>
      <c r="X661" s="23"/>
      <c r="Y661" s="23"/>
      <c r="Z661" s="23"/>
      <c r="AA661" s="23"/>
      <c r="AB661" s="23"/>
      <c r="AC661" s="23"/>
      <c r="AD661" s="23" t="s">
        <v>532</v>
      </c>
      <c r="AE661" s="15"/>
    </row>
    <row r="662" spans="1:31" ht="15" customHeight="1" x14ac:dyDescent="0.2">
      <c r="C662" s="700">
        <f t="shared" ref="C662:I662" si="62">SUM(C648:C661)</f>
        <v>364</v>
      </c>
      <c r="D662" s="700">
        <f t="shared" si="62"/>
        <v>145</v>
      </c>
      <c r="E662" s="700">
        <f t="shared" si="62"/>
        <v>74</v>
      </c>
      <c r="F662" s="700">
        <f t="shared" si="62"/>
        <v>145</v>
      </c>
      <c r="G662" s="700">
        <f t="shared" si="62"/>
        <v>737</v>
      </c>
      <c r="H662" s="700">
        <f t="shared" si="62"/>
        <v>727</v>
      </c>
      <c r="I662" s="700">
        <f t="shared" si="62"/>
        <v>364</v>
      </c>
      <c r="J662" s="700">
        <f t="shared" si="60"/>
        <v>364</v>
      </c>
      <c r="K662" s="700">
        <f t="shared" si="61"/>
        <v>364</v>
      </c>
    </row>
    <row r="663" spans="1:31" ht="15" customHeight="1" thickBot="1" x14ac:dyDescent="0.25"/>
    <row r="664" spans="1:31" ht="15" customHeight="1" thickBot="1" x14ac:dyDescent="0.25">
      <c r="A664" s="1326" t="s">
        <v>2197</v>
      </c>
      <c r="B664" s="1327"/>
      <c r="C664" s="1327"/>
      <c r="D664" s="1327"/>
      <c r="E664" s="1327"/>
      <c r="F664" s="1327"/>
      <c r="G664" s="1323" t="s">
        <v>1372</v>
      </c>
      <c r="H664" s="1324"/>
      <c r="I664" s="1325"/>
      <c r="L664" s="952" t="s">
        <v>538</v>
      </c>
      <c r="M664" s="953"/>
      <c r="N664" s="953"/>
      <c r="O664" s="954"/>
    </row>
    <row r="665" spans="1:31" ht="15" customHeight="1" thickBot="1" x14ac:dyDescent="0.25">
      <c r="A665" s="688" t="s">
        <v>496</v>
      </c>
      <c r="B665" s="689" t="s">
        <v>497</v>
      </c>
      <c r="C665" s="690" t="s">
        <v>498</v>
      </c>
      <c r="D665" s="690" t="s">
        <v>499</v>
      </c>
      <c r="E665" s="690" t="s">
        <v>500</v>
      </c>
      <c r="F665" s="690" t="s">
        <v>501</v>
      </c>
      <c r="G665" s="691" t="s">
        <v>502</v>
      </c>
      <c r="H665" s="691" t="s">
        <v>503</v>
      </c>
      <c r="I665" s="692" t="s">
        <v>504</v>
      </c>
      <c r="L665" s="955"/>
      <c r="M665" s="956"/>
      <c r="N665" s="956"/>
      <c r="O665" s="957"/>
      <c r="Q665" s="24" t="s">
        <v>1373</v>
      </c>
      <c r="R665" s="683" t="s">
        <v>1196</v>
      </c>
      <c r="S665" s="683" t="s">
        <v>541</v>
      </c>
      <c r="T665" s="683" t="s">
        <v>1784</v>
      </c>
      <c r="U665" s="683" t="s">
        <v>1088</v>
      </c>
      <c r="V665" s="683" t="s">
        <v>242</v>
      </c>
      <c r="W665" s="683" t="s">
        <v>1089</v>
      </c>
      <c r="X665" s="683" t="s">
        <v>610</v>
      </c>
      <c r="Y665" s="683" t="s">
        <v>514</v>
      </c>
      <c r="Z665" s="683" t="s">
        <v>1587</v>
      </c>
      <c r="AA665" s="684" t="s">
        <v>813</v>
      </c>
    </row>
    <row r="666" spans="1:31" ht="15" customHeight="1" x14ac:dyDescent="0.2">
      <c r="A666" s="687">
        <v>1</v>
      </c>
      <c r="B666" s="126" t="s">
        <v>1093</v>
      </c>
      <c r="C666" s="713">
        <v>18</v>
      </c>
      <c r="D666" s="713">
        <v>12</v>
      </c>
      <c r="E666" s="713">
        <v>3</v>
      </c>
      <c r="F666" s="713">
        <v>3</v>
      </c>
      <c r="G666" s="713">
        <v>45</v>
      </c>
      <c r="H666" s="713">
        <v>22</v>
      </c>
      <c r="I666" s="719">
        <f t="shared" ref="I666:I675" si="63">(D666*2)+E666</f>
        <v>27</v>
      </c>
      <c r="J666" s="700">
        <f t="shared" si="60"/>
        <v>18</v>
      </c>
      <c r="K666" s="700">
        <f t="shared" si="61"/>
        <v>27</v>
      </c>
      <c r="L666" s="1210" t="s">
        <v>1374</v>
      </c>
      <c r="M666" s="1211"/>
      <c r="N666" s="1211"/>
      <c r="O666" s="1212"/>
      <c r="Q666" s="681" t="s">
        <v>1196</v>
      </c>
      <c r="R666" s="10"/>
      <c r="S666" s="20" t="s">
        <v>1541</v>
      </c>
      <c r="T666" s="20" t="s">
        <v>1601</v>
      </c>
      <c r="U666" s="20" t="s">
        <v>1207</v>
      </c>
      <c r="V666" s="20" t="s">
        <v>844</v>
      </c>
      <c r="W666" s="20" t="s">
        <v>1642</v>
      </c>
      <c r="X666" s="20" t="s">
        <v>1487</v>
      </c>
      <c r="Y666" s="20" t="s">
        <v>844</v>
      </c>
      <c r="Z666" s="20" t="s">
        <v>1642</v>
      </c>
      <c r="AA666" s="21" t="s">
        <v>1487</v>
      </c>
    </row>
    <row r="667" spans="1:31" ht="15" customHeight="1" x14ac:dyDescent="0.2">
      <c r="A667" s="685">
        <v>2</v>
      </c>
      <c r="B667" s="129" t="s">
        <v>1375</v>
      </c>
      <c r="C667" s="714">
        <v>18</v>
      </c>
      <c r="D667" s="714">
        <v>10</v>
      </c>
      <c r="E667" s="714">
        <v>3</v>
      </c>
      <c r="F667" s="714">
        <v>5</v>
      </c>
      <c r="G667" s="714">
        <v>48</v>
      </c>
      <c r="H667" s="714">
        <v>30</v>
      </c>
      <c r="I667" s="716">
        <f t="shared" si="63"/>
        <v>23</v>
      </c>
      <c r="J667" s="700">
        <f t="shared" si="60"/>
        <v>18</v>
      </c>
      <c r="K667" s="700">
        <f t="shared" si="61"/>
        <v>23</v>
      </c>
      <c r="L667" s="1046"/>
      <c r="M667" s="1047"/>
      <c r="N667" s="1047"/>
      <c r="O667" s="1048"/>
      <c r="Q667" s="681" t="s">
        <v>541</v>
      </c>
      <c r="R667" s="20" t="s">
        <v>1210</v>
      </c>
      <c r="S667" s="10"/>
      <c r="T667" s="20" t="s">
        <v>1493</v>
      </c>
      <c r="U667" s="20" t="s">
        <v>1597</v>
      </c>
      <c r="V667" s="20" t="s">
        <v>1597</v>
      </c>
      <c r="W667" s="20" t="s">
        <v>1646</v>
      </c>
      <c r="X667" s="20" t="s">
        <v>1489</v>
      </c>
      <c r="Y667" s="20" t="s">
        <v>1540</v>
      </c>
      <c r="Z667" s="20" t="s">
        <v>1603</v>
      </c>
      <c r="AA667" s="21" t="s">
        <v>1376</v>
      </c>
    </row>
    <row r="668" spans="1:31" ht="15" customHeight="1" x14ac:dyDescent="0.2">
      <c r="A668" s="685">
        <v>3</v>
      </c>
      <c r="B668" s="129" t="s">
        <v>1377</v>
      </c>
      <c r="C668" s="714">
        <v>18</v>
      </c>
      <c r="D668" s="714">
        <v>9</v>
      </c>
      <c r="E668" s="714">
        <v>4</v>
      </c>
      <c r="F668" s="714">
        <v>5</v>
      </c>
      <c r="G668" s="714">
        <v>34</v>
      </c>
      <c r="H668" s="714">
        <v>27</v>
      </c>
      <c r="I668" s="716">
        <f t="shared" si="63"/>
        <v>22</v>
      </c>
      <c r="J668" s="700">
        <f t="shared" si="60"/>
        <v>18</v>
      </c>
      <c r="K668" s="700">
        <f t="shared" si="61"/>
        <v>22</v>
      </c>
      <c r="L668" s="1046"/>
      <c r="M668" s="1047"/>
      <c r="N668" s="1047"/>
      <c r="O668" s="1048"/>
      <c r="Q668" s="681" t="s">
        <v>1784</v>
      </c>
      <c r="R668" s="20" t="s">
        <v>1207</v>
      </c>
      <c r="S668" s="20" t="s">
        <v>1541</v>
      </c>
      <c r="T668" s="10"/>
      <c r="U668" s="20" t="s">
        <v>1490</v>
      </c>
      <c r="V668" s="20" t="s">
        <v>1210</v>
      </c>
      <c r="W668" s="20" t="s">
        <v>1646</v>
      </c>
      <c r="X668" s="20" t="s">
        <v>1540</v>
      </c>
      <c r="Y668" s="20" t="s">
        <v>1487</v>
      </c>
      <c r="Z668" s="20" t="s">
        <v>1490</v>
      </c>
      <c r="AA668" s="21" t="s">
        <v>1210</v>
      </c>
    </row>
    <row r="669" spans="1:31" ht="15" customHeight="1" x14ac:dyDescent="0.2">
      <c r="A669" s="685">
        <v>4</v>
      </c>
      <c r="B669" s="129" t="s">
        <v>1370</v>
      </c>
      <c r="C669" s="714">
        <v>18</v>
      </c>
      <c r="D669" s="714">
        <v>9</v>
      </c>
      <c r="E669" s="714">
        <v>3</v>
      </c>
      <c r="F669" s="714">
        <v>6</v>
      </c>
      <c r="G669" s="714">
        <v>31</v>
      </c>
      <c r="H669" s="714">
        <v>29</v>
      </c>
      <c r="I669" s="716">
        <f t="shared" si="63"/>
        <v>21</v>
      </c>
      <c r="J669" s="700">
        <f t="shared" si="60"/>
        <v>18</v>
      </c>
      <c r="K669" s="700">
        <f t="shared" si="61"/>
        <v>21</v>
      </c>
      <c r="L669" s="1046"/>
      <c r="M669" s="1047"/>
      <c r="N669" s="1047"/>
      <c r="O669" s="1048"/>
      <c r="Q669" s="681" t="s">
        <v>1088</v>
      </c>
      <c r="R669" s="20" t="s">
        <v>1494</v>
      </c>
      <c r="S669" s="20" t="s">
        <v>844</v>
      </c>
      <c r="T669" s="20" t="s">
        <v>1494</v>
      </c>
      <c r="U669" s="10"/>
      <c r="V669" s="20" t="s">
        <v>1488</v>
      </c>
      <c r="W669" s="20" t="s">
        <v>1543</v>
      </c>
      <c r="X669" s="20" t="s">
        <v>1654</v>
      </c>
      <c r="Y669" s="20" t="s">
        <v>1490</v>
      </c>
      <c r="Z669" s="20" t="s">
        <v>1597</v>
      </c>
      <c r="AA669" s="21" t="s">
        <v>1795</v>
      </c>
    </row>
    <row r="670" spans="1:31" ht="15" customHeight="1" x14ac:dyDescent="0.2">
      <c r="A670" s="685">
        <v>5</v>
      </c>
      <c r="B670" s="129" t="s">
        <v>1200</v>
      </c>
      <c r="C670" s="714">
        <v>18</v>
      </c>
      <c r="D670" s="714">
        <v>8</v>
      </c>
      <c r="E670" s="714">
        <v>4</v>
      </c>
      <c r="F670" s="714">
        <v>6</v>
      </c>
      <c r="G670" s="714">
        <v>36</v>
      </c>
      <c r="H670" s="714">
        <v>32</v>
      </c>
      <c r="I670" s="716">
        <f t="shared" si="63"/>
        <v>20</v>
      </c>
      <c r="J670" s="700">
        <f t="shared" si="60"/>
        <v>18</v>
      </c>
      <c r="K670" s="700">
        <f t="shared" si="61"/>
        <v>20</v>
      </c>
      <c r="L670" s="1046"/>
      <c r="M670" s="1047"/>
      <c r="N670" s="1047"/>
      <c r="O670" s="1048"/>
      <c r="Q670" s="681" t="s">
        <v>242</v>
      </c>
      <c r="R670" s="20" t="s">
        <v>1602</v>
      </c>
      <c r="S670" s="20" t="s">
        <v>1539</v>
      </c>
      <c r="T670" s="20" t="s">
        <v>1495</v>
      </c>
      <c r="U670" s="20" t="s">
        <v>1210</v>
      </c>
      <c r="V670" s="10"/>
      <c r="W670" s="20" t="s">
        <v>1597</v>
      </c>
      <c r="X670" s="20" t="s">
        <v>1643</v>
      </c>
      <c r="Y670" s="20" t="s">
        <v>1602</v>
      </c>
      <c r="Z670" s="20" t="s">
        <v>1597</v>
      </c>
      <c r="AA670" s="21" t="s">
        <v>1207</v>
      </c>
    </row>
    <row r="671" spans="1:31" ht="15" customHeight="1" x14ac:dyDescent="0.2">
      <c r="A671" s="685">
        <v>6</v>
      </c>
      <c r="B671" s="129" t="s">
        <v>1368</v>
      </c>
      <c r="C671" s="714">
        <v>18</v>
      </c>
      <c r="D671" s="714">
        <v>5</v>
      </c>
      <c r="E671" s="714">
        <v>6</v>
      </c>
      <c r="F671" s="714">
        <v>7</v>
      </c>
      <c r="G671" s="714">
        <v>28</v>
      </c>
      <c r="H671" s="714">
        <v>32</v>
      </c>
      <c r="I671" s="716">
        <f t="shared" si="63"/>
        <v>16</v>
      </c>
      <c r="J671" s="700">
        <f t="shared" si="60"/>
        <v>18</v>
      </c>
      <c r="K671" s="700">
        <f t="shared" si="61"/>
        <v>16</v>
      </c>
      <c r="L671" s="1046"/>
      <c r="M671" s="1047"/>
      <c r="N671" s="1047"/>
      <c r="O671" s="1048"/>
      <c r="Q671" s="681" t="s">
        <v>1089</v>
      </c>
      <c r="R671" s="20" t="s">
        <v>1490</v>
      </c>
      <c r="S671" s="20" t="s">
        <v>1490</v>
      </c>
      <c r="T671" s="20" t="s">
        <v>1207</v>
      </c>
      <c r="U671" s="20" t="s">
        <v>1487</v>
      </c>
      <c r="V671" s="20" t="s">
        <v>355</v>
      </c>
      <c r="W671" s="10"/>
      <c r="X671" s="20" t="s">
        <v>1493</v>
      </c>
      <c r="Y671" s="20" t="s">
        <v>1601</v>
      </c>
      <c r="Z671" s="20" t="s">
        <v>1487</v>
      </c>
      <c r="AA671" s="21" t="s">
        <v>1540</v>
      </c>
    </row>
    <row r="672" spans="1:31" ht="15" customHeight="1" x14ac:dyDescent="0.2">
      <c r="A672" s="685">
        <v>7</v>
      </c>
      <c r="B672" s="129" t="s">
        <v>1351</v>
      </c>
      <c r="C672" s="714">
        <v>18</v>
      </c>
      <c r="D672" s="714">
        <v>5</v>
      </c>
      <c r="E672" s="714">
        <v>4</v>
      </c>
      <c r="F672" s="714">
        <v>9</v>
      </c>
      <c r="G672" s="714">
        <v>39</v>
      </c>
      <c r="H672" s="714">
        <v>40</v>
      </c>
      <c r="I672" s="716">
        <f t="shared" si="63"/>
        <v>14</v>
      </c>
      <c r="J672" s="700">
        <f t="shared" si="60"/>
        <v>18</v>
      </c>
      <c r="K672" s="700">
        <f t="shared" si="61"/>
        <v>14</v>
      </c>
      <c r="L672" s="1046"/>
      <c r="M672" s="1047"/>
      <c r="N672" s="1047"/>
      <c r="O672" s="1048"/>
      <c r="Q672" s="681" t="s">
        <v>610</v>
      </c>
      <c r="R672" s="20" t="s">
        <v>1543</v>
      </c>
      <c r="S672" s="20" t="s">
        <v>1905</v>
      </c>
      <c r="T672" s="20" t="s">
        <v>1656</v>
      </c>
      <c r="U672" s="20" t="s">
        <v>1547</v>
      </c>
      <c r="V672" s="20" t="s">
        <v>1207</v>
      </c>
      <c r="W672" s="20" t="s">
        <v>1642</v>
      </c>
      <c r="X672" s="10"/>
      <c r="Y672" s="20" t="s">
        <v>1642</v>
      </c>
      <c r="Z672" s="20" t="s">
        <v>1795</v>
      </c>
      <c r="AA672" s="21" t="s">
        <v>1597</v>
      </c>
    </row>
    <row r="673" spans="1:29" ht="15" customHeight="1" x14ac:dyDescent="0.2">
      <c r="A673" s="685">
        <v>8</v>
      </c>
      <c r="B673" s="129" t="s">
        <v>1378</v>
      </c>
      <c r="C673" s="714">
        <v>18</v>
      </c>
      <c r="D673" s="714">
        <v>6</v>
      </c>
      <c r="E673" s="714">
        <v>2</v>
      </c>
      <c r="F673" s="714">
        <v>10</v>
      </c>
      <c r="G673" s="714">
        <v>25</v>
      </c>
      <c r="H673" s="714">
        <v>39</v>
      </c>
      <c r="I673" s="716">
        <f t="shared" si="63"/>
        <v>14</v>
      </c>
      <c r="J673" s="700">
        <f t="shared" si="60"/>
        <v>18</v>
      </c>
      <c r="K673" s="700">
        <f t="shared" si="61"/>
        <v>14</v>
      </c>
      <c r="L673" s="1046"/>
      <c r="M673" s="1047"/>
      <c r="N673" s="1047"/>
      <c r="O673" s="1048"/>
      <c r="Q673" s="681" t="s">
        <v>514</v>
      </c>
      <c r="R673" s="20" t="s">
        <v>104</v>
      </c>
      <c r="S673" s="20" t="s">
        <v>1490</v>
      </c>
      <c r="T673" s="20" t="s">
        <v>844</v>
      </c>
      <c r="U673" s="20" t="s">
        <v>1599</v>
      </c>
      <c r="V673" s="20" t="s">
        <v>1207</v>
      </c>
      <c r="W673" s="20" t="s">
        <v>1493</v>
      </c>
      <c r="X673" s="20" t="s">
        <v>844</v>
      </c>
      <c r="Y673" s="10"/>
      <c r="Z673" s="20" t="s">
        <v>1600</v>
      </c>
      <c r="AA673" s="21" t="s">
        <v>1644</v>
      </c>
    </row>
    <row r="674" spans="1:29" ht="15" customHeight="1" x14ac:dyDescent="0.2">
      <c r="A674" s="685">
        <v>9</v>
      </c>
      <c r="B674" s="129" t="s">
        <v>1379</v>
      </c>
      <c r="C674" s="714">
        <v>18</v>
      </c>
      <c r="D674" s="714">
        <v>3</v>
      </c>
      <c r="E674" s="714">
        <v>6</v>
      </c>
      <c r="F674" s="714">
        <v>9</v>
      </c>
      <c r="G674" s="714">
        <v>32</v>
      </c>
      <c r="H674" s="714">
        <v>46</v>
      </c>
      <c r="I674" s="716">
        <f t="shared" si="63"/>
        <v>12</v>
      </c>
      <c r="J674" s="700">
        <f t="shared" si="60"/>
        <v>18</v>
      </c>
      <c r="K674" s="700">
        <f t="shared" si="61"/>
        <v>12</v>
      </c>
      <c r="L674" s="1046"/>
      <c r="M674" s="1047"/>
      <c r="N674" s="1047"/>
      <c r="O674" s="1048"/>
      <c r="Q674" s="681" t="s">
        <v>1587</v>
      </c>
      <c r="R674" s="20" t="s">
        <v>1547</v>
      </c>
      <c r="S674" s="20" t="s">
        <v>1210</v>
      </c>
      <c r="T674" s="20" t="s">
        <v>1602</v>
      </c>
      <c r="U674" s="20" t="s">
        <v>1539</v>
      </c>
      <c r="V674" s="20" t="s">
        <v>1210</v>
      </c>
      <c r="W674" s="20" t="s">
        <v>1600</v>
      </c>
      <c r="X674" s="20" t="s">
        <v>628</v>
      </c>
      <c r="Y674" s="20" t="s">
        <v>844</v>
      </c>
      <c r="Z674" s="10"/>
      <c r="AA674" s="21" t="s">
        <v>1489</v>
      </c>
    </row>
    <row r="675" spans="1:29" ht="15" customHeight="1" thickBot="1" x14ac:dyDescent="0.25">
      <c r="A675" s="686">
        <v>10</v>
      </c>
      <c r="B675" s="130" t="s">
        <v>1094</v>
      </c>
      <c r="C675" s="715">
        <v>18</v>
      </c>
      <c r="D675" s="715">
        <v>4</v>
      </c>
      <c r="E675" s="715">
        <v>3</v>
      </c>
      <c r="F675" s="715">
        <v>11</v>
      </c>
      <c r="G675" s="715">
        <v>36</v>
      </c>
      <c r="H675" s="715">
        <v>57</v>
      </c>
      <c r="I675" s="717">
        <f t="shared" si="63"/>
        <v>11</v>
      </c>
      <c r="J675" s="700">
        <f t="shared" si="60"/>
        <v>18</v>
      </c>
      <c r="K675" s="700">
        <f t="shared" si="61"/>
        <v>11</v>
      </c>
      <c r="L675" s="1037"/>
      <c r="M675" s="1038"/>
      <c r="N675" s="1038"/>
      <c r="O675" s="1039"/>
      <c r="Q675" s="682" t="s">
        <v>813</v>
      </c>
      <c r="R675" s="23" t="s">
        <v>1597</v>
      </c>
      <c r="S675" s="23" t="s">
        <v>1646</v>
      </c>
      <c r="T675" s="23" t="s">
        <v>1540</v>
      </c>
      <c r="U675" s="23" t="s">
        <v>1210</v>
      </c>
      <c r="V675" s="23" t="s">
        <v>1539</v>
      </c>
      <c r="W675" s="23" t="s">
        <v>1597</v>
      </c>
      <c r="X675" s="23" t="s">
        <v>1546</v>
      </c>
      <c r="Y675" s="23" t="s">
        <v>1602</v>
      </c>
      <c r="Z675" s="23" t="s">
        <v>104</v>
      </c>
      <c r="AA675" s="15"/>
    </row>
    <row r="676" spans="1:29" ht="15" customHeight="1" x14ac:dyDescent="0.2">
      <c r="C676" s="700">
        <f t="shared" ref="C676:I676" si="64">SUM(C666:C675)</f>
        <v>180</v>
      </c>
      <c r="D676" s="700">
        <f t="shared" si="64"/>
        <v>71</v>
      </c>
      <c r="E676" s="700">
        <f t="shared" si="64"/>
        <v>38</v>
      </c>
      <c r="F676" s="700">
        <f t="shared" si="64"/>
        <v>71</v>
      </c>
      <c r="G676" s="700">
        <f t="shared" si="64"/>
        <v>354</v>
      </c>
      <c r="H676" s="700">
        <f t="shared" si="64"/>
        <v>354</v>
      </c>
      <c r="I676" s="700">
        <f t="shared" si="64"/>
        <v>180</v>
      </c>
      <c r="J676" s="700">
        <f t="shared" si="60"/>
        <v>180</v>
      </c>
      <c r="K676" s="700">
        <f t="shared" si="61"/>
        <v>180</v>
      </c>
      <c r="L676" s="4" t="s">
        <v>532</v>
      </c>
    </row>
    <row r="677" spans="1:29" ht="15" customHeight="1" thickBot="1" x14ac:dyDescent="0.25"/>
    <row r="678" spans="1:29" ht="15" customHeight="1" thickBot="1" x14ac:dyDescent="0.25">
      <c r="A678" s="1326" t="s">
        <v>2202</v>
      </c>
      <c r="B678" s="1327"/>
      <c r="C678" s="1327"/>
      <c r="D678" s="1327"/>
      <c r="E678" s="1327"/>
      <c r="F678" s="1327"/>
      <c r="G678" s="1323" t="s">
        <v>1372</v>
      </c>
      <c r="H678" s="1324"/>
      <c r="I678" s="1325"/>
      <c r="L678" s="1242" t="s">
        <v>588</v>
      </c>
      <c r="M678" s="1243"/>
      <c r="N678" s="1243"/>
      <c r="O678" s="1244"/>
    </row>
    <row r="679" spans="1:29" ht="15" customHeight="1" thickBot="1" x14ac:dyDescent="0.25">
      <c r="A679" s="688" t="s">
        <v>496</v>
      </c>
      <c r="B679" s="689" t="s">
        <v>497</v>
      </c>
      <c r="C679" s="690" t="s">
        <v>498</v>
      </c>
      <c r="D679" s="690" t="s">
        <v>499</v>
      </c>
      <c r="E679" s="690" t="s">
        <v>500</v>
      </c>
      <c r="F679" s="690" t="s">
        <v>501</v>
      </c>
      <c r="G679" s="691" t="s">
        <v>502</v>
      </c>
      <c r="H679" s="691" t="s">
        <v>503</v>
      </c>
      <c r="I679" s="692" t="s">
        <v>504</v>
      </c>
      <c r="L679" s="1245"/>
      <c r="M679" s="1246"/>
      <c r="N679" s="1246"/>
      <c r="O679" s="1247"/>
      <c r="Q679" s="24" t="s">
        <v>1373</v>
      </c>
      <c r="R679" s="683" t="s">
        <v>1615</v>
      </c>
      <c r="S679" s="683" t="s">
        <v>241</v>
      </c>
      <c r="T679" s="683" t="s">
        <v>1503</v>
      </c>
      <c r="U679" s="683" t="s">
        <v>564</v>
      </c>
      <c r="V679" s="683" t="s">
        <v>500</v>
      </c>
      <c r="W679" s="683" t="s">
        <v>59</v>
      </c>
      <c r="X679" s="683" t="s">
        <v>1530</v>
      </c>
      <c r="Y679" s="683" t="s">
        <v>610</v>
      </c>
      <c r="Z679" s="683" t="s">
        <v>2089</v>
      </c>
      <c r="AA679" s="683" t="s">
        <v>1959</v>
      </c>
      <c r="AB679" s="683" t="s">
        <v>2090</v>
      </c>
      <c r="AC679" s="684" t="s">
        <v>727</v>
      </c>
    </row>
    <row r="680" spans="1:29" ht="15" customHeight="1" x14ac:dyDescent="0.2">
      <c r="A680" s="687">
        <v>1</v>
      </c>
      <c r="B680" s="126" t="s">
        <v>106</v>
      </c>
      <c r="C680" s="713">
        <v>22</v>
      </c>
      <c r="D680" s="713">
        <v>15</v>
      </c>
      <c r="E680" s="713">
        <v>3</v>
      </c>
      <c r="F680" s="713">
        <v>4</v>
      </c>
      <c r="G680" s="713">
        <v>68</v>
      </c>
      <c r="H680" s="713">
        <v>31</v>
      </c>
      <c r="I680" s="719">
        <f t="shared" ref="I680:I691" si="65">(D680*2)+E680</f>
        <v>33</v>
      </c>
      <c r="J680" s="700">
        <f t="shared" si="60"/>
        <v>22</v>
      </c>
      <c r="K680" s="700">
        <f t="shared" si="61"/>
        <v>33</v>
      </c>
      <c r="L680" s="1210" t="s">
        <v>2216</v>
      </c>
      <c r="M680" s="1211"/>
      <c r="N680" s="1211"/>
      <c r="O680" s="1212"/>
      <c r="Q680" s="681" t="s">
        <v>1615</v>
      </c>
      <c r="R680" s="10"/>
      <c r="S680" s="20" t="s">
        <v>532</v>
      </c>
      <c r="T680" s="20"/>
      <c r="U680" s="20"/>
      <c r="V680" s="20"/>
      <c r="W680" s="20"/>
      <c r="X680" s="20"/>
      <c r="Y680" s="20"/>
      <c r="Z680" s="20"/>
      <c r="AA680" s="20"/>
      <c r="AB680" s="20"/>
      <c r="AC680" s="21"/>
    </row>
    <row r="681" spans="1:29" ht="15" customHeight="1" x14ac:dyDescent="0.2">
      <c r="A681" s="685">
        <v>2</v>
      </c>
      <c r="B681" s="129" t="s">
        <v>1498</v>
      </c>
      <c r="C681" s="714">
        <v>22</v>
      </c>
      <c r="D681" s="714">
        <v>14</v>
      </c>
      <c r="E681" s="714">
        <v>4</v>
      </c>
      <c r="F681" s="714">
        <v>4</v>
      </c>
      <c r="G681" s="714">
        <v>72</v>
      </c>
      <c r="H681" s="714">
        <v>33</v>
      </c>
      <c r="I681" s="716">
        <f t="shared" si="65"/>
        <v>32</v>
      </c>
      <c r="J681" s="700">
        <f t="shared" si="60"/>
        <v>22</v>
      </c>
      <c r="K681" s="700">
        <f t="shared" si="61"/>
        <v>32</v>
      </c>
      <c r="L681" s="1046"/>
      <c r="M681" s="1047"/>
      <c r="N681" s="1047"/>
      <c r="O681" s="1048"/>
      <c r="Q681" s="681" t="s">
        <v>241</v>
      </c>
      <c r="R681" s="20" t="s">
        <v>532</v>
      </c>
      <c r="S681" s="10"/>
      <c r="T681" s="20"/>
      <c r="U681" s="20"/>
      <c r="V681" s="20"/>
      <c r="W681" s="20"/>
      <c r="X681" s="20"/>
      <c r="Y681" s="20"/>
      <c r="Z681" s="20"/>
      <c r="AA681" s="20"/>
      <c r="AB681" s="20"/>
      <c r="AC681" s="21"/>
    </row>
    <row r="682" spans="1:29" ht="15" customHeight="1" x14ac:dyDescent="0.2">
      <c r="A682" s="685">
        <v>3</v>
      </c>
      <c r="B682" s="129" t="s">
        <v>1548</v>
      </c>
      <c r="C682" s="714">
        <v>22</v>
      </c>
      <c r="D682" s="714">
        <v>13</v>
      </c>
      <c r="E682" s="714">
        <v>4</v>
      </c>
      <c r="F682" s="714">
        <v>5</v>
      </c>
      <c r="G682" s="714">
        <v>62</v>
      </c>
      <c r="H682" s="714">
        <v>28</v>
      </c>
      <c r="I682" s="716">
        <f t="shared" si="65"/>
        <v>30</v>
      </c>
      <c r="J682" s="700">
        <f t="shared" si="60"/>
        <v>22</v>
      </c>
      <c r="K682" s="700">
        <f t="shared" si="61"/>
        <v>30</v>
      </c>
      <c r="L682" s="1046"/>
      <c r="M682" s="1047"/>
      <c r="N682" s="1047"/>
      <c r="O682" s="1048"/>
      <c r="Q682" s="681" t="s">
        <v>1503</v>
      </c>
      <c r="R682" s="20"/>
      <c r="S682" s="20"/>
      <c r="T682" s="10"/>
      <c r="U682" s="20" t="s">
        <v>532</v>
      </c>
      <c r="V682" s="20"/>
      <c r="W682" s="20"/>
      <c r="X682" s="20"/>
      <c r="Y682" s="20"/>
      <c r="Z682" s="20"/>
      <c r="AA682" s="20"/>
      <c r="AB682" s="20"/>
      <c r="AC682" s="21" t="s">
        <v>532</v>
      </c>
    </row>
    <row r="683" spans="1:29" ht="15" customHeight="1" x14ac:dyDescent="0.2">
      <c r="A683" s="685">
        <v>4</v>
      </c>
      <c r="B683" s="129" t="s">
        <v>2062</v>
      </c>
      <c r="C683" s="714">
        <v>22</v>
      </c>
      <c r="D683" s="714">
        <v>13</v>
      </c>
      <c r="E683" s="714">
        <v>2</v>
      </c>
      <c r="F683" s="714">
        <v>7</v>
      </c>
      <c r="G683" s="714">
        <v>73</v>
      </c>
      <c r="H683" s="714">
        <v>45</v>
      </c>
      <c r="I683" s="716">
        <f t="shared" si="65"/>
        <v>28</v>
      </c>
      <c r="J683" s="700">
        <f t="shared" si="60"/>
        <v>22</v>
      </c>
      <c r="K683" s="700">
        <f t="shared" si="61"/>
        <v>28</v>
      </c>
      <c r="L683" s="1046"/>
      <c r="M683" s="1047"/>
      <c r="N683" s="1047"/>
      <c r="O683" s="1048"/>
      <c r="Q683" s="681" t="s">
        <v>564</v>
      </c>
      <c r="R683" s="20"/>
      <c r="S683" s="20"/>
      <c r="T683" s="20" t="s">
        <v>532</v>
      </c>
      <c r="U683" s="10"/>
      <c r="V683" s="20"/>
      <c r="W683" s="20"/>
      <c r="X683" s="20"/>
      <c r="Y683" s="20"/>
      <c r="Z683" s="20"/>
      <c r="AA683" s="20"/>
      <c r="AB683" s="20"/>
      <c r="AC683" s="21"/>
    </row>
    <row r="684" spans="1:29" ht="15" customHeight="1" x14ac:dyDescent="0.2">
      <c r="A684" s="685">
        <v>5</v>
      </c>
      <c r="B684" s="129" t="s">
        <v>2217</v>
      </c>
      <c r="C684" s="714">
        <v>22</v>
      </c>
      <c r="D684" s="714">
        <v>11</v>
      </c>
      <c r="E684" s="714">
        <v>6</v>
      </c>
      <c r="F684" s="714">
        <v>5</v>
      </c>
      <c r="G684" s="714">
        <v>53</v>
      </c>
      <c r="H684" s="714">
        <v>37</v>
      </c>
      <c r="I684" s="716">
        <f t="shared" si="65"/>
        <v>28</v>
      </c>
      <c r="J684" s="700">
        <f t="shared" si="60"/>
        <v>22</v>
      </c>
      <c r="K684" s="700">
        <f t="shared" si="61"/>
        <v>28</v>
      </c>
      <c r="L684" s="1046"/>
      <c r="M684" s="1047"/>
      <c r="N684" s="1047"/>
      <c r="O684" s="1048"/>
      <c r="Q684" s="681" t="s">
        <v>500</v>
      </c>
      <c r="R684" s="20"/>
      <c r="S684" s="20"/>
      <c r="T684" s="20"/>
      <c r="U684" s="20"/>
      <c r="V684" s="10"/>
      <c r="W684" s="20"/>
      <c r="X684" s="20"/>
      <c r="Y684" s="20"/>
      <c r="Z684" s="20"/>
      <c r="AA684" s="20"/>
      <c r="AB684" s="20"/>
      <c r="AC684" s="21"/>
    </row>
    <row r="685" spans="1:29" ht="15" customHeight="1" x14ac:dyDescent="0.2">
      <c r="A685" s="685">
        <v>6</v>
      </c>
      <c r="B685" s="129" t="s">
        <v>2218</v>
      </c>
      <c r="C685" s="714">
        <v>22</v>
      </c>
      <c r="D685" s="714">
        <v>9</v>
      </c>
      <c r="E685" s="714">
        <v>3</v>
      </c>
      <c r="F685" s="714">
        <v>10</v>
      </c>
      <c r="G685" s="714">
        <v>33</v>
      </c>
      <c r="H685" s="714">
        <v>40</v>
      </c>
      <c r="I685" s="716">
        <f t="shared" si="65"/>
        <v>21</v>
      </c>
      <c r="J685" s="700">
        <f t="shared" si="60"/>
        <v>22</v>
      </c>
      <c r="K685" s="700">
        <f t="shared" si="61"/>
        <v>21</v>
      </c>
      <c r="L685" s="1046"/>
      <c r="M685" s="1047"/>
      <c r="N685" s="1047"/>
      <c r="O685" s="1048"/>
      <c r="Q685" s="681" t="s">
        <v>59</v>
      </c>
      <c r="R685" s="20"/>
      <c r="S685" s="20"/>
      <c r="T685" s="20"/>
      <c r="U685" s="20"/>
      <c r="V685" s="20"/>
      <c r="W685" s="10"/>
      <c r="X685" s="20"/>
      <c r="Y685" s="20"/>
      <c r="Z685" s="20"/>
      <c r="AA685" s="20"/>
      <c r="AB685" s="20"/>
      <c r="AC685" s="21"/>
    </row>
    <row r="686" spans="1:29" ht="15" customHeight="1" x14ac:dyDescent="0.2">
      <c r="A686" s="685">
        <v>7</v>
      </c>
      <c r="B686" s="129" t="s">
        <v>1931</v>
      </c>
      <c r="C686" s="714">
        <v>22</v>
      </c>
      <c r="D686" s="714">
        <v>10</v>
      </c>
      <c r="E686" s="714">
        <v>2</v>
      </c>
      <c r="F686" s="714">
        <v>10</v>
      </c>
      <c r="G686" s="714">
        <v>42</v>
      </c>
      <c r="H686" s="714">
        <v>56</v>
      </c>
      <c r="I686" s="716">
        <f t="shared" si="65"/>
        <v>22</v>
      </c>
      <c r="J686" s="700">
        <f t="shared" si="60"/>
        <v>22</v>
      </c>
      <c r="K686" s="700">
        <f t="shared" si="61"/>
        <v>22</v>
      </c>
      <c r="L686" s="1046"/>
      <c r="M686" s="1047"/>
      <c r="N686" s="1047"/>
      <c r="O686" s="1048"/>
      <c r="Q686" s="681" t="s">
        <v>1530</v>
      </c>
      <c r="R686" s="20"/>
      <c r="S686" s="20"/>
      <c r="T686" s="20"/>
      <c r="U686" s="20"/>
      <c r="V686" s="20"/>
      <c r="W686" s="20"/>
      <c r="X686" s="10"/>
      <c r="Y686" s="20"/>
      <c r="Z686" s="20"/>
      <c r="AA686" s="20"/>
      <c r="AB686" s="20"/>
      <c r="AC686" s="21"/>
    </row>
    <row r="687" spans="1:29" ht="15" customHeight="1" x14ac:dyDescent="0.2">
      <c r="A687" s="685">
        <v>8</v>
      </c>
      <c r="B687" s="129" t="s">
        <v>1497</v>
      </c>
      <c r="C687" s="714">
        <v>22</v>
      </c>
      <c r="D687" s="714">
        <v>7</v>
      </c>
      <c r="E687" s="714">
        <v>4</v>
      </c>
      <c r="F687" s="714">
        <v>11</v>
      </c>
      <c r="G687" s="714">
        <v>35</v>
      </c>
      <c r="H687" s="714">
        <v>44</v>
      </c>
      <c r="I687" s="716">
        <f t="shared" si="65"/>
        <v>18</v>
      </c>
      <c r="J687" s="700">
        <f t="shared" si="60"/>
        <v>22</v>
      </c>
      <c r="K687" s="700">
        <f t="shared" si="61"/>
        <v>18</v>
      </c>
      <c r="L687" s="1046"/>
      <c r="M687" s="1047"/>
      <c r="N687" s="1047"/>
      <c r="O687" s="1048"/>
      <c r="Q687" s="681" t="s">
        <v>610</v>
      </c>
      <c r="R687" s="20"/>
      <c r="S687" s="20"/>
      <c r="T687" s="20"/>
      <c r="U687" s="20"/>
      <c r="V687" s="20"/>
      <c r="W687" s="20"/>
      <c r="X687" s="20"/>
      <c r="Y687" s="10"/>
      <c r="Z687" s="20" t="s">
        <v>532</v>
      </c>
      <c r="AA687" s="20"/>
      <c r="AB687" s="20"/>
      <c r="AC687" s="21"/>
    </row>
    <row r="688" spans="1:29" ht="15" customHeight="1" x14ac:dyDescent="0.2">
      <c r="A688" s="685">
        <v>9</v>
      </c>
      <c r="B688" s="129" t="s">
        <v>2061</v>
      </c>
      <c r="C688" s="714">
        <v>22</v>
      </c>
      <c r="D688" s="714">
        <v>4</v>
      </c>
      <c r="E688" s="714">
        <v>8</v>
      </c>
      <c r="F688" s="714">
        <v>10</v>
      </c>
      <c r="G688" s="714">
        <v>30</v>
      </c>
      <c r="H688" s="714">
        <v>46</v>
      </c>
      <c r="I688" s="716">
        <f t="shared" si="65"/>
        <v>16</v>
      </c>
      <c r="J688" s="700">
        <f t="shared" si="60"/>
        <v>22</v>
      </c>
      <c r="K688" s="700">
        <f t="shared" si="61"/>
        <v>16</v>
      </c>
      <c r="L688" s="1046"/>
      <c r="M688" s="1047"/>
      <c r="N688" s="1047"/>
      <c r="O688" s="1048"/>
      <c r="Q688" s="681" t="s">
        <v>2089</v>
      </c>
      <c r="R688" s="20"/>
      <c r="S688" s="20"/>
      <c r="T688" s="20"/>
      <c r="U688" s="20"/>
      <c r="V688" s="20"/>
      <c r="W688" s="20"/>
      <c r="X688" s="20"/>
      <c r="Y688" s="20" t="s">
        <v>532</v>
      </c>
      <c r="Z688" s="10"/>
      <c r="AA688" s="20"/>
      <c r="AB688" s="20"/>
      <c r="AC688" s="21"/>
    </row>
    <row r="689" spans="1:31" ht="15" customHeight="1" x14ac:dyDescent="0.2">
      <c r="A689" s="685">
        <v>10</v>
      </c>
      <c r="B689" s="129" t="s">
        <v>2204</v>
      </c>
      <c r="C689" s="714">
        <v>22</v>
      </c>
      <c r="D689" s="714">
        <v>5</v>
      </c>
      <c r="E689" s="714">
        <v>6</v>
      </c>
      <c r="F689" s="714">
        <v>11</v>
      </c>
      <c r="G689" s="714">
        <v>40</v>
      </c>
      <c r="H689" s="714">
        <v>86</v>
      </c>
      <c r="I689" s="716">
        <f t="shared" si="65"/>
        <v>16</v>
      </c>
      <c r="J689" s="700">
        <f t="shared" si="60"/>
        <v>22</v>
      </c>
      <c r="K689" s="700">
        <f t="shared" si="61"/>
        <v>16</v>
      </c>
      <c r="L689" s="1046"/>
      <c r="M689" s="1047"/>
      <c r="N689" s="1047"/>
      <c r="O689" s="1048"/>
      <c r="Q689" s="681" t="s">
        <v>1959</v>
      </c>
      <c r="R689" s="20"/>
      <c r="S689" s="20"/>
      <c r="T689" s="20"/>
      <c r="U689" s="20"/>
      <c r="V689" s="20"/>
      <c r="W689" s="20"/>
      <c r="X689" s="20"/>
      <c r="Y689" s="20"/>
      <c r="Z689" s="20"/>
      <c r="AA689" s="10"/>
      <c r="AB689" s="20" t="s">
        <v>532</v>
      </c>
      <c r="AC689" s="21"/>
    </row>
    <row r="690" spans="1:31" ht="15" customHeight="1" x14ac:dyDescent="0.2">
      <c r="A690" s="685">
        <v>11</v>
      </c>
      <c r="B690" s="129" t="s">
        <v>1139</v>
      </c>
      <c r="C690" s="714">
        <v>22</v>
      </c>
      <c r="D690" s="714">
        <v>5</v>
      </c>
      <c r="E690" s="714">
        <v>5</v>
      </c>
      <c r="F690" s="714">
        <v>12</v>
      </c>
      <c r="G690" s="714">
        <v>30</v>
      </c>
      <c r="H690" s="714">
        <v>55</v>
      </c>
      <c r="I690" s="716">
        <f t="shared" si="65"/>
        <v>15</v>
      </c>
      <c r="J690" s="700">
        <f t="shared" si="60"/>
        <v>22</v>
      </c>
      <c r="K690" s="700">
        <f t="shared" si="61"/>
        <v>15</v>
      </c>
      <c r="L690" s="1046"/>
      <c r="M690" s="1047"/>
      <c r="N690" s="1047"/>
      <c r="O690" s="1048"/>
      <c r="Q690" s="681" t="s">
        <v>2090</v>
      </c>
      <c r="R690" s="20"/>
      <c r="S690" s="20"/>
      <c r="T690" s="20"/>
      <c r="U690" s="20"/>
      <c r="V690" s="20"/>
      <c r="W690" s="20"/>
      <c r="X690" s="20"/>
      <c r="Y690" s="20"/>
      <c r="Z690" s="20"/>
      <c r="AA690" s="20" t="s">
        <v>532</v>
      </c>
      <c r="AB690" s="10"/>
      <c r="AC690" s="21" t="s">
        <v>532</v>
      </c>
    </row>
    <row r="691" spans="1:31" ht="15" customHeight="1" thickBot="1" x14ac:dyDescent="0.25">
      <c r="A691" s="686">
        <v>12</v>
      </c>
      <c r="B691" s="130" t="s">
        <v>2094</v>
      </c>
      <c r="C691" s="715">
        <v>22</v>
      </c>
      <c r="D691" s="715">
        <v>0</v>
      </c>
      <c r="E691" s="715">
        <v>5</v>
      </c>
      <c r="F691" s="715">
        <v>17</v>
      </c>
      <c r="G691" s="715">
        <v>30</v>
      </c>
      <c r="H691" s="715">
        <v>76</v>
      </c>
      <c r="I691" s="717">
        <f t="shared" si="65"/>
        <v>5</v>
      </c>
      <c r="J691" s="700">
        <f t="shared" si="60"/>
        <v>22</v>
      </c>
      <c r="K691" s="700">
        <f t="shared" si="61"/>
        <v>5</v>
      </c>
      <c r="L691" s="1037"/>
      <c r="M691" s="1038"/>
      <c r="N691" s="1038"/>
      <c r="O691" s="1039"/>
      <c r="Q691" s="682" t="s">
        <v>727</v>
      </c>
      <c r="R691" s="23"/>
      <c r="S691" s="23"/>
      <c r="T691" s="23"/>
      <c r="U691" s="23"/>
      <c r="V691" s="23"/>
      <c r="W691" s="23"/>
      <c r="X691" s="23"/>
      <c r="Y691" s="23"/>
      <c r="Z691" s="23"/>
      <c r="AA691" s="23"/>
      <c r="AB691" s="23" t="s">
        <v>532</v>
      </c>
      <c r="AC691" s="15"/>
    </row>
    <row r="692" spans="1:31" ht="15" customHeight="1" x14ac:dyDescent="0.2">
      <c r="C692" s="700">
        <f t="shared" ref="C692:I692" si="66">SUM(C680:C691)</f>
        <v>264</v>
      </c>
      <c r="D692" s="700">
        <f t="shared" si="66"/>
        <v>106</v>
      </c>
      <c r="E692" s="700">
        <f t="shared" si="66"/>
        <v>52</v>
      </c>
      <c r="F692" s="700">
        <f t="shared" si="66"/>
        <v>106</v>
      </c>
      <c r="G692" s="700">
        <f t="shared" si="66"/>
        <v>568</v>
      </c>
      <c r="H692" s="700">
        <f t="shared" si="66"/>
        <v>577</v>
      </c>
      <c r="I692" s="700">
        <f t="shared" si="66"/>
        <v>264</v>
      </c>
      <c r="J692" s="700">
        <f t="shared" si="60"/>
        <v>264</v>
      </c>
      <c r="K692" s="700">
        <f t="shared" si="61"/>
        <v>264</v>
      </c>
      <c r="L692" s="4" t="s">
        <v>532</v>
      </c>
    </row>
    <row r="693" spans="1:31" ht="15" customHeight="1" thickBot="1" x14ac:dyDescent="0.25"/>
    <row r="694" spans="1:31" ht="15" customHeight="1" x14ac:dyDescent="0.2">
      <c r="A694" s="1131" t="s">
        <v>491</v>
      </c>
      <c r="B694" s="1305"/>
      <c r="C694" s="1287" t="s">
        <v>2219</v>
      </c>
      <c r="D694" s="1288"/>
      <c r="E694" s="1288"/>
      <c r="F694" s="1288"/>
      <c r="G694" s="1288"/>
      <c r="H694" s="1288"/>
      <c r="I694" s="1289"/>
      <c r="P694" s="5" t="s">
        <v>532</v>
      </c>
    </row>
    <row r="695" spans="1:31" ht="15" customHeight="1" thickBot="1" x14ac:dyDescent="0.25">
      <c r="A695" s="1133"/>
      <c r="B695" s="1306"/>
      <c r="C695" s="1290"/>
      <c r="D695" s="1291"/>
      <c r="E695" s="1291"/>
      <c r="F695" s="1291"/>
      <c r="G695" s="1291"/>
      <c r="H695" s="1291"/>
      <c r="I695" s="1292"/>
    </row>
    <row r="696" spans="1:31" ht="15" customHeight="1" thickBot="1" x14ac:dyDescent="0.25"/>
    <row r="697" spans="1:31" ht="15" customHeight="1" thickBot="1" x14ac:dyDescent="0.25">
      <c r="A697" s="1321" t="s">
        <v>2187</v>
      </c>
      <c r="B697" s="1322"/>
      <c r="C697" s="1322"/>
      <c r="D697" s="1322"/>
      <c r="E697" s="1322"/>
      <c r="F697" s="1322"/>
      <c r="G697" s="1328" t="s">
        <v>2219</v>
      </c>
      <c r="H697" s="1329"/>
      <c r="I697" s="1330"/>
      <c r="L697" s="1242" t="s">
        <v>588</v>
      </c>
      <c r="M697" s="1243"/>
      <c r="N697" s="1243"/>
      <c r="O697" s="1244"/>
    </row>
    <row r="698" spans="1:31" ht="15" customHeight="1" thickBot="1" x14ac:dyDescent="0.25">
      <c r="A698" s="508" t="s">
        <v>496</v>
      </c>
      <c r="B698" s="509" t="s">
        <v>497</v>
      </c>
      <c r="C698" s="510" t="s">
        <v>498</v>
      </c>
      <c r="D698" s="510" t="s">
        <v>499</v>
      </c>
      <c r="E698" s="510" t="s">
        <v>500</v>
      </c>
      <c r="F698" s="510" t="s">
        <v>501</v>
      </c>
      <c r="G698" s="511" t="s">
        <v>502</v>
      </c>
      <c r="H698" s="511" t="s">
        <v>503</v>
      </c>
      <c r="I698" s="512" t="s">
        <v>504</v>
      </c>
      <c r="L698" s="1245"/>
      <c r="M698" s="1246"/>
      <c r="N698" s="1246"/>
      <c r="O698" s="1247"/>
      <c r="Q698" s="24" t="s">
        <v>2220</v>
      </c>
      <c r="R698" s="420" t="s">
        <v>116</v>
      </c>
      <c r="S698" s="420" t="s">
        <v>117</v>
      </c>
      <c r="T698" s="420" t="s">
        <v>901</v>
      </c>
      <c r="U698" s="420" t="s">
        <v>902</v>
      </c>
      <c r="V698" s="420" t="s">
        <v>847</v>
      </c>
      <c r="W698" s="420" t="s">
        <v>158</v>
      </c>
      <c r="X698" s="420" t="s">
        <v>1178</v>
      </c>
      <c r="Y698" s="420" t="s">
        <v>566</v>
      </c>
      <c r="Z698" s="420" t="s">
        <v>322</v>
      </c>
      <c r="AA698" s="420" t="s">
        <v>514</v>
      </c>
      <c r="AB698" s="420" t="s">
        <v>501</v>
      </c>
      <c r="AC698" s="420" t="s">
        <v>1684</v>
      </c>
      <c r="AD698" s="420" t="s">
        <v>769</v>
      </c>
      <c r="AE698" s="421" t="s">
        <v>704</v>
      </c>
    </row>
    <row r="699" spans="1:31" ht="15" customHeight="1" x14ac:dyDescent="0.2">
      <c r="A699" s="518">
        <v>1</v>
      </c>
      <c r="B699" s="126" t="s">
        <v>174</v>
      </c>
      <c r="C699" s="713">
        <v>26</v>
      </c>
      <c r="D699" s="713">
        <v>16</v>
      </c>
      <c r="E699" s="713">
        <v>6</v>
      </c>
      <c r="F699" s="713">
        <v>4</v>
      </c>
      <c r="G699" s="713">
        <v>55</v>
      </c>
      <c r="H699" s="713">
        <v>28</v>
      </c>
      <c r="I699" s="719">
        <v>38</v>
      </c>
      <c r="J699" s="700">
        <f t="shared" si="60"/>
        <v>26</v>
      </c>
      <c r="K699" s="700">
        <f t="shared" si="61"/>
        <v>38</v>
      </c>
      <c r="L699" s="1210" t="s">
        <v>2221</v>
      </c>
      <c r="M699" s="1211"/>
      <c r="N699" s="1211"/>
      <c r="O699" s="1212"/>
      <c r="Q699" s="422" t="s">
        <v>116</v>
      </c>
      <c r="R699" s="10"/>
      <c r="S699" s="20" t="s">
        <v>532</v>
      </c>
      <c r="T699" s="20"/>
      <c r="U699" s="20"/>
      <c r="V699" s="20"/>
      <c r="W699" s="20"/>
      <c r="X699" s="20"/>
      <c r="Y699" s="20"/>
      <c r="Z699" s="20"/>
      <c r="AA699" s="20"/>
      <c r="AB699" s="20"/>
      <c r="AC699" s="20"/>
      <c r="AD699" s="20"/>
      <c r="AE699" s="21"/>
    </row>
    <row r="700" spans="1:31" ht="15" customHeight="1" x14ac:dyDescent="0.2">
      <c r="A700" s="514">
        <v>2</v>
      </c>
      <c r="B700" s="129" t="s">
        <v>575</v>
      </c>
      <c r="C700" s="714">
        <v>26</v>
      </c>
      <c r="D700" s="714">
        <v>17</v>
      </c>
      <c r="E700" s="714">
        <v>2</v>
      </c>
      <c r="F700" s="714">
        <v>7</v>
      </c>
      <c r="G700" s="714">
        <v>66</v>
      </c>
      <c r="H700" s="714">
        <v>39</v>
      </c>
      <c r="I700" s="716">
        <v>36</v>
      </c>
      <c r="J700" s="700">
        <f t="shared" si="60"/>
        <v>26</v>
      </c>
      <c r="K700" s="700">
        <f t="shared" si="61"/>
        <v>36</v>
      </c>
      <c r="L700" s="1046"/>
      <c r="M700" s="1047"/>
      <c r="N700" s="1047"/>
      <c r="O700" s="1048"/>
      <c r="Q700" s="422" t="s">
        <v>117</v>
      </c>
      <c r="R700" s="20" t="s">
        <v>532</v>
      </c>
      <c r="S700" s="10"/>
      <c r="T700" s="20"/>
      <c r="U700" s="20"/>
      <c r="V700" s="20"/>
      <c r="W700" s="20"/>
      <c r="X700" s="20"/>
      <c r="Y700" s="20"/>
      <c r="Z700" s="20"/>
      <c r="AA700" s="20"/>
      <c r="AB700" s="20"/>
      <c r="AC700" s="20"/>
      <c r="AD700" s="20"/>
      <c r="AE700" s="21"/>
    </row>
    <row r="701" spans="1:31" ht="15" customHeight="1" x14ac:dyDescent="0.2">
      <c r="A701" s="514">
        <v>3</v>
      </c>
      <c r="B701" s="129" t="s">
        <v>1923</v>
      </c>
      <c r="C701" s="714">
        <v>26</v>
      </c>
      <c r="D701" s="714">
        <v>10</v>
      </c>
      <c r="E701" s="714">
        <v>11</v>
      </c>
      <c r="F701" s="714">
        <v>5</v>
      </c>
      <c r="G701" s="714">
        <v>52</v>
      </c>
      <c r="H701" s="714">
        <v>41</v>
      </c>
      <c r="I701" s="716">
        <v>31</v>
      </c>
      <c r="J701" s="700">
        <f t="shared" si="60"/>
        <v>26</v>
      </c>
      <c r="K701" s="700">
        <f t="shared" si="61"/>
        <v>31</v>
      </c>
      <c r="L701" s="1046"/>
      <c r="M701" s="1047"/>
      <c r="N701" s="1047"/>
      <c r="O701" s="1048"/>
      <c r="Q701" s="422" t="s">
        <v>901</v>
      </c>
      <c r="R701" s="20"/>
      <c r="S701" s="20"/>
      <c r="T701" s="10"/>
      <c r="U701" s="20" t="s">
        <v>532</v>
      </c>
      <c r="V701" s="20"/>
      <c r="W701" s="20"/>
      <c r="X701" s="20"/>
      <c r="Y701" s="20"/>
      <c r="Z701" s="20"/>
      <c r="AA701" s="20"/>
      <c r="AB701" s="20"/>
      <c r="AC701" s="20"/>
      <c r="AD701" s="20"/>
      <c r="AE701" s="21"/>
    </row>
    <row r="702" spans="1:31" ht="15" customHeight="1" x14ac:dyDescent="0.2">
      <c r="A702" s="514">
        <v>4</v>
      </c>
      <c r="B702" s="129" t="s">
        <v>164</v>
      </c>
      <c r="C702" s="714">
        <v>26</v>
      </c>
      <c r="D702" s="714">
        <v>11</v>
      </c>
      <c r="E702" s="714">
        <v>5</v>
      </c>
      <c r="F702" s="714">
        <v>10</v>
      </c>
      <c r="G702" s="714">
        <v>41</v>
      </c>
      <c r="H702" s="714">
        <v>41</v>
      </c>
      <c r="I702" s="716">
        <v>27</v>
      </c>
      <c r="J702" s="700">
        <f t="shared" si="60"/>
        <v>26</v>
      </c>
      <c r="K702" s="700">
        <f t="shared" si="61"/>
        <v>27</v>
      </c>
      <c r="L702" s="1046"/>
      <c r="M702" s="1047"/>
      <c r="N702" s="1047"/>
      <c r="O702" s="1048"/>
      <c r="Q702" s="422" t="s">
        <v>902</v>
      </c>
      <c r="R702" s="20"/>
      <c r="S702" s="20"/>
      <c r="T702" s="20" t="s">
        <v>532</v>
      </c>
      <c r="U702" s="10"/>
      <c r="V702" s="20"/>
      <c r="W702" s="20"/>
      <c r="X702" s="20"/>
      <c r="Y702" s="20"/>
      <c r="Z702" s="20"/>
      <c r="AA702" s="20"/>
      <c r="AB702" s="20"/>
      <c r="AC702" s="20"/>
      <c r="AD702" s="20"/>
      <c r="AE702" s="21"/>
    </row>
    <row r="703" spans="1:31" ht="15" customHeight="1" x14ac:dyDescent="0.2">
      <c r="A703" s="514">
        <v>5</v>
      </c>
      <c r="B703" s="129" t="s">
        <v>1431</v>
      </c>
      <c r="C703" s="714">
        <v>26</v>
      </c>
      <c r="D703" s="714">
        <v>11</v>
      </c>
      <c r="E703" s="714">
        <v>5</v>
      </c>
      <c r="F703" s="714">
        <v>10</v>
      </c>
      <c r="G703" s="714">
        <v>48</v>
      </c>
      <c r="H703" s="714">
        <v>42</v>
      </c>
      <c r="I703" s="716">
        <v>27</v>
      </c>
      <c r="J703" s="700">
        <f t="shared" si="60"/>
        <v>26</v>
      </c>
      <c r="K703" s="700">
        <f t="shared" si="61"/>
        <v>27</v>
      </c>
      <c r="L703" s="1046"/>
      <c r="M703" s="1047"/>
      <c r="N703" s="1047"/>
      <c r="O703" s="1048"/>
      <c r="Q703" s="422" t="s">
        <v>847</v>
      </c>
      <c r="R703" s="20"/>
      <c r="S703" s="20"/>
      <c r="T703" s="20"/>
      <c r="U703" s="20"/>
      <c r="V703" s="10"/>
      <c r="W703" s="20"/>
      <c r="X703" s="20"/>
      <c r="Y703" s="20"/>
      <c r="Z703" s="20"/>
      <c r="AA703" s="20"/>
      <c r="AB703" s="20"/>
      <c r="AC703" s="20"/>
      <c r="AD703" s="20"/>
      <c r="AE703" s="21" t="s">
        <v>532</v>
      </c>
    </row>
    <row r="704" spans="1:31" ht="15" customHeight="1" x14ac:dyDescent="0.2">
      <c r="A704" s="514">
        <v>6</v>
      </c>
      <c r="B704" s="129" t="s">
        <v>529</v>
      </c>
      <c r="C704" s="714">
        <v>26</v>
      </c>
      <c r="D704" s="714">
        <v>10</v>
      </c>
      <c r="E704" s="714">
        <v>7</v>
      </c>
      <c r="F704" s="714">
        <v>9</v>
      </c>
      <c r="G704" s="714">
        <v>57</v>
      </c>
      <c r="H704" s="714">
        <v>62</v>
      </c>
      <c r="I704" s="716">
        <v>27</v>
      </c>
      <c r="J704" s="700">
        <f t="shared" si="60"/>
        <v>26</v>
      </c>
      <c r="K704" s="700">
        <f t="shared" si="61"/>
        <v>27</v>
      </c>
      <c r="L704" s="1046"/>
      <c r="M704" s="1047"/>
      <c r="N704" s="1047"/>
      <c r="O704" s="1048"/>
      <c r="Q704" s="422" t="s">
        <v>158</v>
      </c>
      <c r="R704" s="20"/>
      <c r="S704" s="20"/>
      <c r="T704" s="20"/>
      <c r="U704" s="20"/>
      <c r="V704" s="20"/>
      <c r="W704" s="10"/>
      <c r="X704" s="20"/>
      <c r="Y704" s="20"/>
      <c r="Z704" s="20"/>
      <c r="AA704" s="20"/>
      <c r="AB704" s="20"/>
      <c r="AC704" s="20"/>
      <c r="AD704" s="20"/>
      <c r="AE704" s="21"/>
    </row>
    <row r="705" spans="1:31" ht="15" customHeight="1" x14ac:dyDescent="0.2">
      <c r="A705" s="514">
        <v>7</v>
      </c>
      <c r="B705" s="129" t="s">
        <v>128</v>
      </c>
      <c r="C705" s="714">
        <v>26</v>
      </c>
      <c r="D705" s="714">
        <v>8</v>
      </c>
      <c r="E705" s="714">
        <v>10</v>
      </c>
      <c r="F705" s="714">
        <v>8</v>
      </c>
      <c r="G705" s="714">
        <v>42</v>
      </c>
      <c r="H705" s="714">
        <v>38</v>
      </c>
      <c r="I705" s="716">
        <v>26</v>
      </c>
      <c r="J705" s="700">
        <f t="shared" si="60"/>
        <v>26</v>
      </c>
      <c r="K705" s="700">
        <f t="shared" si="61"/>
        <v>26</v>
      </c>
      <c r="L705" s="1046"/>
      <c r="M705" s="1047"/>
      <c r="N705" s="1047"/>
      <c r="O705" s="1048"/>
      <c r="Q705" s="422" t="s">
        <v>1178</v>
      </c>
      <c r="R705" s="20"/>
      <c r="S705" s="20"/>
      <c r="T705" s="20"/>
      <c r="U705" s="20"/>
      <c r="V705" s="20"/>
      <c r="W705" s="20"/>
      <c r="X705" s="10"/>
      <c r="Y705" s="20"/>
      <c r="Z705" s="20"/>
      <c r="AA705" s="20"/>
      <c r="AB705" s="20"/>
      <c r="AC705" s="20"/>
      <c r="AD705" s="20"/>
      <c r="AE705" s="21"/>
    </row>
    <row r="706" spans="1:31" ht="15" customHeight="1" x14ac:dyDescent="0.2">
      <c r="A706" s="514">
        <v>8</v>
      </c>
      <c r="B706" s="129" t="s">
        <v>554</v>
      </c>
      <c r="C706" s="714">
        <v>26</v>
      </c>
      <c r="D706" s="714">
        <v>11</v>
      </c>
      <c r="E706" s="714">
        <v>4</v>
      </c>
      <c r="F706" s="714">
        <v>11</v>
      </c>
      <c r="G706" s="714">
        <v>50</v>
      </c>
      <c r="H706" s="714">
        <v>55</v>
      </c>
      <c r="I706" s="716">
        <v>26</v>
      </c>
      <c r="J706" s="700">
        <f t="shared" si="60"/>
        <v>26</v>
      </c>
      <c r="K706" s="700">
        <f t="shared" si="61"/>
        <v>26</v>
      </c>
      <c r="L706" s="1046"/>
      <c r="M706" s="1047"/>
      <c r="N706" s="1047"/>
      <c r="O706" s="1048"/>
      <c r="Q706" s="422" t="s">
        <v>566</v>
      </c>
      <c r="R706" s="20"/>
      <c r="S706" s="20"/>
      <c r="T706" s="20"/>
      <c r="U706" s="20"/>
      <c r="V706" s="20"/>
      <c r="W706" s="20"/>
      <c r="X706" s="20"/>
      <c r="Y706" s="10"/>
      <c r="Z706" s="20" t="s">
        <v>532</v>
      </c>
      <c r="AA706" s="20"/>
      <c r="AB706" s="20"/>
      <c r="AC706" s="20"/>
      <c r="AD706" s="20"/>
      <c r="AE706" s="21"/>
    </row>
    <row r="707" spans="1:31" ht="15" customHeight="1" x14ac:dyDescent="0.2">
      <c r="A707" s="514">
        <v>9</v>
      </c>
      <c r="B707" s="129" t="s">
        <v>767</v>
      </c>
      <c r="C707" s="714">
        <v>26</v>
      </c>
      <c r="D707" s="714">
        <v>8</v>
      </c>
      <c r="E707" s="714">
        <v>7</v>
      </c>
      <c r="F707" s="714">
        <v>11</v>
      </c>
      <c r="G707" s="714">
        <v>44</v>
      </c>
      <c r="H707" s="714">
        <v>51</v>
      </c>
      <c r="I707" s="716">
        <v>23</v>
      </c>
      <c r="J707" s="700">
        <f t="shared" si="60"/>
        <v>26</v>
      </c>
      <c r="K707" s="700">
        <f t="shared" si="61"/>
        <v>23</v>
      </c>
      <c r="L707" s="1046"/>
      <c r="M707" s="1047"/>
      <c r="N707" s="1047"/>
      <c r="O707" s="1048"/>
      <c r="Q707" s="422" t="s">
        <v>322</v>
      </c>
      <c r="R707" s="20"/>
      <c r="S707" s="20"/>
      <c r="T707" s="20"/>
      <c r="U707" s="20"/>
      <c r="V707" s="20"/>
      <c r="W707" s="20"/>
      <c r="X707" s="20"/>
      <c r="Y707" s="20" t="s">
        <v>532</v>
      </c>
      <c r="Z707" s="10"/>
      <c r="AA707" s="20"/>
      <c r="AB707" s="20"/>
      <c r="AC707" s="20"/>
      <c r="AD707" s="20"/>
      <c r="AE707" s="21"/>
    </row>
    <row r="708" spans="1:31" ht="15" customHeight="1" x14ac:dyDescent="0.2">
      <c r="A708" s="514">
        <v>10</v>
      </c>
      <c r="B708" s="129" t="s">
        <v>39</v>
      </c>
      <c r="C708" s="714">
        <v>26</v>
      </c>
      <c r="D708" s="714">
        <v>8</v>
      </c>
      <c r="E708" s="714">
        <v>7</v>
      </c>
      <c r="F708" s="714">
        <v>11</v>
      </c>
      <c r="G708" s="714">
        <v>34</v>
      </c>
      <c r="H708" s="714">
        <v>46</v>
      </c>
      <c r="I708" s="716">
        <v>23</v>
      </c>
      <c r="J708" s="700">
        <f t="shared" si="60"/>
        <v>26</v>
      </c>
      <c r="K708" s="700">
        <f t="shared" si="61"/>
        <v>23</v>
      </c>
      <c r="L708" s="1046"/>
      <c r="M708" s="1047"/>
      <c r="N708" s="1047"/>
      <c r="O708" s="1048"/>
      <c r="Q708" s="422" t="s">
        <v>514</v>
      </c>
      <c r="R708" s="20"/>
      <c r="S708" s="20"/>
      <c r="T708" s="20"/>
      <c r="U708" s="20"/>
      <c r="V708" s="20"/>
      <c r="W708" s="20"/>
      <c r="X708" s="20"/>
      <c r="Y708" s="20"/>
      <c r="Z708" s="20"/>
      <c r="AA708" s="10"/>
      <c r="AB708" s="20" t="s">
        <v>532</v>
      </c>
      <c r="AC708" s="20"/>
      <c r="AD708" s="20"/>
      <c r="AE708" s="21"/>
    </row>
    <row r="709" spans="1:31" ht="15" customHeight="1" x14ac:dyDescent="0.2">
      <c r="A709" s="514">
        <v>11</v>
      </c>
      <c r="B709" s="129" t="s">
        <v>1808</v>
      </c>
      <c r="C709" s="714">
        <v>26</v>
      </c>
      <c r="D709" s="714">
        <v>8</v>
      </c>
      <c r="E709" s="714">
        <v>5</v>
      </c>
      <c r="F709" s="714">
        <v>13</v>
      </c>
      <c r="G709" s="714">
        <v>45</v>
      </c>
      <c r="H709" s="714">
        <v>51</v>
      </c>
      <c r="I709" s="716">
        <v>21</v>
      </c>
      <c r="J709" s="700">
        <f t="shared" si="60"/>
        <v>26</v>
      </c>
      <c r="K709" s="700">
        <f t="shared" si="61"/>
        <v>21</v>
      </c>
      <c r="L709" s="1046"/>
      <c r="M709" s="1047"/>
      <c r="N709" s="1047"/>
      <c r="O709" s="1048"/>
      <c r="Q709" s="422" t="s">
        <v>501</v>
      </c>
      <c r="R709" s="20"/>
      <c r="S709" s="20"/>
      <c r="T709" s="20"/>
      <c r="U709" s="20"/>
      <c r="V709" s="20"/>
      <c r="W709" s="20"/>
      <c r="X709" s="20"/>
      <c r="Y709" s="20"/>
      <c r="Z709" s="20"/>
      <c r="AA709" s="20" t="s">
        <v>532</v>
      </c>
      <c r="AB709" s="10"/>
      <c r="AC709" s="20"/>
      <c r="AD709" s="20"/>
      <c r="AE709" s="21"/>
    </row>
    <row r="710" spans="1:31" ht="15" customHeight="1" x14ac:dyDescent="0.2">
      <c r="A710" s="514">
        <v>12</v>
      </c>
      <c r="B710" s="129" t="s">
        <v>1518</v>
      </c>
      <c r="C710" s="714">
        <v>26</v>
      </c>
      <c r="D710" s="714">
        <v>8</v>
      </c>
      <c r="E710" s="714">
        <v>5</v>
      </c>
      <c r="F710" s="714">
        <v>13</v>
      </c>
      <c r="G710" s="714">
        <v>44</v>
      </c>
      <c r="H710" s="714">
        <v>50</v>
      </c>
      <c r="I710" s="716">
        <v>21</v>
      </c>
      <c r="J710" s="700">
        <f t="shared" si="60"/>
        <v>26</v>
      </c>
      <c r="K710" s="700">
        <f t="shared" si="61"/>
        <v>21</v>
      </c>
      <c r="L710" s="1046"/>
      <c r="M710" s="1047"/>
      <c r="N710" s="1047"/>
      <c r="O710" s="1048"/>
      <c r="Q710" s="422" t="s">
        <v>1684</v>
      </c>
      <c r="R710" s="20"/>
      <c r="S710" s="20" t="s">
        <v>532</v>
      </c>
      <c r="T710" s="20"/>
      <c r="U710" s="20"/>
      <c r="V710" s="20"/>
      <c r="W710" s="20"/>
      <c r="X710" s="20"/>
      <c r="Y710" s="20"/>
      <c r="Z710" s="20"/>
      <c r="AA710" s="20"/>
      <c r="AB710" s="20"/>
      <c r="AC710" s="10"/>
      <c r="AD710" s="20" t="s">
        <v>532</v>
      </c>
      <c r="AE710" s="21"/>
    </row>
    <row r="711" spans="1:31" ht="15" customHeight="1" x14ac:dyDescent="0.2">
      <c r="A711" s="514">
        <v>13</v>
      </c>
      <c r="B711" s="129" t="s">
        <v>906</v>
      </c>
      <c r="C711" s="714">
        <v>26</v>
      </c>
      <c r="D711" s="714">
        <v>8</v>
      </c>
      <c r="E711" s="714">
        <v>5</v>
      </c>
      <c r="F711" s="714">
        <v>13</v>
      </c>
      <c r="G711" s="714">
        <v>35</v>
      </c>
      <c r="H711" s="714">
        <v>53</v>
      </c>
      <c r="I711" s="716">
        <v>21</v>
      </c>
      <c r="J711" s="700">
        <f t="shared" ref="J711:J774" si="67">D711+E711+F711</f>
        <v>26</v>
      </c>
      <c r="K711" s="700">
        <f t="shared" ref="K711:K774" si="68">D711*2+E711</f>
        <v>21</v>
      </c>
      <c r="L711" s="1046"/>
      <c r="M711" s="1047"/>
      <c r="N711" s="1047"/>
      <c r="O711" s="1048"/>
      <c r="Q711" s="422" t="s">
        <v>769</v>
      </c>
      <c r="R711" s="20"/>
      <c r="S711" s="20"/>
      <c r="T711" s="20"/>
      <c r="U711" s="20"/>
      <c r="V711" s="20"/>
      <c r="W711" s="20"/>
      <c r="X711" s="20"/>
      <c r="Y711" s="20"/>
      <c r="Z711" s="20"/>
      <c r="AA711" s="20"/>
      <c r="AB711" s="20"/>
      <c r="AC711" s="20" t="s">
        <v>532</v>
      </c>
      <c r="AD711" s="10"/>
      <c r="AE711" s="21" t="s">
        <v>532</v>
      </c>
    </row>
    <row r="712" spans="1:31" ht="15" customHeight="1" thickBot="1" x14ac:dyDescent="0.25">
      <c r="A712" s="515">
        <v>14</v>
      </c>
      <c r="B712" s="130" t="s">
        <v>1180</v>
      </c>
      <c r="C712" s="715">
        <v>26</v>
      </c>
      <c r="D712" s="715">
        <v>4</v>
      </c>
      <c r="E712" s="715">
        <v>9</v>
      </c>
      <c r="F712" s="715">
        <v>13</v>
      </c>
      <c r="G712" s="715">
        <v>36</v>
      </c>
      <c r="H712" s="715">
        <v>53</v>
      </c>
      <c r="I712" s="717">
        <v>17</v>
      </c>
      <c r="J712" s="700">
        <f t="shared" si="67"/>
        <v>26</v>
      </c>
      <c r="K712" s="700">
        <f t="shared" si="68"/>
        <v>17</v>
      </c>
      <c r="L712" s="1037"/>
      <c r="M712" s="1038"/>
      <c r="N712" s="1038"/>
      <c r="O712" s="1039"/>
      <c r="Q712" s="423" t="s">
        <v>704</v>
      </c>
      <c r="R712" s="23"/>
      <c r="S712" s="23"/>
      <c r="T712" s="23"/>
      <c r="U712" s="23"/>
      <c r="V712" s="23"/>
      <c r="W712" s="23"/>
      <c r="X712" s="23"/>
      <c r="Y712" s="23"/>
      <c r="Z712" s="23"/>
      <c r="AA712" s="23"/>
      <c r="AB712" s="23"/>
      <c r="AC712" s="23"/>
      <c r="AD712" s="23" t="s">
        <v>532</v>
      </c>
      <c r="AE712" s="15"/>
    </row>
    <row r="713" spans="1:31" ht="15" customHeight="1" x14ac:dyDescent="0.2">
      <c r="C713" s="700">
        <f t="shared" ref="C713:I713" si="69">SUM(C699:C712)</f>
        <v>364</v>
      </c>
      <c r="D713" s="700">
        <f t="shared" si="69"/>
        <v>138</v>
      </c>
      <c r="E713" s="700">
        <f t="shared" si="69"/>
        <v>88</v>
      </c>
      <c r="F713" s="700">
        <f t="shared" si="69"/>
        <v>138</v>
      </c>
      <c r="G713" s="700">
        <f t="shared" si="69"/>
        <v>649</v>
      </c>
      <c r="H713" s="700">
        <f t="shared" si="69"/>
        <v>650</v>
      </c>
      <c r="I713" s="700">
        <f t="shared" si="69"/>
        <v>364</v>
      </c>
      <c r="J713" s="700">
        <f t="shared" si="67"/>
        <v>364</v>
      </c>
      <c r="K713" s="700">
        <f t="shared" si="68"/>
        <v>364</v>
      </c>
    </row>
    <row r="714" spans="1:31" ht="15" customHeight="1" thickBot="1" x14ac:dyDescent="0.25"/>
    <row r="715" spans="1:31" ht="15" customHeight="1" thickBot="1" x14ac:dyDescent="0.25">
      <c r="A715" s="1239" t="s">
        <v>2190</v>
      </c>
      <c r="B715" s="1240"/>
      <c r="C715" s="1240"/>
      <c r="D715" s="1240"/>
      <c r="E715" s="1240"/>
      <c r="F715" s="1241"/>
      <c r="G715" s="1236" t="s">
        <v>2219</v>
      </c>
      <c r="H715" s="1237"/>
      <c r="I715" s="1238"/>
      <c r="L715" s="952" t="s">
        <v>538</v>
      </c>
      <c r="M715" s="953"/>
      <c r="N715" s="953"/>
      <c r="O715" s="954"/>
    </row>
    <row r="716" spans="1:31" ht="15" customHeight="1" thickBot="1" x14ac:dyDescent="0.25">
      <c r="A716" s="508" t="s">
        <v>496</v>
      </c>
      <c r="B716" s="509" t="s">
        <v>497</v>
      </c>
      <c r="C716" s="510" t="s">
        <v>498</v>
      </c>
      <c r="D716" s="510" t="s">
        <v>499</v>
      </c>
      <c r="E716" s="510" t="s">
        <v>500</v>
      </c>
      <c r="F716" s="510" t="s">
        <v>501</v>
      </c>
      <c r="G716" s="511" t="s">
        <v>502</v>
      </c>
      <c r="H716" s="511" t="s">
        <v>503</v>
      </c>
      <c r="I716" s="512" t="s">
        <v>504</v>
      </c>
      <c r="L716" s="955"/>
      <c r="M716" s="956"/>
      <c r="N716" s="956"/>
      <c r="O716" s="957"/>
      <c r="Q716" s="24" t="s">
        <v>2220</v>
      </c>
      <c r="R716" s="420" t="s">
        <v>373</v>
      </c>
      <c r="S716" s="420" t="s">
        <v>374</v>
      </c>
      <c r="T716" s="420" t="s">
        <v>716</v>
      </c>
      <c r="U716" s="420" t="s">
        <v>506</v>
      </c>
      <c r="V716" s="420" t="s">
        <v>902</v>
      </c>
      <c r="W716" s="420" t="s">
        <v>700</v>
      </c>
      <c r="X716" s="420" t="s">
        <v>610</v>
      </c>
      <c r="Y716" s="420" t="s">
        <v>591</v>
      </c>
      <c r="Z716" s="420" t="s">
        <v>702</v>
      </c>
      <c r="AA716" s="420" t="s">
        <v>2136</v>
      </c>
      <c r="AB716" s="420" t="s">
        <v>533</v>
      </c>
      <c r="AC716" s="420" t="s">
        <v>1587</v>
      </c>
      <c r="AD716" s="420" t="s">
        <v>120</v>
      </c>
      <c r="AE716" s="421" t="s">
        <v>1214</v>
      </c>
    </row>
    <row r="717" spans="1:31" ht="15" customHeight="1" x14ac:dyDescent="0.2">
      <c r="A717" s="518">
        <v>1</v>
      </c>
      <c r="B717" s="126" t="s">
        <v>711</v>
      </c>
      <c r="C717" s="713">
        <v>26</v>
      </c>
      <c r="D717" s="713">
        <v>19</v>
      </c>
      <c r="E717" s="713">
        <v>5</v>
      </c>
      <c r="F717" s="713">
        <v>2</v>
      </c>
      <c r="G717" s="713">
        <v>71</v>
      </c>
      <c r="H717" s="713">
        <v>27</v>
      </c>
      <c r="I717" s="719">
        <v>43</v>
      </c>
      <c r="J717" s="700">
        <f t="shared" si="67"/>
        <v>26</v>
      </c>
      <c r="K717" s="700">
        <f t="shared" si="68"/>
        <v>43</v>
      </c>
      <c r="L717" s="1210" t="s">
        <v>532</v>
      </c>
      <c r="M717" s="1211"/>
      <c r="N717" s="1211"/>
      <c r="O717" s="1212"/>
      <c r="Q717" s="422" t="s">
        <v>373</v>
      </c>
      <c r="R717" s="10"/>
      <c r="S717" s="20" t="s">
        <v>532</v>
      </c>
      <c r="T717" s="20"/>
      <c r="U717" s="20"/>
      <c r="V717" s="20"/>
      <c r="W717" s="20"/>
      <c r="X717" s="20"/>
      <c r="Y717" s="20"/>
      <c r="Z717" s="20" t="s">
        <v>1496</v>
      </c>
      <c r="AA717" s="20"/>
      <c r="AB717" s="20" t="s">
        <v>1602</v>
      </c>
      <c r="AC717" s="20"/>
      <c r="AD717" s="20"/>
      <c r="AE717" s="21"/>
    </row>
    <row r="718" spans="1:31" ht="15" customHeight="1" x14ac:dyDescent="0.2">
      <c r="A718" s="514">
        <v>2</v>
      </c>
      <c r="B718" s="129" t="s">
        <v>781</v>
      </c>
      <c r="C718" s="714">
        <v>26</v>
      </c>
      <c r="D718" s="714">
        <v>18</v>
      </c>
      <c r="E718" s="714">
        <v>4</v>
      </c>
      <c r="F718" s="714">
        <v>4</v>
      </c>
      <c r="G718" s="714">
        <v>74</v>
      </c>
      <c r="H718" s="714">
        <v>22</v>
      </c>
      <c r="I718" s="716">
        <v>40</v>
      </c>
      <c r="J718" s="700">
        <f t="shared" si="67"/>
        <v>26</v>
      </c>
      <c r="K718" s="700">
        <f t="shared" si="68"/>
        <v>40</v>
      </c>
      <c r="L718" s="1046"/>
      <c r="M718" s="1047"/>
      <c r="N718" s="1047"/>
      <c r="O718" s="1048"/>
      <c r="Q718" s="422" t="s">
        <v>374</v>
      </c>
      <c r="R718" s="20" t="s">
        <v>532</v>
      </c>
      <c r="S718" s="10"/>
      <c r="T718" s="20"/>
      <c r="U718" s="20"/>
      <c r="V718" s="20"/>
      <c r="W718" s="20"/>
      <c r="X718" s="20"/>
      <c r="Y718" s="20"/>
      <c r="Z718" s="20" t="s">
        <v>1489</v>
      </c>
      <c r="AA718" s="20"/>
      <c r="AB718" s="20" t="s">
        <v>1905</v>
      </c>
      <c r="AC718" s="20"/>
      <c r="AD718" s="20"/>
      <c r="AE718" s="21"/>
    </row>
    <row r="719" spans="1:31" ht="15" customHeight="1" x14ac:dyDescent="0.2">
      <c r="A719" s="514">
        <v>3</v>
      </c>
      <c r="B719" s="129" t="s">
        <v>1598</v>
      </c>
      <c r="C719" s="714">
        <v>26</v>
      </c>
      <c r="D719" s="714">
        <v>17</v>
      </c>
      <c r="E719" s="714">
        <v>3</v>
      </c>
      <c r="F719" s="714">
        <v>6</v>
      </c>
      <c r="G719" s="714">
        <v>70</v>
      </c>
      <c r="H719" s="714">
        <v>45</v>
      </c>
      <c r="I719" s="716">
        <v>37</v>
      </c>
      <c r="J719" s="700">
        <f t="shared" si="67"/>
        <v>26</v>
      </c>
      <c r="K719" s="700">
        <f t="shared" si="68"/>
        <v>37</v>
      </c>
      <c r="L719" s="1046"/>
      <c r="M719" s="1047"/>
      <c r="N719" s="1047"/>
      <c r="O719" s="1048"/>
      <c r="Q719" s="422" t="s">
        <v>716</v>
      </c>
      <c r="R719" s="20"/>
      <c r="S719" s="20"/>
      <c r="T719" s="10"/>
      <c r="U719" s="20" t="s">
        <v>532</v>
      </c>
      <c r="V719" s="20"/>
      <c r="W719" s="20"/>
      <c r="X719" s="20"/>
      <c r="Y719" s="20"/>
      <c r="Z719" s="20" t="s">
        <v>1210</v>
      </c>
      <c r="AA719" s="20"/>
      <c r="AB719" s="20" t="s">
        <v>1642</v>
      </c>
      <c r="AC719" s="20"/>
      <c r="AD719" s="20"/>
      <c r="AE719" s="21"/>
    </row>
    <row r="720" spans="1:31" ht="15" customHeight="1" x14ac:dyDescent="0.2">
      <c r="A720" s="514">
        <v>4</v>
      </c>
      <c r="B720" s="129" t="s">
        <v>2138</v>
      </c>
      <c r="C720" s="714">
        <v>26</v>
      </c>
      <c r="D720" s="714">
        <v>13</v>
      </c>
      <c r="E720" s="714">
        <v>4</v>
      </c>
      <c r="F720" s="714">
        <v>9</v>
      </c>
      <c r="G720" s="714">
        <v>44</v>
      </c>
      <c r="H720" s="714">
        <v>35</v>
      </c>
      <c r="I720" s="716">
        <v>30</v>
      </c>
      <c r="J720" s="700">
        <f t="shared" si="67"/>
        <v>26</v>
      </c>
      <c r="K720" s="700">
        <f t="shared" si="68"/>
        <v>30</v>
      </c>
      <c r="L720" s="1046"/>
      <c r="M720" s="1047"/>
      <c r="N720" s="1047"/>
      <c r="O720" s="1048"/>
      <c r="Q720" s="422" t="s">
        <v>506</v>
      </c>
      <c r="R720" s="20"/>
      <c r="S720" s="20"/>
      <c r="T720" s="20" t="s">
        <v>532</v>
      </c>
      <c r="U720" s="10"/>
      <c r="V720" s="20"/>
      <c r="W720" s="20"/>
      <c r="X720" s="20"/>
      <c r="Y720" s="20"/>
      <c r="Z720" s="20" t="s">
        <v>1642</v>
      </c>
      <c r="AA720" s="20"/>
      <c r="AB720" s="20" t="s">
        <v>1539</v>
      </c>
      <c r="AC720" s="20"/>
      <c r="AD720" s="20"/>
      <c r="AE720" s="21"/>
    </row>
    <row r="721" spans="1:31" ht="15" customHeight="1" x14ac:dyDescent="0.2">
      <c r="A721" s="514">
        <v>5</v>
      </c>
      <c r="B721" s="129" t="s">
        <v>1827</v>
      </c>
      <c r="C721" s="714">
        <v>26</v>
      </c>
      <c r="D721" s="714">
        <v>13</v>
      </c>
      <c r="E721" s="714">
        <v>3</v>
      </c>
      <c r="F721" s="714">
        <v>10</v>
      </c>
      <c r="G721" s="714">
        <v>47</v>
      </c>
      <c r="H721" s="714">
        <v>41</v>
      </c>
      <c r="I721" s="716">
        <v>29</v>
      </c>
      <c r="J721" s="700">
        <f t="shared" si="67"/>
        <v>26</v>
      </c>
      <c r="K721" s="700">
        <f t="shared" si="68"/>
        <v>29</v>
      </c>
      <c r="L721" s="1046"/>
      <c r="M721" s="1047"/>
      <c r="N721" s="1047"/>
      <c r="O721" s="1048"/>
      <c r="Q721" s="422" t="s">
        <v>902</v>
      </c>
      <c r="R721" s="20"/>
      <c r="S721" s="20"/>
      <c r="T721" s="20"/>
      <c r="U721" s="20"/>
      <c r="V721" s="10"/>
      <c r="W721" s="20"/>
      <c r="X721" s="20"/>
      <c r="Y721" s="20"/>
      <c r="Z721" s="20" t="s">
        <v>1491</v>
      </c>
      <c r="AA721" s="20"/>
      <c r="AB721" s="20" t="s">
        <v>1597</v>
      </c>
      <c r="AC721" s="20"/>
      <c r="AD721" s="20"/>
      <c r="AE721" s="21" t="s">
        <v>532</v>
      </c>
    </row>
    <row r="722" spans="1:31" ht="15" customHeight="1" x14ac:dyDescent="0.2">
      <c r="A722" s="514">
        <v>6</v>
      </c>
      <c r="B722" s="129" t="s">
        <v>42</v>
      </c>
      <c r="C722" s="714">
        <v>26</v>
      </c>
      <c r="D722" s="714">
        <v>11</v>
      </c>
      <c r="E722" s="714">
        <v>5</v>
      </c>
      <c r="F722" s="714">
        <v>10</v>
      </c>
      <c r="G722" s="714">
        <v>48</v>
      </c>
      <c r="H722" s="714">
        <v>39</v>
      </c>
      <c r="I722" s="716">
        <v>27</v>
      </c>
      <c r="J722" s="700">
        <f t="shared" si="67"/>
        <v>26</v>
      </c>
      <c r="K722" s="700">
        <f t="shared" si="68"/>
        <v>27</v>
      </c>
      <c r="L722" s="1046"/>
      <c r="M722" s="1047"/>
      <c r="N722" s="1047"/>
      <c r="O722" s="1048"/>
      <c r="Q722" s="422" t="s">
        <v>700</v>
      </c>
      <c r="R722" s="20"/>
      <c r="S722" s="20"/>
      <c r="T722" s="20"/>
      <c r="U722" s="20"/>
      <c r="V722" s="20"/>
      <c r="W722" s="10"/>
      <c r="X722" s="20"/>
      <c r="Y722" s="20"/>
      <c r="Z722" s="20" t="s">
        <v>1207</v>
      </c>
      <c r="AA722" s="20"/>
      <c r="AB722" s="20" t="s">
        <v>1645</v>
      </c>
      <c r="AC722" s="20"/>
      <c r="AD722" s="20"/>
      <c r="AE722" s="21"/>
    </row>
    <row r="723" spans="1:31" ht="15" customHeight="1" x14ac:dyDescent="0.2">
      <c r="A723" s="514">
        <v>7</v>
      </c>
      <c r="B723" s="129" t="s">
        <v>433</v>
      </c>
      <c r="C723" s="714">
        <v>26</v>
      </c>
      <c r="D723" s="714">
        <v>11</v>
      </c>
      <c r="E723" s="714">
        <v>3</v>
      </c>
      <c r="F723" s="714">
        <v>12</v>
      </c>
      <c r="G723" s="714">
        <v>52</v>
      </c>
      <c r="H723" s="714">
        <v>63</v>
      </c>
      <c r="I723" s="716">
        <v>25</v>
      </c>
      <c r="J723" s="700">
        <f t="shared" si="67"/>
        <v>26</v>
      </c>
      <c r="K723" s="700">
        <f t="shared" si="68"/>
        <v>25</v>
      </c>
      <c r="L723" s="1046"/>
      <c r="M723" s="1047"/>
      <c r="N723" s="1047"/>
      <c r="O723" s="1048"/>
      <c r="Q723" s="422" t="s">
        <v>610</v>
      </c>
      <c r="R723" s="20"/>
      <c r="S723" s="20"/>
      <c r="T723" s="20"/>
      <c r="U723" s="20"/>
      <c r="V723" s="20"/>
      <c r="W723" s="20"/>
      <c r="X723" s="10"/>
      <c r="Y723" s="20"/>
      <c r="Z723" s="20" t="s">
        <v>1646</v>
      </c>
      <c r="AA723" s="20"/>
      <c r="AB723" s="20" t="s">
        <v>1643</v>
      </c>
      <c r="AC723" s="20"/>
      <c r="AD723" s="20"/>
      <c r="AE723" s="21"/>
    </row>
    <row r="724" spans="1:31" ht="15" customHeight="1" x14ac:dyDescent="0.2">
      <c r="A724" s="514">
        <v>8</v>
      </c>
      <c r="B724" s="129" t="s">
        <v>816</v>
      </c>
      <c r="C724" s="714">
        <v>26</v>
      </c>
      <c r="D724" s="714">
        <v>10</v>
      </c>
      <c r="E724" s="714">
        <v>4</v>
      </c>
      <c r="F724" s="714">
        <v>12</v>
      </c>
      <c r="G724" s="714">
        <v>44</v>
      </c>
      <c r="H724" s="714">
        <v>47</v>
      </c>
      <c r="I724" s="716">
        <v>24</v>
      </c>
      <c r="J724" s="700">
        <f t="shared" si="67"/>
        <v>26</v>
      </c>
      <c r="K724" s="700">
        <f t="shared" si="68"/>
        <v>24</v>
      </c>
      <c r="L724" s="1046"/>
      <c r="M724" s="1047"/>
      <c r="N724" s="1047"/>
      <c r="O724" s="1048"/>
      <c r="Q724" s="422" t="s">
        <v>591</v>
      </c>
      <c r="R724" s="20"/>
      <c r="S724" s="20"/>
      <c r="T724" s="20"/>
      <c r="U724" s="20"/>
      <c r="V724" s="20"/>
      <c r="W724" s="20"/>
      <c r="X724" s="20"/>
      <c r="Y724" s="10"/>
      <c r="Z724" s="20" t="s">
        <v>2222</v>
      </c>
      <c r="AA724" s="20"/>
      <c r="AB724" s="20" t="s">
        <v>1491</v>
      </c>
      <c r="AC724" s="20"/>
      <c r="AD724" s="20"/>
      <c r="AE724" s="21"/>
    </row>
    <row r="725" spans="1:31" ht="15" customHeight="1" x14ac:dyDescent="0.2">
      <c r="A725" s="514">
        <v>9</v>
      </c>
      <c r="B725" s="129" t="s">
        <v>534</v>
      </c>
      <c r="C725" s="714">
        <v>26</v>
      </c>
      <c r="D725" s="714">
        <v>7</v>
      </c>
      <c r="E725" s="714">
        <v>9</v>
      </c>
      <c r="F725" s="714">
        <v>10</v>
      </c>
      <c r="G725" s="714">
        <v>47</v>
      </c>
      <c r="H725" s="714">
        <v>49</v>
      </c>
      <c r="I725" s="716">
        <v>23</v>
      </c>
      <c r="J725" s="700">
        <f t="shared" si="67"/>
        <v>26</v>
      </c>
      <c r="K725" s="700">
        <f t="shared" si="68"/>
        <v>23</v>
      </c>
      <c r="L725" s="1046"/>
      <c r="M725" s="1047"/>
      <c r="N725" s="1047"/>
      <c r="O725" s="1048"/>
      <c r="Q725" s="422" t="s">
        <v>702</v>
      </c>
      <c r="R725" s="20" t="s">
        <v>1540</v>
      </c>
      <c r="S725" s="20" t="s">
        <v>1494</v>
      </c>
      <c r="T725" s="20" t="s">
        <v>1645</v>
      </c>
      <c r="U725" s="20" t="s">
        <v>1597</v>
      </c>
      <c r="V725" s="20" t="s">
        <v>1490</v>
      </c>
      <c r="W725" s="20" t="s">
        <v>1642</v>
      </c>
      <c r="X725" s="20" t="s">
        <v>1494</v>
      </c>
      <c r="Y725" s="20" t="s">
        <v>1645</v>
      </c>
      <c r="Z725" s="10"/>
      <c r="AA725" s="20" t="s">
        <v>1487</v>
      </c>
      <c r="AB725" s="20" t="s">
        <v>1490</v>
      </c>
      <c r="AC725" s="20" t="s">
        <v>1494</v>
      </c>
      <c r="AD725" s="20" t="s">
        <v>1210</v>
      </c>
      <c r="AE725" s="21" t="s">
        <v>1490</v>
      </c>
    </row>
    <row r="726" spans="1:31" ht="15" customHeight="1" x14ac:dyDescent="0.2">
      <c r="A726" s="514">
        <v>10</v>
      </c>
      <c r="B726" s="129" t="s">
        <v>250</v>
      </c>
      <c r="C726" s="714">
        <v>26</v>
      </c>
      <c r="D726" s="714">
        <v>9</v>
      </c>
      <c r="E726" s="714">
        <v>5</v>
      </c>
      <c r="F726" s="714">
        <v>12</v>
      </c>
      <c r="G726" s="714">
        <v>41</v>
      </c>
      <c r="H726" s="714">
        <v>49</v>
      </c>
      <c r="I726" s="716">
        <v>23</v>
      </c>
      <c r="J726" s="700">
        <f t="shared" si="67"/>
        <v>26</v>
      </c>
      <c r="K726" s="700">
        <f t="shared" si="68"/>
        <v>23</v>
      </c>
      <c r="L726" s="1046"/>
      <c r="M726" s="1047"/>
      <c r="N726" s="1047"/>
      <c r="O726" s="1048"/>
      <c r="Q726" s="422" t="s">
        <v>2136</v>
      </c>
      <c r="R726" s="20"/>
      <c r="S726" s="20"/>
      <c r="T726" s="20"/>
      <c r="U726" s="20"/>
      <c r="V726" s="20"/>
      <c r="W726" s="20"/>
      <c r="X726" s="20"/>
      <c r="Y726" s="20"/>
      <c r="Z726" s="20" t="s">
        <v>1539</v>
      </c>
      <c r="AA726" s="10"/>
      <c r="AB726" s="20" t="s">
        <v>1539</v>
      </c>
      <c r="AC726" s="20"/>
      <c r="AD726" s="20"/>
      <c r="AE726" s="21"/>
    </row>
    <row r="727" spans="1:31" ht="15" customHeight="1" x14ac:dyDescent="0.2">
      <c r="A727" s="514">
        <v>11</v>
      </c>
      <c r="B727" s="129" t="s">
        <v>991</v>
      </c>
      <c r="C727" s="714">
        <v>26</v>
      </c>
      <c r="D727" s="714">
        <v>10</v>
      </c>
      <c r="E727" s="714">
        <v>3</v>
      </c>
      <c r="F727" s="714">
        <v>13</v>
      </c>
      <c r="G727" s="714">
        <v>39</v>
      </c>
      <c r="H727" s="714">
        <v>54</v>
      </c>
      <c r="I727" s="716">
        <v>23</v>
      </c>
      <c r="J727" s="700">
        <f t="shared" si="67"/>
        <v>26</v>
      </c>
      <c r="K727" s="700">
        <f t="shared" si="68"/>
        <v>23</v>
      </c>
      <c r="L727" s="1046"/>
      <c r="M727" s="1047"/>
      <c r="N727" s="1047"/>
      <c r="O727" s="1048"/>
      <c r="Q727" s="422" t="s">
        <v>533</v>
      </c>
      <c r="R727" s="20" t="s">
        <v>1493</v>
      </c>
      <c r="S727" s="20" t="s">
        <v>1490</v>
      </c>
      <c r="T727" s="20" t="s">
        <v>1493</v>
      </c>
      <c r="U727" s="20" t="s">
        <v>104</v>
      </c>
      <c r="V727" s="20" t="s">
        <v>1642</v>
      </c>
      <c r="W727" s="20" t="s">
        <v>1540</v>
      </c>
      <c r="X727" s="20" t="s">
        <v>1655</v>
      </c>
      <c r="Y727" s="20" t="s">
        <v>1493</v>
      </c>
      <c r="Z727" s="20" t="s">
        <v>1210</v>
      </c>
      <c r="AA727" s="20" t="s">
        <v>1487</v>
      </c>
      <c r="AB727" s="10"/>
      <c r="AC727" s="20" t="s">
        <v>1207</v>
      </c>
      <c r="AD727" s="20" t="s">
        <v>1644</v>
      </c>
      <c r="AE727" s="21" t="s">
        <v>1642</v>
      </c>
    </row>
    <row r="728" spans="1:31" ht="15" customHeight="1" x14ac:dyDescent="0.2">
      <c r="A728" s="514">
        <v>12</v>
      </c>
      <c r="B728" s="129" t="s">
        <v>819</v>
      </c>
      <c r="C728" s="714">
        <v>26</v>
      </c>
      <c r="D728" s="714">
        <v>6</v>
      </c>
      <c r="E728" s="714">
        <v>4</v>
      </c>
      <c r="F728" s="714">
        <v>16</v>
      </c>
      <c r="G728" s="714">
        <v>43</v>
      </c>
      <c r="H728" s="714">
        <v>77</v>
      </c>
      <c r="I728" s="716">
        <v>16</v>
      </c>
      <c r="J728" s="700">
        <f t="shared" si="67"/>
        <v>26</v>
      </c>
      <c r="K728" s="700">
        <f t="shared" si="68"/>
        <v>16</v>
      </c>
      <c r="L728" s="1046"/>
      <c r="M728" s="1047"/>
      <c r="N728" s="1047"/>
      <c r="O728" s="1048"/>
      <c r="Q728" s="422" t="s">
        <v>1587</v>
      </c>
      <c r="R728" s="20"/>
      <c r="S728" s="20"/>
      <c r="T728" s="20"/>
      <c r="U728" s="20"/>
      <c r="V728" s="20"/>
      <c r="W728" s="20"/>
      <c r="X728" s="20"/>
      <c r="Y728" s="20"/>
      <c r="Z728" s="20" t="s">
        <v>1488</v>
      </c>
      <c r="AA728" s="20"/>
      <c r="AB728" s="20" t="s">
        <v>844</v>
      </c>
      <c r="AC728" s="10"/>
      <c r="AD728" s="20" t="s">
        <v>532</v>
      </c>
      <c r="AE728" s="21"/>
    </row>
    <row r="729" spans="1:31" ht="15" customHeight="1" x14ac:dyDescent="0.2">
      <c r="A729" s="514">
        <v>13</v>
      </c>
      <c r="B729" s="129" t="s">
        <v>558</v>
      </c>
      <c r="C729" s="714">
        <v>26</v>
      </c>
      <c r="D729" s="714">
        <v>5</v>
      </c>
      <c r="E729" s="714">
        <v>3</v>
      </c>
      <c r="F729" s="714">
        <v>18</v>
      </c>
      <c r="G729" s="714">
        <v>38</v>
      </c>
      <c r="H729" s="714">
        <v>65</v>
      </c>
      <c r="I729" s="716">
        <v>13</v>
      </c>
      <c r="J729" s="700">
        <f t="shared" si="67"/>
        <v>26</v>
      </c>
      <c r="K729" s="700">
        <f t="shared" si="68"/>
        <v>13</v>
      </c>
      <c r="L729" s="1046"/>
      <c r="M729" s="1047"/>
      <c r="N729" s="1047"/>
      <c r="O729" s="1048"/>
      <c r="Q729" s="422" t="s">
        <v>120</v>
      </c>
      <c r="R729" s="20"/>
      <c r="S729" s="20"/>
      <c r="T729" s="20"/>
      <c r="U729" s="20"/>
      <c r="V729" s="20"/>
      <c r="W729" s="20"/>
      <c r="X729" s="20"/>
      <c r="Y729" s="20"/>
      <c r="Z729" s="20" t="s">
        <v>844</v>
      </c>
      <c r="AA729" s="20"/>
      <c r="AB729" s="20" t="s">
        <v>1602</v>
      </c>
      <c r="AC729" s="20" t="s">
        <v>532</v>
      </c>
      <c r="AD729" s="10"/>
      <c r="AE729" s="21" t="s">
        <v>532</v>
      </c>
    </row>
    <row r="730" spans="1:31" ht="15" customHeight="1" thickBot="1" x14ac:dyDescent="0.25">
      <c r="A730" s="515">
        <v>14</v>
      </c>
      <c r="B730" s="130" t="s">
        <v>761</v>
      </c>
      <c r="C730" s="715">
        <v>26</v>
      </c>
      <c r="D730" s="715">
        <v>4</v>
      </c>
      <c r="E730" s="715">
        <v>3</v>
      </c>
      <c r="F730" s="715">
        <v>19</v>
      </c>
      <c r="G730" s="715">
        <v>40</v>
      </c>
      <c r="H730" s="715">
        <v>85</v>
      </c>
      <c r="I730" s="717">
        <v>11</v>
      </c>
      <c r="J730" s="700">
        <f t="shared" si="67"/>
        <v>26</v>
      </c>
      <c r="K730" s="700">
        <f t="shared" si="68"/>
        <v>11</v>
      </c>
      <c r="L730" s="1037"/>
      <c r="M730" s="1038"/>
      <c r="N730" s="1038"/>
      <c r="O730" s="1039"/>
      <c r="Q730" s="423" t="s">
        <v>1214</v>
      </c>
      <c r="R730" s="23"/>
      <c r="S730" s="23"/>
      <c r="T730" s="23"/>
      <c r="U730" s="23"/>
      <c r="V730" s="23"/>
      <c r="W730" s="23"/>
      <c r="X730" s="23"/>
      <c r="Y730" s="23"/>
      <c r="Z730" s="23" t="s">
        <v>1599</v>
      </c>
      <c r="AA730" s="23"/>
      <c r="AB730" s="23" t="s">
        <v>1642</v>
      </c>
      <c r="AC730" s="23"/>
      <c r="AD730" s="23" t="s">
        <v>532</v>
      </c>
      <c r="AE730" s="15"/>
    </row>
    <row r="731" spans="1:31" ht="15" customHeight="1" x14ac:dyDescent="0.2">
      <c r="C731" s="700">
        <f t="shared" ref="C731:I731" si="70">SUM(C717:C730)</f>
        <v>364</v>
      </c>
      <c r="D731" s="700">
        <f t="shared" si="70"/>
        <v>153</v>
      </c>
      <c r="E731" s="700">
        <f t="shared" si="70"/>
        <v>58</v>
      </c>
      <c r="F731" s="700">
        <f t="shared" si="70"/>
        <v>153</v>
      </c>
      <c r="G731" s="700">
        <f t="shared" si="70"/>
        <v>698</v>
      </c>
      <c r="H731" s="700">
        <f t="shared" si="70"/>
        <v>698</v>
      </c>
      <c r="I731" s="700">
        <f t="shared" si="70"/>
        <v>364</v>
      </c>
      <c r="J731" s="700">
        <f t="shared" si="67"/>
        <v>364</v>
      </c>
      <c r="K731" s="700">
        <f t="shared" si="68"/>
        <v>364</v>
      </c>
    </row>
    <row r="732" spans="1:31" ht="15" customHeight="1" thickBot="1" x14ac:dyDescent="0.25"/>
    <row r="733" spans="1:31" ht="15" customHeight="1" thickBot="1" x14ac:dyDescent="0.25">
      <c r="A733" s="1321" t="s">
        <v>2195</v>
      </c>
      <c r="B733" s="1322"/>
      <c r="C733" s="1322"/>
      <c r="D733" s="1322"/>
      <c r="E733" s="1322"/>
      <c r="F733" s="1322"/>
      <c r="G733" s="1328" t="s">
        <v>2219</v>
      </c>
      <c r="H733" s="1329"/>
      <c r="I733" s="1330"/>
      <c r="L733" s="952" t="s">
        <v>538</v>
      </c>
      <c r="M733" s="953"/>
      <c r="N733" s="953"/>
      <c r="O733" s="954"/>
    </row>
    <row r="734" spans="1:31" ht="15" customHeight="1" thickBot="1" x14ac:dyDescent="0.25">
      <c r="A734" s="508" t="s">
        <v>496</v>
      </c>
      <c r="B734" s="509" t="s">
        <v>497</v>
      </c>
      <c r="C734" s="510" t="s">
        <v>498</v>
      </c>
      <c r="D734" s="510" t="s">
        <v>499</v>
      </c>
      <c r="E734" s="510" t="s">
        <v>500</v>
      </c>
      <c r="F734" s="510" t="s">
        <v>501</v>
      </c>
      <c r="G734" s="511" t="s">
        <v>502</v>
      </c>
      <c r="H734" s="511" t="s">
        <v>503</v>
      </c>
      <c r="I734" s="512" t="s">
        <v>504</v>
      </c>
      <c r="L734" s="955"/>
      <c r="M734" s="956"/>
      <c r="N734" s="956"/>
      <c r="O734" s="957"/>
      <c r="Q734" s="24" t="s">
        <v>2220</v>
      </c>
      <c r="R734" s="420" t="s">
        <v>1590</v>
      </c>
      <c r="S734" s="420" t="s">
        <v>901</v>
      </c>
      <c r="T734" s="420" t="s">
        <v>500</v>
      </c>
      <c r="U734" s="420" t="s">
        <v>1631</v>
      </c>
      <c r="V734" s="420" t="s">
        <v>511</v>
      </c>
      <c r="W734" s="420" t="s">
        <v>544</v>
      </c>
      <c r="X734" s="420" t="s">
        <v>299</v>
      </c>
      <c r="Y734" s="420" t="s">
        <v>2162</v>
      </c>
      <c r="Z734" s="420" t="s">
        <v>1313</v>
      </c>
      <c r="AA734" s="420" t="s">
        <v>153</v>
      </c>
      <c r="AB734" s="420" t="s">
        <v>547</v>
      </c>
      <c r="AC734" s="420" t="s">
        <v>1306</v>
      </c>
      <c r="AD734" s="421" t="s">
        <v>499</v>
      </c>
    </row>
    <row r="735" spans="1:31" ht="15" customHeight="1" x14ac:dyDescent="0.2">
      <c r="A735" s="518">
        <v>1</v>
      </c>
      <c r="B735" s="126" t="s">
        <v>2163</v>
      </c>
      <c r="C735" s="713">
        <v>24</v>
      </c>
      <c r="D735" s="713">
        <v>17</v>
      </c>
      <c r="E735" s="713">
        <v>5</v>
      </c>
      <c r="F735" s="713">
        <v>2</v>
      </c>
      <c r="G735" s="713">
        <v>55</v>
      </c>
      <c r="H735" s="713">
        <v>21</v>
      </c>
      <c r="I735" s="719">
        <v>39</v>
      </c>
      <c r="J735" s="700">
        <f t="shared" si="67"/>
        <v>24</v>
      </c>
      <c r="K735" s="700">
        <f t="shared" si="68"/>
        <v>39</v>
      </c>
      <c r="L735" s="1210" t="s">
        <v>532</v>
      </c>
      <c r="M735" s="1211"/>
      <c r="N735" s="1211"/>
      <c r="O735" s="1212"/>
      <c r="Q735" s="422" t="s">
        <v>1590</v>
      </c>
      <c r="R735" s="10"/>
      <c r="S735" s="20" t="s">
        <v>532</v>
      </c>
      <c r="T735" s="20"/>
      <c r="U735" s="20"/>
      <c r="V735" s="20"/>
      <c r="W735" s="20"/>
      <c r="X735" s="20"/>
      <c r="Y735" s="20"/>
      <c r="Z735" s="20"/>
      <c r="AA735" s="20"/>
      <c r="AB735" s="20"/>
      <c r="AC735" s="20"/>
      <c r="AD735" s="21"/>
    </row>
    <row r="736" spans="1:31" ht="15" customHeight="1" x14ac:dyDescent="0.2">
      <c r="A736" s="514">
        <v>2</v>
      </c>
      <c r="B736" s="129" t="s">
        <v>89</v>
      </c>
      <c r="C736" s="714">
        <v>24</v>
      </c>
      <c r="D736" s="714">
        <v>12</v>
      </c>
      <c r="E736" s="714">
        <v>8</v>
      </c>
      <c r="F736" s="714">
        <v>4</v>
      </c>
      <c r="G736" s="714">
        <v>60</v>
      </c>
      <c r="H736" s="714">
        <v>39</v>
      </c>
      <c r="I736" s="716">
        <v>32</v>
      </c>
      <c r="J736" s="700">
        <f t="shared" si="67"/>
        <v>24</v>
      </c>
      <c r="K736" s="700">
        <f t="shared" si="68"/>
        <v>32</v>
      </c>
      <c r="L736" s="1046"/>
      <c r="M736" s="1047"/>
      <c r="N736" s="1047"/>
      <c r="O736" s="1048"/>
      <c r="Q736" s="422" t="s">
        <v>901</v>
      </c>
      <c r="R736" s="20" t="s">
        <v>532</v>
      </c>
      <c r="S736" s="10"/>
      <c r="T736" s="20"/>
      <c r="U736" s="20"/>
      <c r="V736" s="20"/>
      <c r="W736" s="20"/>
      <c r="X736" s="20"/>
      <c r="Y736" s="20"/>
      <c r="Z736" s="20"/>
      <c r="AA736" s="20"/>
      <c r="AB736" s="20"/>
      <c r="AC736" s="20"/>
      <c r="AD736" s="21"/>
    </row>
    <row r="737" spans="1:40" ht="15" customHeight="1" x14ac:dyDescent="0.2">
      <c r="A737" s="514">
        <v>3</v>
      </c>
      <c r="B737" s="129" t="s">
        <v>2170</v>
      </c>
      <c r="C737" s="714">
        <v>24</v>
      </c>
      <c r="D737" s="714">
        <v>13</v>
      </c>
      <c r="E737" s="714">
        <v>4</v>
      </c>
      <c r="F737" s="714">
        <v>7</v>
      </c>
      <c r="G737" s="714">
        <v>57</v>
      </c>
      <c r="H737" s="714">
        <v>40</v>
      </c>
      <c r="I737" s="716">
        <v>30</v>
      </c>
      <c r="J737" s="700">
        <f t="shared" si="67"/>
        <v>24</v>
      </c>
      <c r="K737" s="700">
        <f t="shared" si="68"/>
        <v>30</v>
      </c>
      <c r="L737" s="1046"/>
      <c r="M737" s="1047"/>
      <c r="N737" s="1047"/>
      <c r="O737" s="1048"/>
      <c r="Q737" s="422" t="s">
        <v>500</v>
      </c>
      <c r="R737" s="20"/>
      <c r="S737" s="20"/>
      <c r="T737" s="10"/>
      <c r="U737" s="20" t="s">
        <v>532</v>
      </c>
      <c r="V737" s="20"/>
      <c r="W737" s="20"/>
      <c r="X737" s="20"/>
      <c r="Y737" s="20"/>
      <c r="Z737" s="20"/>
      <c r="AA737" s="20"/>
      <c r="AB737" s="20"/>
      <c r="AC737" s="20"/>
      <c r="AD737" s="21"/>
      <c r="AN737" s="5" t="s">
        <v>532</v>
      </c>
    </row>
    <row r="738" spans="1:40" ht="15" customHeight="1" x14ac:dyDescent="0.2">
      <c r="A738" s="514">
        <v>4</v>
      </c>
      <c r="B738" s="129" t="s">
        <v>1855</v>
      </c>
      <c r="C738" s="714">
        <v>24</v>
      </c>
      <c r="D738" s="714">
        <v>13</v>
      </c>
      <c r="E738" s="714">
        <v>4</v>
      </c>
      <c r="F738" s="714">
        <v>7</v>
      </c>
      <c r="G738" s="714">
        <v>59</v>
      </c>
      <c r="H738" s="714">
        <v>46</v>
      </c>
      <c r="I738" s="716">
        <v>30</v>
      </c>
      <c r="J738" s="700">
        <f t="shared" si="67"/>
        <v>24</v>
      </c>
      <c r="K738" s="700">
        <f t="shared" si="68"/>
        <v>30</v>
      </c>
      <c r="L738" s="1046"/>
      <c r="M738" s="1047"/>
      <c r="N738" s="1047"/>
      <c r="O738" s="1048"/>
      <c r="Q738" s="422" t="s">
        <v>1631</v>
      </c>
      <c r="R738" s="20"/>
      <c r="S738" s="20"/>
      <c r="T738" s="20" t="s">
        <v>532</v>
      </c>
      <c r="U738" s="10"/>
      <c r="V738" s="20"/>
      <c r="W738" s="20"/>
      <c r="X738" s="20"/>
      <c r="Y738" s="20"/>
      <c r="Z738" s="20"/>
      <c r="AA738" s="20"/>
      <c r="AB738" s="20"/>
      <c r="AC738" s="20"/>
      <c r="AD738" s="21"/>
    </row>
    <row r="739" spans="1:40" ht="15" customHeight="1" x14ac:dyDescent="0.2">
      <c r="A739" s="514">
        <v>5</v>
      </c>
      <c r="B739" s="129" t="s">
        <v>737</v>
      </c>
      <c r="C739" s="714">
        <v>24</v>
      </c>
      <c r="D739" s="714">
        <v>12</v>
      </c>
      <c r="E739" s="714">
        <v>5</v>
      </c>
      <c r="F739" s="714">
        <v>7</v>
      </c>
      <c r="G739" s="714">
        <v>58</v>
      </c>
      <c r="H739" s="714">
        <v>33</v>
      </c>
      <c r="I739" s="716">
        <v>29</v>
      </c>
      <c r="J739" s="700">
        <f t="shared" si="67"/>
        <v>24</v>
      </c>
      <c r="K739" s="700">
        <f t="shared" si="68"/>
        <v>29</v>
      </c>
      <c r="L739" s="1046"/>
      <c r="M739" s="1047"/>
      <c r="N739" s="1047"/>
      <c r="O739" s="1048"/>
      <c r="Q739" s="422" t="s">
        <v>511</v>
      </c>
      <c r="R739" s="20"/>
      <c r="S739" s="20"/>
      <c r="T739" s="20"/>
      <c r="U739" s="20"/>
      <c r="V739" s="10"/>
      <c r="W739" s="20"/>
      <c r="X739" s="20"/>
      <c r="Y739" s="20"/>
      <c r="Z739" s="20"/>
      <c r="AA739" s="20"/>
      <c r="AB739" s="20"/>
      <c r="AC739" s="20"/>
      <c r="AD739" s="21"/>
    </row>
    <row r="740" spans="1:40" ht="15" customHeight="1" x14ac:dyDescent="0.2">
      <c r="A740" s="514">
        <v>6</v>
      </c>
      <c r="B740" s="129" t="s">
        <v>2123</v>
      </c>
      <c r="C740" s="714">
        <v>24</v>
      </c>
      <c r="D740" s="714">
        <v>10</v>
      </c>
      <c r="E740" s="714">
        <v>6</v>
      </c>
      <c r="F740" s="714">
        <v>8</v>
      </c>
      <c r="G740" s="714">
        <v>45</v>
      </c>
      <c r="H740" s="714">
        <v>45</v>
      </c>
      <c r="I740" s="716">
        <v>26</v>
      </c>
      <c r="J740" s="700">
        <f t="shared" si="67"/>
        <v>24</v>
      </c>
      <c r="K740" s="700">
        <f t="shared" si="68"/>
        <v>26</v>
      </c>
      <c r="L740" s="1046"/>
      <c r="M740" s="1047"/>
      <c r="N740" s="1047"/>
      <c r="O740" s="1048"/>
      <c r="Q740" s="422" t="s">
        <v>544</v>
      </c>
      <c r="R740" s="20"/>
      <c r="S740" s="20"/>
      <c r="T740" s="20"/>
      <c r="U740" s="20"/>
      <c r="V740" s="20"/>
      <c r="W740" s="10"/>
      <c r="X740" s="20"/>
      <c r="Y740" s="20"/>
      <c r="Z740" s="20"/>
      <c r="AA740" s="20"/>
      <c r="AB740" s="20"/>
      <c r="AC740" s="20"/>
      <c r="AD740" s="21"/>
    </row>
    <row r="741" spans="1:40" ht="15" customHeight="1" x14ac:dyDescent="0.2">
      <c r="A741" s="514">
        <v>7</v>
      </c>
      <c r="B741" s="129" t="s">
        <v>1635</v>
      </c>
      <c r="C741" s="714">
        <v>24</v>
      </c>
      <c r="D741" s="714">
        <v>11</v>
      </c>
      <c r="E741" s="714">
        <v>3</v>
      </c>
      <c r="F741" s="714">
        <v>10</v>
      </c>
      <c r="G741" s="714">
        <v>45</v>
      </c>
      <c r="H741" s="714">
        <v>47</v>
      </c>
      <c r="I741" s="716">
        <v>25</v>
      </c>
      <c r="J741" s="700">
        <f t="shared" si="67"/>
        <v>24</v>
      </c>
      <c r="K741" s="700">
        <f t="shared" si="68"/>
        <v>25</v>
      </c>
      <c r="L741" s="1046"/>
      <c r="M741" s="1047"/>
      <c r="N741" s="1047"/>
      <c r="O741" s="1048"/>
      <c r="Q741" s="422" t="s">
        <v>299</v>
      </c>
      <c r="R741" s="20"/>
      <c r="S741" s="20"/>
      <c r="T741" s="20"/>
      <c r="U741" s="20"/>
      <c r="V741" s="20"/>
      <c r="W741" s="20"/>
      <c r="X741" s="10"/>
      <c r="Y741" s="20"/>
      <c r="Z741" s="20"/>
      <c r="AA741" s="20"/>
      <c r="AB741" s="20"/>
      <c r="AC741" s="20"/>
      <c r="AD741" s="21"/>
    </row>
    <row r="742" spans="1:40" ht="15" customHeight="1" x14ac:dyDescent="0.2">
      <c r="A742" s="514">
        <v>8</v>
      </c>
      <c r="B742" s="129" t="s">
        <v>708</v>
      </c>
      <c r="C742" s="714">
        <v>24</v>
      </c>
      <c r="D742" s="714">
        <v>9</v>
      </c>
      <c r="E742" s="714">
        <v>5</v>
      </c>
      <c r="F742" s="714">
        <v>10</v>
      </c>
      <c r="G742" s="714">
        <v>55</v>
      </c>
      <c r="H742" s="714">
        <v>55</v>
      </c>
      <c r="I742" s="716">
        <v>23</v>
      </c>
      <c r="J742" s="700">
        <f t="shared" si="67"/>
        <v>24</v>
      </c>
      <c r="K742" s="700">
        <f t="shared" si="68"/>
        <v>23</v>
      </c>
      <c r="L742" s="1046"/>
      <c r="M742" s="1047"/>
      <c r="N742" s="1047"/>
      <c r="O742" s="1048"/>
      <c r="Q742" s="422" t="s">
        <v>2162</v>
      </c>
      <c r="R742" s="20"/>
      <c r="S742" s="20"/>
      <c r="T742" s="20"/>
      <c r="U742" s="20"/>
      <c r="V742" s="20"/>
      <c r="W742" s="20"/>
      <c r="X742" s="20"/>
      <c r="Y742" s="10"/>
      <c r="Z742" s="20" t="s">
        <v>532</v>
      </c>
      <c r="AA742" s="20"/>
      <c r="AB742" s="20"/>
      <c r="AC742" s="20"/>
      <c r="AD742" s="21"/>
    </row>
    <row r="743" spans="1:40" ht="15" customHeight="1" x14ac:dyDescent="0.2">
      <c r="A743" s="514">
        <v>9</v>
      </c>
      <c r="B743" s="129" t="s">
        <v>1307</v>
      </c>
      <c r="C743" s="714">
        <v>24</v>
      </c>
      <c r="D743" s="714">
        <v>7</v>
      </c>
      <c r="E743" s="714">
        <v>7</v>
      </c>
      <c r="F743" s="714">
        <v>10</v>
      </c>
      <c r="G743" s="714">
        <v>38</v>
      </c>
      <c r="H743" s="714">
        <v>35</v>
      </c>
      <c r="I743" s="716">
        <v>21</v>
      </c>
      <c r="J743" s="700">
        <f t="shared" si="67"/>
        <v>24</v>
      </c>
      <c r="K743" s="700">
        <f t="shared" si="68"/>
        <v>21</v>
      </c>
      <c r="L743" s="1046"/>
      <c r="M743" s="1047"/>
      <c r="N743" s="1047"/>
      <c r="O743" s="1048"/>
      <c r="Q743" s="422" t="s">
        <v>1313</v>
      </c>
      <c r="R743" s="20"/>
      <c r="S743" s="20"/>
      <c r="T743" s="20"/>
      <c r="U743" s="20"/>
      <c r="V743" s="20"/>
      <c r="W743" s="20"/>
      <c r="X743" s="20"/>
      <c r="Y743" s="20" t="s">
        <v>532</v>
      </c>
      <c r="Z743" s="10"/>
      <c r="AA743" s="20"/>
      <c r="AB743" s="20"/>
      <c r="AC743" s="20"/>
      <c r="AD743" s="21"/>
    </row>
    <row r="744" spans="1:40" ht="15" customHeight="1" x14ac:dyDescent="0.2">
      <c r="A744" s="514">
        <v>10</v>
      </c>
      <c r="B744" s="129" t="s">
        <v>551</v>
      </c>
      <c r="C744" s="714">
        <v>24</v>
      </c>
      <c r="D744" s="714">
        <v>8</v>
      </c>
      <c r="E744" s="714">
        <v>2</v>
      </c>
      <c r="F744" s="714">
        <v>14</v>
      </c>
      <c r="G744" s="714">
        <v>42</v>
      </c>
      <c r="H744" s="714">
        <v>55</v>
      </c>
      <c r="I744" s="716">
        <v>18</v>
      </c>
      <c r="J744" s="700">
        <f t="shared" si="67"/>
        <v>24</v>
      </c>
      <c r="K744" s="700">
        <f t="shared" si="68"/>
        <v>18</v>
      </c>
      <c r="L744" s="1046"/>
      <c r="M744" s="1047"/>
      <c r="N744" s="1047"/>
      <c r="O744" s="1048"/>
      <c r="Q744" s="422" t="s">
        <v>153</v>
      </c>
      <c r="R744" s="20"/>
      <c r="S744" s="20"/>
      <c r="T744" s="20"/>
      <c r="U744" s="20"/>
      <c r="V744" s="20"/>
      <c r="W744" s="20"/>
      <c r="X744" s="20"/>
      <c r="Y744" s="20"/>
      <c r="Z744" s="20"/>
      <c r="AA744" s="10"/>
      <c r="AB744" s="20" t="s">
        <v>532</v>
      </c>
      <c r="AC744" s="20"/>
      <c r="AD744" s="21"/>
    </row>
    <row r="745" spans="1:40" ht="15" customHeight="1" x14ac:dyDescent="0.2">
      <c r="A745" s="514">
        <v>11</v>
      </c>
      <c r="B745" s="129" t="s">
        <v>1732</v>
      </c>
      <c r="C745" s="714">
        <v>24</v>
      </c>
      <c r="D745" s="714">
        <v>6</v>
      </c>
      <c r="E745" s="714">
        <v>4</v>
      </c>
      <c r="F745" s="714">
        <v>14</v>
      </c>
      <c r="G745" s="714">
        <v>35</v>
      </c>
      <c r="H745" s="714">
        <v>57</v>
      </c>
      <c r="I745" s="716">
        <v>16</v>
      </c>
      <c r="J745" s="700">
        <f t="shared" si="67"/>
        <v>24</v>
      </c>
      <c r="K745" s="700">
        <f t="shared" si="68"/>
        <v>16</v>
      </c>
      <c r="L745" s="1046"/>
      <c r="M745" s="1047"/>
      <c r="N745" s="1047"/>
      <c r="O745" s="1048"/>
      <c r="Q745" s="422" t="s">
        <v>547</v>
      </c>
      <c r="R745" s="20"/>
      <c r="S745" s="20"/>
      <c r="T745" s="20"/>
      <c r="U745" s="20"/>
      <c r="V745" s="20"/>
      <c r="W745" s="20"/>
      <c r="X745" s="20"/>
      <c r="Y745" s="20"/>
      <c r="Z745" s="20"/>
      <c r="AA745" s="20" t="s">
        <v>532</v>
      </c>
      <c r="AB745" s="10"/>
      <c r="AC745" s="20"/>
      <c r="AD745" s="21"/>
    </row>
    <row r="746" spans="1:40" ht="15" customHeight="1" x14ac:dyDescent="0.2">
      <c r="A746" s="514">
        <v>12</v>
      </c>
      <c r="B746" s="129" t="s">
        <v>304</v>
      </c>
      <c r="C746" s="714">
        <v>24</v>
      </c>
      <c r="D746" s="714">
        <v>4</v>
      </c>
      <c r="E746" s="714">
        <v>4</v>
      </c>
      <c r="F746" s="714">
        <v>16</v>
      </c>
      <c r="G746" s="714">
        <v>27</v>
      </c>
      <c r="H746" s="714">
        <v>78</v>
      </c>
      <c r="I746" s="716">
        <v>12</v>
      </c>
      <c r="J746" s="700">
        <f t="shared" si="67"/>
        <v>24</v>
      </c>
      <c r="K746" s="700">
        <f t="shared" si="68"/>
        <v>12</v>
      </c>
      <c r="L746" s="1046"/>
      <c r="M746" s="1047"/>
      <c r="N746" s="1047"/>
      <c r="O746" s="1048"/>
      <c r="Q746" s="422" t="s">
        <v>1306</v>
      </c>
      <c r="R746" s="20"/>
      <c r="S746" s="20" t="s">
        <v>532</v>
      </c>
      <c r="T746" s="20"/>
      <c r="U746" s="20"/>
      <c r="V746" s="20"/>
      <c r="W746" s="20"/>
      <c r="X746" s="20"/>
      <c r="Y746" s="20"/>
      <c r="Z746" s="20"/>
      <c r="AA746" s="20"/>
      <c r="AB746" s="20"/>
      <c r="AC746" s="10"/>
      <c r="AD746" s="21" t="s">
        <v>532</v>
      </c>
    </row>
    <row r="747" spans="1:40" ht="15" customHeight="1" thickBot="1" x14ac:dyDescent="0.25">
      <c r="A747" s="515">
        <v>13</v>
      </c>
      <c r="B747" s="130" t="s">
        <v>36</v>
      </c>
      <c r="C747" s="715">
        <v>24</v>
      </c>
      <c r="D747" s="715">
        <v>3</v>
      </c>
      <c r="E747" s="715">
        <v>5</v>
      </c>
      <c r="F747" s="715">
        <v>16</v>
      </c>
      <c r="G747" s="715">
        <v>35</v>
      </c>
      <c r="H747" s="715">
        <v>60</v>
      </c>
      <c r="I747" s="717">
        <v>11</v>
      </c>
      <c r="J747" s="700">
        <f t="shared" si="67"/>
        <v>24</v>
      </c>
      <c r="K747" s="700">
        <f t="shared" si="68"/>
        <v>11</v>
      </c>
      <c r="L747" s="1037"/>
      <c r="M747" s="1038"/>
      <c r="N747" s="1038"/>
      <c r="O747" s="1039"/>
      <c r="Q747" s="423" t="s">
        <v>499</v>
      </c>
      <c r="R747" s="23"/>
      <c r="S747" s="23"/>
      <c r="T747" s="23"/>
      <c r="U747" s="23"/>
      <c r="V747" s="23"/>
      <c r="W747" s="23"/>
      <c r="X747" s="23"/>
      <c r="Y747" s="23"/>
      <c r="Z747" s="23"/>
      <c r="AA747" s="23"/>
      <c r="AB747" s="23"/>
      <c r="AC747" s="23" t="s">
        <v>532</v>
      </c>
      <c r="AD747" s="15"/>
    </row>
    <row r="748" spans="1:40" ht="15" customHeight="1" x14ac:dyDescent="0.2">
      <c r="C748" s="700">
        <f t="shared" ref="C748:I748" si="71">SUM(C735:C747)</f>
        <v>312</v>
      </c>
      <c r="D748" s="700">
        <f t="shared" si="71"/>
        <v>125</v>
      </c>
      <c r="E748" s="700">
        <f t="shared" si="71"/>
        <v>62</v>
      </c>
      <c r="F748" s="700">
        <f t="shared" si="71"/>
        <v>125</v>
      </c>
      <c r="G748" s="700">
        <f t="shared" si="71"/>
        <v>611</v>
      </c>
      <c r="H748" s="700">
        <f t="shared" si="71"/>
        <v>611</v>
      </c>
      <c r="I748" s="700">
        <f t="shared" si="71"/>
        <v>312</v>
      </c>
      <c r="J748" s="700">
        <f t="shared" si="67"/>
        <v>312</v>
      </c>
      <c r="K748" s="700">
        <f t="shared" si="68"/>
        <v>312</v>
      </c>
    </row>
    <row r="749" spans="1:40" ht="15" customHeight="1" thickBot="1" x14ac:dyDescent="0.25"/>
    <row r="750" spans="1:40" ht="15" customHeight="1" thickBot="1" x14ac:dyDescent="0.25">
      <c r="A750" s="1326" t="s">
        <v>2223</v>
      </c>
      <c r="B750" s="1327"/>
      <c r="C750" s="1327"/>
      <c r="D750" s="1327"/>
      <c r="E750" s="1327"/>
      <c r="F750" s="1327"/>
      <c r="G750" s="1323" t="s">
        <v>2219</v>
      </c>
      <c r="H750" s="1324"/>
      <c r="I750" s="1325"/>
      <c r="L750" s="1242" t="s">
        <v>588</v>
      </c>
      <c r="M750" s="1243"/>
      <c r="N750" s="1243"/>
      <c r="O750" s="1244"/>
    </row>
    <row r="751" spans="1:40" ht="15" customHeight="1" thickBot="1" x14ac:dyDescent="0.25">
      <c r="A751" s="688" t="s">
        <v>496</v>
      </c>
      <c r="B751" s="689" t="s">
        <v>497</v>
      </c>
      <c r="C751" s="690" t="s">
        <v>498</v>
      </c>
      <c r="D751" s="690" t="s">
        <v>499</v>
      </c>
      <c r="E751" s="690" t="s">
        <v>500</v>
      </c>
      <c r="F751" s="690" t="s">
        <v>501</v>
      </c>
      <c r="G751" s="691" t="s">
        <v>502</v>
      </c>
      <c r="H751" s="691" t="s">
        <v>503</v>
      </c>
      <c r="I751" s="692" t="s">
        <v>504</v>
      </c>
      <c r="L751" s="1245"/>
      <c r="M751" s="1246"/>
      <c r="N751" s="1246"/>
      <c r="O751" s="1247"/>
      <c r="Q751" s="24" t="s">
        <v>2220</v>
      </c>
      <c r="R751" s="683" t="s">
        <v>1196</v>
      </c>
      <c r="S751" s="683" t="s">
        <v>241</v>
      </c>
      <c r="T751" s="683" t="s">
        <v>541</v>
      </c>
      <c r="U751" s="683" t="s">
        <v>564</v>
      </c>
      <c r="V751" s="683" t="s">
        <v>500</v>
      </c>
      <c r="W751" s="683" t="s">
        <v>1530</v>
      </c>
      <c r="X751" s="683" t="s">
        <v>1088</v>
      </c>
      <c r="Y751" s="683" t="s">
        <v>610</v>
      </c>
      <c r="Z751" s="683" t="s">
        <v>1089</v>
      </c>
      <c r="AA751" s="684" t="s">
        <v>514</v>
      </c>
    </row>
    <row r="752" spans="1:40" ht="15" customHeight="1" x14ac:dyDescent="0.2">
      <c r="A752" s="687">
        <v>1</v>
      </c>
      <c r="B752" s="126" t="s">
        <v>1093</v>
      </c>
      <c r="C752" s="713">
        <v>18</v>
      </c>
      <c r="D752" s="713">
        <v>15</v>
      </c>
      <c r="E752" s="713">
        <v>0</v>
      </c>
      <c r="F752" s="713">
        <v>3</v>
      </c>
      <c r="G752" s="713">
        <v>51</v>
      </c>
      <c r="H752" s="713">
        <v>21</v>
      </c>
      <c r="I752" s="719">
        <v>30</v>
      </c>
      <c r="J752" s="700">
        <f t="shared" si="67"/>
        <v>18</v>
      </c>
      <c r="K752" s="700">
        <f t="shared" si="68"/>
        <v>30</v>
      </c>
      <c r="L752" s="927" t="s">
        <v>532</v>
      </c>
      <c r="M752" s="928"/>
      <c r="N752" s="928"/>
      <c r="O752" s="929"/>
      <c r="Q752" s="681" t="s">
        <v>1196</v>
      </c>
      <c r="R752" s="10"/>
      <c r="S752" s="20"/>
      <c r="T752" s="20" t="s">
        <v>1207</v>
      </c>
      <c r="U752" s="20"/>
      <c r="V752" s="20"/>
      <c r="W752" s="20"/>
      <c r="X752" s="20"/>
      <c r="Y752" s="20"/>
      <c r="Z752" s="20"/>
      <c r="AA752" s="21"/>
    </row>
    <row r="753" spans="1:31" ht="15" customHeight="1" x14ac:dyDescent="0.2">
      <c r="A753" s="685">
        <v>2</v>
      </c>
      <c r="B753" s="129" t="s">
        <v>106</v>
      </c>
      <c r="C753" s="714">
        <v>18</v>
      </c>
      <c r="D753" s="714">
        <v>9</v>
      </c>
      <c r="E753" s="714">
        <v>4</v>
      </c>
      <c r="F753" s="714">
        <v>5</v>
      </c>
      <c r="G753" s="714">
        <v>42</v>
      </c>
      <c r="H753" s="714">
        <v>39</v>
      </c>
      <c r="I753" s="716">
        <v>22</v>
      </c>
      <c r="J753" s="700">
        <f t="shared" si="67"/>
        <v>18</v>
      </c>
      <c r="K753" s="700">
        <f t="shared" si="68"/>
        <v>22</v>
      </c>
      <c r="L753" s="930"/>
      <c r="M753" s="931"/>
      <c r="N753" s="931"/>
      <c r="O753" s="932"/>
      <c r="Q753" s="681" t="s">
        <v>241</v>
      </c>
      <c r="R753" s="20"/>
      <c r="S753" s="10"/>
      <c r="T753" s="20" t="s">
        <v>844</v>
      </c>
      <c r="U753" s="20"/>
      <c r="V753" s="20"/>
      <c r="W753" s="20" t="s">
        <v>532</v>
      </c>
      <c r="X753" s="20"/>
      <c r="Y753" s="20"/>
      <c r="Z753" s="20"/>
      <c r="AA753" s="21"/>
    </row>
    <row r="754" spans="1:31" ht="15" customHeight="1" x14ac:dyDescent="0.2">
      <c r="A754" s="685">
        <v>3</v>
      </c>
      <c r="B754" s="129" t="s">
        <v>2208</v>
      </c>
      <c r="C754" s="714">
        <v>18</v>
      </c>
      <c r="D754" s="714">
        <v>9</v>
      </c>
      <c r="E754" s="714">
        <v>3</v>
      </c>
      <c r="F754" s="714">
        <v>6</v>
      </c>
      <c r="G754" s="714">
        <v>49</v>
      </c>
      <c r="H754" s="714">
        <v>33</v>
      </c>
      <c r="I754" s="716">
        <v>21</v>
      </c>
      <c r="J754" s="700">
        <f t="shared" si="67"/>
        <v>18</v>
      </c>
      <c r="K754" s="700">
        <f t="shared" si="68"/>
        <v>21</v>
      </c>
      <c r="L754" s="930"/>
      <c r="M754" s="931"/>
      <c r="N754" s="931"/>
      <c r="O754" s="932"/>
      <c r="Q754" s="681" t="s">
        <v>541</v>
      </c>
      <c r="R754" s="20" t="s">
        <v>1603</v>
      </c>
      <c r="S754" s="20" t="s">
        <v>1795</v>
      </c>
      <c r="T754" s="10"/>
      <c r="U754" s="20" t="s">
        <v>1489</v>
      </c>
      <c r="V754" s="20" t="s">
        <v>1643</v>
      </c>
      <c r="W754" s="20" t="s">
        <v>1207</v>
      </c>
      <c r="X754" s="20" t="s">
        <v>1600</v>
      </c>
      <c r="Y754" s="20" t="s">
        <v>1493</v>
      </c>
      <c r="Z754" s="20" t="s">
        <v>1642</v>
      </c>
      <c r="AA754" s="21" t="s">
        <v>32</v>
      </c>
    </row>
    <row r="755" spans="1:31" ht="15" customHeight="1" x14ac:dyDescent="0.2">
      <c r="A755" s="685">
        <v>4</v>
      </c>
      <c r="B755" s="129" t="s">
        <v>2224</v>
      </c>
      <c r="C755" s="714">
        <v>18</v>
      </c>
      <c r="D755" s="714">
        <v>7</v>
      </c>
      <c r="E755" s="714">
        <v>6</v>
      </c>
      <c r="F755" s="714">
        <v>5</v>
      </c>
      <c r="G755" s="714">
        <v>41</v>
      </c>
      <c r="H755" s="714">
        <v>36</v>
      </c>
      <c r="I755" s="716">
        <v>20</v>
      </c>
      <c r="J755" s="700">
        <f t="shared" si="67"/>
        <v>18</v>
      </c>
      <c r="K755" s="700">
        <f t="shared" si="68"/>
        <v>20</v>
      </c>
      <c r="L755" s="930"/>
      <c r="M755" s="931"/>
      <c r="N755" s="931"/>
      <c r="O755" s="932"/>
      <c r="Q755" s="681" t="s">
        <v>564</v>
      </c>
      <c r="R755" s="20"/>
      <c r="S755" s="20"/>
      <c r="T755" s="20" t="s">
        <v>1597</v>
      </c>
      <c r="U755" s="10"/>
      <c r="V755" s="20"/>
      <c r="W755" s="20"/>
      <c r="X755" s="20"/>
      <c r="Y755" s="20"/>
      <c r="Z755" s="20"/>
      <c r="AA755" s="21"/>
    </row>
    <row r="756" spans="1:31" ht="15" customHeight="1" x14ac:dyDescent="0.2">
      <c r="A756" s="685">
        <v>5</v>
      </c>
      <c r="B756" s="129" t="s">
        <v>2225</v>
      </c>
      <c r="C756" s="714">
        <v>18</v>
      </c>
      <c r="D756" s="714">
        <v>6</v>
      </c>
      <c r="E756" s="714">
        <v>5</v>
      </c>
      <c r="F756" s="714">
        <v>7</v>
      </c>
      <c r="G756" s="714">
        <v>37</v>
      </c>
      <c r="H756" s="714">
        <v>38</v>
      </c>
      <c r="I756" s="716">
        <v>19</v>
      </c>
      <c r="J756" s="700">
        <f t="shared" si="67"/>
        <v>18</v>
      </c>
      <c r="K756" s="700">
        <f t="shared" si="68"/>
        <v>17</v>
      </c>
      <c r="L756" s="930"/>
      <c r="M756" s="931"/>
      <c r="N756" s="931"/>
      <c r="O756" s="932"/>
      <c r="Q756" s="681" t="s">
        <v>500</v>
      </c>
      <c r="R756" s="20"/>
      <c r="S756" s="20"/>
      <c r="T756" s="20" t="s">
        <v>1490</v>
      </c>
      <c r="U756" s="20"/>
      <c r="V756" s="10"/>
      <c r="W756" s="20" t="s">
        <v>532</v>
      </c>
      <c r="X756" s="20"/>
      <c r="Y756" s="20"/>
      <c r="Z756" s="20"/>
      <c r="AA756" s="21"/>
    </row>
    <row r="757" spans="1:31" ht="15" customHeight="1" x14ac:dyDescent="0.2">
      <c r="A757" s="685">
        <v>6</v>
      </c>
      <c r="B757" s="129" t="s">
        <v>2226</v>
      </c>
      <c r="C757" s="714">
        <v>18</v>
      </c>
      <c r="D757" s="714">
        <v>5</v>
      </c>
      <c r="E757" s="714">
        <v>6</v>
      </c>
      <c r="F757" s="714">
        <v>7</v>
      </c>
      <c r="G757" s="714">
        <v>49</v>
      </c>
      <c r="H757" s="714">
        <v>45</v>
      </c>
      <c r="I757" s="716">
        <v>16</v>
      </c>
      <c r="J757" s="700">
        <f t="shared" si="67"/>
        <v>18</v>
      </c>
      <c r="K757" s="700">
        <f t="shared" si="68"/>
        <v>16</v>
      </c>
      <c r="L757" s="930"/>
      <c r="M757" s="931"/>
      <c r="N757" s="931"/>
      <c r="O757" s="932"/>
      <c r="Q757" s="681" t="s">
        <v>1530</v>
      </c>
      <c r="R757" s="20"/>
      <c r="S757" s="20"/>
      <c r="T757" s="20" t="s">
        <v>1642</v>
      </c>
      <c r="U757" s="20"/>
      <c r="V757" s="20" t="s">
        <v>532</v>
      </c>
      <c r="W757" s="10"/>
      <c r="X757" s="20"/>
      <c r="Y757" s="20"/>
      <c r="Z757" s="20"/>
      <c r="AA757" s="21"/>
    </row>
    <row r="758" spans="1:31" ht="15" customHeight="1" x14ac:dyDescent="0.2">
      <c r="A758" s="685">
        <v>7</v>
      </c>
      <c r="B758" s="129" t="s">
        <v>2227</v>
      </c>
      <c r="C758" s="714">
        <v>18</v>
      </c>
      <c r="D758" s="714">
        <v>5</v>
      </c>
      <c r="E758" s="714">
        <v>6</v>
      </c>
      <c r="F758" s="714">
        <v>7</v>
      </c>
      <c r="G758" s="714">
        <v>34</v>
      </c>
      <c r="H758" s="714">
        <v>39</v>
      </c>
      <c r="I758" s="716">
        <v>16</v>
      </c>
      <c r="J758" s="700">
        <f t="shared" si="67"/>
        <v>18</v>
      </c>
      <c r="K758" s="700">
        <f t="shared" si="68"/>
        <v>16</v>
      </c>
      <c r="L758" s="930"/>
      <c r="M758" s="931"/>
      <c r="N758" s="931"/>
      <c r="O758" s="932"/>
      <c r="Q758" s="681" t="s">
        <v>1088</v>
      </c>
      <c r="R758" s="20"/>
      <c r="S758" s="20"/>
      <c r="T758" s="20" t="s">
        <v>844</v>
      </c>
      <c r="U758" s="20"/>
      <c r="V758" s="20"/>
      <c r="W758" s="20"/>
      <c r="X758" s="10"/>
      <c r="Y758" s="20" t="s">
        <v>532</v>
      </c>
      <c r="Z758" s="20"/>
      <c r="AA758" s="21"/>
    </row>
    <row r="759" spans="1:31" ht="15" customHeight="1" x14ac:dyDescent="0.2">
      <c r="A759" s="685">
        <v>8</v>
      </c>
      <c r="B759" s="129" t="s">
        <v>2228</v>
      </c>
      <c r="C759" s="714">
        <v>18</v>
      </c>
      <c r="D759" s="714">
        <v>4</v>
      </c>
      <c r="E759" s="714">
        <v>8</v>
      </c>
      <c r="F759" s="714">
        <v>6</v>
      </c>
      <c r="G759" s="714">
        <v>33</v>
      </c>
      <c r="H759" s="714">
        <v>40</v>
      </c>
      <c r="I759" s="716">
        <v>16</v>
      </c>
      <c r="J759" s="700">
        <f t="shared" si="67"/>
        <v>18</v>
      </c>
      <c r="K759" s="700">
        <f t="shared" si="68"/>
        <v>16</v>
      </c>
      <c r="L759" s="930"/>
      <c r="M759" s="931"/>
      <c r="N759" s="931"/>
      <c r="O759" s="932"/>
      <c r="Q759" s="681" t="s">
        <v>610</v>
      </c>
      <c r="R759" s="20"/>
      <c r="S759" s="20"/>
      <c r="T759" s="20" t="s">
        <v>1597</v>
      </c>
      <c r="U759" s="20"/>
      <c r="V759" s="20"/>
      <c r="W759" s="20"/>
      <c r="X759" s="20" t="s">
        <v>532</v>
      </c>
      <c r="Y759" s="10"/>
      <c r="Z759" s="20"/>
      <c r="AA759" s="21"/>
    </row>
    <row r="760" spans="1:31" ht="15" customHeight="1" x14ac:dyDescent="0.2">
      <c r="A760" s="685">
        <v>9</v>
      </c>
      <c r="B760" s="129" t="s">
        <v>2229</v>
      </c>
      <c r="C760" s="714">
        <v>18</v>
      </c>
      <c r="D760" s="714">
        <v>2</v>
      </c>
      <c r="E760" s="714">
        <v>9</v>
      </c>
      <c r="F760" s="714">
        <v>7</v>
      </c>
      <c r="G760" s="714">
        <v>25</v>
      </c>
      <c r="H760" s="714">
        <v>36</v>
      </c>
      <c r="I760" s="716">
        <v>13</v>
      </c>
      <c r="J760" s="700">
        <f t="shared" si="67"/>
        <v>18</v>
      </c>
      <c r="K760" s="700">
        <f t="shared" si="68"/>
        <v>13</v>
      </c>
      <c r="L760" s="930"/>
      <c r="M760" s="931"/>
      <c r="N760" s="931"/>
      <c r="O760" s="932"/>
      <c r="Q760" s="681" t="s">
        <v>1089</v>
      </c>
      <c r="R760" s="20"/>
      <c r="S760" s="20"/>
      <c r="T760" s="20" t="s">
        <v>1539</v>
      </c>
      <c r="U760" s="20"/>
      <c r="V760" s="20"/>
      <c r="W760" s="20"/>
      <c r="X760" s="20"/>
      <c r="Y760" s="20"/>
      <c r="Z760" s="10"/>
      <c r="AA760" s="21" t="s">
        <v>532</v>
      </c>
    </row>
    <row r="761" spans="1:31" ht="15" customHeight="1" thickBot="1" x14ac:dyDescent="0.25">
      <c r="A761" s="686">
        <v>10</v>
      </c>
      <c r="B761" s="130" t="s">
        <v>2230</v>
      </c>
      <c r="C761" s="715">
        <v>18</v>
      </c>
      <c r="D761" s="715">
        <v>2</v>
      </c>
      <c r="E761" s="715">
        <v>3</v>
      </c>
      <c r="F761" s="715">
        <v>13</v>
      </c>
      <c r="G761" s="715">
        <v>24</v>
      </c>
      <c r="H761" s="715">
        <v>58</v>
      </c>
      <c r="I761" s="717">
        <v>7</v>
      </c>
      <c r="J761" s="700">
        <f t="shared" si="67"/>
        <v>18</v>
      </c>
      <c r="K761" s="700">
        <f t="shared" si="68"/>
        <v>7</v>
      </c>
      <c r="L761" s="933"/>
      <c r="M761" s="934"/>
      <c r="N761" s="934"/>
      <c r="O761" s="935"/>
      <c r="Q761" s="682" t="s">
        <v>514</v>
      </c>
      <c r="R761" s="23"/>
      <c r="S761" s="23"/>
      <c r="T761" s="23" t="s">
        <v>1207</v>
      </c>
      <c r="U761" s="23"/>
      <c r="V761" s="23"/>
      <c r="W761" s="23"/>
      <c r="X761" s="23"/>
      <c r="Y761" s="23"/>
      <c r="Z761" s="23" t="s">
        <v>532</v>
      </c>
      <c r="AA761" s="15"/>
    </row>
    <row r="762" spans="1:31" ht="15" customHeight="1" x14ac:dyDescent="0.2">
      <c r="C762" s="700">
        <f t="shared" ref="C762:I762" si="72">SUM(C752:C761)</f>
        <v>180</v>
      </c>
      <c r="D762" s="700">
        <f t="shared" si="72"/>
        <v>64</v>
      </c>
      <c r="E762" s="700">
        <f t="shared" si="72"/>
        <v>50</v>
      </c>
      <c r="F762" s="700">
        <f t="shared" si="72"/>
        <v>66</v>
      </c>
      <c r="G762" s="700">
        <f t="shared" si="72"/>
        <v>385</v>
      </c>
      <c r="H762" s="700">
        <f t="shared" si="72"/>
        <v>385</v>
      </c>
      <c r="I762" s="700">
        <f t="shared" si="72"/>
        <v>180</v>
      </c>
      <c r="J762" s="700">
        <f t="shared" si="67"/>
        <v>180</v>
      </c>
      <c r="K762" s="700">
        <f t="shared" si="68"/>
        <v>178</v>
      </c>
      <c r="L762" s="4" t="s">
        <v>532</v>
      </c>
      <c r="AE762" s="5" t="s">
        <v>532</v>
      </c>
    </row>
    <row r="763" spans="1:31" ht="15" customHeight="1" thickBot="1" x14ac:dyDescent="0.25"/>
    <row r="764" spans="1:31" ht="15" customHeight="1" thickBot="1" x14ac:dyDescent="0.25">
      <c r="A764" s="1326" t="s">
        <v>2231</v>
      </c>
      <c r="B764" s="1327"/>
      <c r="C764" s="1327"/>
      <c r="D764" s="1327"/>
      <c r="E764" s="1327"/>
      <c r="F764" s="1327"/>
      <c r="G764" s="1323" t="s">
        <v>2219</v>
      </c>
      <c r="H764" s="1324"/>
      <c r="I764" s="1325"/>
      <c r="L764" s="952" t="s">
        <v>538</v>
      </c>
      <c r="M764" s="953"/>
      <c r="N764" s="953"/>
      <c r="O764" s="954"/>
    </row>
    <row r="765" spans="1:31" ht="15" customHeight="1" thickBot="1" x14ac:dyDescent="0.25">
      <c r="A765" s="688" t="s">
        <v>496</v>
      </c>
      <c r="B765" s="689" t="s">
        <v>497</v>
      </c>
      <c r="C765" s="690" t="s">
        <v>498</v>
      </c>
      <c r="D765" s="690" t="s">
        <v>499</v>
      </c>
      <c r="E765" s="690" t="s">
        <v>500</v>
      </c>
      <c r="F765" s="690" t="s">
        <v>501</v>
      </c>
      <c r="G765" s="691" t="s">
        <v>502</v>
      </c>
      <c r="H765" s="691" t="s">
        <v>503</v>
      </c>
      <c r="I765" s="692" t="s">
        <v>504</v>
      </c>
      <c r="L765" s="955"/>
      <c r="M765" s="956"/>
      <c r="N765" s="956"/>
      <c r="O765" s="957"/>
      <c r="Q765" s="24" t="s">
        <v>2220</v>
      </c>
      <c r="R765" s="683" t="s">
        <v>1615</v>
      </c>
      <c r="S765" s="683" t="s">
        <v>1503</v>
      </c>
      <c r="T765" s="683" t="s">
        <v>1784</v>
      </c>
      <c r="U765" s="683" t="s">
        <v>59</v>
      </c>
      <c r="V765" s="683" t="s">
        <v>242</v>
      </c>
      <c r="W765" s="683" t="s">
        <v>610</v>
      </c>
      <c r="X765" s="683" t="s">
        <v>2089</v>
      </c>
      <c r="Y765" s="683" t="s">
        <v>1959</v>
      </c>
      <c r="Z765" s="683" t="s">
        <v>2090</v>
      </c>
      <c r="AA765" s="683" t="s">
        <v>1587</v>
      </c>
      <c r="AB765" s="683" t="s">
        <v>813</v>
      </c>
      <c r="AC765" s="684" t="s">
        <v>727</v>
      </c>
    </row>
    <row r="766" spans="1:31" ht="15" customHeight="1" x14ac:dyDescent="0.2">
      <c r="A766" s="687">
        <v>1</v>
      </c>
      <c r="B766" s="53" t="s">
        <v>2232</v>
      </c>
      <c r="C766" s="46">
        <v>22</v>
      </c>
      <c r="D766" s="46">
        <v>13</v>
      </c>
      <c r="E766" s="46">
        <v>6</v>
      </c>
      <c r="F766" s="46">
        <v>3</v>
      </c>
      <c r="G766" s="46">
        <v>49</v>
      </c>
      <c r="H766" s="46">
        <v>29</v>
      </c>
      <c r="I766" s="718">
        <v>32</v>
      </c>
      <c r="J766" s="700">
        <f t="shared" si="67"/>
        <v>22</v>
      </c>
      <c r="K766" s="700">
        <f t="shared" si="68"/>
        <v>32</v>
      </c>
      <c r="L766" s="927" t="s">
        <v>2233</v>
      </c>
      <c r="M766" s="928"/>
      <c r="N766" s="928"/>
      <c r="O766" s="929"/>
      <c r="Q766" s="681" t="s">
        <v>1615</v>
      </c>
      <c r="R766" s="10"/>
      <c r="S766" s="20" t="s">
        <v>532</v>
      </c>
      <c r="T766" s="20"/>
      <c r="U766" s="20"/>
      <c r="V766" s="20"/>
      <c r="W766" s="20"/>
      <c r="X766" s="20"/>
      <c r="Y766" s="20"/>
      <c r="Z766" s="20"/>
      <c r="AA766" s="20"/>
      <c r="AB766" s="20"/>
      <c r="AC766" s="21"/>
    </row>
    <row r="767" spans="1:31" ht="15" customHeight="1" x14ac:dyDescent="0.2">
      <c r="A767" s="685">
        <v>2</v>
      </c>
      <c r="B767" s="54" t="s">
        <v>2234</v>
      </c>
      <c r="C767" s="714">
        <v>22</v>
      </c>
      <c r="D767" s="714">
        <v>14</v>
      </c>
      <c r="E767" s="714">
        <v>3</v>
      </c>
      <c r="F767" s="714">
        <v>5</v>
      </c>
      <c r="G767" s="714">
        <v>65</v>
      </c>
      <c r="H767" s="714">
        <v>32</v>
      </c>
      <c r="I767" s="716">
        <v>31</v>
      </c>
      <c r="J767" s="700">
        <f t="shared" si="67"/>
        <v>22</v>
      </c>
      <c r="K767" s="700">
        <f t="shared" si="68"/>
        <v>31</v>
      </c>
      <c r="L767" s="930"/>
      <c r="M767" s="931"/>
      <c r="N767" s="931"/>
      <c r="O767" s="932"/>
      <c r="Q767" s="681" t="s">
        <v>1503</v>
      </c>
      <c r="R767" s="20" t="s">
        <v>532</v>
      </c>
      <c r="S767" s="10"/>
      <c r="T767" s="20"/>
      <c r="U767" s="20"/>
      <c r="V767" s="20"/>
      <c r="W767" s="20" t="s">
        <v>532</v>
      </c>
      <c r="X767" s="20"/>
      <c r="Y767" s="20"/>
      <c r="Z767" s="20"/>
      <c r="AA767" s="20"/>
      <c r="AB767" s="20"/>
      <c r="AC767" s="21"/>
    </row>
    <row r="768" spans="1:31" ht="15" customHeight="1" x14ac:dyDescent="0.2">
      <c r="A768" s="685">
        <v>3</v>
      </c>
      <c r="B768" s="54" t="s">
        <v>2235</v>
      </c>
      <c r="C768" s="714">
        <v>22</v>
      </c>
      <c r="D768" s="714">
        <v>10</v>
      </c>
      <c r="E768" s="714">
        <v>7</v>
      </c>
      <c r="F768" s="714">
        <v>5</v>
      </c>
      <c r="G768" s="714">
        <v>47</v>
      </c>
      <c r="H768" s="714">
        <v>39</v>
      </c>
      <c r="I768" s="716">
        <v>27</v>
      </c>
      <c r="J768" s="700">
        <f t="shared" si="67"/>
        <v>22</v>
      </c>
      <c r="K768" s="700">
        <f t="shared" si="68"/>
        <v>27</v>
      </c>
      <c r="L768" s="930"/>
      <c r="M768" s="931"/>
      <c r="N768" s="931"/>
      <c r="O768" s="932"/>
      <c r="Q768" s="681" t="s">
        <v>1784</v>
      </c>
      <c r="R768" s="20"/>
      <c r="S768" s="20"/>
      <c r="T768" s="10"/>
      <c r="U768" s="20" t="s">
        <v>532</v>
      </c>
      <c r="V768" s="20"/>
      <c r="W768" s="20"/>
      <c r="X768" s="20"/>
      <c r="Y768" s="20"/>
      <c r="Z768" s="20"/>
      <c r="AA768" s="20"/>
      <c r="AB768" s="20"/>
      <c r="AC768" s="21"/>
    </row>
    <row r="769" spans="1:31" ht="15" customHeight="1" x14ac:dyDescent="0.2">
      <c r="A769" s="685">
        <v>4</v>
      </c>
      <c r="B769" s="54" t="s">
        <v>2236</v>
      </c>
      <c r="C769" s="714">
        <v>22</v>
      </c>
      <c r="D769" s="714">
        <v>10</v>
      </c>
      <c r="E769" s="714">
        <v>6</v>
      </c>
      <c r="F769" s="714">
        <v>6</v>
      </c>
      <c r="G769" s="714">
        <v>47</v>
      </c>
      <c r="H769" s="714">
        <v>32</v>
      </c>
      <c r="I769" s="716">
        <v>26</v>
      </c>
      <c r="J769" s="700">
        <f t="shared" si="67"/>
        <v>22</v>
      </c>
      <c r="K769" s="700">
        <f t="shared" si="68"/>
        <v>26</v>
      </c>
      <c r="L769" s="930"/>
      <c r="M769" s="931"/>
      <c r="N769" s="931"/>
      <c r="O769" s="932"/>
      <c r="Q769" s="681" t="s">
        <v>59</v>
      </c>
      <c r="R769" s="20"/>
      <c r="S769" s="20"/>
      <c r="T769" s="20" t="s">
        <v>532</v>
      </c>
      <c r="U769" s="10"/>
      <c r="V769" s="20"/>
      <c r="W769" s="20"/>
      <c r="X769" s="20"/>
      <c r="Y769" s="20"/>
      <c r="Z769" s="20"/>
      <c r="AA769" s="20"/>
      <c r="AB769" s="20"/>
      <c r="AC769" s="21"/>
    </row>
    <row r="770" spans="1:31" ht="15" customHeight="1" x14ac:dyDescent="0.2">
      <c r="A770" s="685">
        <v>5</v>
      </c>
      <c r="B770" s="54" t="s">
        <v>2237</v>
      </c>
      <c r="C770" s="714">
        <v>22</v>
      </c>
      <c r="D770" s="714">
        <v>11</v>
      </c>
      <c r="E770" s="714">
        <v>2</v>
      </c>
      <c r="F770" s="714">
        <v>9</v>
      </c>
      <c r="G770" s="714">
        <v>47</v>
      </c>
      <c r="H770" s="714">
        <v>48</v>
      </c>
      <c r="I770" s="716">
        <v>24</v>
      </c>
      <c r="J770" s="700">
        <f t="shared" si="67"/>
        <v>22</v>
      </c>
      <c r="K770" s="700">
        <f t="shared" si="68"/>
        <v>24</v>
      </c>
      <c r="L770" s="930"/>
      <c r="M770" s="931"/>
      <c r="N770" s="931"/>
      <c r="O770" s="932"/>
      <c r="Q770" s="681" t="s">
        <v>242</v>
      </c>
      <c r="R770" s="20"/>
      <c r="S770" s="20"/>
      <c r="T770" s="20"/>
      <c r="U770" s="20"/>
      <c r="V770" s="10"/>
      <c r="W770" s="20"/>
      <c r="X770" s="20"/>
      <c r="Y770" s="20"/>
      <c r="Z770" s="20"/>
      <c r="AA770" s="20"/>
      <c r="AB770" s="20"/>
      <c r="AC770" s="21"/>
    </row>
    <row r="771" spans="1:31" ht="15" customHeight="1" x14ac:dyDescent="0.2">
      <c r="A771" s="685">
        <v>6</v>
      </c>
      <c r="B771" s="54" t="s">
        <v>2093</v>
      </c>
      <c r="C771" s="714">
        <v>22</v>
      </c>
      <c r="D771" s="714">
        <v>9</v>
      </c>
      <c r="E771" s="714">
        <v>5</v>
      </c>
      <c r="F771" s="714">
        <v>8</v>
      </c>
      <c r="G771" s="714">
        <v>33</v>
      </c>
      <c r="H771" s="714">
        <v>35</v>
      </c>
      <c r="I771" s="716">
        <v>23</v>
      </c>
      <c r="J771" s="700">
        <f t="shared" si="67"/>
        <v>22</v>
      </c>
      <c r="K771" s="700">
        <f t="shared" si="68"/>
        <v>23</v>
      </c>
      <c r="L771" s="930"/>
      <c r="M771" s="931"/>
      <c r="N771" s="931"/>
      <c r="O771" s="932"/>
      <c r="Q771" s="681" t="s">
        <v>610</v>
      </c>
      <c r="R771" s="20"/>
      <c r="S771" s="20"/>
      <c r="T771" s="20"/>
      <c r="U771" s="20"/>
      <c r="V771" s="20"/>
      <c r="W771" s="10"/>
      <c r="X771" s="20"/>
      <c r="Y771" s="20"/>
      <c r="Z771" s="20"/>
      <c r="AA771" s="20"/>
      <c r="AB771" s="20"/>
      <c r="AC771" s="21"/>
    </row>
    <row r="772" spans="1:31" ht="15" customHeight="1" x14ac:dyDescent="0.2">
      <c r="A772" s="685">
        <v>7</v>
      </c>
      <c r="B772" s="54" t="s">
        <v>2094</v>
      </c>
      <c r="C772" s="714">
        <v>22</v>
      </c>
      <c r="D772" s="714">
        <v>8</v>
      </c>
      <c r="E772" s="714">
        <v>6</v>
      </c>
      <c r="F772" s="714">
        <v>8</v>
      </c>
      <c r="G772" s="714">
        <v>43</v>
      </c>
      <c r="H772" s="714">
        <v>41</v>
      </c>
      <c r="I772" s="716">
        <v>22</v>
      </c>
      <c r="J772" s="700">
        <f t="shared" si="67"/>
        <v>22</v>
      </c>
      <c r="K772" s="700">
        <f t="shared" si="68"/>
        <v>22</v>
      </c>
      <c r="L772" s="930"/>
      <c r="M772" s="931"/>
      <c r="N772" s="931"/>
      <c r="O772" s="932"/>
      <c r="Q772" s="681" t="s">
        <v>2089</v>
      </c>
      <c r="R772" s="20"/>
      <c r="S772" s="20"/>
      <c r="T772" s="20"/>
      <c r="U772" s="20"/>
      <c r="V772" s="20"/>
      <c r="W772" s="20"/>
      <c r="X772" s="10"/>
      <c r="Y772" s="20" t="s">
        <v>532</v>
      </c>
      <c r="Z772" s="20"/>
      <c r="AA772" s="20"/>
      <c r="AB772" s="20"/>
      <c r="AC772" s="21"/>
    </row>
    <row r="773" spans="1:31" ht="15" customHeight="1" x14ac:dyDescent="0.2">
      <c r="A773" s="685">
        <v>8</v>
      </c>
      <c r="B773" s="54" t="s">
        <v>1378</v>
      </c>
      <c r="C773" s="714">
        <v>22</v>
      </c>
      <c r="D773" s="714">
        <v>6</v>
      </c>
      <c r="E773" s="714">
        <v>7</v>
      </c>
      <c r="F773" s="714">
        <v>9</v>
      </c>
      <c r="G773" s="714">
        <v>41</v>
      </c>
      <c r="H773" s="714">
        <v>43</v>
      </c>
      <c r="I773" s="716">
        <v>19</v>
      </c>
      <c r="J773" s="700">
        <f t="shared" si="67"/>
        <v>22</v>
      </c>
      <c r="K773" s="700">
        <f t="shared" si="68"/>
        <v>19</v>
      </c>
      <c r="L773" s="930"/>
      <c r="M773" s="931"/>
      <c r="N773" s="931"/>
      <c r="O773" s="932"/>
      <c r="Q773" s="681" t="s">
        <v>1959</v>
      </c>
      <c r="R773" s="20"/>
      <c r="S773" s="20"/>
      <c r="T773" s="20"/>
      <c r="U773" s="20"/>
      <c r="V773" s="20"/>
      <c r="W773" s="20"/>
      <c r="X773" s="20" t="s">
        <v>532</v>
      </c>
      <c r="Y773" s="10"/>
      <c r="Z773" s="20"/>
      <c r="AA773" s="20"/>
      <c r="AB773" s="20"/>
      <c r="AC773" s="21"/>
    </row>
    <row r="774" spans="1:31" ht="15" customHeight="1" x14ac:dyDescent="0.2">
      <c r="A774" s="685">
        <v>9</v>
      </c>
      <c r="B774" s="54" t="s">
        <v>2204</v>
      </c>
      <c r="C774" s="714">
        <v>22</v>
      </c>
      <c r="D774" s="714">
        <v>6</v>
      </c>
      <c r="E774" s="714">
        <v>4</v>
      </c>
      <c r="F774" s="714">
        <v>12</v>
      </c>
      <c r="G774" s="714">
        <v>45</v>
      </c>
      <c r="H774" s="714">
        <v>55</v>
      </c>
      <c r="I774" s="716">
        <v>16</v>
      </c>
      <c r="J774" s="700">
        <f t="shared" si="67"/>
        <v>22</v>
      </c>
      <c r="K774" s="700">
        <f t="shared" si="68"/>
        <v>16</v>
      </c>
      <c r="L774" s="930"/>
      <c r="M774" s="931"/>
      <c r="N774" s="931"/>
      <c r="O774" s="932"/>
      <c r="Q774" s="681" t="s">
        <v>2090</v>
      </c>
      <c r="R774" s="20"/>
      <c r="S774" s="20"/>
      <c r="T774" s="20"/>
      <c r="U774" s="20"/>
      <c r="V774" s="20"/>
      <c r="W774" s="20"/>
      <c r="X774" s="20"/>
      <c r="Y774" s="20"/>
      <c r="Z774" s="10"/>
      <c r="AA774" s="20" t="s">
        <v>532</v>
      </c>
      <c r="AB774" s="20"/>
      <c r="AC774" s="21"/>
    </row>
    <row r="775" spans="1:31" ht="15" customHeight="1" x14ac:dyDescent="0.2">
      <c r="A775" s="685">
        <v>10</v>
      </c>
      <c r="B775" s="54" t="s">
        <v>1497</v>
      </c>
      <c r="C775" s="714">
        <v>22</v>
      </c>
      <c r="D775" s="714">
        <v>7</v>
      </c>
      <c r="E775" s="714">
        <v>2</v>
      </c>
      <c r="F775" s="714">
        <v>13</v>
      </c>
      <c r="G775" s="714">
        <v>37</v>
      </c>
      <c r="H775" s="714">
        <v>51</v>
      </c>
      <c r="I775" s="716">
        <v>16</v>
      </c>
      <c r="J775" s="700">
        <f t="shared" ref="J775:J838" si="73">D775+E775+F775</f>
        <v>22</v>
      </c>
      <c r="K775" s="700">
        <f t="shared" ref="K775:K838" si="74">D775*2+E775</f>
        <v>16</v>
      </c>
      <c r="L775" s="930"/>
      <c r="M775" s="931"/>
      <c r="N775" s="931"/>
      <c r="O775" s="932"/>
      <c r="Q775" s="681" t="s">
        <v>1587</v>
      </c>
      <c r="R775" s="20"/>
      <c r="S775" s="20"/>
      <c r="T775" s="20"/>
      <c r="U775" s="20"/>
      <c r="V775" s="20"/>
      <c r="W775" s="20"/>
      <c r="X775" s="20"/>
      <c r="Y775" s="20"/>
      <c r="Z775" s="20" t="s">
        <v>532</v>
      </c>
      <c r="AA775" s="10"/>
      <c r="AB775" s="20"/>
      <c r="AC775" s="21"/>
    </row>
    <row r="776" spans="1:31" ht="15" customHeight="1" x14ac:dyDescent="0.2">
      <c r="A776" s="685">
        <v>11</v>
      </c>
      <c r="B776" s="54" t="s">
        <v>1042</v>
      </c>
      <c r="C776" s="714">
        <v>22</v>
      </c>
      <c r="D776" s="714">
        <v>8</v>
      </c>
      <c r="E776" s="714">
        <v>0</v>
      </c>
      <c r="F776" s="714">
        <v>14</v>
      </c>
      <c r="G776" s="714">
        <v>38</v>
      </c>
      <c r="H776" s="714">
        <v>59</v>
      </c>
      <c r="I776" s="716">
        <v>16</v>
      </c>
      <c r="J776" s="700">
        <f t="shared" si="73"/>
        <v>22</v>
      </c>
      <c r="K776" s="700">
        <f t="shared" si="74"/>
        <v>16</v>
      </c>
      <c r="L776" s="930"/>
      <c r="M776" s="931"/>
      <c r="N776" s="931"/>
      <c r="O776" s="932"/>
      <c r="Q776" s="681" t="s">
        <v>813</v>
      </c>
      <c r="R776" s="20"/>
      <c r="S776" s="20"/>
      <c r="T776" s="20"/>
      <c r="U776" s="20"/>
      <c r="V776" s="20"/>
      <c r="W776" s="20"/>
      <c r="X776" s="20"/>
      <c r="Y776" s="20"/>
      <c r="Z776" s="20"/>
      <c r="AA776" s="20"/>
      <c r="AB776" s="10"/>
      <c r="AC776" s="21" t="s">
        <v>532</v>
      </c>
    </row>
    <row r="777" spans="1:31" ht="15" customHeight="1" thickBot="1" x14ac:dyDescent="0.25">
      <c r="A777" s="686">
        <v>12</v>
      </c>
      <c r="B777" s="55" t="s">
        <v>2061</v>
      </c>
      <c r="C777" s="715">
        <v>22</v>
      </c>
      <c r="D777" s="715">
        <v>3</v>
      </c>
      <c r="E777" s="715">
        <v>6</v>
      </c>
      <c r="F777" s="715">
        <v>13</v>
      </c>
      <c r="G777" s="715">
        <v>33</v>
      </c>
      <c r="H777" s="715">
        <v>61</v>
      </c>
      <c r="I777" s="717">
        <v>12</v>
      </c>
      <c r="J777" s="700">
        <f t="shared" si="73"/>
        <v>22</v>
      </c>
      <c r="K777" s="700">
        <f t="shared" si="74"/>
        <v>12</v>
      </c>
      <c r="L777" s="933"/>
      <c r="M777" s="934"/>
      <c r="N777" s="934"/>
      <c r="O777" s="935"/>
      <c r="Q777" s="682" t="s">
        <v>727</v>
      </c>
      <c r="R777" s="23"/>
      <c r="S777" s="23"/>
      <c r="T777" s="23"/>
      <c r="U777" s="23"/>
      <c r="V777" s="23"/>
      <c r="W777" s="23"/>
      <c r="X777" s="23"/>
      <c r="Y777" s="23"/>
      <c r="Z777" s="23"/>
      <c r="AA777" s="23"/>
      <c r="AB777" s="23" t="s">
        <v>532</v>
      </c>
      <c r="AC777" s="15"/>
    </row>
    <row r="778" spans="1:31" ht="15" customHeight="1" x14ac:dyDescent="0.2">
      <c r="C778" s="700">
        <f t="shared" ref="C778:I778" si="75">SUM(C766:C777)</f>
        <v>264</v>
      </c>
      <c r="D778" s="700">
        <f t="shared" si="75"/>
        <v>105</v>
      </c>
      <c r="E778" s="700">
        <f t="shared" si="75"/>
        <v>54</v>
      </c>
      <c r="F778" s="700">
        <f t="shared" si="75"/>
        <v>105</v>
      </c>
      <c r="G778" s="700">
        <f t="shared" si="75"/>
        <v>525</v>
      </c>
      <c r="H778" s="700">
        <f t="shared" si="75"/>
        <v>525</v>
      </c>
      <c r="I778" s="700">
        <f t="shared" si="75"/>
        <v>264</v>
      </c>
      <c r="J778" s="700">
        <f t="shared" si="73"/>
        <v>264</v>
      </c>
      <c r="K778" s="700">
        <f t="shared" si="74"/>
        <v>264</v>
      </c>
      <c r="L778" s="4" t="s">
        <v>532</v>
      </c>
    </row>
    <row r="779" spans="1:31" ht="15" customHeight="1" thickBot="1" x14ac:dyDescent="0.25"/>
    <row r="780" spans="1:31" ht="15" customHeight="1" x14ac:dyDescent="0.2">
      <c r="A780" s="1131" t="s">
        <v>491</v>
      </c>
      <c r="B780" s="1305"/>
      <c r="C780" s="1287" t="s">
        <v>2238</v>
      </c>
      <c r="D780" s="1288"/>
      <c r="E780" s="1288"/>
      <c r="F780" s="1288"/>
      <c r="G780" s="1288"/>
      <c r="H780" s="1288"/>
      <c r="I780" s="1289"/>
      <c r="P780" s="5" t="s">
        <v>532</v>
      </c>
    </row>
    <row r="781" spans="1:31" ht="15" customHeight="1" thickBot="1" x14ac:dyDescent="0.25">
      <c r="A781" s="1133"/>
      <c r="B781" s="1306"/>
      <c r="C781" s="1290"/>
      <c r="D781" s="1291"/>
      <c r="E781" s="1291"/>
      <c r="F781" s="1291"/>
      <c r="G781" s="1291"/>
      <c r="H781" s="1291"/>
      <c r="I781" s="1292"/>
    </row>
    <row r="782" spans="1:31" ht="15" customHeight="1" thickBot="1" x14ac:dyDescent="0.25"/>
    <row r="783" spans="1:31" ht="15" customHeight="1" thickBot="1" x14ac:dyDescent="0.25">
      <c r="A783" s="1321" t="s">
        <v>2187</v>
      </c>
      <c r="B783" s="1322"/>
      <c r="C783" s="1322"/>
      <c r="D783" s="1322"/>
      <c r="E783" s="1322"/>
      <c r="F783" s="1322"/>
      <c r="G783" s="1328" t="s">
        <v>2238</v>
      </c>
      <c r="H783" s="1329"/>
      <c r="I783" s="1330"/>
      <c r="L783" s="952" t="s">
        <v>538</v>
      </c>
      <c r="M783" s="953"/>
      <c r="N783" s="953"/>
      <c r="O783" s="954"/>
    </row>
    <row r="784" spans="1:31" ht="15" customHeight="1" thickBot="1" x14ac:dyDescent="0.25">
      <c r="A784" s="508" t="s">
        <v>496</v>
      </c>
      <c r="B784" s="509" t="s">
        <v>497</v>
      </c>
      <c r="C784" s="510" t="s">
        <v>498</v>
      </c>
      <c r="D784" s="510" t="s">
        <v>499</v>
      </c>
      <c r="E784" s="510" t="s">
        <v>500</v>
      </c>
      <c r="F784" s="510" t="s">
        <v>501</v>
      </c>
      <c r="G784" s="511" t="s">
        <v>502</v>
      </c>
      <c r="H784" s="511" t="s">
        <v>503</v>
      </c>
      <c r="I784" s="512" t="s">
        <v>504</v>
      </c>
      <c r="L784" s="955"/>
      <c r="M784" s="956"/>
      <c r="N784" s="956"/>
      <c r="O784" s="957"/>
      <c r="Q784" s="24" t="s">
        <v>2239</v>
      </c>
      <c r="R784" s="420" t="s">
        <v>116</v>
      </c>
      <c r="S784" s="420" t="s">
        <v>117</v>
      </c>
      <c r="T784" s="420" t="s">
        <v>847</v>
      </c>
      <c r="U784" s="420" t="s">
        <v>700</v>
      </c>
      <c r="V784" s="420" t="s">
        <v>566</v>
      </c>
      <c r="W784" s="420" t="s">
        <v>322</v>
      </c>
      <c r="X784" s="420" t="s">
        <v>514</v>
      </c>
      <c r="Y784" s="420" t="s">
        <v>501</v>
      </c>
      <c r="Z784" s="420" t="s">
        <v>777</v>
      </c>
      <c r="AA784" s="420" t="s">
        <v>1684</v>
      </c>
      <c r="AB784" s="420" t="s">
        <v>2136</v>
      </c>
      <c r="AC784" s="420" t="s">
        <v>533</v>
      </c>
      <c r="AD784" s="420" t="s">
        <v>769</v>
      </c>
      <c r="AE784" s="421" t="s">
        <v>704</v>
      </c>
    </row>
    <row r="785" spans="1:31" ht="15" customHeight="1" x14ac:dyDescent="0.2">
      <c r="A785" s="518">
        <v>1</v>
      </c>
      <c r="B785" s="126" t="s">
        <v>1923</v>
      </c>
      <c r="C785" s="713">
        <v>26</v>
      </c>
      <c r="D785" s="713">
        <v>17</v>
      </c>
      <c r="E785" s="713">
        <v>4</v>
      </c>
      <c r="F785" s="713">
        <v>5</v>
      </c>
      <c r="G785" s="713">
        <v>68</v>
      </c>
      <c r="H785" s="713">
        <v>26</v>
      </c>
      <c r="I785" s="719">
        <v>38</v>
      </c>
      <c r="J785" s="700">
        <f t="shared" si="73"/>
        <v>26</v>
      </c>
      <c r="K785" s="700">
        <f t="shared" si="74"/>
        <v>38</v>
      </c>
      <c r="L785" s="1210" t="s">
        <v>532</v>
      </c>
      <c r="M785" s="1211"/>
      <c r="N785" s="1211"/>
      <c r="O785" s="1212"/>
      <c r="Q785" s="422" t="s">
        <v>116</v>
      </c>
      <c r="R785" s="10"/>
      <c r="S785" s="20" t="s">
        <v>532</v>
      </c>
      <c r="T785" s="20"/>
      <c r="U785" s="20"/>
      <c r="V785" s="20"/>
      <c r="W785" s="20"/>
      <c r="X785" s="20"/>
      <c r="Y785" s="20"/>
      <c r="Z785" s="20" t="s">
        <v>1493</v>
      </c>
      <c r="AA785" s="20"/>
      <c r="AB785" s="20"/>
      <c r="AC785" s="20" t="s">
        <v>844</v>
      </c>
      <c r="AD785" s="20"/>
      <c r="AE785" s="21"/>
    </row>
    <row r="786" spans="1:31" ht="15" customHeight="1" x14ac:dyDescent="0.2">
      <c r="A786" s="514">
        <v>2</v>
      </c>
      <c r="B786" s="129" t="s">
        <v>575</v>
      </c>
      <c r="C786" s="714">
        <v>26</v>
      </c>
      <c r="D786" s="714">
        <v>15</v>
      </c>
      <c r="E786" s="714">
        <v>6</v>
      </c>
      <c r="F786" s="714">
        <v>5</v>
      </c>
      <c r="G786" s="714">
        <v>64</v>
      </c>
      <c r="H786" s="714">
        <v>44</v>
      </c>
      <c r="I786" s="716">
        <v>36</v>
      </c>
      <c r="J786" s="700">
        <f t="shared" si="73"/>
        <v>26</v>
      </c>
      <c r="K786" s="700">
        <f t="shared" si="74"/>
        <v>36</v>
      </c>
      <c r="L786" s="1046"/>
      <c r="M786" s="1047"/>
      <c r="N786" s="1047"/>
      <c r="O786" s="1048"/>
      <c r="Q786" s="422" t="s">
        <v>117</v>
      </c>
      <c r="R786" s="20" t="s">
        <v>532</v>
      </c>
      <c r="S786" s="10"/>
      <c r="T786" s="20"/>
      <c r="U786" s="20"/>
      <c r="V786" s="20"/>
      <c r="W786" s="20" t="s">
        <v>532</v>
      </c>
      <c r="X786" s="20"/>
      <c r="Y786" s="20"/>
      <c r="Z786" s="20" t="s">
        <v>1210</v>
      </c>
      <c r="AA786" s="20"/>
      <c r="AB786" s="20"/>
      <c r="AC786" s="20" t="s">
        <v>1539</v>
      </c>
      <c r="AD786" s="20"/>
      <c r="AE786" s="21"/>
    </row>
    <row r="787" spans="1:31" ht="15" customHeight="1" x14ac:dyDescent="0.2">
      <c r="A787" s="514">
        <v>3</v>
      </c>
      <c r="B787" s="129" t="s">
        <v>711</v>
      </c>
      <c r="C787" s="714">
        <v>26</v>
      </c>
      <c r="D787" s="714">
        <v>15</v>
      </c>
      <c r="E787" s="714">
        <v>6</v>
      </c>
      <c r="F787" s="714">
        <v>5</v>
      </c>
      <c r="G787" s="714">
        <v>49</v>
      </c>
      <c r="H787" s="714">
        <v>33</v>
      </c>
      <c r="I787" s="716">
        <v>36</v>
      </c>
      <c r="J787" s="700">
        <f t="shared" si="73"/>
        <v>26</v>
      </c>
      <c r="K787" s="700">
        <f t="shared" si="74"/>
        <v>36</v>
      </c>
      <c r="L787" s="1046"/>
      <c r="M787" s="1047"/>
      <c r="N787" s="1047"/>
      <c r="O787" s="1048"/>
      <c r="Q787" s="422" t="s">
        <v>847</v>
      </c>
      <c r="R787" s="20"/>
      <c r="S787" s="20"/>
      <c r="T787" s="10"/>
      <c r="U787" s="20" t="s">
        <v>532</v>
      </c>
      <c r="V787" s="20"/>
      <c r="W787" s="20"/>
      <c r="X787" s="20"/>
      <c r="Y787" s="20"/>
      <c r="Z787" s="20" t="s">
        <v>1207</v>
      </c>
      <c r="AA787" s="20"/>
      <c r="AB787" s="20"/>
      <c r="AC787" s="20" t="s">
        <v>1490</v>
      </c>
      <c r="AD787" s="20"/>
      <c r="AE787" s="21"/>
    </row>
    <row r="788" spans="1:31" ht="15" customHeight="1" x14ac:dyDescent="0.2">
      <c r="A788" s="514">
        <v>4</v>
      </c>
      <c r="B788" s="129" t="s">
        <v>164</v>
      </c>
      <c r="C788" s="714">
        <v>26</v>
      </c>
      <c r="D788" s="714">
        <v>10</v>
      </c>
      <c r="E788" s="714">
        <v>7</v>
      </c>
      <c r="F788" s="714">
        <v>9</v>
      </c>
      <c r="G788" s="714">
        <v>44</v>
      </c>
      <c r="H788" s="714">
        <v>44</v>
      </c>
      <c r="I788" s="716">
        <v>27</v>
      </c>
      <c r="J788" s="700">
        <f t="shared" si="73"/>
        <v>26</v>
      </c>
      <c r="K788" s="700">
        <f t="shared" si="74"/>
        <v>27</v>
      </c>
      <c r="L788" s="1046"/>
      <c r="M788" s="1047"/>
      <c r="N788" s="1047"/>
      <c r="O788" s="1048"/>
      <c r="Q788" s="422" t="s">
        <v>700</v>
      </c>
      <c r="R788" s="20"/>
      <c r="S788" s="20"/>
      <c r="T788" s="20" t="s">
        <v>532</v>
      </c>
      <c r="U788" s="10"/>
      <c r="V788" s="20"/>
      <c r="W788" s="20"/>
      <c r="X788" s="20"/>
      <c r="Y788" s="20"/>
      <c r="Z788" s="20" t="s">
        <v>1487</v>
      </c>
      <c r="AA788" s="20"/>
      <c r="AB788" s="20"/>
      <c r="AC788" s="20" t="s">
        <v>844</v>
      </c>
      <c r="AD788" s="20"/>
      <c r="AE788" s="21"/>
    </row>
    <row r="789" spans="1:31" ht="15" customHeight="1" x14ac:dyDescent="0.2">
      <c r="A789" s="514">
        <v>5</v>
      </c>
      <c r="B789" s="129" t="s">
        <v>39</v>
      </c>
      <c r="C789" s="714">
        <v>26</v>
      </c>
      <c r="D789" s="714">
        <v>10</v>
      </c>
      <c r="E789" s="714">
        <v>7</v>
      </c>
      <c r="F789" s="714">
        <v>9</v>
      </c>
      <c r="G789" s="714">
        <v>36</v>
      </c>
      <c r="H789" s="714">
        <v>40</v>
      </c>
      <c r="I789" s="716">
        <v>27</v>
      </c>
      <c r="J789" s="700">
        <f t="shared" si="73"/>
        <v>26</v>
      </c>
      <c r="K789" s="700">
        <f t="shared" si="74"/>
        <v>27</v>
      </c>
      <c r="L789" s="1046"/>
      <c r="M789" s="1047"/>
      <c r="N789" s="1047"/>
      <c r="O789" s="1048"/>
      <c r="Q789" s="422" t="s">
        <v>566</v>
      </c>
      <c r="R789" s="20"/>
      <c r="S789" s="20"/>
      <c r="T789" s="20"/>
      <c r="U789" s="20"/>
      <c r="V789" s="10"/>
      <c r="W789" s="20"/>
      <c r="X789" s="20"/>
      <c r="Y789" s="20"/>
      <c r="Z789" s="20" t="s">
        <v>1490</v>
      </c>
      <c r="AA789" s="20"/>
      <c r="AB789" s="20"/>
      <c r="AC789" s="20" t="s">
        <v>1603</v>
      </c>
      <c r="AD789" s="20"/>
      <c r="AE789" s="21" t="s">
        <v>532</v>
      </c>
    </row>
    <row r="790" spans="1:31" ht="15" customHeight="1" x14ac:dyDescent="0.2">
      <c r="A790" s="514">
        <v>6</v>
      </c>
      <c r="B790" s="129" t="s">
        <v>529</v>
      </c>
      <c r="C790" s="714">
        <v>26</v>
      </c>
      <c r="D790" s="714">
        <v>9</v>
      </c>
      <c r="E790" s="714">
        <v>8</v>
      </c>
      <c r="F790" s="714">
        <v>9</v>
      </c>
      <c r="G790" s="714">
        <v>49</v>
      </c>
      <c r="H790" s="714">
        <v>46</v>
      </c>
      <c r="I790" s="716">
        <v>26</v>
      </c>
      <c r="J790" s="700">
        <f t="shared" si="73"/>
        <v>26</v>
      </c>
      <c r="K790" s="700">
        <f t="shared" si="74"/>
        <v>26</v>
      </c>
      <c r="L790" s="1046"/>
      <c r="M790" s="1047"/>
      <c r="N790" s="1047"/>
      <c r="O790" s="1048"/>
      <c r="Q790" s="422" t="s">
        <v>322</v>
      </c>
      <c r="R790" s="20"/>
      <c r="S790" s="20"/>
      <c r="T790" s="20"/>
      <c r="U790" s="20"/>
      <c r="V790" s="20"/>
      <c r="W790" s="10"/>
      <c r="X790" s="20"/>
      <c r="Y790" s="20"/>
      <c r="Z790" s="20" t="s">
        <v>1491</v>
      </c>
      <c r="AA790" s="20"/>
      <c r="AB790" s="20"/>
      <c r="AC790" s="20" t="s">
        <v>1602</v>
      </c>
      <c r="AD790" s="20"/>
      <c r="AE790" s="21"/>
    </row>
    <row r="791" spans="1:31" ht="15" customHeight="1" x14ac:dyDescent="0.2">
      <c r="A791" s="514">
        <v>7</v>
      </c>
      <c r="B791" s="129" t="s">
        <v>2138</v>
      </c>
      <c r="C791" s="714">
        <v>26</v>
      </c>
      <c r="D791" s="714">
        <v>10</v>
      </c>
      <c r="E791" s="714">
        <v>6</v>
      </c>
      <c r="F791" s="714">
        <v>10</v>
      </c>
      <c r="G791" s="714">
        <v>53</v>
      </c>
      <c r="H791" s="714">
        <v>52</v>
      </c>
      <c r="I791" s="716">
        <v>26</v>
      </c>
      <c r="J791" s="700">
        <f t="shared" si="73"/>
        <v>26</v>
      </c>
      <c r="K791" s="700">
        <f t="shared" si="74"/>
        <v>26</v>
      </c>
      <c r="L791" s="1046"/>
      <c r="M791" s="1047"/>
      <c r="N791" s="1047"/>
      <c r="O791" s="1048"/>
      <c r="Q791" s="422" t="s">
        <v>514</v>
      </c>
      <c r="R791" s="20"/>
      <c r="S791" s="20"/>
      <c r="T791" s="20"/>
      <c r="U791" s="20"/>
      <c r="V791" s="20"/>
      <c r="W791" s="20"/>
      <c r="X791" s="10"/>
      <c r="Y791" s="20" t="s">
        <v>532</v>
      </c>
      <c r="Z791" s="20" t="s">
        <v>1493</v>
      </c>
      <c r="AA791" s="20"/>
      <c r="AB791" s="20"/>
      <c r="AC791" s="20" t="s">
        <v>844</v>
      </c>
      <c r="AD791" s="20"/>
      <c r="AE791" s="21"/>
    </row>
    <row r="792" spans="1:31" ht="15" customHeight="1" x14ac:dyDescent="0.2">
      <c r="A792" s="514">
        <v>8</v>
      </c>
      <c r="B792" s="129" t="s">
        <v>1598</v>
      </c>
      <c r="C792" s="714">
        <v>26</v>
      </c>
      <c r="D792" s="714">
        <v>10</v>
      </c>
      <c r="E792" s="714">
        <v>6</v>
      </c>
      <c r="F792" s="714">
        <v>10</v>
      </c>
      <c r="G792" s="714">
        <v>40</v>
      </c>
      <c r="H792" s="714">
        <v>40</v>
      </c>
      <c r="I792" s="716">
        <v>26</v>
      </c>
      <c r="J792" s="700">
        <f t="shared" si="73"/>
        <v>26</v>
      </c>
      <c r="K792" s="700">
        <f t="shared" si="74"/>
        <v>26</v>
      </c>
      <c r="L792" s="1046"/>
      <c r="M792" s="1047"/>
      <c r="N792" s="1047"/>
      <c r="O792" s="1048"/>
      <c r="Q792" s="422" t="s">
        <v>501</v>
      </c>
      <c r="R792" s="20"/>
      <c r="S792" s="20"/>
      <c r="T792" s="20"/>
      <c r="U792" s="20"/>
      <c r="V792" s="20"/>
      <c r="W792" s="20"/>
      <c r="X792" s="20" t="s">
        <v>532</v>
      </c>
      <c r="Y792" s="10"/>
      <c r="Z792" s="20" t="s">
        <v>1494</v>
      </c>
      <c r="AA792" s="20"/>
      <c r="AB792" s="20"/>
      <c r="AC792" s="20" t="s">
        <v>1207</v>
      </c>
      <c r="AD792" s="20"/>
      <c r="AE792" s="21"/>
    </row>
    <row r="793" spans="1:31" ht="15" customHeight="1" x14ac:dyDescent="0.2">
      <c r="A793" s="514">
        <v>9</v>
      </c>
      <c r="B793" s="129" t="s">
        <v>174</v>
      </c>
      <c r="C793" s="714">
        <v>26</v>
      </c>
      <c r="D793" s="714">
        <v>10</v>
      </c>
      <c r="E793" s="714">
        <v>5</v>
      </c>
      <c r="F793" s="714">
        <v>11</v>
      </c>
      <c r="G793" s="714">
        <v>50</v>
      </c>
      <c r="H793" s="714">
        <v>50</v>
      </c>
      <c r="I793" s="716">
        <v>25</v>
      </c>
      <c r="J793" s="700">
        <f t="shared" si="73"/>
        <v>26</v>
      </c>
      <c r="K793" s="700">
        <f t="shared" si="74"/>
        <v>25</v>
      </c>
      <c r="L793" s="1046"/>
      <c r="M793" s="1047"/>
      <c r="N793" s="1047"/>
      <c r="O793" s="1048"/>
      <c r="Q793" s="422" t="s">
        <v>777</v>
      </c>
      <c r="R793" s="20" t="s">
        <v>1602</v>
      </c>
      <c r="S793" s="20" t="s">
        <v>1600</v>
      </c>
      <c r="T793" s="20" t="s">
        <v>1210</v>
      </c>
      <c r="U793" s="20" t="s">
        <v>1207</v>
      </c>
      <c r="V793" s="20" t="s">
        <v>1646</v>
      </c>
      <c r="W793" s="20" t="s">
        <v>1597</v>
      </c>
      <c r="X793" s="20" t="s">
        <v>1487</v>
      </c>
      <c r="Y793" s="20" t="s">
        <v>844</v>
      </c>
      <c r="Z793" s="10"/>
      <c r="AA793" s="20" t="s">
        <v>1602</v>
      </c>
      <c r="AB793" s="20" t="s">
        <v>1494</v>
      </c>
      <c r="AC793" s="20" t="s">
        <v>1487</v>
      </c>
      <c r="AD793" s="20" t="s">
        <v>1643</v>
      </c>
      <c r="AE793" s="21" t="s">
        <v>1207</v>
      </c>
    </row>
    <row r="794" spans="1:31" ht="15" customHeight="1" x14ac:dyDescent="0.2">
      <c r="A794" s="514">
        <v>10</v>
      </c>
      <c r="B794" s="129" t="s">
        <v>554</v>
      </c>
      <c r="C794" s="714">
        <v>26</v>
      </c>
      <c r="D794" s="714">
        <v>9</v>
      </c>
      <c r="E794" s="714">
        <v>7</v>
      </c>
      <c r="F794" s="714">
        <v>10</v>
      </c>
      <c r="G794" s="714">
        <v>42</v>
      </c>
      <c r="H794" s="714">
        <v>43</v>
      </c>
      <c r="I794" s="716">
        <v>25</v>
      </c>
      <c r="J794" s="700">
        <f t="shared" si="73"/>
        <v>26</v>
      </c>
      <c r="K794" s="700">
        <f t="shared" si="74"/>
        <v>25</v>
      </c>
      <c r="L794" s="1046"/>
      <c r="M794" s="1047"/>
      <c r="N794" s="1047"/>
      <c r="O794" s="1048"/>
      <c r="Q794" s="422" t="s">
        <v>1684</v>
      </c>
      <c r="R794" s="20"/>
      <c r="S794" s="20"/>
      <c r="T794" s="20"/>
      <c r="U794" s="20"/>
      <c r="V794" s="20"/>
      <c r="W794" s="20"/>
      <c r="X794" s="20"/>
      <c r="Y794" s="20"/>
      <c r="Z794" s="20" t="s">
        <v>1905</v>
      </c>
      <c r="AA794" s="10"/>
      <c r="AB794" s="20"/>
      <c r="AC794" s="20" t="s">
        <v>1488</v>
      </c>
      <c r="AD794" s="20"/>
      <c r="AE794" s="21"/>
    </row>
    <row r="795" spans="1:31" ht="15" customHeight="1" x14ac:dyDescent="0.2">
      <c r="A795" s="514">
        <v>11</v>
      </c>
      <c r="B795" s="129" t="s">
        <v>781</v>
      </c>
      <c r="C795" s="714">
        <v>26</v>
      </c>
      <c r="D795" s="714">
        <v>9</v>
      </c>
      <c r="E795" s="714">
        <v>6</v>
      </c>
      <c r="F795" s="714">
        <v>11</v>
      </c>
      <c r="G795" s="714">
        <v>41</v>
      </c>
      <c r="H795" s="714">
        <v>43</v>
      </c>
      <c r="I795" s="716">
        <v>24</v>
      </c>
      <c r="J795" s="700">
        <f t="shared" si="73"/>
        <v>26</v>
      </c>
      <c r="K795" s="700">
        <f t="shared" si="74"/>
        <v>24</v>
      </c>
      <c r="L795" s="1046"/>
      <c r="M795" s="1047"/>
      <c r="N795" s="1047"/>
      <c r="O795" s="1048"/>
      <c r="Q795" s="422" t="s">
        <v>2136</v>
      </c>
      <c r="R795" s="20"/>
      <c r="S795" s="20"/>
      <c r="T795" s="20"/>
      <c r="U795" s="20"/>
      <c r="V795" s="20"/>
      <c r="W795" s="20"/>
      <c r="X795" s="20"/>
      <c r="Y795" s="20"/>
      <c r="Z795" s="20" t="s">
        <v>1539</v>
      </c>
      <c r="AA795" s="20"/>
      <c r="AB795" s="10"/>
      <c r="AC795" s="20" t="s">
        <v>1644</v>
      </c>
      <c r="AD795" s="20"/>
      <c r="AE795" s="21"/>
    </row>
    <row r="796" spans="1:31" ht="15" customHeight="1" x14ac:dyDescent="0.2">
      <c r="A796" s="514">
        <v>12</v>
      </c>
      <c r="B796" s="129" t="s">
        <v>767</v>
      </c>
      <c r="C796" s="714">
        <v>26</v>
      </c>
      <c r="D796" s="714">
        <v>8</v>
      </c>
      <c r="E796" s="714">
        <v>6</v>
      </c>
      <c r="F796" s="714">
        <v>12</v>
      </c>
      <c r="G796" s="714">
        <v>55</v>
      </c>
      <c r="H796" s="714">
        <v>72</v>
      </c>
      <c r="I796" s="716">
        <v>22</v>
      </c>
      <c r="J796" s="700">
        <f t="shared" si="73"/>
        <v>26</v>
      </c>
      <c r="K796" s="700">
        <f t="shared" si="74"/>
        <v>22</v>
      </c>
      <c r="L796" s="1046"/>
      <c r="M796" s="1047"/>
      <c r="N796" s="1047"/>
      <c r="O796" s="1048"/>
      <c r="Q796" s="422" t="s">
        <v>533</v>
      </c>
      <c r="R796" s="20" t="s">
        <v>1487</v>
      </c>
      <c r="S796" s="20" t="s">
        <v>1207</v>
      </c>
      <c r="T796" s="20" t="s">
        <v>1207</v>
      </c>
      <c r="U796" s="20" t="s">
        <v>1488</v>
      </c>
      <c r="V796" s="20" t="s">
        <v>1971</v>
      </c>
      <c r="W796" s="20" t="s">
        <v>1546</v>
      </c>
      <c r="X796" s="20" t="s">
        <v>1487</v>
      </c>
      <c r="Y796" s="20" t="s">
        <v>1599</v>
      </c>
      <c r="Z796" s="20" t="s">
        <v>1597</v>
      </c>
      <c r="AA796" s="20" t="s">
        <v>1207</v>
      </c>
      <c r="AB796" s="20" t="s">
        <v>1487</v>
      </c>
      <c r="AC796" s="10"/>
      <c r="AD796" s="20" t="s">
        <v>1600</v>
      </c>
      <c r="AE796" s="21" t="s">
        <v>1487</v>
      </c>
    </row>
    <row r="797" spans="1:31" ht="15" customHeight="1" x14ac:dyDescent="0.2">
      <c r="A797" s="514">
        <v>13</v>
      </c>
      <c r="B797" s="129" t="s">
        <v>1431</v>
      </c>
      <c r="C797" s="714">
        <v>26</v>
      </c>
      <c r="D797" s="714">
        <v>6</v>
      </c>
      <c r="E797" s="714">
        <v>8</v>
      </c>
      <c r="F797" s="714">
        <v>12</v>
      </c>
      <c r="G797" s="714">
        <v>43</v>
      </c>
      <c r="H797" s="714">
        <v>56</v>
      </c>
      <c r="I797" s="716">
        <v>20</v>
      </c>
      <c r="J797" s="700">
        <f t="shared" si="73"/>
        <v>26</v>
      </c>
      <c r="K797" s="700">
        <f t="shared" si="74"/>
        <v>20</v>
      </c>
      <c r="L797" s="1046"/>
      <c r="M797" s="1047"/>
      <c r="N797" s="1047"/>
      <c r="O797" s="1048"/>
      <c r="Q797" s="422" t="s">
        <v>769</v>
      </c>
      <c r="R797" s="20"/>
      <c r="S797" s="20"/>
      <c r="T797" s="20"/>
      <c r="U797" s="20"/>
      <c r="V797" s="20"/>
      <c r="W797" s="20"/>
      <c r="X797" s="20"/>
      <c r="Y797" s="20"/>
      <c r="Z797" s="20" t="s">
        <v>1597</v>
      </c>
      <c r="AA797" s="20"/>
      <c r="AB797" s="20"/>
      <c r="AC797" s="20" t="s">
        <v>1600</v>
      </c>
      <c r="AD797" s="10"/>
      <c r="AE797" s="21" t="s">
        <v>532</v>
      </c>
    </row>
    <row r="798" spans="1:31" ht="15" customHeight="1" thickBot="1" x14ac:dyDescent="0.25">
      <c r="A798" s="515">
        <v>14</v>
      </c>
      <c r="B798" s="130" t="s">
        <v>128</v>
      </c>
      <c r="C798" s="715">
        <v>26</v>
      </c>
      <c r="D798" s="715">
        <v>2</v>
      </c>
      <c r="E798" s="715">
        <v>2</v>
      </c>
      <c r="F798" s="715">
        <v>22</v>
      </c>
      <c r="G798" s="715">
        <v>25</v>
      </c>
      <c r="H798" s="715">
        <v>70</v>
      </c>
      <c r="I798" s="717">
        <v>6</v>
      </c>
      <c r="J798" s="700">
        <f t="shared" si="73"/>
        <v>26</v>
      </c>
      <c r="K798" s="700">
        <f t="shared" si="74"/>
        <v>6</v>
      </c>
      <c r="L798" s="1037"/>
      <c r="M798" s="1038"/>
      <c r="N798" s="1038"/>
      <c r="O798" s="1039"/>
      <c r="Q798" s="423" t="s">
        <v>704</v>
      </c>
      <c r="R798" s="23"/>
      <c r="S798" s="23"/>
      <c r="T798" s="23"/>
      <c r="U798" s="23"/>
      <c r="V798" s="23"/>
      <c r="W798" s="23"/>
      <c r="X798" s="23"/>
      <c r="Y798" s="23"/>
      <c r="Z798" s="23" t="s">
        <v>1487</v>
      </c>
      <c r="AA798" s="23"/>
      <c r="AB798" s="23"/>
      <c r="AC798" s="23" t="s">
        <v>1210</v>
      </c>
      <c r="AD798" s="23" t="s">
        <v>532</v>
      </c>
      <c r="AE798" s="15"/>
    </row>
    <row r="799" spans="1:31" ht="15" customHeight="1" x14ac:dyDescent="0.2">
      <c r="C799" s="700">
        <f t="shared" ref="C799:I799" si="76">SUM(C785:C798)</f>
        <v>364</v>
      </c>
      <c r="D799" s="700">
        <f t="shared" si="76"/>
        <v>140</v>
      </c>
      <c r="E799" s="700">
        <f t="shared" si="76"/>
        <v>84</v>
      </c>
      <c r="F799" s="700">
        <f t="shared" si="76"/>
        <v>140</v>
      </c>
      <c r="G799" s="700">
        <f t="shared" si="76"/>
        <v>659</v>
      </c>
      <c r="H799" s="700">
        <f t="shared" si="76"/>
        <v>659</v>
      </c>
      <c r="I799" s="700">
        <f t="shared" si="76"/>
        <v>364</v>
      </c>
      <c r="J799" s="700">
        <f t="shared" si="73"/>
        <v>364</v>
      </c>
      <c r="K799" s="700">
        <f t="shared" si="74"/>
        <v>364</v>
      </c>
    </row>
    <row r="800" spans="1:31" ht="15" customHeight="1" thickBot="1" x14ac:dyDescent="0.25"/>
    <row r="801" spans="1:31" ht="15" customHeight="1" thickBot="1" x14ac:dyDescent="0.25">
      <c r="A801" s="1321" t="s">
        <v>2190</v>
      </c>
      <c r="B801" s="1322"/>
      <c r="C801" s="1322"/>
      <c r="D801" s="1322"/>
      <c r="E801" s="1322"/>
      <c r="F801" s="1331"/>
      <c r="G801" s="1328" t="s">
        <v>2238</v>
      </c>
      <c r="H801" s="1329"/>
      <c r="I801" s="1330"/>
      <c r="L801" s="952" t="s">
        <v>538</v>
      </c>
      <c r="M801" s="953"/>
      <c r="N801" s="953"/>
      <c r="O801" s="954"/>
    </row>
    <row r="802" spans="1:31" ht="15" customHeight="1" thickBot="1" x14ac:dyDescent="0.25">
      <c r="A802" s="508" t="s">
        <v>496</v>
      </c>
      <c r="B802" s="509" t="s">
        <v>497</v>
      </c>
      <c r="C802" s="510" t="s">
        <v>498</v>
      </c>
      <c r="D802" s="510" t="s">
        <v>499</v>
      </c>
      <c r="E802" s="510" t="s">
        <v>500</v>
      </c>
      <c r="F802" s="510" t="s">
        <v>501</v>
      </c>
      <c r="G802" s="511" t="s">
        <v>502</v>
      </c>
      <c r="H802" s="511" t="s">
        <v>503</v>
      </c>
      <c r="I802" s="512" t="s">
        <v>504</v>
      </c>
      <c r="L802" s="955"/>
      <c r="M802" s="956"/>
      <c r="N802" s="956"/>
      <c r="O802" s="957"/>
      <c r="Q802" s="24" t="s">
        <v>2239</v>
      </c>
      <c r="R802" s="420" t="s">
        <v>503</v>
      </c>
      <c r="S802" s="420" t="s">
        <v>506</v>
      </c>
      <c r="T802" s="420" t="s">
        <v>1344</v>
      </c>
      <c r="U802" s="420" t="s">
        <v>1345</v>
      </c>
      <c r="V802" s="420" t="s">
        <v>2240</v>
      </c>
      <c r="W802" s="420" t="s">
        <v>1814</v>
      </c>
      <c r="X802" s="420" t="s">
        <v>158</v>
      </c>
      <c r="Y802" s="420" t="s">
        <v>511</v>
      </c>
      <c r="Z802" s="420" t="s">
        <v>1178</v>
      </c>
      <c r="AA802" s="420" t="s">
        <v>2162</v>
      </c>
      <c r="AB802" s="420" t="s">
        <v>1587</v>
      </c>
      <c r="AC802" s="420" t="s">
        <v>120</v>
      </c>
      <c r="AD802" s="420" t="s">
        <v>499</v>
      </c>
      <c r="AE802" s="421" t="s">
        <v>1214</v>
      </c>
    </row>
    <row r="803" spans="1:31" ht="15" customHeight="1" x14ac:dyDescent="0.2">
      <c r="A803" s="513">
        <v>1</v>
      </c>
      <c r="B803" s="139" t="s">
        <v>1518</v>
      </c>
      <c r="C803" s="713">
        <v>26</v>
      </c>
      <c r="D803" s="713">
        <v>16</v>
      </c>
      <c r="E803" s="713">
        <v>7</v>
      </c>
      <c r="F803" s="713">
        <v>3</v>
      </c>
      <c r="G803" s="713">
        <v>56</v>
      </c>
      <c r="H803" s="713">
        <v>20</v>
      </c>
      <c r="I803" s="719">
        <v>39</v>
      </c>
      <c r="J803" s="700">
        <f t="shared" si="73"/>
        <v>26</v>
      </c>
      <c r="K803" s="700">
        <f t="shared" si="74"/>
        <v>39</v>
      </c>
      <c r="L803" s="1210" t="s">
        <v>532</v>
      </c>
      <c r="M803" s="1211"/>
      <c r="N803" s="1211"/>
      <c r="O803" s="1212"/>
      <c r="Q803" s="422" t="s">
        <v>503</v>
      </c>
      <c r="R803" s="10"/>
      <c r="S803" s="20" t="s">
        <v>532</v>
      </c>
      <c r="T803" s="20"/>
      <c r="U803" s="20"/>
      <c r="V803" s="20"/>
      <c r="W803" s="20"/>
      <c r="X803" s="20"/>
      <c r="Y803" s="20"/>
      <c r="Z803" s="20"/>
      <c r="AA803" s="20"/>
      <c r="AB803" s="20"/>
      <c r="AC803" s="20"/>
      <c r="AD803" s="20"/>
      <c r="AE803" s="21"/>
    </row>
    <row r="804" spans="1:31" ht="15" customHeight="1" x14ac:dyDescent="0.2">
      <c r="A804" s="514">
        <v>2</v>
      </c>
      <c r="B804" s="54" t="s">
        <v>1808</v>
      </c>
      <c r="C804" s="714">
        <v>26</v>
      </c>
      <c r="D804" s="714">
        <v>17</v>
      </c>
      <c r="E804" s="714">
        <v>5</v>
      </c>
      <c r="F804" s="714">
        <v>4</v>
      </c>
      <c r="G804" s="714">
        <v>61</v>
      </c>
      <c r="H804" s="714">
        <v>35</v>
      </c>
      <c r="I804" s="716">
        <v>39</v>
      </c>
      <c r="J804" s="700">
        <f t="shared" si="73"/>
        <v>26</v>
      </c>
      <c r="K804" s="700">
        <f t="shared" si="74"/>
        <v>39</v>
      </c>
      <c r="L804" s="1046"/>
      <c r="M804" s="1047"/>
      <c r="N804" s="1047"/>
      <c r="O804" s="1048"/>
      <c r="Q804" s="422" t="s">
        <v>506</v>
      </c>
      <c r="R804" s="20" t="s">
        <v>532</v>
      </c>
      <c r="S804" s="10"/>
      <c r="T804" s="20"/>
      <c r="U804" s="20"/>
      <c r="V804" s="20"/>
      <c r="W804" s="20" t="s">
        <v>532</v>
      </c>
      <c r="X804" s="20"/>
      <c r="Y804" s="20"/>
      <c r="Z804" s="20"/>
      <c r="AA804" s="20"/>
      <c r="AB804" s="20"/>
      <c r="AC804" s="20"/>
      <c r="AD804" s="20"/>
      <c r="AE804" s="21"/>
    </row>
    <row r="805" spans="1:31" ht="15" customHeight="1" x14ac:dyDescent="0.2">
      <c r="A805" s="514">
        <v>3</v>
      </c>
      <c r="B805" s="54" t="s">
        <v>816</v>
      </c>
      <c r="C805" s="714">
        <v>26</v>
      </c>
      <c r="D805" s="714">
        <v>15</v>
      </c>
      <c r="E805" s="714">
        <v>7</v>
      </c>
      <c r="F805" s="714">
        <v>4</v>
      </c>
      <c r="G805" s="714">
        <v>55</v>
      </c>
      <c r="H805" s="714">
        <v>36</v>
      </c>
      <c r="I805" s="716">
        <v>37</v>
      </c>
      <c r="J805" s="700">
        <f t="shared" si="73"/>
        <v>26</v>
      </c>
      <c r="K805" s="700">
        <f t="shared" si="74"/>
        <v>37</v>
      </c>
      <c r="L805" s="1046"/>
      <c r="M805" s="1047"/>
      <c r="N805" s="1047"/>
      <c r="O805" s="1048"/>
      <c r="Q805" s="422" t="s">
        <v>901</v>
      </c>
      <c r="R805" s="20"/>
      <c r="S805" s="20"/>
      <c r="T805" s="10"/>
      <c r="U805" s="20" t="s">
        <v>532</v>
      </c>
      <c r="V805" s="20"/>
      <c r="W805" s="20"/>
      <c r="X805" s="20"/>
      <c r="Y805" s="20"/>
      <c r="Z805" s="20"/>
      <c r="AA805" s="20"/>
      <c r="AB805" s="20"/>
      <c r="AC805" s="20"/>
      <c r="AD805" s="20"/>
      <c r="AE805" s="21"/>
    </row>
    <row r="806" spans="1:31" ht="15" customHeight="1" x14ac:dyDescent="0.2">
      <c r="A806" s="514">
        <v>4</v>
      </c>
      <c r="B806" s="54" t="s">
        <v>2170</v>
      </c>
      <c r="C806" s="714">
        <v>26</v>
      </c>
      <c r="D806" s="714">
        <v>13</v>
      </c>
      <c r="E806" s="714">
        <v>7</v>
      </c>
      <c r="F806" s="714">
        <v>6</v>
      </c>
      <c r="G806" s="714">
        <v>62</v>
      </c>
      <c r="H806" s="714">
        <v>48</v>
      </c>
      <c r="I806" s="716">
        <v>33</v>
      </c>
      <c r="J806" s="700">
        <f t="shared" si="73"/>
        <v>26</v>
      </c>
      <c r="K806" s="700">
        <f t="shared" si="74"/>
        <v>33</v>
      </c>
      <c r="L806" s="1046"/>
      <c r="M806" s="1047"/>
      <c r="N806" s="1047"/>
      <c r="O806" s="1048"/>
      <c r="Q806" s="422" t="s">
        <v>901</v>
      </c>
      <c r="R806" s="20"/>
      <c r="S806" s="20"/>
      <c r="T806" s="20" t="s">
        <v>532</v>
      </c>
      <c r="U806" s="10"/>
      <c r="V806" s="20"/>
      <c r="W806" s="20"/>
      <c r="X806" s="20"/>
      <c r="Y806" s="20"/>
      <c r="Z806" s="20"/>
      <c r="AA806" s="20"/>
      <c r="AB806" s="20"/>
      <c r="AC806" s="20"/>
      <c r="AD806" s="20"/>
      <c r="AE806" s="21"/>
    </row>
    <row r="807" spans="1:31" ht="15" customHeight="1" x14ac:dyDescent="0.2">
      <c r="A807" s="514">
        <v>5</v>
      </c>
      <c r="B807" s="54" t="s">
        <v>250</v>
      </c>
      <c r="C807" s="714">
        <v>26</v>
      </c>
      <c r="D807" s="714">
        <v>11</v>
      </c>
      <c r="E807" s="714">
        <v>8</v>
      </c>
      <c r="F807" s="714">
        <v>7</v>
      </c>
      <c r="G807" s="714">
        <v>62</v>
      </c>
      <c r="H807" s="714">
        <v>37</v>
      </c>
      <c r="I807" s="716">
        <v>30</v>
      </c>
      <c r="J807" s="700">
        <f t="shared" si="73"/>
        <v>26</v>
      </c>
      <c r="K807" s="700">
        <f t="shared" si="74"/>
        <v>30</v>
      </c>
      <c r="L807" s="1046"/>
      <c r="M807" s="1047"/>
      <c r="N807" s="1047"/>
      <c r="O807" s="1048"/>
      <c r="Q807" s="422" t="s">
        <v>902</v>
      </c>
      <c r="R807" s="20"/>
      <c r="S807" s="20"/>
      <c r="T807" s="20"/>
      <c r="U807" s="20"/>
      <c r="V807" s="10"/>
      <c r="W807" s="20"/>
      <c r="X807" s="20"/>
      <c r="Y807" s="20"/>
      <c r="Z807" s="20"/>
      <c r="AA807" s="20"/>
      <c r="AB807" s="20"/>
      <c r="AC807" s="20"/>
      <c r="AD807" s="20"/>
      <c r="AE807" s="21" t="s">
        <v>532</v>
      </c>
    </row>
    <row r="808" spans="1:31" ht="15" customHeight="1" x14ac:dyDescent="0.2">
      <c r="A808" s="514">
        <v>6</v>
      </c>
      <c r="B808" s="54" t="s">
        <v>906</v>
      </c>
      <c r="C808" s="714">
        <v>26</v>
      </c>
      <c r="D808" s="714">
        <v>13</v>
      </c>
      <c r="E808" s="714">
        <v>4</v>
      </c>
      <c r="F808" s="714">
        <v>9</v>
      </c>
      <c r="G808" s="714">
        <v>46</v>
      </c>
      <c r="H808" s="714">
        <v>42</v>
      </c>
      <c r="I808" s="716">
        <v>30</v>
      </c>
      <c r="J808" s="700">
        <f t="shared" si="73"/>
        <v>26</v>
      </c>
      <c r="K808" s="700">
        <f t="shared" si="74"/>
        <v>30</v>
      </c>
      <c r="L808" s="1046"/>
      <c r="M808" s="1047"/>
      <c r="N808" s="1047"/>
      <c r="O808" s="1048"/>
      <c r="Q808" s="422" t="s">
        <v>902</v>
      </c>
      <c r="R808" s="20"/>
      <c r="S808" s="20"/>
      <c r="T808" s="20"/>
      <c r="U808" s="20"/>
      <c r="V808" s="20"/>
      <c r="W808" s="10"/>
      <c r="X808" s="20"/>
      <c r="Y808" s="20"/>
      <c r="Z808" s="20"/>
      <c r="AA808" s="20"/>
      <c r="AB808" s="20"/>
      <c r="AC808" s="20"/>
      <c r="AD808" s="20"/>
      <c r="AE808" s="21"/>
    </row>
    <row r="809" spans="1:31" ht="15" customHeight="1" x14ac:dyDescent="0.2">
      <c r="A809" s="514">
        <v>7</v>
      </c>
      <c r="B809" s="54" t="s">
        <v>2163</v>
      </c>
      <c r="C809" s="714">
        <v>26</v>
      </c>
      <c r="D809" s="714">
        <v>13</v>
      </c>
      <c r="E809" s="714">
        <v>3</v>
      </c>
      <c r="F809" s="714">
        <v>10</v>
      </c>
      <c r="G809" s="714">
        <v>55</v>
      </c>
      <c r="H809" s="714">
        <v>48</v>
      </c>
      <c r="I809" s="716">
        <v>29</v>
      </c>
      <c r="J809" s="700">
        <f t="shared" si="73"/>
        <v>26</v>
      </c>
      <c r="K809" s="700">
        <f t="shared" si="74"/>
        <v>29</v>
      </c>
      <c r="L809" s="1046"/>
      <c r="M809" s="1047"/>
      <c r="N809" s="1047"/>
      <c r="O809" s="1048"/>
      <c r="Q809" s="422" t="s">
        <v>158</v>
      </c>
      <c r="R809" s="20"/>
      <c r="S809" s="20"/>
      <c r="T809" s="20"/>
      <c r="U809" s="20"/>
      <c r="V809" s="20"/>
      <c r="W809" s="20"/>
      <c r="X809" s="10"/>
      <c r="Y809" s="20" t="s">
        <v>532</v>
      </c>
      <c r="Z809" s="20"/>
      <c r="AA809" s="20"/>
      <c r="AB809" s="20"/>
      <c r="AC809" s="20"/>
      <c r="AD809" s="20"/>
      <c r="AE809" s="21"/>
    </row>
    <row r="810" spans="1:31" ht="15" customHeight="1" x14ac:dyDescent="0.2">
      <c r="A810" s="514">
        <v>8</v>
      </c>
      <c r="B810" s="54" t="s">
        <v>42</v>
      </c>
      <c r="C810" s="714">
        <v>26</v>
      </c>
      <c r="D810" s="714">
        <v>11</v>
      </c>
      <c r="E810" s="714">
        <v>2</v>
      </c>
      <c r="F810" s="714">
        <v>13</v>
      </c>
      <c r="G810" s="714">
        <v>44</v>
      </c>
      <c r="H810" s="714">
        <v>39</v>
      </c>
      <c r="I810" s="716">
        <v>24</v>
      </c>
      <c r="J810" s="700">
        <f t="shared" si="73"/>
        <v>26</v>
      </c>
      <c r="K810" s="700">
        <f t="shared" si="74"/>
        <v>24</v>
      </c>
      <c r="L810" s="1046"/>
      <c r="M810" s="1047"/>
      <c r="N810" s="1047"/>
      <c r="O810" s="1048"/>
      <c r="Q810" s="422" t="s">
        <v>511</v>
      </c>
      <c r="R810" s="20"/>
      <c r="S810" s="20"/>
      <c r="T810" s="20"/>
      <c r="U810" s="20"/>
      <c r="V810" s="20"/>
      <c r="W810" s="20"/>
      <c r="X810" s="20" t="s">
        <v>532</v>
      </c>
      <c r="Y810" s="10"/>
      <c r="Z810" s="20"/>
      <c r="AA810" s="20"/>
      <c r="AB810" s="20"/>
      <c r="AC810" s="20"/>
      <c r="AD810" s="20"/>
      <c r="AE810" s="21"/>
    </row>
    <row r="811" spans="1:31" ht="15" customHeight="1" x14ac:dyDescent="0.2">
      <c r="A811" s="514">
        <v>9</v>
      </c>
      <c r="B811" s="54" t="s">
        <v>1827</v>
      </c>
      <c r="C811" s="714">
        <v>26</v>
      </c>
      <c r="D811" s="714">
        <v>9</v>
      </c>
      <c r="E811" s="714">
        <v>6</v>
      </c>
      <c r="F811" s="714">
        <v>11</v>
      </c>
      <c r="G811" s="714">
        <v>56</v>
      </c>
      <c r="H811" s="714">
        <v>61</v>
      </c>
      <c r="I811" s="716">
        <v>24</v>
      </c>
      <c r="J811" s="700">
        <f t="shared" si="73"/>
        <v>26</v>
      </c>
      <c r="K811" s="700">
        <f t="shared" si="74"/>
        <v>24</v>
      </c>
      <c r="L811" s="1046"/>
      <c r="M811" s="1047"/>
      <c r="N811" s="1047"/>
      <c r="O811" s="1048"/>
      <c r="Q811" s="422" t="s">
        <v>1178</v>
      </c>
      <c r="R811" s="20"/>
      <c r="S811" s="20"/>
      <c r="T811" s="20"/>
      <c r="U811" s="20"/>
      <c r="V811" s="20"/>
      <c r="W811" s="20"/>
      <c r="X811" s="20"/>
      <c r="Y811" s="20"/>
      <c r="Z811" s="10"/>
      <c r="AA811" s="20" t="s">
        <v>532</v>
      </c>
      <c r="AB811" s="20"/>
      <c r="AC811" s="20"/>
      <c r="AD811" s="20"/>
      <c r="AE811" s="21"/>
    </row>
    <row r="812" spans="1:31" ht="15" customHeight="1" x14ac:dyDescent="0.2">
      <c r="A812" s="514">
        <v>10</v>
      </c>
      <c r="B812" s="54" t="s">
        <v>534</v>
      </c>
      <c r="C812" s="714">
        <v>26</v>
      </c>
      <c r="D812" s="714">
        <v>8</v>
      </c>
      <c r="E812" s="714">
        <v>5</v>
      </c>
      <c r="F812" s="714">
        <v>13</v>
      </c>
      <c r="G812" s="714">
        <v>47</v>
      </c>
      <c r="H812" s="714">
        <v>64</v>
      </c>
      <c r="I812" s="716">
        <v>21</v>
      </c>
      <c r="J812" s="700">
        <f t="shared" si="73"/>
        <v>26</v>
      </c>
      <c r="K812" s="700">
        <f t="shared" si="74"/>
        <v>21</v>
      </c>
      <c r="L812" s="1046"/>
      <c r="M812" s="1047"/>
      <c r="N812" s="1047"/>
      <c r="O812" s="1048"/>
      <c r="Q812" s="422" t="s">
        <v>2162</v>
      </c>
      <c r="R812" s="20"/>
      <c r="S812" s="20"/>
      <c r="T812" s="20"/>
      <c r="U812" s="20"/>
      <c r="V812" s="20"/>
      <c r="W812" s="20"/>
      <c r="X812" s="20"/>
      <c r="Y812" s="20"/>
      <c r="Z812" s="20" t="s">
        <v>532</v>
      </c>
      <c r="AA812" s="10"/>
      <c r="AB812" s="20"/>
      <c r="AC812" s="20"/>
      <c r="AD812" s="20"/>
      <c r="AE812" s="21"/>
    </row>
    <row r="813" spans="1:31" ht="15" customHeight="1" x14ac:dyDescent="0.2">
      <c r="A813" s="514">
        <v>11</v>
      </c>
      <c r="B813" s="54" t="s">
        <v>1180</v>
      </c>
      <c r="C813" s="714">
        <v>26</v>
      </c>
      <c r="D813" s="714">
        <v>5</v>
      </c>
      <c r="E813" s="714">
        <v>10</v>
      </c>
      <c r="F813" s="714">
        <v>11</v>
      </c>
      <c r="G813" s="714">
        <v>36</v>
      </c>
      <c r="H813" s="714">
        <v>48</v>
      </c>
      <c r="I813" s="716">
        <v>20</v>
      </c>
      <c r="J813" s="700">
        <f t="shared" si="73"/>
        <v>26</v>
      </c>
      <c r="K813" s="700">
        <f t="shared" si="74"/>
        <v>20</v>
      </c>
      <c r="L813" s="1046"/>
      <c r="M813" s="1047"/>
      <c r="N813" s="1047"/>
      <c r="O813" s="1048"/>
      <c r="Q813" s="422" t="s">
        <v>1587</v>
      </c>
      <c r="R813" s="20"/>
      <c r="S813" s="20"/>
      <c r="T813" s="20"/>
      <c r="U813" s="20"/>
      <c r="V813" s="20"/>
      <c r="W813" s="20"/>
      <c r="X813" s="20"/>
      <c r="Y813" s="20"/>
      <c r="Z813" s="20"/>
      <c r="AA813" s="20"/>
      <c r="AB813" s="10"/>
      <c r="AC813" s="20" t="s">
        <v>532</v>
      </c>
      <c r="AD813" s="20"/>
      <c r="AE813" s="21"/>
    </row>
    <row r="814" spans="1:31" ht="15" customHeight="1" x14ac:dyDescent="0.2">
      <c r="A814" s="514">
        <v>12</v>
      </c>
      <c r="B814" s="54" t="s">
        <v>433</v>
      </c>
      <c r="C814" s="714">
        <v>26</v>
      </c>
      <c r="D814" s="714">
        <v>7</v>
      </c>
      <c r="E814" s="714">
        <v>5</v>
      </c>
      <c r="F814" s="714">
        <v>14</v>
      </c>
      <c r="G814" s="714">
        <v>61</v>
      </c>
      <c r="H814" s="714">
        <v>67</v>
      </c>
      <c r="I814" s="716">
        <v>19</v>
      </c>
      <c r="J814" s="700">
        <f t="shared" si="73"/>
        <v>26</v>
      </c>
      <c r="K814" s="700">
        <f t="shared" si="74"/>
        <v>19</v>
      </c>
      <c r="L814" s="1046"/>
      <c r="M814" s="1047"/>
      <c r="N814" s="1047"/>
      <c r="O814" s="1048"/>
      <c r="Q814" s="422" t="s">
        <v>120</v>
      </c>
      <c r="R814" s="20"/>
      <c r="S814" s="20"/>
      <c r="T814" s="20"/>
      <c r="U814" s="20"/>
      <c r="V814" s="20"/>
      <c r="W814" s="20"/>
      <c r="X814" s="20"/>
      <c r="Y814" s="20"/>
      <c r="Z814" s="20"/>
      <c r="AA814" s="20"/>
      <c r="AB814" s="20" t="s">
        <v>532</v>
      </c>
      <c r="AC814" s="10"/>
      <c r="AD814" s="20"/>
      <c r="AE814" s="21"/>
    </row>
    <row r="815" spans="1:31" ht="15" customHeight="1" x14ac:dyDescent="0.2">
      <c r="A815" s="514">
        <v>13</v>
      </c>
      <c r="B815" s="54" t="s">
        <v>1855</v>
      </c>
      <c r="C815" s="714">
        <v>26</v>
      </c>
      <c r="D815" s="714">
        <v>4</v>
      </c>
      <c r="E815" s="714">
        <v>5</v>
      </c>
      <c r="F815" s="714">
        <v>17</v>
      </c>
      <c r="G815" s="714">
        <v>43</v>
      </c>
      <c r="H815" s="714">
        <v>77</v>
      </c>
      <c r="I815" s="716">
        <v>13</v>
      </c>
      <c r="J815" s="700">
        <f t="shared" si="73"/>
        <v>26</v>
      </c>
      <c r="K815" s="700">
        <f t="shared" si="74"/>
        <v>13</v>
      </c>
      <c r="L815" s="1046"/>
      <c r="M815" s="1047"/>
      <c r="N815" s="1047"/>
      <c r="O815" s="1048"/>
      <c r="Q815" s="422" t="s">
        <v>499</v>
      </c>
      <c r="R815" s="20"/>
      <c r="S815" s="20"/>
      <c r="T815" s="20"/>
      <c r="U815" s="20"/>
      <c r="V815" s="20"/>
      <c r="W815" s="20"/>
      <c r="X815" s="20"/>
      <c r="Y815" s="20"/>
      <c r="Z815" s="20"/>
      <c r="AA815" s="20"/>
      <c r="AB815" s="20"/>
      <c r="AC815" s="20"/>
      <c r="AD815" s="10"/>
      <c r="AE815" s="21" t="s">
        <v>532</v>
      </c>
    </row>
    <row r="816" spans="1:31" ht="15" customHeight="1" thickBot="1" x14ac:dyDescent="0.25">
      <c r="A816" s="515">
        <v>14</v>
      </c>
      <c r="B816" s="55" t="s">
        <v>89</v>
      </c>
      <c r="C816" s="715">
        <v>26</v>
      </c>
      <c r="D816" s="715">
        <v>1</v>
      </c>
      <c r="E816" s="715">
        <v>4</v>
      </c>
      <c r="F816" s="715">
        <v>21</v>
      </c>
      <c r="G816" s="715">
        <v>24</v>
      </c>
      <c r="H816" s="715">
        <v>86</v>
      </c>
      <c r="I816" s="717">
        <v>6</v>
      </c>
      <c r="J816" s="700">
        <f t="shared" si="73"/>
        <v>26</v>
      </c>
      <c r="K816" s="700">
        <f t="shared" si="74"/>
        <v>6</v>
      </c>
      <c r="L816" s="1037"/>
      <c r="M816" s="1038"/>
      <c r="N816" s="1038"/>
      <c r="O816" s="1039"/>
      <c r="Q816" s="423" t="s">
        <v>1214</v>
      </c>
      <c r="R816" s="23"/>
      <c r="S816" s="23"/>
      <c r="T816" s="23"/>
      <c r="U816" s="23"/>
      <c r="V816" s="23"/>
      <c r="W816" s="23"/>
      <c r="X816" s="23"/>
      <c r="Y816" s="23"/>
      <c r="Z816" s="23"/>
      <c r="AA816" s="23"/>
      <c r="AB816" s="23"/>
      <c r="AC816" s="23"/>
      <c r="AD816" s="23" t="s">
        <v>532</v>
      </c>
      <c r="AE816" s="15"/>
    </row>
    <row r="817" spans="1:30" ht="15" customHeight="1" x14ac:dyDescent="0.2">
      <c r="C817" s="700">
        <f t="shared" ref="C817:I817" si="77">SUM(C803:C816)</f>
        <v>364</v>
      </c>
      <c r="D817" s="700">
        <f t="shared" si="77"/>
        <v>143</v>
      </c>
      <c r="E817" s="700">
        <f t="shared" si="77"/>
        <v>78</v>
      </c>
      <c r="F817" s="700">
        <f t="shared" si="77"/>
        <v>143</v>
      </c>
      <c r="G817" s="700">
        <f t="shared" si="77"/>
        <v>708</v>
      </c>
      <c r="H817" s="700">
        <f t="shared" si="77"/>
        <v>708</v>
      </c>
      <c r="I817" s="700">
        <f t="shared" si="77"/>
        <v>364</v>
      </c>
      <c r="J817" s="700">
        <f t="shared" si="73"/>
        <v>364</v>
      </c>
      <c r="K817" s="700">
        <f t="shared" si="74"/>
        <v>364</v>
      </c>
    </row>
    <row r="818" spans="1:30" ht="15" customHeight="1" thickBot="1" x14ac:dyDescent="0.25"/>
    <row r="819" spans="1:30" ht="15" customHeight="1" thickBot="1" x14ac:dyDescent="0.25">
      <c r="A819" s="1321" t="s">
        <v>2195</v>
      </c>
      <c r="B819" s="1322"/>
      <c r="C819" s="1322"/>
      <c r="D819" s="1322"/>
      <c r="E819" s="1322"/>
      <c r="F819" s="1322"/>
      <c r="G819" s="1328" t="s">
        <v>2238</v>
      </c>
      <c r="H819" s="1329"/>
      <c r="I819" s="1330"/>
      <c r="L819" s="952" t="s">
        <v>538</v>
      </c>
      <c r="M819" s="953"/>
      <c r="N819" s="953"/>
      <c r="O819" s="954"/>
    </row>
    <row r="820" spans="1:30" ht="15" customHeight="1" thickBot="1" x14ac:dyDescent="0.25">
      <c r="A820" s="508" t="s">
        <v>496</v>
      </c>
      <c r="B820" s="509" t="s">
        <v>497</v>
      </c>
      <c r="C820" s="510" t="s">
        <v>498</v>
      </c>
      <c r="D820" s="510" t="s">
        <v>499</v>
      </c>
      <c r="E820" s="510" t="s">
        <v>500</v>
      </c>
      <c r="F820" s="510" t="s">
        <v>501</v>
      </c>
      <c r="G820" s="511" t="s">
        <v>502</v>
      </c>
      <c r="H820" s="511" t="s">
        <v>503</v>
      </c>
      <c r="I820" s="512" t="s">
        <v>504</v>
      </c>
      <c r="L820" s="955"/>
      <c r="M820" s="956"/>
      <c r="N820" s="956"/>
      <c r="O820" s="957"/>
      <c r="Q820" s="24" t="s">
        <v>2239</v>
      </c>
      <c r="R820" s="420" t="s">
        <v>503</v>
      </c>
      <c r="S820" s="420" t="s">
        <v>716</v>
      </c>
      <c r="T820" s="420" t="s">
        <v>1590</v>
      </c>
      <c r="U820" s="420" t="s">
        <v>500</v>
      </c>
      <c r="V820" s="420" t="s">
        <v>1631</v>
      </c>
      <c r="W820" s="420" t="s">
        <v>610</v>
      </c>
      <c r="X820" s="420" t="s">
        <v>544</v>
      </c>
      <c r="Y820" s="420" t="s">
        <v>591</v>
      </c>
      <c r="Z820" s="420" t="s">
        <v>299</v>
      </c>
      <c r="AA820" s="420" t="s">
        <v>1313</v>
      </c>
      <c r="AB820" s="420" t="s">
        <v>153</v>
      </c>
      <c r="AC820" s="420" t="s">
        <v>547</v>
      </c>
      <c r="AD820" s="421" t="s">
        <v>1306</v>
      </c>
    </row>
    <row r="821" spans="1:30" ht="15" customHeight="1" x14ac:dyDescent="0.2">
      <c r="A821" s="518">
        <v>1</v>
      </c>
      <c r="B821" s="126" t="s">
        <v>708</v>
      </c>
      <c r="C821" s="713">
        <v>24</v>
      </c>
      <c r="D821" s="713">
        <v>16</v>
      </c>
      <c r="E821" s="713">
        <v>5</v>
      </c>
      <c r="F821" s="713">
        <v>3</v>
      </c>
      <c r="G821" s="713">
        <v>58</v>
      </c>
      <c r="H821" s="713">
        <v>27</v>
      </c>
      <c r="I821" s="719">
        <v>37</v>
      </c>
      <c r="J821" s="700">
        <f t="shared" si="73"/>
        <v>24</v>
      </c>
      <c r="K821" s="700">
        <f t="shared" si="74"/>
        <v>37</v>
      </c>
      <c r="L821" s="1210" t="s">
        <v>532</v>
      </c>
      <c r="M821" s="1211"/>
      <c r="N821" s="1211"/>
      <c r="O821" s="1212"/>
      <c r="Q821" s="422" t="s">
        <v>503</v>
      </c>
      <c r="R821" s="10"/>
      <c r="S821" s="20" t="s">
        <v>532</v>
      </c>
      <c r="T821" s="20"/>
      <c r="U821" s="20"/>
      <c r="V821" s="20"/>
      <c r="W821" s="20"/>
      <c r="X821" s="20"/>
      <c r="Y821" s="20"/>
      <c r="Z821" s="20"/>
      <c r="AA821" s="20"/>
      <c r="AB821" s="20"/>
      <c r="AC821" s="20"/>
      <c r="AD821" s="21"/>
    </row>
    <row r="822" spans="1:30" ht="15" customHeight="1" x14ac:dyDescent="0.2">
      <c r="A822" s="514">
        <v>2</v>
      </c>
      <c r="B822" s="129" t="s">
        <v>737</v>
      </c>
      <c r="C822" s="714">
        <v>24</v>
      </c>
      <c r="D822" s="714">
        <v>15</v>
      </c>
      <c r="E822" s="714">
        <v>5</v>
      </c>
      <c r="F822" s="714">
        <v>4</v>
      </c>
      <c r="G822" s="714">
        <v>49</v>
      </c>
      <c r="H822" s="714">
        <v>33</v>
      </c>
      <c r="I822" s="716">
        <v>35</v>
      </c>
      <c r="J822" s="700">
        <f t="shared" si="73"/>
        <v>24</v>
      </c>
      <c r="K822" s="700">
        <f t="shared" si="74"/>
        <v>35</v>
      </c>
      <c r="L822" s="1046"/>
      <c r="M822" s="1047"/>
      <c r="N822" s="1047"/>
      <c r="O822" s="1048"/>
      <c r="Q822" s="422" t="s">
        <v>716</v>
      </c>
      <c r="R822" s="20" t="s">
        <v>532</v>
      </c>
      <c r="S822" s="10"/>
      <c r="T822" s="20"/>
      <c r="U822" s="20"/>
      <c r="V822" s="20"/>
      <c r="W822" s="20" t="s">
        <v>532</v>
      </c>
      <c r="X822" s="20"/>
      <c r="Y822" s="20"/>
      <c r="Z822" s="20"/>
      <c r="AA822" s="20"/>
      <c r="AB822" s="20"/>
      <c r="AC822" s="20"/>
      <c r="AD822" s="21"/>
    </row>
    <row r="823" spans="1:30" ht="15" customHeight="1" x14ac:dyDescent="0.2">
      <c r="A823" s="514">
        <v>3</v>
      </c>
      <c r="B823" s="129" t="s">
        <v>991</v>
      </c>
      <c r="C823" s="714">
        <v>24</v>
      </c>
      <c r="D823" s="714">
        <v>14</v>
      </c>
      <c r="E823" s="714">
        <v>5</v>
      </c>
      <c r="F823" s="714">
        <v>5</v>
      </c>
      <c r="G823" s="714">
        <v>46</v>
      </c>
      <c r="H823" s="714">
        <v>24</v>
      </c>
      <c r="I823" s="716">
        <v>33</v>
      </c>
      <c r="J823" s="700">
        <f t="shared" si="73"/>
        <v>24</v>
      </c>
      <c r="K823" s="700">
        <f t="shared" si="74"/>
        <v>33</v>
      </c>
      <c r="L823" s="1046"/>
      <c r="M823" s="1047"/>
      <c r="N823" s="1047"/>
      <c r="O823" s="1048"/>
      <c r="Q823" s="422" t="s">
        <v>1590</v>
      </c>
      <c r="R823" s="20"/>
      <c r="S823" s="20"/>
      <c r="T823" s="10"/>
      <c r="U823" s="20" t="s">
        <v>532</v>
      </c>
      <c r="V823" s="20"/>
      <c r="W823" s="20"/>
      <c r="X823" s="20"/>
      <c r="Y823" s="20"/>
      <c r="Z823" s="20"/>
      <c r="AA823" s="20"/>
      <c r="AB823" s="20"/>
      <c r="AC823" s="20"/>
      <c r="AD823" s="21"/>
    </row>
    <row r="824" spans="1:30" ht="15" customHeight="1" x14ac:dyDescent="0.2">
      <c r="A824" s="514">
        <v>4</v>
      </c>
      <c r="B824" s="129" t="s">
        <v>558</v>
      </c>
      <c r="C824" s="714">
        <v>24</v>
      </c>
      <c r="D824" s="714">
        <v>13</v>
      </c>
      <c r="E824" s="714">
        <v>6</v>
      </c>
      <c r="F824" s="714">
        <v>5</v>
      </c>
      <c r="G824" s="714">
        <v>40</v>
      </c>
      <c r="H824" s="714">
        <v>27</v>
      </c>
      <c r="I824" s="716">
        <v>32</v>
      </c>
      <c r="J824" s="700">
        <f t="shared" si="73"/>
        <v>24</v>
      </c>
      <c r="K824" s="700">
        <f t="shared" si="74"/>
        <v>32</v>
      </c>
      <c r="L824" s="1046"/>
      <c r="M824" s="1047"/>
      <c r="N824" s="1047"/>
      <c r="O824" s="1048"/>
      <c r="Q824" s="422" t="s">
        <v>500</v>
      </c>
      <c r="R824" s="20"/>
      <c r="S824" s="20"/>
      <c r="T824" s="20" t="s">
        <v>532</v>
      </c>
      <c r="U824" s="10"/>
      <c r="V824" s="20"/>
      <c r="W824" s="20"/>
      <c r="X824" s="20"/>
      <c r="Y824" s="20"/>
      <c r="Z824" s="20"/>
      <c r="AA824" s="20"/>
      <c r="AB824" s="20"/>
      <c r="AC824" s="20"/>
      <c r="AD824" s="21"/>
    </row>
    <row r="825" spans="1:30" ht="15" customHeight="1" x14ac:dyDescent="0.2">
      <c r="A825" s="514">
        <v>5</v>
      </c>
      <c r="B825" s="129" t="s">
        <v>1307</v>
      </c>
      <c r="C825" s="714">
        <v>24</v>
      </c>
      <c r="D825" s="714">
        <v>11</v>
      </c>
      <c r="E825" s="714">
        <v>8</v>
      </c>
      <c r="F825" s="714">
        <v>5</v>
      </c>
      <c r="G825" s="714">
        <v>49</v>
      </c>
      <c r="H825" s="714">
        <v>32</v>
      </c>
      <c r="I825" s="716">
        <v>30</v>
      </c>
      <c r="J825" s="700">
        <f t="shared" si="73"/>
        <v>24</v>
      </c>
      <c r="K825" s="700">
        <f t="shared" si="74"/>
        <v>30</v>
      </c>
      <c r="L825" s="1046"/>
      <c r="M825" s="1047"/>
      <c r="N825" s="1047"/>
      <c r="O825" s="1048"/>
      <c r="Q825" s="422" t="s">
        <v>1631</v>
      </c>
      <c r="R825" s="20"/>
      <c r="S825" s="20"/>
      <c r="T825" s="20"/>
      <c r="U825" s="20"/>
      <c r="V825" s="10"/>
      <c r="W825" s="20"/>
      <c r="X825" s="20"/>
      <c r="Y825" s="20"/>
      <c r="Z825" s="20"/>
      <c r="AA825" s="20"/>
      <c r="AB825" s="20"/>
      <c r="AC825" s="20"/>
      <c r="AD825" s="21"/>
    </row>
    <row r="826" spans="1:30" ht="15" customHeight="1" x14ac:dyDescent="0.2">
      <c r="A826" s="514">
        <v>6</v>
      </c>
      <c r="B826" s="129" t="s">
        <v>819</v>
      </c>
      <c r="C826" s="714">
        <v>24</v>
      </c>
      <c r="D826" s="714">
        <v>12</v>
      </c>
      <c r="E826" s="714">
        <v>3</v>
      </c>
      <c r="F826" s="714">
        <v>9</v>
      </c>
      <c r="G826" s="714">
        <v>53</v>
      </c>
      <c r="H826" s="714">
        <v>44</v>
      </c>
      <c r="I826" s="716">
        <v>27</v>
      </c>
      <c r="J826" s="700">
        <f t="shared" si="73"/>
        <v>24</v>
      </c>
      <c r="K826" s="700">
        <f t="shared" si="74"/>
        <v>27</v>
      </c>
      <c r="L826" s="1046"/>
      <c r="M826" s="1047"/>
      <c r="N826" s="1047"/>
      <c r="O826" s="1048"/>
      <c r="Q826" s="422" t="s">
        <v>610</v>
      </c>
      <c r="R826" s="20"/>
      <c r="S826" s="20"/>
      <c r="T826" s="20"/>
      <c r="U826" s="20"/>
      <c r="V826" s="20"/>
      <c r="W826" s="10"/>
      <c r="X826" s="20"/>
      <c r="Y826" s="20"/>
      <c r="Z826" s="20"/>
      <c r="AA826" s="20"/>
      <c r="AB826" s="20"/>
      <c r="AC826" s="20"/>
      <c r="AD826" s="21"/>
    </row>
    <row r="827" spans="1:30" ht="15" customHeight="1" x14ac:dyDescent="0.2">
      <c r="A827" s="514">
        <v>7</v>
      </c>
      <c r="B827" s="129" t="s">
        <v>1314</v>
      </c>
      <c r="C827" s="714">
        <v>24</v>
      </c>
      <c r="D827" s="714">
        <v>11</v>
      </c>
      <c r="E827" s="714">
        <v>3</v>
      </c>
      <c r="F827" s="714">
        <v>10</v>
      </c>
      <c r="G827" s="714">
        <v>58</v>
      </c>
      <c r="H827" s="714">
        <v>50</v>
      </c>
      <c r="I827" s="716">
        <v>25</v>
      </c>
      <c r="J827" s="700">
        <f t="shared" si="73"/>
        <v>24</v>
      </c>
      <c r="K827" s="700">
        <f t="shared" si="74"/>
        <v>25</v>
      </c>
      <c r="L827" s="1046"/>
      <c r="M827" s="1047"/>
      <c r="N827" s="1047"/>
      <c r="O827" s="1048"/>
      <c r="Q827" s="422" t="s">
        <v>544</v>
      </c>
      <c r="R827" s="20"/>
      <c r="S827" s="20"/>
      <c r="T827" s="20"/>
      <c r="U827" s="20"/>
      <c r="V827" s="20"/>
      <c r="W827" s="20"/>
      <c r="X827" s="10"/>
      <c r="Y827" s="20" t="s">
        <v>532</v>
      </c>
      <c r="Z827" s="20"/>
      <c r="AA827" s="20"/>
      <c r="AB827" s="20"/>
      <c r="AC827" s="20"/>
      <c r="AD827" s="21"/>
    </row>
    <row r="828" spans="1:30" ht="15" customHeight="1" x14ac:dyDescent="0.2">
      <c r="A828" s="514">
        <v>8</v>
      </c>
      <c r="B828" s="129" t="s">
        <v>761</v>
      </c>
      <c r="C828" s="714">
        <v>24</v>
      </c>
      <c r="D828" s="714">
        <v>9</v>
      </c>
      <c r="E828" s="714">
        <v>3</v>
      </c>
      <c r="F828" s="714">
        <v>12</v>
      </c>
      <c r="G828" s="714">
        <v>40</v>
      </c>
      <c r="H828" s="714">
        <v>49</v>
      </c>
      <c r="I828" s="716">
        <v>21</v>
      </c>
      <c r="J828" s="700">
        <f t="shared" si="73"/>
        <v>24</v>
      </c>
      <c r="K828" s="700">
        <f t="shared" si="74"/>
        <v>21</v>
      </c>
      <c r="L828" s="1046"/>
      <c r="M828" s="1047"/>
      <c r="N828" s="1047"/>
      <c r="O828" s="1048"/>
      <c r="Q828" s="422" t="s">
        <v>591</v>
      </c>
      <c r="R828" s="20"/>
      <c r="S828" s="20"/>
      <c r="T828" s="20"/>
      <c r="U828" s="20"/>
      <c r="V828" s="20"/>
      <c r="W828" s="20"/>
      <c r="X828" s="20" t="s">
        <v>532</v>
      </c>
      <c r="Y828" s="10"/>
      <c r="Z828" s="20"/>
      <c r="AA828" s="20"/>
      <c r="AB828" s="20"/>
      <c r="AC828" s="20"/>
      <c r="AD828" s="21"/>
    </row>
    <row r="829" spans="1:30" ht="15" customHeight="1" x14ac:dyDescent="0.2">
      <c r="A829" s="514">
        <v>9</v>
      </c>
      <c r="B829" s="129" t="s">
        <v>1635</v>
      </c>
      <c r="C829" s="714">
        <v>24</v>
      </c>
      <c r="D829" s="714">
        <v>9</v>
      </c>
      <c r="E829" s="714">
        <v>1</v>
      </c>
      <c r="F829" s="714">
        <v>14</v>
      </c>
      <c r="G829" s="714">
        <v>41</v>
      </c>
      <c r="H829" s="714">
        <v>47</v>
      </c>
      <c r="I829" s="716">
        <v>19</v>
      </c>
      <c r="J829" s="700">
        <f t="shared" si="73"/>
        <v>24</v>
      </c>
      <c r="K829" s="700">
        <f t="shared" si="74"/>
        <v>19</v>
      </c>
      <c r="L829" s="1046"/>
      <c r="M829" s="1047"/>
      <c r="N829" s="1047"/>
      <c r="O829" s="1048"/>
      <c r="Q829" s="422" t="s">
        <v>299</v>
      </c>
      <c r="R829" s="20"/>
      <c r="S829" s="20"/>
      <c r="T829" s="20"/>
      <c r="U829" s="20"/>
      <c r="V829" s="20"/>
      <c r="W829" s="20"/>
      <c r="X829" s="20"/>
      <c r="Y829" s="20"/>
      <c r="Z829" s="10"/>
      <c r="AA829" s="20"/>
      <c r="AB829" s="20"/>
      <c r="AC829" s="20"/>
      <c r="AD829" s="21"/>
    </row>
    <row r="830" spans="1:30" ht="15" customHeight="1" x14ac:dyDescent="0.2">
      <c r="A830" s="514">
        <v>10</v>
      </c>
      <c r="B830" s="129" t="s">
        <v>36</v>
      </c>
      <c r="C830" s="714">
        <v>24</v>
      </c>
      <c r="D830" s="714">
        <v>6</v>
      </c>
      <c r="E830" s="714">
        <v>4</v>
      </c>
      <c r="F830" s="714">
        <v>14</v>
      </c>
      <c r="G830" s="714">
        <v>57</v>
      </c>
      <c r="H830" s="714">
        <v>64</v>
      </c>
      <c r="I830" s="716">
        <v>16</v>
      </c>
      <c r="J830" s="700">
        <f t="shared" si="73"/>
        <v>24</v>
      </c>
      <c r="K830" s="700">
        <f t="shared" si="74"/>
        <v>16</v>
      </c>
      <c r="L830" s="1046"/>
      <c r="M830" s="1047"/>
      <c r="N830" s="1047"/>
      <c r="O830" s="1048"/>
      <c r="Q830" s="422" t="s">
        <v>1313</v>
      </c>
      <c r="R830" s="20"/>
      <c r="S830" s="20"/>
      <c r="T830" s="20"/>
      <c r="U830" s="20"/>
      <c r="V830" s="20"/>
      <c r="W830" s="20"/>
      <c r="X830" s="20"/>
      <c r="Y830" s="20"/>
      <c r="Z830" s="20"/>
      <c r="AA830" s="10"/>
      <c r="AB830" s="20" t="s">
        <v>532</v>
      </c>
      <c r="AC830" s="20"/>
      <c r="AD830" s="21"/>
    </row>
    <row r="831" spans="1:30" ht="15" customHeight="1" x14ac:dyDescent="0.2">
      <c r="A831" s="514">
        <v>11</v>
      </c>
      <c r="B831" s="129" t="s">
        <v>551</v>
      </c>
      <c r="C831" s="714">
        <v>24</v>
      </c>
      <c r="D831" s="714">
        <v>7</v>
      </c>
      <c r="E831" s="714">
        <v>2</v>
      </c>
      <c r="F831" s="714">
        <v>15</v>
      </c>
      <c r="G831" s="714">
        <v>30</v>
      </c>
      <c r="H831" s="714">
        <v>64</v>
      </c>
      <c r="I831" s="716">
        <v>16</v>
      </c>
      <c r="J831" s="700">
        <f t="shared" si="73"/>
        <v>24</v>
      </c>
      <c r="K831" s="700">
        <f t="shared" si="74"/>
        <v>16</v>
      </c>
      <c r="L831" s="1046"/>
      <c r="M831" s="1047"/>
      <c r="N831" s="1047"/>
      <c r="O831" s="1048"/>
      <c r="Q831" s="422" t="s">
        <v>153</v>
      </c>
      <c r="R831" s="20"/>
      <c r="S831" s="20"/>
      <c r="T831" s="20"/>
      <c r="U831" s="20"/>
      <c r="V831" s="20"/>
      <c r="W831" s="20"/>
      <c r="X831" s="20"/>
      <c r="Y831" s="20"/>
      <c r="Z831" s="20"/>
      <c r="AA831" s="20" t="s">
        <v>532</v>
      </c>
      <c r="AB831" s="10"/>
      <c r="AC831" s="20"/>
      <c r="AD831" s="21"/>
    </row>
    <row r="832" spans="1:30" ht="15" customHeight="1" x14ac:dyDescent="0.2">
      <c r="A832" s="514">
        <v>12</v>
      </c>
      <c r="B832" s="129" t="s">
        <v>304</v>
      </c>
      <c r="C832" s="714">
        <v>24</v>
      </c>
      <c r="D832" s="714">
        <v>5</v>
      </c>
      <c r="E832" s="714">
        <v>3</v>
      </c>
      <c r="F832" s="714">
        <v>16</v>
      </c>
      <c r="G832" s="714">
        <v>27</v>
      </c>
      <c r="H832" s="714">
        <v>47</v>
      </c>
      <c r="I832" s="716">
        <v>13</v>
      </c>
      <c r="J832" s="700">
        <f t="shared" si="73"/>
        <v>24</v>
      </c>
      <c r="K832" s="700">
        <f t="shared" si="74"/>
        <v>13</v>
      </c>
      <c r="L832" s="1046"/>
      <c r="M832" s="1047"/>
      <c r="N832" s="1047"/>
      <c r="O832" s="1048"/>
      <c r="Q832" s="422" t="s">
        <v>547</v>
      </c>
      <c r="R832" s="20"/>
      <c r="S832" s="20"/>
      <c r="T832" s="20"/>
      <c r="U832" s="20"/>
      <c r="V832" s="20"/>
      <c r="W832" s="20"/>
      <c r="X832" s="20"/>
      <c r="Y832" s="20"/>
      <c r="Z832" s="20"/>
      <c r="AA832" s="20"/>
      <c r="AB832" s="20"/>
      <c r="AC832" s="10"/>
      <c r="AD832" s="21" t="s">
        <v>532</v>
      </c>
    </row>
    <row r="833" spans="1:30" ht="15" customHeight="1" thickBot="1" x14ac:dyDescent="0.25">
      <c r="A833" s="515">
        <v>13</v>
      </c>
      <c r="B833" s="130" t="s">
        <v>2123</v>
      </c>
      <c r="C833" s="715">
        <v>24</v>
      </c>
      <c r="D833" s="715">
        <v>2</v>
      </c>
      <c r="E833" s="715">
        <v>4</v>
      </c>
      <c r="F833" s="715">
        <v>18</v>
      </c>
      <c r="G833" s="715">
        <v>34</v>
      </c>
      <c r="H833" s="715">
        <v>74</v>
      </c>
      <c r="I833" s="717">
        <v>8</v>
      </c>
      <c r="J833" s="700">
        <f t="shared" si="73"/>
        <v>24</v>
      </c>
      <c r="K833" s="700">
        <f t="shared" si="74"/>
        <v>8</v>
      </c>
      <c r="L833" s="1037"/>
      <c r="M833" s="1038"/>
      <c r="N833" s="1038"/>
      <c r="O833" s="1039"/>
      <c r="Q833" s="423" t="s">
        <v>1306</v>
      </c>
      <c r="R833" s="23"/>
      <c r="S833" s="23"/>
      <c r="T833" s="23"/>
      <c r="U833" s="23"/>
      <c r="V833" s="23"/>
      <c r="W833" s="23"/>
      <c r="X833" s="23"/>
      <c r="Y833" s="23"/>
      <c r="Z833" s="23"/>
      <c r="AA833" s="23"/>
      <c r="AB833" s="23"/>
      <c r="AC833" s="23" t="s">
        <v>532</v>
      </c>
      <c r="AD833" s="15"/>
    </row>
    <row r="834" spans="1:30" ht="15" customHeight="1" x14ac:dyDescent="0.2">
      <c r="C834" s="700">
        <f t="shared" ref="C834:I834" si="78">SUM(C821:C833)</f>
        <v>312</v>
      </c>
      <c r="D834" s="700">
        <f t="shared" si="78"/>
        <v>130</v>
      </c>
      <c r="E834" s="700">
        <f t="shared" si="78"/>
        <v>52</v>
      </c>
      <c r="F834" s="700">
        <f t="shared" si="78"/>
        <v>130</v>
      </c>
      <c r="G834" s="700">
        <f t="shared" si="78"/>
        <v>582</v>
      </c>
      <c r="H834" s="700">
        <f t="shared" si="78"/>
        <v>582</v>
      </c>
      <c r="I834" s="700">
        <f t="shared" si="78"/>
        <v>312</v>
      </c>
      <c r="J834" s="700">
        <f t="shared" si="73"/>
        <v>312</v>
      </c>
      <c r="K834" s="700">
        <f t="shared" si="74"/>
        <v>312</v>
      </c>
    </row>
    <row r="835" spans="1:30" ht="15" customHeight="1" thickBot="1" x14ac:dyDescent="0.25"/>
    <row r="836" spans="1:30" ht="15" customHeight="1" thickBot="1" x14ac:dyDescent="0.25">
      <c r="A836" s="1326" t="s">
        <v>2223</v>
      </c>
      <c r="B836" s="1327"/>
      <c r="C836" s="1327"/>
      <c r="D836" s="1327"/>
      <c r="E836" s="1327"/>
      <c r="F836" s="1327"/>
      <c r="G836" s="1323" t="s">
        <v>2238</v>
      </c>
      <c r="H836" s="1324"/>
      <c r="I836" s="1325"/>
      <c r="L836" s="1242" t="s">
        <v>588</v>
      </c>
      <c r="M836" s="1243"/>
      <c r="N836" s="1243"/>
      <c r="O836" s="1244"/>
    </row>
    <row r="837" spans="1:30" ht="15" customHeight="1" thickBot="1" x14ac:dyDescent="0.25">
      <c r="A837" s="688" t="s">
        <v>496</v>
      </c>
      <c r="B837" s="689" t="s">
        <v>497</v>
      </c>
      <c r="C837" s="690" t="s">
        <v>498</v>
      </c>
      <c r="D837" s="690" t="s">
        <v>499</v>
      </c>
      <c r="E837" s="690" t="s">
        <v>500</v>
      </c>
      <c r="F837" s="690" t="s">
        <v>501</v>
      </c>
      <c r="G837" s="691" t="s">
        <v>502</v>
      </c>
      <c r="H837" s="691" t="s">
        <v>503</v>
      </c>
      <c r="I837" s="692" t="s">
        <v>504</v>
      </c>
      <c r="L837" s="1245"/>
      <c r="M837" s="1246"/>
      <c r="N837" s="1246"/>
      <c r="O837" s="1247"/>
      <c r="Q837" s="24" t="s">
        <v>2239</v>
      </c>
      <c r="R837" s="683" t="s">
        <v>241</v>
      </c>
      <c r="S837" s="683" t="s">
        <v>541</v>
      </c>
      <c r="T837" s="683" t="s">
        <v>564</v>
      </c>
      <c r="U837" s="683" t="s">
        <v>500</v>
      </c>
      <c r="V837" s="683" t="s">
        <v>59</v>
      </c>
      <c r="W837" s="683" t="s">
        <v>1530</v>
      </c>
      <c r="X837" s="683" t="s">
        <v>1088</v>
      </c>
      <c r="Y837" s="683" t="s">
        <v>242</v>
      </c>
      <c r="Z837" s="683" t="s">
        <v>1089</v>
      </c>
      <c r="AA837" s="683" t="s">
        <v>610</v>
      </c>
      <c r="AB837" s="684" t="s">
        <v>727</v>
      </c>
    </row>
    <row r="838" spans="1:30" ht="15" customHeight="1" x14ac:dyDescent="0.2">
      <c r="A838" s="687">
        <v>1</v>
      </c>
      <c r="B838" s="126" t="s">
        <v>2241</v>
      </c>
      <c r="C838" s="713">
        <v>20</v>
      </c>
      <c r="D838" s="713">
        <v>14</v>
      </c>
      <c r="E838" s="713">
        <v>4</v>
      </c>
      <c r="F838" s="713">
        <v>2</v>
      </c>
      <c r="G838" s="713">
        <v>55</v>
      </c>
      <c r="H838" s="713">
        <v>26</v>
      </c>
      <c r="I838" s="719">
        <v>32</v>
      </c>
      <c r="J838" s="700">
        <f t="shared" si="73"/>
        <v>20</v>
      </c>
      <c r="K838" s="700">
        <f t="shared" si="74"/>
        <v>32</v>
      </c>
      <c r="L838" s="1210" t="s">
        <v>2242</v>
      </c>
      <c r="M838" s="1211"/>
      <c r="N838" s="1211"/>
      <c r="O838" s="1212"/>
      <c r="Q838" s="681" t="s">
        <v>241</v>
      </c>
      <c r="R838" s="10"/>
      <c r="S838" s="20" t="s">
        <v>1597</v>
      </c>
      <c r="T838" s="20"/>
      <c r="U838" s="20"/>
      <c r="V838" s="20"/>
      <c r="W838" s="20"/>
      <c r="X838" s="20"/>
      <c r="Y838" s="20"/>
      <c r="Z838" s="20"/>
      <c r="AA838" s="20"/>
      <c r="AB838" s="21"/>
    </row>
    <row r="839" spans="1:30" ht="15" customHeight="1" x14ac:dyDescent="0.2">
      <c r="A839" s="685">
        <v>2</v>
      </c>
      <c r="B839" s="129" t="s">
        <v>2243</v>
      </c>
      <c r="C839" s="714">
        <v>20</v>
      </c>
      <c r="D839" s="714">
        <v>13</v>
      </c>
      <c r="E839" s="714">
        <v>3</v>
      </c>
      <c r="F839" s="714">
        <v>4</v>
      </c>
      <c r="G839" s="714">
        <v>50</v>
      </c>
      <c r="H839" s="714">
        <v>31</v>
      </c>
      <c r="I839" s="716">
        <v>29</v>
      </c>
      <c r="J839" s="700">
        <f t="shared" ref="J839:J902" si="79">D839+E839+F839</f>
        <v>20</v>
      </c>
      <c r="K839" s="700">
        <f t="shared" ref="K839:K902" si="80">D839*2+E839</f>
        <v>29</v>
      </c>
      <c r="L839" s="1046"/>
      <c r="M839" s="1047"/>
      <c r="N839" s="1047"/>
      <c r="O839" s="1048"/>
      <c r="Q839" s="681" t="s">
        <v>541</v>
      </c>
      <c r="R839" s="20" t="s">
        <v>1642</v>
      </c>
      <c r="S839" s="10"/>
      <c r="T839" s="20" t="s">
        <v>1547</v>
      </c>
      <c r="U839" s="20" t="s">
        <v>628</v>
      </c>
      <c r="V839" s="20" t="s">
        <v>1642</v>
      </c>
      <c r="W839" s="20" t="s">
        <v>1489</v>
      </c>
      <c r="X839" s="20" t="s">
        <v>1493</v>
      </c>
      <c r="Y839" s="20" t="s">
        <v>1546</v>
      </c>
      <c r="Z839" s="20" t="s">
        <v>1490</v>
      </c>
      <c r="AA839" s="20" t="s">
        <v>1624</v>
      </c>
      <c r="AB839" s="21" t="s">
        <v>1644</v>
      </c>
    </row>
    <row r="840" spans="1:30" ht="15" customHeight="1" x14ac:dyDescent="0.2">
      <c r="A840" s="685">
        <v>3</v>
      </c>
      <c r="B840" s="129" t="s">
        <v>2244</v>
      </c>
      <c r="C840" s="714">
        <v>20</v>
      </c>
      <c r="D840" s="714">
        <v>10</v>
      </c>
      <c r="E840" s="714">
        <v>5</v>
      </c>
      <c r="F840" s="714">
        <v>5</v>
      </c>
      <c r="G840" s="714">
        <v>35</v>
      </c>
      <c r="H840" s="714">
        <v>32</v>
      </c>
      <c r="I840" s="716">
        <v>25</v>
      </c>
      <c r="J840" s="700">
        <f t="shared" si="79"/>
        <v>20</v>
      </c>
      <c r="K840" s="700">
        <f t="shared" si="80"/>
        <v>25</v>
      </c>
      <c r="L840" s="1046"/>
      <c r="M840" s="1047"/>
      <c r="N840" s="1047"/>
      <c r="O840" s="1048"/>
      <c r="Q840" s="681" t="s">
        <v>564</v>
      </c>
      <c r="R840" s="20"/>
      <c r="S840" s="20" t="s">
        <v>1600</v>
      </c>
      <c r="T840" s="10"/>
      <c r="U840" s="20" t="s">
        <v>532</v>
      </c>
      <c r="V840" s="20"/>
      <c r="W840" s="20"/>
      <c r="X840" s="20"/>
      <c r="Y840" s="20"/>
      <c r="Z840" s="20"/>
      <c r="AA840" s="20"/>
      <c r="AB840" s="21"/>
    </row>
    <row r="841" spans="1:30" ht="15" customHeight="1" x14ac:dyDescent="0.2">
      <c r="A841" s="685">
        <v>4</v>
      </c>
      <c r="B841" s="129" t="s">
        <v>1093</v>
      </c>
      <c r="C841" s="714">
        <v>20</v>
      </c>
      <c r="D841" s="714">
        <v>11</v>
      </c>
      <c r="E841" s="714">
        <v>1</v>
      </c>
      <c r="F841" s="714">
        <v>8</v>
      </c>
      <c r="G841" s="714">
        <v>47</v>
      </c>
      <c r="H841" s="714">
        <v>39</v>
      </c>
      <c r="I841" s="716">
        <v>23</v>
      </c>
      <c r="J841" s="700">
        <f t="shared" si="79"/>
        <v>20</v>
      </c>
      <c r="K841" s="700">
        <f t="shared" si="80"/>
        <v>23</v>
      </c>
      <c r="L841" s="1046"/>
      <c r="M841" s="1047"/>
      <c r="N841" s="1047"/>
      <c r="O841" s="1048"/>
      <c r="Q841" s="681" t="s">
        <v>500</v>
      </c>
      <c r="R841" s="20"/>
      <c r="S841" s="20" t="s">
        <v>844</v>
      </c>
      <c r="T841" s="20" t="s">
        <v>532</v>
      </c>
      <c r="U841" s="10"/>
      <c r="V841" s="20"/>
      <c r="W841" s="20"/>
      <c r="X841" s="20"/>
      <c r="Y841" s="20"/>
      <c r="Z841" s="20"/>
      <c r="AA841" s="20"/>
      <c r="AB841" s="21"/>
    </row>
    <row r="842" spans="1:30" ht="15" customHeight="1" x14ac:dyDescent="0.2">
      <c r="A842" s="685">
        <v>5</v>
      </c>
      <c r="B842" s="129" t="s">
        <v>1208</v>
      </c>
      <c r="C842" s="714">
        <v>20</v>
      </c>
      <c r="D842" s="714">
        <v>9</v>
      </c>
      <c r="E842" s="714">
        <v>3</v>
      </c>
      <c r="F842" s="714">
        <v>8</v>
      </c>
      <c r="G842" s="714">
        <v>59</v>
      </c>
      <c r="H842" s="714">
        <v>34</v>
      </c>
      <c r="I842" s="716">
        <v>21</v>
      </c>
      <c r="J842" s="700">
        <f t="shared" si="79"/>
        <v>20</v>
      </c>
      <c r="K842" s="700">
        <f t="shared" si="80"/>
        <v>21</v>
      </c>
      <c r="L842" s="1046"/>
      <c r="M842" s="1047"/>
      <c r="N842" s="1047"/>
      <c r="O842" s="1048"/>
      <c r="Q842" s="681" t="s">
        <v>59</v>
      </c>
      <c r="R842" s="20"/>
      <c r="S842" s="20" t="s">
        <v>1600</v>
      </c>
      <c r="T842" s="20"/>
      <c r="U842" s="20"/>
      <c r="V842" s="10"/>
      <c r="W842" s="20"/>
      <c r="X842" s="20"/>
      <c r="Y842" s="20"/>
      <c r="Z842" s="20"/>
      <c r="AA842" s="20"/>
      <c r="AB842" s="21"/>
    </row>
    <row r="843" spans="1:30" ht="15" customHeight="1" x14ac:dyDescent="0.2">
      <c r="A843" s="685">
        <v>6</v>
      </c>
      <c r="B843" s="129" t="s">
        <v>2245</v>
      </c>
      <c r="C843" s="714">
        <v>20</v>
      </c>
      <c r="D843" s="714">
        <v>8</v>
      </c>
      <c r="E843" s="714">
        <v>4</v>
      </c>
      <c r="F843" s="714">
        <v>8</v>
      </c>
      <c r="G843" s="714">
        <v>46</v>
      </c>
      <c r="H843" s="714">
        <v>42</v>
      </c>
      <c r="I843" s="716">
        <v>20</v>
      </c>
      <c r="J843" s="700">
        <f t="shared" si="79"/>
        <v>20</v>
      </c>
      <c r="K843" s="700">
        <f t="shared" si="80"/>
        <v>20</v>
      </c>
      <c r="L843" s="1046"/>
      <c r="M843" s="1047"/>
      <c r="N843" s="1047"/>
      <c r="O843" s="1048"/>
      <c r="Q843" s="681" t="s">
        <v>1530</v>
      </c>
      <c r="R843" s="20"/>
      <c r="S843" s="20" t="s">
        <v>1597</v>
      </c>
      <c r="T843" s="20"/>
      <c r="U843" s="20"/>
      <c r="V843" s="20"/>
      <c r="W843" s="10"/>
      <c r="X843" s="20"/>
      <c r="Y843" s="20"/>
      <c r="Z843" s="20"/>
      <c r="AA843" s="20"/>
      <c r="AB843" s="21" t="s">
        <v>532</v>
      </c>
    </row>
    <row r="844" spans="1:30" ht="15" customHeight="1" x14ac:dyDescent="0.2">
      <c r="A844" s="685">
        <v>7</v>
      </c>
      <c r="B844" s="129" t="s">
        <v>2246</v>
      </c>
      <c r="C844" s="714">
        <v>20</v>
      </c>
      <c r="D844" s="714">
        <v>6</v>
      </c>
      <c r="E844" s="714">
        <v>6</v>
      </c>
      <c r="F844" s="714">
        <v>8</v>
      </c>
      <c r="G844" s="714">
        <v>38</v>
      </c>
      <c r="H844" s="714">
        <v>49</v>
      </c>
      <c r="I844" s="716">
        <v>18</v>
      </c>
      <c r="J844" s="700">
        <f t="shared" si="79"/>
        <v>20</v>
      </c>
      <c r="K844" s="700">
        <f t="shared" si="80"/>
        <v>18</v>
      </c>
      <c r="L844" s="1046"/>
      <c r="M844" s="1047"/>
      <c r="N844" s="1047"/>
      <c r="O844" s="1048"/>
      <c r="Q844" s="681" t="s">
        <v>1088</v>
      </c>
      <c r="R844" s="20"/>
      <c r="S844" s="20" t="s">
        <v>1490</v>
      </c>
      <c r="T844" s="20"/>
      <c r="U844" s="20"/>
      <c r="V844" s="20"/>
      <c r="W844" s="20"/>
      <c r="X844" s="10"/>
      <c r="Y844" s="20" t="s">
        <v>532</v>
      </c>
      <c r="Z844" s="20"/>
      <c r="AA844" s="20"/>
      <c r="AB844" s="21"/>
    </row>
    <row r="845" spans="1:30" ht="15" customHeight="1" x14ac:dyDescent="0.2">
      <c r="A845" s="685">
        <v>8</v>
      </c>
      <c r="B845" s="129" t="s">
        <v>1358</v>
      </c>
      <c r="C845" s="714">
        <v>20</v>
      </c>
      <c r="D845" s="714">
        <v>7</v>
      </c>
      <c r="E845" s="714">
        <v>3</v>
      </c>
      <c r="F845" s="714">
        <v>10</v>
      </c>
      <c r="G845" s="714">
        <v>33</v>
      </c>
      <c r="H845" s="714">
        <v>37</v>
      </c>
      <c r="I845" s="716">
        <v>17</v>
      </c>
      <c r="J845" s="700">
        <f t="shared" si="79"/>
        <v>20</v>
      </c>
      <c r="K845" s="700">
        <f t="shared" si="80"/>
        <v>17</v>
      </c>
      <c r="L845" s="1046"/>
      <c r="M845" s="1047"/>
      <c r="N845" s="1047"/>
      <c r="O845" s="1048"/>
      <c r="Q845" s="681" t="s">
        <v>242</v>
      </c>
      <c r="R845" s="20"/>
      <c r="S845" s="20" t="s">
        <v>1881</v>
      </c>
      <c r="T845" s="20"/>
      <c r="U845" s="20"/>
      <c r="V845" s="20"/>
      <c r="W845" s="20"/>
      <c r="X845" s="20" t="s">
        <v>532</v>
      </c>
      <c r="Y845" s="10"/>
      <c r="Z845" s="20" t="s">
        <v>532</v>
      </c>
      <c r="AA845" s="20"/>
      <c r="AB845" s="21"/>
    </row>
    <row r="846" spans="1:30" ht="15" customHeight="1" x14ac:dyDescent="0.2">
      <c r="A846" s="685">
        <v>9</v>
      </c>
      <c r="B846" s="129" t="s">
        <v>616</v>
      </c>
      <c r="C846" s="714">
        <v>20</v>
      </c>
      <c r="D846" s="714">
        <v>6</v>
      </c>
      <c r="E846" s="714">
        <v>5</v>
      </c>
      <c r="F846" s="714">
        <v>9</v>
      </c>
      <c r="G846" s="714">
        <v>36</v>
      </c>
      <c r="H846" s="714">
        <v>45</v>
      </c>
      <c r="I846" s="716">
        <v>17</v>
      </c>
      <c r="J846" s="700">
        <f t="shared" si="79"/>
        <v>20</v>
      </c>
      <c r="K846" s="700">
        <f t="shared" si="80"/>
        <v>17</v>
      </c>
      <c r="L846" s="1046"/>
      <c r="M846" s="1047"/>
      <c r="N846" s="1047"/>
      <c r="O846" s="1048"/>
      <c r="Q846" s="681" t="s">
        <v>1089</v>
      </c>
      <c r="R846" s="20"/>
      <c r="S846" s="20" t="s">
        <v>844</v>
      </c>
      <c r="T846" s="20"/>
      <c r="U846" s="20"/>
      <c r="V846" s="20"/>
      <c r="W846" s="20"/>
      <c r="X846" s="20"/>
      <c r="Y846" s="20" t="s">
        <v>532</v>
      </c>
      <c r="Z846" s="10"/>
      <c r="AA846" s="20"/>
      <c r="AB846" s="21"/>
    </row>
    <row r="847" spans="1:30" ht="15" customHeight="1" x14ac:dyDescent="0.2">
      <c r="A847" s="685">
        <v>10</v>
      </c>
      <c r="B847" s="129" t="s">
        <v>2236</v>
      </c>
      <c r="C847" s="714">
        <v>20</v>
      </c>
      <c r="D847" s="714">
        <v>5</v>
      </c>
      <c r="E847" s="714">
        <v>4</v>
      </c>
      <c r="F847" s="714">
        <v>11</v>
      </c>
      <c r="G847" s="714">
        <v>31</v>
      </c>
      <c r="H847" s="714">
        <v>37</v>
      </c>
      <c r="I847" s="716">
        <v>14</v>
      </c>
      <c r="J847" s="700">
        <f t="shared" si="79"/>
        <v>20</v>
      </c>
      <c r="K847" s="700">
        <f t="shared" si="80"/>
        <v>14</v>
      </c>
      <c r="L847" s="1046"/>
      <c r="M847" s="1047"/>
      <c r="N847" s="1047"/>
      <c r="O847" s="1048"/>
      <c r="Q847" s="681" t="s">
        <v>610</v>
      </c>
      <c r="R847" s="20"/>
      <c r="S847" s="20" t="s">
        <v>1543</v>
      </c>
      <c r="T847" s="20"/>
      <c r="U847" s="20"/>
      <c r="V847" s="20"/>
      <c r="W847" s="20"/>
      <c r="X847" s="20"/>
      <c r="Y847" s="20"/>
      <c r="Z847" s="20"/>
      <c r="AA847" s="10"/>
      <c r="AB847" s="21" t="s">
        <v>532</v>
      </c>
    </row>
    <row r="848" spans="1:30" ht="15" customHeight="1" thickBot="1" x14ac:dyDescent="0.25">
      <c r="A848" s="686">
        <v>11</v>
      </c>
      <c r="B848" s="130" t="s">
        <v>1094</v>
      </c>
      <c r="C848" s="715">
        <v>20</v>
      </c>
      <c r="D848" s="715">
        <v>1</v>
      </c>
      <c r="E848" s="715">
        <v>2</v>
      </c>
      <c r="F848" s="715">
        <v>17</v>
      </c>
      <c r="G848" s="715">
        <v>26</v>
      </c>
      <c r="H848" s="715">
        <v>66</v>
      </c>
      <c r="I848" s="717">
        <v>4</v>
      </c>
      <c r="J848" s="700">
        <f t="shared" si="79"/>
        <v>20</v>
      </c>
      <c r="K848" s="700">
        <f t="shared" si="80"/>
        <v>4</v>
      </c>
      <c r="L848" s="1037"/>
      <c r="M848" s="1038"/>
      <c r="N848" s="1038"/>
      <c r="O848" s="1039"/>
      <c r="Q848" s="682" t="s">
        <v>727</v>
      </c>
      <c r="R848" s="23"/>
      <c r="S848" s="23" t="s">
        <v>1488</v>
      </c>
      <c r="T848" s="23"/>
      <c r="U848" s="23"/>
      <c r="V848" s="23"/>
      <c r="W848" s="23"/>
      <c r="X848" s="23"/>
      <c r="Y848" s="23"/>
      <c r="Z848" s="23"/>
      <c r="AA848" s="23" t="s">
        <v>532</v>
      </c>
      <c r="AB848" s="15"/>
    </row>
    <row r="849" spans="1:29" ht="15" customHeight="1" x14ac:dyDescent="0.2">
      <c r="C849" s="700">
        <f t="shared" ref="C849:I849" si="81">SUM(C838:C848)</f>
        <v>220</v>
      </c>
      <c r="D849" s="700">
        <f t="shared" si="81"/>
        <v>90</v>
      </c>
      <c r="E849" s="700">
        <f t="shared" si="81"/>
        <v>40</v>
      </c>
      <c r="F849" s="700">
        <f t="shared" si="81"/>
        <v>90</v>
      </c>
      <c r="G849" s="700">
        <f t="shared" si="81"/>
        <v>456</v>
      </c>
      <c r="H849" s="700">
        <f t="shared" si="81"/>
        <v>438</v>
      </c>
      <c r="I849" s="700">
        <f t="shared" si="81"/>
        <v>220</v>
      </c>
      <c r="J849" s="700">
        <f t="shared" si="79"/>
        <v>220</v>
      </c>
      <c r="K849" s="700">
        <f t="shared" si="80"/>
        <v>220</v>
      </c>
    </row>
    <row r="850" spans="1:29" ht="15" customHeight="1" thickBot="1" x14ac:dyDescent="0.25">
      <c r="L850" s="4" t="s">
        <v>532</v>
      </c>
    </row>
    <row r="851" spans="1:29" ht="15" customHeight="1" thickBot="1" x14ac:dyDescent="0.25">
      <c r="A851" s="1326" t="s">
        <v>2231</v>
      </c>
      <c r="B851" s="1327"/>
      <c r="C851" s="1327"/>
      <c r="D851" s="1327"/>
      <c r="E851" s="1327"/>
      <c r="F851" s="1327"/>
      <c r="G851" s="1323" t="s">
        <v>2238</v>
      </c>
      <c r="H851" s="1324"/>
      <c r="I851" s="1325"/>
      <c r="L851" s="1242" t="s">
        <v>588</v>
      </c>
      <c r="M851" s="1243"/>
      <c r="N851" s="1243"/>
      <c r="O851" s="1244"/>
    </row>
    <row r="852" spans="1:29" ht="15" customHeight="1" thickBot="1" x14ac:dyDescent="0.25">
      <c r="A852" s="688" t="s">
        <v>496</v>
      </c>
      <c r="B852" s="689" t="s">
        <v>497</v>
      </c>
      <c r="C852" s="690" t="s">
        <v>498</v>
      </c>
      <c r="D852" s="690" t="s">
        <v>499</v>
      </c>
      <c r="E852" s="690" t="s">
        <v>500</v>
      </c>
      <c r="F852" s="690" t="s">
        <v>501</v>
      </c>
      <c r="G852" s="691" t="s">
        <v>502</v>
      </c>
      <c r="H852" s="691" t="s">
        <v>503</v>
      </c>
      <c r="I852" s="692" t="s">
        <v>504</v>
      </c>
      <c r="L852" s="1245"/>
      <c r="M852" s="1246"/>
      <c r="N852" s="1246"/>
      <c r="O852" s="1247"/>
      <c r="Q852" s="24" t="s">
        <v>2239</v>
      </c>
      <c r="R852" s="683" t="s">
        <v>1615</v>
      </c>
      <c r="S852" s="683" t="s">
        <v>1196</v>
      </c>
      <c r="T852" s="683" t="s">
        <v>241</v>
      </c>
      <c r="U852" s="683" t="s">
        <v>1503</v>
      </c>
      <c r="V852" s="683" t="s">
        <v>1784</v>
      </c>
      <c r="W852" s="683" t="s">
        <v>610</v>
      </c>
      <c r="X852" s="683" t="s">
        <v>514</v>
      </c>
      <c r="Y852" s="683" t="s">
        <v>2089</v>
      </c>
      <c r="Z852" s="683" t="s">
        <v>1959</v>
      </c>
      <c r="AA852" s="683" t="s">
        <v>2090</v>
      </c>
      <c r="AB852" s="683" t="s">
        <v>1587</v>
      </c>
      <c r="AC852" s="684" t="s">
        <v>813</v>
      </c>
    </row>
    <row r="853" spans="1:29" ht="15" customHeight="1" x14ac:dyDescent="0.2">
      <c r="A853" s="703">
        <v>1</v>
      </c>
      <c r="B853" s="126" t="s">
        <v>1548</v>
      </c>
      <c r="C853" s="713">
        <v>22</v>
      </c>
      <c r="D853" s="713">
        <v>17</v>
      </c>
      <c r="E853" s="713">
        <v>5</v>
      </c>
      <c r="F853" s="713">
        <v>0</v>
      </c>
      <c r="G853" s="713">
        <v>72</v>
      </c>
      <c r="H853" s="713">
        <v>31</v>
      </c>
      <c r="I853" s="719">
        <v>39</v>
      </c>
      <c r="J853" s="700">
        <f t="shared" si="79"/>
        <v>22</v>
      </c>
      <c r="K853" s="700">
        <f t="shared" si="80"/>
        <v>39</v>
      </c>
      <c r="L853" s="1210" t="s">
        <v>532</v>
      </c>
      <c r="M853" s="1211"/>
      <c r="N853" s="1211"/>
      <c r="O853" s="1212"/>
      <c r="Q853" s="681" t="s">
        <v>1615</v>
      </c>
      <c r="R853" s="10"/>
      <c r="S853" s="20" t="s">
        <v>532</v>
      </c>
      <c r="T853" s="20"/>
      <c r="U853" s="20"/>
      <c r="V853" s="20"/>
      <c r="W853" s="20"/>
      <c r="X853" s="20"/>
      <c r="Y853" s="20"/>
      <c r="Z853" s="20"/>
      <c r="AA853" s="20"/>
      <c r="AB853" s="20"/>
      <c r="AC853" s="21"/>
    </row>
    <row r="854" spans="1:29" ht="15" customHeight="1" x14ac:dyDescent="0.2">
      <c r="A854" s="685">
        <v>2</v>
      </c>
      <c r="B854" s="129" t="s">
        <v>345</v>
      </c>
      <c r="C854" s="714">
        <v>22</v>
      </c>
      <c r="D854" s="714">
        <v>11</v>
      </c>
      <c r="E854" s="714">
        <v>6</v>
      </c>
      <c r="F854" s="714">
        <v>5</v>
      </c>
      <c r="G854" s="714">
        <v>47</v>
      </c>
      <c r="H854" s="714">
        <v>30</v>
      </c>
      <c r="I854" s="716">
        <v>28</v>
      </c>
      <c r="J854" s="700">
        <f t="shared" si="79"/>
        <v>22</v>
      </c>
      <c r="K854" s="700">
        <f t="shared" si="80"/>
        <v>28</v>
      </c>
      <c r="L854" s="1046"/>
      <c r="M854" s="1047"/>
      <c r="N854" s="1047"/>
      <c r="O854" s="1048"/>
      <c r="Q854" s="681" t="s">
        <v>1196</v>
      </c>
      <c r="R854" s="20" t="s">
        <v>532</v>
      </c>
      <c r="S854" s="10"/>
      <c r="T854" s="20"/>
      <c r="U854" s="20"/>
      <c r="V854" s="20"/>
      <c r="W854" s="20" t="s">
        <v>532</v>
      </c>
      <c r="X854" s="20"/>
      <c r="Y854" s="20"/>
      <c r="Z854" s="20"/>
      <c r="AA854" s="20"/>
      <c r="AB854" s="20"/>
      <c r="AC854" s="21"/>
    </row>
    <row r="855" spans="1:29" ht="15" customHeight="1" x14ac:dyDescent="0.2">
      <c r="A855" s="685">
        <v>3</v>
      </c>
      <c r="B855" s="129" t="s">
        <v>2204</v>
      </c>
      <c r="C855" s="714">
        <v>22</v>
      </c>
      <c r="D855" s="714">
        <v>10</v>
      </c>
      <c r="E855" s="714">
        <v>8</v>
      </c>
      <c r="F855" s="714">
        <v>4</v>
      </c>
      <c r="G855" s="714">
        <v>45</v>
      </c>
      <c r="H855" s="714">
        <v>35</v>
      </c>
      <c r="I855" s="716">
        <v>28</v>
      </c>
      <c r="J855" s="700">
        <f t="shared" si="79"/>
        <v>22</v>
      </c>
      <c r="K855" s="700">
        <f t="shared" si="80"/>
        <v>28</v>
      </c>
      <c r="L855" s="1046"/>
      <c r="M855" s="1047"/>
      <c r="N855" s="1047"/>
      <c r="O855" s="1048"/>
      <c r="Q855" s="681" t="s">
        <v>241</v>
      </c>
      <c r="R855" s="20"/>
      <c r="S855" s="20"/>
      <c r="T855" s="10"/>
      <c r="U855" s="20" t="s">
        <v>532</v>
      </c>
      <c r="V855" s="20"/>
      <c r="W855" s="20"/>
      <c r="X855" s="20"/>
      <c r="Y855" s="20"/>
      <c r="Z855" s="20"/>
      <c r="AA855" s="20"/>
      <c r="AB855" s="20"/>
      <c r="AC855" s="21"/>
    </row>
    <row r="856" spans="1:29" ht="15" customHeight="1" x14ac:dyDescent="0.2">
      <c r="A856" s="685">
        <v>4</v>
      </c>
      <c r="B856" s="129" t="s">
        <v>2094</v>
      </c>
      <c r="C856" s="714">
        <v>22</v>
      </c>
      <c r="D856" s="714">
        <v>8</v>
      </c>
      <c r="E856" s="714">
        <v>7</v>
      </c>
      <c r="F856" s="714">
        <v>7</v>
      </c>
      <c r="G856" s="714">
        <v>43</v>
      </c>
      <c r="H856" s="714">
        <v>34</v>
      </c>
      <c r="I856" s="716">
        <v>23</v>
      </c>
      <c r="J856" s="700">
        <f t="shared" si="79"/>
        <v>22</v>
      </c>
      <c r="K856" s="700">
        <f t="shared" si="80"/>
        <v>23</v>
      </c>
      <c r="L856" s="1046"/>
      <c r="M856" s="1047"/>
      <c r="N856" s="1047"/>
      <c r="O856" s="1048"/>
      <c r="Q856" s="681" t="s">
        <v>1503</v>
      </c>
      <c r="R856" s="20"/>
      <c r="S856" s="20"/>
      <c r="T856" s="20" t="s">
        <v>532</v>
      </c>
      <c r="U856" s="10"/>
      <c r="V856" s="20"/>
      <c r="W856" s="20"/>
      <c r="X856" s="20"/>
      <c r="Y856" s="20"/>
      <c r="Z856" s="20"/>
      <c r="AA856" s="20"/>
      <c r="AB856" s="20"/>
      <c r="AC856" s="21"/>
    </row>
    <row r="857" spans="1:29" ht="15" customHeight="1" x14ac:dyDescent="0.2">
      <c r="A857" s="685">
        <v>5</v>
      </c>
      <c r="B857" s="129" t="s">
        <v>1338</v>
      </c>
      <c r="C857" s="714">
        <v>22</v>
      </c>
      <c r="D857" s="714">
        <v>9</v>
      </c>
      <c r="E857" s="714">
        <v>5</v>
      </c>
      <c r="F857" s="714">
        <v>8</v>
      </c>
      <c r="G857" s="714">
        <v>48</v>
      </c>
      <c r="H857" s="714">
        <v>45</v>
      </c>
      <c r="I857" s="716">
        <v>23</v>
      </c>
      <c r="J857" s="700">
        <f t="shared" si="79"/>
        <v>22</v>
      </c>
      <c r="K857" s="700">
        <f t="shared" si="80"/>
        <v>23</v>
      </c>
      <c r="L857" s="1046"/>
      <c r="M857" s="1047"/>
      <c r="N857" s="1047"/>
      <c r="O857" s="1048"/>
      <c r="Q857" s="681" t="s">
        <v>1784</v>
      </c>
      <c r="R857" s="20"/>
      <c r="S857" s="20"/>
      <c r="T857" s="20"/>
      <c r="U857" s="20"/>
      <c r="V857" s="10"/>
      <c r="W857" s="20"/>
      <c r="X857" s="20"/>
      <c r="Y857" s="20"/>
      <c r="Z857" s="20"/>
      <c r="AA857" s="20"/>
      <c r="AB857" s="20"/>
      <c r="AC857" s="21"/>
    </row>
    <row r="858" spans="1:29" ht="15" customHeight="1" x14ac:dyDescent="0.2">
      <c r="A858" s="685">
        <v>6</v>
      </c>
      <c r="B858" s="129" t="s">
        <v>2237</v>
      </c>
      <c r="C858" s="714">
        <v>22</v>
      </c>
      <c r="D858" s="714">
        <v>9</v>
      </c>
      <c r="E858" s="714">
        <v>4</v>
      </c>
      <c r="F858" s="714">
        <v>9</v>
      </c>
      <c r="G858" s="714">
        <v>48</v>
      </c>
      <c r="H858" s="714">
        <v>50</v>
      </c>
      <c r="I858" s="716">
        <v>22</v>
      </c>
      <c r="J858" s="700">
        <f t="shared" si="79"/>
        <v>22</v>
      </c>
      <c r="K858" s="700">
        <f t="shared" si="80"/>
        <v>22</v>
      </c>
      <c r="L858" s="1046"/>
      <c r="M858" s="1047"/>
      <c r="N858" s="1047"/>
      <c r="O858" s="1048"/>
      <c r="Q858" s="681" t="s">
        <v>610</v>
      </c>
      <c r="R858" s="20"/>
      <c r="S858" s="20"/>
      <c r="T858" s="20"/>
      <c r="U858" s="20"/>
      <c r="V858" s="20"/>
      <c r="W858" s="10"/>
      <c r="X858" s="20"/>
      <c r="Y858" s="20"/>
      <c r="Z858" s="20"/>
      <c r="AA858" s="20"/>
      <c r="AB858" s="20"/>
      <c r="AC858" s="21"/>
    </row>
    <row r="859" spans="1:29" ht="15" customHeight="1" x14ac:dyDescent="0.2">
      <c r="A859" s="685">
        <v>7</v>
      </c>
      <c r="B859" s="129" t="s">
        <v>2247</v>
      </c>
      <c r="C859" s="714">
        <v>22</v>
      </c>
      <c r="D859" s="714">
        <v>6</v>
      </c>
      <c r="E859" s="714">
        <v>9</v>
      </c>
      <c r="F859" s="714">
        <v>7</v>
      </c>
      <c r="G859" s="714">
        <v>39</v>
      </c>
      <c r="H859" s="714">
        <v>41</v>
      </c>
      <c r="I859" s="716">
        <v>21</v>
      </c>
      <c r="J859" s="700">
        <f t="shared" si="79"/>
        <v>22</v>
      </c>
      <c r="K859" s="700">
        <f t="shared" si="80"/>
        <v>21</v>
      </c>
      <c r="L859" s="1046"/>
      <c r="M859" s="1047"/>
      <c r="N859" s="1047"/>
      <c r="O859" s="1048"/>
      <c r="Q859" s="681" t="s">
        <v>514</v>
      </c>
      <c r="R859" s="20"/>
      <c r="S859" s="20"/>
      <c r="T859" s="20"/>
      <c r="U859" s="20"/>
      <c r="V859" s="20"/>
      <c r="W859" s="20"/>
      <c r="X859" s="10"/>
      <c r="Y859" s="20" t="s">
        <v>532</v>
      </c>
      <c r="Z859" s="20"/>
      <c r="AA859" s="20"/>
      <c r="AB859" s="20"/>
      <c r="AC859" s="21"/>
    </row>
    <row r="860" spans="1:29" ht="15" customHeight="1" x14ac:dyDescent="0.2">
      <c r="A860" s="685">
        <v>8</v>
      </c>
      <c r="B860" s="129" t="s">
        <v>2093</v>
      </c>
      <c r="C860" s="714">
        <v>22</v>
      </c>
      <c r="D860" s="714">
        <v>6</v>
      </c>
      <c r="E860" s="714">
        <v>7</v>
      </c>
      <c r="F860" s="714">
        <v>9</v>
      </c>
      <c r="G860" s="714">
        <v>28</v>
      </c>
      <c r="H860" s="714">
        <v>30</v>
      </c>
      <c r="I860" s="716">
        <v>19</v>
      </c>
      <c r="J860" s="700">
        <f t="shared" si="79"/>
        <v>22</v>
      </c>
      <c r="K860" s="700">
        <f t="shared" si="80"/>
        <v>19</v>
      </c>
      <c r="L860" s="1046"/>
      <c r="M860" s="1047"/>
      <c r="N860" s="1047"/>
      <c r="O860" s="1048"/>
      <c r="Q860" s="681" t="s">
        <v>2089</v>
      </c>
      <c r="R860" s="20"/>
      <c r="S860" s="20"/>
      <c r="T860" s="20"/>
      <c r="U860" s="20"/>
      <c r="V860" s="20"/>
      <c r="W860" s="20"/>
      <c r="X860" s="20" t="s">
        <v>532</v>
      </c>
      <c r="Y860" s="10"/>
      <c r="Z860" s="20"/>
      <c r="AA860" s="20"/>
      <c r="AB860" s="20"/>
      <c r="AC860" s="21"/>
    </row>
    <row r="861" spans="1:29" ht="15" customHeight="1" x14ac:dyDescent="0.2">
      <c r="A861" s="685">
        <v>9</v>
      </c>
      <c r="B861" s="129" t="s">
        <v>1360</v>
      </c>
      <c r="C861" s="714">
        <v>22</v>
      </c>
      <c r="D861" s="714">
        <v>5</v>
      </c>
      <c r="E861" s="714">
        <v>8</v>
      </c>
      <c r="F861" s="714">
        <v>9</v>
      </c>
      <c r="G861" s="714">
        <v>33</v>
      </c>
      <c r="H861" s="714">
        <v>45</v>
      </c>
      <c r="I861" s="716">
        <v>18</v>
      </c>
      <c r="J861" s="700">
        <f t="shared" si="79"/>
        <v>22</v>
      </c>
      <c r="K861" s="700">
        <f t="shared" si="80"/>
        <v>18</v>
      </c>
      <c r="L861" s="1046"/>
      <c r="M861" s="1047"/>
      <c r="N861" s="1047"/>
      <c r="O861" s="1048"/>
      <c r="Q861" s="681" t="s">
        <v>1959</v>
      </c>
      <c r="R861" s="20"/>
      <c r="S861" s="20"/>
      <c r="T861" s="20"/>
      <c r="U861" s="20"/>
      <c r="V861" s="20"/>
      <c r="W861" s="20"/>
      <c r="X861" s="20"/>
      <c r="Y861" s="20"/>
      <c r="Z861" s="10"/>
      <c r="AA861" s="20" t="s">
        <v>532</v>
      </c>
      <c r="AB861" s="20"/>
      <c r="AC861" s="21"/>
    </row>
    <row r="862" spans="1:29" ht="15" customHeight="1" x14ac:dyDescent="0.2">
      <c r="A862" s="685">
        <v>10</v>
      </c>
      <c r="B862" s="129" t="s">
        <v>1497</v>
      </c>
      <c r="C862" s="714">
        <v>22</v>
      </c>
      <c r="D862" s="714">
        <v>4</v>
      </c>
      <c r="E862" s="714">
        <v>10</v>
      </c>
      <c r="F862" s="714">
        <v>8</v>
      </c>
      <c r="G862" s="714">
        <v>43</v>
      </c>
      <c r="H862" s="714">
        <v>56</v>
      </c>
      <c r="I862" s="716">
        <v>18</v>
      </c>
      <c r="J862" s="700">
        <f t="shared" si="79"/>
        <v>22</v>
      </c>
      <c r="K862" s="700">
        <f t="shared" si="80"/>
        <v>18</v>
      </c>
      <c r="L862" s="1046"/>
      <c r="M862" s="1047"/>
      <c r="N862" s="1047"/>
      <c r="O862" s="1048"/>
      <c r="Q862" s="681" t="s">
        <v>2090</v>
      </c>
      <c r="R862" s="20"/>
      <c r="S862" s="20"/>
      <c r="T862" s="20"/>
      <c r="U862" s="20"/>
      <c r="V862" s="20"/>
      <c r="W862" s="20"/>
      <c r="X862" s="20"/>
      <c r="Y862" s="20"/>
      <c r="Z862" s="20" t="s">
        <v>532</v>
      </c>
      <c r="AA862" s="10"/>
      <c r="AB862" s="20"/>
      <c r="AC862" s="21"/>
    </row>
    <row r="863" spans="1:29" ht="15" customHeight="1" x14ac:dyDescent="0.2">
      <c r="A863" s="685">
        <v>11</v>
      </c>
      <c r="B863" s="129" t="s">
        <v>2248</v>
      </c>
      <c r="C863" s="714">
        <v>22</v>
      </c>
      <c r="D863" s="714">
        <v>5</v>
      </c>
      <c r="E863" s="714">
        <v>6</v>
      </c>
      <c r="F863" s="714">
        <v>11</v>
      </c>
      <c r="G863" s="714">
        <v>24</v>
      </c>
      <c r="H863" s="714">
        <v>39</v>
      </c>
      <c r="I863" s="716">
        <v>16</v>
      </c>
      <c r="J863" s="700">
        <f t="shared" si="79"/>
        <v>22</v>
      </c>
      <c r="K863" s="700">
        <f t="shared" si="80"/>
        <v>16</v>
      </c>
      <c r="L863" s="1046"/>
      <c r="M863" s="1047"/>
      <c r="N863" s="1047"/>
      <c r="O863" s="1048"/>
      <c r="Q863" s="681" t="s">
        <v>1587</v>
      </c>
      <c r="R863" s="20"/>
      <c r="S863" s="20"/>
      <c r="T863" s="20"/>
      <c r="U863" s="20"/>
      <c r="V863" s="20"/>
      <c r="W863" s="20"/>
      <c r="X863" s="20"/>
      <c r="Y863" s="20"/>
      <c r="Z863" s="20"/>
      <c r="AA863" s="20"/>
      <c r="AB863" s="10"/>
      <c r="AC863" s="21" t="s">
        <v>532</v>
      </c>
    </row>
    <row r="864" spans="1:29" ht="15" customHeight="1" thickBot="1" x14ac:dyDescent="0.25">
      <c r="A864" s="686">
        <v>12</v>
      </c>
      <c r="B864" s="130" t="s">
        <v>2061</v>
      </c>
      <c r="C864" s="715">
        <v>22</v>
      </c>
      <c r="D864" s="715">
        <v>2</v>
      </c>
      <c r="E864" s="715">
        <v>5</v>
      </c>
      <c r="F864" s="715">
        <v>15</v>
      </c>
      <c r="G864" s="715">
        <v>26</v>
      </c>
      <c r="H864" s="715">
        <v>50</v>
      </c>
      <c r="I864" s="717">
        <v>9</v>
      </c>
      <c r="J864" s="700">
        <f t="shared" si="79"/>
        <v>22</v>
      </c>
      <c r="K864" s="700">
        <f t="shared" si="80"/>
        <v>9</v>
      </c>
      <c r="L864" s="1037"/>
      <c r="M864" s="1038"/>
      <c r="N864" s="1038"/>
      <c r="O864" s="1039"/>
      <c r="Q864" s="682" t="s">
        <v>813</v>
      </c>
      <c r="R864" s="23"/>
      <c r="S864" s="23"/>
      <c r="T864" s="23"/>
      <c r="U864" s="23"/>
      <c r="V864" s="23"/>
      <c r="W864" s="23"/>
      <c r="X864" s="23"/>
      <c r="Y864" s="23"/>
      <c r="Z864" s="23"/>
      <c r="AA864" s="23"/>
      <c r="AB864" s="23" t="s">
        <v>532</v>
      </c>
      <c r="AC864" s="15"/>
    </row>
    <row r="865" spans="1:31" ht="15" customHeight="1" x14ac:dyDescent="0.2">
      <c r="C865" s="700">
        <f t="shared" ref="C865:I865" si="82">SUM(C853:C864)</f>
        <v>264</v>
      </c>
      <c r="D865" s="700">
        <f t="shared" si="82"/>
        <v>92</v>
      </c>
      <c r="E865" s="700">
        <f t="shared" si="82"/>
        <v>80</v>
      </c>
      <c r="F865" s="700">
        <f t="shared" si="82"/>
        <v>92</v>
      </c>
      <c r="G865" s="700">
        <f t="shared" si="82"/>
        <v>496</v>
      </c>
      <c r="H865" s="700">
        <f t="shared" si="82"/>
        <v>486</v>
      </c>
      <c r="I865" s="700">
        <f t="shared" si="82"/>
        <v>264</v>
      </c>
      <c r="J865" s="700">
        <f t="shared" si="79"/>
        <v>264</v>
      </c>
      <c r="K865" s="700">
        <f t="shared" si="80"/>
        <v>264</v>
      </c>
      <c r="L865" s="4" t="s">
        <v>532</v>
      </c>
    </row>
    <row r="866" spans="1:31" ht="15" customHeight="1" thickBot="1" x14ac:dyDescent="0.25"/>
    <row r="867" spans="1:31" ht="15" customHeight="1" x14ac:dyDescent="0.2">
      <c r="A867" s="1131" t="s">
        <v>491</v>
      </c>
      <c r="B867" s="1305"/>
      <c r="C867" s="1287" t="s">
        <v>2249</v>
      </c>
      <c r="D867" s="1288"/>
      <c r="E867" s="1288"/>
      <c r="F867" s="1288"/>
      <c r="G867" s="1288"/>
      <c r="H867" s="1288"/>
      <c r="I867" s="1289"/>
      <c r="P867" s="5" t="s">
        <v>532</v>
      </c>
    </row>
    <row r="868" spans="1:31" ht="15" customHeight="1" thickBot="1" x14ac:dyDescent="0.25">
      <c r="A868" s="1133"/>
      <c r="B868" s="1306"/>
      <c r="C868" s="1290"/>
      <c r="D868" s="1291"/>
      <c r="E868" s="1291"/>
      <c r="F868" s="1291"/>
      <c r="G868" s="1291"/>
      <c r="H868" s="1291"/>
      <c r="I868" s="1292"/>
    </row>
    <row r="869" spans="1:31" ht="15" customHeight="1" thickBot="1" x14ac:dyDescent="0.25"/>
    <row r="870" spans="1:31" ht="15" customHeight="1" thickBot="1" x14ac:dyDescent="0.25">
      <c r="A870" s="1321" t="s">
        <v>2187</v>
      </c>
      <c r="B870" s="1322"/>
      <c r="C870" s="1322"/>
      <c r="D870" s="1322"/>
      <c r="E870" s="1322"/>
      <c r="F870" s="1322"/>
      <c r="G870" s="1328" t="s">
        <v>2249</v>
      </c>
      <c r="H870" s="1329"/>
      <c r="I870" s="1330"/>
      <c r="L870" s="1242" t="s">
        <v>588</v>
      </c>
      <c r="M870" s="1243"/>
      <c r="N870" s="1243"/>
      <c r="O870" s="1244"/>
    </row>
    <row r="871" spans="1:31" ht="15" customHeight="1" thickBot="1" x14ac:dyDescent="0.25">
      <c r="A871" s="508" t="s">
        <v>496</v>
      </c>
      <c r="B871" s="509" t="s">
        <v>497</v>
      </c>
      <c r="C871" s="510" t="s">
        <v>498</v>
      </c>
      <c r="D871" s="510" t="s">
        <v>499</v>
      </c>
      <c r="E871" s="510" t="s">
        <v>500</v>
      </c>
      <c r="F871" s="510" t="s">
        <v>501</v>
      </c>
      <c r="G871" s="511" t="s">
        <v>502</v>
      </c>
      <c r="H871" s="511" t="s">
        <v>503</v>
      </c>
      <c r="I871" s="512" t="s">
        <v>504</v>
      </c>
      <c r="L871" s="1245"/>
      <c r="M871" s="1246"/>
      <c r="N871" s="1246"/>
      <c r="O871" s="1247"/>
      <c r="Q871" s="24" t="s">
        <v>2250</v>
      </c>
      <c r="R871" s="420" t="s">
        <v>503</v>
      </c>
      <c r="S871" s="420" t="s">
        <v>116</v>
      </c>
      <c r="T871" s="420" t="s">
        <v>2251</v>
      </c>
      <c r="U871" s="420" t="s">
        <v>902</v>
      </c>
      <c r="V871" s="420" t="s">
        <v>847</v>
      </c>
      <c r="W871" s="420" t="s">
        <v>158</v>
      </c>
      <c r="X871" s="420" t="s">
        <v>700</v>
      </c>
      <c r="Y871" s="420" t="s">
        <v>511</v>
      </c>
      <c r="Z871" s="420" t="s">
        <v>566</v>
      </c>
      <c r="AA871" s="420" t="s">
        <v>514</v>
      </c>
      <c r="AB871" s="420" t="s">
        <v>501</v>
      </c>
      <c r="AC871" s="420" t="s">
        <v>2136</v>
      </c>
      <c r="AD871" s="420" t="s">
        <v>2252</v>
      </c>
      <c r="AE871" s="421" t="s">
        <v>704</v>
      </c>
    </row>
    <row r="872" spans="1:31" ht="15" customHeight="1" x14ac:dyDescent="0.2">
      <c r="A872" s="513">
        <v>1</v>
      </c>
      <c r="B872" s="126" t="s">
        <v>2138</v>
      </c>
      <c r="C872" s="713">
        <v>26</v>
      </c>
      <c r="D872" s="713">
        <v>20</v>
      </c>
      <c r="E872" s="713">
        <v>2</v>
      </c>
      <c r="F872" s="713">
        <v>4</v>
      </c>
      <c r="G872" s="713">
        <v>69</v>
      </c>
      <c r="H872" s="713">
        <v>40</v>
      </c>
      <c r="I872" s="719">
        <v>42</v>
      </c>
      <c r="J872" s="700">
        <f t="shared" si="79"/>
        <v>26</v>
      </c>
      <c r="K872" s="700">
        <f t="shared" si="80"/>
        <v>42</v>
      </c>
      <c r="L872" s="1210" t="s">
        <v>532</v>
      </c>
      <c r="M872" s="1211"/>
      <c r="N872" s="1211"/>
      <c r="O872" s="1212"/>
      <c r="Q872" s="422" t="s">
        <v>503</v>
      </c>
      <c r="R872" s="10"/>
      <c r="S872" s="20" t="s">
        <v>532</v>
      </c>
      <c r="T872" s="20"/>
      <c r="U872" s="20"/>
      <c r="V872" s="20"/>
      <c r="W872" s="20"/>
      <c r="X872" s="20"/>
      <c r="Y872" s="20"/>
      <c r="Z872" s="20"/>
      <c r="AA872" s="20"/>
      <c r="AB872" s="20"/>
      <c r="AC872" s="20"/>
      <c r="AD872" s="20" t="s">
        <v>1495</v>
      </c>
      <c r="AE872" s="21"/>
    </row>
    <row r="873" spans="1:31" ht="15" customHeight="1" x14ac:dyDescent="0.2">
      <c r="A873" s="514">
        <v>2</v>
      </c>
      <c r="B873" s="129" t="s">
        <v>1598</v>
      </c>
      <c r="C873" s="714">
        <v>26</v>
      </c>
      <c r="D873" s="714">
        <v>15</v>
      </c>
      <c r="E873" s="714">
        <v>7</v>
      </c>
      <c r="F873" s="714">
        <v>4</v>
      </c>
      <c r="G873" s="714">
        <v>59</v>
      </c>
      <c r="H873" s="714">
        <v>28</v>
      </c>
      <c r="I873" s="716">
        <v>37</v>
      </c>
      <c r="J873" s="700">
        <f t="shared" si="79"/>
        <v>26</v>
      </c>
      <c r="K873" s="700">
        <f t="shared" si="80"/>
        <v>37</v>
      </c>
      <c r="L873" s="1046"/>
      <c r="M873" s="1047"/>
      <c r="N873" s="1047"/>
      <c r="O873" s="1048"/>
      <c r="Q873" s="422" t="s">
        <v>116</v>
      </c>
      <c r="R873" s="20" t="s">
        <v>532</v>
      </c>
      <c r="S873" s="10"/>
      <c r="T873" s="20"/>
      <c r="U873" s="20"/>
      <c r="V873" s="20"/>
      <c r="W873" s="20" t="s">
        <v>532</v>
      </c>
      <c r="X873" s="20"/>
      <c r="Y873" s="20"/>
      <c r="Z873" s="20"/>
      <c r="AA873" s="20"/>
      <c r="AB873" s="20"/>
      <c r="AC873" s="20"/>
      <c r="AD873" s="20" t="s">
        <v>1491</v>
      </c>
      <c r="AE873" s="21"/>
    </row>
    <row r="874" spans="1:31" ht="15" customHeight="1" x14ac:dyDescent="0.2">
      <c r="A874" s="514">
        <v>3</v>
      </c>
      <c r="B874" s="129" t="s">
        <v>1923</v>
      </c>
      <c r="C874" s="714">
        <v>26</v>
      </c>
      <c r="D874" s="714">
        <v>14</v>
      </c>
      <c r="E874" s="714">
        <v>7</v>
      </c>
      <c r="F874" s="714">
        <v>5</v>
      </c>
      <c r="G874" s="714">
        <v>56</v>
      </c>
      <c r="H874" s="714">
        <v>29</v>
      </c>
      <c r="I874" s="716">
        <v>35</v>
      </c>
      <c r="J874" s="700">
        <f t="shared" si="79"/>
        <v>26</v>
      </c>
      <c r="K874" s="700">
        <f t="shared" si="80"/>
        <v>35</v>
      </c>
      <c r="L874" s="1046"/>
      <c r="M874" s="1047"/>
      <c r="N874" s="1047"/>
      <c r="O874" s="1048"/>
      <c r="Q874" s="422" t="s">
        <v>117</v>
      </c>
      <c r="R874" s="20"/>
      <c r="S874" s="20"/>
      <c r="T874" s="10"/>
      <c r="U874" s="20" t="s">
        <v>532</v>
      </c>
      <c r="V874" s="20"/>
      <c r="W874" s="20"/>
      <c r="X874" s="20"/>
      <c r="Y874" s="20"/>
      <c r="Z874" s="20"/>
      <c r="AA874" s="20"/>
      <c r="AB874" s="20"/>
      <c r="AC874" s="20"/>
      <c r="AD874" s="20" t="s">
        <v>1207</v>
      </c>
      <c r="AE874" s="21"/>
    </row>
    <row r="875" spans="1:31" ht="15" customHeight="1" x14ac:dyDescent="0.2">
      <c r="A875" s="514">
        <v>4</v>
      </c>
      <c r="B875" s="129" t="s">
        <v>575</v>
      </c>
      <c r="C875" s="714">
        <v>26</v>
      </c>
      <c r="D875" s="714">
        <v>13</v>
      </c>
      <c r="E875" s="714">
        <v>6</v>
      </c>
      <c r="F875" s="714">
        <v>7</v>
      </c>
      <c r="G875" s="714">
        <v>59</v>
      </c>
      <c r="H875" s="714">
        <v>34</v>
      </c>
      <c r="I875" s="716">
        <v>32</v>
      </c>
      <c r="J875" s="700">
        <f t="shared" si="79"/>
        <v>26</v>
      </c>
      <c r="K875" s="700">
        <f t="shared" si="80"/>
        <v>32</v>
      </c>
      <c r="L875" s="1046"/>
      <c r="M875" s="1047"/>
      <c r="N875" s="1047"/>
      <c r="O875" s="1048"/>
      <c r="Q875" s="422" t="s">
        <v>902</v>
      </c>
      <c r="R875" s="20"/>
      <c r="S875" s="20"/>
      <c r="T875" s="20" t="s">
        <v>532</v>
      </c>
      <c r="U875" s="10"/>
      <c r="V875" s="20"/>
      <c r="W875" s="20"/>
      <c r="X875" s="20"/>
      <c r="Y875" s="20"/>
      <c r="Z875" s="20"/>
      <c r="AA875" s="20"/>
      <c r="AB875" s="20"/>
      <c r="AC875" s="20"/>
      <c r="AD875" s="20" t="s">
        <v>1797</v>
      </c>
      <c r="AE875" s="21"/>
    </row>
    <row r="876" spans="1:31" ht="15" customHeight="1" x14ac:dyDescent="0.2">
      <c r="A876" s="514">
        <v>5</v>
      </c>
      <c r="B876" s="129" t="s">
        <v>554</v>
      </c>
      <c r="C876" s="714">
        <v>26</v>
      </c>
      <c r="D876" s="714">
        <v>12</v>
      </c>
      <c r="E876" s="714">
        <v>5</v>
      </c>
      <c r="F876" s="714">
        <v>9</v>
      </c>
      <c r="G876" s="714">
        <v>50</v>
      </c>
      <c r="H876" s="714">
        <v>40</v>
      </c>
      <c r="I876" s="716">
        <v>29</v>
      </c>
      <c r="J876" s="700">
        <f t="shared" si="79"/>
        <v>26</v>
      </c>
      <c r="K876" s="700">
        <f t="shared" si="80"/>
        <v>29</v>
      </c>
      <c r="L876" s="1046"/>
      <c r="M876" s="1047"/>
      <c r="N876" s="1047"/>
      <c r="O876" s="1048"/>
      <c r="Q876" s="422" t="s">
        <v>847</v>
      </c>
      <c r="R876" s="20"/>
      <c r="S876" s="20"/>
      <c r="T876" s="20"/>
      <c r="U876" s="20"/>
      <c r="V876" s="10"/>
      <c r="W876" s="20"/>
      <c r="X876" s="20"/>
      <c r="Y876" s="20"/>
      <c r="Z876" s="20"/>
      <c r="AA876" s="20"/>
      <c r="AB876" s="20"/>
      <c r="AC876" s="20"/>
      <c r="AD876" s="20" t="s">
        <v>1643</v>
      </c>
      <c r="AE876" s="21" t="s">
        <v>532</v>
      </c>
    </row>
    <row r="877" spans="1:31" ht="15" customHeight="1" x14ac:dyDescent="0.2">
      <c r="A877" s="514">
        <v>6</v>
      </c>
      <c r="B877" s="129" t="s">
        <v>1808</v>
      </c>
      <c r="C877" s="714">
        <v>26</v>
      </c>
      <c r="D877" s="714">
        <v>9</v>
      </c>
      <c r="E877" s="714">
        <v>8</v>
      </c>
      <c r="F877" s="714">
        <v>9</v>
      </c>
      <c r="G877" s="714">
        <v>47</v>
      </c>
      <c r="H877" s="714">
        <v>47</v>
      </c>
      <c r="I877" s="716">
        <v>26</v>
      </c>
      <c r="J877" s="700">
        <f t="shared" si="79"/>
        <v>26</v>
      </c>
      <c r="K877" s="700">
        <f t="shared" si="80"/>
        <v>26</v>
      </c>
      <c r="L877" s="1046"/>
      <c r="M877" s="1047"/>
      <c r="N877" s="1047"/>
      <c r="O877" s="1048"/>
      <c r="Q877" s="422" t="s">
        <v>158</v>
      </c>
      <c r="R877" s="20"/>
      <c r="S877" s="20"/>
      <c r="T877" s="20"/>
      <c r="U877" s="20"/>
      <c r="V877" s="20"/>
      <c r="W877" s="10"/>
      <c r="X877" s="20"/>
      <c r="Y877" s="20"/>
      <c r="Z877" s="20"/>
      <c r="AA877" s="20"/>
      <c r="AB877" s="20"/>
      <c r="AC877" s="20"/>
      <c r="AD877" s="20" t="s">
        <v>1207</v>
      </c>
      <c r="AE877" s="21"/>
    </row>
    <row r="878" spans="1:31" ht="15" customHeight="1" x14ac:dyDescent="0.2">
      <c r="A878" s="514">
        <v>7</v>
      </c>
      <c r="B878" s="129" t="s">
        <v>174</v>
      </c>
      <c r="C878" s="714">
        <v>26</v>
      </c>
      <c r="D878" s="714">
        <v>11</v>
      </c>
      <c r="E878" s="714">
        <v>4</v>
      </c>
      <c r="F878" s="714">
        <v>11</v>
      </c>
      <c r="G878" s="714">
        <v>39</v>
      </c>
      <c r="H878" s="714">
        <v>39</v>
      </c>
      <c r="I878" s="716">
        <v>26</v>
      </c>
      <c r="J878" s="700">
        <f t="shared" si="79"/>
        <v>26</v>
      </c>
      <c r="K878" s="700">
        <f t="shared" si="80"/>
        <v>26</v>
      </c>
      <c r="L878" s="1046"/>
      <c r="M878" s="1047"/>
      <c r="N878" s="1047"/>
      <c r="O878" s="1048"/>
      <c r="Q878" s="422" t="s">
        <v>700</v>
      </c>
      <c r="R878" s="20"/>
      <c r="S878" s="20"/>
      <c r="T878" s="20"/>
      <c r="U878" s="20"/>
      <c r="V878" s="20"/>
      <c r="W878" s="20"/>
      <c r="X878" s="10"/>
      <c r="Y878" s="20" t="s">
        <v>532</v>
      </c>
      <c r="Z878" s="20"/>
      <c r="AA878" s="20"/>
      <c r="AB878" s="20"/>
      <c r="AC878" s="20"/>
      <c r="AD878" s="20" t="s">
        <v>1490</v>
      </c>
      <c r="AE878" s="21"/>
    </row>
    <row r="879" spans="1:31" ht="15" customHeight="1" x14ac:dyDescent="0.2">
      <c r="A879" s="514">
        <v>8</v>
      </c>
      <c r="B879" s="129" t="s">
        <v>39</v>
      </c>
      <c r="C879" s="714">
        <v>26</v>
      </c>
      <c r="D879" s="714">
        <v>10</v>
      </c>
      <c r="E879" s="714">
        <v>5</v>
      </c>
      <c r="F879" s="714">
        <v>11</v>
      </c>
      <c r="G879" s="714">
        <v>37</v>
      </c>
      <c r="H879" s="714">
        <v>52</v>
      </c>
      <c r="I879" s="716">
        <v>25</v>
      </c>
      <c r="J879" s="700">
        <f t="shared" si="79"/>
        <v>26</v>
      </c>
      <c r="K879" s="700">
        <f t="shared" si="80"/>
        <v>25</v>
      </c>
      <c r="L879" s="1046"/>
      <c r="M879" s="1047"/>
      <c r="N879" s="1047"/>
      <c r="O879" s="1048"/>
      <c r="Q879" s="422" t="s">
        <v>511</v>
      </c>
      <c r="R879" s="20"/>
      <c r="S879" s="20"/>
      <c r="T879" s="20"/>
      <c r="U879" s="20"/>
      <c r="V879" s="20"/>
      <c r="W879" s="20"/>
      <c r="X879" s="20" t="s">
        <v>532</v>
      </c>
      <c r="Y879" s="10"/>
      <c r="Z879" s="20"/>
      <c r="AA879" s="20"/>
      <c r="AB879" s="20"/>
      <c r="AC879" s="20"/>
      <c r="AD879" s="20" t="s">
        <v>1210</v>
      </c>
      <c r="AE879" s="21"/>
    </row>
    <row r="880" spans="1:31" ht="15" customHeight="1" x14ac:dyDescent="0.2">
      <c r="A880" s="514">
        <v>9</v>
      </c>
      <c r="B880" s="129" t="s">
        <v>711</v>
      </c>
      <c r="C880" s="714">
        <v>26</v>
      </c>
      <c r="D880" s="714">
        <v>8</v>
      </c>
      <c r="E880" s="714">
        <v>8</v>
      </c>
      <c r="F880" s="714">
        <v>10</v>
      </c>
      <c r="G880" s="714">
        <v>37</v>
      </c>
      <c r="H880" s="714">
        <v>47</v>
      </c>
      <c r="I880" s="716">
        <v>24</v>
      </c>
      <c r="J880" s="700">
        <f t="shared" si="79"/>
        <v>26</v>
      </c>
      <c r="K880" s="700">
        <f t="shared" si="80"/>
        <v>24</v>
      </c>
      <c r="L880" s="1046"/>
      <c r="M880" s="1047"/>
      <c r="N880" s="1047"/>
      <c r="O880" s="1048"/>
      <c r="Q880" s="422" t="s">
        <v>566</v>
      </c>
      <c r="R880" s="20"/>
      <c r="S880" s="20"/>
      <c r="T880" s="20"/>
      <c r="U880" s="20"/>
      <c r="V880" s="20"/>
      <c r="W880" s="20"/>
      <c r="X880" s="20"/>
      <c r="Y880" s="20"/>
      <c r="Z880" s="10"/>
      <c r="AA880" s="20" t="s">
        <v>532</v>
      </c>
      <c r="AB880" s="20"/>
      <c r="AC880" s="20"/>
      <c r="AD880" s="20" t="s">
        <v>1207</v>
      </c>
      <c r="AE880" s="21"/>
    </row>
    <row r="881" spans="1:31" ht="15" customHeight="1" x14ac:dyDescent="0.2">
      <c r="A881" s="514">
        <v>10</v>
      </c>
      <c r="B881" s="129" t="s">
        <v>1518</v>
      </c>
      <c r="C881" s="714">
        <v>26</v>
      </c>
      <c r="D881" s="714">
        <v>8</v>
      </c>
      <c r="E881" s="714">
        <v>7</v>
      </c>
      <c r="F881" s="714">
        <v>11</v>
      </c>
      <c r="G881" s="714">
        <v>43</v>
      </c>
      <c r="H881" s="714">
        <v>50</v>
      </c>
      <c r="I881" s="716">
        <v>23</v>
      </c>
      <c r="J881" s="700">
        <f t="shared" si="79"/>
        <v>26</v>
      </c>
      <c r="K881" s="700">
        <f t="shared" si="80"/>
        <v>23</v>
      </c>
      <c r="L881" s="1046"/>
      <c r="M881" s="1047"/>
      <c r="N881" s="1047"/>
      <c r="O881" s="1048"/>
      <c r="Q881" s="422" t="s">
        <v>514</v>
      </c>
      <c r="R881" s="20"/>
      <c r="S881" s="20"/>
      <c r="T881" s="20"/>
      <c r="U881" s="20"/>
      <c r="V881" s="20"/>
      <c r="W881" s="20"/>
      <c r="X881" s="20"/>
      <c r="Y881" s="20"/>
      <c r="Z881" s="20" t="s">
        <v>532</v>
      </c>
      <c r="AA881" s="10"/>
      <c r="AB881" s="20"/>
      <c r="AC881" s="20"/>
      <c r="AD881" s="20" t="s">
        <v>1207</v>
      </c>
      <c r="AE881" s="21"/>
    </row>
    <row r="882" spans="1:31" ht="15" customHeight="1" x14ac:dyDescent="0.2">
      <c r="A882" s="514">
        <v>11</v>
      </c>
      <c r="B882" s="129" t="s">
        <v>164</v>
      </c>
      <c r="C882" s="714">
        <v>26</v>
      </c>
      <c r="D882" s="714">
        <v>8</v>
      </c>
      <c r="E882" s="714">
        <v>5</v>
      </c>
      <c r="F882" s="714">
        <v>13</v>
      </c>
      <c r="G882" s="714">
        <v>36</v>
      </c>
      <c r="H882" s="714">
        <v>48</v>
      </c>
      <c r="I882" s="716">
        <v>21</v>
      </c>
      <c r="J882" s="700">
        <f t="shared" si="79"/>
        <v>26</v>
      </c>
      <c r="K882" s="700">
        <f t="shared" si="80"/>
        <v>21</v>
      </c>
      <c r="L882" s="1046"/>
      <c r="M882" s="1047"/>
      <c r="N882" s="1047"/>
      <c r="O882" s="1048"/>
      <c r="Q882" s="422" t="s">
        <v>501</v>
      </c>
      <c r="R882" s="20"/>
      <c r="S882" s="20"/>
      <c r="T882" s="20"/>
      <c r="U882" s="20"/>
      <c r="V882" s="20"/>
      <c r="W882" s="20"/>
      <c r="X882" s="20"/>
      <c r="Y882" s="20"/>
      <c r="Z882" s="20"/>
      <c r="AA882" s="20"/>
      <c r="AB882" s="10"/>
      <c r="AC882" s="20" t="s">
        <v>532</v>
      </c>
      <c r="AD882" s="20" t="s">
        <v>1207</v>
      </c>
      <c r="AE882" s="21"/>
    </row>
    <row r="883" spans="1:31" ht="15" customHeight="1" x14ac:dyDescent="0.2">
      <c r="A883" s="514">
        <v>12</v>
      </c>
      <c r="B883" s="129" t="s">
        <v>2170</v>
      </c>
      <c r="C883" s="714">
        <v>26</v>
      </c>
      <c r="D883" s="714">
        <v>6</v>
      </c>
      <c r="E883" s="714">
        <v>6</v>
      </c>
      <c r="F883" s="714">
        <v>14</v>
      </c>
      <c r="G883" s="714">
        <v>21</v>
      </c>
      <c r="H883" s="714">
        <v>46</v>
      </c>
      <c r="I883" s="716">
        <v>18</v>
      </c>
      <c r="J883" s="700">
        <f t="shared" si="79"/>
        <v>26</v>
      </c>
      <c r="K883" s="700">
        <f t="shared" si="80"/>
        <v>18</v>
      </c>
      <c r="L883" s="1046"/>
      <c r="M883" s="1047"/>
      <c r="N883" s="1047"/>
      <c r="O883" s="1048"/>
      <c r="Q883" s="422" t="s">
        <v>2136</v>
      </c>
      <c r="R883" s="20"/>
      <c r="S883" s="20"/>
      <c r="T883" s="20"/>
      <c r="U883" s="20"/>
      <c r="V883" s="20"/>
      <c r="W883" s="20"/>
      <c r="X883" s="20"/>
      <c r="Y883" s="20"/>
      <c r="Z883" s="20"/>
      <c r="AA883" s="20"/>
      <c r="AB883" s="20" t="s">
        <v>532</v>
      </c>
      <c r="AC883" s="10"/>
      <c r="AD883" s="20" t="s">
        <v>1207</v>
      </c>
      <c r="AE883" s="21"/>
    </row>
    <row r="884" spans="1:31" ht="15" customHeight="1" x14ac:dyDescent="0.2">
      <c r="A884" s="514">
        <v>13</v>
      </c>
      <c r="B884" s="129" t="s">
        <v>816</v>
      </c>
      <c r="C884" s="714">
        <v>26</v>
      </c>
      <c r="D884" s="714">
        <v>5</v>
      </c>
      <c r="E884" s="714">
        <v>4</v>
      </c>
      <c r="F884" s="714">
        <v>17</v>
      </c>
      <c r="G884" s="714">
        <v>35</v>
      </c>
      <c r="H884" s="714">
        <v>51</v>
      </c>
      <c r="I884" s="716">
        <v>14</v>
      </c>
      <c r="J884" s="700">
        <f t="shared" si="79"/>
        <v>26</v>
      </c>
      <c r="K884" s="700">
        <f t="shared" si="80"/>
        <v>14</v>
      </c>
      <c r="L884" s="1046"/>
      <c r="M884" s="1047"/>
      <c r="N884" s="1047"/>
      <c r="O884" s="1048"/>
      <c r="Q884" s="422" t="s">
        <v>533</v>
      </c>
      <c r="R884" s="20" t="s">
        <v>1210</v>
      </c>
      <c r="S884" s="20" t="s">
        <v>844</v>
      </c>
      <c r="T884" s="20" t="s">
        <v>844</v>
      </c>
      <c r="U884" s="20" t="s">
        <v>1599</v>
      </c>
      <c r="V884" s="20" t="s">
        <v>1494</v>
      </c>
      <c r="W884" s="20" t="s">
        <v>628</v>
      </c>
      <c r="X884" s="20" t="s">
        <v>1547</v>
      </c>
      <c r="Y884" s="20" t="s">
        <v>844</v>
      </c>
      <c r="Z884" s="20" t="s">
        <v>844</v>
      </c>
      <c r="AA884" s="20" t="s">
        <v>1601</v>
      </c>
      <c r="AB884" s="20" t="s">
        <v>844</v>
      </c>
      <c r="AC884" s="20" t="s">
        <v>1210</v>
      </c>
      <c r="AD884" s="10"/>
      <c r="AE884" s="21" t="s">
        <v>1488</v>
      </c>
    </row>
    <row r="885" spans="1:31" ht="15" customHeight="1" thickBot="1" x14ac:dyDescent="0.25">
      <c r="A885" s="515">
        <v>14</v>
      </c>
      <c r="B885" s="130" t="s">
        <v>529</v>
      </c>
      <c r="C885" s="715">
        <v>26</v>
      </c>
      <c r="D885" s="715">
        <v>4</v>
      </c>
      <c r="E885" s="715">
        <v>4</v>
      </c>
      <c r="F885" s="715">
        <v>18</v>
      </c>
      <c r="G885" s="715">
        <v>33</v>
      </c>
      <c r="H885" s="715">
        <v>72</v>
      </c>
      <c r="I885" s="717">
        <v>12</v>
      </c>
      <c r="J885" s="700">
        <f t="shared" si="79"/>
        <v>26</v>
      </c>
      <c r="K885" s="700">
        <f t="shared" si="80"/>
        <v>12</v>
      </c>
      <c r="L885" s="1037"/>
      <c r="M885" s="1038"/>
      <c r="N885" s="1038"/>
      <c r="O885" s="1039"/>
      <c r="Q885" s="423" t="s">
        <v>704</v>
      </c>
      <c r="R885" s="23"/>
      <c r="S885" s="23"/>
      <c r="T885" s="23"/>
      <c r="U885" s="23"/>
      <c r="V885" s="23"/>
      <c r="W885" s="23"/>
      <c r="X885" s="23"/>
      <c r="Y885" s="23"/>
      <c r="Z885" s="23"/>
      <c r="AA885" s="23"/>
      <c r="AB885" s="23"/>
      <c r="AC885" s="23"/>
      <c r="AD885" s="23" t="s">
        <v>1488</v>
      </c>
      <c r="AE885" s="15"/>
    </row>
    <row r="886" spans="1:31" ht="15" customHeight="1" x14ac:dyDescent="0.2">
      <c r="C886" s="700">
        <f t="shared" ref="C886:I886" si="83">SUM(C872:C885)</f>
        <v>364</v>
      </c>
      <c r="D886" s="700">
        <f t="shared" si="83"/>
        <v>143</v>
      </c>
      <c r="E886" s="700">
        <f t="shared" si="83"/>
        <v>78</v>
      </c>
      <c r="F886" s="700">
        <f t="shared" si="83"/>
        <v>143</v>
      </c>
      <c r="G886" s="700">
        <f t="shared" si="83"/>
        <v>621</v>
      </c>
      <c r="H886" s="700">
        <f t="shared" si="83"/>
        <v>623</v>
      </c>
      <c r="I886" s="700">
        <f t="shared" si="83"/>
        <v>364</v>
      </c>
      <c r="J886" s="700">
        <f t="shared" si="79"/>
        <v>364</v>
      </c>
      <c r="K886" s="700">
        <f t="shared" si="80"/>
        <v>364</v>
      </c>
    </row>
    <row r="887" spans="1:31" ht="15" customHeight="1" thickBot="1" x14ac:dyDescent="0.25"/>
    <row r="888" spans="1:31" ht="15" customHeight="1" thickBot="1" x14ac:dyDescent="0.25">
      <c r="A888" s="1321" t="s">
        <v>2190</v>
      </c>
      <c r="B888" s="1322"/>
      <c r="C888" s="1322"/>
      <c r="D888" s="1322"/>
      <c r="E888" s="1322"/>
      <c r="F888" s="1322"/>
      <c r="G888" s="1328" t="s">
        <v>2249</v>
      </c>
      <c r="H888" s="1329"/>
      <c r="I888" s="1330"/>
      <c r="L888" s="952" t="s">
        <v>538</v>
      </c>
      <c r="M888" s="953"/>
      <c r="N888" s="953"/>
      <c r="O888" s="954"/>
    </row>
    <row r="889" spans="1:31" ht="15" customHeight="1" thickBot="1" x14ac:dyDescent="0.25">
      <c r="A889" s="508" t="s">
        <v>496</v>
      </c>
      <c r="B889" s="509" t="s">
        <v>497</v>
      </c>
      <c r="C889" s="510" t="s">
        <v>498</v>
      </c>
      <c r="D889" s="510" t="s">
        <v>499</v>
      </c>
      <c r="E889" s="510" t="s">
        <v>500</v>
      </c>
      <c r="F889" s="510" t="s">
        <v>501</v>
      </c>
      <c r="G889" s="511" t="s">
        <v>502</v>
      </c>
      <c r="H889" s="511" t="s">
        <v>503</v>
      </c>
      <c r="I889" s="512" t="s">
        <v>504</v>
      </c>
      <c r="L889" s="955"/>
      <c r="M889" s="956"/>
      <c r="N889" s="956"/>
      <c r="O889" s="957"/>
      <c r="Q889" s="24" t="s">
        <v>2250</v>
      </c>
      <c r="R889" s="420" t="s">
        <v>503</v>
      </c>
      <c r="S889" s="420" t="s">
        <v>716</v>
      </c>
      <c r="T889" s="420" t="s">
        <v>506</v>
      </c>
      <c r="U889" s="420" t="s">
        <v>901</v>
      </c>
      <c r="V889" s="420" t="s">
        <v>500</v>
      </c>
      <c r="W889" s="420" t="s">
        <v>322</v>
      </c>
      <c r="X889" s="420" t="s">
        <v>544</v>
      </c>
      <c r="Y889" s="420" t="s">
        <v>777</v>
      </c>
      <c r="Z889" s="420" t="s">
        <v>1684</v>
      </c>
      <c r="AA889" s="420" t="s">
        <v>769</v>
      </c>
      <c r="AB889" s="420" t="s">
        <v>2162</v>
      </c>
      <c r="AC889" s="420" t="s">
        <v>1587</v>
      </c>
      <c r="AD889" s="420" t="s">
        <v>120</v>
      </c>
      <c r="AE889" s="421" t="s">
        <v>1214</v>
      </c>
    </row>
    <row r="890" spans="1:31" ht="15" customHeight="1" x14ac:dyDescent="0.2">
      <c r="A890" s="518">
        <v>1</v>
      </c>
      <c r="B890" s="126" t="s">
        <v>1431</v>
      </c>
      <c r="C890" s="713">
        <v>26</v>
      </c>
      <c r="D890" s="713">
        <v>20</v>
      </c>
      <c r="E890" s="713">
        <v>4</v>
      </c>
      <c r="F890" s="713">
        <v>2</v>
      </c>
      <c r="G890" s="713">
        <v>72</v>
      </c>
      <c r="H890" s="713">
        <v>37</v>
      </c>
      <c r="I890" s="719">
        <v>44</v>
      </c>
      <c r="J890" s="700">
        <f t="shared" si="79"/>
        <v>26</v>
      </c>
      <c r="K890" s="700">
        <f t="shared" si="80"/>
        <v>44</v>
      </c>
      <c r="L890" s="927" t="s">
        <v>532</v>
      </c>
      <c r="M890" s="928"/>
      <c r="N890" s="928"/>
      <c r="O890" s="929"/>
      <c r="Q890" s="422" t="s">
        <v>503</v>
      </c>
      <c r="R890" s="10"/>
      <c r="S890" s="20"/>
      <c r="T890" s="20"/>
      <c r="U890" s="20"/>
      <c r="V890" s="20"/>
      <c r="W890" s="20"/>
      <c r="X890" s="20"/>
      <c r="Y890" s="20" t="s">
        <v>844</v>
      </c>
      <c r="Z890" s="20"/>
      <c r="AA890" s="20"/>
      <c r="AB890" s="20"/>
      <c r="AC890" s="20"/>
      <c r="AD890" s="20"/>
      <c r="AE890" s="21"/>
    </row>
    <row r="891" spans="1:31" ht="15" customHeight="1" x14ac:dyDescent="0.2">
      <c r="A891" s="514">
        <v>2</v>
      </c>
      <c r="B891" s="129" t="s">
        <v>767</v>
      </c>
      <c r="C891" s="714">
        <v>26</v>
      </c>
      <c r="D891" s="714">
        <v>16</v>
      </c>
      <c r="E891" s="714">
        <v>3</v>
      </c>
      <c r="F891" s="714">
        <v>7</v>
      </c>
      <c r="G891" s="714">
        <v>71</v>
      </c>
      <c r="H891" s="714">
        <v>50</v>
      </c>
      <c r="I891" s="716">
        <v>35</v>
      </c>
      <c r="J891" s="700">
        <f t="shared" si="79"/>
        <v>26</v>
      </c>
      <c r="K891" s="700">
        <f t="shared" si="80"/>
        <v>35</v>
      </c>
      <c r="L891" s="930"/>
      <c r="M891" s="931"/>
      <c r="N891" s="931"/>
      <c r="O891" s="932"/>
      <c r="Q891" s="422" t="s">
        <v>716</v>
      </c>
      <c r="R891" s="20"/>
      <c r="S891" s="10"/>
      <c r="T891" s="20"/>
      <c r="U891" s="20"/>
      <c r="V891" s="20"/>
      <c r="W891" s="20"/>
      <c r="X891" s="20"/>
      <c r="Y891" s="20" t="s">
        <v>1600</v>
      </c>
      <c r="Z891" s="20"/>
      <c r="AA891" s="20"/>
      <c r="AB891" s="20"/>
      <c r="AC891" s="20"/>
      <c r="AD891" s="20"/>
      <c r="AE891" s="21"/>
    </row>
    <row r="892" spans="1:31" ht="15" customHeight="1" x14ac:dyDescent="0.2">
      <c r="A892" s="514">
        <v>3</v>
      </c>
      <c r="B892" s="129" t="s">
        <v>1827</v>
      </c>
      <c r="C892" s="714">
        <v>26</v>
      </c>
      <c r="D892" s="714">
        <v>15</v>
      </c>
      <c r="E892" s="714">
        <v>4</v>
      </c>
      <c r="F892" s="714">
        <v>7</v>
      </c>
      <c r="G892" s="714">
        <v>55</v>
      </c>
      <c r="H892" s="714">
        <v>42</v>
      </c>
      <c r="I892" s="716">
        <v>34</v>
      </c>
      <c r="J892" s="700">
        <f t="shared" si="79"/>
        <v>26</v>
      </c>
      <c r="K892" s="700">
        <f t="shared" si="80"/>
        <v>34</v>
      </c>
      <c r="L892" s="930"/>
      <c r="M892" s="931"/>
      <c r="N892" s="931"/>
      <c r="O892" s="932"/>
      <c r="Q892" s="422" t="s">
        <v>506</v>
      </c>
      <c r="R892" s="20"/>
      <c r="S892" s="20"/>
      <c r="T892" s="10"/>
      <c r="U892" s="20" t="s">
        <v>532</v>
      </c>
      <c r="V892" s="20"/>
      <c r="W892" s="20"/>
      <c r="X892" s="20"/>
      <c r="Y892" s="20" t="s">
        <v>1673</v>
      </c>
      <c r="Z892" s="20"/>
      <c r="AA892" s="20"/>
      <c r="AB892" s="20"/>
      <c r="AC892" s="20"/>
      <c r="AD892" s="20"/>
      <c r="AE892" s="21"/>
    </row>
    <row r="893" spans="1:31" ht="15" customHeight="1" x14ac:dyDescent="0.2">
      <c r="A893" s="514">
        <v>4</v>
      </c>
      <c r="B893" s="129" t="s">
        <v>708</v>
      </c>
      <c r="C893" s="714">
        <v>26</v>
      </c>
      <c r="D893" s="714">
        <v>15</v>
      </c>
      <c r="E893" s="714">
        <v>2</v>
      </c>
      <c r="F893" s="714">
        <v>9</v>
      </c>
      <c r="G893" s="714">
        <v>78</v>
      </c>
      <c r="H893" s="714">
        <v>58</v>
      </c>
      <c r="I893" s="716">
        <v>32</v>
      </c>
      <c r="J893" s="700">
        <f t="shared" si="79"/>
        <v>26</v>
      </c>
      <c r="K893" s="700">
        <f t="shared" si="80"/>
        <v>32</v>
      </c>
      <c r="L893" s="930"/>
      <c r="M893" s="931"/>
      <c r="N893" s="931"/>
      <c r="O893" s="932"/>
      <c r="Q893" s="422" t="s">
        <v>901</v>
      </c>
      <c r="R893" s="20"/>
      <c r="S893" s="20"/>
      <c r="T893" s="20" t="s">
        <v>532</v>
      </c>
      <c r="U893" s="10"/>
      <c r="V893" s="20"/>
      <c r="W893" s="20"/>
      <c r="X893" s="20"/>
      <c r="Y893" s="20" t="s">
        <v>1490</v>
      </c>
      <c r="Z893" s="20"/>
      <c r="AA893" s="20"/>
      <c r="AB893" s="20"/>
      <c r="AC893" s="20"/>
      <c r="AD893" s="20"/>
      <c r="AE893" s="21"/>
    </row>
    <row r="894" spans="1:31" ht="15" customHeight="1" x14ac:dyDescent="0.2">
      <c r="A894" s="514">
        <v>5</v>
      </c>
      <c r="B894" s="129" t="s">
        <v>737</v>
      </c>
      <c r="C894" s="714">
        <v>26</v>
      </c>
      <c r="D894" s="714">
        <v>12</v>
      </c>
      <c r="E894" s="714">
        <v>5</v>
      </c>
      <c r="F894" s="714">
        <v>9</v>
      </c>
      <c r="G894" s="714">
        <v>54</v>
      </c>
      <c r="H894" s="714">
        <v>51</v>
      </c>
      <c r="I894" s="716">
        <v>29</v>
      </c>
      <c r="J894" s="700">
        <f t="shared" si="79"/>
        <v>26</v>
      </c>
      <c r="K894" s="700">
        <f t="shared" si="80"/>
        <v>29</v>
      </c>
      <c r="L894" s="930"/>
      <c r="M894" s="931"/>
      <c r="N894" s="931"/>
      <c r="O894" s="932"/>
      <c r="Q894" s="422" t="s">
        <v>500</v>
      </c>
      <c r="R894" s="20"/>
      <c r="S894" s="20"/>
      <c r="T894" s="20"/>
      <c r="U894" s="20"/>
      <c r="V894" s="10"/>
      <c r="W894" s="20"/>
      <c r="X894" s="20"/>
      <c r="Y894" s="20" t="s">
        <v>1539</v>
      </c>
      <c r="Z894" s="20"/>
      <c r="AA894" s="20"/>
      <c r="AB894" s="20"/>
      <c r="AC894" s="20"/>
      <c r="AD894" s="20"/>
      <c r="AE894" s="21" t="s">
        <v>532</v>
      </c>
    </row>
    <row r="895" spans="1:31" ht="15" customHeight="1" x14ac:dyDescent="0.2">
      <c r="A895" s="514">
        <v>6</v>
      </c>
      <c r="B895" s="129" t="s">
        <v>128</v>
      </c>
      <c r="C895" s="714">
        <v>26</v>
      </c>
      <c r="D895" s="714">
        <v>11</v>
      </c>
      <c r="E895" s="714">
        <v>6</v>
      </c>
      <c r="F895" s="714">
        <v>9</v>
      </c>
      <c r="G895" s="714">
        <v>54</v>
      </c>
      <c r="H895" s="714">
        <v>44</v>
      </c>
      <c r="I895" s="716">
        <v>28</v>
      </c>
      <c r="J895" s="700">
        <f t="shared" si="79"/>
        <v>26</v>
      </c>
      <c r="K895" s="700">
        <f t="shared" si="80"/>
        <v>28</v>
      </c>
      <c r="L895" s="930"/>
      <c r="M895" s="931"/>
      <c r="N895" s="931"/>
      <c r="O895" s="932"/>
      <c r="Q895" s="422" t="s">
        <v>322</v>
      </c>
      <c r="R895" s="20"/>
      <c r="S895" s="20"/>
      <c r="T895" s="20"/>
      <c r="U895" s="20"/>
      <c r="V895" s="20"/>
      <c r="W895" s="10"/>
      <c r="X895" s="20" t="s">
        <v>532</v>
      </c>
      <c r="Y895" s="20" t="s">
        <v>1487</v>
      </c>
      <c r="Z895" s="20"/>
      <c r="AA895" s="20"/>
      <c r="AB895" s="20"/>
      <c r="AC895" s="20"/>
      <c r="AD895" s="20"/>
      <c r="AE895" s="21"/>
    </row>
    <row r="896" spans="1:31" ht="15" customHeight="1" x14ac:dyDescent="0.2">
      <c r="A896" s="514">
        <v>7</v>
      </c>
      <c r="B896" s="129" t="s">
        <v>906</v>
      </c>
      <c r="C896" s="714">
        <v>26</v>
      </c>
      <c r="D896" s="714">
        <v>12</v>
      </c>
      <c r="E896" s="714">
        <v>4</v>
      </c>
      <c r="F896" s="714">
        <v>10</v>
      </c>
      <c r="G896" s="714">
        <v>47</v>
      </c>
      <c r="H896" s="714">
        <v>45</v>
      </c>
      <c r="I896" s="716">
        <v>28</v>
      </c>
      <c r="J896" s="700">
        <f t="shared" si="79"/>
        <v>26</v>
      </c>
      <c r="K896" s="700">
        <f t="shared" si="80"/>
        <v>28</v>
      </c>
      <c r="L896" s="930"/>
      <c r="M896" s="931"/>
      <c r="N896" s="931"/>
      <c r="O896" s="932"/>
      <c r="Q896" s="422" t="s">
        <v>544</v>
      </c>
      <c r="R896" s="20"/>
      <c r="S896" s="20"/>
      <c r="T896" s="20"/>
      <c r="U896" s="20"/>
      <c r="V896" s="20"/>
      <c r="W896" s="20" t="s">
        <v>532</v>
      </c>
      <c r="X896" s="10"/>
      <c r="Y896" s="20" t="s">
        <v>1546</v>
      </c>
      <c r="Z896" s="20"/>
      <c r="AA896" s="20"/>
      <c r="AB896" s="20"/>
      <c r="AC896" s="20"/>
      <c r="AD896" s="20"/>
      <c r="AE896" s="21"/>
    </row>
    <row r="897" spans="1:31" ht="15" customHeight="1" x14ac:dyDescent="0.2">
      <c r="A897" s="514">
        <v>8</v>
      </c>
      <c r="B897" s="129" t="s">
        <v>781</v>
      </c>
      <c r="C897" s="714">
        <v>26</v>
      </c>
      <c r="D897" s="714">
        <v>12</v>
      </c>
      <c r="E897" s="714">
        <v>3</v>
      </c>
      <c r="F897" s="714">
        <v>11</v>
      </c>
      <c r="G897" s="714">
        <v>54</v>
      </c>
      <c r="H897" s="714">
        <v>45</v>
      </c>
      <c r="I897" s="716">
        <v>27</v>
      </c>
      <c r="J897" s="700">
        <f t="shared" si="79"/>
        <v>26</v>
      </c>
      <c r="K897" s="700">
        <f t="shared" si="80"/>
        <v>27</v>
      </c>
      <c r="L897" s="930"/>
      <c r="M897" s="931"/>
      <c r="N897" s="931"/>
      <c r="O897" s="932"/>
      <c r="Q897" s="422" t="s">
        <v>777</v>
      </c>
      <c r="R897" s="20" t="s">
        <v>1600</v>
      </c>
      <c r="S897" s="20" t="s">
        <v>104</v>
      </c>
      <c r="T897" s="20" t="s">
        <v>1487</v>
      </c>
      <c r="U897" s="20" t="s">
        <v>1490</v>
      </c>
      <c r="V897" s="20" t="s">
        <v>1540</v>
      </c>
      <c r="W897" s="20" t="s">
        <v>1490</v>
      </c>
      <c r="X897" s="20" t="s">
        <v>1539</v>
      </c>
      <c r="Y897" s="10"/>
      <c r="Z897" s="20" t="s">
        <v>355</v>
      </c>
      <c r="AA897" s="20" t="s">
        <v>1540</v>
      </c>
      <c r="AB897" s="20" t="s">
        <v>1539</v>
      </c>
      <c r="AC897" s="20" t="s">
        <v>1546</v>
      </c>
      <c r="AD897" s="20" t="s">
        <v>1488</v>
      </c>
      <c r="AE897" s="21" t="s">
        <v>1210</v>
      </c>
    </row>
    <row r="898" spans="1:31" ht="15" customHeight="1" x14ac:dyDescent="0.2">
      <c r="A898" s="514">
        <v>9</v>
      </c>
      <c r="B898" s="129" t="s">
        <v>42</v>
      </c>
      <c r="C898" s="714">
        <v>26</v>
      </c>
      <c r="D898" s="714">
        <v>8</v>
      </c>
      <c r="E898" s="714">
        <v>9</v>
      </c>
      <c r="F898" s="714">
        <v>9</v>
      </c>
      <c r="G898" s="714">
        <v>45</v>
      </c>
      <c r="H898" s="714">
        <v>51</v>
      </c>
      <c r="I898" s="716">
        <v>25</v>
      </c>
      <c r="J898" s="700">
        <f t="shared" si="79"/>
        <v>26</v>
      </c>
      <c r="K898" s="700">
        <f t="shared" si="80"/>
        <v>25</v>
      </c>
      <c r="L898" s="930"/>
      <c r="M898" s="931"/>
      <c r="N898" s="931"/>
      <c r="O898" s="932"/>
      <c r="Q898" s="422" t="s">
        <v>1684</v>
      </c>
      <c r="R898" s="20"/>
      <c r="S898" s="20"/>
      <c r="T898" s="20"/>
      <c r="U898" s="20"/>
      <c r="V898" s="20"/>
      <c r="W898" s="20"/>
      <c r="X898" s="20"/>
      <c r="Y898" s="20" t="s">
        <v>1490</v>
      </c>
      <c r="Z898" s="10"/>
      <c r="AA898" s="20"/>
      <c r="AB898" s="20"/>
      <c r="AC898" s="20"/>
      <c r="AD898" s="20"/>
      <c r="AE898" s="21"/>
    </row>
    <row r="899" spans="1:31" ht="15" customHeight="1" x14ac:dyDescent="0.2">
      <c r="A899" s="514">
        <v>10</v>
      </c>
      <c r="B899" s="129" t="s">
        <v>2163</v>
      </c>
      <c r="C899" s="714">
        <v>26</v>
      </c>
      <c r="D899" s="714">
        <v>8</v>
      </c>
      <c r="E899" s="714">
        <v>6</v>
      </c>
      <c r="F899" s="714">
        <v>12</v>
      </c>
      <c r="G899" s="714">
        <v>50</v>
      </c>
      <c r="H899" s="714">
        <v>53</v>
      </c>
      <c r="I899" s="716">
        <v>22</v>
      </c>
      <c r="J899" s="700">
        <f t="shared" si="79"/>
        <v>26</v>
      </c>
      <c r="K899" s="700">
        <f t="shared" si="80"/>
        <v>22</v>
      </c>
      <c r="L899" s="930"/>
      <c r="M899" s="931"/>
      <c r="N899" s="931"/>
      <c r="O899" s="932"/>
      <c r="Q899" s="422" t="s">
        <v>769</v>
      </c>
      <c r="R899" s="20"/>
      <c r="S899" s="20"/>
      <c r="T899" s="20"/>
      <c r="U899" s="20"/>
      <c r="V899" s="20"/>
      <c r="W899" s="20"/>
      <c r="X899" s="20"/>
      <c r="Y899" s="20" t="s">
        <v>355</v>
      </c>
      <c r="Z899" s="20"/>
      <c r="AA899" s="10"/>
      <c r="AB899" s="20"/>
      <c r="AC899" s="20"/>
      <c r="AD899" s="20"/>
      <c r="AE899" s="21"/>
    </row>
    <row r="900" spans="1:31" ht="15" customHeight="1" x14ac:dyDescent="0.2">
      <c r="A900" s="514">
        <v>11</v>
      </c>
      <c r="B900" s="129" t="s">
        <v>558</v>
      </c>
      <c r="C900" s="714">
        <v>26</v>
      </c>
      <c r="D900" s="714">
        <v>8</v>
      </c>
      <c r="E900" s="714">
        <v>6</v>
      </c>
      <c r="F900" s="714">
        <v>12</v>
      </c>
      <c r="G900" s="714">
        <v>42</v>
      </c>
      <c r="H900" s="714">
        <v>50</v>
      </c>
      <c r="I900" s="716">
        <v>22</v>
      </c>
      <c r="J900" s="700">
        <f t="shared" si="79"/>
        <v>26</v>
      </c>
      <c r="K900" s="700">
        <f t="shared" si="80"/>
        <v>22</v>
      </c>
      <c r="L900" s="930"/>
      <c r="M900" s="931"/>
      <c r="N900" s="931"/>
      <c r="O900" s="932"/>
      <c r="Q900" s="422" t="s">
        <v>2162</v>
      </c>
      <c r="R900" s="20"/>
      <c r="S900" s="20"/>
      <c r="T900" s="20"/>
      <c r="U900" s="20"/>
      <c r="V900" s="20"/>
      <c r="W900" s="20"/>
      <c r="X900" s="20"/>
      <c r="Y900" s="20" t="s">
        <v>1207</v>
      </c>
      <c r="Z900" s="20"/>
      <c r="AA900" s="20"/>
      <c r="AB900" s="10"/>
      <c r="AC900" s="20" t="s">
        <v>532</v>
      </c>
      <c r="AD900" s="20"/>
      <c r="AE900" s="21"/>
    </row>
    <row r="901" spans="1:31" ht="15" customHeight="1" x14ac:dyDescent="0.2">
      <c r="A901" s="514">
        <v>12</v>
      </c>
      <c r="B901" s="129" t="s">
        <v>991</v>
      </c>
      <c r="C901" s="714">
        <v>26</v>
      </c>
      <c r="D901" s="714">
        <v>6</v>
      </c>
      <c r="E901" s="714">
        <v>3</v>
      </c>
      <c r="F901" s="714">
        <v>17</v>
      </c>
      <c r="G901" s="714">
        <v>41</v>
      </c>
      <c r="H901" s="714">
        <v>67</v>
      </c>
      <c r="I901" s="716">
        <v>15</v>
      </c>
      <c r="J901" s="700">
        <f t="shared" si="79"/>
        <v>26</v>
      </c>
      <c r="K901" s="700">
        <f t="shared" si="80"/>
        <v>15</v>
      </c>
      <c r="L901" s="930"/>
      <c r="M901" s="931"/>
      <c r="N901" s="931"/>
      <c r="O901" s="932"/>
      <c r="Q901" s="422" t="s">
        <v>1587</v>
      </c>
      <c r="R901" s="20"/>
      <c r="S901" s="20"/>
      <c r="T901" s="20"/>
      <c r="U901" s="20"/>
      <c r="V901" s="20"/>
      <c r="W901" s="20"/>
      <c r="X901" s="20"/>
      <c r="Y901" s="20" t="s">
        <v>1642</v>
      </c>
      <c r="Z901" s="20"/>
      <c r="AA901" s="20"/>
      <c r="AB901" s="20" t="s">
        <v>532</v>
      </c>
      <c r="AC901" s="10"/>
      <c r="AD901" s="20"/>
      <c r="AE901" s="21"/>
    </row>
    <row r="902" spans="1:31" ht="15" customHeight="1" x14ac:dyDescent="0.2">
      <c r="A902" s="514">
        <v>13</v>
      </c>
      <c r="B902" s="129" t="s">
        <v>250</v>
      </c>
      <c r="C902" s="714">
        <v>26</v>
      </c>
      <c r="D902" s="714">
        <v>5</v>
      </c>
      <c r="E902" s="714">
        <v>4</v>
      </c>
      <c r="F902" s="714">
        <v>17</v>
      </c>
      <c r="G902" s="714">
        <v>46</v>
      </c>
      <c r="H902" s="714">
        <v>69</v>
      </c>
      <c r="I902" s="716">
        <v>14</v>
      </c>
      <c r="J902" s="700">
        <f t="shared" si="79"/>
        <v>26</v>
      </c>
      <c r="K902" s="700">
        <f t="shared" si="80"/>
        <v>14</v>
      </c>
      <c r="L902" s="930"/>
      <c r="M902" s="931"/>
      <c r="N902" s="931"/>
      <c r="O902" s="932"/>
      <c r="Q902" s="422" t="s">
        <v>120</v>
      </c>
      <c r="R902" s="20"/>
      <c r="S902" s="20"/>
      <c r="T902" s="20"/>
      <c r="U902" s="20"/>
      <c r="V902" s="20"/>
      <c r="W902" s="20"/>
      <c r="X902" s="20"/>
      <c r="Y902" s="20" t="s">
        <v>1207</v>
      </c>
      <c r="Z902" s="20"/>
      <c r="AA902" s="20"/>
      <c r="AB902" s="20"/>
      <c r="AC902" s="20"/>
      <c r="AD902" s="10"/>
      <c r="AE902" s="21"/>
    </row>
    <row r="903" spans="1:31" ht="15" customHeight="1" thickBot="1" x14ac:dyDescent="0.25">
      <c r="A903" s="515">
        <v>14</v>
      </c>
      <c r="B903" s="130" t="s">
        <v>534</v>
      </c>
      <c r="C903" s="715">
        <v>26</v>
      </c>
      <c r="D903" s="715">
        <v>3</v>
      </c>
      <c r="E903" s="715">
        <v>3</v>
      </c>
      <c r="F903" s="715">
        <v>20</v>
      </c>
      <c r="G903" s="715">
        <v>29</v>
      </c>
      <c r="H903" s="715">
        <v>76</v>
      </c>
      <c r="I903" s="717">
        <v>9</v>
      </c>
      <c r="J903" s="700">
        <f t="shared" ref="J903:J966" si="84">D903+E903+F903</f>
        <v>26</v>
      </c>
      <c r="K903" s="700">
        <f t="shared" ref="K903:K966" si="85">D903*2+E903</f>
        <v>9</v>
      </c>
      <c r="L903" s="933"/>
      <c r="M903" s="934"/>
      <c r="N903" s="934"/>
      <c r="O903" s="935"/>
      <c r="Q903" s="423" t="s">
        <v>1214</v>
      </c>
      <c r="R903" s="23"/>
      <c r="S903" s="23"/>
      <c r="T903" s="23"/>
      <c r="U903" s="23"/>
      <c r="V903" s="23"/>
      <c r="W903" s="23"/>
      <c r="X903" s="23"/>
      <c r="Y903" s="23" t="s">
        <v>1210</v>
      </c>
      <c r="Z903" s="23"/>
      <c r="AA903" s="23"/>
      <c r="AB903" s="23"/>
      <c r="AC903" s="23"/>
      <c r="AD903" s="23"/>
      <c r="AE903" s="15"/>
    </row>
    <row r="904" spans="1:31" ht="15" customHeight="1" x14ac:dyDescent="0.2">
      <c r="C904" s="700">
        <f t="shared" ref="C904:I904" si="86">SUM(C890:C903)</f>
        <v>364</v>
      </c>
      <c r="D904" s="700">
        <f t="shared" si="86"/>
        <v>151</v>
      </c>
      <c r="E904" s="700">
        <f t="shared" si="86"/>
        <v>62</v>
      </c>
      <c r="F904" s="700">
        <f t="shared" si="86"/>
        <v>151</v>
      </c>
      <c r="G904" s="700">
        <f t="shared" si="86"/>
        <v>738</v>
      </c>
      <c r="H904" s="700">
        <f t="shared" si="86"/>
        <v>738</v>
      </c>
      <c r="I904" s="700">
        <f t="shared" si="86"/>
        <v>364</v>
      </c>
      <c r="J904" s="700">
        <f t="shared" si="84"/>
        <v>364</v>
      </c>
      <c r="K904" s="700">
        <f t="shared" si="85"/>
        <v>364</v>
      </c>
    </row>
    <row r="905" spans="1:31" ht="15" customHeight="1" thickBot="1" x14ac:dyDescent="0.25"/>
    <row r="906" spans="1:31" ht="15" customHeight="1" thickBot="1" x14ac:dyDescent="0.25">
      <c r="A906" s="1321" t="s">
        <v>2195</v>
      </c>
      <c r="B906" s="1322"/>
      <c r="C906" s="1322"/>
      <c r="D906" s="1322"/>
      <c r="E906" s="1322"/>
      <c r="F906" s="1322"/>
      <c r="G906" s="1328" t="s">
        <v>2249</v>
      </c>
      <c r="H906" s="1329"/>
      <c r="I906" s="1330"/>
      <c r="L906" s="1242" t="s">
        <v>588</v>
      </c>
      <c r="M906" s="1243"/>
      <c r="N906" s="1243"/>
      <c r="O906" s="1244"/>
    </row>
    <row r="907" spans="1:31" ht="15" customHeight="1" thickBot="1" x14ac:dyDescent="0.25">
      <c r="A907" s="508" t="s">
        <v>496</v>
      </c>
      <c r="B907" s="509" t="s">
        <v>497</v>
      </c>
      <c r="C907" s="510" t="s">
        <v>498</v>
      </c>
      <c r="D907" s="510" t="s">
        <v>499</v>
      </c>
      <c r="E907" s="510" t="s">
        <v>500</v>
      </c>
      <c r="F907" s="510" t="s">
        <v>501</v>
      </c>
      <c r="G907" s="511" t="s">
        <v>502</v>
      </c>
      <c r="H907" s="511" t="s">
        <v>503</v>
      </c>
      <c r="I907" s="512" t="s">
        <v>504</v>
      </c>
      <c r="L907" s="1245"/>
      <c r="M907" s="1246"/>
      <c r="N907" s="1246"/>
      <c r="O907" s="1247"/>
      <c r="Q907" s="24" t="s">
        <v>2250</v>
      </c>
      <c r="R907" s="420" t="s">
        <v>1590</v>
      </c>
      <c r="S907" s="420" t="s">
        <v>901</v>
      </c>
      <c r="T907" s="420" t="s">
        <v>902</v>
      </c>
      <c r="U907" s="420" t="s">
        <v>1631</v>
      </c>
      <c r="V907" s="420" t="s">
        <v>511</v>
      </c>
      <c r="W907" s="420" t="s">
        <v>1178</v>
      </c>
      <c r="X907" s="420" t="s">
        <v>610</v>
      </c>
      <c r="Y907" s="420" t="s">
        <v>591</v>
      </c>
      <c r="Z907" s="420" t="s">
        <v>299</v>
      </c>
      <c r="AA907" s="420" t="s">
        <v>1313</v>
      </c>
      <c r="AB907" s="420" t="s">
        <v>153</v>
      </c>
      <c r="AC907" s="420" t="s">
        <v>547</v>
      </c>
      <c r="AD907" s="420" t="s">
        <v>1306</v>
      </c>
      <c r="AE907" s="421" t="s">
        <v>499</v>
      </c>
    </row>
    <row r="908" spans="1:31" ht="15" customHeight="1" x14ac:dyDescent="0.2">
      <c r="A908" s="513">
        <v>1</v>
      </c>
      <c r="B908" s="126" t="s">
        <v>1307</v>
      </c>
      <c r="C908" s="713">
        <v>26</v>
      </c>
      <c r="D908" s="713">
        <v>17</v>
      </c>
      <c r="E908" s="713">
        <v>5</v>
      </c>
      <c r="F908" s="713">
        <v>4</v>
      </c>
      <c r="G908" s="713">
        <v>48</v>
      </c>
      <c r="H908" s="713">
        <v>23</v>
      </c>
      <c r="I908" s="719">
        <v>39</v>
      </c>
      <c r="J908" s="700">
        <f t="shared" si="84"/>
        <v>26</v>
      </c>
      <c r="K908" s="700">
        <f t="shared" si="85"/>
        <v>39</v>
      </c>
      <c r="L908" s="1210" t="s">
        <v>532</v>
      </c>
      <c r="M908" s="1211"/>
      <c r="N908" s="1211"/>
      <c r="O908" s="1212"/>
      <c r="Q908" s="422" t="s">
        <v>1590</v>
      </c>
      <c r="R908" s="10"/>
      <c r="S908" s="20" t="s">
        <v>532</v>
      </c>
      <c r="T908" s="20"/>
      <c r="U908" s="20"/>
      <c r="V908" s="20"/>
      <c r="W908" s="20"/>
      <c r="X908" s="20"/>
      <c r="Y908" s="20"/>
      <c r="Z908" s="20"/>
      <c r="AA908" s="20"/>
      <c r="AB908" s="20"/>
      <c r="AC908" s="20"/>
      <c r="AD908" s="20"/>
      <c r="AE908" s="21"/>
    </row>
    <row r="909" spans="1:31" ht="15" customHeight="1" x14ac:dyDescent="0.2">
      <c r="A909" s="514">
        <v>2</v>
      </c>
      <c r="B909" s="129" t="s">
        <v>2253</v>
      </c>
      <c r="C909" s="714">
        <v>26</v>
      </c>
      <c r="D909" s="714">
        <v>16</v>
      </c>
      <c r="E909" s="714">
        <v>5</v>
      </c>
      <c r="F909" s="714">
        <v>5</v>
      </c>
      <c r="G909" s="714">
        <v>62</v>
      </c>
      <c r="H909" s="714">
        <v>33</v>
      </c>
      <c r="I909" s="716">
        <v>37</v>
      </c>
      <c r="J909" s="700">
        <f t="shared" si="84"/>
        <v>26</v>
      </c>
      <c r="K909" s="700">
        <f t="shared" si="85"/>
        <v>37</v>
      </c>
      <c r="L909" s="1046"/>
      <c r="M909" s="1047"/>
      <c r="N909" s="1047"/>
      <c r="O909" s="1048"/>
      <c r="Q909" s="422" t="s">
        <v>901</v>
      </c>
      <c r="R909" s="20" t="s">
        <v>532</v>
      </c>
      <c r="S909" s="10"/>
      <c r="T909" s="20"/>
      <c r="U909" s="20"/>
      <c r="V909" s="20"/>
      <c r="W909" s="20" t="s">
        <v>532</v>
      </c>
      <c r="X909" s="20"/>
      <c r="Y909" s="20"/>
      <c r="Z909" s="20"/>
      <c r="AA909" s="20"/>
      <c r="AB909" s="20"/>
      <c r="AC909" s="20"/>
      <c r="AD909" s="20"/>
      <c r="AE909" s="21"/>
    </row>
    <row r="910" spans="1:31" ht="15" customHeight="1" x14ac:dyDescent="0.2">
      <c r="A910" s="514">
        <v>3</v>
      </c>
      <c r="B910" s="129" t="s">
        <v>761</v>
      </c>
      <c r="C910" s="714">
        <v>26</v>
      </c>
      <c r="D910" s="714">
        <v>14</v>
      </c>
      <c r="E910" s="714">
        <v>7</v>
      </c>
      <c r="F910" s="714">
        <v>5</v>
      </c>
      <c r="G910" s="714">
        <v>72</v>
      </c>
      <c r="H910" s="714">
        <v>47</v>
      </c>
      <c r="I910" s="716">
        <v>35</v>
      </c>
      <c r="J910" s="700">
        <f t="shared" si="84"/>
        <v>26</v>
      </c>
      <c r="K910" s="700">
        <f t="shared" si="85"/>
        <v>35</v>
      </c>
      <c r="L910" s="1046"/>
      <c r="M910" s="1047"/>
      <c r="N910" s="1047"/>
      <c r="O910" s="1048"/>
      <c r="Q910" s="422" t="s">
        <v>902</v>
      </c>
      <c r="R910" s="20"/>
      <c r="S910" s="20"/>
      <c r="T910" s="10"/>
      <c r="U910" s="20" t="s">
        <v>532</v>
      </c>
      <c r="V910" s="20"/>
      <c r="W910" s="20"/>
      <c r="X910" s="20"/>
      <c r="Y910" s="20"/>
      <c r="Z910" s="20"/>
      <c r="AA910" s="20"/>
      <c r="AB910" s="20"/>
      <c r="AC910" s="20"/>
      <c r="AD910" s="20"/>
      <c r="AE910" s="21"/>
    </row>
    <row r="911" spans="1:31" ht="15" customHeight="1" x14ac:dyDescent="0.2">
      <c r="A911" s="514">
        <v>4</v>
      </c>
      <c r="B911" s="129" t="s">
        <v>1635</v>
      </c>
      <c r="C911" s="714">
        <v>26</v>
      </c>
      <c r="D911" s="714">
        <v>12</v>
      </c>
      <c r="E911" s="714">
        <v>8</v>
      </c>
      <c r="F911" s="714">
        <v>6</v>
      </c>
      <c r="G911" s="714">
        <v>57</v>
      </c>
      <c r="H911" s="714">
        <v>46</v>
      </c>
      <c r="I911" s="716">
        <v>32</v>
      </c>
      <c r="J911" s="700">
        <f t="shared" si="84"/>
        <v>26</v>
      </c>
      <c r="K911" s="700">
        <f t="shared" si="85"/>
        <v>32</v>
      </c>
      <c r="L911" s="1046"/>
      <c r="M911" s="1047"/>
      <c r="N911" s="1047"/>
      <c r="O911" s="1048"/>
      <c r="Q911" s="422" t="s">
        <v>1631</v>
      </c>
      <c r="R911" s="20"/>
      <c r="S911" s="20"/>
      <c r="T911" s="20" t="s">
        <v>532</v>
      </c>
      <c r="U911" s="10"/>
      <c r="V911" s="20"/>
      <c r="W911" s="20"/>
      <c r="X911" s="20"/>
      <c r="Y911" s="20"/>
      <c r="Z911" s="20"/>
      <c r="AA911" s="20"/>
      <c r="AB911" s="20"/>
      <c r="AC911" s="20"/>
      <c r="AD911" s="20"/>
      <c r="AE911" s="21"/>
    </row>
    <row r="912" spans="1:31" ht="15" customHeight="1" x14ac:dyDescent="0.2">
      <c r="A912" s="514">
        <v>5</v>
      </c>
      <c r="B912" s="129" t="s">
        <v>526</v>
      </c>
      <c r="C912" s="714">
        <v>26</v>
      </c>
      <c r="D912" s="714">
        <v>12</v>
      </c>
      <c r="E912" s="714">
        <v>8</v>
      </c>
      <c r="F912" s="714">
        <v>6</v>
      </c>
      <c r="G912" s="714">
        <v>51</v>
      </c>
      <c r="H912" s="714">
        <v>46</v>
      </c>
      <c r="I912" s="716">
        <v>32</v>
      </c>
      <c r="J912" s="700">
        <f t="shared" si="84"/>
        <v>26</v>
      </c>
      <c r="K912" s="700">
        <f t="shared" si="85"/>
        <v>32</v>
      </c>
      <c r="L912" s="1046"/>
      <c r="M912" s="1047"/>
      <c r="N912" s="1047"/>
      <c r="O912" s="1048"/>
      <c r="Q912" s="422" t="s">
        <v>511</v>
      </c>
      <c r="R912" s="20"/>
      <c r="S912" s="20"/>
      <c r="T912" s="20"/>
      <c r="U912" s="20"/>
      <c r="V912" s="10"/>
      <c r="W912" s="20"/>
      <c r="X912" s="20"/>
      <c r="Y912" s="20"/>
      <c r="Z912" s="20"/>
      <c r="AA912" s="20"/>
      <c r="AB912" s="20"/>
      <c r="AC912" s="20"/>
      <c r="AD912" s="20"/>
      <c r="AE912" s="21" t="s">
        <v>532</v>
      </c>
    </row>
    <row r="913" spans="1:31" ht="15" customHeight="1" x14ac:dyDescent="0.2">
      <c r="A913" s="514">
        <v>6</v>
      </c>
      <c r="B913" s="129" t="s">
        <v>819</v>
      </c>
      <c r="C913" s="714">
        <v>26</v>
      </c>
      <c r="D913" s="714">
        <v>9</v>
      </c>
      <c r="E913" s="714">
        <v>11</v>
      </c>
      <c r="F913" s="714">
        <v>6</v>
      </c>
      <c r="G913" s="714">
        <v>51</v>
      </c>
      <c r="H913" s="714">
        <v>42</v>
      </c>
      <c r="I913" s="716">
        <v>29</v>
      </c>
      <c r="J913" s="700">
        <f t="shared" si="84"/>
        <v>26</v>
      </c>
      <c r="K913" s="700">
        <f t="shared" si="85"/>
        <v>29</v>
      </c>
      <c r="L913" s="1046"/>
      <c r="M913" s="1047"/>
      <c r="N913" s="1047"/>
      <c r="O913" s="1048"/>
      <c r="Q913" s="422" t="s">
        <v>1178</v>
      </c>
      <c r="R913" s="20"/>
      <c r="S913" s="20"/>
      <c r="T913" s="20"/>
      <c r="U913" s="20"/>
      <c r="V913" s="20"/>
      <c r="W913" s="10"/>
      <c r="X913" s="20"/>
      <c r="Y913" s="20"/>
      <c r="Z913" s="20"/>
      <c r="AA913" s="20"/>
      <c r="AB913" s="20"/>
      <c r="AC913" s="20"/>
      <c r="AD913" s="20"/>
      <c r="AE913" s="21"/>
    </row>
    <row r="914" spans="1:31" ht="15" customHeight="1" x14ac:dyDescent="0.2">
      <c r="A914" s="514">
        <v>7</v>
      </c>
      <c r="B914" s="129" t="s">
        <v>2123</v>
      </c>
      <c r="C914" s="714">
        <v>26</v>
      </c>
      <c r="D914" s="714">
        <v>11</v>
      </c>
      <c r="E914" s="714">
        <v>3</v>
      </c>
      <c r="F914" s="714">
        <v>12</v>
      </c>
      <c r="G914" s="714">
        <v>39</v>
      </c>
      <c r="H914" s="714">
        <v>45</v>
      </c>
      <c r="I914" s="716">
        <v>25</v>
      </c>
      <c r="J914" s="700">
        <f t="shared" si="84"/>
        <v>26</v>
      </c>
      <c r="K914" s="700">
        <f t="shared" si="85"/>
        <v>25</v>
      </c>
      <c r="L914" s="1046"/>
      <c r="M914" s="1047"/>
      <c r="N914" s="1047"/>
      <c r="O914" s="1048"/>
      <c r="Q914" s="422" t="s">
        <v>610</v>
      </c>
      <c r="R914" s="20"/>
      <c r="S914" s="20"/>
      <c r="T914" s="20"/>
      <c r="U914" s="20"/>
      <c r="V914" s="20"/>
      <c r="W914" s="20"/>
      <c r="X914" s="10"/>
      <c r="Y914" s="20" t="s">
        <v>532</v>
      </c>
      <c r="Z914" s="20"/>
      <c r="AA914" s="20"/>
      <c r="AB914" s="20"/>
      <c r="AC914" s="20"/>
      <c r="AD914" s="20"/>
      <c r="AE914" s="21"/>
    </row>
    <row r="915" spans="1:31" ht="15" customHeight="1" x14ac:dyDescent="0.2">
      <c r="A915" s="514">
        <v>8</v>
      </c>
      <c r="B915" s="129" t="s">
        <v>433</v>
      </c>
      <c r="C915" s="714">
        <v>26</v>
      </c>
      <c r="D915" s="714">
        <v>9</v>
      </c>
      <c r="E915" s="714">
        <v>6</v>
      </c>
      <c r="F915" s="714">
        <v>11</v>
      </c>
      <c r="G915" s="714">
        <v>37</v>
      </c>
      <c r="H915" s="714">
        <v>45</v>
      </c>
      <c r="I915" s="716">
        <v>24</v>
      </c>
      <c r="J915" s="700">
        <f t="shared" si="84"/>
        <v>26</v>
      </c>
      <c r="K915" s="700">
        <f t="shared" si="85"/>
        <v>24</v>
      </c>
      <c r="L915" s="1046"/>
      <c r="M915" s="1047"/>
      <c r="N915" s="1047"/>
      <c r="O915" s="1048"/>
      <c r="Q915" s="422" t="s">
        <v>591</v>
      </c>
      <c r="R915" s="20"/>
      <c r="S915" s="20"/>
      <c r="T915" s="20"/>
      <c r="U915" s="20"/>
      <c r="V915" s="20"/>
      <c r="W915" s="20"/>
      <c r="X915" s="20" t="s">
        <v>532</v>
      </c>
      <c r="Y915" s="10"/>
      <c r="Z915" s="20"/>
      <c r="AA915" s="20"/>
      <c r="AB915" s="20"/>
      <c r="AC915" s="20"/>
      <c r="AD915" s="20"/>
      <c r="AE915" s="21"/>
    </row>
    <row r="916" spans="1:31" ht="15" customHeight="1" x14ac:dyDescent="0.2">
      <c r="A916" s="514">
        <v>9</v>
      </c>
      <c r="B916" s="129" t="s">
        <v>36</v>
      </c>
      <c r="C916" s="714">
        <v>26</v>
      </c>
      <c r="D916" s="714">
        <v>9</v>
      </c>
      <c r="E916" s="714">
        <v>5</v>
      </c>
      <c r="F916" s="714">
        <v>12</v>
      </c>
      <c r="G916" s="714">
        <v>46</v>
      </c>
      <c r="H916" s="714">
        <v>54</v>
      </c>
      <c r="I916" s="716">
        <v>23</v>
      </c>
      <c r="J916" s="700">
        <f t="shared" si="84"/>
        <v>26</v>
      </c>
      <c r="K916" s="700">
        <f t="shared" si="85"/>
        <v>23</v>
      </c>
      <c r="L916" s="1046"/>
      <c r="M916" s="1047"/>
      <c r="N916" s="1047"/>
      <c r="O916" s="1048"/>
      <c r="Q916" s="422" t="s">
        <v>299</v>
      </c>
      <c r="R916" s="20"/>
      <c r="S916" s="20"/>
      <c r="T916" s="20"/>
      <c r="U916" s="20"/>
      <c r="V916" s="20"/>
      <c r="W916" s="20"/>
      <c r="X916" s="20"/>
      <c r="Y916" s="20"/>
      <c r="Z916" s="10"/>
      <c r="AA916" s="20" t="s">
        <v>532</v>
      </c>
      <c r="AB916" s="20"/>
      <c r="AC916" s="20"/>
      <c r="AD916" s="20"/>
      <c r="AE916" s="21"/>
    </row>
    <row r="917" spans="1:31" ht="15" customHeight="1" x14ac:dyDescent="0.2">
      <c r="A917" s="514">
        <v>10</v>
      </c>
      <c r="B917" s="129" t="s">
        <v>1855</v>
      </c>
      <c r="C917" s="714">
        <v>26</v>
      </c>
      <c r="D917" s="714">
        <v>7</v>
      </c>
      <c r="E917" s="714">
        <v>7</v>
      </c>
      <c r="F917" s="714">
        <v>12</v>
      </c>
      <c r="G917" s="714">
        <v>40</v>
      </c>
      <c r="H917" s="714">
        <v>49</v>
      </c>
      <c r="I917" s="716">
        <v>21</v>
      </c>
      <c r="J917" s="700">
        <f t="shared" si="84"/>
        <v>26</v>
      </c>
      <c r="K917" s="700">
        <f t="shared" si="85"/>
        <v>21</v>
      </c>
      <c r="L917" s="1046"/>
      <c r="M917" s="1047"/>
      <c r="N917" s="1047"/>
      <c r="O917" s="1048"/>
      <c r="Q917" s="422" t="s">
        <v>1313</v>
      </c>
      <c r="R917" s="20"/>
      <c r="S917" s="20"/>
      <c r="T917" s="20"/>
      <c r="U917" s="20"/>
      <c r="V917" s="20"/>
      <c r="W917" s="20"/>
      <c r="X917" s="20"/>
      <c r="Y917" s="20"/>
      <c r="Z917" s="20" t="s">
        <v>532</v>
      </c>
      <c r="AA917" s="10"/>
      <c r="AB917" s="20"/>
      <c r="AC917" s="20"/>
      <c r="AD917" s="20"/>
      <c r="AE917" s="21"/>
    </row>
    <row r="918" spans="1:31" ht="15" customHeight="1" x14ac:dyDescent="0.2">
      <c r="A918" s="514">
        <v>11</v>
      </c>
      <c r="B918" s="129" t="s">
        <v>551</v>
      </c>
      <c r="C918" s="714">
        <v>26</v>
      </c>
      <c r="D918" s="714">
        <v>6</v>
      </c>
      <c r="E918" s="714">
        <v>8</v>
      </c>
      <c r="F918" s="714">
        <v>12</v>
      </c>
      <c r="G918" s="714">
        <v>59</v>
      </c>
      <c r="H918" s="714">
        <v>72</v>
      </c>
      <c r="I918" s="716">
        <v>20</v>
      </c>
      <c r="J918" s="700">
        <f t="shared" si="84"/>
        <v>26</v>
      </c>
      <c r="K918" s="700">
        <f t="shared" si="85"/>
        <v>20</v>
      </c>
      <c r="L918" s="1046"/>
      <c r="M918" s="1047"/>
      <c r="N918" s="1047"/>
      <c r="O918" s="1048"/>
      <c r="Q918" s="422" t="s">
        <v>153</v>
      </c>
      <c r="R918" s="20"/>
      <c r="S918" s="20"/>
      <c r="T918" s="20"/>
      <c r="U918" s="20"/>
      <c r="V918" s="20"/>
      <c r="W918" s="20"/>
      <c r="X918" s="20"/>
      <c r="Y918" s="20"/>
      <c r="Z918" s="20"/>
      <c r="AA918" s="20"/>
      <c r="AB918" s="10"/>
      <c r="AC918" s="20" t="s">
        <v>532</v>
      </c>
      <c r="AD918" s="20"/>
      <c r="AE918" s="21"/>
    </row>
    <row r="919" spans="1:31" ht="15" customHeight="1" x14ac:dyDescent="0.2">
      <c r="A919" s="514">
        <v>12</v>
      </c>
      <c r="B919" s="129" t="s">
        <v>1732</v>
      </c>
      <c r="C919" s="714">
        <v>26</v>
      </c>
      <c r="D919" s="714">
        <v>6</v>
      </c>
      <c r="E919" s="714">
        <v>7</v>
      </c>
      <c r="F919" s="714">
        <v>13</v>
      </c>
      <c r="G919" s="714">
        <v>36</v>
      </c>
      <c r="H919" s="714">
        <v>58</v>
      </c>
      <c r="I919" s="716">
        <v>19</v>
      </c>
      <c r="J919" s="700">
        <f t="shared" si="84"/>
        <v>26</v>
      </c>
      <c r="K919" s="700">
        <f t="shared" si="85"/>
        <v>19</v>
      </c>
      <c r="L919" s="1046"/>
      <c r="M919" s="1047"/>
      <c r="N919" s="1047"/>
      <c r="O919" s="1048"/>
      <c r="Q919" s="422" t="s">
        <v>547</v>
      </c>
      <c r="R919" s="20"/>
      <c r="S919" s="20"/>
      <c r="T919" s="20"/>
      <c r="U919" s="20"/>
      <c r="V919" s="20"/>
      <c r="W919" s="20"/>
      <c r="X919" s="20"/>
      <c r="Y919" s="20"/>
      <c r="Z919" s="20"/>
      <c r="AA919" s="20"/>
      <c r="AB919" s="20" t="s">
        <v>532</v>
      </c>
      <c r="AC919" s="10"/>
      <c r="AD919" s="20"/>
      <c r="AE919" s="21"/>
    </row>
    <row r="920" spans="1:31" ht="15" customHeight="1" x14ac:dyDescent="0.2">
      <c r="A920" s="514">
        <v>13</v>
      </c>
      <c r="B920" s="129" t="s">
        <v>89</v>
      </c>
      <c r="C920" s="714">
        <v>26</v>
      </c>
      <c r="D920" s="714">
        <v>4</v>
      </c>
      <c r="E920" s="714">
        <v>7</v>
      </c>
      <c r="F920" s="714">
        <v>15</v>
      </c>
      <c r="G920" s="714">
        <v>30</v>
      </c>
      <c r="H920" s="714">
        <v>53</v>
      </c>
      <c r="I920" s="716">
        <v>15</v>
      </c>
      <c r="J920" s="700">
        <f t="shared" si="84"/>
        <v>26</v>
      </c>
      <c r="K920" s="700">
        <f t="shared" si="85"/>
        <v>15</v>
      </c>
      <c r="L920" s="1046"/>
      <c r="M920" s="1047"/>
      <c r="N920" s="1047"/>
      <c r="O920" s="1048"/>
      <c r="Q920" s="422" t="s">
        <v>1306</v>
      </c>
      <c r="R920" s="20"/>
      <c r="S920" s="20"/>
      <c r="T920" s="20"/>
      <c r="U920" s="20"/>
      <c r="V920" s="20"/>
      <c r="W920" s="20"/>
      <c r="X920" s="20"/>
      <c r="Y920" s="20"/>
      <c r="Z920" s="20"/>
      <c r="AA920" s="20"/>
      <c r="AB920" s="20"/>
      <c r="AC920" s="20"/>
      <c r="AD920" s="10"/>
      <c r="AE920" s="21"/>
    </row>
    <row r="921" spans="1:31" ht="15" customHeight="1" thickBot="1" x14ac:dyDescent="0.25">
      <c r="A921" s="515">
        <v>14</v>
      </c>
      <c r="B921" s="130" t="s">
        <v>304</v>
      </c>
      <c r="C921" s="715">
        <v>26</v>
      </c>
      <c r="D921" s="715">
        <v>4</v>
      </c>
      <c r="E921" s="715">
        <v>3</v>
      </c>
      <c r="F921" s="715">
        <v>19</v>
      </c>
      <c r="G921" s="715">
        <v>39</v>
      </c>
      <c r="H921" s="715">
        <v>66</v>
      </c>
      <c r="I921" s="717">
        <v>11</v>
      </c>
      <c r="J921" s="700">
        <f t="shared" si="84"/>
        <v>26</v>
      </c>
      <c r="K921" s="700">
        <f t="shared" si="85"/>
        <v>11</v>
      </c>
      <c r="L921" s="1037"/>
      <c r="M921" s="1038"/>
      <c r="N921" s="1038"/>
      <c r="O921" s="1039"/>
      <c r="Q921" s="423" t="s">
        <v>499</v>
      </c>
      <c r="R921" s="23"/>
      <c r="S921" s="23"/>
      <c r="T921" s="23"/>
      <c r="U921" s="23"/>
      <c r="V921" s="23"/>
      <c r="W921" s="23"/>
      <c r="X921" s="23"/>
      <c r="Y921" s="23"/>
      <c r="Z921" s="23"/>
      <c r="AA921" s="23"/>
      <c r="AB921" s="23"/>
      <c r="AC921" s="23"/>
      <c r="AD921" s="23"/>
      <c r="AE921" s="15"/>
    </row>
    <row r="922" spans="1:31" ht="15" customHeight="1" x14ac:dyDescent="0.2">
      <c r="C922" s="700">
        <f t="shared" ref="C922:I922" si="87">SUM(C908:C921)</f>
        <v>364</v>
      </c>
      <c r="D922" s="700">
        <f t="shared" si="87"/>
        <v>136</v>
      </c>
      <c r="E922" s="700">
        <f t="shared" si="87"/>
        <v>90</v>
      </c>
      <c r="F922" s="700">
        <f t="shared" si="87"/>
        <v>138</v>
      </c>
      <c r="G922" s="700">
        <f t="shared" si="87"/>
        <v>667</v>
      </c>
      <c r="H922" s="700">
        <f t="shared" si="87"/>
        <v>679</v>
      </c>
      <c r="I922" s="700">
        <f t="shared" si="87"/>
        <v>362</v>
      </c>
      <c r="J922" s="700">
        <f t="shared" si="84"/>
        <v>364</v>
      </c>
      <c r="K922" s="700">
        <f t="shared" si="85"/>
        <v>362</v>
      </c>
    </row>
    <row r="923" spans="1:31" ht="15" customHeight="1" thickBot="1" x14ac:dyDescent="0.25"/>
    <row r="924" spans="1:31" ht="15" customHeight="1" thickBot="1" x14ac:dyDescent="0.25">
      <c r="A924" s="1326" t="s">
        <v>2223</v>
      </c>
      <c r="B924" s="1327"/>
      <c r="C924" s="1327"/>
      <c r="D924" s="1327"/>
      <c r="E924" s="1327"/>
      <c r="F924" s="1327"/>
      <c r="G924" s="1323" t="s">
        <v>2249</v>
      </c>
      <c r="H924" s="1324"/>
      <c r="I924" s="1325"/>
      <c r="L924" s="1242" t="s">
        <v>588</v>
      </c>
      <c r="M924" s="1243"/>
      <c r="N924" s="1243"/>
      <c r="O924" s="1244"/>
    </row>
    <row r="925" spans="1:31" ht="15" customHeight="1" thickBot="1" x14ac:dyDescent="0.25">
      <c r="A925" s="688" t="s">
        <v>496</v>
      </c>
      <c r="B925" s="689" t="s">
        <v>497</v>
      </c>
      <c r="C925" s="690" t="s">
        <v>498</v>
      </c>
      <c r="D925" s="690" t="s">
        <v>499</v>
      </c>
      <c r="E925" s="690" t="s">
        <v>500</v>
      </c>
      <c r="F925" s="690" t="s">
        <v>501</v>
      </c>
      <c r="G925" s="691" t="s">
        <v>502</v>
      </c>
      <c r="H925" s="691" t="s">
        <v>503</v>
      </c>
      <c r="I925" s="692" t="s">
        <v>504</v>
      </c>
      <c r="L925" s="1245"/>
      <c r="M925" s="1246"/>
      <c r="N925" s="1246"/>
      <c r="O925" s="1247"/>
      <c r="Q925" s="24" t="s">
        <v>2250</v>
      </c>
      <c r="R925" s="683" t="s">
        <v>241</v>
      </c>
      <c r="S925" s="683" t="s">
        <v>541</v>
      </c>
      <c r="T925" s="683" t="s">
        <v>1503</v>
      </c>
      <c r="U925" s="683" t="s">
        <v>564</v>
      </c>
      <c r="V925" s="683" t="s">
        <v>59</v>
      </c>
      <c r="W925" s="683" t="s">
        <v>1530</v>
      </c>
      <c r="X925" s="683" t="s">
        <v>1088</v>
      </c>
      <c r="Y925" s="683" t="s">
        <v>242</v>
      </c>
      <c r="Z925" s="683" t="s">
        <v>610</v>
      </c>
      <c r="AA925" s="683" t="s">
        <v>1089</v>
      </c>
      <c r="AB925" s="684" t="s">
        <v>514</v>
      </c>
    </row>
    <row r="926" spans="1:31" ht="15" customHeight="1" x14ac:dyDescent="0.2">
      <c r="A926" s="687">
        <v>1</v>
      </c>
      <c r="B926" s="126" t="s">
        <v>2254</v>
      </c>
      <c r="C926" s="713">
        <v>20</v>
      </c>
      <c r="D926" s="713">
        <v>14</v>
      </c>
      <c r="E926" s="713">
        <v>6</v>
      </c>
      <c r="F926" s="713">
        <v>0</v>
      </c>
      <c r="G926" s="713">
        <v>47</v>
      </c>
      <c r="H926" s="713">
        <v>17</v>
      </c>
      <c r="I926" s="719">
        <v>34</v>
      </c>
      <c r="J926" s="700">
        <f t="shared" si="84"/>
        <v>20</v>
      </c>
      <c r="K926" s="700">
        <f t="shared" si="85"/>
        <v>34</v>
      </c>
      <c r="L926" s="1210" t="s">
        <v>532</v>
      </c>
      <c r="M926" s="1211"/>
      <c r="N926" s="1211"/>
      <c r="O926" s="1212"/>
      <c r="Q926" s="681" t="s">
        <v>241</v>
      </c>
      <c r="R926" s="10"/>
      <c r="S926" s="20" t="s">
        <v>1490</v>
      </c>
      <c r="T926" s="20"/>
      <c r="U926" s="20"/>
      <c r="V926" s="20"/>
      <c r="W926" s="20"/>
      <c r="X926" s="20"/>
      <c r="Y926" s="20"/>
      <c r="Z926" s="20"/>
      <c r="AA926" s="20"/>
      <c r="AB926" s="21"/>
    </row>
    <row r="927" spans="1:31" ht="15" customHeight="1" x14ac:dyDescent="0.2">
      <c r="A927" s="685">
        <v>2</v>
      </c>
      <c r="B927" s="129" t="s">
        <v>1208</v>
      </c>
      <c r="C927" s="714">
        <v>20</v>
      </c>
      <c r="D927" s="714">
        <v>15</v>
      </c>
      <c r="E927" s="714">
        <v>2</v>
      </c>
      <c r="F927" s="714">
        <v>3</v>
      </c>
      <c r="G927" s="714">
        <v>60</v>
      </c>
      <c r="H927" s="714">
        <v>35</v>
      </c>
      <c r="I927" s="716">
        <v>32</v>
      </c>
      <c r="J927" s="700">
        <f t="shared" si="84"/>
        <v>20</v>
      </c>
      <c r="K927" s="700">
        <f t="shared" si="85"/>
        <v>32</v>
      </c>
      <c r="L927" s="1046"/>
      <c r="M927" s="1047"/>
      <c r="N927" s="1047"/>
      <c r="O927" s="1048"/>
      <c r="Q927" s="681" t="s">
        <v>541</v>
      </c>
      <c r="R927" s="20" t="s">
        <v>285</v>
      </c>
      <c r="S927" s="10"/>
      <c r="T927" s="20" t="s">
        <v>1795</v>
      </c>
      <c r="U927" s="20" t="s">
        <v>1597</v>
      </c>
      <c r="V927" s="20" t="s">
        <v>1493</v>
      </c>
      <c r="W927" s="20" t="s">
        <v>1656</v>
      </c>
      <c r="X927" s="20" t="s">
        <v>1601</v>
      </c>
      <c r="Y927" s="20" t="s">
        <v>844</v>
      </c>
      <c r="Z927" s="20" t="s">
        <v>1494</v>
      </c>
      <c r="AA927" s="20" t="s">
        <v>355</v>
      </c>
      <c r="AB927" s="21" t="s">
        <v>1493</v>
      </c>
    </row>
    <row r="928" spans="1:31" ht="15" customHeight="1" x14ac:dyDescent="0.2">
      <c r="A928" s="685">
        <v>3</v>
      </c>
      <c r="B928" s="129" t="s">
        <v>2255</v>
      </c>
      <c r="C928" s="714">
        <v>20</v>
      </c>
      <c r="D928" s="714">
        <v>9</v>
      </c>
      <c r="E928" s="714">
        <v>4</v>
      </c>
      <c r="F928" s="714">
        <v>7</v>
      </c>
      <c r="G928" s="714">
        <v>37</v>
      </c>
      <c r="H928" s="714">
        <v>32</v>
      </c>
      <c r="I928" s="716">
        <v>22</v>
      </c>
      <c r="J928" s="700">
        <f t="shared" si="84"/>
        <v>20</v>
      </c>
      <c r="K928" s="700">
        <f t="shared" si="85"/>
        <v>22</v>
      </c>
      <c r="L928" s="1046"/>
      <c r="M928" s="1047"/>
      <c r="N928" s="1047"/>
      <c r="O928" s="1048"/>
      <c r="Q928" s="681" t="s">
        <v>1503</v>
      </c>
      <c r="R928" s="20"/>
      <c r="S928" s="20" t="s">
        <v>1539</v>
      </c>
      <c r="T928" s="10"/>
      <c r="U928" s="20"/>
      <c r="V928" s="20"/>
      <c r="W928" s="20"/>
      <c r="X928" s="20"/>
      <c r="Y928" s="20"/>
      <c r="Z928" s="20"/>
      <c r="AA928" s="20"/>
      <c r="AB928" s="21"/>
    </row>
    <row r="929" spans="1:29" ht="15" customHeight="1" x14ac:dyDescent="0.2">
      <c r="A929" s="685">
        <v>4</v>
      </c>
      <c r="B929" s="129" t="s">
        <v>2256</v>
      </c>
      <c r="C929" s="714">
        <v>20</v>
      </c>
      <c r="D929" s="714">
        <v>8</v>
      </c>
      <c r="E929" s="714">
        <v>5</v>
      </c>
      <c r="F929" s="714">
        <v>7</v>
      </c>
      <c r="G929" s="714">
        <v>37</v>
      </c>
      <c r="H929" s="714">
        <v>27</v>
      </c>
      <c r="I929" s="716">
        <v>21</v>
      </c>
      <c r="J929" s="700">
        <f t="shared" si="84"/>
        <v>20</v>
      </c>
      <c r="K929" s="700">
        <f t="shared" si="85"/>
        <v>21</v>
      </c>
      <c r="L929" s="1046"/>
      <c r="M929" s="1047"/>
      <c r="N929" s="1047"/>
      <c r="O929" s="1048"/>
      <c r="Q929" s="681" t="s">
        <v>564</v>
      </c>
      <c r="R929" s="20"/>
      <c r="S929" s="20" t="s">
        <v>1495</v>
      </c>
      <c r="T929" s="20"/>
      <c r="U929" s="10"/>
      <c r="V929" s="20" t="s">
        <v>532</v>
      </c>
      <c r="W929" s="20"/>
      <c r="X929" s="20"/>
      <c r="Y929" s="20"/>
      <c r="Z929" s="20"/>
      <c r="AA929" s="20"/>
      <c r="AB929" s="21"/>
    </row>
    <row r="930" spans="1:29" ht="15" customHeight="1" x14ac:dyDescent="0.2">
      <c r="A930" s="685">
        <v>5</v>
      </c>
      <c r="B930" s="129" t="s">
        <v>2204</v>
      </c>
      <c r="C930" s="714">
        <v>20</v>
      </c>
      <c r="D930" s="714">
        <v>7</v>
      </c>
      <c r="E930" s="714">
        <v>5</v>
      </c>
      <c r="F930" s="714">
        <v>8</v>
      </c>
      <c r="G930" s="714">
        <v>37</v>
      </c>
      <c r="H930" s="714">
        <v>41</v>
      </c>
      <c r="I930" s="716">
        <v>19</v>
      </c>
      <c r="J930" s="700">
        <f t="shared" si="84"/>
        <v>20</v>
      </c>
      <c r="K930" s="700">
        <f t="shared" si="85"/>
        <v>19</v>
      </c>
      <c r="L930" s="1046"/>
      <c r="M930" s="1047"/>
      <c r="N930" s="1047"/>
      <c r="O930" s="1048"/>
      <c r="Q930" s="681" t="s">
        <v>59</v>
      </c>
      <c r="R930" s="20"/>
      <c r="S930" s="20" t="s">
        <v>1602</v>
      </c>
      <c r="T930" s="20"/>
      <c r="U930" s="20" t="s">
        <v>532</v>
      </c>
      <c r="V930" s="10"/>
      <c r="W930" s="20"/>
      <c r="X930" s="20"/>
      <c r="Y930" s="20"/>
      <c r="Z930" s="20"/>
      <c r="AA930" s="20"/>
      <c r="AB930" s="21"/>
    </row>
    <row r="931" spans="1:29" ht="15" customHeight="1" x14ac:dyDescent="0.2">
      <c r="A931" s="685">
        <v>6</v>
      </c>
      <c r="B931" s="129" t="s">
        <v>2257</v>
      </c>
      <c r="C931" s="714">
        <v>20</v>
      </c>
      <c r="D931" s="714">
        <v>8</v>
      </c>
      <c r="E931" s="714">
        <v>3</v>
      </c>
      <c r="F931" s="714">
        <v>9</v>
      </c>
      <c r="G931" s="714">
        <v>32</v>
      </c>
      <c r="H931" s="714">
        <v>37</v>
      </c>
      <c r="I931" s="716">
        <v>19</v>
      </c>
      <c r="J931" s="700">
        <f t="shared" si="84"/>
        <v>20</v>
      </c>
      <c r="K931" s="700">
        <f t="shared" si="85"/>
        <v>19</v>
      </c>
      <c r="L931" s="1046"/>
      <c r="M931" s="1047"/>
      <c r="N931" s="1047"/>
      <c r="O931" s="1048"/>
      <c r="Q931" s="681" t="s">
        <v>1530</v>
      </c>
      <c r="R931" s="20"/>
      <c r="S931" s="20" t="s">
        <v>355</v>
      </c>
      <c r="T931" s="20"/>
      <c r="U931" s="20"/>
      <c r="V931" s="20"/>
      <c r="W931" s="10"/>
      <c r="X931" s="20" t="s">
        <v>532</v>
      </c>
      <c r="Y931" s="20"/>
      <c r="Z931" s="20"/>
      <c r="AA931" s="20"/>
      <c r="AB931" s="21"/>
    </row>
    <row r="932" spans="1:29" ht="15" customHeight="1" x14ac:dyDescent="0.2">
      <c r="A932" s="685">
        <v>7</v>
      </c>
      <c r="B932" s="129" t="s">
        <v>106</v>
      </c>
      <c r="C932" s="714">
        <v>19</v>
      </c>
      <c r="D932" s="714">
        <v>6</v>
      </c>
      <c r="E932" s="714">
        <v>5</v>
      </c>
      <c r="F932" s="714">
        <v>8</v>
      </c>
      <c r="G932" s="714">
        <v>34</v>
      </c>
      <c r="H932" s="714">
        <v>38</v>
      </c>
      <c r="I932" s="716">
        <v>17</v>
      </c>
      <c r="J932" s="700">
        <f t="shared" si="84"/>
        <v>19</v>
      </c>
      <c r="K932" s="700">
        <f t="shared" si="85"/>
        <v>17</v>
      </c>
      <c r="L932" s="1046"/>
      <c r="M932" s="1047"/>
      <c r="N932" s="1047"/>
      <c r="O932" s="1048"/>
      <c r="Q932" s="681" t="s">
        <v>1088</v>
      </c>
      <c r="R932" s="20"/>
      <c r="S932" s="20" t="s">
        <v>1642</v>
      </c>
      <c r="T932" s="20"/>
      <c r="U932" s="20"/>
      <c r="V932" s="20"/>
      <c r="W932" s="20" t="s">
        <v>532</v>
      </c>
      <c r="X932" s="10"/>
      <c r="Y932" s="20"/>
      <c r="Z932" s="20"/>
      <c r="AA932" s="20"/>
      <c r="AB932" s="21"/>
    </row>
    <row r="933" spans="1:29" ht="15" customHeight="1" x14ac:dyDescent="0.2">
      <c r="A933" s="685">
        <v>8</v>
      </c>
      <c r="B933" s="129" t="s">
        <v>2258</v>
      </c>
      <c r="C933" s="714">
        <v>20</v>
      </c>
      <c r="D933" s="714">
        <v>6</v>
      </c>
      <c r="E933" s="714">
        <v>3</v>
      </c>
      <c r="F933" s="714">
        <v>11</v>
      </c>
      <c r="G933" s="714">
        <v>31</v>
      </c>
      <c r="H933" s="714">
        <v>40</v>
      </c>
      <c r="I933" s="716">
        <v>15</v>
      </c>
      <c r="J933" s="700">
        <f t="shared" si="84"/>
        <v>20</v>
      </c>
      <c r="K933" s="700">
        <f t="shared" si="85"/>
        <v>15</v>
      </c>
      <c r="L933" s="1046"/>
      <c r="M933" s="1047"/>
      <c r="N933" s="1047"/>
      <c r="O933" s="1048"/>
      <c r="Q933" s="681" t="s">
        <v>242</v>
      </c>
      <c r="R933" s="20"/>
      <c r="S933" s="20" t="s">
        <v>1642</v>
      </c>
      <c r="T933" s="20"/>
      <c r="U933" s="20"/>
      <c r="V933" s="20"/>
      <c r="W933" s="20"/>
      <c r="X933" s="20"/>
      <c r="Y933" s="10"/>
      <c r="Z933" s="20" t="s">
        <v>532</v>
      </c>
      <c r="AA933" s="20"/>
      <c r="AB933" s="21"/>
    </row>
    <row r="934" spans="1:29" ht="15" customHeight="1" x14ac:dyDescent="0.2">
      <c r="A934" s="685">
        <v>9</v>
      </c>
      <c r="B934" s="129" t="s">
        <v>2259</v>
      </c>
      <c r="C934" s="714">
        <v>20</v>
      </c>
      <c r="D934" s="714">
        <v>4</v>
      </c>
      <c r="E934" s="714">
        <v>4</v>
      </c>
      <c r="F934" s="714">
        <v>12</v>
      </c>
      <c r="G934" s="714">
        <v>23</v>
      </c>
      <c r="H934" s="714">
        <v>38</v>
      </c>
      <c r="I934" s="716">
        <v>12</v>
      </c>
      <c r="J934" s="700">
        <f t="shared" si="84"/>
        <v>20</v>
      </c>
      <c r="K934" s="700">
        <f t="shared" si="85"/>
        <v>12</v>
      </c>
      <c r="L934" s="1046"/>
      <c r="M934" s="1047"/>
      <c r="N934" s="1047"/>
      <c r="O934" s="1048"/>
      <c r="Q934" s="681" t="s">
        <v>610</v>
      </c>
      <c r="R934" s="20"/>
      <c r="S934" s="20" t="s">
        <v>1546</v>
      </c>
      <c r="T934" s="20"/>
      <c r="U934" s="20"/>
      <c r="V934" s="20"/>
      <c r="W934" s="20"/>
      <c r="X934" s="20"/>
      <c r="Y934" s="20" t="s">
        <v>532</v>
      </c>
      <c r="Z934" s="10"/>
      <c r="AA934" s="20"/>
      <c r="AB934" s="21"/>
    </row>
    <row r="935" spans="1:29" ht="15" customHeight="1" x14ac:dyDescent="0.2">
      <c r="A935" s="685">
        <v>10</v>
      </c>
      <c r="B935" s="129" t="s">
        <v>1368</v>
      </c>
      <c r="C935" s="714">
        <v>20</v>
      </c>
      <c r="D935" s="714">
        <v>5</v>
      </c>
      <c r="E935" s="714">
        <v>1</v>
      </c>
      <c r="F935" s="714">
        <v>14</v>
      </c>
      <c r="G935" s="714">
        <v>36</v>
      </c>
      <c r="H935" s="714">
        <v>51</v>
      </c>
      <c r="I935" s="716">
        <v>11</v>
      </c>
      <c r="J935" s="700">
        <f t="shared" si="84"/>
        <v>20</v>
      </c>
      <c r="K935" s="700">
        <f t="shared" si="85"/>
        <v>11</v>
      </c>
      <c r="L935" s="1046"/>
      <c r="M935" s="1047"/>
      <c r="N935" s="1047"/>
      <c r="O935" s="1048"/>
      <c r="Q935" s="681" t="s">
        <v>610</v>
      </c>
      <c r="R935" s="20"/>
      <c r="S935" s="20" t="s">
        <v>1543</v>
      </c>
      <c r="T935" s="20"/>
      <c r="U935" s="20"/>
      <c r="V935" s="20"/>
      <c r="W935" s="20"/>
      <c r="X935" s="20"/>
      <c r="Y935" s="20"/>
      <c r="Z935" s="20"/>
      <c r="AA935" s="10"/>
      <c r="AB935" s="21"/>
    </row>
    <row r="936" spans="1:29" ht="15" customHeight="1" thickBot="1" x14ac:dyDescent="0.25">
      <c r="A936" s="686">
        <v>11</v>
      </c>
      <c r="B936" s="130" t="s">
        <v>2062</v>
      </c>
      <c r="C936" s="715">
        <v>19</v>
      </c>
      <c r="D936" s="715">
        <v>3</v>
      </c>
      <c r="E936" s="715">
        <v>4</v>
      </c>
      <c r="F936" s="715">
        <v>12</v>
      </c>
      <c r="G936" s="715">
        <v>28</v>
      </c>
      <c r="H936" s="715">
        <v>41</v>
      </c>
      <c r="I936" s="717">
        <v>10</v>
      </c>
      <c r="J936" s="700">
        <f t="shared" si="84"/>
        <v>19</v>
      </c>
      <c r="K936" s="700">
        <f t="shared" si="85"/>
        <v>10</v>
      </c>
      <c r="L936" s="1037"/>
      <c r="M936" s="1038"/>
      <c r="N936" s="1038"/>
      <c r="O936" s="1039"/>
      <c r="Q936" s="682" t="s">
        <v>514</v>
      </c>
      <c r="R936" s="23"/>
      <c r="S936" s="23" t="s">
        <v>1210</v>
      </c>
      <c r="T936" s="23"/>
      <c r="U936" s="23"/>
      <c r="V936" s="23"/>
      <c r="W936" s="23"/>
      <c r="X936" s="23"/>
      <c r="Y936" s="23"/>
      <c r="Z936" s="23"/>
      <c r="AA936" s="23"/>
      <c r="AB936" s="15"/>
    </row>
    <row r="937" spans="1:29" ht="15" customHeight="1" x14ac:dyDescent="0.2">
      <c r="C937" s="700">
        <f t="shared" ref="C937:I937" si="88">SUM(C926:C936)</f>
        <v>218</v>
      </c>
      <c r="D937" s="700">
        <f t="shared" si="88"/>
        <v>85</v>
      </c>
      <c r="E937" s="700">
        <f t="shared" si="88"/>
        <v>42</v>
      </c>
      <c r="F937" s="700">
        <f t="shared" si="88"/>
        <v>91</v>
      </c>
      <c r="G937" s="700">
        <f t="shared" si="88"/>
        <v>402</v>
      </c>
      <c r="H937" s="700">
        <f t="shared" si="88"/>
        <v>397</v>
      </c>
      <c r="I937" s="700">
        <f t="shared" si="88"/>
        <v>212</v>
      </c>
      <c r="J937" s="700">
        <f t="shared" si="84"/>
        <v>218</v>
      </c>
      <c r="K937" s="700">
        <f t="shared" si="85"/>
        <v>212</v>
      </c>
    </row>
    <row r="938" spans="1:29" ht="15" customHeight="1" thickBot="1" x14ac:dyDescent="0.25">
      <c r="L938" s="4" t="s">
        <v>532</v>
      </c>
    </row>
    <row r="939" spans="1:29" ht="15" customHeight="1" thickBot="1" x14ac:dyDescent="0.25">
      <c r="A939" s="1326" t="s">
        <v>2231</v>
      </c>
      <c r="B939" s="1327"/>
      <c r="C939" s="1327"/>
      <c r="D939" s="1327"/>
      <c r="E939" s="1327"/>
      <c r="F939" s="1327"/>
      <c r="G939" s="1323" t="s">
        <v>2249</v>
      </c>
      <c r="H939" s="1324"/>
      <c r="I939" s="1325"/>
      <c r="L939" s="945" t="s">
        <v>495</v>
      </c>
      <c r="M939" s="946"/>
      <c r="N939" s="946"/>
      <c r="O939" s="947"/>
    </row>
    <row r="940" spans="1:29" ht="15" customHeight="1" thickBot="1" x14ac:dyDescent="0.25">
      <c r="A940" s="688" t="s">
        <v>496</v>
      </c>
      <c r="B940" s="689" t="s">
        <v>497</v>
      </c>
      <c r="C940" s="690" t="s">
        <v>498</v>
      </c>
      <c r="D940" s="690" t="s">
        <v>499</v>
      </c>
      <c r="E940" s="690" t="s">
        <v>500</v>
      </c>
      <c r="F940" s="690" t="s">
        <v>501</v>
      </c>
      <c r="G940" s="691" t="s">
        <v>502</v>
      </c>
      <c r="H940" s="691" t="s">
        <v>503</v>
      </c>
      <c r="I940" s="692" t="s">
        <v>504</v>
      </c>
      <c r="L940" s="1063"/>
      <c r="M940" s="1064"/>
      <c r="N940" s="1064"/>
      <c r="O940" s="1065"/>
      <c r="Q940" s="24" t="s">
        <v>2250</v>
      </c>
      <c r="R940" s="683" t="s">
        <v>1615</v>
      </c>
      <c r="S940" s="683" t="s">
        <v>241</v>
      </c>
      <c r="T940" s="683" t="s">
        <v>1196</v>
      </c>
      <c r="U940" s="683" t="s">
        <v>1784</v>
      </c>
      <c r="V940" s="683" t="s">
        <v>500</v>
      </c>
      <c r="W940" s="683" t="s">
        <v>610</v>
      </c>
      <c r="X940" s="683" t="s">
        <v>2089</v>
      </c>
      <c r="Y940" s="683" t="s">
        <v>1959</v>
      </c>
      <c r="Z940" s="683" t="s">
        <v>2090</v>
      </c>
      <c r="AA940" s="683" t="s">
        <v>1587</v>
      </c>
      <c r="AB940" s="683" t="s">
        <v>813</v>
      </c>
      <c r="AC940" s="684" t="s">
        <v>727</v>
      </c>
    </row>
    <row r="941" spans="1:29" ht="15" customHeight="1" x14ac:dyDescent="0.2">
      <c r="A941" s="687" t="s">
        <v>521</v>
      </c>
      <c r="B941" s="126" t="s">
        <v>2061</v>
      </c>
      <c r="C941" s="713">
        <v>22</v>
      </c>
      <c r="D941" s="713"/>
      <c r="E941" s="713"/>
      <c r="F941" s="713"/>
      <c r="G941" s="713"/>
      <c r="H941" s="713"/>
      <c r="I941" s="719"/>
      <c r="J941" s="700">
        <f t="shared" si="84"/>
        <v>0</v>
      </c>
      <c r="K941" s="700">
        <f t="shared" si="85"/>
        <v>0</v>
      </c>
      <c r="L941" s="1210" t="s">
        <v>528</v>
      </c>
      <c r="M941" s="1211"/>
      <c r="N941" s="1211"/>
      <c r="O941" s="1212"/>
      <c r="Q941" s="681" t="s">
        <v>1615</v>
      </c>
      <c r="R941" s="10"/>
      <c r="S941" s="20"/>
      <c r="T941" s="20"/>
      <c r="U941" s="20"/>
      <c r="V941" s="20"/>
      <c r="W941" s="20"/>
      <c r="X941" s="20"/>
      <c r="Y941" s="20"/>
      <c r="Z941" s="20"/>
      <c r="AA941" s="20"/>
      <c r="AB941" s="20"/>
      <c r="AC941" s="21"/>
    </row>
    <row r="942" spans="1:29" ht="15" customHeight="1" x14ac:dyDescent="0.2">
      <c r="A942" s="685" t="s">
        <v>521</v>
      </c>
      <c r="B942" s="129" t="s">
        <v>244</v>
      </c>
      <c r="C942" s="714">
        <v>22</v>
      </c>
      <c r="D942" s="714"/>
      <c r="E942" s="714"/>
      <c r="F942" s="714"/>
      <c r="G942" s="714"/>
      <c r="H942" s="714"/>
      <c r="I942" s="716"/>
      <c r="J942" s="700">
        <f t="shared" si="84"/>
        <v>0</v>
      </c>
      <c r="K942" s="700">
        <f t="shared" si="85"/>
        <v>0</v>
      </c>
      <c r="L942" s="1046"/>
      <c r="M942" s="1047"/>
      <c r="N942" s="1047"/>
      <c r="O942" s="1048"/>
      <c r="Q942" s="681" t="s">
        <v>241</v>
      </c>
      <c r="R942" s="20"/>
      <c r="S942" s="10"/>
      <c r="T942" s="20" t="s">
        <v>532</v>
      </c>
      <c r="U942" s="20"/>
      <c r="V942" s="20"/>
      <c r="W942" s="20"/>
      <c r="X942" s="20"/>
      <c r="Y942" s="20"/>
      <c r="Z942" s="20"/>
      <c r="AA942" s="20"/>
      <c r="AB942" s="20"/>
      <c r="AC942" s="21"/>
    </row>
    <row r="943" spans="1:29" ht="15" customHeight="1" x14ac:dyDescent="0.2">
      <c r="A943" s="685" t="s">
        <v>521</v>
      </c>
      <c r="B943" s="129" t="s">
        <v>2248</v>
      </c>
      <c r="C943" s="714">
        <v>22</v>
      </c>
      <c r="D943" s="714"/>
      <c r="E943" s="714"/>
      <c r="F943" s="714"/>
      <c r="G943" s="714"/>
      <c r="H943" s="714"/>
      <c r="I943" s="716"/>
      <c r="J943" s="700">
        <f t="shared" si="84"/>
        <v>0</v>
      </c>
      <c r="K943" s="700">
        <f t="shared" si="85"/>
        <v>0</v>
      </c>
      <c r="L943" s="1046"/>
      <c r="M943" s="1047"/>
      <c r="N943" s="1047"/>
      <c r="O943" s="1048"/>
      <c r="Q943" s="681" t="s">
        <v>1196</v>
      </c>
      <c r="R943" s="20"/>
      <c r="S943" s="20" t="s">
        <v>532</v>
      </c>
      <c r="T943" s="10"/>
      <c r="U943" s="20"/>
      <c r="V943" s="20"/>
      <c r="W943" s="20"/>
      <c r="X943" s="20"/>
      <c r="Y943" s="20"/>
      <c r="Z943" s="20"/>
      <c r="AA943" s="20"/>
      <c r="AB943" s="20"/>
      <c r="AC943" s="21"/>
    </row>
    <row r="944" spans="1:29" ht="15" customHeight="1" x14ac:dyDescent="0.2">
      <c r="A944" s="685" t="s">
        <v>521</v>
      </c>
      <c r="B944" s="129" t="s">
        <v>1090</v>
      </c>
      <c r="C944" s="714">
        <v>22</v>
      </c>
      <c r="D944" s="714"/>
      <c r="E944" s="714"/>
      <c r="F944" s="714"/>
      <c r="G944" s="714"/>
      <c r="H944" s="714"/>
      <c r="I944" s="716"/>
      <c r="J944" s="700">
        <f t="shared" si="84"/>
        <v>0</v>
      </c>
      <c r="K944" s="700">
        <f t="shared" si="85"/>
        <v>0</v>
      </c>
      <c r="L944" s="1046"/>
      <c r="M944" s="1047"/>
      <c r="N944" s="1047"/>
      <c r="O944" s="1048"/>
      <c r="Q944" s="681" t="s">
        <v>1784</v>
      </c>
      <c r="R944" s="20"/>
      <c r="S944" s="20"/>
      <c r="T944" s="20"/>
      <c r="U944" s="10"/>
      <c r="V944" s="20"/>
      <c r="W944" s="20"/>
      <c r="X944" s="20"/>
      <c r="Y944" s="20"/>
      <c r="Z944" s="20"/>
      <c r="AA944" s="20"/>
      <c r="AB944" s="20"/>
      <c r="AC944" s="21"/>
    </row>
    <row r="945" spans="1:35" ht="15" customHeight="1" x14ac:dyDescent="0.2">
      <c r="A945" s="685" t="s">
        <v>521</v>
      </c>
      <c r="B945" s="129" t="s">
        <v>616</v>
      </c>
      <c r="C945" s="714">
        <v>22</v>
      </c>
      <c r="D945" s="714"/>
      <c r="E945" s="714"/>
      <c r="F945" s="714"/>
      <c r="G945" s="714"/>
      <c r="H945" s="714"/>
      <c r="I945" s="716"/>
      <c r="J945" s="700">
        <f t="shared" si="84"/>
        <v>0</v>
      </c>
      <c r="K945" s="700">
        <f t="shared" si="85"/>
        <v>0</v>
      </c>
      <c r="L945" s="1046"/>
      <c r="M945" s="1047"/>
      <c r="N945" s="1047"/>
      <c r="O945" s="1048"/>
      <c r="Q945" s="681" t="s">
        <v>500</v>
      </c>
      <c r="R945" s="20"/>
      <c r="S945" s="20"/>
      <c r="T945" s="20"/>
      <c r="U945" s="20"/>
      <c r="V945" s="10"/>
      <c r="W945" s="20" t="s">
        <v>532</v>
      </c>
      <c r="X945" s="20"/>
      <c r="Y945" s="20"/>
      <c r="Z945" s="20"/>
      <c r="AA945" s="20"/>
      <c r="AB945" s="20"/>
      <c r="AC945" s="21"/>
    </row>
    <row r="946" spans="1:35" ht="15" customHeight="1" x14ac:dyDescent="0.2">
      <c r="A946" s="685" t="s">
        <v>521</v>
      </c>
      <c r="B946" s="129" t="s">
        <v>1094</v>
      </c>
      <c r="C946" s="714">
        <v>22</v>
      </c>
      <c r="D946" s="714"/>
      <c r="E946" s="714"/>
      <c r="F946" s="714"/>
      <c r="G946" s="714"/>
      <c r="H946" s="714"/>
      <c r="I946" s="716"/>
      <c r="J946" s="700">
        <f t="shared" si="84"/>
        <v>0</v>
      </c>
      <c r="K946" s="700">
        <f t="shared" si="85"/>
        <v>0</v>
      </c>
      <c r="L946" s="1046"/>
      <c r="M946" s="1047"/>
      <c r="N946" s="1047"/>
      <c r="O946" s="1048"/>
      <c r="Q946" s="681" t="s">
        <v>610</v>
      </c>
      <c r="R946" s="20"/>
      <c r="S946" s="20"/>
      <c r="T946" s="20"/>
      <c r="U946" s="20"/>
      <c r="V946" s="20" t="s">
        <v>532</v>
      </c>
      <c r="W946" s="10"/>
      <c r="X946" s="20"/>
      <c r="Y946" s="20"/>
      <c r="Z946" s="20"/>
      <c r="AA946" s="20"/>
      <c r="AB946" s="20"/>
      <c r="AC946" s="21"/>
    </row>
    <row r="947" spans="1:35" ht="15" customHeight="1" x14ac:dyDescent="0.2">
      <c r="A947" s="685" t="s">
        <v>521</v>
      </c>
      <c r="B947" s="129" t="s">
        <v>2093</v>
      </c>
      <c r="C947" s="714">
        <v>22</v>
      </c>
      <c r="D947" s="714"/>
      <c r="E947" s="714"/>
      <c r="F947" s="714"/>
      <c r="G947" s="714"/>
      <c r="H947" s="714"/>
      <c r="I947" s="716"/>
      <c r="J947" s="700">
        <f t="shared" si="84"/>
        <v>0</v>
      </c>
      <c r="K947" s="700">
        <f t="shared" si="85"/>
        <v>0</v>
      </c>
      <c r="L947" s="1046"/>
      <c r="M947" s="1047"/>
      <c r="N947" s="1047"/>
      <c r="O947" s="1048"/>
      <c r="Q947" s="681" t="s">
        <v>2089</v>
      </c>
      <c r="R947" s="20"/>
      <c r="S947" s="20"/>
      <c r="T947" s="20"/>
      <c r="U947" s="20"/>
      <c r="V947" s="20"/>
      <c r="W947" s="20"/>
      <c r="X947" s="10"/>
      <c r="Y947" s="20" t="s">
        <v>532</v>
      </c>
      <c r="Z947" s="20"/>
      <c r="AA947" s="20"/>
      <c r="AB947" s="20"/>
      <c r="AC947" s="21"/>
    </row>
    <row r="948" spans="1:35" ht="15" customHeight="1" x14ac:dyDescent="0.2">
      <c r="A948" s="685" t="s">
        <v>521</v>
      </c>
      <c r="B948" s="129" t="s">
        <v>2094</v>
      </c>
      <c r="C948" s="714">
        <v>22</v>
      </c>
      <c r="D948" s="714"/>
      <c r="E948" s="714"/>
      <c r="F948" s="714"/>
      <c r="G948" s="714"/>
      <c r="H948" s="714"/>
      <c r="I948" s="716"/>
      <c r="J948" s="700">
        <f t="shared" si="84"/>
        <v>0</v>
      </c>
      <c r="K948" s="700">
        <f t="shared" si="85"/>
        <v>0</v>
      </c>
      <c r="L948" s="1046"/>
      <c r="M948" s="1047"/>
      <c r="N948" s="1047"/>
      <c r="O948" s="1048"/>
      <c r="Q948" s="681" t="s">
        <v>1959</v>
      </c>
      <c r="R948" s="20"/>
      <c r="S948" s="20"/>
      <c r="T948" s="20"/>
      <c r="U948" s="20"/>
      <c r="V948" s="20"/>
      <c r="W948" s="20"/>
      <c r="X948" s="20" t="s">
        <v>532</v>
      </c>
      <c r="Y948" s="10"/>
      <c r="Z948" s="20"/>
      <c r="AA948" s="20"/>
      <c r="AB948" s="20"/>
      <c r="AC948" s="21"/>
    </row>
    <row r="949" spans="1:35" ht="15" customHeight="1" x14ac:dyDescent="0.2">
      <c r="A949" s="685" t="s">
        <v>521</v>
      </c>
      <c r="B949" s="129" t="s">
        <v>1497</v>
      </c>
      <c r="C949" s="714">
        <v>22</v>
      </c>
      <c r="D949" s="714"/>
      <c r="E949" s="714"/>
      <c r="F949" s="714"/>
      <c r="G949" s="714"/>
      <c r="H949" s="714"/>
      <c r="I949" s="716"/>
      <c r="J949" s="700">
        <f t="shared" si="84"/>
        <v>0</v>
      </c>
      <c r="K949" s="700">
        <f t="shared" si="85"/>
        <v>0</v>
      </c>
      <c r="L949" s="1046"/>
      <c r="M949" s="1047"/>
      <c r="N949" s="1047"/>
      <c r="O949" s="1048"/>
      <c r="Q949" s="681" t="s">
        <v>2090</v>
      </c>
      <c r="R949" s="20"/>
      <c r="S949" s="20"/>
      <c r="T949" s="20"/>
      <c r="U949" s="20"/>
      <c r="V949" s="20"/>
      <c r="W949" s="20"/>
      <c r="X949" s="20"/>
      <c r="Y949" s="20"/>
      <c r="Z949" s="10"/>
      <c r="AA949" s="20" t="s">
        <v>532</v>
      </c>
      <c r="AB949" s="20"/>
      <c r="AC949" s="21"/>
    </row>
    <row r="950" spans="1:35" ht="15" customHeight="1" x14ac:dyDescent="0.2">
      <c r="A950" s="685" t="s">
        <v>521</v>
      </c>
      <c r="B950" s="129" t="s">
        <v>1589</v>
      </c>
      <c r="C950" s="714">
        <v>22</v>
      </c>
      <c r="D950" s="714"/>
      <c r="E950" s="714"/>
      <c r="F950" s="714"/>
      <c r="G950" s="714"/>
      <c r="H950" s="714"/>
      <c r="I950" s="716"/>
      <c r="J950" s="700">
        <f t="shared" si="84"/>
        <v>0</v>
      </c>
      <c r="K950" s="700">
        <f t="shared" si="85"/>
        <v>0</v>
      </c>
      <c r="L950" s="1046"/>
      <c r="M950" s="1047"/>
      <c r="N950" s="1047"/>
      <c r="O950" s="1048"/>
      <c r="Q950" s="681" t="s">
        <v>1587</v>
      </c>
      <c r="R950" s="20"/>
      <c r="S950" s="20"/>
      <c r="T950" s="20"/>
      <c r="U950" s="20"/>
      <c r="V950" s="20"/>
      <c r="W950" s="20"/>
      <c r="X950" s="20"/>
      <c r="Y950" s="20"/>
      <c r="Z950" s="20" t="s">
        <v>532</v>
      </c>
      <c r="AA950" s="10"/>
      <c r="AB950" s="20"/>
      <c r="AC950" s="21"/>
    </row>
    <row r="951" spans="1:35" ht="15" customHeight="1" x14ac:dyDescent="0.2">
      <c r="A951" s="685" t="s">
        <v>521</v>
      </c>
      <c r="B951" s="129" t="s">
        <v>1042</v>
      </c>
      <c r="C951" s="714">
        <v>22</v>
      </c>
      <c r="D951" s="714"/>
      <c r="E951" s="714"/>
      <c r="F951" s="714"/>
      <c r="G951" s="714"/>
      <c r="H951" s="714"/>
      <c r="I951" s="716"/>
      <c r="J951" s="700">
        <f t="shared" si="84"/>
        <v>0</v>
      </c>
      <c r="K951" s="700">
        <f t="shared" si="85"/>
        <v>0</v>
      </c>
      <c r="L951" s="1046"/>
      <c r="M951" s="1047"/>
      <c r="N951" s="1047"/>
      <c r="O951" s="1048"/>
      <c r="Q951" s="681" t="s">
        <v>813</v>
      </c>
      <c r="R951" s="20"/>
      <c r="S951" s="20"/>
      <c r="T951" s="20"/>
      <c r="U951" s="20"/>
      <c r="V951" s="20"/>
      <c r="W951" s="20"/>
      <c r="X951" s="20"/>
      <c r="Y951" s="20"/>
      <c r="Z951" s="20"/>
      <c r="AA951" s="20"/>
      <c r="AB951" s="10"/>
      <c r="AC951" s="21"/>
    </row>
    <row r="952" spans="1:35" ht="15" customHeight="1" thickBot="1" x14ac:dyDescent="0.25">
      <c r="A952" s="686" t="s">
        <v>521</v>
      </c>
      <c r="B952" s="130" t="s">
        <v>1139</v>
      </c>
      <c r="C952" s="715">
        <v>22</v>
      </c>
      <c r="D952" s="715"/>
      <c r="E952" s="715"/>
      <c r="F952" s="715"/>
      <c r="G952" s="715"/>
      <c r="H952" s="715"/>
      <c r="I952" s="717"/>
      <c r="J952" s="700">
        <f t="shared" si="84"/>
        <v>0</v>
      </c>
      <c r="K952" s="700">
        <f t="shared" si="85"/>
        <v>0</v>
      </c>
      <c r="L952" s="1037"/>
      <c r="M952" s="1038"/>
      <c r="N952" s="1038"/>
      <c r="O952" s="1039"/>
      <c r="Q952" s="682" t="s">
        <v>727</v>
      </c>
      <c r="R952" s="23"/>
      <c r="S952" s="23"/>
      <c r="T952" s="23"/>
      <c r="U952" s="23"/>
      <c r="V952" s="23"/>
      <c r="W952" s="23"/>
      <c r="X952" s="23"/>
      <c r="Y952" s="23"/>
      <c r="Z952" s="23"/>
      <c r="AA952" s="23"/>
      <c r="AB952" s="23"/>
      <c r="AC952" s="15"/>
    </row>
    <row r="953" spans="1:35" ht="15" customHeight="1" x14ac:dyDescent="0.2">
      <c r="C953" s="700">
        <f t="shared" ref="C953:I953" si="89">SUM(C941:C952)</f>
        <v>264</v>
      </c>
      <c r="D953" s="700">
        <f t="shared" si="89"/>
        <v>0</v>
      </c>
      <c r="E953" s="700">
        <f t="shared" si="89"/>
        <v>0</v>
      </c>
      <c r="F953" s="700">
        <f t="shared" si="89"/>
        <v>0</v>
      </c>
      <c r="G953" s="700">
        <f t="shared" si="89"/>
        <v>0</v>
      </c>
      <c r="H953" s="700">
        <f t="shared" si="89"/>
        <v>0</v>
      </c>
      <c r="I953" s="700">
        <f t="shared" si="89"/>
        <v>0</v>
      </c>
      <c r="J953" s="700">
        <f t="shared" si="84"/>
        <v>0</v>
      </c>
      <c r="K953" s="700">
        <f t="shared" si="85"/>
        <v>0</v>
      </c>
      <c r="L953" s="4" t="s">
        <v>532</v>
      </c>
    </row>
    <row r="954" spans="1:35" ht="15" customHeight="1" thickBot="1" x14ac:dyDescent="0.25"/>
    <row r="955" spans="1:35" ht="15" customHeight="1" x14ac:dyDescent="0.2">
      <c r="A955" s="1131" t="s">
        <v>491</v>
      </c>
      <c r="B955" s="1305"/>
      <c r="C955" s="1020" t="s">
        <v>2260</v>
      </c>
      <c r="D955" s="1021"/>
      <c r="E955" s="1021"/>
      <c r="F955" s="1021"/>
      <c r="G955" s="1021"/>
      <c r="H955" s="1021"/>
      <c r="I955" s="1022"/>
      <c r="P955" s="5" t="s">
        <v>532</v>
      </c>
    </row>
    <row r="956" spans="1:35" ht="15" customHeight="1" thickBot="1" x14ac:dyDescent="0.25">
      <c r="A956" s="1133"/>
      <c r="B956" s="1306"/>
      <c r="C956" s="1023"/>
      <c r="D956" s="1024"/>
      <c r="E956" s="1024"/>
      <c r="F956" s="1024"/>
      <c r="G956" s="1024"/>
      <c r="H956" s="1024"/>
      <c r="I956" s="1025"/>
      <c r="AI956" s="5" t="s">
        <v>532</v>
      </c>
    </row>
    <row r="957" spans="1:35" ht="15" customHeight="1" thickBot="1" x14ac:dyDescent="0.25">
      <c r="V957" s="5" t="s">
        <v>532</v>
      </c>
    </row>
    <row r="958" spans="1:35" ht="15" customHeight="1" thickBot="1" x14ac:dyDescent="0.25">
      <c r="A958" s="1321" t="s">
        <v>2187</v>
      </c>
      <c r="B958" s="1322"/>
      <c r="C958" s="1322"/>
      <c r="D958" s="1322"/>
      <c r="E958" s="1322"/>
      <c r="F958" s="1322"/>
      <c r="G958" s="1328" t="s">
        <v>2260</v>
      </c>
      <c r="H958" s="1329"/>
      <c r="I958" s="1330"/>
      <c r="L958" s="1242" t="s">
        <v>588</v>
      </c>
      <c r="M958" s="1243"/>
      <c r="N958" s="1243"/>
      <c r="O958" s="1244"/>
    </row>
    <row r="959" spans="1:35" ht="15" customHeight="1" thickBot="1" x14ac:dyDescent="0.25">
      <c r="A959" s="508" t="s">
        <v>496</v>
      </c>
      <c r="B959" s="509" t="s">
        <v>497</v>
      </c>
      <c r="C959" s="510" t="s">
        <v>498</v>
      </c>
      <c r="D959" s="510" t="s">
        <v>499</v>
      </c>
      <c r="E959" s="510" t="s">
        <v>500</v>
      </c>
      <c r="F959" s="510" t="s">
        <v>501</v>
      </c>
      <c r="G959" s="511" t="s">
        <v>502</v>
      </c>
      <c r="H959" s="511" t="s">
        <v>503</v>
      </c>
      <c r="I959" s="512" t="s">
        <v>504</v>
      </c>
      <c r="L959" s="1245"/>
      <c r="M959" s="1246"/>
      <c r="N959" s="1246"/>
      <c r="O959" s="1247"/>
      <c r="Q959" s="24" t="s">
        <v>2261</v>
      </c>
      <c r="R959" s="420" t="s">
        <v>117</v>
      </c>
      <c r="S959" s="420" t="s">
        <v>902</v>
      </c>
      <c r="T959" s="420" t="s">
        <v>847</v>
      </c>
      <c r="U959" s="420" t="s">
        <v>158</v>
      </c>
      <c r="V959" s="420" t="s">
        <v>700</v>
      </c>
      <c r="W959" s="420" t="s">
        <v>566</v>
      </c>
      <c r="X959" s="420" t="s">
        <v>501</v>
      </c>
      <c r="Y959" s="420" t="s">
        <v>544</v>
      </c>
      <c r="Z959" s="420" t="s">
        <v>702</v>
      </c>
      <c r="AA959" s="420" t="s">
        <v>2136</v>
      </c>
      <c r="AB959" s="420" t="s">
        <v>533</v>
      </c>
      <c r="AC959" s="420" t="s">
        <v>769</v>
      </c>
      <c r="AD959" s="420" t="s">
        <v>704</v>
      </c>
      <c r="AE959" s="421" t="s">
        <v>120</v>
      </c>
    </row>
    <row r="960" spans="1:35" ht="15" customHeight="1" x14ac:dyDescent="0.2">
      <c r="A960" s="513">
        <v>1</v>
      </c>
      <c r="B960" s="126" t="s">
        <v>1808</v>
      </c>
      <c r="C960" s="713">
        <v>26</v>
      </c>
      <c r="D960" s="713">
        <v>17</v>
      </c>
      <c r="E960" s="713">
        <v>1</v>
      </c>
      <c r="F960" s="713">
        <v>8</v>
      </c>
      <c r="G960" s="713">
        <v>64</v>
      </c>
      <c r="H960" s="713">
        <v>33</v>
      </c>
      <c r="I960" s="719">
        <v>35</v>
      </c>
      <c r="J960" s="700">
        <f t="shared" si="84"/>
        <v>26</v>
      </c>
      <c r="K960" s="700">
        <f t="shared" si="85"/>
        <v>35</v>
      </c>
      <c r="L960" s="1047" t="s">
        <v>532</v>
      </c>
      <c r="M960" s="1047"/>
      <c r="N960" s="1047"/>
      <c r="O960" s="1047"/>
      <c r="Q960" s="422" t="s">
        <v>117</v>
      </c>
      <c r="R960" s="10"/>
      <c r="S960" s="20"/>
      <c r="T960" s="20"/>
      <c r="U960" s="20"/>
      <c r="V960" s="20"/>
      <c r="W960" s="20"/>
      <c r="X960" s="20"/>
      <c r="Y960" s="20"/>
      <c r="Z960" s="20"/>
      <c r="AA960" s="20"/>
      <c r="AB960" s="20" t="s">
        <v>1597</v>
      </c>
      <c r="AC960" s="20"/>
      <c r="AD960" s="20"/>
      <c r="AE960" s="21"/>
    </row>
    <row r="961" spans="1:31" ht="15" customHeight="1" x14ac:dyDescent="0.2">
      <c r="A961" s="514">
        <v>2</v>
      </c>
      <c r="B961" s="129" t="s">
        <v>711</v>
      </c>
      <c r="C961" s="714">
        <v>26</v>
      </c>
      <c r="D961" s="714">
        <v>14</v>
      </c>
      <c r="E961" s="714">
        <v>6</v>
      </c>
      <c r="F961" s="714">
        <v>6</v>
      </c>
      <c r="G961" s="714">
        <v>41</v>
      </c>
      <c r="H961" s="714">
        <v>31</v>
      </c>
      <c r="I961" s="716">
        <v>34</v>
      </c>
      <c r="J961" s="700">
        <f t="shared" si="84"/>
        <v>26</v>
      </c>
      <c r="K961" s="700">
        <f t="shared" si="85"/>
        <v>34</v>
      </c>
      <c r="L961" s="1047"/>
      <c r="M961" s="1047"/>
      <c r="N961" s="1047"/>
      <c r="O961" s="1047"/>
      <c r="Q961" s="422" t="s">
        <v>902</v>
      </c>
      <c r="R961" s="20"/>
      <c r="S961" s="10"/>
      <c r="T961" s="20" t="s">
        <v>532</v>
      </c>
      <c r="U961" s="20"/>
      <c r="V961" s="20"/>
      <c r="W961" s="20"/>
      <c r="X961" s="20"/>
      <c r="Y961" s="20"/>
      <c r="Z961" s="20"/>
      <c r="AA961" s="20"/>
      <c r="AB961" s="20" t="s">
        <v>1207</v>
      </c>
      <c r="AC961" s="20"/>
      <c r="AD961" s="20"/>
      <c r="AE961" s="21"/>
    </row>
    <row r="962" spans="1:31" ht="15" customHeight="1" x14ac:dyDescent="0.2">
      <c r="A962" s="514">
        <v>3</v>
      </c>
      <c r="B962" s="129" t="s">
        <v>2138</v>
      </c>
      <c r="C962" s="714">
        <v>26</v>
      </c>
      <c r="D962" s="714">
        <v>14</v>
      </c>
      <c r="E962" s="714">
        <v>5</v>
      </c>
      <c r="F962" s="714">
        <v>7</v>
      </c>
      <c r="G962" s="714">
        <v>52</v>
      </c>
      <c r="H962" s="714">
        <v>32</v>
      </c>
      <c r="I962" s="716">
        <v>33</v>
      </c>
      <c r="J962" s="700">
        <f t="shared" si="84"/>
        <v>26</v>
      </c>
      <c r="K962" s="700">
        <f t="shared" si="85"/>
        <v>33</v>
      </c>
      <c r="L962" s="1047"/>
      <c r="M962" s="1047"/>
      <c r="N962" s="1047"/>
      <c r="O962" s="1047"/>
      <c r="Q962" s="422" t="s">
        <v>847</v>
      </c>
      <c r="R962" s="20"/>
      <c r="S962" s="20" t="s">
        <v>532</v>
      </c>
      <c r="T962" s="10"/>
      <c r="U962" s="20"/>
      <c r="V962" s="20"/>
      <c r="W962" s="20"/>
      <c r="X962" s="20"/>
      <c r="Y962" s="20"/>
      <c r="Z962" s="20"/>
      <c r="AA962" s="20"/>
      <c r="AB962" s="20" t="s">
        <v>1643</v>
      </c>
      <c r="AC962" s="20"/>
      <c r="AD962" s="20"/>
      <c r="AE962" s="21"/>
    </row>
    <row r="963" spans="1:31" ht="15" customHeight="1" x14ac:dyDescent="0.2">
      <c r="A963" s="514">
        <v>4</v>
      </c>
      <c r="B963" s="129" t="s">
        <v>767</v>
      </c>
      <c r="C963" s="714">
        <v>26</v>
      </c>
      <c r="D963" s="714">
        <v>13</v>
      </c>
      <c r="E963" s="714">
        <v>5</v>
      </c>
      <c r="F963" s="714">
        <v>8</v>
      </c>
      <c r="G963" s="714">
        <v>40</v>
      </c>
      <c r="H963" s="714">
        <v>31</v>
      </c>
      <c r="I963" s="716">
        <v>31</v>
      </c>
      <c r="J963" s="700">
        <f t="shared" si="84"/>
        <v>26</v>
      </c>
      <c r="K963" s="700">
        <f t="shared" si="85"/>
        <v>31</v>
      </c>
      <c r="L963" s="1047"/>
      <c r="M963" s="1047"/>
      <c r="N963" s="1047"/>
      <c r="O963" s="1047"/>
      <c r="Q963" s="422" t="s">
        <v>158</v>
      </c>
      <c r="R963" s="20"/>
      <c r="S963" s="20"/>
      <c r="T963" s="20"/>
      <c r="U963" s="10"/>
      <c r="V963" s="20"/>
      <c r="W963" s="20"/>
      <c r="X963" s="20"/>
      <c r="Y963" s="20"/>
      <c r="Z963" s="20"/>
      <c r="AA963" s="20"/>
      <c r="AB963" s="20" t="s">
        <v>1494</v>
      </c>
      <c r="AC963" s="20"/>
      <c r="AD963" s="20"/>
      <c r="AE963" s="21"/>
    </row>
    <row r="964" spans="1:31" ht="15" customHeight="1" x14ac:dyDescent="0.2">
      <c r="A964" s="514">
        <v>5</v>
      </c>
      <c r="B964" s="129" t="s">
        <v>1518</v>
      </c>
      <c r="C964" s="714">
        <v>26</v>
      </c>
      <c r="D964" s="714">
        <v>12</v>
      </c>
      <c r="E964" s="714">
        <v>6</v>
      </c>
      <c r="F964" s="714">
        <v>8</v>
      </c>
      <c r="G964" s="714">
        <v>45</v>
      </c>
      <c r="H964" s="714">
        <v>31</v>
      </c>
      <c r="I964" s="716">
        <v>30</v>
      </c>
      <c r="J964" s="700">
        <f t="shared" si="84"/>
        <v>26</v>
      </c>
      <c r="K964" s="700">
        <f t="shared" si="85"/>
        <v>30</v>
      </c>
      <c r="L964" s="1047"/>
      <c r="M964" s="1047"/>
      <c r="N964" s="1047"/>
      <c r="O964" s="1047"/>
      <c r="Q964" s="422" t="s">
        <v>700</v>
      </c>
      <c r="R964" s="20"/>
      <c r="S964" s="20"/>
      <c r="T964" s="20"/>
      <c r="U964" s="20"/>
      <c r="V964" s="10"/>
      <c r="W964" s="20" t="s">
        <v>532</v>
      </c>
      <c r="X964" s="20"/>
      <c r="Y964" s="20"/>
      <c r="Z964" s="20"/>
      <c r="AA964" s="20"/>
      <c r="AB964" s="20" t="s">
        <v>1599</v>
      </c>
      <c r="AC964" s="20"/>
      <c r="AD964" s="20"/>
      <c r="AE964" s="21" t="s">
        <v>532</v>
      </c>
    </row>
    <row r="965" spans="1:31" ht="15" customHeight="1" x14ac:dyDescent="0.2">
      <c r="A965" s="514">
        <v>6</v>
      </c>
      <c r="B965" s="129" t="s">
        <v>1431</v>
      </c>
      <c r="C965" s="714">
        <v>26</v>
      </c>
      <c r="D965" s="714">
        <v>12</v>
      </c>
      <c r="E965" s="714">
        <v>5</v>
      </c>
      <c r="F965" s="714">
        <v>9</v>
      </c>
      <c r="G965" s="714">
        <v>56</v>
      </c>
      <c r="H965" s="714">
        <v>41</v>
      </c>
      <c r="I965" s="716">
        <v>29</v>
      </c>
      <c r="J965" s="700">
        <f t="shared" si="84"/>
        <v>26</v>
      </c>
      <c r="K965" s="700">
        <f t="shared" si="85"/>
        <v>29</v>
      </c>
      <c r="L965" s="1047"/>
      <c r="M965" s="1047"/>
      <c r="N965" s="1047"/>
      <c r="O965" s="1047"/>
      <c r="Q965" s="422" t="s">
        <v>566</v>
      </c>
      <c r="R965" s="20"/>
      <c r="S965" s="20"/>
      <c r="T965" s="20"/>
      <c r="U965" s="20"/>
      <c r="V965" s="20" t="s">
        <v>532</v>
      </c>
      <c r="W965" s="10"/>
      <c r="X965" s="20"/>
      <c r="Y965" s="20"/>
      <c r="Z965" s="20"/>
      <c r="AA965" s="20"/>
      <c r="AB965" s="20" t="s">
        <v>1495</v>
      </c>
      <c r="AC965" s="20"/>
      <c r="AD965" s="20"/>
      <c r="AE965" s="21"/>
    </row>
    <row r="966" spans="1:31" ht="15" customHeight="1" x14ac:dyDescent="0.2">
      <c r="A966" s="514">
        <v>7</v>
      </c>
      <c r="B966" s="129" t="s">
        <v>575</v>
      </c>
      <c r="C966" s="714">
        <v>26</v>
      </c>
      <c r="D966" s="714">
        <v>14</v>
      </c>
      <c r="E966" s="714">
        <v>1</v>
      </c>
      <c r="F966" s="714">
        <v>11</v>
      </c>
      <c r="G966" s="714">
        <v>37</v>
      </c>
      <c r="H966" s="714">
        <v>37</v>
      </c>
      <c r="I966" s="716">
        <v>29</v>
      </c>
      <c r="J966" s="700">
        <f t="shared" si="84"/>
        <v>26</v>
      </c>
      <c r="K966" s="700">
        <f t="shared" si="85"/>
        <v>29</v>
      </c>
      <c r="L966" s="1047"/>
      <c r="M966" s="1047"/>
      <c r="N966" s="1047"/>
      <c r="O966" s="1047"/>
      <c r="Q966" s="422" t="s">
        <v>501</v>
      </c>
      <c r="R966" s="20"/>
      <c r="S966" s="20"/>
      <c r="T966" s="20"/>
      <c r="U966" s="20"/>
      <c r="V966" s="20"/>
      <c r="W966" s="20"/>
      <c r="X966" s="10"/>
      <c r="Y966" s="20" t="s">
        <v>532</v>
      </c>
      <c r="Z966" s="20"/>
      <c r="AA966" s="20"/>
      <c r="AB966" s="20" t="s">
        <v>1207</v>
      </c>
      <c r="AC966" s="20"/>
      <c r="AD966" s="20"/>
      <c r="AE966" s="21"/>
    </row>
    <row r="967" spans="1:31" ht="15" customHeight="1" x14ac:dyDescent="0.2">
      <c r="A967" s="514">
        <v>8</v>
      </c>
      <c r="B967" s="129" t="s">
        <v>554</v>
      </c>
      <c r="C967" s="714">
        <v>26</v>
      </c>
      <c r="D967" s="714">
        <v>12</v>
      </c>
      <c r="E967" s="714">
        <v>4</v>
      </c>
      <c r="F967" s="714">
        <v>10</v>
      </c>
      <c r="G967" s="714">
        <v>33</v>
      </c>
      <c r="H967" s="714">
        <v>48</v>
      </c>
      <c r="I967" s="716">
        <v>28</v>
      </c>
      <c r="J967" s="700">
        <f t="shared" ref="J967:J1030" si="90">D967+E967+F967</f>
        <v>26</v>
      </c>
      <c r="K967" s="700">
        <f t="shared" ref="K967:K1030" si="91">D967*2+E967</f>
        <v>28</v>
      </c>
      <c r="L967" s="1047"/>
      <c r="M967" s="1047"/>
      <c r="N967" s="1047"/>
      <c r="O967" s="1047"/>
      <c r="Q967" s="422" t="s">
        <v>544</v>
      </c>
      <c r="R967" s="20"/>
      <c r="S967" s="20"/>
      <c r="T967" s="20"/>
      <c r="U967" s="20"/>
      <c r="V967" s="20"/>
      <c r="W967" s="20"/>
      <c r="X967" s="20" t="s">
        <v>532</v>
      </c>
      <c r="Y967" s="10"/>
      <c r="Z967" s="20"/>
      <c r="AA967" s="20"/>
      <c r="AB967" s="20" t="s">
        <v>1207</v>
      </c>
      <c r="AC967" s="20"/>
      <c r="AD967" s="20"/>
      <c r="AE967" s="21"/>
    </row>
    <row r="968" spans="1:31" ht="15" customHeight="1" x14ac:dyDescent="0.2">
      <c r="A968" s="514">
        <v>9</v>
      </c>
      <c r="B968" s="129" t="s">
        <v>1879</v>
      </c>
      <c r="C968" s="714">
        <v>26</v>
      </c>
      <c r="D968" s="714">
        <v>10</v>
      </c>
      <c r="E968" s="714">
        <v>6</v>
      </c>
      <c r="F968" s="714">
        <v>10</v>
      </c>
      <c r="G968" s="714">
        <v>33</v>
      </c>
      <c r="H968" s="714">
        <v>38</v>
      </c>
      <c r="I968" s="716">
        <v>26</v>
      </c>
      <c r="J968" s="700">
        <f t="shared" si="90"/>
        <v>26</v>
      </c>
      <c r="K968" s="700">
        <f t="shared" si="91"/>
        <v>26</v>
      </c>
      <c r="L968" s="1047"/>
      <c r="M968" s="1047"/>
      <c r="N968" s="1047"/>
      <c r="O968" s="1047"/>
      <c r="Q968" s="422" t="s">
        <v>702</v>
      </c>
      <c r="R968" s="20"/>
      <c r="S968" s="20"/>
      <c r="T968" s="20"/>
      <c r="U968" s="20"/>
      <c r="V968" s="20"/>
      <c r="W968" s="20"/>
      <c r="X968" s="20"/>
      <c r="Y968" s="20"/>
      <c r="Z968" s="10"/>
      <c r="AA968" s="20"/>
      <c r="AB968" s="20" t="s">
        <v>1603</v>
      </c>
      <c r="AC968" s="20"/>
      <c r="AD968" s="20"/>
      <c r="AE968" s="21"/>
    </row>
    <row r="969" spans="1:31" ht="15" customHeight="1" x14ac:dyDescent="0.2">
      <c r="A969" s="514">
        <v>10</v>
      </c>
      <c r="B969" s="129" t="s">
        <v>1923</v>
      </c>
      <c r="C969" s="714">
        <v>26</v>
      </c>
      <c r="D969" s="714">
        <v>10</v>
      </c>
      <c r="E969" s="714">
        <v>5</v>
      </c>
      <c r="F969" s="714">
        <v>11</v>
      </c>
      <c r="G969" s="714">
        <v>35</v>
      </c>
      <c r="H969" s="714">
        <v>51</v>
      </c>
      <c r="I969" s="716">
        <v>25</v>
      </c>
      <c r="J969" s="700">
        <f t="shared" si="90"/>
        <v>26</v>
      </c>
      <c r="K969" s="700">
        <f t="shared" si="91"/>
        <v>25</v>
      </c>
      <c r="L969" s="1047"/>
      <c r="M969" s="1047"/>
      <c r="N969" s="1047"/>
      <c r="O969" s="1047"/>
      <c r="Q969" s="422" t="s">
        <v>2136</v>
      </c>
      <c r="R969" s="20"/>
      <c r="S969" s="20"/>
      <c r="T969" s="20"/>
      <c r="U969" s="20"/>
      <c r="V969" s="20"/>
      <c r="W969" s="20"/>
      <c r="X969" s="20"/>
      <c r="Y969" s="20"/>
      <c r="Z969" s="20"/>
      <c r="AA969" s="10"/>
      <c r="AB969" s="20" t="s">
        <v>1600</v>
      </c>
      <c r="AC969" s="20"/>
      <c r="AD969" s="20"/>
      <c r="AE969" s="21"/>
    </row>
    <row r="970" spans="1:31" ht="15" customHeight="1" x14ac:dyDescent="0.2">
      <c r="A970" s="514">
        <v>11</v>
      </c>
      <c r="B970" s="129" t="s">
        <v>1598</v>
      </c>
      <c r="C970" s="714">
        <v>26</v>
      </c>
      <c r="D970" s="714">
        <v>6</v>
      </c>
      <c r="E970" s="714">
        <v>11</v>
      </c>
      <c r="F970" s="714">
        <v>9</v>
      </c>
      <c r="G970" s="714">
        <v>41</v>
      </c>
      <c r="H970" s="714">
        <v>45</v>
      </c>
      <c r="I970" s="716">
        <v>23</v>
      </c>
      <c r="J970" s="700">
        <f t="shared" si="90"/>
        <v>26</v>
      </c>
      <c r="K970" s="700">
        <f t="shared" si="91"/>
        <v>23</v>
      </c>
      <c r="L970" s="1047"/>
      <c r="M970" s="1047"/>
      <c r="N970" s="1047"/>
      <c r="O970" s="1047"/>
      <c r="Q970" s="422" t="s">
        <v>533</v>
      </c>
      <c r="R970" s="20" t="s">
        <v>1597</v>
      </c>
      <c r="S970" s="20" t="s">
        <v>1600</v>
      </c>
      <c r="T970" s="20" t="s">
        <v>1207</v>
      </c>
      <c r="U970" s="20" t="s">
        <v>844</v>
      </c>
      <c r="V970" s="20" t="s">
        <v>1540</v>
      </c>
      <c r="W970" s="20" t="s">
        <v>1210</v>
      </c>
      <c r="X970" s="20" t="s">
        <v>1207</v>
      </c>
      <c r="Y970" s="20" t="s">
        <v>1207</v>
      </c>
      <c r="Z970" s="20" t="s">
        <v>1207</v>
      </c>
      <c r="AA970" s="20" t="s">
        <v>1597</v>
      </c>
      <c r="AB970" s="10"/>
      <c r="AC970" s="20" t="s">
        <v>1210</v>
      </c>
      <c r="AD970" s="20" t="s">
        <v>1600</v>
      </c>
      <c r="AE970" s="21" t="s">
        <v>1602</v>
      </c>
    </row>
    <row r="971" spans="1:31" ht="15" customHeight="1" x14ac:dyDescent="0.2">
      <c r="A971" s="514">
        <v>12</v>
      </c>
      <c r="B971" s="129" t="s">
        <v>174</v>
      </c>
      <c r="C971" s="714">
        <v>26</v>
      </c>
      <c r="D971" s="714">
        <v>6</v>
      </c>
      <c r="E971" s="714">
        <v>6</v>
      </c>
      <c r="F971" s="714">
        <v>14</v>
      </c>
      <c r="G971" s="714">
        <v>50</v>
      </c>
      <c r="H971" s="714">
        <v>58</v>
      </c>
      <c r="I971" s="716">
        <v>18</v>
      </c>
      <c r="J971" s="700">
        <f t="shared" si="90"/>
        <v>26</v>
      </c>
      <c r="K971" s="700">
        <f t="shared" si="91"/>
        <v>18</v>
      </c>
      <c r="L971" s="1047"/>
      <c r="M971" s="1047"/>
      <c r="N971" s="1047"/>
      <c r="O971" s="1047"/>
      <c r="Q971" s="422" t="s">
        <v>769</v>
      </c>
      <c r="R971" s="20"/>
      <c r="S971" s="20"/>
      <c r="T971" s="20"/>
      <c r="U971" s="20"/>
      <c r="V971" s="20"/>
      <c r="W971" s="20"/>
      <c r="X971" s="20"/>
      <c r="Y971" s="20"/>
      <c r="Z971" s="20"/>
      <c r="AA971" s="20"/>
      <c r="AB971" s="20" t="s">
        <v>1493</v>
      </c>
      <c r="AC971" s="10"/>
      <c r="AD971" s="20"/>
      <c r="AE971" s="21"/>
    </row>
    <row r="972" spans="1:31" ht="15" customHeight="1" x14ac:dyDescent="0.2">
      <c r="A972" s="514">
        <v>13</v>
      </c>
      <c r="B972" s="129" t="s">
        <v>708</v>
      </c>
      <c r="C972" s="714">
        <v>26</v>
      </c>
      <c r="D972" s="714">
        <v>7</v>
      </c>
      <c r="E972" s="714">
        <v>2</v>
      </c>
      <c r="F972" s="714">
        <v>17</v>
      </c>
      <c r="G972" s="714">
        <v>55</v>
      </c>
      <c r="H972" s="714">
        <v>62</v>
      </c>
      <c r="I972" s="716">
        <v>16</v>
      </c>
      <c r="J972" s="700">
        <f t="shared" si="90"/>
        <v>26</v>
      </c>
      <c r="K972" s="700">
        <f t="shared" si="91"/>
        <v>16</v>
      </c>
      <c r="L972" s="1047"/>
      <c r="M972" s="1047"/>
      <c r="N972" s="1047"/>
      <c r="O972" s="1047"/>
      <c r="Q972" s="422" t="s">
        <v>704</v>
      </c>
      <c r="R972" s="20"/>
      <c r="S972" s="20"/>
      <c r="T972" s="20"/>
      <c r="U972" s="20"/>
      <c r="V972" s="20"/>
      <c r="W972" s="20"/>
      <c r="X972" s="20"/>
      <c r="Y972" s="20"/>
      <c r="Z972" s="20"/>
      <c r="AA972" s="20"/>
      <c r="AB972" s="20" t="s">
        <v>1540</v>
      </c>
      <c r="AC972" s="20"/>
      <c r="AD972" s="10"/>
      <c r="AE972" s="21"/>
    </row>
    <row r="973" spans="1:31" ht="15" customHeight="1" thickBot="1" x14ac:dyDescent="0.25">
      <c r="A973" s="515">
        <v>14</v>
      </c>
      <c r="B973" s="130" t="s">
        <v>39</v>
      </c>
      <c r="C973" s="715">
        <v>26</v>
      </c>
      <c r="D973" s="715">
        <v>3</v>
      </c>
      <c r="E973" s="715">
        <v>1</v>
      </c>
      <c r="F973" s="715">
        <v>22</v>
      </c>
      <c r="G973" s="715">
        <v>31</v>
      </c>
      <c r="H973" s="715">
        <v>69</v>
      </c>
      <c r="I973" s="717">
        <v>7</v>
      </c>
      <c r="J973" s="700">
        <f t="shared" si="90"/>
        <v>26</v>
      </c>
      <c r="K973" s="700">
        <f t="shared" si="91"/>
        <v>7</v>
      </c>
      <c r="L973" s="1047"/>
      <c r="M973" s="1047"/>
      <c r="N973" s="1047"/>
      <c r="O973" s="1047"/>
      <c r="Q973" s="423" t="s">
        <v>120</v>
      </c>
      <c r="R973" s="23"/>
      <c r="S973" s="23"/>
      <c r="T973" s="23"/>
      <c r="U973" s="23"/>
      <c r="V973" s="23"/>
      <c r="W973" s="23"/>
      <c r="X973" s="23"/>
      <c r="Y973" s="23"/>
      <c r="Z973" s="23"/>
      <c r="AA973" s="23"/>
      <c r="AB973" s="23" t="s">
        <v>844</v>
      </c>
      <c r="AC973" s="23"/>
      <c r="AD973" s="23"/>
      <c r="AE973" s="15"/>
    </row>
    <row r="974" spans="1:31" ht="15" customHeight="1" x14ac:dyDescent="0.2">
      <c r="C974" s="700">
        <f t="shared" ref="C974:I974" si="92">SUM(C960:C973)</f>
        <v>364</v>
      </c>
      <c r="D974" s="700">
        <f t="shared" si="92"/>
        <v>150</v>
      </c>
      <c r="E974" s="700">
        <f t="shared" si="92"/>
        <v>64</v>
      </c>
      <c r="F974" s="700">
        <f t="shared" si="92"/>
        <v>150</v>
      </c>
      <c r="G974" s="700">
        <f t="shared" si="92"/>
        <v>613</v>
      </c>
      <c r="H974" s="700">
        <f t="shared" si="92"/>
        <v>607</v>
      </c>
      <c r="I974" s="700">
        <f t="shared" si="92"/>
        <v>364</v>
      </c>
      <c r="J974" s="700">
        <f t="shared" si="90"/>
        <v>364</v>
      </c>
      <c r="K974" s="700">
        <f t="shared" si="91"/>
        <v>364</v>
      </c>
    </row>
    <row r="975" spans="1:31" ht="15" customHeight="1" thickBot="1" x14ac:dyDescent="0.25"/>
    <row r="976" spans="1:31" ht="15" customHeight="1" thickBot="1" x14ac:dyDescent="0.25">
      <c r="A976" s="1321" t="s">
        <v>2190</v>
      </c>
      <c r="B976" s="1322"/>
      <c r="C976" s="1322"/>
      <c r="D976" s="1322"/>
      <c r="E976" s="1322"/>
      <c r="F976" s="1322"/>
      <c r="G976" s="1328" t="s">
        <v>2260</v>
      </c>
      <c r="H976" s="1329"/>
      <c r="I976" s="1330"/>
      <c r="L976" s="952" t="s">
        <v>538</v>
      </c>
      <c r="M976" s="953"/>
      <c r="N976" s="953"/>
      <c r="O976" s="954"/>
    </row>
    <row r="977" spans="1:31" ht="15" customHeight="1" thickBot="1" x14ac:dyDescent="0.25">
      <c r="A977" s="508" t="s">
        <v>496</v>
      </c>
      <c r="B977" s="509" t="s">
        <v>497</v>
      </c>
      <c r="C977" s="510" t="s">
        <v>498</v>
      </c>
      <c r="D977" s="510" t="s">
        <v>499</v>
      </c>
      <c r="E977" s="510" t="s">
        <v>500</v>
      </c>
      <c r="F977" s="510" t="s">
        <v>501</v>
      </c>
      <c r="G977" s="511" t="s">
        <v>502</v>
      </c>
      <c r="H977" s="511" t="s">
        <v>503</v>
      </c>
      <c r="I977" s="512" t="s">
        <v>504</v>
      </c>
      <c r="L977" s="955"/>
      <c r="M977" s="956"/>
      <c r="N977" s="956"/>
      <c r="O977" s="957"/>
      <c r="Q977" s="24" t="s">
        <v>2261</v>
      </c>
      <c r="R977" s="420" t="s">
        <v>503</v>
      </c>
      <c r="S977" s="420" t="s">
        <v>541</v>
      </c>
      <c r="T977" s="420" t="s">
        <v>901</v>
      </c>
      <c r="U977" s="420" t="s">
        <v>500</v>
      </c>
      <c r="V977" s="420" t="s">
        <v>1631</v>
      </c>
      <c r="W977" s="420" t="s">
        <v>511</v>
      </c>
      <c r="X977" s="420" t="s">
        <v>1178</v>
      </c>
      <c r="Y977" s="420" t="s">
        <v>610</v>
      </c>
      <c r="Z977" s="420" t="s">
        <v>322</v>
      </c>
      <c r="AA977" s="420" t="s">
        <v>514</v>
      </c>
      <c r="AB977" s="420" t="s">
        <v>702</v>
      </c>
      <c r="AC977" s="420" t="s">
        <v>2162</v>
      </c>
      <c r="AD977" s="420" t="s">
        <v>1306</v>
      </c>
      <c r="AE977" s="421" t="s">
        <v>1214</v>
      </c>
    </row>
    <row r="978" spans="1:31" ht="15" customHeight="1" x14ac:dyDescent="0.2">
      <c r="A978" s="513">
        <v>1</v>
      </c>
      <c r="B978" s="126" t="s">
        <v>1635</v>
      </c>
      <c r="C978" s="713">
        <v>26</v>
      </c>
      <c r="D978" s="713">
        <v>16</v>
      </c>
      <c r="E978" s="713">
        <v>4</v>
      </c>
      <c r="F978" s="713">
        <v>6</v>
      </c>
      <c r="G978" s="713">
        <v>58</v>
      </c>
      <c r="H978" s="713">
        <v>30</v>
      </c>
      <c r="I978" s="719">
        <v>36</v>
      </c>
      <c r="J978" s="700">
        <f t="shared" si="90"/>
        <v>26</v>
      </c>
      <c r="K978" s="700">
        <f t="shared" si="91"/>
        <v>36</v>
      </c>
      <c r="L978" s="927" t="s">
        <v>532</v>
      </c>
      <c r="M978" s="928"/>
      <c r="N978" s="928"/>
      <c r="O978" s="929"/>
      <c r="Q978" s="422" t="s">
        <v>503</v>
      </c>
      <c r="R978" s="10"/>
      <c r="S978" s="20"/>
      <c r="T978" s="20"/>
      <c r="U978" s="20"/>
      <c r="V978" s="20"/>
      <c r="W978" s="20"/>
      <c r="X978" s="20"/>
      <c r="Y978" s="20"/>
      <c r="Z978" s="20"/>
      <c r="AA978" s="20"/>
      <c r="AB978" s="20" t="s">
        <v>1547</v>
      </c>
      <c r="AC978" s="20"/>
      <c r="AD978" s="20"/>
      <c r="AE978" s="21"/>
    </row>
    <row r="979" spans="1:31" ht="15" customHeight="1" x14ac:dyDescent="0.2">
      <c r="A979" s="514">
        <v>2</v>
      </c>
      <c r="B979" s="129" t="s">
        <v>529</v>
      </c>
      <c r="C979" s="714">
        <v>26</v>
      </c>
      <c r="D979" s="714">
        <v>15</v>
      </c>
      <c r="E979" s="714">
        <v>6</v>
      </c>
      <c r="F979" s="714">
        <v>5</v>
      </c>
      <c r="G979" s="714">
        <v>53</v>
      </c>
      <c r="H979" s="714">
        <v>25</v>
      </c>
      <c r="I979" s="716">
        <v>36</v>
      </c>
      <c r="J979" s="700">
        <f t="shared" si="90"/>
        <v>26</v>
      </c>
      <c r="K979" s="700">
        <f t="shared" si="91"/>
        <v>36</v>
      </c>
      <c r="L979" s="930"/>
      <c r="M979" s="931"/>
      <c r="N979" s="931"/>
      <c r="O979" s="932"/>
      <c r="Q979" s="422" t="s">
        <v>541</v>
      </c>
      <c r="R979" s="20"/>
      <c r="S979" s="10"/>
      <c r="T979" s="20" t="s">
        <v>532</v>
      </c>
      <c r="U979" s="20"/>
      <c r="V979" s="20"/>
      <c r="W979" s="20"/>
      <c r="X979" s="20"/>
      <c r="Y979" s="20"/>
      <c r="Z979" s="20"/>
      <c r="AA979" s="20"/>
      <c r="AB979" s="20" t="s">
        <v>1602</v>
      </c>
      <c r="AC979" s="20"/>
      <c r="AD979" s="20"/>
      <c r="AE979" s="21"/>
    </row>
    <row r="980" spans="1:31" ht="15" customHeight="1" x14ac:dyDescent="0.2">
      <c r="A980" s="514">
        <v>3</v>
      </c>
      <c r="B980" s="129" t="s">
        <v>2163</v>
      </c>
      <c r="C980" s="714">
        <v>26</v>
      </c>
      <c r="D980" s="714">
        <v>14</v>
      </c>
      <c r="E980" s="714">
        <v>7</v>
      </c>
      <c r="F980" s="714">
        <v>5</v>
      </c>
      <c r="G980" s="714">
        <v>60</v>
      </c>
      <c r="H980" s="714">
        <v>33</v>
      </c>
      <c r="I980" s="716">
        <v>35</v>
      </c>
      <c r="J980" s="700">
        <f t="shared" si="90"/>
        <v>26</v>
      </c>
      <c r="K980" s="700">
        <f t="shared" si="91"/>
        <v>35</v>
      </c>
      <c r="L980" s="930"/>
      <c r="M980" s="931"/>
      <c r="N980" s="931"/>
      <c r="O980" s="932"/>
      <c r="Q980" s="422" t="s">
        <v>901</v>
      </c>
      <c r="R980" s="20"/>
      <c r="S980" s="20" t="s">
        <v>532</v>
      </c>
      <c r="T980" s="10"/>
      <c r="U980" s="20"/>
      <c r="V980" s="20"/>
      <c r="W980" s="20"/>
      <c r="X980" s="20"/>
      <c r="Y980" s="20"/>
      <c r="Z980" s="20"/>
      <c r="AA980" s="20"/>
      <c r="AB980" s="20" t="s">
        <v>1489</v>
      </c>
      <c r="AC980" s="20"/>
      <c r="AD980" s="20"/>
      <c r="AE980" s="21"/>
    </row>
    <row r="981" spans="1:31" ht="15" customHeight="1" x14ac:dyDescent="0.2">
      <c r="A981" s="514">
        <v>4</v>
      </c>
      <c r="B981" s="129" t="s">
        <v>816</v>
      </c>
      <c r="C981" s="714">
        <v>26</v>
      </c>
      <c r="D981" s="714">
        <v>14</v>
      </c>
      <c r="E981" s="714">
        <v>7</v>
      </c>
      <c r="F981" s="714">
        <v>5</v>
      </c>
      <c r="G981" s="714">
        <v>62</v>
      </c>
      <c r="H981" s="714">
        <v>45</v>
      </c>
      <c r="I981" s="716">
        <v>35</v>
      </c>
      <c r="J981" s="700">
        <f t="shared" si="90"/>
        <v>26</v>
      </c>
      <c r="K981" s="700">
        <f t="shared" si="91"/>
        <v>35</v>
      </c>
      <c r="L981" s="930"/>
      <c r="M981" s="931"/>
      <c r="N981" s="931"/>
      <c r="O981" s="932"/>
      <c r="Q981" s="422" t="s">
        <v>500</v>
      </c>
      <c r="R981" s="20"/>
      <c r="S981" s="20"/>
      <c r="T981" s="20"/>
      <c r="U981" s="10"/>
      <c r="V981" s="20"/>
      <c r="W981" s="20"/>
      <c r="X981" s="20"/>
      <c r="Y981" s="20"/>
      <c r="Z981" s="20"/>
      <c r="AA981" s="20"/>
      <c r="AB981" s="20" t="s">
        <v>1539</v>
      </c>
      <c r="AC981" s="20"/>
      <c r="AD981" s="20"/>
      <c r="AE981" s="21"/>
    </row>
    <row r="982" spans="1:31" ht="15" customHeight="1" x14ac:dyDescent="0.2">
      <c r="A982" s="514">
        <v>5</v>
      </c>
      <c r="B982" s="129" t="s">
        <v>781</v>
      </c>
      <c r="C982" s="714">
        <v>26</v>
      </c>
      <c r="D982" s="714">
        <v>11</v>
      </c>
      <c r="E982" s="714">
        <v>9</v>
      </c>
      <c r="F982" s="714">
        <v>6</v>
      </c>
      <c r="G982" s="714">
        <v>46</v>
      </c>
      <c r="H982" s="714">
        <v>38</v>
      </c>
      <c r="I982" s="716">
        <v>31</v>
      </c>
      <c r="J982" s="700">
        <f t="shared" si="90"/>
        <v>26</v>
      </c>
      <c r="K982" s="700">
        <f t="shared" si="91"/>
        <v>31</v>
      </c>
      <c r="L982" s="930"/>
      <c r="M982" s="931"/>
      <c r="N982" s="931"/>
      <c r="O982" s="932"/>
      <c r="Q982" s="422" t="s">
        <v>1631</v>
      </c>
      <c r="R982" s="20"/>
      <c r="S982" s="20"/>
      <c r="T982" s="20"/>
      <c r="U982" s="20"/>
      <c r="V982" s="10"/>
      <c r="W982" s="20" t="s">
        <v>532</v>
      </c>
      <c r="X982" s="20"/>
      <c r="Y982" s="20"/>
      <c r="Z982" s="20"/>
      <c r="AA982" s="20"/>
      <c r="AB982" s="20" t="s">
        <v>1488</v>
      </c>
      <c r="AC982" s="20"/>
      <c r="AD982" s="20"/>
      <c r="AE982" s="21" t="s">
        <v>532</v>
      </c>
    </row>
    <row r="983" spans="1:31" ht="15" customHeight="1" x14ac:dyDescent="0.2">
      <c r="A983" s="514">
        <v>6</v>
      </c>
      <c r="B983" s="129" t="s">
        <v>906</v>
      </c>
      <c r="C983" s="714">
        <v>26</v>
      </c>
      <c r="D983" s="714">
        <v>11</v>
      </c>
      <c r="E983" s="714">
        <v>7</v>
      </c>
      <c r="F983" s="714">
        <v>8</v>
      </c>
      <c r="G983" s="714">
        <v>51</v>
      </c>
      <c r="H983" s="714">
        <v>45</v>
      </c>
      <c r="I983" s="716">
        <v>29</v>
      </c>
      <c r="J983" s="700">
        <f t="shared" si="90"/>
        <v>26</v>
      </c>
      <c r="K983" s="700">
        <f t="shared" si="91"/>
        <v>29</v>
      </c>
      <c r="L983" s="930"/>
      <c r="M983" s="931"/>
      <c r="N983" s="931"/>
      <c r="O983" s="932"/>
      <c r="Q983" s="422" t="s">
        <v>511</v>
      </c>
      <c r="R983" s="20"/>
      <c r="S983" s="20"/>
      <c r="T983" s="20"/>
      <c r="U983" s="20"/>
      <c r="V983" s="20" t="s">
        <v>532</v>
      </c>
      <c r="W983" s="10"/>
      <c r="X983" s="20"/>
      <c r="Y983" s="20"/>
      <c r="Z983" s="20"/>
      <c r="AA983" s="20"/>
      <c r="AB983" s="20" t="s">
        <v>1599</v>
      </c>
      <c r="AC983" s="20"/>
      <c r="AD983" s="20"/>
      <c r="AE983" s="21"/>
    </row>
    <row r="984" spans="1:31" ht="15" customHeight="1" x14ac:dyDescent="0.2">
      <c r="A984" s="514">
        <v>7</v>
      </c>
      <c r="B984" s="129" t="s">
        <v>164</v>
      </c>
      <c r="C984" s="714">
        <v>26</v>
      </c>
      <c r="D984" s="714">
        <v>12</v>
      </c>
      <c r="E984" s="714">
        <v>4</v>
      </c>
      <c r="F984" s="714">
        <v>10</v>
      </c>
      <c r="G984" s="714">
        <v>56</v>
      </c>
      <c r="H984" s="714">
        <v>40</v>
      </c>
      <c r="I984" s="716">
        <v>28</v>
      </c>
      <c r="J984" s="700">
        <f t="shared" si="90"/>
        <v>26</v>
      </c>
      <c r="K984" s="700">
        <f t="shared" si="91"/>
        <v>28</v>
      </c>
      <c r="L984" s="930"/>
      <c r="M984" s="931"/>
      <c r="N984" s="931"/>
      <c r="O984" s="932"/>
      <c r="Q984" s="422" t="s">
        <v>1178</v>
      </c>
      <c r="R984" s="20"/>
      <c r="S984" s="20"/>
      <c r="T984" s="20"/>
      <c r="U984" s="20"/>
      <c r="V984" s="20"/>
      <c r="W984" s="20"/>
      <c r="X984" s="10"/>
      <c r="Y984" s="20" t="s">
        <v>532</v>
      </c>
      <c r="Z984" s="20"/>
      <c r="AA984" s="20"/>
      <c r="AB984" s="20" t="s">
        <v>1543</v>
      </c>
      <c r="AC984" s="20"/>
      <c r="AD984" s="20"/>
      <c r="AE984" s="21"/>
    </row>
    <row r="985" spans="1:31" ht="15" customHeight="1" x14ac:dyDescent="0.2">
      <c r="A985" s="514">
        <v>8</v>
      </c>
      <c r="B985" s="129" t="s">
        <v>761</v>
      </c>
      <c r="C985" s="714">
        <v>26</v>
      </c>
      <c r="D985" s="714">
        <v>10</v>
      </c>
      <c r="E985" s="714">
        <v>4</v>
      </c>
      <c r="F985" s="714">
        <v>12</v>
      </c>
      <c r="G985" s="714">
        <v>44</v>
      </c>
      <c r="H985" s="714">
        <v>53</v>
      </c>
      <c r="I985" s="716">
        <v>24</v>
      </c>
      <c r="J985" s="700">
        <f t="shared" si="90"/>
        <v>26</v>
      </c>
      <c r="K985" s="700">
        <f t="shared" si="91"/>
        <v>24</v>
      </c>
      <c r="L985" s="930"/>
      <c r="M985" s="931"/>
      <c r="N985" s="931"/>
      <c r="O985" s="932"/>
      <c r="Q985" s="422" t="s">
        <v>610</v>
      </c>
      <c r="R985" s="20"/>
      <c r="S985" s="20"/>
      <c r="T985" s="20"/>
      <c r="U985" s="20"/>
      <c r="V985" s="20"/>
      <c r="W985" s="20"/>
      <c r="X985" s="20" t="s">
        <v>532</v>
      </c>
      <c r="Y985" s="10"/>
      <c r="Z985" s="20"/>
      <c r="AA985" s="20"/>
      <c r="AB985" s="20" t="s">
        <v>1540</v>
      </c>
      <c r="AC985" s="20"/>
      <c r="AD985" s="20"/>
      <c r="AE985" s="21"/>
    </row>
    <row r="986" spans="1:31" ht="15" customHeight="1" x14ac:dyDescent="0.2">
      <c r="A986" s="514">
        <v>9</v>
      </c>
      <c r="B986" s="129" t="s">
        <v>737</v>
      </c>
      <c r="C986" s="714">
        <v>26</v>
      </c>
      <c r="D986" s="714">
        <v>9</v>
      </c>
      <c r="E986" s="714">
        <v>5</v>
      </c>
      <c r="F986" s="714">
        <v>12</v>
      </c>
      <c r="G986" s="714">
        <v>43</v>
      </c>
      <c r="H986" s="714">
        <v>44</v>
      </c>
      <c r="I986" s="716">
        <v>23</v>
      </c>
      <c r="J986" s="700">
        <f t="shared" si="90"/>
        <v>26</v>
      </c>
      <c r="K986" s="700">
        <f t="shared" si="91"/>
        <v>23</v>
      </c>
      <c r="L986" s="930"/>
      <c r="M986" s="931"/>
      <c r="N986" s="931"/>
      <c r="O986" s="932"/>
      <c r="Q986" s="422" t="s">
        <v>322</v>
      </c>
      <c r="R986" s="20"/>
      <c r="S986" s="20"/>
      <c r="T986" s="20"/>
      <c r="U986" s="20"/>
      <c r="V986" s="20"/>
      <c r="W986" s="20"/>
      <c r="X986" s="20"/>
      <c r="Y986" s="20"/>
      <c r="Z986" s="10"/>
      <c r="AA986" s="20"/>
      <c r="AB986" s="20" t="s">
        <v>1210</v>
      </c>
      <c r="AC986" s="20"/>
      <c r="AD986" s="20"/>
      <c r="AE986" s="21"/>
    </row>
    <row r="987" spans="1:31" ht="15" customHeight="1" x14ac:dyDescent="0.2">
      <c r="A987" s="514">
        <v>10</v>
      </c>
      <c r="B987" s="129" t="s">
        <v>128</v>
      </c>
      <c r="C987" s="714">
        <v>26</v>
      </c>
      <c r="D987" s="714">
        <v>9</v>
      </c>
      <c r="E987" s="714">
        <v>5</v>
      </c>
      <c r="F987" s="714">
        <v>12</v>
      </c>
      <c r="G987" s="714">
        <v>42</v>
      </c>
      <c r="H987" s="714">
        <v>49</v>
      </c>
      <c r="I987" s="716">
        <v>23</v>
      </c>
      <c r="J987" s="700">
        <f t="shared" si="90"/>
        <v>26</v>
      </c>
      <c r="K987" s="700">
        <f t="shared" si="91"/>
        <v>23</v>
      </c>
      <c r="L987" s="930"/>
      <c r="M987" s="931"/>
      <c r="N987" s="931"/>
      <c r="O987" s="932"/>
      <c r="Q987" s="422" t="s">
        <v>514</v>
      </c>
      <c r="R987" s="20"/>
      <c r="S987" s="20"/>
      <c r="T987" s="20"/>
      <c r="U987" s="20"/>
      <c r="V987" s="20"/>
      <c r="W987" s="20"/>
      <c r="X987" s="20"/>
      <c r="Y987" s="20"/>
      <c r="Z987" s="20"/>
      <c r="AA987" s="10"/>
      <c r="AB987" s="20" t="s">
        <v>1210</v>
      </c>
      <c r="AC987" s="20"/>
      <c r="AD987" s="20"/>
      <c r="AE987" s="21"/>
    </row>
    <row r="988" spans="1:31" ht="15" customHeight="1" x14ac:dyDescent="0.2">
      <c r="A988" s="514">
        <v>11</v>
      </c>
      <c r="B988" s="129" t="s">
        <v>1180</v>
      </c>
      <c r="C988" s="714">
        <v>26</v>
      </c>
      <c r="D988" s="714">
        <v>10</v>
      </c>
      <c r="E988" s="714">
        <v>2</v>
      </c>
      <c r="F988" s="714">
        <v>14</v>
      </c>
      <c r="G988" s="714">
        <v>44</v>
      </c>
      <c r="H988" s="714">
        <v>59</v>
      </c>
      <c r="I988" s="716">
        <v>22</v>
      </c>
      <c r="J988" s="700">
        <f t="shared" si="90"/>
        <v>26</v>
      </c>
      <c r="K988" s="700">
        <f t="shared" si="91"/>
        <v>22</v>
      </c>
      <c r="L988" s="930"/>
      <c r="M988" s="931"/>
      <c r="N988" s="931"/>
      <c r="O988" s="932"/>
      <c r="Q988" s="422" t="s">
        <v>702</v>
      </c>
      <c r="R988" s="20" t="s">
        <v>1600</v>
      </c>
      <c r="S988" s="20" t="s">
        <v>1597</v>
      </c>
      <c r="T988" s="20" t="s">
        <v>1646</v>
      </c>
      <c r="U988" s="20" t="s">
        <v>1207</v>
      </c>
      <c r="V988" s="20" t="s">
        <v>1207</v>
      </c>
      <c r="W988" s="20" t="s">
        <v>1207</v>
      </c>
      <c r="X988" s="20" t="s">
        <v>1490</v>
      </c>
      <c r="Y988" s="20" t="s">
        <v>1210</v>
      </c>
      <c r="Z988" s="20" t="s">
        <v>1540</v>
      </c>
      <c r="AA988" s="20" t="s">
        <v>1207</v>
      </c>
      <c r="AB988" s="10"/>
      <c r="AC988" s="20" t="s">
        <v>1207</v>
      </c>
      <c r="AD988" s="20" t="s">
        <v>844</v>
      </c>
      <c r="AE988" s="21" t="s">
        <v>1597</v>
      </c>
    </row>
    <row r="989" spans="1:31" ht="15" customHeight="1" x14ac:dyDescent="0.2">
      <c r="A989" s="514">
        <v>12</v>
      </c>
      <c r="B989" s="129" t="s">
        <v>2170</v>
      </c>
      <c r="C989" s="714">
        <v>26</v>
      </c>
      <c r="D989" s="714">
        <v>7</v>
      </c>
      <c r="E989" s="714">
        <v>5</v>
      </c>
      <c r="F989" s="714">
        <v>14</v>
      </c>
      <c r="G989" s="714">
        <v>30</v>
      </c>
      <c r="H989" s="714">
        <v>64</v>
      </c>
      <c r="I989" s="716">
        <v>19</v>
      </c>
      <c r="J989" s="700">
        <f t="shared" si="90"/>
        <v>26</v>
      </c>
      <c r="K989" s="700">
        <f t="shared" si="91"/>
        <v>19</v>
      </c>
      <c r="L989" s="930"/>
      <c r="M989" s="931"/>
      <c r="N989" s="931"/>
      <c r="O989" s="932"/>
      <c r="Q989" s="422" t="s">
        <v>2162</v>
      </c>
      <c r="R989" s="20"/>
      <c r="S989" s="20"/>
      <c r="T989" s="20"/>
      <c r="U989" s="20"/>
      <c r="V989" s="20"/>
      <c r="W989" s="20"/>
      <c r="X989" s="20"/>
      <c r="Y989" s="20"/>
      <c r="Z989" s="20"/>
      <c r="AA989" s="20"/>
      <c r="AB989" s="20" t="s">
        <v>1600</v>
      </c>
      <c r="AC989" s="10"/>
      <c r="AD989" s="20"/>
      <c r="AE989" s="21"/>
    </row>
    <row r="990" spans="1:31" ht="15" customHeight="1" x14ac:dyDescent="0.2">
      <c r="A990" s="514">
        <v>13</v>
      </c>
      <c r="B990" s="129" t="s">
        <v>42</v>
      </c>
      <c r="C990" s="714">
        <v>26</v>
      </c>
      <c r="D990" s="714">
        <v>4</v>
      </c>
      <c r="E990" s="714">
        <v>5</v>
      </c>
      <c r="F990" s="714">
        <v>17</v>
      </c>
      <c r="G990" s="714">
        <v>41</v>
      </c>
      <c r="H990" s="714">
        <v>67</v>
      </c>
      <c r="I990" s="716">
        <v>13</v>
      </c>
      <c r="J990" s="700">
        <f t="shared" si="90"/>
        <v>26</v>
      </c>
      <c r="K990" s="700">
        <f t="shared" si="91"/>
        <v>13</v>
      </c>
      <c r="L990" s="930"/>
      <c r="M990" s="931"/>
      <c r="N990" s="931"/>
      <c r="O990" s="932"/>
      <c r="Q990" s="422" t="s">
        <v>1306</v>
      </c>
      <c r="R990" s="20"/>
      <c r="S990" s="20"/>
      <c r="T990" s="20"/>
      <c r="U990" s="20"/>
      <c r="V990" s="20"/>
      <c r="W990" s="20"/>
      <c r="X990" s="20"/>
      <c r="Y990" s="20"/>
      <c r="Z990" s="20"/>
      <c r="AA990" s="20"/>
      <c r="AB990" s="20" t="s">
        <v>1646</v>
      </c>
      <c r="AC990" s="20"/>
      <c r="AD990" s="10"/>
      <c r="AE990" s="21"/>
    </row>
    <row r="991" spans="1:31" ht="15" customHeight="1" thickBot="1" x14ac:dyDescent="0.25">
      <c r="A991" s="515">
        <v>14</v>
      </c>
      <c r="B991" s="130" t="s">
        <v>1307</v>
      </c>
      <c r="C991" s="715">
        <v>26</v>
      </c>
      <c r="D991" s="715">
        <v>1</v>
      </c>
      <c r="E991" s="715">
        <v>8</v>
      </c>
      <c r="F991" s="715">
        <v>17</v>
      </c>
      <c r="G991" s="715">
        <v>31</v>
      </c>
      <c r="H991" s="715">
        <v>69</v>
      </c>
      <c r="I991" s="717">
        <v>10</v>
      </c>
      <c r="J991" s="700">
        <f t="shared" si="90"/>
        <v>26</v>
      </c>
      <c r="K991" s="700">
        <f t="shared" si="91"/>
        <v>10</v>
      </c>
      <c r="L991" s="933"/>
      <c r="M991" s="934"/>
      <c r="N991" s="934"/>
      <c r="O991" s="935"/>
      <c r="Q991" s="423" t="s">
        <v>1214</v>
      </c>
      <c r="R991" s="23"/>
      <c r="S991" s="23"/>
      <c r="T991" s="23"/>
      <c r="U991" s="23"/>
      <c r="V991" s="23"/>
      <c r="W991" s="23"/>
      <c r="X991" s="23"/>
      <c r="Y991" s="23"/>
      <c r="Z991" s="23"/>
      <c r="AA991" s="23"/>
      <c r="AB991" s="23" t="s">
        <v>1210</v>
      </c>
      <c r="AC991" s="23"/>
      <c r="AD991" s="23"/>
      <c r="AE991" s="15"/>
    </row>
    <row r="992" spans="1:31" ht="15" customHeight="1" x14ac:dyDescent="0.2">
      <c r="C992" s="700">
        <f t="shared" ref="C992:I992" si="93">SUM(C978:C991)</f>
        <v>364</v>
      </c>
      <c r="D992" s="700">
        <f t="shared" si="93"/>
        <v>143</v>
      </c>
      <c r="E992" s="700">
        <f t="shared" si="93"/>
        <v>78</v>
      </c>
      <c r="F992" s="700">
        <f t="shared" si="93"/>
        <v>143</v>
      </c>
      <c r="G992" s="700">
        <f t="shared" si="93"/>
        <v>661</v>
      </c>
      <c r="H992" s="700">
        <f t="shared" si="93"/>
        <v>661</v>
      </c>
      <c r="I992" s="700">
        <f t="shared" si="93"/>
        <v>364</v>
      </c>
      <c r="J992" s="700">
        <f t="shared" si="90"/>
        <v>364</v>
      </c>
      <c r="K992" s="700">
        <f t="shared" si="91"/>
        <v>364</v>
      </c>
    </row>
    <row r="993" spans="1:31" ht="15" customHeight="1" thickBot="1" x14ac:dyDescent="0.25"/>
    <row r="994" spans="1:31" ht="15" customHeight="1" thickBot="1" x14ac:dyDescent="0.25">
      <c r="A994" s="1321" t="s">
        <v>2195</v>
      </c>
      <c r="B994" s="1322"/>
      <c r="C994" s="1322"/>
      <c r="D994" s="1322"/>
      <c r="E994" s="1322"/>
      <c r="F994" s="1322"/>
      <c r="G994" s="1328" t="s">
        <v>2260</v>
      </c>
      <c r="H994" s="1329"/>
      <c r="I994" s="1330"/>
      <c r="L994" s="1242" t="s">
        <v>588</v>
      </c>
      <c r="M994" s="1243"/>
      <c r="N994" s="1243"/>
      <c r="O994" s="1244"/>
    </row>
    <row r="995" spans="1:31" ht="15" customHeight="1" thickBot="1" x14ac:dyDescent="0.25">
      <c r="A995" s="508" t="s">
        <v>496</v>
      </c>
      <c r="B995" s="509" t="s">
        <v>497</v>
      </c>
      <c r="C995" s="510" t="s">
        <v>498</v>
      </c>
      <c r="D995" s="510" t="s">
        <v>499</v>
      </c>
      <c r="E995" s="510" t="s">
        <v>500</v>
      </c>
      <c r="F995" s="510" t="s">
        <v>501</v>
      </c>
      <c r="G995" s="511" t="s">
        <v>502</v>
      </c>
      <c r="H995" s="511" t="s">
        <v>503</v>
      </c>
      <c r="I995" s="512" t="s">
        <v>504</v>
      </c>
      <c r="L995" s="1245"/>
      <c r="M995" s="1246"/>
      <c r="N995" s="1246"/>
      <c r="O995" s="1247"/>
      <c r="Q995" s="24" t="s">
        <v>2261</v>
      </c>
      <c r="R995" s="420" t="s">
        <v>503</v>
      </c>
      <c r="S995" s="420" t="s">
        <v>716</v>
      </c>
      <c r="T995" s="420" t="s">
        <v>1590</v>
      </c>
      <c r="U995" s="420" t="s">
        <v>506</v>
      </c>
      <c r="V995" s="420" t="s">
        <v>901</v>
      </c>
      <c r="W995" s="420" t="s">
        <v>902</v>
      </c>
      <c r="X995" s="420" t="s">
        <v>511</v>
      </c>
      <c r="Y995" s="420" t="s">
        <v>591</v>
      </c>
      <c r="Z995" s="420" t="s">
        <v>299</v>
      </c>
      <c r="AA995" s="420" t="s">
        <v>1587</v>
      </c>
      <c r="AB995" s="420" t="s">
        <v>1313</v>
      </c>
      <c r="AC995" s="420" t="s">
        <v>153</v>
      </c>
      <c r="AD995" s="420" t="s">
        <v>547</v>
      </c>
      <c r="AE995" s="421" t="s">
        <v>499</v>
      </c>
    </row>
    <row r="996" spans="1:31" ht="15" customHeight="1" x14ac:dyDescent="0.2">
      <c r="A996" s="518">
        <v>1</v>
      </c>
      <c r="B996" s="126" t="s">
        <v>534</v>
      </c>
      <c r="C996" s="713">
        <v>26</v>
      </c>
      <c r="D996" s="713">
        <v>16</v>
      </c>
      <c r="E996" s="713">
        <v>8</v>
      </c>
      <c r="F996" s="713">
        <v>2</v>
      </c>
      <c r="G996" s="713">
        <v>68</v>
      </c>
      <c r="H996" s="713">
        <v>32</v>
      </c>
      <c r="I996" s="719">
        <v>40</v>
      </c>
      <c r="J996" s="700">
        <f t="shared" si="90"/>
        <v>26</v>
      </c>
      <c r="K996" s="700">
        <f t="shared" si="91"/>
        <v>40</v>
      </c>
      <c r="L996" s="927" t="s">
        <v>532</v>
      </c>
      <c r="M996" s="928"/>
      <c r="N996" s="928"/>
      <c r="O996" s="929"/>
      <c r="Q996" s="422" t="s">
        <v>503</v>
      </c>
      <c r="R996" s="10"/>
      <c r="S996" s="20"/>
      <c r="T996" s="20"/>
      <c r="U996" s="20"/>
      <c r="V996" s="20"/>
      <c r="W996" s="20"/>
      <c r="X996" s="20"/>
      <c r="Y996" s="20"/>
      <c r="Z996" s="20"/>
      <c r="AA996" s="20"/>
      <c r="AB996" s="20"/>
      <c r="AC996" s="20"/>
      <c r="AD996" s="20"/>
      <c r="AE996" s="21"/>
    </row>
    <row r="997" spans="1:31" ht="15" customHeight="1" x14ac:dyDescent="0.2">
      <c r="A997" s="514">
        <v>2</v>
      </c>
      <c r="B997" s="129" t="s">
        <v>819</v>
      </c>
      <c r="C997" s="714">
        <v>26</v>
      </c>
      <c r="D997" s="714">
        <v>15</v>
      </c>
      <c r="E997" s="714">
        <v>7</v>
      </c>
      <c r="F997" s="714">
        <v>4</v>
      </c>
      <c r="G997" s="714">
        <v>54</v>
      </c>
      <c r="H997" s="714">
        <v>34</v>
      </c>
      <c r="I997" s="716">
        <v>37</v>
      </c>
      <c r="J997" s="700">
        <f t="shared" si="90"/>
        <v>26</v>
      </c>
      <c r="K997" s="700">
        <f t="shared" si="91"/>
        <v>37</v>
      </c>
      <c r="L997" s="930"/>
      <c r="M997" s="931"/>
      <c r="N997" s="931"/>
      <c r="O997" s="932"/>
      <c r="Q997" s="422" t="s">
        <v>716</v>
      </c>
      <c r="R997" s="20"/>
      <c r="S997" s="10"/>
      <c r="T997" s="20" t="s">
        <v>532</v>
      </c>
      <c r="U997" s="20"/>
      <c r="V997" s="20"/>
      <c r="W997" s="20"/>
      <c r="X997" s="20"/>
      <c r="Y997" s="20"/>
      <c r="Z997" s="20"/>
      <c r="AA997" s="20"/>
      <c r="AB997" s="20"/>
      <c r="AC997" s="20"/>
      <c r="AD997" s="20"/>
      <c r="AE997" s="21"/>
    </row>
    <row r="998" spans="1:31" ht="15" customHeight="1" x14ac:dyDescent="0.2">
      <c r="A998" s="514">
        <v>3</v>
      </c>
      <c r="B998" s="129" t="s">
        <v>526</v>
      </c>
      <c r="C998" s="714">
        <v>26</v>
      </c>
      <c r="D998" s="714">
        <v>15</v>
      </c>
      <c r="E998" s="714">
        <v>4</v>
      </c>
      <c r="F998" s="714">
        <v>7</v>
      </c>
      <c r="G998" s="714">
        <v>65</v>
      </c>
      <c r="H998" s="714">
        <v>38</v>
      </c>
      <c r="I998" s="716">
        <v>34</v>
      </c>
      <c r="J998" s="700">
        <f t="shared" si="90"/>
        <v>26</v>
      </c>
      <c r="K998" s="700">
        <f t="shared" si="91"/>
        <v>34</v>
      </c>
      <c r="L998" s="930"/>
      <c r="M998" s="931"/>
      <c r="N998" s="931"/>
      <c r="O998" s="932"/>
      <c r="Q998" s="422" t="s">
        <v>1590</v>
      </c>
      <c r="R998" s="20"/>
      <c r="S998" s="20" t="s">
        <v>532</v>
      </c>
      <c r="T998" s="10"/>
      <c r="U998" s="20"/>
      <c r="V998" s="20"/>
      <c r="W998" s="20"/>
      <c r="X998" s="20"/>
      <c r="Y998" s="20"/>
      <c r="Z998" s="20"/>
      <c r="AA998" s="20"/>
      <c r="AB998" s="20"/>
      <c r="AC998" s="20"/>
      <c r="AD998" s="20"/>
      <c r="AE998" s="21"/>
    </row>
    <row r="999" spans="1:31" ht="15" customHeight="1" x14ac:dyDescent="0.2">
      <c r="A999" s="514">
        <v>4</v>
      </c>
      <c r="B999" s="129" t="s">
        <v>250</v>
      </c>
      <c r="C999" s="714">
        <v>26</v>
      </c>
      <c r="D999" s="714">
        <v>13</v>
      </c>
      <c r="E999" s="714">
        <v>3</v>
      </c>
      <c r="F999" s="714">
        <v>10</v>
      </c>
      <c r="G999" s="714">
        <v>61</v>
      </c>
      <c r="H999" s="714">
        <v>50</v>
      </c>
      <c r="I999" s="716">
        <v>29</v>
      </c>
      <c r="J999" s="700">
        <f t="shared" si="90"/>
        <v>26</v>
      </c>
      <c r="K999" s="700">
        <f t="shared" si="91"/>
        <v>29</v>
      </c>
      <c r="L999" s="930"/>
      <c r="M999" s="931"/>
      <c r="N999" s="931"/>
      <c r="O999" s="932"/>
      <c r="Q999" s="422" t="s">
        <v>506</v>
      </c>
      <c r="R999" s="20"/>
      <c r="S999" s="20"/>
      <c r="T999" s="20"/>
      <c r="U999" s="10"/>
      <c r="V999" s="20"/>
      <c r="W999" s="20"/>
      <c r="X999" s="20"/>
      <c r="Y999" s="20"/>
      <c r="Z999" s="20"/>
      <c r="AA999" s="20"/>
      <c r="AB999" s="20"/>
      <c r="AC999" s="20"/>
      <c r="AD999" s="20"/>
      <c r="AE999" s="21"/>
    </row>
    <row r="1000" spans="1:31" ht="15" customHeight="1" x14ac:dyDescent="0.2">
      <c r="A1000" s="514">
        <v>5</v>
      </c>
      <c r="B1000" s="129" t="s">
        <v>558</v>
      </c>
      <c r="C1000" s="714">
        <v>26</v>
      </c>
      <c r="D1000" s="714">
        <v>9</v>
      </c>
      <c r="E1000" s="714">
        <v>10</v>
      </c>
      <c r="F1000" s="714">
        <v>7</v>
      </c>
      <c r="G1000" s="714">
        <v>55</v>
      </c>
      <c r="H1000" s="714">
        <v>44</v>
      </c>
      <c r="I1000" s="716">
        <v>28</v>
      </c>
      <c r="J1000" s="700">
        <f t="shared" si="90"/>
        <v>26</v>
      </c>
      <c r="K1000" s="700">
        <f t="shared" si="91"/>
        <v>28</v>
      </c>
      <c r="L1000" s="930"/>
      <c r="M1000" s="931"/>
      <c r="N1000" s="931"/>
      <c r="O1000" s="932"/>
      <c r="Q1000" s="422" t="s">
        <v>901</v>
      </c>
      <c r="R1000" s="20"/>
      <c r="S1000" s="20"/>
      <c r="T1000" s="20"/>
      <c r="U1000" s="20"/>
      <c r="V1000" s="10"/>
      <c r="W1000" s="20" t="s">
        <v>532</v>
      </c>
      <c r="X1000" s="20"/>
      <c r="Y1000" s="20"/>
      <c r="Z1000" s="20"/>
      <c r="AA1000" s="20"/>
      <c r="AB1000" s="20"/>
      <c r="AC1000" s="20"/>
      <c r="AD1000" s="20"/>
      <c r="AE1000" s="21" t="s">
        <v>532</v>
      </c>
    </row>
    <row r="1001" spans="1:31" ht="15" customHeight="1" x14ac:dyDescent="0.2">
      <c r="A1001" s="514">
        <v>6</v>
      </c>
      <c r="B1001" s="129" t="s">
        <v>991</v>
      </c>
      <c r="C1001" s="714">
        <v>26</v>
      </c>
      <c r="D1001" s="714">
        <v>10</v>
      </c>
      <c r="E1001" s="714">
        <v>7</v>
      </c>
      <c r="F1001" s="714">
        <v>9</v>
      </c>
      <c r="G1001" s="714">
        <v>39</v>
      </c>
      <c r="H1001" s="714">
        <v>36</v>
      </c>
      <c r="I1001" s="716">
        <v>27</v>
      </c>
      <c r="J1001" s="700">
        <f t="shared" si="90"/>
        <v>26</v>
      </c>
      <c r="K1001" s="700">
        <f t="shared" si="91"/>
        <v>27</v>
      </c>
      <c r="L1001" s="930"/>
      <c r="M1001" s="931"/>
      <c r="N1001" s="931"/>
      <c r="O1001" s="932"/>
      <c r="Q1001" s="422" t="s">
        <v>902</v>
      </c>
      <c r="R1001" s="20"/>
      <c r="S1001" s="20"/>
      <c r="T1001" s="20"/>
      <c r="U1001" s="20"/>
      <c r="V1001" s="20" t="s">
        <v>532</v>
      </c>
      <c r="W1001" s="10"/>
      <c r="X1001" s="20"/>
      <c r="Y1001" s="20"/>
      <c r="Z1001" s="20"/>
      <c r="AA1001" s="20"/>
      <c r="AB1001" s="20"/>
      <c r="AC1001" s="20"/>
      <c r="AD1001" s="20"/>
      <c r="AE1001" s="21"/>
    </row>
    <row r="1002" spans="1:31" ht="15" customHeight="1" x14ac:dyDescent="0.2">
      <c r="A1002" s="514">
        <v>7</v>
      </c>
      <c r="B1002" s="129" t="s">
        <v>1732</v>
      </c>
      <c r="C1002" s="714">
        <v>26</v>
      </c>
      <c r="D1002" s="714">
        <v>10</v>
      </c>
      <c r="E1002" s="714">
        <v>7</v>
      </c>
      <c r="F1002" s="714">
        <v>9</v>
      </c>
      <c r="G1002" s="714">
        <v>33</v>
      </c>
      <c r="H1002" s="714">
        <v>46</v>
      </c>
      <c r="I1002" s="716">
        <v>27</v>
      </c>
      <c r="J1002" s="700">
        <f t="shared" si="90"/>
        <v>26</v>
      </c>
      <c r="K1002" s="700">
        <f t="shared" si="91"/>
        <v>27</v>
      </c>
      <c r="L1002" s="930"/>
      <c r="M1002" s="931"/>
      <c r="N1002" s="931"/>
      <c r="O1002" s="932"/>
      <c r="Q1002" s="422" t="s">
        <v>511</v>
      </c>
      <c r="R1002" s="20"/>
      <c r="S1002" s="20"/>
      <c r="T1002" s="20"/>
      <c r="U1002" s="20"/>
      <c r="V1002" s="20"/>
      <c r="W1002" s="20"/>
      <c r="X1002" s="10"/>
      <c r="Y1002" s="20" t="s">
        <v>532</v>
      </c>
      <c r="Z1002" s="20"/>
      <c r="AA1002" s="20"/>
      <c r="AB1002" s="20"/>
      <c r="AC1002" s="20"/>
      <c r="AD1002" s="20"/>
      <c r="AE1002" s="21"/>
    </row>
    <row r="1003" spans="1:31" ht="15" customHeight="1" x14ac:dyDescent="0.2">
      <c r="A1003" s="514">
        <v>8</v>
      </c>
      <c r="B1003" s="129" t="s">
        <v>304</v>
      </c>
      <c r="C1003" s="714">
        <v>26</v>
      </c>
      <c r="D1003" s="714">
        <v>9</v>
      </c>
      <c r="E1003" s="714">
        <v>6</v>
      </c>
      <c r="F1003" s="714">
        <v>11</v>
      </c>
      <c r="G1003" s="714">
        <v>48</v>
      </c>
      <c r="H1003" s="714">
        <v>49</v>
      </c>
      <c r="I1003" s="716">
        <v>24</v>
      </c>
      <c r="J1003" s="700">
        <f t="shared" si="90"/>
        <v>26</v>
      </c>
      <c r="K1003" s="700">
        <f t="shared" si="91"/>
        <v>24</v>
      </c>
      <c r="L1003" s="930"/>
      <c r="M1003" s="931"/>
      <c r="N1003" s="931"/>
      <c r="O1003" s="932"/>
      <c r="Q1003" s="422" t="s">
        <v>591</v>
      </c>
      <c r="R1003" s="20"/>
      <c r="S1003" s="20"/>
      <c r="T1003" s="20"/>
      <c r="U1003" s="20"/>
      <c r="V1003" s="20"/>
      <c r="W1003" s="20"/>
      <c r="X1003" s="20" t="s">
        <v>532</v>
      </c>
      <c r="Y1003" s="10"/>
      <c r="Z1003" s="20"/>
      <c r="AA1003" s="20"/>
      <c r="AB1003" s="20"/>
      <c r="AC1003" s="20"/>
      <c r="AD1003" s="20"/>
      <c r="AE1003" s="21"/>
    </row>
    <row r="1004" spans="1:31" ht="15" customHeight="1" x14ac:dyDescent="0.2">
      <c r="A1004" s="514">
        <v>9</v>
      </c>
      <c r="B1004" s="129" t="s">
        <v>1855</v>
      </c>
      <c r="C1004" s="714">
        <v>26</v>
      </c>
      <c r="D1004" s="714">
        <v>7</v>
      </c>
      <c r="E1004" s="714">
        <v>9</v>
      </c>
      <c r="F1004" s="714">
        <v>10</v>
      </c>
      <c r="G1004" s="714">
        <v>37</v>
      </c>
      <c r="H1004" s="714">
        <v>40</v>
      </c>
      <c r="I1004" s="716">
        <v>23</v>
      </c>
      <c r="J1004" s="700">
        <f t="shared" si="90"/>
        <v>26</v>
      </c>
      <c r="K1004" s="700">
        <f t="shared" si="91"/>
        <v>23</v>
      </c>
      <c r="L1004" s="930"/>
      <c r="M1004" s="931"/>
      <c r="N1004" s="931"/>
      <c r="O1004" s="932"/>
      <c r="Q1004" s="422" t="s">
        <v>299</v>
      </c>
      <c r="R1004" s="20"/>
      <c r="S1004" s="20"/>
      <c r="T1004" s="20"/>
      <c r="U1004" s="20"/>
      <c r="V1004" s="20"/>
      <c r="W1004" s="20"/>
      <c r="X1004" s="20"/>
      <c r="Y1004" s="20"/>
      <c r="Z1004" s="10"/>
      <c r="AA1004" s="20" t="s">
        <v>532</v>
      </c>
      <c r="AB1004" s="20"/>
      <c r="AC1004" s="20"/>
      <c r="AD1004" s="20"/>
      <c r="AE1004" s="21"/>
    </row>
    <row r="1005" spans="1:31" ht="15" customHeight="1" x14ac:dyDescent="0.2">
      <c r="A1005" s="514">
        <v>10</v>
      </c>
      <c r="B1005" s="129" t="s">
        <v>2123</v>
      </c>
      <c r="C1005" s="714">
        <v>26</v>
      </c>
      <c r="D1005" s="714">
        <v>9</v>
      </c>
      <c r="E1005" s="714">
        <v>5</v>
      </c>
      <c r="F1005" s="714">
        <v>12</v>
      </c>
      <c r="G1005" s="714">
        <v>33</v>
      </c>
      <c r="H1005" s="714">
        <v>42</v>
      </c>
      <c r="I1005" s="716">
        <v>23</v>
      </c>
      <c r="J1005" s="700">
        <f t="shared" si="90"/>
        <v>26</v>
      </c>
      <c r="K1005" s="700">
        <f t="shared" si="91"/>
        <v>23</v>
      </c>
      <c r="L1005" s="930"/>
      <c r="M1005" s="931"/>
      <c r="N1005" s="931"/>
      <c r="O1005" s="932"/>
      <c r="Q1005" s="422" t="s">
        <v>1587</v>
      </c>
      <c r="R1005" s="20"/>
      <c r="S1005" s="20"/>
      <c r="T1005" s="20"/>
      <c r="U1005" s="20"/>
      <c r="V1005" s="20"/>
      <c r="W1005" s="20"/>
      <c r="X1005" s="20"/>
      <c r="Y1005" s="20"/>
      <c r="Z1005" s="20" t="s">
        <v>532</v>
      </c>
      <c r="AA1005" s="10"/>
      <c r="AB1005" s="20"/>
      <c r="AC1005" s="20"/>
      <c r="AD1005" s="20"/>
      <c r="AE1005" s="21"/>
    </row>
    <row r="1006" spans="1:31" ht="15" customHeight="1" x14ac:dyDescent="0.2">
      <c r="A1006" s="514">
        <v>11</v>
      </c>
      <c r="B1006" s="129" t="s">
        <v>89</v>
      </c>
      <c r="C1006" s="714">
        <v>26</v>
      </c>
      <c r="D1006" s="714">
        <v>5</v>
      </c>
      <c r="E1006" s="714">
        <v>11</v>
      </c>
      <c r="F1006" s="714">
        <v>10</v>
      </c>
      <c r="G1006" s="714">
        <v>36</v>
      </c>
      <c r="H1006" s="714">
        <v>50</v>
      </c>
      <c r="I1006" s="716">
        <v>21</v>
      </c>
      <c r="J1006" s="700">
        <f t="shared" si="90"/>
        <v>26</v>
      </c>
      <c r="K1006" s="700">
        <f t="shared" si="91"/>
        <v>21</v>
      </c>
      <c r="L1006" s="930"/>
      <c r="M1006" s="931"/>
      <c r="N1006" s="931"/>
      <c r="O1006" s="932"/>
      <c r="Q1006" s="422" t="s">
        <v>1313</v>
      </c>
      <c r="R1006" s="20"/>
      <c r="S1006" s="20"/>
      <c r="T1006" s="20"/>
      <c r="U1006" s="20"/>
      <c r="V1006" s="20"/>
      <c r="W1006" s="20"/>
      <c r="X1006" s="20"/>
      <c r="Y1006" s="20"/>
      <c r="Z1006" s="20"/>
      <c r="AA1006" s="20"/>
      <c r="AB1006" s="10"/>
      <c r="AC1006" s="20"/>
      <c r="AD1006" s="20"/>
      <c r="AE1006" s="21"/>
    </row>
    <row r="1007" spans="1:31" ht="15" customHeight="1" x14ac:dyDescent="0.2">
      <c r="A1007" s="514">
        <v>12</v>
      </c>
      <c r="B1007" s="129" t="s">
        <v>433</v>
      </c>
      <c r="C1007" s="714">
        <v>26</v>
      </c>
      <c r="D1007" s="714">
        <v>5</v>
      </c>
      <c r="E1007" s="714">
        <v>7</v>
      </c>
      <c r="F1007" s="714">
        <v>14</v>
      </c>
      <c r="G1007" s="714">
        <v>37</v>
      </c>
      <c r="H1007" s="714">
        <v>55</v>
      </c>
      <c r="I1007" s="716">
        <v>17</v>
      </c>
      <c r="J1007" s="700">
        <f t="shared" si="90"/>
        <v>26</v>
      </c>
      <c r="K1007" s="700">
        <f t="shared" si="91"/>
        <v>17</v>
      </c>
      <c r="L1007" s="930"/>
      <c r="M1007" s="931"/>
      <c r="N1007" s="931"/>
      <c r="O1007" s="932"/>
      <c r="Q1007" s="422" t="s">
        <v>153</v>
      </c>
      <c r="R1007" s="20"/>
      <c r="S1007" s="20"/>
      <c r="T1007" s="20"/>
      <c r="U1007" s="20"/>
      <c r="V1007" s="20"/>
      <c r="W1007" s="20"/>
      <c r="X1007" s="20"/>
      <c r="Y1007" s="20"/>
      <c r="Z1007" s="20"/>
      <c r="AA1007" s="20"/>
      <c r="AB1007" s="20"/>
      <c r="AC1007" s="10"/>
      <c r="AD1007" s="20"/>
      <c r="AE1007" s="21"/>
    </row>
    <row r="1008" spans="1:31" ht="15" customHeight="1" x14ac:dyDescent="0.2">
      <c r="A1008" s="514">
        <v>13</v>
      </c>
      <c r="B1008" s="129" t="s">
        <v>551</v>
      </c>
      <c r="C1008" s="714">
        <v>26</v>
      </c>
      <c r="D1008" s="714">
        <v>5</v>
      </c>
      <c r="E1008" s="714">
        <v>7</v>
      </c>
      <c r="F1008" s="714">
        <v>14</v>
      </c>
      <c r="G1008" s="714">
        <v>36</v>
      </c>
      <c r="H1008" s="714">
        <v>52</v>
      </c>
      <c r="I1008" s="716">
        <v>17</v>
      </c>
      <c r="J1008" s="700">
        <f t="shared" si="90"/>
        <v>26</v>
      </c>
      <c r="K1008" s="700">
        <f t="shared" si="91"/>
        <v>17</v>
      </c>
      <c r="L1008" s="930"/>
      <c r="M1008" s="931"/>
      <c r="N1008" s="931"/>
      <c r="O1008" s="932"/>
      <c r="Q1008" s="422" t="s">
        <v>547</v>
      </c>
      <c r="R1008" s="20"/>
      <c r="S1008" s="20"/>
      <c r="T1008" s="20"/>
      <c r="U1008" s="20"/>
      <c r="V1008" s="20"/>
      <c r="W1008" s="20"/>
      <c r="X1008" s="20"/>
      <c r="Y1008" s="20"/>
      <c r="Z1008" s="20"/>
      <c r="AA1008" s="20"/>
      <c r="AB1008" s="20"/>
      <c r="AC1008" s="20"/>
      <c r="AD1008" s="10"/>
      <c r="AE1008" s="21"/>
    </row>
    <row r="1009" spans="1:31" ht="15" customHeight="1" thickBot="1" x14ac:dyDescent="0.25">
      <c r="A1009" s="515">
        <v>14</v>
      </c>
      <c r="B1009" s="130" t="s">
        <v>36</v>
      </c>
      <c r="C1009" s="715">
        <v>26</v>
      </c>
      <c r="D1009" s="715">
        <v>5</v>
      </c>
      <c r="E1009" s="715">
        <v>7</v>
      </c>
      <c r="F1009" s="715">
        <v>14</v>
      </c>
      <c r="G1009" s="715">
        <v>30</v>
      </c>
      <c r="H1009" s="715">
        <v>52</v>
      </c>
      <c r="I1009" s="717">
        <v>17</v>
      </c>
      <c r="J1009" s="700">
        <f t="shared" si="90"/>
        <v>26</v>
      </c>
      <c r="K1009" s="700">
        <f t="shared" si="91"/>
        <v>17</v>
      </c>
      <c r="L1009" s="933"/>
      <c r="M1009" s="934"/>
      <c r="N1009" s="934"/>
      <c r="O1009" s="935"/>
      <c r="Q1009" s="423" t="s">
        <v>499</v>
      </c>
      <c r="R1009" s="23"/>
      <c r="S1009" s="23"/>
      <c r="T1009" s="23"/>
      <c r="U1009" s="23"/>
      <c r="V1009" s="23"/>
      <c r="W1009" s="23"/>
      <c r="X1009" s="23"/>
      <c r="Y1009" s="23"/>
      <c r="Z1009" s="23"/>
      <c r="AA1009" s="23"/>
      <c r="AB1009" s="23"/>
      <c r="AC1009" s="23"/>
      <c r="AD1009" s="23"/>
      <c r="AE1009" s="15"/>
    </row>
    <row r="1010" spans="1:31" ht="15" customHeight="1" x14ac:dyDescent="0.2">
      <c r="C1010" s="700">
        <f t="shared" ref="C1010:I1010" si="94">SUM(C996:C1009)</f>
        <v>364</v>
      </c>
      <c r="D1010" s="700">
        <f t="shared" si="94"/>
        <v>133</v>
      </c>
      <c r="E1010" s="700">
        <f t="shared" si="94"/>
        <v>98</v>
      </c>
      <c r="F1010" s="700">
        <f t="shared" si="94"/>
        <v>133</v>
      </c>
      <c r="G1010" s="700">
        <f t="shared" si="94"/>
        <v>632</v>
      </c>
      <c r="H1010" s="700">
        <f t="shared" si="94"/>
        <v>620</v>
      </c>
      <c r="I1010" s="700">
        <f t="shared" si="94"/>
        <v>364</v>
      </c>
      <c r="J1010" s="700">
        <f t="shared" si="90"/>
        <v>364</v>
      </c>
      <c r="K1010" s="700">
        <f t="shared" si="91"/>
        <v>364</v>
      </c>
    </row>
    <row r="1011" spans="1:31" ht="15" customHeight="1" thickBot="1" x14ac:dyDescent="0.25"/>
    <row r="1012" spans="1:31" ht="15" customHeight="1" thickBot="1" x14ac:dyDescent="0.25">
      <c r="A1012" s="1326" t="s">
        <v>2223</v>
      </c>
      <c r="B1012" s="1327"/>
      <c r="C1012" s="1327"/>
      <c r="D1012" s="1327"/>
      <c r="E1012" s="1327"/>
      <c r="F1012" s="1327"/>
      <c r="G1012" s="1323" t="s">
        <v>2260</v>
      </c>
      <c r="H1012" s="1324"/>
      <c r="I1012" s="1325"/>
      <c r="L1012" s="1242" t="s">
        <v>588</v>
      </c>
      <c r="M1012" s="1243"/>
      <c r="N1012" s="1243"/>
      <c r="O1012" s="1244"/>
    </row>
    <row r="1013" spans="1:31" ht="15" customHeight="1" thickBot="1" x14ac:dyDescent="0.25">
      <c r="A1013" s="688" t="s">
        <v>496</v>
      </c>
      <c r="B1013" s="689" t="s">
        <v>497</v>
      </c>
      <c r="C1013" s="690" t="s">
        <v>498</v>
      </c>
      <c r="D1013" s="690" t="s">
        <v>499</v>
      </c>
      <c r="E1013" s="690" t="s">
        <v>500</v>
      </c>
      <c r="F1013" s="690" t="s">
        <v>501</v>
      </c>
      <c r="G1013" s="691" t="s">
        <v>502</v>
      </c>
      <c r="H1013" s="691" t="s">
        <v>503</v>
      </c>
      <c r="I1013" s="692" t="s">
        <v>504</v>
      </c>
      <c r="L1013" s="1245"/>
      <c r="M1013" s="1246"/>
      <c r="N1013" s="1246"/>
      <c r="O1013" s="1247"/>
      <c r="Q1013" s="24" t="s">
        <v>2261</v>
      </c>
      <c r="R1013" s="683" t="s">
        <v>1196</v>
      </c>
      <c r="S1013" s="683" t="s">
        <v>241</v>
      </c>
      <c r="T1013" s="683" t="s">
        <v>541</v>
      </c>
      <c r="U1013" s="683" t="s">
        <v>1503</v>
      </c>
      <c r="V1013" s="683" t="s">
        <v>564</v>
      </c>
      <c r="W1013" s="683" t="s">
        <v>500</v>
      </c>
      <c r="X1013" s="683" t="s">
        <v>59</v>
      </c>
      <c r="Y1013" s="683" t="s">
        <v>1088</v>
      </c>
      <c r="Z1013" s="683" t="s">
        <v>610</v>
      </c>
      <c r="AA1013" s="683" t="s">
        <v>1089</v>
      </c>
      <c r="AB1013" s="684" t="s">
        <v>2089</v>
      </c>
    </row>
    <row r="1014" spans="1:31" ht="15" customHeight="1" x14ac:dyDescent="0.2">
      <c r="A1014" s="687">
        <v>1</v>
      </c>
      <c r="B1014" s="53" t="s">
        <v>2254</v>
      </c>
      <c r="C1014" s="46">
        <v>20</v>
      </c>
      <c r="D1014" s="46">
        <v>13</v>
      </c>
      <c r="E1014" s="46">
        <v>4</v>
      </c>
      <c r="F1014" s="46">
        <v>3</v>
      </c>
      <c r="G1014" s="46">
        <v>54</v>
      </c>
      <c r="H1014" s="46">
        <v>26</v>
      </c>
      <c r="I1014" s="718">
        <v>30</v>
      </c>
      <c r="J1014" s="700">
        <f t="shared" si="90"/>
        <v>20</v>
      </c>
      <c r="K1014" s="700">
        <f t="shared" si="91"/>
        <v>30</v>
      </c>
      <c r="L1014" s="927" t="s">
        <v>532</v>
      </c>
      <c r="M1014" s="928"/>
      <c r="N1014" s="928"/>
      <c r="O1014" s="929"/>
      <c r="Q1014" s="681" t="s">
        <v>1196</v>
      </c>
      <c r="R1014" s="10"/>
      <c r="S1014" s="20"/>
      <c r="T1014" s="20" t="s">
        <v>1597</v>
      </c>
      <c r="U1014" s="20"/>
      <c r="V1014" s="20"/>
      <c r="W1014" s="20"/>
      <c r="X1014" s="20"/>
      <c r="Y1014" s="20"/>
      <c r="Z1014" s="20"/>
      <c r="AA1014" s="20"/>
      <c r="AB1014" s="21"/>
    </row>
    <row r="1015" spans="1:31" ht="15" customHeight="1" x14ac:dyDescent="0.2">
      <c r="A1015" s="685">
        <v>2</v>
      </c>
      <c r="B1015" s="54" t="s">
        <v>2204</v>
      </c>
      <c r="C1015" s="714">
        <v>20</v>
      </c>
      <c r="D1015" s="714">
        <v>13</v>
      </c>
      <c r="E1015" s="714">
        <v>4</v>
      </c>
      <c r="F1015" s="714">
        <v>3</v>
      </c>
      <c r="G1015" s="714">
        <v>38</v>
      </c>
      <c r="H1015" s="714">
        <v>25</v>
      </c>
      <c r="I1015" s="716">
        <v>30</v>
      </c>
      <c r="J1015" s="700">
        <f t="shared" si="90"/>
        <v>20</v>
      </c>
      <c r="K1015" s="700">
        <f t="shared" si="91"/>
        <v>30</v>
      </c>
      <c r="L1015" s="930"/>
      <c r="M1015" s="931"/>
      <c r="N1015" s="931"/>
      <c r="O1015" s="932"/>
      <c r="Q1015" s="681" t="s">
        <v>241</v>
      </c>
      <c r="R1015" s="20"/>
      <c r="S1015" s="10"/>
      <c r="T1015" s="20" t="s">
        <v>1493</v>
      </c>
      <c r="U1015" s="20"/>
      <c r="V1015" s="20"/>
      <c r="W1015" s="20" t="s">
        <v>532</v>
      </c>
      <c r="X1015" s="20"/>
      <c r="Y1015" s="20"/>
      <c r="Z1015" s="20"/>
      <c r="AA1015" s="20"/>
      <c r="AB1015" s="21"/>
    </row>
    <row r="1016" spans="1:31" ht="15" customHeight="1" x14ac:dyDescent="0.2">
      <c r="A1016" s="685">
        <v>3</v>
      </c>
      <c r="B1016" s="54" t="s">
        <v>1208</v>
      </c>
      <c r="C1016" s="714">
        <v>20</v>
      </c>
      <c r="D1016" s="714">
        <v>8</v>
      </c>
      <c r="E1016" s="714">
        <v>8</v>
      </c>
      <c r="F1016" s="714">
        <v>4</v>
      </c>
      <c r="G1016" s="714">
        <v>44</v>
      </c>
      <c r="H1016" s="714">
        <v>33</v>
      </c>
      <c r="I1016" s="716">
        <v>24</v>
      </c>
      <c r="J1016" s="700">
        <f t="shared" si="90"/>
        <v>20</v>
      </c>
      <c r="K1016" s="700">
        <f t="shared" si="91"/>
        <v>24</v>
      </c>
      <c r="L1016" s="930"/>
      <c r="M1016" s="931"/>
      <c r="N1016" s="931"/>
      <c r="O1016" s="932"/>
      <c r="Q1016" s="681" t="s">
        <v>541</v>
      </c>
      <c r="R1016" s="20" t="s">
        <v>1207</v>
      </c>
      <c r="S1016" s="20" t="s">
        <v>1597</v>
      </c>
      <c r="T1016" s="10"/>
      <c r="U1016" s="20" t="s">
        <v>1207</v>
      </c>
      <c r="V1016" s="20" t="s">
        <v>844</v>
      </c>
      <c r="W1016" s="20" t="s">
        <v>1487</v>
      </c>
      <c r="X1016" s="20" t="s">
        <v>1207</v>
      </c>
      <c r="Y1016" s="20" t="s">
        <v>1493</v>
      </c>
      <c r="Z1016" s="20" t="s">
        <v>1489</v>
      </c>
      <c r="AA1016" s="20" t="s">
        <v>1656</v>
      </c>
      <c r="AB1016" s="21" t="s">
        <v>1644</v>
      </c>
    </row>
    <row r="1017" spans="1:31" ht="15" customHeight="1" x14ac:dyDescent="0.2">
      <c r="A1017" s="685">
        <v>4</v>
      </c>
      <c r="B1017" s="54" t="s">
        <v>2262</v>
      </c>
      <c r="C1017" s="714">
        <v>20</v>
      </c>
      <c r="D1017" s="714">
        <v>7</v>
      </c>
      <c r="E1017" s="714">
        <v>9</v>
      </c>
      <c r="F1017" s="714">
        <v>4</v>
      </c>
      <c r="G1017" s="714">
        <v>45</v>
      </c>
      <c r="H1017" s="714">
        <v>37</v>
      </c>
      <c r="I1017" s="716">
        <v>23</v>
      </c>
      <c r="J1017" s="700">
        <f t="shared" si="90"/>
        <v>20</v>
      </c>
      <c r="K1017" s="700">
        <f t="shared" si="91"/>
        <v>23</v>
      </c>
      <c r="L1017" s="930"/>
      <c r="M1017" s="931"/>
      <c r="N1017" s="931"/>
      <c r="O1017" s="932"/>
      <c r="Q1017" s="681" t="s">
        <v>1503</v>
      </c>
      <c r="R1017" s="20"/>
      <c r="S1017" s="20"/>
      <c r="T1017" s="20" t="s">
        <v>844</v>
      </c>
      <c r="U1017" s="10"/>
      <c r="V1017" s="20"/>
      <c r="W1017" s="20"/>
      <c r="X1017" s="20"/>
      <c r="Y1017" s="20"/>
      <c r="Z1017" s="20"/>
      <c r="AA1017" s="20"/>
      <c r="AB1017" s="21"/>
    </row>
    <row r="1018" spans="1:31" ht="15" customHeight="1" x14ac:dyDescent="0.2">
      <c r="A1018" s="685">
        <v>5</v>
      </c>
      <c r="B1018" s="54" t="s">
        <v>2263</v>
      </c>
      <c r="C1018" s="714">
        <v>20</v>
      </c>
      <c r="D1018" s="714">
        <v>7</v>
      </c>
      <c r="E1018" s="714">
        <v>6</v>
      </c>
      <c r="F1018" s="714">
        <v>7</v>
      </c>
      <c r="G1018" s="714">
        <v>36</v>
      </c>
      <c r="H1018" s="714">
        <v>32</v>
      </c>
      <c r="I1018" s="716">
        <v>20</v>
      </c>
      <c r="J1018" s="700">
        <f t="shared" si="90"/>
        <v>20</v>
      </c>
      <c r="K1018" s="700">
        <f t="shared" si="91"/>
        <v>20</v>
      </c>
      <c r="L1018" s="930"/>
      <c r="M1018" s="931"/>
      <c r="N1018" s="931"/>
      <c r="O1018" s="932"/>
      <c r="Q1018" s="681" t="s">
        <v>564</v>
      </c>
      <c r="R1018" s="20"/>
      <c r="S1018" s="20"/>
      <c r="T1018" s="20" t="s">
        <v>1207</v>
      </c>
      <c r="U1018" s="20"/>
      <c r="V1018" s="10"/>
      <c r="W1018" s="20"/>
      <c r="X1018" s="20"/>
      <c r="Y1018" s="20"/>
      <c r="Z1018" s="20"/>
      <c r="AA1018" s="20"/>
      <c r="AB1018" s="21"/>
    </row>
    <row r="1019" spans="1:31" ht="15" customHeight="1" x14ac:dyDescent="0.2">
      <c r="A1019" s="685">
        <v>6</v>
      </c>
      <c r="B1019" s="54" t="s">
        <v>616</v>
      </c>
      <c r="C1019" s="714">
        <v>20</v>
      </c>
      <c r="D1019" s="714">
        <v>7</v>
      </c>
      <c r="E1019" s="714">
        <v>5</v>
      </c>
      <c r="F1019" s="714">
        <v>8</v>
      </c>
      <c r="G1019" s="714">
        <v>29</v>
      </c>
      <c r="H1019" s="714">
        <v>37</v>
      </c>
      <c r="I1019" s="716">
        <v>19</v>
      </c>
      <c r="J1019" s="700">
        <f t="shared" si="90"/>
        <v>20</v>
      </c>
      <c r="K1019" s="700">
        <f t="shared" si="91"/>
        <v>19</v>
      </c>
      <c r="L1019" s="930"/>
      <c r="M1019" s="931"/>
      <c r="N1019" s="931"/>
      <c r="O1019" s="932"/>
      <c r="Q1019" s="681" t="s">
        <v>500</v>
      </c>
      <c r="R1019" s="20"/>
      <c r="S1019" s="20"/>
      <c r="T1019" s="20" t="s">
        <v>1490</v>
      </c>
      <c r="U1019" s="20"/>
      <c r="V1019" s="20"/>
      <c r="W1019" s="10"/>
      <c r="X1019" s="20" t="s">
        <v>532</v>
      </c>
      <c r="Y1019" s="20"/>
      <c r="Z1019" s="20"/>
      <c r="AA1019" s="20"/>
      <c r="AB1019" s="21"/>
    </row>
    <row r="1020" spans="1:31" ht="15" customHeight="1" x14ac:dyDescent="0.2">
      <c r="A1020" s="685">
        <v>7</v>
      </c>
      <c r="B1020" s="54" t="s">
        <v>2264</v>
      </c>
      <c r="C1020" s="714">
        <v>20</v>
      </c>
      <c r="D1020" s="714">
        <v>6</v>
      </c>
      <c r="E1020" s="714">
        <v>6</v>
      </c>
      <c r="F1020" s="714">
        <v>8</v>
      </c>
      <c r="G1020" s="714">
        <v>33</v>
      </c>
      <c r="H1020" s="714">
        <v>38</v>
      </c>
      <c r="I1020" s="716">
        <v>18</v>
      </c>
      <c r="J1020" s="700">
        <f t="shared" si="90"/>
        <v>20</v>
      </c>
      <c r="K1020" s="700">
        <f t="shared" si="91"/>
        <v>18</v>
      </c>
      <c r="L1020" s="930"/>
      <c r="M1020" s="931"/>
      <c r="N1020" s="931"/>
      <c r="O1020" s="932"/>
      <c r="Q1020" s="681" t="s">
        <v>59</v>
      </c>
      <c r="R1020" s="20"/>
      <c r="S1020" s="20"/>
      <c r="T1020" s="20" t="s">
        <v>1207</v>
      </c>
      <c r="U1020" s="20"/>
      <c r="V1020" s="20"/>
      <c r="W1020" s="20" t="s">
        <v>532</v>
      </c>
      <c r="X1020" s="10"/>
      <c r="Y1020" s="20"/>
      <c r="Z1020" s="20"/>
      <c r="AA1020" s="20"/>
      <c r="AB1020" s="21"/>
    </row>
    <row r="1021" spans="1:31" ht="15" customHeight="1" x14ac:dyDescent="0.2">
      <c r="A1021" s="685">
        <v>8</v>
      </c>
      <c r="B1021" s="54" t="s">
        <v>106</v>
      </c>
      <c r="C1021" s="714">
        <v>20</v>
      </c>
      <c r="D1021" s="714">
        <v>5</v>
      </c>
      <c r="E1021" s="714">
        <v>7</v>
      </c>
      <c r="F1021" s="714">
        <v>8</v>
      </c>
      <c r="G1021" s="714">
        <v>31</v>
      </c>
      <c r="H1021" s="714">
        <v>34</v>
      </c>
      <c r="I1021" s="716">
        <v>17</v>
      </c>
      <c r="J1021" s="700">
        <f t="shared" si="90"/>
        <v>20</v>
      </c>
      <c r="K1021" s="700">
        <f t="shared" si="91"/>
        <v>17</v>
      </c>
      <c r="L1021" s="930"/>
      <c r="M1021" s="931"/>
      <c r="N1021" s="931"/>
      <c r="O1021" s="932"/>
      <c r="Q1021" s="681" t="s">
        <v>1088</v>
      </c>
      <c r="R1021" s="20"/>
      <c r="S1021" s="20"/>
      <c r="T1021" s="20" t="s">
        <v>1210</v>
      </c>
      <c r="U1021" s="20"/>
      <c r="V1021" s="20"/>
      <c r="W1021" s="20"/>
      <c r="X1021" s="20"/>
      <c r="Y1021" s="10"/>
      <c r="Z1021" s="20"/>
      <c r="AA1021" s="20"/>
      <c r="AB1021" s="21"/>
    </row>
    <row r="1022" spans="1:31" ht="15" customHeight="1" x14ac:dyDescent="0.2">
      <c r="A1022" s="685">
        <v>9</v>
      </c>
      <c r="B1022" s="54" t="s">
        <v>2248</v>
      </c>
      <c r="C1022" s="714">
        <v>20</v>
      </c>
      <c r="D1022" s="714">
        <v>6</v>
      </c>
      <c r="E1022" s="714">
        <v>4</v>
      </c>
      <c r="F1022" s="714">
        <v>10</v>
      </c>
      <c r="G1022" s="714">
        <v>37</v>
      </c>
      <c r="H1022" s="714">
        <v>45</v>
      </c>
      <c r="I1022" s="716">
        <v>16</v>
      </c>
      <c r="J1022" s="700">
        <f t="shared" si="90"/>
        <v>20</v>
      </c>
      <c r="K1022" s="700">
        <f t="shared" si="91"/>
        <v>16</v>
      </c>
      <c r="L1022" s="930"/>
      <c r="M1022" s="931"/>
      <c r="N1022" s="931"/>
      <c r="O1022" s="932"/>
      <c r="Q1022" s="681" t="s">
        <v>610</v>
      </c>
      <c r="R1022" s="20"/>
      <c r="S1022" s="20"/>
      <c r="T1022" s="20" t="s">
        <v>1539</v>
      </c>
      <c r="U1022" s="20"/>
      <c r="V1022" s="20"/>
      <c r="W1022" s="20"/>
      <c r="X1022" s="20"/>
      <c r="Y1022" s="20"/>
      <c r="Z1022" s="10"/>
      <c r="AA1022" s="20"/>
      <c r="AB1022" s="21"/>
    </row>
    <row r="1023" spans="1:31" ht="15" customHeight="1" x14ac:dyDescent="0.2">
      <c r="A1023" s="685">
        <v>10</v>
      </c>
      <c r="B1023" s="54" t="s">
        <v>2265</v>
      </c>
      <c r="C1023" s="714">
        <v>20</v>
      </c>
      <c r="D1023" s="714">
        <v>6</v>
      </c>
      <c r="E1023" s="714">
        <v>1</v>
      </c>
      <c r="F1023" s="714">
        <v>13</v>
      </c>
      <c r="G1023" s="714">
        <v>31</v>
      </c>
      <c r="H1023" s="714">
        <v>52</v>
      </c>
      <c r="I1023" s="716">
        <v>13</v>
      </c>
      <c r="J1023" s="700">
        <f t="shared" si="90"/>
        <v>20</v>
      </c>
      <c r="K1023" s="700">
        <f t="shared" si="91"/>
        <v>13</v>
      </c>
      <c r="L1023" s="930"/>
      <c r="M1023" s="931"/>
      <c r="N1023" s="931"/>
      <c r="O1023" s="932"/>
      <c r="Q1023" s="681" t="s">
        <v>1089</v>
      </c>
      <c r="R1023" s="20"/>
      <c r="S1023" s="20"/>
      <c r="T1023" s="20" t="s">
        <v>1642</v>
      </c>
      <c r="U1023" s="20"/>
      <c r="V1023" s="20"/>
      <c r="W1023" s="20"/>
      <c r="X1023" s="20"/>
      <c r="Y1023" s="20"/>
      <c r="Z1023" s="20"/>
      <c r="AA1023" s="10"/>
      <c r="AB1023" s="21"/>
    </row>
    <row r="1024" spans="1:31" ht="15" customHeight="1" thickBot="1" x14ac:dyDescent="0.25">
      <c r="A1024" s="686">
        <v>11</v>
      </c>
      <c r="B1024" s="55" t="s">
        <v>1548</v>
      </c>
      <c r="C1024" s="715">
        <v>20</v>
      </c>
      <c r="D1024" s="715">
        <v>3</v>
      </c>
      <c r="E1024" s="715">
        <v>4</v>
      </c>
      <c r="F1024" s="715">
        <v>13</v>
      </c>
      <c r="G1024" s="715">
        <v>30</v>
      </c>
      <c r="H1024" s="715">
        <v>48</v>
      </c>
      <c r="I1024" s="717">
        <v>10</v>
      </c>
      <c r="J1024" s="700">
        <f t="shared" si="90"/>
        <v>20</v>
      </c>
      <c r="K1024" s="700">
        <f t="shared" si="91"/>
        <v>10</v>
      </c>
      <c r="L1024" s="933"/>
      <c r="M1024" s="934"/>
      <c r="N1024" s="934"/>
      <c r="O1024" s="935"/>
      <c r="Q1024" s="682" t="s">
        <v>2089</v>
      </c>
      <c r="R1024" s="23"/>
      <c r="S1024" s="23"/>
      <c r="T1024" s="23" t="s">
        <v>1653</v>
      </c>
      <c r="U1024" s="23"/>
      <c r="V1024" s="23"/>
      <c r="W1024" s="23"/>
      <c r="X1024" s="23"/>
      <c r="Y1024" s="23"/>
      <c r="Z1024" s="23"/>
      <c r="AA1024" s="23"/>
      <c r="AB1024" s="15"/>
    </row>
    <row r="1025" spans="1:29" ht="15" customHeight="1" x14ac:dyDescent="0.2">
      <c r="C1025" s="700">
        <f t="shared" ref="C1025:I1025" si="95">SUM(C1014:C1024)</f>
        <v>220</v>
      </c>
      <c r="D1025" s="700">
        <f t="shared" si="95"/>
        <v>81</v>
      </c>
      <c r="E1025" s="700">
        <f t="shared" si="95"/>
        <v>58</v>
      </c>
      <c r="F1025" s="700">
        <f t="shared" si="95"/>
        <v>81</v>
      </c>
      <c r="G1025" s="700">
        <f t="shared" si="95"/>
        <v>408</v>
      </c>
      <c r="H1025" s="700">
        <f t="shared" si="95"/>
        <v>407</v>
      </c>
      <c r="I1025" s="700">
        <f t="shared" si="95"/>
        <v>220</v>
      </c>
      <c r="J1025" s="700">
        <f t="shared" si="90"/>
        <v>220</v>
      </c>
      <c r="K1025" s="700">
        <f t="shared" si="91"/>
        <v>220</v>
      </c>
    </row>
    <row r="1026" spans="1:29" ht="15" customHeight="1" thickBot="1" x14ac:dyDescent="0.25">
      <c r="L1026" s="4" t="s">
        <v>532</v>
      </c>
    </row>
    <row r="1027" spans="1:29" ht="15" customHeight="1" thickBot="1" x14ac:dyDescent="0.25">
      <c r="A1027" s="1326" t="s">
        <v>2231</v>
      </c>
      <c r="B1027" s="1327"/>
      <c r="C1027" s="1327"/>
      <c r="D1027" s="1327"/>
      <c r="E1027" s="1327"/>
      <c r="F1027" s="1327"/>
      <c r="G1027" s="1323" t="s">
        <v>2260</v>
      </c>
      <c r="H1027" s="1324"/>
      <c r="I1027" s="1325"/>
      <c r="J1027" s="108"/>
      <c r="L1027" s="952" t="s">
        <v>538</v>
      </c>
      <c r="M1027" s="953"/>
      <c r="N1027" s="953"/>
      <c r="O1027" s="954"/>
    </row>
    <row r="1028" spans="1:29" ht="15" customHeight="1" thickBot="1" x14ac:dyDescent="0.25">
      <c r="A1028" s="688" t="s">
        <v>496</v>
      </c>
      <c r="B1028" s="689" t="s">
        <v>497</v>
      </c>
      <c r="C1028" s="690" t="s">
        <v>498</v>
      </c>
      <c r="D1028" s="690" t="s">
        <v>499</v>
      </c>
      <c r="E1028" s="690" t="s">
        <v>500</v>
      </c>
      <c r="F1028" s="690" t="s">
        <v>501</v>
      </c>
      <c r="G1028" s="691" t="s">
        <v>502</v>
      </c>
      <c r="H1028" s="691" t="s">
        <v>503</v>
      </c>
      <c r="I1028" s="692" t="s">
        <v>504</v>
      </c>
      <c r="J1028" s="108"/>
      <c r="L1028" s="955"/>
      <c r="M1028" s="956"/>
      <c r="N1028" s="956"/>
      <c r="O1028" s="957"/>
      <c r="Q1028" s="24" t="s">
        <v>2261</v>
      </c>
      <c r="R1028" s="683" t="s">
        <v>1615</v>
      </c>
      <c r="S1028" s="683" t="s">
        <v>241</v>
      </c>
      <c r="T1028" s="683" t="s">
        <v>1784</v>
      </c>
      <c r="U1028" s="683" t="s">
        <v>1530</v>
      </c>
      <c r="V1028" s="683" t="s">
        <v>242</v>
      </c>
      <c r="W1028" s="683" t="s">
        <v>610</v>
      </c>
      <c r="X1028" s="683" t="s">
        <v>514</v>
      </c>
      <c r="Y1028" s="683" t="s">
        <v>1959</v>
      </c>
      <c r="Z1028" s="683" t="s">
        <v>2090</v>
      </c>
      <c r="AA1028" s="683" t="s">
        <v>1587</v>
      </c>
      <c r="AB1028" s="683" t="s">
        <v>813</v>
      </c>
      <c r="AC1028" s="684" t="s">
        <v>727</v>
      </c>
    </row>
    <row r="1029" spans="1:29" ht="15" customHeight="1" x14ac:dyDescent="0.2">
      <c r="A1029" s="703">
        <v>1</v>
      </c>
      <c r="B1029" s="126" t="s">
        <v>2266</v>
      </c>
      <c r="C1029" s="713">
        <v>22</v>
      </c>
      <c r="D1029" s="713">
        <v>16</v>
      </c>
      <c r="E1029" s="713">
        <v>2</v>
      </c>
      <c r="F1029" s="713">
        <v>4</v>
      </c>
      <c r="G1029" s="713">
        <v>56</v>
      </c>
      <c r="H1029" s="713">
        <v>27</v>
      </c>
      <c r="I1029" s="719">
        <v>34</v>
      </c>
      <c r="J1029" s="108">
        <f t="shared" si="90"/>
        <v>22</v>
      </c>
      <c r="K1029" s="700">
        <f t="shared" si="91"/>
        <v>34</v>
      </c>
      <c r="L1029" s="927" t="s">
        <v>532</v>
      </c>
      <c r="M1029" s="928"/>
      <c r="N1029" s="928"/>
      <c r="O1029" s="929"/>
      <c r="Q1029" s="681" t="s">
        <v>1615</v>
      </c>
      <c r="R1029" s="10"/>
      <c r="S1029" s="20"/>
      <c r="T1029" s="20"/>
      <c r="U1029" s="20"/>
      <c r="V1029" s="20"/>
      <c r="W1029" s="20"/>
      <c r="X1029" s="20"/>
      <c r="Y1029" s="20"/>
      <c r="Z1029" s="20"/>
      <c r="AA1029" s="20"/>
      <c r="AB1029" s="20"/>
      <c r="AC1029" s="21"/>
    </row>
    <row r="1030" spans="1:29" ht="15" customHeight="1" x14ac:dyDescent="0.2">
      <c r="A1030" s="685">
        <v>2</v>
      </c>
      <c r="B1030" s="129" t="s">
        <v>2267</v>
      </c>
      <c r="C1030" s="714">
        <v>22</v>
      </c>
      <c r="D1030" s="714">
        <v>14</v>
      </c>
      <c r="E1030" s="714">
        <v>6</v>
      </c>
      <c r="F1030" s="714">
        <v>2</v>
      </c>
      <c r="G1030" s="714">
        <v>53</v>
      </c>
      <c r="H1030" s="714">
        <v>29</v>
      </c>
      <c r="I1030" s="716">
        <v>34</v>
      </c>
      <c r="J1030" s="108">
        <f t="shared" si="90"/>
        <v>22</v>
      </c>
      <c r="K1030" s="700">
        <f t="shared" si="91"/>
        <v>34</v>
      </c>
      <c r="L1030" s="930"/>
      <c r="M1030" s="931"/>
      <c r="N1030" s="931"/>
      <c r="O1030" s="932"/>
      <c r="Q1030" s="681" t="s">
        <v>241</v>
      </c>
      <c r="R1030" s="20"/>
      <c r="S1030" s="10"/>
      <c r="T1030" s="20" t="s">
        <v>532</v>
      </c>
      <c r="U1030" s="20"/>
      <c r="V1030" s="20"/>
      <c r="W1030" s="20"/>
      <c r="X1030" s="20"/>
      <c r="Y1030" s="20"/>
      <c r="Z1030" s="20"/>
      <c r="AA1030" s="20"/>
      <c r="AB1030" s="20"/>
      <c r="AC1030" s="21"/>
    </row>
    <row r="1031" spans="1:29" ht="15" customHeight="1" x14ac:dyDescent="0.2">
      <c r="A1031" s="685">
        <v>3</v>
      </c>
      <c r="B1031" s="129" t="s">
        <v>1497</v>
      </c>
      <c r="C1031" s="714">
        <v>22</v>
      </c>
      <c r="D1031" s="714">
        <v>13</v>
      </c>
      <c r="E1031" s="714">
        <v>3</v>
      </c>
      <c r="F1031" s="714">
        <v>6</v>
      </c>
      <c r="G1031" s="714">
        <v>58</v>
      </c>
      <c r="H1031" s="714">
        <v>39</v>
      </c>
      <c r="I1031" s="716">
        <v>29</v>
      </c>
      <c r="J1031" s="108">
        <f t="shared" ref="J1031:J1041" si="96">D1031+E1031+F1031</f>
        <v>22</v>
      </c>
      <c r="K1031" s="700">
        <f t="shared" ref="K1031:K1041" si="97">D1031*2+E1031</f>
        <v>29</v>
      </c>
      <c r="L1031" s="930"/>
      <c r="M1031" s="931"/>
      <c r="N1031" s="931"/>
      <c r="O1031" s="932"/>
      <c r="Q1031" s="681" t="s">
        <v>1784</v>
      </c>
      <c r="R1031" s="20"/>
      <c r="S1031" s="20" t="s">
        <v>532</v>
      </c>
      <c r="T1031" s="10"/>
      <c r="U1031" s="20"/>
      <c r="V1031" s="20"/>
      <c r="W1031" s="20"/>
      <c r="X1031" s="20"/>
      <c r="Y1031" s="20"/>
      <c r="Z1031" s="20"/>
      <c r="AA1031" s="20"/>
      <c r="AB1031" s="20"/>
      <c r="AC1031" s="21"/>
    </row>
    <row r="1032" spans="1:29" ht="15" customHeight="1" x14ac:dyDescent="0.2">
      <c r="A1032" s="685">
        <v>4</v>
      </c>
      <c r="B1032" s="129" t="s">
        <v>1349</v>
      </c>
      <c r="C1032" s="714">
        <v>22</v>
      </c>
      <c r="D1032" s="714">
        <v>9</v>
      </c>
      <c r="E1032" s="714">
        <v>9</v>
      </c>
      <c r="F1032" s="714">
        <v>4</v>
      </c>
      <c r="G1032" s="714">
        <v>42</v>
      </c>
      <c r="H1032" s="714">
        <v>28</v>
      </c>
      <c r="I1032" s="716">
        <v>27</v>
      </c>
      <c r="J1032" s="108">
        <f t="shared" si="96"/>
        <v>22</v>
      </c>
      <c r="K1032" s="700">
        <f t="shared" si="97"/>
        <v>27</v>
      </c>
      <c r="L1032" s="930"/>
      <c r="M1032" s="931"/>
      <c r="N1032" s="931"/>
      <c r="O1032" s="932"/>
      <c r="Q1032" s="681" t="s">
        <v>1530</v>
      </c>
      <c r="R1032" s="20"/>
      <c r="S1032" s="20"/>
      <c r="T1032" s="20"/>
      <c r="U1032" s="10"/>
      <c r="V1032" s="20"/>
      <c r="W1032" s="20"/>
      <c r="X1032" s="20"/>
      <c r="Y1032" s="20"/>
      <c r="Z1032" s="20"/>
      <c r="AA1032" s="20"/>
      <c r="AB1032" s="20"/>
      <c r="AC1032" s="21"/>
    </row>
    <row r="1033" spans="1:29" ht="15" customHeight="1" x14ac:dyDescent="0.2">
      <c r="A1033" s="685">
        <v>5</v>
      </c>
      <c r="B1033" s="129" t="s">
        <v>2268</v>
      </c>
      <c r="C1033" s="714">
        <v>22</v>
      </c>
      <c r="D1033" s="714">
        <v>12</v>
      </c>
      <c r="E1033" s="714">
        <v>2</v>
      </c>
      <c r="F1033" s="714">
        <v>8</v>
      </c>
      <c r="G1033" s="714">
        <v>46</v>
      </c>
      <c r="H1033" s="714">
        <v>41</v>
      </c>
      <c r="I1033" s="716">
        <v>26</v>
      </c>
      <c r="J1033" s="108">
        <f t="shared" si="96"/>
        <v>22</v>
      </c>
      <c r="K1033" s="700">
        <f t="shared" si="97"/>
        <v>26</v>
      </c>
      <c r="L1033" s="930"/>
      <c r="M1033" s="931"/>
      <c r="N1033" s="931"/>
      <c r="O1033" s="932"/>
      <c r="Q1033" s="681" t="s">
        <v>242</v>
      </c>
      <c r="R1033" s="20"/>
      <c r="S1033" s="20"/>
      <c r="T1033" s="20"/>
      <c r="U1033" s="20"/>
      <c r="V1033" s="10"/>
      <c r="W1033" s="20"/>
      <c r="X1033" s="20"/>
      <c r="Y1033" s="20"/>
      <c r="Z1033" s="20"/>
      <c r="AA1033" s="20"/>
      <c r="AB1033" s="20"/>
      <c r="AC1033" s="21"/>
    </row>
    <row r="1034" spans="1:29" ht="15" customHeight="1" x14ac:dyDescent="0.2">
      <c r="A1034" s="685">
        <v>6</v>
      </c>
      <c r="B1034" s="129" t="s">
        <v>2269</v>
      </c>
      <c r="C1034" s="714">
        <v>22</v>
      </c>
      <c r="D1034" s="714">
        <v>9</v>
      </c>
      <c r="E1034" s="714">
        <v>4</v>
      </c>
      <c r="F1034" s="714">
        <v>9</v>
      </c>
      <c r="G1034" s="714">
        <v>47</v>
      </c>
      <c r="H1034" s="714">
        <v>37</v>
      </c>
      <c r="I1034" s="716">
        <v>22</v>
      </c>
      <c r="J1034" s="108">
        <f t="shared" si="96"/>
        <v>22</v>
      </c>
      <c r="K1034" s="700">
        <f t="shared" si="97"/>
        <v>22</v>
      </c>
      <c r="L1034" s="930"/>
      <c r="M1034" s="931"/>
      <c r="N1034" s="931"/>
      <c r="O1034" s="932"/>
      <c r="Q1034" s="681" t="s">
        <v>610</v>
      </c>
      <c r="R1034" s="20"/>
      <c r="S1034" s="20"/>
      <c r="T1034" s="20"/>
      <c r="U1034" s="20"/>
      <c r="V1034" s="20"/>
      <c r="W1034" s="10"/>
      <c r="X1034" s="20"/>
      <c r="Y1034" s="20"/>
      <c r="Z1034" s="20"/>
      <c r="AA1034" s="20" t="s">
        <v>532</v>
      </c>
      <c r="AB1034" s="20"/>
      <c r="AC1034" s="21"/>
    </row>
    <row r="1035" spans="1:29" ht="15" customHeight="1" x14ac:dyDescent="0.2">
      <c r="A1035" s="685">
        <v>7</v>
      </c>
      <c r="B1035" s="129" t="s">
        <v>2270</v>
      </c>
      <c r="C1035" s="714">
        <v>22</v>
      </c>
      <c r="D1035" s="714">
        <v>9</v>
      </c>
      <c r="E1035" s="714">
        <v>3</v>
      </c>
      <c r="F1035" s="714">
        <v>10</v>
      </c>
      <c r="G1035" s="714">
        <v>53</v>
      </c>
      <c r="H1035" s="714">
        <v>53</v>
      </c>
      <c r="I1035" s="716">
        <v>21</v>
      </c>
      <c r="J1035" s="108">
        <f t="shared" si="96"/>
        <v>22</v>
      </c>
      <c r="K1035" s="700">
        <f t="shared" si="97"/>
        <v>21</v>
      </c>
      <c r="L1035" s="930"/>
      <c r="M1035" s="931"/>
      <c r="N1035" s="931"/>
      <c r="O1035" s="932"/>
      <c r="Q1035" s="681" t="s">
        <v>514</v>
      </c>
      <c r="R1035" s="20"/>
      <c r="S1035" s="20"/>
      <c r="T1035" s="20"/>
      <c r="U1035" s="20"/>
      <c r="V1035" s="20"/>
      <c r="W1035" s="20"/>
      <c r="X1035" s="10"/>
      <c r="Y1035" s="20"/>
      <c r="Z1035" s="20"/>
      <c r="AA1035" s="20"/>
      <c r="AB1035" s="20"/>
      <c r="AC1035" s="21"/>
    </row>
    <row r="1036" spans="1:29" ht="15" customHeight="1" x14ac:dyDescent="0.2">
      <c r="A1036" s="685">
        <v>8</v>
      </c>
      <c r="B1036" s="129" t="s">
        <v>2271</v>
      </c>
      <c r="C1036" s="714">
        <v>22</v>
      </c>
      <c r="D1036" s="714">
        <v>9</v>
      </c>
      <c r="E1036" s="714">
        <v>3</v>
      </c>
      <c r="F1036" s="714">
        <v>10</v>
      </c>
      <c r="G1036" s="714">
        <v>44</v>
      </c>
      <c r="H1036" s="714">
        <v>47</v>
      </c>
      <c r="I1036" s="716">
        <v>21</v>
      </c>
      <c r="J1036" s="108">
        <f t="shared" si="96"/>
        <v>22</v>
      </c>
      <c r="K1036" s="700">
        <f t="shared" si="97"/>
        <v>21</v>
      </c>
      <c r="L1036" s="930"/>
      <c r="M1036" s="931"/>
      <c r="N1036" s="931"/>
      <c r="O1036" s="932"/>
      <c r="Q1036" s="681" t="s">
        <v>1959</v>
      </c>
      <c r="R1036" s="20"/>
      <c r="S1036" s="20"/>
      <c r="T1036" s="20"/>
      <c r="U1036" s="20"/>
      <c r="V1036" s="20"/>
      <c r="W1036" s="20"/>
      <c r="X1036" s="20"/>
      <c r="Y1036" s="10"/>
      <c r="Z1036" s="20"/>
      <c r="AA1036" s="20"/>
      <c r="AB1036" s="20"/>
      <c r="AC1036" s="21"/>
    </row>
    <row r="1037" spans="1:29" ht="15" customHeight="1" x14ac:dyDescent="0.2">
      <c r="A1037" s="685">
        <v>9</v>
      </c>
      <c r="B1037" s="129" t="s">
        <v>2272</v>
      </c>
      <c r="C1037" s="714">
        <v>22</v>
      </c>
      <c r="D1037" s="714">
        <v>8</v>
      </c>
      <c r="E1037" s="714">
        <v>5</v>
      </c>
      <c r="F1037" s="714">
        <v>9</v>
      </c>
      <c r="G1037" s="714">
        <v>33</v>
      </c>
      <c r="H1037" s="714">
        <v>37</v>
      </c>
      <c r="I1037" s="716">
        <v>21</v>
      </c>
      <c r="J1037" s="108">
        <f t="shared" si="96"/>
        <v>22</v>
      </c>
      <c r="K1037" s="700">
        <f t="shared" si="97"/>
        <v>21</v>
      </c>
      <c r="L1037" s="930"/>
      <c r="M1037" s="931"/>
      <c r="N1037" s="931"/>
      <c r="O1037" s="932"/>
      <c r="Q1037" s="681" t="s">
        <v>2090</v>
      </c>
      <c r="R1037" s="20"/>
      <c r="S1037" s="20"/>
      <c r="T1037" s="20"/>
      <c r="U1037" s="20"/>
      <c r="V1037" s="20"/>
      <c r="W1037" s="20"/>
      <c r="X1037" s="20"/>
      <c r="Y1037" s="20"/>
      <c r="Z1037" s="10"/>
      <c r="AA1037" s="20"/>
      <c r="AB1037" s="20"/>
      <c r="AC1037" s="21"/>
    </row>
    <row r="1038" spans="1:29" ht="15" customHeight="1" x14ac:dyDescent="0.2">
      <c r="A1038" s="685">
        <v>10</v>
      </c>
      <c r="B1038" s="129" t="s">
        <v>2094</v>
      </c>
      <c r="C1038" s="714">
        <v>22</v>
      </c>
      <c r="D1038" s="714">
        <v>6</v>
      </c>
      <c r="E1038" s="714">
        <v>6</v>
      </c>
      <c r="F1038" s="714">
        <v>10</v>
      </c>
      <c r="G1038" s="714">
        <v>34</v>
      </c>
      <c r="H1038" s="714">
        <v>43</v>
      </c>
      <c r="I1038" s="716">
        <v>18</v>
      </c>
      <c r="J1038" s="108">
        <f t="shared" si="96"/>
        <v>22</v>
      </c>
      <c r="K1038" s="700">
        <f t="shared" si="97"/>
        <v>18</v>
      </c>
      <c r="L1038" s="930"/>
      <c r="M1038" s="931"/>
      <c r="N1038" s="931"/>
      <c r="O1038" s="932"/>
      <c r="Q1038" s="681" t="s">
        <v>1587</v>
      </c>
      <c r="R1038" s="20"/>
      <c r="S1038" s="20"/>
      <c r="T1038" s="20"/>
      <c r="U1038" s="20"/>
      <c r="V1038" s="20"/>
      <c r="W1038" s="20"/>
      <c r="X1038" s="20"/>
      <c r="Y1038" s="20"/>
      <c r="Z1038" s="20"/>
      <c r="AA1038" s="10"/>
      <c r="AB1038" s="20"/>
      <c r="AC1038" s="21"/>
    </row>
    <row r="1039" spans="1:29" ht="15" customHeight="1" x14ac:dyDescent="0.2">
      <c r="A1039" s="685">
        <v>11</v>
      </c>
      <c r="B1039" s="129" t="s">
        <v>2273</v>
      </c>
      <c r="C1039" s="714">
        <v>22</v>
      </c>
      <c r="D1039" s="714">
        <v>2</v>
      </c>
      <c r="E1039" s="714">
        <v>3</v>
      </c>
      <c r="F1039" s="714">
        <v>17</v>
      </c>
      <c r="G1039" s="714">
        <v>33</v>
      </c>
      <c r="H1039" s="714">
        <v>70</v>
      </c>
      <c r="I1039" s="716">
        <v>7</v>
      </c>
      <c r="J1039" s="108">
        <f t="shared" si="96"/>
        <v>22</v>
      </c>
      <c r="K1039" s="700">
        <f t="shared" si="97"/>
        <v>7</v>
      </c>
      <c r="L1039" s="930"/>
      <c r="M1039" s="931"/>
      <c r="N1039" s="931"/>
      <c r="O1039" s="932"/>
      <c r="Q1039" s="681" t="s">
        <v>813</v>
      </c>
      <c r="R1039" s="20"/>
      <c r="S1039" s="20"/>
      <c r="T1039" s="20"/>
      <c r="U1039" s="20"/>
      <c r="V1039" s="20"/>
      <c r="W1039" s="20"/>
      <c r="X1039" s="20"/>
      <c r="Y1039" s="20"/>
      <c r="Z1039" s="20"/>
      <c r="AA1039" s="20"/>
      <c r="AB1039" s="10"/>
      <c r="AC1039" s="21"/>
    </row>
    <row r="1040" spans="1:29" ht="15" customHeight="1" thickBot="1" x14ac:dyDescent="0.25">
      <c r="A1040" s="686">
        <v>12</v>
      </c>
      <c r="B1040" s="130" t="s">
        <v>1042</v>
      </c>
      <c r="C1040" s="715">
        <v>22</v>
      </c>
      <c r="D1040" s="715">
        <v>1</v>
      </c>
      <c r="E1040" s="715">
        <v>2</v>
      </c>
      <c r="F1040" s="715">
        <v>19</v>
      </c>
      <c r="G1040" s="715">
        <v>18</v>
      </c>
      <c r="H1040" s="715">
        <v>66</v>
      </c>
      <c r="I1040" s="717">
        <v>4</v>
      </c>
      <c r="J1040" s="108">
        <f t="shared" si="96"/>
        <v>22</v>
      </c>
      <c r="K1040" s="700">
        <f t="shared" si="97"/>
        <v>4</v>
      </c>
      <c r="L1040" s="933"/>
      <c r="M1040" s="934"/>
      <c r="N1040" s="934"/>
      <c r="O1040" s="935"/>
      <c r="Q1040" s="682" t="s">
        <v>727</v>
      </c>
      <c r="R1040" s="23"/>
      <c r="S1040" s="23"/>
      <c r="T1040" s="23"/>
      <c r="U1040" s="23"/>
      <c r="V1040" s="23"/>
      <c r="W1040" s="23"/>
      <c r="X1040" s="23"/>
      <c r="Y1040" s="23"/>
      <c r="Z1040" s="23"/>
      <c r="AA1040" s="23"/>
      <c r="AB1040" s="23"/>
      <c r="AC1040" s="15"/>
    </row>
    <row r="1041" spans="3:12" ht="15" customHeight="1" x14ac:dyDescent="0.2">
      <c r="C1041" s="700">
        <f t="shared" ref="C1041:I1041" si="98">SUM(C1029:C1040)</f>
        <v>264</v>
      </c>
      <c r="D1041" s="700">
        <f t="shared" si="98"/>
        <v>108</v>
      </c>
      <c r="E1041" s="700">
        <f t="shared" si="98"/>
        <v>48</v>
      </c>
      <c r="F1041" s="700">
        <f t="shared" si="98"/>
        <v>108</v>
      </c>
      <c r="G1041" s="700">
        <f t="shared" si="98"/>
        <v>517</v>
      </c>
      <c r="H1041" s="700">
        <f t="shared" si="98"/>
        <v>517</v>
      </c>
      <c r="I1041" s="700">
        <f t="shared" si="98"/>
        <v>264</v>
      </c>
      <c r="J1041" s="700">
        <f t="shared" si="96"/>
        <v>264</v>
      </c>
      <c r="K1041" s="700">
        <f t="shared" si="97"/>
        <v>264</v>
      </c>
      <c r="L1041" s="4" t="s">
        <v>532</v>
      </c>
    </row>
  </sheetData>
  <mergeCells count="271">
    <mergeCell ref="L958:O959"/>
    <mergeCell ref="L994:O995"/>
    <mergeCell ref="L1012:O1013"/>
    <mergeCell ref="L612:O625"/>
    <mergeCell ref="L888:O889"/>
    <mergeCell ref="L733:O734"/>
    <mergeCell ref="L764:O765"/>
    <mergeCell ref="L783:O784"/>
    <mergeCell ref="L801:O802"/>
    <mergeCell ref="L819:O820"/>
    <mergeCell ref="L785:O798"/>
    <mergeCell ref="L766:O777"/>
    <mergeCell ref="L752:O761"/>
    <mergeCell ref="L735:O747"/>
    <mergeCell ref="L872:O885"/>
    <mergeCell ref="L717:O730"/>
    <mergeCell ref="L853:O864"/>
    <mergeCell ref="L838:O848"/>
    <mergeCell ref="L821:O833"/>
    <mergeCell ref="L803:O816"/>
    <mergeCell ref="L851:O852"/>
    <mergeCell ref="L870:O871"/>
    <mergeCell ref="L750:O751"/>
    <mergeCell ref="L836:O837"/>
    <mergeCell ref="L664:O665"/>
    <mergeCell ref="L715:O716"/>
    <mergeCell ref="L579:O588"/>
    <mergeCell ref="L666:O675"/>
    <mergeCell ref="L648:O661"/>
    <mergeCell ref="L591:O592"/>
    <mergeCell ref="L593:O597"/>
    <mergeCell ref="L598:O604"/>
    <mergeCell ref="L630:O643"/>
    <mergeCell ref="L699:O712"/>
    <mergeCell ref="L680:O691"/>
    <mergeCell ref="L610:O611"/>
    <mergeCell ref="L628:O629"/>
    <mergeCell ref="L646:O647"/>
    <mergeCell ref="L678:O679"/>
    <mergeCell ref="L697:O698"/>
    <mergeCell ref="C955:I956"/>
    <mergeCell ref="L941:O952"/>
    <mergeCell ref="L926:O936"/>
    <mergeCell ref="L908:O921"/>
    <mergeCell ref="L890:O903"/>
    <mergeCell ref="A955:B956"/>
    <mergeCell ref="G939:I939"/>
    <mergeCell ref="A939:F939"/>
    <mergeCell ref="G906:I906"/>
    <mergeCell ref="A906:F906"/>
    <mergeCell ref="G924:I924"/>
    <mergeCell ref="A924:F924"/>
    <mergeCell ref="L939:O940"/>
    <mergeCell ref="L906:O907"/>
    <mergeCell ref="L924:O925"/>
    <mergeCell ref="C607:I608"/>
    <mergeCell ref="C694:I695"/>
    <mergeCell ref="A664:F664"/>
    <mergeCell ref="G678:I678"/>
    <mergeCell ref="L491:O501"/>
    <mergeCell ref="L506:O510"/>
    <mergeCell ref="A780:B781"/>
    <mergeCell ref="L1029:O1040"/>
    <mergeCell ref="L1014:O1024"/>
    <mergeCell ref="L996:O1009"/>
    <mergeCell ref="L978:O991"/>
    <mergeCell ref="L960:O973"/>
    <mergeCell ref="G958:I958"/>
    <mergeCell ref="A958:F958"/>
    <mergeCell ref="A976:F976"/>
    <mergeCell ref="G976:I976"/>
    <mergeCell ref="G994:I994"/>
    <mergeCell ref="A994:F994"/>
    <mergeCell ref="G1012:I1012"/>
    <mergeCell ref="G1027:I1027"/>
    <mergeCell ref="A1027:F1027"/>
    <mergeCell ref="A1012:F1012"/>
    <mergeCell ref="L1027:O1028"/>
    <mergeCell ref="L976:O977"/>
    <mergeCell ref="G610:I610"/>
    <mergeCell ref="A610:F610"/>
    <mergeCell ref="G646:I646"/>
    <mergeCell ref="A646:F646"/>
    <mergeCell ref="G664:I664"/>
    <mergeCell ref="C780:I781"/>
    <mergeCell ref="A836:F836"/>
    <mergeCell ref="A851:F851"/>
    <mergeCell ref="C867:I868"/>
    <mergeCell ref="G733:I733"/>
    <mergeCell ref="A733:F733"/>
    <mergeCell ref="G750:I750"/>
    <mergeCell ref="A694:B695"/>
    <mergeCell ref="G819:I819"/>
    <mergeCell ref="A819:F819"/>
    <mergeCell ref="G836:I836"/>
    <mergeCell ref="G851:I851"/>
    <mergeCell ref="G628:I628"/>
    <mergeCell ref="A628:F628"/>
    <mergeCell ref="G697:I697"/>
    <mergeCell ref="A697:F697"/>
    <mergeCell ref="A678:F678"/>
    <mergeCell ref="A715:F715"/>
    <mergeCell ref="G715:I715"/>
    <mergeCell ref="A174:B175"/>
    <mergeCell ref="L401:O402"/>
    <mergeCell ref="C432:I433"/>
    <mergeCell ref="G416:I416"/>
    <mergeCell ref="A416:F416"/>
    <mergeCell ref="L418:O422"/>
    <mergeCell ref="L423:O429"/>
    <mergeCell ref="L403:O413"/>
    <mergeCell ref="L473:O486"/>
    <mergeCell ref="G435:I435"/>
    <mergeCell ref="A435:F435"/>
    <mergeCell ref="L437:O450"/>
    <mergeCell ref="G453:I453"/>
    <mergeCell ref="G471:I471"/>
    <mergeCell ref="A471:F471"/>
    <mergeCell ref="A453:F453"/>
    <mergeCell ref="L455:O468"/>
    <mergeCell ref="L435:O436"/>
    <mergeCell ref="L453:O454"/>
    <mergeCell ref="L471:O472"/>
    <mergeCell ref="L197:O210"/>
    <mergeCell ref="L177:O178"/>
    <mergeCell ref="L416:O417"/>
    <mergeCell ref="L195:O196"/>
    <mergeCell ref="A1:B2"/>
    <mergeCell ref="C1:I2"/>
    <mergeCell ref="G4:I4"/>
    <mergeCell ref="A4:F4"/>
    <mergeCell ref="L4:O5"/>
    <mergeCell ref="L6:O19"/>
    <mergeCell ref="L57:O68"/>
    <mergeCell ref="G55:I55"/>
    <mergeCell ref="A55:F55"/>
    <mergeCell ref="G40:I40"/>
    <mergeCell ref="A40:F40"/>
    <mergeCell ref="L42:O52"/>
    <mergeCell ref="L24:O37"/>
    <mergeCell ref="G22:I22"/>
    <mergeCell ref="A22:F22"/>
    <mergeCell ref="L22:O23"/>
    <mergeCell ref="L40:O41"/>
    <mergeCell ref="L55:O56"/>
    <mergeCell ref="L71:O72"/>
    <mergeCell ref="L92:O105"/>
    <mergeCell ref="C87:I88"/>
    <mergeCell ref="G90:I90"/>
    <mergeCell ref="A90:F90"/>
    <mergeCell ref="L110:O123"/>
    <mergeCell ref="L90:O91"/>
    <mergeCell ref="L108:O109"/>
    <mergeCell ref="G108:I108"/>
    <mergeCell ref="A108:F108"/>
    <mergeCell ref="G71:I71"/>
    <mergeCell ref="A71:F71"/>
    <mergeCell ref="A87:B88"/>
    <mergeCell ref="L128:O139"/>
    <mergeCell ref="L73:O77"/>
    <mergeCell ref="L78:O84"/>
    <mergeCell ref="A346:B347"/>
    <mergeCell ref="A432:B433"/>
    <mergeCell ref="A520:B521"/>
    <mergeCell ref="A607:B608"/>
    <mergeCell ref="L126:O127"/>
    <mergeCell ref="G126:I126"/>
    <mergeCell ref="A126:F126"/>
    <mergeCell ref="G142:I142"/>
    <mergeCell ref="A142:F142"/>
    <mergeCell ref="L144:O155"/>
    <mergeCell ref="L142:O143"/>
    <mergeCell ref="L160:O164"/>
    <mergeCell ref="L165:O171"/>
    <mergeCell ref="L158:O159"/>
    <mergeCell ref="G158:I158"/>
    <mergeCell ref="A158:F158"/>
    <mergeCell ref="C174:I175"/>
    <mergeCell ref="G177:I177"/>
    <mergeCell ref="A177:F177"/>
    <mergeCell ref="G195:I195"/>
    <mergeCell ref="A195:F195"/>
    <mergeCell ref="L179:O192"/>
    <mergeCell ref="L265:O278"/>
    <mergeCell ref="A263:F263"/>
    <mergeCell ref="C260:I261"/>
    <mergeCell ref="L263:O264"/>
    <mergeCell ref="A213:F213"/>
    <mergeCell ref="G229:I229"/>
    <mergeCell ref="A229:F229"/>
    <mergeCell ref="L246:O250"/>
    <mergeCell ref="L251:O257"/>
    <mergeCell ref="G244:I244"/>
    <mergeCell ref="L215:O226"/>
    <mergeCell ref="L231:O241"/>
    <mergeCell ref="L229:O230"/>
    <mergeCell ref="L213:O214"/>
    <mergeCell ref="G213:I213"/>
    <mergeCell ref="A260:B261"/>
    <mergeCell ref="L281:O282"/>
    <mergeCell ref="A281:F281"/>
    <mergeCell ref="G263:I263"/>
    <mergeCell ref="A244:F244"/>
    <mergeCell ref="L244:O245"/>
    <mergeCell ref="G315:I315"/>
    <mergeCell ref="G330:I330"/>
    <mergeCell ref="A315:F315"/>
    <mergeCell ref="A330:F330"/>
    <mergeCell ref="G281:I281"/>
    <mergeCell ref="G299:I299"/>
    <mergeCell ref="A299:F299"/>
    <mergeCell ref="L283:O296"/>
    <mergeCell ref="L332:O336"/>
    <mergeCell ref="L337:O343"/>
    <mergeCell ref="L315:O316"/>
    <mergeCell ref="L330:O331"/>
    <mergeCell ref="L299:O300"/>
    <mergeCell ref="L317:O327"/>
    <mergeCell ref="L301:O312"/>
    <mergeCell ref="G523:I523"/>
    <mergeCell ref="G401:I401"/>
    <mergeCell ref="L387:O398"/>
    <mergeCell ref="L349:O350"/>
    <mergeCell ref="L367:O368"/>
    <mergeCell ref="L385:O386"/>
    <mergeCell ref="C346:I347"/>
    <mergeCell ref="L369:O382"/>
    <mergeCell ref="G385:I385"/>
    <mergeCell ref="A385:F385"/>
    <mergeCell ref="G367:I367"/>
    <mergeCell ref="A367:F367"/>
    <mergeCell ref="G349:I349"/>
    <mergeCell ref="A349:F349"/>
    <mergeCell ref="L351:O364"/>
    <mergeCell ref="L523:O524"/>
    <mergeCell ref="A401:E401"/>
    <mergeCell ref="G591:I591"/>
    <mergeCell ref="A591:F591"/>
    <mergeCell ref="L511:O517"/>
    <mergeCell ref="A504:F504"/>
    <mergeCell ref="A489:F489"/>
    <mergeCell ref="C520:I521"/>
    <mergeCell ref="L504:O505"/>
    <mergeCell ref="L489:O490"/>
    <mergeCell ref="G489:I489"/>
    <mergeCell ref="G504:I504"/>
    <mergeCell ref="G577:I577"/>
    <mergeCell ref="A577:F577"/>
    <mergeCell ref="A523:F523"/>
    <mergeCell ref="L543:O556"/>
    <mergeCell ref="G559:I559"/>
    <mergeCell ref="A559:F559"/>
    <mergeCell ref="G541:I541"/>
    <mergeCell ref="A541:F541"/>
    <mergeCell ref="L561:O574"/>
    <mergeCell ref="L541:O542"/>
    <mergeCell ref="L525:O538"/>
    <mergeCell ref="L559:O560"/>
    <mergeCell ref="L577:O578"/>
    <mergeCell ref="A888:F888"/>
    <mergeCell ref="G764:I764"/>
    <mergeCell ref="A750:F750"/>
    <mergeCell ref="A764:F764"/>
    <mergeCell ref="G783:I783"/>
    <mergeCell ref="G801:I801"/>
    <mergeCell ref="A801:F801"/>
    <mergeCell ref="A783:F783"/>
    <mergeCell ref="G870:I870"/>
    <mergeCell ref="A870:F870"/>
    <mergeCell ref="A867:B868"/>
    <mergeCell ref="G888:I888"/>
  </mergeCells>
  <phoneticPr fontId="0" type="noConversion"/>
  <pageMargins left="0.75" right="0.75" top="1" bottom="1" header="0.5" footer="0.5"/>
  <pageSetup paperSize="9" orientation="portrait" horizontalDpi="0"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AN949"/>
  <sheetViews>
    <sheetView topLeftCell="A838" workbookViewId="0">
      <selection activeCell="L837" sqref="L837:O847"/>
    </sheetView>
  </sheetViews>
  <sheetFormatPr defaultColWidth="6.7109375" defaultRowHeight="15" customHeight="1" x14ac:dyDescent="0.2"/>
  <cols>
    <col min="1" max="1" width="6.7109375" style="725"/>
    <col min="2" max="2" width="25.85546875" style="84" customWidth="1"/>
    <col min="3" max="11" width="6.7109375" style="725"/>
    <col min="12" max="12" width="6.7109375" style="729"/>
    <col min="13" max="15" width="6.7109375" style="4"/>
    <col min="16" max="40" width="6.7109375" style="5"/>
    <col min="41" max="16384" width="6.7109375" style="383"/>
  </cols>
  <sheetData>
    <row r="1" spans="1:31" ht="15" customHeight="1" x14ac:dyDescent="0.2">
      <c r="A1" s="1131" t="s">
        <v>491</v>
      </c>
      <c r="B1" s="1132"/>
      <c r="C1" s="1020" t="s">
        <v>2274</v>
      </c>
      <c r="D1" s="1021"/>
      <c r="E1" s="1021"/>
      <c r="F1" s="1021"/>
      <c r="G1" s="1021"/>
      <c r="H1" s="1021"/>
      <c r="I1" s="1022"/>
      <c r="P1" s="5" t="s">
        <v>532</v>
      </c>
    </row>
    <row r="2" spans="1:31" ht="15" customHeight="1" thickBot="1" x14ac:dyDescent="0.25">
      <c r="A2" s="1133"/>
      <c r="B2" s="1134"/>
      <c r="C2" s="1023"/>
      <c r="D2" s="1024"/>
      <c r="E2" s="1024"/>
      <c r="F2" s="1024"/>
      <c r="G2" s="1024"/>
      <c r="H2" s="1024"/>
      <c r="I2" s="1025"/>
    </row>
    <row r="3" spans="1:31" ht="15" customHeight="1" thickBot="1" x14ac:dyDescent="0.25"/>
    <row r="4" spans="1:31" ht="15" customHeight="1" thickBot="1" x14ac:dyDescent="0.25">
      <c r="A4" s="1321" t="s">
        <v>2187</v>
      </c>
      <c r="B4" s="1322"/>
      <c r="C4" s="1322"/>
      <c r="D4" s="1322"/>
      <c r="E4" s="1322"/>
      <c r="F4" s="1322"/>
      <c r="G4" s="1328" t="s">
        <v>2274</v>
      </c>
      <c r="H4" s="1329"/>
      <c r="I4" s="1330"/>
      <c r="L4" s="1242" t="s">
        <v>588</v>
      </c>
      <c r="M4" s="1243"/>
      <c r="N4" s="1243"/>
      <c r="O4" s="1244"/>
    </row>
    <row r="5" spans="1:31" ht="15" customHeight="1" thickBot="1" x14ac:dyDescent="0.25">
      <c r="A5" s="508" t="s">
        <v>496</v>
      </c>
      <c r="B5" s="509" t="s">
        <v>497</v>
      </c>
      <c r="C5" s="510" t="s">
        <v>498</v>
      </c>
      <c r="D5" s="510" t="s">
        <v>499</v>
      </c>
      <c r="E5" s="510" t="s">
        <v>500</v>
      </c>
      <c r="F5" s="510" t="s">
        <v>501</v>
      </c>
      <c r="G5" s="511" t="s">
        <v>502</v>
      </c>
      <c r="H5" s="511" t="s">
        <v>503</v>
      </c>
      <c r="I5" s="512" t="s">
        <v>504</v>
      </c>
      <c r="L5" s="1245"/>
      <c r="M5" s="1246"/>
      <c r="N5" s="1246"/>
      <c r="O5" s="1247"/>
      <c r="Q5" s="24" t="s">
        <v>2275</v>
      </c>
      <c r="R5" s="420" t="s">
        <v>503</v>
      </c>
      <c r="S5" s="420" t="s">
        <v>541</v>
      </c>
      <c r="T5" s="420" t="s">
        <v>902</v>
      </c>
      <c r="U5" s="420" t="s">
        <v>158</v>
      </c>
      <c r="V5" s="420" t="s">
        <v>1631</v>
      </c>
      <c r="W5" s="420" t="s">
        <v>700</v>
      </c>
      <c r="X5" s="420" t="s">
        <v>566</v>
      </c>
      <c r="Y5" s="420" t="s">
        <v>514</v>
      </c>
      <c r="Z5" s="420" t="s">
        <v>501</v>
      </c>
      <c r="AA5" s="420" t="s">
        <v>702</v>
      </c>
      <c r="AB5" s="420" t="s">
        <v>2136</v>
      </c>
      <c r="AC5" s="420" t="s">
        <v>769</v>
      </c>
      <c r="AD5" s="420" t="s">
        <v>2162</v>
      </c>
      <c r="AE5" s="421" t="s">
        <v>120</v>
      </c>
    </row>
    <row r="6" spans="1:31" ht="15" customHeight="1" x14ac:dyDescent="0.2">
      <c r="A6" s="518">
        <v>1</v>
      </c>
      <c r="B6" s="53" t="s">
        <v>1431</v>
      </c>
      <c r="C6" s="46">
        <v>26</v>
      </c>
      <c r="D6" s="46">
        <v>13</v>
      </c>
      <c r="E6" s="46">
        <v>11</v>
      </c>
      <c r="F6" s="46">
        <v>2</v>
      </c>
      <c r="G6" s="46">
        <v>54</v>
      </c>
      <c r="H6" s="46">
        <v>28</v>
      </c>
      <c r="I6" s="720">
        <v>37</v>
      </c>
      <c r="J6" s="725">
        <f>D6+E6+F6</f>
        <v>26</v>
      </c>
      <c r="K6" s="725">
        <f>D6*2+E6</f>
        <v>37</v>
      </c>
      <c r="L6" s="1350" t="s">
        <v>532</v>
      </c>
      <c r="M6" s="1351"/>
      <c r="N6" s="1351"/>
      <c r="O6" s="1352"/>
      <c r="Q6" s="422" t="s">
        <v>503</v>
      </c>
      <c r="R6" s="10"/>
      <c r="S6" s="20"/>
      <c r="T6" s="20"/>
      <c r="U6" s="20"/>
      <c r="V6" s="20"/>
      <c r="W6" s="20"/>
      <c r="X6" s="20"/>
      <c r="Y6" s="20"/>
      <c r="Z6" s="20"/>
      <c r="AA6" s="20"/>
      <c r="AB6" s="20"/>
      <c r="AC6" s="20"/>
      <c r="AD6" s="20"/>
      <c r="AE6" s="21"/>
    </row>
    <row r="7" spans="1:31" ht="15" customHeight="1" x14ac:dyDescent="0.2">
      <c r="A7" s="514">
        <v>2</v>
      </c>
      <c r="B7" s="54" t="s">
        <v>1808</v>
      </c>
      <c r="C7" s="721">
        <v>26</v>
      </c>
      <c r="D7" s="721">
        <v>14</v>
      </c>
      <c r="E7" s="721">
        <v>5</v>
      </c>
      <c r="F7" s="721">
        <v>7</v>
      </c>
      <c r="G7" s="721">
        <v>37</v>
      </c>
      <c r="H7" s="721">
        <v>35</v>
      </c>
      <c r="I7" s="723">
        <v>33</v>
      </c>
      <c r="J7" s="725">
        <f t="shared" ref="J7:J70" si="0">D7+E7+F7</f>
        <v>26</v>
      </c>
      <c r="K7" s="725">
        <f t="shared" ref="K7:K70" si="1">D7*2+E7</f>
        <v>33</v>
      </c>
      <c r="L7" s="1353"/>
      <c r="M7" s="1354"/>
      <c r="N7" s="1354"/>
      <c r="O7" s="1355"/>
      <c r="Q7" s="422" t="s">
        <v>541</v>
      </c>
      <c r="R7" s="20"/>
      <c r="S7" s="10"/>
      <c r="T7" s="20"/>
      <c r="U7" s="20"/>
      <c r="V7" s="20"/>
      <c r="W7" s="20"/>
      <c r="X7" s="20"/>
      <c r="Y7" s="20"/>
      <c r="Z7" s="20"/>
      <c r="AA7" s="20"/>
      <c r="AB7" s="20"/>
      <c r="AC7" s="20"/>
      <c r="AD7" s="20"/>
      <c r="AE7" s="21"/>
    </row>
    <row r="8" spans="1:31" ht="15" customHeight="1" x14ac:dyDescent="0.2">
      <c r="A8" s="514">
        <v>3</v>
      </c>
      <c r="B8" s="54" t="s">
        <v>575</v>
      </c>
      <c r="C8" s="721">
        <v>26</v>
      </c>
      <c r="D8" s="721">
        <v>13</v>
      </c>
      <c r="E8" s="721">
        <v>6</v>
      </c>
      <c r="F8" s="721">
        <v>7</v>
      </c>
      <c r="G8" s="721">
        <v>35</v>
      </c>
      <c r="H8" s="721">
        <v>23</v>
      </c>
      <c r="I8" s="723">
        <v>32</v>
      </c>
      <c r="J8" s="725">
        <f t="shared" si="0"/>
        <v>26</v>
      </c>
      <c r="K8" s="725">
        <f t="shared" si="1"/>
        <v>32</v>
      </c>
      <c r="L8" s="1353"/>
      <c r="M8" s="1354"/>
      <c r="N8" s="1354"/>
      <c r="O8" s="1355"/>
      <c r="Q8" s="422" t="s">
        <v>902</v>
      </c>
      <c r="R8" s="20"/>
      <c r="S8" s="20"/>
      <c r="T8" s="10"/>
      <c r="U8" s="20"/>
      <c r="V8" s="20"/>
      <c r="W8" s="20"/>
      <c r="X8" s="20"/>
      <c r="Y8" s="20"/>
      <c r="Z8" s="20"/>
      <c r="AA8" s="20"/>
      <c r="AB8" s="20"/>
      <c r="AC8" s="20"/>
      <c r="AD8" s="20"/>
      <c r="AE8" s="21"/>
    </row>
    <row r="9" spans="1:31" ht="15" customHeight="1" x14ac:dyDescent="0.2">
      <c r="A9" s="514">
        <v>4</v>
      </c>
      <c r="B9" s="54" t="s">
        <v>1635</v>
      </c>
      <c r="C9" s="721">
        <v>26</v>
      </c>
      <c r="D9" s="721">
        <v>10</v>
      </c>
      <c r="E9" s="721">
        <v>10</v>
      </c>
      <c r="F9" s="721">
        <v>6</v>
      </c>
      <c r="G9" s="721">
        <v>41</v>
      </c>
      <c r="H9" s="721">
        <v>46</v>
      </c>
      <c r="I9" s="723">
        <v>30</v>
      </c>
      <c r="J9" s="725">
        <f t="shared" si="0"/>
        <v>26</v>
      </c>
      <c r="K9" s="725">
        <f t="shared" si="1"/>
        <v>30</v>
      </c>
      <c r="L9" s="1353"/>
      <c r="M9" s="1354"/>
      <c r="N9" s="1354"/>
      <c r="O9" s="1355"/>
      <c r="Q9" s="422" t="s">
        <v>158</v>
      </c>
      <c r="R9" s="20"/>
      <c r="S9" s="20"/>
      <c r="T9" s="20"/>
      <c r="U9" s="10"/>
      <c r="V9" s="20" t="s">
        <v>532</v>
      </c>
      <c r="W9" s="20"/>
      <c r="X9" s="20"/>
      <c r="Y9" s="20"/>
      <c r="Z9" s="20"/>
      <c r="AA9" s="20"/>
      <c r="AB9" s="20"/>
      <c r="AC9" s="20"/>
      <c r="AD9" s="20"/>
      <c r="AE9" s="21"/>
    </row>
    <row r="10" spans="1:31" ht="15" customHeight="1" x14ac:dyDescent="0.2">
      <c r="A10" s="514">
        <v>5</v>
      </c>
      <c r="B10" s="54" t="s">
        <v>1879</v>
      </c>
      <c r="C10" s="721">
        <v>26</v>
      </c>
      <c r="D10" s="721">
        <v>12</v>
      </c>
      <c r="E10" s="721">
        <v>5</v>
      </c>
      <c r="F10" s="721">
        <v>9</v>
      </c>
      <c r="G10" s="721">
        <v>40</v>
      </c>
      <c r="H10" s="721">
        <v>36</v>
      </c>
      <c r="I10" s="723">
        <v>29</v>
      </c>
      <c r="J10" s="725">
        <f t="shared" si="0"/>
        <v>26</v>
      </c>
      <c r="K10" s="725">
        <f t="shared" si="1"/>
        <v>29</v>
      </c>
      <c r="L10" s="1353"/>
      <c r="M10" s="1354"/>
      <c r="N10" s="1354"/>
      <c r="O10" s="1355"/>
      <c r="Q10" s="422" t="s">
        <v>1631</v>
      </c>
      <c r="R10" s="20"/>
      <c r="S10" s="20"/>
      <c r="T10" s="20"/>
      <c r="U10" s="20" t="s">
        <v>532</v>
      </c>
      <c r="V10" s="10"/>
      <c r="W10" s="20"/>
      <c r="X10" s="20"/>
      <c r="Y10" s="20"/>
      <c r="Z10" s="20"/>
      <c r="AA10" s="20"/>
      <c r="AB10" s="20"/>
      <c r="AC10" s="20"/>
      <c r="AD10" s="20"/>
      <c r="AE10" s="21" t="s">
        <v>532</v>
      </c>
    </row>
    <row r="11" spans="1:31" ht="15" customHeight="1" x14ac:dyDescent="0.2">
      <c r="A11" s="514">
        <v>6</v>
      </c>
      <c r="B11" s="54" t="s">
        <v>2138</v>
      </c>
      <c r="C11" s="721">
        <v>26</v>
      </c>
      <c r="D11" s="721">
        <v>11</v>
      </c>
      <c r="E11" s="721">
        <v>5</v>
      </c>
      <c r="F11" s="721">
        <v>10</v>
      </c>
      <c r="G11" s="721">
        <v>47</v>
      </c>
      <c r="H11" s="721">
        <v>35</v>
      </c>
      <c r="I11" s="723">
        <v>27</v>
      </c>
      <c r="J11" s="725">
        <f t="shared" si="0"/>
        <v>26</v>
      </c>
      <c r="K11" s="725">
        <f t="shared" si="1"/>
        <v>27</v>
      </c>
      <c r="L11" s="1353"/>
      <c r="M11" s="1354"/>
      <c r="N11" s="1354"/>
      <c r="O11" s="1355"/>
      <c r="Q11" s="422" t="s">
        <v>700</v>
      </c>
      <c r="R11" s="20"/>
      <c r="S11" s="20"/>
      <c r="T11" s="20"/>
      <c r="U11" s="20"/>
      <c r="V11" s="20"/>
      <c r="W11" s="10"/>
      <c r="X11" s="20"/>
      <c r="Y11" s="20"/>
      <c r="Z11" s="20"/>
      <c r="AA11" s="20"/>
      <c r="AB11" s="20"/>
      <c r="AC11" s="20"/>
      <c r="AD11" s="20"/>
      <c r="AE11" s="21"/>
    </row>
    <row r="12" spans="1:31" ht="15" customHeight="1" x14ac:dyDescent="0.2">
      <c r="A12" s="514">
        <v>7</v>
      </c>
      <c r="B12" s="54" t="s">
        <v>816</v>
      </c>
      <c r="C12" s="721">
        <v>26</v>
      </c>
      <c r="D12" s="721">
        <v>8</v>
      </c>
      <c r="E12" s="721">
        <v>11</v>
      </c>
      <c r="F12" s="721">
        <v>7</v>
      </c>
      <c r="G12" s="721">
        <v>39</v>
      </c>
      <c r="H12" s="721">
        <v>35</v>
      </c>
      <c r="I12" s="723">
        <v>27</v>
      </c>
      <c r="J12" s="725">
        <f t="shared" si="0"/>
        <v>26</v>
      </c>
      <c r="K12" s="725">
        <f t="shared" si="1"/>
        <v>27</v>
      </c>
      <c r="L12" s="1353"/>
      <c r="M12" s="1354"/>
      <c r="N12" s="1354"/>
      <c r="O12" s="1355"/>
      <c r="Q12" s="422" t="s">
        <v>566</v>
      </c>
      <c r="R12" s="20"/>
      <c r="S12" s="20"/>
      <c r="T12" s="20"/>
      <c r="U12" s="20"/>
      <c r="V12" s="20"/>
      <c r="W12" s="20"/>
      <c r="X12" s="10"/>
      <c r="Y12" s="20"/>
      <c r="Z12" s="20"/>
      <c r="AA12" s="20"/>
      <c r="AB12" s="20"/>
      <c r="AC12" s="20"/>
      <c r="AD12" s="20"/>
      <c r="AE12" s="21"/>
    </row>
    <row r="13" spans="1:31" ht="15" customHeight="1" x14ac:dyDescent="0.2">
      <c r="A13" s="514">
        <v>8</v>
      </c>
      <c r="B13" s="54" t="s">
        <v>554</v>
      </c>
      <c r="C13" s="721">
        <v>26</v>
      </c>
      <c r="D13" s="721">
        <v>9</v>
      </c>
      <c r="E13" s="721">
        <v>9</v>
      </c>
      <c r="F13" s="721">
        <v>8</v>
      </c>
      <c r="G13" s="721">
        <v>44</v>
      </c>
      <c r="H13" s="721">
        <v>43</v>
      </c>
      <c r="I13" s="723">
        <v>27</v>
      </c>
      <c r="J13" s="725">
        <f t="shared" si="0"/>
        <v>26</v>
      </c>
      <c r="K13" s="725">
        <f t="shared" si="1"/>
        <v>27</v>
      </c>
      <c r="L13" s="1353"/>
      <c r="M13" s="1354"/>
      <c r="N13" s="1354"/>
      <c r="O13" s="1355"/>
      <c r="Q13" s="422" t="s">
        <v>514</v>
      </c>
      <c r="R13" s="20"/>
      <c r="S13" s="20"/>
      <c r="T13" s="20"/>
      <c r="U13" s="20"/>
      <c r="V13" s="20"/>
      <c r="W13" s="20"/>
      <c r="X13" s="20"/>
      <c r="Y13" s="10"/>
      <c r="Z13" s="20" t="s">
        <v>532</v>
      </c>
      <c r="AA13" s="20"/>
      <c r="AB13" s="20"/>
      <c r="AC13" s="20"/>
      <c r="AD13" s="20"/>
      <c r="AE13" s="21"/>
    </row>
    <row r="14" spans="1:31" ht="15" customHeight="1" x14ac:dyDescent="0.2">
      <c r="A14" s="514">
        <v>9</v>
      </c>
      <c r="B14" s="54" t="s">
        <v>767</v>
      </c>
      <c r="C14" s="721">
        <v>26</v>
      </c>
      <c r="D14" s="721">
        <v>9</v>
      </c>
      <c r="E14" s="721">
        <v>6</v>
      </c>
      <c r="F14" s="721">
        <v>11</v>
      </c>
      <c r="G14" s="721">
        <v>44</v>
      </c>
      <c r="H14" s="721">
        <v>42</v>
      </c>
      <c r="I14" s="723">
        <v>24</v>
      </c>
      <c r="J14" s="725">
        <f t="shared" si="0"/>
        <v>26</v>
      </c>
      <c r="K14" s="725">
        <f t="shared" si="1"/>
        <v>24</v>
      </c>
      <c r="L14" s="1353"/>
      <c r="M14" s="1354"/>
      <c r="N14" s="1354"/>
      <c r="O14" s="1355"/>
      <c r="Q14" s="422" t="s">
        <v>501</v>
      </c>
      <c r="R14" s="20"/>
      <c r="S14" s="20"/>
      <c r="T14" s="20"/>
      <c r="U14" s="20"/>
      <c r="V14" s="20"/>
      <c r="W14" s="20"/>
      <c r="X14" s="20"/>
      <c r="Y14" s="20" t="s">
        <v>532</v>
      </c>
      <c r="Z14" s="10"/>
      <c r="AA14" s="20"/>
      <c r="AB14" s="20"/>
      <c r="AC14" s="20"/>
      <c r="AD14" s="20"/>
      <c r="AE14" s="21"/>
    </row>
    <row r="15" spans="1:31" ht="15" customHeight="1" x14ac:dyDescent="0.2">
      <c r="A15" s="514">
        <v>10</v>
      </c>
      <c r="B15" s="54" t="s">
        <v>529</v>
      </c>
      <c r="C15" s="721">
        <v>26</v>
      </c>
      <c r="D15" s="721">
        <v>9</v>
      </c>
      <c r="E15" s="721">
        <v>6</v>
      </c>
      <c r="F15" s="721">
        <v>11</v>
      </c>
      <c r="G15" s="721">
        <v>31</v>
      </c>
      <c r="H15" s="721">
        <v>34</v>
      </c>
      <c r="I15" s="723">
        <v>24</v>
      </c>
      <c r="J15" s="725">
        <f t="shared" si="0"/>
        <v>26</v>
      </c>
      <c r="K15" s="725">
        <f t="shared" si="1"/>
        <v>24</v>
      </c>
      <c r="L15" s="1353"/>
      <c r="M15" s="1354"/>
      <c r="N15" s="1354"/>
      <c r="O15" s="1355"/>
      <c r="Q15" s="422" t="s">
        <v>702</v>
      </c>
      <c r="R15" s="20"/>
      <c r="S15" s="20"/>
      <c r="T15" s="20"/>
      <c r="U15" s="20"/>
      <c r="V15" s="20"/>
      <c r="W15" s="20"/>
      <c r="X15" s="20"/>
      <c r="Y15" s="20"/>
      <c r="Z15" s="20"/>
      <c r="AA15" s="10"/>
      <c r="AB15" s="20" t="s">
        <v>532</v>
      </c>
      <c r="AC15" s="20"/>
      <c r="AD15" s="20"/>
      <c r="AE15" s="21"/>
    </row>
    <row r="16" spans="1:31" ht="15" customHeight="1" x14ac:dyDescent="0.2">
      <c r="A16" s="514">
        <v>11</v>
      </c>
      <c r="B16" s="54" t="s">
        <v>1923</v>
      </c>
      <c r="C16" s="721">
        <v>26</v>
      </c>
      <c r="D16" s="721">
        <v>9</v>
      </c>
      <c r="E16" s="721">
        <v>5</v>
      </c>
      <c r="F16" s="721">
        <v>12</v>
      </c>
      <c r="G16" s="721">
        <v>43</v>
      </c>
      <c r="H16" s="721">
        <v>44</v>
      </c>
      <c r="I16" s="723">
        <v>23</v>
      </c>
      <c r="J16" s="725">
        <f t="shared" si="0"/>
        <v>26</v>
      </c>
      <c r="K16" s="725">
        <f t="shared" si="1"/>
        <v>23</v>
      </c>
      <c r="L16" s="1353"/>
      <c r="M16" s="1354"/>
      <c r="N16" s="1354"/>
      <c r="O16" s="1355"/>
      <c r="Q16" s="422" t="s">
        <v>2136</v>
      </c>
      <c r="R16" s="20"/>
      <c r="S16" s="20"/>
      <c r="T16" s="20"/>
      <c r="U16" s="20"/>
      <c r="V16" s="20"/>
      <c r="W16" s="20"/>
      <c r="X16" s="20"/>
      <c r="Y16" s="20"/>
      <c r="Z16" s="20"/>
      <c r="AA16" s="20" t="s">
        <v>532</v>
      </c>
      <c r="AB16" s="10"/>
      <c r="AC16" s="20"/>
      <c r="AD16" s="20"/>
      <c r="AE16" s="21"/>
    </row>
    <row r="17" spans="1:31" ht="15" customHeight="1" x14ac:dyDescent="0.2">
      <c r="A17" s="514">
        <v>12</v>
      </c>
      <c r="B17" s="54" t="s">
        <v>2163</v>
      </c>
      <c r="C17" s="721">
        <v>26</v>
      </c>
      <c r="D17" s="721">
        <v>7</v>
      </c>
      <c r="E17" s="721">
        <v>7</v>
      </c>
      <c r="F17" s="721">
        <v>12</v>
      </c>
      <c r="G17" s="721">
        <v>33</v>
      </c>
      <c r="H17" s="721">
        <v>46</v>
      </c>
      <c r="I17" s="723">
        <v>21</v>
      </c>
      <c r="J17" s="725">
        <f t="shared" si="0"/>
        <v>26</v>
      </c>
      <c r="K17" s="725">
        <f t="shared" si="1"/>
        <v>21</v>
      </c>
      <c r="L17" s="1353"/>
      <c r="M17" s="1354"/>
      <c r="N17" s="1354"/>
      <c r="O17" s="1355"/>
      <c r="Q17" s="422" t="s">
        <v>769</v>
      </c>
      <c r="R17" s="20"/>
      <c r="S17" s="20"/>
      <c r="T17" s="20"/>
      <c r="U17" s="20"/>
      <c r="V17" s="20"/>
      <c r="W17" s="20"/>
      <c r="X17" s="20"/>
      <c r="Y17" s="20"/>
      <c r="Z17" s="20"/>
      <c r="AA17" s="20"/>
      <c r="AB17" s="20"/>
      <c r="AC17" s="10"/>
      <c r="AD17" s="20" t="s">
        <v>532</v>
      </c>
      <c r="AE17" s="21"/>
    </row>
    <row r="18" spans="1:31" ht="15" customHeight="1" x14ac:dyDescent="0.2">
      <c r="A18" s="514">
        <v>13</v>
      </c>
      <c r="B18" s="54" t="s">
        <v>711</v>
      </c>
      <c r="C18" s="721">
        <v>26</v>
      </c>
      <c r="D18" s="721">
        <v>6</v>
      </c>
      <c r="E18" s="721">
        <v>8</v>
      </c>
      <c r="F18" s="721">
        <v>12</v>
      </c>
      <c r="G18" s="721">
        <v>32</v>
      </c>
      <c r="H18" s="721">
        <v>39</v>
      </c>
      <c r="I18" s="723">
        <v>20</v>
      </c>
      <c r="J18" s="725">
        <f t="shared" si="0"/>
        <v>26</v>
      </c>
      <c r="K18" s="725">
        <f t="shared" si="1"/>
        <v>20</v>
      </c>
      <c r="L18" s="1353"/>
      <c r="M18" s="1354"/>
      <c r="N18" s="1354"/>
      <c r="O18" s="1355"/>
      <c r="Q18" s="422" t="s">
        <v>2162</v>
      </c>
      <c r="R18" s="20"/>
      <c r="S18" s="20"/>
      <c r="T18" s="20"/>
      <c r="U18" s="20"/>
      <c r="V18" s="20"/>
      <c r="W18" s="20"/>
      <c r="X18" s="20"/>
      <c r="Y18" s="20"/>
      <c r="Z18" s="20"/>
      <c r="AA18" s="20"/>
      <c r="AB18" s="20"/>
      <c r="AC18" s="20" t="s">
        <v>532</v>
      </c>
      <c r="AD18" s="10"/>
      <c r="AE18" s="21"/>
    </row>
    <row r="19" spans="1:31" ht="15" customHeight="1" thickBot="1" x14ac:dyDescent="0.25">
      <c r="A19" s="515">
        <v>14</v>
      </c>
      <c r="B19" s="55" t="s">
        <v>1518</v>
      </c>
      <c r="C19" s="722">
        <v>26</v>
      </c>
      <c r="D19" s="722">
        <v>4</v>
      </c>
      <c r="E19" s="722">
        <v>2</v>
      </c>
      <c r="F19" s="722">
        <v>20</v>
      </c>
      <c r="G19" s="722">
        <v>30</v>
      </c>
      <c r="H19" s="722">
        <v>62</v>
      </c>
      <c r="I19" s="724">
        <v>10</v>
      </c>
      <c r="J19" s="725">
        <f t="shared" si="0"/>
        <v>26</v>
      </c>
      <c r="K19" s="725">
        <f t="shared" si="1"/>
        <v>10</v>
      </c>
      <c r="L19" s="1356"/>
      <c r="M19" s="1357"/>
      <c r="N19" s="1357"/>
      <c r="O19" s="1358"/>
      <c r="Q19" s="423" t="s">
        <v>120</v>
      </c>
      <c r="R19" s="23"/>
      <c r="S19" s="23"/>
      <c r="T19" s="23"/>
      <c r="U19" s="23"/>
      <c r="V19" s="23"/>
      <c r="W19" s="23"/>
      <c r="X19" s="23"/>
      <c r="Y19" s="23"/>
      <c r="Z19" s="23"/>
      <c r="AA19" s="23"/>
      <c r="AB19" s="23"/>
      <c r="AC19" s="23"/>
      <c r="AD19" s="23"/>
      <c r="AE19" s="15"/>
    </row>
    <row r="20" spans="1:31" ht="15" customHeight="1" x14ac:dyDescent="0.2">
      <c r="C20" s="725">
        <f t="shared" ref="C20:I20" si="2">SUM(C6:C19)</f>
        <v>364</v>
      </c>
      <c r="D20" s="725">
        <f t="shared" si="2"/>
        <v>134</v>
      </c>
      <c r="E20" s="725">
        <f t="shared" si="2"/>
        <v>96</v>
      </c>
      <c r="F20" s="725">
        <f t="shared" si="2"/>
        <v>134</v>
      </c>
      <c r="G20" s="725">
        <f t="shared" si="2"/>
        <v>550</v>
      </c>
      <c r="H20" s="725">
        <f t="shared" si="2"/>
        <v>548</v>
      </c>
      <c r="I20" s="725">
        <f t="shared" si="2"/>
        <v>364</v>
      </c>
      <c r="J20" s="725">
        <f t="shared" si="0"/>
        <v>364</v>
      </c>
      <c r="K20" s="725">
        <f t="shared" si="1"/>
        <v>364</v>
      </c>
    </row>
    <row r="21" spans="1:31" ht="15" customHeight="1" thickBot="1" x14ac:dyDescent="0.25"/>
    <row r="22" spans="1:31" ht="15" customHeight="1" thickBot="1" x14ac:dyDescent="0.25">
      <c r="A22" s="1239" t="s">
        <v>2190</v>
      </c>
      <c r="B22" s="1240"/>
      <c r="C22" s="1240"/>
      <c r="D22" s="1240"/>
      <c r="E22" s="1240"/>
      <c r="F22" s="1241"/>
      <c r="G22" s="1236" t="s">
        <v>2274</v>
      </c>
      <c r="H22" s="1237"/>
      <c r="I22" s="1238"/>
      <c r="L22" s="952" t="s">
        <v>538</v>
      </c>
      <c r="M22" s="953"/>
      <c r="N22" s="953"/>
      <c r="O22" s="954"/>
    </row>
    <row r="23" spans="1:31" ht="15" customHeight="1" thickBot="1" x14ac:dyDescent="0.25">
      <c r="A23" s="508" t="s">
        <v>496</v>
      </c>
      <c r="B23" s="509" t="s">
        <v>497</v>
      </c>
      <c r="C23" s="510" t="s">
        <v>498</v>
      </c>
      <c r="D23" s="510" t="s">
        <v>499</v>
      </c>
      <c r="E23" s="510" t="s">
        <v>500</v>
      </c>
      <c r="F23" s="510" t="s">
        <v>501</v>
      </c>
      <c r="G23" s="511" t="s">
        <v>502</v>
      </c>
      <c r="H23" s="511" t="s">
        <v>503</v>
      </c>
      <c r="I23" s="512" t="s">
        <v>504</v>
      </c>
      <c r="L23" s="955"/>
      <c r="M23" s="956"/>
      <c r="N23" s="956"/>
      <c r="O23" s="957"/>
      <c r="Q23" s="24" t="s">
        <v>2275</v>
      </c>
      <c r="R23" s="420" t="s">
        <v>503</v>
      </c>
      <c r="S23" s="420" t="s">
        <v>541</v>
      </c>
      <c r="T23" s="420" t="s">
        <v>506</v>
      </c>
      <c r="U23" s="420" t="s">
        <v>901</v>
      </c>
      <c r="V23" s="420" t="s">
        <v>500</v>
      </c>
      <c r="W23" s="420" t="s">
        <v>511</v>
      </c>
      <c r="X23" s="420" t="s">
        <v>610</v>
      </c>
      <c r="Y23" s="420" t="s">
        <v>322</v>
      </c>
      <c r="Z23" s="420" t="s">
        <v>544</v>
      </c>
      <c r="AA23" s="420" t="s">
        <v>591</v>
      </c>
      <c r="AB23" s="420" t="s">
        <v>702</v>
      </c>
      <c r="AC23" s="420" t="s">
        <v>533</v>
      </c>
      <c r="AD23" s="420" t="s">
        <v>704</v>
      </c>
      <c r="AE23" s="421" t="s">
        <v>1587</v>
      </c>
    </row>
    <row r="24" spans="1:31" ht="15" customHeight="1" x14ac:dyDescent="0.2">
      <c r="A24" s="518">
        <v>1</v>
      </c>
      <c r="B24" s="126" t="s">
        <v>534</v>
      </c>
      <c r="C24" s="726">
        <v>26</v>
      </c>
      <c r="D24" s="726">
        <v>17</v>
      </c>
      <c r="E24" s="726">
        <v>4</v>
      </c>
      <c r="F24" s="726">
        <v>5</v>
      </c>
      <c r="G24" s="726">
        <v>64</v>
      </c>
      <c r="H24" s="726">
        <v>32</v>
      </c>
      <c r="I24" s="727">
        <v>38</v>
      </c>
      <c r="J24" s="725">
        <f t="shared" si="0"/>
        <v>26</v>
      </c>
      <c r="K24" s="725">
        <f t="shared" si="1"/>
        <v>38</v>
      </c>
      <c r="L24" s="1341" t="s">
        <v>532</v>
      </c>
      <c r="M24" s="1342"/>
      <c r="N24" s="1342"/>
      <c r="O24" s="1343"/>
      <c r="Q24" s="422" t="s">
        <v>503</v>
      </c>
      <c r="R24" s="10"/>
      <c r="S24" s="20"/>
      <c r="T24" s="20"/>
      <c r="U24" s="20"/>
      <c r="V24" s="20"/>
      <c r="W24" s="20"/>
      <c r="X24" s="20"/>
      <c r="Y24" s="20"/>
      <c r="Z24" s="20"/>
      <c r="AA24" s="20"/>
      <c r="AB24" s="20" t="s">
        <v>1487</v>
      </c>
      <c r="AC24" s="20" t="s">
        <v>1540</v>
      </c>
      <c r="AD24" s="20"/>
      <c r="AE24" s="21"/>
    </row>
    <row r="25" spans="1:31" ht="15" customHeight="1" x14ac:dyDescent="0.2">
      <c r="A25" s="514">
        <v>2</v>
      </c>
      <c r="B25" s="129" t="s">
        <v>1598</v>
      </c>
      <c r="C25" s="721">
        <v>26</v>
      </c>
      <c r="D25" s="721">
        <v>15</v>
      </c>
      <c r="E25" s="721">
        <v>5</v>
      </c>
      <c r="F25" s="721">
        <v>6</v>
      </c>
      <c r="G25" s="721">
        <v>67</v>
      </c>
      <c r="H25" s="721">
        <v>44</v>
      </c>
      <c r="I25" s="723">
        <v>35</v>
      </c>
      <c r="J25" s="725">
        <f t="shared" si="0"/>
        <v>26</v>
      </c>
      <c r="K25" s="725">
        <f t="shared" si="1"/>
        <v>35</v>
      </c>
      <c r="L25" s="1344"/>
      <c r="M25" s="1345"/>
      <c r="N25" s="1345"/>
      <c r="O25" s="1346"/>
      <c r="Q25" s="422" t="s">
        <v>541</v>
      </c>
      <c r="R25" s="20"/>
      <c r="S25" s="10"/>
      <c r="T25" s="20"/>
      <c r="U25" s="20"/>
      <c r="V25" s="20"/>
      <c r="W25" s="20"/>
      <c r="X25" s="20"/>
      <c r="Y25" s="20"/>
      <c r="Z25" s="20"/>
      <c r="AA25" s="20"/>
      <c r="AB25" s="20" t="s">
        <v>844</v>
      </c>
      <c r="AC25" s="20" t="s">
        <v>1642</v>
      </c>
      <c r="AD25" s="20"/>
      <c r="AE25" s="21"/>
    </row>
    <row r="26" spans="1:31" ht="15" customHeight="1" x14ac:dyDescent="0.2">
      <c r="A26" s="514">
        <v>3</v>
      </c>
      <c r="B26" s="129" t="s">
        <v>164</v>
      </c>
      <c r="C26" s="721">
        <v>26</v>
      </c>
      <c r="D26" s="721">
        <v>15</v>
      </c>
      <c r="E26" s="721">
        <v>4</v>
      </c>
      <c r="F26" s="721">
        <v>7</v>
      </c>
      <c r="G26" s="721">
        <v>61</v>
      </c>
      <c r="H26" s="721">
        <v>40</v>
      </c>
      <c r="I26" s="723">
        <v>34</v>
      </c>
      <c r="J26" s="725">
        <f t="shared" si="0"/>
        <v>26</v>
      </c>
      <c r="K26" s="725">
        <f t="shared" si="1"/>
        <v>34</v>
      </c>
      <c r="L26" s="1344"/>
      <c r="M26" s="1345"/>
      <c r="N26" s="1345"/>
      <c r="O26" s="1346"/>
      <c r="Q26" s="422" t="s">
        <v>506</v>
      </c>
      <c r="R26" s="20"/>
      <c r="S26" s="20"/>
      <c r="T26" s="10"/>
      <c r="U26" s="20"/>
      <c r="V26" s="20"/>
      <c r="W26" s="20"/>
      <c r="X26" s="20"/>
      <c r="Y26" s="20"/>
      <c r="Z26" s="20"/>
      <c r="AA26" s="20"/>
      <c r="AB26" s="20" t="s">
        <v>1487</v>
      </c>
      <c r="AC26" s="20" t="s">
        <v>1489</v>
      </c>
      <c r="AD26" s="20"/>
      <c r="AE26" s="21"/>
    </row>
    <row r="27" spans="1:31" ht="15" customHeight="1" x14ac:dyDescent="0.2">
      <c r="A27" s="514">
        <v>4</v>
      </c>
      <c r="B27" s="129" t="s">
        <v>558</v>
      </c>
      <c r="C27" s="721">
        <v>26</v>
      </c>
      <c r="D27" s="721">
        <v>14</v>
      </c>
      <c r="E27" s="721">
        <v>2</v>
      </c>
      <c r="F27" s="721">
        <v>10</v>
      </c>
      <c r="G27" s="721">
        <v>46</v>
      </c>
      <c r="H27" s="721">
        <v>40</v>
      </c>
      <c r="I27" s="723">
        <v>30</v>
      </c>
      <c r="J27" s="725">
        <f t="shared" si="0"/>
        <v>26</v>
      </c>
      <c r="K27" s="725">
        <f t="shared" si="1"/>
        <v>30</v>
      </c>
      <c r="L27" s="1344"/>
      <c r="M27" s="1345"/>
      <c r="N27" s="1345"/>
      <c r="O27" s="1346"/>
      <c r="Q27" s="422" t="s">
        <v>901</v>
      </c>
      <c r="R27" s="20"/>
      <c r="S27" s="20"/>
      <c r="T27" s="20"/>
      <c r="U27" s="10"/>
      <c r="V27" s="20" t="s">
        <v>532</v>
      </c>
      <c r="W27" s="20"/>
      <c r="X27" s="20"/>
      <c r="Y27" s="20"/>
      <c r="Z27" s="20"/>
      <c r="AA27" s="20"/>
      <c r="AB27" s="20" t="s">
        <v>844</v>
      </c>
      <c r="AC27" s="20" t="s">
        <v>1540</v>
      </c>
      <c r="AD27" s="20"/>
      <c r="AE27" s="21"/>
    </row>
    <row r="28" spans="1:31" ht="15" customHeight="1" x14ac:dyDescent="0.2">
      <c r="A28" s="514">
        <v>5</v>
      </c>
      <c r="B28" s="129" t="s">
        <v>906</v>
      </c>
      <c r="C28" s="721">
        <v>26</v>
      </c>
      <c r="D28" s="721">
        <v>11</v>
      </c>
      <c r="E28" s="721">
        <v>7</v>
      </c>
      <c r="F28" s="721">
        <v>8</v>
      </c>
      <c r="G28" s="721">
        <v>51</v>
      </c>
      <c r="H28" s="721">
        <v>41</v>
      </c>
      <c r="I28" s="723">
        <v>29</v>
      </c>
      <c r="J28" s="725">
        <f t="shared" si="0"/>
        <v>26</v>
      </c>
      <c r="K28" s="725">
        <f t="shared" si="1"/>
        <v>29</v>
      </c>
      <c r="L28" s="1344"/>
      <c r="M28" s="1345"/>
      <c r="N28" s="1345"/>
      <c r="O28" s="1346"/>
      <c r="Q28" s="422" t="s">
        <v>500</v>
      </c>
      <c r="R28" s="20"/>
      <c r="S28" s="20"/>
      <c r="T28" s="20"/>
      <c r="U28" s="20" t="s">
        <v>532</v>
      </c>
      <c r="V28" s="10"/>
      <c r="W28" s="20"/>
      <c r="X28" s="20"/>
      <c r="Y28" s="20"/>
      <c r="Z28" s="20"/>
      <c r="AA28" s="20"/>
      <c r="AB28" s="20" t="s">
        <v>1490</v>
      </c>
      <c r="AC28" s="20" t="s">
        <v>1210</v>
      </c>
      <c r="AD28" s="20"/>
      <c r="AE28" s="21" t="s">
        <v>532</v>
      </c>
    </row>
    <row r="29" spans="1:31" ht="15" customHeight="1" x14ac:dyDescent="0.2">
      <c r="A29" s="514">
        <v>6</v>
      </c>
      <c r="B29" s="129" t="s">
        <v>819</v>
      </c>
      <c r="C29" s="721">
        <v>26</v>
      </c>
      <c r="D29" s="721">
        <v>11</v>
      </c>
      <c r="E29" s="721">
        <v>5</v>
      </c>
      <c r="F29" s="721">
        <v>10</v>
      </c>
      <c r="G29" s="721">
        <v>35</v>
      </c>
      <c r="H29" s="721">
        <v>32</v>
      </c>
      <c r="I29" s="723">
        <v>27</v>
      </c>
      <c r="J29" s="725">
        <f t="shared" si="0"/>
        <v>26</v>
      </c>
      <c r="K29" s="725">
        <f t="shared" si="1"/>
        <v>27</v>
      </c>
      <c r="L29" s="1344"/>
      <c r="M29" s="1345"/>
      <c r="N29" s="1345"/>
      <c r="O29" s="1346"/>
      <c r="Q29" s="422" t="s">
        <v>511</v>
      </c>
      <c r="R29" s="20"/>
      <c r="S29" s="20"/>
      <c r="T29" s="20"/>
      <c r="U29" s="20"/>
      <c r="V29" s="20"/>
      <c r="W29" s="10"/>
      <c r="X29" s="20"/>
      <c r="Y29" s="20"/>
      <c r="Z29" s="20"/>
      <c r="AA29" s="20"/>
      <c r="AB29" s="20" t="s">
        <v>1894</v>
      </c>
      <c r="AC29" s="20" t="s">
        <v>355</v>
      </c>
      <c r="AD29" s="20"/>
      <c r="AE29" s="21"/>
    </row>
    <row r="30" spans="1:31" ht="15" customHeight="1" x14ac:dyDescent="0.2">
      <c r="A30" s="514">
        <v>7</v>
      </c>
      <c r="B30" s="129" t="s">
        <v>781</v>
      </c>
      <c r="C30" s="721">
        <v>26</v>
      </c>
      <c r="D30" s="721">
        <v>10</v>
      </c>
      <c r="E30" s="721">
        <v>5</v>
      </c>
      <c r="F30" s="721">
        <v>11</v>
      </c>
      <c r="G30" s="721">
        <v>42</v>
      </c>
      <c r="H30" s="721">
        <v>51</v>
      </c>
      <c r="I30" s="723">
        <v>25</v>
      </c>
      <c r="J30" s="725">
        <f t="shared" si="0"/>
        <v>26</v>
      </c>
      <c r="K30" s="725">
        <f t="shared" si="1"/>
        <v>25</v>
      </c>
      <c r="L30" s="1344"/>
      <c r="M30" s="1345"/>
      <c r="N30" s="1345"/>
      <c r="O30" s="1346"/>
      <c r="Q30" s="422" t="s">
        <v>610</v>
      </c>
      <c r="R30" s="20"/>
      <c r="S30" s="20"/>
      <c r="T30" s="20"/>
      <c r="U30" s="20"/>
      <c r="V30" s="20"/>
      <c r="W30" s="20"/>
      <c r="X30" s="10"/>
      <c r="Y30" s="20"/>
      <c r="Z30" s="20"/>
      <c r="AA30" s="20"/>
      <c r="AB30" s="20" t="s">
        <v>1207</v>
      </c>
      <c r="AC30" s="20" t="s">
        <v>1207</v>
      </c>
      <c r="AD30" s="20"/>
      <c r="AE30" s="21"/>
    </row>
    <row r="31" spans="1:31" ht="15" customHeight="1" x14ac:dyDescent="0.2">
      <c r="A31" s="514">
        <v>8</v>
      </c>
      <c r="B31" s="129" t="s">
        <v>174</v>
      </c>
      <c r="C31" s="721">
        <v>26</v>
      </c>
      <c r="D31" s="721">
        <v>9</v>
      </c>
      <c r="E31" s="721">
        <v>6</v>
      </c>
      <c r="F31" s="721">
        <v>11</v>
      </c>
      <c r="G31" s="721">
        <v>61</v>
      </c>
      <c r="H31" s="721">
        <v>46</v>
      </c>
      <c r="I31" s="723">
        <v>24</v>
      </c>
      <c r="J31" s="725">
        <f t="shared" si="0"/>
        <v>26</v>
      </c>
      <c r="K31" s="725">
        <f t="shared" si="1"/>
        <v>24</v>
      </c>
      <c r="L31" s="1344"/>
      <c r="M31" s="1345"/>
      <c r="N31" s="1345"/>
      <c r="O31" s="1346"/>
      <c r="Q31" s="422" t="s">
        <v>322</v>
      </c>
      <c r="R31" s="20"/>
      <c r="S31" s="20"/>
      <c r="T31" s="20"/>
      <c r="U31" s="20"/>
      <c r="V31" s="20"/>
      <c r="W31" s="20"/>
      <c r="X31" s="20"/>
      <c r="Y31" s="10"/>
      <c r="Z31" s="20" t="s">
        <v>532</v>
      </c>
      <c r="AA31" s="20"/>
      <c r="AB31" s="20" t="s">
        <v>1602</v>
      </c>
      <c r="AC31" s="20" t="s">
        <v>1539</v>
      </c>
      <c r="AD31" s="20"/>
      <c r="AE31" s="21"/>
    </row>
    <row r="32" spans="1:31" ht="15" customHeight="1" x14ac:dyDescent="0.2">
      <c r="A32" s="514">
        <v>9</v>
      </c>
      <c r="B32" s="129" t="s">
        <v>250</v>
      </c>
      <c r="C32" s="721">
        <v>26</v>
      </c>
      <c r="D32" s="721">
        <v>8</v>
      </c>
      <c r="E32" s="721">
        <v>7</v>
      </c>
      <c r="F32" s="721">
        <v>11</v>
      </c>
      <c r="G32" s="721">
        <v>48</v>
      </c>
      <c r="H32" s="721">
        <v>58</v>
      </c>
      <c r="I32" s="723">
        <v>23</v>
      </c>
      <c r="J32" s="725">
        <f t="shared" si="0"/>
        <v>26</v>
      </c>
      <c r="K32" s="725">
        <f t="shared" si="1"/>
        <v>23</v>
      </c>
      <c r="L32" s="1344"/>
      <c r="M32" s="1345"/>
      <c r="N32" s="1345"/>
      <c r="O32" s="1346"/>
      <c r="Q32" s="422" t="s">
        <v>544</v>
      </c>
      <c r="R32" s="20"/>
      <c r="S32" s="20"/>
      <c r="T32" s="20"/>
      <c r="U32" s="20"/>
      <c r="V32" s="20"/>
      <c r="W32" s="20"/>
      <c r="X32" s="20"/>
      <c r="Y32" s="20" t="s">
        <v>532</v>
      </c>
      <c r="Z32" s="10"/>
      <c r="AA32" s="20"/>
      <c r="AB32" s="20" t="s">
        <v>1489</v>
      </c>
      <c r="AC32" s="20" t="s">
        <v>1600</v>
      </c>
      <c r="AD32" s="20"/>
      <c r="AE32" s="21"/>
    </row>
    <row r="33" spans="1:31" ht="15" customHeight="1" x14ac:dyDescent="0.2">
      <c r="A33" s="514">
        <v>10</v>
      </c>
      <c r="B33" s="129" t="s">
        <v>761</v>
      </c>
      <c r="C33" s="721">
        <v>26</v>
      </c>
      <c r="D33" s="721">
        <v>8</v>
      </c>
      <c r="E33" s="721">
        <v>5</v>
      </c>
      <c r="F33" s="721">
        <v>13</v>
      </c>
      <c r="G33" s="721">
        <v>31</v>
      </c>
      <c r="H33" s="721">
        <v>51</v>
      </c>
      <c r="I33" s="723">
        <v>21</v>
      </c>
      <c r="J33" s="725">
        <f t="shared" si="0"/>
        <v>26</v>
      </c>
      <c r="K33" s="725">
        <f t="shared" si="1"/>
        <v>21</v>
      </c>
      <c r="L33" s="1344"/>
      <c r="M33" s="1345"/>
      <c r="N33" s="1345"/>
      <c r="O33" s="1346"/>
      <c r="Q33" s="422" t="s">
        <v>591</v>
      </c>
      <c r="R33" s="20"/>
      <c r="S33" s="20"/>
      <c r="T33" s="20"/>
      <c r="U33" s="20"/>
      <c r="V33" s="20"/>
      <c r="W33" s="20"/>
      <c r="X33" s="20"/>
      <c r="Y33" s="20"/>
      <c r="Z33" s="20"/>
      <c r="AA33" s="10"/>
      <c r="AB33" s="20" t="s">
        <v>1494</v>
      </c>
      <c r="AC33" s="20" t="s">
        <v>1207</v>
      </c>
      <c r="AD33" s="20"/>
      <c r="AE33" s="21"/>
    </row>
    <row r="34" spans="1:31" ht="15" customHeight="1" x14ac:dyDescent="0.2">
      <c r="A34" s="514">
        <v>11</v>
      </c>
      <c r="B34" s="129" t="s">
        <v>708</v>
      </c>
      <c r="C34" s="721">
        <v>26</v>
      </c>
      <c r="D34" s="721">
        <v>6</v>
      </c>
      <c r="E34" s="721">
        <v>8</v>
      </c>
      <c r="F34" s="721">
        <v>12</v>
      </c>
      <c r="G34" s="721">
        <v>38</v>
      </c>
      <c r="H34" s="721">
        <v>47</v>
      </c>
      <c r="I34" s="723">
        <v>20</v>
      </c>
      <c r="J34" s="725">
        <f t="shared" si="0"/>
        <v>26</v>
      </c>
      <c r="K34" s="725">
        <f t="shared" si="1"/>
        <v>20</v>
      </c>
      <c r="L34" s="1344"/>
      <c r="M34" s="1345"/>
      <c r="N34" s="1345"/>
      <c r="O34" s="1346"/>
      <c r="Q34" s="422" t="s">
        <v>702</v>
      </c>
      <c r="R34" s="20" t="s">
        <v>1490</v>
      </c>
      <c r="S34" s="20" t="s">
        <v>844</v>
      </c>
      <c r="T34" s="20" t="s">
        <v>1493</v>
      </c>
      <c r="U34" s="20" t="s">
        <v>844</v>
      </c>
      <c r="V34" s="20" t="s">
        <v>1493</v>
      </c>
      <c r="W34" s="20" t="s">
        <v>844</v>
      </c>
      <c r="X34" s="20" t="s">
        <v>1602</v>
      </c>
      <c r="Y34" s="20" t="s">
        <v>32</v>
      </c>
      <c r="Z34" s="20" t="s">
        <v>1207</v>
      </c>
      <c r="AA34" s="20" t="s">
        <v>844</v>
      </c>
      <c r="AB34" s="10"/>
      <c r="AC34" s="20" t="s">
        <v>20</v>
      </c>
      <c r="AD34" s="20" t="s">
        <v>1539</v>
      </c>
      <c r="AE34" s="21" t="s">
        <v>1642</v>
      </c>
    </row>
    <row r="35" spans="1:31" ht="15" customHeight="1" x14ac:dyDescent="0.2">
      <c r="A35" s="514">
        <v>12</v>
      </c>
      <c r="B35" s="129" t="s">
        <v>737</v>
      </c>
      <c r="C35" s="721">
        <v>26</v>
      </c>
      <c r="D35" s="721">
        <v>8</v>
      </c>
      <c r="E35" s="721">
        <v>4</v>
      </c>
      <c r="F35" s="721">
        <v>14</v>
      </c>
      <c r="G35" s="721">
        <v>41</v>
      </c>
      <c r="H35" s="721">
        <v>64</v>
      </c>
      <c r="I35" s="723">
        <v>20</v>
      </c>
      <c r="J35" s="725">
        <f t="shared" si="0"/>
        <v>26</v>
      </c>
      <c r="K35" s="725">
        <f t="shared" si="1"/>
        <v>20</v>
      </c>
      <c r="L35" s="1344"/>
      <c r="M35" s="1345"/>
      <c r="N35" s="1345"/>
      <c r="O35" s="1346"/>
      <c r="Q35" s="422" t="s">
        <v>533</v>
      </c>
      <c r="R35" s="20" t="s">
        <v>1487</v>
      </c>
      <c r="S35" s="20" t="s">
        <v>1493</v>
      </c>
      <c r="T35" s="20" t="s">
        <v>1602</v>
      </c>
      <c r="U35" s="20" t="s">
        <v>1493</v>
      </c>
      <c r="V35" s="20" t="s">
        <v>1210</v>
      </c>
      <c r="W35" s="20" t="s">
        <v>844</v>
      </c>
      <c r="X35" s="20" t="s">
        <v>1600</v>
      </c>
      <c r="Y35" s="20" t="s">
        <v>1644</v>
      </c>
      <c r="Z35" s="20" t="s">
        <v>1493</v>
      </c>
      <c r="AA35" s="20" t="s">
        <v>1207</v>
      </c>
      <c r="AB35" s="20" t="s">
        <v>1207</v>
      </c>
      <c r="AC35" s="10"/>
      <c r="AD35" s="20" t="s">
        <v>1487</v>
      </c>
      <c r="AE35" s="21" t="s">
        <v>1644</v>
      </c>
    </row>
    <row r="36" spans="1:31" ht="15" customHeight="1" x14ac:dyDescent="0.2">
      <c r="A36" s="514">
        <v>13</v>
      </c>
      <c r="B36" s="129" t="s">
        <v>128</v>
      </c>
      <c r="C36" s="721">
        <v>26</v>
      </c>
      <c r="D36" s="721">
        <v>6</v>
      </c>
      <c r="E36" s="721">
        <v>7</v>
      </c>
      <c r="F36" s="721">
        <v>13</v>
      </c>
      <c r="G36" s="721">
        <v>46</v>
      </c>
      <c r="H36" s="721">
        <v>63</v>
      </c>
      <c r="I36" s="723">
        <v>19</v>
      </c>
      <c r="J36" s="725">
        <f t="shared" si="0"/>
        <v>26</v>
      </c>
      <c r="K36" s="725">
        <f t="shared" si="1"/>
        <v>19</v>
      </c>
      <c r="L36" s="1344"/>
      <c r="M36" s="1345"/>
      <c r="N36" s="1345"/>
      <c r="O36" s="1346"/>
      <c r="Q36" s="422" t="s">
        <v>704</v>
      </c>
      <c r="R36" s="20"/>
      <c r="S36" s="20"/>
      <c r="T36" s="20"/>
      <c r="U36" s="20"/>
      <c r="V36" s="20"/>
      <c r="W36" s="20"/>
      <c r="X36" s="20"/>
      <c r="Y36" s="20"/>
      <c r="Z36" s="20"/>
      <c r="AA36" s="20"/>
      <c r="AB36" s="20" t="s">
        <v>1645</v>
      </c>
      <c r="AC36" s="20" t="s">
        <v>1655</v>
      </c>
      <c r="AD36" s="10"/>
      <c r="AE36" s="21"/>
    </row>
    <row r="37" spans="1:31" ht="15" customHeight="1" thickBot="1" x14ac:dyDescent="0.25">
      <c r="A37" s="515">
        <v>14</v>
      </c>
      <c r="B37" s="130" t="s">
        <v>526</v>
      </c>
      <c r="C37" s="722">
        <v>26</v>
      </c>
      <c r="D37" s="722">
        <v>7</v>
      </c>
      <c r="E37" s="722">
        <v>5</v>
      </c>
      <c r="F37" s="722">
        <v>14</v>
      </c>
      <c r="G37" s="722">
        <v>47</v>
      </c>
      <c r="H37" s="722">
        <v>69</v>
      </c>
      <c r="I37" s="724">
        <v>19</v>
      </c>
      <c r="J37" s="725">
        <f t="shared" si="0"/>
        <v>26</v>
      </c>
      <c r="K37" s="725">
        <f t="shared" si="1"/>
        <v>19</v>
      </c>
      <c r="L37" s="1347"/>
      <c r="M37" s="1348"/>
      <c r="N37" s="1348"/>
      <c r="O37" s="1349"/>
      <c r="Q37" s="423" t="s">
        <v>1587</v>
      </c>
      <c r="R37" s="23"/>
      <c r="S37" s="23"/>
      <c r="T37" s="23"/>
      <c r="U37" s="23"/>
      <c r="V37" s="23"/>
      <c r="W37" s="23"/>
      <c r="X37" s="23"/>
      <c r="Y37" s="23"/>
      <c r="Z37" s="23"/>
      <c r="AA37" s="23"/>
      <c r="AB37" s="23" t="s">
        <v>1489</v>
      </c>
      <c r="AC37" s="23" t="s">
        <v>1539</v>
      </c>
      <c r="AD37" s="23"/>
      <c r="AE37" s="15"/>
    </row>
    <row r="38" spans="1:31" ht="15" customHeight="1" x14ac:dyDescent="0.2">
      <c r="C38" s="725">
        <f t="shared" ref="C38:I38" si="3">SUM(C24:C37)</f>
        <v>364</v>
      </c>
      <c r="D38" s="725">
        <f t="shared" si="3"/>
        <v>145</v>
      </c>
      <c r="E38" s="725">
        <f t="shared" si="3"/>
        <v>74</v>
      </c>
      <c r="F38" s="725">
        <f t="shared" si="3"/>
        <v>145</v>
      </c>
      <c r="G38" s="725">
        <f t="shared" si="3"/>
        <v>678</v>
      </c>
      <c r="H38" s="725">
        <f t="shared" si="3"/>
        <v>678</v>
      </c>
      <c r="I38" s="725">
        <f t="shared" si="3"/>
        <v>364</v>
      </c>
      <c r="J38" s="725">
        <f t="shared" si="0"/>
        <v>364</v>
      </c>
      <c r="K38" s="725">
        <f t="shared" si="1"/>
        <v>364</v>
      </c>
    </row>
    <row r="39" spans="1:31" ht="15" customHeight="1" thickBot="1" x14ac:dyDescent="0.25"/>
    <row r="40" spans="1:31" ht="15" customHeight="1" thickBot="1" x14ac:dyDescent="0.25">
      <c r="A40" s="1321" t="s">
        <v>2195</v>
      </c>
      <c r="B40" s="1322"/>
      <c r="C40" s="1322"/>
      <c r="D40" s="1322"/>
      <c r="E40" s="1322"/>
      <c r="F40" s="1322"/>
      <c r="G40" s="1328" t="s">
        <v>2274</v>
      </c>
      <c r="H40" s="1329"/>
      <c r="I40" s="1330"/>
      <c r="J40" s="108"/>
      <c r="L40" s="1242" t="s">
        <v>588</v>
      </c>
      <c r="M40" s="1243"/>
      <c r="N40" s="1243"/>
      <c r="O40" s="1244"/>
    </row>
    <row r="41" spans="1:31" ht="15" customHeight="1" thickBot="1" x14ac:dyDescent="0.25">
      <c r="A41" s="508" t="s">
        <v>496</v>
      </c>
      <c r="B41" s="509" t="s">
        <v>497</v>
      </c>
      <c r="C41" s="510" t="s">
        <v>498</v>
      </c>
      <c r="D41" s="510" t="s">
        <v>499</v>
      </c>
      <c r="E41" s="510" t="s">
        <v>500</v>
      </c>
      <c r="F41" s="510" t="s">
        <v>501</v>
      </c>
      <c r="G41" s="511" t="s">
        <v>502</v>
      </c>
      <c r="H41" s="511" t="s">
        <v>503</v>
      </c>
      <c r="I41" s="512" t="s">
        <v>504</v>
      </c>
      <c r="J41" s="108"/>
      <c r="L41" s="1245"/>
      <c r="M41" s="1246"/>
      <c r="N41" s="1246"/>
      <c r="O41" s="1247"/>
      <c r="Q41" s="24" t="s">
        <v>2275</v>
      </c>
      <c r="R41" s="420" t="s">
        <v>716</v>
      </c>
      <c r="S41" s="420" t="s">
        <v>1590</v>
      </c>
      <c r="T41" s="420" t="s">
        <v>901</v>
      </c>
      <c r="U41" s="420" t="s">
        <v>902</v>
      </c>
      <c r="V41" s="420" t="s">
        <v>511</v>
      </c>
      <c r="W41" s="420" t="s">
        <v>1178</v>
      </c>
      <c r="X41" s="420" t="s">
        <v>299</v>
      </c>
      <c r="Y41" s="420" t="s">
        <v>1313</v>
      </c>
      <c r="Z41" s="420" t="s">
        <v>153</v>
      </c>
      <c r="AA41" s="420" t="s">
        <v>547</v>
      </c>
      <c r="AB41" s="420" t="s">
        <v>1306</v>
      </c>
      <c r="AC41" s="420" t="s">
        <v>499</v>
      </c>
      <c r="AD41" s="421" t="s">
        <v>1214</v>
      </c>
    </row>
    <row r="42" spans="1:31" ht="15" customHeight="1" x14ac:dyDescent="0.2">
      <c r="A42" s="513">
        <v>1</v>
      </c>
      <c r="B42" s="126" t="s">
        <v>2123</v>
      </c>
      <c r="C42" s="726">
        <v>24</v>
      </c>
      <c r="D42" s="726">
        <v>13</v>
      </c>
      <c r="E42" s="726">
        <v>6</v>
      </c>
      <c r="F42" s="726">
        <v>5</v>
      </c>
      <c r="G42" s="726">
        <v>37</v>
      </c>
      <c r="H42" s="726">
        <v>32</v>
      </c>
      <c r="I42" s="727">
        <v>32</v>
      </c>
      <c r="J42" s="108">
        <f t="shared" si="0"/>
        <v>24</v>
      </c>
      <c r="K42" s="725">
        <f t="shared" si="1"/>
        <v>32</v>
      </c>
      <c r="L42" s="1341" t="s">
        <v>2276</v>
      </c>
      <c r="M42" s="1342"/>
      <c r="N42" s="1342"/>
      <c r="O42" s="1343"/>
      <c r="Q42" s="422" t="s">
        <v>716</v>
      </c>
      <c r="R42" s="10"/>
      <c r="S42" s="20"/>
      <c r="T42" s="20"/>
      <c r="U42" s="20"/>
      <c r="V42" s="20"/>
      <c r="W42" s="20"/>
      <c r="X42" s="20"/>
      <c r="Y42" s="20"/>
      <c r="Z42" s="20"/>
      <c r="AA42" s="20"/>
      <c r="AB42" s="20"/>
      <c r="AC42" s="20"/>
      <c r="AD42" s="21"/>
    </row>
    <row r="43" spans="1:31" ht="15" customHeight="1" x14ac:dyDescent="0.2">
      <c r="A43" s="514">
        <v>2</v>
      </c>
      <c r="B43" s="129" t="s">
        <v>42</v>
      </c>
      <c r="C43" s="721">
        <v>24</v>
      </c>
      <c r="D43" s="721">
        <v>14</v>
      </c>
      <c r="E43" s="721">
        <v>3</v>
      </c>
      <c r="F43" s="721">
        <v>7</v>
      </c>
      <c r="G43" s="721">
        <v>51</v>
      </c>
      <c r="H43" s="721">
        <v>31</v>
      </c>
      <c r="I43" s="723">
        <v>31</v>
      </c>
      <c r="J43" s="108">
        <f t="shared" si="0"/>
        <v>24</v>
      </c>
      <c r="K43" s="725">
        <f t="shared" si="1"/>
        <v>31</v>
      </c>
      <c r="L43" s="1344"/>
      <c r="M43" s="1345"/>
      <c r="N43" s="1345"/>
      <c r="O43" s="1346"/>
      <c r="Q43" s="422" t="s">
        <v>1590</v>
      </c>
      <c r="R43" s="20"/>
      <c r="S43" s="10"/>
      <c r="T43" s="20"/>
      <c r="U43" s="20"/>
      <c r="V43" s="20"/>
      <c r="W43" s="20"/>
      <c r="X43" s="20"/>
      <c r="Y43" s="20"/>
      <c r="Z43" s="20"/>
      <c r="AA43" s="20"/>
      <c r="AB43" s="20"/>
      <c r="AC43" s="20"/>
      <c r="AD43" s="21"/>
    </row>
    <row r="44" spans="1:31" ht="15" customHeight="1" x14ac:dyDescent="0.2">
      <c r="A44" s="514">
        <v>3</v>
      </c>
      <c r="B44" s="129" t="s">
        <v>36</v>
      </c>
      <c r="C44" s="721">
        <v>24</v>
      </c>
      <c r="D44" s="721">
        <v>13</v>
      </c>
      <c r="E44" s="721">
        <v>5</v>
      </c>
      <c r="F44" s="721">
        <v>6</v>
      </c>
      <c r="G44" s="721">
        <v>55</v>
      </c>
      <c r="H44" s="721">
        <v>36</v>
      </c>
      <c r="I44" s="723">
        <v>31</v>
      </c>
      <c r="J44" s="108">
        <f t="shared" si="0"/>
        <v>24</v>
      </c>
      <c r="K44" s="725">
        <f t="shared" si="1"/>
        <v>31</v>
      </c>
      <c r="L44" s="1344"/>
      <c r="M44" s="1345"/>
      <c r="N44" s="1345"/>
      <c r="O44" s="1346"/>
      <c r="Q44" s="422" t="s">
        <v>901</v>
      </c>
      <c r="R44" s="20"/>
      <c r="S44" s="20"/>
      <c r="T44" s="10"/>
      <c r="U44" s="20"/>
      <c r="V44" s="20"/>
      <c r="W44" s="20"/>
      <c r="X44" s="20"/>
      <c r="Y44" s="20"/>
      <c r="Z44" s="20"/>
      <c r="AA44" s="20"/>
      <c r="AB44" s="20"/>
      <c r="AC44" s="20"/>
      <c r="AD44" s="21"/>
    </row>
    <row r="45" spans="1:31" ht="15" customHeight="1" x14ac:dyDescent="0.2">
      <c r="A45" s="514">
        <v>4</v>
      </c>
      <c r="B45" s="129" t="s">
        <v>1732</v>
      </c>
      <c r="C45" s="721">
        <v>24</v>
      </c>
      <c r="D45" s="721">
        <v>13</v>
      </c>
      <c r="E45" s="721">
        <v>3</v>
      </c>
      <c r="F45" s="721">
        <v>8</v>
      </c>
      <c r="G45" s="721">
        <v>51</v>
      </c>
      <c r="H45" s="721">
        <v>36</v>
      </c>
      <c r="I45" s="723">
        <v>29</v>
      </c>
      <c r="J45" s="108">
        <f t="shared" si="0"/>
        <v>24</v>
      </c>
      <c r="K45" s="725">
        <f t="shared" si="1"/>
        <v>29</v>
      </c>
      <c r="L45" s="1344"/>
      <c r="M45" s="1345"/>
      <c r="N45" s="1345"/>
      <c r="O45" s="1346"/>
      <c r="Q45" s="422" t="s">
        <v>902</v>
      </c>
      <c r="R45" s="20"/>
      <c r="S45" s="20"/>
      <c r="T45" s="20"/>
      <c r="U45" s="10"/>
      <c r="V45" s="20" t="s">
        <v>532</v>
      </c>
      <c r="W45" s="20"/>
      <c r="X45" s="20"/>
      <c r="Y45" s="20"/>
      <c r="Z45" s="20"/>
      <c r="AA45" s="20"/>
      <c r="AB45" s="20"/>
      <c r="AC45" s="20"/>
      <c r="AD45" s="21"/>
    </row>
    <row r="46" spans="1:31" ht="15" customHeight="1" x14ac:dyDescent="0.2">
      <c r="A46" s="514">
        <v>5</v>
      </c>
      <c r="B46" s="129" t="s">
        <v>304</v>
      </c>
      <c r="C46" s="721">
        <v>24</v>
      </c>
      <c r="D46" s="721">
        <v>13</v>
      </c>
      <c r="E46" s="721">
        <v>3</v>
      </c>
      <c r="F46" s="721">
        <v>8</v>
      </c>
      <c r="G46" s="721">
        <v>46</v>
      </c>
      <c r="H46" s="721">
        <v>42</v>
      </c>
      <c r="I46" s="723">
        <v>29</v>
      </c>
      <c r="J46" s="108">
        <f t="shared" si="0"/>
        <v>24</v>
      </c>
      <c r="K46" s="725">
        <f t="shared" si="1"/>
        <v>29</v>
      </c>
      <c r="L46" s="1344"/>
      <c r="M46" s="1345"/>
      <c r="N46" s="1345"/>
      <c r="O46" s="1346"/>
      <c r="Q46" s="422" t="s">
        <v>511</v>
      </c>
      <c r="R46" s="20"/>
      <c r="S46" s="20"/>
      <c r="T46" s="20"/>
      <c r="U46" s="20" t="s">
        <v>532</v>
      </c>
      <c r="V46" s="10"/>
      <c r="W46" s="20"/>
      <c r="X46" s="20"/>
      <c r="Y46" s="20"/>
      <c r="Z46" s="20"/>
      <c r="AA46" s="20"/>
      <c r="AB46" s="20"/>
      <c r="AC46" s="20"/>
      <c r="AD46" s="21"/>
    </row>
    <row r="47" spans="1:31" ht="15" customHeight="1" x14ac:dyDescent="0.2">
      <c r="A47" s="514">
        <v>6</v>
      </c>
      <c r="B47" s="129" t="s">
        <v>991</v>
      </c>
      <c r="C47" s="721">
        <v>24</v>
      </c>
      <c r="D47" s="721">
        <v>12</v>
      </c>
      <c r="E47" s="721">
        <v>4</v>
      </c>
      <c r="F47" s="721">
        <v>8</v>
      </c>
      <c r="G47" s="721">
        <v>35</v>
      </c>
      <c r="H47" s="721">
        <v>22</v>
      </c>
      <c r="I47" s="723">
        <v>28</v>
      </c>
      <c r="J47" s="108">
        <f t="shared" si="0"/>
        <v>24</v>
      </c>
      <c r="K47" s="725">
        <f t="shared" si="1"/>
        <v>28</v>
      </c>
      <c r="L47" s="1344"/>
      <c r="M47" s="1345"/>
      <c r="N47" s="1345"/>
      <c r="O47" s="1346"/>
      <c r="Q47" s="422" t="s">
        <v>1178</v>
      </c>
      <c r="R47" s="20"/>
      <c r="S47" s="20"/>
      <c r="T47" s="20"/>
      <c r="U47" s="20"/>
      <c r="V47" s="20"/>
      <c r="W47" s="10"/>
      <c r="X47" s="20"/>
      <c r="Y47" s="20"/>
      <c r="Z47" s="20"/>
      <c r="AA47" s="20"/>
      <c r="AB47" s="20"/>
      <c r="AC47" s="20"/>
      <c r="AD47" s="21"/>
    </row>
    <row r="48" spans="1:31" ht="15" customHeight="1" x14ac:dyDescent="0.2">
      <c r="A48" s="514">
        <v>7</v>
      </c>
      <c r="B48" s="129" t="s">
        <v>1307</v>
      </c>
      <c r="C48" s="721">
        <v>24</v>
      </c>
      <c r="D48" s="721">
        <v>10</v>
      </c>
      <c r="E48" s="721">
        <v>8</v>
      </c>
      <c r="F48" s="721">
        <v>6</v>
      </c>
      <c r="G48" s="721">
        <v>47</v>
      </c>
      <c r="H48" s="721">
        <v>39</v>
      </c>
      <c r="I48" s="723">
        <v>28</v>
      </c>
      <c r="J48" s="108">
        <f t="shared" si="0"/>
        <v>24</v>
      </c>
      <c r="K48" s="725">
        <f t="shared" si="1"/>
        <v>28</v>
      </c>
      <c r="L48" s="1344"/>
      <c r="M48" s="1345"/>
      <c r="N48" s="1345"/>
      <c r="O48" s="1346"/>
      <c r="Q48" s="422" t="s">
        <v>299</v>
      </c>
      <c r="R48" s="20"/>
      <c r="S48" s="20"/>
      <c r="T48" s="20"/>
      <c r="U48" s="20"/>
      <c r="V48" s="20"/>
      <c r="W48" s="20"/>
      <c r="X48" s="10"/>
      <c r="Y48" s="20"/>
      <c r="Z48" s="20"/>
      <c r="AA48" s="20"/>
      <c r="AB48" s="20"/>
      <c r="AC48" s="20"/>
      <c r="AD48" s="21"/>
    </row>
    <row r="49" spans="1:30" ht="15" customHeight="1" x14ac:dyDescent="0.2">
      <c r="A49" s="514">
        <v>8</v>
      </c>
      <c r="B49" s="129" t="s">
        <v>2170</v>
      </c>
      <c r="C49" s="721">
        <v>24</v>
      </c>
      <c r="D49" s="721">
        <v>11</v>
      </c>
      <c r="E49" s="721">
        <v>4</v>
      </c>
      <c r="F49" s="721">
        <v>9</v>
      </c>
      <c r="G49" s="721">
        <v>41</v>
      </c>
      <c r="H49" s="721">
        <v>36</v>
      </c>
      <c r="I49" s="723">
        <v>26</v>
      </c>
      <c r="J49" s="108">
        <f t="shared" si="0"/>
        <v>24</v>
      </c>
      <c r="K49" s="725">
        <f t="shared" si="1"/>
        <v>26</v>
      </c>
      <c r="L49" s="1344"/>
      <c r="M49" s="1345"/>
      <c r="N49" s="1345"/>
      <c r="O49" s="1346"/>
      <c r="Q49" s="422" t="s">
        <v>1313</v>
      </c>
      <c r="R49" s="20"/>
      <c r="S49" s="20"/>
      <c r="T49" s="20"/>
      <c r="U49" s="20"/>
      <c r="V49" s="20"/>
      <c r="W49" s="20"/>
      <c r="X49" s="20"/>
      <c r="Y49" s="10"/>
      <c r="Z49" s="20" t="s">
        <v>532</v>
      </c>
      <c r="AA49" s="20"/>
      <c r="AB49" s="20"/>
      <c r="AC49" s="20"/>
      <c r="AD49" s="21"/>
    </row>
    <row r="50" spans="1:30" ht="15" customHeight="1" x14ac:dyDescent="0.2">
      <c r="A50" s="514">
        <v>9</v>
      </c>
      <c r="B50" s="129" t="s">
        <v>433</v>
      </c>
      <c r="C50" s="721">
        <v>24</v>
      </c>
      <c r="D50" s="721">
        <v>8</v>
      </c>
      <c r="E50" s="721">
        <v>3</v>
      </c>
      <c r="F50" s="721">
        <v>13</v>
      </c>
      <c r="G50" s="721">
        <v>40</v>
      </c>
      <c r="H50" s="721">
        <v>42</v>
      </c>
      <c r="I50" s="723">
        <v>19</v>
      </c>
      <c r="J50" s="108">
        <f t="shared" si="0"/>
        <v>24</v>
      </c>
      <c r="K50" s="725">
        <f t="shared" si="1"/>
        <v>19</v>
      </c>
      <c r="L50" s="1344"/>
      <c r="M50" s="1345"/>
      <c r="N50" s="1345"/>
      <c r="O50" s="1346"/>
      <c r="Q50" s="422" t="s">
        <v>153</v>
      </c>
      <c r="R50" s="20"/>
      <c r="S50" s="20"/>
      <c r="T50" s="20"/>
      <c r="U50" s="20"/>
      <c r="V50" s="20"/>
      <c r="W50" s="20"/>
      <c r="X50" s="20"/>
      <c r="Y50" s="20" t="s">
        <v>532</v>
      </c>
      <c r="Z50" s="10"/>
      <c r="AA50" s="20"/>
      <c r="AB50" s="20"/>
      <c r="AC50" s="20"/>
      <c r="AD50" s="21"/>
    </row>
    <row r="51" spans="1:30" ht="15" customHeight="1" x14ac:dyDescent="0.2">
      <c r="A51" s="514">
        <v>10</v>
      </c>
      <c r="B51" s="129" t="s">
        <v>1180</v>
      </c>
      <c r="C51" s="721">
        <v>24</v>
      </c>
      <c r="D51" s="721">
        <v>5</v>
      </c>
      <c r="E51" s="721">
        <v>8</v>
      </c>
      <c r="F51" s="721">
        <v>11</v>
      </c>
      <c r="G51" s="721">
        <v>35</v>
      </c>
      <c r="H51" s="721">
        <v>45</v>
      </c>
      <c r="I51" s="723">
        <v>18</v>
      </c>
      <c r="J51" s="108">
        <f t="shared" si="0"/>
        <v>24</v>
      </c>
      <c r="K51" s="725">
        <f t="shared" si="1"/>
        <v>18</v>
      </c>
      <c r="L51" s="1344"/>
      <c r="M51" s="1345"/>
      <c r="N51" s="1345"/>
      <c r="O51" s="1346"/>
      <c r="Q51" s="422" t="s">
        <v>547</v>
      </c>
      <c r="R51" s="20"/>
      <c r="S51" s="20"/>
      <c r="T51" s="20"/>
      <c r="U51" s="20"/>
      <c r="V51" s="20"/>
      <c r="W51" s="20"/>
      <c r="X51" s="20"/>
      <c r="Y51" s="20"/>
      <c r="Z51" s="20"/>
      <c r="AA51" s="10"/>
      <c r="AB51" s="20" t="s">
        <v>532</v>
      </c>
      <c r="AC51" s="20"/>
      <c r="AD51" s="21"/>
    </row>
    <row r="52" spans="1:30" ht="15" customHeight="1" x14ac:dyDescent="0.2">
      <c r="A52" s="514">
        <v>11</v>
      </c>
      <c r="B52" s="129" t="s">
        <v>89</v>
      </c>
      <c r="C52" s="721">
        <v>24</v>
      </c>
      <c r="D52" s="721">
        <v>5</v>
      </c>
      <c r="E52" s="721">
        <v>5</v>
      </c>
      <c r="F52" s="721">
        <v>14</v>
      </c>
      <c r="G52" s="721">
        <v>29</v>
      </c>
      <c r="H52" s="721">
        <v>49</v>
      </c>
      <c r="I52" s="723">
        <v>15</v>
      </c>
      <c r="J52" s="108">
        <f t="shared" si="0"/>
        <v>24</v>
      </c>
      <c r="K52" s="725">
        <f t="shared" si="1"/>
        <v>15</v>
      </c>
      <c r="L52" s="1344"/>
      <c r="M52" s="1345"/>
      <c r="N52" s="1345"/>
      <c r="O52" s="1346"/>
      <c r="Q52" s="422" t="s">
        <v>1306</v>
      </c>
      <c r="R52" s="20"/>
      <c r="S52" s="20"/>
      <c r="T52" s="20"/>
      <c r="U52" s="20"/>
      <c r="V52" s="20"/>
      <c r="W52" s="20"/>
      <c r="X52" s="20"/>
      <c r="Y52" s="20"/>
      <c r="Z52" s="20"/>
      <c r="AA52" s="20" t="s">
        <v>532</v>
      </c>
      <c r="AB52" s="10"/>
      <c r="AC52" s="20"/>
      <c r="AD52" s="21"/>
    </row>
    <row r="53" spans="1:30" ht="15" customHeight="1" x14ac:dyDescent="0.2">
      <c r="A53" s="514">
        <v>12</v>
      </c>
      <c r="B53" s="129" t="s">
        <v>1855</v>
      </c>
      <c r="C53" s="721">
        <v>24</v>
      </c>
      <c r="D53" s="721">
        <v>4</v>
      </c>
      <c r="E53" s="721">
        <v>6</v>
      </c>
      <c r="F53" s="721">
        <v>14</v>
      </c>
      <c r="G53" s="721">
        <v>35</v>
      </c>
      <c r="H53" s="721">
        <v>54</v>
      </c>
      <c r="I53" s="723">
        <v>14</v>
      </c>
      <c r="J53" s="108">
        <f t="shared" si="0"/>
        <v>24</v>
      </c>
      <c r="K53" s="725">
        <f t="shared" si="1"/>
        <v>14</v>
      </c>
      <c r="L53" s="1344"/>
      <c r="M53" s="1345"/>
      <c r="N53" s="1345"/>
      <c r="O53" s="1346"/>
      <c r="Q53" s="422" t="s">
        <v>499</v>
      </c>
      <c r="R53" s="20"/>
      <c r="S53" s="20"/>
      <c r="T53" s="20"/>
      <c r="U53" s="20"/>
      <c r="V53" s="20"/>
      <c r="W53" s="20"/>
      <c r="X53" s="20"/>
      <c r="Y53" s="20"/>
      <c r="Z53" s="20"/>
      <c r="AA53" s="20"/>
      <c r="AB53" s="20"/>
      <c r="AC53" s="10"/>
      <c r="AD53" s="21"/>
    </row>
    <row r="54" spans="1:30" ht="15" customHeight="1" thickBot="1" x14ac:dyDescent="0.25">
      <c r="A54" s="515">
        <v>13</v>
      </c>
      <c r="B54" s="130" t="s">
        <v>551</v>
      </c>
      <c r="C54" s="722">
        <v>24</v>
      </c>
      <c r="D54" s="722">
        <v>5</v>
      </c>
      <c r="E54" s="722">
        <v>2</v>
      </c>
      <c r="F54" s="722">
        <v>17</v>
      </c>
      <c r="G54" s="722">
        <v>30</v>
      </c>
      <c r="H54" s="722">
        <v>74</v>
      </c>
      <c r="I54" s="724">
        <v>12</v>
      </c>
      <c r="J54" s="108">
        <f t="shared" si="0"/>
        <v>24</v>
      </c>
      <c r="K54" s="725">
        <f t="shared" si="1"/>
        <v>12</v>
      </c>
      <c r="L54" s="1347"/>
      <c r="M54" s="1348"/>
      <c r="N54" s="1348"/>
      <c r="O54" s="1349"/>
      <c r="Q54" s="423" t="s">
        <v>1214</v>
      </c>
      <c r="R54" s="23"/>
      <c r="S54" s="23"/>
      <c r="T54" s="23"/>
      <c r="U54" s="23"/>
      <c r="V54" s="23"/>
      <c r="W54" s="23"/>
      <c r="X54" s="23"/>
      <c r="Y54" s="23"/>
      <c r="Z54" s="23"/>
      <c r="AA54" s="23"/>
      <c r="AB54" s="23"/>
      <c r="AC54" s="23"/>
      <c r="AD54" s="15"/>
    </row>
    <row r="55" spans="1:30" ht="15" customHeight="1" x14ac:dyDescent="0.2">
      <c r="C55" s="725">
        <f t="shared" ref="C55:I55" si="4">SUM(C42:C54)</f>
        <v>312</v>
      </c>
      <c r="D55" s="725">
        <f t="shared" si="4"/>
        <v>126</v>
      </c>
      <c r="E55" s="725">
        <f t="shared" si="4"/>
        <v>60</v>
      </c>
      <c r="F55" s="725">
        <f t="shared" si="4"/>
        <v>126</v>
      </c>
      <c r="G55" s="725">
        <f t="shared" si="4"/>
        <v>532</v>
      </c>
      <c r="H55" s="725">
        <f t="shared" si="4"/>
        <v>538</v>
      </c>
      <c r="I55" s="725">
        <f t="shared" si="4"/>
        <v>312</v>
      </c>
      <c r="J55" s="725">
        <f t="shared" si="0"/>
        <v>312</v>
      </c>
      <c r="K55" s="725">
        <f t="shared" si="1"/>
        <v>312</v>
      </c>
    </row>
    <row r="56" spans="1:30" ht="15" customHeight="1" thickBot="1" x14ac:dyDescent="0.25"/>
    <row r="57" spans="1:30" ht="15" customHeight="1" thickBot="1" x14ac:dyDescent="0.25">
      <c r="A57" s="1332" t="s">
        <v>2223</v>
      </c>
      <c r="B57" s="1333"/>
      <c r="C57" s="1333"/>
      <c r="D57" s="1333"/>
      <c r="E57" s="1333"/>
      <c r="F57" s="1334"/>
      <c r="G57" s="1335" t="s">
        <v>2274</v>
      </c>
      <c r="H57" s="1336"/>
      <c r="I57" s="1337"/>
      <c r="L57" s="1242" t="s">
        <v>588</v>
      </c>
      <c r="M57" s="1243"/>
      <c r="N57" s="1243"/>
      <c r="O57" s="1244"/>
    </row>
    <row r="58" spans="1:30" ht="15" customHeight="1" thickBot="1" x14ac:dyDescent="0.25">
      <c r="A58" s="688" t="s">
        <v>496</v>
      </c>
      <c r="B58" s="689" t="s">
        <v>497</v>
      </c>
      <c r="C58" s="690" t="s">
        <v>498</v>
      </c>
      <c r="D58" s="690" t="s">
        <v>499</v>
      </c>
      <c r="E58" s="690" t="s">
        <v>500</v>
      </c>
      <c r="F58" s="690" t="s">
        <v>501</v>
      </c>
      <c r="G58" s="691" t="s">
        <v>502</v>
      </c>
      <c r="H58" s="691" t="s">
        <v>503</v>
      </c>
      <c r="I58" s="692" t="s">
        <v>504</v>
      </c>
      <c r="L58" s="1245"/>
      <c r="M58" s="1246"/>
      <c r="N58" s="1246"/>
      <c r="O58" s="1247"/>
      <c r="Q58" s="24" t="s">
        <v>2275</v>
      </c>
      <c r="R58" s="683" t="s">
        <v>241</v>
      </c>
      <c r="S58" s="683" t="s">
        <v>541</v>
      </c>
      <c r="T58" s="683" t="s">
        <v>1503</v>
      </c>
      <c r="U58" s="683" t="s">
        <v>564</v>
      </c>
      <c r="V58" s="683" t="s">
        <v>1784</v>
      </c>
      <c r="W58" s="683" t="s">
        <v>500</v>
      </c>
      <c r="X58" s="683" t="s">
        <v>59</v>
      </c>
      <c r="Y58" s="683" t="s">
        <v>1088</v>
      </c>
      <c r="Z58" s="683" t="s">
        <v>1089</v>
      </c>
      <c r="AA58" s="683" t="s">
        <v>544</v>
      </c>
      <c r="AB58" s="684" t="s">
        <v>727</v>
      </c>
    </row>
    <row r="59" spans="1:30" ht="15" customHeight="1" x14ac:dyDescent="0.2">
      <c r="A59" s="687">
        <v>1</v>
      </c>
      <c r="B59" s="126" t="s">
        <v>106</v>
      </c>
      <c r="C59" s="726">
        <v>20</v>
      </c>
      <c r="D59" s="726">
        <v>12</v>
      </c>
      <c r="E59" s="726">
        <v>7</v>
      </c>
      <c r="F59" s="726">
        <v>1</v>
      </c>
      <c r="G59" s="726">
        <v>43</v>
      </c>
      <c r="H59" s="726">
        <v>18</v>
      </c>
      <c r="I59" s="727">
        <v>31</v>
      </c>
      <c r="J59" s="725">
        <f t="shared" si="0"/>
        <v>20</v>
      </c>
      <c r="K59" s="725">
        <f t="shared" si="1"/>
        <v>31</v>
      </c>
      <c r="L59" s="1341" t="s">
        <v>532</v>
      </c>
      <c r="M59" s="1342"/>
      <c r="N59" s="1342"/>
      <c r="O59" s="1343"/>
      <c r="Q59" s="681" t="s">
        <v>241</v>
      </c>
      <c r="R59" s="10"/>
      <c r="S59" s="20" t="s">
        <v>1646</v>
      </c>
      <c r="T59" s="20"/>
      <c r="U59" s="20"/>
      <c r="V59" s="20"/>
      <c r="W59" s="20"/>
      <c r="X59" s="20"/>
      <c r="Y59" s="20"/>
      <c r="Z59" s="20"/>
      <c r="AA59" s="20"/>
      <c r="AB59" s="21"/>
    </row>
    <row r="60" spans="1:30" ht="15" customHeight="1" x14ac:dyDescent="0.2">
      <c r="A60" s="685">
        <v>2</v>
      </c>
      <c r="B60" s="129" t="s">
        <v>2277</v>
      </c>
      <c r="C60" s="721">
        <v>20</v>
      </c>
      <c r="D60" s="721">
        <v>11</v>
      </c>
      <c r="E60" s="721">
        <v>4</v>
      </c>
      <c r="F60" s="721">
        <v>5</v>
      </c>
      <c r="G60" s="721">
        <v>37</v>
      </c>
      <c r="H60" s="721">
        <v>27</v>
      </c>
      <c r="I60" s="723">
        <v>26</v>
      </c>
      <c r="J60" s="725">
        <f t="shared" si="0"/>
        <v>20</v>
      </c>
      <c r="K60" s="725">
        <f t="shared" si="1"/>
        <v>26</v>
      </c>
      <c r="L60" s="1344"/>
      <c r="M60" s="1345"/>
      <c r="N60" s="1345"/>
      <c r="O60" s="1346"/>
      <c r="Q60" s="681" t="s">
        <v>541</v>
      </c>
      <c r="R60" s="20" t="s">
        <v>1207</v>
      </c>
      <c r="S60" s="10"/>
      <c r="T60" s="20" t="s">
        <v>1491</v>
      </c>
      <c r="U60" s="20" t="s">
        <v>1125</v>
      </c>
      <c r="V60" s="20" t="s">
        <v>1656</v>
      </c>
      <c r="W60" s="20" t="s">
        <v>1493</v>
      </c>
      <c r="X60" s="20" t="s">
        <v>1603</v>
      </c>
      <c r="Y60" s="20" t="s">
        <v>104</v>
      </c>
      <c r="Z60" s="20" t="s">
        <v>1643</v>
      </c>
      <c r="AA60" s="20" t="s">
        <v>1493</v>
      </c>
      <c r="AB60" s="21" t="s">
        <v>1600</v>
      </c>
    </row>
    <row r="61" spans="1:30" ht="15" customHeight="1" x14ac:dyDescent="0.2">
      <c r="A61" s="685">
        <v>3</v>
      </c>
      <c r="B61" s="129" t="s">
        <v>2278</v>
      </c>
      <c r="C61" s="721">
        <v>20</v>
      </c>
      <c r="D61" s="721">
        <v>10</v>
      </c>
      <c r="E61" s="721">
        <v>3</v>
      </c>
      <c r="F61" s="721">
        <v>7</v>
      </c>
      <c r="G61" s="721">
        <v>32</v>
      </c>
      <c r="H61" s="721">
        <v>29</v>
      </c>
      <c r="I61" s="723">
        <v>23</v>
      </c>
      <c r="J61" s="725">
        <f t="shared" si="0"/>
        <v>20</v>
      </c>
      <c r="K61" s="725">
        <f t="shared" si="1"/>
        <v>23</v>
      </c>
      <c r="L61" s="1344"/>
      <c r="M61" s="1345"/>
      <c r="N61" s="1345"/>
      <c r="O61" s="1346"/>
      <c r="Q61" s="681" t="s">
        <v>1503</v>
      </c>
      <c r="R61" s="20"/>
      <c r="S61" s="20" t="s">
        <v>1602</v>
      </c>
      <c r="T61" s="10"/>
      <c r="U61" s="20" t="s">
        <v>532</v>
      </c>
      <c r="V61" s="20"/>
      <c r="W61" s="20"/>
      <c r="X61" s="20"/>
      <c r="Y61" s="20"/>
      <c r="Z61" s="20"/>
      <c r="AA61" s="20"/>
      <c r="AB61" s="21"/>
    </row>
    <row r="62" spans="1:30" ht="15" customHeight="1" x14ac:dyDescent="0.2">
      <c r="A62" s="685">
        <v>4</v>
      </c>
      <c r="B62" s="129" t="s">
        <v>2279</v>
      </c>
      <c r="C62" s="721">
        <v>20</v>
      </c>
      <c r="D62" s="721">
        <v>8</v>
      </c>
      <c r="E62" s="721">
        <v>5</v>
      </c>
      <c r="F62" s="721">
        <v>7</v>
      </c>
      <c r="G62" s="721">
        <v>43</v>
      </c>
      <c r="H62" s="721">
        <v>41</v>
      </c>
      <c r="I62" s="723">
        <v>21</v>
      </c>
      <c r="J62" s="725">
        <f t="shared" si="0"/>
        <v>20</v>
      </c>
      <c r="K62" s="725">
        <f t="shared" si="1"/>
        <v>21</v>
      </c>
      <c r="L62" s="1344"/>
      <c r="M62" s="1345"/>
      <c r="N62" s="1345"/>
      <c r="O62" s="1346"/>
      <c r="Q62" s="681" t="s">
        <v>564</v>
      </c>
      <c r="R62" s="20"/>
      <c r="S62" s="20" t="s">
        <v>1547</v>
      </c>
      <c r="T62" s="20" t="s">
        <v>532</v>
      </c>
      <c r="U62" s="10"/>
      <c r="V62" s="20"/>
      <c r="W62" s="20"/>
      <c r="X62" s="20"/>
      <c r="Y62" s="20"/>
      <c r="Z62" s="20"/>
      <c r="AA62" s="20"/>
      <c r="AB62" s="21"/>
    </row>
    <row r="63" spans="1:30" ht="15" customHeight="1" x14ac:dyDescent="0.2">
      <c r="A63" s="685">
        <v>5</v>
      </c>
      <c r="B63" s="129" t="s">
        <v>1208</v>
      </c>
      <c r="C63" s="721">
        <v>20</v>
      </c>
      <c r="D63" s="721">
        <v>10</v>
      </c>
      <c r="E63" s="721">
        <v>1</v>
      </c>
      <c r="F63" s="721">
        <v>9</v>
      </c>
      <c r="G63" s="721">
        <v>49</v>
      </c>
      <c r="H63" s="721">
        <v>51</v>
      </c>
      <c r="I63" s="723">
        <v>21</v>
      </c>
      <c r="J63" s="725">
        <f t="shared" si="0"/>
        <v>20</v>
      </c>
      <c r="K63" s="725">
        <f t="shared" si="1"/>
        <v>21</v>
      </c>
      <c r="L63" s="1344"/>
      <c r="M63" s="1345"/>
      <c r="N63" s="1345"/>
      <c r="O63" s="1346"/>
      <c r="Q63" s="681" t="s">
        <v>1784</v>
      </c>
      <c r="R63" s="20"/>
      <c r="S63" s="20" t="s">
        <v>1546</v>
      </c>
      <c r="T63" s="20"/>
      <c r="U63" s="20"/>
      <c r="V63" s="10"/>
      <c r="W63" s="20"/>
      <c r="X63" s="20"/>
      <c r="Y63" s="20"/>
      <c r="Z63" s="20"/>
      <c r="AA63" s="20"/>
      <c r="AB63" s="21"/>
    </row>
    <row r="64" spans="1:30" ht="15" customHeight="1" x14ac:dyDescent="0.2">
      <c r="A64" s="685">
        <v>6</v>
      </c>
      <c r="B64" s="129" t="s">
        <v>2280</v>
      </c>
      <c r="C64" s="721">
        <v>20</v>
      </c>
      <c r="D64" s="721">
        <v>7</v>
      </c>
      <c r="E64" s="721">
        <v>6</v>
      </c>
      <c r="F64" s="721">
        <v>7</v>
      </c>
      <c r="G64" s="721">
        <v>42</v>
      </c>
      <c r="H64" s="721">
        <v>33</v>
      </c>
      <c r="I64" s="723">
        <v>20</v>
      </c>
      <c r="J64" s="725">
        <f t="shared" si="0"/>
        <v>20</v>
      </c>
      <c r="K64" s="725">
        <f t="shared" si="1"/>
        <v>20</v>
      </c>
      <c r="L64" s="1344"/>
      <c r="M64" s="1345"/>
      <c r="N64" s="1345"/>
      <c r="O64" s="1346"/>
      <c r="Q64" s="681" t="s">
        <v>1303</v>
      </c>
      <c r="R64" s="20"/>
      <c r="S64" s="20" t="s">
        <v>1495</v>
      </c>
      <c r="T64" s="20"/>
      <c r="U64" s="20"/>
      <c r="V64" s="20"/>
      <c r="W64" s="10"/>
      <c r="X64" s="20" t="s">
        <v>532</v>
      </c>
      <c r="Y64" s="20"/>
      <c r="Z64" s="20"/>
      <c r="AA64" s="20"/>
      <c r="AB64" s="21"/>
    </row>
    <row r="65" spans="1:29" ht="15" customHeight="1" x14ac:dyDescent="0.2">
      <c r="A65" s="685">
        <v>7</v>
      </c>
      <c r="B65" s="129" t="s">
        <v>616</v>
      </c>
      <c r="C65" s="721">
        <v>20</v>
      </c>
      <c r="D65" s="721">
        <v>6</v>
      </c>
      <c r="E65" s="721">
        <v>6</v>
      </c>
      <c r="F65" s="721">
        <v>8</v>
      </c>
      <c r="G65" s="721">
        <v>33</v>
      </c>
      <c r="H65" s="721">
        <v>36</v>
      </c>
      <c r="I65" s="723">
        <v>18</v>
      </c>
      <c r="J65" s="725">
        <f t="shared" si="0"/>
        <v>20</v>
      </c>
      <c r="K65" s="725">
        <f t="shared" si="1"/>
        <v>18</v>
      </c>
      <c r="L65" s="1344"/>
      <c r="M65" s="1345"/>
      <c r="N65" s="1345"/>
      <c r="O65" s="1346"/>
      <c r="Q65" s="681" t="s">
        <v>59</v>
      </c>
      <c r="R65" s="20"/>
      <c r="S65" s="20" t="s">
        <v>1490</v>
      </c>
      <c r="T65" s="20"/>
      <c r="U65" s="20"/>
      <c r="V65" s="20"/>
      <c r="W65" s="20" t="s">
        <v>532</v>
      </c>
      <c r="X65" s="10"/>
      <c r="Y65" s="20"/>
      <c r="Z65" s="20"/>
      <c r="AA65" s="20"/>
      <c r="AB65" s="21"/>
    </row>
    <row r="66" spans="1:29" ht="15" customHeight="1" x14ac:dyDescent="0.2">
      <c r="A66" s="685">
        <v>8</v>
      </c>
      <c r="B66" s="129" t="s">
        <v>2257</v>
      </c>
      <c r="C66" s="721">
        <v>20</v>
      </c>
      <c r="D66" s="721">
        <v>7</v>
      </c>
      <c r="E66" s="721">
        <v>4</v>
      </c>
      <c r="F66" s="721">
        <v>9</v>
      </c>
      <c r="G66" s="721">
        <v>33</v>
      </c>
      <c r="H66" s="721">
        <v>42</v>
      </c>
      <c r="I66" s="723">
        <v>18</v>
      </c>
      <c r="J66" s="725">
        <f t="shared" si="0"/>
        <v>20</v>
      </c>
      <c r="K66" s="725">
        <f t="shared" si="1"/>
        <v>18</v>
      </c>
      <c r="L66" s="1344"/>
      <c r="M66" s="1345"/>
      <c r="N66" s="1345"/>
      <c r="O66" s="1346"/>
      <c r="Q66" s="681" t="s">
        <v>1088</v>
      </c>
      <c r="R66" s="20"/>
      <c r="S66" s="20" t="s">
        <v>1493</v>
      </c>
      <c r="T66" s="20"/>
      <c r="U66" s="20"/>
      <c r="V66" s="20" t="s">
        <v>532</v>
      </c>
      <c r="W66" s="20"/>
      <c r="X66" s="20"/>
      <c r="Y66" s="10"/>
      <c r="Z66" s="20" t="s">
        <v>532</v>
      </c>
      <c r="AA66" s="20"/>
      <c r="AB66" s="21"/>
    </row>
    <row r="67" spans="1:29" ht="15" customHeight="1" x14ac:dyDescent="0.2">
      <c r="A67" s="685">
        <v>9</v>
      </c>
      <c r="B67" s="129" t="s">
        <v>1378</v>
      </c>
      <c r="C67" s="721">
        <v>20</v>
      </c>
      <c r="D67" s="721">
        <v>6</v>
      </c>
      <c r="E67" s="721">
        <v>5</v>
      </c>
      <c r="F67" s="721">
        <v>9</v>
      </c>
      <c r="G67" s="721">
        <v>42</v>
      </c>
      <c r="H67" s="721">
        <v>43</v>
      </c>
      <c r="I67" s="723">
        <v>17</v>
      </c>
      <c r="J67" s="725">
        <f t="shared" si="0"/>
        <v>20</v>
      </c>
      <c r="K67" s="725">
        <f t="shared" si="1"/>
        <v>17</v>
      </c>
      <c r="L67" s="1344"/>
      <c r="M67" s="1345"/>
      <c r="N67" s="1345"/>
      <c r="O67" s="1346"/>
      <c r="Q67" s="681" t="s">
        <v>1089</v>
      </c>
      <c r="R67" s="20"/>
      <c r="S67" s="20" t="s">
        <v>1210</v>
      </c>
      <c r="T67" s="20"/>
      <c r="U67" s="20"/>
      <c r="V67" s="20"/>
      <c r="W67" s="20"/>
      <c r="X67" s="20"/>
      <c r="Y67" s="20" t="s">
        <v>532</v>
      </c>
      <c r="Z67" s="10"/>
      <c r="AA67" s="20"/>
      <c r="AB67" s="21"/>
    </row>
    <row r="68" spans="1:29" ht="15" customHeight="1" x14ac:dyDescent="0.2">
      <c r="A68" s="685">
        <v>10</v>
      </c>
      <c r="B68" s="129" t="s">
        <v>1497</v>
      </c>
      <c r="C68" s="721">
        <v>20</v>
      </c>
      <c r="D68" s="721">
        <v>5</v>
      </c>
      <c r="E68" s="721">
        <v>3</v>
      </c>
      <c r="F68" s="721">
        <v>12</v>
      </c>
      <c r="G68" s="721">
        <v>34</v>
      </c>
      <c r="H68" s="721">
        <v>49</v>
      </c>
      <c r="I68" s="723">
        <v>13</v>
      </c>
      <c r="J68" s="725">
        <f t="shared" si="0"/>
        <v>20</v>
      </c>
      <c r="K68" s="725">
        <f t="shared" si="1"/>
        <v>13</v>
      </c>
      <c r="L68" s="1344"/>
      <c r="M68" s="1345"/>
      <c r="N68" s="1345"/>
      <c r="O68" s="1346"/>
      <c r="Q68" s="681" t="s">
        <v>544</v>
      </c>
      <c r="R68" s="20"/>
      <c r="S68" s="20" t="s">
        <v>844</v>
      </c>
      <c r="T68" s="20"/>
      <c r="U68" s="20"/>
      <c r="V68" s="20"/>
      <c r="W68" s="20"/>
      <c r="X68" s="20"/>
      <c r="Y68" s="20"/>
      <c r="Z68" s="20"/>
      <c r="AA68" s="10"/>
      <c r="AB68" s="21"/>
    </row>
    <row r="69" spans="1:29" ht="15" customHeight="1" thickBot="1" x14ac:dyDescent="0.25">
      <c r="A69" s="686">
        <v>11</v>
      </c>
      <c r="B69" s="130" t="s">
        <v>1139</v>
      </c>
      <c r="C69" s="722">
        <v>20</v>
      </c>
      <c r="D69" s="722">
        <v>4</v>
      </c>
      <c r="E69" s="722">
        <v>4</v>
      </c>
      <c r="F69" s="722">
        <v>12</v>
      </c>
      <c r="G69" s="722">
        <v>31</v>
      </c>
      <c r="H69" s="722">
        <v>55</v>
      </c>
      <c r="I69" s="724">
        <v>12</v>
      </c>
      <c r="J69" s="725">
        <f t="shared" si="0"/>
        <v>20</v>
      </c>
      <c r="K69" s="725">
        <f t="shared" si="1"/>
        <v>12</v>
      </c>
      <c r="L69" s="1347"/>
      <c r="M69" s="1348"/>
      <c r="N69" s="1348"/>
      <c r="O69" s="1349"/>
      <c r="Q69" s="682" t="s">
        <v>727</v>
      </c>
      <c r="R69" s="23"/>
      <c r="S69" s="23" t="s">
        <v>1905</v>
      </c>
      <c r="T69" s="23"/>
      <c r="U69" s="23"/>
      <c r="V69" s="23"/>
      <c r="W69" s="23"/>
      <c r="X69" s="23"/>
      <c r="Y69" s="23"/>
      <c r="Z69" s="23"/>
      <c r="AA69" s="23"/>
      <c r="AB69" s="15"/>
    </row>
    <row r="70" spans="1:29" ht="15" customHeight="1" x14ac:dyDescent="0.2">
      <c r="C70" s="725">
        <f t="shared" ref="C70:I70" si="5">SUM(C59:C69)</f>
        <v>220</v>
      </c>
      <c r="D70" s="725">
        <f t="shared" si="5"/>
        <v>86</v>
      </c>
      <c r="E70" s="725">
        <f t="shared" si="5"/>
        <v>48</v>
      </c>
      <c r="F70" s="725">
        <f t="shared" si="5"/>
        <v>86</v>
      </c>
      <c r="G70" s="725">
        <f t="shared" si="5"/>
        <v>419</v>
      </c>
      <c r="H70" s="725">
        <f t="shared" si="5"/>
        <v>424</v>
      </c>
      <c r="I70" s="725">
        <f t="shared" si="5"/>
        <v>220</v>
      </c>
      <c r="J70" s="725">
        <f t="shared" si="0"/>
        <v>220</v>
      </c>
      <c r="K70" s="725">
        <f t="shared" si="1"/>
        <v>220</v>
      </c>
    </row>
    <row r="71" spans="1:29" ht="15" customHeight="1" thickBot="1" x14ac:dyDescent="0.25">
      <c r="L71" s="729" t="s">
        <v>532</v>
      </c>
    </row>
    <row r="72" spans="1:29" ht="15" customHeight="1" thickBot="1" x14ac:dyDescent="0.25">
      <c r="A72" s="1332" t="s">
        <v>2231</v>
      </c>
      <c r="B72" s="1333"/>
      <c r="C72" s="1333"/>
      <c r="D72" s="1333"/>
      <c r="E72" s="1333"/>
      <c r="F72" s="1334"/>
      <c r="G72" s="1335" t="s">
        <v>2274</v>
      </c>
      <c r="H72" s="1336"/>
      <c r="I72" s="1337"/>
      <c r="L72" s="1242" t="s">
        <v>588</v>
      </c>
      <c r="M72" s="1243"/>
      <c r="N72" s="1243"/>
      <c r="O72" s="1244"/>
    </row>
    <row r="73" spans="1:29" ht="15" customHeight="1" thickBot="1" x14ac:dyDescent="0.25">
      <c r="A73" s="688" t="s">
        <v>496</v>
      </c>
      <c r="B73" s="689" t="s">
        <v>497</v>
      </c>
      <c r="C73" s="690" t="s">
        <v>498</v>
      </c>
      <c r="D73" s="690" t="s">
        <v>499</v>
      </c>
      <c r="E73" s="690" t="s">
        <v>500</v>
      </c>
      <c r="F73" s="690" t="s">
        <v>501</v>
      </c>
      <c r="G73" s="691" t="s">
        <v>502</v>
      </c>
      <c r="H73" s="691" t="s">
        <v>503</v>
      </c>
      <c r="I73" s="692" t="s">
        <v>504</v>
      </c>
      <c r="L73" s="1245"/>
      <c r="M73" s="1246"/>
      <c r="N73" s="1246"/>
      <c r="O73" s="1247"/>
      <c r="Q73" s="24" t="s">
        <v>2275</v>
      </c>
      <c r="R73" s="683" t="s">
        <v>1615</v>
      </c>
      <c r="S73" s="683" t="s">
        <v>1196</v>
      </c>
      <c r="T73" s="683" t="s">
        <v>241</v>
      </c>
      <c r="U73" s="683" t="s">
        <v>1530</v>
      </c>
      <c r="V73" s="683" t="s">
        <v>242</v>
      </c>
      <c r="W73" s="683" t="s">
        <v>436</v>
      </c>
      <c r="X73" s="683" t="s">
        <v>437</v>
      </c>
      <c r="Y73" s="683" t="s">
        <v>514</v>
      </c>
      <c r="Z73" s="683" t="s">
        <v>2089</v>
      </c>
      <c r="AA73" s="683" t="s">
        <v>544</v>
      </c>
      <c r="AB73" s="683" t="s">
        <v>1587</v>
      </c>
      <c r="AC73" s="684" t="s">
        <v>813</v>
      </c>
    </row>
    <row r="74" spans="1:29" ht="15" customHeight="1" x14ac:dyDescent="0.2">
      <c r="A74" s="703">
        <v>1</v>
      </c>
      <c r="B74" s="126" t="s">
        <v>2281</v>
      </c>
      <c r="C74" s="726">
        <v>22</v>
      </c>
      <c r="D74" s="726">
        <v>14</v>
      </c>
      <c r="E74" s="726">
        <v>5</v>
      </c>
      <c r="F74" s="726">
        <v>3</v>
      </c>
      <c r="G74" s="726">
        <v>49</v>
      </c>
      <c r="H74" s="726">
        <v>25</v>
      </c>
      <c r="I74" s="727">
        <v>33</v>
      </c>
      <c r="J74" s="725">
        <f t="shared" ref="J74:J134" si="6">D74+E74+F74</f>
        <v>22</v>
      </c>
      <c r="K74" s="725">
        <f t="shared" ref="K74:K134" si="7">D74*2+E74</f>
        <v>33</v>
      </c>
      <c r="L74" s="1350" t="s">
        <v>532</v>
      </c>
      <c r="M74" s="1351"/>
      <c r="N74" s="1351"/>
      <c r="O74" s="1352"/>
      <c r="Q74" s="681" t="s">
        <v>1615</v>
      </c>
      <c r="R74" s="10"/>
      <c r="S74" s="20" t="s">
        <v>532</v>
      </c>
      <c r="T74" s="20"/>
      <c r="U74" s="20"/>
      <c r="V74" s="20"/>
      <c r="W74" s="20"/>
      <c r="X74" s="20"/>
      <c r="Y74" s="20"/>
      <c r="Z74" s="20"/>
      <c r="AA74" s="20"/>
      <c r="AB74" s="20"/>
      <c r="AC74" s="21"/>
    </row>
    <row r="75" spans="1:29" ht="15" customHeight="1" x14ac:dyDescent="0.2">
      <c r="A75" s="685">
        <v>2</v>
      </c>
      <c r="B75" s="129" t="s">
        <v>2282</v>
      </c>
      <c r="C75" s="721">
        <v>22</v>
      </c>
      <c r="D75" s="721">
        <v>11</v>
      </c>
      <c r="E75" s="721">
        <v>8</v>
      </c>
      <c r="F75" s="721">
        <v>3</v>
      </c>
      <c r="G75" s="721">
        <v>52</v>
      </c>
      <c r="H75" s="721">
        <v>34</v>
      </c>
      <c r="I75" s="723">
        <v>30</v>
      </c>
      <c r="J75" s="725">
        <f t="shared" si="6"/>
        <v>22</v>
      </c>
      <c r="K75" s="725">
        <f t="shared" si="7"/>
        <v>30</v>
      </c>
      <c r="L75" s="1353"/>
      <c r="M75" s="1354"/>
      <c r="N75" s="1354"/>
      <c r="O75" s="1355"/>
      <c r="Q75" s="681" t="s">
        <v>1196</v>
      </c>
      <c r="R75" s="20" t="s">
        <v>532</v>
      </c>
      <c r="S75" s="10"/>
      <c r="T75" s="20"/>
      <c r="U75" s="20"/>
      <c r="V75" s="20"/>
      <c r="W75" s="20"/>
      <c r="X75" s="20"/>
      <c r="Y75" s="20"/>
      <c r="Z75" s="20"/>
      <c r="AA75" s="20"/>
      <c r="AB75" s="20"/>
      <c r="AC75" s="21"/>
    </row>
    <row r="76" spans="1:29" ht="15" customHeight="1" x14ac:dyDescent="0.2">
      <c r="A76" s="685">
        <v>3</v>
      </c>
      <c r="B76" s="129" t="s">
        <v>1442</v>
      </c>
      <c r="C76" s="721">
        <v>22</v>
      </c>
      <c r="D76" s="721">
        <v>11</v>
      </c>
      <c r="E76" s="721">
        <v>7</v>
      </c>
      <c r="F76" s="721">
        <v>4</v>
      </c>
      <c r="G76" s="721">
        <v>54</v>
      </c>
      <c r="H76" s="721">
        <v>26</v>
      </c>
      <c r="I76" s="723">
        <v>29</v>
      </c>
      <c r="J76" s="725">
        <f t="shared" si="6"/>
        <v>22</v>
      </c>
      <c r="K76" s="725">
        <f t="shared" si="7"/>
        <v>29</v>
      </c>
      <c r="L76" s="1353"/>
      <c r="M76" s="1354"/>
      <c r="N76" s="1354"/>
      <c r="O76" s="1355"/>
      <c r="Q76" s="681" t="s">
        <v>241</v>
      </c>
      <c r="R76" s="20"/>
      <c r="S76" s="20"/>
      <c r="T76" s="10"/>
      <c r="U76" s="20"/>
      <c r="V76" s="20"/>
      <c r="W76" s="20"/>
      <c r="X76" s="20"/>
      <c r="Y76" s="20"/>
      <c r="Z76" s="20"/>
      <c r="AA76" s="20"/>
      <c r="AB76" s="20"/>
      <c r="AC76" s="21"/>
    </row>
    <row r="77" spans="1:29" ht="15" customHeight="1" x14ac:dyDescent="0.2">
      <c r="A77" s="685">
        <v>4</v>
      </c>
      <c r="B77" s="129" t="s">
        <v>1443</v>
      </c>
      <c r="C77" s="721">
        <v>22</v>
      </c>
      <c r="D77" s="721">
        <v>10</v>
      </c>
      <c r="E77" s="721">
        <v>7</v>
      </c>
      <c r="F77" s="721">
        <v>5</v>
      </c>
      <c r="G77" s="721">
        <v>47</v>
      </c>
      <c r="H77" s="721">
        <v>39</v>
      </c>
      <c r="I77" s="723">
        <v>27</v>
      </c>
      <c r="J77" s="725">
        <f t="shared" si="6"/>
        <v>22</v>
      </c>
      <c r="K77" s="725">
        <f t="shared" si="7"/>
        <v>27</v>
      </c>
      <c r="L77" s="1353"/>
      <c r="M77" s="1354"/>
      <c r="N77" s="1354"/>
      <c r="O77" s="1355"/>
      <c r="Q77" s="681" t="s">
        <v>1530</v>
      </c>
      <c r="R77" s="20"/>
      <c r="S77" s="20"/>
      <c r="T77" s="20"/>
      <c r="U77" s="10"/>
      <c r="V77" s="20" t="s">
        <v>532</v>
      </c>
      <c r="W77" s="20"/>
      <c r="X77" s="20"/>
      <c r="Y77" s="20"/>
      <c r="Z77" s="20"/>
      <c r="AA77" s="20"/>
      <c r="AB77" s="20"/>
      <c r="AC77" s="21"/>
    </row>
    <row r="78" spans="1:29" ht="15" customHeight="1" x14ac:dyDescent="0.2">
      <c r="A78" s="685">
        <v>5</v>
      </c>
      <c r="B78" s="129" t="s">
        <v>1444</v>
      </c>
      <c r="C78" s="721">
        <v>22</v>
      </c>
      <c r="D78" s="721">
        <v>7</v>
      </c>
      <c r="E78" s="721">
        <v>9</v>
      </c>
      <c r="F78" s="721">
        <v>6</v>
      </c>
      <c r="G78" s="721">
        <v>47</v>
      </c>
      <c r="H78" s="721">
        <v>40</v>
      </c>
      <c r="I78" s="723">
        <v>23</v>
      </c>
      <c r="J78" s="725">
        <f t="shared" si="6"/>
        <v>22</v>
      </c>
      <c r="K78" s="725">
        <f t="shared" si="7"/>
        <v>23</v>
      </c>
      <c r="L78" s="1353"/>
      <c r="M78" s="1354"/>
      <c r="N78" s="1354"/>
      <c r="O78" s="1355"/>
      <c r="Q78" s="681" t="s">
        <v>242</v>
      </c>
      <c r="R78" s="20"/>
      <c r="S78" s="20"/>
      <c r="T78" s="20"/>
      <c r="U78" s="20" t="s">
        <v>532</v>
      </c>
      <c r="V78" s="10"/>
      <c r="W78" s="20"/>
      <c r="X78" s="20"/>
      <c r="Y78" s="20"/>
      <c r="Z78" s="20"/>
      <c r="AA78" s="20"/>
      <c r="AB78" s="20"/>
      <c r="AC78" s="21"/>
    </row>
    <row r="79" spans="1:29" ht="15" customHeight="1" x14ac:dyDescent="0.2">
      <c r="A79" s="685">
        <v>6</v>
      </c>
      <c r="B79" s="129" t="s">
        <v>2245</v>
      </c>
      <c r="C79" s="721">
        <v>22</v>
      </c>
      <c r="D79" s="721">
        <v>8</v>
      </c>
      <c r="E79" s="721">
        <v>7</v>
      </c>
      <c r="F79" s="721">
        <v>7</v>
      </c>
      <c r="G79" s="721">
        <v>38</v>
      </c>
      <c r="H79" s="721">
        <v>39</v>
      </c>
      <c r="I79" s="723">
        <v>23</v>
      </c>
      <c r="J79" s="725">
        <f t="shared" si="6"/>
        <v>22</v>
      </c>
      <c r="K79" s="725">
        <f t="shared" si="7"/>
        <v>23</v>
      </c>
      <c r="L79" s="1353"/>
      <c r="M79" s="1354"/>
      <c r="N79" s="1354"/>
      <c r="O79" s="1355"/>
      <c r="Q79" s="681" t="s">
        <v>436</v>
      </c>
      <c r="R79" s="20"/>
      <c r="S79" s="20"/>
      <c r="T79" s="20" t="s">
        <v>532</v>
      </c>
      <c r="U79" s="20"/>
      <c r="V79" s="20"/>
      <c r="W79" s="10"/>
      <c r="X79" s="20" t="s">
        <v>532</v>
      </c>
      <c r="Y79" s="20"/>
      <c r="Z79" s="20"/>
      <c r="AA79" s="20" t="s">
        <v>532</v>
      </c>
      <c r="AB79" s="20"/>
      <c r="AC79" s="21"/>
    </row>
    <row r="80" spans="1:29" ht="15" customHeight="1" x14ac:dyDescent="0.2">
      <c r="A80" s="685">
        <v>7</v>
      </c>
      <c r="B80" s="129" t="s">
        <v>2230</v>
      </c>
      <c r="C80" s="721">
        <v>22</v>
      </c>
      <c r="D80" s="721">
        <v>8</v>
      </c>
      <c r="E80" s="721">
        <v>5</v>
      </c>
      <c r="F80" s="721">
        <v>9</v>
      </c>
      <c r="G80" s="721">
        <v>36</v>
      </c>
      <c r="H80" s="721">
        <v>45</v>
      </c>
      <c r="I80" s="723">
        <v>21</v>
      </c>
      <c r="J80" s="725">
        <f t="shared" si="6"/>
        <v>22</v>
      </c>
      <c r="K80" s="725">
        <f t="shared" si="7"/>
        <v>21</v>
      </c>
      <c r="L80" s="1353"/>
      <c r="M80" s="1354"/>
      <c r="N80" s="1354"/>
      <c r="O80" s="1355"/>
      <c r="Q80" s="681" t="s">
        <v>437</v>
      </c>
      <c r="R80" s="20"/>
      <c r="S80" s="20"/>
      <c r="T80" s="20"/>
      <c r="U80" s="20"/>
      <c r="V80" s="20"/>
      <c r="W80" s="20" t="s">
        <v>532</v>
      </c>
      <c r="X80" s="10"/>
      <c r="Y80" s="20"/>
      <c r="Z80" s="20"/>
      <c r="AA80" s="20"/>
      <c r="AB80" s="20"/>
      <c r="AC80" s="21"/>
    </row>
    <row r="81" spans="1:31" ht="15" customHeight="1" x14ac:dyDescent="0.2">
      <c r="A81" s="685">
        <v>8</v>
      </c>
      <c r="B81" s="129" t="s">
        <v>2248</v>
      </c>
      <c r="C81" s="721">
        <v>22</v>
      </c>
      <c r="D81" s="721">
        <v>8</v>
      </c>
      <c r="E81" s="721">
        <v>3</v>
      </c>
      <c r="F81" s="721">
        <v>11</v>
      </c>
      <c r="G81" s="721">
        <v>34</v>
      </c>
      <c r="H81" s="721">
        <v>38</v>
      </c>
      <c r="I81" s="723">
        <v>19</v>
      </c>
      <c r="J81" s="725">
        <f t="shared" si="6"/>
        <v>22</v>
      </c>
      <c r="K81" s="725">
        <f t="shared" si="7"/>
        <v>19</v>
      </c>
      <c r="L81" s="1353"/>
      <c r="M81" s="1354"/>
      <c r="N81" s="1354"/>
      <c r="O81" s="1355"/>
      <c r="Q81" s="681" t="s">
        <v>514</v>
      </c>
      <c r="R81" s="20"/>
      <c r="S81" s="20"/>
      <c r="T81" s="20"/>
      <c r="U81" s="20"/>
      <c r="V81" s="20"/>
      <c r="W81" s="20"/>
      <c r="X81" s="20"/>
      <c r="Y81" s="10"/>
      <c r="Z81" s="20"/>
      <c r="AA81" s="20"/>
      <c r="AB81" s="20"/>
      <c r="AC81" s="21"/>
    </row>
    <row r="82" spans="1:31" ht="15" customHeight="1" x14ac:dyDescent="0.2">
      <c r="A82" s="685">
        <v>9</v>
      </c>
      <c r="B82" s="129" t="s">
        <v>1445</v>
      </c>
      <c r="C82" s="721">
        <v>22</v>
      </c>
      <c r="D82" s="721">
        <v>8</v>
      </c>
      <c r="E82" s="721">
        <v>1</v>
      </c>
      <c r="F82" s="721">
        <v>13</v>
      </c>
      <c r="G82" s="721">
        <v>34</v>
      </c>
      <c r="H82" s="721">
        <v>48</v>
      </c>
      <c r="I82" s="723">
        <v>17</v>
      </c>
      <c r="J82" s="725">
        <f t="shared" si="6"/>
        <v>22</v>
      </c>
      <c r="K82" s="725">
        <f t="shared" si="7"/>
        <v>17</v>
      </c>
      <c r="L82" s="1353"/>
      <c r="M82" s="1354"/>
      <c r="N82" s="1354"/>
      <c r="O82" s="1355"/>
      <c r="Q82" s="681" t="s">
        <v>2089</v>
      </c>
      <c r="R82" s="20"/>
      <c r="S82" s="20"/>
      <c r="T82" s="20"/>
      <c r="U82" s="20"/>
      <c r="V82" s="20"/>
      <c r="W82" s="20"/>
      <c r="X82" s="20"/>
      <c r="Y82" s="20"/>
      <c r="Z82" s="10"/>
      <c r="AA82" s="20" t="s">
        <v>532</v>
      </c>
      <c r="AB82" s="20"/>
      <c r="AC82" s="21"/>
    </row>
    <row r="83" spans="1:31" ht="15" customHeight="1" x14ac:dyDescent="0.2">
      <c r="A83" s="685">
        <v>10</v>
      </c>
      <c r="B83" s="129" t="s">
        <v>1446</v>
      </c>
      <c r="C83" s="721">
        <v>22</v>
      </c>
      <c r="D83" s="721">
        <v>6</v>
      </c>
      <c r="E83" s="721">
        <v>2</v>
      </c>
      <c r="F83" s="721">
        <v>14</v>
      </c>
      <c r="G83" s="721">
        <v>37</v>
      </c>
      <c r="H83" s="721">
        <v>48</v>
      </c>
      <c r="I83" s="723">
        <v>14</v>
      </c>
      <c r="J83" s="725">
        <f t="shared" si="6"/>
        <v>22</v>
      </c>
      <c r="K83" s="725">
        <f t="shared" si="7"/>
        <v>14</v>
      </c>
      <c r="L83" s="1353"/>
      <c r="M83" s="1354"/>
      <c r="N83" s="1354"/>
      <c r="O83" s="1355"/>
      <c r="Q83" s="681" t="s">
        <v>544</v>
      </c>
      <c r="R83" s="20"/>
      <c r="S83" s="20"/>
      <c r="T83" s="20"/>
      <c r="U83" s="20"/>
      <c r="V83" s="20"/>
      <c r="W83" s="20"/>
      <c r="X83" s="20"/>
      <c r="Y83" s="20"/>
      <c r="Z83" s="20" t="s">
        <v>532</v>
      </c>
      <c r="AA83" s="10"/>
      <c r="AB83" s="20"/>
      <c r="AC83" s="21"/>
    </row>
    <row r="84" spans="1:31" ht="15" customHeight="1" x14ac:dyDescent="0.2">
      <c r="A84" s="685">
        <v>11</v>
      </c>
      <c r="B84" s="129" t="s">
        <v>2094</v>
      </c>
      <c r="C84" s="721">
        <v>22</v>
      </c>
      <c r="D84" s="721">
        <v>6</v>
      </c>
      <c r="E84" s="721">
        <v>2</v>
      </c>
      <c r="F84" s="721">
        <v>14</v>
      </c>
      <c r="G84" s="721">
        <v>37</v>
      </c>
      <c r="H84" s="721">
        <v>48</v>
      </c>
      <c r="I84" s="723">
        <v>14</v>
      </c>
      <c r="J84" s="725">
        <f t="shared" si="6"/>
        <v>22</v>
      </c>
      <c r="K84" s="725">
        <f t="shared" si="7"/>
        <v>14</v>
      </c>
      <c r="L84" s="1353"/>
      <c r="M84" s="1354"/>
      <c r="N84" s="1354"/>
      <c r="O84" s="1355"/>
      <c r="Q84" s="681" t="s">
        <v>1587</v>
      </c>
      <c r="R84" s="20"/>
      <c r="S84" s="20"/>
      <c r="T84" s="20"/>
      <c r="U84" s="20"/>
      <c r="V84" s="20"/>
      <c r="W84" s="20"/>
      <c r="X84" s="20"/>
      <c r="Y84" s="20"/>
      <c r="Z84" s="20"/>
      <c r="AA84" s="20"/>
      <c r="AB84" s="10"/>
      <c r="AC84" s="21"/>
    </row>
    <row r="85" spans="1:31" ht="15" customHeight="1" thickBot="1" x14ac:dyDescent="0.25">
      <c r="A85" s="686">
        <v>12</v>
      </c>
      <c r="B85" s="130" t="s">
        <v>1042</v>
      </c>
      <c r="C85" s="722">
        <v>22</v>
      </c>
      <c r="D85" s="722">
        <v>5</v>
      </c>
      <c r="E85" s="722">
        <v>4</v>
      </c>
      <c r="F85" s="722">
        <v>13</v>
      </c>
      <c r="G85" s="722">
        <v>30</v>
      </c>
      <c r="H85" s="722">
        <v>59</v>
      </c>
      <c r="I85" s="724">
        <v>14</v>
      </c>
      <c r="J85" s="725">
        <f t="shared" si="6"/>
        <v>22</v>
      </c>
      <c r="K85" s="725">
        <f t="shared" si="7"/>
        <v>14</v>
      </c>
      <c r="L85" s="1356"/>
      <c r="M85" s="1357"/>
      <c r="N85" s="1357"/>
      <c r="O85" s="1358"/>
      <c r="Q85" s="682" t="s">
        <v>813</v>
      </c>
      <c r="R85" s="23"/>
      <c r="S85" s="23"/>
      <c r="T85" s="23"/>
      <c r="U85" s="23"/>
      <c r="V85" s="23"/>
      <c r="W85" s="23"/>
      <c r="X85" s="23"/>
      <c r="Y85" s="23"/>
      <c r="Z85" s="23"/>
      <c r="AA85" s="23"/>
      <c r="AB85" s="23"/>
      <c r="AC85" s="15"/>
    </row>
    <row r="86" spans="1:31" ht="15" customHeight="1" x14ac:dyDescent="0.2">
      <c r="C86" s="725">
        <f t="shared" ref="C86:I86" si="8">SUM(C74:C85)</f>
        <v>264</v>
      </c>
      <c r="D86" s="725">
        <f t="shared" si="8"/>
        <v>102</v>
      </c>
      <c r="E86" s="725">
        <f t="shared" si="8"/>
        <v>60</v>
      </c>
      <c r="F86" s="725">
        <f t="shared" si="8"/>
        <v>102</v>
      </c>
      <c r="G86" s="725">
        <f t="shared" si="8"/>
        <v>495</v>
      </c>
      <c r="H86" s="725">
        <f t="shared" si="8"/>
        <v>489</v>
      </c>
      <c r="I86" s="725">
        <f t="shared" si="8"/>
        <v>264</v>
      </c>
      <c r="J86" s="725">
        <f t="shared" si="6"/>
        <v>264</v>
      </c>
      <c r="K86" s="725">
        <f t="shared" si="7"/>
        <v>264</v>
      </c>
      <c r="L86" s="729" t="s">
        <v>532</v>
      </c>
    </row>
    <row r="87" spans="1:31" ht="15" customHeight="1" thickBot="1" x14ac:dyDescent="0.25"/>
    <row r="88" spans="1:31" ht="15" customHeight="1" x14ac:dyDescent="0.2">
      <c r="A88" s="1131" t="s">
        <v>491</v>
      </c>
      <c r="B88" s="1305"/>
      <c r="C88" s="1287" t="s">
        <v>1447</v>
      </c>
      <c r="D88" s="1288"/>
      <c r="E88" s="1288"/>
      <c r="F88" s="1288"/>
      <c r="G88" s="1288"/>
      <c r="H88" s="1288"/>
      <c r="I88" s="1289"/>
      <c r="P88" s="5" t="s">
        <v>532</v>
      </c>
    </row>
    <row r="89" spans="1:31" ht="15" customHeight="1" thickBot="1" x14ac:dyDescent="0.25">
      <c r="A89" s="1133"/>
      <c r="B89" s="1306"/>
      <c r="C89" s="1290"/>
      <c r="D89" s="1291"/>
      <c r="E89" s="1291"/>
      <c r="F89" s="1291"/>
      <c r="G89" s="1291"/>
      <c r="H89" s="1291"/>
      <c r="I89" s="1292"/>
    </row>
    <row r="90" spans="1:31" ht="15" customHeight="1" thickBot="1" x14ac:dyDescent="0.25"/>
    <row r="91" spans="1:31" ht="15" customHeight="1" thickBot="1" x14ac:dyDescent="0.25">
      <c r="A91" s="1239" t="s">
        <v>2187</v>
      </c>
      <c r="B91" s="1240"/>
      <c r="C91" s="1240"/>
      <c r="D91" s="1240"/>
      <c r="E91" s="1240"/>
      <c r="F91" s="1241"/>
      <c r="G91" s="1236" t="s">
        <v>1447</v>
      </c>
      <c r="H91" s="1237"/>
      <c r="I91" s="1238"/>
      <c r="L91" s="1242" t="s">
        <v>588</v>
      </c>
      <c r="M91" s="1243"/>
      <c r="N91" s="1243"/>
      <c r="O91" s="1244"/>
    </row>
    <row r="92" spans="1:31" ht="15" customHeight="1" thickBot="1" x14ac:dyDescent="0.25">
      <c r="A92" s="508" t="s">
        <v>496</v>
      </c>
      <c r="B92" s="509" t="s">
        <v>497</v>
      </c>
      <c r="C92" s="510" t="s">
        <v>498</v>
      </c>
      <c r="D92" s="510" t="s">
        <v>499</v>
      </c>
      <c r="E92" s="510" t="s">
        <v>500</v>
      </c>
      <c r="F92" s="510" t="s">
        <v>501</v>
      </c>
      <c r="G92" s="511" t="s">
        <v>502</v>
      </c>
      <c r="H92" s="511" t="s">
        <v>503</v>
      </c>
      <c r="I92" s="512" t="s">
        <v>504</v>
      </c>
      <c r="L92" s="1245"/>
      <c r="M92" s="1246"/>
      <c r="N92" s="1246"/>
      <c r="O92" s="1247"/>
      <c r="Q92" s="24" t="s">
        <v>1448</v>
      </c>
      <c r="R92" s="420" t="s">
        <v>373</v>
      </c>
      <c r="S92" s="420" t="s">
        <v>374</v>
      </c>
      <c r="T92" s="420" t="s">
        <v>116</v>
      </c>
      <c r="U92" s="420" t="s">
        <v>117</v>
      </c>
      <c r="V92" s="420" t="s">
        <v>506</v>
      </c>
      <c r="W92" s="420" t="s">
        <v>158</v>
      </c>
      <c r="X92" s="420" t="s">
        <v>1631</v>
      </c>
      <c r="Y92" s="420" t="s">
        <v>566</v>
      </c>
      <c r="Z92" s="420" t="s">
        <v>514</v>
      </c>
      <c r="AA92" s="420" t="s">
        <v>702</v>
      </c>
      <c r="AB92" s="420" t="s">
        <v>2136</v>
      </c>
      <c r="AC92" s="420" t="s">
        <v>533</v>
      </c>
      <c r="AD92" s="420" t="s">
        <v>769</v>
      </c>
      <c r="AE92" s="421" t="s">
        <v>120</v>
      </c>
    </row>
    <row r="93" spans="1:31" ht="15" customHeight="1" x14ac:dyDescent="0.2">
      <c r="A93" s="513">
        <v>1</v>
      </c>
      <c r="B93" s="126" t="s">
        <v>1808</v>
      </c>
      <c r="C93" s="726">
        <v>26</v>
      </c>
      <c r="D93" s="726">
        <v>13</v>
      </c>
      <c r="E93" s="726">
        <v>10</v>
      </c>
      <c r="F93" s="726">
        <v>3</v>
      </c>
      <c r="G93" s="726">
        <v>52</v>
      </c>
      <c r="H93" s="726">
        <v>31</v>
      </c>
      <c r="I93" s="727">
        <v>36</v>
      </c>
      <c r="J93" s="725">
        <f t="shared" si="6"/>
        <v>26</v>
      </c>
      <c r="K93" s="725">
        <f t="shared" si="7"/>
        <v>36</v>
      </c>
      <c r="L93" s="1341" t="s">
        <v>532</v>
      </c>
      <c r="M93" s="1342"/>
      <c r="N93" s="1342"/>
      <c r="O93" s="1343"/>
      <c r="Q93" s="422" t="s">
        <v>373</v>
      </c>
      <c r="R93" s="10"/>
      <c r="S93" s="20" t="s">
        <v>532</v>
      </c>
      <c r="T93" s="20"/>
      <c r="U93" s="20"/>
      <c r="V93" s="20"/>
      <c r="W93" s="20"/>
      <c r="X93" s="20"/>
      <c r="Y93" s="20"/>
      <c r="Z93" s="20"/>
      <c r="AA93" s="20"/>
      <c r="AB93" s="20"/>
      <c r="AC93" s="20" t="s">
        <v>1602</v>
      </c>
      <c r="AD93" s="20"/>
      <c r="AE93" s="21"/>
    </row>
    <row r="94" spans="1:31" ht="15" customHeight="1" x14ac:dyDescent="0.2">
      <c r="A94" s="514">
        <v>2</v>
      </c>
      <c r="B94" s="129" t="s">
        <v>529</v>
      </c>
      <c r="C94" s="721">
        <v>26</v>
      </c>
      <c r="D94" s="721">
        <v>15</v>
      </c>
      <c r="E94" s="721">
        <v>5</v>
      </c>
      <c r="F94" s="721">
        <v>6</v>
      </c>
      <c r="G94" s="721">
        <v>50</v>
      </c>
      <c r="H94" s="721">
        <v>31</v>
      </c>
      <c r="I94" s="723">
        <v>35</v>
      </c>
      <c r="J94" s="725">
        <f t="shared" si="6"/>
        <v>26</v>
      </c>
      <c r="K94" s="725">
        <f t="shared" si="7"/>
        <v>35</v>
      </c>
      <c r="L94" s="1344"/>
      <c r="M94" s="1345"/>
      <c r="N94" s="1345"/>
      <c r="O94" s="1346"/>
      <c r="Q94" s="422" t="s">
        <v>374</v>
      </c>
      <c r="R94" s="20" t="s">
        <v>532</v>
      </c>
      <c r="S94" s="10"/>
      <c r="T94" s="20"/>
      <c r="U94" s="20"/>
      <c r="V94" s="20"/>
      <c r="W94" s="20"/>
      <c r="X94" s="20"/>
      <c r="Y94" s="20"/>
      <c r="Z94" s="20"/>
      <c r="AA94" s="20"/>
      <c r="AB94" s="20"/>
      <c r="AC94" s="20" t="s">
        <v>1642</v>
      </c>
      <c r="AD94" s="20"/>
      <c r="AE94" s="21"/>
    </row>
    <row r="95" spans="1:31" ht="15" customHeight="1" x14ac:dyDescent="0.2">
      <c r="A95" s="514">
        <v>3</v>
      </c>
      <c r="B95" s="129" t="s">
        <v>1431</v>
      </c>
      <c r="C95" s="721">
        <v>26</v>
      </c>
      <c r="D95" s="721">
        <v>12</v>
      </c>
      <c r="E95" s="721">
        <v>7</v>
      </c>
      <c r="F95" s="721">
        <v>7</v>
      </c>
      <c r="G95" s="721">
        <v>49</v>
      </c>
      <c r="H95" s="721">
        <v>36</v>
      </c>
      <c r="I95" s="723">
        <v>31</v>
      </c>
      <c r="J95" s="725">
        <f t="shared" si="6"/>
        <v>26</v>
      </c>
      <c r="K95" s="725">
        <f t="shared" si="7"/>
        <v>31</v>
      </c>
      <c r="L95" s="1344"/>
      <c r="M95" s="1345"/>
      <c r="N95" s="1345"/>
      <c r="O95" s="1346"/>
      <c r="Q95" s="422" t="s">
        <v>116</v>
      </c>
      <c r="R95" s="20"/>
      <c r="S95" s="20"/>
      <c r="T95" s="10"/>
      <c r="U95" s="20"/>
      <c r="V95" s="20"/>
      <c r="W95" s="20"/>
      <c r="X95" s="20"/>
      <c r="Y95" s="20"/>
      <c r="Z95" s="20"/>
      <c r="AA95" s="20"/>
      <c r="AB95" s="20"/>
      <c r="AC95" s="20" t="s">
        <v>1207</v>
      </c>
      <c r="AD95" s="20"/>
      <c r="AE95" s="21"/>
    </row>
    <row r="96" spans="1:31" ht="15" customHeight="1" x14ac:dyDescent="0.2">
      <c r="A96" s="514">
        <v>4</v>
      </c>
      <c r="B96" s="129" t="s">
        <v>1598</v>
      </c>
      <c r="C96" s="721">
        <v>26</v>
      </c>
      <c r="D96" s="721">
        <v>11</v>
      </c>
      <c r="E96" s="721">
        <v>8</v>
      </c>
      <c r="F96" s="721">
        <v>7</v>
      </c>
      <c r="G96" s="721">
        <v>51</v>
      </c>
      <c r="H96" s="721">
        <v>38</v>
      </c>
      <c r="I96" s="723">
        <v>30</v>
      </c>
      <c r="J96" s="725">
        <f t="shared" si="6"/>
        <v>26</v>
      </c>
      <c r="K96" s="725">
        <f t="shared" si="7"/>
        <v>30</v>
      </c>
      <c r="L96" s="1344"/>
      <c r="M96" s="1345"/>
      <c r="N96" s="1345"/>
      <c r="O96" s="1346"/>
      <c r="Q96" s="422" t="s">
        <v>117</v>
      </c>
      <c r="R96" s="20"/>
      <c r="S96" s="20"/>
      <c r="T96" s="20"/>
      <c r="U96" s="10"/>
      <c r="V96" s="20" t="s">
        <v>532</v>
      </c>
      <c r="W96" s="20"/>
      <c r="X96" s="20"/>
      <c r="Y96" s="20"/>
      <c r="Z96" s="20"/>
      <c r="AA96" s="20"/>
      <c r="AB96" s="20"/>
      <c r="AC96" s="20" t="s">
        <v>1599</v>
      </c>
      <c r="AD96" s="20"/>
      <c r="AE96" s="21"/>
    </row>
    <row r="97" spans="1:31" ht="15" customHeight="1" x14ac:dyDescent="0.2">
      <c r="A97" s="514">
        <v>5</v>
      </c>
      <c r="B97" s="129" t="s">
        <v>534</v>
      </c>
      <c r="C97" s="721">
        <v>26</v>
      </c>
      <c r="D97" s="721">
        <v>13</v>
      </c>
      <c r="E97" s="721">
        <v>4</v>
      </c>
      <c r="F97" s="721">
        <v>9</v>
      </c>
      <c r="G97" s="721">
        <v>45</v>
      </c>
      <c r="H97" s="721">
        <v>33</v>
      </c>
      <c r="I97" s="723">
        <v>30</v>
      </c>
      <c r="J97" s="725">
        <f t="shared" si="6"/>
        <v>26</v>
      </c>
      <c r="K97" s="725">
        <f t="shared" si="7"/>
        <v>30</v>
      </c>
      <c r="L97" s="1344"/>
      <c r="M97" s="1345"/>
      <c r="N97" s="1345"/>
      <c r="O97" s="1346"/>
      <c r="Q97" s="422" t="s">
        <v>506</v>
      </c>
      <c r="R97" s="20"/>
      <c r="S97" s="20"/>
      <c r="T97" s="20"/>
      <c r="U97" s="20" t="s">
        <v>532</v>
      </c>
      <c r="V97" s="10"/>
      <c r="W97" s="20"/>
      <c r="X97" s="20"/>
      <c r="Y97" s="20"/>
      <c r="Z97" s="20"/>
      <c r="AA97" s="20"/>
      <c r="AB97" s="20"/>
      <c r="AC97" s="20" t="s">
        <v>1493</v>
      </c>
      <c r="AD97" s="20"/>
      <c r="AE97" s="21" t="s">
        <v>532</v>
      </c>
    </row>
    <row r="98" spans="1:31" ht="15" customHeight="1" x14ac:dyDescent="0.2">
      <c r="A98" s="514">
        <v>6</v>
      </c>
      <c r="B98" s="129" t="s">
        <v>767</v>
      </c>
      <c r="C98" s="721">
        <v>26</v>
      </c>
      <c r="D98" s="721">
        <v>10</v>
      </c>
      <c r="E98" s="721">
        <v>9</v>
      </c>
      <c r="F98" s="721">
        <v>7</v>
      </c>
      <c r="G98" s="721">
        <v>44</v>
      </c>
      <c r="H98" s="721">
        <v>37</v>
      </c>
      <c r="I98" s="723">
        <v>29</v>
      </c>
      <c r="J98" s="725">
        <f t="shared" si="6"/>
        <v>26</v>
      </c>
      <c r="K98" s="725">
        <f t="shared" si="7"/>
        <v>29</v>
      </c>
      <c r="L98" s="1344"/>
      <c r="M98" s="1345"/>
      <c r="N98" s="1345"/>
      <c r="O98" s="1346"/>
      <c r="Q98" s="422" t="s">
        <v>158</v>
      </c>
      <c r="R98" s="20"/>
      <c r="S98" s="20"/>
      <c r="T98" s="20" t="s">
        <v>532</v>
      </c>
      <c r="U98" s="20"/>
      <c r="V98" s="20"/>
      <c r="W98" s="10"/>
      <c r="X98" s="20" t="s">
        <v>532</v>
      </c>
      <c r="Y98" s="20"/>
      <c r="Z98" s="20"/>
      <c r="AA98" s="20" t="s">
        <v>532</v>
      </c>
      <c r="AB98" s="20"/>
      <c r="AC98" s="20" t="s">
        <v>1795</v>
      </c>
      <c r="AD98" s="20"/>
      <c r="AE98" s="21"/>
    </row>
    <row r="99" spans="1:31" ht="15" customHeight="1" x14ac:dyDescent="0.2">
      <c r="A99" s="514">
        <v>7</v>
      </c>
      <c r="B99" s="129" t="s">
        <v>1449</v>
      </c>
      <c r="C99" s="721">
        <v>26</v>
      </c>
      <c r="D99" s="721">
        <v>9</v>
      </c>
      <c r="E99" s="721">
        <v>9</v>
      </c>
      <c r="F99" s="721">
        <v>8</v>
      </c>
      <c r="G99" s="721">
        <v>34</v>
      </c>
      <c r="H99" s="721">
        <v>36</v>
      </c>
      <c r="I99" s="723">
        <v>27</v>
      </c>
      <c r="J99" s="725">
        <f t="shared" si="6"/>
        <v>26</v>
      </c>
      <c r="K99" s="725">
        <f t="shared" si="7"/>
        <v>27</v>
      </c>
      <c r="L99" s="1344"/>
      <c r="M99" s="1345"/>
      <c r="N99" s="1345"/>
      <c r="O99" s="1346"/>
      <c r="Q99" s="422" t="s">
        <v>1631</v>
      </c>
      <c r="R99" s="20"/>
      <c r="S99" s="20"/>
      <c r="T99" s="20"/>
      <c r="U99" s="20"/>
      <c r="V99" s="20"/>
      <c r="W99" s="20" t="s">
        <v>532</v>
      </c>
      <c r="X99" s="10"/>
      <c r="Y99" s="20"/>
      <c r="Z99" s="20"/>
      <c r="AA99" s="20"/>
      <c r="AB99" s="20"/>
      <c r="AC99" s="20" t="s">
        <v>1597</v>
      </c>
      <c r="AD99" s="20"/>
      <c r="AE99" s="21"/>
    </row>
    <row r="100" spans="1:31" ht="15" customHeight="1" x14ac:dyDescent="0.2">
      <c r="A100" s="514">
        <v>8</v>
      </c>
      <c r="B100" s="129" t="s">
        <v>1635</v>
      </c>
      <c r="C100" s="721">
        <v>26</v>
      </c>
      <c r="D100" s="721">
        <v>9</v>
      </c>
      <c r="E100" s="721">
        <v>8</v>
      </c>
      <c r="F100" s="721">
        <v>9</v>
      </c>
      <c r="G100" s="721">
        <v>41</v>
      </c>
      <c r="H100" s="721">
        <v>43</v>
      </c>
      <c r="I100" s="723">
        <v>26</v>
      </c>
      <c r="J100" s="725">
        <f t="shared" si="6"/>
        <v>26</v>
      </c>
      <c r="K100" s="725">
        <f t="shared" si="7"/>
        <v>26</v>
      </c>
      <c r="L100" s="1344"/>
      <c r="M100" s="1345"/>
      <c r="N100" s="1345"/>
      <c r="O100" s="1346"/>
      <c r="Q100" s="422" t="s">
        <v>566</v>
      </c>
      <c r="R100" s="20"/>
      <c r="S100" s="20"/>
      <c r="T100" s="20"/>
      <c r="U100" s="20"/>
      <c r="V100" s="20"/>
      <c r="W100" s="20"/>
      <c r="X100" s="20"/>
      <c r="Y100" s="10"/>
      <c r="Z100" s="20"/>
      <c r="AA100" s="20"/>
      <c r="AB100" s="20"/>
      <c r="AC100" s="20" t="s">
        <v>844</v>
      </c>
      <c r="AD100" s="20"/>
      <c r="AE100" s="21"/>
    </row>
    <row r="101" spans="1:31" ht="15" customHeight="1" x14ac:dyDescent="0.2">
      <c r="A101" s="514">
        <v>9</v>
      </c>
      <c r="B101" s="129" t="s">
        <v>2138</v>
      </c>
      <c r="C101" s="721">
        <v>26</v>
      </c>
      <c r="D101" s="721">
        <v>9</v>
      </c>
      <c r="E101" s="721">
        <v>7</v>
      </c>
      <c r="F101" s="721">
        <v>10</v>
      </c>
      <c r="G101" s="721">
        <v>49</v>
      </c>
      <c r="H101" s="721">
        <v>46</v>
      </c>
      <c r="I101" s="723">
        <v>25</v>
      </c>
      <c r="J101" s="725">
        <f t="shared" si="6"/>
        <v>26</v>
      </c>
      <c r="K101" s="725">
        <f t="shared" si="7"/>
        <v>25</v>
      </c>
      <c r="L101" s="1344"/>
      <c r="M101" s="1345"/>
      <c r="N101" s="1345"/>
      <c r="O101" s="1346"/>
      <c r="Q101" s="422" t="s">
        <v>514</v>
      </c>
      <c r="R101" s="20"/>
      <c r="S101" s="20"/>
      <c r="T101" s="20"/>
      <c r="U101" s="20"/>
      <c r="V101" s="20"/>
      <c r="W101" s="20"/>
      <c r="X101" s="20"/>
      <c r="Y101" s="20"/>
      <c r="Z101" s="10"/>
      <c r="AA101" s="20" t="s">
        <v>532</v>
      </c>
      <c r="AB101" s="20"/>
      <c r="AC101" s="20" t="s">
        <v>1600</v>
      </c>
      <c r="AD101" s="20"/>
      <c r="AE101" s="21"/>
    </row>
    <row r="102" spans="1:31" ht="15" customHeight="1" x14ac:dyDescent="0.2">
      <c r="A102" s="514">
        <v>10</v>
      </c>
      <c r="B102" s="129" t="s">
        <v>816</v>
      </c>
      <c r="C102" s="721">
        <v>26</v>
      </c>
      <c r="D102" s="721">
        <v>10</v>
      </c>
      <c r="E102" s="721">
        <v>4</v>
      </c>
      <c r="F102" s="721">
        <v>12</v>
      </c>
      <c r="G102" s="721">
        <v>46</v>
      </c>
      <c r="H102" s="721">
        <v>52</v>
      </c>
      <c r="I102" s="723">
        <v>24</v>
      </c>
      <c r="J102" s="725">
        <f t="shared" si="6"/>
        <v>26</v>
      </c>
      <c r="K102" s="725">
        <f t="shared" si="7"/>
        <v>24</v>
      </c>
      <c r="L102" s="1344"/>
      <c r="M102" s="1345"/>
      <c r="N102" s="1345"/>
      <c r="O102" s="1346"/>
      <c r="Q102" s="422" t="s">
        <v>702</v>
      </c>
      <c r="R102" s="20"/>
      <c r="S102" s="20"/>
      <c r="T102" s="20"/>
      <c r="U102" s="20"/>
      <c r="V102" s="20"/>
      <c r="W102" s="20"/>
      <c r="X102" s="20"/>
      <c r="Y102" s="20"/>
      <c r="Z102" s="20" t="s">
        <v>532</v>
      </c>
      <c r="AA102" s="10"/>
      <c r="AB102" s="20"/>
      <c r="AC102" s="20" t="s">
        <v>1495</v>
      </c>
      <c r="AD102" s="20"/>
      <c r="AE102" s="21"/>
    </row>
    <row r="103" spans="1:31" ht="15" customHeight="1" x14ac:dyDescent="0.2">
      <c r="A103" s="514">
        <v>11</v>
      </c>
      <c r="B103" s="129" t="s">
        <v>575</v>
      </c>
      <c r="C103" s="721">
        <v>26</v>
      </c>
      <c r="D103" s="721">
        <v>9</v>
      </c>
      <c r="E103" s="721">
        <v>5</v>
      </c>
      <c r="F103" s="721">
        <v>12</v>
      </c>
      <c r="G103" s="721">
        <v>22</v>
      </c>
      <c r="H103" s="721">
        <v>29</v>
      </c>
      <c r="I103" s="723">
        <v>23</v>
      </c>
      <c r="J103" s="725">
        <f t="shared" si="6"/>
        <v>26</v>
      </c>
      <c r="K103" s="725">
        <f t="shared" si="7"/>
        <v>23</v>
      </c>
      <c r="L103" s="1344"/>
      <c r="M103" s="1345"/>
      <c r="N103" s="1345"/>
      <c r="O103" s="1346"/>
      <c r="Q103" s="422" t="s">
        <v>2136</v>
      </c>
      <c r="R103" s="20"/>
      <c r="S103" s="20"/>
      <c r="T103" s="20"/>
      <c r="U103" s="20"/>
      <c r="V103" s="20"/>
      <c r="W103" s="20"/>
      <c r="X103" s="20"/>
      <c r="Y103" s="20"/>
      <c r="Z103" s="20"/>
      <c r="AA103" s="20"/>
      <c r="AB103" s="10"/>
      <c r="AC103" s="20" t="s">
        <v>1489</v>
      </c>
      <c r="AD103" s="20"/>
      <c r="AE103" s="21"/>
    </row>
    <row r="104" spans="1:31" ht="15" customHeight="1" x14ac:dyDescent="0.2">
      <c r="A104" s="514">
        <v>12</v>
      </c>
      <c r="B104" s="129" t="s">
        <v>1879</v>
      </c>
      <c r="C104" s="721">
        <v>26</v>
      </c>
      <c r="D104" s="721">
        <v>7</v>
      </c>
      <c r="E104" s="721">
        <v>6</v>
      </c>
      <c r="F104" s="721">
        <v>13</v>
      </c>
      <c r="G104" s="721">
        <v>34</v>
      </c>
      <c r="H104" s="721">
        <v>43</v>
      </c>
      <c r="I104" s="723">
        <v>20</v>
      </c>
      <c r="J104" s="725">
        <f t="shared" si="6"/>
        <v>26</v>
      </c>
      <c r="K104" s="725">
        <f t="shared" si="7"/>
        <v>20</v>
      </c>
      <c r="L104" s="1344"/>
      <c r="M104" s="1345"/>
      <c r="N104" s="1345"/>
      <c r="O104" s="1346"/>
      <c r="Q104" s="422" t="s">
        <v>533</v>
      </c>
      <c r="R104" s="20" t="s">
        <v>1597</v>
      </c>
      <c r="S104" s="20" t="s">
        <v>1546</v>
      </c>
      <c r="T104" s="20" t="s">
        <v>1207</v>
      </c>
      <c r="U104" s="20" t="s">
        <v>1601</v>
      </c>
      <c r="V104" s="20" t="s">
        <v>1487</v>
      </c>
      <c r="W104" s="20" t="s">
        <v>1600</v>
      </c>
      <c r="X104" s="20" t="s">
        <v>1490</v>
      </c>
      <c r="Y104" s="20" t="s">
        <v>1603</v>
      </c>
      <c r="Z104" s="20" t="s">
        <v>1210</v>
      </c>
      <c r="AA104" s="20" t="s">
        <v>1599</v>
      </c>
      <c r="AB104" s="20" t="s">
        <v>1646</v>
      </c>
      <c r="AC104" s="10"/>
      <c r="AD104" s="20" t="s">
        <v>1494</v>
      </c>
      <c r="AE104" s="21" t="s">
        <v>1207</v>
      </c>
    </row>
    <row r="105" spans="1:31" ht="15" customHeight="1" x14ac:dyDescent="0.2">
      <c r="A105" s="514">
        <v>13</v>
      </c>
      <c r="B105" s="129" t="s">
        <v>554</v>
      </c>
      <c r="C105" s="721">
        <v>26</v>
      </c>
      <c r="D105" s="721">
        <v>9</v>
      </c>
      <c r="E105" s="721">
        <v>2</v>
      </c>
      <c r="F105" s="721">
        <v>15</v>
      </c>
      <c r="G105" s="721">
        <v>34</v>
      </c>
      <c r="H105" s="721">
        <v>47</v>
      </c>
      <c r="I105" s="723">
        <v>20</v>
      </c>
      <c r="J105" s="725">
        <f t="shared" si="6"/>
        <v>26</v>
      </c>
      <c r="K105" s="725">
        <f t="shared" si="7"/>
        <v>20</v>
      </c>
      <c r="L105" s="1344"/>
      <c r="M105" s="1345"/>
      <c r="N105" s="1345"/>
      <c r="O105" s="1346"/>
      <c r="Q105" s="422" t="s">
        <v>769</v>
      </c>
      <c r="R105" s="20"/>
      <c r="S105" s="20"/>
      <c r="T105" s="20"/>
      <c r="U105" s="20"/>
      <c r="V105" s="20"/>
      <c r="W105" s="20"/>
      <c r="X105" s="20"/>
      <c r="Y105" s="20"/>
      <c r="Z105" s="20"/>
      <c r="AA105" s="20"/>
      <c r="AB105" s="20"/>
      <c r="AC105" s="20" t="s">
        <v>1600</v>
      </c>
      <c r="AD105" s="10"/>
      <c r="AE105" s="21"/>
    </row>
    <row r="106" spans="1:31" ht="15" customHeight="1" thickBot="1" x14ac:dyDescent="0.25">
      <c r="A106" s="515">
        <v>14</v>
      </c>
      <c r="B106" s="130" t="s">
        <v>558</v>
      </c>
      <c r="C106" s="722">
        <v>26</v>
      </c>
      <c r="D106" s="722">
        <v>2</v>
      </c>
      <c r="E106" s="722">
        <v>4</v>
      </c>
      <c r="F106" s="722">
        <v>20</v>
      </c>
      <c r="G106" s="722">
        <v>15</v>
      </c>
      <c r="H106" s="722">
        <v>65</v>
      </c>
      <c r="I106" s="724">
        <v>8</v>
      </c>
      <c r="J106" s="725">
        <f t="shared" si="6"/>
        <v>26</v>
      </c>
      <c r="K106" s="725">
        <f t="shared" si="7"/>
        <v>8</v>
      </c>
      <c r="L106" s="1347"/>
      <c r="M106" s="1348"/>
      <c r="N106" s="1348"/>
      <c r="O106" s="1349"/>
      <c r="Q106" s="423" t="s">
        <v>120</v>
      </c>
      <c r="R106" s="23"/>
      <c r="S106" s="23"/>
      <c r="T106" s="23"/>
      <c r="U106" s="23"/>
      <c r="V106" s="23"/>
      <c r="W106" s="23"/>
      <c r="X106" s="23"/>
      <c r="Y106" s="23"/>
      <c r="Z106" s="23"/>
      <c r="AA106" s="23"/>
      <c r="AB106" s="23"/>
      <c r="AC106" s="23" t="s">
        <v>1602</v>
      </c>
      <c r="AD106" s="23"/>
      <c r="AE106" s="15"/>
    </row>
    <row r="107" spans="1:31" ht="15" customHeight="1" x14ac:dyDescent="0.2">
      <c r="C107" s="725">
        <f t="shared" ref="C107:I107" si="9">SUM(C93:C106)</f>
        <v>364</v>
      </c>
      <c r="D107" s="725">
        <f t="shared" si="9"/>
        <v>138</v>
      </c>
      <c r="E107" s="725">
        <f t="shared" si="9"/>
        <v>88</v>
      </c>
      <c r="F107" s="725">
        <f t="shared" si="9"/>
        <v>138</v>
      </c>
      <c r="G107" s="725">
        <f t="shared" si="9"/>
        <v>566</v>
      </c>
      <c r="H107" s="725">
        <f t="shared" si="9"/>
        <v>567</v>
      </c>
      <c r="I107" s="725">
        <f t="shared" si="9"/>
        <v>364</v>
      </c>
      <c r="J107" s="725">
        <f t="shared" si="6"/>
        <v>364</v>
      </c>
      <c r="K107" s="725">
        <f t="shared" si="7"/>
        <v>364</v>
      </c>
    </row>
    <row r="108" spans="1:31" ht="15" customHeight="1" thickBot="1" x14ac:dyDescent="0.25"/>
    <row r="109" spans="1:31" ht="15" customHeight="1" thickBot="1" x14ac:dyDescent="0.25">
      <c r="A109" s="1239" t="s">
        <v>2190</v>
      </c>
      <c r="B109" s="1240"/>
      <c r="C109" s="1240"/>
      <c r="D109" s="1240"/>
      <c r="E109" s="1240"/>
      <c r="F109" s="1241"/>
      <c r="G109" s="1236" t="s">
        <v>1447</v>
      </c>
      <c r="H109" s="1237"/>
      <c r="I109" s="1238"/>
      <c r="L109" s="952" t="s">
        <v>538</v>
      </c>
      <c r="M109" s="953"/>
      <c r="N109" s="953"/>
      <c r="O109" s="954"/>
    </row>
    <row r="110" spans="1:31" ht="15" customHeight="1" thickBot="1" x14ac:dyDescent="0.25">
      <c r="A110" s="508" t="s">
        <v>496</v>
      </c>
      <c r="B110" s="509" t="s">
        <v>497</v>
      </c>
      <c r="C110" s="510" t="s">
        <v>498</v>
      </c>
      <c r="D110" s="510" t="s">
        <v>499</v>
      </c>
      <c r="E110" s="510" t="s">
        <v>500</v>
      </c>
      <c r="F110" s="510" t="s">
        <v>501</v>
      </c>
      <c r="G110" s="511" t="s">
        <v>502</v>
      </c>
      <c r="H110" s="511" t="s">
        <v>503</v>
      </c>
      <c r="I110" s="512" t="s">
        <v>504</v>
      </c>
      <c r="L110" s="955"/>
      <c r="M110" s="956"/>
      <c r="N110" s="956"/>
      <c r="O110" s="957"/>
      <c r="Q110" s="24" t="s">
        <v>1448</v>
      </c>
      <c r="R110" s="420" t="s">
        <v>1590</v>
      </c>
      <c r="S110" s="420" t="s">
        <v>901</v>
      </c>
      <c r="T110" s="420" t="s">
        <v>902</v>
      </c>
      <c r="U110" s="420" t="s">
        <v>700</v>
      </c>
      <c r="V110" s="420" t="s">
        <v>610</v>
      </c>
      <c r="W110" s="420" t="s">
        <v>501</v>
      </c>
      <c r="X110" s="420" t="s">
        <v>591</v>
      </c>
      <c r="Y110" s="420" t="s">
        <v>702</v>
      </c>
      <c r="Z110" s="420" t="s">
        <v>704</v>
      </c>
      <c r="AA110" s="420" t="s">
        <v>2162</v>
      </c>
      <c r="AB110" s="420" t="s">
        <v>1587</v>
      </c>
      <c r="AC110" s="420" t="s">
        <v>1313</v>
      </c>
      <c r="AD110" s="420" t="s">
        <v>153</v>
      </c>
      <c r="AE110" s="421" t="s">
        <v>1214</v>
      </c>
    </row>
    <row r="111" spans="1:31" ht="15" customHeight="1" x14ac:dyDescent="0.2">
      <c r="A111" s="518">
        <v>1</v>
      </c>
      <c r="B111" s="126" t="s">
        <v>1923</v>
      </c>
      <c r="C111" s="726">
        <v>26</v>
      </c>
      <c r="D111" s="726">
        <v>17</v>
      </c>
      <c r="E111" s="726">
        <v>5</v>
      </c>
      <c r="F111" s="726">
        <v>4</v>
      </c>
      <c r="G111" s="726">
        <v>68</v>
      </c>
      <c r="H111" s="726">
        <v>36</v>
      </c>
      <c r="I111" s="727">
        <v>39</v>
      </c>
      <c r="J111" s="725">
        <f t="shared" si="6"/>
        <v>26</v>
      </c>
      <c r="K111" s="725">
        <f t="shared" si="7"/>
        <v>39</v>
      </c>
      <c r="L111" s="1341" t="s">
        <v>532</v>
      </c>
      <c r="M111" s="1342"/>
      <c r="N111" s="1342"/>
      <c r="O111" s="1343"/>
      <c r="Q111" s="422" t="s">
        <v>1590</v>
      </c>
      <c r="R111" s="10"/>
      <c r="S111" s="20"/>
      <c r="T111" s="20"/>
      <c r="U111" s="20"/>
      <c r="V111" s="20"/>
      <c r="W111" s="20"/>
      <c r="X111" s="20"/>
      <c r="Y111" s="20" t="s">
        <v>1210</v>
      </c>
      <c r="Z111" s="20"/>
      <c r="AA111" s="20"/>
      <c r="AB111" s="20"/>
      <c r="AC111" s="20"/>
      <c r="AD111" s="20"/>
      <c r="AE111" s="21"/>
    </row>
    <row r="112" spans="1:31" ht="15" customHeight="1" x14ac:dyDescent="0.2">
      <c r="A112" s="514">
        <v>2</v>
      </c>
      <c r="B112" s="129" t="s">
        <v>781</v>
      </c>
      <c r="C112" s="721">
        <v>26</v>
      </c>
      <c r="D112" s="721">
        <v>14</v>
      </c>
      <c r="E112" s="721">
        <v>6</v>
      </c>
      <c r="F112" s="721">
        <v>6</v>
      </c>
      <c r="G112" s="721">
        <v>52</v>
      </c>
      <c r="H112" s="721">
        <v>32</v>
      </c>
      <c r="I112" s="723">
        <v>34</v>
      </c>
      <c r="J112" s="725">
        <f t="shared" si="6"/>
        <v>26</v>
      </c>
      <c r="K112" s="725">
        <f t="shared" si="7"/>
        <v>34</v>
      </c>
      <c r="L112" s="1344"/>
      <c r="M112" s="1345"/>
      <c r="N112" s="1345"/>
      <c r="O112" s="1346"/>
      <c r="Q112" s="422" t="s">
        <v>901</v>
      </c>
      <c r="R112" s="20"/>
      <c r="S112" s="10"/>
      <c r="T112" s="20"/>
      <c r="U112" s="20"/>
      <c r="V112" s="20"/>
      <c r="W112" s="20"/>
      <c r="X112" s="20"/>
      <c r="Y112" s="20" t="s">
        <v>1543</v>
      </c>
      <c r="Z112" s="20"/>
      <c r="AA112" s="20"/>
      <c r="AB112" s="20"/>
      <c r="AC112" s="20"/>
      <c r="AD112" s="20"/>
      <c r="AE112" s="21"/>
    </row>
    <row r="113" spans="1:31" ht="15" customHeight="1" x14ac:dyDescent="0.2">
      <c r="A113" s="514">
        <v>3</v>
      </c>
      <c r="B113" s="129" t="s">
        <v>2123</v>
      </c>
      <c r="C113" s="721">
        <v>26</v>
      </c>
      <c r="D113" s="721">
        <v>11</v>
      </c>
      <c r="E113" s="721">
        <v>10</v>
      </c>
      <c r="F113" s="721">
        <v>5</v>
      </c>
      <c r="G113" s="721">
        <v>35</v>
      </c>
      <c r="H113" s="721">
        <v>26</v>
      </c>
      <c r="I113" s="723">
        <v>32</v>
      </c>
      <c r="J113" s="725">
        <f t="shared" si="6"/>
        <v>26</v>
      </c>
      <c r="K113" s="725">
        <f t="shared" si="7"/>
        <v>32</v>
      </c>
      <c r="L113" s="1344"/>
      <c r="M113" s="1345"/>
      <c r="N113" s="1345"/>
      <c r="O113" s="1346"/>
      <c r="Q113" s="422" t="s">
        <v>902</v>
      </c>
      <c r="R113" s="20"/>
      <c r="S113" s="20"/>
      <c r="T113" s="10"/>
      <c r="U113" s="20"/>
      <c r="V113" s="20"/>
      <c r="W113" s="20"/>
      <c r="X113" s="20"/>
      <c r="Y113" s="20" t="s">
        <v>1488</v>
      </c>
      <c r="Z113" s="20"/>
      <c r="AA113" s="20"/>
      <c r="AB113" s="20"/>
      <c r="AC113" s="20"/>
      <c r="AD113" s="20"/>
      <c r="AE113" s="21"/>
    </row>
    <row r="114" spans="1:31" ht="15" customHeight="1" x14ac:dyDescent="0.2">
      <c r="A114" s="514">
        <v>4</v>
      </c>
      <c r="B114" s="129" t="s">
        <v>819</v>
      </c>
      <c r="C114" s="721">
        <v>26</v>
      </c>
      <c r="D114" s="721">
        <v>9</v>
      </c>
      <c r="E114" s="721">
        <v>13</v>
      </c>
      <c r="F114" s="721">
        <v>4</v>
      </c>
      <c r="G114" s="721">
        <v>50</v>
      </c>
      <c r="H114" s="721">
        <v>38</v>
      </c>
      <c r="I114" s="723">
        <v>31</v>
      </c>
      <c r="J114" s="725">
        <f t="shared" si="6"/>
        <v>26</v>
      </c>
      <c r="K114" s="725">
        <f t="shared" si="7"/>
        <v>31</v>
      </c>
      <c r="L114" s="1344"/>
      <c r="M114" s="1345"/>
      <c r="N114" s="1345"/>
      <c r="O114" s="1346"/>
      <c r="Q114" s="422" t="s">
        <v>700</v>
      </c>
      <c r="R114" s="20"/>
      <c r="S114" s="20"/>
      <c r="T114" s="20"/>
      <c r="U114" s="10"/>
      <c r="V114" s="20" t="s">
        <v>532</v>
      </c>
      <c r="W114" s="20"/>
      <c r="X114" s="20"/>
      <c r="Y114" s="20" t="s">
        <v>844</v>
      </c>
      <c r="Z114" s="20"/>
      <c r="AA114" s="20"/>
      <c r="AB114" s="20"/>
      <c r="AC114" s="20"/>
      <c r="AD114" s="20"/>
      <c r="AE114" s="21"/>
    </row>
    <row r="115" spans="1:31" ht="15" customHeight="1" x14ac:dyDescent="0.2">
      <c r="A115" s="514">
        <v>5</v>
      </c>
      <c r="B115" s="129" t="s">
        <v>42</v>
      </c>
      <c r="C115" s="721">
        <v>26</v>
      </c>
      <c r="D115" s="721">
        <v>11</v>
      </c>
      <c r="E115" s="721">
        <v>6</v>
      </c>
      <c r="F115" s="721">
        <v>9</v>
      </c>
      <c r="G115" s="721">
        <v>57</v>
      </c>
      <c r="H115" s="721">
        <v>44</v>
      </c>
      <c r="I115" s="723">
        <v>28</v>
      </c>
      <c r="J115" s="725">
        <f t="shared" si="6"/>
        <v>26</v>
      </c>
      <c r="K115" s="725">
        <f t="shared" si="7"/>
        <v>28</v>
      </c>
      <c r="L115" s="1344"/>
      <c r="M115" s="1345"/>
      <c r="N115" s="1345"/>
      <c r="O115" s="1346"/>
      <c r="Q115" s="422" t="s">
        <v>610</v>
      </c>
      <c r="R115" s="20"/>
      <c r="S115" s="20"/>
      <c r="T115" s="20"/>
      <c r="U115" s="20" t="s">
        <v>532</v>
      </c>
      <c r="V115" s="10"/>
      <c r="W115" s="20"/>
      <c r="X115" s="20"/>
      <c r="Y115" s="20" t="s">
        <v>1488</v>
      </c>
      <c r="Z115" s="20"/>
      <c r="AA115" s="20"/>
      <c r="AB115" s="20"/>
      <c r="AC115" s="20"/>
      <c r="AD115" s="20"/>
      <c r="AE115" s="21" t="s">
        <v>532</v>
      </c>
    </row>
    <row r="116" spans="1:31" ht="15" customHeight="1" x14ac:dyDescent="0.2">
      <c r="A116" s="514">
        <v>6</v>
      </c>
      <c r="B116" s="129" t="s">
        <v>761</v>
      </c>
      <c r="C116" s="721">
        <v>26</v>
      </c>
      <c r="D116" s="721">
        <v>11</v>
      </c>
      <c r="E116" s="721">
        <v>6</v>
      </c>
      <c r="F116" s="721">
        <v>9</v>
      </c>
      <c r="G116" s="721">
        <v>53</v>
      </c>
      <c r="H116" s="721">
        <v>43</v>
      </c>
      <c r="I116" s="723">
        <v>28</v>
      </c>
      <c r="J116" s="725">
        <f t="shared" si="6"/>
        <v>26</v>
      </c>
      <c r="K116" s="725">
        <f t="shared" si="7"/>
        <v>28</v>
      </c>
      <c r="L116" s="1344"/>
      <c r="M116" s="1345"/>
      <c r="N116" s="1345"/>
      <c r="O116" s="1346"/>
      <c r="Q116" s="422" t="s">
        <v>501</v>
      </c>
      <c r="R116" s="20"/>
      <c r="S116" s="20"/>
      <c r="T116" s="20" t="s">
        <v>532</v>
      </c>
      <c r="U116" s="20"/>
      <c r="V116" s="20"/>
      <c r="W116" s="10"/>
      <c r="X116" s="20" t="s">
        <v>532</v>
      </c>
      <c r="Y116" s="20" t="s">
        <v>1602</v>
      </c>
      <c r="Z116" s="20"/>
      <c r="AA116" s="20"/>
      <c r="AB116" s="20"/>
      <c r="AC116" s="20"/>
      <c r="AD116" s="20"/>
      <c r="AE116" s="21"/>
    </row>
    <row r="117" spans="1:31" ht="15" customHeight="1" x14ac:dyDescent="0.2">
      <c r="A117" s="514">
        <v>7</v>
      </c>
      <c r="B117" s="129" t="s">
        <v>174</v>
      </c>
      <c r="C117" s="721">
        <v>26</v>
      </c>
      <c r="D117" s="721">
        <v>9</v>
      </c>
      <c r="E117" s="721">
        <v>9</v>
      </c>
      <c r="F117" s="721">
        <v>8</v>
      </c>
      <c r="G117" s="721">
        <v>49</v>
      </c>
      <c r="H117" s="721">
        <v>52</v>
      </c>
      <c r="I117" s="723">
        <v>27</v>
      </c>
      <c r="J117" s="725">
        <f t="shared" si="6"/>
        <v>26</v>
      </c>
      <c r="K117" s="725">
        <f t="shared" si="7"/>
        <v>27</v>
      </c>
      <c r="L117" s="1344"/>
      <c r="M117" s="1345"/>
      <c r="N117" s="1345"/>
      <c r="O117" s="1346"/>
      <c r="Q117" s="422" t="s">
        <v>591</v>
      </c>
      <c r="R117" s="20"/>
      <c r="S117" s="20"/>
      <c r="T117" s="20"/>
      <c r="U117" s="20"/>
      <c r="V117" s="20"/>
      <c r="W117" s="20" t="s">
        <v>532</v>
      </c>
      <c r="X117" s="10"/>
      <c r="Y117" s="20" t="s">
        <v>1207</v>
      </c>
      <c r="Z117" s="20"/>
      <c r="AA117" s="20"/>
      <c r="AB117" s="20"/>
      <c r="AC117" s="20"/>
      <c r="AD117" s="20"/>
      <c r="AE117" s="21"/>
    </row>
    <row r="118" spans="1:31" ht="15" customHeight="1" x14ac:dyDescent="0.2">
      <c r="A118" s="514">
        <v>8</v>
      </c>
      <c r="B118" s="129" t="s">
        <v>906</v>
      </c>
      <c r="C118" s="721">
        <v>26</v>
      </c>
      <c r="D118" s="721">
        <v>10</v>
      </c>
      <c r="E118" s="721">
        <v>5</v>
      </c>
      <c r="F118" s="721">
        <v>11</v>
      </c>
      <c r="G118" s="721">
        <v>45</v>
      </c>
      <c r="H118" s="721">
        <v>53</v>
      </c>
      <c r="I118" s="723">
        <v>25</v>
      </c>
      <c r="J118" s="725">
        <f t="shared" si="6"/>
        <v>26</v>
      </c>
      <c r="K118" s="725">
        <f t="shared" si="7"/>
        <v>25</v>
      </c>
      <c r="L118" s="1344"/>
      <c r="M118" s="1345"/>
      <c r="N118" s="1345"/>
      <c r="O118" s="1346"/>
      <c r="Q118" s="422" t="s">
        <v>702</v>
      </c>
      <c r="R118" s="20" t="s">
        <v>1601</v>
      </c>
      <c r="S118" s="20" t="s">
        <v>844</v>
      </c>
      <c r="T118" s="20" t="s">
        <v>844</v>
      </c>
      <c r="U118" s="20" t="s">
        <v>844</v>
      </c>
      <c r="V118" s="20" t="s">
        <v>1487</v>
      </c>
      <c r="W118" s="20" t="s">
        <v>1207</v>
      </c>
      <c r="X118" s="20" t="s">
        <v>1971</v>
      </c>
      <c r="Y118" s="10"/>
      <c r="Z118" s="20" t="s">
        <v>628</v>
      </c>
      <c r="AA118" s="20" t="s">
        <v>1603</v>
      </c>
      <c r="AB118" s="20" t="s">
        <v>1210</v>
      </c>
      <c r="AC118" s="20" t="s">
        <v>1597</v>
      </c>
      <c r="AD118" s="20" t="s">
        <v>1539</v>
      </c>
      <c r="AE118" s="21" t="s">
        <v>1493</v>
      </c>
    </row>
    <row r="119" spans="1:31" ht="15" customHeight="1" x14ac:dyDescent="0.2">
      <c r="A119" s="514">
        <v>9</v>
      </c>
      <c r="B119" s="129" t="s">
        <v>2163</v>
      </c>
      <c r="C119" s="721">
        <v>26</v>
      </c>
      <c r="D119" s="721">
        <v>9</v>
      </c>
      <c r="E119" s="721">
        <v>6</v>
      </c>
      <c r="F119" s="721">
        <v>11</v>
      </c>
      <c r="G119" s="721">
        <v>47</v>
      </c>
      <c r="H119" s="721">
        <v>46</v>
      </c>
      <c r="I119" s="723">
        <v>24</v>
      </c>
      <c r="J119" s="725">
        <f t="shared" si="6"/>
        <v>26</v>
      </c>
      <c r="K119" s="725">
        <f t="shared" si="7"/>
        <v>24</v>
      </c>
      <c r="L119" s="1344"/>
      <c r="M119" s="1345"/>
      <c r="N119" s="1345"/>
      <c r="O119" s="1346"/>
      <c r="Q119" s="422" t="s">
        <v>704</v>
      </c>
      <c r="R119" s="20"/>
      <c r="S119" s="20"/>
      <c r="T119" s="20"/>
      <c r="U119" s="20"/>
      <c r="V119" s="20"/>
      <c r="W119" s="20"/>
      <c r="X119" s="20"/>
      <c r="Y119" s="20" t="s">
        <v>1597</v>
      </c>
      <c r="Z119" s="10"/>
      <c r="AA119" s="20"/>
      <c r="AB119" s="20"/>
      <c r="AC119" s="20"/>
      <c r="AD119" s="20"/>
      <c r="AE119" s="21"/>
    </row>
    <row r="120" spans="1:31" ht="15" customHeight="1" x14ac:dyDescent="0.2">
      <c r="A120" s="514">
        <v>10</v>
      </c>
      <c r="B120" s="129" t="s">
        <v>711</v>
      </c>
      <c r="C120" s="721">
        <v>26</v>
      </c>
      <c r="D120" s="721">
        <v>8</v>
      </c>
      <c r="E120" s="721">
        <v>8</v>
      </c>
      <c r="F120" s="721">
        <v>10</v>
      </c>
      <c r="G120" s="721">
        <v>34</v>
      </c>
      <c r="H120" s="721">
        <v>34</v>
      </c>
      <c r="I120" s="723">
        <v>24</v>
      </c>
      <c r="J120" s="725">
        <f t="shared" si="6"/>
        <v>26</v>
      </c>
      <c r="K120" s="725">
        <f t="shared" si="7"/>
        <v>24</v>
      </c>
      <c r="L120" s="1344"/>
      <c r="M120" s="1345"/>
      <c r="N120" s="1345"/>
      <c r="O120" s="1346"/>
      <c r="Q120" s="422" t="s">
        <v>2162</v>
      </c>
      <c r="R120" s="20"/>
      <c r="S120" s="20"/>
      <c r="T120" s="20"/>
      <c r="U120" s="20"/>
      <c r="V120" s="20"/>
      <c r="W120" s="20"/>
      <c r="X120" s="20"/>
      <c r="Y120" s="20" t="s">
        <v>1207</v>
      </c>
      <c r="Z120" s="20"/>
      <c r="AA120" s="10"/>
      <c r="AB120" s="20" t="s">
        <v>532</v>
      </c>
      <c r="AC120" s="20"/>
      <c r="AD120" s="20"/>
      <c r="AE120" s="21"/>
    </row>
    <row r="121" spans="1:31" ht="15" customHeight="1" x14ac:dyDescent="0.2">
      <c r="A121" s="514">
        <v>11</v>
      </c>
      <c r="B121" s="129" t="s">
        <v>250</v>
      </c>
      <c r="C121" s="721">
        <v>26</v>
      </c>
      <c r="D121" s="721">
        <v>8</v>
      </c>
      <c r="E121" s="721">
        <v>8</v>
      </c>
      <c r="F121" s="721">
        <v>10</v>
      </c>
      <c r="G121" s="721">
        <v>54</v>
      </c>
      <c r="H121" s="721">
        <v>64</v>
      </c>
      <c r="I121" s="723">
        <v>24</v>
      </c>
      <c r="J121" s="725">
        <f t="shared" si="6"/>
        <v>26</v>
      </c>
      <c r="K121" s="725">
        <f t="shared" si="7"/>
        <v>24</v>
      </c>
      <c r="L121" s="1344"/>
      <c r="M121" s="1345"/>
      <c r="N121" s="1345"/>
      <c r="O121" s="1346"/>
      <c r="Q121" s="422" t="s">
        <v>1587</v>
      </c>
      <c r="R121" s="20"/>
      <c r="S121" s="20"/>
      <c r="T121" s="20"/>
      <c r="U121" s="20"/>
      <c r="V121" s="20"/>
      <c r="W121" s="20"/>
      <c r="X121" s="20"/>
      <c r="Y121" s="20" t="s">
        <v>844</v>
      </c>
      <c r="Z121" s="20"/>
      <c r="AA121" s="20" t="s">
        <v>532</v>
      </c>
      <c r="AB121" s="10"/>
      <c r="AC121" s="20"/>
      <c r="AD121" s="20"/>
      <c r="AE121" s="21"/>
    </row>
    <row r="122" spans="1:31" ht="15" customHeight="1" x14ac:dyDescent="0.2">
      <c r="A122" s="514">
        <v>12</v>
      </c>
      <c r="B122" s="129" t="s">
        <v>36</v>
      </c>
      <c r="C122" s="721">
        <v>26</v>
      </c>
      <c r="D122" s="721">
        <v>9</v>
      </c>
      <c r="E122" s="721">
        <v>5</v>
      </c>
      <c r="F122" s="721">
        <v>12</v>
      </c>
      <c r="G122" s="721">
        <v>50</v>
      </c>
      <c r="H122" s="721">
        <v>58</v>
      </c>
      <c r="I122" s="723">
        <v>23</v>
      </c>
      <c r="J122" s="725">
        <f t="shared" si="6"/>
        <v>26</v>
      </c>
      <c r="K122" s="725">
        <f t="shared" si="7"/>
        <v>23</v>
      </c>
      <c r="L122" s="1344"/>
      <c r="M122" s="1345"/>
      <c r="N122" s="1345"/>
      <c r="O122" s="1346"/>
      <c r="Q122" s="422" t="s">
        <v>1313</v>
      </c>
      <c r="R122" s="20"/>
      <c r="S122" s="20"/>
      <c r="T122" s="20"/>
      <c r="U122" s="20"/>
      <c r="V122" s="20"/>
      <c r="W122" s="20"/>
      <c r="X122" s="20"/>
      <c r="Y122" s="20" t="s">
        <v>1490</v>
      </c>
      <c r="Z122" s="20" t="s">
        <v>532</v>
      </c>
      <c r="AA122" s="20"/>
      <c r="AB122" s="20"/>
      <c r="AC122" s="10"/>
      <c r="AD122" s="20"/>
      <c r="AE122" s="21"/>
    </row>
    <row r="123" spans="1:31" ht="15" customHeight="1" x14ac:dyDescent="0.2">
      <c r="A123" s="514">
        <v>13</v>
      </c>
      <c r="B123" s="129" t="s">
        <v>1518</v>
      </c>
      <c r="C123" s="721">
        <v>26</v>
      </c>
      <c r="D123" s="721">
        <v>6</v>
      </c>
      <c r="E123" s="721">
        <v>2</v>
      </c>
      <c r="F123" s="721">
        <v>18</v>
      </c>
      <c r="G123" s="721">
        <v>32</v>
      </c>
      <c r="H123" s="721">
        <v>55</v>
      </c>
      <c r="I123" s="723">
        <v>14</v>
      </c>
      <c r="J123" s="725">
        <f t="shared" si="6"/>
        <v>26</v>
      </c>
      <c r="K123" s="725">
        <f t="shared" si="7"/>
        <v>14</v>
      </c>
      <c r="L123" s="1344"/>
      <c r="M123" s="1345"/>
      <c r="N123" s="1345"/>
      <c r="O123" s="1346"/>
      <c r="Q123" s="422" t="s">
        <v>153</v>
      </c>
      <c r="R123" s="20"/>
      <c r="S123" s="20"/>
      <c r="T123" s="20"/>
      <c r="U123" s="20"/>
      <c r="V123" s="20"/>
      <c r="W123" s="20"/>
      <c r="X123" s="20"/>
      <c r="Y123" s="20" t="s">
        <v>1602</v>
      </c>
      <c r="Z123" s="20"/>
      <c r="AA123" s="20"/>
      <c r="AB123" s="20"/>
      <c r="AC123" s="20"/>
      <c r="AD123" s="10"/>
      <c r="AE123" s="21"/>
    </row>
    <row r="124" spans="1:31" ht="15" customHeight="1" thickBot="1" x14ac:dyDescent="0.25">
      <c r="A124" s="515">
        <v>14</v>
      </c>
      <c r="B124" s="130" t="s">
        <v>1732</v>
      </c>
      <c r="C124" s="722">
        <v>26</v>
      </c>
      <c r="D124" s="722">
        <v>3</v>
      </c>
      <c r="E124" s="722">
        <v>5</v>
      </c>
      <c r="F124" s="722">
        <v>18</v>
      </c>
      <c r="G124" s="722">
        <v>25</v>
      </c>
      <c r="H124" s="722">
        <v>70</v>
      </c>
      <c r="I124" s="724">
        <v>11</v>
      </c>
      <c r="J124" s="725">
        <f t="shared" si="6"/>
        <v>26</v>
      </c>
      <c r="K124" s="725">
        <f t="shared" si="7"/>
        <v>11</v>
      </c>
      <c r="L124" s="1347"/>
      <c r="M124" s="1348"/>
      <c r="N124" s="1348"/>
      <c r="O124" s="1349"/>
      <c r="Q124" s="423" t="s">
        <v>1214</v>
      </c>
      <c r="R124" s="23"/>
      <c r="S124" s="23"/>
      <c r="T124" s="23"/>
      <c r="U124" s="23"/>
      <c r="V124" s="23"/>
      <c r="W124" s="23"/>
      <c r="X124" s="23"/>
      <c r="Y124" s="23" t="s">
        <v>1207</v>
      </c>
      <c r="Z124" s="23"/>
      <c r="AA124" s="23"/>
      <c r="AB124" s="23"/>
      <c r="AC124" s="23"/>
      <c r="AD124" s="23"/>
      <c r="AE124" s="15"/>
    </row>
    <row r="125" spans="1:31" ht="15" customHeight="1" x14ac:dyDescent="0.2">
      <c r="C125" s="725">
        <f t="shared" ref="C125:I125" si="10">SUM(C111:C124)</f>
        <v>364</v>
      </c>
      <c r="D125" s="725">
        <f t="shared" si="10"/>
        <v>135</v>
      </c>
      <c r="E125" s="725">
        <f t="shared" si="10"/>
        <v>94</v>
      </c>
      <c r="F125" s="725">
        <f t="shared" si="10"/>
        <v>135</v>
      </c>
      <c r="G125" s="725">
        <f t="shared" si="10"/>
        <v>651</v>
      </c>
      <c r="H125" s="725">
        <f t="shared" si="10"/>
        <v>651</v>
      </c>
      <c r="I125" s="725">
        <f t="shared" si="10"/>
        <v>364</v>
      </c>
      <c r="J125" s="725">
        <f t="shared" si="6"/>
        <v>364</v>
      </c>
      <c r="K125" s="725">
        <f t="shared" si="7"/>
        <v>364</v>
      </c>
    </row>
    <row r="126" spans="1:31" ht="15" customHeight="1" thickBot="1" x14ac:dyDescent="0.25"/>
    <row r="127" spans="1:31" ht="15" customHeight="1" thickBot="1" x14ac:dyDescent="0.25">
      <c r="A127" s="1239" t="s">
        <v>2195</v>
      </c>
      <c r="B127" s="1240"/>
      <c r="C127" s="1240"/>
      <c r="D127" s="1240"/>
      <c r="E127" s="1240"/>
      <c r="F127" s="1241"/>
      <c r="G127" s="1236" t="s">
        <v>1447</v>
      </c>
      <c r="H127" s="1237"/>
      <c r="I127" s="1238"/>
      <c r="L127" s="1242" t="s">
        <v>588</v>
      </c>
      <c r="M127" s="1243"/>
      <c r="N127" s="1243"/>
      <c r="O127" s="1244"/>
    </row>
    <row r="128" spans="1:31" ht="15" customHeight="1" thickBot="1" x14ac:dyDescent="0.25">
      <c r="A128" s="508" t="s">
        <v>496</v>
      </c>
      <c r="B128" s="509" t="s">
        <v>497</v>
      </c>
      <c r="C128" s="510" t="s">
        <v>498</v>
      </c>
      <c r="D128" s="510" t="s">
        <v>499</v>
      </c>
      <c r="E128" s="510" t="s">
        <v>500</v>
      </c>
      <c r="F128" s="510" t="s">
        <v>501</v>
      </c>
      <c r="G128" s="511" t="s">
        <v>502</v>
      </c>
      <c r="H128" s="511" t="s">
        <v>503</v>
      </c>
      <c r="I128" s="512" t="s">
        <v>504</v>
      </c>
      <c r="L128" s="1245"/>
      <c r="M128" s="1246"/>
      <c r="N128" s="1246"/>
      <c r="O128" s="1247"/>
      <c r="Q128" s="24" t="s">
        <v>1448</v>
      </c>
      <c r="R128" s="420" t="s">
        <v>716</v>
      </c>
      <c r="S128" s="420" t="s">
        <v>901</v>
      </c>
      <c r="T128" s="420" t="s">
        <v>902</v>
      </c>
      <c r="U128" s="420" t="s">
        <v>500</v>
      </c>
      <c r="V128" s="420" t="s">
        <v>289</v>
      </c>
      <c r="W128" s="420" t="s">
        <v>1240</v>
      </c>
      <c r="X128" s="420" t="s">
        <v>1178</v>
      </c>
      <c r="Y128" s="420" t="s">
        <v>322</v>
      </c>
      <c r="Z128" s="420" t="s">
        <v>544</v>
      </c>
      <c r="AA128" s="420" t="s">
        <v>299</v>
      </c>
      <c r="AB128" s="420" t="s">
        <v>547</v>
      </c>
      <c r="AC128" s="420" t="s">
        <v>1306</v>
      </c>
      <c r="AD128" s="421" t="s">
        <v>499</v>
      </c>
    </row>
    <row r="129" spans="1:30" ht="15" customHeight="1" x14ac:dyDescent="0.2">
      <c r="A129" s="518">
        <v>1</v>
      </c>
      <c r="B129" s="126" t="s">
        <v>737</v>
      </c>
      <c r="C129" s="726">
        <v>24</v>
      </c>
      <c r="D129" s="726">
        <v>16</v>
      </c>
      <c r="E129" s="726">
        <v>5</v>
      </c>
      <c r="F129" s="726">
        <v>3</v>
      </c>
      <c r="G129" s="726">
        <v>57</v>
      </c>
      <c r="H129" s="726">
        <v>16</v>
      </c>
      <c r="I129" s="727">
        <v>37</v>
      </c>
      <c r="J129" s="725">
        <f t="shared" si="6"/>
        <v>24</v>
      </c>
      <c r="K129" s="725">
        <f t="shared" si="7"/>
        <v>37</v>
      </c>
      <c r="L129" s="1350" t="s">
        <v>532</v>
      </c>
      <c r="M129" s="1351"/>
      <c r="N129" s="1351"/>
      <c r="O129" s="1352"/>
      <c r="Q129" s="422" t="s">
        <v>716</v>
      </c>
      <c r="R129" s="10"/>
      <c r="S129" s="20"/>
      <c r="T129" s="20"/>
      <c r="U129" s="20"/>
      <c r="V129" s="20"/>
      <c r="W129" s="20"/>
      <c r="X129" s="20"/>
      <c r="Y129" s="20"/>
      <c r="Z129" s="20"/>
      <c r="AA129" s="20"/>
      <c r="AB129" s="20"/>
      <c r="AC129" s="20"/>
      <c r="AD129" s="21"/>
    </row>
    <row r="130" spans="1:30" ht="15" customHeight="1" x14ac:dyDescent="0.2">
      <c r="A130" s="514">
        <v>2</v>
      </c>
      <c r="B130" s="129" t="s">
        <v>526</v>
      </c>
      <c r="C130" s="721">
        <v>24</v>
      </c>
      <c r="D130" s="721">
        <v>14</v>
      </c>
      <c r="E130" s="721">
        <v>6</v>
      </c>
      <c r="F130" s="721">
        <v>4</v>
      </c>
      <c r="G130" s="721">
        <v>43</v>
      </c>
      <c r="H130" s="721">
        <v>25</v>
      </c>
      <c r="I130" s="723">
        <v>34</v>
      </c>
      <c r="J130" s="725">
        <f t="shared" si="6"/>
        <v>24</v>
      </c>
      <c r="K130" s="725">
        <f t="shared" si="7"/>
        <v>34</v>
      </c>
      <c r="L130" s="1353"/>
      <c r="M130" s="1354"/>
      <c r="N130" s="1354"/>
      <c r="O130" s="1355"/>
      <c r="Q130" s="422" t="s">
        <v>901</v>
      </c>
      <c r="R130" s="20"/>
      <c r="S130" s="10"/>
      <c r="T130" s="20" t="s">
        <v>532</v>
      </c>
      <c r="U130" s="20"/>
      <c r="V130" s="20"/>
      <c r="W130" s="20"/>
      <c r="X130" s="20"/>
      <c r="Y130" s="20"/>
      <c r="Z130" s="20"/>
      <c r="AA130" s="20"/>
      <c r="AB130" s="20"/>
      <c r="AC130" s="20"/>
      <c r="AD130" s="21"/>
    </row>
    <row r="131" spans="1:30" ht="15" customHeight="1" x14ac:dyDescent="0.2">
      <c r="A131" s="514">
        <v>3</v>
      </c>
      <c r="B131" s="129" t="s">
        <v>708</v>
      </c>
      <c r="C131" s="721">
        <v>24</v>
      </c>
      <c r="D131" s="721">
        <v>13</v>
      </c>
      <c r="E131" s="721">
        <v>6</v>
      </c>
      <c r="F131" s="721">
        <v>5</v>
      </c>
      <c r="G131" s="721">
        <v>62</v>
      </c>
      <c r="H131" s="721">
        <v>39</v>
      </c>
      <c r="I131" s="723">
        <v>32</v>
      </c>
      <c r="J131" s="725">
        <f t="shared" si="6"/>
        <v>24</v>
      </c>
      <c r="K131" s="725">
        <f t="shared" si="7"/>
        <v>32</v>
      </c>
      <c r="L131" s="1353"/>
      <c r="M131" s="1354"/>
      <c r="N131" s="1354"/>
      <c r="O131" s="1355"/>
      <c r="Q131" s="422" t="s">
        <v>902</v>
      </c>
      <c r="R131" s="20"/>
      <c r="S131" s="20" t="s">
        <v>532</v>
      </c>
      <c r="T131" s="10"/>
      <c r="U131" s="20"/>
      <c r="V131" s="20"/>
      <c r="W131" s="20"/>
      <c r="X131" s="20"/>
      <c r="Y131" s="20"/>
      <c r="Z131" s="20"/>
      <c r="AA131" s="20"/>
      <c r="AB131" s="20"/>
      <c r="AC131" s="20"/>
      <c r="AD131" s="21"/>
    </row>
    <row r="132" spans="1:30" ht="15" customHeight="1" x14ac:dyDescent="0.2">
      <c r="A132" s="514">
        <v>4</v>
      </c>
      <c r="B132" s="129" t="s">
        <v>991</v>
      </c>
      <c r="C132" s="721">
        <v>24</v>
      </c>
      <c r="D132" s="721">
        <v>14</v>
      </c>
      <c r="E132" s="721">
        <v>4</v>
      </c>
      <c r="F132" s="721">
        <v>6</v>
      </c>
      <c r="G132" s="721">
        <v>68</v>
      </c>
      <c r="H132" s="721">
        <v>48</v>
      </c>
      <c r="I132" s="723">
        <v>32</v>
      </c>
      <c r="J132" s="725">
        <f t="shared" si="6"/>
        <v>24</v>
      </c>
      <c r="K132" s="725">
        <f t="shared" si="7"/>
        <v>32</v>
      </c>
      <c r="L132" s="1353"/>
      <c r="M132" s="1354"/>
      <c r="N132" s="1354"/>
      <c r="O132" s="1355"/>
      <c r="Q132" s="422" t="s">
        <v>500</v>
      </c>
      <c r="R132" s="20" t="s">
        <v>532</v>
      </c>
      <c r="S132" s="20"/>
      <c r="T132" s="20"/>
      <c r="U132" s="10"/>
      <c r="V132" s="20"/>
      <c r="W132" s="20"/>
      <c r="X132" s="20"/>
      <c r="Y132" s="20"/>
      <c r="Z132" s="20"/>
      <c r="AA132" s="20"/>
      <c r="AB132" s="20"/>
      <c r="AC132" s="20"/>
      <c r="AD132" s="21"/>
    </row>
    <row r="133" spans="1:30" ht="15" customHeight="1" x14ac:dyDescent="0.2">
      <c r="A133" s="514">
        <v>5</v>
      </c>
      <c r="B133" s="129" t="s">
        <v>1307</v>
      </c>
      <c r="C133" s="721">
        <v>24</v>
      </c>
      <c r="D133" s="721">
        <v>10</v>
      </c>
      <c r="E133" s="721">
        <v>11</v>
      </c>
      <c r="F133" s="721">
        <v>3</v>
      </c>
      <c r="G133" s="721">
        <v>56</v>
      </c>
      <c r="H133" s="721">
        <v>31</v>
      </c>
      <c r="I133" s="723">
        <v>31</v>
      </c>
      <c r="J133" s="725">
        <f t="shared" si="6"/>
        <v>24</v>
      </c>
      <c r="K133" s="725">
        <f t="shared" si="7"/>
        <v>31</v>
      </c>
      <c r="L133" s="1353"/>
      <c r="M133" s="1354"/>
      <c r="N133" s="1354"/>
      <c r="O133" s="1355"/>
      <c r="Q133" s="422" t="s">
        <v>289</v>
      </c>
      <c r="R133" s="20"/>
      <c r="S133" s="20"/>
      <c r="T133" s="20"/>
      <c r="U133" s="20"/>
      <c r="V133" s="10"/>
      <c r="W133" s="20" t="s">
        <v>532</v>
      </c>
      <c r="X133" s="20"/>
      <c r="Y133" s="20"/>
      <c r="Z133" s="20"/>
      <c r="AA133" s="20"/>
      <c r="AB133" s="20"/>
      <c r="AC133" s="20"/>
      <c r="AD133" s="21"/>
    </row>
    <row r="134" spans="1:30" ht="15" customHeight="1" x14ac:dyDescent="0.2">
      <c r="A134" s="514">
        <v>6</v>
      </c>
      <c r="B134" s="129" t="s">
        <v>2170</v>
      </c>
      <c r="C134" s="721">
        <v>24</v>
      </c>
      <c r="D134" s="721">
        <v>11</v>
      </c>
      <c r="E134" s="721">
        <v>5</v>
      </c>
      <c r="F134" s="721">
        <v>8</v>
      </c>
      <c r="G134" s="721">
        <v>46</v>
      </c>
      <c r="H134" s="721">
        <v>32</v>
      </c>
      <c r="I134" s="723">
        <v>27</v>
      </c>
      <c r="J134" s="725">
        <f t="shared" si="6"/>
        <v>24</v>
      </c>
      <c r="K134" s="725">
        <f t="shared" si="7"/>
        <v>27</v>
      </c>
      <c r="L134" s="1353"/>
      <c r="M134" s="1354"/>
      <c r="N134" s="1354"/>
      <c r="O134" s="1355"/>
      <c r="Q134" s="422" t="s">
        <v>1240</v>
      </c>
      <c r="R134" s="20"/>
      <c r="S134" s="20"/>
      <c r="T134" s="20"/>
      <c r="U134" s="20"/>
      <c r="V134" s="20" t="s">
        <v>532</v>
      </c>
      <c r="W134" s="10"/>
      <c r="X134" s="20"/>
      <c r="Y134" s="20"/>
      <c r="Z134" s="20"/>
      <c r="AA134" s="20"/>
      <c r="AB134" s="20"/>
      <c r="AC134" s="20"/>
      <c r="AD134" s="21"/>
    </row>
    <row r="135" spans="1:30" ht="15" customHeight="1" x14ac:dyDescent="0.2">
      <c r="A135" s="514">
        <v>7</v>
      </c>
      <c r="B135" s="129" t="s">
        <v>304</v>
      </c>
      <c r="C135" s="721">
        <v>24</v>
      </c>
      <c r="D135" s="721">
        <v>9</v>
      </c>
      <c r="E135" s="721">
        <v>9</v>
      </c>
      <c r="F135" s="721">
        <v>6</v>
      </c>
      <c r="G135" s="721">
        <v>41</v>
      </c>
      <c r="H135" s="721">
        <v>34</v>
      </c>
      <c r="I135" s="723">
        <v>27</v>
      </c>
      <c r="J135" s="725">
        <f t="shared" ref="J135:J198" si="11">D135+E135+F135</f>
        <v>24</v>
      </c>
      <c r="K135" s="725">
        <f t="shared" ref="K135:K198" si="12">D135*2+E135</f>
        <v>27</v>
      </c>
      <c r="L135" s="1353"/>
      <c r="M135" s="1354"/>
      <c r="N135" s="1354"/>
      <c r="O135" s="1355"/>
      <c r="Q135" s="422" t="s">
        <v>1178</v>
      </c>
      <c r="R135" s="20"/>
      <c r="S135" s="20"/>
      <c r="T135" s="20"/>
      <c r="U135" s="20" t="s">
        <v>532</v>
      </c>
      <c r="V135" s="20"/>
      <c r="W135" s="20"/>
      <c r="X135" s="10"/>
      <c r="Y135" s="20"/>
      <c r="Z135" s="20"/>
      <c r="AA135" s="20"/>
      <c r="AB135" s="20"/>
      <c r="AC135" s="20"/>
      <c r="AD135" s="21"/>
    </row>
    <row r="136" spans="1:30" ht="15" customHeight="1" x14ac:dyDescent="0.2">
      <c r="A136" s="514">
        <v>8</v>
      </c>
      <c r="B136" s="129" t="s">
        <v>433</v>
      </c>
      <c r="C136" s="721">
        <v>24</v>
      </c>
      <c r="D136" s="721">
        <v>9</v>
      </c>
      <c r="E136" s="721">
        <v>5</v>
      </c>
      <c r="F136" s="721">
        <v>10</v>
      </c>
      <c r="G136" s="721">
        <v>34</v>
      </c>
      <c r="H136" s="721">
        <v>35</v>
      </c>
      <c r="I136" s="723">
        <v>23</v>
      </c>
      <c r="J136" s="725">
        <f t="shared" si="11"/>
        <v>24</v>
      </c>
      <c r="K136" s="725">
        <f t="shared" si="12"/>
        <v>23</v>
      </c>
      <c r="L136" s="1353"/>
      <c r="M136" s="1354"/>
      <c r="N136" s="1354"/>
      <c r="O136" s="1355"/>
      <c r="Q136" s="422" t="s">
        <v>322</v>
      </c>
      <c r="R136" s="20"/>
      <c r="S136" s="20"/>
      <c r="T136" s="20"/>
      <c r="U136" s="20"/>
      <c r="V136" s="20"/>
      <c r="W136" s="20"/>
      <c r="X136" s="20"/>
      <c r="Y136" s="10"/>
      <c r="Z136" s="20" t="s">
        <v>532</v>
      </c>
      <c r="AA136" s="20"/>
      <c r="AB136" s="20"/>
      <c r="AC136" s="20"/>
      <c r="AD136" s="21"/>
    </row>
    <row r="137" spans="1:30" ht="15" customHeight="1" x14ac:dyDescent="0.2">
      <c r="A137" s="514">
        <v>9</v>
      </c>
      <c r="B137" s="129" t="s">
        <v>1180</v>
      </c>
      <c r="C137" s="721">
        <v>24</v>
      </c>
      <c r="D137" s="721">
        <v>8</v>
      </c>
      <c r="E137" s="721">
        <v>6</v>
      </c>
      <c r="F137" s="721">
        <v>10</v>
      </c>
      <c r="G137" s="721">
        <v>35</v>
      </c>
      <c r="H137" s="721">
        <v>39</v>
      </c>
      <c r="I137" s="723">
        <v>18</v>
      </c>
      <c r="J137" s="725">
        <f t="shared" si="11"/>
        <v>24</v>
      </c>
      <c r="K137" s="725">
        <f t="shared" si="12"/>
        <v>22</v>
      </c>
      <c r="L137" s="1353"/>
      <c r="M137" s="1354"/>
      <c r="N137" s="1354"/>
      <c r="O137" s="1355"/>
      <c r="Q137" s="422" t="s">
        <v>544</v>
      </c>
      <c r="R137" s="20"/>
      <c r="S137" s="20"/>
      <c r="T137" s="20"/>
      <c r="U137" s="20"/>
      <c r="V137" s="20"/>
      <c r="W137" s="20"/>
      <c r="X137" s="20"/>
      <c r="Y137" s="20" t="s">
        <v>532</v>
      </c>
      <c r="Z137" s="10"/>
      <c r="AA137" s="20"/>
      <c r="AB137" s="20"/>
      <c r="AC137" s="20"/>
      <c r="AD137" s="21"/>
    </row>
    <row r="138" spans="1:30" ht="15" customHeight="1" x14ac:dyDescent="0.2">
      <c r="A138" s="514">
        <v>10</v>
      </c>
      <c r="B138" s="129" t="s">
        <v>128</v>
      </c>
      <c r="C138" s="721">
        <v>24</v>
      </c>
      <c r="D138" s="721">
        <v>7</v>
      </c>
      <c r="E138" s="721">
        <v>6</v>
      </c>
      <c r="F138" s="721">
        <v>11</v>
      </c>
      <c r="G138" s="721">
        <v>30</v>
      </c>
      <c r="H138" s="721">
        <v>48</v>
      </c>
      <c r="I138" s="723">
        <v>20</v>
      </c>
      <c r="J138" s="725">
        <f t="shared" si="11"/>
        <v>24</v>
      </c>
      <c r="K138" s="725">
        <f t="shared" si="12"/>
        <v>20</v>
      </c>
      <c r="L138" s="1353"/>
      <c r="M138" s="1354"/>
      <c r="N138" s="1354"/>
      <c r="O138" s="1355"/>
      <c r="Q138" s="422" t="s">
        <v>299</v>
      </c>
      <c r="R138" s="20"/>
      <c r="S138" s="20"/>
      <c r="T138" s="20"/>
      <c r="U138" s="20"/>
      <c r="V138" s="20"/>
      <c r="W138" s="20"/>
      <c r="X138" s="20" t="s">
        <v>532</v>
      </c>
      <c r="Y138" s="20"/>
      <c r="Z138" s="20"/>
      <c r="AA138" s="10"/>
      <c r="AB138" s="20"/>
      <c r="AC138" s="20"/>
      <c r="AD138" s="21"/>
    </row>
    <row r="139" spans="1:30" ht="15" customHeight="1" x14ac:dyDescent="0.2">
      <c r="A139" s="514">
        <v>11</v>
      </c>
      <c r="B139" s="129" t="s">
        <v>1855</v>
      </c>
      <c r="C139" s="721">
        <v>24</v>
      </c>
      <c r="D139" s="721">
        <v>3</v>
      </c>
      <c r="E139" s="721">
        <v>6</v>
      </c>
      <c r="F139" s="721">
        <v>15</v>
      </c>
      <c r="G139" s="721">
        <v>38</v>
      </c>
      <c r="H139" s="721">
        <v>51</v>
      </c>
      <c r="I139" s="723">
        <v>12</v>
      </c>
      <c r="J139" s="725">
        <f t="shared" si="11"/>
        <v>24</v>
      </c>
      <c r="K139" s="725">
        <f t="shared" si="12"/>
        <v>12</v>
      </c>
      <c r="L139" s="1353"/>
      <c r="M139" s="1354"/>
      <c r="N139" s="1354"/>
      <c r="O139" s="1355"/>
      <c r="Q139" s="422" t="s">
        <v>547</v>
      </c>
      <c r="R139" s="20"/>
      <c r="S139" s="20"/>
      <c r="T139" s="20"/>
      <c r="U139" s="20"/>
      <c r="V139" s="20"/>
      <c r="W139" s="20"/>
      <c r="X139" s="20"/>
      <c r="Y139" s="20"/>
      <c r="Z139" s="20"/>
      <c r="AA139" s="20"/>
      <c r="AB139" s="10"/>
      <c r="AC139" s="20"/>
      <c r="AD139" s="21"/>
    </row>
    <row r="140" spans="1:30" ht="15" customHeight="1" x14ac:dyDescent="0.2">
      <c r="A140" s="514">
        <v>12</v>
      </c>
      <c r="B140" s="129" t="s">
        <v>89</v>
      </c>
      <c r="C140" s="721">
        <v>24</v>
      </c>
      <c r="D140" s="721">
        <v>2</v>
      </c>
      <c r="E140" s="721">
        <v>7</v>
      </c>
      <c r="F140" s="721">
        <v>15</v>
      </c>
      <c r="G140" s="721">
        <v>28</v>
      </c>
      <c r="H140" s="721">
        <v>56</v>
      </c>
      <c r="I140" s="723">
        <v>11</v>
      </c>
      <c r="J140" s="725">
        <f t="shared" si="11"/>
        <v>24</v>
      </c>
      <c r="K140" s="725">
        <f t="shared" si="12"/>
        <v>11</v>
      </c>
      <c r="L140" s="1353"/>
      <c r="M140" s="1354"/>
      <c r="N140" s="1354"/>
      <c r="O140" s="1355"/>
      <c r="Q140" s="422" t="s">
        <v>1306</v>
      </c>
      <c r="R140" s="20"/>
      <c r="S140" s="20"/>
      <c r="T140" s="20"/>
      <c r="U140" s="20"/>
      <c r="V140" s="20"/>
      <c r="W140" s="20"/>
      <c r="X140" s="20"/>
      <c r="Y140" s="20"/>
      <c r="Z140" s="20"/>
      <c r="AA140" s="20"/>
      <c r="AB140" s="20"/>
      <c r="AC140" s="10"/>
      <c r="AD140" s="21"/>
    </row>
    <row r="141" spans="1:30" ht="15" customHeight="1" thickBot="1" x14ac:dyDescent="0.25">
      <c r="A141" s="515">
        <v>13</v>
      </c>
      <c r="B141" s="130" t="s">
        <v>551</v>
      </c>
      <c r="C141" s="722">
        <v>24</v>
      </c>
      <c r="D141" s="722">
        <v>2</v>
      </c>
      <c r="E141" s="722">
        <v>0</v>
      </c>
      <c r="F141" s="722">
        <v>22</v>
      </c>
      <c r="G141" s="722">
        <v>19</v>
      </c>
      <c r="H141" s="722">
        <v>105</v>
      </c>
      <c r="I141" s="724">
        <v>4</v>
      </c>
      <c r="J141" s="725">
        <f t="shared" si="11"/>
        <v>24</v>
      </c>
      <c r="K141" s="725">
        <f t="shared" si="12"/>
        <v>4</v>
      </c>
      <c r="L141" s="1356"/>
      <c r="M141" s="1357"/>
      <c r="N141" s="1357"/>
      <c r="O141" s="1358"/>
      <c r="Q141" s="423" t="s">
        <v>499</v>
      </c>
      <c r="R141" s="23"/>
      <c r="S141" s="23"/>
      <c r="T141" s="23"/>
      <c r="U141" s="23"/>
      <c r="V141" s="23"/>
      <c r="W141" s="23"/>
      <c r="X141" s="23"/>
      <c r="Y141" s="23"/>
      <c r="Z141" s="23"/>
      <c r="AA141" s="23"/>
      <c r="AB141" s="23"/>
      <c r="AC141" s="23"/>
      <c r="AD141" s="15"/>
    </row>
    <row r="142" spans="1:30" ht="15" customHeight="1" x14ac:dyDescent="0.2">
      <c r="C142" s="725">
        <f t="shared" ref="C142:I142" si="13">SUM(C129:C141)</f>
        <v>312</v>
      </c>
      <c r="D142" s="725">
        <f t="shared" si="13"/>
        <v>118</v>
      </c>
      <c r="E142" s="725">
        <f t="shared" si="13"/>
        <v>76</v>
      </c>
      <c r="F142" s="725">
        <f t="shared" si="13"/>
        <v>118</v>
      </c>
      <c r="G142" s="725">
        <f t="shared" si="13"/>
        <v>557</v>
      </c>
      <c r="H142" s="725">
        <f t="shared" si="13"/>
        <v>559</v>
      </c>
      <c r="I142" s="725">
        <f t="shared" si="13"/>
        <v>308</v>
      </c>
      <c r="J142" s="725">
        <f t="shared" si="11"/>
        <v>312</v>
      </c>
      <c r="K142" s="725">
        <f t="shared" si="12"/>
        <v>312</v>
      </c>
    </row>
    <row r="143" spans="1:30" ht="15" customHeight="1" thickBot="1" x14ac:dyDescent="0.25"/>
    <row r="144" spans="1:30" ht="15" customHeight="1" thickBot="1" x14ac:dyDescent="0.25">
      <c r="A144" s="1332" t="s">
        <v>2223</v>
      </c>
      <c r="B144" s="1333"/>
      <c r="C144" s="1333"/>
      <c r="D144" s="1333"/>
      <c r="E144" s="1333"/>
      <c r="F144" s="1334"/>
      <c r="G144" s="1335" t="s">
        <v>1447</v>
      </c>
      <c r="H144" s="1336"/>
      <c r="I144" s="1337"/>
      <c r="L144" s="1242" t="s">
        <v>588</v>
      </c>
      <c r="M144" s="1243"/>
      <c r="N144" s="1243"/>
      <c r="O144" s="1244"/>
    </row>
    <row r="145" spans="1:29" ht="15" customHeight="1" thickBot="1" x14ac:dyDescent="0.25">
      <c r="A145" s="688" t="s">
        <v>496</v>
      </c>
      <c r="B145" s="689" t="s">
        <v>497</v>
      </c>
      <c r="C145" s="690" t="s">
        <v>498</v>
      </c>
      <c r="D145" s="690" t="s">
        <v>499</v>
      </c>
      <c r="E145" s="690" t="s">
        <v>500</v>
      </c>
      <c r="F145" s="690" t="s">
        <v>501</v>
      </c>
      <c r="G145" s="691" t="s">
        <v>502</v>
      </c>
      <c r="H145" s="691" t="s">
        <v>503</v>
      </c>
      <c r="I145" s="692" t="s">
        <v>504</v>
      </c>
      <c r="L145" s="1245"/>
      <c r="M145" s="1246"/>
      <c r="N145" s="1246"/>
      <c r="O145" s="1247"/>
      <c r="Q145" s="24" t="s">
        <v>1448</v>
      </c>
      <c r="R145" s="683" t="s">
        <v>241</v>
      </c>
      <c r="S145" s="683" t="s">
        <v>541</v>
      </c>
      <c r="T145" s="683" t="s">
        <v>1503</v>
      </c>
      <c r="U145" s="683" t="s">
        <v>564</v>
      </c>
      <c r="V145" s="683" t="s">
        <v>500</v>
      </c>
      <c r="W145" s="683" t="s">
        <v>59</v>
      </c>
      <c r="X145" s="683" t="s">
        <v>1530</v>
      </c>
      <c r="Y145" s="683" t="s">
        <v>1088</v>
      </c>
      <c r="Z145" s="683" t="s">
        <v>436</v>
      </c>
      <c r="AA145" s="683" t="s">
        <v>1089</v>
      </c>
      <c r="AB145" s="684" t="s">
        <v>437</v>
      </c>
    </row>
    <row r="146" spans="1:29" ht="15" customHeight="1" x14ac:dyDescent="0.2">
      <c r="A146" s="703">
        <v>1</v>
      </c>
      <c r="B146" s="126" t="s">
        <v>106</v>
      </c>
      <c r="C146" s="726">
        <v>20</v>
      </c>
      <c r="D146" s="726">
        <v>17</v>
      </c>
      <c r="E146" s="726">
        <v>3</v>
      </c>
      <c r="F146" s="726">
        <v>0</v>
      </c>
      <c r="G146" s="726">
        <v>47</v>
      </c>
      <c r="H146" s="726">
        <v>18</v>
      </c>
      <c r="I146" s="727">
        <v>37</v>
      </c>
      <c r="J146" s="725">
        <f t="shared" si="11"/>
        <v>20</v>
      </c>
      <c r="K146" s="725">
        <f t="shared" si="12"/>
        <v>37</v>
      </c>
      <c r="L146" s="1341" t="s">
        <v>532</v>
      </c>
      <c r="M146" s="1342"/>
      <c r="N146" s="1342"/>
      <c r="O146" s="1343"/>
      <c r="Q146" s="681" t="s">
        <v>241</v>
      </c>
      <c r="R146" s="10"/>
      <c r="S146" s="20" t="s">
        <v>844</v>
      </c>
      <c r="T146" s="20"/>
      <c r="U146" s="20"/>
      <c r="V146" s="20"/>
      <c r="W146" s="20"/>
      <c r="X146" s="20"/>
      <c r="Y146" s="20"/>
      <c r="Z146" s="20"/>
      <c r="AA146" s="20"/>
      <c r="AB146" s="21"/>
    </row>
    <row r="147" spans="1:29" ht="15" customHeight="1" x14ac:dyDescent="0.2">
      <c r="A147" s="685">
        <v>2</v>
      </c>
      <c r="B147" s="129" t="s">
        <v>2254</v>
      </c>
      <c r="C147" s="721">
        <v>20</v>
      </c>
      <c r="D147" s="721">
        <v>13</v>
      </c>
      <c r="E147" s="721">
        <v>4</v>
      </c>
      <c r="F147" s="721">
        <v>3</v>
      </c>
      <c r="G147" s="721">
        <v>41</v>
      </c>
      <c r="H147" s="721">
        <v>18</v>
      </c>
      <c r="I147" s="723">
        <v>30</v>
      </c>
      <c r="J147" s="725">
        <f t="shared" si="11"/>
        <v>20</v>
      </c>
      <c r="K147" s="725">
        <f t="shared" si="12"/>
        <v>30</v>
      </c>
      <c r="L147" s="1344"/>
      <c r="M147" s="1345"/>
      <c r="N147" s="1345"/>
      <c r="O147" s="1346"/>
      <c r="Q147" s="681" t="s">
        <v>541</v>
      </c>
      <c r="R147" s="20" t="s">
        <v>1207</v>
      </c>
      <c r="S147" s="10"/>
      <c r="T147" s="20" t="s">
        <v>1601</v>
      </c>
      <c r="U147" s="20" t="s">
        <v>1642</v>
      </c>
      <c r="V147" s="20" t="s">
        <v>32</v>
      </c>
      <c r="W147" s="20" t="s">
        <v>844</v>
      </c>
      <c r="X147" s="20" t="s">
        <v>1643</v>
      </c>
      <c r="Y147" s="20" t="s">
        <v>1539</v>
      </c>
      <c r="Z147" s="20" t="s">
        <v>844</v>
      </c>
      <c r="AA147" s="20" t="s">
        <v>1600</v>
      </c>
      <c r="AB147" s="21" t="s">
        <v>1547</v>
      </c>
    </row>
    <row r="148" spans="1:29" ht="15" customHeight="1" x14ac:dyDescent="0.2">
      <c r="A148" s="685">
        <v>3</v>
      </c>
      <c r="B148" s="129" t="s">
        <v>1092</v>
      </c>
      <c r="C148" s="721">
        <v>20</v>
      </c>
      <c r="D148" s="721">
        <v>12</v>
      </c>
      <c r="E148" s="721">
        <v>3</v>
      </c>
      <c r="F148" s="721">
        <v>5</v>
      </c>
      <c r="G148" s="721">
        <v>39</v>
      </c>
      <c r="H148" s="721">
        <v>27</v>
      </c>
      <c r="I148" s="723">
        <v>27</v>
      </c>
      <c r="J148" s="725">
        <f t="shared" si="11"/>
        <v>20</v>
      </c>
      <c r="K148" s="725">
        <f t="shared" si="12"/>
        <v>27</v>
      </c>
      <c r="L148" s="1344"/>
      <c r="M148" s="1345"/>
      <c r="N148" s="1345"/>
      <c r="O148" s="1346"/>
      <c r="Q148" s="681" t="s">
        <v>1503</v>
      </c>
      <c r="R148" s="20"/>
      <c r="S148" s="20" t="s">
        <v>1643</v>
      </c>
      <c r="T148" s="10"/>
      <c r="U148" s="20"/>
      <c r="V148" s="20"/>
      <c r="W148" s="20"/>
      <c r="X148" s="20"/>
      <c r="Y148" s="20"/>
      <c r="Z148" s="20"/>
      <c r="AA148" s="20"/>
      <c r="AB148" s="21"/>
    </row>
    <row r="149" spans="1:29" ht="15" customHeight="1" x14ac:dyDescent="0.2">
      <c r="A149" s="685">
        <v>4</v>
      </c>
      <c r="B149" s="129" t="s">
        <v>2262</v>
      </c>
      <c r="C149" s="721">
        <v>20</v>
      </c>
      <c r="D149" s="721">
        <v>13</v>
      </c>
      <c r="E149" s="721">
        <v>0</v>
      </c>
      <c r="F149" s="721">
        <v>7</v>
      </c>
      <c r="G149" s="721">
        <v>44</v>
      </c>
      <c r="H149" s="721">
        <v>23</v>
      </c>
      <c r="I149" s="723">
        <v>26</v>
      </c>
      <c r="J149" s="725">
        <f t="shared" si="11"/>
        <v>20</v>
      </c>
      <c r="K149" s="725">
        <f t="shared" si="12"/>
        <v>26</v>
      </c>
      <c r="L149" s="1344"/>
      <c r="M149" s="1345"/>
      <c r="N149" s="1345"/>
      <c r="O149" s="1346"/>
      <c r="Q149" s="681" t="s">
        <v>1450</v>
      </c>
      <c r="R149" s="20"/>
      <c r="S149" s="20" t="s">
        <v>1540</v>
      </c>
      <c r="T149" s="20"/>
      <c r="U149" s="10"/>
      <c r="V149" s="20"/>
      <c r="W149" s="20"/>
      <c r="X149" s="20"/>
      <c r="Y149" s="20"/>
      <c r="Z149" s="20"/>
      <c r="AA149" s="20"/>
      <c r="AB149" s="21"/>
    </row>
    <row r="150" spans="1:29" ht="15" customHeight="1" x14ac:dyDescent="0.2">
      <c r="A150" s="685">
        <v>5</v>
      </c>
      <c r="B150" s="129" t="s">
        <v>1208</v>
      </c>
      <c r="C150" s="721">
        <v>20</v>
      </c>
      <c r="D150" s="721">
        <v>9</v>
      </c>
      <c r="E150" s="721">
        <v>3</v>
      </c>
      <c r="F150" s="721">
        <v>8</v>
      </c>
      <c r="G150" s="721">
        <v>44</v>
      </c>
      <c r="H150" s="721">
        <v>40</v>
      </c>
      <c r="I150" s="723">
        <v>21</v>
      </c>
      <c r="J150" s="725">
        <f t="shared" si="11"/>
        <v>20</v>
      </c>
      <c r="K150" s="725">
        <f t="shared" si="12"/>
        <v>21</v>
      </c>
      <c r="L150" s="1344"/>
      <c r="M150" s="1345"/>
      <c r="N150" s="1345"/>
      <c r="O150" s="1346"/>
      <c r="Q150" s="681" t="s">
        <v>500</v>
      </c>
      <c r="R150" s="20"/>
      <c r="S150" s="20" t="s">
        <v>1207</v>
      </c>
      <c r="T150" s="20"/>
      <c r="U150" s="20"/>
      <c r="V150" s="10"/>
      <c r="W150" s="20"/>
      <c r="X150" s="20"/>
      <c r="Y150" s="20"/>
      <c r="Z150" s="20"/>
      <c r="AA150" s="20"/>
      <c r="AB150" s="21"/>
    </row>
    <row r="151" spans="1:29" ht="15" customHeight="1" x14ac:dyDescent="0.2">
      <c r="A151" s="685">
        <v>6</v>
      </c>
      <c r="B151" s="129" t="s">
        <v>1451</v>
      </c>
      <c r="C151" s="721">
        <v>20</v>
      </c>
      <c r="D151" s="721">
        <v>10</v>
      </c>
      <c r="E151" s="721">
        <v>1</v>
      </c>
      <c r="F151" s="721">
        <v>9</v>
      </c>
      <c r="G151" s="721">
        <v>30</v>
      </c>
      <c r="H151" s="721">
        <v>30</v>
      </c>
      <c r="I151" s="723">
        <v>21</v>
      </c>
      <c r="J151" s="725">
        <f t="shared" si="11"/>
        <v>20</v>
      </c>
      <c r="K151" s="725">
        <f t="shared" si="12"/>
        <v>21</v>
      </c>
      <c r="L151" s="1344"/>
      <c r="M151" s="1345"/>
      <c r="N151" s="1345"/>
      <c r="O151" s="1346"/>
      <c r="Q151" s="681" t="s">
        <v>59</v>
      </c>
      <c r="R151" s="20"/>
      <c r="S151" s="20" t="s">
        <v>1602</v>
      </c>
      <c r="T151" s="20"/>
      <c r="U151" s="20"/>
      <c r="V151" s="20"/>
      <c r="W151" s="10"/>
      <c r="X151" s="20" t="s">
        <v>532</v>
      </c>
      <c r="Y151" s="20"/>
      <c r="Z151" s="20"/>
      <c r="AA151" s="20"/>
      <c r="AB151" s="21"/>
    </row>
    <row r="152" spans="1:29" ht="15" customHeight="1" x14ac:dyDescent="0.2">
      <c r="A152" s="685">
        <v>7</v>
      </c>
      <c r="B152" s="129" t="s">
        <v>1442</v>
      </c>
      <c r="C152" s="721">
        <v>20</v>
      </c>
      <c r="D152" s="721">
        <v>7</v>
      </c>
      <c r="E152" s="721">
        <v>3</v>
      </c>
      <c r="F152" s="721">
        <v>10</v>
      </c>
      <c r="G152" s="721">
        <v>30</v>
      </c>
      <c r="H152" s="721">
        <v>31</v>
      </c>
      <c r="I152" s="723">
        <v>17</v>
      </c>
      <c r="J152" s="725">
        <f t="shared" si="11"/>
        <v>20</v>
      </c>
      <c r="K152" s="725">
        <f t="shared" si="12"/>
        <v>17</v>
      </c>
      <c r="L152" s="1344"/>
      <c r="M152" s="1345"/>
      <c r="N152" s="1345"/>
      <c r="O152" s="1346"/>
      <c r="Q152" s="681" t="s">
        <v>1530</v>
      </c>
      <c r="R152" s="20"/>
      <c r="S152" s="20" t="s">
        <v>844</v>
      </c>
      <c r="T152" s="20"/>
      <c r="U152" s="20"/>
      <c r="V152" s="20"/>
      <c r="W152" s="20" t="s">
        <v>532</v>
      </c>
      <c r="X152" s="10"/>
      <c r="Y152" s="20"/>
      <c r="Z152" s="20"/>
      <c r="AA152" s="20"/>
      <c r="AB152" s="21"/>
    </row>
    <row r="153" spans="1:29" ht="15" customHeight="1" x14ac:dyDescent="0.2">
      <c r="A153" s="685">
        <v>8</v>
      </c>
      <c r="B153" s="129" t="s">
        <v>1452</v>
      </c>
      <c r="C153" s="721">
        <v>20</v>
      </c>
      <c r="D153" s="721">
        <v>7</v>
      </c>
      <c r="E153" s="721">
        <v>2</v>
      </c>
      <c r="F153" s="721">
        <v>11</v>
      </c>
      <c r="G153" s="721">
        <v>35</v>
      </c>
      <c r="H153" s="721">
        <v>35</v>
      </c>
      <c r="I153" s="723">
        <v>16</v>
      </c>
      <c r="J153" s="725">
        <f t="shared" si="11"/>
        <v>20</v>
      </c>
      <c r="K153" s="725">
        <f t="shared" si="12"/>
        <v>16</v>
      </c>
      <c r="L153" s="1344"/>
      <c r="M153" s="1345"/>
      <c r="N153" s="1345"/>
      <c r="O153" s="1346"/>
      <c r="Q153" s="681" t="s">
        <v>1088</v>
      </c>
      <c r="R153" s="20"/>
      <c r="S153" s="20" t="s">
        <v>1493</v>
      </c>
      <c r="T153" s="20"/>
      <c r="U153" s="20"/>
      <c r="V153" s="20" t="s">
        <v>532</v>
      </c>
      <c r="W153" s="20"/>
      <c r="X153" s="20"/>
      <c r="Y153" s="10"/>
      <c r="Z153" s="20"/>
      <c r="AA153" s="20"/>
      <c r="AB153" s="21"/>
    </row>
    <row r="154" spans="1:29" ht="15" customHeight="1" x14ac:dyDescent="0.2">
      <c r="A154" s="685">
        <v>9</v>
      </c>
      <c r="B154" s="129" t="s">
        <v>1453</v>
      </c>
      <c r="C154" s="721">
        <v>20</v>
      </c>
      <c r="D154" s="721">
        <v>6</v>
      </c>
      <c r="E154" s="721">
        <v>1</v>
      </c>
      <c r="F154" s="721">
        <v>13</v>
      </c>
      <c r="G154" s="721">
        <v>35</v>
      </c>
      <c r="H154" s="721">
        <v>50</v>
      </c>
      <c r="I154" s="723">
        <v>13</v>
      </c>
      <c r="J154" s="725">
        <f t="shared" si="11"/>
        <v>20</v>
      </c>
      <c r="K154" s="725">
        <f t="shared" si="12"/>
        <v>13</v>
      </c>
      <c r="L154" s="1344"/>
      <c r="M154" s="1345"/>
      <c r="N154" s="1345"/>
      <c r="O154" s="1346"/>
      <c r="Q154" s="681" t="s">
        <v>436</v>
      </c>
      <c r="R154" s="20"/>
      <c r="S154" s="20" t="s">
        <v>1490</v>
      </c>
      <c r="T154" s="20"/>
      <c r="U154" s="20"/>
      <c r="V154" s="20"/>
      <c r="W154" s="20"/>
      <c r="X154" s="20"/>
      <c r="Y154" s="20"/>
      <c r="Z154" s="10"/>
      <c r="AA154" s="20"/>
      <c r="AB154" s="21"/>
    </row>
    <row r="155" spans="1:29" ht="15" customHeight="1" x14ac:dyDescent="0.2">
      <c r="A155" s="685">
        <v>10</v>
      </c>
      <c r="B155" s="129" t="s">
        <v>616</v>
      </c>
      <c r="C155" s="721">
        <v>20</v>
      </c>
      <c r="D155" s="721">
        <v>3</v>
      </c>
      <c r="E155" s="721">
        <v>3</v>
      </c>
      <c r="F155" s="721">
        <v>14</v>
      </c>
      <c r="G155" s="721">
        <v>23</v>
      </c>
      <c r="H155" s="721">
        <v>46</v>
      </c>
      <c r="I155" s="723">
        <v>9</v>
      </c>
      <c r="J155" s="725">
        <f t="shared" si="11"/>
        <v>20</v>
      </c>
      <c r="K155" s="725">
        <f t="shared" si="12"/>
        <v>9</v>
      </c>
      <c r="L155" s="1344"/>
      <c r="M155" s="1345"/>
      <c r="N155" s="1345"/>
      <c r="O155" s="1346"/>
      <c r="Q155" s="681" t="s">
        <v>1089</v>
      </c>
      <c r="R155" s="20"/>
      <c r="S155" s="20" t="s">
        <v>1642</v>
      </c>
      <c r="T155" s="20"/>
      <c r="U155" s="20"/>
      <c r="V155" s="20"/>
      <c r="W155" s="20"/>
      <c r="X155" s="20"/>
      <c r="Y155" s="20"/>
      <c r="Z155" s="20"/>
      <c r="AA155" s="10"/>
      <c r="AB155" s="21"/>
    </row>
    <row r="156" spans="1:29" ht="15" customHeight="1" thickBot="1" x14ac:dyDescent="0.25">
      <c r="A156" s="686">
        <v>11</v>
      </c>
      <c r="B156" s="130" t="s">
        <v>1094</v>
      </c>
      <c r="C156" s="722">
        <v>20</v>
      </c>
      <c r="D156" s="722">
        <v>0</v>
      </c>
      <c r="E156" s="722">
        <v>3</v>
      </c>
      <c r="F156" s="722">
        <v>17</v>
      </c>
      <c r="G156" s="722">
        <v>23</v>
      </c>
      <c r="H156" s="722">
        <v>74</v>
      </c>
      <c r="I156" s="724">
        <v>3</v>
      </c>
      <c r="J156" s="725">
        <f t="shared" si="11"/>
        <v>20</v>
      </c>
      <c r="K156" s="725">
        <f t="shared" si="12"/>
        <v>3</v>
      </c>
      <c r="L156" s="1347"/>
      <c r="M156" s="1348"/>
      <c r="N156" s="1348"/>
      <c r="O156" s="1349"/>
      <c r="Q156" s="682" t="s">
        <v>437</v>
      </c>
      <c r="R156" s="23"/>
      <c r="S156" s="23" t="s">
        <v>1489</v>
      </c>
      <c r="T156" s="23"/>
      <c r="U156" s="23"/>
      <c r="V156" s="23"/>
      <c r="W156" s="23"/>
      <c r="X156" s="23"/>
      <c r="Y156" s="23"/>
      <c r="Z156" s="23"/>
      <c r="AA156" s="23"/>
      <c r="AB156" s="15"/>
    </row>
    <row r="157" spans="1:29" ht="15" customHeight="1" x14ac:dyDescent="0.2">
      <c r="C157" s="725">
        <f t="shared" ref="C157:I157" si="14">SUM(C146:C156)</f>
        <v>220</v>
      </c>
      <c r="D157" s="725">
        <f t="shared" si="14"/>
        <v>97</v>
      </c>
      <c r="E157" s="725">
        <f t="shared" si="14"/>
        <v>26</v>
      </c>
      <c r="F157" s="725">
        <f t="shared" si="14"/>
        <v>97</v>
      </c>
      <c r="G157" s="725">
        <f t="shared" si="14"/>
        <v>391</v>
      </c>
      <c r="H157" s="725">
        <f t="shared" si="14"/>
        <v>392</v>
      </c>
      <c r="I157" s="725">
        <f t="shared" si="14"/>
        <v>220</v>
      </c>
      <c r="J157" s="725">
        <f t="shared" si="11"/>
        <v>220</v>
      </c>
      <c r="K157" s="725">
        <f t="shared" si="12"/>
        <v>220</v>
      </c>
    </row>
    <row r="158" spans="1:29" ht="15" customHeight="1" thickBot="1" x14ac:dyDescent="0.25">
      <c r="L158" s="729" t="s">
        <v>532</v>
      </c>
    </row>
    <row r="159" spans="1:29" ht="15" customHeight="1" thickBot="1" x14ac:dyDescent="0.25">
      <c r="A159" s="1332" t="s">
        <v>2231</v>
      </c>
      <c r="B159" s="1333"/>
      <c r="C159" s="1333"/>
      <c r="D159" s="1333"/>
      <c r="E159" s="1333"/>
      <c r="F159" s="1334"/>
      <c r="G159" s="1335" t="s">
        <v>1447</v>
      </c>
      <c r="H159" s="1336"/>
      <c r="I159" s="1337"/>
      <c r="L159" s="952" t="s">
        <v>538</v>
      </c>
      <c r="M159" s="953"/>
      <c r="N159" s="953"/>
      <c r="O159" s="954"/>
    </row>
    <row r="160" spans="1:29" ht="15" customHeight="1" thickBot="1" x14ac:dyDescent="0.25">
      <c r="A160" s="688" t="s">
        <v>496</v>
      </c>
      <c r="B160" s="689" t="s">
        <v>497</v>
      </c>
      <c r="C160" s="690" t="s">
        <v>498</v>
      </c>
      <c r="D160" s="690" t="s">
        <v>499</v>
      </c>
      <c r="E160" s="690" t="s">
        <v>500</v>
      </c>
      <c r="F160" s="690" t="s">
        <v>501</v>
      </c>
      <c r="G160" s="691" t="s">
        <v>502</v>
      </c>
      <c r="H160" s="691" t="s">
        <v>503</v>
      </c>
      <c r="I160" s="692" t="s">
        <v>504</v>
      </c>
      <c r="L160" s="955"/>
      <c r="M160" s="956"/>
      <c r="N160" s="956"/>
      <c r="O160" s="957"/>
      <c r="Q160" s="24" t="s">
        <v>1448</v>
      </c>
      <c r="R160" s="683" t="s">
        <v>1615</v>
      </c>
      <c r="S160" s="683" t="s">
        <v>1196</v>
      </c>
      <c r="T160" s="683" t="s">
        <v>241</v>
      </c>
      <c r="U160" s="683" t="s">
        <v>1784</v>
      </c>
      <c r="V160" s="683" t="s">
        <v>242</v>
      </c>
      <c r="W160" s="683" t="s">
        <v>514</v>
      </c>
      <c r="X160" s="683" t="s">
        <v>2089</v>
      </c>
      <c r="Y160" s="683" t="s">
        <v>1959</v>
      </c>
      <c r="Z160" s="683" t="s">
        <v>2090</v>
      </c>
      <c r="AA160" s="683" t="s">
        <v>1587</v>
      </c>
      <c r="AB160" s="683" t="s">
        <v>813</v>
      </c>
      <c r="AC160" s="684" t="s">
        <v>727</v>
      </c>
    </row>
    <row r="161" spans="1:29" ht="15" customHeight="1" x14ac:dyDescent="0.2">
      <c r="A161" s="703">
        <v>1</v>
      </c>
      <c r="B161" s="126" t="s">
        <v>2266</v>
      </c>
      <c r="C161" s="726">
        <v>22</v>
      </c>
      <c r="D161" s="726">
        <v>17</v>
      </c>
      <c r="E161" s="726">
        <v>3</v>
      </c>
      <c r="F161" s="726">
        <v>2</v>
      </c>
      <c r="G161" s="726">
        <v>76</v>
      </c>
      <c r="H161" s="726">
        <v>26</v>
      </c>
      <c r="I161" s="727">
        <v>37</v>
      </c>
      <c r="J161" s="725">
        <f t="shared" si="11"/>
        <v>22</v>
      </c>
      <c r="K161" s="725">
        <f t="shared" si="12"/>
        <v>37</v>
      </c>
      <c r="L161" s="1341" t="s">
        <v>532</v>
      </c>
      <c r="M161" s="1342"/>
      <c r="N161" s="1342"/>
      <c r="O161" s="1343"/>
      <c r="Q161" s="681" t="s">
        <v>1615</v>
      </c>
      <c r="R161" s="10"/>
      <c r="S161" s="20"/>
      <c r="T161" s="20"/>
      <c r="U161" s="20"/>
      <c r="V161" s="20"/>
      <c r="W161" s="20"/>
      <c r="X161" s="20"/>
      <c r="Y161" s="20"/>
      <c r="Z161" s="20"/>
      <c r="AA161" s="20"/>
      <c r="AB161" s="20"/>
      <c r="AC161" s="21"/>
    </row>
    <row r="162" spans="1:29" ht="15" customHeight="1" x14ac:dyDescent="0.2">
      <c r="A162" s="685">
        <v>2</v>
      </c>
      <c r="B162" s="129" t="s">
        <v>1497</v>
      </c>
      <c r="C162" s="721">
        <v>22</v>
      </c>
      <c r="D162" s="721">
        <v>15</v>
      </c>
      <c r="E162" s="721">
        <v>3</v>
      </c>
      <c r="F162" s="721">
        <v>4</v>
      </c>
      <c r="G162" s="721">
        <v>56</v>
      </c>
      <c r="H162" s="721">
        <v>27</v>
      </c>
      <c r="I162" s="723">
        <v>33</v>
      </c>
      <c r="J162" s="725">
        <f t="shared" si="11"/>
        <v>22</v>
      </c>
      <c r="K162" s="725">
        <f t="shared" si="12"/>
        <v>33</v>
      </c>
      <c r="L162" s="1344"/>
      <c r="M162" s="1345"/>
      <c r="N162" s="1345"/>
      <c r="O162" s="1346"/>
      <c r="Q162" s="681" t="s">
        <v>1196</v>
      </c>
      <c r="R162" s="20"/>
      <c r="S162" s="10"/>
      <c r="T162" s="20"/>
      <c r="U162" s="20"/>
      <c r="V162" s="20"/>
      <c r="W162" s="20"/>
      <c r="X162" s="20"/>
      <c r="Y162" s="20"/>
      <c r="Z162" s="20"/>
      <c r="AA162" s="20"/>
      <c r="AB162" s="20"/>
      <c r="AC162" s="21"/>
    </row>
    <row r="163" spans="1:29" ht="15" customHeight="1" x14ac:dyDescent="0.2">
      <c r="A163" s="685">
        <v>3</v>
      </c>
      <c r="B163" s="129" t="s">
        <v>2271</v>
      </c>
      <c r="C163" s="721">
        <v>22</v>
      </c>
      <c r="D163" s="721">
        <v>11</v>
      </c>
      <c r="E163" s="721">
        <v>4</v>
      </c>
      <c r="F163" s="721">
        <v>7</v>
      </c>
      <c r="G163" s="721">
        <v>34</v>
      </c>
      <c r="H163" s="721">
        <v>31</v>
      </c>
      <c r="I163" s="723">
        <v>26</v>
      </c>
      <c r="J163" s="725">
        <f t="shared" si="11"/>
        <v>22</v>
      </c>
      <c r="K163" s="725">
        <f t="shared" si="12"/>
        <v>26</v>
      </c>
      <c r="L163" s="1344"/>
      <c r="M163" s="1345"/>
      <c r="N163" s="1345"/>
      <c r="O163" s="1346"/>
      <c r="Q163" s="681" t="s">
        <v>241</v>
      </c>
      <c r="R163" s="20"/>
      <c r="S163" s="20"/>
      <c r="T163" s="10"/>
      <c r="U163" s="20"/>
      <c r="V163" s="20"/>
      <c r="W163" s="20"/>
      <c r="X163" s="20"/>
      <c r="Y163" s="20"/>
      <c r="Z163" s="20"/>
      <c r="AA163" s="20"/>
      <c r="AB163" s="20"/>
      <c r="AC163" s="21"/>
    </row>
    <row r="164" spans="1:29" ht="15" customHeight="1" x14ac:dyDescent="0.2">
      <c r="A164" s="685">
        <v>4</v>
      </c>
      <c r="B164" s="129" t="s">
        <v>2094</v>
      </c>
      <c r="C164" s="721">
        <v>22</v>
      </c>
      <c r="D164" s="721">
        <v>11</v>
      </c>
      <c r="E164" s="721">
        <v>3</v>
      </c>
      <c r="F164" s="721">
        <v>8</v>
      </c>
      <c r="G164" s="721">
        <v>49</v>
      </c>
      <c r="H164" s="721">
        <v>44</v>
      </c>
      <c r="I164" s="723">
        <v>25</v>
      </c>
      <c r="J164" s="725">
        <f t="shared" si="11"/>
        <v>22</v>
      </c>
      <c r="K164" s="725">
        <f t="shared" si="12"/>
        <v>25</v>
      </c>
      <c r="L164" s="1344"/>
      <c r="M164" s="1345"/>
      <c r="N164" s="1345"/>
      <c r="O164" s="1346"/>
      <c r="Q164" s="681" t="s">
        <v>1784</v>
      </c>
      <c r="R164" s="20"/>
      <c r="S164" s="20"/>
      <c r="T164" s="20"/>
      <c r="U164" s="10"/>
      <c r="V164" s="20" t="s">
        <v>532</v>
      </c>
      <c r="W164" s="20"/>
      <c r="X164" s="20"/>
      <c r="Y164" s="20"/>
      <c r="Z164" s="20"/>
      <c r="AA164" s="20"/>
      <c r="AB164" s="20"/>
      <c r="AC164" s="21"/>
    </row>
    <row r="165" spans="1:29" ht="15" customHeight="1" x14ac:dyDescent="0.2">
      <c r="A165" s="685">
        <v>5</v>
      </c>
      <c r="B165" s="129" t="s">
        <v>1361</v>
      </c>
      <c r="C165" s="721">
        <v>22</v>
      </c>
      <c r="D165" s="721">
        <v>10</v>
      </c>
      <c r="E165" s="721">
        <v>4</v>
      </c>
      <c r="F165" s="721">
        <v>8</v>
      </c>
      <c r="G165" s="721">
        <v>48</v>
      </c>
      <c r="H165" s="721">
        <v>37</v>
      </c>
      <c r="I165" s="723">
        <v>24</v>
      </c>
      <c r="J165" s="725">
        <f t="shared" si="11"/>
        <v>22</v>
      </c>
      <c r="K165" s="725">
        <f t="shared" si="12"/>
        <v>24</v>
      </c>
      <c r="L165" s="1344"/>
      <c r="M165" s="1345"/>
      <c r="N165" s="1345"/>
      <c r="O165" s="1346"/>
      <c r="Q165" s="681" t="s">
        <v>242</v>
      </c>
      <c r="R165" s="20"/>
      <c r="S165" s="20"/>
      <c r="T165" s="20"/>
      <c r="U165" s="20" t="s">
        <v>532</v>
      </c>
      <c r="V165" s="10"/>
      <c r="W165" s="20"/>
      <c r="X165" s="20"/>
      <c r="Y165" s="20"/>
      <c r="Z165" s="20"/>
      <c r="AA165" s="20"/>
      <c r="AB165" s="20"/>
      <c r="AC165" s="21"/>
    </row>
    <row r="166" spans="1:29" ht="15" customHeight="1" x14ac:dyDescent="0.2">
      <c r="A166" s="685">
        <v>6</v>
      </c>
      <c r="B166" s="129" t="s">
        <v>1446</v>
      </c>
      <c r="C166" s="721">
        <v>22</v>
      </c>
      <c r="D166" s="721">
        <v>8</v>
      </c>
      <c r="E166" s="721">
        <v>7</v>
      </c>
      <c r="F166" s="721">
        <v>7</v>
      </c>
      <c r="G166" s="721">
        <v>37</v>
      </c>
      <c r="H166" s="721">
        <v>30</v>
      </c>
      <c r="I166" s="723">
        <v>23</v>
      </c>
      <c r="J166" s="725">
        <f t="shared" si="11"/>
        <v>22</v>
      </c>
      <c r="K166" s="725">
        <f t="shared" si="12"/>
        <v>23</v>
      </c>
      <c r="L166" s="1344"/>
      <c r="M166" s="1345"/>
      <c r="N166" s="1345"/>
      <c r="O166" s="1346"/>
      <c r="Q166" s="681" t="s">
        <v>514</v>
      </c>
      <c r="R166" s="20"/>
      <c r="S166" s="20"/>
      <c r="T166" s="20" t="s">
        <v>532</v>
      </c>
      <c r="U166" s="20"/>
      <c r="V166" s="20"/>
      <c r="W166" s="10"/>
      <c r="X166" s="20"/>
      <c r="Y166" s="20"/>
      <c r="Z166" s="20"/>
      <c r="AA166" s="20" t="s">
        <v>532</v>
      </c>
      <c r="AB166" s="20"/>
      <c r="AC166" s="21"/>
    </row>
    <row r="167" spans="1:29" ht="15" customHeight="1" x14ac:dyDescent="0.2">
      <c r="A167" s="685">
        <v>7</v>
      </c>
      <c r="B167" s="129" t="s">
        <v>2229</v>
      </c>
      <c r="C167" s="721">
        <v>22</v>
      </c>
      <c r="D167" s="721">
        <v>10</v>
      </c>
      <c r="E167" s="721">
        <v>2</v>
      </c>
      <c r="F167" s="721">
        <v>10</v>
      </c>
      <c r="G167" s="721">
        <v>46</v>
      </c>
      <c r="H167" s="721">
        <v>40</v>
      </c>
      <c r="I167" s="723">
        <v>22</v>
      </c>
      <c r="J167" s="725">
        <f t="shared" si="11"/>
        <v>22</v>
      </c>
      <c r="K167" s="725">
        <f t="shared" si="12"/>
        <v>22</v>
      </c>
      <c r="L167" s="1344"/>
      <c r="M167" s="1345"/>
      <c r="N167" s="1345"/>
      <c r="O167" s="1346"/>
      <c r="Q167" s="681" t="s">
        <v>2089</v>
      </c>
      <c r="R167" s="20"/>
      <c r="S167" s="20"/>
      <c r="T167" s="20"/>
      <c r="U167" s="20"/>
      <c r="V167" s="20"/>
      <c r="W167" s="20"/>
      <c r="X167" s="10"/>
      <c r="Y167" s="20"/>
      <c r="Z167" s="20"/>
      <c r="AA167" s="20"/>
      <c r="AB167" s="20"/>
      <c r="AC167" s="21"/>
    </row>
    <row r="168" spans="1:29" ht="15" customHeight="1" x14ac:dyDescent="0.2">
      <c r="A168" s="685">
        <v>8</v>
      </c>
      <c r="B168" s="129" t="s">
        <v>1454</v>
      </c>
      <c r="C168" s="721">
        <v>22</v>
      </c>
      <c r="D168" s="721">
        <v>10</v>
      </c>
      <c r="E168" s="721">
        <v>2</v>
      </c>
      <c r="F168" s="721">
        <v>10</v>
      </c>
      <c r="G168" s="721">
        <v>47</v>
      </c>
      <c r="H168" s="721">
        <v>43</v>
      </c>
      <c r="I168" s="723">
        <v>22</v>
      </c>
      <c r="J168" s="725">
        <f t="shared" si="11"/>
        <v>22</v>
      </c>
      <c r="K168" s="725">
        <f t="shared" si="12"/>
        <v>22</v>
      </c>
      <c r="L168" s="1344"/>
      <c r="M168" s="1345"/>
      <c r="N168" s="1345"/>
      <c r="O168" s="1346"/>
      <c r="Q168" s="681" t="s">
        <v>1959</v>
      </c>
      <c r="R168" s="20"/>
      <c r="S168" s="20"/>
      <c r="T168" s="20"/>
      <c r="U168" s="20"/>
      <c r="V168" s="20"/>
      <c r="W168" s="20"/>
      <c r="X168" s="20"/>
      <c r="Y168" s="10"/>
      <c r="Z168" s="20"/>
      <c r="AA168" s="20"/>
      <c r="AB168" s="20"/>
      <c r="AC168" s="21"/>
    </row>
    <row r="169" spans="1:29" ht="15" customHeight="1" x14ac:dyDescent="0.2">
      <c r="A169" s="685">
        <v>9</v>
      </c>
      <c r="B169" s="129" t="s">
        <v>1455</v>
      </c>
      <c r="C169" s="721">
        <v>22</v>
      </c>
      <c r="D169" s="721">
        <v>8</v>
      </c>
      <c r="E169" s="721">
        <v>3</v>
      </c>
      <c r="F169" s="721">
        <v>11</v>
      </c>
      <c r="G169" s="721">
        <v>34</v>
      </c>
      <c r="H169" s="721">
        <v>55</v>
      </c>
      <c r="I169" s="723">
        <v>19</v>
      </c>
      <c r="J169" s="725">
        <f t="shared" si="11"/>
        <v>22</v>
      </c>
      <c r="K169" s="725">
        <f t="shared" si="12"/>
        <v>19</v>
      </c>
      <c r="L169" s="1344"/>
      <c r="M169" s="1345"/>
      <c r="N169" s="1345"/>
      <c r="O169" s="1346"/>
      <c r="Q169" s="681" t="s">
        <v>2090</v>
      </c>
      <c r="R169" s="20"/>
      <c r="S169" s="20"/>
      <c r="T169" s="20"/>
      <c r="U169" s="20"/>
      <c r="V169" s="20"/>
      <c r="W169" s="20"/>
      <c r="X169" s="20"/>
      <c r="Y169" s="20"/>
      <c r="Z169" s="10"/>
      <c r="AA169" s="20"/>
      <c r="AB169" s="20"/>
      <c r="AC169" s="21"/>
    </row>
    <row r="170" spans="1:29" ht="15" customHeight="1" x14ac:dyDescent="0.2">
      <c r="A170" s="685">
        <v>10</v>
      </c>
      <c r="B170" s="129" t="s">
        <v>1456</v>
      </c>
      <c r="C170" s="721">
        <v>22</v>
      </c>
      <c r="D170" s="721">
        <v>6</v>
      </c>
      <c r="E170" s="721">
        <v>3</v>
      </c>
      <c r="F170" s="721">
        <v>13</v>
      </c>
      <c r="G170" s="721">
        <v>41</v>
      </c>
      <c r="H170" s="721">
        <v>49</v>
      </c>
      <c r="I170" s="723">
        <v>15</v>
      </c>
      <c r="J170" s="725">
        <f t="shared" si="11"/>
        <v>22</v>
      </c>
      <c r="K170" s="725">
        <f t="shared" si="12"/>
        <v>15</v>
      </c>
      <c r="L170" s="1344"/>
      <c r="M170" s="1345"/>
      <c r="N170" s="1345"/>
      <c r="O170" s="1346"/>
      <c r="Q170" s="681" t="s">
        <v>1587</v>
      </c>
      <c r="R170" s="20"/>
      <c r="S170" s="20"/>
      <c r="T170" s="20"/>
      <c r="U170" s="20"/>
      <c r="V170" s="20"/>
      <c r="W170" s="20"/>
      <c r="X170" s="20"/>
      <c r="Y170" s="20"/>
      <c r="Z170" s="20"/>
      <c r="AA170" s="10"/>
      <c r="AB170" s="20"/>
      <c r="AC170" s="21"/>
    </row>
    <row r="171" spans="1:29" ht="15" customHeight="1" x14ac:dyDescent="0.2">
      <c r="A171" s="685">
        <v>11</v>
      </c>
      <c r="B171" s="129" t="s">
        <v>1457</v>
      </c>
      <c r="C171" s="721">
        <v>22</v>
      </c>
      <c r="D171" s="721">
        <v>5</v>
      </c>
      <c r="E171" s="721">
        <v>3</v>
      </c>
      <c r="F171" s="721">
        <v>14</v>
      </c>
      <c r="G171" s="721">
        <v>29</v>
      </c>
      <c r="H171" s="721">
        <v>53</v>
      </c>
      <c r="I171" s="723">
        <v>13</v>
      </c>
      <c r="J171" s="725">
        <f t="shared" si="11"/>
        <v>22</v>
      </c>
      <c r="K171" s="725">
        <f t="shared" si="12"/>
        <v>13</v>
      </c>
      <c r="L171" s="1344"/>
      <c r="M171" s="1345"/>
      <c r="N171" s="1345"/>
      <c r="O171" s="1346"/>
      <c r="Q171" s="681" t="s">
        <v>813</v>
      </c>
      <c r="R171" s="20"/>
      <c r="S171" s="20"/>
      <c r="T171" s="20"/>
      <c r="U171" s="20"/>
      <c r="V171" s="20"/>
      <c r="W171" s="20"/>
      <c r="X171" s="20"/>
      <c r="Y171" s="20"/>
      <c r="Z171" s="20"/>
      <c r="AA171" s="20"/>
      <c r="AB171" s="10"/>
      <c r="AC171" s="21"/>
    </row>
    <row r="172" spans="1:29" ht="15" customHeight="1" thickBot="1" x14ac:dyDescent="0.25">
      <c r="A172" s="686">
        <v>12</v>
      </c>
      <c r="B172" s="130" t="s">
        <v>244</v>
      </c>
      <c r="C172" s="722">
        <v>22</v>
      </c>
      <c r="D172" s="722">
        <v>2</v>
      </c>
      <c r="E172" s="722">
        <v>1</v>
      </c>
      <c r="F172" s="722">
        <v>19</v>
      </c>
      <c r="G172" s="722">
        <v>22</v>
      </c>
      <c r="H172" s="722">
        <v>84</v>
      </c>
      <c r="I172" s="724">
        <v>5</v>
      </c>
      <c r="J172" s="725">
        <f t="shared" si="11"/>
        <v>22</v>
      </c>
      <c r="K172" s="725">
        <f t="shared" si="12"/>
        <v>5</v>
      </c>
      <c r="L172" s="1347"/>
      <c r="M172" s="1348"/>
      <c r="N172" s="1348"/>
      <c r="O172" s="1349"/>
      <c r="Q172" s="682" t="s">
        <v>727</v>
      </c>
      <c r="R172" s="23"/>
      <c r="S172" s="23"/>
      <c r="T172" s="23"/>
      <c r="U172" s="23"/>
      <c r="V172" s="23"/>
      <c r="W172" s="23"/>
      <c r="X172" s="23"/>
      <c r="Y172" s="23"/>
      <c r="Z172" s="23"/>
      <c r="AA172" s="23"/>
      <c r="AB172" s="23"/>
      <c r="AC172" s="15"/>
    </row>
    <row r="173" spans="1:29" ht="15" customHeight="1" x14ac:dyDescent="0.2">
      <c r="C173" s="725">
        <f t="shared" ref="C173:I173" si="15">SUM(C161:C172)</f>
        <v>264</v>
      </c>
      <c r="D173" s="725">
        <f t="shared" si="15"/>
        <v>113</v>
      </c>
      <c r="E173" s="725">
        <f t="shared" si="15"/>
        <v>38</v>
      </c>
      <c r="F173" s="725">
        <f t="shared" si="15"/>
        <v>113</v>
      </c>
      <c r="G173" s="725">
        <f t="shared" si="15"/>
        <v>519</v>
      </c>
      <c r="H173" s="725">
        <f t="shared" si="15"/>
        <v>519</v>
      </c>
      <c r="I173" s="725">
        <f t="shared" si="15"/>
        <v>264</v>
      </c>
      <c r="J173" s="725">
        <f t="shared" si="11"/>
        <v>264</v>
      </c>
      <c r="K173" s="725">
        <f t="shared" si="12"/>
        <v>264</v>
      </c>
      <c r="L173" s="729" t="s">
        <v>532</v>
      </c>
    </row>
    <row r="174" spans="1:29" ht="15" customHeight="1" thickBot="1" x14ac:dyDescent="0.25"/>
    <row r="175" spans="1:29" ht="15" customHeight="1" x14ac:dyDescent="0.2">
      <c r="A175" s="1131" t="s">
        <v>491</v>
      </c>
      <c r="B175" s="1305"/>
      <c r="C175" s="1020" t="s">
        <v>1458</v>
      </c>
      <c r="D175" s="1021"/>
      <c r="E175" s="1021"/>
      <c r="F175" s="1021"/>
      <c r="G175" s="1021"/>
      <c r="H175" s="1021"/>
      <c r="I175" s="1022"/>
      <c r="N175" s="4" t="s">
        <v>532</v>
      </c>
      <c r="P175" s="5" t="s">
        <v>532</v>
      </c>
    </row>
    <row r="176" spans="1:29" ht="15" customHeight="1" thickBot="1" x14ac:dyDescent="0.25">
      <c r="A176" s="1133"/>
      <c r="B176" s="1306"/>
      <c r="C176" s="1023"/>
      <c r="D176" s="1024"/>
      <c r="E176" s="1024"/>
      <c r="F176" s="1024"/>
      <c r="G176" s="1024"/>
      <c r="H176" s="1024"/>
      <c r="I176" s="1025"/>
      <c r="N176" s="4" t="s">
        <v>532</v>
      </c>
    </row>
    <row r="177" spans="1:31" ht="15" customHeight="1" thickBot="1" x14ac:dyDescent="0.25"/>
    <row r="178" spans="1:31" ht="15" customHeight="1" thickBot="1" x14ac:dyDescent="0.25">
      <c r="A178" s="1239" t="s">
        <v>2187</v>
      </c>
      <c r="B178" s="1240"/>
      <c r="C178" s="1240"/>
      <c r="D178" s="1240"/>
      <c r="E178" s="1240"/>
      <c r="F178" s="1241"/>
      <c r="G178" s="1236" t="s">
        <v>1458</v>
      </c>
      <c r="H178" s="1237"/>
      <c r="I178" s="1238"/>
      <c r="L178" s="952" t="s">
        <v>538</v>
      </c>
      <c r="M178" s="953"/>
      <c r="N178" s="953"/>
      <c r="O178" s="954"/>
    </row>
    <row r="179" spans="1:31" ht="15" customHeight="1" thickBot="1" x14ac:dyDescent="0.25">
      <c r="A179" s="508" t="s">
        <v>496</v>
      </c>
      <c r="B179" s="509" t="s">
        <v>497</v>
      </c>
      <c r="C179" s="510" t="s">
        <v>498</v>
      </c>
      <c r="D179" s="510" t="s">
        <v>499</v>
      </c>
      <c r="E179" s="510" t="s">
        <v>500</v>
      </c>
      <c r="F179" s="510" t="s">
        <v>501</v>
      </c>
      <c r="G179" s="511" t="s">
        <v>502</v>
      </c>
      <c r="H179" s="511" t="s">
        <v>503</v>
      </c>
      <c r="I179" s="512" t="s">
        <v>504</v>
      </c>
      <c r="L179" s="955"/>
      <c r="M179" s="956"/>
      <c r="N179" s="956"/>
      <c r="O179" s="957"/>
      <c r="Q179" s="24" t="s">
        <v>1459</v>
      </c>
      <c r="R179" s="420" t="s">
        <v>503</v>
      </c>
      <c r="S179" s="420" t="s">
        <v>541</v>
      </c>
      <c r="T179" s="420" t="s">
        <v>506</v>
      </c>
      <c r="U179" s="420" t="s">
        <v>158</v>
      </c>
      <c r="V179" s="420" t="s">
        <v>1631</v>
      </c>
      <c r="W179" s="420" t="s">
        <v>514</v>
      </c>
      <c r="X179" s="420" t="s">
        <v>501</v>
      </c>
      <c r="Y179" s="420" t="s">
        <v>591</v>
      </c>
      <c r="Z179" s="420" t="s">
        <v>777</v>
      </c>
      <c r="AA179" s="420" t="s">
        <v>1684</v>
      </c>
      <c r="AB179" s="420" t="s">
        <v>2136</v>
      </c>
      <c r="AC179" s="420" t="s">
        <v>533</v>
      </c>
      <c r="AD179" s="420" t="s">
        <v>769</v>
      </c>
      <c r="AE179" s="421" t="s">
        <v>153</v>
      </c>
    </row>
    <row r="180" spans="1:31" ht="15" customHeight="1" x14ac:dyDescent="0.2">
      <c r="A180" s="518">
        <v>1</v>
      </c>
      <c r="B180" s="126" t="s">
        <v>781</v>
      </c>
      <c r="C180" s="726">
        <v>26</v>
      </c>
      <c r="D180" s="726">
        <v>15</v>
      </c>
      <c r="E180" s="726">
        <v>5</v>
      </c>
      <c r="F180" s="726">
        <v>6</v>
      </c>
      <c r="G180" s="726">
        <v>70</v>
      </c>
      <c r="H180" s="726">
        <v>46</v>
      </c>
      <c r="I180" s="727">
        <v>35</v>
      </c>
      <c r="J180" s="725">
        <f t="shared" si="11"/>
        <v>26</v>
      </c>
      <c r="K180" s="725">
        <f t="shared" si="12"/>
        <v>35</v>
      </c>
      <c r="L180" s="1350" t="s">
        <v>532</v>
      </c>
      <c r="M180" s="1351"/>
      <c r="N180" s="1351"/>
      <c r="O180" s="1352"/>
      <c r="Q180" s="422" t="s">
        <v>503</v>
      </c>
      <c r="R180" s="10"/>
      <c r="S180" s="20"/>
      <c r="T180" s="20"/>
      <c r="U180" s="20"/>
      <c r="V180" s="20"/>
      <c r="W180" s="20"/>
      <c r="X180" s="20"/>
      <c r="Y180" s="20"/>
      <c r="Z180" s="20" t="s">
        <v>1597</v>
      </c>
      <c r="AA180" s="20"/>
      <c r="AB180" s="20"/>
      <c r="AC180" s="20" t="s">
        <v>844</v>
      </c>
      <c r="AD180" s="20"/>
      <c r="AE180" s="21"/>
    </row>
    <row r="181" spans="1:31" ht="15" customHeight="1" x14ac:dyDescent="0.2">
      <c r="A181" s="514">
        <v>2</v>
      </c>
      <c r="B181" s="129" t="s">
        <v>164</v>
      </c>
      <c r="C181" s="721">
        <v>26</v>
      </c>
      <c r="D181" s="721">
        <v>15</v>
      </c>
      <c r="E181" s="721">
        <v>5</v>
      </c>
      <c r="F181" s="721">
        <v>6</v>
      </c>
      <c r="G181" s="721">
        <v>51</v>
      </c>
      <c r="H181" s="721">
        <v>31</v>
      </c>
      <c r="I181" s="723">
        <v>35</v>
      </c>
      <c r="J181" s="725">
        <f t="shared" si="11"/>
        <v>26</v>
      </c>
      <c r="K181" s="725">
        <f t="shared" si="12"/>
        <v>35</v>
      </c>
      <c r="L181" s="1353"/>
      <c r="M181" s="1354"/>
      <c r="N181" s="1354"/>
      <c r="O181" s="1355"/>
      <c r="Q181" s="422" t="s">
        <v>541</v>
      </c>
      <c r="R181" s="20"/>
      <c r="S181" s="10"/>
      <c r="T181" s="20"/>
      <c r="U181" s="20"/>
      <c r="V181" s="20"/>
      <c r="W181" s="20"/>
      <c r="X181" s="20"/>
      <c r="Y181" s="20"/>
      <c r="Z181" s="20" t="s">
        <v>1487</v>
      </c>
      <c r="AA181" s="20"/>
      <c r="AB181" s="20"/>
      <c r="AC181" s="20" t="s">
        <v>1600</v>
      </c>
      <c r="AD181" s="20"/>
      <c r="AE181" s="21"/>
    </row>
    <row r="182" spans="1:31" ht="15" customHeight="1" x14ac:dyDescent="0.2">
      <c r="A182" s="514">
        <v>3</v>
      </c>
      <c r="B182" s="129" t="s">
        <v>529</v>
      </c>
      <c r="C182" s="721">
        <v>26</v>
      </c>
      <c r="D182" s="721">
        <v>15</v>
      </c>
      <c r="E182" s="721">
        <v>3</v>
      </c>
      <c r="F182" s="721">
        <v>8</v>
      </c>
      <c r="G182" s="721">
        <v>51</v>
      </c>
      <c r="H182" s="721">
        <v>49</v>
      </c>
      <c r="I182" s="723">
        <v>33</v>
      </c>
      <c r="J182" s="725">
        <f t="shared" si="11"/>
        <v>26</v>
      </c>
      <c r="K182" s="725">
        <f t="shared" si="12"/>
        <v>33</v>
      </c>
      <c r="L182" s="1353"/>
      <c r="M182" s="1354"/>
      <c r="N182" s="1354"/>
      <c r="O182" s="1355"/>
      <c r="Q182" s="422" t="s">
        <v>506</v>
      </c>
      <c r="R182" s="20"/>
      <c r="S182" s="20"/>
      <c r="T182" s="10"/>
      <c r="U182" s="20"/>
      <c r="V182" s="20"/>
      <c r="W182" s="20"/>
      <c r="X182" s="20"/>
      <c r="Y182" s="20"/>
      <c r="Z182" s="20" t="s">
        <v>285</v>
      </c>
      <c r="AA182" s="20"/>
      <c r="AB182" s="20"/>
      <c r="AC182" s="20" t="s">
        <v>1795</v>
      </c>
      <c r="AD182" s="20"/>
      <c r="AE182" s="21"/>
    </row>
    <row r="183" spans="1:31" ht="15" customHeight="1" x14ac:dyDescent="0.2">
      <c r="A183" s="514">
        <v>4</v>
      </c>
      <c r="B183" s="129" t="s">
        <v>1808</v>
      </c>
      <c r="C183" s="721">
        <v>26</v>
      </c>
      <c r="D183" s="721">
        <v>12</v>
      </c>
      <c r="E183" s="721">
        <v>6</v>
      </c>
      <c r="F183" s="721">
        <v>8</v>
      </c>
      <c r="G183" s="721">
        <v>44</v>
      </c>
      <c r="H183" s="721">
        <v>38</v>
      </c>
      <c r="I183" s="723">
        <v>30</v>
      </c>
      <c r="J183" s="725">
        <f t="shared" si="11"/>
        <v>26</v>
      </c>
      <c r="K183" s="725">
        <f t="shared" si="12"/>
        <v>30</v>
      </c>
      <c r="L183" s="1353"/>
      <c r="M183" s="1354"/>
      <c r="N183" s="1354"/>
      <c r="O183" s="1355"/>
      <c r="Q183" s="422" t="s">
        <v>158</v>
      </c>
      <c r="R183" s="20"/>
      <c r="S183" s="20"/>
      <c r="T183" s="20"/>
      <c r="U183" s="10"/>
      <c r="V183" s="20" t="s">
        <v>532</v>
      </c>
      <c r="W183" s="20"/>
      <c r="X183" s="20"/>
      <c r="Y183" s="20"/>
      <c r="Z183" s="20" t="s">
        <v>1493</v>
      </c>
      <c r="AA183" s="20"/>
      <c r="AB183" s="20"/>
      <c r="AC183" s="20" t="s">
        <v>1210</v>
      </c>
      <c r="AD183" s="20"/>
      <c r="AE183" s="21"/>
    </row>
    <row r="184" spans="1:31" ht="15" customHeight="1" x14ac:dyDescent="0.2">
      <c r="A184" s="514">
        <v>5</v>
      </c>
      <c r="B184" s="129" t="s">
        <v>1923</v>
      </c>
      <c r="C184" s="721">
        <v>26</v>
      </c>
      <c r="D184" s="721">
        <v>12</v>
      </c>
      <c r="E184" s="721">
        <v>4</v>
      </c>
      <c r="F184" s="721">
        <v>10</v>
      </c>
      <c r="G184" s="721">
        <v>54</v>
      </c>
      <c r="H184" s="721">
        <v>56</v>
      </c>
      <c r="I184" s="723">
        <v>28</v>
      </c>
      <c r="J184" s="725">
        <f t="shared" si="11"/>
        <v>26</v>
      </c>
      <c r="K184" s="725">
        <f t="shared" si="12"/>
        <v>28</v>
      </c>
      <c r="L184" s="1353"/>
      <c r="M184" s="1354"/>
      <c r="N184" s="1354"/>
      <c r="O184" s="1355"/>
      <c r="Q184" s="422" t="s">
        <v>1631</v>
      </c>
      <c r="R184" s="20"/>
      <c r="S184" s="20"/>
      <c r="T184" s="20"/>
      <c r="U184" s="20" t="s">
        <v>532</v>
      </c>
      <c r="V184" s="10"/>
      <c r="W184" s="20"/>
      <c r="X184" s="20"/>
      <c r="Y184" s="20"/>
      <c r="Z184" s="20" t="s">
        <v>1494</v>
      </c>
      <c r="AA184" s="20"/>
      <c r="AB184" s="20"/>
      <c r="AC184" s="20" t="s">
        <v>1493</v>
      </c>
      <c r="AD184" s="20"/>
      <c r="AE184" s="21" t="s">
        <v>532</v>
      </c>
    </row>
    <row r="185" spans="1:31" ht="15" customHeight="1" x14ac:dyDescent="0.2">
      <c r="A185" s="514">
        <v>6</v>
      </c>
      <c r="B185" s="129" t="s">
        <v>1431</v>
      </c>
      <c r="C185" s="721">
        <v>26</v>
      </c>
      <c r="D185" s="721">
        <v>12</v>
      </c>
      <c r="E185" s="721">
        <v>3</v>
      </c>
      <c r="F185" s="721">
        <v>11</v>
      </c>
      <c r="G185" s="721">
        <v>55</v>
      </c>
      <c r="H185" s="721">
        <v>49</v>
      </c>
      <c r="I185" s="723">
        <v>27</v>
      </c>
      <c r="J185" s="725">
        <f t="shared" si="11"/>
        <v>26</v>
      </c>
      <c r="K185" s="725">
        <f t="shared" si="12"/>
        <v>27</v>
      </c>
      <c r="L185" s="1353"/>
      <c r="M185" s="1354"/>
      <c r="N185" s="1354"/>
      <c r="O185" s="1355"/>
      <c r="Q185" s="422" t="s">
        <v>514</v>
      </c>
      <c r="R185" s="20"/>
      <c r="S185" s="20"/>
      <c r="T185" s="20" t="s">
        <v>532</v>
      </c>
      <c r="U185" s="20"/>
      <c r="V185" s="20"/>
      <c r="W185" s="10"/>
      <c r="X185" s="20"/>
      <c r="Y185" s="20"/>
      <c r="Z185" s="20" t="s">
        <v>1125</v>
      </c>
      <c r="AA185" s="20"/>
      <c r="AB185" s="20"/>
      <c r="AC185" s="20" t="s">
        <v>844</v>
      </c>
      <c r="AD185" s="20"/>
      <c r="AE185" s="21"/>
    </row>
    <row r="186" spans="1:31" ht="15" customHeight="1" x14ac:dyDescent="0.2">
      <c r="A186" s="514">
        <v>7</v>
      </c>
      <c r="B186" s="129" t="s">
        <v>534</v>
      </c>
      <c r="C186" s="721">
        <v>26</v>
      </c>
      <c r="D186" s="721">
        <v>11</v>
      </c>
      <c r="E186" s="721">
        <v>5</v>
      </c>
      <c r="F186" s="721">
        <v>10</v>
      </c>
      <c r="G186" s="721">
        <v>52</v>
      </c>
      <c r="H186" s="721">
        <v>56</v>
      </c>
      <c r="I186" s="723">
        <v>27</v>
      </c>
      <c r="J186" s="725">
        <f t="shared" si="11"/>
        <v>26</v>
      </c>
      <c r="K186" s="725">
        <f t="shared" si="12"/>
        <v>27</v>
      </c>
      <c r="L186" s="1353"/>
      <c r="M186" s="1354"/>
      <c r="N186" s="1354"/>
      <c r="O186" s="1355"/>
      <c r="Q186" s="422" t="s">
        <v>501</v>
      </c>
      <c r="R186" s="20"/>
      <c r="S186" s="20"/>
      <c r="T186" s="20"/>
      <c r="U186" s="20"/>
      <c r="V186" s="20"/>
      <c r="W186" s="20"/>
      <c r="X186" s="10"/>
      <c r="Y186" s="20"/>
      <c r="Z186" s="20" t="s">
        <v>1600</v>
      </c>
      <c r="AA186" s="20"/>
      <c r="AB186" s="20"/>
      <c r="AC186" s="20" t="s">
        <v>1490</v>
      </c>
      <c r="AD186" s="20"/>
      <c r="AE186" s="21"/>
    </row>
    <row r="187" spans="1:31" ht="15" customHeight="1" x14ac:dyDescent="0.2">
      <c r="A187" s="514">
        <v>8</v>
      </c>
      <c r="B187" s="129" t="s">
        <v>2138</v>
      </c>
      <c r="C187" s="721">
        <v>26</v>
      </c>
      <c r="D187" s="721">
        <v>10</v>
      </c>
      <c r="E187" s="721">
        <v>6</v>
      </c>
      <c r="F187" s="721">
        <v>10</v>
      </c>
      <c r="G187" s="721">
        <v>60</v>
      </c>
      <c r="H187" s="721">
        <v>49</v>
      </c>
      <c r="I187" s="723">
        <v>26</v>
      </c>
      <c r="J187" s="725">
        <f t="shared" si="11"/>
        <v>26</v>
      </c>
      <c r="K187" s="725">
        <f t="shared" si="12"/>
        <v>26</v>
      </c>
      <c r="L187" s="1353"/>
      <c r="M187" s="1354"/>
      <c r="N187" s="1354"/>
      <c r="O187" s="1355"/>
      <c r="Q187" s="422" t="s">
        <v>591</v>
      </c>
      <c r="R187" s="20"/>
      <c r="S187" s="20"/>
      <c r="T187" s="20"/>
      <c r="U187" s="20"/>
      <c r="V187" s="20"/>
      <c r="W187" s="20"/>
      <c r="X187" s="20"/>
      <c r="Y187" s="10"/>
      <c r="Z187" s="20" t="s">
        <v>1207</v>
      </c>
      <c r="AA187" s="20"/>
      <c r="AB187" s="20"/>
      <c r="AC187" s="20" t="s">
        <v>363</v>
      </c>
      <c r="AD187" s="20"/>
      <c r="AE187" s="21"/>
    </row>
    <row r="188" spans="1:31" ht="15" customHeight="1" x14ac:dyDescent="0.2">
      <c r="A188" s="514">
        <v>9</v>
      </c>
      <c r="B188" s="129" t="s">
        <v>819</v>
      </c>
      <c r="C188" s="721">
        <v>26</v>
      </c>
      <c r="D188" s="721">
        <v>9</v>
      </c>
      <c r="E188" s="721">
        <v>8</v>
      </c>
      <c r="F188" s="721">
        <v>9</v>
      </c>
      <c r="G188" s="721">
        <v>47</v>
      </c>
      <c r="H188" s="721">
        <v>49</v>
      </c>
      <c r="I188" s="723">
        <v>26</v>
      </c>
      <c r="J188" s="725">
        <f t="shared" si="11"/>
        <v>26</v>
      </c>
      <c r="K188" s="725">
        <f t="shared" si="12"/>
        <v>26</v>
      </c>
      <c r="L188" s="1353"/>
      <c r="M188" s="1354"/>
      <c r="N188" s="1354"/>
      <c r="O188" s="1355"/>
      <c r="Q188" s="422" t="s">
        <v>777</v>
      </c>
      <c r="R188" s="20" t="s">
        <v>1600</v>
      </c>
      <c r="S188" s="20" t="s">
        <v>1207</v>
      </c>
      <c r="T188" s="20" t="s">
        <v>1493</v>
      </c>
      <c r="U188" s="20" t="s">
        <v>1490</v>
      </c>
      <c r="V188" s="20" t="s">
        <v>1601</v>
      </c>
      <c r="W188" s="20" t="s">
        <v>1644</v>
      </c>
      <c r="X188" s="20" t="s">
        <v>1540</v>
      </c>
      <c r="Y188" s="20" t="s">
        <v>1493</v>
      </c>
      <c r="Z188" s="10"/>
      <c r="AA188" s="20" t="s">
        <v>1539</v>
      </c>
      <c r="AB188" s="20" t="s">
        <v>844</v>
      </c>
      <c r="AC188" s="20" t="s">
        <v>1601</v>
      </c>
      <c r="AD188" s="20" t="s">
        <v>1490</v>
      </c>
      <c r="AE188" s="21" t="s">
        <v>1540</v>
      </c>
    </row>
    <row r="189" spans="1:31" ht="15" customHeight="1" x14ac:dyDescent="0.2">
      <c r="A189" s="514">
        <v>10</v>
      </c>
      <c r="B189" s="129" t="s">
        <v>1635</v>
      </c>
      <c r="C189" s="721">
        <v>26</v>
      </c>
      <c r="D189" s="721">
        <v>10</v>
      </c>
      <c r="E189" s="721">
        <v>4</v>
      </c>
      <c r="F189" s="721">
        <v>12</v>
      </c>
      <c r="G189" s="721">
        <v>40</v>
      </c>
      <c r="H189" s="721">
        <v>48</v>
      </c>
      <c r="I189" s="723">
        <v>24</v>
      </c>
      <c r="J189" s="725">
        <f t="shared" si="11"/>
        <v>26</v>
      </c>
      <c r="K189" s="725">
        <f t="shared" si="12"/>
        <v>24</v>
      </c>
      <c r="L189" s="1353"/>
      <c r="M189" s="1354"/>
      <c r="N189" s="1354"/>
      <c r="O189" s="1355"/>
      <c r="Q189" s="422" t="s">
        <v>1684</v>
      </c>
      <c r="R189" s="20"/>
      <c r="S189" s="20"/>
      <c r="T189" s="20"/>
      <c r="U189" s="20"/>
      <c r="V189" s="20"/>
      <c r="W189" s="20"/>
      <c r="X189" s="20"/>
      <c r="Y189" s="20"/>
      <c r="Z189" s="20" t="s">
        <v>375</v>
      </c>
      <c r="AA189" s="10"/>
      <c r="AB189" s="20"/>
      <c r="AC189" s="20" t="s">
        <v>1601</v>
      </c>
      <c r="AD189" s="20"/>
      <c r="AE189" s="21"/>
    </row>
    <row r="190" spans="1:31" ht="15" customHeight="1" x14ac:dyDescent="0.2">
      <c r="A190" s="514">
        <v>11</v>
      </c>
      <c r="B190" s="129" t="s">
        <v>1598</v>
      </c>
      <c r="C190" s="721">
        <v>26</v>
      </c>
      <c r="D190" s="721">
        <v>10</v>
      </c>
      <c r="E190" s="721">
        <v>3</v>
      </c>
      <c r="F190" s="721">
        <v>13</v>
      </c>
      <c r="G190" s="721">
        <v>46</v>
      </c>
      <c r="H190" s="721">
        <v>60</v>
      </c>
      <c r="I190" s="723">
        <v>23</v>
      </c>
      <c r="J190" s="725">
        <f t="shared" si="11"/>
        <v>26</v>
      </c>
      <c r="K190" s="725">
        <f t="shared" si="12"/>
        <v>23</v>
      </c>
      <c r="L190" s="1353"/>
      <c r="M190" s="1354"/>
      <c r="N190" s="1354"/>
      <c r="O190" s="1355"/>
      <c r="Q190" s="422" t="s">
        <v>2136</v>
      </c>
      <c r="R190" s="20"/>
      <c r="S190" s="20"/>
      <c r="T190" s="20"/>
      <c r="U190" s="20"/>
      <c r="V190" s="20"/>
      <c r="W190" s="20"/>
      <c r="X190" s="20"/>
      <c r="Y190" s="20"/>
      <c r="Z190" s="20" t="s">
        <v>104</v>
      </c>
      <c r="AA190" s="20"/>
      <c r="AB190" s="10"/>
      <c r="AC190" s="20" t="s">
        <v>1654</v>
      </c>
      <c r="AD190" s="20"/>
      <c r="AE190" s="21"/>
    </row>
    <row r="191" spans="1:31" ht="15" customHeight="1" x14ac:dyDescent="0.2">
      <c r="A191" s="514">
        <v>12</v>
      </c>
      <c r="B191" s="129" t="s">
        <v>816</v>
      </c>
      <c r="C191" s="721">
        <v>26</v>
      </c>
      <c r="D191" s="721">
        <v>7</v>
      </c>
      <c r="E191" s="721">
        <v>4</v>
      </c>
      <c r="F191" s="721">
        <v>15</v>
      </c>
      <c r="G191" s="721">
        <v>38</v>
      </c>
      <c r="H191" s="721">
        <v>47</v>
      </c>
      <c r="I191" s="723">
        <v>18</v>
      </c>
      <c r="J191" s="725">
        <f t="shared" si="11"/>
        <v>26</v>
      </c>
      <c r="K191" s="725">
        <f t="shared" si="12"/>
        <v>18</v>
      </c>
      <c r="L191" s="1353"/>
      <c r="M191" s="1354"/>
      <c r="N191" s="1354"/>
      <c r="O191" s="1355"/>
      <c r="Q191" s="422" t="s">
        <v>533</v>
      </c>
      <c r="R191" s="20" t="s">
        <v>844</v>
      </c>
      <c r="S191" s="20" t="s">
        <v>1642</v>
      </c>
      <c r="T191" s="20" t="s">
        <v>1539</v>
      </c>
      <c r="U191" s="20" t="s">
        <v>844</v>
      </c>
      <c r="V191" s="20" t="s">
        <v>844</v>
      </c>
      <c r="W191" s="20" t="s">
        <v>1489</v>
      </c>
      <c r="X191" s="20" t="s">
        <v>1493</v>
      </c>
      <c r="Y191" s="20" t="s">
        <v>1599</v>
      </c>
      <c r="Z191" s="20" t="s">
        <v>1602</v>
      </c>
      <c r="AA191" s="20" t="s">
        <v>1490</v>
      </c>
      <c r="AB191" s="20" t="s">
        <v>1600</v>
      </c>
      <c r="AC191" s="10"/>
      <c r="AD191" s="20" t="s">
        <v>1603</v>
      </c>
      <c r="AE191" s="21" t="s">
        <v>1207</v>
      </c>
    </row>
    <row r="192" spans="1:31" ht="15" customHeight="1" x14ac:dyDescent="0.2">
      <c r="A192" s="514">
        <v>13</v>
      </c>
      <c r="B192" s="129" t="s">
        <v>2123</v>
      </c>
      <c r="C192" s="721">
        <v>26</v>
      </c>
      <c r="D192" s="721">
        <v>5</v>
      </c>
      <c r="E192" s="721">
        <v>7</v>
      </c>
      <c r="F192" s="721">
        <v>14</v>
      </c>
      <c r="G192" s="721">
        <v>39</v>
      </c>
      <c r="H192" s="721">
        <v>49</v>
      </c>
      <c r="I192" s="723">
        <v>17</v>
      </c>
      <c r="J192" s="725">
        <f t="shared" si="11"/>
        <v>26</v>
      </c>
      <c r="K192" s="725">
        <f t="shared" si="12"/>
        <v>17</v>
      </c>
      <c r="L192" s="1353"/>
      <c r="M192" s="1354"/>
      <c r="N192" s="1354"/>
      <c r="O192" s="1355"/>
      <c r="Q192" s="422" t="s">
        <v>769</v>
      </c>
      <c r="R192" s="20"/>
      <c r="S192" s="20"/>
      <c r="T192" s="20"/>
      <c r="U192" s="20"/>
      <c r="V192" s="20"/>
      <c r="W192" s="20"/>
      <c r="X192" s="20"/>
      <c r="Y192" s="20"/>
      <c r="Z192" s="20" t="s">
        <v>844</v>
      </c>
      <c r="AA192" s="20"/>
      <c r="AB192" s="20"/>
      <c r="AC192" s="20" t="s">
        <v>1210</v>
      </c>
      <c r="AD192" s="10"/>
      <c r="AE192" s="21"/>
    </row>
    <row r="193" spans="1:31" ht="15" customHeight="1" thickBot="1" x14ac:dyDescent="0.25">
      <c r="A193" s="515">
        <v>14</v>
      </c>
      <c r="B193" s="130" t="s">
        <v>767</v>
      </c>
      <c r="C193" s="722">
        <v>26</v>
      </c>
      <c r="D193" s="722">
        <v>6</v>
      </c>
      <c r="E193" s="722">
        <v>3</v>
      </c>
      <c r="F193" s="722">
        <v>17</v>
      </c>
      <c r="G193" s="722">
        <v>39</v>
      </c>
      <c r="H193" s="722">
        <v>59</v>
      </c>
      <c r="I193" s="724">
        <v>15</v>
      </c>
      <c r="J193" s="725">
        <f t="shared" si="11"/>
        <v>26</v>
      </c>
      <c r="K193" s="725">
        <f t="shared" si="12"/>
        <v>15</v>
      </c>
      <c r="L193" s="1356"/>
      <c r="M193" s="1357"/>
      <c r="N193" s="1357"/>
      <c r="O193" s="1358"/>
      <c r="Q193" s="423" t="s">
        <v>153</v>
      </c>
      <c r="R193" s="23"/>
      <c r="S193" s="23"/>
      <c r="T193" s="23"/>
      <c r="U193" s="23"/>
      <c r="V193" s="23"/>
      <c r="W193" s="23"/>
      <c r="X193" s="23"/>
      <c r="Y193" s="23"/>
      <c r="Z193" s="23" t="s">
        <v>1602</v>
      </c>
      <c r="AA193" s="23"/>
      <c r="AB193" s="23"/>
      <c r="AC193" s="23" t="s">
        <v>628</v>
      </c>
      <c r="AD193" s="23"/>
      <c r="AE193" s="15"/>
    </row>
    <row r="194" spans="1:31" ht="15" customHeight="1" x14ac:dyDescent="0.2">
      <c r="C194" s="725">
        <f t="shared" ref="C194:I194" si="16">SUM(C180:C193)</f>
        <v>364</v>
      </c>
      <c r="D194" s="725">
        <f t="shared" si="16"/>
        <v>149</v>
      </c>
      <c r="E194" s="725">
        <f t="shared" si="16"/>
        <v>66</v>
      </c>
      <c r="F194" s="725">
        <f t="shared" si="16"/>
        <v>149</v>
      </c>
      <c r="G194" s="725">
        <f t="shared" si="16"/>
        <v>686</v>
      </c>
      <c r="H194" s="725">
        <f t="shared" si="16"/>
        <v>686</v>
      </c>
      <c r="I194" s="725">
        <f t="shared" si="16"/>
        <v>364</v>
      </c>
      <c r="J194" s="725">
        <f t="shared" si="11"/>
        <v>364</v>
      </c>
      <c r="K194" s="725">
        <f t="shared" si="12"/>
        <v>364</v>
      </c>
    </row>
    <row r="195" spans="1:31" ht="15" customHeight="1" thickBot="1" x14ac:dyDescent="0.25"/>
    <row r="196" spans="1:31" ht="15" customHeight="1" thickBot="1" x14ac:dyDescent="0.25">
      <c r="A196" s="1239" t="s">
        <v>2190</v>
      </c>
      <c r="B196" s="1240"/>
      <c r="C196" s="1240"/>
      <c r="D196" s="1240"/>
      <c r="E196" s="1240"/>
      <c r="F196" s="1241"/>
      <c r="G196" s="1236" t="s">
        <v>1458</v>
      </c>
      <c r="H196" s="1237"/>
      <c r="I196" s="1238"/>
      <c r="L196" s="1242" t="s">
        <v>588</v>
      </c>
      <c r="M196" s="1243"/>
      <c r="N196" s="1243"/>
      <c r="O196" s="1244"/>
    </row>
    <row r="197" spans="1:31" ht="15" customHeight="1" thickBot="1" x14ac:dyDescent="0.25">
      <c r="A197" s="508" t="s">
        <v>496</v>
      </c>
      <c r="B197" s="509" t="s">
        <v>497</v>
      </c>
      <c r="C197" s="510" t="s">
        <v>498</v>
      </c>
      <c r="D197" s="510" t="s">
        <v>499</v>
      </c>
      <c r="E197" s="510" t="s">
        <v>500</v>
      </c>
      <c r="F197" s="510" t="s">
        <v>501</v>
      </c>
      <c r="G197" s="511" t="s">
        <v>502</v>
      </c>
      <c r="H197" s="511" t="s">
        <v>503</v>
      </c>
      <c r="I197" s="512" t="s">
        <v>504</v>
      </c>
      <c r="L197" s="1245"/>
      <c r="M197" s="1246"/>
      <c r="N197" s="1246"/>
      <c r="O197" s="1247"/>
      <c r="Q197" s="24" t="s">
        <v>1459</v>
      </c>
      <c r="R197" s="420" t="s">
        <v>503</v>
      </c>
      <c r="S197" s="420" t="s">
        <v>541</v>
      </c>
      <c r="T197" s="420" t="s">
        <v>716</v>
      </c>
      <c r="U197" s="420" t="s">
        <v>901</v>
      </c>
      <c r="V197" s="420" t="s">
        <v>500</v>
      </c>
      <c r="W197" s="420" t="s">
        <v>511</v>
      </c>
      <c r="X197" s="420" t="s">
        <v>700</v>
      </c>
      <c r="Y197" s="420" t="s">
        <v>610</v>
      </c>
      <c r="Z197" s="420" t="s">
        <v>566</v>
      </c>
      <c r="AA197" s="420" t="s">
        <v>544</v>
      </c>
      <c r="AB197" s="420" t="s">
        <v>704</v>
      </c>
      <c r="AC197" s="420" t="s">
        <v>2162</v>
      </c>
      <c r="AD197" s="420" t="s">
        <v>120</v>
      </c>
      <c r="AE197" s="421" t="s">
        <v>1214</v>
      </c>
    </row>
    <row r="198" spans="1:31" ht="15" customHeight="1" x14ac:dyDescent="0.2">
      <c r="A198" s="518">
        <v>1</v>
      </c>
      <c r="B198" s="126" t="s">
        <v>761</v>
      </c>
      <c r="C198" s="726">
        <v>26</v>
      </c>
      <c r="D198" s="726">
        <v>13</v>
      </c>
      <c r="E198" s="726">
        <v>5</v>
      </c>
      <c r="F198" s="726">
        <v>8</v>
      </c>
      <c r="G198" s="726">
        <v>76</v>
      </c>
      <c r="H198" s="726">
        <v>36</v>
      </c>
      <c r="I198" s="727">
        <v>31</v>
      </c>
      <c r="J198" s="725">
        <f t="shared" si="11"/>
        <v>26</v>
      </c>
      <c r="K198" s="725">
        <f t="shared" si="12"/>
        <v>31</v>
      </c>
      <c r="L198" s="1341" t="s">
        <v>532</v>
      </c>
      <c r="M198" s="1342"/>
      <c r="N198" s="1342"/>
      <c r="O198" s="1343"/>
      <c r="Q198" s="422" t="s">
        <v>503</v>
      </c>
      <c r="R198" s="10"/>
      <c r="S198" s="20"/>
      <c r="T198" s="20"/>
      <c r="U198" s="20"/>
      <c r="V198" s="20"/>
      <c r="W198" s="20"/>
      <c r="X198" s="20"/>
      <c r="Y198" s="20"/>
      <c r="Z198" s="20"/>
      <c r="AA198" s="20"/>
      <c r="AB198" s="20"/>
      <c r="AC198" s="20"/>
      <c r="AD198" s="20"/>
      <c r="AE198" s="21"/>
    </row>
    <row r="199" spans="1:31" ht="15" customHeight="1" x14ac:dyDescent="0.2">
      <c r="A199" s="514">
        <v>2</v>
      </c>
      <c r="B199" s="129" t="s">
        <v>42</v>
      </c>
      <c r="C199" s="721">
        <v>26</v>
      </c>
      <c r="D199" s="721">
        <v>15</v>
      </c>
      <c r="E199" s="721">
        <v>7</v>
      </c>
      <c r="F199" s="721">
        <v>4</v>
      </c>
      <c r="G199" s="721">
        <v>53</v>
      </c>
      <c r="H199" s="721">
        <v>28</v>
      </c>
      <c r="I199" s="723">
        <v>37</v>
      </c>
      <c r="J199" s="725">
        <f t="shared" ref="J199:J259" si="17">D199+E199+F199</f>
        <v>26</v>
      </c>
      <c r="K199" s="725">
        <f t="shared" ref="K199:K259" si="18">D199*2+E199</f>
        <v>37</v>
      </c>
      <c r="L199" s="1344"/>
      <c r="M199" s="1345"/>
      <c r="N199" s="1345"/>
      <c r="O199" s="1346"/>
      <c r="Q199" s="422" t="s">
        <v>541</v>
      </c>
      <c r="R199" s="20"/>
      <c r="S199" s="10"/>
      <c r="T199" s="20"/>
      <c r="U199" s="20"/>
      <c r="V199" s="20"/>
      <c r="W199" s="20"/>
      <c r="X199" s="20"/>
      <c r="Y199" s="20"/>
      <c r="Z199" s="20"/>
      <c r="AA199" s="20"/>
      <c r="AB199" s="20"/>
      <c r="AC199" s="20"/>
      <c r="AD199" s="20"/>
      <c r="AE199" s="21"/>
    </row>
    <row r="200" spans="1:31" ht="15" customHeight="1" x14ac:dyDescent="0.2">
      <c r="A200" s="514">
        <v>3</v>
      </c>
      <c r="B200" s="129" t="s">
        <v>554</v>
      </c>
      <c r="C200" s="721">
        <v>26</v>
      </c>
      <c r="D200" s="721">
        <v>15</v>
      </c>
      <c r="E200" s="721">
        <v>6</v>
      </c>
      <c r="F200" s="721">
        <v>5</v>
      </c>
      <c r="G200" s="721">
        <v>55</v>
      </c>
      <c r="H200" s="721">
        <v>36</v>
      </c>
      <c r="I200" s="723">
        <v>36</v>
      </c>
      <c r="J200" s="725">
        <f t="shared" si="17"/>
        <v>26</v>
      </c>
      <c r="K200" s="725">
        <f t="shared" si="18"/>
        <v>36</v>
      </c>
      <c r="L200" s="1344"/>
      <c r="M200" s="1345"/>
      <c r="N200" s="1345"/>
      <c r="O200" s="1346"/>
      <c r="Q200" s="422" t="s">
        <v>716</v>
      </c>
      <c r="R200" s="20"/>
      <c r="S200" s="20"/>
      <c r="T200" s="10"/>
      <c r="U200" s="20"/>
      <c r="V200" s="20"/>
      <c r="W200" s="20"/>
      <c r="X200" s="20"/>
      <c r="Y200" s="20"/>
      <c r="Z200" s="20"/>
      <c r="AA200" s="20"/>
      <c r="AB200" s="20"/>
      <c r="AC200" s="20"/>
      <c r="AD200" s="20"/>
      <c r="AE200" s="21"/>
    </row>
    <row r="201" spans="1:31" ht="15" customHeight="1" x14ac:dyDescent="0.2">
      <c r="A201" s="514">
        <v>4</v>
      </c>
      <c r="B201" s="129" t="s">
        <v>575</v>
      </c>
      <c r="C201" s="721">
        <v>26</v>
      </c>
      <c r="D201" s="721">
        <v>15</v>
      </c>
      <c r="E201" s="721">
        <v>5</v>
      </c>
      <c r="F201" s="721">
        <v>6</v>
      </c>
      <c r="G201" s="721">
        <v>59</v>
      </c>
      <c r="H201" s="721">
        <v>27</v>
      </c>
      <c r="I201" s="723">
        <v>35</v>
      </c>
      <c r="J201" s="725">
        <f t="shared" si="17"/>
        <v>26</v>
      </c>
      <c r="K201" s="725">
        <f t="shared" si="18"/>
        <v>35</v>
      </c>
      <c r="L201" s="1344"/>
      <c r="M201" s="1345"/>
      <c r="N201" s="1345"/>
      <c r="O201" s="1346"/>
      <c r="Q201" s="422" t="s">
        <v>901</v>
      </c>
      <c r="R201" s="20"/>
      <c r="S201" s="20"/>
      <c r="T201" s="20"/>
      <c r="U201" s="10"/>
      <c r="V201" s="20" t="s">
        <v>532</v>
      </c>
      <c r="W201" s="20"/>
      <c r="X201" s="20"/>
      <c r="Y201" s="20"/>
      <c r="Z201" s="20"/>
      <c r="AA201" s="20"/>
      <c r="AB201" s="20"/>
      <c r="AC201" s="20"/>
      <c r="AD201" s="20"/>
      <c r="AE201" s="21"/>
    </row>
    <row r="202" spans="1:31" ht="15" customHeight="1" x14ac:dyDescent="0.2">
      <c r="A202" s="514">
        <v>5</v>
      </c>
      <c r="B202" s="129" t="s">
        <v>708</v>
      </c>
      <c r="C202" s="721">
        <v>26</v>
      </c>
      <c r="D202" s="721">
        <v>12</v>
      </c>
      <c r="E202" s="721">
        <v>7</v>
      </c>
      <c r="F202" s="721">
        <v>7</v>
      </c>
      <c r="G202" s="721">
        <v>51</v>
      </c>
      <c r="H202" s="721">
        <v>38</v>
      </c>
      <c r="I202" s="723">
        <v>31</v>
      </c>
      <c r="J202" s="725">
        <f t="shared" si="17"/>
        <v>26</v>
      </c>
      <c r="K202" s="725">
        <f t="shared" si="18"/>
        <v>31</v>
      </c>
      <c r="L202" s="1344"/>
      <c r="M202" s="1345"/>
      <c r="N202" s="1345"/>
      <c r="O202" s="1346"/>
      <c r="Q202" s="422" t="s">
        <v>500</v>
      </c>
      <c r="R202" s="20"/>
      <c r="S202" s="20"/>
      <c r="T202" s="20"/>
      <c r="U202" s="20" t="s">
        <v>532</v>
      </c>
      <c r="V202" s="10"/>
      <c r="W202" s="20"/>
      <c r="X202" s="20"/>
      <c r="Y202" s="20"/>
      <c r="Z202" s="20"/>
      <c r="AA202" s="20"/>
      <c r="AB202" s="20"/>
      <c r="AC202" s="20"/>
      <c r="AD202" s="20"/>
      <c r="AE202" s="21" t="s">
        <v>532</v>
      </c>
    </row>
    <row r="203" spans="1:31" ht="15" customHeight="1" x14ac:dyDescent="0.2">
      <c r="A203" s="514">
        <v>6</v>
      </c>
      <c r="B203" s="129" t="s">
        <v>906</v>
      </c>
      <c r="C203" s="721">
        <v>26</v>
      </c>
      <c r="D203" s="721">
        <v>12</v>
      </c>
      <c r="E203" s="721">
        <v>6</v>
      </c>
      <c r="F203" s="721">
        <v>8</v>
      </c>
      <c r="G203" s="721">
        <v>51</v>
      </c>
      <c r="H203" s="721">
        <v>46</v>
      </c>
      <c r="I203" s="723">
        <v>30</v>
      </c>
      <c r="J203" s="725">
        <f t="shared" si="17"/>
        <v>26</v>
      </c>
      <c r="K203" s="725">
        <f t="shared" si="18"/>
        <v>30</v>
      </c>
      <c r="L203" s="1344"/>
      <c r="M203" s="1345"/>
      <c r="N203" s="1345"/>
      <c r="O203" s="1346"/>
      <c r="Q203" s="422" t="s">
        <v>511</v>
      </c>
      <c r="R203" s="20"/>
      <c r="S203" s="20"/>
      <c r="T203" s="20" t="s">
        <v>532</v>
      </c>
      <c r="U203" s="20"/>
      <c r="V203" s="20"/>
      <c r="W203" s="10"/>
      <c r="X203" s="20"/>
      <c r="Y203" s="20"/>
      <c r="Z203" s="20"/>
      <c r="AA203" s="20"/>
      <c r="AB203" s="20"/>
      <c r="AC203" s="20"/>
      <c r="AD203" s="20"/>
      <c r="AE203" s="21"/>
    </row>
    <row r="204" spans="1:31" ht="15" customHeight="1" x14ac:dyDescent="0.2">
      <c r="A204" s="514">
        <v>7</v>
      </c>
      <c r="B204" s="129" t="s">
        <v>711</v>
      </c>
      <c r="C204" s="721">
        <v>26</v>
      </c>
      <c r="D204" s="721">
        <v>10</v>
      </c>
      <c r="E204" s="721">
        <v>7</v>
      </c>
      <c r="F204" s="721">
        <v>9</v>
      </c>
      <c r="G204" s="721">
        <v>48</v>
      </c>
      <c r="H204" s="721">
        <v>43</v>
      </c>
      <c r="I204" s="723">
        <v>27</v>
      </c>
      <c r="J204" s="725">
        <f t="shared" si="17"/>
        <v>26</v>
      </c>
      <c r="K204" s="725">
        <f t="shared" si="18"/>
        <v>27</v>
      </c>
      <c r="L204" s="1344"/>
      <c r="M204" s="1345"/>
      <c r="N204" s="1345"/>
      <c r="O204" s="1346"/>
      <c r="Q204" s="422" t="s">
        <v>700</v>
      </c>
      <c r="R204" s="20"/>
      <c r="S204" s="20"/>
      <c r="T204" s="20"/>
      <c r="U204" s="20"/>
      <c r="V204" s="20"/>
      <c r="W204" s="20"/>
      <c r="X204" s="10"/>
      <c r="Y204" s="20"/>
      <c r="Z204" s="20"/>
      <c r="AA204" s="20"/>
      <c r="AB204" s="20"/>
      <c r="AC204" s="20"/>
      <c r="AD204" s="20"/>
      <c r="AE204" s="21"/>
    </row>
    <row r="205" spans="1:31" ht="15" customHeight="1" x14ac:dyDescent="0.2">
      <c r="A205" s="514">
        <v>8</v>
      </c>
      <c r="B205" s="129" t="s">
        <v>1827</v>
      </c>
      <c r="C205" s="721">
        <v>26</v>
      </c>
      <c r="D205" s="721">
        <v>11</v>
      </c>
      <c r="E205" s="721">
        <v>5</v>
      </c>
      <c r="F205" s="721">
        <v>10</v>
      </c>
      <c r="G205" s="721">
        <v>42</v>
      </c>
      <c r="H205" s="721">
        <v>41</v>
      </c>
      <c r="I205" s="723">
        <v>27</v>
      </c>
      <c r="J205" s="725">
        <f t="shared" si="17"/>
        <v>26</v>
      </c>
      <c r="K205" s="725">
        <f t="shared" si="18"/>
        <v>27</v>
      </c>
      <c r="L205" s="1344"/>
      <c r="M205" s="1345"/>
      <c r="N205" s="1345"/>
      <c r="O205" s="1346"/>
      <c r="Q205" s="422" t="s">
        <v>610</v>
      </c>
      <c r="R205" s="20"/>
      <c r="S205" s="20"/>
      <c r="T205" s="20"/>
      <c r="U205" s="20"/>
      <c r="V205" s="20"/>
      <c r="W205" s="20"/>
      <c r="X205" s="20"/>
      <c r="Y205" s="10"/>
      <c r="Z205" s="20"/>
      <c r="AA205" s="20"/>
      <c r="AB205" s="20"/>
      <c r="AC205" s="20"/>
      <c r="AD205" s="20"/>
      <c r="AE205" s="21"/>
    </row>
    <row r="206" spans="1:31" ht="15" customHeight="1" x14ac:dyDescent="0.2">
      <c r="A206" s="514">
        <v>9</v>
      </c>
      <c r="B206" s="129" t="s">
        <v>2163</v>
      </c>
      <c r="C206" s="721">
        <v>26</v>
      </c>
      <c r="D206" s="721">
        <v>11</v>
      </c>
      <c r="E206" s="721">
        <v>5</v>
      </c>
      <c r="F206" s="721">
        <v>10</v>
      </c>
      <c r="G206" s="721">
        <v>44</v>
      </c>
      <c r="H206" s="721">
        <v>36</v>
      </c>
      <c r="I206" s="723">
        <v>27</v>
      </c>
      <c r="J206" s="725">
        <f t="shared" si="17"/>
        <v>26</v>
      </c>
      <c r="K206" s="725">
        <f t="shared" si="18"/>
        <v>27</v>
      </c>
      <c r="L206" s="1344"/>
      <c r="M206" s="1345"/>
      <c r="N206" s="1345"/>
      <c r="O206" s="1346"/>
      <c r="Q206" s="422" t="s">
        <v>566</v>
      </c>
      <c r="R206" s="20"/>
      <c r="S206" s="20"/>
      <c r="T206" s="20"/>
      <c r="U206" s="20"/>
      <c r="V206" s="20"/>
      <c r="W206" s="20"/>
      <c r="X206" s="20"/>
      <c r="Y206" s="20"/>
      <c r="Z206" s="10"/>
      <c r="AA206" s="20"/>
      <c r="AB206" s="20"/>
      <c r="AC206" s="20"/>
      <c r="AD206" s="20"/>
      <c r="AE206" s="21"/>
    </row>
    <row r="207" spans="1:31" ht="15" customHeight="1" x14ac:dyDescent="0.2">
      <c r="A207" s="514">
        <v>10</v>
      </c>
      <c r="B207" s="129" t="s">
        <v>526</v>
      </c>
      <c r="C207" s="721">
        <v>26</v>
      </c>
      <c r="D207" s="721">
        <v>9</v>
      </c>
      <c r="E207" s="721">
        <v>2</v>
      </c>
      <c r="F207" s="721">
        <v>15</v>
      </c>
      <c r="G207" s="721">
        <v>40</v>
      </c>
      <c r="H207" s="721">
        <v>47</v>
      </c>
      <c r="I207" s="723">
        <v>20</v>
      </c>
      <c r="J207" s="725">
        <f t="shared" si="17"/>
        <v>26</v>
      </c>
      <c r="K207" s="725">
        <f t="shared" si="18"/>
        <v>20</v>
      </c>
      <c r="L207" s="1344"/>
      <c r="M207" s="1345"/>
      <c r="N207" s="1345"/>
      <c r="O207" s="1346"/>
      <c r="Q207" s="422" t="s">
        <v>544</v>
      </c>
      <c r="R207" s="20"/>
      <c r="S207" s="20"/>
      <c r="T207" s="20"/>
      <c r="U207" s="20"/>
      <c r="V207" s="20"/>
      <c r="W207" s="20"/>
      <c r="X207" s="20"/>
      <c r="Y207" s="20"/>
      <c r="Z207" s="20"/>
      <c r="AA207" s="10"/>
      <c r="AB207" s="20" t="s">
        <v>532</v>
      </c>
      <c r="AC207" s="20"/>
      <c r="AD207" s="20"/>
      <c r="AE207" s="21"/>
    </row>
    <row r="208" spans="1:31" ht="15" customHeight="1" x14ac:dyDescent="0.2">
      <c r="A208" s="514">
        <v>11</v>
      </c>
      <c r="B208" s="129" t="s">
        <v>174</v>
      </c>
      <c r="C208" s="721">
        <v>26</v>
      </c>
      <c r="D208" s="721">
        <v>6</v>
      </c>
      <c r="E208" s="721">
        <v>7</v>
      </c>
      <c r="F208" s="721">
        <v>13</v>
      </c>
      <c r="G208" s="721">
        <v>30</v>
      </c>
      <c r="H208" s="721">
        <v>52</v>
      </c>
      <c r="I208" s="723">
        <v>19</v>
      </c>
      <c r="J208" s="725">
        <f t="shared" si="17"/>
        <v>26</v>
      </c>
      <c r="K208" s="725">
        <f t="shared" si="18"/>
        <v>19</v>
      </c>
      <c r="L208" s="1344"/>
      <c r="M208" s="1345"/>
      <c r="N208" s="1345"/>
      <c r="O208" s="1346"/>
      <c r="Q208" s="422" t="s">
        <v>704</v>
      </c>
      <c r="R208" s="20"/>
      <c r="S208" s="20"/>
      <c r="T208" s="20"/>
      <c r="U208" s="20"/>
      <c r="V208" s="20"/>
      <c r="W208" s="20"/>
      <c r="X208" s="20"/>
      <c r="Y208" s="20"/>
      <c r="Z208" s="20"/>
      <c r="AA208" s="20" t="s">
        <v>532</v>
      </c>
      <c r="AB208" s="10"/>
      <c r="AC208" s="20"/>
      <c r="AD208" s="20"/>
      <c r="AE208" s="21"/>
    </row>
    <row r="209" spans="1:31" ht="15" customHeight="1" x14ac:dyDescent="0.2">
      <c r="A209" s="514">
        <v>12</v>
      </c>
      <c r="B209" s="129" t="s">
        <v>737</v>
      </c>
      <c r="C209" s="721">
        <v>26</v>
      </c>
      <c r="D209" s="721">
        <v>6</v>
      </c>
      <c r="E209" s="721">
        <v>4</v>
      </c>
      <c r="F209" s="721">
        <v>16</v>
      </c>
      <c r="G209" s="721">
        <v>38</v>
      </c>
      <c r="H209" s="721">
        <v>60</v>
      </c>
      <c r="I209" s="723">
        <v>16</v>
      </c>
      <c r="J209" s="725">
        <f t="shared" si="17"/>
        <v>26</v>
      </c>
      <c r="K209" s="725">
        <f t="shared" si="18"/>
        <v>16</v>
      </c>
      <c r="L209" s="1344"/>
      <c r="M209" s="1345"/>
      <c r="N209" s="1345"/>
      <c r="O209" s="1346"/>
      <c r="Q209" s="422" t="s">
        <v>2162</v>
      </c>
      <c r="R209" s="20"/>
      <c r="S209" s="20"/>
      <c r="T209" s="20"/>
      <c r="U209" s="20"/>
      <c r="V209" s="20"/>
      <c r="W209" s="20"/>
      <c r="X209" s="20"/>
      <c r="Y209" s="20"/>
      <c r="Z209" s="20" t="s">
        <v>532</v>
      </c>
      <c r="AA209" s="20"/>
      <c r="AB209" s="20"/>
      <c r="AC209" s="10"/>
      <c r="AD209" s="20"/>
      <c r="AE209" s="21"/>
    </row>
    <row r="210" spans="1:31" ht="15" customHeight="1" x14ac:dyDescent="0.2">
      <c r="A210" s="514">
        <v>13</v>
      </c>
      <c r="B210" s="129" t="s">
        <v>558</v>
      </c>
      <c r="C210" s="721">
        <v>26</v>
      </c>
      <c r="D210" s="721">
        <v>5</v>
      </c>
      <c r="E210" s="721">
        <v>3</v>
      </c>
      <c r="F210" s="721">
        <v>18</v>
      </c>
      <c r="G210" s="721">
        <v>26</v>
      </c>
      <c r="H210" s="721">
        <v>58</v>
      </c>
      <c r="I210" s="723">
        <v>13</v>
      </c>
      <c r="J210" s="725">
        <f t="shared" si="17"/>
        <v>26</v>
      </c>
      <c r="K210" s="725">
        <f t="shared" si="18"/>
        <v>13</v>
      </c>
      <c r="L210" s="1344"/>
      <c r="M210" s="1345"/>
      <c r="N210" s="1345"/>
      <c r="O210" s="1346"/>
      <c r="Q210" s="422" t="s">
        <v>120</v>
      </c>
      <c r="R210" s="20"/>
      <c r="S210" s="20"/>
      <c r="T210" s="20"/>
      <c r="U210" s="20"/>
      <c r="V210" s="20"/>
      <c r="W210" s="20"/>
      <c r="X210" s="20"/>
      <c r="Y210" s="20"/>
      <c r="Z210" s="20"/>
      <c r="AA210" s="20"/>
      <c r="AB210" s="20"/>
      <c r="AC210" s="20"/>
      <c r="AD210" s="10"/>
      <c r="AE210" s="21"/>
    </row>
    <row r="211" spans="1:31" ht="15" customHeight="1" thickBot="1" x14ac:dyDescent="0.25">
      <c r="A211" s="515">
        <v>14</v>
      </c>
      <c r="B211" s="130" t="s">
        <v>991</v>
      </c>
      <c r="C211" s="722">
        <v>26</v>
      </c>
      <c r="D211" s="722">
        <v>1</v>
      </c>
      <c r="E211" s="722">
        <v>3</v>
      </c>
      <c r="F211" s="722">
        <v>22</v>
      </c>
      <c r="G211" s="722">
        <v>25</v>
      </c>
      <c r="H211" s="722">
        <v>98</v>
      </c>
      <c r="I211" s="724">
        <v>5</v>
      </c>
      <c r="J211" s="725">
        <f t="shared" si="17"/>
        <v>26</v>
      </c>
      <c r="K211" s="725">
        <f t="shared" si="18"/>
        <v>5</v>
      </c>
      <c r="L211" s="1347"/>
      <c r="M211" s="1348"/>
      <c r="N211" s="1348"/>
      <c r="O211" s="1349"/>
      <c r="Q211" s="423" t="s">
        <v>1214</v>
      </c>
      <c r="R211" s="23"/>
      <c r="S211" s="23"/>
      <c r="T211" s="23"/>
      <c r="U211" s="23"/>
      <c r="V211" s="23"/>
      <c r="W211" s="23"/>
      <c r="X211" s="23"/>
      <c r="Y211" s="23"/>
      <c r="Z211" s="23"/>
      <c r="AA211" s="23"/>
      <c r="AB211" s="23"/>
      <c r="AC211" s="23"/>
      <c r="AD211" s="23"/>
      <c r="AE211" s="15"/>
    </row>
    <row r="212" spans="1:31" ht="15" customHeight="1" x14ac:dyDescent="0.2">
      <c r="C212" s="725">
        <f t="shared" ref="C212:I212" si="19">SUM(C198:C211)</f>
        <v>364</v>
      </c>
      <c r="D212" s="725">
        <f t="shared" si="19"/>
        <v>141</v>
      </c>
      <c r="E212" s="725">
        <f t="shared" si="19"/>
        <v>72</v>
      </c>
      <c r="F212" s="725">
        <f t="shared" si="19"/>
        <v>151</v>
      </c>
      <c r="G212" s="725">
        <f t="shared" si="19"/>
        <v>638</v>
      </c>
      <c r="H212" s="725">
        <f t="shared" si="19"/>
        <v>646</v>
      </c>
      <c r="I212" s="725">
        <f t="shared" si="19"/>
        <v>354</v>
      </c>
      <c r="J212" s="725">
        <f>D212+E212+F212</f>
        <v>364</v>
      </c>
      <c r="K212" s="725">
        <f>D212*2+E212</f>
        <v>354</v>
      </c>
    </row>
    <row r="213" spans="1:31" ht="15" customHeight="1" thickBot="1" x14ac:dyDescent="0.25"/>
    <row r="214" spans="1:31" ht="15" customHeight="1" thickBot="1" x14ac:dyDescent="0.25">
      <c r="A214" s="1239" t="s">
        <v>2195</v>
      </c>
      <c r="B214" s="1240"/>
      <c r="C214" s="1240"/>
      <c r="D214" s="1240"/>
      <c r="E214" s="1240"/>
      <c r="F214" s="1241"/>
      <c r="G214" s="1236" t="s">
        <v>1458</v>
      </c>
      <c r="H214" s="1237"/>
      <c r="I214" s="1238"/>
      <c r="L214" s="952" t="s">
        <v>538</v>
      </c>
      <c r="M214" s="953"/>
      <c r="N214" s="953"/>
      <c r="O214" s="954"/>
    </row>
    <row r="215" spans="1:31" ht="15" customHeight="1" thickBot="1" x14ac:dyDescent="0.25">
      <c r="A215" s="508" t="s">
        <v>496</v>
      </c>
      <c r="B215" s="509" t="s">
        <v>497</v>
      </c>
      <c r="C215" s="510" t="s">
        <v>498</v>
      </c>
      <c r="D215" s="510" t="s">
        <v>499</v>
      </c>
      <c r="E215" s="510" t="s">
        <v>500</v>
      </c>
      <c r="F215" s="510" t="s">
        <v>501</v>
      </c>
      <c r="G215" s="511" t="s">
        <v>502</v>
      </c>
      <c r="H215" s="511" t="s">
        <v>503</v>
      </c>
      <c r="I215" s="512" t="s">
        <v>504</v>
      </c>
      <c r="L215" s="955"/>
      <c r="M215" s="956"/>
      <c r="N215" s="956"/>
      <c r="O215" s="957"/>
      <c r="Q215" s="24" t="s">
        <v>1459</v>
      </c>
      <c r="R215" s="420" t="s">
        <v>1590</v>
      </c>
      <c r="S215" s="420" t="s">
        <v>901</v>
      </c>
      <c r="T215" s="420" t="s">
        <v>2240</v>
      </c>
      <c r="U215" s="420" t="s">
        <v>1814</v>
      </c>
      <c r="V215" s="420" t="s">
        <v>511</v>
      </c>
      <c r="W215" s="420" t="s">
        <v>1178</v>
      </c>
      <c r="X215" s="420" t="s">
        <v>322</v>
      </c>
      <c r="Y215" s="420" t="s">
        <v>299</v>
      </c>
      <c r="Z215" s="420" t="s">
        <v>1587</v>
      </c>
      <c r="AA215" s="420" t="s">
        <v>1313</v>
      </c>
      <c r="AB215" s="420" t="s">
        <v>1306</v>
      </c>
      <c r="AC215" s="421" t="s">
        <v>499</v>
      </c>
    </row>
    <row r="216" spans="1:31" ht="15" customHeight="1" x14ac:dyDescent="0.2">
      <c r="A216" s="518">
        <v>1</v>
      </c>
      <c r="B216" s="126" t="s">
        <v>250</v>
      </c>
      <c r="C216" s="726">
        <v>22</v>
      </c>
      <c r="D216" s="726">
        <v>18</v>
      </c>
      <c r="E216" s="726">
        <v>2</v>
      </c>
      <c r="F216" s="726">
        <v>2</v>
      </c>
      <c r="G216" s="726">
        <v>55</v>
      </c>
      <c r="H216" s="726">
        <v>20</v>
      </c>
      <c r="I216" s="727">
        <v>38</v>
      </c>
      <c r="J216" s="725">
        <f t="shared" si="17"/>
        <v>22</v>
      </c>
      <c r="K216" s="725">
        <f t="shared" si="18"/>
        <v>38</v>
      </c>
      <c r="L216" s="1341" t="s">
        <v>532</v>
      </c>
      <c r="M216" s="1342"/>
      <c r="N216" s="1342"/>
      <c r="O216" s="1343"/>
      <c r="Q216" s="422" t="s">
        <v>1590</v>
      </c>
      <c r="R216" s="10"/>
      <c r="S216" s="20"/>
      <c r="T216" s="20"/>
      <c r="U216" s="20"/>
      <c r="V216" s="20"/>
      <c r="W216" s="20"/>
      <c r="X216" s="20"/>
      <c r="Y216" s="20"/>
      <c r="Z216" s="20"/>
      <c r="AA216" s="20"/>
      <c r="AB216" s="20"/>
      <c r="AC216" s="21"/>
    </row>
    <row r="217" spans="1:31" ht="15" customHeight="1" x14ac:dyDescent="0.2">
      <c r="A217" s="514">
        <v>2</v>
      </c>
      <c r="B217" s="129" t="s">
        <v>1307</v>
      </c>
      <c r="C217" s="721">
        <v>22</v>
      </c>
      <c r="D217" s="721">
        <v>15</v>
      </c>
      <c r="E217" s="721">
        <v>3</v>
      </c>
      <c r="F217" s="721">
        <v>4</v>
      </c>
      <c r="G217" s="721">
        <v>47</v>
      </c>
      <c r="H217" s="721">
        <v>22</v>
      </c>
      <c r="I217" s="723">
        <v>33</v>
      </c>
      <c r="J217" s="725">
        <f t="shared" si="17"/>
        <v>22</v>
      </c>
      <c r="K217" s="725">
        <f t="shared" si="18"/>
        <v>33</v>
      </c>
      <c r="L217" s="1344"/>
      <c r="M217" s="1345"/>
      <c r="N217" s="1345"/>
      <c r="O217" s="1346"/>
      <c r="Q217" s="422" t="s">
        <v>901</v>
      </c>
      <c r="R217" s="20"/>
      <c r="S217" s="10"/>
      <c r="T217" s="20" t="s">
        <v>532</v>
      </c>
      <c r="U217" s="20"/>
      <c r="V217" s="20"/>
      <c r="W217" s="20"/>
      <c r="X217" s="20"/>
      <c r="Y217" s="20"/>
      <c r="Z217" s="20"/>
      <c r="AA217" s="20"/>
      <c r="AB217" s="20"/>
      <c r="AC217" s="21"/>
    </row>
    <row r="218" spans="1:31" ht="15" customHeight="1" x14ac:dyDescent="0.2">
      <c r="A218" s="514">
        <v>3</v>
      </c>
      <c r="B218" s="129" t="s">
        <v>433</v>
      </c>
      <c r="C218" s="721">
        <v>22</v>
      </c>
      <c r="D218" s="721">
        <v>12</v>
      </c>
      <c r="E218" s="721">
        <v>4</v>
      </c>
      <c r="F218" s="721">
        <v>6</v>
      </c>
      <c r="G218" s="721">
        <v>38</v>
      </c>
      <c r="H218" s="721">
        <v>28</v>
      </c>
      <c r="I218" s="723">
        <v>28</v>
      </c>
      <c r="J218" s="725">
        <f t="shared" si="17"/>
        <v>22</v>
      </c>
      <c r="K218" s="725">
        <f t="shared" si="18"/>
        <v>28</v>
      </c>
      <c r="L218" s="1344"/>
      <c r="M218" s="1345"/>
      <c r="N218" s="1345"/>
      <c r="O218" s="1346"/>
      <c r="Q218" s="422" t="s">
        <v>902</v>
      </c>
      <c r="R218" s="20"/>
      <c r="S218" s="20" t="s">
        <v>532</v>
      </c>
      <c r="T218" s="10"/>
      <c r="U218" s="20"/>
      <c r="V218" s="20"/>
      <c r="W218" s="20"/>
      <c r="X218" s="20"/>
      <c r="Y218" s="20"/>
      <c r="Z218" s="20"/>
      <c r="AA218" s="20"/>
      <c r="AB218" s="20"/>
      <c r="AC218" s="21" t="s">
        <v>532</v>
      </c>
    </row>
    <row r="219" spans="1:31" ht="15" customHeight="1" x14ac:dyDescent="0.2">
      <c r="A219" s="514">
        <v>4</v>
      </c>
      <c r="B219" s="129" t="s">
        <v>128</v>
      </c>
      <c r="C219" s="721">
        <v>22</v>
      </c>
      <c r="D219" s="721">
        <v>11</v>
      </c>
      <c r="E219" s="721">
        <v>5</v>
      </c>
      <c r="F219" s="721">
        <v>6</v>
      </c>
      <c r="G219" s="721">
        <v>39</v>
      </c>
      <c r="H219" s="721">
        <v>26</v>
      </c>
      <c r="I219" s="723">
        <v>27</v>
      </c>
      <c r="J219" s="725">
        <f t="shared" si="17"/>
        <v>22</v>
      </c>
      <c r="K219" s="725">
        <f t="shared" si="18"/>
        <v>27</v>
      </c>
      <c r="L219" s="1344"/>
      <c r="M219" s="1345"/>
      <c r="N219" s="1345"/>
      <c r="O219" s="1346"/>
      <c r="Q219" s="422" t="s">
        <v>902</v>
      </c>
      <c r="R219" s="20" t="s">
        <v>532</v>
      </c>
      <c r="S219" s="20"/>
      <c r="T219" s="20"/>
      <c r="U219" s="10"/>
      <c r="V219" s="20"/>
      <c r="W219" s="20"/>
      <c r="X219" s="20"/>
      <c r="Y219" s="20"/>
      <c r="Z219" s="20"/>
      <c r="AA219" s="20"/>
      <c r="AB219" s="20"/>
      <c r="AC219" s="21"/>
    </row>
    <row r="220" spans="1:31" ht="15" customHeight="1" x14ac:dyDescent="0.2">
      <c r="A220" s="514">
        <v>5</v>
      </c>
      <c r="B220" s="129" t="s">
        <v>2170</v>
      </c>
      <c r="C220" s="721">
        <v>22</v>
      </c>
      <c r="D220" s="721">
        <v>11</v>
      </c>
      <c r="E220" s="721">
        <v>3</v>
      </c>
      <c r="F220" s="721">
        <v>8</v>
      </c>
      <c r="G220" s="721">
        <v>45</v>
      </c>
      <c r="H220" s="721">
        <v>34</v>
      </c>
      <c r="I220" s="723">
        <v>25</v>
      </c>
      <c r="J220" s="725">
        <f t="shared" si="17"/>
        <v>22</v>
      </c>
      <c r="K220" s="725">
        <f t="shared" si="18"/>
        <v>25</v>
      </c>
      <c r="L220" s="1344"/>
      <c r="M220" s="1345"/>
      <c r="N220" s="1345"/>
      <c r="O220" s="1346"/>
      <c r="Q220" s="422" t="s">
        <v>511</v>
      </c>
      <c r="R220" s="20"/>
      <c r="S220" s="20"/>
      <c r="T220" s="20"/>
      <c r="U220" s="20"/>
      <c r="V220" s="10"/>
      <c r="W220" s="20"/>
      <c r="X220" s="20"/>
      <c r="Y220" s="20"/>
      <c r="Z220" s="20"/>
      <c r="AA220" s="20"/>
      <c r="AB220" s="20"/>
      <c r="AC220" s="21"/>
    </row>
    <row r="221" spans="1:31" ht="15" customHeight="1" x14ac:dyDescent="0.2">
      <c r="A221" s="514">
        <v>6</v>
      </c>
      <c r="B221" s="129" t="s">
        <v>1518</v>
      </c>
      <c r="C221" s="721">
        <v>22</v>
      </c>
      <c r="D221" s="721">
        <v>10</v>
      </c>
      <c r="E221" s="721">
        <v>5</v>
      </c>
      <c r="F221" s="721">
        <v>7</v>
      </c>
      <c r="G221" s="721">
        <v>28</v>
      </c>
      <c r="H221" s="721">
        <v>21</v>
      </c>
      <c r="I221" s="723">
        <v>25</v>
      </c>
      <c r="J221" s="725">
        <f t="shared" si="17"/>
        <v>22</v>
      </c>
      <c r="K221" s="725">
        <f t="shared" si="18"/>
        <v>25</v>
      </c>
      <c r="L221" s="1344"/>
      <c r="M221" s="1345"/>
      <c r="N221" s="1345"/>
      <c r="O221" s="1346"/>
      <c r="Q221" s="422" t="s">
        <v>1178</v>
      </c>
      <c r="R221" s="20"/>
      <c r="S221" s="20"/>
      <c r="T221" s="20"/>
      <c r="U221" s="20"/>
      <c r="V221" s="20"/>
      <c r="W221" s="10"/>
      <c r="X221" s="20"/>
      <c r="Y221" s="20"/>
      <c r="Z221" s="20"/>
      <c r="AA221" s="20"/>
      <c r="AB221" s="20"/>
      <c r="AC221" s="21"/>
    </row>
    <row r="222" spans="1:31" ht="15" customHeight="1" x14ac:dyDescent="0.2">
      <c r="A222" s="514">
        <v>7</v>
      </c>
      <c r="B222" s="129" t="s">
        <v>89</v>
      </c>
      <c r="C222" s="721">
        <v>22</v>
      </c>
      <c r="D222" s="721">
        <v>10</v>
      </c>
      <c r="E222" s="721">
        <v>1</v>
      </c>
      <c r="F222" s="721">
        <v>11</v>
      </c>
      <c r="G222" s="721">
        <v>28</v>
      </c>
      <c r="H222" s="721">
        <v>39</v>
      </c>
      <c r="I222" s="723">
        <v>21</v>
      </c>
      <c r="J222" s="725">
        <f t="shared" si="17"/>
        <v>22</v>
      </c>
      <c r="K222" s="725">
        <f t="shared" si="18"/>
        <v>21</v>
      </c>
      <c r="L222" s="1344"/>
      <c r="M222" s="1345"/>
      <c r="N222" s="1345"/>
      <c r="O222" s="1346"/>
      <c r="Q222" s="422" t="s">
        <v>322</v>
      </c>
      <c r="R222" s="20"/>
      <c r="S222" s="20"/>
      <c r="T222" s="20"/>
      <c r="U222" s="20"/>
      <c r="V222" s="20"/>
      <c r="W222" s="20"/>
      <c r="X222" s="10"/>
      <c r="Y222" s="20"/>
      <c r="Z222" s="20"/>
      <c r="AA222" s="20"/>
      <c r="AB222" s="20"/>
      <c r="AC222" s="21"/>
    </row>
    <row r="223" spans="1:31" ht="15" customHeight="1" x14ac:dyDescent="0.2">
      <c r="A223" s="514">
        <v>8</v>
      </c>
      <c r="B223" s="129" t="s">
        <v>1180</v>
      </c>
      <c r="C223" s="721">
        <v>22</v>
      </c>
      <c r="D223" s="721">
        <v>5</v>
      </c>
      <c r="E223" s="721">
        <v>7</v>
      </c>
      <c r="F223" s="721">
        <v>10</v>
      </c>
      <c r="G223" s="721">
        <v>27</v>
      </c>
      <c r="H223" s="721">
        <v>38</v>
      </c>
      <c r="I223" s="723">
        <v>17</v>
      </c>
      <c r="J223" s="725">
        <f t="shared" si="17"/>
        <v>22</v>
      </c>
      <c r="K223" s="725">
        <f t="shared" si="18"/>
        <v>17</v>
      </c>
      <c r="L223" s="1344"/>
      <c r="M223" s="1345"/>
      <c r="N223" s="1345"/>
      <c r="O223" s="1346"/>
      <c r="Q223" s="422" t="s">
        <v>299</v>
      </c>
      <c r="R223" s="20"/>
      <c r="S223" s="20"/>
      <c r="T223" s="20"/>
      <c r="U223" s="20"/>
      <c r="V223" s="20"/>
      <c r="W223" s="20"/>
      <c r="X223" s="20"/>
      <c r="Y223" s="10"/>
      <c r="Z223" s="20" t="s">
        <v>532</v>
      </c>
      <c r="AA223" s="20"/>
      <c r="AB223" s="20"/>
      <c r="AC223" s="21"/>
    </row>
    <row r="224" spans="1:31" ht="15" customHeight="1" x14ac:dyDescent="0.2">
      <c r="A224" s="514">
        <v>9</v>
      </c>
      <c r="B224" s="129" t="s">
        <v>36</v>
      </c>
      <c r="C224" s="721">
        <v>22</v>
      </c>
      <c r="D224" s="721">
        <v>8</v>
      </c>
      <c r="E224" s="721">
        <v>1</v>
      </c>
      <c r="F224" s="721">
        <v>13</v>
      </c>
      <c r="G224" s="721">
        <v>30</v>
      </c>
      <c r="H224" s="721">
        <v>53</v>
      </c>
      <c r="I224" s="723">
        <v>17</v>
      </c>
      <c r="J224" s="725">
        <f t="shared" si="17"/>
        <v>22</v>
      </c>
      <c r="K224" s="725">
        <f t="shared" si="18"/>
        <v>17</v>
      </c>
      <c r="L224" s="1344"/>
      <c r="M224" s="1345"/>
      <c r="N224" s="1345"/>
      <c r="O224" s="1346"/>
      <c r="Q224" s="422" t="s">
        <v>1587</v>
      </c>
      <c r="R224" s="20"/>
      <c r="S224" s="20"/>
      <c r="T224" s="20"/>
      <c r="U224" s="20"/>
      <c r="V224" s="20"/>
      <c r="W224" s="20"/>
      <c r="X224" s="20"/>
      <c r="Y224" s="20" t="s">
        <v>532</v>
      </c>
      <c r="Z224" s="10"/>
      <c r="AA224" s="20"/>
      <c r="AB224" s="20"/>
      <c r="AC224" s="21"/>
    </row>
    <row r="225" spans="1:29" ht="15" customHeight="1" x14ac:dyDescent="0.2">
      <c r="A225" s="514">
        <v>10</v>
      </c>
      <c r="B225" s="129" t="s">
        <v>304</v>
      </c>
      <c r="C225" s="721">
        <v>22</v>
      </c>
      <c r="D225" s="721">
        <v>5</v>
      </c>
      <c r="E225" s="721">
        <v>6</v>
      </c>
      <c r="F225" s="721">
        <v>11</v>
      </c>
      <c r="G225" s="721">
        <v>38</v>
      </c>
      <c r="H225" s="721">
        <v>46</v>
      </c>
      <c r="I225" s="723">
        <v>16</v>
      </c>
      <c r="J225" s="725">
        <f t="shared" si="17"/>
        <v>22</v>
      </c>
      <c r="K225" s="725">
        <f t="shared" si="18"/>
        <v>16</v>
      </c>
      <c r="L225" s="1344"/>
      <c r="M225" s="1345"/>
      <c r="N225" s="1345"/>
      <c r="O225" s="1346"/>
      <c r="Q225" s="422" t="s">
        <v>1313</v>
      </c>
      <c r="R225" s="20"/>
      <c r="S225" s="20"/>
      <c r="T225" s="20"/>
      <c r="U225" s="20"/>
      <c r="V225" s="20"/>
      <c r="W225" s="20"/>
      <c r="X225" s="20" t="s">
        <v>532</v>
      </c>
      <c r="Y225" s="20"/>
      <c r="Z225" s="20"/>
      <c r="AA225" s="10"/>
      <c r="AB225" s="20"/>
      <c r="AC225" s="21"/>
    </row>
    <row r="226" spans="1:29" ht="15" customHeight="1" x14ac:dyDescent="0.2">
      <c r="A226" s="514">
        <v>11</v>
      </c>
      <c r="B226" s="129" t="s">
        <v>1732</v>
      </c>
      <c r="C226" s="721">
        <v>22</v>
      </c>
      <c r="D226" s="721">
        <v>2</v>
      </c>
      <c r="E226" s="721">
        <v>6</v>
      </c>
      <c r="F226" s="721">
        <v>14</v>
      </c>
      <c r="G226" s="721">
        <v>27</v>
      </c>
      <c r="H226" s="721">
        <v>46</v>
      </c>
      <c r="I226" s="723">
        <v>10</v>
      </c>
      <c r="J226" s="725">
        <f t="shared" si="17"/>
        <v>22</v>
      </c>
      <c r="K226" s="725">
        <f t="shared" si="18"/>
        <v>10</v>
      </c>
      <c r="L226" s="1344"/>
      <c r="M226" s="1345"/>
      <c r="N226" s="1345"/>
      <c r="O226" s="1346"/>
      <c r="Q226" s="422" t="s">
        <v>1306</v>
      </c>
      <c r="R226" s="20"/>
      <c r="S226" s="20"/>
      <c r="T226" s="20"/>
      <c r="U226" s="20"/>
      <c r="V226" s="20"/>
      <c r="W226" s="20"/>
      <c r="X226" s="20"/>
      <c r="Y226" s="20"/>
      <c r="Z226" s="20"/>
      <c r="AA226" s="20"/>
      <c r="AB226" s="10"/>
      <c r="AC226" s="21"/>
    </row>
    <row r="227" spans="1:29" ht="15" customHeight="1" thickBot="1" x14ac:dyDescent="0.25">
      <c r="A227" s="515">
        <v>12</v>
      </c>
      <c r="B227" s="130" t="s">
        <v>1855</v>
      </c>
      <c r="C227" s="722">
        <v>22</v>
      </c>
      <c r="D227" s="722">
        <v>2</v>
      </c>
      <c r="E227" s="722">
        <v>3</v>
      </c>
      <c r="F227" s="722">
        <v>17</v>
      </c>
      <c r="G227" s="722">
        <v>16</v>
      </c>
      <c r="H227" s="722">
        <v>45</v>
      </c>
      <c r="I227" s="724">
        <v>7</v>
      </c>
      <c r="J227" s="725">
        <f t="shared" si="17"/>
        <v>22</v>
      </c>
      <c r="K227" s="725">
        <f t="shared" si="18"/>
        <v>7</v>
      </c>
      <c r="L227" s="1347"/>
      <c r="M227" s="1348"/>
      <c r="N227" s="1348"/>
      <c r="O227" s="1349"/>
      <c r="Q227" s="423" t="s">
        <v>499</v>
      </c>
      <c r="R227" s="23"/>
      <c r="S227" s="23"/>
      <c r="T227" s="23"/>
      <c r="U227" s="23"/>
      <c r="V227" s="23"/>
      <c r="W227" s="23"/>
      <c r="X227" s="23"/>
      <c r="Y227" s="23"/>
      <c r="Z227" s="23"/>
      <c r="AA227" s="23"/>
      <c r="AB227" s="23"/>
      <c r="AC227" s="15"/>
    </row>
    <row r="228" spans="1:29" ht="15" customHeight="1" x14ac:dyDescent="0.2">
      <c r="C228" s="725">
        <f t="shared" ref="C228:I228" si="20">SUM(C216:C227)</f>
        <v>264</v>
      </c>
      <c r="D228" s="725">
        <f t="shared" si="20"/>
        <v>109</v>
      </c>
      <c r="E228" s="725">
        <f t="shared" si="20"/>
        <v>46</v>
      </c>
      <c r="F228" s="725">
        <f t="shared" si="20"/>
        <v>109</v>
      </c>
      <c r="G228" s="725">
        <f t="shared" si="20"/>
        <v>418</v>
      </c>
      <c r="H228" s="725">
        <f t="shared" si="20"/>
        <v>418</v>
      </c>
      <c r="I228" s="725">
        <f t="shared" si="20"/>
        <v>264</v>
      </c>
      <c r="J228" s="725">
        <f t="shared" si="17"/>
        <v>264</v>
      </c>
      <c r="K228" s="725">
        <f t="shared" si="18"/>
        <v>264</v>
      </c>
    </row>
    <row r="229" spans="1:29" ht="15" customHeight="1" thickBot="1" x14ac:dyDescent="0.25"/>
    <row r="230" spans="1:29" ht="15" customHeight="1" thickBot="1" x14ac:dyDescent="0.25">
      <c r="A230" s="1335" t="s">
        <v>2223</v>
      </c>
      <c r="B230" s="1336"/>
      <c r="C230" s="1336"/>
      <c r="D230" s="1336"/>
      <c r="E230" s="1336"/>
      <c r="F230" s="1368"/>
      <c r="G230" s="1335" t="s">
        <v>1458</v>
      </c>
      <c r="H230" s="1336"/>
      <c r="I230" s="1337"/>
      <c r="L230" s="952" t="s">
        <v>538</v>
      </c>
      <c r="M230" s="953"/>
      <c r="N230" s="953"/>
      <c r="O230" s="954"/>
    </row>
    <row r="231" spans="1:29" ht="15" customHeight="1" thickBot="1" x14ac:dyDescent="0.25">
      <c r="A231" s="711" t="s">
        <v>496</v>
      </c>
      <c r="B231" s="731" t="s">
        <v>497</v>
      </c>
      <c r="C231" s="711" t="s">
        <v>498</v>
      </c>
      <c r="D231" s="711" t="s">
        <v>499</v>
      </c>
      <c r="E231" s="711" t="s">
        <v>500</v>
      </c>
      <c r="F231" s="711" t="s">
        <v>501</v>
      </c>
      <c r="G231" s="711" t="s">
        <v>502</v>
      </c>
      <c r="H231" s="711" t="s">
        <v>503</v>
      </c>
      <c r="I231" s="711" t="s">
        <v>504</v>
      </c>
      <c r="L231" s="955"/>
      <c r="M231" s="956"/>
      <c r="N231" s="956"/>
      <c r="O231" s="957"/>
      <c r="Q231" s="24" t="s">
        <v>1459</v>
      </c>
      <c r="R231" s="683" t="s">
        <v>241</v>
      </c>
      <c r="S231" s="683" t="s">
        <v>541</v>
      </c>
      <c r="T231" s="683" t="s">
        <v>564</v>
      </c>
      <c r="U231" s="683" t="s">
        <v>59</v>
      </c>
      <c r="V231" s="683" t="s">
        <v>1530</v>
      </c>
      <c r="W231" s="683" t="s">
        <v>1088</v>
      </c>
      <c r="X231" s="683" t="s">
        <v>610</v>
      </c>
      <c r="Y231" s="683" t="s">
        <v>1089</v>
      </c>
      <c r="Z231" s="683" t="s">
        <v>514</v>
      </c>
      <c r="AA231" s="683" t="s">
        <v>544</v>
      </c>
      <c r="AB231" s="684" t="s">
        <v>727</v>
      </c>
    </row>
    <row r="232" spans="1:29" ht="15" customHeight="1" x14ac:dyDescent="0.2">
      <c r="A232" s="703">
        <v>1</v>
      </c>
      <c r="B232" s="126" t="s">
        <v>1460</v>
      </c>
      <c r="C232" s="726">
        <v>20</v>
      </c>
      <c r="D232" s="726">
        <v>13</v>
      </c>
      <c r="E232" s="726">
        <v>4</v>
      </c>
      <c r="F232" s="726">
        <v>3</v>
      </c>
      <c r="G232" s="726">
        <v>48</v>
      </c>
      <c r="H232" s="726">
        <v>28</v>
      </c>
      <c r="I232" s="727">
        <v>30</v>
      </c>
      <c r="J232" s="725">
        <f t="shared" si="17"/>
        <v>20</v>
      </c>
      <c r="K232" s="725">
        <f t="shared" si="18"/>
        <v>30</v>
      </c>
      <c r="L232" s="1341" t="s">
        <v>1461</v>
      </c>
      <c r="M232" s="1342"/>
      <c r="N232" s="1342"/>
      <c r="O232" s="1343"/>
      <c r="Q232" s="681" t="s">
        <v>241</v>
      </c>
      <c r="R232" s="10"/>
      <c r="S232" s="20" t="s">
        <v>1600</v>
      </c>
      <c r="T232" s="20" t="s">
        <v>1487</v>
      </c>
      <c r="U232" s="20" t="s">
        <v>1210</v>
      </c>
      <c r="V232" s="20" t="s">
        <v>1546</v>
      </c>
      <c r="W232" s="20" t="s">
        <v>1493</v>
      </c>
      <c r="X232" s="20" t="s">
        <v>1597</v>
      </c>
      <c r="Y232" s="20" t="s">
        <v>1493</v>
      </c>
      <c r="Z232" s="20" t="s">
        <v>1601</v>
      </c>
      <c r="AA232" s="20" t="s">
        <v>1643</v>
      </c>
      <c r="AB232" s="21" t="s">
        <v>1644</v>
      </c>
    </row>
    <row r="233" spans="1:29" ht="15" customHeight="1" x14ac:dyDescent="0.2">
      <c r="A233" s="685">
        <v>2</v>
      </c>
      <c r="B233" s="129" t="s">
        <v>1462</v>
      </c>
      <c r="C233" s="721">
        <v>20</v>
      </c>
      <c r="D233" s="721">
        <v>11</v>
      </c>
      <c r="E233" s="721">
        <v>6</v>
      </c>
      <c r="F233" s="721">
        <v>3</v>
      </c>
      <c r="G233" s="721">
        <v>59</v>
      </c>
      <c r="H233" s="721">
        <v>35</v>
      </c>
      <c r="I233" s="723">
        <v>28</v>
      </c>
      <c r="J233" s="725">
        <f t="shared" si="17"/>
        <v>20</v>
      </c>
      <c r="K233" s="725">
        <f t="shared" si="18"/>
        <v>28</v>
      </c>
      <c r="L233" s="1344"/>
      <c r="M233" s="1345"/>
      <c r="N233" s="1345"/>
      <c r="O233" s="1346"/>
      <c r="Q233" s="681" t="s">
        <v>541</v>
      </c>
      <c r="R233" s="20" t="s">
        <v>1491</v>
      </c>
      <c r="S233" s="10"/>
      <c r="T233" s="20" t="s">
        <v>1646</v>
      </c>
      <c r="U233" s="20" t="s">
        <v>2035</v>
      </c>
      <c r="V233" s="20" t="s">
        <v>104</v>
      </c>
      <c r="W233" s="20" t="s">
        <v>1541</v>
      </c>
      <c r="X233" s="20" t="s">
        <v>1646</v>
      </c>
      <c r="Y233" s="20" t="s">
        <v>1905</v>
      </c>
      <c r="Z233" s="20" t="s">
        <v>844</v>
      </c>
      <c r="AA233" s="20" t="s">
        <v>1543</v>
      </c>
      <c r="AB233" s="21" t="s">
        <v>355</v>
      </c>
    </row>
    <row r="234" spans="1:29" ht="15" customHeight="1" x14ac:dyDescent="0.2">
      <c r="A234" s="685">
        <v>3</v>
      </c>
      <c r="B234" s="129" t="s">
        <v>106</v>
      </c>
      <c r="C234" s="721">
        <v>20</v>
      </c>
      <c r="D234" s="721">
        <v>11</v>
      </c>
      <c r="E234" s="721">
        <v>5</v>
      </c>
      <c r="F234" s="721">
        <v>4</v>
      </c>
      <c r="G234" s="721">
        <v>52</v>
      </c>
      <c r="H234" s="721">
        <v>24</v>
      </c>
      <c r="I234" s="723">
        <v>27</v>
      </c>
      <c r="J234" s="725">
        <f t="shared" si="17"/>
        <v>20</v>
      </c>
      <c r="K234" s="725">
        <f t="shared" si="18"/>
        <v>27</v>
      </c>
      <c r="L234" s="1344"/>
      <c r="M234" s="1345"/>
      <c r="N234" s="1345"/>
      <c r="O234" s="1346"/>
      <c r="Q234" s="681" t="s">
        <v>564</v>
      </c>
      <c r="R234" s="20" t="s">
        <v>1493</v>
      </c>
      <c r="S234" s="20" t="s">
        <v>628</v>
      </c>
      <c r="T234" s="10"/>
      <c r="U234" s="20" t="s">
        <v>1207</v>
      </c>
      <c r="V234" s="20" t="s">
        <v>1487</v>
      </c>
      <c r="W234" s="20" t="s">
        <v>1597</v>
      </c>
      <c r="X234" s="20" t="s">
        <v>1644</v>
      </c>
      <c r="Y234" s="20" t="s">
        <v>1493</v>
      </c>
      <c r="Z234" s="20" t="s">
        <v>1654</v>
      </c>
      <c r="AA234" s="20" t="s">
        <v>1207</v>
      </c>
      <c r="AB234" s="21" t="s">
        <v>844</v>
      </c>
    </row>
    <row r="235" spans="1:29" ht="15" customHeight="1" x14ac:dyDescent="0.2">
      <c r="A235" s="685">
        <v>4</v>
      </c>
      <c r="B235" s="129" t="s">
        <v>2277</v>
      </c>
      <c r="C235" s="721">
        <v>20</v>
      </c>
      <c r="D235" s="721">
        <v>10</v>
      </c>
      <c r="E235" s="721">
        <v>5</v>
      </c>
      <c r="F235" s="721">
        <v>5</v>
      </c>
      <c r="G235" s="721">
        <v>50</v>
      </c>
      <c r="H235" s="721">
        <v>31</v>
      </c>
      <c r="I235" s="723">
        <v>25</v>
      </c>
      <c r="J235" s="725">
        <f t="shared" si="17"/>
        <v>20</v>
      </c>
      <c r="K235" s="725">
        <f t="shared" si="18"/>
        <v>25</v>
      </c>
      <c r="L235" s="1344"/>
      <c r="M235" s="1345"/>
      <c r="N235" s="1345"/>
      <c r="O235" s="1346"/>
      <c r="Q235" s="681" t="s">
        <v>59</v>
      </c>
      <c r="R235" s="20" t="s">
        <v>1487</v>
      </c>
      <c r="S235" s="20" t="s">
        <v>1490</v>
      </c>
      <c r="T235" s="20" t="s">
        <v>844</v>
      </c>
      <c r="U235" s="10"/>
      <c r="V235" s="20" t="s">
        <v>1547</v>
      </c>
      <c r="W235" s="20" t="s">
        <v>844</v>
      </c>
      <c r="X235" s="20" t="s">
        <v>1646</v>
      </c>
      <c r="Y235" s="20" t="s">
        <v>1540</v>
      </c>
      <c r="Z235" s="20" t="s">
        <v>1493</v>
      </c>
      <c r="AA235" s="20" t="s">
        <v>1603</v>
      </c>
      <c r="AB235" s="21" t="s">
        <v>1207</v>
      </c>
    </row>
    <row r="236" spans="1:29" ht="15" customHeight="1" x14ac:dyDescent="0.2">
      <c r="A236" s="685">
        <v>5</v>
      </c>
      <c r="B236" s="129" t="s">
        <v>1497</v>
      </c>
      <c r="C236" s="721">
        <v>20</v>
      </c>
      <c r="D236" s="721">
        <v>10</v>
      </c>
      <c r="E236" s="721">
        <v>5</v>
      </c>
      <c r="F236" s="721">
        <v>5</v>
      </c>
      <c r="G236" s="721">
        <v>49</v>
      </c>
      <c r="H236" s="721">
        <v>36</v>
      </c>
      <c r="I236" s="723">
        <v>25</v>
      </c>
      <c r="J236" s="725">
        <f t="shared" si="17"/>
        <v>20</v>
      </c>
      <c r="K236" s="725">
        <f t="shared" si="18"/>
        <v>25</v>
      </c>
      <c r="L236" s="1344"/>
      <c r="M236" s="1345"/>
      <c r="N236" s="1345"/>
      <c r="O236" s="1346"/>
      <c r="Q236" s="681" t="s">
        <v>1530</v>
      </c>
      <c r="R236" s="20" t="s">
        <v>1597</v>
      </c>
      <c r="S236" s="20" t="s">
        <v>1493</v>
      </c>
      <c r="T236" s="20" t="s">
        <v>844</v>
      </c>
      <c r="U236" s="20" t="s">
        <v>1125</v>
      </c>
      <c r="V236" s="10"/>
      <c r="W236" s="20" t="s">
        <v>1210</v>
      </c>
      <c r="X236" s="20" t="s">
        <v>1602</v>
      </c>
      <c r="Y236" s="20" t="s">
        <v>1597</v>
      </c>
      <c r="Z236" s="20" t="s">
        <v>1602</v>
      </c>
      <c r="AA236" s="20" t="s">
        <v>1207</v>
      </c>
      <c r="AB236" s="21" t="s">
        <v>1642</v>
      </c>
    </row>
    <row r="237" spans="1:29" ht="15" customHeight="1" x14ac:dyDescent="0.2">
      <c r="A237" s="685">
        <v>6</v>
      </c>
      <c r="B237" s="129" t="s">
        <v>2236</v>
      </c>
      <c r="C237" s="721">
        <v>20</v>
      </c>
      <c r="D237" s="721">
        <v>10</v>
      </c>
      <c r="E237" s="721">
        <v>3</v>
      </c>
      <c r="F237" s="721">
        <v>7</v>
      </c>
      <c r="G237" s="721">
        <v>41</v>
      </c>
      <c r="H237" s="721">
        <v>37</v>
      </c>
      <c r="I237" s="723">
        <v>23</v>
      </c>
      <c r="J237" s="725">
        <f t="shared" si="17"/>
        <v>20</v>
      </c>
      <c r="K237" s="725">
        <f t="shared" si="18"/>
        <v>23</v>
      </c>
      <c r="L237" s="1344"/>
      <c r="M237" s="1345"/>
      <c r="N237" s="1345"/>
      <c r="O237" s="1346"/>
      <c r="Q237" s="681" t="s">
        <v>1088</v>
      </c>
      <c r="R237" s="20" t="s">
        <v>1487</v>
      </c>
      <c r="S237" s="20" t="s">
        <v>1546</v>
      </c>
      <c r="T237" s="20" t="s">
        <v>1646</v>
      </c>
      <c r="U237" s="20" t="s">
        <v>1599</v>
      </c>
      <c r="V237" s="20" t="s">
        <v>1905</v>
      </c>
      <c r="W237" s="10"/>
      <c r="X237" s="20" t="s">
        <v>1493</v>
      </c>
      <c r="Y237" s="20" t="s">
        <v>1602</v>
      </c>
      <c r="Z237" s="20" t="s">
        <v>1490</v>
      </c>
      <c r="AA237" s="20" t="s">
        <v>1597</v>
      </c>
      <c r="AB237" s="21" t="s">
        <v>1642</v>
      </c>
    </row>
    <row r="238" spans="1:29" ht="15" customHeight="1" x14ac:dyDescent="0.2">
      <c r="A238" s="685">
        <v>7</v>
      </c>
      <c r="B238" s="129" t="s">
        <v>1092</v>
      </c>
      <c r="C238" s="721">
        <v>20</v>
      </c>
      <c r="D238" s="721">
        <v>7</v>
      </c>
      <c r="E238" s="721">
        <v>5</v>
      </c>
      <c r="F238" s="721">
        <v>8</v>
      </c>
      <c r="G238" s="721">
        <v>39</v>
      </c>
      <c r="H238" s="721">
        <v>36</v>
      </c>
      <c r="I238" s="723">
        <v>19</v>
      </c>
      <c r="J238" s="725">
        <f t="shared" si="17"/>
        <v>20</v>
      </c>
      <c r="K238" s="725">
        <f t="shared" si="18"/>
        <v>19</v>
      </c>
      <c r="L238" s="1344"/>
      <c r="M238" s="1345"/>
      <c r="N238" s="1345"/>
      <c r="O238" s="1346"/>
      <c r="Q238" s="681" t="s">
        <v>610</v>
      </c>
      <c r="R238" s="20" t="s">
        <v>1493</v>
      </c>
      <c r="S238" s="20" t="s">
        <v>1990</v>
      </c>
      <c r="T238" s="20" t="s">
        <v>1489</v>
      </c>
      <c r="U238" s="20" t="s">
        <v>1487</v>
      </c>
      <c r="V238" s="20" t="s">
        <v>1493</v>
      </c>
      <c r="W238" s="20" t="s">
        <v>1489</v>
      </c>
      <c r="X238" s="10"/>
      <c r="Y238" s="20" t="s">
        <v>32</v>
      </c>
      <c r="Z238" s="20" t="s">
        <v>1546</v>
      </c>
      <c r="AA238" s="20" t="s">
        <v>1494</v>
      </c>
      <c r="AB238" s="21" t="s">
        <v>1600</v>
      </c>
    </row>
    <row r="239" spans="1:29" ht="15" customHeight="1" x14ac:dyDescent="0.2">
      <c r="A239" s="685">
        <v>8</v>
      </c>
      <c r="B239" s="129" t="s">
        <v>1366</v>
      </c>
      <c r="C239" s="721">
        <v>20</v>
      </c>
      <c r="D239" s="721">
        <v>7</v>
      </c>
      <c r="E239" s="721">
        <v>4</v>
      </c>
      <c r="F239" s="721">
        <v>9</v>
      </c>
      <c r="G239" s="721">
        <v>40</v>
      </c>
      <c r="H239" s="721">
        <v>40</v>
      </c>
      <c r="I239" s="723">
        <v>18</v>
      </c>
      <c r="J239" s="725">
        <f t="shared" si="17"/>
        <v>20</v>
      </c>
      <c r="K239" s="725">
        <f t="shared" si="18"/>
        <v>18</v>
      </c>
      <c r="L239" s="1344"/>
      <c r="M239" s="1345"/>
      <c r="N239" s="1345"/>
      <c r="O239" s="1346"/>
      <c r="Q239" s="681" t="s">
        <v>1089</v>
      </c>
      <c r="R239" s="20" t="s">
        <v>1489</v>
      </c>
      <c r="S239" s="20" t="s">
        <v>1540</v>
      </c>
      <c r="T239" s="20" t="s">
        <v>1207</v>
      </c>
      <c r="U239" s="20" t="s">
        <v>1643</v>
      </c>
      <c r="V239" s="20" t="s">
        <v>1490</v>
      </c>
      <c r="W239" s="20" t="s">
        <v>1494</v>
      </c>
      <c r="X239" s="20" t="s">
        <v>1597</v>
      </c>
      <c r="Y239" s="10"/>
      <c r="Z239" s="20" t="s">
        <v>1601</v>
      </c>
      <c r="AA239" s="20" t="s">
        <v>1488</v>
      </c>
      <c r="AB239" s="21" t="s">
        <v>1603</v>
      </c>
    </row>
    <row r="240" spans="1:29" ht="15" customHeight="1" x14ac:dyDescent="0.2">
      <c r="A240" s="685">
        <v>9</v>
      </c>
      <c r="B240" s="129" t="s">
        <v>2246</v>
      </c>
      <c r="C240" s="721">
        <v>20</v>
      </c>
      <c r="D240" s="721">
        <v>4</v>
      </c>
      <c r="E240" s="721">
        <v>5</v>
      </c>
      <c r="F240" s="721">
        <v>11</v>
      </c>
      <c r="G240" s="721">
        <v>33</v>
      </c>
      <c r="H240" s="721">
        <v>50</v>
      </c>
      <c r="I240" s="723">
        <v>13</v>
      </c>
      <c r="J240" s="725">
        <f t="shared" si="17"/>
        <v>20</v>
      </c>
      <c r="K240" s="725">
        <f t="shared" si="18"/>
        <v>13</v>
      </c>
      <c r="L240" s="1344"/>
      <c r="M240" s="1345"/>
      <c r="N240" s="1345"/>
      <c r="O240" s="1346"/>
      <c r="Q240" s="681" t="s">
        <v>514</v>
      </c>
      <c r="R240" s="20" t="s">
        <v>1210</v>
      </c>
      <c r="S240" s="20" t="s">
        <v>1905</v>
      </c>
      <c r="T240" s="20" t="s">
        <v>1496</v>
      </c>
      <c r="U240" s="20" t="s">
        <v>1599</v>
      </c>
      <c r="V240" s="20" t="s">
        <v>1488</v>
      </c>
      <c r="W240" s="20" t="s">
        <v>24</v>
      </c>
      <c r="X240" s="20" t="s">
        <v>1489</v>
      </c>
      <c r="Y240" s="20" t="s">
        <v>1490</v>
      </c>
      <c r="Z240" s="10"/>
      <c r="AA240" s="20" t="s">
        <v>1597</v>
      </c>
      <c r="AB240" s="21" t="s">
        <v>1646</v>
      </c>
    </row>
    <row r="241" spans="1:29" ht="15" customHeight="1" x14ac:dyDescent="0.2">
      <c r="A241" s="685">
        <v>10</v>
      </c>
      <c r="B241" s="129" t="s">
        <v>1463</v>
      </c>
      <c r="C241" s="721">
        <v>20</v>
      </c>
      <c r="D241" s="721">
        <v>2</v>
      </c>
      <c r="E241" s="721">
        <v>3</v>
      </c>
      <c r="F241" s="721">
        <v>15</v>
      </c>
      <c r="G241" s="721">
        <v>18</v>
      </c>
      <c r="H241" s="721">
        <v>64</v>
      </c>
      <c r="I241" s="723">
        <v>7</v>
      </c>
      <c r="J241" s="725">
        <f t="shared" si="17"/>
        <v>20</v>
      </c>
      <c r="K241" s="725">
        <f t="shared" si="18"/>
        <v>7</v>
      </c>
      <c r="L241" s="1344"/>
      <c r="M241" s="1345"/>
      <c r="N241" s="1345"/>
      <c r="O241" s="1346"/>
      <c r="Q241" s="681" t="s">
        <v>544</v>
      </c>
      <c r="R241" s="20" t="s">
        <v>1646</v>
      </c>
      <c r="S241" s="20" t="s">
        <v>1600</v>
      </c>
      <c r="T241" s="20" t="s">
        <v>1540</v>
      </c>
      <c r="U241" s="20" t="s">
        <v>1603</v>
      </c>
      <c r="V241" s="20" t="s">
        <v>1597</v>
      </c>
      <c r="W241" s="20" t="s">
        <v>1540</v>
      </c>
      <c r="X241" s="20" t="s">
        <v>1539</v>
      </c>
      <c r="Y241" s="20" t="s">
        <v>1490</v>
      </c>
      <c r="Z241" s="20" t="s">
        <v>1547</v>
      </c>
      <c r="AA241" s="10"/>
      <c r="AB241" s="21" t="s">
        <v>355</v>
      </c>
    </row>
    <row r="242" spans="1:29" ht="15" customHeight="1" thickBot="1" x14ac:dyDescent="0.25">
      <c r="A242" s="686">
        <v>11</v>
      </c>
      <c r="B242" s="130" t="s">
        <v>1208</v>
      </c>
      <c r="C242" s="722">
        <v>20</v>
      </c>
      <c r="D242" s="722">
        <v>2</v>
      </c>
      <c r="E242" s="722">
        <v>1</v>
      </c>
      <c r="F242" s="722">
        <v>17</v>
      </c>
      <c r="G242" s="722">
        <v>31</v>
      </c>
      <c r="H242" s="722">
        <v>79</v>
      </c>
      <c r="I242" s="724">
        <v>5</v>
      </c>
      <c r="J242" s="725">
        <f t="shared" si="17"/>
        <v>20</v>
      </c>
      <c r="K242" s="725">
        <f t="shared" si="18"/>
        <v>5</v>
      </c>
      <c r="L242" s="1347"/>
      <c r="M242" s="1348"/>
      <c r="N242" s="1348"/>
      <c r="O242" s="1349"/>
      <c r="Q242" s="682" t="s">
        <v>727</v>
      </c>
      <c r="R242" s="23" t="s">
        <v>1826</v>
      </c>
      <c r="S242" s="23" t="s">
        <v>1490</v>
      </c>
      <c r="T242" s="23" t="s">
        <v>1210</v>
      </c>
      <c r="U242" s="23" t="s">
        <v>1602</v>
      </c>
      <c r="V242" s="23" t="s">
        <v>1601</v>
      </c>
      <c r="W242" s="23" t="s">
        <v>1207</v>
      </c>
      <c r="X242" s="23" t="s">
        <v>1487</v>
      </c>
      <c r="Y242" s="23" t="s">
        <v>844</v>
      </c>
      <c r="Z242" s="23" t="s">
        <v>844</v>
      </c>
      <c r="AA242" s="23" t="s">
        <v>1540</v>
      </c>
      <c r="AB242" s="15"/>
    </row>
    <row r="243" spans="1:29" ht="15" customHeight="1" x14ac:dyDescent="0.2">
      <c r="C243" s="725">
        <f t="shared" ref="C243:I243" si="21">SUM(C232:C242)</f>
        <v>220</v>
      </c>
      <c r="D243" s="725">
        <f t="shared" si="21"/>
        <v>87</v>
      </c>
      <c r="E243" s="725">
        <f t="shared" si="21"/>
        <v>46</v>
      </c>
      <c r="F243" s="725">
        <f t="shared" si="21"/>
        <v>87</v>
      </c>
      <c r="G243" s="725">
        <f t="shared" si="21"/>
        <v>460</v>
      </c>
      <c r="H243" s="725">
        <f t="shared" si="21"/>
        <v>460</v>
      </c>
      <c r="I243" s="725">
        <f t="shared" si="21"/>
        <v>220</v>
      </c>
      <c r="J243" s="725">
        <f t="shared" si="17"/>
        <v>220</v>
      </c>
      <c r="K243" s="725">
        <f t="shared" si="18"/>
        <v>220</v>
      </c>
    </row>
    <row r="244" spans="1:29" ht="15" customHeight="1" thickBot="1" x14ac:dyDescent="0.25">
      <c r="L244" s="729" t="s">
        <v>532</v>
      </c>
    </row>
    <row r="245" spans="1:29" ht="15" customHeight="1" thickBot="1" x14ac:dyDescent="0.25">
      <c r="A245" s="1332" t="s">
        <v>2231</v>
      </c>
      <c r="B245" s="1333"/>
      <c r="C245" s="1333"/>
      <c r="D245" s="1333"/>
      <c r="E245" s="1333"/>
      <c r="F245" s="1334"/>
      <c r="G245" s="1335" t="s">
        <v>1458</v>
      </c>
      <c r="H245" s="1336"/>
      <c r="I245" s="1337"/>
      <c r="L245" s="1242" t="s">
        <v>588</v>
      </c>
      <c r="M245" s="1243"/>
      <c r="N245" s="1243"/>
      <c r="O245" s="1244"/>
    </row>
    <row r="246" spans="1:29" ht="15" customHeight="1" thickBot="1" x14ac:dyDescent="0.25">
      <c r="A246" s="688" t="s">
        <v>496</v>
      </c>
      <c r="B246" s="689" t="s">
        <v>497</v>
      </c>
      <c r="C246" s="690" t="s">
        <v>498</v>
      </c>
      <c r="D246" s="690" t="s">
        <v>499</v>
      </c>
      <c r="E246" s="690" t="s">
        <v>500</v>
      </c>
      <c r="F246" s="690" t="s">
        <v>501</v>
      </c>
      <c r="G246" s="691" t="s">
        <v>502</v>
      </c>
      <c r="H246" s="691" t="s">
        <v>503</v>
      </c>
      <c r="I246" s="692" t="s">
        <v>504</v>
      </c>
      <c r="L246" s="1245"/>
      <c r="M246" s="1246"/>
      <c r="N246" s="1246"/>
      <c r="O246" s="1247"/>
      <c r="Q246" s="24" t="s">
        <v>1459</v>
      </c>
      <c r="R246" s="683" t="s">
        <v>1615</v>
      </c>
      <c r="S246" s="683" t="s">
        <v>241</v>
      </c>
      <c r="T246" s="683" t="s">
        <v>1196</v>
      </c>
      <c r="U246" s="683" t="s">
        <v>1503</v>
      </c>
      <c r="V246" s="683" t="s">
        <v>1784</v>
      </c>
      <c r="W246" s="683" t="s">
        <v>500</v>
      </c>
      <c r="X246" s="683" t="s">
        <v>242</v>
      </c>
      <c r="Y246" s="683" t="s">
        <v>610</v>
      </c>
      <c r="Z246" s="683" t="s">
        <v>2089</v>
      </c>
      <c r="AA246" s="683" t="s">
        <v>544</v>
      </c>
      <c r="AB246" s="683" t="s">
        <v>1587</v>
      </c>
      <c r="AC246" s="684" t="s">
        <v>813</v>
      </c>
    </row>
    <row r="247" spans="1:29" ht="15" customHeight="1" x14ac:dyDescent="0.2">
      <c r="A247" s="703">
        <v>1</v>
      </c>
      <c r="B247" s="126" t="s">
        <v>2204</v>
      </c>
      <c r="C247" s="726">
        <v>22</v>
      </c>
      <c r="D247" s="726">
        <v>17</v>
      </c>
      <c r="E247" s="726">
        <v>3</v>
      </c>
      <c r="F247" s="726">
        <v>2</v>
      </c>
      <c r="G247" s="726">
        <v>56</v>
      </c>
      <c r="H247" s="726">
        <v>20</v>
      </c>
      <c r="I247" s="727">
        <v>37</v>
      </c>
      <c r="J247" s="725">
        <f t="shared" si="17"/>
        <v>22</v>
      </c>
      <c r="K247" s="725">
        <f t="shared" si="18"/>
        <v>37</v>
      </c>
      <c r="L247" s="1341" t="s">
        <v>1464</v>
      </c>
      <c r="M247" s="1342"/>
      <c r="N247" s="1342"/>
      <c r="O247" s="1343"/>
      <c r="Q247" s="681" t="s">
        <v>1615</v>
      </c>
      <c r="R247" s="10"/>
      <c r="S247" s="20"/>
      <c r="T247" s="20"/>
      <c r="U247" s="20"/>
      <c r="V247" s="20"/>
      <c r="W247" s="20"/>
      <c r="X247" s="20"/>
      <c r="Y247" s="20"/>
      <c r="Z247" s="20"/>
      <c r="AA247" s="20"/>
      <c r="AB247" s="20"/>
      <c r="AC247" s="21"/>
    </row>
    <row r="248" spans="1:29" ht="15" customHeight="1" x14ac:dyDescent="0.2">
      <c r="A248" s="685">
        <v>2</v>
      </c>
      <c r="B248" s="129" t="s">
        <v>1454</v>
      </c>
      <c r="C248" s="721">
        <v>22</v>
      </c>
      <c r="D248" s="721">
        <v>14</v>
      </c>
      <c r="E248" s="721">
        <v>5</v>
      </c>
      <c r="F248" s="721">
        <v>3</v>
      </c>
      <c r="G248" s="721">
        <v>50</v>
      </c>
      <c r="H248" s="721">
        <v>22</v>
      </c>
      <c r="I248" s="723">
        <v>33</v>
      </c>
      <c r="J248" s="725">
        <f t="shared" si="17"/>
        <v>22</v>
      </c>
      <c r="K248" s="725">
        <f t="shared" si="18"/>
        <v>33</v>
      </c>
      <c r="L248" s="1344"/>
      <c r="M248" s="1345"/>
      <c r="N248" s="1345"/>
      <c r="O248" s="1346"/>
      <c r="Q248" s="681" t="s">
        <v>241</v>
      </c>
      <c r="R248" s="20"/>
      <c r="S248" s="10"/>
      <c r="T248" s="20" t="s">
        <v>532</v>
      </c>
      <c r="U248" s="20"/>
      <c r="V248" s="20"/>
      <c r="W248" s="20"/>
      <c r="X248" s="20"/>
      <c r="Y248" s="20"/>
      <c r="Z248" s="20"/>
      <c r="AA248" s="20"/>
      <c r="AB248" s="20"/>
      <c r="AC248" s="21"/>
    </row>
    <row r="249" spans="1:29" ht="15" customHeight="1" x14ac:dyDescent="0.2">
      <c r="A249" s="685">
        <v>3</v>
      </c>
      <c r="B249" s="129" t="s">
        <v>616</v>
      </c>
      <c r="C249" s="721">
        <v>22</v>
      </c>
      <c r="D249" s="721">
        <v>12</v>
      </c>
      <c r="E249" s="721">
        <v>3</v>
      </c>
      <c r="F249" s="721">
        <v>7</v>
      </c>
      <c r="G249" s="721">
        <v>56</v>
      </c>
      <c r="H249" s="721">
        <v>34</v>
      </c>
      <c r="I249" s="723">
        <v>27</v>
      </c>
      <c r="J249" s="725">
        <f t="shared" si="17"/>
        <v>22</v>
      </c>
      <c r="K249" s="725">
        <f t="shared" si="18"/>
        <v>27</v>
      </c>
      <c r="L249" s="1344"/>
      <c r="M249" s="1345"/>
      <c r="N249" s="1345"/>
      <c r="O249" s="1346"/>
      <c r="Q249" s="681" t="s">
        <v>1196</v>
      </c>
      <c r="R249" s="20"/>
      <c r="S249" s="20" t="s">
        <v>532</v>
      </c>
      <c r="T249" s="10"/>
      <c r="U249" s="20"/>
      <c r="V249" s="20"/>
      <c r="W249" s="20"/>
      <c r="X249" s="20"/>
      <c r="Y249" s="20"/>
      <c r="Z249" s="20"/>
      <c r="AA249" s="20"/>
      <c r="AB249" s="20"/>
      <c r="AC249" s="21" t="s">
        <v>532</v>
      </c>
    </row>
    <row r="250" spans="1:29" ht="15" customHeight="1" x14ac:dyDescent="0.2">
      <c r="A250" s="685">
        <v>4</v>
      </c>
      <c r="B250" s="129" t="s">
        <v>1094</v>
      </c>
      <c r="C250" s="721">
        <v>22</v>
      </c>
      <c r="D250" s="721">
        <v>12</v>
      </c>
      <c r="E250" s="721">
        <v>3</v>
      </c>
      <c r="F250" s="721">
        <v>7</v>
      </c>
      <c r="G250" s="721">
        <v>50</v>
      </c>
      <c r="H250" s="721">
        <v>36</v>
      </c>
      <c r="I250" s="723">
        <v>27</v>
      </c>
      <c r="J250" s="725">
        <f t="shared" si="17"/>
        <v>22</v>
      </c>
      <c r="K250" s="725">
        <f t="shared" si="18"/>
        <v>27</v>
      </c>
      <c r="L250" s="1344"/>
      <c r="M250" s="1345"/>
      <c r="N250" s="1345"/>
      <c r="O250" s="1346"/>
      <c r="Q250" s="681" t="s">
        <v>1503</v>
      </c>
      <c r="R250" s="20" t="s">
        <v>532</v>
      </c>
      <c r="S250" s="20"/>
      <c r="T250" s="20"/>
      <c r="U250" s="10"/>
      <c r="V250" s="20"/>
      <c r="W250" s="20"/>
      <c r="X250" s="20"/>
      <c r="Y250" s="20"/>
      <c r="Z250" s="20"/>
      <c r="AA250" s="20"/>
      <c r="AB250" s="20"/>
      <c r="AC250" s="21"/>
    </row>
    <row r="251" spans="1:29" ht="15" customHeight="1" x14ac:dyDescent="0.2">
      <c r="A251" s="685">
        <v>5</v>
      </c>
      <c r="B251" s="129" t="s">
        <v>2094</v>
      </c>
      <c r="C251" s="721">
        <v>22</v>
      </c>
      <c r="D251" s="721">
        <v>8</v>
      </c>
      <c r="E251" s="721">
        <v>6</v>
      </c>
      <c r="F251" s="721">
        <v>8</v>
      </c>
      <c r="G251" s="721">
        <v>44</v>
      </c>
      <c r="H251" s="721">
        <v>44</v>
      </c>
      <c r="I251" s="723">
        <v>22</v>
      </c>
      <c r="J251" s="725">
        <f t="shared" si="17"/>
        <v>22</v>
      </c>
      <c r="K251" s="725">
        <f t="shared" si="18"/>
        <v>22</v>
      </c>
      <c r="L251" s="1344"/>
      <c r="M251" s="1345"/>
      <c r="N251" s="1345"/>
      <c r="O251" s="1346"/>
      <c r="Q251" s="681" t="s">
        <v>1784</v>
      </c>
      <c r="R251" s="20"/>
      <c r="S251" s="20"/>
      <c r="T251" s="20"/>
      <c r="U251" s="20"/>
      <c r="V251" s="10"/>
      <c r="W251" s="20"/>
      <c r="X251" s="20"/>
      <c r="Y251" s="20"/>
      <c r="Z251" s="20"/>
      <c r="AA251" s="20"/>
      <c r="AB251" s="20"/>
      <c r="AC251" s="21"/>
    </row>
    <row r="252" spans="1:29" ht="15" customHeight="1" x14ac:dyDescent="0.2">
      <c r="A252" s="685">
        <v>6</v>
      </c>
      <c r="B252" s="129" t="s">
        <v>1361</v>
      </c>
      <c r="C252" s="721">
        <v>22</v>
      </c>
      <c r="D252" s="721">
        <v>8</v>
      </c>
      <c r="E252" s="721">
        <v>6</v>
      </c>
      <c r="F252" s="721">
        <v>8</v>
      </c>
      <c r="G252" s="721">
        <v>38</v>
      </c>
      <c r="H252" s="721">
        <v>44</v>
      </c>
      <c r="I252" s="723">
        <v>22</v>
      </c>
      <c r="J252" s="725">
        <f t="shared" si="17"/>
        <v>22</v>
      </c>
      <c r="K252" s="725">
        <f t="shared" si="18"/>
        <v>22</v>
      </c>
      <c r="L252" s="1344"/>
      <c r="M252" s="1345"/>
      <c r="N252" s="1345"/>
      <c r="O252" s="1346"/>
      <c r="Q252" s="681" t="s">
        <v>500</v>
      </c>
      <c r="R252" s="20"/>
      <c r="S252" s="20"/>
      <c r="T252" s="20"/>
      <c r="U252" s="20"/>
      <c r="V252" s="20"/>
      <c r="W252" s="10"/>
      <c r="X252" s="20"/>
      <c r="Y252" s="20"/>
      <c r="Z252" s="20"/>
      <c r="AA252" s="20"/>
      <c r="AB252" s="20"/>
      <c r="AC252" s="21"/>
    </row>
    <row r="253" spans="1:29" ht="15" customHeight="1" x14ac:dyDescent="0.2">
      <c r="A253" s="685">
        <v>7</v>
      </c>
      <c r="B253" s="129" t="s">
        <v>1446</v>
      </c>
      <c r="C253" s="721">
        <v>22</v>
      </c>
      <c r="D253" s="721">
        <v>7</v>
      </c>
      <c r="E253" s="721">
        <v>5</v>
      </c>
      <c r="F253" s="721">
        <v>10</v>
      </c>
      <c r="G253" s="721">
        <v>42</v>
      </c>
      <c r="H253" s="721">
        <v>39</v>
      </c>
      <c r="I253" s="723">
        <v>19</v>
      </c>
      <c r="J253" s="725">
        <f t="shared" si="17"/>
        <v>22</v>
      </c>
      <c r="K253" s="725">
        <f t="shared" si="18"/>
        <v>19</v>
      </c>
      <c r="L253" s="1344"/>
      <c r="M253" s="1345"/>
      <c r="N253" s="1345"/>
      <c r="O253" s="1346"/>
      <c r="Q253" s="681" t="s">
        <v>242</v>
      </c>
      <c r="R253" s="20"/>
      <c r="S253" s="20"/>
      <c r="T253" s="20"/>
      <c r="U253" s="20"/>
      <c r="V253" s="20"/>
      <c r="W253" s="20"/>
      <c r="X253" s="10"/>
      <c r="Y253" s="20"/>
      <c r="Z253" s="20"/>
      <c r="AA253" s="20"/>
      <c r="AB253" s="20"/>
      <c r="AC253" s="21"/>
    </row>
    <row r="254" spans="1:29" ht="15" customHeight="1" x14ac:dyDescent="0.2">
      <c r="A254" s="685">
        <v>8</v>
      </c>
      <c r="B254" s="129" t="s">
        <v>2229</v>
      </c>
      <c r="C254" s="721">
        <v>22</v>
      </c>
      <c r="D254" s="721">
        <v>8</v>
      </c>
      <c r="E254" s="721">
        <v>3</v>
      </c>
      <c r="F254" s="721">
        <v>11</v>
      </c>
      <c r="G254" s="721">
        <v>39</v>
      </c>
      <c r="H254" s="721">
        <v>38</v>
      </c>
      <c r="I254" s="723">
        <v>19</v>
      </c>
      <c r="J254" s="725">
        <f t="shared" si="17"/>
        <v>22</v>
      </c>
      <c r="K254" s="725">
        <f t="shared" si="18"/>
        <v>19</v>
      </c>
      <c r="L254" s="1344"/>
      <c r="M254" s="1345"/>
      <c r="N254" s="1345"/>
      <c r="O254" s="1346"/>
      <c r="Q254" s="681" t="s">
        <v>610</v>
      </c>
      <c r="R254" s="20"/>
      <c r="S254" s="20"/>
      <c r="T254" s="20"/>
      <c r="U254" s="20"/>
      <c r="V254" s="20"/>
      <c r="W254" s="20"/>
      <c r="X254" s="20"/>
      <c r="Y254" s="10"/>
      <c r="Z254" s="20" t="s">
        <v>532</v>
      </c>
      <c r="AA254" s="20"/>
      <c r="AB254" s="20"/>
      <c r="AC254" s="21"/>
    </row>
    <row r="255" spans="1:29" ht="15" customHeight="1" x14ac:dyDescent="0.2">
      <c r="A255" s="685">
        <v>9</v>
      </c>
      <c r="B255" s="129" t="s">
        <v>1455</v>
      </c>
      <c r="C255" s="721">
        <v>22</v>
      </c>
      <c r="D255" s="721">
        <v>8</v>
      </c>
      <c r="E255" s="721">
        <v>3</v>
      </c>
      <c r="F255" s="721">
        <v>11</v>
      </c>
      <c r="G255" s="721">
        <v>32</v>
      </c>
      <c r="H255" s="721">
        <v>34</v>
      </c>
      <c r="I255" s="723">
        <v>19</v>
      </c>
      <c r="J255" s="725">
        <f t="shared" si="17"/>
        <v>22</v>
      </c>
      <c r="K255" s="725">
        <f t="shared" si="18"/>
        <v>19</v>
      </c>
      <c r="L255" s="1344"/>
      <c r="M255" s="1345"/>
      <c r="N255" s="1345"/>
      <c r="O255" s="1346"/>
      <c r="Q255" s="681" t="s">
        <v>2089</v>
      </c>
      <c r="R255" s="20"/>
      <c r="S255" s="20"/>
      <c r="T255" s="20"/>
      <c r="U255" s="20"/>
      <c r="V255" s="20"/>
      <c r="W255" s="20"/>
      <c r="X255" s="20"/>
      <c r="Y255" s="20" t="s">
        <v>532</v>
      </c>
      <c r="Z255" s="10"/>
      <c r="AA255" s="20"/>
      <c r="AB255" s="20"/>
      <c r="AC255" s="21"/>
    </row>
    <row r="256" spans="1:29" ht="15" customHeight="1" x14ac:dyDescent="0.2">
      <c r="A256" s="685">
        <v>10</v>
      </c>
      <c r="B256" s="129" t="s">
        <v>1456</v>
      </c>
      <c r="C256" s="721">
        <v>22</v>
      </c>
      <c r="D256" s="721">
        <v>7</v>
      </c>
      <c r="E256" s="721">
        <v>4</v>
      </c>
      <c r="F256" s="721">
        <v>11</v>
      </c>
      <c r="G256" s="721">
        <v>36</v>
      </c>
      <c r="H256" s="721">
        <v>45</v>
      </c>
      <c r="I256" s="723">
        <v>18</v>
      </c>
      <c r="J256" s="725">
        <f t="shared" si="17"/>
        <v>22</v>
      </c>
      <c r="K256" s="725">
        <f t="shared" si="18"/>
        <v>18</v>
      </c>
      <c r="L256" s="1344"/>
      <c r="M256" s="1345"/>
      <c r="N256" s="1345"/>
      <c r="O256" s="1346"/>
      <c r="Q256" s="681" t="s">
        <v>544</v>
      </c>
      <c r="R256" s="20"/>
      <c r="S256" s="20"/>
      <c r="T256" s="20"/>
      <c r="U256" s="20"/>
      <c r="V256" s="20"/>
      <c r="W256" s="20"/>
      <c r="X256" s="20" t="s">
        <v>532</v>
      </c>
      <c r="Y256" s="20"/>
      <c r="Z256" s="20"/>
      <c r="AA256" s="10"/>
      <c r="AB256" s="20"/>
      <c r="AC256" s="21"/>
    </row>
    <row r="257" spans="1:31" ht="15" customHeight="1" x14ac:dyDescent="0.2">
      <c r="A257" s="685">
        <v>11</v>
      </c>
      <c r="B257" s="129" t="s">
        <v>1457</v>
      </c>
      <c r="C257" s="721">
        <v>22</v>
      </c>
      <c r="D257" s="721">
        <v>5</v>
      </c>
      <c r="E257" s="721">
        <v>2</v>
      </c>
      <c r="F257" s="721">
        <v>15</v>
      </c>
      <c r="G257" s="721">
        <v>27</v>
      </c>
      <c r="H257" s="721">
        <v>54</v>
      </c>
      <c r="I257" s="723">
        <v>12</v>
      </c>
      <c r="J257" s="725">
        <f t="shared" si="17"/>
        <v>22</v>
      </c>
      <c r="K257" s="725">
        <f t="shared" si="18"/>
        <v>12</v>
      </c>
      <c r="L257" s="1344"/>
      <c r="M257" s="1345"/>
      <c r="N257" s="1345"/>
      <c r="O257" s="1346"/>
      <c r="Q257" s="681" t="s">
        <v>1587</v>
      </c>
      <c r="R257" s="20"/>
      <c r="S257" s="20"/>
      <c r="T257" s="20"/>
      <c r="U257" s="20"/>
      <c r="V257" s="20"/>
      <c r="W257" s="20"/>
      <c r="X257" s="20"/>
      <c r="Y257" s="20"/>
      <c r="Z257" s="20"/>
      <c r="AA257" s="20"/>
      <c r="AB257" s="10"/>
      <c r="AC257" s="21"/>
    </row>
    <row r="258" spans="1:31" ht="15" customHeight="1" thickBot="1" x14ac:dyDescent="0.25">
      <c r="A258" s="686">
        <v>12</v>
      </c>
      <c r="B258" s="130" t="s">
        <v>244</v>
      </c>
      <c r="C258" s="722">
        <v>22</v>
      </c>
      <c r="D258" s="722">
        <v>2</v>
      </c>
      <c r="E258" s="722">
        <v>2</v>
      </c>
      <c r="F258" s="722">
        <v>18</v>
      </c>
      <c r="G258" s="722">
        <v>16</v>
      </c>
      <c r="H258" s="722">
        <v>64</v>
      </c>
      <c r="I258" s="724">
        <v>6</v>
      </c>
      <c r="J258" s="725">
        <f t="shared" si="17"/>
        <v>22</v>
      </c>
      <c r="K258" s="725">
        <f t="shared" si="18"/>
        <v>6</v>
      </c>
      <c r="L258" s="1347"/>
      <c r="M258" s="1348"/>
      <c r="N258" s="1348"/>
      <c r="O258" s="1349"/>
      <c r="Q258" s="682" t="s">
        <v>813</v>
      </c>
      <c r="R258" s="23"/>
      <c r="S258" s="23"/>
      <c r="T258" s="23"/>
      <c r="U258" s="23"/>
      <c r="V258" s="23"/>
      <c r="W258" s="23"/>
      <c r="X258" s="23"/>
      <c r="Y258" s="23"/>
      <c r="Z258" s="23"/>
      <c r="AA258" s="23"/>
      <c r="AB258" s="23"/>
      <c r="AC258" s="15"/>
    </row>
    <row r="259" spans="1:31" ht="15" customHeight="1" x14ac:dyDescent="0.2">
      <c r="C259" s="725">
        <f t="shared" ref="C259:I259" si="22">SUM(C247:C258)</f>
        <v>264</v>
      </c>
      <c r="D259" s="725">
        <f t="shared" si="22"/>
        <v>108</v>
      </c>
      <c r="E259" s="725">
        <f t="shared" si="22"/>
        <v>45</v>
      </c>
      <c r="F259" s="725">
        <f t="shared" si="22"/>
        <v>111</v>
      </c>
      <c r="G259" s="725">
        <f t="shared" si="22"/>
        <v>486</v>
      </c>
      <c r="H259" s="725">
        <f t="shared" si="22"/>
        <v>474</v>
      </c>
      <c r="I259" s="725">
        <f t="shared" si="22"/>
        <v>261</v>
      </c>
      <c r="J259" s="725">
        <f t="shared" si="17"/>
        <v>264</v>
      </c>
      <c r="K259" s="725">
        <f t="shared" si="18"/>
        <v>261</v>
      </c>
      <c r="L259" s="729" t="s">
        <v>532</v>
      </c>
    </row>
    <row r="260" spans="1:31" ht="15" customHeight="1" thickBot="1" x14ac:dyDescent="0.25"/>
    <row r="261" spans="1:31" ht="15" customHeight="1" x14ac:dyDescent="0.2">
      <c r="A261" s="1131" t="s">
        <v>491</v>
      </c>
      <c r="B261" s="1305"/>
      <c r="C261" s="1287" t="s">
        <v>1465</v>
      </c>
      <c r="D261" s="1288"/>
      <c r="E261" s="1288"/>
      <c r="F261" s="1288"/>
      <c r="G261" s="1288"/>
      <c r="H261" s="1288"/>
      <c r="I261" s="1289"/>
      <c r="P261" s="5" t="s">
        <v>532</v>
      </c>
    </row>
    <row r="262" spans="1:31" ht="15" customHeight="1" thickBot="1" x14ac:dyDescent="0.25">
      <c r="A262" s="1133"/>
      <c r="B262" s="1306"/>
      <c r="C262" s="1290"/>
      <c r="D262" s="1291"/>
      <c r="E262" s="1291"/>
      <c r="F262" s="1291"/>
      <c r="G262" s="1291"/>
      <c r="H262" s="1291"/>
      <c r="I262" s="1292"/>
    </row>
    <row r="263" spans="1:31" ht="15" customHeight="1" thickBot="1" x14ac:dyDescent="0.25"/>
    <row r="264" spans="1:31" ht="15" customHeight="1" thickBot="1" x14ac:dyDescent="0.25">
      <c r="A264" s="1239" t="s">
        <v>2187</v>
      </c>
      <c r="B264" s="1240"/>
      <c r="C264" s="1240"/>
      <c r="D264" s="1240"/>
      <c r="E264" s="1240"/>
      <c r="F264" s="1241"/>
      <c r="G264" s="1236" t="s">
        <v>1465</v>
      </c>
      <c r="H264" s="1237"/>
      <c r="I264" s="1238"/>
      <c r="L264" s="952" t="s">
        <v>538</v>
      </c>
      <c r="M264" s="953"/>
      <c r="N264" s="953"/>
      <c r="O264" s="954"/>
    </row>
    <row r="265" spans="1:31" ht="15" customHeight="1" thickBot="1" x14ac:dyDescent="0.25">
      <c r="A265" s="508" t="s">
        <v>496</v>
      </c>
      <c r="B265" s="509" t="s">
        <v>497</v>
      </c>
      <c r="C265" s="510" t="s">
        <v>498</v>
      </c>
      <c r="D265" s="510" t="s">
        <v>499</v>
      </c>
      <c r="E265" s="510" t="s">
        <v>500</v>
      </c>
      <c r="F265" s="510" t="s">
        <v>501</v>
      </c>
      <c r="G265" s="511" t="s">
        <v>502</v>
      </c>
      <c r="H265" s="511" t="s">
        <v>503</v>
      </c>
      <c r="I265" s="512" t="s">
        <v>504</v>
      </c>
      <c r="L265" s="955"/>
      <c r="M265" s="956"/>
      <c r="N265" s="956"/>
      <c r="O265" s="957"/>
      <c r="Q265" s="24" t="s">
        <v>1466</v>
      </c>
      <c r="R265" s="420" t="s">
        <v>116</v>
      </c>
      <c r="S265" s="420" t="s">
        <v>117</v>
      </c>
      <c r="T265" s="420" t="s">
        <v>506</v>
      </c>
      <c r="U265" s="420" t="s">
        <v>158</v>
      </c>
      <c r="V265" s="420" t="s">
        <v>1631</v>
      </c>
      <c r="W265" s="420" t="s">
        <v>610</v>
      </c>
      <c r="X265" s="420" t="s">
        <v>566</v>
      </c>
      <c r="Y265" s="420" t="s">
        <v>514</v>
      </c>
      <c r="Z265" s="420" t="s">
        <v>501</v>
      </c>
      <c r="AA265" s="420" t="s">
        <v>591</v>
      </c>
      <c r="AB265" s="420" t="s">
        <v>777</v>
      </c>
      <c r="AC265" s="420" t="s">
        <v>1684</v>
      </c>
      <c r="AD265" s="420" t="s">
        <v>2136</v>
      </c>
      <c r="AE265" s="421" t="s">
        <v>1214</v>
      </c>
    </row>
    <row r="266" spans="1:31" ht="15" customHeight="1" x14ac:dyDescent="0.2">
      <c r="A266" s="518">
        <v>1</v>
      </c>
      <c r="B266" s="126" t="s">
        <v>781</v>
      </c>
      <c r="C266" s="726">
        <v>26</v>
      </c>
      <c r="D266" s="726">
        <v>18</v>
      </c>
      <c r="E266" s="726">
        <v>4</v>
      </c>
      <c r="F266" s="726">
        <v>4</v>
      </c>
      <c r="G266" s="726">
        <v>67</v>
      </c>
      <c r="H266" s="726">
        <v>22</v>
      </c>
      <c r="I266" s="727">
        <v>40</v>
      </c>
      <c r="J266" s="725">
        <f t="shared" ref="J266:J326" si="23">D266+E266+F266</f>
        <v>26</v>
      </c>
      <c r="K266" s="725">
        <f t="shared" ref="K266:K326" si="24">D266*2+E266</f>
        <v>40</v>
      </c>
      <c r="L266" s="1341" t="s">
        <v>532</v>
      </c>
      <c r="M266" s="1342"/>
      <c r="N266" s="1342"/>
      <c r="O266" s="1343"/>
      <c r="Q266" s="422" t="s">
        <v>116</v>
      </c>
      <c r="R266" s="10"/>
      <c r="S266" s="20"/>
      <c r="T266" s="20"/>
      <c r="U266" s="20"/>
      <c r="V266" s="20"/>
      <c r="W266" s="20"/>
      <c r="X266" s="20"/>
      <c r="Y266" s="20"/>
      <c r="Z266" s="20"/>
      <c r="AA266" s="20"/>
      <c r="AB266" s="20" t="s">
        <v>1207</v>
      </c>
      <c r="AC266" s="20"/>
      <c r="AD266" s="20"/>
      <c r="AE266" s="21"/>
    </row>
    <row r="267" spans="1:31" ht="15" customHeight="1" x14ac:dyDescent="0.2">
      <c r="A267" s="514">
        <v>2</v>
      </c>
      <c r="B267" s="129" t="s">
        <v>1431</v>
      </c>
      <c r="C267" s="721">
        <v>26</v>
      </c>
      <c r="D267" s="721">
        <v>18</v>
      </c>
      <c r="E267" s="721">
        <v>4</v>
      </c>
      <c r="F267" s="721">
        <v>4</v>
      </c>
      <c r="G267" s="721">
        <v>71</v>
      </c>
      <c r="H267" s="721">
        <v>27</v>
      </c>
      <c r="I267" s="723">
        <v>40</v>
      </c>
      <c r="J267" s="725">
        <f t="shared" si="23"/>
        <v>26</v>
      </c>
      <c r="K267" s="725">
        <f t="shared" si="24"/>
        <v>40</v>
      </c>
      <c r="L267" s="1344"/>
      <c r="M267" s="1345"/>
      <c r="N267" s="1345"/>
      <c r="O267" s="1346"/>
      <c r="Q267" s="422" t="s">
        <v>117</v>
      </c>
      <c r="R267" s="20"/>
      <c r="S267" s="10"/>
      <c r="T267" s="20" t="s">
        <v>532</v>
      </c>
      <c r="U267" s="20"/>
      <c r="V267" s="20"/>
      <c r="W267" s="20"/>
      <c r="X267" s="20"/>
      <c r="Y267" s="20"/>
      <c r="Z267" s="20"/>
      <c r="AA267" s="20"/>
      <c r="AB267" s="20" t="s">
        <v>1602</v>
      </c>
      <c r="AC267" s="20"/>
      <c r="AD267" s="20"/>
      <c r="AE267" s="21"/>
    </row>
    <row r="268" spans="1:31" ht="15" customHeight="1" x14ac:dyDescent="0.2">
      <c r="A268" s="514">
        <v>3</v>
      </c>
      <c r="B268" s="129" t="s">
        <v>164</v>
      </c>
      <c r="C268" s="721">
        <v>26</v>
      </c>
      <c r="D268" s="721">
        <v>14</v>
      </c>
      <c r="E268" s="721">
        <v>5</v>
      </c>
      <c r="F268" s="721">
        <v>7</v>
      </c>
      <c r="G268" s="721">
        <v>41</v>
      </c>
      <c r="H268" s="721">
        <v>34</v>
      </c>
      <c r="I268" s="723">
        <v>33</v>
      </c>
      <c r="J268" s="725">
        <f t="shared" si="23"/>
        <v>26</v>
      </c>
      <c r="K268" s="725">
        <f t="shared" si="24"/>
        <v>33</v>
      </c>
      <c r="L268" s="1344"/>
      <c r="M268" s="1345"/>
      <c r="N268" s="1345"/>
      <c r="O268" s="1346"/>
      <c r="Q268" s="422" t="s">
        <v>506</v>
      </c>
      <c r="R268" s="20"/>
      <c r="S268" s="20" t="s">
        <v>532</v>
      </c>
      <c r="T268" s="10"/>
      <c r="U268" s="20"/>
      <c r="V268" s="20"/>
      <c r="W268" s="20"/>
      <c r="X268" s="20"/>
      <c r="Y268" s="20"/>
      <c r="Z268" s="20"/>
      <c r="AA268" s="20"/>
      <c r="AB268" s="20" t="s">
        <v>1490</v>
      </c>
      <c r="AC268" s="20"/>
      <c r="AD268" s="20"/>
      <c r="AE268" s="21"/>
    </row>
    <row r="269" spans="1:31" ht="15" customHeight="1" x14ac:dyDescent="0.2">
      <c r="A269" s="514">
        <v>4</v>
      </c>
      <c r="B269" s="129" t="s">
        <v>42</v>
      </c>
      <c r="C269" s="721">
        <v>26</v>
      </c>
      <c r="D269" s="721">
        <v>10</v>
      </c>
      <c r="E269" s="721">
        <v>10</v>
      </c>
      <c r="F269" s="721">
        <v>6</v>
      </c>
      <c r="G269" s="721">
        <v>42</v>
      </c>
      <c r="H269" s="721">
        <v>35</v>
      </c>
      <c r="I269" s="723">
        <v>30</v>
      </c>
      <c r="J269" s="725">
        <f t="shared" si="23"/>
        <v>26</v>
      </c>
      <c r="K269" s="725">
        <f t="shared" si="24"/>
        <v>30</v>
      </c>
      <c r="L269" s="1344"/>
      <c r="M269" s="1345"/>
      <c r="N269" s="1345"/>
      <c r="O269" s="1346"/>
      <c r="Q269" s="422" t="s">
        <v>158</v>
      </c>
      <c r="R269" s="20" t="s">
        <v>532</v>
      </c>
      <c r="S269" s="20"/>
      <c r="T269" s="20"/>
      <c r="U269" s="10"/>
      <c r="V269" s="20"/>
      <c r="W269" s="20"/>
      <c r="X269" s="20"/>
      <c r="Y269" s="20"/>
      <c r="Z269" s="20"/>
      <c r="AA269" s="20"/>
      <c r="AB269" s="20" t="s">
        <v>1496</v>
      </c>
      <c r="AC269" s="20"/>
      <c r="AD269" s="20"/>
      <c r="AE269" s="21"/>
    </row>
    <row r="270" spans="1:31" ht="15" customHeight="1" x14ac:dyDescent="0.2">
      <c r="A270" s="514">
        <v>5</v>
      </c>
      <c r="B270" s="129" t="s">
        <v>529</v>
      </c>
      <c r="C270" s="721">
        <v>26</v>
      </c>
      <c r="D270" s="721">
        <v>11</v>
      </c>
      <c r="E270" s="721">
        <v>4</v>
      </c>
      <c r="F270" s="721">
        <v>11</v>
      </c>
      <c r="G270" s="721">
        <v>45</v>
      </c>
      <c r="H270" s="721">
        <v>43</v>
      </c>
      <c r="I270" s="723">
        <v>26</v>
      </c>
      <c r="J270" s="725">
        <f t="shared" si="23"/>
        <v>26</v>
      </c>
      <c r="K270" s="725">
        <f t="shared" si="24"/>
        <v>26</v>
      </c>
      <c r="L270" s="1344"/>
      <c r="M270" s="1345"/>
      <c r="N270" s="1345"/>
      <c r="O270" s="1346"/>
      <c r="Q270" s="422" t="s">
        <v>1631</v>
      </c>
      <c r="R270" s="20"/>
      <c r="S270" s="20"/>
      <c r="T270" s="20"/>
      <c r="U270" s="20"/>
      <c r="V270" s="10"/>
      <c r="W270" s="20"/>
      <c r="X270" s="20"/>
      <c r="Y270" s="20"/>
      <c r="Z270" s="20"/>
      <c r="AA270" s="20"/>
      <c r="AB270" s="20" t="s">
        <v>24</v>
      </c>
      <c r="AC270" s="20"/>
      <c r="AD270" s="20"/>
      <c r="AE270" s="21" t="s">
        <v>532</v>
      </c>
    </row>
    <row r="271" spans="1:31" ht="15" customHeight="1" x14ac:dyDescent="0.2">
      <c r="A271" s="514">
        <v>6</v>
      </c>
      <c r="B271" s="129" t="s">
        <v>554</v>
      </c>
      <c r="C271" s="721">
        <v>26</v>
      </c>
      <c r="D271" s="721">
        <v>10</v>
      </c>
      <c r="E271" s="721">
        <v>5</v>
      </c>
      <c r="F271" s="721">
        <v>11</v>
      </c>
      <c r="G271" s="721">
        <v>48</v>
      </c>
      <c r="H271" s="721">
        <v>59</v>
      </c>
      <c r="I271" s="723">
        <v>25</v>
      </c>
      <c r="J271" s="725">
        <f t="shared" si="23"/>
        <v>26</v>
      </c>
      <c r="K271" s="725">
        <f t="shared" si="24"/>
        <v>25</v>
      </c>
      <c r="L271" s="1344"/>
      <c r="M271" s="1345"/>
      <c r="N271" s="1345"/>
      <c r="O271" s="1346"/>
      <c r="Q271" s="422" t="s">
        <v>610</v>
      </c>
      <c r="R271" s="20"/>
      <c r="S271" s="20"/>
      <c r="T271" s="20"/>
      <c r="U271" s="20"/>
      <c r="V271" s="20"/>
      <c r="W271" s="10"/>
      <c r="X271" s="20"/>
      <c r="Y271" s="20"/>
      <c r="Z271" s="20"/>
      <c r="AA271" s="20"/>
      <c r="AB271" s="20" t="s">
        <v>1905</v>
      </c>
      <c r="AC271" s="20"/>
      <c r="AD271" s="20"/>
      <c r="AE271" s="21"/>
    </row>
    <row r="272" spans="1:31" ht="15" customHeight="1" x14ac:dyDescent="0.2">
      <c r="A272" s="514">
        <v>7</v>
      </c>
      <c r="B272" s="129" t="s">
        <v>1808</v>
      </c>
      <c r="C272" s="721">
        <v>26</v>
      </c>
      <c r="D272" s="721">
        <v>10</v>
      </c>
      <c r="E272" s="721">
        <v>3</v>
      </c>
      <c r="F272" s="721">
        <v>13</v>
      </c>
      <c r="G272" s="721">
        <v>46</v>
      </c>
      <c r="H272" s="721">
        <v>49</v>
      </c>
      <c r="I272" s="723">
        <v>23</v>
      </c>
      <c r="J272" s="725">
        <f t="shared" si="23"/>
        <v>26</v>
      </c>
      <c r="K272" s="725">
        <f t="shared" si="24"/>
        <v>23</v>
      </c>
      <c r="L272" s="1344"/>
      <c r="M272" s="1345"/>
      <c r="N272" s="1345"/>
      <c r="O272" s="1346"/>
      <c r="Q272" s="422" t="s">
        <v>566</v>
      </c>
      <c r="R272" s="20"/>
      <c r="S272" s="20"/>
      <c r="T272" s="20"/>
      <c r="U272" s="20"/>
      <c r="V272" s="20"/>
      <c r="W272" s="20"/>
      <c r="X272" s="10"/>
      <c r="Y272" s="20"/>
      <c r="Z272" s="20"/>
      <c r="AA272" s="20"/>
      <c r="AB272" s="20" t="s">
        <v>1642</v>
      </c>
      <c r="AC272" s="20"/>
      <c r="AD272" s="20"/>
      <c r="AE272" s="21"/>
    </row>
    <row r="273" spans="1:31" ht="15" customHeight="1" x14ac:dyDescent="0.2">
      <c r="A273" s="514">
        <v>8</v>
      </c>
      <c r="B273" s="129" t="s">
        <v>534</v>
      </c>
      <c r="C273" s="721">
        <v>26</v>
      </c>
      <c r="D273" s="721">
        <v>8</v>
      </c>
      <c r="E273" s="721">
        <v>7</v>
      </c>
      <c r="F273" s="721">
        <v>11</v>
      </c>
      <c r="G273" s="721">
        <v>42</v>
      </c>
      <c r="H273" s="721">
        <v>49</v>
      </c>
      <c r="I273" s="723">
        <v>23</v>
      </c>
      <c r="J273" s="725">
        <f t="shared" si="23"/>
        <v>26</v>
      </c>
      <c r="K273" s="725">
        <f t="shared" si="24"/>
        <v>23</v>
      </c>
      <c r="L273" s="1344"/>
      <c r="M273" s="1345"/>
      <c r="N273" s="1345"/>
      <c r="O273" s="1346"/>
      <c r="Q273" s="422" t="s">
        <v>514</v>
      </c>
      <c r="R273" s="20"/>
      <c r="S273" s="20"/>
      <c r="T273" s="20"/>
      <c r="U273" s="20"/>
      <c r="V273" s="20"/>
      <c r="W273" s="20"/>
      <c r="X273" s="20"/>
      <c r="Y273" s="10"/>
      <c r="Z273" s="20"/>
      <c r="AA273" s="20"/>
      <c r="AB273" s="20" t="s">
        <v>1488</v>
      </c>
      <c r="AC273" s="20"/>
      <c r="AD273" s="20"/>
      <c r="AE273" s="21"/>
    </row>
    <row r="274" spans="1:31" ht="15" customHeight="1" x14ac:dyDescent="0.2">
      <c r="A274" s="514">
        <v>9</v>
      </c>
      <c r="B274" s="129" t="s">
        <v>1923</v>
      </c>
      <c r="C274" s="721">
        <v>26</v>
      </c>
      <c r="D274" s="721">
        <v>9</v>
      </c>
      <c r="E274" s="721">
        <v>5</v>
      </c>
      <c r="F274" s="721">
        <v>12</v>
      </c>
      <c r="G274" s="721">
        <v>51</v>
      </c>
      <c r="H274" s="721">
        <v>61</v>
      </c>
      <c r="I274" s="723">
        <v>23</v>
      </c>
      <c r="J274" s="725">
        <f t="shared" si="23"/>
        <v>26</v>
      </c>
      <c r="K274" s="725">
        <f t="shared" si="24"/>
        <v>23</v>
      </c>
      <c r="L274" s="1344"/>
      <c r="M274" s="1345"/>
      <c r="N274" s="1345"/>
      <c r="O274" s="1346"/>
      <c r="Q274" s="422" t="s">
        <v>501</v>
      </c>
      <c r="R274" s="20"/>
      <c r="S274" s="20"/>
      <c r="T274" s="20"/>
      <c r="U274" s="20"/>
      <c r="V274" s="20"/>
      <c r="W274" s="20"/>
      <c r="X274" s="20"/>
      <c r="Y274" s="20"/>
      <c r="Z274" s="10"/>
      <c r="AA274" s="20"/>
      <c r="AB274" s="20" t="s">
        <v>1491</v>
      </c>
      <c r="AC274" s="20"/>
      <c r="AD274" s="20"/>
      <c r="AE274" s="21"/>
    </row>
    <row r="275" spans="1:31" ht="15" customHeight="1" x14ac:dyDescent="0.2">
      <c r="A275" s="514">
        <v>10</v>
      </c>
      <c r="B275" s="129" t="s">
        <v>2138</v>
      </c>
      <c r="C275" s="721">
        <v>26</v>
      </c>
      <c r="D275" s="721">
        <v>7</v>
      </c>
      <c r="E275" s="721">
        <v>8</v>
      </c>
      <c r="F275" s="721">
        <v>11</v>
      </c>
      <c r="G275" s="721">
        <v>40</v>
      </c>
      <c r="H275" s="721">
        <v>48</v>
      </c>
      <c r="I275" s="723">
        <v>22</v>
      </c>
      <c r="J275" s="725">
        <f t="shared" si="23"/>
        <v>26</v>
      </c>
      <c r="K275" s="725">
        <f t="shared" si="24"/>
        <v>22</v>
      </c>
      <c r="L275" s="1344"/>
      <c r="M275" s="1345"/>
      <c r="N275" s="1345"/>
      <c r="O275" s="1346"/>
      <c r="Q275" s="422" t="s">
        <v>591</v>
      </c>
      <c r="R275" s="20"/>
      <c r="S275" s="20"/>
      <c r="T275" s="20"/>
      <c r="U275" s="20"/>
      <c r="V275" s="20"/>
      <c r="W275" s="20"/>
      <c r="X275" s="20"/>
      <c r="Y275" s="20"/>
      <c r="Z275" s="20"/>
      <c r="AA275" s="10"/>
      <c r="AB275" s="20" t="s">
        <v>1543</v>
      </c>
      <c r="AC275" s="20"/>
      <c r="AD275" s="20"/>
      <c r="AE275" s="21"/>
    </row>
    <row r="276" spans="1:31" ht="15" customHeight="1" x14ac:dyDescent="0.2">
      <c r="A276" s="514">
        <v>11</v>
      </c>
      <c r="B276" s="129" t="s">
        <v>819</v>
      </c>
      <c r="C276" s="721">
        <v>26</v>
      </c>
      <c r="D276" s="721">
        <v>9</v>
      </c>
      <c r="E276" s="721">
        <v>3</v>
      </c>
      <c r="F276" s="721">
        <v>14</v>
      </c>
      <c r="G276" s="721">
        <v>42</v>
      </c>
      <c r="H276" s="721">
        <v>48</v>
      </c>
      <c r="I276" s="723">
        <v>21</v>
      </c>
      <c r="J276" s="725">
        <f t="shared" si="23"/>
        <v>26</v>
      </c>
      <c r="K276" s="725">
        <f t="shared" si="24"/>
        <v>21</v>
      </c>
      <c r="L276" s="1344"/>
      <c r="M276" s="1345"/>
      <c r="N276" s="1345"/>
      <c r="O276" s="1346"/>
      <c r="Q276" s="422" t="s">
        <v>777</v>
      </c>
      <c r="R276" s="20" t="s">
        <v>1599</v>
      </c>
      <c r="S276" s="20" t="s">
        <v>1494</v>
      </c>
      <c r="T276" s="20" t="s">
        <v>844</v>
      </c>
      <c r="U276" s="20" t="s">
        <v>1540</v>
      </c>
      <c r="V276" s="20" t="s">
        <v>1487</v>
      </c>
      <c r="W276" s="20" t="s">
        <v>1597</v>
      </c>
      <c r="X276" s="20" t="s">
        <v>1597</v>
      </c>
      <c r="Y276" s="20" t="s">
        <v>1210</v>
      </c>
      <c r="Z276" s="20" t="s">
        <v>1644</v>
      </c>
      <c r="AA276" s="20" t="s">
        <v>1490</v>
      </c>
      <c r="AB276" s="10"/>
      <c r="AC276" s="20" t="s">
        <v>1602</v>
      </c>
      <c r="AD276" s="20" t="s">
        <v>1494</v>
      </c>
      <c r="AE276" s="21" t="s">
        <v>1642</v>
      </c>
    </row>
    <row r="277" spans="1:31" ht="15" customHeight="1" x14ac:dyDescent="0.2">
      <c r="A277" s="514">
        <v>12</v>
      </c>
      <c r="B277" s="129" t="s">
        <v>575</v>
      </c>
      <c r="C277" s="721">
        <v>26</v>
      </c>
      <c r="D277" s="721">
        <v>8</v>
      </c>
      <c r="E277" s="721">
        <v>5</v>
      </c>
      <c r="F277" s="721">
        <v>13</v>
      </c>
      <c r="G277" s="721">
        <v>44</v>
      </c>
      <c r="H277" s="721">
        <v>54</v>
      </c>
      <c r="I277" s="723">
        <v>21</v>
      </c>
      <c r="J277" s="725">
        <f t="shared" si="23"/>
        <v>26</v>
      </c>
      <c r="K277" s="725">
        <f t="shared" si="24"/>
        <v>21</v>
      </c>
      <c r="L277" s="1344"/>
      <c r="M277" s="1345"/>
      <c r="N277" s="1345"/>
      <c r="O277" s="1346"/>
      <c r="Q277" s="422" t="s">
        <v>1684</v>
      </c>
      <c r="R277" s="20"/>
      <c r="S277" s="20"/>
      <c r="T277" s="20"/>
      <c r="U277" s="20"/>
      <c r="V277" s="20"/>
      <c r="W277" s="20"/>
      <c r="X277" s="20"/>
      <c r="Y277" s="20"/>
      <c r="Z277" s="20"/>
      <c r="AA277" s="20"/>
      <c r="AB277" s="20" t="s">
        <v>1488</v>
      </c>
      <c r="AC277" s="10"/>
      <c r="AD277" s="20"/>
      <c r="AE277" s="21"/>
    </row>
    <row r="278" spans="1:31" ht="15" customHeight="1" x14ac:dyDescent="0.2">
      <c r="A278" s="514">
        <v>13</v>
      </c>
      <c r="B278" s="129" t="s">
        <v>761</v>
      </c>
      <c r="C278" s="721">
        <v>26</v>
      </c>
      <c r="D278" s="721">
        <v>9</v>
      </c>
      <c r="E278" s="721">
        <v>2</v>
      </c>
      <c r="F278" s="721">
        <v>15</v>
      </c>
      <c r="G278" s="721">
        <v>42</v>
      </c>
      <c r="H278" s="721">
        <v>59</v>
      </c>
      <c r="I278" s="723">
        <v>20</v>
      </c>
      <c r="J278" s="725">
        <f t="shared" si="23"/>
        <v>26</v>
      </c>
      <c r="K278" s="725">
        <f t="shared" si="24"/>
        <v>20</v>
      </c>
      <c r="L278" s="1344"/>
      <c r="M278" s="1345"/>
      <c r="N278" s="1345"/>
      <c r="O278" s="1346"/>
      <c r="Q278" s="422" t="s">
        <v>2136</v>
      </c>
      <c r="R278" s="20"/>
      <c r="S278" s="20"/>
      <c r="T278" s="20"/>
      <c r="U278" s="20"/>
      <c r="V278" s="20"/>
      <c r="W278" s="20"/>
      <c r="X278" s="20"/>
      <c r="Y278" s="20"/>
      <c r="Z278" s="20"/>
      <c r="AA278" s="20"/>
      <c r="AB278" s="20" t="s">
        <v>1210</v>
      </c>
      <c r="AC278" s="20"/>
      <c r="AD278" s="10"/>
      <c r="AE278" s="21"/>
    </row>
    <row r="279" spans="1:31" ht="15" customHeight="1" thickBot="1" x14ac:dyDescent="0.25">
      <c r="A279" s="515">
        <v>14</v>
      </c>
      <c r="B279" s="130" t="s">
        <v>1635</v>
      </c>
      <c r="C279" s="722">
        <v>26</v>
      </c>
      <c r="D279" s="722">
        <v>6</v>
      </c>
      <c r="E279" s="722">
        <v>5</v>
      </c>
      <c r="F279" s="722">
        <v>15</v>
      </c>
      <c r="G279" s="722">
        <v>25</v>
      </c>
      <c r="H279" s="722">
        <v>58</v>
      </c>
      <c r="I279" s="724">
        <v>17</v>
      </c>
      <c r="J279" s="725">
        <f t="shared" si="23"/>
        <v>26</v>
      </c>
      <c r="K279" s="725">
        <f t="shared" si="24"/>
        <v>17</v>
      </c>
      <c r="L279" s="1347"/>
      <c r="M279" s="1348"/>
      <c r="N279" s="1348"/>
      <c r="O279" s="1349"/>
      <c r="Q279" s="423" t="s">
        <v>1214</v>
      </c>
      <c r="R279" s="23"/>
      <c r="S279" s="23"/>
      <c r="T279" s="23"/>
      <c r="U279" s="23"/>
      <c r="V279" s="23"/>
      <c r="W279" s="23"/>
      <c r="X279" s="23"/>
      <c r="Y279" s="23"/>
      <c r="Z279" s="23"/>
      <c r="AA279" s="23"/>
      <c r="AB279" s="23" t="s">
        <v>1646</v>
      </c>
      <c r="AC279" s="23"/>
      <c r="AD279" s="23"/>
      <c r="AE279" s="15"/>
    </row>
    <row r="280" spans="1:31" ht="15" customHeight="1" x14ac:dyDescent="0.2">
      <c r="C280" s="725">
        <f t="shared" ref="C280:I280" si="25">SUM(C266:C279)</f>
        <v>364</v>
      </c>
      <c r="D280" s="725">
        <f t="shared" si="25"/>
        <v>147</v>
      </c>
      <c r="E280" s="725">
        <f t="shared" si="25"/>
        <v>70</v>
      </c>
      <c r="F280" s="725">
        <f t="shared" si="25"/>
        <v>147</v>
      </c>
      <c r="G280" s="725">
        <f t="shared" si="25"/>
        <v>646</v>
      </c>
      <c r="H280" s="725">
        <f t="shared" si="25"/>
        <v>646</v>
      </c>
      <c r="I280" s="725">
        <f t="shared" si="25"/>
        <v>364</v>
      </c>
      <c r="J280" s="725">
        <f t="shared" si="23"/>
        <v>364</v>
      </c>
      <c r="K280" s="725">
        <f t="shared" si="24"/>
        <v>364</v>
      </c>
    </row>
    <row r="281" spans="1:31" ht="15" customHeight="1" thickBot="1" x14ac:dyDescent="0.25"/>
    <row r="282" spans="1:31" ht="15" customHeight="1" thickBot="1" x14ac:dyDescent="0.25">
      <c r="A282" s="1239" t="s">
        <v>2190</v>
      </c>
      <c r="B282" s="1240"/>
      <c r="C282" s="1240"/>
      <c r="D282" s="1240"/>
      <c r="E282" s="1240"/>
      <c r="F282" s="1241"/>
      <c r="G282" s="1236" t="s">
        <v>1465</v>
      </c>
      <c r="H282" s="1237"/>
      <c r="I282" s="1238"/>
      <c r="L282" s="1242" t="s">
        <v>588</v>
      </c>
      <c r="M282" s="1243"/>
      <c r="N282" s="1243"/>
      <c r="O282" s="1244"/>
    </row>
    <row r="283" spans="1:31" ht="15" customHeight="1" thickBot="1" x14ac:dyDescent="0.25">
      <c r="A283" s="508" t="s">
        <v>496</v>
      </c>
      <c r="B283" s="509" t="s">
        <v>497</v>
      </c>
      <c r="C283" s="510" t="s">
        <v>498</v>
      </c>
      <c r="D283" s="510" t="s">
        <v>499</v>
      </c>
      <c r="E283" s="510" t="s">
        <v>500</v>
      </c>
      <c r="F283" s="510" t="s">
        <v>501</v>
      </c>
      <c r="G283" s="511" t="s">
        <v>502</v>
      </c>
      <c r="H283" s="511" t="s">
        <v>503</v>
      </c>
      <c r="I283" s="512" t="s">
        <v>504</v>
      </c>
      <c r="L283" s="1245"/>
      <c r="M283" s="1246"/>
      <c r="N283" s="1246"/>
      <c r="O283" s="1247"/>
      <c r="Q283" s="24" t="s">
        <v>1466</v>
      </c>
      <c r="R283" s="420" t="s">
        <v>503</v>
      </c>
      <c r="S283" s="420" t="s">
        <v>901</v>
      </c>
      <c r="T283" s="420" t="s">
        <v>902</v>
      </c>
      <c r="U283" s="420" t="s">
        <v>700</v>
      </c>
      <c r="V283" s="420" t="s">
        <v>511</v>
      </c>
      <c r="W283" s="420" t="s">
        <v>322</v>
      </c>
      <c r="X283" s="420" t="s">
        <v>544</v>
      </c>
      <c r="Y283" s="420" t="s">
        <v>533</v>
      </c>
      <c r="Z283" s="420" t="s">
        <v>769</v>
      </c>
      <c r="AA283" s="420" t="s">
        <v>2162</v>
      </c>
      <c r="AB283" s="420" t="s">
        <v>1587</v>
      </c>
      <c r="AC283" s="420" t="s">
        <v>120</v>
      </c>
      <c r="AD283" s="420" t="s">
        <v>153</v>
      </c>
      <c r="AE283" s="421" t="s">
        <v>1306</v>
      </c>
    </row>
    <row r="284" spans="1:31" ht="15" customHeight="1" x14ac:dyDescent="0.2">
      <c r="A284" s="518">
        <v>1</v>
      </c>
      <c r="B284" s="126" t="s">
        <v>1827</v>
      </c>
      <c r="C284" s="726">
        <v>26</v>
      </c>
      <c r="D284" s="726">
        <v>16</v>
      </c>
      <c r="E284" s="726">
        <v>6</v>
      </c>
      <c r="F284" s="726">
        <v>4</v>
      </c>
      <c r="G284" s="726">
        <v>44</v>
      </c>
      <c r="H284" s="726">
        <v>25</v>
      </c>
      <c r="I284" s="727">
        <v>38</v>
      </c>
      <c r="J284" s="725">
        <f t="shared" si="23"/>
        <v>26</v>
      </c>
      <c r="K284" s="725">
        <f t="shared" si="24"/>
        <v>38</v>
      </c>
      <c r="L284" s="1341" t="s">
        <v>532</v>
      </c>
      <c r="M284" s="1342"/>
      <c r="N284" s="1342"/>
      <c r="O284" s="1343"/>
      <c r="Q284" s="422" t="s">
        <v>503</v>
      </c>
      <c r="R284" s="10"/>
      <c r="S284" s="20"/>
      <c r="T284" s="20"/>
      <c r="U284" s="20"/>
      <c r="V284" s="20"/>
      <c r="W284" s="20"/>
      <c r="X284" s="20"/>
      <c r="Y284" s="20" t="s">
        <v>1600</v>
      </c>
      <c r="Z284" s="20"/>
      <c r="AA284" s="20"/>
      <c r="AB284" s="20"/>
      <c r="AC284" s="20"/>
      <c r="AD284" s="20"/>
      <c r="AE284" s="21"/>
    </row>
    <row r="285" spans="1:31" ht="15" customHeight="1" x14ac:dyDescent="0.2">
      <c r="A285" s="514">
        <v>2</v>
      </c>
      <c r="B285" s="129" t="s">
        <v>2163</v>
      </c>
      <c r="C285" s="721">
        <v>26</v>
      </c>
      <c r="D285" s="721">
        <v>15</v>
      </c>
      <c r="E285" s="721">
        <v>7</v>
      </c>
      <c r="F285" s="721">
        <v>4</v>
      </c>
      <c r="G285" s="721">
        <v>55</v>
      </c>
      <c r="H285" s="721">
        <v>20</v>
      </c>
      <c r="I285" s="723">
        <v>37</v>
      </c>
      <c r="J285" s="725">
        <f t="shared" si="23"/>
        <v>26</v>
      </c>
      <c r="K285" s="725">
        <f t="shared" si="24"/>
        <v>37</v>
      </c>
      <c r="L285" s="1344"/>
      <c r="M285" s="1345"/>
      <c r="N285" s="1345"/>
      <c r="O285" s="1346"/>
      <c r="Q285" s="422" t="s">
        <v>901</v>
      </c>
      <c r="R285" s="20"/>
      <c r="S285" s="10"/>
      <c r="T285" s="20" t="s">
        <v>532</v>
      </c>
      <c r="U285" s="20"/>
      <c r="V285" s="20"/>
      <c r="W285" s="20"/>
      <c r="X285" s="20"/>
      <c r="Y285" s="20" t="s">
        <v>1210</v>
      </c>
      <c r="Z285" s="20"/>
      <c r="AA285" s="20"/>
      <c r="AB285" s="20"/>
      <c r="AC285" s="20"/>
      <c r="AD285" s="20"/>
      <c r="AE285" s="21"/>
    </row>
    <row r="286" spans="1:31" ht="15" customHeight="1" x14ac:dyDescent="0.2">
      <c r="A286" s="514">
        <v>3</v>
      </c>
      <c r="B286" s="129" t="s">
        <v>1598</v>
      </c>
      <c r="C286" s="721">
        <v>26</v>
      </c>
      <c r="D286" s="721">
        <v>14</v>
      </c>
      <c r="E286" s="721">
        <v>8</v>
      </c>
      <c r="F286" s="721">
        <v>4</v>
      </c>
      <c r="G286" s="721">
        <v>57</v>
      </c>
      <c r="H286" s="721">
        <v>27</v>
      </c>
      <c r="I286" s="723">
        <v>36</v>
      </c>
      <c r="J286" s="725">
        <f t="shared" si="23"/>
        <v>26</v>
      </c>
      <c r="K286" s="725">
        <f t="shared" si="24"/>
        <v>36</v>
      </c>
      <c r="L286" s="1344"/>
      <c r="M286" s="1345"/>
      <c r="N286" s="1345"/>
      <c r="O286" s="1346"/>
      <c r="Q286" s="422" t="s">
        <v>902</v>
      </c>
      <c r="R286" s="20"/>
      <c r="S286" s="20" t="s">
        <v>532</v>
      </c>
      <c r="T286" s="10"/>
      <c r="U286" s="20"/>
      <c r="V286" s="20"/>
      <c r="W286" s="20"/>
      <c r="X286" s="20"/>
      <c r="Y286" s="20" t="s">
        <v>1488</v>
      </c>
      <c r="Z286" s="20"/>
      <c r="AA286" s="20"/>
      <c r="AB286" s="20"/>
      <c r="AC286" s="20"/>
      <c r="AD286" s="20"/>
      <c r="AE286" s="21"/>
    </row>
    <row r="287" spans="1:31" ht="15" customHeight="1" x14ac:dyDescent="0.2">
      <c r="A287" s="514">
        <v>4</v>
      </c>
      <c r="B287" s="129" t="s">
        <v>250</v>
      </c>
      <c r="C287" s="721">
        <v>26</v>
      </c>
      <c r="D287" s="721">
        <v>12</v>
      </c>
      <c r="E287" s="721">
        <v>6</v>
      </c>
      <c r="F287" s="721">
        <v>8</v>
      </c>
      <c r="G287" s="721">
        <v>39</v>
      </c>
      <c r="H287" s="721">
        <v>37</v>
      </c>
      <c r="I287" s="723">
        <v>30</v>
      </c>
      <c r="J287" s="725">
        <f t="shared" si="23"/>
        <v>26</v>
      </c>
      <c r="K287" s="725">
        <f t="shared" si="24"/>
        <v>30</v>
      </c>
      <c r="L287" s="1344"/>
      <c r="M287" s="1345"/>
      <c r="N287" s="1345"/>
      <c r="O287" s="1346"/>
      <c r="Q287" s="422" t="s">
        <v>511</v>
      </c>
      <c r="R287" s="20" t="s">
        <v>532</v>
      </c>
      <c r="S287" s="20"/>
      <c r="T287" s="20"/>
      <c r="U287" s="10"/>
      <c r="V287" s="20"/>
      <c r="W287" s="20"/>
      <c r="X287" s="20"/>
      <c r="Y287" s="20" t="s">
        <v>1488</v>
      </c>
      <c r="Z287" s="20"/>
      <c r="AA287" s="20"/>
      <c r="AB287" s="20"/>
      <c r="AC287" s="20"/>
      <c r="AD287" s="20"/>
      <c r="AE287" s="21"/>
    </row>
    <row r="288" spans="1:31" ht="15" customHeight="1" x14ac:dyDescent="0.2">
      <c r="A288" s="514">
        <v>5</v>
      </c>
      <c r="B288" s="129" t="s">
        <v>433</v>
      </c>
      <c r="C288" s="721">
        <v>26</v>
      </c>
      <c r="D288" s="721">
        <v>9</v>
      </c>
      <c r="E288" s="721">
        <v>11</v>
      </c>
      <c r="F288" s="721">
        <v>6</v>
      </c>
      <c r="G288" s="721">
        <v>44</v>
      </c>
      <c r="H288" s="721">
        <v>34</v>
      </c>
      <c r="I288" s="723">
        <v>29</v>
      </c>
      <c r="J288" s="725">
        <f t="shared" si="23"/>
        <v>26</v>
      </c>
      <c r="K288" s="725">
        <f t="shared" si="24"/>
        <v>29</v>
      </c>
      <c r="L288" s="1344"/>
      <c r="M288" s="1345"/>
      <c r="N288" s="1345"/>
      <c r="O288" s="1346"/>
      <c r="Q288" s="422" t="s">
        <v>700</v>
      </c>
      <c r="R288" s="20"/>
      <c r="S288" s="20"/>
      <c r="T288" s="20"/>
      <c r="U288" s="20"/>
      <c r="V288" s="10"/>
      <c r="W288" s="20"/>
      <c r="X288" s="20"/>
      <c r="Y288" s="20" t="s">
        <v>1597</v>
      </c>
      <c r="Z288" s="20"/>
      <c r="AA288" s="20"/>
      <c r="AB288" s="20"/>
      <c r="AC288" s="20"/>
      <c r="AD288" s="20"/>
      <c r="AE288" s="21" t="s">
        <v>532</v>
      </c>
    </row>
    <row r="289" spans="1:31" ht="15" customHeight="1" x14ac:dyDescent="0.2">
      <c r="A289" s="514">
        <v>6</v>
      </c>
      <c r="B289" s="129" t="s">
        <v>1307</v>
      </c>
      <c r="C289" s="721">
        <v>26</v>
      </c>
      <c r="D289" s="721">
        <v>11</v>
      </c>
      <c r="E289" s="721">
        <v>4</v>
      </c>
      <c r="F289" s="721">
        <v>11</v>
      </c>
      <c r="G289" s="721">
        <v>51</v>
      </c>
      <c r="H289" s="721">
        <v>51</v>
      </c>
      <c r="I289" s="723">
        <v>26</v>
      </c>
      <c r="J289" s="725">
        <f t="shared" si="23"/>
        <v>26</v>
      </c>
      <c r="K289" s="725">
        <f t="shared" si="24"/>
        <v>26</v>
      </c>
      <c r="L289" s="1344"/>
      <c r="M289" s="1345"/>
      <c r="N289" s="1345"/>
      <c r="O289" s="1346"/>
      <c r="Q289" s="422" t="s">
        <v>322</v>
      </c>
      <c r="R289" s="20"/>
      <c r="S289" s="20"/>
      <c r="T289" s="20"/>
      <c r="U289" s="20"/>
      <c r="V289" s="20"/>
      <c r="W289" s="10"/>
      <c r="X289" s="20"/>
      <c r="Y289" s="20" t="s">
        <v>1797</v>
      </c>
      <c r="Z289" s="20"/>
      <c r="AA289" s="20"/>
      <c r="AB289" s="20"/>
      <c r="AC289" s="20"/>
      <c r="AD289" s="20"/>
      <c r="AE289" s="21"/>
    </row>
    <row r="290" spans="1:31" ht="15" customHeight="1" x14ac:dyDescent="0.2">
      <c r="A290" s="514">
        <v>7</v>
      </c>
      <c r="B290" s="129" t="s">
        <v>708</v>
      </c>
      <c r="C290" s="721">
        <v>26</v>
      </c>
      <c r="D290" s="721">
        <v>10</v>
      </c>
      <c r="E290" s="721">
        <v>5</v>
      </c>
      <c r="F290" s="721">
        <v>11</v>
      </c>
      <c r="G290" s="721">
        <v>41</v>
      </c>
      <c r="H290" s="721">
        <v>44</v>
      </c>
      <c r="I290" s="723">
        <v>25</v>
      </c>
      <c r="J290" s="725">
        <f t="shared" si="23"/>
        <v>26</v>
      </c>
      <c r="K290" s="725">
        <f t="shared" si="24"/>
        <v>25</v>
      </c>
      <c r="L290" s="1344"/>
      <c r="M290" s="1345"/>
      <c r="N290" s="1345"/>
      <c r="O290" s="1346"/>
      <c r="Q290" s="422" t="s">
        <v>544</v>
      </c>
      <c r="R290" s="20"/>
      <c r="S290" s="20"/>
      <c r="T290" s="20"/>
      <c r="U290" s="20"/>
      <c r="V290" s="20"/>
      <c r="W290" s="20"/>
      <c r="X290" s="10"/>
      <c r="Y290" s="20" t="s">
        <v>1539</v>
      </c>
      <c r="Z290" s="20"/>
      <c r="AA290" s="20"/>
      <c r="AB290" s="20"/>
      <c r="AC290" s="20"/>
      <c r="AD290" s="20"/>
      <c r="AE290" s="21"/>
    </row>
    <row r="291" spans="1:31" ht="15" customHeight="1" x14ac:dyDescent="0.2">
      <c r="A291" s="514">
        <v>8</v>
      </c>
      <c r="B291" s="129" t="s">
        <v>906</v>
      </c>
      <c r="C291" s="721">
        <v>26</v>
      </c>
      <c r="D291" s="721">
        <v>9</v>
      </c>
      <c r="E291" s="721">
        <v>6</v>
      </c>
      <c r="F291" s="721">
        <v>11</v>
      </c>
      <c r="G291" s="721">
        <v>45</v>
      </c>
      <c r="H291" s="721">
        <v>48</v>
      </c>
      <c r="I291" s="723">
        <v>24</v>
      </c>
      <c r="J291" s="725">
        <f t="shared" si="23"/>
        <v>26</v>
      </c>
      <c r="K291" s="725">
        <f t="shared" si="24"/>
        <v>24</v>
      </c>
      <c r="L291" s="1344"/>
      <c r="M291" s="1345"/>
      <c r="N291" s="1345"/>
      <c r="O291" s="1346"/>
      <c r="Q291" s="422" t="s">
        <v>533</v>
      </c>
      <c r="R291" s="20" t="s">
        <v>1487</v>
      </c>
      <c r="S291" s="20" t="s">
        <v>1540</v>
      </c>
      <c r="T291" s="20" t="s">
        <v>1207</v>
      </c>
      <c r="U291" s="20" t="s">
        <v>1493</v>
      </c>
      <c r="V291" s="20" t="s">
        <v>1645</v>
      </c>
      <c r="W291" s="20" t="s">
        <v>1546</v>
      </c>
      <c r="X291" s="20" t="s">
        <v>1487</v>
      </c>
      <c r="Y291" s="10"/>
      <c r="Z291" s="20" t="s">
        <v>1600</v>
      </c>
      <c r="AA291" s="20" t="s">
        <v>1602</v>
      </c>
      <c r="AB291" s="20" t="s">
        <v>1207</v>
      </c>
      <c r="AC291" s="20" t="s">
        <v>1602</v>
      </c>
      <c r="AD291" s="20" t="s">
        <v>1207</v>
      </c>
      <c r="AE291" s="21" t="s">
        <v>1207</v>
      </c>
    </row>
    <row r="292" spans="1:31" ht="15" customHeight="1" x14ac:dyDescent="0.2">
      <c r="A292" s="514">
        <v>9</v>
      </c>
      <c r="B292" s="129" t="s">
        <v>711</v>
      </c>
      <c r="C292" s="721">
        <v>26</v>
      </c>
      <c r="D292" s="721">
        <v>9</v>
      </c>
      <c r="E292" s="721">
        <v>6</v>
      </c>
      <c r="F292" s="721">
        <v>11</v>
      </c>
      <c r="G292" s="721">
        <v>48</v>
      </c>
      <c r="H292" s="721">
        <v>49</v>
      </c>
      <c r="I292" s="723">
        <v>24</v>
      </c>
      <c r="J292" s="725">
        <f t="shared" si="23"/>
        <v>26</v>
      </c>
      <c r="K292" s="725">
        <f t="shared" si="24"/>
        <v>24</v>
      </c>
      <c r="L292" s="1344"/>
      <c r="M292" s="1345"/>
      <c r="N292" s="1345"/>
      <c r="O292" s="1346"/>
      <c r="Q292" s="422" t="s">
        <v>769</v>
      </c>
      <c r="R292" s="20"/>
      <c r="S292" s="20"/>
      <c r="T292" s="20"/>
      <c r="U292" s="20"/>
      <c r="V292" s="20"/>
      <c r="W292" s="20"/>
      <c r="X292" s="20"/>
      <c r="Y292" s="20" t="s">
        <v>844</v>
      </c>
      <c r="Z292" s="10"/>
      <c r="AA292" s="20"/>
      <c r="AB292" s="20"/>
      <c r="AC292" s="20"/>
      <c r="AD292" s="20"/>
      <c r="AE292" s="21"/>
    </row>
    <row r="293" spans="1:31" ht="15" customHeight="1" x14ac:dyDescent="0.2">
      <c r="A293" s="514">
        <v>10</v>
      </c>
      <c r="B293" s="129" t="s">
        <v>767</v>
      </c>
      <c r="C293" s="721">
        <v>26</v>
      </c>
      <c r="D293" s="721">
        <v>10</v>
      </c>
      <c r="E293" s="721">
        <v>4</v>
      </c>
      <c r="F293" s="721">
        <v>12</v>
      </c>
      <c r="G293" s="721">
        <v>47</v>
      </c>
      <c r="H293" s="721">
        <v>49</v>
      </c>
      <c r="I293" s="723">
        <v>24</v>
      </c>
      <c r="J293" s="725">
        <f t="shared" si="23"/>
        <v>26</v>
      </c>
      <c r="K293" s="725">
        <f t="shared" si="24"/>
        <v>24</v>
      </c>
      <c r="L293" s="1344"/>
      <c r="M293" s="1345"/>
      <c r="N293" s="1345"/>
      <c r="O293" s="1346"/>
      <c r="Q293" s="422" t="s">
        <v>2162</v>
      </c>
      <c r="R293" s="20"/>
      <c r="S293" s="20"/>
      <c r="T293" s="20"/>
      <c r="U293" s="20"/>
      <c r="V293" s="20"/>
      <c r="W293" s="20"/>
      <c r="X293" s="20"/>
      <c r="Y293" s="20" t="s">
        <v>1597</v>
      </c>
      <c r="Z293" s="20"/>
      <c r="AA293" s="10"/>
      <c r="AB293" s="20"/>
      <c r="AC293" s="20"/>
      <c r="AD293" s="20"/>
      <c r="AE293" s="21"/>
    </row>
    <row r="294" spans="1:31" ht="15" customHeight="1" x14ac:dyDescent="0.2">
      <c r="A294" s="514">
        <v>11</v>
      </c>
      <c r="B294" s="129" t="s">
        <v>816</v>
      </c>
      <c r="C294" s="721">
        <v>26</v>
      </c>
      <c r="D294" s="721">
        <v>5</v>
      </c>
      <c r="E294" s="721">
        <v>10</v>
      </c>
      <c r="F294" s="721">
        <v>11</v>
      </c>
      <c r="G294" s="721">
        <v>35</v>
      </c>
      <c r="H294" s="721">
        <v>47</v>
      </c>
      <c r="I294" s="723">
        <v>20</v>
      </c>
      <c r="J294" s="725">
        <f t="shared" si="23"/>
        <v>26</v>
      </c>
      <c r="K294" s="725">
        <f t="shared" si="24"/>
        <v>20</v>
      </c>
      <c r="L294" s="1344"/>
      <c r="M294" s="1345"/>
      <c r="N294" s="1345"/>
      <c r="O294" s="1346"/>
      <c r="Q294" s="422" t="s">
        <v>1587</v>
      </c>
      <c r="R294" s="20"/>
      <c r="S294" s="20"/>
      <c r="T294" s="20"/>
      <c r="U294" s="20"/>
      <c r="V294" s="20"/>
      <c r="W294" s="20"/>
      <c r="X294" s="20"/>
      <c r="Y294" s="20" t="s">
        <v>1597</v>
      </c>
      <c r="Z294" s="20"/>
      <c r="AA294" s="20"/>
      <c r="AB294" s="10"/>
      <c r="AC294" s="20"/>
      <c r="AD294" s="20"/>
      <c r="AE294" s="21"/>
    </row>
    <row r="295" spans="1:31" ht="15" customHeight="1" x14ac:dyDescent="0.2">
      <c r="A295" s="514">
        <v>12</v>
      </c>
      <c r="B295" s="129" t="s">
        <v>526</v>
      </c>
      <c r="C295" s="721">
        <v>26</v>
      </c>
      <c r="D295" s="721">
        <v>8</v>
      </c>
      <c r="E295" s="721">
        <v>4</v>
      </c>
      <c r="F295" s="721">
        <v>14</v>
      </c>
      <c r="G295" s="721">
        <v>49</v>
      </c>
      <c r="H295" s="721">
        <v>68</v>
      </c>
      <c r="I295" s="723">
        <v>20</v>
      </c>
      <c r="J295" s="725">
        <f t="shared" si="23"/>
        <v>26</v>
      </c>
      <c r="K295" s="725">
        <f t="shared" si="24"/>
        <v>20</v>
      </c>
      <c r="L295" s="1344"/>
      <c r="M295" s="1345"/>
      <c r="N295" s="1345"/>
      <c r="O295" s="1346"/>
      <c r="Q295" s="422" t="s">
        <v>120</v>
      </c>
      <c r="R295" s="20"/>
      <c r="S295" s="20"/>
      <c r="T295" s="20"/>
      <c r="U295" s="20"/>
      <c r="V295" s="20"/>
      <c r="W295" s="20"/>
      <c r="X295" s="20"/>
      <c r="Y295" s="20" t="s">
        <v>1490</v>
      </c>
      <c r="Z295" s="20"/>
      <c r="AA295" s="20"/>
      <c r="AB295" s="20"/>
      <c r="AC295" s="10"/>
      <c r="AD295" s="20"/>
      <c r="AE295" s="21"/>
    </row>
    <row r="296" spans="1:31" ht="15" customHeight="1" x14ac:dyDescent="0.2">
      <c r="A296" s="514">
        <v>13</v>
      </c>
      <c r="B296" s="129" t="s">
        <v>2123</v>
      </c>
      <c r="C296" s="721">
        <v>26</v>
      </c>
      <c r="D296" s="721">
        <v>7</v>
      </c>
      <c r="E296" s="721">
        <v>5</v>
      </c>
      <c r="F296" s="721">
        <v>14</v>
      </c>
      <c r="G296" s="721">
        <v>33</v>
      </c>
      <c r="H296" s="721">
        <v>42</v>
      </c>
      <c r="I296" s="723">
        <v>19</v>
      </c>
      <c r="J296" s="725">
        <f t="shared" si="23"/>
        <v>26</v>
      </c>
      <c r="K296" s="725">
        <f t="shared" si="24"/>
        <v>19</v>
      </c>
      <c r="L296" s="1344"/>
      <c r="M296" s="1345"/>
      <c r="N296" s="1345"/>
      <c r="O296" s="1346"/>
      <c r="Q296" s="422" t="s">
        <v>153</v>
      </c>
      <c r="R296" s="20"/>
      <c r="S296" s="20"/>
      <c r="T296" s="20"/>
      <c r="U296" s="20"/>
      <c r="V296" s="20"/>
      <c r="W296" s="20"/>
      <c r="X296" s="20"/>
      <c r="Y296" s="20" t="s">
        <v>1488</v>
      </c>
      <c r="Z296" s="20"/>
      <c r="AA296" s="20"/>
      <c r="AB296" s="20"/>
      <c r="AC296" s="20"/>
      <c r="AD296" s="10"/>
      <c r="AE296" s="21"/>
    </row>
    <row r="297" spans="1:31" ht="15" customHeight="1" thickBot="1" x14ac:dyDescent="0.25">
      <c r="A297" s="515">
        <v>14</v>
      </c>
      <c r="B297" s="130" t="s">
        <v>128</v>
      </c>
      <c r="C297" s="722">
        <v>26</v>
      </c>
      <c r="D297" s="722">
        <v>3</v>
      </c>
      <c r="E297" s="722">
        <v>6</v>
      </c>
      <c r="F297" s="722">
        <v>17</v>
      </c>
      <c r="G297" s="722">
        <v>28</v>
      </c>
      <c r="H297" s="722">
        <v>76</v>
      </c>
      <c r="I297" s="724">
        <v>12</v>
      </c>
      <c r="J297" s="725">
        <f t="shared" si="23"/>
        <v>26</v>
      </c>
      <c r="K297" s="725">
        <f t="shared" si="24"/>
        <v>12</v>
      </c>
      <c r="L297" s="1347"/>
      <c r="M297" s="1348"/>
      <c r="N297" s="1348"/>
      <c r="O297" s="1349"/>
      <c r="Q297" s="423" t="s">
        <v>1306</v>
      </c>
      <c r="R297" s="23"/>
      <c r="S297" s="23"/>
      <c r="T297" s="23"/>
      <c r="U297" s="23"/>
      <c r="V297" s="23"/>
      <c r="W297" s="23"/>
      <c r="X297" s="23"/>
      <c r="Y297" s="23" t="s">
        <v>1597</v>
      </c>
      <c r="Z297" s="23"/>
      <c r="AA297" s="23"/>
      <c r="AB297" s="23"/>
      <c r="AC297" s="23"/>
      <c r="AD297" s="23"/>
      <c r="AE297" s="15"/>
    </row>
    <row r="298" spans="1:31" ht="15" customHeight="1" x14ac:dyDescent="0.2">
      <c r="C298" s="725">
        <f t="shared" ref="C298:I298" si="26">SUM(C284:C297)</f>
        <v>364</v>
      </c>
      <c r="D298" s="725">
        <f t="shared" si="26"/>
        <v>138</v>
      </c>
      <c r="E298" s="725">
        <f t="shared" si="26"/>
        <v>88</v>
      </c>
      <c r="F298" s="725">
        <f t="shared" si="26"/>
        <v>138</v>
      </c>
      <c r="G298" s="725">
        <f t="shared" si="26"/>
        <v>616</v>
      </c>
      <c r="H298" s="725">
        <f t="shared" si="26"/>
        <v>617</v>
      </c>
      <c r="I298" s="725">
        <f t="shared" si="26"/>
        <v>364</v>
      </c>
      <c r="J298" s="725">
        <f t="shared" si="23"/>
        <v>364</v>
      </c>
      <c r="K298" s="725">
        <f t="shared" si="24"/>
        <v>364</v>
      </c>
    </row>
    <row r="299" spans="1:31" ht="15" customHeight="1" thickBot="1" x14ac:dyDescent="0.25"/>
    <row r="300" spans="1:31" ht="15" customHeight="1" thickBot="1" x14ac:dyDescent="0.25">
      <c r="A300" s="1239" t="s">
        <v>2195</v>
      </c>
      <c r="B300" s="1240"/>
      <c r="C300" s="1240"/>
      <c r="D300" s="1240"/>
      <c r="E300" s="1240"/>
      <c r="F300" s="1241"/>
      <c r="G300" s="1236" t="s">
        <v>1465</v>
      </c>
      <c r="H300" s="1237"/>
      <c r="I300" s="1238"/>
      <c r="L300" s="952" t="s">
        <v>538</v>
      </c>
      <c r="M300" s="953"/>
      <c r="N300" s="953"/>
      <c r="O300" s="954"/>
    </row>
    <row r="301" spans="1:31" ht="15" customHeight="1" thickBot="1" x14ac:dyDescent="0.25">
      <c r="A301" s="508" t="s">
        <v>496</v>
      </c>
      <c r="B301" s="509" t="s">
        <v>497</v>
      </c>
      <c r="C301" s="510" t="s">
        <v>498</v>
      </c>
      <c r="D301" s="510" t="s">
        <v>499</v>
      </c>
      <c r="E301" s="510" t="s">
        <v>500</v>
      </c>
      <c r="F301" s="510" t="s">
        <v>501</v>
      </c>
      <c r="G301" s="511" t="s">
        <v>502</v>
      </c>
      <c r="H301" s="511" t="s">
        <v>503</v>
      </c>
      <c r="I301" s="512" t="s">
        <v>504</v>
      </c>
      <c r="L301" s="955"/>
      <c r="M301" s="956"/>
      <c r="N301" s="956"/>
      <c r="O301" s="957"/>
      <c r="Q301" s="24" t="s">
        <v>1466</v>
      </c>
      <c r="R301" s="420" t="s">
        <v>503</v>
      </c>
      <c r="S301" s="420" t="s">
        <v>716</v>
      </c>
      <c r="T301" s="420" t="s">
        <v>1590</v>
      </c>
      <c r="U301" s="420" t="s">
        <v>901</v>
      </c>
      <c r="V301" s="420" t="s">
        <v>902</v>
      </c>
      <c r="W301" s="420" t="s">
        <v>500</v>
      </c>
      <c r="X301" s="420" t="s">
        <v>511</v>
      </c>
      <c r="Y301" s="420" t="s">
        <v>1178</v>
      </c>
      <c r="Z301" s="420" t="s">
        <v>299</v>
      </c>
      <c r="AA301" s="420" t="s">
        <v>704</v>
      </c>
      <c r="AB301" s="420" t="s">
        <v>1313</v>
      </c>
      <c r="AC301" s="420" t="s">
        <v>547</v>
      </c>
      <c r="AD301" s="421" t="s">
        <v>499</v>
      </c>
    </row>
    <row r="302" spans="1:31" ht="15" customHeight="1" x14ac:dyDescent="0.2">
      <c r="A302" s="518">
        <v>1</v>
      </c>
      <c r="B302" s="126" t="s">
        <v>1518</v>
      </c>
      <c r="C302" s="726">
        <v>24</v>
      </c>
      <c r="D302" s="726">
        <v>13</v>
      </c>
      <c r="E302" s="726">
        <v>9</v>
      </c>
      <c r="F302" s="726">
        <v>2</v>
      </c>
      <c r="G302" s="726">
        <v>45</v>
      </c>
      <c r="H302" s="726">
        <v>16</v>
      </c>
      <c r="I302" s="727">
        <v>35</v>
      </c>
      <c r="J302" s="725">
        <f t="shared" si="23"/>
        <v>24</v>
      </c>
      <c r="K302" s="725">
        <f t="shared" si="24"/>
        <v>35</v>
      </c>
      <c r="L302" s="1341" t="s">
        <v>2583</v>
      </c>
      <c r="M302" s="1342"/>
      <c r="N302" s="1342"/>
      <c r="O302" s="1343"/>
      <c r="Q302" s="422" t="s">
        <v>503</v>
      </c>
      <c r="R302" s="10"/>
      <c r="S302" s="20"/>
      <c r="T302" s="20"/>
      <c r="U302" s="20"/>
      <c r="V302" s="20"/>
      <c r="W302" s="20"/>
      <c r="X302" s="20"/>
      <c r="Y302" s="20"/>
      <c r="Z302" s="20"/>
      <c r="AA302" s="20"/>
      <c r="AB302" s="20"/>
      <c r="AC302" s="20"/>
      <c r="AD302" s="21"/>
    </row>
    <row r="303" spans="1:31" ht="15" customHeight="1" x14ac:dyDescent="0.2">
      <c r="A303" s="514">
        <v>2</v>
      </c>
      <c r="B303" s="129" t="s">
        <v>558</v>
      </c>
      <c r="C303" s="721">
        <v>24</v>
      </c>
      <c r="D303" s="721">
        <v>15</v>
      </c>
      <c r="E303" s="721">
        <v>3</v>
      </c>
      <c r="F303" s="721">
        <v>6</v>
      </c>
      <c r="G303" s="721">
        <v>55</v>
      </c>
      <c r="H303" s="721">
        <v>36</v>
      </c>
      <c r="I303" s="723">
        <v>33</v>
      </c>
      <c r="J303" s="725">
        <f t="shared" si="23"/>
        <v>24</v>
      </c>
      <c r="K303" s="725">
        <f t="shared" si="24"/>
        <v>33</v>
      </c>
      <c r="L303" s="1344"/>
      <c r="M303" s="1345"/>
      <c r="N303" s="1345"/>
      <c r="O303" s="1346"/>
      <c r="Q303" s="422" t="s">
        <v>716</v>
      </c>
      <c r="R303" s="20"/>
      <c r="S303" s="10"/>
      <c r="T303" s="20"/>
      <c r="U303" s="20"/>
      <c r="V303" s="20"/>
      <c r="W303" s="20"/>
      <c r="X303" s="20"/>
      <c r="Y303" s="20"/>
      <c r="Z303" s="20"/>
      <c r="AA303" s="20"/>
      <c r="AB303" s="20"/>
      <c r="AC303" s="20"/>
      <c r="AD303" s="21"/>
    </row>
    <row r="304" spans="1:31" ht="15" customHeight="1" x14ac:dyDescent="0.2">
      <c r="A304" s="514">
        <v>3</v>
      </c>
      <c r="B304" s="129" t="s">
        <v>737</v>
      </c>
      <c r="C304" s="721">
        <v>24</v>
      </c>
      <c r="D304" s="721">
        <v>13</v>
      </c>
      <c r="E304" s="721">
        <v>6</v>
      </c>
      <c r="F304" s="721">
        <v>5</v>
      </c>
      <c r="G304" s="721">
        <v>49</v>
      </c>
      <c r="H304" s="721">
        <v>30</v>
      </c>
      <c r="I304" s="723">
        <v>32</v>
      </c>
      <c r="J304" s="725">
        <f t="shared" si="23"/>
        <v>24</v>
      </c>
      <c r="K304" s="725">
        <f t="shared" si="24"/>
        <v>32</v>
      </c>
      <c r="L304" s="1344"/>
      <c r="M304" s="1345"/>
      <c r="N304" s="1345"/>
      <c r="O304" s="1346"/>
      <c r="Q304" s="422" t="s">
        <v>1590</v>
      </c>
      <c r="R304" s="20"/>
      <c r="S304" s="20"/>
      <c r="T304" s="10"/>
      <c r="U304" s="20"/>
      <c r="V304" s="20"/>
      <c r="W304" s="20"/>
      <c r="X304" s="20"/>
      <c r="Y304" s="20"/>
      <c r="Z304" s="20"/>
      <c r="AA304" s="20"/>
      <c r="AB304" s="20"/>
      <c r="AC304" s="20"/>
      <c r="AD304" s="21"/>
    </row>
    <row r="305" spans="1:30" ht="15" customHeight="1" x14ac:dyDescent="0.2">
      <c r="A305" s="514">
        <v>4</v>
      </c>
      <c r="B305" s="129" t="s">
        <v>174</v>
      </c>
      <c r="C305" s="721">
        <v>24</v>
      </c>
      <c r="D305" s="721">
        <v>13</v>
      </c>
      <c r="E305" s="721">
        <v>5</v>
      </c>
      <c r="F305" s="721">
        <v>6</v>
      </c>
      <c r="G305" s="721">
        <v>51</v>
      </c>
      <c r="H305" s="721">
        <v>33</v>
      </c>
      <c r="I305" s="723">
        <v>31</v>
      </c>
      <c r="J305" s="725">
        <f t="shared" si="23"/>
        <v>24</v>
      </c>
      <c r="K305" s="725">
        <f t="shared" si="24"/>
        <v>31</v>
      </c>
      <c r="L305" s="1344"/>
      <c r="M305" s="1345"/>
      <c r="N305" s="1345"/>
      <c r="O305" s="1346"/>
      <c r="Q305" s="422" t="s">
        <v>901</v>
      </c>
      <c r="R305" s="20"/>
      <c r="S305" s="20"/>
      <c r="T305" s="20"/>
      <c r="U305" s="10"/>
      <c r="V305" s="20"/>
      <c r="W305" s="20"/>
      <c r="X305" s="20"/>
      <c r="Y305" s="20"/>
      <c r="Z305" s="20"/>
      <c r="AA305" s="20"/>
      <c r="AB305" s="20"/>
      <c r="AC305" s="20"/>
      <c r="AD305" s="21"/>
    </row>
    <row r="306" spans="1:30" ht="15" customHeight="1" x14ac:dyDescent="0.2">
      <c r="A306" s="514">
        <v>5</v>
      </c>
      <c r="B306" s="129" t="s">
        <v>991</v>
      </c>
      <c r="C306" s="721">
        <v>24</v>
      </c>
      <c r="D306" s="721">
        <v>12</v>
      </c>
      <c r="E306" s="721">
        <v>7</v>
      </c>
      <c r="F306" s="721">
        <v>5</v>
      </c>
      <c r="G306" s="721">
        <v>48</v>
      </c>
      <c r="H306" s="721">
        <v>32</v>
      </c>
      <c r="I306" s="723">
        <v>31</v>
      </c>
      <c r="J306" s="725">
        <f t="shared" si="23"/>
        <v>24</v>
      </c>
      <c r="K306" s="725">
        <f t="shared" si="24"/>
        <v>31</v>
      </c>
      <c r="L306" s="1344"/>
      <c r="M306" s="1345"/>
      <c r="N306" s="1345"/>
      <c r="O306" s="1346"/>
      <c r="Q306" s="422" t="s">
        <v>902</v>
      </c>
      <c r="R306" s="20"/>
      <c r="S306" s="20"/>
      <c r="T306" s="20"/>
      <c r="U306" s="20"/>
      <c r="V306" s="10"/>
      <c r="W306" s="20"/>
      <c r="X306" s="20"/>
      <c r="Y306" s="20"/>
      <c r="Z306" s="20"/>
      <c r="AA306" s="20"/>
      <c r="AB306" s="20"/>
      <c r="AC306" s="20"/>
      <c r="AD306" s="21"/>
    </row>
    <row r="307" spans="1:30" ht="15" customHeight="1" x14ac:dyDescent="0.2">
      <c r="A307" s="514">
        <v>6</v>
      </c>
      <c r="B307" s="129" t="s">
        <v>551</v>
      </c>
      <c r="C307" s="721">
        <v>24</v>
      </c>
      <c r="D307" s="721">
        <v>10</v>
      </c>
      <c r="E307" s="721">
        <v>9</v>
      </c>
      <c r="F307" s="721">
        <v>5</v>
      </c>
      <c r="G307" s="721">
        <v>40</v>
      </c>
      <c r="H307" s="721">
        <v>31</v>
      </c>
      <c r="I307" s="723">
        <v>29</v>
      </c>
      <c r="J307" s="725">
        <f t="shared" si="23"/>
        <v>24</v>
      </c>
      <c r="K307" s="725">
        <f t="shared" si="24"/>
        <v>29</v>
      </c>
      <c r="L307" s="1344"/>
      <c r="M307" s="1345"/>
      <c r="N307" s="1345"/>
      <c r="O307" s="1346"/>
      <c r="Q307" s="422" t="s">
        <v>500</v>
      </c>
      <c r="R307" s="20"/>
      <c r="S307" s="20"/>
      <c r="T307" s="20"/>
      <c r="U307" s="20"/>
      <c r="V307" s="20"/>
      <c r="W307" s="10"/>
      <c r="X307" s="20"/>
      <c r="Y307" s="20"/>
      <c r="Z307" s="20"/>
      <c r="AA307" s="20"/>
      <c r="AB307" s="20"/>
      <c r="AC307" s="20"/>
      <c r="AD307" s="21"/>
    </row>
    <row r="308" spans="1:30" ht="15" customHeight="1" x14ac:dyDescent="0.2">
      <c r="A308" s="514">
        <v>7</v>
      </c>
      <c r="B308" s="129" t="s">
        <v>2170</v>
      </c>
      <c r="C308" s="721">
        <v>24</v>
      </c>
      <c r="D308" s="721">
        <v>9</v>
      </c>
      <c r="E308" s="721">
        <v>8</v>
      </c>
      <c r="F308" s="721">
        <v>7</v>
      </c>
      <c r="G308" s="721">
        <v>39</v>
      </c>
      <c r="H308" s="721">
        <v>27</v>
      </c>
      <c r="I308" s="723">
        <v>26</v>
      </c>
      <c r="J308" s="725">
        <f t="shared" si="23"/>
        <v>24</v>
      </c>
      <c r="K308" s="725">
        <f t="shared" si="24"/>
        <v>26</v>
      </c>
      <c r="L308" s="1344"/>
      <c r="M308" s="1345"/>
      <c r="N308" s="1345"/>
      <c r="O308" s="1346"/>
      <c r="Q308" s="422" t="s">
        <v>511</v>
      </c>
      <c r="R308" s="20"/>
      <c r="S308" s="20"/>
      <c r="T308" s="20"/>
      <c r="U308" s="20"/>
      <c r="V308" s="20"/>
      <c r="W308" s="20"/>
      <c r="X308" s="10"/>
      <c r="Y308" s="20"/>
      <c r="Z308" s="20"/>
      <c r="AA308" s="20"/>
      <c r="AB308" s="20"/>
      <c r="AC308" s="20"/>
      <c r="AD308" s="21"/>
    </row>
    <row r="309" spans="1:30" ht="15" customHeight="1" x14ac:dyDescent="0.2">
      <c r="A309" s="514">
        <v>8</v>
      </c>
      <c r="B309" s="129" t="s">
        <v>89</v>
      </c>
      <c r="C309" s="721">
        <v>24</v>
      </c>
      <c r="D309" s="721">
        <v>7</v>
      </c>
      <c r="E309" s="721">
        <v>8</v>
      </c>
      <c r="F309" s="721">
        <v>9</v>
      </c>
      <c r="G309" s="721">
        <v>38</v>
      </c>
      <c r="H309" s="721">
        <v>33</v>
      </c>
      <c r="I309" s="723">
        <v>22</v>
      </c>
      <c r="J309" s="725">
        <f t="shared" si="23"/>
        <v>24</v>
      </c>
      <c r="K309" s="725">
        <f t="shared" si="24"/>
        <v>22</v>
      </c>
      <c r="L309" s="1344"/>
      <c r="M309" s="1345"/>
      <c r="N309" s="1345"/>
      <c r="O309" s="1346"/>
      <c r="Q309" s="422" t="s">
        <v>1178</v>
      </c>
      <c r="R309" s="20"/>
      <c r="S309" s="20"/>
      <c r="T309" s="20"/>
      <c r="U309" s="20"/>
      <c r="V309" s="20"/>
      <c r="W309" s="20"/>
      <c r="X309" s="20"/>
      <c r="Y309" s="10"/>
      <c r="Z309" s="20"/>
      <c r="AA309" s="20"/>
      <c r="AB309" s="20"/>
      <c r="AC309" s="20"/>
      <c r="AD309" s="21"/>
    </row>
    <row r="310" spans="1:30" ht="15" customHeight="1" x14ac:dyDescent="0.2">
      <c r="A310" s="514">
        <v>9</v>
      </c>
      <c r="B310" s="129" t="s">
        <v>1180</v>
      </c>
      <c r="C310" s="721">
        <v>24</v>
      </c>
      <c r="D310" s="721">
        <v>7</v>
      </c>
      <c r="E310" s="721">
        <v>7</v>
      </c>
      <c r="F310" s="721">
        <v>10</v>
      </c>
      <c r="G310" s="721">
        <v>44</v>
      </c>
      <c r="H310" s="721">
        <v>42</v>
      </c>
      <c r="I310" s="723">
        <v>21</v>
      </c>
      <c r="J310" s="725">
        <f t="shared" si="23"/>
        <v>24</v>
      </c>
      <c r="K310" s="725">
        <f t="shared" si="24"/>
        <v>21</v>
      </c>
      <c r="L310" s="1344"/>
      <c r="M310" s="1345"/>
      <c r="N310" s="1345"/>
      <c r="O310" s="1346"/>
      <c r="Q310" s="422" t="s">
        <v>299</v>
      </c>
      <c r="R310" s="20"/>
      <c r="S310" s="20"/>
      <c r="T310" s="20"/>
      <c r="U310" s="20"/>
      <c r="V310" s="20"/>
      <c r="W310" s="20"/>
      <c r="X310" s="20"/>
      <c r="Y310" s="20"/>
      <c r="Z310" s="10"/>
      <c r="AA310" s="20"/>
      <c r="AB310" s="20"/>
      <c r="AC310" s="20"/>
      <c r="AD310" s="21"/>
    </row>
    <row r="311" spans="1:30" ht="15" customHeight="1" x14ac:dyDescent="0.2">
      <c r="A311" s="514">
        <v>10</v>
      </c>
      <c r="B311" s="129" t="s">
        <v>36</v>
      </c>
      <c r="C311" s="721">
        <v>24</v>
      </c>
      <c r="D311" s="721">
        <v>6</v>
      </c>
      <c r="E311" s="721">
        <v>6</v>
      </c>
      <c r="F311" s="721">
        <v>12</v>
      </c>
      <c r="G311" s="721">
        <v>34</v>
      </c>
      <c r="H311" s="721">
        <v>46</v>
      </c>
      <c r="I311" s="723">
        <v>18</v>
      </c>
      <c r="J311" s="725">
        <f t="shared" si="23"/>
        <v>24</v>
      </c>
      <c r="K311" s="725">
        <f t="shared" si="24"/>
        <v>18</v>
      </c>
      <c r="L311" s="1344"/>
      <c r="M311" s="1345"/>
      <c r="N311" s="1345"/>
      <c r="O311" s="1346"/>
      <c r="Q311" s="422" t="s">
        <v>704</v>
      </c>
      <c r="R311" s="20"/>
      <c r="S311" s="20"/>
      <c r="T311" s="20"/>
      <c r="U311" s="20"/>
      <c r="V311" s="20"/>
      <c r="W311" s="20"/>
      <c r="X311" s="20"/>
      <c r="Y311" s="20"/>
      <c r="Z311" s="20"/>
      <c r="AA311" s="10"/>
      <c r="AB311" s="20"/>
      <c r="AC311" s="20"/>
      <c r="AD311" s="21"/>
    </row>
    <row r="312" spans="1:30" ht="15" customHeight="1" x14ac:dyDescent="0.2">
      <c r="A312" s="514">
        <v>11</v>
      </c>
      <c r="B312" s="129" t="s">
        <v>304</v>
      </c>
      <c r="C312" s="721">
        <v>24</v>
      </c>
      <c r="D312" s="721">
        <v>6</v>
      </c>
      <c r="E312" s="721">
        <v>6</v>
      </c>
      <c r="F312" s="721">
        <v>12</v>
      </c>
      <c r="G312" s="721">
        <v>34</v>
      </c>
      <c r="H312" s="721">
        <v>59</v>
      </c>
      <c r="I312" s="723">
        <v>18</v>
      </c>
      <c r="J312" s="725">
        <f t="shared" si="23"/>
        <v>24</v>
      </c>
      <c r="K312" s="725">
        <f t="shared" si="24"/>
        <v>18</v>
      </c>
      <c r="L312" s="1344"/>
      <c r="M312" s="1345"/>
      <c r="N312" s="1345"/>
      <c r="O312" s="1346"/>
      <c r="Q312" s="422" t="s">
        <v>1313</v>
      </c>
      <c r="R312" s="20"/>
      <c r="S312" s="20"/>
      <c r="T312" s="20"/>
      <c r="U312" s="20"/>
      <c r="V312" s="20"/>
      <c r="W312" s="20"/>
      <c r="X312" s="20"/>
      <c r="Y312" s="20"/>
      <c r="Z312" s="20"/>
      <c r="AA312" s="20"/>
      <c r="AB312" s="10"/>
      <c r="AC312" s="20"/>
      <c r="AD312" s="21"/>
    </row>
    <row r="313" spans="1:30" ht="15" customHeight="1" x14ac:dyDescent="0.2">
      <c r="A313" s="514">
        <v>12</v>
      </c>
      <c r="B313" s="129" t="s">
        <v>1855</v>
      </c>
      <c r="C313" s="721">
        <v>24</v>
      </c>
      <c r="D313" s="721">
        <v>1</v>
      </c>
      <c r="E313" s="721">
        <v>10</v>
      </c>
      <c r="F313" s="721">
        <v>13</v>
      </c>
      <c r="G313" s="721">
        <v>23</v>
      </c>
      <c r="H313" s="721">
        <v>51</v>
      </c>
      <c r="I313" s="723">
        <v>12</v>
      </c>
      <c r="J313" s="725">
        <f t="shared" si="23"/>
        <v>24</v>
      </c>
      <c r="K313" s="725">
        <f t="shared" si="24"/>
        <v>12</v>
      </c>
      <c r="L313" s="1344"/>
      <c r="M313" s="1345"/>
      <c r="N313" s="1345"/>
      <c r="O313" s="1346"/>
      <c r="Q313" s="422" t="s">
        <v>547</v>
      </c>
      <c r="R313" s="20"/>
      <c r="S313" s="20"/>
      <c r="T313" s="20"/>
      <c r="U313" s="20"/>
      <c r="V313" s="20"/>
      <c r="W313" s="20"/>
      <c r="X313" s="20"/>
      <c r="Y313" s="20"/>
      <c r="Z313" s="20"/>
      <c r="AA313" s="20"/>
      <c r="AB313" s="20"/>
      <c r="AC313" s="10"/>
      <c r="AD313" s="21"/>
    </row>
    <row r="314" spans="1:30" ht="15" customHeight="1" thickBot="1" x14ac:dyDescent="0.25">
      <c r="A314" s="515">
        <v>13</v>
      </c>
      <c r="B314" s="130" t="s">
        <v>1732</v>
      </c>
      <c r="C314" s="722">
        <v>24</v>
      </c>
      <c r="D314" s="722">
        <v>1</v>
      </c>
      <c r="E314" s="722">
        <v>2</v>
      </c>
      <c r="F314" s="722">
        <v>21</v>
      </c>
      <c r="G314" s="722">
        <v>20</v>
      </c>
      <c r="H314" s="722">
        <v>84</v>
      </c>
      <c r="I314" s="724">
        <v>4</v>
      </c>
      <c r="J314" s="725">
        <f t="shared" si="23"/>
        <v>24</v>
      </c>
      <c r="K314" s="725">
        <f t="shared" si="24"/>
        <v>4</v>
      </c>
      <c r="L314" s="1347"/>
      <c r="M314" s="1348"/>
      <c r="N314" s="1348"/>
      <c r="O314" s="1349"/>
      <c r="Q314" s="423" t="s">
        <v>499</v>
      </c>
      <c r="R314" s="23"/>
      <c r="S314" s="23"/>
      <c r="T314" s="23"/>
      <c r="U314" s="23"/>
      <c r="V314" s="23"/>
      <c r="W314" s="23"/>
      <c r="X314" s="23"/>
      <c r="Y314" s="23"/>
      <c r="Z314" s="23"/>
      <c r="AA314" s="23"/>
      <c r="AB314" s="23"/>
      <c r="AC314" s="23"/>
      <c r="AD314" s="15"/>
    </row>
    <row r="315" spans="1:30" ht="15" customHeight="1" x14ac:dyDescent="0.2">
      <c r="C315" s="725">
        <f t="shared" ref="C315:I315" si="27">SUM(C301:C314)</f>
        <v>312</v>
      </c>
      <c r="D315" s="725">
        <f t="shared" si="27"/>
        <v>113</v>
      </c>
      <c r="E315" s="725">
        <f t="shared" si="27"/>
        <v>86</v>
      </c>
      <c r="F315" s="725">
        <f t="shared" si="27"/>
        <v>113</v>
      </c>
      <c r="G315" s="725">
        <f t="shared" si="27"/>
        <v>520</v>
      </c>
      <c r="H315" s="725">
        <f t="shared" si="27"/>
        <v>520</v>
      </c>
      <c r="I315" s="725">
        <f t="shared" si="27"/>
        <v>312</v>
      </c>
      <c r="J315" s="725">
        <f t="shared" si="23"/>
        <v>312</v>
      </c>
      <c r="K315" s="725">
        <f t="shared" si="24"/>
        <v>312</v>
      </c>
    </row>
    <row r="316" spans="1:30" ht="15" customHeight="1" thickBot="1" x14ac:dyDescent="0.25"/>
    <row r="317" spans="1:30" ht="15" customHeight="1" thickBot="1" x14ac:dyDescent="0.25">
      <c r="A317" s="1332" t="s">
        <v>2223</v>
      </c>
      <c r="B317" s="1333"/>
      <c r="C317" s="1333"/>
      <c r="D317" s="1333"/>
      <c r="E317" s="1333"/>
      <c r="F317" s="1334"/>
      <c r="G317" s="1335" t="s">
        <v>1465</v>
      </c>
      <c r="H317" s="1336"/>
      <c r="I317" s="1337"/>
      <c r="L317" s="952" t="s">
        <v>538</v>
      </c>
      <c r="M317" s="953"/>
      <c r="N317" s="953"/>
      <c r="O317" s="954"/>
    </row>
    <row r="318" spans="1:30" ht="15" customHeight="1" thickBot="1" x14ac:dyDescent="0.25">
      <c r="A318" s="688" t="s">
        <v>496</v>
      </c>
      <c r="B318" s="689" t="s">
        <v>497</v>
      </c>
      <c r="C318" s="690" t="s">
        <v>498</v>
      </c>
      <c r="D318" s="690" t="s">
        <v>499</v>
      </c>
      <c r="E318" s="690" t="s">
        <v>500</v>
      </c>
      <c r="F318" s="690" t="s">
        <v>501</v>
      </c>
      <c r="G318" s="691" t="s">
        <v>502</v>
      </c>
      <c r="H318" s="691" t="s">
        <v>503</v>
      </c>
      <c r="I318" s="692" t="s">
        <v>504</v>
      </c>
      <c r="L318" s="955"/>
      <c r="M318" s="956"/>
      <c r="N318" s="956"/>
      <c r="O318" s="957"/>
      <c r="Q318" s="24" t="s">
        <v>1466</v>
      </c>
      <c r="R318" s="683" t="s">
        <v>1615</v>
      </c>
      <c r="S318" s="683" t="s">
        <v>241</v>
      </c>
      <c r="T318" s="683" t="s">
        <v>1503</v>
      </c>
      <c r="U318" s="683" t="s">
        <v>564</v>
      </c>
      <c r="V318" s="683" t="s">
        <v>500</v>
      </c>
      <c r="W318" s="683" t="s">
        <v>59</v>
      </c>
      <c r="X318" s="683" t="s">
        <v>1088</v>
      </c>
      <c r="Y318" s="683" t="s">
        <v>1089</v>
      </c>
      <c r="Z318" s="683" t="s">
        <v>610</v>
      </c>
      <c r="AA318" s="683" t="s">
        <v>544</v>
      </c>
      <c r="AB318" s="684" t="s">
        <v>727</v>
      </c>
    </row>
    <row r="319" spans="1:30" ht="15" customHeight="1" x14ac:dyDescent="0.2">
      <c r="A319" s="703">
        <v>1</v>
      </c>
      <c r="B319" s="126" t="s">
        <v>106</v>
      </c>
      <c r="C319" s="726">
        <v>20</v>
      </c>
      <c r="D319" s="726">
        <v>15</v>
      </c>
      <c r="E319" s="726">
        <v>2</v>
      </c>
      <c r="F319" s="726">
        <v>3</v>
      </c>
      <c r="G319" s="726">
        <v>48</v>
      </c>
      <c r="H319" s="726">
        <v>16</v>
      </c>
      <c r="I319" s="727">
        <v>32</v>
      </c>
      <c r="J319" s="725">
        <f t="shared" si="23"/>
        <v>20</v>
      </c>
      <c r="K319" s="725">
        <f t="shared" si="24"/>
        <v>32</v>
      </c>
      <c r="L319" s="1341" t="s">
        <v>1467</v>
      </c>
      <c r="M319" s="1342"/>
      <c r="N319" s="1342"/>
      <c r="O319" s="1343"/>
      <c r="Q319" s="681" t="s">
        <v>1468</v>
      </c>
      <c r="R319" s="10"/>
      <c r="S319" s="20"/>
      <c r="T319" s="20"/>
      <c r="U319" s="20"/>
      <c r="V319" s="20"/>
      <c r="W319" s="20"/>
      <c r="X319" s="20"/>
      <c r="Y319" s="20"/>
      <c r="Z319" s="20"/>
      <c r="AA319" s="20"/>
      <c r="AB319" s="21"/>
    </row>
    <row r="320" spans="1:30" ht="15" customHeight="1" x14ac:dyDescent="0.2">
      <c r="A320" s="685">
        <v>2</v>
      </c>
      <c r="B320" s="129" t="s">
        <v>2254</v>
      </c>
      <c r="C320" s="721">
        <v>20</v>
      </c>
      <c r="D320" s="721">
        <v>14</v>
      </c>
      <c r="E320" s="721">
        <v>4</v>
      </c>
      <c r="F320" s="721">
        <v>2</v>
      </c>
      <c r="G320" s="721">
        <v>39</v>
      </c>
      <c r="H320" s="721">
        <v>17</v>
      </c>
      <c r="I320" s="723">
        <v>32</v>
      </c>
      <c r="J320" s="725">
        <f t="shared" si="23"/>
        <v>20</v>
      </c>
      <c r="K320" s="725">
        <f t="shared" si="24"/>
        <v>32</v>
      </c>
      <c r="L320" s="1344"/>
      <c r="M320" s="1345"/>
      <c r="N320" s="1345"/>
      <c r="O320" s="1346"/>
      <c r="Q320" s="681" t="s">
        <v>241</v>
      </c>
      <c r="R320" s="20"/>
      <c r="S320" s="10"/>
      <c r="T320" s="20"/>
      <c r="U320" s="20"/>
      <c r="V320" s="20"/>
      <c r="W320" s="20"/>
      <c r="X320" s="20"/>
      <c r="Y320" s="20"/>
      <c r="Z320" s="20"/>
      <c r="AA320" s="20"/>
      <c r="AB320" s="21"/>
    </row>
    <row r="321" spans="1:29" ht="15" customHeight="1" x14ac:dyDescent="0.2">
      <c r="A321" s="685">
        <v>3</v>
      </c>
      <c r="B321" s="129" t="s">
        <v>1092</v>
      </c>
      <c r="C321" s="721">
        <v>20</v>
      </c>
      <c r="D321" s="721">
        <v>13</v>
      </c>
      <c r="E321" s="721">
        <v>3</v>
      </c>
      <c r="F321" s="721">
        <v>4</v>
      </c>
      <c r="G321" s="721">
        <v>44</v>
      </c>
      <c r="H321" s="721">
        <v>28</v>
      </c>
      <c r="I321" s="723">
        <v>29</v>
      </c>
      <c r="J321" s="725">
        <f t="shared" si="23"/>
        <v>20</v>
      </c>
      <c r="K321" s="725">
        <f t="shared" si="24"/>
        <v>29</v>
      </c>
      <c r="L321" s="1344"/>
      <c r="M321" s="1345"/>
      <c r="N321" s="1345"/>
      <c r="O321" s="1346"/>
      <c r="Q321" s="681" t="s">
        <v>1503</v>
      </c>
      <c r="R321" s="20"/>
      <c r="S321" s="20"/>
      <c r="T321" s="10"/>
      <c r="U321" s="20"/>
      <c r="V321" s="20"/>
      <c r="W321" s="20"/>
      <c r="X321" s="20"/>
      <c r="Y321" s="20"/>
      <c r="Z321" s="20"/>
      <c r="AA321" s="20"/>
      <c r="AB321" s="21"/>
    </row>
    <row r="322" spans="1:29" ht="15" customHeight="1" x14ac:dyDescent="0.2">
      <c r="A322" s="685">
        <v>4</v>
      </c>
      <c r="B322" s="129" t="s">
        <v>1462</v>
      </c>
      <c r="C322" s="721">
        <v>20</v>
      </c>
      <c r="D322" s="721">
        <v>8</v>
      </c>
      <c r="E322" s="721">
        <v>5</v>
      </c>
      <c r="F322" s="721">
        <v>7</v>
      </c>
      <c r="G322" s="721">
        <v>39</v>
      </c>
      <c r="H322" s="721">
        <v>26</v>
      </c>
      <c r="I322" s="723">
        <v>21</v>
      </c>
      <c r="J322" s="725">
        <f t="shared" si="23"/>
        <v>20</v>
      </c>
      <c r="K322" s="725">
        <f t="shared" si="24"/>
        <v>21</v>
      </c>
      <c r="L322" s="1344"/>
      <c r="M322" s="1345"/>
      <c r="N322" s="1345"/>
      <c r="O322" s="1346"/>
      <c r="Q322" s="681" t="s">
        <v>564</v>
      </c>
      <c r="R322" s="20"/>
      <c r="S322" s="20"/>
      <c r="T322" s="20"/>
      <c r="U322" s="10"/>
      <c r="V322" s="20"/>
      <c r="W322" s="20"/>
      <c r="X322" s="20"/>
      <c r="Y322" s="20"/>
      <c r="Z322" s="20"/>
      <c r="AA322" s="20"/>
      <c r="AB322" s="21"/>
    </row>
    <row r="323" spans="1:29" ht="15" customHeight="1" x14ac:dyDescent="0.2">
      <c r="A323" s="685">
        <v>5</v>
      </c>
      <c r="B323" s="129" t="s">
        <v>1446</v>
      </c>
      <c r="C323" s="721">
        <v>20</v>
      </c>
      <c r="D323" s="721">
        <v>8</v>
      </c>
      <c r="E323" s="721">
        <v>5</v>
      </c>
      <c r="F323" s="721">
        <v>7</v>
      </c>
      <c r="G323" s="721">
        <v>39</v>
      </c>
      <c r="H323" s="721">
        <v>30</v>
      </c>
      <c r="I323" s="723">
        <v>21</v>
      </c>
      <c r="J323" s="725">
        <f t="shared" si="23"/>
        <v>20</v>
      </c>
      <c r="K323" s="725">
        <f t="shared" si="24"/>
        <v>21</v>
      </c>
      <c r="L323" s="1344"/>
      <c r="M323" s="1345"/>
      <c r="N323" s="1345"/>
      <c r="O323" s="1346"/>
      <c r="Q323" s="681" t="s">
        <v>500</v>
      </c>
      <c r="R323" s="20"/>
      <c r="S323" s="20"/>
      <c r="T323" s="20"/>
      <c r="U323" s="20"/>
      <c r="V323" s="10"/>
      <c r="W323" s="20"/>
      <c r="X323" s="20"/>
      <c r="Y323" s="20"/>
      <c r="Z323" s="20"/>
      <c r="AA323" s="20"/>
      <c r="AB323" s="21"/>
    </row>
    <row r="324" spans="1:29" ht="15" customHeight="1" x14ac:dyDescent="0.2">
      <c r="A324" s="685">
        <v>6</v>
      </c>
      <c r="B324" s="129" t="s">
        <v>2256</v>
      </c>
      <c r="C324" s="721">
        <v>20</v>
      </c>
      <c r="D324" s="721">
        <v>8</v>
      </c>
      <c r="E324" s="721">
        <v>5</v>
      </c>
      <c r="F324" s="721">
        <v>7</v>
      </c>
      <c r="G324" s="721">
        <v>26</v>
      </c>
      <c r="H324" s="721">
        <v>29</v>
      </c>
      <c r="I324" s="723">
        <v>21</v>
      </c>
      <c r="J324" s="725">
        <f t="shared" si="23"/>
        <v>20</v>
      </c>
      <c r="K324" s="725">
        <f t="shared" si="24"/>
        <v>21</v>
      </c>
      <c r="L324" s="1344"/>
      <c r="M324" s="1345"/>
      <c r="N324" s="1345"/>
      <c r="O324" s="1346"/>
      <c r="Q324" s="681" t="s">
        <v>59</v>
      </c>
      <c r="R324" s="20"/>
      <c r="S324" s="20"/>
      <c r="T324" s="20"/>
      <c r="U324" s="20"/>
      <c r="V324" s="20"/>
      <c r="W324" s="10"/>
      <c r="X324" s="20"/>
      <c r="Y324" s="20"/>
      <c r="Z324" s="20"/>
      <c r="AA324" s="20"/>
      <c r="AB324" s="21" t="s">
        <v>532</v>
      </c>
    </row>
    <row r="325" spans="1:29" ht="15" customHeight="1" x14ac:dyDescent="0.2">
      <c r="A325" s="685">
        <v>7</v>
      </c>
      <c r="B325" s="129" t="s">
        <v>616</v>
      </c>
      <c r="C325" s="721">
        <v>20</v>
      </c>
      <c r="D325" s="721">
        <v>8</v>
      </c>
      <c r="E325" s="721">
        <v>2</v>
      </c>
      <c r="F325" s="721">
        <v>10</v>
      </c>
      <c r="G325" s="721">
        <v>32</v>
      </c>
      <c r="H325" s="721">
        <v>37</v>
      </c>
      <c r="I325" s="723">
        <v>18</v>
      </c>
      <c r="J325" s="725">
        <f t="shared" si="23"/>
        <v>20</v>
      </c>
      <c r="K325" s="725">
        <f t="shared" si="24"/>
        <v>18</v>
      </c>
      <c r="L325" s="1344"/>
      <c r="M325" s="1345"/>
      <c r="N325" s="1345"/>
      <c r="O325" s="1346"/>
      <c r="Q325" s="681" t="s">
        <v>1088</v>
      </c>
      <c r="R325" s="20"/>
      <c r="S325" s="20"/>
      <c r="T325" s="20"/>
      <c r="U325" s="20"/>
      <c r="V325" s="20"/>
      <c r="W325" s="20"/>
      <c r="X325" s="10"/>
      <c r="Y325" s="20"/>
      <c r="Z325" s="20"/>
      <c r="AA325" s="20"/>
      <c r="AB325" s="21"/>
    </row>
    <row r="326" spans="1:29" ht="15" customHeight="1" x14ac:dyDescent="0.2">
      <c r="A326" s="685">
        <v>8</v>
      </c>
      <c r="B326" s="129" t="s">
        <v>1469</v>
      </c>
      <c r="C326" s="721">
        <v>20</v>
      </c>
      <c r="D326" s="721">
        <v>7</v>
      </c>
      <c r="E326" s="721">
        <v>2</v>
      </c>
      <c r="F326" s="721">
        <v>11</v>
      </c>
      <c r="G326" s="721">
        <v>34</v>
      </c>
      <c r="H326" s="721">
        <v>43</v>
      </c>
      <c r="I326" s="723">
        <v>16</v>
      </c>
      <c r="J326" s="725">
        <f t="shared" si="23"/>
        <v>20</v>
      </c>
      <c r="K326" s="725">
        <f t="shared" si="24"/>
        <v>16</v>
      </c>
      <c r="L326" s="1344"/>
      <c r="M326" s="1345"/>
      <c r="N326" s="1345"/>
      <c r="O326" s="1346"/>
      <c r="Q326" s="681" t="s">
        <v>1089</v>
      </c>
      <c r="R326" s="20"/>
      <c r="S326" s="20"/>
      <c r="T326" s="20"/>
      <c r="U326" s="20"/>
      <c r="V326" s="20"/>
      <c r="W326" s="20"/>
      <c r="X326" s="20"/>
      <c r="Y326" s="10"/>
      <c r="Z326" s="20"/>
      <c r="AA326" s="20"/>
      <c r="AB326" s="21"/>
    </row>
    <row r="327" spans="1:29" ht="15" customHeight="1" x14ac:dyDescent="0.2">
      <c r="A327" s="685">
        <v>9</v>
      </c>
      <c r="B327" s="129" t="s">
        <v>1470</v>
      </c>
      <c r="C327" s="721">
        <v>20</v>
      </c>
      <c r="D327" s="721">
        <v>6</v>
      </c>
      <c r="E327" s="721">
        <v>2</v>
      </c>
      <c r="F327" s="721">
        <v>12</v>
      </c>
      <c r="G327" s="721">
        <v>25</v>
      </c>
      <c r="H327" s="721">
        <v>40</v>
      </c>
      <c r="I327" s="723">
        <v>14</v>
      </c>
      <c r="J327" s="725">
        <f t="shared" ref="J327:J390" si="28">D327+E327+F327</f>
        <v>20</v>
      </c>
      <c r="K327" s="725">
        <f t="shared" ref="K327:K390" si="29">D327*2+E327</f>
        <v>14</v>
      </c>
      <c r="L327" s="1344"/>
      <c r="M327" s="1345"/>
      <c r="N327" s="1345"/>
      <c r="O327" s="1346"/>
      <c r="Q327" s="681" t="s">
        <v>610</v>
      </c>
      <c r="R327" s="20"/>
      <c r="S327" s="20"/>
      <c r="T327" s="20"/>
      <c r="U327" s="20"/>
      <c r="V327" s="20"/>
      <c r="W327" s="20"/>
      <c r="X327" s="20"/>
      <c r="Y327" s="20"/>
      <c r="Z327" s="10"/>
      <c r="AA327" s="20"/>
      <c r="AB327" s="21"/>
    </row>
    <row r="328" spans="1:29" ht="15" customHeight="1" x14ac:dyDescent="0.2">
      <c r="A328" s="685">
        <v>10</v>
      </c>
      <c r="B328" s="129" t="s">
        <v>1497</v>
      </c>
      <c r="C328" s="721">
        <v>20</v>
      </c>
      <c r="D328" s="721">
        <v>4</v>
      </c>
      <c r="E328" s="721">
        <v>4</v>
      </c>
      <c r="F328" s="721">
        <v>12</v>
      </c>
      <c r="G328" s="721">
        <v>29</v>
      </c>
      <c r="H328" s="721">
        <v>46</v>
      </c>
      <c r="I328" s="723">
        <v>12</v>
      </c>
      <c r="J328" s="725">
        <f t="shared" si="28"/>
        <v>20</v>
      </c>
      <c r="K328" s="725">
        <f t="shared" si="29"/>
        <v>12</v>
      </c>
      <c r="L328" s="1344"/>
      <c r="M328" s="1345"/>
      <c r="N328" s="1345"/>
      <c r="O328" s="1346"/>
      <c r="Q328" s="681" t="s">
        <v>544</v>
      </c>
      <c r="R328" s="20"/>
      <c r="S328" s="20"/>
      <c r="T328" s="20"/>
      <c r="U328" s="20"/>
      <c r="V328" s="20"/>
      <c r="W328" s="20"/>
      <c r="X328" s="20"/>
      <c r="Y328" s="20"/>
      <c r="Z328" s="20"/>
      <c r="AA328" s="10"/>
      <c r="AB328" s="21"/>
    </row>
    <row r="329" spans="1:29" ht="15" customHeight="1" thickBot="1" x14ac:dyDescent="0.25">
      <c r="A329" s="686">
        <v>11</v>
      </c>
      <c r="B329" s="130" t="s">
        <v>2204</v>
      </c>
      <c r="C329" s="722">
        <v>20</v>
      </c>
      <c r="D329" s="722">
        <v>2</v>
      </c>
      <c r="E329" s="722">
        <v>0</v>
      </c>
      <c r="F329" s="722">
        <v>18</v>
      </c>
      <c r="G329" s="722">
        <v>22</v>
      </c>
      <c r="H329" s="722">
        <v>65</v>
      </c>
      <c r="I329" s="724">
        <v>4</v>
      </c>
      <c r="J329" s="725">
        <f t="shared" si="28"/>
        <v>20</v>
      </c>
      <c r="K329" s="725">
        <f t="shared" si="29"/>
        <v>4</v>
      </c>
      <c r="L329" s="1347"/>
      <c r="M329" s="1348"/>
      <c r="N329" s="1348"/>
      <c r="O329" s="1349"/>
      <c r="Q329" s="682" t="s">
        <v>727</v>
      </c>
      <c r="R329" s="23"/>
      <c r="S329" s="23"/>
      <c r="T329" s="23"/>
      <c r="U329" s="23"/>
      <c r="V329" s="23"/>
      <c r="W329" s="23"/>
      <c r="X329" s="23"/>
      <c r="Y329" s="23"/>
      <c r="Z329" s="23"/>
      <c r="AA329" s="23"/>
      <c r="AB329" s="15"/>
    </row>
    <row r="330" spans="1:29" ht="15" customHeight="1" x14ac:dyDescent="0.2">
      <c r="C330" s="725">
        <f t="shared" ref="C330:I330" si="30">SUM(C319:C329)</f>
        <v>220</v>
      </c>
      <c r="D330" s="725">
        <f t="shared" si="30"/>
        <v>93</v>
      </c>
      <c r="E330" s="725">
        <f t="shared" si="30"/>
        <v>34</v>
      </c>
      <c r="F330" s="725">
        <f t="shared" si="30"/>
        <v>93</v>
      </c>
      <c r="G330" s="725">
        <f t="shared" si="30"/>
        <v>377</v>
      </c>
      <c r="H330" s="725">
        <f t="shared" si="30"/>
        <v>377</v>
      </c>
      <c r="I330" s="725">
        <f t="shared" si="30"/>
        <v>220</v>
      </c>
      <c r="J330" s="725">
        <f t="shared" si="28"/>
        <v>220</v>
      </c>
      <c r="K330" s="725">
        <f t="shared" si="29"/>
        <v>220</v>
      </c>
    </row>
    <row r="331" spans="1:29" ht="15" customHeight="1" thickBot="1" x14ac:dyDescent="0.25">
      <c r="L331" s="729" t="s">
        <v>532</v>
      </c>
    </row>
    <row r="332" spans="1:29" ht="15" customHeight="1" thickBot="1" x14ac:dyDescent="0.25">
      <c r="A332" s="1332" t="s">
        <v>2231</v>
      </c>
      <c r="B332" s="1333"/>
      <c r="C332" s="1333"/>
      <c r="D332" s="1333"/>
      <c r="E332" s="1333"/>
      <c r="F332" s="1334"/>
      <c r="G332" s="1335" t="s">
        <v>1465</v>
      </c>
      <c r="H332" s="1336"/>
      <c r="I332" s="1337"/>
      <c r="L332" s="1242" t="s">
        <v>588</v>
      </c>
      <c r="M332" s="1243"/>
      <c r="N332" s="1243"/>
      <c r="O332" s="1244"/>
    </row>
    <row r="333" spans="1:29" ht="15" customHeight="1" thickBot="1" x14ac:dyDescent="0.25">
      <c r="A333" s="688" t="s">
        <v>496</v>
      </c>
      <c r="B333" s="689" t="s">
        <v>497</v>
      </c>
      <c r="C333" s="690" t="s">
        <v>498</v>
      </c>
      <c r="D333" s="690" t="s">
        <v>499</v>
      </c>
      <c r="E333" s="690" t="s">
        <v>500</v>
      </c>
      <c r="F333" s="690" t="s">
        <v>501</v>
      </c>
      <c r="G333" s="691" t="s">
        <v>502</v>
      </c>
      <c r="H333" s="691" t="s">
        <v>503</v>
      </c>
      <c r="I333" s="692" t="s">
        <v>504</v>
      </c>
      <c r="L333" s="1245"/>
      <c r="M333" s="1246"/>
      <c r="N333" s="1246"/>
      <c r="O333" s="1247"/>
      <c r="Q333" s="24" t="s">
        <v>1466</v>
      </c>
      <c r="R333" s="683" t="s">
        <v>241</v>
      </c>
      <c r="S333" s="683" t="s">
        <v>1196</v>
      </c>
      <c r="T333" s="683" t="s">
        <v>541</v>
      </c>
      <c r="U333" s="683" t="s">
        <v>1784</v>
      </c>
      <c r="V333" s="683" t="s">
        <v>1530</v>
      </c>
      <c r="W333" s="683" t="s">
        <v>242</v>
      </c>
      <c r="X333" s="683" t="s">
        <v>610</v>
      </c>
      <c r="Y333" s="683" t="s">
        <v>514</v>
      </c>
      <c r="Z333" s="683" t="s">
        <v>2089</v>
      </c>
      <c r="AA333" s="683" t="s">
        <v>544</v>
      </c>
      <c r="AB333" s="683" t="s">
        <v>1587</v>
      </c>
      <c r="AC333" s="684" t="s">
        <v>813</v>
      </c>
    </row>
    <row r="334" spans="1:29" ht="15" customHeight="1" x14ac:dyDescent="0.2">
      <c r="A334" s="703">
        <v>1</v>
      </c>
      <c r="B334" s="126" t="s">
        <v>2271</v>
      </c>
      <c r="C334" s="726">
        <v>22</v>
      </c>
      <c r="D334" s="726">
        <v>12</v>
      </c>
      <c r="E334" s="726">
        <v>4</v>
      </c>
      <c r="F334" s="726">
        <v>6</v>
      </c>
      <c r="G334" s="726">
        <v>53</v>
      </c>
      <c r="H334" s="726">
        <v>32</v>
      </c>
      <c r="I334" s="727">
        <v>28</v>
      </c>
      <c r="J334" s="725">
        <f t="shared" si="28"/>
        <v>22</v>
      </c>
      <c r="K334" s="725">
        <f t="shared" si="29"/>
        <v>28</v>
      </c>
      <c r="L334" s="1341" t="s">
        <v>532</v>
      </c>
      <c r="M334" s="1342"/>
      <c r="N334" s="1342"/>
      <c r="O334" s="1343"/>
      <c r="Q334" s="681" t="s">
        <v>241</v>
      </c>
      <c r="R334" s="10"/>
      <c r="S334" s="20"/>
      <c r="T334" s="20" t="s">
        <v>255</v>
      </c>
      <c r="U334" s="20"/>
      <c r="V334" s="20"/>
      <c r="W334" s="20"/>
      <c r="X334" s="20"/>
      <c r="Y334" s="20"/>
      <c r="Z334" s="20"/>
      <c r="AA334" s="20"/>
      <c r="AB334" s="20"/>
      <c r="AC334" s="21"/>
    </row>
    <row r="335" spans="1:29" ht="15" customHeight="1" x14ac:dyDescent="0.2">
      <c r="A335" s="685">
        <v>2</v>
      </c>
      <c r="B335" s="129" t="s">
        <v>1471</v>
      </c>
      <c r="C335" s="721">
        <v>22</v>
      </c>
      <c r="D335" s="721">
        <v>12</v>
      </c>
      <c r="E335" s="721">
        <v>4</v>
      </c>
      <c r="F335" s="721">
        <v>6</v>
      </c>
      <c r="G335" s="721">
        <v>42</v>
      </c>
      <c r="H335" s="721">
        <v>29</v>
      </c>
      <c r="I335" s="723">
        <v>28</v>
      </c>
      <c r="J335" s="725">
        <f t="shared" si="28"/>
        <v>22</v>
      </c>
      <c r="K335" s="725">
        <f t="shared" si="29"/>
        <v>28</v>
      </c>
      <c r="L335" s="1344"/>
      <c r="M335" s="1345"/>
      <c r="N335" s="1345"/>
      <c r="O335" s="1346"/>
      <c r="Q335" s="681" t="s">
        <v>1196</v>
      </c>
      <c r="R335" s="20"/>
      <c r="S335" s="10"/>
      <c r="T335" s="20" t="s">
        <v>1493</v>
      </c>
      <c r="U335" s="20"/>
      <c r="V335" s="20"/>
      <c r="W335" s="20" t="s">
        <v>532</v>
      </c>
      <c r="X335" s="20"/>
      <c r="Y335" s="20"/>
      <c r="Z335" s="20"/>
      <c r="AA335" s="20"/>
      <c r="AB335" s="20"/>
      <c r="AC335" s="21"/>
    </row>
    <row r="336" spans="1:29" ht="15" customHeight="1" x14ac:dyDescent="0.2">
      <c r="A336" s="685">
        <v>3</v>
      </c>
      <c r="B336" s="129" t="s">
        <v>1472</v>
      </c>
      <c r="C336" s="721">
        <v>22</v>
      </c>
      <c r="D336" s="721">
        <v>12</v>
      </c>
      <c r="E336" s="721">
        <v>3</v>
      </c>
      <c r="F336" s="721">
        <v>7</v>
      </c>
      <c r="G336" s="721">
        <v>50</v>
      </c>
      <c r="H336" s="721">
        <v>34</v>
      </c>
      <c r="I336" s="723">
        <v>27</v>
      </c>
      <c r="J336" s="725">
        <f t="shared" si="28"/>
        <v>22</v>
      </c>
      <c r="K336" s="725">
        <f t="shared" si="29"/>
        <v>27</v>
      </c>
      <c r="L336" s="1344"/>
      <c r="M336" s="1345"/>
      <c r="N336" s="1345"/>
      <c r="O336" s="1346"/>
      <c r="Q336" s="681" t="s">
        <v>541</v>
      </c>
      <c r="R336" s="20" t="s">
        <v>1795</v>
      </c>
      <c r="S336" s="20" t="s">
        <v>1210</v>
      </c>
      <c r="T336" s="10"/>
      <c r="U336" s="20" t="s">
        <v>1600</v>
      </c>
      <c r="V336" s="20" t="s">
        <v>1642</v>
      </c>
      <c r="W336" s="20" t="s">
        <v>1642</v>
      </c>
      <c r="X336" s="20" t="s">
        <v>1493</v>
      </c>
      <c r="Y336" s="20" t="s">
        <v>1487</v>
      </c>
      <c r="Z336" s="20" t="s">
        <v>844</v>
      </c>
      <c r="AA336" s="20" t="s">
        <v>1597</v>
      </c>
      <c r="AB336" s="20" t="s">
        <v>844</v>
      </c>
      <c r="AC336" s="21" t="s">
        <v>1643</v>
      </c>
    </row>
    <row r="337" spans="1:31" ht="15" customHeight="1" x14ac:dyDescent="0.2">
      <c r="A337" s="685">
        <v>4</v>
      </c>
      <c r="B337" s="129" t="s">
        <v>1208</v>
      </c>
      <c r="C337" s="721">
        <v>22</v>
      </c>
      <c r="D337" s="721">
        <v>12</v>
      </c>
      <c r="E337" s="721">
        <v>3</v>
      </c>
      <c r="F337" s="721">
        <v>7</v>
      </c>
      <c r="G337" s="721">
        <v>57</v>
      </c>
      <c r="H337" s="721">
        <v>47</v>
      </c>
      <c r="I337" s="723">
        <v>27</v>
      </c>
      <c r="J337" s="725">
        <f t="shared" si="28"/>
        <v>22</v>
      </c>
      <c r="K337" s="725">
        <f t="shared" si="29"/>
        <v>27</v>
      </c>
      <c r="L337" s="1344"/>
      <c r="M337" s="1345"/>
      <c r="N337" s="1345"/>
      <c r="O337" s="1346"/>
      <c r="Q337" s="681" t="s">
        <v>1784</v>
      </c>
      <c r="R337" s="20"/>
      <c r="S337" s="20"/>
      <c r="T337" s="20" t="s">
        <v>1539</v>
      </c>
      <c r="U337" s="10"/>
      <c r="V337" s="20"/>
      <c r="W337" s="20"/>
      <c r="X337" s="20"/>
      <c r="Y337" s="20"/>
      <c r="Z337" s="20"/>
      <c r="AA337" s="20"/>
      <c r="AB337" s="20"/>
      <c r="AC337" s="21"/>
    </row>
    <row r="338" spans="1:31" ht="15" customHeight="1" x14ac:dyDescent="0.2">
      <c r="A338" s="685">
        <v>5</v>
      </c>
      <c r="B338" s="129" t="s">
        <v>1473</v>
      </c>
      <c r="C338" s="721">
        <v>22</v>
      </c>
      <c r="D338" s="721">
        <v>10</v>
      </c>
      <c r="E338" s="721">
        <v>4</v>
      </c>
      <c r="F338" s="721">
        <v>8</v>
      </c>
      <c r="G338" s="721">
        <v>39</v>
      </c>
      <c r="H338" s="721">
        <v>38</v>
      </c>
      <c r="I338" s="723">
        <v>24</v>
      </c>
      <c r="J338" s="725">
        <f t="shared" si="28"/>
        <v>22</v>
      </c>
      <c r="K338" s="725">
        <f t="shared" si="29"/>
        <v>24</v>
      </c>
      <c r="L338" s="1344"/>
      <c r="M338" s="1345"/>
      <c r="N338" s="1345"/>
      <c r="O338" s="1346"/>
      <c r="Q338" s="681" t="s">
        <v>1530</v>
      </c>
      <c r="R338" s="20"/>
      <c r="S338" s="20"/>
      <c r="T338" s="20" t="s">
        <v>1210</v>
      </c>
      <c r="U338" s="20"/>
      <c r="V338" s="10"/>
      <c r="W338" s="20"/>
      <c r="X338" s="20"/>
      <c r="Y338" s="20"/>
      <c r="Z338" s="20"/>
      <c r="AA338" s="20"/>
      <c r="AB338" s="20"/>
      <c r="AC338" s="21"/>
    </row>
    <row r="339" spans="1:31" ht="15" customHeight="1" x14ac:dyDescent="0.2">
      <c r="A339" s="685">
        <v>6</v>
      </c>
      <c r="B339" s="129" t="s">
        <v>1474</v>
      </c>
      <c r="C339" s="721">
        <v>22</v>
      </c>
      <c r="D339" s="721">
        <v>9</v>
      </c>
      <c r="E339" s="721">
        <v>5</v>
      </c>
      <c r="F339" s="721">
        <v>8</v>
      </c>
      <c r="G339" s="721">
        <v>46</v>
      </c>
      <c r="H339" s="721">
        <v>39</v>
      </c>
      <c r="I339" s="723">
        <v>23</v>
      </c>
      <c r="J339" s="725">
        <f t="shared" si="28"/>
        <v>22</v>
      </c>
      <c r="K339" s="725">
        <f t="shared" si="29"/>
        <v>23</v>
      </c>
      <c r="L339" s="1344"/>
      <c r="M339" s="1345"/>
      <c r="N339" s="1345"/>
      <c r="O339" s="1346"/>
      <c r="Q339" s="681" t="s">
        <v>242</v>
      </c>
      <c r="R339" s="20"/>
      <c r="S339" s="20"/>
      <c r="T339" s="20" t="s">
        <v>1597</v>
      </c>
      <c r="U339" s="20"/>
      <c r="V339" s="20"/>
      <c r="W339" s="10"/>
      <c r="X339" s="20"/>
      <c r="Y339" s="20"/>
      <c r="Z339" s="20"/>
      <c r="AA339" s="20"/>
      <c r="AB339" s="20"/>
      <c r="AC339" s="21"/>
    </row>
    <row r="340" spans="1:31" ht="15" customHeight="1" x14ac:dyDescent="0.2">
      <c r="A340" s="685">
        <v>7</v>
      </c>
      <c r="B340" s="129" t="s">
        <v>2248</v>
      </c>
      <c r="C340" s="721">
        <v>22</v>
      </c>
      <c r="D340" s="721">
        <v>9</v>
      </c>
      <c r="E340" s="721">
        <v>3</v>
      </c>
      <c r="F340" s="721">
        <v>10</v>
      </c>
      <c r="G340" s="721">
        <v>41</v>
      </c>
      <c r="H340" s="721">
        <v>40</v>
      </c>
      <c r="I340" s="723">
        <v>21</v>
      </c>
      <c r="J340" s="725">
        <f t="shared" si="28"/>
        <v>22</v>
      </c>
      <c r="K340" s="725">
        <f t="shared" si="29"/>
        <v>21</v>
      </c>
      <c r="L340" s="1344"/>
      <c r="M340" s="1345"/>
      <c r="N340" s="1345"/>
      <c r="O340" s="1346"/>
      <c r="Q340" s="681" t="s">
        <v>610</v>
      </c>
      <c r="R340" s="20"/>
      <c r="S340" s="20"/>
      <c r="T340" s="20" t="s">
        <v>1597</v>
      </c>
      <c r="U340" s="20"/>
      <c r="V340" s="20"/>
      <c r="W340" s="20"/>
      <c r="X340" s="10"/>
      <c r="Y340" s="20"/>
      <c r="Z340" s="20"/>
      <c r="AA340" s="20"/>
      <c r="AB340" s="20"/>
      <c r="AC340" s="21" t="s">
        <v>532</v>
      </c>
    </row>
    <row r="341" spans="1:31" ht="15" customHeight="1" x14ac:dyDescent="0.2">
      <c r="A341" s="685">
        <v>8</v>
      </c>
      <c r="B341" s="129" t="s">
        <v>1456</v>
      </c>
      <c r="C341" s="721">
        <v>22</v>
      </c>
      <c r="D341" s="721">
        <v>8</v>
      </c>
      <c r="E341" s="721">
        <v>5</v>
      </c>
      <c r="F341" s="721">
        <v>9</v>
      </c>
      <c r="G341" s="721">
        <v>43</v>
      </c>
      <c r="H341" s="721">
        <v>47</v>
      </c>
      <c r="I341" s="723">
        <v>21</v>
      </c>
      <c r="J341" s="725">
        <f t="shared" si="28"/>
        <v>22</v>
      </c>
      <c r="K341" s="725">
        <f t="shared" si="29"/>
        <v>21</v>
      </c>
      <c r="L341" s="1344"/>
      <c r="M341" s="1345"/>
      <c r="N341" s="1345"/>
      <c r="O341" s="1346"/>
      <c r="Q341" s="681" t="s">
        <v>514</v>
      </c>
      <c r="R341" s="20"/>
      <c r="S341" s="20"/>
      <c r="T341" s="20" t="s">
        <v>1496</v>
      </c>
      <c r="U341" s="20"/>
      <c r="V341" s="20"/>
      <c r="W341" s="20"/>
      <c r="X341" s="20"/>
      <c r="Y341" s="10"/>
      <c r="Z341" s="20"/>
      <c r="AA341" s="20"/>
      <c r="AB341" s="20"/>
      <c r="AC341" s="21"/>
    </row>
    <row r="342" spans="1:31" ht="15" customHeight="1" x14ac:dyDescent="0.2">
      <c r="A342" s="685">
        <v>9</v>
      </c>
      <c r="B342" s="129" t="s">
        <v>1475</v>
      </c>
      <c r="C342" s="721">
        <v>22</v>
      </c>
      <c r="D342" s="721">
        <v>8</v>
      </c>
      <c r="E342" s="721">
        <v>4</v>
      </c>
      <c r="F342" s="721">
        <v>10</v>
      </c>
      <c r="G342" s="721">
        <v>38</v>
      </c>
      <c r="H342" s="721">
        <v>45</v>
      </c>
      <c r="I342" s="723">
        <v>20</v>
      </c>
      <c r="J342" s="725">
        <f t="shared" si="28"/>
        <v>22</v>
      </c>
      <c r="K342" s="725">
        <f t="shared" si="29"/>
        <v>20</v>
      </c>
      <c r="L342" s="1344"/>
      <c r="M342" s="1345"/>
      <c r="N342" s="1345"/>
      <c r="O342" s="1346"/>
      <c r="Q342" s="681" t="s">
        <v>2089</v>
      </c>
      <c r="R342" s="20"/>
      <c r="S342" s="20"/>
      <c r="T342" s="20" t="s">
        <v>32</v>
      </c>
      <c r="U342" s="20"/>
      <c r="V342" s="20"/>
      <c r="W342" s="20"/>
      <c r="X342" s="20"/>
      <c r="Y342" s="20"/>
      <c r="Z342" s="10"/>
      <c r="AA342" s="20"/>
      <c r="AB342" s="20"/>
      <c r="AC342" s="21"/>
    </row>
    <row r="343" spans="1:31" ht="15" customHeight="1" x14ac:dyDescent="0.2">
      <c r="A343" s="685">
        <v>10</v>
      </c>
      <c r="B343" s="129" t="s">
        <v>2094</v>
      </c>
      <c r="C343" s="721">
        <v>22</v>
      </c>
      <c r="D343" s="721">
        <v>7</v>
      </c>
      <c r="E343" s="721">
        <v>6</v>
      </c>
      <c r="F343" s="721">
        <v>9</v>
      </c>
      <c r="G343" s="721">
        <v>35</v>
      </c>
      <c r="H343" s="721">
        <v>52</v>
      </c>
      <c r="I343" s="723">
        <v>20</v>
      </c>
      <c r="J343" s="725">
        <f t="shared" si="28"/>
        <v>22</v>
      </c>
      <c r="K343" s="725">
        <f t="shared" si="29"/>
        <v>20</v>
      </c>
      <c r="L343" s="1344"/>
      <c r="M343" s="1345"/>
      <c r="N343" s="1345"/>
      <c r="O343" s="1346"/>
      <c r="Q343" s="681" t="s">
        <v>544</v>
      </c>
      <c r="R343" s="20"/>
      <c r="S343" s="20"/>
      <c r="T343" s="20" t="s">
        <v>1487</v>
      </c>
      <c r="U343" s="20"/>
      <c r="V343" s="20"/>
      <c r="W343" s="20"/>
      <c r="X343" s="20"/>
      <c r="Y343" s="20"/>
      <c r="Z343" s="20"/>
      <c r="AA343" s="10"/>
      <c r="AB343" s="20"/>
      <c r="AC343" s="21"/>
    </row>
    <row r="344" spans="1:31" ht="15" customHeight="1" x14ac:dyDescent="0.2">
      <c r="A344" s="685">
        <v>11</v>
      </c>
      <c r="B344" s="129" t="s">
        <v>1476</v>
      </c>
      <c r="C344" s="721">
        <v>22</v>
      </c>
      <c r="D344" s="721">
        <v>7</v>
      </c>
      <c r="E344" s="721">
        <v>2</v>
      </c>
      <c r="F344" s="721">
        <v>13</v>
      </c>
      <c r="G344" s="721">
        <v>53</v>
      </c>
      <c r="H344" s="721">
        <v>58</v>
      </c>
      <c r="I344" s="723">
        <v>16</v>
      </c>
      <c r="J344" s="725">
        <f t="shared" si="28"/>
        <v>22</v>
      </c>
      <c r="K344" s="725">
        <f t="shared" si="29"/>
        <v>16</v>
      </c>
      <c r="L344" s="1344"/>
      <c r="M344" s="1345"/>
      <c r="N344" s="1345"/>
      <c r="O344" s="1346"/>
      <c r="Q344" s="681" t="s">
        <v>1587</v>
      </c>
      <c r="R344" s="20"/>
      <c r="S344" s="20"/>
      <c r="T344" s="20" t="s">
        <v>1543</v>
      </c>
      <c r="U344" s="20"/>
      <c r="V344" s="20"/>
      <c r="W344" s="20"/>
      <c r="X344" s="20"/>
      <c r="Y344" s="20"/>
      <c r="Z344" s="20"/>
      <c r="AA344" s="20"/>
      <c r="AB344" s="10"/>
      <c r="AC344" s="21"/>
    </row>
    <row r="345" spans="1:31" ht="15" customHeight="1" thickBot="1" x14ac:dyDescent="0.25">
      <c r="A345" s="686">
        <v>12</v>
      </c>
      <c r="B345" s="130" t="s">
        <v>1589</v>
      </c>
      <c r="C345" s="722">
        <v>22</v>
      </c>
      <c r="D345" s="722">
        <v>3</v>
      </c>
      <c r="E345" s="722">
        <v>3</v>
      </c>
      <c r="F345" s="722">
        <v>16</v>
      </c>
      <c r="G345" s="722">
        <v>26</v>
      </c>
      <c r="H345" s="722">
        <v>63</v>
      </c>
      <c r="I345" s="724">
        <v>9</v>
      </c>
      <c r="J345" s="725">
        <f t="shared" si="28"/>
        <v>22</v>
      </c>
      <c r="K345" s="725">
        <f t="shared" si="29"/>
        <v>9</v>
      </c>
      <c r="L345" s="1347"/>
      <c r="M345" s="1348"/>
      <c r="N345" s="1348"/>
      <c r="O345" s="1349"/>
      <c r="Q345" s="682" t="s">
        <v>813</v>
      </c>
      <c r="R345" s="23"/>
      <c r="S345" s="23"/>
      <c r="T345" s="23" t="s">
        <v>355</v>
      </c>
      <c r="U345" s="23"/>
      <c r="V345" s="23"/>
      <c r="W345" s="23"/>
      <c r="X345" s="23"/>
      <c r="Y345" s="23"/>
      <c r="Z345" s="23"/>
      <c r="AA345" s="23"/>
      <c r="AB345" s="23"/>
      <c r="AC345" s="15"/>
    </row>
    <row r="346" spans="1:31" ht="15" customHeight="1" x14ac:dyDescent="0.2">
      <c r="C346" s="725">
        <f t="shared" ref="C346:I346" si="31">SUM(C334:C345)</f>
        <v>264</v>
      </c>
      <c r="D346" s="725">
        <f t="shared" si="31"/>
        <v>109</v>
      </c>
      <c r="E346" s="725">
        <f t="shared" si="31"/>
        <v>46</v>
      </c>
      <c r="F346" s="725">
        <f t="shared" si="31"/>
        <v>109</v>
      </c>
      <c r="G346" s="725">
        <f t="shared" si="31"/>
        <v>523</v>
      </c>
      <c r="H346" s="725">
        <f t="shared" si="31"/>
        <v>524</v>
      </c>
      <c r="I346" s="725">
        <f t="shared" si="31"/>
        <v>264</v>
      </c>
      <c r="J346" s="725">
        <f t="shared" si="28"/>
        <v>264</v>
      </c>
      <c r="K346" s="725">
        <f t="shared" si="29"/>
        <v>264</v>
      </c>
      <c r="L346" s="729" t="s">
        <v>532</v>
      </c>
    </row>
    <row r="347" spans="1:31" ht="15" customHeight="1" thickBot="1" x14ac:dyDescent="0.25"/>
    <row r="348" spans="1:31" ht="15" customHeight="1" x14ac:dyDescent="0.2">
      <c r="A348" s="1131" t="s">
        <v>491</v>
      </c>
      <c r="B348" s="1305"/>
      <c r="C348" s="1020" t="s">
        <v>1477</v>
      </c>
      <c r="D348" s="1021"/>
      <c r="E348" s="1021"/>
      <c r="F348" s="1021"/>
      <c r="G348" s="1021"/>
      <c r="H348" s="1021"/>
      <c r="I348" s="1022"/>
      <c r="J348" s="732"/>
      <c r="P348" s="5" t="s">
        <v>532</v>
      </c>
    </row>
    <row r="349" spans="1:31" ht="15" customHeight="1" thickBot="1" x14ac:dyDescent="0.25">
      <c r="A349" s="1133"/>
      <c r="B349" s="1306"/>
      <c r="C349" s="1023"/>
      <c r="D349" s="1024"/>
      <c r="E349" s="1024"/>
      <c r="F349" s="1024"/>
      <c r="G349" s="1024"/>
      <c r="H349" s="1024"/>
      <c r="I349" s="1025"/>
      <c r="J349" s="732"/>
    </row>
    <row r="350" spans="1:31" ht="15" customHeight="1" thickBot="1" x14ac:dyDescent="0.25"/>
    <row r="351" spans="1:31" ht="15" customHeight="1" thickBot="1" x14ac:dyDescent="0.25">
      <c r="A351" s="1239" t="s">
        <v>2187</v>
      </c>
      <c r="B351" s="1240"/>
      <c r="C351" s="1240"/>
      <c r="D351" s="1240"/>
      <c r="E351" s="1240"/>
      <c r="F351" s="1241"/>
      <c r="G351" s="1236" t="s">
        <v>1477</v>
      </c>
      <c r="H351" s="1237"/>
      <c r="I351" s="1238"/>
      <c r="L351" s="952" t="s">
        <v>538</v>
      </c>
      <c r="M351" s="953"/>
      <c r="N351" s="953"/>
      <c r="O351" s="954"/>
    </row>
    <row r="352" spans="1:31" ht="15" customHeight="1" thickBot="1" x14ac:dyDescent="0.25">
      <c r="A352" s="508" t="s">
        <v>496</v>
      </c>
      <c r="B352" s="509" t="s">
        <v>497</v>
      </c>
      <c r="C352" s="510" t="s">
        <v>498</v>
      </c>
      <c r="D352" s="510" t="s">
        <v>499</v>
      </c>
      <c r="E352" s="510" t="s">
        <v>500</v>
      </c>
      <c r="F352" s="510" t="s">
        <v>501</v>
      </c>
      <c r="G352" s="511" t="s">
        <v>502</v>
      </c>
      <c r="H352" s="511" t="s">
        <v>503</v>
      </c>
      <c r="I352" s="512" t="s">
        <v>504</v>
      </c>
      <c r="L352" s="955"/>
      <c r="M352" s="956"/>
      <c r="N352" s="956"/>
      <c r="O352" s="957"/>
      <c r="Q352" s="24" t="s">
        <v>1478</v>
      </c>
      <c r="R352" s="420" t="s">
        <v>116</v>
      </c>
      <c r="S352" s="420" t="s">
        <v>117</v>
      </c>
      <c r="T352" s="420" t="s">
        <v>506</v>
      </c>
      <c r="U352" s="420" t="s">
        <v>158</v>
      </c>
      <c r="V352" s="420" t="s">
        <v>514</v>
      </c>
      <c r="W352" s="420" t="s">
        <v>501</v>
      </c>
      <c r="X352" s="420" t="s">
        <v>777</v>
      </c>
      <c r="Y352" s="420" t="s">
        <v>1684</v>
      </c>
      <c r="Z352" s="420" t="s">
        <v>2136</v>
      </c>
      <c r="AA352" s="420" t="s">
        <v>533</v>
      </c>
      <c r="AB352" s="420" t="s">
        <v>2162</v>
      </c>
      <c r="AC352" s="420" t="s">
        <v>1587</v>
      </c>
      <c r="AD352" s="420" t="s">
        <v>120</v>
      </c>
      <c r="AE352" s="421" t="s">
        <v>1214</v>
      </c>
    </row>
    <row r="353" spans="1:31" ht="15" customHeight="1" x14ac:dyDescent="0.2">
      <c r="A353" s="513">
        <v>1</v>
      </c>
      <c r="B353" s="126" t="s">
        <v>1431</v>
      </c>
      <c r="C353" s="726">
        <v>26</v>
      </c>
      <c r="D353" s="726">
        <v>18</v>
      </c>
      <c r="E353" s="726">
        <v>6</v>
      </c>
      <c r="F353" s="726">
        <v>2</v>
      </c>
      <c r="G353" s="726">
        <v>70</v>
      </c>
      <c r="H353" s="726">
        <v>19</v>
      </c>
      <c r="I353" s="727">
        <v>42</v>
      </c>
      <c r="J353" s="725">
        <f t="shared" si="28"/>
        <v>26</v>
      </c>
      <c r="K353" s="725">
        <f t="shared" si="29"/>
        <v>42</v>
      </c>
      <c r="L353" s="733" t="s">
        <v>532</v>
      </c>
      <c r="M353" s="734"/>
      <c r="N353" s="734"/>
      <c r="O353" s="735"/>
      <c r="Q353" s="422" t="s">
        <v>116</v>
      </c>
      <c r="R353" s="10"/>
      <c r="S353" s="20"/>
      <c r="T353" s="20"/>
      <c r="U353" s="20"/>
      <c r="V353" s="20"/>
      <c r="W353" s="20"/>
      <c r="X353" s="20" t="s">
        <v>1487</v>
      </c>
      <c r="Y353" s="20"/>
      <c r="Z353" s="20"/>
      <c r="AA353" s="20" t="s">
        <v>1487</v>
      </c>
      <c r="AB353" s="20"/>
      <c r="AC353" s="20"/>
      <c r="AD353" s="20"/>
      <c r="AE353" s="21"/>
    </row>
    <row r="354" spans="1:31" ht="15" customHeight="1" x14ac:dyDescent="0.2">
      <c r="A354" s="514">
        <v>2</v>
      </c>
      <c r="B354" s="129" t="s">
        <v>42</v>
      </c>
      <c r="C354" s="721">
        <v>26</v>
      </c>
      <c r="D354" s="721">
        <v>12</v>
      </c>
      <c r="E354" s="721">
        <v>8</v>
      </c>
      <c r="F354" s="721">
        <v>6</v>
      </c>
      <c r="G354" s="721">
        <v>50</v>
      </c>
      <c r="H354" s="721">
        <v>33</v>
      </c>
      <c r="I354" s="723">
        <v>32</v>
      </c>
      <c r="J354" s="725">
        <f t="shared" si="28"/>
        <v>26</v>
      </c>
      <c r="K354" s="725">
        <f t="shared" si="29"/>
        <v>32</v>
      </c>
      <c r="L354" s="736"/>
      <c r="M354" s="730"/>
      <c r="N354" s="730"/>
      <c r="O354" s="737"/>
      <c r="Q354" s="422" t="s">
        <v>117</v>
      </c>
      <c r="R354" s="20"/>
      <c r="S354" s="10"/>
      <c r="T354" s="20"/>
      <c r="U354" s="20"/>
      <c r="V354" s="20"/>
      <c r="W354" s="20"/>
      <c r="X354" s="20" t="s">
        <v>844</v>
      </c>
      <c r="Y354" s="20"/>
      <c r="Z354" s="20"/>
      <c r="AA354" s="20" t="s">
        <v>1210</v>
      </c>
      <c r="AB354" s="20"/>
      <c r="AC354" s="20"/>
      <c r="AD354" s="20"/>
      <c r="AE354" s="21"/>
    </row>
    <row r="355" spans="1:31" ht="15" customHeight="1" x14ac:dyDescent="0.2">
      <c r="A355" s="514">
        <v>3</v>
      </c>
      <c r="B355" s="129" t="s">
        <v>2163</v>
      </c>
      <c r="C355" s="721">
        <v>26</v>
      </c>
      <c r="D355" s="721">
        <v>11</v>
      </c>
      <c r="E355" s="721">
        <v>9</v>
      </c>
      <c r="F355" s="721">
        <v>6</v>
      </c>
      <c r="G355" s="721">
        <v>49</v>
      </c>
      <c r="H355" s="721">
        <v>26</v>
      </c>
      <c r="I355" s="723">
        <v>31</v>
      </c>
      <c r="J355" s="725">
        <f t="shared" si="28"/>
        <v>26</v>
      </c>
      <c r="K355" s="725">
        <f t="shared" si="29"/>
        <v>31</v>
      </c>
      <c r="L355" s="736"/>
      <c r="M355" s="730"/>
      <c r="N355" s="730"/>
      <c r="O355" s="737"/>
      <c r="Q355" s="422" t="s">
        <v>506</v>
      </c>
      <c r="R355" s="20"/>
      <c r="S355" s="20"/>
      <c r="T355" s="10"/>
      <c r="U355" s="20"/>
      <c r="V355" s="20"/>
      <c r="W355" s="20"/>
      <c r="X355" s="20" t="s">
        <v>1210</v>
      </c>
      <c r="Y355" s="20"/>
      <c r="Z355" s="20"/>
      <c r="AA355" s="20" t="s">
        <v>1210</v>
      </c>
      <c r="AB355" s="20"/>
      <c r="AC355" s="20"/>
      <c r="AD355" s="20"/>
      <c r="AE355" s="21"/>
    </row>
    <row r="356" spans="1:31" ht="15" customHeight="1" x14ac:dyDescent="0.2">
      <c r="A356" s="514">
        <v>4</v>
      </c>
      <c r="B356" s="129" t="s">
        <v>781</v>
      </c>
      <c r="C356" s="721">
        <v>26</v>
      </c>
      <c r="D356" s="721">
        <v>14</v>
      </c>
      <c r="E356" s="721">
        <v>3</v>
      </c>
      <c r="F356" s="721">
        <v>9</v>
      </c>
      <c r="G356" s="721">
        <v>45</v>
      </c>
      <c r="H356" s="721">
        <v>40</v>
      </c>
      <c r="I356" s="723">
        <v>31</v>
      </c>
      <c r="J356" s="725">
        <f t="shared" si="28"/>
        <v>26</v>
      </c>
      <c r="K356" s="725">
        <f t="shared" si="29"/>
        <v>31</v>
      </c>
      <c r="L356" s="736"/>
      <c r="M356" s="730"/>
      <c r="N356" s="730"/>
      <c r="O356" s="737"/>
      <c r="Q356" s="422" t="s">
        <v>158</v>
      </c>
      <c r="R356" s="20"/>
      <c r="S356" s="20"/>
      <c r="T356" s="20"/>
      <c r="U356" s="10"/>
      <c r="V356" s="20"/>
      <c r="W356" s="20"/>
      <c r="X356" s="20" t="s">
        <v>1207</v>
      </c>
      <c r="Y356" s="20"/>
      <c r="Z356" s="20"/>
      <c r="AA356" s="20" t="s">
        <v>1603</v>
      </c>
      <c r="AB356" s="20"/>
      <c r="AC356" s="20"/>
      <c r="AD356" s="20"/>
      <c r="AE356" s="21"/>
    </row>
    <row r="357" spans="1:31" ht="15" customHeight="1" x14ac:dyDescent="0.2">
      <c r="A357" s="514">
        <v>5</v>
      </c>
      <c r="B357" s="129" t="s">
        <v>164</v>
      </c>
      <c r="C357" s="721">
        <v>26</v>
      </c>
      <c r="D357" s="721">
        <v>10</v>
      </c>
      <c r="E357" s="721">
        <v>10</v>
      </c>
      <c r="F357" s="721">
        <v>6</v>
      </c>
      <c r="G357" s="721">
        <v>46</v>
      </c>
      <c r="H357" s="721">
        <v>38</v>
      </c>
      <c r="I357" s="723">
        <v>30</v>
      </c>
      <c r="J357" s="725">
        <f t="shared" si="28"/>
        <v>26</v>
      </c>
      <c r="K357" s="725">
        <f t="shared" si="29"/>
        <v>30</v>
      </c>
      <c r="L357" s="736"/>
      <c r="M357" s="730"/>
      <c r="N357" s="730"/>
      <c r="O357" s="737"/>
      <c r="Q357" s="422" t="s">
        <v>514</v>
      </c>
      <c r="R357" s="20"/>
      <c r="S357" s="20"/>
      <c r="T357" s="20"/>
      <c r="U357" s="20"/>
      <c r="V357" s="10"/>
      <c r="W357" s="20"/>
      <c r="X357" s="20" t="s">
        <v>1603</v>
      </c>
      <c r="Y357" s="20"/>
      <c r="Z357" s="20"/>
      <c r="AA357" s="20" t="s">
        <v>1602</v>
      </c>
      <c r="AB357" s="20"/>
      <c r="AC357" s="20"/>
      <c r="AD357" s="20"/>
      <c r="AE357" s="21" t="s">
        <v>532</v>
      </c>
    </row>
    <row r="358" spans="1:31" ht="15" customHeight="1" x14ac:dyDescent="0.2">
      <c r="A358" s="514">
        <v>6</v>
      </c>
      <c r="B358" s="129" t="s">
        <v>529</v>
      </c>
      <c r="C358" s="721">
        <v>26</v>
      </c>
      <c r="D358" s="721">
        <v>12</v>
      </c>
      <c r="E358" s="721">
        <v>5</v>
      </c>
      <c r="F358" s="721">
        <v>9</v>
      </c>
      <c r="G358" s="721">
        <v>50</v>
      </c>
      <c r="H358" s="721">
        <v>42</v>
      </c>
      <c r="I358" s="723">
        <v>29</v>
      </c>
      <c r="J358" s="725">
        <f t="shared" si="28"/>
        <v>26</v>
      </c>
      <c r="K358" s="725">
        <f t="shared" si="29"/>
        <v>29</v>
      </c>
      <c r="L358" s="736"/>
      <c r="M358" s="730"/>
      <c r="N358" s="730"/>
      <c r="O358" s="737"/>
      <c r="Q358" s="422" t="s">
        <v>501</v>
      </c>
      <c r="R358" s="20"/>
      <c r="S358" s="20"/>
      <c r="T358" s="20"/>
      <c r="U358" s="20"/>
      <c r="V358" s="20"/>
      <c r="W358" s="10"/>
      <c r="X358" s="20" t="s">
        <v>1600</v>
      </c>
      <c r="Y358" s="20"/>
      <c r="Z358" s="20"/>
      <c r="AA358" s="20" t="s">
        <v>1597</v>
      </c>
      <c r="AB358" s="20"/>
      <c r="AC358" s="20"/>
      <c r="AD358" s="20"/>
      <c r="AE358" s="21"/>
    </row>
    <row r="359" spans="1:31" ht="15" customHeight="1" x14ac:dyDescent="0.2">
      <c r="A359" s="514">
        <v>7</v>
      </c>
      <c r="B359" s="129" t="s">
        <v>554</v>
      </c>
      <c r="C359" s="721">
        <v>26</v>
      </c>
      <c r="D359" s="721">
        <v>11</v>
      </c>
      <c r="E359" s="721">
        <v>7</v>
      </c>
      <c r="F359" s="721">
        <v>8</v>
      </c>
      <c r="G359" s="721">
        <v>44</v>
      </c>
      <c r="H359" s="721">
        <v>43</v>
      </c>
      <c r="I359" s="723">
        <v>29</v>
      </c>
      <c r="J359" s="725">
        <f t="shared" si="28"/>
        <v>26</v>
      </c>
      <c r="K359" s="725">
        <f t="shared" si="29"/>
        <v>29</v>
      </c>
      <c r="L359" s="736"/>
      <c r="M359" s="730"/>
      <c r="N359" s="730"/>
      <c r="O359" s="737"/>
      <c r="Q359" s="422" t="s">
        <v>777</v>
      </c>
      <c r="R359" s="20" t="s">
        <v>844</v>
      </c>
      <c r="S359" s="20" t="s">
        <v>1490</v>
      </c>
      <c r="T359" s="20" t="s">
        <v>1602</v>
      </c>
      <c r="U359" s="20" t="s">
        <v>844</v>
      </c>
      <c r="V359" s="20" t="s">
        <v>1541</v>
      </c>
      <c r="W359" s="20" t="s">
        <v>1488</v>
      </c>
      <c r="X359" s="10"/>
      <c r="Y359" s="20" t="s">
        <v>1210</v>
      </c>
      <c r="Z359" s="20" t="s">
        <v>1540</v>
      </c>
      <c r="AA359" s="20" t="s">
        <v>1207</v>
      </c>
      <c r="AB359" s="20" t="s">
        <v>1210</v>
      </c>
      <c r="AC359" s="20" t="s">
        <v>1546</v>
      </c>
      <c r="AD359" s="20" t="s">
        <v>1487</v>
      </c>
      <c r="AE359" s="21" t="s">
        <v>1487</v>
      </c>
    </row>
    <row r="360" spans="1:31" ht="15" customHeight="1" x14ac:dyDescent="0.2">
      <c r="A360" s="514">
        <v>8</v>
      </c>
      <c r="B360" s="129" t="s">
        <v>1808</v>
      </c>
      <c r="C360" s="721">
        <v>26</v>
      </c>
      <c r="D360" s="721">
        <v>10</v>
      </c>
      <c r="E360" s="721">
        <v>8</v>
      </c>
      <c r="F360" s="721">
        <v>8</v>
      </c>
      <c r="G360" s="721">
        <v>37</v>
      </c>
      <c r="H360" s="721">
        <v>45</v>
      </c>
      <c r="I360" s="723">
        <v>28</v>
      </c>
      <c r="J360" s="725">
        <f t="shared" si="28"/>
        <v>26</v>
      </c>
      <c r="K360" s="725">
        <f t="shared" si="29"/>
        <v>28</v>
      </c>
      <c r="L360" s="736"/>
      <c r="M360" s="730"/>
      <c r="N360" s="730"/>
      <c r="O360" s="737"/>
      <c r="Q360" s="422" t="s">
        <v>1684</v>
      </c>
      <c r="R360" s="20"/>
      <c r="S360" s="20"/>
      <c r="T360" s="20"/>
      <c r="U360" s="20"/>
      <c r="V360" s="20"/>
      <c r="W360" s="20"/>
      <c r="X360" s="20" t="s">
        <v>1210</v>
      </c>
      <c r="Y360" s="10"/>
      <c r="Z360" s="20"/>
      <c r="AA360" s="20" t="s">
        <v>1493</v>
      </c>
      <c r="AB360" s="20"/>
      <c r="AC360" s="20"/>
      <c r="AD360" s="20"/>
      <c r="AE360" s="21"/>
    </row>
    <row r="361" spans="1:31" ht="15" customHeight="1" x14ac:dyDescent="0.2">
      <c r="A361" s="514">
        <v>9</v>
      </c>
      <c r="B361" s="129" t="s">
        <v>2138</v>
      </c>
      <c r="C361" s="721">
        <v>26</v>
      </c>
      <c r="D361" s="721">
        <v>10</v>
      </c>
      <c r="E361" s="721">
        <v>6</v>
      </c>
      <c r="F361" s="721">
        <v>10</v>
      </c>
      <c r="G361" s="721">
        <v>40</v>
      </c>
      <c r="H361" s="721">
        <v>40</v>
      </c>
      <c r="I361" s="723">
        <v>26</v>
      </c>
      <c r="J361" s="725">
        <f t="shared" si="28"/>
        <v>26</v>
      </c>
      <c r="K361" s="725">
        <f t="shared" si="29"/>
        <v>26</v>
      </c>
      <c r="L361" s="736"/>
      <c r="M361" s="730"/>
      <c r="N361" s="730"/>
      <c r="O361" s="737"/>
      <c r="Q361" s="422" t="s">
        <v>2136</v>
      </c>
      <c r="R361" s="20"/>
      <c r="S361" s="20"/>
      <c r="T361" s="20"/>
      <c r="U361" s="20"/>
      <c r="V361" s="20"/>
      <c r="W361" s="20"/>
      <c r="X361" s="20" t="s">
        <v>1493</v>
      </c>
      <c r="Y361" s="20"/>
      <c r="Z361" s="10"/>
      <c r="AA361" s="20" t="s">
        <v>1490</v>
      </c>
      <c r="AB361" s="20"/>
      <c r="AC361" s="20"/>
      <c r="AD361" s="20"/>
      <c r="AE361" s="21"/>
    </row>
    <row r="362" spans="1:31" ht="15" customHeight="1" x14ac:dyDescent="0.2">
      <c r="A362" s="514">
        <v>10</v>
      </c>
      <c r="B362" s="129" t="s">
        <v>1923</v>
      </c>
      <c r="C362" s="721">
        <v>26</v>
      </c>
      <c r="D362" s="721">
        <v>9</v>
      </c>
      <c r="E362" s="721">
        <v>5</v>
      </c>
      <c r="F362" s="721">
        <v>12</v>
      </c>
      <c r="G362" s="721">
        <v>43</v>
      </c>
      <c r="H362" s="721">
        <v>52</v>
      </c>
      <c r="I362" s="723">
        <v>23</v>
      </c>
      <c r="J362" s="725">
        <f t="shared" si="28"/>
        <v>26</v>
      </c>
      <c r="K362" s="725">
        <f t="shared" si="29"/>
        <v>23</v>
      </c>
      <c r="L362" s="736"/>
      <c r="M362" s="730"/>
      <c r="N362" s="730"/>
      <c r="O362" s="737"/>
      <c r="Q362" s="422" t="s">
        <v>533</v>
      </c>
      <c r="R362" s="20" t="s">
        <v>1539</v>
      </c>
      <c r="S362" s="20" t="s">
        <v>1210</v>
      </c>
      <c r="T362" s="20" t="s">
        <v>1597</v>
      </c>
      <c r="U362" s="20" t="s">
        <v>1207</v>
      </c>
      <c r="V362" s="20" t="s">
        <v>1210</v>
      </c>
      <c r="W362" s="20" t="s">
        <v>844</v>
      </c>
      <c r="X362" s="20" t="s">
        <v>1599</v>
      </c>
      <c r="Y362" s="20" t="s">
        <v>1488</v>
      </c>
      <c r="Z362" s="20" t="s">
        <v>1602</v>
      </c>
      <c r="AA362" s="10"/>
      <c r="AB362" s="20" t="s">
        <v>1495</v>
      </c>
      <c r="AC362" s="20" t="s">
        <v>1547</v>
      </c>
      <c r="AD362" s="20" t="s">
        <v>844</v>
      </c>
      <c r="AE362" s="21" t="s">
        <v>1210</v>
      </c>
    </row>
    <row r="363" spans="1:31" ht="15" customHeight="1" x14ac:dyDescent="0.2">
      <c r="A363" s="514">
        <v>11</v>
      </c>
      <c r="B363" s="129" t="s">
        <v>1827</v>
      </c>
      <c r="C363" s="721">
        <v>26</v>
      </c>
      <c r="D363" s="721">
        <v>10</v>
      </c>
      <c r="E363" s="721">
        <v>3</v>
      </c>
      <c r="F363" s="721">
        <v>13</v>
      </c>
      <c r="G363" s="721">
        <v>40</v>
      </c>
      <c r="H363" s="721">
        <v>49</v>
      </c>
      <c r="I363" s="723">
        <v>23</v>
      </c>
      <c r="J363" s="725">
        <f t="shared" si="28"/>
        <v>26</v>
      </c>
      <c r="K363" s="725">
        <f t="shared" si="29"/>
        <v>23</v>
      </c>
      <c r="L363" s="736"/>
      <c r="M363" s="730"/>
      <c r="N363" s="730"/>
      <c r="O363" s="737"/>
      <c r="Q363" s="422" t="s">
        <v>2162</v>
      </c>
      <c r="R363" s="20"/>
      <c r="S363" s="20"/>
      <c r="T363" s="20"/>
      <c r="U363" s="20"/>
      <c r="V363" s="20"/>
      <c r="W363" s="20"/>
      <c r="X363" s="20" t="s">
        <v>1645</v>
      </c>
      <c r="Y363" s="20"/>
      <c r="Z363" s="20"/>
      <c r="AA363" s="20" t="s">
        <v>1599</v>
      </c>
      <c r="AB363" s="10"/>
      <c r="AC363" s="20"/>
      <c r="AD363" s="20"/>
      <c r="AE363" s="21"/>
    </row>
    <row r="364" spans="1:31" ht="15" customHeight="1" x14ac:dyDescent="0.2">
      <c r="A364" s="514">
        <v>12</v>
      </c>
      <c r="B364" s="129" t="s">
        <v>1598</v>
      </c>
      <c r="C364" s="721">
        <v>26</v>
      </c>
      <c r="D364" s="721">
        <v>6</v>
      </c>
      <c r="E364" s="721">
        <v>8</v>
      </c>
      <c r="F364" s="721">
        <v>12</v>
      </c>
      <c r="G364" s="721">
        <v>33</v>
      </c>
      <c r="H364" s="721">
        <v>45</v>
      </c>
      <c r="I364" s="723">
        <v>20</v>
      </c>
      <c r="J364" s="725">
        <f t="shared" si="28"/>
        <v>26</v>
      </c>
      <c r="K364" s="725">
        <f t="shared" si="29"/>
        <v>20</v>
      </c>
      <c r="L364" s="736"/>
      <c r="M364" s="730"/>
      <c r="N364" s="730"/>
      <c r="O364" s="737"/>
      <c r="Q364" s="422" t="s">
        <v>1587</v>
      </c>
      <c r="R364" s="20"/>
      <c r="S364" s="20"/>
      <c r="T364" s="20"/>
      <c r="U364" s="20"/>
      <c r="V364" s="20"/>
      <c r="W364" s="20"/>
      <c r="X364" s="20" t="s">
        <v>1539</v>
      </c>
      <c r="Y364" s="20"/>
      <c r="Z364" s="20"/>
      <c r="AA364" s="20" t="s">
        <v>1597</v>
      </c>
      <c r="AB364" s="20"/>
      <c r="AC364" s="10"/>
      <c r="AD364" s="20"/>
      <c r="AE364" s="21"/>
    </row>
    <row r="365" spans="1:31" ht="15" customHeight="1" x14ac:dyDescent="0.2">
      <c r="A365" s="514">
        <v>13</v>
      </c>
      <c r="B365" s="129" t="s">
        <v>534</v>
      </c>
      <c r="C365" s="721">
        <v>26</v>
      </c>
      <c r="D365" s="721">
        <v>5</v>
      </c>
      <c r="E365" s="721">
        <v>6</v>
      </c>
      <c r="F365" s="721">
        <v>15</v>
      </c>
      <c r="G365" s="721">
        <v>27</v>
      </c>
      <c r="H365" s="721">
        <v>52</v>
      </c>
      <c r="I365" s="723">
        <v>16</v>
      </c>
      <c r="J365" s="725">
        <f t="shared" si="28"/>
        <v>26</v>
      </c>
      <c r="K365" s="725">
        <f t="shared" si="29"/>
        <v>16</v>
      </c>
      <c r="L365" s="736"/>
      <c r="M365" s="730"/>
      <c r="N365" s="730"/>
      <c r="O365" s="737"/>
      <c r="Q365" s="422" t="s">
        <v>120</v>
      </c>
      <c r="R365" s="20"/>
      <c r="S365" s="20"/>
      <c r="T365" s="20"/>
      <c r="U365" s="20"/>
      <c r="V365" s="20"/>
      <c r="W365" s="20"/>
      <c r="X365" s="20" t="s">
        <v>1539</v>
      </c>
      <c r="Y365" s="20"/>
      <c r="Z365" s="20"/>
      <c r="AA365" s="20" t="s">
        <v>1597</v>
      </c>
      <c r="AB365" s="20"/>
      <c r="AC365" s="20"/>
      <c r="AD365" s="10"/>
      <c r="AE365" s="21"/>
    </row>
    <row r="366" spans="1:31" ht="15" customHeight="1" thickBot="1" x14ac:dyDescent="0.25">
      <c r="A366" s="515">
        <v>14</v>
      </c>
      <c r="B366" s="130" t="s">
        <v>250</v>
      </c>
      <c r="C366" s="722">
        <v>26</v>
      </c>
      <c r="D366" s="722">
        <v>1</v>
      </c>
      <c r="E366" s="722">
        <v>2</v>
      </c>
      <c r="F366" s="722">
        <v>23</v>
      </c>
      <c r="G366" s="722">
        <v>17</v>
      </c>
      <c r="H366" s="722">
        <v>67</v>
      </c>
      <c r="I366" s="724">
        <v>4</v>
      </c>
      <c r="J366" s="725">
        <f t="shared" si="28"/>
        <v>26</v>
      </c>
      <c r="K366" s="725">
        <f t="shared" si="29"/>
        <v>4</v>
      </c>
      <c r="L366" s="738"/>
      <c r="M366" s="739"/>
      <c r="N366" s="739"/>
      <c r="O366" s="740"/>
      <c r="Q366" s="423" t="s">
        <v>1214</v>
      </c>
      <c r="R366" s="23"/>
      <c r="S366" s="23"/>
      <c r="T366" s="23"/>
      <c r="U366" s="23"/>
      <c r="V366" s="23"/>
      <c r="W366" s="23"/>
      <c r="X366" s="23" t="s">
        <v>1540</v>
      </c>
      <c r="Y366" s="23"/>
      <c r="Z366" s="23"/>
      <c r="AA366" s="23" t="s">
        <v>1493</v>
      </c>
      <c r="AB366" s="23"/>
      <c r="AC366" s="23"/>
      <c r="AD366" s="23"/>
      <c r="AE366" s="15"/>
    </row>
    <row r="367" spans="1:31" ht="15" customHeight="1" x14ac:dyDescent="0.2">
      <c r="C367" s="725">
        <f t="shared" ref="C367:I367" si="32">SUM(C353:C366)</f>
        <v>364</v>
      </c>
      <c r="D367" s="725">
        <f t="shared" si="32"/>
        <v>139</v>
      </c>
      <c r="E367" s="725">
        <f t="shared" si="32"/>
        <v>86</v>
      </c>
      <c r="F367" s="725">
        <f t="shared" si="32"/>
        <v>139</v>
      </c>
      <c r="G367" s="725">
        <f t="shared" si="32"/>
        <v>591</v>
      </c>
      <c r="H367" s="725">
        <f t="shared" si="32"/>
        <v>591</v>
      </c>
      <c r="I367" s="725">
        <f t="shared" si="32"/>
        <v>364</v>
      </c>
      <c r="J367" s="725">
        <f t="shared" si="28"/>
        <v>364</v>
      </c>
      <c r="K367" s="725">
        <f t="shared" si="29"/>
        <v>364</v>
      </c>
      <c r="L367" s="730"/>
      <c r="M367" s="730"/>
      <c r="N367" s="730"/>
      <c r="O367" s="730"/>
    </row>
    <row r="368" spans="1:31" ht="15" customHeight="1" thickBot="1" x14ac:dyDescent="0.25"/>
    <row r="369" spans="1:40" ht="15" customHeight="1" thickBot="1" x14ac:dyDescent="0.25">
      <c r="A369" s="1239" t="s">
        <v>2190</v>
      </c>
      <c r="B369" s="1240"/>
      <c r="C369" s="1240"/>
      <c r="D369" s="1240"/>
      <c r="E369" s="1240"/>
      <c r="F369" s="1241"/>
      <c r="G369" s="1236" t="s">
        <v>1477</v>
      </c>
      <c r="H369" s="1237"/>
      <c r="I369" s="1238"/>
      <c r="L369" s="952" t="s">
        <v>538</v>
      </c>
      <c r="M369" s="953"/>
      <c r="N369" s="953"/>
      <c r="O369" s="954"/>
      <c r="AN369" s="5" t="s">
        <v>532</v>
      </c>
    </row>
    <row r="370" spans="1:40" ht="15" customHeight="1" thickBot="1" x14ac:dyDescent="0.25">
      <c r="A370" s="508" t="s">
        <v>496</v>
      </c>
      <c r="B370" s="509" t="s">
        <v>497</v>
      </c>
      <c r="C370" s="510" t="s">
        <v>498</v>
      </c>
      <c r="D370" s="510" t="s">
        <v>499</v>
      </c>
      <c r="E370" s="510" t="s">
        <v>500</v>
      </c>
      <c r="F370" s="510" t="s">
        <v>501</v>
      </c>
      <c r="G370" s="511" t="s">
        <v>502</v>
      </c>
      <c r="H370" s="511" t="s">
        <v>503</v>
      </c>
      <c r="I370" s="512" t="s">
        <v>504</v>
      </c>
      <c r="L370" s="955"/>
      <c r="M370" s="956"/>
      <c r="N370" s="956"/>
      <c r="O370" s="957"/>
      <c r="Q370" s="24" t="s">
        <v>1478</v>
      </c>
      <c r="R370" s="420" t="s">
        <v>503</v>
      </c>
      <c r="S370" s="420" t="s">
        <v>901</v>
      </c>
      <c r="T370" s="420" t="s">
        <v>2240</v>
      </c>
      <c r="U370" s="420" t="s">
        <v>1814</v>
      </c>
      <c r="V370" s="420" t="s">
        <v>500</v>
      </c>
      <c r="W370" s="420" t="s">
        <v>1631</v>
      </c>
      <c r="X370" s="420" t="s">
        <v>700</v>
      </c>
      <c r="Y370" s="420" t="s">
        <v>610</v>
      </c>
      <c r="Z370" s="420" t="s">
        <v>566</v>
      </c>
      <c r="AA370" s="420" t="s">
        <v>544</v>
      </c>
      <c r="AB370" s="420" t="s">
        <v>591</v>
      </c>
      <c r="AC370" s="420" t="s">
        <v>769</v>
      </c>
      <c r="AD370" s="420" t="s">
        <v>704</v>
      </c>
      <c r="AE370" s="421" t="s">
        <v>1306</v>
      </c>
    </row>
    <row r="371" spans="1:40" ht="15" customHeight="1" x14ac:dyDescent="0.2">
      <c r="A371" s="518">
        <v>1</v>
      </c>
      <c r="B371" s="126" t="s">
        <v>711</v>
      </c>
      <c r="C371" s="726">
        <v>26</v>
      </c>
      <c r="D371" s="726">
        <v>16</v>
      </c>
      <c r="E371" s="726">
        <v>7</v>
      </c>
      <c r="F371" s="726">
        <v>3</v>
      </c>
      <c r="G371" s="726">
        <v>53</v>
      </c>
      <c r="H371" s="726">
        <v>27</v>
      </c>
      <c r="I371" s="727">
        <v>39</v>
      </c>
      <c r="J371" s="725">
        <f t="shared" si="28"/>
        <v>26</v>
      </c>
      <c r="K371" s="725">
        <f t="shared" si="29"/>
        <v>39</v>
      </c>
      <c r="L371" s="1341" t="s">
        <v>2582</v>
      </c>
      <c r="M371" s="1342"/>
      <c r="N371" s="1342"/>
      <c r="O371" s="1343"/>
      <c r="Q371" s="422" t="s">
        <v>503</v>
      </c>
      <c r="R371" s="10"/>
      <c r="S371" s="20"/>
      <c r="T371" s="20"/>
      <c r="U371" s="20"/>
      <c r="V371" s="20"/>
      <c r="W371" s="20"/>
      <c r="X371" s="20"/>
      <c r="Y371" s="20"/>
      <c r="Z371" s="20"/>
      <c r="AA371" s="20"/>
      <c r="AB371" s="20"/>
      <c r="AC371" s="20"/>
      <c r="AD371" s="20"/>
      <c r="AE371" s="21"/>
    </row>
    <row r="372" spans="1:40" ht="15" customHeight="1" x14ac:dyDescent="0.2">
      <c r="A372" s="514">
        <v>2</v>
      </c>
      <c r="B372" s="129" t="s">
        <v>1635</v>
      </c>
      <c r="C372" s="721">
        <v>26</v>
      </c>
      <c r="D372" s="721">
        <v>15</v>
      </c>
      <c r="E372" s="721">
        <v>5</v>
      </c>
      <c r="F372" s="721">
        <v>6</v>
      </c>
      <c r="G372" s="721">
        <v>54</v>
      </c>
      <c r="H372" s="721">
        <v>30</v>
      </c>
      <c r="I372" s="723">
        <v>35</v>
      </c>
      <c r="J372" s="725">
        <f t="shared" si="28"/>
        <v>26</v>
      </c>
      <c r="K372" s="725">
        <f t="shared" si="29"/>
        <v>35</v>
      </c>
      <c r="L372" s="1344"/>
      <c r="M372" s="1345"/>
      <c r="N372" s="1345"/>
      <c r="O372" s="1346"/>
      <c r="Q372" s="422" t="s">
        <v>901</v>
      </c>
      <c r="R372" s="20"/>
      <c r="S372" s="10"/>
      <c r="T372" s="20"/>
      <c r="U372" s="20"/>
      <c r="V372" s="20"/>
      <c r="W372" s="20"/>
      <c r="X372" s="20"/>
      <c r="Y372" s="20"/>
      <c r="Z372" s="20"/>
      <c r="AA372" s="20"/>
      <c r="AB372" s="20"/>
      <c r="AC372" s="20"/>
      <c r="AD372" s="20"/>
      <c r="AE372" s="21"/>
    </row>
    <row r="373" spans="1:40" ht="15" customHeight="1" x14ac:dyDescent="0.2">
      <c r="A373" s="514">
        <v>3</v>
      </c>
      <c r="B373" s="129" t="s">
        <v>819</v>
      </c>
      <c r="C373" s="721">
        <v>26</v>
      </c>
      <c r="D373" s="721">
        <v>13</v>
      </c>
      <c r="E373" s="721">
        <v>7</v>
      </c>
      <c r="F373" s="721">
        <v>6</v>
      </c>
      <c r="G373" s="721">
        <v>45</v>
      </c>
      <c r="H373" s="721">
        <v>31</v>
      </c>
      <c r="I373" s="723">
        <v>33</v>
      </c>
      <c r="J373" s="725">
        <f t="shared" si="28"/>
        <v>26</v>
      </c>
      <c r="K373" s="725">
        <f t="shared" si="29"/>
        <v>33</v>
      </c>
      <c r="L373" s="1344"/>
      <c r="M373" s="1345"/>
      <c r="N373" s="1345"/>
      <c r="O373" s="1346"/>
      <c r="Q373" s="422" t="s">
        <v>902</v>
      </c>
      <c r="R373" s="20"/>
      <c r="S373" s="20"/>
      <c r="T373" s="10"/>
      <c r="U373" s="20"/>
      <c r="V373" s="20"/>
      <c r="W373" s="20"/>
      <c r="X373" s="20"/>
      <c r="Y373" s="20"/>
      <c r="Z373" s="20"/>
      <c r="AA373" s="20"/>
      <c r="AB373" s="20"/>
      <c r="AC373" s="20"/>
      <c r="AD373" s="20"/>
      <c r="AE373" s="21"/>
    </row>
    <row r="374" spans="1:40" ht="15" customHeight="1" x14ac:dyDescent="0.2">
      <c r="A374" s="514">
        <v>4</v>
      </c>
      <c r="B374" s="129" t="s">
        <v>761</v>
      </c>
      <c r="C374" s="721">
        <v>26</v>
      </c>
      <c r="D374" s="721">
        <v>12</v>
      </c>
      <c r="E374" s="721">
        <v>6</v>
      </c>
      <c r="F374" s="721">
        <v>8</v>
      </c>
      <c r="G374" s="721">
        <v>44</v>
      </c>
      <c r="H374" s="721">
        <v>24</v>
      </c>
      <c r="I374" s="723">
        <v>30</v>
      </c>
      <c r="J374" s="725">
        <f t="shared" si="28"/>
        <v>26</v>
      </c>
      <c r="K374" s="725">
        <f t="shared" si="29"/>
        <v>30</v>
      </c>
      <c r="L374" s="1344"/>
      <c r="M374" s="1345"/>
      <c r="N374" s="1345"/>
      <c r="O374" s="1346"/>
      <c r="Q374" s="422" t="s">
        <v>902</v>
      </c>
      <c r="R374" s="20"/>
      <c r="S374" s="20"/>
      <c r="T374" s="20"/>
      <c r="U374" s="10"/>
      <c r="V374" s="20"/>
      <c r="W374" s="20"/>
      <c r="X374" s="20"/>
      <c r="Y374" s="20"/>
      <c r="Z374" s="20"/>
      <c r="AA374" s="20"/>
      <c r="AB374" s="20"/>
      <c r="AC374" s="20"/>
      <c r="AD374" s="20"/>
      <c r="AE374" s="21"/>
    </row>
    <row r="375" spans="1:40" ht="15" customHeight="1" x14ac:dyDescent="0.2">
      <c r="A375" s="514">
        <v>5</v>
      </c>
      <c r="B375" s="129" t="s">
        <v>174</v>
      </c>
      <c r="C375" s="721">
        <v>26</v>
      </c>
      <c r="D375" s="721">
        <v>11</v>
      </c>
      <c r="E375" s="721">
        <v>8</v>
      </c>
      <c r="F375" s="721">
        <v>7</v>
      </c>
      <c r="G375" s="721">
        <v>49</v>
      </c>
      <c r="H375" s="721">
        <v>38</v>
      </c>
      <c r="I375" s="723" t="s">
        <v>1984</v>
      </c>
      <c r="J375" s="725">
        <f t="shared" si="28"/>
        <v>26</v>
      </c>
      <c r="K375" s="725">
        <f t="shared" si="29"/>
        <v>30</v>
      </c>
      <c r="L375" s="1344"/>
      <c r="M375" s="1345"/>
      <c r="N375" s="1345"/>
      <c r="O375" s="1346"/>
      <c r="Q375" s="422" t="s">
        <v>500</v>
      </c>
      <c r="R375" s="20"/>
      <c r="S375" s="20"/>
      <c r="T375" s="20"/>
      <c r="U375" s="20"/>
      <c r="V375" s="10"/>
      <c r="W375" s="20"/>
      <c r="X375" s="20"/>
      <c r="Y375" s="20"/>
      <c r="Z375" s="20"/>
      <c r="AA375" s="20"/>
      <c r="AB375" s="20"/>
      <c r="AC375" s="20"/>
      <c r="AD375" s="20"/>
      <c r="AE375" s="21" t="s">
        <v>532</v>
      </c>
    </row>
    <row r="376" spans="1:40" ht="15" customHeight="1" x14ac:dyDescent="0.2">
      <c r="A376" s="514">
        <v>6</v>
      </c>
      <c r="B376" s="129" t="s">
        <v>767</v>
      </c>
      <c r="C376" s="721">
        <v>26</v>
      </c>
      <c r="D376" s="721">
        <v>10</v>
      </c>
      <c r="E376" s="721">
        <v>6</v>
      </c>
      <c r="F376" s="721">
        <v>10</v>
      </c>
      <c r="G376" s="721">
        <v>43</v>
      </c>
      <c r="H376" s="721">
        <v>40</v>
      </c>
      <c r="I376" s="723">
        <v>26</v>
      </c>
      <c r="J376" s="725">
        <f t="shared" si="28"/>
        <v>26</v>
      </c>
      <c r="K376" s="725">
        <f t="shared" si="29"/>
        <v>26</v>
      </c>
      <c r="L376" s="1344"/>
      <c r="M376" s="1345"/>
      <c r="N376" s="1345"/>
      <c r="O376" s="1346"/>
      <c r="Q376" s="422" t="s">
        <v>1631</v>
      </c>
      <c r="R376" s="20"/>
      <c r="S376" s="20"/>
      <c r="T376" s="20"/>
      <c r="U376" s="20"/>
      <c r="V376" s="20"/>
      <c r="W376" s="10"/>
      <c r="X376" s="20"/>
      <c r="Y376" s="20"/>
      <c r="Z376" s="20"/>
      <c r="AA376" s="20"/>
      <c r="AB376" s="20"/>
      <c r="AC376" s="20"/>
      <c r="AD376" s="20"/>
      <c r="AE376" s="21"/>
    </row>
    <row r="377" spans="1:40" ht="15" customHeight="1" x14ac:dyDescent="0.2">
      <c r="A377" s="514">
        <v>7</v>
      </c>
      <c r="B377" s="129" t="s">
        <v>708</v>
      </c>
      <c r="C377" s="721">
        <v>26</v>
      </c>
      <c r="D377" s="721">
        <v>8</v>
      </c>
      <c r="E377" s="721">
        <v>9</v>
      </c>
      <c r="F377" s="721">
        <v>9</v>
      </c>
      <c r="G377" s="721">
        <v>44</v>
      </c>
      <c r="H377" s="721">
        <v>44</v>
      </c>
      <c r="I377" s="723">
        <v>25</v>
      </c>
      <c r="J377" s="725">
        <f t="shared" si="28"/>
        <v>26</v>
      </c>
      <c r="K377" s="725">
        <f t="shared" si="29"/>
        <v>25</v>
      </c>
      <c r="L377" s="1344"/>
      <c r="M377" s="1345"/>
      <c r="N377" s="1345"/>
      <c r="O377" s="1346"/>
      <c r="Q377" s="422" t="s">
        <v>700</v>
      </c>
      <c r="R377" s="20"/>
      <c r="S377" s="20"/>
      <c r="T377" s="20"/>
      <c r="U377" s="20"/>
      <c r="V377" s="20"/>
      <c r="W377" s="20"/>
      <c r="X377" s="10"/>
      <c r="Y377" s="20"/>
      <c r="Z377" s="20"/>
      <c r="AA377" s="20"/>
      <c r="AB377" s="20"/>
      <c r="AC377" s="20"/>
      <c r="AD377" s="20"/>
      <c r="AE377" s="21"/>
    </row>
    <row r="378" spans="1:40" ht="15" customHeight="1" x14ac:dyDescent="0.2">
      <c r="A378" s="514">
        <v>8</v>
      </c>
      <c r="B378" s="129" t="s">
        <v>575</v>
      </c>
      <c r="C378" s="721">
        <v>26</v>
      </c>
      <c r="D378" s="721">
        <v>9</v>
      </c>
      <c r="E378" s="721">
        <v>6</v>
      </c>
      <c r="F378" s="721">
        <v>11</v>
      </c>
      <c r="G378" s="721">
        <v>34</v>
      </c>
      <c r="H378" s="721">
        <v>38</v>
      </c>
      <c r="I378" s="723">
        <v>24</v>
      </c>
      <c r="J378" s="725">
        <f t="shared" si="28"/>
        <v>26</v>
      </c>
      <c r="K378" s="725">
        <f t="shared" si="29"/>
        <v>24</v>
      </c>
      <c r="L378" s="1344"/>
      <c r="M378" s="1345"/>
      <c r="N378" s="1345"/>
      <c r="O378" s="1346"/>
      <c r="Q378" s="422" t="s">
        <v>610</v>
      </c>
      <c r="R378" s="20"/>
      <c r="S378" s="20"/>
      <c r="T378" s="20"/>
      <c r="U378" s="20"/>
      <c r="V378" s="20"/>
      <c r="W378" s="20"/>
      <c r="X378" s="20"/>
      <c r="Y378" s="10"/>
      <c r="Z378" s="20"/>
      <c r="AA378" s="20"/>
      <c r="AB378" s="20"/>
      <c r="AC378" s="20"/>
      <c r="AD378" s="20"/>
      <c r="AE378" s="21"/>
    </row>
    <row r="379" spans="1:40" ht="15" customHeight="1" x14ac:dyDescent="0.2">
      <c r="A379" s="514">
        <v>9</v>
      </c>
      <c r="B379" s="129" t="s">
        <v>1518</v>
      </c>
      <c r="C379" s="721">
        <v>26</v>
      </c>
      <c r="D379" s="721">
        <v>9</v>
      </c>
      <c r="E379" s="721">
        <v>6</v>
      </c>
      <c r="F379" s="721">
        <v>11</v>
      </c>
      <c r="G379" s="721">
        <v>49</v>
      </c>
      <c r="H379" s="721">
        <v>44</v>
      </c>
      <c r="I379" s="723">
        <v>24</v>
      </c>
      <c r="J379" s="725">
        <f t="shared" si="28"/>
        <v>26</v>
      </c>
      <c r="K379" s="725">
        <f t="shared" si="29"/>
        <v>24</v>
      </c>
      <c r="L379" s="1344"/>
      <c r="M379" s="1345"/>
      <c r="N379" s="1345"/>
      <c r="O379" s="1346"/>
      <c r="Q379" s="422" t="s">
        <v>566</v>
      </c>
      <c r="R379" s="20"/>
      <c r="S379" s="20"/>
      <c r="T379" s="20"/>
      <c r="U379" s="20"/>
      <c r="V379" s="20"/>
      <c r="W379" s="20"/>
      <c r="X379" s="20"/>
      <c r="Y379" s="20"/>
      <c r="Z379" s="10"/>
      <c r="AA379" s="20"/>
      <c r="AB379" s="20"/>
      <c r="AC379" s="20"/>
      <c r="AD379" s="20"/>
      <c r="AE379" s="21"/>
    </row>
    <row r="380" spans="1:40" ht="15" customHeight="1" x14ac:dyDescent="0.2">
      <c r="A380" s="514">
        <v>10</v>
      </c>
      <c r="B380" s="129" t="s">
        <v>1307</v>
      </c>
      <c r="C380" s="721">
        <v>26</v>
      </c>
      <c r="D380" s="721">
        <v>8</v>
      </c>
      <c r="E380" s="721">
        <v>7</v>
      </c>
      <c r="F380" s="721">
        <v>11</v>
      </c>
      <c r="G380" s="721">
        <v>31</v>
      </c>
      <c r="H380" s="721">
        <v>47</v>
      </c>
      <c r="I380" s="723">
        <v>23</v>
      </c>
      <c r="J380" s="725">
        <f t="shared" si="28"/>
        <v>26</v>
      </c>
      <c r="K380" s="725">
        <f t="shared" si="29"/>
        <v>23</v>
      </c>
      <c r="L380" s="1344"/>
      <c r="M380" s="1345"/>
      <c r="N380" s="1345"/>
      <c r="O380" s="1346"/>
      <c r="Q380" s="422" t="s">
        <v>544</v>
      </c>
      <c r="R380" s="20"/>
      <c r="S380" s="20"/>
      <c r="T380" s="20"/>
      <c r="U380" s="20"/>
      <c r="V380" s="20"/>
      <c r="W380" s="20"/>
      <c r="X380" s="20"/>
      <c r="Y380" s="20"/>
      <c r="Z380" s="20"/>
      <c r="AA380" s="10"/>
      <c r="AB380" s="20"/>
      <c r="AC380" s="20"/>
      <c r="AD380" s="20"/>
      <c r="AE380" s="21"/>
    </row>
    <row r="381" spans="1:40" ht="15" customHeight="1" x14ac:dyDescent="0.2">
      <c r="A381" s="514">
        <v>11</v>
      </c>
      <c r="B381" s="129" t="s">
        <v>737</v>
      </c>
      <c r="C381" s="721">
        <v>26</v>
      </c>
      <c r="D381" s="721">
        <v>6</v>
      </c>
      <c r="E381" s="721">
        <v>8</v>
      </c>
      <c r="F381" s="721">
        <v>12</v>
      </c>
      <c r="G381" s="721">
        <v>32</v>
      </c>
      <c r="H381" s="721">
        <v>48</v>
      </c>
      <c r="I381" s="723">
        <v>20</v>
      </c>
      <c r="J381" s="725">
        <f t="shared" si="28"/>
        <v>26</v>
      </c>
      <c r="K381" s="725">
        <f t="shared" si="29"/>
        <v>20</v>
      </c>
      <c r="L381" s="1344"/>
      <c r="M381" s="1345"/>
      <c r="N381" s="1345"/>
      <c r="O381" s="1346"/>
      <c r="Q381" s="422" t="s">
        <v>591</v>
      </c>
      <c r="R381" s="20"/>
      <c r="S381" s="20"/>
      <c r="T381" s="20"/>
      <c r="U381" s="20"/>
      <c r="V381" s="20"/>
      <c r="W381" s="20"/>
      <c r="X381" s="20"/>
      <c r="Y381" s="20"/>
      <c r="Z381" s="20"/>
      <c r="AA381" s="20"/>
      <c r="AB381" s="10"/>
      <c r="AC381" s="20"/>
      <c r="AD381" s="20"/>
      <c r="AE381" s="21"/>
    </row>
    <row r="382" spans="1:40" ht="15" customHeight="1" x14ac:dyDescent="0.2">
      <c r="A382" s="514">
        <v>12</v>
      </c>
      <c r="B382" s="129" t="s">
        <v>906</v>
      </c>
      <c r="C382" s="721">
        <v>26</v>
      </c>
      <c r="D382" s="721">
        <v>8</v>
      </c>
      <c r="E382" s="721">
        <v>4</v>
      </c>
      <c r="F382" s="721">
        <v>14</v>
      </c>
      <c r="G382" s="721">
        <v>36</v>
      </c>
      <c r="H382" s="721">
        <v>57</v>
      </c>
      <c r="I382" s="723">
        <v>20</v>
      </c>
      <c r="J382" s="725">
        <f t="shared" si="28"/>
        <v>26</v>
      </c>
      <c r="K382" s="725">
        <f t="shared" si="29"/>
        <v>20</v>
      </c>
      <c r="L382" s="1344"/>
      <c r="M382" s="1345"/>
      <c r="N382" s="1345"/>
      <c r="O382" s="1346"/>
      <c r="Q382" s="422" t="s">
        <v>769</v>
      </c>
      <c r="R382" s="20"/>
      <c r="S382" s="20"/>
      <c r="T382" s="20"/>
      <c r="U382" s="20"/>
      <c r="V382" s="20"/>
      <c r="W382" s="20"/>
      <c r="X382" s="20"/>
      <c r="Y382" s="20"/>
      <c r="Z382" s="20"/>
      <c r="AA382" s="20"/>
      <c r="AB382" s="20"/>
      <c r="AC382" s="10"/>
      <c r="AD382" s="20"/>
      <c r="AE382" s="21"/>
    </row>
    <row r="383" spans="1:40" ht="15" customHeight="1" x14ac:dyDescent="0.2">
      <c r="A383" s="514">
        <v>13</v>
      </c>
      <c r="B383" s="129" t="s">
        <v>558</v>
      </c>
      <c r="C383" s="721">
        <v>26</v>
      </c>
      <c r="D383" s="721">
        <v>5</v>
      </c>
      <c r="E383" s="721">
        <v>8</v>
      </c>
      <c r="F383" s="721">
        <v>13</v>
      </c>
      <c r="G383" s="721">
        <v>31</v>
      </c>
      <c r="H383" s="721">
        <v>50</v>
      </c>
      <c r="I383" s="723">
        <v>18</v>
      </c>
      <c r="J383" s="725">
        <f t="shared" si="28"/>
        <v>26</v>
      </c>
      <c r="K383" s="725">
        <f t="shared" si="29"/>
        <v>18</v>
      </c>
      <c r="L383" s="1344"/>
      <c r="M383" s="1345"/>
      <c r="N383" s="1345"/>
      <c r="O383" s="1346"/>
      <c r="Q383" s="422" t="s">
        <v>704</v>
      </c>
      <c r="R383" s="20"/>
      <c r="S383" s="20"/>
      <c r="T383" s="20"/>
      <c r="U383" s="20"/>
      <c r="V383" s="20"/>
      <c r="W383" s="20"/>
      <c r="X383" s="20"/>
      <c r="Y383" s="20"/>
      <c r="Z383" s="20"/>
      <c r="AA383" s="20"/>
      <c r="AB383" s="20"/>
      <c r="AC383" s="20"/>
      <c r="AD383" s="10"/>
      <c r="AE383" s="21"/>
    </row>
    <row r="384" spans="1:40" ht="15" customHeight="1" thickBot="1" x14ac:dyDescent="0.25">
      <c r="A384" s="515">
        <v>14</v>
      </c>
      <c r="B384" s="130" t="s">
        <v>433</v>
      </c>
      <c r="C384" s="722">
        <v>26</v>
      </c>
      <c r="D384" s="722">
        <v>4</v>
      </c>
      <c r="E384" s="722">
        <v>9</v>
      </c>
      <c r="F384" s="722">
        <v>13</v>
      </c>
      <c r="G384" s="722">
        <v>24</v>
      </c>
      <c r="H384" s="722">
        <v>51</v>
      </c>
      <c r="I384" s="724">
        <v>17</v>
      </c>
      <c r="J384" s="725">
        <f t="shared" si="28"/>
        <v>26</v>
      </c>
      <c r="K384" s="725">
        <f t="shared" si="29"/>
        <v>17</v>
      </c>
      <c r="L384" s="1347"/>
      <c r="M384" s="1348"/>
      <c r="N384" s="1348"/>
      <c r="O384" s="1349"/>
      <c r="Q384" s="423" t="s">
        <v>1306</v>
      </c>
      <c r="R384" s="23"/>
      <c r="S384" s="23"/>
      <c r="T384" s="23"/>
      <c r="U384" s="23"/>
      <c r="V384" s="23"/>
      <c r="W384" s="23"/>
      <c r="X384" s="23"/>
      <c r="Y384" s="23"/>
      <c r="Z384" s="23"/>
      <c r="AA384" s="23"/>
      <c r="AB384" s="23"/>
      <c r="AC384" s="23"/>
      <c r="AD384" s="23"/>
      <c r="AE384" s="15"/>
    </row>
    <row r="385" spans="1:30" ht="15" customHeight="1" x14ac:dyDescent="0.2">
      <c r="C385" s="725">
        <f t="shared" ref="C385:H385" si="33">SUM(C371:C384)</f>
        <v>364</v>
      </c>
      <c r="D385" s="725">
        <f t="shared" si="33"/>
        <v>134</v>
      </c>
      <c r="E385" s="725">
        <f t="shared" si="33"/>
        <v>96</v>
      </c>
      <c r="F385" s="725">
        <f t="shared" si="33"/>
        <v>134</v>
      </c>
      <c r="G385" s="725">
        <f t="shared" si="33"/>
        <v>569</v>
      </c>
      <c r="H385" s="725">
        <f t="shared" si="33"/>
        <v>569</v>
      </c>
      <c r="I385" s="725">
        <f>SUM(I371:I384)+30</f>
        <v>364</v>
      </c>
      <c r="J385" s="725">
        <f t="shared" si="28"/>
        <v>364</v>
      </c>
      <c r="K385" s="725">
        <f t="shared" si="29"/>
        <v>364</v>
      </c>
    </row>
    <row r="386" spans="1:30" ht="15" customHeight="1" thickBot="1" x14ac:dyDescent="0.25"/>
    <row r="387" spans="1:30" ht="15" customHeight="1" thickBot="1" x14ac:dyDescent="0.25">
      <c r="A387" s="1239" t="s">
        <v>2195</v>
      </c>
      <c r="B387" s="1240"/>
      <c r="C387" s="1240"/>
      <c r="D387" s="1240"/>
      <c r="E387" s="1240"/>
      <c r="F387" s="1241"/>
      <c r="G387" s="1236" t="s">
        <v>1477</v>
      </c>
      <c r="H387" s="1237"/>
      <c r="I387" s="1238"/>
      <c r="L387" s="952" t="s">
        <v>538</v>
      </c>
      <c r="M387" s="953"/>
      <c r="N387" s="953"/>
      <c r="O387" s="954"/>
    </row>
    <row r="388" spans="1:30" ht="15" customHeight="1" thickBot="1" x14ac:dyDescent="0.25">
      <c r="A388" s="508" t="s">
        <v>496</v>
      </c>
      <c r="B388" s="509" t="s">
        <v>497</v>
      </c>
      <c r="C388" s="510" t="s">
        <v>498</v>
      </c>
      <c r="D388" s="510" t="s">
        <v>499</v>
      </c>
      <c r="E388" s="510" t="s">
        <v>500</v>
      </c>
      <c r="F388" s="510" t="s">
        <v>501</v>
      </c>
      <c r="G388" s="511" t="s">
        <v>502</v>
      </c>
      <c r="H388" s="511" t="s">
        <v>503</v>
      </c>
      <c r="I388" s="512" t="s">
        <v>504</v>
      </c>
      <c r="L388" s="955"/>
      <c r="M388" s="956"/>
      <c r="N388" s="956"/>
      <c r="O388" s="957"/>
      <c r="Q388" s="24" t="s">
        <v>1478</v>
      </c>
      <c r="R388" s="420" t="s">
        <v>503</v>
      </c>
      <c r="S388" s="420" t="s">
        <v>716</v>
      </c>
      <c r="T388" s="420" t="s">
        <v>1590</v>
      </c>
      <c r="U388" s="420" t="s">
        <v>901</v>
      </c>
      <c r="V388" s="420" t="s">
        <v>289</v>
      </c>
      <c r="W388" s="420" t="s">
        <v>1240</v>
      </c>
      <c r="X388" s="420" t="s">
        <v>1178</v>
      </c>
      <c r="Y388" s="420" t="s">
        <v>322</v>
      </c>
      <c r="Z388" s="420" t="s">
        <v>299</v>
      </c>
      <c r="AA388" s="420" t="s">
        <v>1313</v>
      </c>
      <c r="AB388" s="420" t="s">
        <v>153</v>
      </c>
      <c r="AC388" s="420" t="s">
        <v>547</v>
      </c>
      <c r="AD388" s="421" t="s">
        <v>499</v>
      </c>
    </row>
    <row r="389" spans="1:30" ht="15" customHeight="1" x14ac:dyDescent="0.2">
      <c r="A389" s="518">
        <v>1</v>
      </c>
      <c r="B389" s="126" t="s">
        <v>128</v>
      </c>
      <c r="C389" s="726">
        <v>24</v>
      </c>
      <c r="D389" s="726">
        <v>18</v>
      </c>
      <c r="E389" s="726">
        <v>5</v>
      </c>
      <c r="F389" s="726">
        <v>1</v>
      </c>
      <c r="G389" s="726">
        <v>58</v>
      </c>
      <c r="H389" s="726">
        <v>20</v>
      </c>
      <c r="I389" s="727">
        <v>41</v>
      </c>
      <c r="J389" s="725">
        <f t="shared" si="28"/>
        <v>24</v>
      </c>
      <c r="K389" s="725">
        <f t="shared" si="29"/>
        <v>41</v>
      </c>
      <c r="L389" s="1341" t="s">
        <v>1479</v>
      </c>
      <c r="M389" s="1342"/>
      <c r="N389" s="1342"/>
      <c r="O389" s="1343"/>
      <c r="Q389" s="422" t="s">
        <v>503</v>
      </c>
      <c r="R389" s="10"/>
      <c r="S389" s="20"/>
      <c r="T389" s="20"/>
      <c r="U389" s="20"/>
      <c r="V389" s="20"/>
      <c r="W389" s="20"/>
      <c r="X389" s="20"/>
      <c r="Y389" s="20"/>
      <c r="Z389" s="20"/>
      <c r="AA389" s="20"/>
      <c r="AB389" s="20"/>
      <c r="AC389" s="20"/>
      <c r="AD389" s="21"/>
    </row>
    <row r="390" spans="1:30" ht="15" customHeight="1" x14ac:dyDescent="0.2">
      <c r="A390" s="514">
        <v>2</v>
      </c>
      <c r="B390" s="129" t="s">
        <v>816</v>
      </c>
      <c r="C390" s="721">
        <v>24</v>
      </c>
      <c r="D390" s="721">
        <v>16</v>
      </c>
      <c r="E390" s="721">
        <v>5</v>
      </c>
      <c r="F390" s="721">
        <v>3</v>
      </c>
      <c r="G390" s="721">
        <v>67</v>
      </c>
      <c r="H390" s="721">
        <v>30</v>
      </c>
      <c r="I390" s="723">
        <v>37</v>
      </c>
      <c r="J390" s="725">
        <f t="shared" si="28"/>
        <v>24</v>
      </c>
      <c r="K390" s="725">
        <f t="shared" si="29"/>
        <v>37</v>
      </c>
      <c r="L390" s="1344"/>
      <c r="M390" s="1345"/>
      <c r="N390" s="1345"/>
      <c r="O390" s="1346"/>
      <c r="Q390" s="422" t="s">
        <v>716</v>
      </c>
      <c r="R390" s="20"/>
      <c r="S390" s="10"/>
      <c r="T390" s="20"/>
      <c r="U390" s="20"/>
      <c r="V390" s="20"/>
      <c r="W390" s="20"/>
      <c r="X390" s="20"/>
      <c r="Y390" s="20"/>
      <c r="Z390" s="20"/>
      <c r="AA390" s="20"/>
      <c r="AB390" s="20"/>
      <c r="AC390" s="20"/>
      <c r="AD390" s="21"/>
    </row>
    <row r="391" spans="1:30" ht="15" customHeight="1" x14ac:dyDescent="0.2">
      <c r="A391" s="514">
        <v>3</v>
      </c>
      <c r="B391" s="129" t="s">
        <v>1180</v>
      </c>
      <c r="C391" s="721">
        <v>24</v>
      </c>
      <c r="D391" s="721">
        <v>12</v>
      </c>
      <c r="E391" s="721">
        <v>6</v>
      </c>
      <c r="F391" s="721">
        <v>6</v>
      </c>
      <c r="G391" s="721">
        <v>41</v>
      </c>
      <c r="H391" s="721">
        <v>31</v>
      </c>
      <c r="I391" s="723">
        <v>30</v>
      </c>
      <c r="J391" s="725">
        <f t="shared" ref="J391:J454" si="34">D391+E391+F391</f>
        <v>24</v>
      </c>
      <c r="K391" s="725">
        <f t="shared" ref="K391:K454" si="35">D391*2+E391</f>
        <v>30</v>
      </c>
      <c r="L391" s="1344"/>
      <c r="M391" s="1345"/>
      <c r="N391" s="1345"/>
      <c r="O391" s="1346"/>
      <c r="Q391" s="422" t="s">
        <v>1590</v>
      </c>
      <c r="R391" s="20"/>
      <c r="S391" s="20"/>
      <c r="T391" s="10"/>
      <c r="U391" s="20"/>
      <c r="V391" s="20"/>
      <c r="W391" s="20"/>
      <c r="X391" s="20"/>
      <c r="Y391" s="20"/>
      <c r="Z391" s="20"/>
      <c r="AA391" s="20"/>
      <c r="AB391" s="20"/>
      <c r="AC391" s="20"/>
      <c r="AD391" s="21"/>
    </row>
    <row r="392" spans="1:30" ht="15" customHeight="1" x14ac:dyDescent="0.2">
      <c r="A392" s="514">
        <v>4</v>
      </c>
      <c r="B392" s="129" t="s">
        <v>991</v>
      </c>
      <c r="C392" s="721">
        <v>24</v>
      </c>
      <c r="D392" s="721">
        <v>11</v>
      </c>
      <c r="E392" s="721">
        <v>5</v>
      </c>
      <c r="F392" s="721">
        <v>8</v>
      </c>
      <c r="G392" s="721">
        <v>44</v>
      </c>
      <c r="H392" s="721">
        <v>39</v>
      </c>
      <c r="I392" s="723">
        <v>27</v>
      </c>
      <c r="J392" s="725">
        <f t="shared" si="34"/>
        <v>24</v>
      </c>
      <c r="K392" s="725">
        <f t="shared" si="35"/>
        <v>27</v>
      </c>
      <c r="L392" s="1344"/>
      <c r="M392" s="1345"/>
      <c r="N392" s="1345"/>
      <c r="O392" s="1346"/>
      <c r="Q392" s="422" t="s">
        <v>901</v>
      </c>
      <c r="R392" s="20"/>
      <c r="S392" s="20"/>
      <c r="T392" s="20"/>
      <c r="U392" s="10"/>
      <c r="V392" s="20"/>
      <c r="W392" s="20"/>
      <c r="X392" s="20"/>
      <c r="Y392" s="20"/>
      <c r="Z392" s="20"/>
      <c r="AA392" s="20"/>
      <c r="AB392" s="20"/>
      <c r="AC392" s="20"/>
      <c r="AD392" s="21" t="s">
        <v>532</v>
      </c>
    </row>
    <row r="393" spans="1:30" ht="15" customHeight="1" x14ac:dyDescent="0.2">
      <c r="A393" s="514">
        <v>5</v>
      </c>
      <c r="B393" s="129" t="s">
        <v>526</v>
      </c>
      <c r="C393" s="721">
        <v>24</v>
      </c>
      <c r="D393" s="721">
        <v>11</v>
      </c>
      <c r="E393" s="721">
        <v>5</v>
      </c>
      <c r="F393" s="721">
        <v>8</v>
      </c>
      <c r="G393" s="721">
        <v>44</v>
      </c>
      <c r="H393" s="721">
        <v>39</v>
      </c>
      <c r="I393" s="723">
        <v>27</v>
      </c>
      <c r="J393" s="725">
        <f t="shared" si="34"/>
        <v>24</v>
      </c>
      <c r="K393" s="725">
        <f t="shared" si="35"/>
        <v>27</v>
      </c>
      <c r="L393" s="1344"/>
      <c r="M393" s="1345"/>
      <c r="N393" s="1345"/>
      <c r="O393" s="1346"/>
      <c r="Q393" s="422" t="s">
        <v>289</v>
      </c>
      <c r="R393" s="20"/>
      <c r="S393" s="20"/>
      <c r="T393" s="20"/>
      <c r="U393" s="20"/>
      <c r="V393" s="10"/>
      <c r="W393" s="20"/>
      <c r="X393" s="20"/>
      <c r="Y393" s="20"/>
      <c r="Z393" s="20"/>
      <c r="AA393" s="20"/>
      <c r="AB393" s="20"/>
      <c r="AC393" s="20"/>
      <c r="AD393" s="21"/>
    </row>
    <row r="394" spans="1:30" ht="15" customHeight="1" x14ac:dyDescent="0.2">
      <c r="A394" s="514">
        <v>6</v>
      </c>
      <c r="B394" s="129" t="s">
        <v>551</v>
      </c>
      <c r="C394" s="721">
        <v>24</v>
      </c>
      <c r="D394" s="721">
        <v>11</v>
      </c>
      <c r="E394" s="721">
        <v>5</v>
      </c>
      <c r="F394" s="721">
        <v>8</v>
      </c>
      <c r="G394" s="721">
        <v>37</v>
      </c>
      <c r="H394" s="721">
        <v>34</v>
      </c>
      <c r="I394" s="723">
        <v>27</v>
      </c>
      <c r="J394" s="725">
        <f t="shared" si="34"/>
        <v>24</v>
      </c>
      <c r="K394" s="725">
        <f t="shared" si="35"/>
        <v>27</v>
      </c>
      <c r="L394" s="1344"/>
      <c r="M394" s="1345"/>
      <c r="N394" s="1345"/>
      <c r="O394" s="1346"/>
      <c r="Q394" s="422" t="s">
        <v>1240</v>
      </c>
      <c r="R394" s="20"/>
      <c r="S394" s="20"/>
      <c r="T394" s="20"/>
      <c r="U394" s="20"/>
      <c r="V394" s="20"/>
      <c r="W394" s="10"/>
      <c r="X394" s="20"/>
      <c r="Y394" s="20"/>
      <c r="Z394" s="20"/>
      <c r="AA394" s="20"/>
      <c r="AB394" s="20"/>
      <c r="AC394" s="20"/>
      <c r="AD394" s="21"/>
    </row>
    <row r="395" spans="1:30" ht="15" customHeight="1" x14ac:dyDescent="0.2">
      <c r="A395" s="514">
        <v>7</v>
      </c>
      <c r="B395" s="129" t="s">
        <v>2123</v>
      </c>
      <c r="C395" s="721">
        <v>24</v>
      </c>
      <c r="D395" s="721">
        <v>9</v>
      </c>
      <c r="E395" s="721">
        <v>6</v>
      </c>
      <c r="F395" s="721">
        <v>9</v>
      </c>
      <c r="G395" s="721">
        <v>34</v>
      </c>
      <c r="H395" s="721">
        <v>39</v>
      </c>
      <c r="I395" s="723">
        <v>24</v>
      </c>
      <c r="J395" s="725">
        <f t="shared" si="34"/>
        <v>24</v>
      </c>
      <c r="K395" s="725">
        <f t="shared" si="35"/>
        <v>24</v>
      </c>
      <c r="L395" s="1344"/>
      <c r="M395" s="1345"/>
      <c r="N395" s="1345"/>
      <c r="O395" s="1346"/>
      <c r="Q395" s="422" t="s">
        <v>1178</v>
      </c>
      <c r="R395" s="20"/>
      <c r="S395" s="20"/>
      <c r="T395" s="20"/>
      <c r="U395" s="20"/>
      <c r="V395" s="20"/>
      <c r="W395" s="20"/>
      <c r="X395" s="10"/>
      <c r="Y395" s="20"/>
      <c r="Z395" s="20"/>
      <c r="AA395" s="20"/>
      <c r="AB395" s="20"/>
      <c r="AC395" s="20"/>
      <c r="AD395" s="21"/>
    </row>
    <row r="396" spans="1:30" ht="15" customHeight="1" x14ac:dyDescent="0.2">
      <c r="A396" s="514">
        <v>8</v>
      </c>
      <c r="B396" s="129" t="s">
        <v>36</v>
      </c>
      <c r="C396" s="721">
        <v>24</v>
      </c>
      <c r="D396" s="721">
        <v>7</v>
      </c>
      <c r="E396" s="721">
        <v>5</v>
      </c>
      <c r="F396" s="721">
        <v>12</v>
      </c>
      <c r="G396" s="721">
        <v>46</v>
      </c>
      <c r="H396" s="721">
        <v>40</v>
      </c>
      <c r="I396" s="723">
        <v>19</v>
      </c>
      <c r="J396" s="725">
        <f t="shared" si="34"/>
        <v>24</v>
      </c>
      <c r="K396" s="725">
        <f t="shared" si="35"/>
        <v>19</v>
      </c>
      <c r="L396" s="1344"/>
      <c r="M396" s="1345"/>
      <c r="N396" s="1345"/>
      <c r="O396" s="1346"/>
      <c r="Q396" s="422" t="s">
        <v>322</v>
      </c>
      <c r="R396" s="20"/>
      <c r="S396" s="20"/>
      <c r="T396" s="20"/>
      <c r="U396" s="20"/>
      <c r="V396" s="20"/>
      <c r="W396" s="20"/>
      <c r="X396" s="20"/>
      <c r="Y396" s="10"/>
      <c r="Z396" s="20"/>
      <c r="AA396" s="20"/>
      <c r="AB396" s="20"/>
      <c r="AC396" s="20"/>
      <c r="AD396" s="21"/>
    </row>
    <row r="397" spans="1:30" ht="15" customHeight="1" x14ac:dyDescent="0.2">
      <c r="A397" s="514">
        <v>9</v>
      </c>
      <c r="B397" s="129" t="s">
        <v>2170</v>
      </c>
      <c r="C397" s="721">
        <v>24</v>
      </c>
      <c r="D397" s="721">
        <v>7</v>
      </c>
      <c r="E397" s="721">
        <v>5</v>
      </c>
      <c r="F397" s="721">
        <v>12</v>
      </c>
      <c r="G397" s="721">
        <v>30</v>
      </c>
      <c r="H397" s="721">
        <v>38</v>
      </c>
      <c r="I397" s="723">
        <v>19</v>
      </c>
      <c r="J397" s="725">
        <f t="shared" si="34"/>
        <v>24</v>
      </c>
      <c r="K397" s="725">
        <f t="shared" si="35"/>
        <v>19</v>
      </c>
      <c r="L397" s="1344"/>
      <c r="M397" s="1345"/>
      <c r="N397" s="1345"/>
      <c r="O397" s="1346"/>
      <c r="Q397" s="422" t="s">
        <v>299</v>
      </c>
      <c r="R397" s="20"/>
      <c r="S397" s="20"/>
      <c r="T397" s="20"/>
      <c r="U397" s="20"/>
      <c r="V397" s="20"/>
      <c r="W397" s="20"/>
      <c r="X397" s="20"/>
      <c r="Y397" s="20"/>
      <c r="Z397" s="10"/>
      <c r="AA397" s="20"/>
      <c r="AB397" s="20"/>
      <c r="AC397" s="20"/>
      <c r="AD397" s="21"/>
    </row>
    <row r="398" spans="1:30" ht="15" customHeight="1" x14ac:dyDescent="0.2">
      <c r="A398" s="514">
        <v>10</v>
      </c>
      <c r="B398" s="129" t="s">
        <v>1732</v>
      </c>
      <c r="C398" s="721">
        <v>24</v>
      </c>
      <c r="D398" s="721">
        <v>6</v>
      </c>
      <c r="E398" s="721">
        <v>6</v>
      </c>
      <c r="F398" s="721">
        <v>12</v>
      </c>
      <c r="G398" s="721">
        <v>32</v>
      </c>
      <c r="H398" s="721">
        <v>60</v>
      </c>
      <c r="I398" s="723">
        <v>18</v>
      </c>
      <c r="J398" s="725">
        <f t="shared" si="34"/>
        <v>24</v>
      </c>
      <c r="K398" s="725">
        <f t="shared" si="35"/>
        <v>18</v>
      </c>
      <c r="L398" s="1344"/>
      <c r="M398" s="1345"/>
      <c r="N398" s="1345"/>
      <c r="O398" s="1346"/>
      <c r="Q398" s="422" t="s">
        <v>1313</v>
      </c>
      <c r="R398" s="20"/>
      <c r="S398" s="20"/>
      <c r="T398" s="20"/>
      <c r="U398" s="20"/>
      <c r="V398" s="20"/>
      <c r="W398" s="20"/>
      <c r="X398" s="20"/>
      <c r="Y398" s="20"/>
      <c r="Z398" s="20"/>
      <c r="AA398" s="10"/>
      <c r="AB398" s="20"/>
      <c r="AC398" s="20"/>
      <c r="AD398" s="21"/>
    </row>
    <row r="399" spans="1:30" ht="15" customHeight="1" x14ac:dyDescent="0.2">
      <c r="A399" s="514">
        <v>11</v>
      </c>
      <c r="B399" s="129" t="s">
        <v>89</v>
      </c>
      <c r="C399" s="721">
        <v>24</v>
      </c>
      <c r="D399" s="721">
        <v>5</v>
      </c>
      <c r="E399" s="721">
        <v>6</v>
      </c>
      <c r="F399" s="721">
        <v>13</v>
      </c>
      <c r="G399" s="721">
        <v>28</v>
      </c>
      <c r="H399" s="721">
        <v>52</v>
      </c>
      <c r="I399" s="723">
        <v>16</v>
      </c>
      <c r="J399" s="725">
        <f t="shared" si="34"/>
        <v>24</v>
      </c>
      <c r="K399" s="725">
        <f t="shared" si="35"/>
        <v>16</v>
      </c>
      <c r="L399" s="1344"/>
      <c r="M399" s="1345"/>
      <c r="N399" s="1345"/>
      <c r="O399" s="1346"/>
      <c r="Q399" s="422" t="s">
        <v>153</v>
      </c>
      <c r="R399" s="20"/>
      <c r="S399" s="20"/>
      <c r="T399" s="20"/>
      <c r="U399" s="20"/>
      <c r="V399" s="20"/>
      <c r="W399" s="20"/>
      <c r="X399" s="20"/>
      <c r="Y399" s="20"/>
      <c r="Z399" s="20"/>
      <c r="AA399" s="20"/>
      <c r="AB399" s="10"/>
      <c r="AC399" s="20"/>
      <c r="AD399" s="21"/>
    </row>
    <row r="400" spans="1:30" ht="15" customHeight="1" x14ac:dyDescent="0.2">
      <c r="A400" s="514">
        <v>12</v>
      </c>
      <c r="B400" s="129" t="s">
        <v>304</v>
      </c>
      <c r="C400" s="721">
        <v>24</v>
      </c>
      <c r="D400" s="721">
        <v>5</v>
      </c>
      <c r="E400" s="721">
        <v>4</v>
      </c>
      <c r="F400" s="721">
        <v>15</v>
      </c>
      <c r="G400" s="721">
        <v>23</v>
      </c>
      <c r="H400" s="721">
        <v>45</v>
      </c>
      <c r="I400" s="723">
        <v>14</v>
      </c>
      <c r="J400" s="725">
        <f t="shared" si="34"/>
        <v>24</v>
      </c>
      <c r="K400" s="725">
        <f t="shared" si="35"/>
        <v>14</v>
      </c>
      <c r="L400" s="1344"/>
      <c r="M400" s="1345"/>
      <c r="N400" s="1345"/>
      <c r="O400" s="1346"/>
      <c r="Q400" s="422" t="s">
        <v>547</v>
      </c>
      <c r="R400" s="20"/>
      <c r="S400" s="20"/>
      <c r="T400" s="20"/>
      <c r="U400" s="20"/>
      <c r="V400" s="20"/>
      <c r="W400" s="20"/>
      <c r="X400" s="20"/>
      <c r="Y400" s="20"/>
      <c r="Z400" s="20"/>
      <c r="AA400" s="20"/>
      <c r="AB400" s="20"/>
      <c r="AC400" s="10"/>
      <c r="AD400" s="21"/>
    </row>
    <row r="401" spans="1:30" ht="15" customHeight="1" thickBot="1" x14ac:dyDescent="0.25">
      <c r="A401" s="515">
        <v>13</v>
      </c>
      <c r="B401" s="130" t="s">
        <v>1855</v>
      </c>
      <c r="C401" s="722">
        <v>24</v>
      </c>
      <c r="D401" s="722">
        <v>4</v>
      </c>
      <c r="E401" s="722">
        <v>5</v>
      </c>
      <c r="F401" s="722">
        <v>15</v>
      </c>
      <c r="G401" s="722">
        <v>36</v>
      </c>
      <c r="H401" s="722">
        <v>53</v>
      </c>
      <c r="I401" s="724">
        <v>13</v>
      </c>
      <c r="J401" s="725">
        <f t="shared" si="34"/>
        <v>24</v>
      </c>
      <c r="K401" s="725">
        <f t="shared" si="35"/>
        <v>13</v>
      </c>
      <c r="L401" s="1347"/>
      <c r="M401" s="1348"/>
      <c r="N401" s="1348"/>
      <c r="O401" s="1349"/>
      <c r="Q401" s="423" t="s">
        <v>499</v>
      </c>
      <c r="R401" s="23"/>
      <c r="S401" s="23"/>
      <c r="T401" s="23"/>
      <c r="U401" s="23"/>
      <c r="V401" s="23"/>
      <c r="W401" s="23"/>
      <c r="X401" s="23"/>
      <c r="Y401" s="23"/>
      <c r="Z401" s="23"/>
      <c r="AA401" s="23"/>
      <c r="AB401" s="23"/>
      <c r="AC401" s="23"/>
      <c r="AD401" s="15"/>
    </row>
    <row r="402" spans="1:30" ht="15" customHeight="1" x14ac:dyDescent="0.2">
      <c r="C402" s="725">
        <f t="shared" ref="C402:I402" si="36">SUM(C389:C401)</f>
        <v>312</v>
      </c>
      <c r="D402" s="725">
        <f t="shared" si="36"/>
        <v>122</v>
      </c>
      <c r="E402" s="725">
        <f t="shared" si="36"/>
        <v>68</v>
      </c>
      <c r="F402" s="725">
        <f t="shared" si="36"/>
        <v>122</v>
      </c>
      <c r="G402" s="725">
        <f t="shared" si="36"/>
        <v>520</v>
      </c>
      <c r="H402" s="725">
        <f t="shared" si="36"/>
        <v>520</v>
      </c>
      <c r="I402" s="725">
        <f t="shared" si="36"/>
        <v>312</v>
      </c>
      <c r="J402" s="725">
        <f t="shared" si="34"/>
        <v>312</v>
      </c>
      <c r="K402" s="725">
        <f t="shared" si="35"/>
        <v>312</v>
      </c>
    </row>
    <row r="403" spans="1:30" ht="15" customHeight="1" thickBot="1" x14ac:dyDescent="0.25"/>
    <row r="404" spans="1:30" ht="15" customHeight="1" thickBot="1" x14ac:dyDescent="0.25">
      <c r="A404" s="1332" t="s">
        <v>2223</v>
      </c>
      <c r="B404" s="1333"/>
      <c r="C404" s="1333"/>
      <c r="D404" s="1333"/>
      <c r="E404" s="1333"/>
      <c r="F404" s="1334"/>
      <c r="G404" s="1335" t="s">
        <v>1477</v>
      </c>
      <c r="H404" s="1336"/>
      <c r="I404" s="1337"/>
      <c r="L404" s="952" t="s">
        <v>538</v>
      </c>
      <c r="M404" s="953"/>
      <c r="N404" s="953"/>
      <c r="O404" s="954"/>
    </row>
    <row r="405" spans="1:30" ht="15" customHeight="1" thickBot="1" x14ac:dyDescent="0.25">
      <c r="A405" s="688" t="s">
        <v>496</v>
      </c>
      <c r="B405" s="689" t="s">
        <v>497</v>
      </c>
      <c r="C405" s="690" t="s">
        <v>498</v>
      </c>
      <c r="D405" s="690" t="s">
        <v>499</v>
      </c>
      <c r="E405" s="690" t="s">
        <v>500</v>
      </c>
      <c r="F405" s="690" t="s">
        <v>501</v>
      </c>
      <c r="G405" s="691" t="s">
        <v>502</v>
      </c>
      <c r="H405" s="691" t="s">
        <v>503</v>
      </c>
      <c r="I405" s="692" t="s">
        <v>504</v>
      </c>
      <c r="L405" s="955"/>
      <c r="M405" s="956"/>
      <c r="N405" s="956"/>
      <c r="O405" s="957"/>
      <c r="Q405" s="24" t="s">
        <v>1478</v>
      </c>
      <c r="R405" s="683" t="s">
        <v>1615</v>
      </c>
      <c r="S405" s="683" t="s">
        <v>241</v>
      </c>
      <c r="T405" s="683" t="s">
        <v>564</v>
      </c>
      <c r="U405" s="683" t="s">
        <v>1784</v>
      </c>
      <c r="V405" s="683" t="s">
        <v>500</v>
      </c>
      <c r="W405" s="683" t="s">
        <v>59</v>
      </c>
      <c r="X405" s="683" t="s">
        <v>1088</v>
      </c>
      <c r="Y405" s="683" t="s">
        <v>436</v>
      </c>
      <c r="Z405" s="683" t="s">
        <v>1089</v>
      </c>
      <c r="AA405" s="683" t="s">
        <v>437</v>
      </c>
      <c r="AB405" s="684" t="s">
        <v>514</v>
      </c>
    </row>
    <row r="406" spans="1:30" ht="15" customHeight="1" x14ac:dyDescent="0.2">
      <c r="A406" s="687">
        <v>1</v>
      </c>
      <c r="B406" s="126" t="s">
        <v>106</v>
      </c>
      <c r="C406" s="726">
        <v>20</v>
      </c>
      <c r="D406" s="726">
        <v>16</v>
      </c>
      <c r="E406" s="726">
        <v>3</v>
      </c>
      <c r="F406" s="726">
        <v>1</v>
      </c>
      <c r="G406" s="726">
        <v>59</v>
      </c>
      <c r="H406" s="726">
        <v>22</v>
      </c>
      <c r="I406" s="727">
        <v>35</v>
      </c>
      <c r="J406" s="725">
        <f t="shared" si="34"/>
        <v>20</v>
      </c>
      <c r="K406" s="725">
        <f t="shared" si="35"/>
        <v>35</v>
      </c>
      <c r="L406" s="1341" t="s">
        <v>532</v>
      </c>
      <c r="M406" s="1342"/>
      <c r="N406" s="1342"/>
      <c r="O406" s="1343"/>
      <c r="Q406" s="681" t="s">
        <v>1615</v>
      </c>
      <c r="R406" s="10"/>
      <c r="S406" s="20"/>
      <c r="T406" s="20"/>
      <c r="U406" s="20"/>
      <c r="V406" s="20"/>
      <c r="W406" s="20"/>
      <c r="X406" s="20"/>
      <c r="Y406" s="20"/>
      <c r="Z406" s="20"/>
      <c r="AA406" s="20"/>
      <c r="AB406" s="21"/>
    </row>
    <row r="407" spans="1:30" ht="15" customHeight="1" x14ac:dyDescent="0.2">
      <c r="A407" s="685">
        <v>2</v>
      </c>
      <c r="B407" s="129" t="s">
        <v>2272</v>
      </c>
      <c r="C407" s="721">
        <v>20</v>
      </c>
      <c r="D407" s="721">
        <v>14</v>
      </c>
      <c r="E407" s="721">
        <v>3</v>
      </c>
      <c r="F407" s="721">
        <v>3</v>
      </c>
      <c r="G407" s="721">
        <v>49</v>
      </c>
      <c r="H407" s="721">
        <v>27</v>
      </c>
      <c r="I407" s="723">
        <v>31</v>
      </c>
      <c r="J407" s="725">
        <f t="shared" si="34"/>
        <v>20</v>
      </c>
      <c r="K407" s="725">
        <f t="shared" si="35"/>
        <v>31</v>
      </c>
      <c r="L407" s="1344"/>
      <c r="M407" s="1345"/>
      <c r="N407" s="1345"/>
      <c r="O407" s="1346"/>
      <c r="Q407" s="681" t="s">
        <v>241</v>
      </c>
      <c r="R407" s="20"/>
      <c r="S407" s="10"/>
      <c r="T407" s="20"/>
      <c r="U407" s="20"/>
      <c r="V407" s="20"/>
      <c r="W407" s="20"/>
      <c r="X407" s="20"/>
      <c r="Y407" s="20"/>
      <c r="Z407" s="20"/>
      <c r="AA407" s="20"/>
      <c r="AB407" s="21" t="s">
        <v>532</v>
      </c>
    </row>
    <row r="408" spans="1:30" ht="15" customHeight="1" x14ac:dyDescent="0.2">
      <c r="A408" s="685">
        <v>3</v>
      </c>
      <c r="B408" s="129" t="s">
        <v>2283</v>
      </c>
      <c r="C408" s="721">
        <v>20</v>
      </c>
      <c r="D408" s="721">
        <v>10</v>
      </c>
      <c r="E408" s="721">
        <v>7</v>
      </c>
      <c r="F408" s="721">
        <v>3</v>
      </c>
      <c r="G408" s="721">
        <v>48</v>
      </c>
      <c r="H408" s="721">
        <v>31</v>
      </c>
      <c r="I408" s="723">
        <v>27</v>
      </c>
      <c r="J408" s="725">
        <f t="shared" si="34"/>
        <v>20</v>
      </c>
      <c r="K408" s="725">
        <f t="shared" si="35"/>
        <v>27</v>
      </c>
      <c r="L408" s="1344"/>
      <c r="M408" s="1345"/>
      <c r="N408" s="1345"/>
      <c r="O408" s="1346"/>
      <c r="Q408" s="681" t="s">
        <v>564</v>
      </c>
      <c r="R408" s="20"/>
      <c r="S408" s="20"/>
      <c r="T408" s="10"/>
      <c r="U408" s="20"/>
      <c r="V408" s="20"/>
      <c r="W408" s="20"/>
      <c r="X408" s="20"/>
      <c r="Y408" s="20"/>
      <c r="Z408" s="20"/>
      <c r="AA408" s="20"/>
      <c r="AB408" s="21"/>
    </row>
    <row r="409" spans="1:30" ht="15" customHeight="1" x14ac:dyDescent="0.2">
      <c r="A409" s="685">
        <v>4</v>
      </c>
      <c r="B409" s="129" t="s">
        <v>2284</v>
      </c>
      <c r="C409" s="721">
        <v>20</v>
      </c>
      <c r="D409" s="721">
        <v>10</v>
      </c>
      <c r="E409" s="721">
        <v>5</v>
      </c>
      <c r="F409" s="721">
        <v>5</v>
      </c>
      <c r="G409" s="721">
        <v>50</v>
      </c>
      <c r="H409" s="721">
        <v>29</v>
      </c>
      <c r="I409" s="723">
        <v>25</v>
      </c>
      <c r="J409" s="725">
        <f t="shared" si="34"/>
        <v>20</v>
      </c>
      <c r="K409" s="725">
        <f t="shared" si="35"/>
        <v>25</v>
      </c>
      <c r="L409" s="1344"/>
      <c r="M409" s="1345"/>
      <c r="N409" s="1345"/>
      <c r="O409" s="1346"/>
      <c r="Q409" s="681" t="s">
        <v>1784</v>
      </c>
      <c r="R409" s="20"/>
      <c r="S409" s="20"/>
      <c r="T409" s="20"/>
      <c r="U409" s="10"/>
      <c r="V409" s="20"/>
      <c r="W409" s="20"/>
      <c r="X409" s="20"/>
      <c r="Y409" s="20"/>
      <c r="Z409" s="20"/>
      <c r="AA409" s="20"/>
      <c r="AB409" s="21"/>
    </row>
    <row r="410" spans="1:30" ht="15" customHeight="1" x14ac:dyDescent="0.2">
      <c r="A410" s="685">
        <v>5</v>
      </c>
      <c r="B410" s="129" t="s">
        <v>1092</v>
      </c>
      <c r="C410" s="721">
        <v>20</v>
      </c>
      <c r="D410" s="721">
        <v>7</v>
      </c>
      <c r="E410" s="721">
        <v>6</v>
      </c>
      <c r="F410" s="721">
        <v>7</v>
      </c>
      <c r="G410" s="721">
        <v>33</v>
      </c>
      <c r="H410" s="721">
        <v>36</v>
      </c>
      <c r="I410" s="723">
        <v>20</v>
      </c>
      <c r="J410" s="725">
        <f t="shared" si="34"/>
        <v>20</v>
      </c>
      <c r="K410" s="725">
        <f t="shared" si="35"/>
        <v>20</v>
      </c>
      <c r="L410" s="1344"/>
      <c r="M410" s="1345"/>
      <c r="N410" s="1345"/>
      <c r="O410" s="1346"/>
      <c r="Q410" s="681" t="s">
        <v>500</v>
      </c>
      <c r="R410" s="20"/>
      <c r="S410" s="20"/>
      <c r="T410" s="20"/>
      <c r="U410" s="20"/>
      <c r="V410" s="10"/>
      <c r="W410" s="20"/>
      <c r="X410" s="20"/>
      <c r="Y410" s="20"/>
      <c r="Z410" s="20"/>
      <c r="AA410" s="20"/>
      <c r="AB410" s="21"/>
    </row>
    <row r="411" spans="1:30" ht="15" customHeight="1" x14ac:dyDescent="0.2">
      <c r="A411" s="685">
        <v>6</v>
      </c>
      <c r="B411" s="129" t="s">
        <v>2262</v>
      </c>
      <c r="C411" s="721">
        <v>20</v>
      </c>
      <c r="D411" s="721">
        <v>7</v>
      </c>
      <c r="E411" s="721">
        <v>6</v>
      </c>
      <c r="F411" s="721">
        <v>7</v>
      </c>
      <c r="G411" s="721">
        <v>37</v>
      </c>
      <c r="H411" s="721">
        <v>42</v>
      </c>
      <c r="I411" s="723">
        <v>20</v>
      </c>
      <c r="J411" s="725">
        <f t="shared" si="34"/>
        <v>20</v>
      </c>
      <c r="K411" s="725">
        <f t="shared" si="35"/>
        <v>20</v>
      </c>
      <c r="L411" s="1344"/>
      <c r="M411" s="1345"/>
      <c r="N411" s="1345"/>
      <c r="O411" s="1346"/>
      <c r="Q411" s="681" t="s">
        <v>59</v>
      </c>
      <c r="R411" s="20"/>
      <c r="S411" s="20"/>
      <c r="T411" s="20"/>
      <c r="U411" s="20"/>
      <c r="V411" s="20"/>
      <c r="W411" s="10"/>
      <c r="X411" s="20"/>
      <c r="Y411" s="20"/>
      <c r="Z411" s="20"/>
      <c r="AA411" s="20"/>
      <c r="AB411" s="21"/>
    </row>
    <row r="412" spans="1:30" ht="15" customHeight="1" x14ac:dyDescent="0.2">
      <c r="A412" s="685">
        <v>7</v>
      </c>
      <c r="B412" s="129" t="s">
        <v>616</v>
      </c>
      <c r="C412" s="721">
        <v>20</v>
      </c>
      <c r="D412" s="721">
        <v>6</v>
      </c>
      <c r="E412" s="721">
        <v>5</v>
      </c>
      <c r="F412" s="721">
        <v>9</v>
      </c>
      <c r="G412" s="721">
        <v>27</v>
      </c>
      <c r="H412" s="721">
        <v>34</v>
      </c>
      <c r="I412" s="723">
        <v>17</v>
      </c>
      <c r="J412" s="725">
        <f t="shared" si="34"/>
        <v>20</v>
      </c>
      <c r="K412" s="725">
        <f t="shared" si="35"/>
        <v>17</v>
      </c>
      <c r="L412" s="1344"/>
      <c r="M412" s="1345"/>
      <c r="N412" s="1345"/>
      <c r="O412" s="1346"/>
      <c r="Q412" s="681" t="s">
        <v>1088</v>
      </c>
      <c r="R412" s="20"/>
      <c r="S412" s="20"/>
      <c r="T412" s="20"/>
      <c r="U412" s="20"/>
      <c r="V412" s="20"/>
      <c r="W412" s="20"/>
      <c r="X412" s="10"/>
      <c r="Y412" s="20"/>
      <c r="Z412" s="20"/>
      <c r="AA412" s="20"/>
      <c r="AB412" s="21"/>
    </row>
    <row r="413" spans="1:30" ht="15" customHeight="1" x14ac:dyDescent="0.2">
      <c r="A413" s="685">
        <v>8</v>
      </c>
      <c r="B413" s="129" t="s">
        <v>2285</v>
      </c>
      <c r="C413" s="721">
        <v>20</v>
      </c>
      <c r="D413" s="721">
        <v>5</v>
      </c>
      <c r="E413" s="721">
        <v>5</v>
      </c>
      <c r="F413" s="721">
        <v>10</v>
      </c>
      <c r="G413" s="721">
        <v>33</v>
      </c>
      <c r="H413" s="721">
        <v>47</v>
      </c>
      <c r="I413" s="723">
        <v>15</v>
      </c>
      <c r="J413" s="725">
        <f t="shared" si="34"/>
        <v>20</v>
      </c>
      <c r="K413" s="725">
        <f t="shared" si="35"/>
        <v>15</v>
      </c>
      <c r="L413" s="1344"/>
      <c r="M413" s="1345"/>
      <c r="N413" s="1345"/>
      <c r="O413" s="1346"/>
      <c r="Q413" s="681" t="s">
        <v>436</v>
      </c>
      <c r="R413" s="20"/>
      <c r="S413" s="20"/>
      <c r="T413" s="20"/>
      <c r="U413" s="20"/>
      <c r="V413" s="20"/>
      <c r="W413" s="20"/>
      <c r="X413" s="20"/>
      <c r="Y413" s="10"/>
      <c r="Z413" s="20"/>
      <c r="AA413" s="20"/>
      <c r="AB413" s="21"/>
    </row>
    <row r="414" spans="1:30" ht="15" customHeight="1" x14ac:dyDescent="0.2">
      <c r="A414" s="685">
        <v>9</v>
      </c>
      <c r="B414" s="129" t="s">
        <v>1471</v>
      </c>
      <c r="C414" s="721">
        <v>20</v>
      </c>
      <c r="D414" s="721">
        <v>5</v>
      </c>
      <c r="E414" s="721">
        <v>4</v>
      </c>
      <c r="F414" s="721">
        <v>11</v>
      </c>
      <c r="G414" s="721">
        <v>25</v>
      </c>
      <c r="H414" s="721">
        <v>38</v>
      </c>
      <c r="I414" s="723">
        <v>14</v>
      </c>
      <c r="J414" s="725">
        <f t="shared" si="34"/>
        <v>20</v>
      </c>
      <c r="K414" s="725">
        <f t="shared" si="35"/>
        <v>14</v>
      </c>
      <c r="L414" s="1344"/>
      <c r="M414" s="1345"/>
      <c r="N414" s="1345"/>
      <c r="O414" s="1346"/>
      <c r="Q414" s="681" t="s">
        <v>1089</v>
      </c>
      <c r="R414" s="20"/>
      <c r="S414" s="20"/>
      <c r="T414" s="20"/>
      <c r="U414" s="20"/>
      <c r="V414" s="20"/>
      <c r="W414" s="20"/>
      <c r="X414" s="20"/>
      <c r="Y414" s="20"/>
      <c r="Z414" s="10"/>
      <c r="AA414" s="20"/>
      <c r="AB414" s="21"/>
    </row>
    <row r="415" spans="1:30" ht="15" customHeight="1" x14ac:dyDescent="0.2">
      <c r="A415" s="685">
        <v>10</v>
      </c>
      <c r="B415" s="129" t="s">
        <v>2286</v>
      </c>
      <c r="C415" s="721">
        <v>20</v>
      </c>
      <c r="D415" s="721">
        <v>3</v>
      </c>
      <c r="E415" s="721">
        <v>4</v>
      </c>
      <c r="F415" s="721">
        <v>13</v>
      </c>
      <c r="G415" s="721">
        <v>35</v>
      </c>
      <c r="H415" s="721">
        <v>61</v>
      </c>
      <c r="I415" s="723">
        <v>10</v>
      </c>
      <c r="J415" s="725">
        <f t="shared" si="34"/>
        <v>20</v>
      </c>
      <c r="K415" s="725">
        <f t="shared" si="35"/>
        <v>10</v>
      </c>
      <c r="L415" s="1344"/>
      <c r="M415" s="1345"/>
      <c r="N415" s="1345"/>
      <c r="O415" s="1346"/>
      <c r="Q415" s="681" t="s">
        <v>437</v>
      </c>
      <c r="R415" s="20"/>
      <c r="S415" s="20"/>
      <c r="T415" s="20"/>
      <c r="U415" s="20"/>
      <c r="V415" s="20"/>
      <c r="W415" s="20"/>
      <c r="X415" s="20"/>
      <c r="Y415" s="20"/>
      <c r="Z415" s="20"/>
      <c r="AA415" s="10"/>
      <c r="AB415" s="21"/>
    </row>
    <row r="416" spans="1:30" ht="15" customHeight="1" thickBot="1" x14ac:dyDescent="0.25">
      <c r="A416" s="686">
        <v>11</v>
      </c>
      <c r="B416" s="130" t="s">
        <v>1548</v>
      </c>
      <c r="C416" s="722">
        <v>20</v>
      </c>
      <c r="D416" s="722">
        <v>2</v>
      </c>
      <c r="E416" s="722">
        <v>2</v>
      </c>
      <c r="F416" s="722">
        <v>16</v>
      </c>
      <c r="G416" s="722">
        <v>22</v>
      </c>
      <c r="H416" s="722">
        <v>51</v>
      </c>
      <c r="I416" s="724">
        <v>6</v>
      </c>
      <c r="J416" s="725">
        <f t="shared" si="34"/>
        <v>20</v>
      </c>
      <c r="K416" s="725">
        <f t="shared" si="35"/>
        <v>6</v>
      </c>
      <c r="L416" s="1347"/>
      <c r="M416" s="1348"/>
      <c r="N416" s="1348"/>
      <c r="O416" s="1349"/>
      <c r="Q416" s="682" t="s">
        <v>514</v>
      </c>
      <c r="R416" s="23"/>
      <c r="S416" s="23"/>
      <c r="T416" s="23"/>
      <c r="U416" s="23"/>
      <c r="V416" s="23"/>
      <c r="W416" s="23"/>
      <c r="X416" s="23"/>
      <c r="Y416" s="23"/>
      <c r="Z416" s="23"/>
      <c r="AA416" s="23"/>
      <c r="AB416" s="15"/>
    </row>
    <row r="417" spans="1:29" ht="15" customHeight="1" x14ac:dyDescent="0.2">
      <c r="C417" s="725">
        <f t="shared" ref="C417:I417" si="37">SUM(C406:C416)</f>
        <v>220</v>
      </c>
      <c r="D417" s="725">
        <f t="shared" si="37"/>
        <v>85</v>
      </c>
      <c r="E417" s="725">
        <f t="shared" si="37"/>
        <v>50</v>
      </c>
      <c r="F417" s="725">
        <f t="shared" si="37"/>
        <v>85</v>
      </c>
      <c r="G417" s="725">
        <f t="shared" si="37"/>
        <v>418</v>
      </c>
      <c r="H417" s="725">
        <f t="shared" si="37"/>
        <v>418</v>
      </c>
      <c r="I417" s="725">
        <f t="shared" si="37"/>
        <v>220</v>
      </c>
      <c r="J417" s="725">
        <f t="shared" si="34"/>
        <v>220</v>
      </c>
      <c r="K417" s="725">
        <f t="shared" si="35"/>
        <v>220</v>
      </c>
    </row>
    <row r="418" spans="1:29" ht="15" customHeight="1" thickBot="1" x14ac:dyDescent="0.25">
      <c r="L418" s="729" t="s">
        <v>532</v>
      </c>
    </row>
    <row r="419" spans="1:29" ht="15" customHeight="1" thickBot="1" x14ac:dyDescent="0.25">
      <c r="A419" s="1332" t="s">
        <v>2231</v>
      </c>
      <c r="B419" s="1333"/>
      <c r="C419" s="1333"/>
      <c r="D419" s="1333"/>
      <c r="E419" s="1333"/>
      <c r="F419" s="1334"/>
      <c r="G419" s="1335" t="s">
        <v>1477</v>
      </c>
      <c r="H419" s="1336"/>
      <c r="I419" s="1337"/>
      <c r="L419" s="952" t="s">
        <v>538</v>
      </c>
      <c r="M419" s="953"/>
      <c r="N419" s="953"/>
      <c r="O419" s="954"/>
    </row>
    <row r="420" spans="1:29" ht="15" customHeight="1" thickBot="1" x14ac:dyDescent="0.25">
      <c r="A420" s="688" t="s">
        <v>496</v>
      </c>
      <c r="B420" s="689" t="s">
        <v>497</v>
      </c>
      <c r="C420" s="690" t="s">
        <v>498</v>
      </c>
      <c r="D420" s="690" t="s">
        <v>499</v>
      </c>
      <c r="E420" s="690" t="s">
        <v>500</v>
      </c>
      <c r="F420" s="690" t="s">
        <v>501</v>
      </c>
      <c r="G420" s="691" t="s">
        <v>502</v>
      </c>
      <c r="H420" s="691" t="s">
        <v>503</v>
      </c>
      <c r="I420" s="692" t="s">
        <v>504</v>
      </c>
      <c r="L420" s="955"/>
      <c r="M420" s="956"/>
      <c r="N420" s="956"/>
      <c r="O420" s="957"/>
      <c r="Q420" s="24" t="s">
        <v>1478</v>
      </c>
      <c r="R420" s="683" t="s">
        <v>241</v>
      </c>
      <c r="S420" s="683" t="s">
        <v>1196</v>
      </c>
      <c r="T420" s="683" t="s">
        <v>541</v>
      </c>
      <c r="U420" s="683" t="s">
        <v>1503</v>
      </c>
      <c r="V420" s="683" t="s">
        <v>1530</v>
      </c>
      <c r="W420" s="683" t="s">
        <v>242</v>
      </c>
      <c r="X420" s="683" t="s">
        <v>2089</v>
      </c>
      <c r="Y420" s="683" t="s">
        <v>1959</v>
      </c>
      <c r="Z420" s="683" t="s">
        <v>2090</v>
      </c>
      <c r="AA420" s="683" t="s">
        <v>955</v>
      </c>
      <c r="AB420" s="683" t="s">
        <v>813</v>
      </c>
      <c r="AC420" s="684" t="s">
        <v>727</v>
      </c>
    </row>
    <row r="421" spans="1:29" ht="15" customHeight="1" x14ac:dyDescent="0.2">
      <c r="A421" s="687">
        <v>1</v>
      </c>
      <c r="B421" s="126" t="s">
        <v>1497</v>
      </c>
      <c r="C421" s="726">
        <v>20</v>
      </c>
      <c r="D421" s="726">
        <v>13</v>
      </c>
      <c r="E421" s="726">
        <v>3</v>
      </c>
      <c r="F421" s="726">
        <v>4</v>
      </c>
      <c r="G421" s="726">
        <v>55</v>
      </c>
      <c r="H421" s="726">
        <v>31</v>
      </c>
      <c r="I421" s="727">
        <v>29</v>
      </c>
      <c r="J421" s="725">
        <f t="shared" si="34"/>
        <v>20</v>
      </c>
      <c r="K421" s="725">
        <f t="shared" si="35"/>
        <v>29</v>
      </c>
      <c r="L421" s="1341" t="s">
        <v>2287</v>
      </c>
      <c r="M421" s="1342"/>
      <c r="N421" s="1342"/>
      <c r="O421" s="1343"/>
      <c r="Q421" s="681" t="s">
        <v>241</v>
      </c>
      <c r="R421" s="10"/>
      <c r="S421" s="20"/>
      <c r="T421" s="20" t="s">
        <v>1210</v>
      </c>
      <c r="U421" s="20"/>
      <c r="V421" s="587"/>
      <c r="W421" s="20"/>
      <c r="X421" s="20"/>
      <c r="Y421" s="20"/>
      <c r="Z421" s="20"/>
      <c r="AA421" s="20"/>
      <c r="AB421" s="20"/>
      <c r="AC421" s="21"/>
    </row>
    <row r="422" spans="1:29" ht="15" customHeight="1" x14ac:dyDescent="0.2">
      <c r="A422" s="685">
        <v>2</v>
      </c>
      <c r="B422" s="129" t="s">
        <v>2288</v>
      </c>
      <c r="C422" s="721">
        <v>20</v>
      </c>
      <c r="D422" s="721">
        <v>12</v>
      </c>
      <c r="E422" s="721">
        <v>3</v>
      </c>
      <c r="F422" s="721">
        <v>5</v>
      </c>
      <c r="G422" s="721">
        <v>64</v>
      </c>
      <c r="H422" s="721">
        <v>30</v>
      </c>
      <c r="I422" s="723">
        <v>27</v>
      </c>
      <c r="J422" s="725">
        <f t="shared" si="34"/>
        <v>20</v>
      </c>
      <c r="K422" s="725">
        <f t="shared" si="35"/>
        <v>27</v>
      </c>
      <c r="L422" s="1344"/>
      <c r="M422" s="1345"/>
      <c r="N422" s="1345"/>
      <c r="O422" s="1346"/>
      <c r="Q422" s="681" t="s">
        <v>1196</v>
      </c>
      <c r="R422" s="20"/>
      <c r="S422" s="10"/>
      <c r="T422" s="20" t="s">
        <v>1602</v>
      </c>
      <c r="U422" s="20"/>
      <c r="V422" s="587"/>
      <c r="W422" s="20" t="s">
        <v>532</v>
      </c>
      <c r="X422" s="20"/>
      <c r="Y422" s="20"/>
      <c r="Z422" s="20"/>
      <c r="AA422" s="20"/>
      <c r="AB422" s="20"/>
      <c r="AC422" s="21"/>
    </row>
    <row r="423" spans="1:29" ht="15" customHeight="1" x14ac:dyDescent="0.2">
      <c r="A423" s="685">
        <v>3</v>
      </c>
      <c r="B423" s="129" t="s">
        <v>2229</v>
      </c>
      <c r="C423" s="721">
        <v>20</v>
      </c>
      <c r="D423" s="721">
        <v>11</v>
      </c>
      <c r="E423" s="721">
        <v>5</v>
      </c>
      <c r="F423" s="721">
        <v>4</v>
      </c>
      <c r="G423" s="721">
        <v>41</v>
      </c>
      <c r="H423" s="721">
        <v>29</v>
      </c>
      <c r="I423" s="723">
        <v>27</v>
      </c>
      <c r="J423" s="725">
        <f t="shared" si="34"/>
        <v>20</v>
      </c>
      <c r="K423" s="725">
        <f t="shared" si="35"/>
        <v>27</v>
      </c>
      <c r="L423" s="1344"/>
      <c r="M423" s="1345"/>
      <c r="N423" s="1345"/>
      <c r="O423" s="1346"/>
      <c r="Q423" s="681" t="s">
        <v>541</v>
      </c>
      <c r="R423" s="20" t="s">
        <v>844</v>
      </c>
      <c r="S423" s="20" t="s">
        <v>355</v>
      </c>
      <c r="T423" s="10"/>
      <c r="U423" s="20" t="s">
        <v>1490</v>
      </c>
      <c r="V423" s="587"/>
      <c r="W423" s="20" t="s">
        <v>844</v>
      </c>
      <c r="X423" s="20" t="s">
        <v>1644</v>
      </c>
      <c r="Y423" s="20" t="s">
        <v>1655</v>
      </c>
      <c r="Z423" s="20" t="s">
        <v>1602</v>
      </c>
      <c r="AA423" s="20" t="s">
        <v>1599</v>
      </c>
      <c r="AB423" s="20" t="s">
        <v>1493</v>
      </c>
      <c r="AC423" s="21" t="s">
        <v>1207</v>
      </c>
    </row>
    <row r="424" spans="1:29" ht="15" customHeight="1" x14ac:dyDescent="0.2">
      <c r="A424" s="685">
        <v>4</v>
      </c>
      <c r="B424" s="129" t="s">
        <v>1208</v>
      </c>
      <c r="C424" s="721">
        <v>20</v>
      </c>
      <c r="D424" s="721">
        <v>11</v>
      </c>
      <c r="E424" s="721">
        <v>3</v>
      </c>
      <c r="F424" s="721">
        <v>6</v>
      </c>
      <c r="G424" s="721">
        <v>50</v>
      </c>
      <c r="H424" s="721">
        <v>36</v>
      </c>
      <c r="I424" s="723">
        <v>25</v>
      </c>
      <c r="J424" s="725">
        <f t="shared" si="34"/>
        <v>20</v>
      </c>
      <c r="K424" s="725">
        <f t="shared" si="35"/>
        <v>25</v>
      </c>
      <c r="L424" s="1344"/>
      <c r="M424" s="1345"/>
      <c r="N424" s="1345"/>
      <c r="O424" s="1346"/>
      <c r="Q424" s="681" t="s">
        <v>1503</v>
      </c>
      <c r="R424" s="20"/>
      <c r="S424" s="20"/>
      <c r="T424" s="20" t="s">
        <v>1489</v>
      </c>
      <c r="U424" s="10"/>
      <c r="V424" s="587"/>
      <c r="W424" s="20"/>
      <c r="X424" s="20"/>
      <c r="Y424" s="20"/>
      <c r="Z424" s="20"/>
      <c r="AA424" s="20"/>
      <c r="AB424" s="20"/>
      <c r="AC424" s="21"/>
    </row>
    <row r="425" spans="1:29" ht="15" customHeight="1" x14ac:dyDescent="0.2">
      <c r="A425" s="685">
        <v>5</v>
      </c>
      <c r="B425" s="129" t="s">
        <v>2094</v>
      </c>
      <c r="C425" s="721">
        <v>20</v>
      </c>
      <c r="D425" s="721">
        <v>9</v>
      </c>
      <c r="E425" s="721">
        <v>4</v>
      </c>
      <c r="F425" s="721">
        <v>7</v>
      </c>
      <c r="G425" s="721">
        <v>44</v>
      </c>
      <c r="H425" s="721">
        <v>52</v>
      </c>
      <c r="I425" s="723">
        <v>22</v>
      </c>
      <c r="J425" s="725">
        <f t="shared" si="34"/>
        <v>20</v>
      </c>
      <c r="K425" s="725">
        <f t="shared" si="35"/>
        <v>22</v>
      </c>
      <c r="L425" s="1344"/>
      <c r="M425" s="1345"/>
      <c r="N425" s="1345"/>
      <c r="O425" s="1346"/>
      <c r="Q425" s="681" t="s">
        <v>1530</v>
      </c>
      <c r="R425" s="587"/>
      <c r="S425" s="587"/>
      <c r="T425" s="587"/>
      <c r="U425" s="587"/>
      <c r="V425" s="10"/>
      <c r="W425" s="587"/>
      <c r="X425" s="587"/>
      <c r="Y425" s="587"/>
      <c r="Z425" s="587"/>
      <c r="AA425" s="587"/>
      <c r="AB425" s="587"/>
      <c r="AC425" s="615"/>
    </row>
    <row r="426" spans="1:29" ht="15" customHeight="1" x14ac:dyDescent="0.2">
      <c r="A426" s="685">
        <v>6</v>
      </c>
      <c r="B426" s="129" t="s">
        <v>2289</v>
      </c>
      <c r="C426" s="721">
        <v>20</v>
      </c>
      <c r="D426" s="721">
        <v>7</v>
      </c>
      <c r="E426" s="721">
        <v>6</v>
      </c>
      <c r="F426" s="721">
        <v>7</v>
      </c>
      <c r="G426" s="721">
        <v>22</v>
      </c>
      <c r="H426" s="721">
        <v>31</v>
      </c>
      <c r="I426" s="723">
        <v>20</v>
      </c>
      <c r="J426" s="725">
        <f t="shared" si="34"/>
        <v>20</v>
      </c>
      <c r="K426" s="725">
        <f t="shared" si="35"/>
        <v>20</v>
      </c>
      <c r="L426" s="1344"/>
      <c r="M426" s="1345"/>
      <c r="N426" s="1345"/>
      <c r="O426" s="1346"/>
      <c r="Q426" s="681" t="s">
        <v>242</v>
      </c>
      <c r="R426" s="20"/>
      <c r="S426" s="20"/>
      <c r="T426" s="20" t="s">
        <v>1546</v>
      </c>
      <c r="U426" s="20"/>
      <c r="V426" s="587"/>
      <c r="W426" s="10"/>
      <c r="X426" s="20"/>
      <c r="Y426" s="20"/>
      <c r="Z426" s="20"/>
      <c r="AA426" s="20"/>
      <c r="AB426" s="20"/>
      <c r="AC426" s="21"/>
    </row>
    <row r="427" spans="1:29" ht="15" customHeight="1" x14ac:dyDescent="0.2">
      <c r="A427" s="685">
        <v>7</v>
      </c>
      <c r="B427" s="129" t="s">
        <v>2290</v>
      </c>
      <c r="C427" s="721">
        <v>20</v>
      </c>
      <c r="D427" s="721">
        <v>7</v>
      </c>
      <c r="E427" s="721">
        <v>3</v>
      </c>
      <c r="F427" s="721">
        <v>10</v>
      </c>
      <c r="G427" s="721">
        <v>37</v>
      </c>
      <c r="H427" s="721">
        <v>41</v>
      </c>
      <c r="I427" s="723">
        <v>17</v>
      </c>
      <c r="J427" s="725">
        <f t="shared" si="34"/>
        <v>20</v>
      </c>
      <c r="K427" s="725">
        <f t="shared" si="35"/>
        <v>17</v>
      </c>
      <c r="L427" s="1344"/>
      <c r="M427" s="1345"/>
      <c r="N427" s="1345"/>
      <c r="O427" s="1346"/>
      <c r="Q427" s="681" t="s">
        <v>2089</v>
      </c>
      <c r="R427" s="20"/>
      <c r="S427" s="20"/>
      <c r="T427" s="20" t="s">
        <v>1643</v>
      </c>
      <c r="U427" s="20"/>
      <c r="V427" s="587"/>
      <c r="W427" s="20"/>
      <c r="X427" s="10"/>
      <c r="Y427" s="20"/>
      <c r="Z427" s="20"/>
      <c r="AA427" s="20"/>
      <c r="AB427" s="20"/>
      <c r="AC427" s="21"/>
    </row>
    <row r="428" spans="1:29" ht="15" customHeight="1" x14ac:dyDescent="0.2">
      <c r="A428" s="685">
        <v>8</v>
      </c>
      <c r="B428" s="129" t="s">
        <v>2268</v>
      </c>
      <c r="C428" s="721">
        <v>20</v>
      </c>
      <c r="D428" s="721">
        <v>6</v>
      </c>
      <c r="E428" s="721">
        <v>3</v>
      </c>
      <c r="F428" s="721">
        <v>11</v>
      </c>
      <c r="G428" s="721">
        <v>30</v>
      </c>
      <c r="H428" s="721">
        <v>39</v>
      </c>
      <c r="I428" s="723">
        <v>15</v>
      </c>
      <c r="J428" s="725">
        <f t="shared" si="34"/>
        <v>20</v>
      </c>
      <c r="K428" s="725">
        <f t="shared" si="35"/>
        <v>15</v>
      </c>
      <c r="L428" s="1344"/>
      <c r="M428" s="1345"/>
      <c r="N428" s="1345"/>
      <c r="O428" s="1346"/>
      <c r="Q428" s="681" t="s">
        <v>1959</v>
      </c>
      <c r="R428" s="20"/>
      <c r="S428" s="20"/>
      <c r="T428" s="20" t="s">
        <v>1494</v>
      </c>
      <c r="U428" s="20"/>
      <c r="V428" s="587"/>
      <c r="W428" s="20"/>
      <c r="X428" s="20"/>
      <c r="Y428" s="10"/>
      <c r="Z428" s="20"/>
      <c r="AA428" s="20"/>
      <c r="AB428" s="20"/>
      <c r="AC428" s="21"/>
    </row>
    <row r="429" spans="1:29" ht="15" customHeight="1" x14ac:dyDescent="0.2">
      <c r="A429" s="685">
        <v>9</v>
      </c>
      <c r="B429" s="129" t="s">
        <v>2291</v>
      </c>
      <c r="C429" s="721">
        <v>20</v>
      </c>
      <c r="D429" s="721">
        <v>6</v>
      </c>
      <c r="E429" s="721">
        <v>2</v>
      </c>
      <c r="F429" s="721">
        <v>12</v>
      </c>
      <c r="G429" s="721">
        <v>36</v>
      </c>
      <c r="H429" s="721">
        <v>57</v>
      </c>
      <c r="I429" s="723">
        <v>14</v>
      </c>
      <c r="J429" s="725">
        <f t="shared" si="34"/>
        <v>20</v>
      </c>
      <c r="K429" s="725">
        <f t="shared" si="35"/>
        <v>14</v>
      </c>
      <c r="L429" s="1344"/>
      <c r="M429" s="1345"/>
      <c r="N429" s="1345"/>
      <c r="O429" s="1346"/>
      <c r="Q429" s="681" t="s">
        <v>2090</v>
      </c>
      <c r="R429" s="20"/>
      <c r="S429" s="20"/>
      <c r="T429" s="20" t="s">
        <v>1494</v>
      </c>
      <c r="U429" s="20"/>
      <c r="V429" s="587"/>
      <c r="W429" s="20"/>
      <c r="X429" s="20"/>
      <c r="Y429" s="20"/>
      <c r="Z429" s="10"/>
      <c r="AA429" s="20"/>
      <c r="AB429" s="20"/>
      <c r="AC429" s="21"/>
    </row>
    <row r="430" spans="1:29" ht="15" customHeight="1" x14ac:dyDescent="0.2">
      <c r="A430" s="685">
        <v>10</v>
      </c>
      <c r="B430" s="129" t="s">
        <v>1455</v>
      </c>
      <c r="C430" s="721">
        <v>20</v>
      </c>
      <c r="D430" s="721">
        <v>4</v>
      </c>
      <c r="E430" s="721">
        <v>5</v>
      </c>
      <c r="F430" s="721">
        <v>11</v>
      </c>
      <c r="G430" s="721">
        <v>48</v>
      </c>
      <c r="H430" s="721">
        <v>56</v>
      </c>
      <c r="I430" s="723">
        <v>13</v>
      </c>
      <c r="J430" s="725">
        <f t="shared" si="34"/>
        <v>20</v>
      </c>
      <c r="K430" s="725">
        <f t="shared" si="35"/>
        <v>13</v>
      </c>
      <c r="L430" s="1344"/>
      <c r="M430" s="1345"/>
      <c r="N430" s="1345"/>
      <c r="O430" s="1346"/>
      <c r="Q430" s="681" t="s">
        <v>1587</v>
      </c>
      <c r="R430" s="20"/>
      <c r="S430" s="20"/>
      <c r="T430" s="20" t="s">
        <v>1893</v>
      </c>
      <c r="U430" s="20"/>
      <c r="V430" s="587"/>
      <c r="W430" s="20"/>
      <c r="X430" s="20"/>
      <c r="Y430" s="20"/>
      <c r="Z430" s="20"/>
      <c r="AA430" s="10"/>
      <c r="AB430" s="20"/>
      <c r="AC430" s="21"/>
    </row>
    <row r="431" spans="1:29" ht="15" customHeight="1" x14ac:dyDescent="0.2">
      <c r="A431" s="685">
        <v>11</v>
      </c>
      <c r="B431" s="129" t="s">
        <v>1369</v>
      </c>
      <c r="C431" s="721">
        <v>20</v>
      </c>
      <c r="D431" s="721">
        <v>5</v>
      </c>
      <c r="E431" s="721">
        <v>1</v>
      </c>
      <c r="F431" s="721">
        <v>14</v>
      </c>
      <c r="G431" s="721">
        <v>21</v>
      </c>
      <c r="H431" s="721">
        <v>46</v>
      </c>
      <c r="I431" s="723">
        <v>11</v>
      </c>
      <c r="J431" s="725">
        <f t="shared" si="34"/>
        <v>20</v>
      </c>
      <c r="K431" s="725">
        <f t="shared" si="35"/>
        <v>11</v>
      </c>
      <c r="L431" s="1344"/>
      <c r="M431" s="1345"/>
      <c r="N431" s="1345"/>
      <c r="O431" s="1346"/>
      <c r="Q431" s="681" t="s">
        <v>813</v>
      </c>
      <c r="R431" s="20"/>
      <c r="S431" s="20"/>
      <c r="T431" s="20" t="s">
        <v>1539</v>
      </c>
      <c r="U431" s="20"/>
      <c r="V431" s="587"/>
      <c r="W431" s="20"/>
      <c r="X431" s="20"/>
      <c r="Y431" s="20"/>
      <c r="Z431" s="20"/>
      <c r="AA431" s="20"/>
      <c r="AB431" s="10"/>
      <c r="AC431" s="21"/>
    </row>
    <row r="432" spans="1:29" ht="15" customHeight="1" thickBot="1" x14ac:dyDescent="0.25">
      <c r="A432" s="686" t="s">
        <v>533</v>
      </c>
      <c r="B432" s="130" t="s">
        <v>2062</v>
      </c>
      <c r="C432" s="722">
        <v>0</v>
      </c>
      <c r="D432" s="722">
        <v>0</v>
      </c>
      <c r="E432" s="722">
        <v>0</v>
      </c>
      <c r="F432" s="722">
        <v>0</v>
      </c>
      <c r="G432" s="722">
        <v>0</v>
      </c>
      <c r="H432" s="722">
        <v>0</v>
      </c>
      <c r="I432" s="724">
        <v>0</v>
      </c>
      <c r="J432" s="725">
        <f t="shared" si="34"/>
        <v>0</v>
      </c>
      <c r="K432" s="725">
        <f t="shared" si="35"/>
        <v>0</v>
      </c>
      <c r="L432" s="1347"/>
      <c r="M432" s="1348"/>
      <c r="N432" s="1348"/>
      <c r="O432" s="1349"/>
      <c r="Q432" s="682" t="s">
        <v>727</v>
      </c>
      <c r="R432" s="23"/>
      <c r="S432" s="23"/>
      <c r="T432" s="23" t="s">
        <v>1642</v>
      </c>
      <c r="U432" s="23"/>
      <c r="V432" s="594"/>
      <c r="W432" s="23"/>
      <c r="X432" s="23"/>
      <c r="Y432" s="23"/>
      <c r="Z432" s="23"/>
      <c r="AA432" s="23"/>
      <c r="AB432" s="23"/>
      <c r="AC432" s="15"/>
    </row>
    <row r="433" spans="1:31" ht="15" customHeight="1" x14ac:dyDescent="0.2">
      <c r="C433" s="725">
        <f t="shared" ref="C433:I433" si="38">SUM(C421:C432)</f>
        <v>220</v>
      </c>
      <c r="D433" s="725">
        <f t="shared" si="38"/>
        <v>91</v>
      </c>
      <c r="E433" s="725">
        <f t="shared" si="38"/>
        <v>38</v>
      </c>
      <c r="F433" s="725">
        <f t="shared" si="38"/>
        <v>91</v>
      </c>
      <c r="G433" s="725">
        <f t="shared" si="38"/>
        <v>448</v>
      </c>
      <c r="H433" s="725">
        <f t="shared" si="38"/>
        <v>448</v>
      </c>
      <c r="I433" s="725">
        <f t="shared" si="38"/>
        <v>220</v>
      </c>
      <c r="J433" s="725">
        <f t="shared" si="34"/>
        <v>220</v>
      </c>
      <c r="K433" s="725">
        <f t="shared" si="35"/>
        <v>220</v>
      </c>
      <c r="L433" s="729" t="s">
        <v>532</v>
      </c>
    </row>
    <row r="434" spans="1:31" ht="15" customHeight="1" thickBot="1" x14ac:dyDescent="0.25"/>
    <row r="435" spans="1:31" ht="15" customHeight="1" x14ac:dyDescent="0.2">
      <c r="A435" s="1131" t="s">
        <v>491</v>
      </c>
      <c r="B435" s="1305"/>
      <c r="C435" s="1287" t="s">
        <v>2292</v>
      </c>
      <c r="D435" s="1288"/>
      <c r="E435" s="1288"/>
      <c r="F435" s="1288"/>
      <c r="G435" s="1288"/>
      <c r="H435" s="1288"/>
      <c r="I435" s="1289"/>
      <c r="P435" s="5" t="s">
        <v>532</v>
      </c>
      <c r="R435" s="5" t="s">
        <v>532</v>
      </c>
    </row>
    <row r="436" spans="1:31" ht="15" customHeight="1" thickBot="1" x14ac:dyDescent="0.25">
      <c r="A436" s="1133"/>
      <c r="B436" s="1306"/>
      <c r="C436" s="1290"/>
      <c r="D436" s="1291"/>
      <c r="E436" s="1291"/>
      <c r="F436" s="1291"/>
      <c r="G436" s="1291"/>
      <c r="H436" s="1291"/>
      <c r="I436" s="1292"/>
    </row>
    <row r="437" spans="1:31" ht="15" customHeight="1" thickBot="1" x14ac:dyDescent="0.25"/>
    <row r="438" spans="1:31" ht="15" customHeight="1" thickBot="1" x14ac:dyDescent="0.25">
      <c r="A438" s="1239" t="s">
        <v>2187</v>
      </c>
      <c r="B438" s="1240"/>
      <c r="C438" s="1240"/>
      <c r="D438" s="1240"/>
      <c r="E438" s="1240"/>
      <c r="F438" s="1241"/>
      <c r="G438" s="1236" t="s">
        <v>2292</v>
      </c>
      <c r="H438" s="1237"/>
      <c r="I438" s="1238"/>
      <c r="L438" s="952" t="s">
        <v>538</v>
      </c>
      <c r="M438" s="953"/>
      <c r="N438" s="953"/>
      <c r="O438" s="954"/>
    </row>
    <row r="439" spans="1:31" ht="15" customHeight="1" thickBot="1" x14ac:dyDescent="0.25">
      <c r="A439" s="508" t="s">
        <v>496</v>
      </c>
      <c r="B439" s="509" t="s">
        <v>497</v>
      </c>
      <c r="C439" s="510" t="s">
        <v>498</v>
      </c>
      <c r="D439" s="510" t="s">
        <v>499</v>
      </c>
      <c r="E439" s="510" t="s">
        <v>500</v>
      </c>
      <c r="F439" s="510" t="s">
        <v>501</v>
      </c>
      <c r="G439" s="511" t="s">
        <v>502</v>
      </c>
      <c r="H439" s="511" t="s">
        <v>503</v>
      </c>
      <c r="I439" s="512" t="s">
        <v>504</v>
      </c>
      <c r="L439" s="955"/>
      <c r="M439" s="956"/>
      <c r="N439" s="956"/>
      <c r="O439" s="957"/>
      <c r="Q439" s="24" t="s">
        <v>2293</v>
      </c>
      <c r="R439" s="420" t="s">
        <v>116</v>
      </c>
      <c r="S439" s="420" t="s">
        <v>117</v>
      </c>
      <c r="T439" s="420" t="s">
        <v>158</v>
      </c>
      <c r="U439" s="420" t="s">
        <v>1631</v>
      </c>
      <c r="V439" s="420" t="s">
        <v>700</v>
      </c>
      <c r="W439" s="420" t="s">
        <v>610</v>
      </c>
      <c r="X439" s="420" t="s">
        <v>514</v>
      </c>
      <c r="Y439" s="420" t="s">
        <v>501</v>
      </c>
      <c r="Z439" s="420" t="s">
        <v>591</v>
      </c>
      <c r="AA439" s="420" t="s">
        <v>777</v>
      </c>
      <c r="AB439" s="420" t="s">
        <v>1684</v>
      </c>
      <c r="AC439" s="420" t="s">
        <v>2136</v>
      </c>
      <c r="AD439" s="420" t="s">
        <v>2162</v>
      </c>
      <c r="AE439" s="421" t="s">
        <v>1214</v>
      </c>
    </row>
    <row r="440" spans="1:31" ht="15" customHeight="1" x14ac:dyDescent="0.2">
      <c r="A440" s="518">
        <v>1</v>
      </c>
      <c r="B440" s="126" t="s">
        <v>1431</v>
      </c>
      <c r="C440" s="726">
        <v>26</v>
      </c>
      <c r="D440" s="726">
        <v>17</v>
      </c>
      <c r="E440" s="726">
        <v>6</v>
      </c>
      <c r="F440" s="726">
        <v>3</v>
      </c>
      <c r="G440" s="726">
        <v>79</v>
      </c>
      <c r="H440" s="726">
        <v>36</v>
      </c>
      <c r="I440" s="727">
        <v>40</v>
      </c>
      <c r="J440" s="725">
        <f t="shared" si="34"/>
        <v>26</v>
      </c>
      <c r="K440" s="725">
        <f t="shared" si="35"/>
        <v>40</v>
      </c>
      <c r="L440" s="1341" t="s">
        <v>2294</v>
      </c>
      <c r="M440" s="1342"/>
      <c r="N440" s="1342"/>
      <c r="O440" s="1343"/>
      <c r="Q440" s="422" t="s">
        <v>116</v>
      </c>
      <c r="R440" s="10"/>
      <c r="S440" s="20"/>
      <c r="T440" s="20"/>
      <c r="U440" s="20"/>
      <c r="V440" s="20"/>
      <c r="W440" s="20"/>
      <c r="X440" s="20"/>
      <c r="Y440" s="20"/>
      <c r="Z440" s="20"/>
      <c r="AA440" s="20" t="s">
        <v>844</v>
      </c>
      <c r="AB440" s="20"/>
      <c r="AC440" s="20"/>
      <c r="AD440" s="20"/>
      <c r="AE440" s="21"/>
    </row>
    <row r="441" spans="1:31" ht="15" customHeight="1" x14ac:dyDescent="0.2">
      <c r="A441" s="514">
        <v>2</v>
      </c>
      <c r="B441" s="129" t="s">
        <v>761</v>
      </c>
      <c r="C441" s="721">
        <v>26</v>
      </c>
      <c r="D441" s="721">
        <v>16</v>
      </c>
      <c r="E441" s="721">
        <v>6</v>
      </c>
      <c r="F441" s="721">
        <v>4</v>
      </c>
      <c r="G441" s="721">
        <v>65</v>
      </c>
      <c r="H441" s="721">
        <v>37</v>
      </c>
      <c r="I441" s="723">
        <v>38</v>
      </c>
      <c r="J441" s="725">
        <f t="shared" si="34"/>
        <v>26</v>
      </c>
      <c r="K441" s="725">
        <f t="shared" si="35"/>
        <v>38</v>
      </c>
      <c r="L441" s="1344"/>
      <c r="M441" s="1345"/>
      <c r="N441" s="1345"/>
      <c r="O441" s="1346"/>
      <c r="Q441" s="422" t="s">
        <v>117</v>
      </c>
      <c r="R441" s="20"/>
      <c r="S441" s="10"/>
      <c r="T441" s="20"/>
      <c r="U441" s="20"/>
      <c r="V441" s="20"/>
      <c r="W441" s="20"/>
      <c r="X441" s="20"/>
      <c r="Y441" s="20"/>
      <c r="Z441" s="20"/>
      <c r="AA441" s="20" t="s">
        <v>1207</v>
      </c>
      <c r="AB441" s="20"/>
      <c r="AC441" s="20"/>
      <c r="AD441" s="20"/>
      <c r="AE441" s="21"/>
    </row>
    <row r="442" spans="1:31" ht="15" customHeight="1" x14ac:dyDescent="0.2">
      <c r="A442" s="514">
        <v>3</v>
      </c>
      <c r="B442" s="129" t="s">
        <v>164</v>
      </c>
      <c r="C442" s="721">
        <v>26</v>
      </c>
      <c r="D442" s="721">
        <v>13</v>
      </c>
      <c r="E442" s="721">
        <v>8</v>
      </c>
      <c r="F442" s="721">
        <v>5</v>
      </c>
      <c r="G442" s="721">
        <v>63</v>
      </c>
      <c r="H442" s="721">
        <v>45</v>
      </c>
      <c r="I442" s="723">
        <v>34</v>
      </c>
      <c r="J442" s="725">
        <f t="shared" si="34"/>
        <v>26</v>
      </c>
      <c r="K442" s="725">
        <f t="shared" si="35"/>
        <v>34</v>
      </c>
      <c r="L442" s="1344"/>
      <c r="M442" s="1345"/>
      <c r="N442" s="1345"/>
      <c r="O442" s="1346"/>
      <c r="Q442" s="422" t="s">
        <v>158</v>
      </c>
      <c r="R442" s="20"/>
      <c r="S442" s="20"/>
      <c r="T442" s="10"/>
      <c r="U442" s="20"/>
      <c r="V442" s="20"/>
      <c r="W442" s="20"/>
      <c r="X442" s="20"/>
      <c r="Y442" s="20"/>
      <c r="Z442" s="20"/>
      <c r="AA442" s="20" t="s">
        <v>1597</v>
      </c>
      <c r="AB442" s="20"/>
      <c r="AC442" s="20"/>
      <c r="AD442" s="20"/>
      <c r="AE442" s="21"/>
    </row>
    <row r="443" spans="1:31" ht="15" customHeight="1" x14ac:dyDescent="0.2">
      <c r="A443" s="514">
        <v>4</v>
      </c>
      <c r="B443" s="129" t="s">
        <v>1808</v>
      </c>
      <c r="C443" s="721">
        <v>26</v>
      </c>
      <c r="D443" s="721">
        <v>9</v>
      </c>
      <c r="E443" s="721">
        <v>9</v>
      </c>
      <c r="F443" s="721">
        <v>8</v>
      </c>
      <c r="G443" s="721">
        <v>43</v>
      </c>
      <c r="H443" s="721">
        <v>37</v>
      </c>
      <c r="I443" s="723">
        <v>27</v>
      </c>
      <c r="J443" s="725">
        <f t="shared" si="34"/>
        <v>26</v>
      </c>
      <c r="K443" s="725">
        <f t="shared" si="35"/>
        <v>27</v>
      </c>
      <c r="L443" s="1344"/>
      <c r="M443" s="1345"/>
      <c r="N443" s="1345"/>
      <c r="O443" s="1346"/>
      <c r="Q443" s="422" t="s">
        <v>1631</v>
      </c>
      <c r="R443" s="20"/>
      <c r="S443" s="20"/>
      <c r="T443" s="20"/>
      <c r="U443" s="10"/>
      <c r="V443" s="20"/>
      <c r="W443" s="20"/>
      <c r="X443" s="20"/>
      <c r="Y443" s="20"/>
      <c r="Z443" s="20"/>
      <c r="AA443" s="20" t="s">
        <v>1543</v>
      </c>
      <c r="AB443" s="20"/>
      <c r="AC443" s="20"/>
      <c r="AD443" s="20"/>
      <c r="AE443" s="21"/>
    </row>
    <row r="444" spans="1:31" ht="15" customHeight="1" x14ac:dyDescent="0.2">
      <c r="A444" s="514">
        <v>5</v>
      </c>
      <c r="B444" s="129" t="s">
        <v>2163</v>
      </c>
      <c r="C444" s="721">
        <v>26</v>
      </c>
      <c r="D444" s="721">
        <v>10</v>
      </c>
      <c r="E444" s="721">
        <v>7</v>
      </c>
      <c r="F444" s="721">
        <v>9</v>
      </c>
      <c r="G444" s="721">
        <v>44</v>
      </c>
      <c r="H444" s="721">
        <v>51</v>
      </c>
      <c r="I444" s="723">
        <v>27</v>
      </c>
      <c r="J444" s="725">
        <f t="shared" si="34"/>
        <v>26</v>
      </c>
      <c r="K444" s="725">
        <f t="shared" si="35"/>
        <v>27</v>
      </c>
      <c r="L444" s="1344"/>
      <c r="M444" s="1345"/>
      <c r="N444" s="1345"/>
      <c r="O444" s="1346"/>
      <c r="Q444" s="422" t="s">
        <v>700</v>
      </c>
      <c r="R444" s="20"/>
      <c r="S444" s="20"/>
      <c r="T444" s="20"/>
      <c r="U444" s="20"/>
      <c r="V444" s="10"/>
      <c r="W444" s="20"/>
      <c r="X444" s="20"/>
      <c r="Y444" s="20"/>
      <c r="Z444" s="20"/>
      <c r="AA444" s="20" t="s">
        <v>1643</v>
      </c>
      <c r="AB444" s="20"/>
      <c r="AC444" s="20"/>
      <c r="AD444" s="20"/>
      <c r="AE444" s="21" t="s">
        <v>532</v>
      </c>
    </row>
    <row r="445" spans="1:31" ht="15" customHeight="1" x14ac:dyDescent="0.2">
      <c r="A445" s="514">
        <v>6</v>
      </c>
      <c r="B445" s="129" t="s">
        <v>781</v>
      </c>
      <c r="C445" s="721">
        <v>26</v>
      </c>
      <c r="D445" s="721">
        <v>11</v>
      </c>
      <c r="E445" s="721">
        <v>4</v>
      </c>
      <c r="F445" s="721">
        <v>11</v>
      </c>
      <c r="G445" s="721">
        <v>60</v>
      </c>
      <c r="H445" s="721">
        <v>47</v>
      </c>
      <c r="I445" s="723">
        <v>26</v>
      </c>
      <c r="J445" s="725">
        <f t="shared" si="34"/>
        <v>26</v>
      </c>
      <c r="K445" s="725">
        <f t="shared" si="35"/>
        <v>26</v>
      </c>
      <c r="L445" s="1344"/>
      <c r="M445" s="1345"/>
      <c r="N445" s="1345"/>
      <c r="O445" s="1346"/>
      <c r="Q445" s="422" t="s">
        <v>610</v>
      </c>
      <c r="R445" s="20"/>
      <c r="S445" s="20"/>
      <c r="T445" s="20"/>
      <c r="U445" s="20"/>
      <c r="V445" s="20"/>
      <c r="W445" s="10"/>
      <c r="X445" s="20"/>
      <c r="Y445" s="20"/>
      <c r="Z445" s="20"/>
      <c r="AA445" s="20" t="s">
        <v>844</v>
      </c>
      <c r="AB445" s="20"/>
      <c r="AC445" s="20"/>
      <c r="AD445" s="20"/>
      <c r="AE445" s="21"/>
    </row>
    <row r="446" spans="1:31" ht="15" customHeight="1" x14ac:dyDescent="0.2">
      <c r="A446" s="514">
        <v>7</v>
      </c>
      <c r="B446" s="129" t="s">
        <v>2138</v>
      </c>
      <c r="C446" s="721">
        <v>26</v>
      </c>
      <c r="D446" s="721">
        <v>9</v>
      </c>
      <c r="E446" s="721">
        <v>7</v>
      </c>
      <c r="F446" s="721">
        <v>10</v>
      </c>
      <c r="G446" s="721">
        <v>48</v>
      </c>
      <c r="H446" s="721">
        <v>52</v>
      </c>
      <c r="I446" s="723">
        <v>25</v>
      </c>
      <c r="J446" s="725">
        <f t="shared" si="34"/>
        <v>26</v>
      </c>
      <c r="K446" s="725">
        <f t="shared" si="35"/>
        <v>25</v>
      </c>
      <c r="L446" s="1344"/>
      <c r="M446" s="1345"/>
      <c r="N446" s="1345"/>
      <c r="O446" s="1346"/>
      <c r="Q446" s="422" t="s">
        <v>514</v>
      </c>
      <c r="R446" s="20"/>
      <c r="S446" s="20"/>
      <c r="T446" s="20"/>
      <c r="U446" s="20"/>
      <c r="V446" s="20"/>
      <c r="W446" s="20"/>
      <c r="X446" s="10"/>
      <c r="Y446" s="20"/>
      <c r="Z446" s="20"/>
      <c r="AA446" s="20" t="s">
        <v>1881</v>
      </c>
      <c r="AB446" s="20"/>
      <c r="AC446" s="20"/>
      <c r="AD446" s="20"/>
      <c r="AE446" s="21"/>
    </row>
    <row r="447" spans="1:31" ht="15" customHeight="1" x14ac:dyDescent="0.2">
      <c r="A447" s="514">
        <v>8</v>
      </c>
      <c r="B447" s="129" t="s">
        <v>42</v>
      </c>
      <c r="C447" s="721">
        <v>26</v>
      </c>
      <c r="D447" s="721">
        <v>8</v>
      </c>
      <c r="E447" s="721">
        <v>9</v>
      </c>
      <c r="F447" s="721">
        <v>9</v>
      </c>
      <c r="G447" s="721">
        <v>40</v>
      </c>
      <c r="H447" s="721">
        <v>46</v>
      </c>
      <c r="I447" s="723">
        <v>25</v>
      </c>
      <c r="J447" s="725">
        <f t="shared" si="34"/>
        <v>26</v>
      </c>
      <c r="K447" s="725">
        <f t="shared" si="35"/>
        <v>25</v>
      </c>
      <c r="L447" s="1344"/>
      <c r="M447" s="1345"/>
      <c r="N447" s="1345"/>
      <c r="O447" s="1346"/>
      <c r="Q447" s="422" t="s">
        <v>501</v>
      </c>
      <c r="R447" s="20"/>
      <c r="S447" s="20"/>
      <c r="T447" s="20"/>
      <c r="U447" s="20"/>
      <c r="V447" s="20"/>
      <c r="W447" s="20"/>
      <c r="X447" s="20"/>
      <c r="Y447" s="10"/>
      <c r="Z447" s="20"/>
      <c r="AA447" s="20" t="s">
        <v>1210</v>
      </c>
      <c r="AB447" s="20"/>
      <c r="AC447" s="20"/>
      <c r="AD447" s="20"/>
      <c r="AE447" s="21"/>
    </row>
    <row r="448" spans="1:31" ht="15" customHeight="1" x14ac:dyDescent="0.2">
      <c r="A448" s="514">
        <v>9</v>
      </c>
      <c r="B448" s="129" t="s">
        <v>711</v>
      </c>
      <c r="C448" s="721">
        <v>26</v>
      </c>
      <c r="D448" s="721">
        <v>9</v>
      </c>
      <c r="E448" s="721">
        <v>7</v>
      </c>
      <c r="F448" s="721">
        <v>10</v>
      </c>
      <c r="G448" s="721">
        <v>54</v>
      </c>
      <c r="H448" s="721">
        <v>67</v>
      </c>
      <c r="I448" s="723">
        <v>25</v>
      </c>
      <c r="J448" s="725">
        <f t="shared" si="34"/>
        <v>26</v>
      </c>
      <c r="K448" s="725">
        <f t="shared" si="35"/>
        <v>25</v>
      </c>
      <c r="L448" s="1344"/>
      <c r="M448" s="1345"/>
      <c r="N448" s="1345"/>
      <c r="O448" s="1346"/>
      <c r="Q448" s="422" t="s">
        <v>591</v>
      </c>
      <c r="R448" s="20"/>
      <c r="S448" s="20"/>
      <c r="T448" s="20"/>
      <c r="U448" s="20"/>
      <c r="V448" s="20"/>
      <c r="W448" s="20"/>
      <c r="X448" s="20"/>
      <c r="Y448" s="20"/>
      <c r="Z448" s="10"/>
      <c r="AA448" s="20" t="s">
        <v>1642</v>
      </c>
      <c r="AB448" s="20"/>
      <c r="AC448" s="20"/>
      <c r="AD448" s="20"/>
      <c r="AE448" s="21"/>
    </row>
    <row r="449" spans="1:31" ht="15" customHeight="1" x14ac:dyDescent="0.2">
      <c r="A449" s="514">
        <v>10</v>
      </c>
      <c r="B449" s="129" t="s">
        <v>1635</v>
      </c>
      <c r="C449" s="721">
        <v>26</v>
      </c>
      <c r="D449" s="721">
        <v>7</v>
      </c>
      <c r="E449" s="721">
        <v>8</v>
      </c>
      <c r="F449" s="721">
        <v>11</v>
      </c>
      <c r="G449" s="721">
        <v>44</v>
      </c>
      <c r="H449" s="721">
        <v>53</v>
      </c>
      <c r="I449" s="723">
        <v>22</v>
      </c>
      <c r="J449" s="725">
        <f t="shared" si="34"/>
        <v>26</v>
      </c>
      <c r="K449" s="725">
        <f t="shared" si="35"/>
        <v>22</v>
      </c>
      <c r="L449" s="1344"/>
      <c r="M449" s="1345"/>
      <c r="N449" s="1345"/>
      <c r="O449" s="1346"/>
      <c r="Q449" s="422" t="s">
        <v>777</v>
      </c>
      <c r="R449" s="20" t="s">
        <v>1603</v>
      </c>
      <c r="S449" s="20" t="s">
        <v>1540</v>
      </c>
      <c r="T449" s="20" t="s">
        <v>1602</v>
      </c>
      <c r="U449" s="20" t="s">
        <v>1597</v>
      </c>
      <c r="V449" s="20" t="s">
        <v>1210</v>
      </c>
      <c r="W449" s="20" t="s">
        <v>1539</v>
      </c>
      <c r="X449" s="20" t="s">
        <v>1540</v>
      </c>
      <c r="Y449" s="20" t="s">
        <v>1493</v>
      </c>
      <c r="Z449" s="20" t="s">
        <v>1493</v>
      </c>
      <c r="AA449" s="10"/>
      <c r="AB449" s="20" t="s">
        <v>1642</v>
      </c>
      <c r="AC449" s="20" t="s">
        <v>1646</v>
      </c>
      <c r="AD449" s="20" t="s">
        <v>1487</v>
      </c>
      <c r="AE449" s="21" t="s">
        <v>1489</v>
      </c>
    </row>
    <row r="450" spans="1:31" ht="15" customHeight="1" x14ac:dyDescent="0.2">
      <c r="A450" s="514">
        <v>11</v>
      </c>
      <c r="B450" s="129" t="s">
        <v>819</v>
      </c>
      <c r="C450" s="721">
        <v>26</v>
      </c>
      <c r="D450" s="721">
        <v>9</v>
      </c>
      <c r="E450" s="721">
        <v>4</v>
      </c>
      <c r="F450" s="721">
        <v>13</v>
      </c>
      <c r="G450" s="721">
        <v>49</v>
      </c>
      <c r="H450" s="721">
        <v>60</v>
      </c>
      <c r="I450" s="723">
        <v>22</v>
      </c>
      <c r="J450" s="725">
        <f t="shared" si="34"/>
        <v>26</v>
      </c>
      <c r="K450" s="725">
        <f t="shared" si="35"/>
        <v>22</v>
      </c>
      <c r="L450" s="1344"/>
      <c r="M450" s="1345"/>
      <c r="N450" s="1345"/>
      <c r="O450" s="1346"/>
      <c r="Q450" s="422" t="s">
        <v>1684</v>
      </c>
      <c r="R450" s="20"/>
      <c r="S450" s="20"/>
      <c r="T450" s="20"/>
      <c r="U450" s="20"/>
      <c r="V450" s="20"/>
      <c r="W450" s="20"/>
      <c r="X450" s="20"/>
      <c r="Y450" s="20"/>
      <c r="Z450" s="20"/>
      <c r="AA450" s="20" t="s">
        <v>844</v>
      </c>
      <c r="AB450" s="10"/>
      <c r="AC450" s="20"/>
      <c r="AD450" s="20"/>
      <c r="AE450" s="21"/>
    </row>
    <row r="451" spans="1:31" ht="15" customHeight="1" x14ac:dyDescent="0.2">
      <c r="A451" s="514">
        <v>12</v>
      </c>
      <c r="B451" s="129" t="s">
        <v>529</v>
      </c>
      <c r="C451" s="721">
        <v>26</v>
      </c>
      <c r="D451" s="721">
        <v>9</v>
      </c>
      <c r="E451" s="721">
        <v>5</v>
      </c>
      <c r="F451" s="721">
        <v>12</v>
      </c>
      <c r="G451" s="721">
        <v>49</v>
      </c>
      <c r="H451" s="721">
        <v>62</v>
      </c>
      <c r="I451" s="723" t="s">
        <v>1292</v>
      </c>
      <c r="J451" s="725">
        <f t="shared" si="34"/>
        <v>26</v>
      </c>
      <c r="K451" s="725">
        <f t="shared" si="35"/>
        <v>23</v>
      </c>
      <c r="L451" s="1344"/>
      <c r="M451" s="1345"/>
      <c r="N451" s="1345"/>
      <c r="O451" s="1346"/>
      <c r="Q451" s="422" t="s">
        <v>2136</v>
      </c>
      <c r="R451" s="20"/>
      <c r="S451" s="20"/>
      <c r="T451" s="20"/>
      <c r="U451" s="20"/>
      <c r="V451" s="20"/>
      <c r="W451" s="20"/>
      <c r="X451" s="20"/>
      <c r="Y451" s="20"/>
      <c r="Z451" s="20"/>
      <c r="AA451" s="20" t="s">
        <v>24</v>
      </c>
      <c r="AB451" s="20"/>
      <c r="AC451" s="10"/>
      <c r="AD451" s="20"/>
      <c r="AE451" s="21"/>
    </row>
    <row r="452" spans="1:31" ht="15" customHeight="1" x14ac:dyDescent="0.2">
      <c r="A452" s="514">
        <v>13</v>
      </c>
      <c r="B452" s="129" t="s">
        <v>1923</v>
      </c>
      <c r="C452" s="721">
        <v>26</v>
      </c>
      <c r="D452" s="721">
        <v>6</v>
      </c>
      <c r="E452" s="721">
        <v>4</v>
      </c>
      <c r="F452" s="721">
        <v>16</v>
      </c>
      <c r="G452" s="721">
        <v>39</v>
      </c>
      <c r="H452" s="721">
        <v>54</v>
      </c>
      <c r="I452" s="723">
        <v>16</v>
      </c>
      <c r="J452" s="725">
        <f t="shared" si="34"/>
        <v>26</v>
      </c>
      <c r="K452" s="725">
        <f t="shared" si="35"/>
        <v>16</v>
      </c>
      <c r="L452" s="1344"/>
      <c r="M452" s="1345"/>
      <c r="N452" s="1345"/>
      <c r="O452" s="1346"/>
      <c r="Q452" s="422" t="s">
        <v>2162</v>
      </c>
      <c r="R452" s="20"/>
      <c r="S452" s="20"/>
      <c r="T452" s="20"/>
      <c r="U452" s="20"/>
      <c r="V452" s="20"/>
      <c r="W452" s="20"/>
      <c r="X452" s="20"/>
      <c r="Y452" s="20"/>
      <c r="Z452" s="20"/>
      <c r="AA452" s="20" t="s">
        <v>1493</v>
      </c>
      <c r="AB452" s="20"/>
      <c r="AC452" s="20"/>
      <c r="AD452" s="10"/>
      <c r="AE452" s="21"/>
    </row>
    <row r="453" spans="1:31" ht="15" customHeight="1" thickBot="1" x14ac:dyDescent="0.25">
      <c r="A453" s="515">
        <v>14</v>
      </c>
      <c r="B453" s="130" t="s">
        <v>554</v>
      </c>
      <c r="C453" s="722">
        <v>26</v>
      </c>
      <c r="D453" s="722">
        <v>4</v>
      </c>
      <c r="E453" s="722">
        <v>6</v>
      </c>
      <c r="F453" s="722">
        <v>16</v>
      </c>
      <c r="G453" s="722">
        <v>31</v>
      </c>
      <c r="H453" s="722">
        <v>61</v>
      </c>
      <c r="I453" s="724">
        <v>14</v>
      </c>
      <c r="J453" s="725">
        <f t="shared" si="34"/>
        <v>26</v>
      </c>
      <c r="K453" s="725">
        <f t="shared" si="35"/>
        <v>14</v>
      </c>
      <c r="L453" s="1347"/>
      <c r="M453" s="1348"/>
      <c r="N453" s="1348"/>
      <c r="O453" s="1349"/>
      <c r="Q453" s="423" t="s">
        <v>1214</v>
      </c>
      <c r="R453" s="23"/>
      <c r="S453" s="23"/>
      <c r="T453" s="23"/>
      <c r="U453" s="23"/>
      <c r="V453" s="23"/>
      <c r="W453" s="23"/>
      <c r="X453" s="23"/>
      <c r="Y453" s="23"/>
      <c r="Z453" s="23"/>
      <c r="AA453" s="23" t="s">
        <v>844</v>
      </c>
      <c r="AB453" s="23"/>
      <c r="AC453" s="23"/>
      <c r="AD453" s="23"/>
      <c r="AE453" s="15"/>
    </row>
    <row r="454" spans="1:31" ht="15" customHeight="1" x14ac:dyDescent="0.2">
      <c r="C454" s="725">
        <f t="shared" ref="C454:H454" si="39">SUM(C440:C453)</f>
        <v>364</v>
      </c>
      <c r="D454" s="725">
        <f t="shared" si="39"/>
        <v>137</v>
      </c>
      <c r="E454" s="725">
        <f t="shared" si="39"/>
        <v>90</v>
      </c>
      <c r="F454" s="725">
        <f t="shared" si="39"/>
        <v>137</v>
      </c>
      <c r="G454" s="725">
        <f t="shared" si="39"/>
        <v>708</v>
      </c>
      <c r="H454" s="725">
        <f t="shared" si="39"/>
        <v>708</v>
      </c>
      <c r="I454" s="725">
        <f>SUM(I440:I453)+23</f>
        <v>364</v>
      </c>
      <c r="J454" s="725">
        <f t="shared" si="34"/>
        <v>364</v>
      </c>
      <c r="K454" s="725">
        <f t="shared" si="35"/>
        <v>364</v>
      </c>
    </row>
    <row r="455" spans="1:31" ht="15" customHeight="1" thickBot="1" x14ac:dyDescent="0.25"/>
    <row r="456" spans="1:31" ht="15" customHeight="1" thickBot="1" x14ac:dyDescent="0.25">
      <c r="A456" s="1239" t="s">
        <v>2190</v>
      </c>
      <c r="B456" s="1240"/>
      <c r="C456" s="1240"/>
      <c r="D456" s="1240"/>
      <c r="E456" s="1240"/>
      <c r="F456" s="1241"/>
      <c r="G456" s="1236" t="s">
        <v>2292</v>
      </c>
      <c r="H456" s="1237"/>
      <c r="I456" s="1238"/>
      <c r="L456" s="1242" t="s">
        <v>588</v>
      </c>
      <c r="M456" s="1243"/>
      <c r="N456" s="1243"/>
      <c r="O456" s="1244"/>
    </row>
    <row r="457" spans="1:31" ht="15" customHeight="1" thickBot="1" x14ac:dyDescent="0.25">
      <c r="A457" s="508" t="s">
        <v>496</v>
      </c>
      <c r="B457" s="509" t="s">
        <v>497</v>
      </c>
      <c r="C457" s="510" t="s">
        <v>498</v>
      </c>
      <c r="D457" s="510" t="s">
        <v>499</v>
      </c>
      <c r="E457" s="510" t="s">
        <v>500</v>
      </c>
      <c r="F457" s="510" t="s">
        <v>501</v>
      </c>
      <c r="G457" s="511" t="s">
        <v>502</v>
      </c>
      <c r="H457" s="511" t="s">
        <v>503</v>
      </c>
      <c r="I457" s="512" t="s">
        <v>504</v>
      </c>
      <c r="L457" s="1245"/>
      <c r="M457" s="1246"/>
      <c r="N457" s="1246"/>
      <c r="O457" s="1247"/>
      <c r="Q457" s="24" t="s">
        <v>2293</v>
      </c>
      <c r="R457" s="420" t="s">
        <v>503</v>
      </c>
      <c r="S457" s="420" t="s">
        <v>716</v>
      </c>
      <c r="T457" s="420" t="s">
        <v>506</v>
      </c>
      <c r="U457" s="420" t="s">
        <v>902</v>
      </c>
      <c r="V457" s="420" t="s">
        <v>1178</v>
      </c>
      <c r="W457" s="420" t="s">
        <v>566</v>
      </c>
      <c r="X457" s="420" t="s">
        <v>322</v>
      </c>
      <c r="Y457" s="420" t="s">
        <v>544</v>
      </c>
      <c r="Z457" s="420" t="s">
        <v>533</v>
      </c>
      <c r="AA457" s="420" t="s">
        <v>769</v>
      </c>
      <c r="AB457" s="420" t="s">
        <v>704</v>
      </c>
      <c r="AC457" s="420" t="s">
        <v>1587</v>
      </c>
      <c r="AD457" s="420" t="s">
        <v>120</v>
      </c>
      <c r="AE457" s="421" t="s">
        <v>1306</v>
      </c>
    </row>
    <row r="458" spans="1:31" ht="15" customHeight="1" x14ac:dyDescent="0.2">
      <c r="A458" s="513">
        <v>1</v>
      </c>
      <c r="B458" s="126" t="s">
        <v>174</v>
      </c>
      <c r="C458" s="726">
        <v>26</v>
      </c>
      <c r="D458" s="726">
        <v>19</v>
      </c>
      <c r="E458" s="726">
        <v>2</v>
      </c>
      <c r="F458" s="726">
        <v>5</v>
      </c>
      <c r="G458" s="726">
        <v>49</v>
      </c>
      <c r="H458" s="726">
        <v>27</v>
      </c>
      <c r="I458" s="727">
        <v>40</v>
      </c>
      <c r="J458" s="725">
        <f t="shared" ref="J458:J518" si="40">D458+E458+F458</f>
        <v>26</v>
      </c>
      <c r="K458" s="725">
        <f t="shared" ref="K458:K518" si="41">D458*2+E458</f>
        <v>40</v>
      </c>
      <c r="L458" s="1341" t="s">
        <v>532</v>
      </c>
      <c r="M458" s="1342"/>
      <c r="N458" s="1342"/>
      <c r="O458" s="1343"/>
      <c r="Q458" s="422" t="s">
        <v>503</v>
      </c>
      <c r="R458" s="10"/>
      <c r="S458" s="20"/>
      <c r="T458" s="20"/>
      <c r="U458" s="20"/>
      <c r="V458" s="20"/>
      <c r="W458" s="20"/>
      <c r="X458" s="20"/>
      <c r="Y458" s="20"/>
      <c r="Z458" s="20" t="s">
        <v>1646</v>
      </c>
      <c r="AA458" s="20"/>
      <c r="AB458" s="20"/>
      <c r="AC458" s="20"/>
      <c r="AD458" s="20"/>
      <c r="AE458" s="21"/>
    </row>
    <row r="459" spans="1:31" ht="15" customHeight="1" x14ac:dyDescent="0.2">
      <c r="A459" s="514">
        <v>2</v>
      </c>
      <c r="B459" s="129" t="s">
        <v>767</v>
      </c>
      <c r="C459" s="721">
        <v>26</v>
      </c>
      <c r="D459" s="721">
        <v>14</v>
      </c>
      <c r="E459" s="721">
        <v>9</v>
      </c>
      <c r="F459" s="721">
        <v>3</v>
      </c>
      <c r="G459" s="721">
        <v>49</v>
      </c>
      <c r="H459" s="721">
        <v>30</v>
      </c>
      <c r="I459" s="723">
        <v>37</v>
      </c>
      <c r="J459" s="725">
        <f t="shared" si="40"/>
        <v>26</v>
      </c>
      <c r="K459" s="725">
        <f t="shared" si="41"/>
        <v>37</v>
      </c>
      <c r="L459" s="1344"/>
      <c r="M459" s="1345"/>
      <c r="N459" s="1345"/>
      <c r="O459" s="1346"/>
      <c r="Q459" s="422" t="s">
        <v>716</v>
      </c>
      <c r="R459" s="20"/>
      <c r="S459" s="10"/>
      <c r="T459" s="20"/>
      <c r="U459" s="20"/>
      <c r="V459" s="20"/>
      <c r="W459" s="20"/>
      <c r="X459" s="20"/>
      <c r="Y459" s="20"/>
      <c r="Z459" s="20" t="s">
        <v>1207</v>
      </c>
      <c r="AA459" s="20"/>
      <c r="AB459" s="20"/>
      <c r="AC459" s="20"/>
      <c r="AD459" s="20"/>
      <c r="AE459" s="21"/>
    </row>
    <row r="460" spans="1:31" ht="15" customHeight="1" x14ac:dyDescent="0.2">
      <c r="A460" s="514">
        <v>3</v>
      </c>
      <c r="B460" s="129" t="s">
        <v>534</v>
      </c>
      <c r="C460" s="721">
        <v>26</v>
      </c>
      <c r="D460" s="721">
        <v>15</v>
      </c>
      <c r="E460" s="721">
        <v>6</v>
      </c>
      <c r="F460" s="721">
        <v>5</v>
      </c>
      <c r="G460" s="721">
        <v>50</v>
      </c>
      <c r="H460" s="721">
        <v>27</v>
      </c>
      <c r="I460" s="723">
        <v>36</v>
      </c>
      <c r="J460" s="725">
        <f t="shared" si="40"/>
        <v>26</v>
      </c>
      <c r="K460" s="725">
        <f t="shared" si="41"/>
        <v>36</v>
      </c>
      <c r="L460" s="1344"/>
      <c r="M460" s="1345"/>
      <c r="N460" s="1345"/>
      <c r="O460" s="1346"/>
      <c r="Q460" s="422" t="s">
        <v>506</v>
      </c>
      <c r="R460" s="20"/>
      <c r="S460" s="20"/>
      <c r="T460" s="10"/>
      <c r="U460" s="20"/>
      <c r="V460" s="20"/>
      <c r="W460" s="20"/>
      <c r="X460" s="20"/>
      <c r="Y460" s="20"/>
      <c r="Z460" s="20" t="s">
        <v>1207</v>
      </c>
      <c r="AA460" s="20"/>
      <c r="AB460" s="20"/>
      <c r="AC460" s="20"/>
      <c r="AD460" s="20"/>
      <c r="AE460" s="21"/>
    </row>
    <row r="461" spans="1:31" ht="15" customHeight="1" x14ac:dyDescent="0.2">
      <c r="A461" s="514">
        <v>4</v>
      </c>
      <c r="B461" s="129" t="s">
        <v>128</v>
      </c>
      <c r="C461" s="721">
        <v>26</v>
      </c>
      <c r="D461" s="721">
        <v>10</v>
      </c>
      <c r="E461" s="721">
        <v>9</v>
      </c>
      <c r="F461" s="721">
        <v>7</v>
      </c>
      <c r="G461" s="721">
        <v>36</v>
      </c>
      <c r="H461" s="721">
        <v>30</v>
      </c>
      <c r="I461" s="723">
        <v>29</v>
      </c>
      <c r="J461" s="725">
        <f t="shared" si="40"/>
        <v>26</v>
      </c>
      <c r="K461" s="725">
        <f t="shared" si="41"/>
        <v>29</v>
      </c>
      <c r="L461" s="1344"/>
      <c r="M461" s="1345"/>
      <c r="N461" s="1345"/>
      <c r="O461" s="1346"/>
      <c r="Q461" s="422" t="s">
        <v>902</v>
      </c>
      <c r="R461" s="20"/>
      <c r="S461" s="20"/>
      <c r="T461" s="20"/>
      <c r="U461" s="10"/>
      <c r="V461" s="20"/>
      <c r="W461" s="20"/>
      <c r="X461" s="20"/>
      <c r="Y461" s="20"/>
      <c r="Z461" s="20" t="s">
        <v>844</v>
      </c>
      <c r="AA461" s="20"/>
      <c r="AB461" s="20"/>
      <c r="AC461" s="20"/>
      <c r="AD461" s="20"/>
      <c r="AE461" s="21"/>
    </row>
    <row r="462" spans="1:31" ht="15" customHeight="1" x14ac:dyDescent="0.2">
      <c r="A462" s="514">
        <v>5</v>
      </c>
      <c r="B462" s="129" t="s">
        <v>1598</v>
      </c>
      <c r="C462" s="721">
        <v>26</v>
      </c>
      <c r="D462" s="721">
        <v>10</v>
      </c>
      <c r="E462" s="721">
        <v>9</v>
      </c>
      <c r="F462" s="721">
        <v>7</v>
      </c>
      <c r="G462" s="721">
        <v>33</v>
      </c>
      <c r="H462" s="721">
        <v>29</v>
      </c>
      <c r="I462" s="723">
        <v>29</v>
      </c>
      <c r="J462" s="725">
        <f t="shared" si="40"/>
        <v>26</v>
      </c>
      <c r="K462" s="725">
        <f t="shared" si="41"/>
        <v>29</v>
      </c>
      <c r="L462" s="1344"/>
      <c r="M462" s="1345"/>
      <c r="N462" s="1345"/>
      <c r="O462" s="1346"/>
      <c r="Q462" s="422" t="s">
        <v>1178</v>
      </c>
      <c r="R462" s="20"/>
      <c r="S462" s="20"/>
      <c r="T462" s="20"/>
      <c r="U462" s="20"/>
      <c r="V462" s="10"/>
      <c r="W462" s="20"/>
      <c r="X462" s="20"/>
      <c r="Y462" s="20"/>
      <c r="Z462" s="20" t="s">
        <v>1490</v>
      </c>
      <c r="AA462" s="20"/>
      <c r="AB462" s="20"/>
      <c r="AC462" s="20"/>
      <c r="AD462" s="20"/>
      <c r="AE462" s="21"/>
    </row>
    <row r="463" spans="1:31" ht="15" customHeight="1" x14ac:dyDescent="0.2">
      <c r="A463" s="514">
        <v>6</v>
      </c>
      <c r="B463" s="129" t="s">
        <v>1180</v>
      </c>
      <c r="C463" s="721">
        <v>26</v>
      </c>
      <c r="D463" s="721">
        <v>9</v>
      </c>
      <c r="E463" s="721">
        <v>10</v>
      </c>
      <c r="F463" s="721">
        <v>7</v>
      </c>
      <c r="G463" s="721">
        <v>37</v>
      </c>
      <c r="H463" s="721">
        <v>28</v>
      </c>
      <c r="I463" s="723">
        <v>28</v>
      </c>
      <c r="J463" s="725">
        <f t="shared" si="40"/>
        <v>26</v>
      </c>
      <c r="K463" s="725">
        <f t="shared" si="41"/>
        <v>28</v>
      </c>
      <c r="L463" s="1344"/>
      <c r="M463" s="1345"/>
      <c r="N463" s="1345"/>
      <c r="O463" s="1346"/>
      <c r="Q463" s="422" t="s">
        <v>566</v>
      </c>
      <c r="R463" s="20"/>
      <c r="S463" s="20"/>
      <c r="T463" s="20"/>
      <c r="U463" s="20"/>
      <c r="V463" s="20"/>
      <c r="W463" s="10"/>
      <c r="X463" s="20"/>
      <c r="Y463" s="20"/>
      <c r="Z463" s="20" t="s">
        <v>1207</v>
      </c>
      <c r="AA463" s="20"/>
      <c r="AB463" s="20"/>
      <c r="AC463" s="20"/>
      <c r="AD463" s="20"/>
      <c r="AE463" s="21"/>
    </row>
    <row r="464" spans="1:31" ht="15" customHeight="1" x14ac:dyDescent="0.2">
      <c r="A464" s="514">
        <v>7</v>
      </c>
      <c r="B464" s="129" t="s">
        <v>1307</v>
      </c>
      <c r="C464" s="721">
        <v>26</v>
      </c>
      <c r="D464" s="721">
        <v>8</v>
      </c>
      <c r="E464" s="721">
        <v>12</v>
      </c>
      <c r="F464" s="721">
        <v>6</v>
      </c>
      <c r="G464" s="721">
        <v>43</v>
      </c>
      <c r="H464" s="721">
        <v>35</v>
      </c>
      <c r="I464" s="723">
        <v>28</v>
      </c>
      <c r="J464" s="725">
        <f t="shared" si="40"/>
        <v>26</v>
      </c>
      <c r="K464" s="725">
        <f t="shared" si="41"/>
        <v>28</v>
      </c>
      <c r="L464" s="1344"/>
      <c r="M464" s="1345"/>
      <c r="N464" s="1345"/>
      <c r="O464" s="1346"/>
      <c r="Q464" s="422" t="s">
        <v>322</v>
      </c>
      <c r="R464" s="20"/>
      <c r="S464" s="20"/>
      <c r="T464" s="20"/>
      <c r="U464" s="20"/>
      <c r="V464" s="20"/>
      <c r="W464" s="20"/>
      <c r="X464" s="10"/>
      <c r="Y464" s="20"/>
      <c r="Z464" s="20" t="s">
        <v>1489</v>
      </c>
      <c r="AA464" s="20"/>
      <c r="AB464" s="20"/>
      <c r="AC464" s="20"/>
      <c r="AD464" s="20"/>
      <c r="AE464" s="21"/>
    </row>
    <row r="465" spans="1:31" ht="15" customHeight="1" x14ac:dyDescent="0.2">
      <c r="A465" s="514">
        <v>8</v>
      </c>
      <c r="B465" s="129" t="s">
        <v>575</v>
      </c>
      <c r="C465" s="721">
        <v>26</v>
      </c>
      <c r="D465" s="721">
        <v>10</v>
      </c>
      <c r="E465" s="721">
        <v>5</v>
      </c>
      <c r="F465" s="721">
        <v>11</v>
      </c>
      <c r="G465" s="721">
        <v>41</v>
      </c>
      <c r="H465" s="721">
        <v>41</v>
      </c>
      <c r="I465" s="723">
        <v>25</v>
      </c>
      <c r="J465" s="725">
        <f t="shared" si="40"/>
        <v>26</v>
      </c>
      <c r="K465" s="725">
        <f t="shared" si="41"/>
        <v>25</v>
      </c>
      <c r="L465" s="1344"/>
      <c r="M465" s="1345"/>
      <c r="N465" s="1345"/>
      <c r="O465" s="1346"/>
      <c r="Q465" s="422" t="s">
        <v>544</v>
      </c>
      <c r="R465" s="20"/>
      <c r="S465" s="20"/>
      <c r="T465" s="20"/>
      <c r="U465" s="20"/>
      <c r="V465" s="20"/>
      <c r="W465" s="20"/>
      <c r="X465" s="20"/>
      <c r="Y465" s="10"/>
      <c r="Z465" s="20" t="s">
        <v>1539</v>
      </c>
      <c r="AA465" s="20"/>
      <c r="AB465" s="20"/>
      <c r="AC465" s="20"/>
      <c r="AD465" s="20"/>
      <c r="AE465" s="21"/>
    </row>
    <row r="466" spans="1:31" ht="15" customHeight="1" x14ac:dyDescent="0.2">
      <c r="A466" s="514">
        <v>9</v>
      </c>
      <c r="B466" s="129" t="s">
        <v>816</v>
      </c>
      <c r="C466" s="721">
        <v>26</v>
      </c>
      <c r="D466" s="721">
        <v>9</v>
      </c>
      <c r="E466" s="721">
        <v>7</v>
      </c>
      <c r="F466" s="721">
        <v>10</v>
      </c>
      <c r="G466" s="721">
        <v>44</v>
      </c>
      <c r="H466" s="721">
        <v>53</v>
      </c>
      <c r="I466" s="723">
        <v>25</v>
      </c>
      <c r="J466" s="725">
        <f t="shared" si="40"/>
        <v>26</v>
      </c>
      <c r="K466" s="725">
        <f t="shared" si="41"/>
        <v>25</v>
      </c>
      <c r="L466" s="1344"/>
      <c r="M466" s="1345"/>
      <c r="N466" s="1345"/>
      <c r="O466" s="1346"/>
      <c r="Q466" s="422" t="s">
        <v>533</v>
      </c>
      <c r="R466" s="20" t="s">
        <v>844</v>
      </c>
      <c r="S466" s="20" t="s">
        <v>1599</v>
      </c>
      <c r="T466" s="20" t="s">
        <v>1602</v>
      </c>
      <c r="U466" s="20" t="s">
        <v>1207</v>
      </c>
      <c r="V466" s="20" t="s">
        <v>1599</v>
      </c>
      <c r="W466" s="20" t="s">
        <v>844</v>
      </c>
      <c r="X466" s="20" t="s">
        <v>1490</v>
      </c>
      <c r="Y466" s="20" t="s">
        <v>1488</v>
      </c>
      <c r="Z466" s="20"/>
      <c r="AA466" s="20" t="s">
        <v>1207</v>
      </c>
      <c r="AB466" s="20" t="s">
        <v>1493</v>
      </c>
      <c r="AC466" s="20" t="s">
        <v>844</v>
      </c>
      <c r="AD466" s="20" t="s">
        <v>1546</v>
      </c>
      <c r="AE466" s="21" t="s">
        <v>1487</v>
      </c>
    </row>
    <row r="467" spans="1:31" ht="15" customHeight="1" x14ac:dyDescent="0.2">
      <c r="A467" s="514">
        <v>10</v>
      </c>
      <c r="B467" s="129" t="s">
        <v>1518</v>
      </c>
      <c r="C467" s="721">
        <v>26</v>
      </c>
      <c r="D467" s="721">
        <v>9</v>
      </c>
      <c r="E467" s="721">
        <v>6</v>
      </c>
      <c r="F467" s="721">
        <v>11</v>
      </c>
      <c r="G467" s="721">
        <v>40</v>
      </c>
      <c r="H467" s="721">
        <v>38</v>
      </c>
      <c r="I467" s="723">
        <v>24</v>
      </c>
      <c r="J467" s="725">
        <f t="shared" si="40"/>
        <v>26</v>
      </c>
      <c r="K467" s="725">
        <f t="shared" si="41"/>
        <v>24</v>
      </c>
      <c r="L467" s="1344"/>
      <c r="M467" s="1345"/>
      <c r="N467" s="1345"/>
      <c r="O467" s="1346"/>
      <c r="Q467" s="422" t="s">
        <v>769</v>
      </c>
      <c r="R467" s="20"/>
      <c r="S467" s="20"/>
      <c r="T467" s="20"/>
      <c r="U467" s="20"/>
      <c r="V467" s="20"/>
      <c r="W467" s="20"/>
      <c r="X467" s="20"/>
      <c r="Y467" s="20"/>
      <c r="Z467" s="20" t="s">
        <v>1207</v>
      </c>
      <c r="AA467" s="10"/>
      <c r="AB467" s="20"/>
      <c r="AC467" s="20"/>
      <c r="AD467" s="20"/>
      <c r="AE467" s="21"/>
    </row>
    <row r="468" spans="1:31" ht="15" customHeight="1" x14ac:dyDescent="0.2">
      <c r="A468" s="514">
        <v>11</v>
      </c>
      <c r="B468" s="129" t="s">
        <v>991</v>
      </c>
      <c r="C468" s="721">
        <v>26</v>
      </c>
      <c r="D468" s="721">
        <v>6</v>
      </c>
      <c r="E468" s="721">
        <v>7</v>
      </c>
      <c r="F468" s="721">
        <v>13</v>
      </c>
      <c r="G468" s="721">
        <v>39</v>
      </c>
      <c r="H468" s="721">
        <v>47</v>
      </c>
      <c r="I468" s="723">
        <v>19</v>
      </c>
      <c r="J468" s="725">
        <f t="shared" si="40"/>
        <v>26</v>
      </c>
      <c r="K468" s="725">
        <f t="shared" si="41"/>
        <v>19</v>
      </c>
      <c r="L468" s="1344"/>
      <c r="M468" s="1345"/>
      <c r="N468" s="1345"/>
      <c r="O468" s="1346"/>
      <c r="Q468" s="422" t="s">
        <v>704</v>
      </c>
      <c r="R468" s="20"/>
      <c r="S468" s="20"/>
      <c r="T468" s="20"/>
      <c r="U468" s="20"/>
      <c r="V468" s="20"/>
      <c r="W468" s="20"/>
      <c r="X468" s="20"/>
      <c r="Y468" s="20"/>
      <c r="Z468" s="20" t="s">
        <v>1494</v>
      </c>
      <c r="AA468" s="20"/>
      <c r="AB468" s="10"/>
      <c r="AC468" s="20"/>
      <c r="AD468" s="20"/>
      <c r="AE468" s="21"/>
    </row>
    <row r="469" spans="1:31" ht="15" customHeight="1" x14ac:dyDescent="0.2">
      <c r="A469" s="514">
        <v>12</v>
      </c>
      <c r="B469" s="129" t="s">
        <v>250</v>
      </c>
      <c r="C469" s="721">
        <v>26</v>
      </c>
      <c r="D469" s="721">
        <v>7</v>
      </c>
      <c r="E469" s="721">
        <v>5</v>
      </c>
      <c r="F469" s="721">
        <v>14</v>
      </c>
      <c r="G469" s="721">
        <v>37</v>
      </c>
      <c r="H469" s="721">
        <v>50</v>
      </c>
      <c r="I469" s="723">
        <v>19</v>
      </c>
      <c r="J469" s="725">
        <f t="shared" si="40"/>
        <v>26</v>
      </c>
      <c r="K469" s="725">
        <f t="shared" si="41"/>
        <v>19</v>
      </c>
      <c r="L469" s="1344"/>
      <c r="M469" s="1345"/>
      <c r="N469" s="1345"/>
      <c r="O469" s="1346"/>
      <c r="Q469" s="422" t="s">
        <v>1587</v>
      </c>
      <c r="R469" s="20"/>
      <c r="S469" s="20"/>
      <c r="T469" s="20"/>
      <c r="U469" s="20"/>
      <c r="V469" s="20"/>
      <c r="W469" s="20"/>
      <c r="X469" s="20"/>
      <c r="Y469" s="20"/>
      <c r="Z469" s="20" t="s">
        <v>1602</v>
      </c>
      <c r="AA469" s="20"/>
      <c r="AB469" s="20"/>
      <c r="AC469" s="10"/>
      <c r="AD469" s="20"/>
      <c r="AE469" s="21"/>
    </row>
    <row r="470" spans="1:31" ht="15" customHeight="1" x14ac:dyDescent="0.2">
      <c r="A470" s="514">
        <v>13</v>
      </c>
      <c r="B470" s="129" t="s">
        <v>708</v>
      </c>
      <c r="C470" s="721">
        <v>26</v>
      </c>
      <c r="D470" s="721">
        <v>3</v>
      </c>
      <c r="E470" s="721">
        <v>7</v>
      </c>
      <c r="F470" s="721">
        <v>16</v>
      </c>
      <c r="G470" s="721">
        <v>32</v>
      </c>
      <c r="H470" s="721">
        <v>63</v>
      </c>
      <c r="I470" s="723">
        <v>13</v>
      </c>
      <c r="J470" s="725">
        <f t="shared" si="40"/>
        <v>26</v>
      </c>
      <c r="K470" s="725">
        <f t="shared" si="41"/>
        <v>13</v>
      </c>
      <c r="L470" s="1344"/>
      <c r="M470" s="1345"/>
      <c r="N470" s="1345"/>
      <c r="O470" s="1346"/>
      <c r="Q470" s="422" t="s">
        <v>120</v>
      </c>
      <c r="R470" s="20"/>
      <c r="S470" s="20"/>
      <c r="T470" s="20"/>
      <c r="U470" s="20"/>
      <c r="V470" s="20"/>
      <c r="W470" s="20"/>
      <c r="X470" s="20"/>
      <c r="Y470" s="20"/>
      <c r="Z470" s="20" t="s">
        <v>1490</v>
      </c>
      <c r="AA470" s="20"/>
      <c r="AB470" s="20"/>
      <c r="AC470" s="20"/>
      <c r="AD470" s="10"/>
      <c r="AE470" s="21"/>
    </row>
    <row r="471" spans="1:31" ht="15" customHeight="1" thickBot="1" x14ac:dyDescent="0.25">
      <c r="A471" s="515">
        <v>14</v>
      </c>
      <c r="B471" s="130" t="s">
        <v>1879</v>
      </c>
      <c r="C471" s="722">
        <v>26</v>
      </c>
      <c r="D471" s="722">
        <v>5</v>
      </c>
      <c r="E471" s="722">
        <v>2</v>
      </c>
      <c r="F471" s="722">
        <v>19</v>
      </c>
      <c r="G471" s="722">
        <v>20</v>
      </c>
      <c r="H471" s="722">
        <v>58</v>
      </c>
      <c r="I471" s="724">
        <v>12</v>
      </c>
      <c r="J471" s="725">
        <f t="shared" si="40"/>
        <v>26</v>
      </c>
      <c r="K471" s="725">
        <f t="shared" si="41"/>
        <v>12</v>
      </c>
      <c r="L471" s="1347"/>
      <c r="M471" s="1348"/>
      <c r="N471" s="1348"/>
      <c r="O471" s="1349"/>
      <c r="Q471" s="423" t="s">
        <v>1306</v>
      </c>
      <c r="R471" s="23"/>
      <c r="S471" s="23"/>
      <c r="T471" s="23"/>
      <c r="U471" s="23"/>
      <c r="V471" s="23"/>
      <c r="W471" s="23"/>
      <c r="X471" s="23"/>
      <c r="Y471" s="23"/>
      <c r="Z471" s="23" t="s">
        <v>628</v>
      </c>
      <c r="AA471" s="23"/>
      <c r="AB471" s="23"/>
      <c r="AC471" s="23"/>
      <c r="AD471" s="23"/>
      <c r="AE471" s="15"/>
    </row>
    <row r="472" spans="1:31" ht="15" customHeight="1" x14ac:dyDescent="0.2">
      <c r="C472" s="725">
        <f t="shared" ref="C472:I472" si="42">SUM(C458:C471)</f>
        <v>364</v>
      </c>
      <c r="D472" s="725">
        <f t="shared" si="42"/>
        <v>134</v>
      </c>
      <c r="E472" s="725">
        <f t="shared" si="42"/>
        <v>96</v>
      </c>
      <c r="F472" s="725">
        <f t="shared" si="42"/>
        <v>134</v>
      </c>
      <c r="G472" s="725">
        <f t="shared" si="42"/>
        <v>550</v>
      </c>
      <c r="H472" s="725">
        <f t="shared" si="42"/>
        <v>556</v>
      </c>
      <c r="I472" s="725">
        <f t="shared" si="42"/>
        <v>364</v>
      </c>
      <c r="J472" s="725">
        <f t="shared" si="40"/>
        <v>364</v>
      </c>
      <c r="K472" s="725">
        <f t="shared" si="41"/>
        <v>364</v>
      </c>
    </row>
    <row r="473" spans="1:31" ht="15" customHeight="1" thickBot="1" x14ac:dyDescent="0.25"/>
    <row r="474" spans="1:31" ht="15" customHeight="1" thickBot="1" x14ac:dyDescent="0.25">
      <c r="A474" s="1239" t="s">
        <v>2195</v>
      </c>
      <c r="B474" s="1240"/>
      <c r="C474" s="1240"/>
      <c r="D474" s="1240"/>
      <c r="E474" s="1240"/>
      <c r="F474" s="1241"/>
      <c r="G474" s="1236" t="s">
        <v>2292</v>
      </c>
      <c r="H474" s="1237"/>
      <c r="I474" s="1238"/>
      <c r="L474" s="952" t="s">
        <v>538</v>
      </c>
      <c r="M474" s="953"/>
      <c r="N474" s="953"/>
      <c r="O474" s="954"/>
    </row>
    <row r="475" spans="1:31" ht="15" customHeight="1" thickBot="1" x14ac:dyDescent="0.25">
      <c r="A475" s="508" t="s">
        <v>496</v>
      </c>
      <c r="B475" s="509" t="s">
        <v>497</v>
      </c>
      <c r="C475" s="510" t="s">
        <v>498</v>
      </c>
      <c r="D475" s="510" t="s">
        <v>499</v>
      </c>
      <c r="E475" s="510" t="s">
        <v>500</v>
      </c>
      <c r="F475" s="510" t="s">
        <v>501</v>
      </c>
      <c r="G475" s="511" t="s">
        <v>502</v>
      </c>
      <c r="H475" s="511" t="s">
        <v>503</v>
      </c>
      <c r="I475" s="512" t="s">
        <v>504</v>
      </c>
      <c r="L475" s="955"/>
      <c r="M475" s="956"/>
      <c r="N475" s="956"/>
      <c r="O475" s="957"/>
      <c r="Q475" s="24" t="s">
        <v>2293</v>
      </c>
      <c r="R475" s="420" t="s">
        <v>503</v>
      </c>
      <c r="S475" s="420" t="s">
        <v>1590</v>
      </c>
      <c r="T475" s="420" t="s">
        <v>1344</v>
      </c>
      <c r="U475" s="420" t="s">
        <v>1345</v>
      </c>
      <c r="V475" s="420" t="s">
        <v>902</v>
      </c>
      <c r="W475" s="420" t="s">
        <v>500</v>
      </c>
      <c r="X475" s="420" t="s">
        <v>289</v>
      </c>
      <c r="Y475" s="420" t="s">
        <v>1240</v>
      </c>
      <c r="Z475" s="420" t="s">
        <v>299</v>
      </c>
      <c r="AA475" s="420" t="s">
        <v>1313</v>
      </c>
      <c r="AB475" s="420" t="s">
        <v>153</v>
      </c>
      <c r="AC475" s="420" t="s">
        <v>1306</v>
      </c>
      <c r="AD475" s="421" t="s">
        <v>499</v>
      </c>
    </row>
    <row r="476" spans="1:31" ht="15" customHeight="1" x14ac:dyDescent="0.2">
      <c r="A476" s="513">
        <v>1</v>
      </c>
      <c r="B476" s="126" t="s">
        <v>906</v>
      </c>
      <c r="C476" s="726">
        <v>24</v>
      </c>
      <c r="D476" s="726">
        <v>20</v>
      </c>
      <c r="E476" s="726">
        <v>1</v>
      </c>
      <c r="F476" s="726">
        <v>3</v>
      </c>
      <c r="G476" s="726">
        <v>86</v>
      </c>
      <c r="H476" s="726">
        <v>28</v>
      </c>
      <c r="I476" s="727">
        <v>41</v>
      </c>
      <c r="J476" s="725">
        <f t="shared" si="40"/>
        <v>24</v>
      </c>
      <c r="K476" s="725">
        <f t="shared" si="41"/>
        <v>41</v>
      </c>
      <c r="L476" s="1341" t="s">
        <v>532</v>
      </c>
      <c r="M476" s="1342"/>
      <c r="N476" s="1342"/>
      <c r="O476" s="1343"/>
      <c r="Q476" s="422" t="s">
        <v>503</v>
      </c>
      <c r="R476" s="10"/>
      <c r="S476" s="20"/>
      <c r="T476" s="20"/>
      <c r="U476" s="20"/>
      <c r="V476" s="20"/>
      <c r="W476" s="20"/>
      <c r="X476" s="20"/>
      <c r="Y476" s="20"/>
      <c r="Z476" s="20"/>
      <c r="AA476" s="20"/>
      <c r="AB476" s="20"/>
      <c r="AC476" s="20"/>
      <c r="AD476" s="21"/>
    </row>
    <row r="477" spans="1:31" ht="15" customHeight="1" x14ac:dyDescent="0.2">
      <c r="A477" s="514">
        <v>2</v>
      </c>
      <c r="B477" s="129" t="s">
        <v>526</v>
      </c>
      <c r="C477" s="721">
        <v>24</v>
      </c>
      <c r="D477" s="721">
        <v>14</v>
      </c>
      <c r="E477" s="721">
        <v>3</v>
      </c>
      <c r="F477" s="721">
        <v>7</v>
      </c>
      <c r="G477" s="721">
        <v>62</v>
      </c>
      <c r="H477" s="721">
        <v>42</v>
      </c>
      <c r="I477" s="723">
        <v>31</v>
      </c>
      <c r="J477" s="725">
        <f t="shared" si="40"/>
        <v>24</v>
      </c>
      <c r="K477" s="725">
        <f t="shared" si="41"/>
        <v>31</v>
      </c>
      <c r="L477" s="1344"/>
      <c r="M477" s="1345"/>
      <c r="N477" s="1345"/>
      <c r="O477" s="1346"/>
      <c r="Q477" s="422" t="s">
        <v>1590</v>
      </c>
      <c r="R477" s="20"/>
      <c r="S477" s="10"/>
      <c r="T477" s="20"/>
      <c r="U477" s="20"/>
      <c r="V477" s="20"/>
      <c r="W477" s="20"/>
      <c r="X477" s="20"/>
      <c r="Y477" s="20"/>
      <c r="Z477" s="20"/>
      <c r="AA477" s="20"/>
      <c r="AB477" s="20"/>
      <c r="AC477" s="20"/>
      <c r="AD477" s="21"/>
    </row>
    <row r="478" spans="1:31" ht="15" customHeight="1" x14ac:dyDescent="0.2">
      <c r="A478" s="514">
        <v>3</v>
      </c>
      <c r="B478" s="129" t="s">
        <v>551</v>
      </c>
      <c r="C478" s="721">
        <v>24</v>
      </c>
      <c r="D478" s="721">
        <v>11</v>
      </c>
      <c r="E478" s="721">
        <v>8</v>
      </c>
      <c r="F478" s="721">
        <v>5</v>
      </c>
      <c r="G478" s="721">
        <v>49</v>
      </c>
      <c r="H478" s="721">
        <v>37</v>
      </c>
      <c r="I478" s="723">
        <v>30</v>
      </c>
      <c r="J478" s="725">
        <f t="shared" si="40"/>
        <v>24</v>
      </c>
      <c r="K478" s="725">
        <f t="shared" si="41"/>
        <v>30</v>
      </c>
      <c r="L478" s="1344"/>
      <c r="M478" s="1345"/>
      <c r="N478" s="1345"/>
      <c r="O478" s="1346"/>
      <c r="Q478" s="422" t="s">
        <v>1344</v>
      </c>
      <c r="R478" s="20"/>
      <c r="S478" s="20"/>
      <c r="T478" s="10"/>
      <c r="U478" s="20"/>
      <c r="V478" s="20"/>
      <c r="W478" s="20"/>
      <c r="X478" s="20"/>
      <c r="Y478" s="20"/>
      <c r="Z478" s="20"/>
      <c r="AA478" s="20"/>
      <c r="AB478" s="20"/>
      <c r="AC478" s="20"/>
      <c r="AD478" s="21"/>
    </row>
    <row r="479" spans="1:31" ht="15" customHeight="1" x14ac:dyDescent="0.2">
      <c r="A479" s="514">
        <v>4</v>
      </c>
      <c r="B479" s="129" t="s">
        <v>1732</v>
      </c>
      <c r="C479" s="721">
        <v>24</v>
      </c>
      <c r="D479" s="721">
        <v>10</v>
      </c>
      <c r="E479" s="721">
        <v>8</v>
      </c>
      <c r="F479" s="721">
        <v>6</v>
      </c>
      <c r="G479" s="721">
        <v>33</v>
      </c>
      <c r="H479" s="721">
        <v>28</v>
      </c>
      <c r="I479" s="723">
        <v>28</v>
      </c>
      <c r="J479" s="725">
        <f t="shared" si="40"/>
        <v>24</v>
      </c>
      <c r="K479" s="725">
        <f t="shared" si="41"/>
        <v>28</v>
      </c>
      <c r="L479" s="1344"/>
      <c r="M479" s="1345"/>
      <c r="N479" s="1345"/>
      <c r="O479" s="1346"/>
      <c r="Q479" s="422" t="s">
        <v>1345</v>
      </c>
      <c r="R479" s="20"/>
      <c r="S479" s="20"/>
      <c r="T479" s="20"/>
      <c r="U479" s="10"/>
      <c r="V479" s="20"/>
      <c r="W479" s="20"/>
      <c r="X479" s="20"/>
      <c r="Y479" s="20"/>
      <c r="Z479" s="20"/>
      <c r="AA479" s="20"/>
      <c r="AB479" s="20"/>
      <c r="AC479" s="20"/>
      <c r="AD479" s="21"/>
    </row>
    <row r="480" spans="1:31" ht="15" customHeight="1" x14ac:dyDescent="0.2">
      <c r="A480" s="514">
        <v>5</v>
      </c>
      <c r="B480" s="129" t="s">
        <v>737</v>
      </c>
      <c r="C480" s="721">
        <v>24</v>
      </c>
      <c r="D480" s="721">
        <v>10</v>
      </c>
      <c r="E480" s="721">
        <v>8</v>
      </c>
      <c r="F480" s="721">
        <v>6</v>
      </c>
      <c r="G480" s="721">
        <v>44</v>
      </c>
      <c r="H480" s="721">
        <v>41</v>
      </c>
      <c r="I480" s="723">
        <v>28</v>
      </c>
      <c r="J480" s="725">
        <f t="shared" si="40"/>
        <v>24</v>
      </c>
      <c r="K480" s="725">
        <f t="shared" si="41"/>
        <v>28</v>
      </c>
      <c r="L480" s="1344"/>
      <c r="M480" s="1345"/>
      <c r="N480" s="1345"/>
      <c r="O480" s="1346"/>
      <c r="Q480" s="422" t="s">
        <v>902</v>
      </c>
      <c r="R480" s="20"/>
      <c r="S480" s="20"/>
      <c r="T480" s="20"/>
      <c r="U480" s="20"/>
      <c r="V480" s="10"/>
      <c r="W480" s="20"/>
      <c r="X480" s="20"/>
      <c r="Y480" s="20"/>
      <c r="Z480" s="20"/>
      <c r="AA480" s="20"/>
      <c r="AB480" s="20"/>
      <c r="AC480" s="20"/>
      <c r="AD480" s="21"/>
    </row>
    <row r="481" spans="1:30" ht="15" customHeight="1" x14ac:dyDescent="0.2">
      <c r="A481" s="514">
        <v>6</v>
      </c>
      <c r="B481" s="129" t="s">
        <v>558</v>
      </c>
      <c r="C481" s="721">
        <v>24</v>
      </c>
      <c r="D481" s="721">
        <v>11</v>
      </c>
      <c r="E481" s="721">
        <v>4</v>
      </c>
      <c r="F481" s="721">
        <v>9</v>
      </c>
      <c r="G481" s="721">
        <v>47</v>
      </c>
      <c r="H481" s="721">
        <v>40</v>
      </c>
      <c r="I481" s="723">
        <v>26</v>
      </c>
      <c r="J481" s="725">
        <f t="shared" si="40"/>
        <v>24</v>
      </c>
      <c r="K481" s="725">
        <f t="shared" si="41"/>
        <v>26</v>
      </c>
      <c r="L481" s="1344"/>
      <c r="M481" s="1345"/>
      <c r="N481" s="1345"/>
      <c r="O481" s="1346"/>
      <c r="Q481" s="422" t="s">
        <v>500</v>
      </c>
      <c r="R481" s="20"/>
      <c r="S481" s="20"/>
      <c r="T481" s="20"/>
      <c r="U481" s="20"/>
      <c r="V481" s="20"/>
      <c r="W481" s="10"/>
      <c r="X481" s="20"/>
      <c r="Y481" s="20"/>
      <c r="Z481" s="20"/>
      <c r="AA481" s="20"/>
      <c r="AB481" s="20"/>
      <c r="AC481" s="20"/>
      <c r="AD481" s="21"/>
    </row>
    <row r="482" spans="1:30" ht="15" customHeight="1" x14ac:dyDescent="0.2">
      <c r="A482" s="514">
        <v>7</v>
      </c>
      <c r="B482" s="129" t="s">
        <v>89</v>
      </c>
      <c r="C482" s="721">
        <v>24</v>
      </c>
      <c r="D482" s="721">
        <v>10</v>
      </c>
      <c r="E482" s="721">
        <v>5</v>
      </c>
      <c r="F482" s="721">
        <v>9</v>
      </c>
      <c r="G482" s="721">
        <v>38</v>
      </c>
      <c r="H482" s="721">
        <v>44</v>
      </c>
      <c r="I482" s="723">
        <v>25</v>
      </c>
      <c r="J482" s="725">
        <f t="shared" si="40"/>
        <v>24</v>
      </c>
      <c r="K482" s="725">
        <f t="shared" si="41"/>
        <v>25</v>
      </c>
      <c r="L482" s="1344"/>
      <c r="M482" s="1345"/>
      <c r="N482" s="1345"/>
      <c r="O482" s="1346"/>
      <c r="Q482" s="422" t="s">
        <v>289</v>
      </c>
      <c r="R482" s="20"/>
      <c r="S482" s="20"/>
      <c r="T482" s="20"/>
      <c r="U482" s="20"/>
      <c r="V482" s="20"/>
      <c r="W482" s="20"/>
      <c r="X482" s="10"/>
      <c r="Y482" s="20"/>
      <c r="Z482" s="20"/>
      <c r="AA482" s="20"/>
      <c r="AB482" s="20"/>
      <c r="AC482" s="20"/>
      <c r="AD482" s="21"/>
    </row>
    <row r="483" spans="1:30" ht="15" customHeight="1" x14ac:dyDescent="0.2">
      <c r="A483" s="514">
        <v>8</v>
      </c>
      <c r="B483" s="129" t="s">
        <v>2123</v>
      </c>
      <c r="C483" s="721">
        <v>24</v>
      </c>
      <c r="D483" s="721">
        <v>9</v>
      </c>
      <c r="E483" s="721">
        <v>4</v>
      </c>
      <c r="F483" s="721">
        <v>11</v>
      </c>
      <c r="G483" s="721">
        <v>39</v>
      </c>
      <c r="H483" s="721">
        <v>48</v>
      </c>
      <c r="I483" s="723">
        <v>22</v>
      </c>
      <c r="J483" s="725">
        <f t="shared" si="40"/>
        <v>24</v>
      </c>
      <c r="K483" s="725">
        <f t="shared" si="41"/>
        <v>22</v>
      </c>
      <c r="L483" s="1344"/>
      <c r="M483" s="1345"/>
      <c r="N483" s="1345"/>
      <c r="O483" s="1346"/>
      <c r="Q483" s="422" t="s">
        <v>1240</v>
      </c>
      <c r="R483" s="20"/>
      <c r="S483" s="20"/>
      <c r="T483" s="20"/>
      <c r="U483" s="20"/>
      <c r="V483" s="20"/>
      <c r="W483" s="20"/>
      <c r="X483" s="20"/>
      <c r="Y483" s="10"/>
      <c r="Z483" s="20"/>
      <c r="AA483" s="20"/>
      <c r="AB483" s="20"/>
      <c r="AC483" s="20"/>
      <c r="AD483" s="21"/>
    </row>
    <row r="484" spans="1:30" ht="15" customHeight="1" x14ac:dyDescent="0.2">
      <c r="A484" s="514">
        <v>9</v>
      </c>
      <c r="B484" s="129" t="s">
        <v>2170</v>
      </c>
      <c r="C484" s="721">
        <v>24</v>
      </c>
      <c r="D484" s="721">
        <v>8</v>
      </c>
      <c r="E484" s="721">
        <v>5</v>
      </c>
      <c r="F484" s="721">
        <v>11</v>
      </c>
      <c r="G484" s="721">
        <v>34</v>
      </c>
      <c r="H484" s="721">
        <v>43</v>
      </c>
      <c r="I484" s="723">
        <v>21</v>
      </c>
      <c r="J484" s="725">
        <f t="shared" si="40"/>
        <v>24</v>
      </c>
      <c r="K484" s="725">
        <f t="shared" si="41"/>
        <v>21</v>
      </c>
      <c r="L484" s="1344"/>
      <c r="M484" s="1345"/>
      <c r="N484" s="1345"/>
      <c r="O484" s="1346"/>
      <c r="Q484" s="422" t="s">
        <v>299</v>
      </c>
      <c r="R484" s="20"/>
      <c r="S484" s="20"/>
      <c r="T484" s="20"/>
      <c r="U484" s="20"/>
      <c r="V484" s="20"/>
      <c r="W484" s="20"/>
      <c r="X484" s="20"/>
      <c r="Y484" s="20"/>
      <c r="Z484" s="10"/>
      <c r="AA484" s="20"/>
      <c r="AB484" s="20"/>
      <c r="AC484" s="20"/>
      <c r="AD484" s="21"/>
    </row>
    <row r="485" spans="1:30" ht="15" customHeight="1" x14ac:dyDescent="0.2">
      <c r="A485" s="514">
        <v>10</v>
      </c>
      <c r="B485" s="129" t="s">
        <v>433</v>
      </c>
      <c r="C485" s="721">
        <v>24</v>
      </c>
      <c r="D485" s="721">
        <v>6</v>
      </c>
      <c r="E485" s="721">
        <v>6</v>
      </c>
      <c r="F485" s="721">
        <v>12</v>
      </c>
      <c r="G485" s="721">
        <v>32</v>
      </c>
      <c r="H485" s="721">
        <v>44</v>
      </c>
      <c r="I485" s="723">
        <v>18</v>
      </c>
      <c r="J485" s="725">
        <f t="shared" si="40"/>
        <v>24</v>
      </c>
      <c r="K485" s="725">
        <f t="shared" si="41"/>
        <v>18</v>
      </c>
      <c r="L485" s="1344"/>
      <c r="M485" s="1345"/>
      <c r="N485" s="1345"/>
      <c r="O485" s="1346"/>
      <c r="Q485" s="422" t="s">
        <v>1313</v>
      </c>
      <c r="R485" s="20"/>
      <c r="S485" s="20"/>
      <c r="T485" s="20"/>
      <c r="U485" s="20"/>
      <c r="V485" s="20"/>
      <c r="W485" s="20"/>
      <c r="X485" s="20"/>
      <c r="Y485" s="20"/>
      <c r="Z485" s="20"/>
      <c r="AA485" s="10"/>
      <c r="AB485" s="20"/>
      <c r="AC485" s="20"/>
      <c r="AD485" s="21"/>
    </row>
    <row r="486" spans="1:30" ht="15" customHeight="1" x14ac:dyDescent="0.2">
      <c r="A486" s="514">
        <v>11</v>
      </c>
      <c r="B486" s="129" t="s">
        <v>36</v>
      </c>
      <c r="C486" s="721">
        <v>24</v>
      </c>
      <c r="D486" s="721">
        <v>4</v>
      </c>
      <c r="E486" s="721">
        <v>10</v>
      </c>
      <c r="F486" s="721">
        <v>10</v>
      </c>
      <c r="G486" s="721">
        <v>33</v>
      </c>
      <c r="H486" s="721">
        <v>44</v>
      </c>
      <c r="I486" s="723">
        <v>18</v>
      </c>
      <c r="J486" s="725">
        <f t="shared" si="40"/>
        <v>24</v>
      </c>
      <c r="K486" s="725">
        <f t="shared" si="41"/>
        <v>18</v>
      </c>
      <c r="L486" s="1344"/>
      <c r="M486" s="1345"/>
      <c r="N486" s="1345"/>
      <c r="O486" s="1346"/>
      <c r="Q486" s="422" t="s">
        <v>153</v>
      </c>
      <c r="R486" s="20"/>
      <c r="S486" s="20"/>
      <c r="T486" s="20"/>
      <c r="U486" s="20"/>
      <c r="V486" s="20"/>
      <c r="W486" s="20"/>
      <c r="X486" s="20"/>
      <c r="Y486" s="20"/>
      <c r="Z486" s="20"/>
      <c r="AA486" s="20"/>
      <c r="AB486" s="10"/>
      <c r="AC486" s="20"/>
      <c r="AD486" s="21"/>
    </row>
    <row r="487" spans="1:30" ht="15" customHeight="1" x14ac:dyDescent="0.2">
      <c r="A487" s="514">
        <v>12</v>
      </c>
      <c r="B487" s="129" t="s">
        <v>1855</v>
      </c>
      <c r="C487" s="721">
        <v>24</v>
      </c>
      <c r="D487" s="721">
        <v>5</v>
      </c>
      <c r="E487" s="721">
        <v>5</v>
      </c>
      <c r="F487" s="721">
        <v>14</v>
      </c>
      <c r="G487" s="721">
        <v>18</v>
      </c>
      <c r="H487" s="721">
        <v>31</v>
      </c>
      <c r="I487" s="723">
        <v>15</v>
      </c>
      <c r="J487" s="725">
        <f t="shared" si="40"/>
        <v>24</v>
      </c>
      <c r="K487" s="725">
        <f t="shared" si="41"/>
        <v>15</v>
      </c>
      <c r="L487" s="1344"/>
      <c r="M487" s="1345"/>
      <c r="N487" s="1345"/>
      <c r="O487" s="1346"/>
      <c r="Q487" s="422" t="s">
        <v>1306</v>
      </c>
      <c r="R487" s="20"/>
      <c r="S487" s="20"/>
      <c r="T487" s="20"/>
      <c r="U487" s="20"/>
      <c r="V487" s="20"/>
      <c r="W487" s="20"/>
      <c r="X487" s="20"/>
      <c r="Y487" s="20"/>
      <c r="Z487" s="20"/>
      <c r="AA487" s="20"/>
      <c r="AB487" s="20"/>
      <c r="AC487" s="10"/>
      <c r="AD487" s="21"/>
    </row>
    <row r="488" spans="1:30" ht="15" customHeight="1" thickBot="1" x14ac:dyDescent="0.25">
      <c r="A488" s="515">
        <v>13</v>
      </c>
      <c r="B488" s="130" t="s">
        <v>304</v>
      </c>
      <c r="C488" s="722">
        <v>24</v>
      </c>
      <c r="D488" s="722">
        <v>1</v>
      </c>
      <c r="E488" s="722">
        <v>7</v>
      </c>
      <c r="F488" s="722">
        <v>16</v>
      </c>
      <c r="G488" s="722">
        <v>23</v>
      </c>
      <c r="H488" s="722">
        <v>68</v>
      </c>
      <c r="I488" s="724">
        <v>9</v>
      </c>
      <c r="J488" s="725">
        <f t="shared" si="40"/>
        <v>24</v>
      </c>
      <c r="K488" s="725">
        <f t="shared" si="41"/>
        <v>9</v>
      </c>
      <c r="L488" s="1347"/>
      <c r="M488" s="1348"/>
      <c r="N488" s="1348"/>
      <c r="O488" s="1349"/>
      <c r="Q488" s="423" t="s">
        <v>499</v>
      </c>
      <c r="R488" s="23"/>
      <c r="S488" s="23"/>
      <c r="T488" s="23"/>
      <c r="U488" s="23"/>
      <c r="V488" s="23"/>
      <c r="W488" s="23"/>
      <c r="X488" s="23"/>
      <c r="Y488" s="23"/>
      <c r="Z488" s="23"/>
      <c r="AA488" s="23"/>
      <c r="AB488" s="23"/>
      <c r="AC488" s="23"/>
      <c r="AD488" s="15"/>
    </row>
    <row r="489" spans="1:30" ht="15" customHeight="1" x14ac:dyDescent="0.2">
      <c r="C489" s="725">
        <f t="shared" ref="C489:I489" si="43">SUM(C476:C488)</f>
        <v>312</v>
      </c>
      <c r="D489" s="725">
        <f t="shared" si="43"/>
        <v>119</v>
      </c>
      <c r="E489" s="725">
        <f t="shared" si="43"/>
        <v>74</v>
      </c>
      <c r="F489" s="725">
        <f t="shared" si="43"/>
        <v>119</v>
      </c>
      <c r="G489" s="725">
        <f t="shared" si="43"/>
        <v>538</v>
      </c>
      <c r="H489" s="725">
        <f t="shared" si="43"/>
        <v>538</v>
      </c>
      <c r="I489" s="725">
        <f t="shared" si="43"/>
        <v>312</v>
      </c>
      <c r="J489" s="725">
        <f t="shared" si="40"/>
        <v>312</v>
      </c>
      <c r="K489" s="725">
        <f t="shared" si="41"/>
        <v>312</v>
      </c>
    </row>
    <row r="490" spans="1:30" ht="15" customHeight="1" thickBot="1" x14ac:dyDescent="0.25"/>
    <row r="491" spans="1:30" ht="15" customHeight="1" thickBot="1" x14ac:dyDescent="0.25">
      <c r="A491" s="1332" t="s">
        <v>2223</v>
      </c>
      <c r="B491" s="1333"/>
      <c r="C491" s="1333"/>
      <c r="D491" s="1333"/>
      <c r="E491" s="1333"/>
      <c r="F491" s="1334"/>
      <c r="G491" s="1335" t="s">
        <v>2292</v>
      </c>
      <c r="H491" s="1336"/>
      <c r="I491" s="1337"/>
      <c r="L491" s="1242" t="s">
        <v>588</v>
      </c>
      <c r="M491" s="1243"/>
      <c r="N491" s="1243"/>
      <c r="O491" s="1244"/>
    </row>
    <row r="492" spans="1:30" ht="15" customHeight="1" thickBot="1" x14ac:dyDescent="0.25">
      <c r="A492" s="688" t="s">
        <v>496</v>
      </c>
      <c r="B492" s="689" t="s">
        <v>497</v>
      </c>
      <c r="C492" s="690" t="s">
        <v>498</v>
      </c>
      <c r="D492" s="690" t="s">
        <v>499</v>
      </c>
      <c r="E492" s="690" t="s">
        <v>500</v>
      </c>
      <c r="F492" s="690" t="s">
        <v>501</v>
      </c>
      <c r="G492" s="691" t="s">
        <v>502</v>
      </c>
      <c r="H492" s="691" t="s">
        <v>503</v>
      </c>
      <c r="I492" s="692" t="s">
        <v>504</v>
      </c>
      <c r="L492" s="1245"/>
      <c r="M492" s="1246"/>
      <c r="N492" s="1246"/>
      <c r="O492" s="1247"/>
      <c r="Q492" s="24" t="s">
        <v>2293</v>
      </c>
      <c r="R492" s="683" t="s">
        <v>1615</v>
      </c>
      <c r="S492" s="683" t="s">
        <v>1196</v>
      </c>
      <c r="T492" s="683" t="s">
        <v>241</v>
      </c>
      <c r="U492" s="683" t="s">
        <v>1503</v>
      </c>
      <c r="V492" s="683" t="s">
        <v>564</v>
      </c>
      <c r="W492" s="683" t="s">
        <v>500</v>
      </c>
      <c r="X492" s="683" t="s">
        <v>59</v>
      </c>
      <c r="Y492" s="683" t="s">
        <v>1088</v>
      </c>
      <c r="Z492" s="683" t="s">
        <v>1089</v>
      </c>
      <c r="AA492" s="683" t="s">
        <v>514</v>
      </c>
      <c r="AB492" s="684" t="s">
        <v>544</v>
      </c>
    </row>
    <row r="493" spans="1:30" ht="15" customHeight="1" x14ac:dyDescent="0.2">
      <c r="A493" s="703">
        <v>1</v>
      </c>
      <c r="B493" s="126" t="s">
        <v>2254</v>
      </c>
      <c r="C493" s="726">
        <v>20</v>
      </c>
      <c r="D493" s="726">
        <v>12</v>
      </c>
      <c r="E493" s="726">
        <v>6</v>
      </c>
      <c r="F493" s="726">
        <v>2</v>
      </c>
      <c r="G493" s="726">
        <v>40</v>
      </c>
      <c r="H493" s="726">
        <v>24</v>
      </c>
      <c r="I493" s="727">
        <v>30</v>
      </c>
      <c r="J493" s="725">
        <f t="shared" si="40"/>
        <v>20</v>
      </c>
      <c r="K493" s="725">
        <f t="shared" si="41"/>
        <v>30</v>
      </c>
      <c r="L493" s="1341" t="s">
        <v>2584</v>
      </c>
      <c r="M493" s="1342"/>
      <c r="N493" s="1342"/>
      <c r="O493" s="1343"/>
      <c r="Q493" s="681" t="s">
        <v>1615</v>
      </c>
      <c r="R493" s="10"/>
      <c r="S493" s="20"/>
      <c r="T493" s="20"/>
      <c r="U493" s="20"/>
      <c r="V493" s="20"/>
      <c r="W493" s="20"/>
      <c r="X493" s="20"/>
      <c r="Y493" s="20"/>
      <c r="Z493" s="20"/>
      <c r="AA493" s="20"/>
      <c r="AB493" s="21"/>
    </row>
    <row r="494" spans="1:30" ht="15" customHeight="1" x14ac:dyDescent="0.2">
      <c r="A494" s="685">
        <v>2</v>
      </c>
      <c r="B494" s="129" t="s">
        <v>1092</v>
      </c>
      <c r="C494" s="721">
        <v>20</v>
      </c>
      <c r="D494" s="721">
        <v>11</v>
      </c>
      <c r="E494" s="721">
        <v>6</v>
      </c>
      <c r="F494" s="721">
        <v>3</v>
      </c>
      <c r="G494" s="721">
        <v>30</v>
      </c>
      <c r="H494" s="721">
        <v>17</v>
      </c>
      <c r="I494" s="723">
        <v>28</v>
      </c>
      <c r="J494" s="725">
        <f t="shared" si="40"/>
        <v>20</v>
      </c>
      <c r="K494" s="725">
        <f t="shared" si="41"/>
        <v>28</v>
      </c>
      <c r="L494" s="1344"/>
      <c r="M494" s="1345"/>
      <c r="N494" s="1345"/>
      <c r="O494" s="1346"/>
      <c r="Q494" s="681" t="s">
        <v>1196</v>
      </c>
      <c r="R494" s="20"/>
      <c r="S494" s="10"/>
      <c r="T494" s="20"/>
      <c r="U494" s="20"/>
      <c r="V494" s="20"/>
      <c r="W494" s="20"/>
      <c r="X494" s="20"/>
      <c r="Y494" s="20"/>
      <c r="Z494" s="20"/>
      <c r="AA494" s="20"/>
      <c r="AB494" s="21"/>
    </row>
    <row r="495" spans="1:30" ht="15" customHeight="1" x14ac:dyDescent="0.2">
      <c r="A495" s="685">
        <v>3</v>
      </c>
      <c r="B495" s="129" t="s">
        <v>1469</v>
      </c>
      <c r="C495" s="721">
        <v>20</v>
      </c>
      <c r="D495" s="721">
        <v>9</v>
      </c>
      <c r="E495" s="721">
        <v>8</v>
      </c>
      <c r="F495" s="721">
        <v>3</v>
      </c>
      <c r="G495" s="721">
        <v>40</v>
      </c>
      <c r="H495" s="721">
        <v>25</v>
      </c>
      <c r="I495" s="723">
        <v>26</v>
      </c>
      <c r="J495" s="725">
        <f t="shared" si="40"/>
        <v>20</v>
      </c>
      <c r="K495" s="725">
        <f t="shared" si="41"/>
        <v>26</v>
      </c>
      <c r="L495" s="1344"/>
      <c r="M495" s="1345"/>
      <c r="N495" s="1345"/>
      <c r="O495" s="1346"/>
      <c r="Q495" s="681" t="s">
        <v>241</v>
      </c>
      <c r="R495" s="20"/>
      <c r="S495" s="20"/>
      <c r="T495" s="10"/>
      <c r="U495" s="20"/>
      <c r="V495" s="20"/>
      <c r="W495" s="20"/>
      <c r="X495" s="20"/>
      <c r="Y495" s="20"/>
      <c r="Z495" s="20"/>
      <c r="AA495" s="20"/>
      <c r="AB495" s="21"/>
    </row>
    <row r="496" spans="1:30" ht="15" customHeight="1" x14ac:dyDescent="0.2">
      <c r="A496" s="685">
        <v>4</v>
      </c>
      <c r="B496" s="129" t="s">
        <v>106</v>
      </c>
      <c r="C496" s="721">
        <v>20</v>
      </c>
      <c r="D496" s="721">
        <v>10</v>
      </c>
      <c r="E496" s="721">
        <v>4</v>
      </c>
      <c r="F496" s="721">
        <v>6</v>
      </c>
      <c r="G496" s="721">
        <v>40</v>
      </c>
      <c r="H496" s="721">
        <v>26</v>
      </c>
      <c r="I496" s="723">
        <v>24</v>
      </c>
      <c r="J496" s="725">
        <f t="shared" si="40"/>
        <v>20</v>
      </c>
      <c r="K496" s="725">
        <f t="shared" si="41"/>
        <v>24</v>
      </c>
      <c r="L496" s="1344"/>
      <c r="M496" s="1345"/>
      <c r="N496" s="1345"/>
      <c r="O496" s="1346"/>
      <c r="Q496" s="681" t="s">
        <v>1503</v>
      </c>
      <c r="R496" s="20"/>
      <c r="S496" s="20"/>
      <c r="T496" s="20"/>
      <c r="U496" s="10"/>
      <c r="V496" s="20"/>
      <c r="W496" s="20"/>
      <c r="X496" s="20"/>
      <c r="Y496" s="20"/>
      <c r="Z496" s="20"/>
      <c r="AA496" s="20"/>
      <c r="AB496" s="21"/>
    </row>
    <row r="497" spans="1:29" ht="15" customHeight="1" x14ac:dyDescent="0.2">
      <c r="A497" s="685">
        <v>5</v>
      </c>
      <c r="B497" s="129" t="s">
        <v>2295</v>
      </c>
      <c r="C497" s="721">
        <v>20</v>
      </c>
      <c r="D497" s="721">
        <v>10</v>
      </c>
      <c r="E497" s="721">
        <v>4</v>
      </c>
      <c r="F497" s="721">
        <v>6</v>
      </c>
      <c r="G497" s="721">
        <v>32</v>
      </c>
      <c r="H497" s="721">
        <v>23</v>
      </c>
      <c r="I497" s="723">
        <v>24</v>
      </c>
      <c r="J497" s="725">
        <f t="shared" si="40"/>
        <v>20</v>
      </c>
      <c r="K497" s="725">
        <f t="shared" si="41"/>
        <v>24</v>
      </c>
      <c r="L497" s="1344"/>
      <c r="M497" s="1345"/>
      <c r="N497" s="1345"/>
      <c r="O497" s="1346"/>
      <c r="Q497" s="681" t="s">
        <v>564</v>
      </c>
      <c r="R497" s="20"/>
      <c r="S497" s="20"/>
      <c r="T497" s="20"/>
      <c r="U497" s="20"/>
      <c r="V497" s="10"/>
      <c r="W497" s="20"/>
      <c r="X497" s="20"/>
      <c r="Y497" s="20"/>
      <c r="Z497" s="20"/>
      <c r="AA497" s="20"/>
      <c r="AB497" s="21"/>
    </row>
    <row r="498" spans="1:29" ht="15" customHeight="1" x14ac:dyDescent="0.2">
      <c r="A498" s="685">
        <v>6</v>
      </c>
      <c r="B498" s="129" t="s">
        <v>2288</v>
      </c>
      <c r="C498" s="721">
        <v>20</v>
      </c>
      <c r="D498" s="721">
        <v>8</v>
      </c>
      <c r="E498" s="721">
        <v>3</v>
      </c>
      <c r="F498" s="721">
        <v>9</v>
      </c>
      <c r="G498" s="721">
        <v>29</v>
      </c>
      <c r="H498" s="721">
        <v>30</v>
      </c>
      <c r="I498" s="723">
        <v>19</v>
      </c>
      <c r="J498" s="725">
        <f t="shared" si="40"/>
        <v>20</v>
      </c>
      <c r="K498" s="725">
        <f t="shared" si="41"/>
        <v>19</v>
      </c>
      <c r="L498" s="1344"/>
      <c r="M498" s="1345"/>
      <c r="N498" s="1345"/>
      <c r="O498" s="1346"/>
      <c r="Q498" s="681" t="s">
        <v>500</v>
      </c>
      <c r="R498" s="20"/>
      <c r="S498" s="20"/>
      <c r="T498" s="20"/>
      <c r="U498" s="20"/>
      <c r="V498" s="20"/>
      <c r="W498" s="10"/>
      <c r="X498" s="20"/>
      <c r="Y498" s="20"/>
      <c r="Z498" s="20"/>
      <c r="AA498" s="20"/>
      <c r="AB498" s="21"/>
    </row>
    <row r="499" spans="1:29" ht="15" customHeight="1" x14ac:dyDescent="0.2">
      <c r="A499" s="685">
        <v>7</v>
      </c>
      <c r="B499" s="129" t="s">
        <v>2229</v>
      </c>
      <c r="C499" s="721">
        <v>20</v>
      </c>
      <c r="D499" s="721">
        <v>6</v>
      </c>
      <c r="E499" s="721">
        <v>6</v>
      </c>
      <c r="F499" s="721">
        <v>8</v>
      </c>
      <c r="G499" s="721">
        <v>23</v>
      </c>
      <c r="H499" s="721">
        <v>26</v>
      </c>
      <c r="I499" s="723">
        <v>18</v>
      </c>
      <c r="J499" s="725">
        <f t="shared" si="40"/>
        <v>20</v>
      </c>
      <c r="K499" s="725">
        <f t="shared" si="41"/>
        <v>18</v>
      </c>
      <c r="L499" s="1344"/>
      <c r="M499" s="1345"/>
      <c r="N499" s="1345"/>
      <c r="O499" s="1346"/>
      <c r="Q499" s="681" t="s">
        <v>59</v>
      </c>
      <c r="R499" s="20"/>
      <c r="S499" s="20"/>
      <c r="T499" s="20"/>
      <c r="U499" s="20"/>
      <c r="V499" s="20"/>
      <c r="W499" s="20"/>
      <c r="X499" s="10"/>
      <c r="Y499" s="20"/>
      <c r="Z499" s="20"/>
      <c r="AA499" s="20"/>
      <c r="AB499" s="21"/>
    </row>
    <row r="500" spans="1:29" ht="15" customHeight="1" x14ac:dyDescent="0.2">
      <c r="A500" s="685">
        <v>8</v>
      </c>
      <c r="B500" s="129" t="s">
        <v>2272</v>
      </c>
      <c r="C500" s="721">
        <v>20</v>
      </c>
      <c r="D500" s="721">
        <v>7</v>
      </c>
      <c r="E500" s="721">
        <v>2</v>
      </c>
      <c r="F500" s="721">
        <v>11</v>
      </c>
      <c r="G500" s="721">
        <v>33</v>
      </c>
      <c r="H500" s="721">
        <v>34</v>
      </c>
      <c r="I500" s="723">
        <v>16</v>
      </c>
      <c r="J500" s="725">
        <f t="shared" si="40"/>
        <v>20</v>
      </c>
      <c r="K500" s="725">
        <f t="shared" si="41"/>
        <v>16</v>
      </c>
      <c r="L500" s="1344"/>
      <c r="M500" s="1345"/>
      <c r="N500" s="1345"/>
      <c r="O500" s="1346"/>
      <c r="Q500" s="681" t="s">
        <v>1088</v>
      </c>
      <c r="R500" s="20"/>
      <c r="S500" s="20"/>
      <c r="T500" s="20"/>
      <c r="U500" s="20"/>
      <c r="V500" s="20"/>
      <c r="W500" s="20"/>
      <c r="X500" s="20"/>
      <c r="Y500" s="10"/>
      <c r="Z500" s="20"/>
      <c r="AA500" s="20"/>
      <c r="AB500" s="21"/>
    </row>
    <row r="501" spans="1:29" ht="15" customHeight="1" x14ac:dyDescent="0.2">
      <c r="A501" s="685">
        <v>9</v>
      </c>
      <c r="B501" s="129" t="s">
        <v>616</v>
      </c>
      <c r="C501" s="721">
        <v>20</v>
      </c>
      <c r="D501" s="721">
        <v>6</v>
      </c>
      <c r="E501" s="721">
        <v>3</v>
      </c>
      <c r="F501" s="721">
        <v>11</v>
      </c>
      <c r="G501" s="721">
        <v>24</v>
      </c>
      <c r="H501" s="721">
        <v>35</v>
      </c>
      <c r="I501" s="723">
        <v>15</v>
      </c>
      <c r="J501" s="725">
        <f t="shared" si="40"/>
        <v>20</v>
      </c>
      <c r="K501" s="725">
        <f t="shared" si="41"/>
        <v>15</v>
      </c>
      <c r="L501" s="1344"/>
      <c r="M501" s="1345"/>
      <c r="N501" s="1345"/>
      <c r="O501" s="1346"/>
      <c r="Q501" s="681" t="s">
        <v>1089</v>
      </c>
      <c r="R501" s="20"/>
      <c r="S501" s="20"/>
      <c r="T501" s="20"/>
      <c r="U501" s="20"/>
      <c r="V501" s="20"/>
      <c r="W501" s="20"/>
      <c r="X501" s="20"/>
      <c r="Y501" s="20"/>
      <c r="Z501" s="10"/>
      <c r="AA501" s="20"/>
      <c r="AB501" s="21"/>
    </row>
    <row r="502" spans="1:29" ht="15" customHeight="1" x14ac:dyDescent="0.2">
      <c r="A502" s="685">
        <v>10</v>
      </c>
      <c r="B502" s="129" t="s">
        <v>2259</v>
      </c>
      <c r="C502" s="721">
        <v>20</v>
      </c>
      <c r="D502" s="721">
        <v>6</v>
      </c>
      <c r="E502" s="721">
        <v>3</v>
      </c>
      <c r="F502" s="721">
        <v>11</v>
      </c>
      <c r="G502" s="721">
        <v>28</v>
      </c>
      <c r="H502" s="721">
        <v>40</v>
      </c>
      <c r="I502" s="723">
        <v>15</v>
      </c>
      <c r="J502" s="725">
        <f t="shared" si="40"/>
        <v>20</v>
      </c>
      <c r="K502" s="725">
        <f t="shared" si="41"/>
        <v>15</v>
      </c>
      <c r="L502" s="1344"/>
      <c r="M502" s="1345"/>
      <c r="N502" s="1345"/>
      <c r="O502" s="1346"/>
      <c r="Q502" s="681" t="s">
        <v>514</v>
      </c>
      <c r="R502" s="20"/>
      <c r="S502" s="20"/>
      <c r="T502" s="20"/>
      <c r="U502" s="20"/>
      <c r="V502" s="20"/>
      <c r="W502" s="20"/>
      <c r="X502" s="20"/>
      <c r="Y502" s="20"/>
      <c r="Z502" s="20"/>
      <c r="AA502" s="10"/>
      <c r="AB502" s="21"/>
    </row>
    <row r="503" spans="1:29" ht="15" customHeight="1" thickBot="1" x14ac:dyDescent="0.25">
      <c r="A503" s="686">
        <v>11</v>
      </c>
      <c r="B503" s="130" t="s">
        <v>1497</v>
      </c>
      <c r="C503" s="722">
        <v>20</v>
      </c>
      <c r="D503" s="722">
        <v>2</v>
      </c>
      <c r="E503" s="722">
        <v>3</v>
      </c>
      <c r="F503" s="722">
        <v>15</v>
      </c>
      <c r="G503" s="722">
        <v>24</v>
      </c>
      <c r="H503" s="722">
        <v>63</v>
      </c>
      <c r="I503" s="724">
        <v>7</v>
      </c>
      <c r="J503" s="725">
        <f t="shared" si="40"/>
        <v>20</v>
      </c>
      <c r="K503" s="725">
        <f t="shared" si="41"/>
        <v>7</v>
      </c>
      <c r="L503" s="1347"/>
      <c r="M503" s="1348"/>
      <c r="N503" s="1348"/>
      <c r="O503" s="1349"/>
      <c r="Q503" s="682" t="s">
        <v>544</v>
      </c>
      <c r="R503" s="23"/>
      <c r="S503" s="23"/>
      <c r="T503" s="23"/>
      <c r="U503" s="23"/>
      <c r="V503" s="23"/>
      <c r="W503" s="23"/>
      <c r="X503" s="23"/>
      <c r="Y503" s="23"/>
      <c r="Z503" s="23"/>
      <c r="AA503" s="23"/>
      <c r="AB503" s="15"/>
    </row>
    <row r="504" spans="1:29" ht="15" customHeight="1" x14ac:dyDescent="0.2">
      <c r="C504" s="725">
        <f t="shared" ref="C504:I504" si="44">SUM(C493:C503)</f>
        <v>220</v>
      </c>
      <c r="D504" s="725">
        <f t="shared" si="44"/>
        <v>87</v>
      </c>
      <c r="E504" s="725">
        <f t="shared" si="44"/>
        <v>48</v>
      </c>
      <c r="F504" s="725">
        <f t="shared" si="44"/>
        <v>85</v>
      </c>
      <c r="G504" s="725">
        <f t="shared" si="44"/>
        <v>343</v>
      </c>
      <c r="H504" s="725">
        <f t="shared" si="44"/>
        <v>343</v>
      </c>
      <c r="I504" s="725">
        <f t="shared" si="44"/>
        <v>222</v>
      </c>
      <c r="J504" s="725">
        <f t="shared" si="40"/>
        <v>220</v>
      </c>
      <c r="K504" s="725">
        <f t="shared" si="41"/>
        <v>222</v>
      </c>
    </row>
    <row r="505" spans="1:29" ht="15" customHeight="1" thickBot="1" x14ac:dyDescent="0.25">
      <c r="L505" s="729" t="s">
        <v>532</v>
      </c>
    </row>
    <row r="506" spans="1:29" ht="15" customHeight="1" thickBot="1" x14ac:dyDescent="0.25">
      <c r="A506" s="1332" t="s">
        <v>2231</v>
      </c>
      <c r="B506" s="1333"/>
      <c r="C506" s="1333"/>
      <c r="D506" s="1333"/>
      <c r="E506" s="1333"/>
      <c r="F506" s="1334"/>
      <c r="G506" s="1335" t="s">
        <v>2292</v>
      </c>
      <c r="H506" s="1336"/>
      <c r="I506" s="1337"/>
      <c r="L506" s="952" t="s">
        <v>538</v>
      </c>
      <c r="M506" s="953"/>
      <c r="N506" s="953"/>
      <c r="O506" s="954"/>
    </row>
    <row r="507" spans="1:29" ht="15" customHeight="1" thickBot="1" x14ac:dyDescent="0.25">
      <c r="A507" s="688" t="s">
        <v>496</v>
      </c>
      <c r="B507" s="689" t="s">
        <v>497</v>
      </c>
      <c r="C507" s="690" t="s">
        <v>498</v>
      </c>
      <c r="D507" s="690" t="s">
        <v>499</v>
      </c>
      <c r="E507" s="690" t="s">
        <v>500</v>
      </c>
      <c r="F507" s="690" t="s">
        <v>501</v>
      </c>
      <c r="G507" s="691" t="s">
        <v>502</v>
      </c>
      <c r="H507" s="691" t="s">
        <v>503</v>
      </c>
      <c r="I507" s="692" t="s">
        <v>504</v>
      </c>
      <c r="L507" s="955"/>
      <c r="M507" s="956"/>
      <c r="N507" s="956"/>
      <c r="O507" s="957"/>
      <c r="Q507" s="24" t="s">
        <v>2293</v>
      </c>
      <c r="R507" s="683" t="s">
        <v>241</v>
      </c>
      <c r="S507" s="683" t="s">
        <v>541</v>
      </c>
      <c r="T507" s="683" t="s">
        <v>1784</v>
      </c>
      <c r="U507" s="683" t="s">
        <v>1530</v>
      </c>
      <c r="V507" s="683" t="s">
        <v>242</v>
      </c>
      <c r="W507" s="683" t="s">
        <v>436</v>
      </c>
      <c r="X507" s="683" t="s">
        <v>437</v>
      </c>
      <c r="Y507" s="683" t="s">
        <v>2089</v>
      </c>
      <c r="Z507" s="683" t="s">
        <v>544</v>
      </c>
      <c r="AA507" s="683" t="s">
        <v>1587</v>
      </c>
      <c r="AB507" s="683" t="s">
        <v>813</v>
      </c>
      <c r="AC507" s="684" t="s">
        <v>727</v>
      </c>
    </row>
    <row r="508" spans="1:29" ht="15" customHeight="1" x14ac:dyDescent="0.2">
      <c r="A508" s="687">
        <v>1</v>
      </c>
      <c r="B508" s="126" t="s">
        <v>2296</v>
      </c>
      <c r="C508" s="726">
        <v>22</v>
      </c>
      <c r="D508" s="726">
        <v>15</v>
      </c>
      <c r="E508" s="726">
        <v>4</v>
      </c>
      <c r="F508" s="726">
        <v>3</v>
      </c>
      <c r="G508" s="726">
        <v>51</v>
      </c>
      <c r="H508" s="726">
        <v>23</v>
      </c>
      <c r="I508" s="727">
        <v>34</v>
      </c>
      <c r="J508" s="725">
        <f t="shared" si="40"/>
        <v>22</v>
      </c>
      <c r="K508" s="725">
        <f t="shared" si="41"/>
        <v>34</v>
      </c>
      <c r="L508" s="1341" t="s">
        <v>532</v>
      </c>
      <c r="M508" s="1342"/>
      <c r="N508" s="1342"/>
      <c r="O508" s="1343"/>
      <c r="Q508" s="681" t="s">
        <v>241</v>
      </c>
      <c r="R508" s="10"/>
      <c r="S508" s="20" t="s">
        <v>1487</v>
      </c>
      <c r="T508" s="20"/>
      <c r="U508" s="20"/>
      <c r="V508" s="20"/>
      <c r="W508" s="20"/>
      <c r="X508" s="20"/>
      <c r="Y508" s="20"/>
      <c r="Z508" s="20"/>
      <c r="AA508" s="20"/>
      <c r="AB508" s="20"/>
      <c r="AC508" s="21"/>
    </row>
    <row r="509" spans="1:29" ht="15" customHeight="1" x14ac:dyDescent="0.2">
      <c r="A509" s="685">
        <v>2</v>
      </c>
      <c r="B509" s="129" t="s">
        <v>2269</v>
      </c>
      <c r="C509" s="721">
        <v>22</v>
      </c>
      <c r="D509" s="721">
        <v>12</v>
      </c>
      <c r="E509" s="721">
        <v>5</v>
      </c>
      <c r="F509" s="721">
        <v>5</v>
      </c>
      <c r="G509" s="721">
        <v>56</v>
      </c>
      <c r="H509" s="721">
        <v>34</v>
      </c>
      <c r="I509" s="723">
        <v>29</v>
      </c>
      <c r="J509" s="725">
        <f t="shared" si="40"/>
        <v>22</v>
      </c>
      <c r="K509" s="725">
        <f t="shared" si="41"/>
        <v>29</v>
      </c>
      <c r="L509" s="1344"/>
      <c r="M509" s="1345"/>
      <c r="N509" s="1345"/>
      <c r="O509" s="1346"/>
      <c r="Q509" s="681" t="s">
        <v>541</v>
      </c>
      <c r="R509" s="20" t="s">
        <v>1603</v>
      </c>
      <c r="S509" s="10"/>
      <c r="T509" s="20" t="s">
        <v>1493</v>
      </c>
      <c r="U509" s="20" t="s">
        <v>1210</v>
      </c>
      <c r="V509" s="20" t="s">
        <v>1601</v>
      </c>
      <c r="W509" s="20" t="s">
        <v>1603</v>
      </c>
      <c r="X509" s="20" t="s">
        <v>844</v>
      </c>
      <c r="Y509" s="20" t="s">
        <v>1603</v>
      </c>
      <c r="Z509" s="20" t="s">
        <v>1540</v>
      </c>
      <c r="AA509" s="20" t="s">
        <v>1493</v>
      </c>
      <c r="AB509" s="20" t="s">
        <v>1597</v>
      </c>
      <c r="AC509" s="21" t="s">
        <v>1490</v>
      </c>
    </row>
    <row r="510" spans="1:29" ht="15" customHeight="1" x14ac:dyDescent="0.2">
      <c r="A510" s="685">
        <v>3</v>
      </c>
      <c r="B510" s="129" t="s">
        <v>1475</v>
      </c>
      <c r="C510" s="721">
        <v>22</v>
      </c>
      <c r="D510" s="721">
        <v>11</v>
      </c>
      <c r="E510" s="721">
        <v>6</v>
      </c>
      <c r="F510" s="721">
        <v>5</v>
      </c>
      <c r="G510" s="721">
        <v>47</v>
      </c>
      <c r="H510" s="721">
        <v>28</v>
      </c>
      <c r="I510" s="723">
        <v>28</v>
      </c>
      <c r="J510" s="725">
        <f t="shared" si="40"/>
        <v>22</v>
      </c>
      <c r="K510" s="725">
        <f t="shared" si="41"/>
        <v>28</v>
      </c>
      <c r="L510" s="1344"/>
      <c r="M510" s="1345"/>
      <c r="N510" s="1345"/>
      <c r="O510" s="1346"/>
      <c r="Q510" s="681" t="s">
        <v>1784</v>
      </c>
      <c r="R510" s="20"/>
      <c r="S510" s="20" t="s">
        <v>1602</v>
      </c>
      <c r="T510" s="10"/>
      <c r="U510" s="20"/>
      <c r="V510" s="20"/>
      <c r="W510" s="20"/>
      <c r="X510" s="20"/>
      <c r="Y510" s="20"/>
      <c r="Z510" s="20"/>
      <c r="AA510" s="20"/>
      <c r="AB510" s="20"/>
      <c r="AC510" s="21"/>
    </row>
    <row r="511" spans="1:29" ht="15" customHeight="1" x14ac:dyDescent="0.2">
      <c r="A511" s="685">
        <v>4</v>
      </c>
      <c r="B511" s="129" t="s">
        <v>1208</v>
      </c>
      <c r="C511" s="721">
        <v>22</v>
      </c>
      <c r="D511" s="721">
        <v>12</v>
      </c>
      <c r="E511" s="721">
        <v>4</v>
      </c>
      <c r="F511" s="721">
        <v>6</v>
      </c>
      <c r="G511" s="721">
        <v>47</v>
      </c>
      <c r="H511" s="721">
        <v>32</v>
      </c>
      <c r="I511" s="723">
        <v>28</v>
      </c>
      <c r="J511" s="725">
        <f t="shared" si="40"/>
        <v>22</v>
      </c>
      <c r="K511" s="725">
        <f t="shared" si="41"/>
        <v>28</v>
      </c>
      <c r="L511" s="1344"/>
      <c r="M511" s="1345"/>
      <c r="N511" s="1345"/>
      <c r="O511" s="1346"/>
      <c r="Q511" s="681" t="s">
        <v>1530</v>
      </c>
      <c r="R511" s="20"/>
      <c r="S511" s="20" t="s">
        <v>1207</v>
      </c>
      <c r="T511" s="20"/>
      <c r="U511" s="10"/>
      <c r="V511" s="20"/>
      <c r="W511" s="20"/>
      <c r="X511" s="20"/>
      <c r="Y511" s="20"/>
      <c r="Z511" s="20"/>
      <c r="AA511" s="20"/>
      <c r="AB511" s="20"/>
      <c r="AC511" s="21"/>
    </row>
    <row r="512" spans="1:29" ht="15" customHeight="1" x14ac:dyDescent="0.2">
      <c r="A512" s="685">
        <v>5</v>
      </c>
      <c r="B512" s="129" t="s">
        <v>2297</v>
      </c>
      <c r="C512" s="721">
        <v>22</v>
      </c>
      <c r="D512" s="721">
        <v>11</v>
      </c>
      <c r="E512" s="721">
        <v>3</v>
      </c>
      <c r="F512" s="721">
        <v>8</v>
      </c>
      <c r="G512" s="721">
        <v>57</v>
      </c>
      <c r="H512" s="721">
        <v>43</v>
      </c>
      <c r="I512" s="723">
        <v>25</v>
      </c>
      <c r="J512" s="725">
        <f t="shared" si="40"/>
        <v>22</v>
      </c>
      <c r="K512" s="725">
        <f t="shared" si="41"/>
        <v>25</v>
      </c>
      <c r="L512" s="1344"/>
      <c r="M512" s="1345"/>
      <c r="N512" s="1345"/>
      <c r="O512" s="1346"/>
      <c r="Q512" s="681" t="s">
        <v>242</v>
      </c>
      <c r="R512" s="20"/>
      <c r="S512" s="20" t="s">
        <v>1881</v>
      </c>
      <c r="T512" s="20"/>
      <c r="U512" s="20"/>
      <c r="V512" s="10"/>
      <c r="W512" s="20"/>
      <c r="X512" s="20"/>
      <c r="Y512" s="20"/>
      <c r="Z512" s="20"/>
      <c r="AA512" s="20"/>
      <c r="AB512" s="20"/>
      <c r="AC512" s="21"/>
    </row>
    <row r="513" spans="1:31" ht="15" customHeight="1" x14ac:dyDescent="0.2">
      <c r="A513" s="685">
        <v>6</v>
      </c>
      <c r="B513" s="129" t="s">
        <v>1471</v>
      </c>
      <c r="C513" s="721">
        <v>22</v>
      </c>
      <c r="D513" s="721">
        <v>10</v>
      </c>
      <c r="E513" s="721">
        <v>4</v>
      </c>
      <c r="F513" s="721">
        <v>8</v>
      </c>
      <c r="G513" s="721">
        <v>44</v>
      </c>
      <c r="H513" s="721">
        <v>38</v>
      </c>
      <c r="I513" s="723">
        <v>24</v>
      </c>
      <c r="J513" s="725">
        <f t="shared" si="40"/>
        <v>22</v>
      </c>
      <c r="K513" s="725">
        <f t="shared" si="41"/>
        <v>24</v>
      </c>
      <c r="L513" s="1344"/>
      <c r="M513" s="1345"/>
      <c r="N513" s="1345"/>
      <c r="O513" s="1346"/>
      <c r="Q513" s="681" t="s">
        <v>436</v>
      </c>
      <c r="R513" s="20"/>
      <c r="S513" s="20" t="s">
        <v>1489</v>
      </c>
      <c r="T513" s="20"/>
      <c r="U513" s="20"/>
      <c r="V513" s="20"/>
      <c r="W513" s="10"/>
      <c r="X513" s="20"/>
      <c r="Y513" s="20"/>
      <c r="Z513" s="20"/>
      <c r="AA513" s="20"/>
      <c r="AB513" s="20"/>
      <c r="AC513" s="21"/>
    </row>
    <row r="514" spans="1:31" ht="15" customHeight="1" x14ac:dyDescent="0.2">
      <c r="A514" s="685">
        <v>7</v>
      </c>
      <c r="B514" s="129" t="s">
        <v>2298</v>
      </c>
      <c r="C514" s="721">
        <v>22</v>
      </c>
      <c r="D514" s="721">
        <v>9</v>
      </c>
      <c r="E514" s="721">
        <v>4</v>
      </c>
      <c r="F514" s="721">
        <v>9</v>
      </c>
      <c r="G514" s="721">
        <v>43</v>
      </c>
      <c r="H514" s="721">
        <v>40</v>
      </c>
      <c r="I514" s="723">
        <v>22</v>
      </c>
      <c r="J514" s="725">
        <f t="shared" si="40"/>
        <v>22</v>
      </c>
      <c r="K514" s="725">
        <f t="shared" si="41"/>
        <v>22</v>
      </c>
      <c r="L514" s="1344"/>
      <c r="M514" s="1345"/>
      <c r="N514" s="1345"/>
      <c r="O514" s="1346"/>
      <c r="Q514" s="681" t="s">
        <v>437</v>
      </c>
      <c r="R514" s="20"/>
      <c r="S514" s="20" t="s">
        <v>1602</v>
      </c>
      <c r="T514" s="20"/>
      <c r="U514" s="20"/>
      <c r="V514" s="20"/>
      <c r="W514" s="20"/>
      <c r="X514" s="10"/>
      <c r="Y514" s="20"/>
      <c r="Z514" s="20"/>
      <c r="AA514" s="20"/>
      <c r="AB514" s="20"/>
      <c r="AC514" s="21"/>
    </row>
    <row r="515" spans="1:31" ht="15" customHeight="1" x14ac:dyDescent="0.2">
      <c r="A515" s="685">
        <v>8</v>
      </c>
      <c r="B515" s="129" t="s">
        <v>2299</v>
      </c>
      <c r="C515" s="721">
        <v>22</v>
      </c>
      <c r="D515" s="721">
        <v>10</v>
      </c>
      <c r="E515" s="721">
        <v>2</v>
      </c>
      <c r="F515" s="721">
        <v>10</v>
      </c>
      <c r="G515" s="721">
        <v>34</v>
      </c>
      <c r="H515" s="721">
        <v>34</v>
      </c>
      <c r="I515" s="723">
        <v>22</v>
      </c>
      <c r="J515" s="725">
        <f t="shared" si="40"/>
        <v>22</v>
      </c>
      <c r="K515" s="725">
        <f t="shared" si="41"/>
        <v>22</v>
      </c>
      <c r="L515" s="1344"/>
      <c r="M515" s="1345"/>
      <c r="N515" s="1345"/>
      <c r="O515" s="1346"/>
      <c r="Q515" s="681" t="s">
        <v>2089</v>
      </c>
      <c r="R515" s="20"/>
      <c r="S515" s="20" t="s">
        <v>1539</v>
      </c>
      <c r="T515" s="20"/>
      <c r="U515" s="20"/>
      <c r="V515" s="20"/>
      <c r="W515" s="20"/>
      <c r="X515" s="20"/>
      <c r="Y515" s="10"/>
      <c r="Z515" s="20"/>
      <c r="AA515" s="20"/>
      <c r="AB515" s="20"/>
      <c r="AC515" s="21"/>
    </row>
    <row r="516" spans="1:31" ht="15" customHeight="1" x14ac:dyDescent="0.2">
      <c r="A516" s="685">
        <v>9</v>
      </c>
      <c r="B516" s="129" t="s">
        <v>2270</v>
      </c>
      <c r="C516" s="721">
        <v>22</v>
      </c>
      <c r="D516" s="721">
        <v>7</v>
      </c>
      <c r="E516" s="721">
        <v>4</v>
      </c>
      <c r="F516" s="721">
        <v>11</v>
      </c>
      <c r="G516" s="721">
        <v>29</v>
      </c>
      <c r="H516" s="721">
        <v>43</v>
      </c>
      <c r="I516" s="723">
        <v>18</v>
      </c>
      <c r="J516" s="725">
        <f t="shared" si="40"/>
        <v>22</v>
      </c>
      <c r="K516" s="725">
        <f t="shared" si="41"/>
        <v>18</v>
      </c>
      <c r="L516" s="1344"/>
      <c r="M516" s="1345"/>
      <c r="N516" s="1345"/>
      <c r="O516" s="1346"/>
      <c r="Q516" s="681" t="s">
        <v>544</v>
      </c>
      <c r="R516" s="20"/>
      <c r="S516" s="20" t="s">
        <v>1490</v>
      </c>
      <c r="T516" s="20"/>
      <c r="U516" s="20"/>
      <c r="V516" s="20"/>
      <c r="W516" s="20"/>
      <c r="X516" s="20"/>
      <c r="Y516" s="20"/>
      <c r="Z516" s="10"/>
      <c r="AA516" s="20"/>
      <c r="AB516" s="20"/>
      <c r="AC516" s="21"/>
    </row>
    <row r="517" spans="1:31" ht="15" customHeight="1" x14ac:dyDescent="0.2">
      <c r="A517" s="685">
        <v>10</v>
      </c>
      <c r="B517" s="129" t="s">
        <v>2300</v>
      </c>
      <c r="C517" s="721">
        <v>22</v>
      </c>
      <c r="D517" s="721">
        <v>6</v>
      </c>
      <c r="E517" s="721">
        <v>4</v>
      </c>
      <c r="F517" s="721">
        <v>12</v>
      </c>
      <c r="G517" s="721">
        <v>33</v>
      </c>
      <c r="H517" s="721">
        <v>54</v>
      </c>
      <c r="I517" s="723">
        <v>16</v>
      </c>
      <c r="J517" s="725">
        <f t="shared" si="40"/>
        <v>22</v>
      </c>
      <c r="K517" s="725">
        <f t="shared" si="41"/>
        <v>16</v>
      </c>
      <c r="L517" s="1344"/>
      <c r="M517" s="1345"/>
      <c r="N517" s="1345"/>
      <c r="O517" s="1346"/>
      <c r="Q517" s="681" t="s">
        <v>1587</v>
      </c>
      <c r="R517" s="20"/>
      <c r="S517" s="20" t="s">
        <v>844</v>
      </c>
      <c r="T517" s="20"/>
      <c r="U517" s="20"/>
      <c r="V517" s="20"/>
      <c r="W517" s="20"/>
      <c r="X517" s="20"/>
      <c r="Y517" s="20"/>
      <c r="Z517" s="20"/>
      <c r="AA517" s="10"/>
      <c r="AB517" s="20"/>
      <c r="AC517" s="21"/>
    </row>
    <row r="518" spans="1:31" ht="15" customHeight="1" x14ac:dyDescent="0.2">
      <c r="A518" s="685">
        <v>11</v>
      </c>
      <c r="B518" s="129" t="s">
        <v>2094</v>
      </c>
      <c r="C518" s="721">
        <v>22</v>
      </c>
      <c r="D518" s="721">
        <v>5</v>
      </c>
      <c r="E518" s="721">
        <v>3</v>
      </c>
      <c r="F518" s="721">
        <v>14</v>
      </c>
      <c r="G518" s="721">
        <v>34</v>
      </c>
      <c r="H518" s="721">
        <v>58</v>
      </c>
      <c r="I518" s="723">
        <v>13</v>
      </c>
      <c r="J518" s="725">
        <f t="shared" si="40"/>
        <v>22</v>
      </c>
      <c r="K518" s="725">
        <f t="shared" si="41"/>
        <v>13</v>
      </c>
      <c r="L518" s="1344"/>
      <c r="M518" s="1345"/>
      <c r="N518" s="1345"/>
      <c r="O518" s="1346"/>
      <c r="Q518" s="681" t="s">
        <v>813</v>
      </c>
      <c r="R518" s="20"/>
      <c r="S518" s="20" t="s">
        <v>1599</v>
      </c>
      <c r="T518" s="20"/>
      <c r="U518" s="20"/>
      <c r="V518" s="20"/>
      <c r="W518" s="20"/>
      <c r="X518" s="20"/>
      <c r="Y518" s="20"/>
      <c r="Z518" s="20"/>
      <c r="AA518" s="20"/>
      <c r="AB518" s="10"/>
      <c r="AC518" s="21"/>
    </row>
    <row r="519" spans="1:31" ht="15" customHeight="1" thickBot="1" x14ac:dyDescent="0.25">
      <c r="A519" s="686">
        <v>12</v>
      </c>
      <c r="B519" s="130" t="s">
        <v>245</v>
      </c>
      <c r="C519" s="722">
        <v>22</v>
      </c>
      <c r="D519" s="722">
        <v>2</v>
      </c>
      <c r="E519" s="722">
        <v>1</v>
      </c>
      <c r="F519" s="722">
        <v>19</v>
      </c>
      <c r="G519" s="722">
        <v>21</v>
      </c>
      <c r="H519" s="722">
        <v>69</v>
      </c>
      <c r="I519" s="724">
        <v>5</v>
      </c>
      <c r="J519" s="725">
        <f t="shared" ref="J519:J582" si="45">D519+E519+F519</f>
        <v>22</v>
      </c>
      <c r="K519" s="725">
        <f t="shared" ref="K519:K582" si="46">D519*2+E519</f>
        <v>5</v>
      </c>
      <c r="L519" s="1347"/>
      <c r="M519" s="1348"/>
      <c r="N519" s="1348"/>
      <c r="O519" s="1349"/>
      <c r="Q519" s="682" t="s">
        <v>727</v>
      </c>
      <c r="R519" s="23"/>
      <c r="S519" s="23" t="s">
        <v>1487</v>
      </c>
      <c r="T519" s="23"/>
      <c r="U519" s="23"/>
      <c r="V519" s="23"/>
      <c r="W519" s="23"/>
      <c r="X519" s="23"/>
      <c r="Y519" s="23"/>
      <c r="Z519" s="23"/>
      <c r="AA519" s="23"/>
      <c r="AB519" s="23"/>
      <c r="AC519" s="15"/>
    </row>
    <row r="520" spans="1:31" ht="15" customHeight="1" x14ac:dyDescent="0.2">
      <c r="C520" s="725">
        <f t="shared" ref="C520:I520" si="47">SUM(C508:C519)</f>
        <v>264</v>
      </c>
      <c r="D520" s="725">
        <f t="shared" si="47"/>
        <v>110</v>
      </c>
      <c r="E520" s="725">
        <f t="shared" si="47"/>
        <v>44</v>
      </c>
      <c r="F520" s="725">
        <f t="shared" si="47"/>
        <v>110</v>
      </c>
      <c r="G520" s="725">
        <f t="shared" si="47"/>
        <v>496</v>
      </c>
      <c r="H520" s="725">
        <f t="shared" si="47"/>
        <v>496</v>
      </c>
      <c r="I520" s="725">
        <f t="shared" si="47"/>
        <v>264</v>
      </c>
      <c r="J520" s="725">
        <f t="shared" si="45"/>
        <v>264</v>
      </c>
      <c r="K520" s="725">
        <f t="shared" si="46"/>
        <v>264</v>
      </c>
      <c r="L520" s="729" t="s">
        <v>532</v>
      </c>
    </row>
    <row r="521" spans="1:31" ht="15" customHeight="1" thickBot="1" x14ac:dyDescent="0.25"/>
    <row r="522" spans="1:31" ht="15" customHeight="1" x14ac:dyDescent="0.2">
      <c r="A522" s="1131" t="s">
        <v>491</v>
      </c>
      <c r="B522" s="1305"/>
      <c r="C522" s="1020" t="s">
        <v>2301</v>
      </c>
      <c r="D522" s="1021"/>
      <c r="E522" s="1021"/>
      <c r="F522" s="1021"/>
      <c r="G522" s="1021"/>
      <c r="H522" s="1021"/>
      <c r="I522" s="1022"/>
      <c r="P522" s="5" t="s">
        <v>532</v>
      </c>
    </row>
    <row r="523" spans="1:31" ht="15" customHeight="1" thickBot="1" x14ac:dyDescent="0.25">
      <c r="A523" s="1133"/>
      <c r="B523" s="1306"/>
      <c r="C523" s="1023"/>
      <c r="D523" s="1024"/>
      <c r="E523" s="1024"/>
      <c r="F523" s="1024"/>
      <c r="G523" s="1024"/>
      <c r="H523" s="1024"/>
      <c r="I523" s="1025"/>
    </row>
    <row r="524" spans="1:31" ht="15" customHeight="1" thickBot="1" x14ac:dyDescent="0.25"/>
    <row r="525" spans="1:31" ht="15" customHeight="1" thickBot="1" x14ac:dyDescent="0.25">
      <c r="A525" s="1239" t="s">
        <v>2302</v>
      </c>
      <c r="B525" s="1240"/>
      <c r="C525" s="1240"/>
      <c r="D525" s="1240"/>
      <c r="E525" s="1240"/>
      <c r="F525" s="1241"/>
      <c r="G525" s="1236" t="s">
        <v>2301</v>
      </c>
      <c r="H525" s="1237"/>
      <c r="I525" s="1238"/>
      <c r="L525" s="952" t="s">
        <v>538</v>
      </c>
      <c r="M525" s="953"/>
      <c r="N525" s="953"/>
      <c r="O525" s="954"/>
    </row>
    <row r="526" spans="1:31" ht="15" customHeight="1" thickBot="1" x14ac:dyDescent="0.25">
      <c r="A526" s="508" t="s">
        <v>496</v>
      </c>
      <c r="B526" s="509" t="s">
        <v>497</v>
      </c>
      <c r="C526" s="510" t="s">
        <v>498</v>
      </c>
      <c r="D526" s="510" t="s">
        <v>499</v>
      </c>
      <c r="E526" s="510" t="s">
        <v>500</v>
      </c>
      <c r="F526" s="510" t="s">
        <v>501</v>
      </c>
      <c r="G526" s="511" t="s">
        <v>502</v>
      </c>
      <c r="H526" s="511" t="s">
        <v>503</v>
      </c>
      <c r="I526" s="512" t="s">
        <v>504</v>
      </c>
      <c r="L526" s="955"/>
      <c r="M526" s="956"/>
      <c r="N526" s="956"/>
      <c r="O526" s="957"/>
      <c r="Q526" s="410" t="s">
        <v>2303</v>
      </c>
      <c r="R526" s="420" t="s">
        <v>541</v>
      </c>
      <c r="S526" s="420" t="s">
        <v>506</v>
      </c>
      <c r="T526" s="420" t="s">
        <v>158</v>
      </c>
      <c r="U526" s="420" t="s">
        <v>1631</v>
      </c>
      <c r="V526" s="420" t="s">
        <v>700</v>
      </c>
      <c r="W526" s="420" t="s">
        <v>610</v>
      </c>
      <c r="X526" s="420" t="s">
        <v>322</v>
      </c>
      <c r="Y526" s="420" t="s">
        <v>777</v>
      </c>
      <c r="Z526" s="420" t="s">
        <v>1684</v>
      </c>
      <c r="AA526" s="420" t="s">
        <v>2136</v>
      </c>
      <c r="AB526" s="420" t="s">
        <v>769</v>
      </c>
      <c r="AC526" s="420" t="s">
        <v>704</v>
      </c>
      <c r="AD526" s="420" t="s">
        <v>2162</v>
      </c>
      <c r="AE526" s="421" t="s">
        <v>1214</v>
      </c>
    </row>
    <row r="527" spans="1:31" ht="15" customHeight="1" x14ac:dyDescent="0.2">
      <c r="A527" s="518">
        <v>1</v>
      </c>
      <c r="B527" s="126" t="s">
        <v>1431</v>
      </c>
      <c r="C527" s="726">
        <v>26</v>
      </c>
      <c r="D527" s="726">
        <v>18</v>
      </c>
      <c r="E527" s="726">
        <v>5</v>
      </c>
      <c r="F527" s="726">
        <v>3</v>
      </c>
      <c r="G527" s="726">
        <v>56</v>
      </c>
      <c r="H527" s="726">
        <v>22</v>
      </c>
      <c r="I527" s="727">
        <v>41</v>
      </c>
      <c r="J527" s="725">
        <f t="shared" si="45"/>
        <v>26</v>
      </c>
      <c r="K527" s="725">
        <f t="shared" si="46"/>
        <v>41</v>
      </c>
      <c r="L527" s="1341" t="s">
        <v>532</v>
      </c>
      <c r="M527" s="1342"/>
      <c r="N527" s="1342"/>
      <c r="O527" s="1343"/>
      <c r="Q527" s="422" t="s">
        <v>541</v>
      </c>
      <c r="R527" s="10"/>
      <c r="S527" s="20"/>
      <c r="T527" s="20"/>
      <c r="U527" s="20"/>
      <c r="V527" s="20"/>
      <c r="W527" s="20"/>
      <c r="X527" s="20"/>
      <c r="Y527" s="20" t="s">
        <v>1599</v>
      </c>
      <c r="Z527" s="20"/>
      <c r="AA527" s="20"/>
      <c r="AB527" s="20"/>
      <c r="AC527" s="20"/>
      <c r="AD527" s="20"/>
      <c r="AE527" s="21"/>
    </row>
    <row r="528" spans="1:31" ht="15" customHeight="1" x14ac:dyDescent="0.2">
      <c r="A528" s="514">
        <v>2</v>
      </c>
      <c r="B528" s="129" t="s">
        <v>164</v>
      </c>
      <c r="C528" s="721">
        <v>26</v>
      </c>
      <c r="D528" s="721">
        <v>15</v>
      </c>
      <c r="E528" s="721">
        <v>7</v>
      </c>
      <c r="F528" s="721">
        <v>4</v>
      </c>
      <c r="G528" s="721">
        <v>44</v>
      </c>
      <c r="H528" s="721">
        <v>21</v>
      </c>
      <c r="I528" s="723">
        <v>37</v>
      </c>
      <c r="J528" s="725">
        <f t="shared" si="45"/>
        <v>26</v>
      </c>
      <c r="K528" s="725">
        <f t="shared" si="46"/>
        <v>37</v>
      </c>
      <c r="L528" s="1344"/>
      <c r="M528" s="1345"/>
      <c r="N528" s="1345"/>
      <c r="O528" s="1346"/>
      <c r="Q528" s="422" t="s">
        <v>506</v>
      </c>
      <c r="R528" s="20"/>
      <c r="S528" s="10"/>
      <c r="T528" s="20"/>
      <c r="U528" s="20"/>
      <c r="V528" s="20"/>
      <c r="W528" s="20"/>
      <c r="X528" s="20"/>
      <c r="Y528" s="20" t="s">
        <v>1494</v>
      </c>
      <c r="Z528" s="20"/>
      <c r="AA528" s="20"/>
      <c r="AB528" s="20"/>
      <c r="AC528" s="20"/>
      <c r="AD528" s="20"/>
      <c r="AE528" s="21"/>
    </row>
    <row r="529" spans="1:31" ht="15" customHeight="1" x14ac:dyDescent="0.2">
      <c r="A529" s="514">
        <v>3</v>
      </c>
      <c r="B529" s="129" t="s">
        <v>534</v>
      </c>
      <c r="C529" s="721">
        <v>26</v>
      </c>
      <c r="D529" s="721">
        <v>14</v>
      </c>
      <c r="E529" s="721">
        <v>6</v>
      </c>
      <c r="F529" s="721">
        <v>6</v>
      </c>
      <c r="G529" s="721">
        <v>47</v>
      </c>
      <c r="H529" s="721">
        <v>35</v>
      </c>
      <c r="I529" s="723">
        <v>34</v>
      </c>
      <c r="J529" s="725">
        <f t="shared" si="45"/>
        <v>26</v>
      </c>
      <c r="K529" s="725">
        <f t="shared" si="46"/>
        <v>34</v>
      </c>
      <c r="L529" s="1344"/>
      <c r="M529" s="1345"/>
      <c r="N529" s="1345"/>
      <c r="O529" s="1346"/>
      <c r="Q529" s="422" t="s">
        <v>158</v>
      </c>
      <c r="R529" s="20"/>
      <c r="S529" s="20"/>
      <c r="T529" s="10"/>
      <c r="U529" s="20"/>
      <c r="V529" s="20"/>
      <c r="W529" s="20"/>
      <c r="X529" s="20"/>
      <c r="Y529" s="20" t="s">
        <v>1488</v>
      </c>
      <c r="Z529" s="20"/>
      <c r="AA529" s="20"/>
      <c r="AB529" s="20"/>
      <c r="AC529" s="20"/>
      <c r="AD529" s="20"/>
      <c r="AE529" s="21"/>
    </row>
    <row r="530" spans="1:31" ht="15" customHeight="1" x14ac:dyDescent="0.2">
      <c r="A530" s="514">
        <v>4</v>
      </c>
      <c r="B530" s="129" t="s">
        <v>174</v>
      </c>
      <c r="C530" s="721">
        <v>26</v>
      </c>
      <c r="D530" s="721">
        <v>8</v>
      </c>
      <c r="E530" s="721">
        <v>12</v>
      </c>
      <c r="F530" s="721">
        <v>6</v>
      </c>
      <c r="G530" s="721">
        <v>33</v>
      </c>
      <c r="H530" s="721">
        <v>28</v>
      </c>
      <c r="I530" s="723">
        <v>28</v>
      </c>
      <c r="J530" s="725">
        <f t="shared" si="45"/>
        <v>26</v>
      </c>
      <c r="K530" s="725">
        <f t="shared" si="46"/>
        <v>28</v>
      </c>
      <c r="L530" s="1344"/>
      <c r="M530" s="1345"/>
      <c r="N530" s="1345"/>
      <c r="O530" s="1346"/>
      <c r="Q530" s="422" t="s">
        <v>1631</v>
      </c>
      <c r="R530" s="20"/>
      <c r="S530" s="20"/>
      <c r="T530" s="20"/>
      <c r="U530" s="10"/>
      <c r="V530" s="20"/>
      <c r="W530" s="20"/>
      <c r="X530" s="20"/>
      <c r="Y530" s="20" t="s">
        <v>1599</v>
      </c>
      <c r="Z530" s="20"/>
      <c r="AA530" s="20"/>
      <c r="AB530" s="20"/>
      <c r="AC530" s="20"/>
      <c r="AD530" s="20"/>
      <c r="AE530" s="21"/>
    </row>
    <row r="531" spans="1:31" ht="15" customHeight="1" x14ac:dyDescent="0.2">
      <c r="A531" s="514">
        <v>5</v>
      </c>
      <c r="B531" s="129" t="s">
        <v>711</v>
      </c>
      <c r="C531" s="721">
        <v>26</v>
      </c>
      <c r="D531" s="721">
        <v>10</v>
      </c>
      <c r="E531" s="721">
        <v>4</v>
      </c>
      <c r="F531" s="721">
        <v>12</v>
      </c>
      <c r="G531" s="721">
        <v>43</v>
      </c>
      <c r="H531" s="721">
        <v>49</v>
      </c>
      <c r="I531" s="723">
        <v>24</v>
      </c>
      <c r="J531" s="725">
        <f t="shared" si="45"/>
        <v>26</v>
      </c>
      <c r="K531" s="725">
        <f t="shared" si="46"/>
        <v>24</v>
      </c>
      <c r="L531" s="1344"/>
      <c r="M531" s="1345"/>
      <c r="N531" s="1345"/>
      <c r="O531" s="1346"/>
      <c r="Q531" s="422" t="s">
        <v>700</v>
      </c>
      <c r="R531" s="20"/>
      <c r="S531" s="20"/>
      <c r="T531" s="20"/>
      <c r="U531" s="20"/>
      <c r="V531" s="10"/>
      <c r="W531" s="20"/>
      <c r="X531" s="20"/>
      <c r="Y531" s="20" t="s">
        <v>1642</v>
      </c>
      <c r="Z531" s="20"/>
      <c r="AA531" s="20"/>
      <c r="AB531" s="20"/>
      <c r="AC531" s="20"/>
      <c r="AD531" s="20"/>
      <c r="AE531" s="21" t="s">
        <v>532</v>
      </c>
    </row>
    <row r="532" spans="1:31" ht="15" customHeight="1" x14ac:dyDescent="0.2">
      <c r="A532" s="514">
        <v>6</v>
      </c>
      <c r="B532" s="129" t="s">
        <v>1808</v>
      </c>
      <c r="C532" s="721">
        <v>26</v>
      </c>
      <c r="D532" s="721">
        <v>9</v>
      </c>
      <c r="E532" s="721">
        <v>6</v>
      </c>
      <c r="F532" s="721">
        <v>11</v>
      </c>
      <c r="G532" s="721">
        <v>26</v>
      </c>
      <c r="H532" s="721">
        <v>32</v>
      </c>
      <c r="I532" s="723">
        <v>24</v>
      </c>
      <c r="J532" s="725">
        <f t="shared" si="45"/>
        <v>26</v>
      </c>
      <c r="K532" s="725">
        <f t="shared" si="46"/>
        <v>24</v>
      </c>
      <c r="L532" s="1344"/>
      <c r="M532" s="1345"/>
      <c r="N532" s="1345"/>
      <c r="O532" s="1346"/>
      <c r="Q532" s="422" t="s">
        <v>610</v>
      </c>
      <c r="R532" s="20"/>
      <c r="S532" s="20"/>
      <c r="T532" s="20"/>
      <c r="U532" s="20"/>
      <c r="V532" s="20"/>
      <c r="W532" s="10"/>
      <c r="X532" s="20"/>
      <c r="Y532" s="20" t="s">
        <v>1487</v>
      </c>
      <c r="Z532" s="20"/>
      <c r="AA532" s="20"/>
      <c r="AB532" s="20"/>
      <c r="AC532" s="20"/>
      <c r="AD532" s="20"/>
      <c r="AE532" s="21"/>
    </row>
    <row r="533" spans="1:31" ht="15" customHeight="1" x14ac:dyDescent="0.2">
      <c r="A533" s="514">
        <v>7</v>
      </c>
      <c r="B533" s="129" t="s">
        <v>781</v>
      </c>
      <c r="C533" s="721">
        <v>26</v>
      </c>
      <c r="D533" s="721">
        <v>6</v>
      </c>
      <c r="E533" s="721">
        <v>12</v>
      </c>
      <c r="F533" s="721">
        <v>8</v>
      </c>
      <c r="G533" s="721">
        <v>36</v>
      </c>
      <c r="H533" s="721">
        <v>45</v>
      </c>
      <c r="I533" s="723">
        <v>24</v>
      </c>
      <c r="J533" s="725">
        <f t="shared" si="45"/>
        <v>26</v>
      </c>
      <c r="K533" s="725">
        <f t="shared" si="46"/>
        <v>24</v>
      </c>
      <c r="L533" s="1344"/>
      <c r="M533" s="1345"/>
      <c r="N533" s="1345"/>
      <c r="O533" s="1346"/>
      <c r="Q533" s="422" t="s">
        <v>322</v>
      </c>
      <c r="R533" s="409"/>
      <c r="S533" s="20"/>
      <c r="T533" s="20"/>
      <c r="U533" s="20"/>
      <c r="V533" s="20"/>
      <c r="W533" s="20"/>
      <c r="X533" s="10"/>
      <c r="Y533" s="20" t="s">
        <v>1540</v>
      </c>
      <c r="Z533" s="20"/>
      <c r="AA533" s="20"/>
      <c r="AB533" s="20"/>
      <c r="AC533" s="20"/>
      <c r="AD533" s="20"/>
      <c r="AE533" s="21"/>
    </row>
    <row r="534" spans="1:31" ht="15" customHeight="1" x14ac:dyDescent="0.2">
      <c r="A534" s="514">
        <v>8</v>
      </c>
      <c r="B534" s="129" t="s">
        <v>761</v>
      </c>
      <c r="C534" s="721">
        <v>26</v>
      </c>
      <c r="D534" s="721">
        <v>9</v>
      </c>
      <c r="E534" s="721">
        <v>5</v>
      </c>
      <c r="F534" s="721">
        <v>12</v>
      </c>
      <c r="G534" s="721">
        <v>49</v>
      </c>
      <c r="H534" s="721">
        <v>47</v>
      </c>
      <c r="I534" s="723">
        <v>23</v>
      </c>
      <c r="J534" s="725">
        <f t="shared" si="45"/>
        <v>26</v>
      </c>
      <c r="K534" s="725">
        <f t="shared" si="46"/>
        <v>23</v>
      </c>
      <c r="L534" s="1344"/>
      <c r="M534" s="1345"/>
      <c r="N534" s="1345"/>
      <c r="O534" s="1346"/>
      <c r="Q534" s="422" t="s">
        <v>777</v>
      </c>
      <c r="R534" s="409" t="s">
        <v>1543</v>
      </c>
      <c r="S534" s="20" t="s">
        <v>1489</v>
      </c>
      <c r="T534" s="20" t="s">
        <v>1207</v>
      </c>
      <c r="U534" s="20" t="s">
        <v>1795</v>
      </c>
      <c r="V534" s="20" t="s">
        <v>1597</v>
      </c>
      <c r="W534" s="20" t="s">
        <v>1646</v>
      </c>
      <c r="X534" s="20" t="s">
        <v>1207</v>
      </c>
      <c r="Y534" s="10"/>
      <c r="Z534" s="20" t="s">
        <v>1207</v>
      </c>
      <c r="AA534" s="20" t="s">
        <v>1207</v>
      </c>
      <c r="AB534" s="20" t="s">
        <v>1599</v>
      </c>
      <c r="AC534" s="20" t="s">
        <v>1207</v>
      </c>
      <c r="AD534" s="20" t="s">
        <v>1487</v>
      </c>
      <c r="AE534" s="21" t="s">
        <v>376</v>
      </c>
    </row>
    <row r="535" spans="1:31" ht="15" customHeight="1" x14ac:dyDescent="0.2">
      <c r="A535" s="514">
        <v>9</v>
      </c>
      <c r="B535" s="129" t="s">
        <v>767</v>
      </c>
      <c r="C535" s="721">
        <v>26</v>
      </c>
      <c r="D535" s="721">
        <v>8</v>
      </c>
      <c r="E535" s="721">
        <v>7</v>
      </c>
      <c r="F535" s="721">
        <v>11</v>
      </c>
      <c r="G535" s="721">
        <v>38</v>
      </c>
      <c r="H535" s="721">
        <v>40</v>
      </c>
      <c r="I535" s="723">
        <v>23</v>
      </c>
      <c r="J535" s="725">
        <f t="shared" si="45"/>
        <v>26</v>
      </c>
      <c r="K535" s="725">
        <f t="shared" si="46"/>
        <v>23</v>
      </c>
      <c r="L535" s="1344"/>
      <c r="M535" s="1345"/>
      <c r="N535" s="1345"/>
      <c r="O535" s="1346"/>
      <c r="Q535" s="422" t="s">
        <v>1684</v>
      </c>
      <c r="R535" s="409"/>
      <c r="S535" s="20"/>
      <c r="T535" s="20"/>
      <c r="U535" s="20"/>
      <c r="V535" s="20"/>
      <c r="W535" s="20"/>
      <c r="X535" s="20"/>
      <c r="Y535" s="20" t="s">
        <v>844</v>
      </c>
      <c r="Z535" s="10"/>
      <c r="AA535" s="20"/>
      <c r="AB535" s="20"/>
      <c r="AC535" s="20"/>
      <c r="AD535" s="20"/>
      <c r="AE535" s="21"/>
    </row>
    <row r="536" spans="1:31" ht="15" customHeight="1" x14ac:dyDescent="0.2">
      <c r="A536" s="514">
        <v>10</v>
      </c>
      <c r="B536" s="129" t="s">
        <v>128</v>
      </c>
      <c r="C536" s="721">
        <v>26</v>
      </c>
      <c r="D536" s="721">
        <v>8</v>
      </c>
      <c r="E536" s="721">
        <v>7</v>
      </c>
      <c r="F536" s="721">
        <v>11</v>
      </c>
      <c r="G536" s="721">
        <v>28</v>
      </c>
      <c r="H536" s="721">
        <v>32</v>
      </c>
      <c r="I536" s="723">
        <v>23</v>
      </c>
      <c r="J536" s="725">
        <f t="shared" si="45"/>
        <v>26</v>
      </c>
      <c r="K536" s="725">
        <f t="shared" si="46"/>
        <v>23</v>
      </c>
      <c r="L536" s="1344"/>
      <c r="M536" s="1345"/>
      <c r="N536" s="1345"/>
      <c r="O536" s="1346"/>
      <c r="Q536" s="422" t="s">
        <v>2136</v>
      </c>
      <c r="R536" s="409"/>
      <c r="S536" s="20"/>
      <c r="T536" s="20"/>
      <c r="U536" s="20"/>
      <c r="V536" s="20"/>
      <c r="W536" s="20"/>
      <c r="X536" s="20"/>
      <c r="Y536" s="20" t="s">
        <v>1488</v>
      </c>
      <c r="Z536" s="20"/>
      <c r="AA536" s="10"/>
      <c r="AB536" s="20"/>
      <c r="AC536" s="20"/>
      <c r="AD536" s="20"/>
      <c r="AE536" s="21"/>
    </row>
    <row r="537" spans="1:31" ht="15" customHeight="1" x14ac:dyDescent="0.2">
      <c r="A537" s="514">
        <v>11</v>
      </c>
      <c r="B537" s="129" t="s">
        <v>1635</v>
      </c>
      <c r="C537" s="721">
        <v>26</v>
      </c>
      <c r="D537" s="721">
        <v>8</v>
      </c>
      <c r="E537" s="721">
        <v>6</v>
      </c>
      <c r="F537" s="721">
        <v>12</v>
      </c>
      <c r="G537" s="721">
        <v>36</v>
      </c>
      <c r="H537" s="721">
        <v>39</v>
      </c>
      <c r="I537" s="723">
        <v>22</v>
      </c>
      <c r="J537" s="725">
        <f t="shared" si="45"/>
        <v>26</v>
      </c>
      <c r="K537" s="725">
        <f t="shared" si="46"/>
        <v>22</v>
      </c>
      <c r="L537" s="1344"/>
      <c r="M537" s="1345"/>
      <c r="N537" s="1345"/>
      <c r="O537" s="1346"/>
      <c r="Q537" s="422" t="s">
        <v>769</v>
      </c>
      <c r="R537" s="409"/>
      <c r="S537" s="20"/>
      <c r="T537" s="20"/>
      <c r="U537" s="20"/>
      <c r="V537" s="20"/>
      <c r="W537" s="20"/>
      <c r="X537" s="20"/>
      <c r="Y537" s="20" t="s">
        <v>1597</v>
      </c>
      <c r="Z537" s="20"/>
      <c r="AA537" s="20"/>
      <c r="AB537" s="10"/>
      <c r="AC537" s="20"/>
      <c r="AD537" s="20"/>
      <c r="AE537" s="21"/>
    </row>
    <row r="538" spans="1:31" ht="15" customHeight="1" x14ac:dyDescent="0.2">
      <c r="A538" s="514">
        <v>12</v>
      </c>
      <c r="B538" s="129" t="s">
        <v>2163</v>
      </c>
      <c r="C538" s="721">
        <v>26</v>
      </c>
      <c r="D538" s="721">
        <v>7</v>
      </c>
      <c r="E538" s="721">
        <v>8</v>
      </c>
      <c r="F538" s="721">
        <v>11</v>
      </c>
      <c r="G538" s="721">
        <v>31</v>
      </c>
      <c r="H538" s="721">
        <v>41</v>
      </c>
      <c r="I538" s="723">
        <v>22</v>
      </c>
      <c r="J538" s="725">
        <f t="shared" si="45"/>
        <v>26</v>
      </c>
      <c r="K538" s="725">
        <f t="shared" si="46"/>
        <v>22</v>
      </c>
      <c r="L538" s="1344"/>
      <c r="M538" s="1345"/>
      <c r="N538" s="1345"/>
      <c r="O538" s="1346"/>
      <c r="Q538" s="422" t="s">
        <v>704</v>
      </c>
      <c r="R538" s="409"/>
      <c r="S538" s="20"/>
      <c r="T538" s="20"/>
      <c r="U538" s="20"/>
      <c r="V538" s="20"/>
      <c r="W538" s="20"/>
      <c r="X538" s="20"/>
      <c r="Y538" s="20" t="s">
        <v>1489</v>
      </c>
      <c r="Z538" s="20"/>
      <c r="AA538" s="20"/>
      <c r="AB538" s="20"/>
      <c r="AC538" s="10"/>
      <c r="AD538" s="20"/>
      <c r="AE538" s="21"/>
    </row>
    <row r="539" spans="1:31" ht="15" customHeight="1" x14ac:dyDescent="0.2">
      <c r="A539" s="514">
        <v>13</v>
      </c>
      <c r="B539" s="129" t="s">
        <v>42</v>
      </c>
      <c r="C539" s="721">
        <v>26</v>
      </c>
      <c r="D539" s="721">
        <v>7</v>
      </c>
      <c r="E539" s="721">
        <v>7</v>
      </c>
      <c r="F539" s="721">
        <v>12</v>
      </c>
      <c r="G539" s="721">
        <v>32</v>
      </c>
      <c r="H539" s="721">
        <v>48</v>
      </c>
      <c r="I539" s="723">
        <v>21</v>
      </c>
      <c r="J539" s="725">
        <f t="shared" si="45"/>
        <v>26</v>
      </c>
      <c r="K539" s="725">
        <f t="shared" si="46"/>
        <v>21</v>
      </c>
      <c r="L539" s="1344"/>
      <c r="M539" s="1345"/>
      <c r="N539" s="1345"/>
      <c r="O539" s="1346"/>
      <c r="Q539" s="422" t="s">
        <v>2162</v>
      </c>
      <c r="R539" s="409"/>
      <c r="S539" s="20"/>
      <c r="T539" s="20"/>
      <c r="U539" s="20"/>
      <c r="V539" s="20"/>
      <c r="W539" s="20"/>
      <c r="X539" s="20"/>
      <c r="Y539" s="20" t="s">
        <v>1602</v>
      </c>
      <c r="Z539" s="20"/>
      <c r="AA539" s="20"/>
      <c r="AB539" s="20"/>
      <c r="AC539" s="20"/>
      <c r="AD539" s="10"/>
      <c r="AE539" s="21"/>
    </row>
    <row r="540" spans="1:31" ht="15" customHeight="1" thickBot="1" x14ac:dyDescent="0.25">
      <c r="A540" s="515">
        <v>14</v>
      </c>
      <c r="B540" s="130" t="s">
        <v>2138</v>
      </c>
      <c r="C540" s="722">
        <v>26</v>
      </c>
      <c r="D540" s="722">
        <v>5</v>
      </c>
      <c r="E540" s="722">
        <v>8</v>
      </c>
      <c r="F540" s="722">
        <v>13</v>
      </c>
      <c r="G540" s="722">
        <v>37</v>
      </c>
      <c r="H540" s="722">
        <v>57</v>
      </c>
      <c r="I540" s="724">
        <v>18</v>
      </c>
      <c r="J540" s="725">
        <f t="shared" si="45"/>
        <v>26</v>
      </c>
      <c r="K540" s="725">
        <f t="shared" si="46"/>
        <v>18</v>
      </c>
      <c r="L540" s="1347"/>
      <c r="M540" s="1348"/>
      <c r="N540" s="1348"/>
      <c r="O540" s="1349"/>
      <c r="Q540" s="423" t="s">
        <v>1214</v>
      </c>
      <c r="R540" s="411"/>
      <c r="S540" s="23"/>
      <c r="T540" s="23"/>
      <c r="U540" s="23"/>
      <c r="V540" s="23"/>
      <c r="W540" s="23"/>
      <c r="X540" s="23"/>
      <c r="Y540" s="23" t="s">
        <v>844</v>
      </c>
      <c r="Z540" s="23"/>
      <c r="AA540" s="23"/>
      <c r="AB540" s="23"/>
      <c r="AC540" s="23"/>
      <c r="AD540" s="23"/>
      <c r="AE540" s="15"/>
    </row>
    <row r="541" spans="1:31" ht="15" customHeight="1" x14ac:dyDescent="0.2">
      <c r="C541" s="725">
        <f t="shared" ref="C541:I541" si="48">SUM(C527:C540)</f>
        <v>364</v>
      </c>
      <c r="D541" s="725">
        <f t="shared" si="48"/>
        <v>132</v>
      </c>
      <c r="E541" s="725">
        <f t="shared" si="48"/>
        <v>100</v>
      </c>
      <c r="F541" s="725">
        <f t="shared" si="48"/>
        <v>132</v>
      </c>
      <c r="G541" s="725">
        <f t="shared" si="48"/>
        <v>536</v>
      </c>
      <c r="H541" s="725">
        <f t="shared" si="48"/>
        <v>536</v>
      </c>
      <c r="I541" s="725">
        <f t="shared" si="48"/>
        <v>364</v>
      </c>
      <c r="J541" s="725">
        <f t="shared" si="45"/>
        <v>364</v>
      </c>
      <c r="K541" s="725">
        <f t="shared" si="46"/>
        <v>364</v>
      </c>
    </row>
    <row r="542" spans="1:31" ht="15" customHeight="1" thickBot="1" x14ac:dyDescent="0.25"/>
    <row r="543" spans="1:31" ht="15" customHeight="1" thickBot="1" x14ac:dyDescent="0.25">
      <c r="A543" s="1239" t="s">
        <v>2304</v>
      </c>
      <c r="B543" s="1240"/>
      <c r="C543" s="1240"/>
      <c r="D543" s="1240"/>
      <c r="E543" s="1240"/>
      <c r="F543" s="1241"/>
      <c r="G543" s="1236" t="s">
        <v>2301</v>
      </c>
      <c r="H543" s="1237"/>
      <c r="I543" s="1238"/>
      <c r="L543" s="952" t="s">
        <v>538</v>
      </c>
      <c r="M543" s="953"/>
      <c r="N543" s="953"/>
      <c r="O543" s="954"/>
    </row>
    <row r="544" spans="1:31" ht="15" customHeight="1" thickBot="1" x14ac:dyDescent="0.25">
      <c r="A544" s="508" t="s">
        <v>496</v>
      </c>
      <c r="B544" s="509" t="s">
        <v>497</v>
      </c>
      <c r="C544" s="510" t="s">
        <v>498</v>
      </c>
      <c r="D544" s="510" t="s">
        <v>499</v>
      </c>
      <c r="E544" s="510" t="s">
        <v>500</v>
      </c>
      <c r="F544" s="510" t="s">
        <v>501</v>
      </c>
      <c r="G544" s="511" t="s">
        <v>502</v>
      </c>
      <c r="H544" s="511" t="s">
        <v>503</v>
      </c>
      <c r="I544" s="512" t="s">
        <v>504</v>
      </c>
      <c r="L544" s="955"/>
      <c r="M544" s="956"/>
      <c r="N544" s="956"/>
      <c r="O544" s="957"/>
      <c r="Q544" s="24" t="s">
        <v>2303</v>
      </c>
      <c r="R544" s="420" t="s">
        <v>503</v>
      </c>
      <c r="S544" s="420" t="s">
        <v>117</v>
      </c>
      <c r="T544" s="420" t="s">
        <v>901</v>
      </c>
      <c r="U544" s="420" t="s">
        <v>902</v>
      </c>
      <c r="V544" s="420" t="s">
        <v>511</v>
      </c>
      <c r="W544" s="420" t="s">
        <v>1178</v>
      </c>
      <c r="X544" s="420" t="s">
        <v>566</v>
      </c>
      <c r="Y544" s="420" t="s">
        <v>514</v>
      </c>
      <c r="Z544" s="420" t="s">
        <v>501</v>
      </c>
      <c r="AA544" s="420" t="s">
        <v>591</v>
      </c>
      <c r="AB544" s="420" t="s">
        <v>533</v>
      </c>
      <c r="AC544" s="420" t="s">
        <v>1313</v>
      </c>
      <c r="AD544" s="420" t="s">
        <v>547</v>
      </c>
      <c r="AE544" s="421" t="s">
        <v>1306</v>
      </c>
    </row>
    <row r="545" spans="1:31" ht="15" customHeight="1" x14ac:dyDescent="0.2">
      <c r="A545" s="518">
        <v>1</v>
      </c>
      <c r="B545" s="126" t="s">
        <v>816</v>
      </c>
      <c r="C545" s="726">
        <v>26</v>
      </c>
      <c r="D545" s="726">
        <v>16</v>
      </c>
      <c r="E545" s="726">
        <v>7</v>
      </c>
      <c r="F545" s="726">
        <v>3</v>
      </c>
      <c r="G545" s="726">
        <v>62</v>
      </c>
      <c r="H545" s="726">
        <v>31</v>
      </c>
      <c r="I545" s="727">
        <v>39</v>
      </c>
      <c r="J545" s="725">
        <f t="shared" si="45"/>
        <v>26</v>
      </c>
      <c r="K545" s="725">
        <f t="shared" si="46"/>
        <v>39</v>
      </c>
      <c r="L545" s="1350" t="s">
        <v>2305</v>
      </c>
      <c r="M545" s="1351"/>
      <c r="N545" s="1351"/>
      <c r="O545" s="1352"/>
      <c r="Q545" s="422" t="s">
        <v>503</v>
      </c>
      <c r="R545" s="10"/>
      <c r="S545" s="20"/>
      <c r="T545" s="20"/>
      <c r="U545" s="20"/>
      <c r="V545" s="20"/>
      <c r="W545" s="20"/>
      <c r="X545" s="20"/>
      <c r="Y545" s="20"/>
      <c r="Z545" s="20"/>
      <c r="AA545" s="20"/>
      <c r="AB545" s="20" t="s">
        <v>1487</v>
      </c>
      <c r="AC545" s="20"/>
      <c r="AD545" s="20"/>
      <c r="AE545" s="21"/>
    </row>
    <row r="546" spans="1:31" ht="15" customHeight="1" x14ac:dyDescent="0.2">
      <c r="A546" s="514">
        <v>2</v>
      </c>
      <c r="B546" s="129" t="s">
        <v>529</v>
      </c>
      <c r="C546" s="721">
        <v>26</v>
      </c>
      <c r="D546" s="721">
        <v>16</v>
      </c>
      <c r="E546" s="721">
        <v>6</v>
      </c>
      <c r="F546" s="721">
        <v>4</v>
      </c>
      <c r="G546" s="721">
        <v>63</v>
      </c>
      <c r="H546" s="721">
        <v>29</v>
      </c>
      <c r="I546" s="723">
        <v>38</v>
      </c>
      <c r="J546" s="725">
        <f t="shared" si="45"/>
        <v>26</v>
      </c>
      <c r="K546" s="725">
        <f t="shared" si="46"/>
        <v>38</v>
      </c>
      <c r="L546" s="1353"/>
      <c r="M546" s="1354"/>
      <c r="N546" s="1354"/>
      <c r="O546" s="1355"/>
      <c r="Q546" s="422" t="s">
        <v>117</v>
      </c>
      <c r="R546" s="20"/>
      <c r="S546" s="10"/>
      <c r="T546" s="20"/>
      <c r="U546" s="20"/>
      <c r="V546" s="20"/>
      <c r="W546" s="20"/>
      <c r="X546" s="20"/>
      <c r="Y546" s="20"/>
      <c r="Z546" s="20"/>
      <c r="AA546" s="20"/>
      <c r="AB546" s="20" t="s">
        <v>844</v>
      </c>
      <c r="AC546" s="20"/>
      <c r="AD546" s="20"/>
      <c r="AE546" s="21"/>
    </row>
    <row r="547" spans="1:31" ht="15" customHeight="1" x14ac:dyDescent="0.2">
      <c r="A547" s="514">
        <v>3</v>
      </c>
      <c r="B547" s="129" t="s">
        <v>551</v>
      </c>
      <c r="C547" s="721">
        <v>26</v>
      </c>
      <c r="D547" s="721">
        <v>14</v>
      </c>
      <c r="E547" s="721">
        <v>4</v>
      </c>
      <c r="F547" s="721">
        <v>8</v>
      </c>
      <c r="G547" s="721">
        <v>60</v>
      </c>
      <c r="H547" s="721">
        <v>42</v>
      </c>
      <c r="I547" s="723">
        <v>32</v>
      </c>
      <c r="J547" s="725">
        <f t="shared" si="45"/>
        <v>26</v>
      </c>
      <c r="K547" s="725">
        <f t="shared" si="46"/>
        <v>32</v>
      </c>
      <c r="L547" s="1353"/>
      <c r="M547" s="1354"/>
      <c r="N547" s="1354"/>
      <c r="O547" s="1355"/>
      <c r="Q547" s="422" t="s">
        <v>901</v>
      </c>
      <c r="R547" s="20"/>
      <c r="S547" s="20"/>
      <c r="T547" s="10"/>
      <c r="U547" s="20"/>
      <c r="V547" s="20"/>
      <c r="W547" s="20"/>
      <c r="X547" s="20"/>
      <c r="Y547" s="20"/>
      <c r="Z547" s="20"/>
      <c r="AA547" s="20"/>
      <c r="AB547" s="20" t="s">
        <v>1599</v>
      </c>
      <c r="AC547" s="20"/>
      <c r="AD547" s="20"/>
      <c r="AE547" s="21"/>
    </row>
    <row r="548" spans="1:31" ht="15" customHeight="1" x14ac:dyDescent="0.2">
      <c r="A548" s="514">
        <v>4</v>
      </c>
      <c r="B548" s="129" t="s">
        <v>819</v>
      </c>
      <c r="C548" s="721">
        <v>26</v>
      </c>
      <c r="D548" s="721">
        <v>14</v>
      </c>
      <c r="E548" s="721">
        <v>3</v>
      </c>
      <c r="F548" s="721">
        <v>9</v>
      </c>
      <c r="G548" s="721">
        <v>46</v>
      </c>
      <c r="H548" s="721">
        <v>42</v>
      </c>
      <c r="I548" s="723">
        <v>31</v>
      </c>
      <c r="J548" s="725">
        <f t="shared" si="45"/>
        <v>26</v>
      </c>
      <c r="K548" s="725">
        <f t="shared" si="46"/>
        <v>31</v>
      </c>
      <c r="L548" s="1353"/>
      <c r="M548" s="1354"/>
      <c r="N548" s="1354"/>
      <c r="O548" s="1355"/>
      <c r="Q548" s="422" t="s">
        <v>902</v>
      </c>
      <c r="R548" s="20"/>
      <c r="S548" s="20"/>
      <c r="T548" s="20"/>
      <c r="U548" s="10"/>
      <c r="V548" s="20"/>
      <c r="W548" s="20"/>
      <c r="X548" s="20"/>
      <c r="Y548" s="20"/>
      <c r="Z548" s="20"/>
      <c r="AA548" s="20"/>
      <c r="AB548" s="20" t="s">
        <v>628</v>
      </c>
      <c r="AC548" s="20"/>
      <c r="AD548" s="20"/>
      <c r="AE548" s="21"/>
    </row>
    <row r="549" spans="1:31" ht="15" customHeight="1" x14ac:dyDescent="0.2">
      <c r="A549" s="514">
        <v>5</v>
      </c>
      <c r="B549" s="129" t="s">
        <v>906</v>
      </c>
      <c r="C549" s="721">
        <v>26</v>
      </c>
      <c r="D549" s="721">
        <v>11</v>
      </c>
      <c r="E549" s="721">
        <v>8</v>
      </c>
      <c r="F549" s="721">
        <v>7</v>
      </c>
      <c r="G549" s="721">
        <v>45</v>
      </c>
      <c r="H549" s="721">
        <v>35</v>
      </c>
      <c r="I549" s="723">
        <v>30</v>
      </c>
      <c r="J549" s="725">
        <f t="shared" si="45"/>
        <v>26</v>
      </c>
      <c r="K549" s="725">
        <f t="shared" si="46"/>
        <v>30</v>
      </c>
      <c r="L549" s="1353"/>
      <c r="M549" s="1354"/>
      <c r="N549" s="1354"/>
      <c r="O549" s="1355"/>
      <c r="Q549" s="422" t="s">
        <v>511</v>
      </c>
      <c r="R549" s="20"/>
      <c r="S549" s="20"/>
      <c r="T549" s="20"/>
      <c r="U549" s="20"/>
      <c r="V549" s="10"/>
      <c r="W549" s="20"/>
      <c r="X549" s="20"/>
      <c r="Y549" s="20"/>
      <c r="Z549" s="20"/>
      <c r="AA549" s="20"/>
      <c r="AB549" s="20" t="s">
        <v>1600</v>
      </c>
      <c r="AC549" s="20"/>
      <c r="AD549" s="20"/>
      <c r="AE549" s="21" t="s">
        <v>532</v>
      </c>
    </row>
    <row r="550" spans="1:31" ht="15" customHeight="1" x14ac:dyDescent="0.2">
      <c r="A550" s="514">
        <v>6</v>
      </c>
      <c r="B550" s="129" t="s">
        <v>575</v>
      </c>
      <c r="C550" s="721">
        <v>26</v>
      </c>
      <c r="D550" s="721">
        <v>12</v>
      </c>
      <c r="E550" s="721">
        <v>4</v>
      </c>
      <c r="F550" s="721">
        <v>10</v>
      </c>
      <c r="G550" s="721">
        <v>52</v>
      </c>
      <c r="H550" s="721">
        <v>47</v>
      </c>
      <c r="I550" s="723">
        <v>28</v>
      </c>
      <c r="J550" s="725">
        <f t="shared" si="45"/>
        <v>26</v>
      </c>
      <c r="K550" s="725">
        <f t="shared" si="46"/>
        <v>28</v>
      </c>
      <c r="L550" s="1353"/>
      <c r="M550" s="1354"/>
      <c r="N550" s="1354"/>
      <c r="O550" s="1355"/>
      <c r="Q550" s="422" t="s">
        <v>1178</v>
      </c>
      <c r="R550" s="20"/>
      <c r="S550" s="20"/>
      <c r="T550" s="20"/>
      <c r="U550" s="20"/>
      <c r="V550" s="20"/>
      <c r="W550" s="10"/>
      <c r="X550" s="20"/>
      <c r="Y550" s="20"/>
      <c r="Z550" s="20"/>
      <c r="AA550" s="20"/>
      <c r="AB550" s="20" t="s">
        <v>1599</v>
      </c>
      <c r="AC550" s="20"/>
      <c r="AD550" s="20"/>
      <c r="AE550" s="21"/>
    </row>
    <row r="551" spans="1:31" ht="15" customHeight="1" x14ac:dyDescent="0.2">
      <c r="A551" s="514">
        <v>7</v>
      </c>
      <c r="B551" s="129" t="s">
        <v>1598</v>
      </c>
      <c r="C551" s="721">
        <v>26</v>
      </c>
      <c r="D551" s="721">
        <v>10</v>
      </c>
      <c r="E551" s="721">
        <v>8</v>
      </c>
      <c r="F551" s="721">
        <v>8</v>
      </c>
      <c r="G551" s="721">
        <v>35</v>
      </c>
      <c r="H551" s="721">
        <v>33</v>
      </c>
      <c r="I551" s="723">
        <v>28</v>
      </c>
      <c r="J551" s="725">
        <f t="shared" si="45"/>
        <v>26</v>
      </c>
      <c r="K551" s="725">
        <f t="shared" si="46"/>
        <v>28</v>
      </c>
      <c r="L551" s="1353"/>
      <c r="M551" s="1354"/>
      <c r="N551" s="1354"/>
      <c r="O551" s="1355"/>
      <c r="Q551" s="422" t="s">
        <v>566</v>
      </c>
      <c r="R551" s="409"/>
      <c r="S551" s="20"/>
      <c r="T551" s="20"/>
      <c r="U551" s="20"/>
      <c r="V551" s="20"/>
      <c r="W551" s="20"/>
      <c r="X551" s="10"/>
      <c r="Y551" s="20"/>
      <c r="Z551" s="20"/>
      <c r="AA551" s="20"/>
      <c r="AB551" s="20"/>
      <c r="AC551" s="20"/>
      <c r="AD551" s="20"/>
      <c r="AE551" s="21"/>
    </row>
    <row r="552" spans="1:31" ht="15" customHeight="1" x14ac:dyDescent="0.2">
      <c r="A552" s="514">
        <v>8</v>
      </c>
      <c r="B552" s="129" t="s">
        <v>554</v>
      </c>
      <c r="C552" s="721">
        <v>26</v>
      </c>
      <c r="D552" s="721">
        <v>10</v>
      </c>
      <c r="E552" s="721">
        <v>6</v>
      </c>
      <c r="F552" s="721">
        <v>10</v>
      </c>
      <c r="G552" s="721">
        <v>28</v>
      </c>
      <c r="H552" s="721">
        <v>32</v>
      </c>
      <c r="I552" s="723">
        <v>26</v>
      </c>
      <c r="J552" s="725">
        <f t="shared" si="45"/>
        <v>26</v>
      </c>
      <c r="K552" s="725">
        <f t="shared" si="46"/>
        <v>26</v>
      </c>
      <c r="L552" s="1353"/>
      <c r="M552" s="1354"/>
      <c r="N552" s="1354"/>
      <c r="O552" s="1355"/>
      <c r="Q552" s="422" t="s">
        <v>514</v>
      </c>
      <c r="R552" s="20"/>
      <c r="S552" s="20"/>
      <c r="T552" s="20"/>
      <c r="U552" s="20"/>
      <c r="V552" s="20"/>
      <c r="W552" s="20"/>
      <c r="X552" s="20"/>
      <c r="Y552" s="10"/>
      <c r="Z552" s="20"/>
      <c r="AA552" s="20"/>
      <c r="AB552" s="20"/>
      <c r="AC552" s="20"/>
      <c r="AD552" s="20"/>
      <c r="AE552" s="21"/>
    </row>
    <row r="553" spans="1:31" ht="15" customHeight="1" x14ac:dyDescent="0.2">
      <c r="A553" s="514">
        <v>9</v>
      </c>
      <c r="B553" s="129" t="s">
        <v>1923</v>
      </c>
      <c r="C553" s="721">
        <v>26</v>
      </c>
      <c r="D553" s="721">
        <v>11</v>
      </c>
      <c r="E553" s="721">
        <v>2</v>
      </c>
      <c r="F553" s="721">
        <v>13</v>
      </c>
      <c r="G553" s="721">
        <v>52</v>
      </c>
      <c r="H553" s="721">
        <v>51</v>
      </c>
      <c r="I553" s="723">
        <v>24</v>
      </c>
      <c r="J553" s="725">
        <f t="shared" si="45"/>
        <v>26</v>
      </c>
      <c r="K553" s="725">
        <f t="shared" si="46"/>
        <v>24</v>
      </c>
      <c r="L553" s="1353"/>
      <c r="M553" s="1354"/>
      <c r="N553" s="1354"/>
      <c r="O553" s="1355"/>
      <c r="Q553" s="422" t="s">
        <v>501</v>
      </c>
      <c r="R553" s="20"/>
      <c r="S553" s="20"/>
      <c r="T553" s="20"/>
      <c r="U553" s="20"/>
      <c r="V553" s="20"/>
      <c r="W553" s="20"/>
      <c r="X553" s="20"/>
      <c r="Y553" s="20"/>
      <c r="Z553" s="10"/>
      <c r="AA553" s="20"/>
      <c r="AB553" s="20"/>
      <c r="AC553" s="20"/>
      <c r="AD553" s="20"/>
      <c r="AE553" s="21"/>
    </row>
    <row r="554" spans="1:31" ht="15" customHeight="1" x14ac:dyDescent="0.2">
      <c r="A554" s="514">
        <v>10</v>
      </c>
      <c r="B554" s="129" t="s">
        <v>1307</v>
      </c>
      <c r="C554" s="721">
        <v>26</v>
      </c>
      <c r="D554" s="721">
        <v>9</v>
      </c>
      <c r="E554" s="721">
        <v>5</v>
      </c>
      <c r="F554" s="721">
        <v>12</v>
      </c>
      <c r="G554" s="721">
        <v>39</v>
      </c>
      <c r="H554" s="721">
        <v>46</v>
      </c>
      <c r="I554" s="723">
        <v>23</v>
      </c>
      <c r="J554" s="725">
        <f t="shared" si="45"/>
        <v>26</v>
      </c>
      <c r="K554" s="725">
        <f t="shared" si="46"/>
        <v>23</v>
      </c>
      <c r="L554" s="1353"/>
      <c r="M554" s="1354"/>
      <c r="N554" s="1354"/>
      <c r="O554" s="1355"/>
      <c r="Q554" s="422" t="s">
        <v>591</v>
      </c>
      <c r="R554" s="20"/>
      <c r="S554" s="20"/>
      <c r="T554" s="20"/>
      <c r="U554" s="20"/>
      <c r="V554" s="20"/>
      <c r="W554" s="20"/>
      <c r="X554" s="20"/>
      <c r="Y554" s="20"/>
      <c r="Z554" s="20"/>
      <c r="AA554" s="10"/>
      <c r="AB554" s="20"/>
      <c r="AC554" s="20"/>
      <c r="AD554" s="20"/>
      <c r="AE554" s="21"/>
    </row>
    <row r="555" spans="1:31" ht="15" customHeight="1" x14ac:dyDescent="0.2">
      <c r="A555" s="514">
        <v>11</v>
      </c>
      <c r="B555" s="129" t="s">
        <v>526</v>
      </c>
      <c r="C555" s="721">
        <v>26</v>
      </c>
      <c r="D555" s="721">
        <v>6</v>
      </c>
      <c r="E555" s="721">
        <v>7</v>
      </c>
      <c r="F555" s="721">
        <v>13</v>
      </c>
      <c r="G555" s="721">
        <v>33</v>
      </c>
      <c r="H555" s="721">
        <v>50</v>
      </c>
      <c r="I555" s="723">
        <v>19</v>
      </c>
      <c r="J555" s="725">
        <f t="shared" si="45"/>
        <v>26</v>
      </c>
      <c r="K555" s="725">
        <f t="shared" si="46"/>
        <v>19</v>
      </c>
      <c r="L555" s="1353"/>
      <c r="M555" s="1354"/>
      <c r="N555" s="1354"/>
      <c r="O555" s="1355"/>
      <c r="Q555" s="422" t="s">
        <v>533</v>
      </c>
      <c r="R555" s="20"/>
      <c r="S555" s="20" t="s">
        <v>1487</v>
      </c>
      <c r="T555" s="20"/>
      <c r="U555" s="20"/>
      <c r="V555" s="20" t="s">
        <v>1597</v>
      </c>
      <c r="W555" s="20" t="s">
        <v>1490</v>
      </c>
      <c r="X555" s="20" t="s">
        <v>1539</v>
      </c>
      <c r="Y555" s="20" t="s">
        <v>1487</v>
      </c>
      <c r="Z555" s="20"/>
      <c r="AA555" s="20" t="s">
        <v>844</v>
      </c>
      <c r="AB555" s="10"/>
      <c r="AC555" s="20" t="s">
        <v>1597</v>
      </c>
      <c r="AD555" s="20" t="s">
        <v>1646</v>
      </c>
      <c r="AE555" s="21"/>
    </row>
    <row r="556" spans="1:31" ht="15" customHeight="1" x14ac:dyDescent="0.2">
      <c r="A556" s="514">
        <v>12</v>
      </c>
      <c r="B556" s="129" t="s">
        <v>1314</v>
      </c>
      <c r="C556" s="721">
        <v>26</v>
      </c>
      <c r="D556" s="721">
        <v>6</v>
      </c>
      <c r="E556" s="721">
        <v>6</v>
      </c>
      <c r="F556" s="721">
        <v>14</v>
      </c>
      <c r="G556" s="721">
        <v>42</v>
      </c>
      <c r="H556" s="721">
        <v>57</v>
      </c>
      <c r="I556" s="723">
        <v>18</v>
      </c>
      <c r="J556" s="725">
        <f t="shared" si="45"/>
        <v>26</v>
      </c>
      <c r="K556" s="725">
        <f t="shared" si="46"/>
        <v>18</v>
      </c>
      <c r="L556" s="1353"/>
      <c r="M556" s="1354"/>
      <c r="N556" s="1354"/>
      <c r="O556" s="1355"/>
      <c r="Q556" s="422" t="s">
        <v>1313</v>
      </c>
      <c r="R556" s="20"/>
      <c r="S556" s="20"/>
      <c r="T556" s="20"/>
      <c r="U556" s="20"/>
      <c r="V556" s="20"/>
      <c r="W556" s="20"/>
      <c r="X556" s="20"/>
      <c r="Y556" s="20"/>
      <c r="Z556" s="20"/>
      <c r="AA556" s="20"/>
      <c r="AB556" s="20" t="s">
        <v>1207</v>
      </c>
      <c r="AC556" s="10"/>
      <c r="AD556" s="20"/>
      <c r="AE556" s="21"/>
    </row>
    <row r="557" spans="1:31" ht="15" customHeight="1" x14ac:dyDescent="0.2">
      <c r="A557" s="514">
        <v>13</v>
      </c>
      <c r="B557" s="129" t="s">
        <v>1518</v>
      </c>
      <c r="C557" s="721">
        <v>26</v>
      </c>
      <c r="D557" s="721">
        <v>3</v>
      </c>
      <c r="E557" s="721">
        <v>8</v>
      </c>
      <c r="F557" s="721">
        <v>15</v>
      </c>
      <c r="G557" s="721">
        <v>26</v>
      </c>
      <c r="H557" s="721">
        <v>54</v>
      </c>
      <c r="I557" s="723">
        <v>14</v>
      </c>
      <c r="J557" s="725">
        <f t="shared" si="45"/>
        <v>26</v>
      </c>
      <c r="K557" s="725">
        <f t="shared" si="46"/>
        <v>14</v>
      </c>
      <c r="L557" s="1353"/>
      <c r="M557" s="1354"/>
      <c r="N557" s="1354"/>
      <c r="O557" s="1355"/>
      <c r="Q557" s="422" t="s">
        <v>547</v>
      </c>
      <c r="R557" s="20"/>
      <c r="S557" s="20"/>
      <c r="T557" s="20"/>
      <c r="U557" s="20"/>
      <c r="V557" s="20"/>
      <c r="W557" s="20"/>
      <c r="X557" s="20"/>
      <c r="Y557" s="20"/>
      <c r="Z557" s="20"/>
      <c r="AA557" s="20"/>
      <c r="AB557" s="20" t="s">
        <v>1490</v>
      </c>
      <c r="AC557" s="20"/>
      <c r="AD557" s="10"/>
      <c r="AE557" s="21"/>
    </row>
    <row r="558" spans="1:31" ht="15" customHeight="1" thickBot="1" x14ac:dyDescent="0.25">
      <c r="A558" s="515">
        <v>14</v>
      </c>
      <c r="B558" s="130" t="s">
        <v>1180</v>
      </c>
      <c r="C558" s="722">
        <v>26</v>
      </c>
      <c r="D558" s="722">
        <v>4</v>
      </c>
      <c r="E558" s="722">
        <v>6</v>
      </c>
      <c r="F558" s="722">
        <v>16</v>
      </c>
      <c r="G558" s="722">
        <v>30</v>
      </c>
      <c r="H558" s="722">
        <v>64</v>
      </c>
      <c r="I558" s="724">
        <v>14</v>
      </c>
      <c r="J558" s="725">
        <f t="shared" si="45"/>
        <v>26</v>
      </c>
      <c r="K558" s="725">
        <f t="shared" si="46"/>
        <v>14</v>
      </c>
      <c r="L558" s="1356"/>
      <c r="M558" s="1357"/>
      <c r="N558" s="1357"/>
      <c r="O558" s="1358"/>
      <c r="Q558" s="423" t="s">
        <v>1306</v>
      </c>
      <c r="R558" s="23"/>
      <c r="S558" s="23"/>
      <c r="T558" s="23"/>
      <c r="U558" s="23"/>
      <c r="V558" s="23"/>
      <c r="W558" s="23"/>
      <c r="X558" s="23"/>
      <c r="Y558" s="23"/>
      <c r="Z558" s="23"/>
      <c r="AA558" s="23"/>
      <c r="AB558" s="23" t="s">
        <v>1602</v>
      </c>
      <c r="AC558" s="23"/>
      <c r="AD558" s="23"/>
      <c r="AE558" s="15"/>
    </row>
    <row r="559" spans="1:31" ht="15" customHeight="1" x14ac:dyDescent="0.2">
      <c r="C559" s="725">
        <f t="shared" ref="C559:I559" si="49">SUM(C545:C558)</f>
        <v>364</v>
      </c>
      <c r="D559" s="725">
        <f t="shared" si="49"/>
        <v>142</v>
      </c>
      <c r="E559" s="725">
        <f t="shared" si="49"/>
        <v>80</v>
      </c>
      <c r="F559" s="725">
        <f t="shared" si="49"/>
        <v>142</v>
      </c>
      <c r="G559" s="725">
        <f t="shared" si="49"/>
        <v>613</v>
      </c>
      <c r="H559" s="725">
        <f t="shared" si="49"/>
        <v>613</v>
      </c>
      <c r="I559" s="725">
        <f t="shared" si="49"/>
        <v>364</v>
      </c>
      <c r="J559" s="725">
        <f t="shared" si="45"/>
        <v>364</v>
      </c>
      <c r="K559" s="725">
        <f t="shared" si="46"/>
        <v>364</v>
      </c>
    </row>
    <row r="560" spans="1:31" ht="15" customHeight="1" thickBot="1" x14ac:dyDescent="0.25"/>
    <row r="561" spans="1:30" ht="15" customHeight="1" thickBot="1" x14ac:dyDescent="0.25">
      <c r="A561" s="1239" t="s">
        <v>2306</v>
      </c>
      <c r="B561" s="1240"/>
      <c r="C561" s="1240"/>
      <c r="D561" s="1240"/>
      <c r="E561" s="1240"/>
      <c r="F561" s="1241"/>
      <c r="G561" s="1236" t="s">
        <v>2301</v>
      </c>
      <c r="H561" s="1237"/>
      <c r="I561" s="1238"/>
      <c r="L561" s="952" t="s">
        <v>538</v>
      </c>
      <c r="M561" s="953"/>
      <c r="N561" s="953"/>
      <c r="O561" s="954"/>
    </row>
    <row r="562" spans="1:30" ht="15" customHeight="1" thickBot="1" x14ac:dyDescent="0.25">
      <c r="A562" s="508" t="s">
        <v>496</v>
      </c>
      <c r="B562" s="509" t="s">
        <v>497</v>
      </c>
      <c r="C562" s="510" t="s">
        <v>498</v>
      </c>
      <c r="D562" s="510" t="s">
        <v>499</v>
      </c>
      <c r="E562" s="510" t="s">
        <v>500</v>
      </c>
      <c r="F562" s="510" t="s">
        <v>501</v>
      </c>
      <c r="G562" s="511" t="s">
        <v>502</v>
      </c>
      <c r="H562" s="511" t="s">
        <v>503</v>
      </c>
      <c r="I562" s="512" t="s">
        <v>504</v>
      </c>
      <c r="L562" s="955"/>
      <c r="M562" s="956"/>
      <c r="N562" s="956"/>
      <c r="O562" s="957"/>
      <c r="Q562" s="24" t="s">
        <v>2303</v>
      </c>
      <c r="R562" s="420" t="s">
        <v>503</v>
      </c>
      <c r="S562" s="420" t="s">
        <v>716</v>
      </c>
      <c r="T562" s="420" t="s">
        <v>1590</v>
      </c>
      <c r="U562" s="420" t="s">
        <v>901</v>
      </c>
      <c r="V562" s="420" t="s">
        <v>902</v>
      </c>
      <c r="W562" s="420" t="s">
        <v>500</v>
      </c>
      <c r="X562" s="420" t="s">
        <v>511</v>
      </c>
      <c r="Y562" s="420" t="s">
        <v>544</v>
      </c>
      <c r="Z562" s="420" t="s">
        <v>299</v>
      </c>
      <c r="AA562" s="420" t="s">
        <v>1587</v>
      </c>
      <c r="AB562" s="420" t="s">
        <v>120</v>
      </c>
      <c r="AC562" s="420" t="s">
        <v>153</v>
      </c>
      <c r="AD562" s="421" t="s">
        <v>499</v>
      </c>
    </row>
    <row r="563" spans="1:30" ht="15" customHeight="1" x14ac:dyDescent="0.2">
      <c r="A563" s="518">
        <v>1</v>
      </c>
      <c r="B563" s="126" t="s">
        <v>991</v>
      </c>
      <c r="C563" s="726">
        <v>24</v>
      </c>
      <c r="D563" s="726">
        <v>13</v>
      </c>
      <c r="E563" s="726">
        <v>9</v>
      </c>
      <c r="F563" s="726">
        <v>2</v>
      </c>
      <c r="G563" s="726">
        <v>37</v>
      </c>
      <c r="H563" s="726">
        <v>16</v>
      </c>
      <c r="I563" s="727">
        <v>35</v>
      </c>
      <c r="J563" s="725">
        <f t="shared" si="45"/>
        <v>24</v>
      </c>
      <c r="K563" s="725">
        <f t="shared" si="46"/>
        <v>35</v>
      </c>
      <c r="L563" s="1341" t="s">
        <v>2307</v>
      </c>
      <c r="M563" s="1342"/>
      <c r="N563" s="1342"/>
      <c r="O563" s="1343"/>
      <c r="Q563" s="422" t="s">
        <v>503</v>
      </c>
      <c r="R563" s="10"/>
      <c r="S563" s="20"/>
      <c r="T563" s="20"/>
      <c r="U563" s="20"/>
      <c r="V563" s="20"/>
      <c r="W563" s="20"/>
      <c r="X563" s="20"/>
      <c r="Y563" s="20"/>
      <c r="Z563" s="20"/>
      <c r="AA563" s="20"/>
      <c r="AB563" s="20"/>
      <c r="AC563" s="20"/>
      <c r="AD563" s="21"/>
    </row>
    <row r="564" spans="1:30" ht="15" customHeight="1" x14ac:dyDescent="0.2">
      <c r="A564" s="514">
        <v>2</v>
      </c>
      <c r="B564" s="129" t="s">
        <v>1333</v>
      </c>
      <c r="C564" s="721">
        <v>24</v>
      </c>
      <c r="D564" s="721">
        <v>14</v>
      </c>
      <c r="E564" s="721">
        <v>3</v>
      </c>
      <c r="F564" s="721">
        <v>7</v>
      </c>
      <c r="G564" s="721">
        <v>46</v>
      </c>
      <c r="H564" s="721">
        <v>26</v>
      </c>
      <c r="I564" s="723">
        <v>31</v>
      </c>
      <c r="J564" s="725">
        <f t="shared" si="45"/>
        <v>24</v>
      </c>
      <c r="K564" s="725">
        <f t="shared" si="46"/>
        <v>31</v>
      </c>
      <c r="L564" s="1344"/>
      <c r="M564" s="1345"/>
      <c r="N564" s="1345"/>
      <c r="O564" s="1346"/>
      <c r="Q564" s="422" t="s">
        <v>716</v>
      </c>
      <c r="R564" s="20"/>
      <c r="S564" s="10"/>
      <c r="T564" s="20"/>
      <c r="U564" s="20"/>
      <c r="V564" s="20"/>
      <c r="W564" s="20"/>
      <c r="X564" s="20"/>
      <c r="Y564" s="20"/>
      <c r="Z564" s="20"/>
      <c r="AA564" s="20"/>
      <c r="AB564" s="20"/>
      <c r="AC564" s="20"/>
      <c r="AD564" s="21"/>
    </row>
    <row r="565" spans="1:30" ht="15" customHeight="1" x14ac:dyDescent="0.2">
      <c r="A565" s="514">
        <v>3</v>
      </c>
      <c r="B565" s="129" t="s">
        <v>737</v>
      </c>
      <c r="C565" s="721">
        <v>24</v>
      </c>
      <c r="D565" s="721">
        <v>13</v>
      </c>
      <c r="E565" s="721">
        <v>5</v>
      </c>
      <c r="F565" s="721">
        <v>6</v>
      </c>
      <c r="G565" s="721">
        <v>43</v>
      </c>
      <c r="H565" s="721">
        <v>26</v>
      </c>
      <c r="I565" s="723">
        <v>31</v>
      </c>
      <c r="J565" s="725">
        <f t="shared" si="45"/>
        <v>24</v>
      </c>
      <c r="K565" s="725">
        <f t="shared" si="46"/>
        <v>31</v>
      </c>
      <c r="L565" s="1344"/>
      <c r="M565" s="1345"/>
      <c r="N565" s="1345"/>
      <c r="O565" s="1346"/>
      <c r="Q565" s="422" t="s">
        <v>1590</v>
      </c>
      <c r="R565" s="20"/>
      <c r="S565" s="20"/>
      <c r="T565" s="10"/>
      <c r="U565" s="20"/>
      <c r="V565" s="20"/>
      <c r="W565" s="20"/>
      <c r="X565" s="20"/>
      <c r="Y565" s="20"/>
      <c r="Z565" s="20"/>
      <c r="AA565" s="20"/>
      <c r="AB565" s="20"/>
      <c r="AC565" s="20"/>
      <c r="AD565" s="21"/>
    </row>
    <row r="566" spans="1:30" ht="15" customHeight="1" x14ac:dyDescent="0.2">
      <c r="A566" s="514">
        <v>4</v>
      </c>
      <c r="B566" s="129" t="s">
        <v>558</v>
      </c>
      <c r="C566" s="721">
        <v>24</v>
      </c>
      <c r="D566" s="721">
        <v>12</v>
      </c>
      <c r="E566" s="721">
        <v>7</v>
      </c>
      <c r="F566" s="721">
        <v>5</v>
      </c>
      <c r="G566" s="721">
        <v>43</v>
      </c>
      <c r="H566" s="721">
        <v>32</v>
      </c>
      <c r="I566" s="723">
        <v>31</v>
      </c>
      <c r="J566" s="725">
        <f t="shared" si="45"/>
        <v>24</v>
      </c>
      <c r="K566" s="725">
        <f t="shared" si="46"/>
        <v>31</v>
      </c>
      <c r="L566" s="1344"/>
      <c r="M566" s="1345"/>
      <c r="N566" s="1345"/>
      <c r="O566" s="1346"/>
      <c r="Q566" s="422" t="s">
        <v>901</v>
      </c>
      <c r="R566" s="20"/>
      <c r="S566" s="20"/>
      <c r="T566" s="20"/>
      <c r="U566" s="10"/>
      <c r="V566" s="20"/>
      <c r="W566" s="20"/>
      <c r="X566" s="20"/>
      <c r="Y566" s="20"/>
      <c r="Z566" s="20"/>
      <c r="AA566" s="20"/>
      <c r="AB566" s="20"/>
      <c r="AC566" s="20"/>
      <c r="AD566" s="21"/>
    </row>
    <row r="567" spans="1:30" ht="15" customHeight="1" x14ac:dyDescent="0.2">
      <c r="A567" s="514">
        <v>5</v>
      </c>
      <c r="B567" s="129" t="s">
        <v>2170</v>
      </c>
      <c r="C567" s="721">
        <v>24</v>
      </c>
      <c r="D567" s="721">
        <v>9</v>
      </c>
      <c r="E567" s="721">
        <v>11</v>
      </c>
      <c r="F567" s="721">
        <v>4</v>
      </c>
      <c r="G567" s="721">
        <v>32</v>
      </c>
      <c r="H567" s="721">
        <v>25</v>
      </c>
      <c r="I567" s="723">
        <v>29</v>
      </c>
      <c r="J567" s="725">
        <f t="shared" si="45"/>
        <v>24</v>
      </c>
      <c r="K567" s="725">
        <f t="shared" si="46"/>
        <v>29</v>
      </c>
      <c r="L567" s="1344"/>
      <c r="M567" s="1345"/>
      <c r="N567" s="1345"/>
      <c r="O567" s="1346"/>
      <c r="Q567" s="422" t="s">
        <v>902</v>
      </c>
      <c r="R567" s="20"/>
      <c r="S567" s="20"/>
      <c r="T567" s="20"/>
      <c r="U567" s="20"/>
      <c r="V567" s="10"/>
      <c r="W567" s="20"/>
      <c r="X567" s="20"/>
      <c r="Y567" s="20"/>
      <c r="Z567" s="20"/>
      <c r="AA567" s="20"/>
      <c r="AB567" s="20"/>
      <c r="AC567" s="20"/>
      <c r="AD567" s="21"/>
    </row>
    <row r="568" spans="1:30" ht="15" customHeight="1" x14ac:dyDescent="0.2">
      <c r="A568" s="514">
        <v>6</v>
      </c>
      <c r="B568" s="129" t="s">
        <v>250</v>
      </c>
      <c r="C568" s="721">
        <v>24</v>
      </c>
      <c r="D568" s="721">
        <v>10</v>
      </c>
      <c r="E568" s="721">
        <v>7</v>
      </c>
      <c r="F568" s="721">
        <v>7</v>
      </c>
      <c r="G568" s="721">
        <v>44</v>
      </c>
      <c r="H568" s="721">
        <v>31</v>
      </c>
      <c r="I568" s="723">
        <v>27</v>
      </c>
      <c r="J568" s="725">
        <f t="shared" si="45"/>
        <v>24</v>
      </c>
      <c r="K568" s="725">
        <f t="shared" si="46"/>
        <v>27</v>
      </c>
      <c r="L568" s="1344"/>
      <c r="M568" s="1345"/>
      <c r="N568" s="1345"/>
      <c r="O568" s="1346"/>
      <c r="Q568" s="422" t="s">
        <v>500</v>
      </c>
      <c r="R568" s="20"/>
      <c r="S568" s="20"/>
      <c r="T568" s="20"/>
      <c r="U568" s="20"/>
      <c r="V568" s="20"/>
      <c r="W568" s="10"/>
      <c r="X568" s="20"/>
      <c r="Y568" s="20"/>
      <c r="Z568" s="20"/>
      <c r="AA568" s="20"/>
      <c r="AB568" s="20"/>
      <c r="AC568" s="20"/>
      <c r="AD568" s="21"/>
    </row>
    <row r="569" spans="1:30" ht="15" customHeight="1" x14ac:dyDescent="0.2">
      <c r="A569" s="514">
        <v>7</v>
      </c>
      <c r="B569" s="129" t="s">
        <v>708</v>
      </c>
      <c r="C569" s="721">
        <v>24</v>
      </c>
      <c r="D569" s="721">
        <v>11</v>
      </c>
      <c r="E569" s="721">
        <v>5</v>
      </c>
      <c r="F569" s="721">
        <v>8</v>
      </c>
      <c r="G569" s="721">
        <v>39</v>
      </c>
      <c r="H569" s="721">
        <v>36</v>
      </c>
      <c r="I569" s="723">
        <v>27</v>
      </c>
      <c r="J569" s="725">
        <f t="shared" si="45"/>
        <v>24</v>
      </c>
      <c r="K569" s="725">
        <f t="shared" si="46"/>
        <v>27</v>
      </c>
      <c r="L569" s="1344"/>
      <c r="M569" s="1345"/>
      <c r="N569" s="1345"/>
      <c r="O569" s="1346"/>
      <c r="Q569" s="422" t="s">
        <v>511</v>
      </c>
      <c r="R569" s="409"/>
      <c r="S569" s="20"/>
      <c r="T569" s="20"/>
      <c r="U569" s="20"/>
      <c r="V569" s="20"/>
      <c r="W569" s="20"/>
      <c r="X569" s="10"/>
      <c r="Y569" s="20"/>
      <c r="Z569" s="20"/>
      <c r="AA569" s="20"/>
      <c r="AB569" s="20"/>
      <c r="AC569" s="20"/>
      <c r="AD569" s="21"/>
    </row>
    <row r="570" spans="1:30" ht="15" customHeight="1" x14ac:dyDescent="0.2">
      <c r="A570" s="514">
        <v>8</v>
      </c>
      <c r="B570" s="129" t="s">
        <v>1855</v>
      </c>
      <c r="C570" s="721">
        <v>24</v>
      </c>
      <c r="D570" s="721">
        <v>5</v>
      </c>
      <c r="E570" s="721">
        <v>10</v>
      </c>
      <c r="F570" s="721">
        <v>9</v>
      </c>
      <c r="G570" s="721">
        <v>25</v>
      </c>
      <c r="H570" s="721">
        <v>44</v>
      </c>
      <c r="I570" s="723">
        <v>20</v>
      </c>
      <c r="J570" s="725">
        <f t="shared" si="45"/>
        <v>24</v>
      </c>
      <c r="K570" s="725">
        <f t="shared" si="46"/>
        <v>20</v>
      </c>
      <c r="L570" s="1344"/>
      <c r="M570" s="1345"/>
      <c r="N570" s="1345"/>
      <c r="O570" s="1346"/>
      <c r="Q570" s="422" t="s">
        <v>544</v>
      </c>
      <c r="R570" s="20"/>
      <c r="S570" s="20"/>
      <c r="T570" s="20"/>
      <c r="U570" s="20"/>
      <c r="V570" s="20"/>
      <c r="W570" s="20"/>
      <c r="X570" s="20"/>
      <c r="Y570" s="10"/>
      <c r="Z570" s="20"/>
      <c r="AA570" s="20"/>
      <c r="AB570" s="20"/>
      <c r="AC570" s="20"/>
      <c r="AD570" s="21"/>
    </row>
    <row r="571" spans="1:30" ht="15" customHeight="1" x14ac:dyDescent="0.2">
      <c r="A571" s="514">
        <v>9</v>
      </c>
      <c r="B571" s="129" t="s">
        <v>2123</v>
      </c>
      <c r="C571" s="721">
        <v>24</v>
      </c>
      <c r="D571" s="721">
        <v>6</v>
      </c>
      <c r="E571" s="721">
        <v>6</v>
      </c>
      <c r="F571" s="721">
        <v>12</v>
      </c>
      <c r="G571" s="721">
        <v>39</v>
      </c>
      <c r="H571" s="721">
        <v>43</v>
      </c>
      <c r="I571" s="723">
        <v>18</v>
      </c>
      <c r="J571" s="725">
        <f t="shared" si="45"/>
        <v>24</v>
      </c>
      <c r="K571" s="725">
        <f t="shared" si="46"/>
        <v>18</v>
      </c>
      <c r="L571" s="1344"/>
      <c r="M571" s="1345"/>
      <c r="N571" s="1345"/>
      <c r="O571" s="1346"/>
      <c r="Q571" s="422" t="s">
        <v>299</v>
      </c>
      <c r="R571" s="20"/>
      <c r="S571" s="20"/>
      <c r="T571" s="20"/>
      <c r="U571" s="20"/>
      <c r="V571" s="20"/>
      <c r="W571" s="20"/>
      <c r="X571" s="20"/>
      <c r="Y571" s="20"/>
      <c r="Z571" s="10"/>
      <c r="AA571" s="20"/>
      <c r="AB571" s="20"/>
      <c r="AC571" s="20"/>
      <c r="AD571" s="21"/>
    </row>
    <row r="572" spans="1:30" ht="15" customHeight="1" x14ac:dyDescent="0.2">
      <c r="A572" s="514">
        <v>10</v>
      </c>
      <c r="B572" s="129" t="s">
        <v>433</v>
      </c>
      <c r="C572" s="721">
        <v>24</v>
      </c>
      <c r="D572" s="721">
        <v>5</v>
      </c>
      <c r="E572" s="721">
        <v>8</v>
      </c>
      <c r="F572" s="721">
        <v>11</v>
      </c>
      <c r="G572" s="721">
        <v>28</v>
      </c>
      <c r="H572" s="721">
        <v>39</v>
      </c>
      <c r="I572" s="723">
        <v>18</v>
      </c>
      <c r="J572" s="725">
        <f t="shared" si="45"/>
        <v>24</v>
      </c>
      <c r="K572" s="725">
        <f t="shared" si="46"/>
        <v>18</v>
      </c>
      <c r="L572" s="1344"/>
      <c r="M572" s="1345"/>
      <c r="N572" s="1345"/>
      <c r="O572" s="1346"/>
      <c r="Q572" s="422" t="s">
        <v>1587</v>
      </c>
      <c r="R572" s="20"/>
      <c r="S572" s="20"/>
      <c r="T572" s="20"/>
      <c r="U572" s="20"/>
      <c r="V572" s="20"/>
      <c r="W572" s="20"/>
      <c r="X572" s="20"/>
      <c r="Y572" s="20"/>
      <c r="Z572" s="20"/>
      <c r="AA572" s="10"/>
      <c r="AB572" s="20"/>
      <c r="AC572" s="20"/>
      <c r="AD572" s="21"/>
    </row>
    <row r="573" spans="1:30" ht="15" customHeight="1" x14ac:dyDescent="0.2">
      <c r="A573" s="514">
        <v>11</v>
      </c>
      <c r="B573" s="129" t="s">
        <v>304</v>
      </c>
      <c r="C573" s="721">
        <v>24</v>
      </c>
      <c r="D573" s="721">
        <v>6</v>
      </c>
      <c r="E573" s="721">
        <v>6</v>
      </c>
      <c r="F573" s="721">
        <v>12</v>
      </c>
      <c r="G573" s="721">
        <v>31</v>
      </c>
      <c r="H573" s="721">
        <v>50</v>
      </c>
      <c r="I573" s="723">
        <v>18</v>
      </c>
      <c r="J573" s="725">
        <f t="shared" si="45"/>
        <v>24</v>
      </c>
      <c r="K573" s="725">
        <f t="shared" si="46"/>
        <v>18</v>
      </c>
      <c r="L573" s="1344"/>
      <c r="M573" s="1345"/>
      <c r="N573" s="1345"/>
      <c r="O573" s="1346"/>
      <c r="Q573" s="422" t="s">
        <v>120</v>
      </c>
      <c r="R573" s="20"/>
      <c r="S573" s="20"/>
      <c r="T573" s="20"/>
      <c r="U573" s="20"/>
      <c r="V573" s="20"/>
      <c r="W573" s="20"/>
      <c r="X573" s="20"/>
      <c r="Y573" s="20"/>
      <c r="Z573" s="20"/>
      <c r="AA573" s="20"/>
      <c r="AB573" s="10"/>
      <c r="AC573" s="20"/>
      <c r="AD573" s="21"/>
    </row>
    <row r="574" spans="1:30" ht="15" customHeight="1" x14ac:dyDescent="0.2">
      <c r="A574" s="514">
        <v>12</v>
      </c>
      <c r="B574" s="129" t="s">
        <v>36</v>
      </c>
      <c r="C574" s="721">
        <v>24</v>
      </c>
      <c r="D574" s="721">
        <v>7</v>
      </c>
      <c r="E574" s="721">
        <v>3</v>
      </c>
      <c r="F574" s="721">
        <v>14</v>
      </c>
      <c r="G574" s="721">
        <v>33</v>
      </c>
      <c r="H574" s="721">
        <v>47</v>
      </c>
      <c r="I574" s="723">
        <v>17</v>
      </c>
      <c r="J574" s="725">
        <f t="shared" si="45"/>
        <v>24</v>
      </c>
      <c r="K574" s="725">
        <f t="shared" si="46"/>
        <v>17</v>
      </c>
      <c r="L574" s="1344"/>
      <c r="M574" s="1345"/>
      <c r="N574" s="1345"/>
      <c r="O574" s="1346"/>
      <c r="Q574" s="422" t="s">
        <v>153</v>
      </c>
      <c r="R574" s="20"/>
      <c r="S574" s="20"/>
      <c r="T574" s="20"/>
      <c r="U574" s="20"/>
      <c r="V574" s="20"/>
      <c r="W574" s="20"/>
      <c r="X574" s="20"/>
      <c r="Y574" s="20"/>
      <c r="Z574" s="20"/>
      <c r="AA574" s="20"/>
      <c r="AB574" s="20"/>
      <c r="AC574" s="10"/>
      <c r="AD574" s="21"/>
    </row>
    <row r="575" spans="1:30" ht="15" customHeight="1" thickBot="1" x14ac:dyDescent="0.25">
      <c r="A575" s="515">
        <v>13</v>
      </c>
      <c r="B575" s="130" t="s">
        <v>89</v>
      </c>
      <c r="C575" s="722">
        <v>24</v>
      </c>
      <c r="D575" s="722">
        <v>2</v>
      </c>
      <c r="E575" s="722">
        <v>6</v>
      </c>
      <c r="F575" s="722">
        <v>16</v>
      </c>
      <c r="G575" s="722">
        <v>18</v>
      </c>
      <c r="H575" s="722">
        <v>44</v>
      </c>
      <c r="I575" s="724">
        <v>10</v>
      </c>
      <c r="J575" s="725">
        <f t="shared" si="45"/>
        <v>24</v>
      </c>
      <c r="K575" s="725">
        <f t="shared" si="46"/>
        <v>10</v>
      </c>
      <c r="L575" s="1347"/>
      <c r="M575" s="1348"/>
      <c r="N575" s="1348"/>
      <c r="O575" s="1349"/>
      <c r="Q575" s="423" t="s">
        <v>499</v>
      </c>
      <c r="R575" s="23"/>
      <c r="S575" s="23"/>
      <c r="T575" s="23"/>
      <c r="U575" s="23"/>
      <c r="V575" s="23"/>
      <c r="W575" s="23"/>
      <c r="X575" s="23"/>
      <c r="Y575" s="23"/>
      <c r="Z575" s="23"/>
      <c r="AA575" s="23"/>
      <c r="AB575" s="23"/>
      <c r="AC575" s="23"/>
      <c r="AD575" s="15"/>
    </row>
    <row r="576" spans="1:30" ht="15" customHeight="1" x14ac:dyDescent="0.2">
      <c r="C576" s="725">
        <f t="shared" ref="C576:I576" si="50">SUM(C563:C575)</f>
        <v>312</v>
      </c>
      <c r="D576" s="725">
        <f t="shared" si="50"/>
        <v>113</v>
      </c>
      <c r="E576" s="725">
        <f t="shared" si="50"/>
        <v>86</v>
      </c>
      <c r="F576" s="725">
        <f t="shared" si="50"/>
        <v>113</v>
      </c>
      <c r="G576" s="725">
        <f t="shared" si="50"/>
        <v>458</v>
      </c>
      <c r="H576" s="725">
        <f t="shared" si="50"/>
        <v>459</v>
      </c>
      <c r="I576" s="725">
        <f t="shared" si="50"/>
        <v>312</v>
      </c>
      <c r="J576" s="725">
        <f t="shared" si="45"/>
        <v>312</v>
      </c>
      <c r="K576" s="725">
        <f t="shared" si="46"/>
        <v>312</v>
      </c>
    </row>
    <row r="577" spans="1:28" ht="15" customHeight="1" thickBot="1" x14ac:dyDescent="0.25"/>
    <row r="578" spans="1:28" ht="15" customHeight="1" thickBot="1" x14ac:dyDescent="0.25">
      <c r="A578" s="1326" t="s">
        <v>2223</v>
      </c>
      <c r="B578" s="1327"/>
      <c r="C578" s="1327"/>
      <c r="D578" s="1327"/>
      <c r="E578" s="1327"/>
      <c r="F578" s="1327"/>
      <c r="G578" s="1323" t="s">
        <v>2301</v>
      </c>
      <c r="H578" s="1324"/>
      <c r="I578" s="1325"/>
      <c r="L578" s="952" t="s">
        <v>538</v>
      </c>
      <c r="M578" s="953"/>
      <c r="N578" s="953"/>
      <c r="O578" s="954"/>
    </row>
    <row r="579" spans="1:28" ht="15" customHeight="1" thickBot="1" x14ac:dyDescent="0.25">
      <c r="A579" s="688" t="s">
        <v>496</v>
      </c>
      <c r="B579" s="689" t="s">
        <v>497</v>
      </c>
      <c r="C579" s="690" t="s">
        <v>498</v>
      </c>
      <c r="D579" s="690" t="s">
        <v>499</v>
      </c>
      <c r="E579" s="690" t="s">
        <v>500</v>
      </c>
      <c r="F579" s="690" t="s">
        <v>501</v>
      </c>
      <c r="G579" s="691" t="s">
        <v>502</v>
      </c>
      <c r="H579" s="691" t="s">
        <v>503</v>
      </c>
      <c r="I579" s="692" t="s">
        <v>504</v>
      </c>
      <c r="L579" s="955"/>
      <c r="M579" s="956"/>
      <c r="N579" s="956"/>
      <c r="O579" s="957"/>
      <c r="Q579" s="24" t="s">
        <v>2303</v>
      </c>
      <c r="R579" s="683" t="s">
        <v>1615</v>
      </c>
      <c r="S579" s="683" t="s">
        <v>1196</v>
      </c>
      <c r="T579" s="683" t="s">
        <v>241</v>
      </c>
      <c r="U579" s="683" t="s">
        <v>1503</v>
      </c>
      <c r="V579" s="683" t="s">
        <v>564</v>
      </c>
      <c r="W579" s="683" t="s">
        <v>59</v>
      </c>
      <c r="X579" s="683" t="s">
        <v>1530</v>
      </c>
      <c r="Y579" s="683" t="s">
        <v>1088</v>
      </c>
      <c r="Z579" s="683" t="s">
        <v>1089</v>
      </c>
      <c r="AA579" s="683" t="s">
        <v>813</v>
      </c>
      <c r="AB579" s="684" t="s">
        <v>727</v>
      </c>
    </row>
    <row r="580" spans="1:28" ht="15" customHeight="1" x14ac:dyDescent="0.2">
      <c r="A580" s="687">
        <v>1</v>
      </c>
      <c r="B580" s="126" t="s">
        <v>2254</v>
      </c>
      <c r="C580" s="726">
        <v>20</v>
      </c>
      <c r="D580" s="726">
        <v>16</v>
      </c>
      <c r="E580" s="726">
        <v>2</v>
      </c>
      <c r="F580" s="726">
        <v>2</v>
      </c>
      <c r="G580" s="726">
        <v>57</v>
      </c>
      <c r="H580" s="726">
        <v>13</v>
      </c>
      <c r="I580" s="727">
        <v>34</v>
      </c>
      <c r="J580" s="725">
        <f t="shared" si="45"/>
        <v>20</v>
      </c>
      <c r="K580" s="725">
        <f t="shared" si="46"/>
        <v>34</v>
      </c>
      <c r="L580" s="1341" t="s">
        <v>532</v>
      </c>
      <c r="M580" s="1342"/>
      <c r="N580" s="1342"/>
      <c r="O580" s="1343"/>
      <c r="Q580" s="681" t="s">
        <v>1615</v>
      </c>
      <c r="R580" s="10"/>
      <c r="S580" s="20"/>
      <c r="T580" s="20"/>
      <c r="U580" s="20"/>
      <c r="V580" s="20"/>
      <c r="W580" s="20"/>
      <c r="X580" s="20"/>
      <c r="Y580" s="20"/>
      <c r="Z580" s="20"/>
      <c r="AA580" s="20"/>
      <c r="AB580" s="21"/>
    </row>
    <row r="581" spans="1:28" ht="15" customHeight="1" x14ac:dyDescent="0.2">
      <c r="A581" s="685">
        <v>2</v>
      </c>
      <c r="B581" s="129" t="s">
        <v>2308</v>
      </c>
      <c r="C581" s="721">
        <v>20</v>
      </c>
      <c r="D581" s="721">
        <v>7</v>
      </c>
      <c r="E581" s="721">
        <v>9</v>
      </c>
      <c r="F581" s="721">
        <v>4</v>
      </c>
      <c r="G581" s="721">
        <v>39</v>
      </c>
      <c r="H581" s="721">
        <v>30</v>
      </c>
      <c r="I581" s="723">
        <v>23</v>
      </c>
      <c r="J581" s="725">
        <f t="shared" si="45"/>
        <v>20</v>
      </c>
      <c r="K581" s="725">
        <f t="shared" si="46"/>
        <v>23</v>
      </c>
      <c r="L581" s="1344"/>
      <c r="M581" s="1345"/>
      <c r="N581" s="1345"/>
      <c r="O581" s="1346"/>
      <c r="Q581" s="681" t="s">
        <v>1196</v>
      </c>
      <c r="R581" s="20"/>
      <c r="S581" s="10"/>
      <c r="T581" s="20"/>
      <c r="U581" s="20"/>
      <c r="V581" s="20"/>
      <c r="W581" s="20"/>
      <c r="X581" s="20"/>
      <c r="Y581" s="20"/>
      <c r="Z581" s="20"/>
      <c r="AA581" s="20"/>
      <c r="AB581" s="21"/>
    </row>
    <row r="582" spans="1:28" ht="15" customHeight="1" x14ac:dyDescent="0.2">
      <c r="A582" s="685">
        <v>3</v>
      </c>
      <c r="B582" s="129" t="s">
        <v>2309</v>
      </c>
      <c r="C582" s="721">
        <v>20</v>
      </c>
      <c r="D582" s="721">
        <v>8</v>
      </c>
      <c r="E582" s="721">
        <v>6</v>
      </c>
      <c r="F582" s="721">
        <v>6</v>
      </c>
      <c r="G582" s="721">
        <v>41</v>
      </c>
      <c r="H582" s="721">
        <v>31</v>
      </c>
      <c r="I582" s="723">
        <v>22</v>
      </c>
      <c r="J582" s="725">
        <f t="shared" si="45"/>
        <v>20</v>
      </c>
      <c r="K582" s="725">
        <f t="shared" si="46"/>
        <v>22</v>
      </c>
      <c r="L582" s="1344"/>
      <c r="M582" s="1345"/>
      <c r="N582" s="1345"/>
      <c r="O582" s="1346"/>
      <c r="Q582" s="681" t="s">
        <v>241</v>
      </c>
      <c r="R582" s="20"/>
      <c r="S582" s="20"/>
      <c r="T582" s="10"/>
      <c r="U582" s="20"/>
      <c r="V582" s="20"/>
      <c r="W582" s="20"/>
      <c r="X582" s="20"/>
      <c r="Y582" s="20"/>
      <c r="Z582" s="20"/>
      <c r="AA582" s="20"/>
      <c r="AB582" s="21"/>
    </row>
    <row r="583" spans="1:28" ht="15" customHeight="1" x14ac:dyDescent="0.2">
      <c r="A583" s="685">
        <v>4</v>
      </c>
      <c r="B583" s="129" t="s">
        <v>1469</v>
      </c>
      <c r="C583" s="721">
        <v>20</v>
      </c>
      <c r="D583" s="721">
        <v>10</v>
      </c>
      <c r="E583" s="721">
        <v>2</v>
      </c>
      <c r="F583" s="721">
        <v>8</v>
      </c>
      <c r="G583" s="721">
        <v>44</v>
      </c>
      <c r="H583" s="721">
        <v>41</v>
      </c>
      <c r="I583" s="723">
        <v>22</v>
      </c>
      <c r="J583" s="725">
        <f t="shared" ref="J583:J646" si="51">D583+E583+F583</f>
        <v>20</v>
      </c>
      <c r="K583" s="725">
        <f t="shared" ref="K583:K646" si="52">D583*2+E583</f>
        <v>22</v>
      </c>
      <c r="L583" s="1344"/>
      <c r="M583" s="1345"/>
      <c r="N583" s="1345"/>
      <c r="O583" s="1346"/>
      <c r="Q583" s="681" t="s">
        <v>1503</v>
      </c>
      <c r="R583" s="20"/>
      <c r="S583" s="20"/>
      <c r="T583" s="20"/>
      <c r="U583" s="10"/>
      <c r="V583" s="20"/>
      <c r="W583" s="20"/>
      <c r="X583" s="20"/>
      <c r="Y583" s="20"/>
      <c r="Z583" s="20"/>
      <c r="AA583" s="20"/>
      <c r="AB583" s="21"/>
    </row>
    <row r="584" spans="1:28" ht="15" customHeight="1" x14ac:dyDescent="0.2">
      <c r="A584" s="685">
        <v>5</v>
      </c>
      <c r="B584" s="129" t="s">
        <v>2310</v>
      </c>
      <c r="C584" s="721">
        <v>20</v>
      </c>
      <c r="D584" s="721">
        <v>7</v>
      </c>
      <c r="E584" s="721">
        <v>7</v>
      </c>
      <c r="F584" s="721">
        <v>6</v>
      </c>
      <c r="G584" s="721">
        <v>39</v>
      </c>
      <c r="H584" s="721">
        <v>29</v>
      </c>
      <c r="I584" s="723">
        <v>21</v>
      </c>
      <c r="J584" s="725">
        <f t="shared" si="51"/>
        <v>20</v>
      </c>
      <c r="K584" s="725">
        <f t="shared" si="52"/>
        <v>21</v>
      </c>
      <c r="L584" s="1344"/>
      <c r="M584" s="1345"/>
      <c r="N584" s="1345"/>
      <c r="O584" s="1346"/>
      <c r="Q584" s="681" t="s">
        <v>564</v>
      </c>
      <c r="R584" s="20"/>
      <c r="S584" s="20"/>
      <c r="T584" s="20"/>
      <c r="U584" s="20"/>
      <c r="V584" s="10"/>
      <c r="W584" s="20"/>
      <c r="X584" s="20"/>
      <c r="Y584" s="20"/>
      <c r="Z584" s="20"/>
      <c r="AA584" s="20"/>
      <c r="AB584" s="21"/>
    </row>
    <row r="585" spans="1:28" ht="15" customHeight="1" x14ac:dyDescent="0.2">
      <c r="A585" s="685">
        <v>6</v>
      </c>
      <c r="B585" s="129" t="s">
        <v>106</v>
      </c>
      <c r="C585" s="721">
        <v>20</v>
      </c>
      <c r="D585" s="721">
        <v>8</v>
      </c>
      <c r="E585" s="721">
        <v>4</v>
      </c>
      <c r="F585" s="721">
        <v>8</v>
      </c>
      <c r="G585" s="721">
        <v>31</v>
      </c>
      <c r="H585" s="721">
        <v>35</v>
      </c>
      <c r="I585" s="723">
        <v>20</v>
      </c>
      <c r="J585" s="725">
        <f t="shared" si="51"/>
        <v>20</v>
      </c>
      <c r="K585" s="725">
        <f t="shared" si="52"/>
        <v>20</v>
      </c>
      <c r="L585" s="1344"/>
      <c r="M585" s="1345"/>
      <c r="N585" s="1345"/>
      <c r="O585" s="1346"/>
      <c r="Q585" s="681" t="s">
        <v>59</v>
      </c>
      <c r="R585" s="20"/>
      <c r="S585" s="20"/>
      <c r="T585" s="20"/>
      <c r="U585" s="20"/>
      <c r="V585" s="20"/>
      <c r="W585" s="10"/>
      <c r="X585" s="20"/>
      <c r="Y585" s="20"/>
      <c r="Z585" s="20"/>
      <c r="AA585" s="20"/>
      <c r="AB585" s="21" t="s">
        <v>532</v>
      </c>
    </row>
    <row r="586" spans="1:28" ht="15" customHeight="1" x14ac:dyDescent="0.2">
      <c r="A586" s="685">
        <v>7</v>
      </c>
      <c r="B586" s="129" t="s">
        <v>1092</v>
      </c>
      <c r="C586" s="721">
        <v>20</v>
      </c>
      <c r="D586" s="721">
        <v>6</v>
      </c>
      <c r="E586" s="721">
        <v>7</v>
      </c>
      <c r="F586" s="721">
        <v>7</v>
      </c>
      <c r="G586" s="721">
        <v>25</v>
      </c>
      <c r="H586" s="721">
        <v>31</v>
      </c>
      <c r="I586" s="723">
        <v>19</v>
      </c>
      <c r="J586" s="725">
        <f t="shared" si="51"/>
        <v>20</v>
      </c>
      <c r="K586" s="725">
        <f t="shared" si="52"/>
        <v>19</v>
      </c>
      <c r="L586" s="1344"/>
      <c r="M586" s="1345"/>
      <c r="N586" s="1345"/>
      <c r="O586" s="1346"/>
      <c r="Q586" s="681" t="s">
        <v>1530</v>
      </c>
      <c r="R586" s="409"/>
      <c r="S586" s="20"/>
      <c r="T586" s="20"/>
      <c r="U586" s="20"/>
      <c r="V586" s="20"/>
      <c r="W586" s="20"/>
      <c r="X586" s="10"/>
      <c r="Y586" s="20"/>
      <c r="Z586" s="20"/>
      <c r="AA586" s="20"/>
      <c r="AB586" s="21"/>
    </row>
    <row r="587" spans="1:28" ht="15" customHeight="1" x14ac:dyDescent="0.2">
      <c r="A587" s="685">
        <v>8</v>
      </c>
      <c r="B587" s="129" t="s">
        <v>2266</v>
      </c>
      <c r="C587" s="721">
        <v>20</v>
      </c>
      <c r="D587" s="721">
        <v>6</v>
      </c>
      <c r="E587" s="721">
        <v>6</v>
      </c>
      <c r="F587" s="721">
        <v>8</v>
      </c>
      <c r="G587" s="721">
        <v>30</v>
      </c>
      <c r="H587" s="721">
        <v>40</v>
      </c>
      <c r="I587" s="723">
        <v>18</v>
      </c>
      <c r="J587" s="725">
        <f t="shared" si="51"/>
        <v>20</v>
      </c>
      <c r="K587" s="725">
        <f t="shared" si="52"/>
        <v>18</v>
      </c>
      <c r="L587" s="1344"/>
      <c r="M587" s="1345"/>
      <c r="N587" s="1345"/>
      <c r="O587" s="1346"/>
      <c r="Q587" s="681" t="s">
        <v>1088</v>
      </c>
      <c r="R587" s="20"/>
      <c r="S587" s="20"/>
      <c r="T587" s="20"/>
      <c r="U587" s="20"/>
      <c r="V587" s="20"/>
      <c r="W587" s="20"/>
      <c r="X587" s="20"/>
      <c r="Y587" s="10"/>
      <c r="Z587" s="20"/>
      <c r="AA587" s="20"/>
      <c r="AB587" s="21"/>
    </row>
    <row r="588" spans="1:28" ht="15" customHeight="1" x14ac:dyDescent="0.2">
      <c r="A588" s="685">
        <v>9</v>
      </c>
      <c r="B588" s="129" t="s">
        <v>2311</v>
      </c>
      <c r="C588" s="721">
        <v>20</v>
      </c>
      <c r="D588" s="721">
        <v>5</v>
      </c>
      <c r="E588" s="721">
        <v>5</v>
      </c>
      <c r="F588" s="721">
        <v>10</v>
      </c>
      <c r="G588" s="721">
        <v>33</v>
      </c>
      <c r="H588" s="721">
        <v>48</v>
      </c>
      <c r="I588" s="723">
        <v>15</v>
      </c>
      <c r="J588" s="725">
        <f t="shared" si="51"/>
        <v>20</v>
      </c>
      <c r="K588" s="725">
        <f t="shared" si="52"/>
        <v>15</v>
      </c>
      <c r="L588" s="1344"/>
      <c r="M588" s="1345"/>
      <c r="N588" s="1345"/>
      <c r="O588" s="1346"/>
      <c r="Q588" s="681" t="s">
        <v>1089</v>
      </c>
      <c r="R588" s="20"/>
      <c r="S588" s="20"/>
      <c r="T588" s="20"/>
      <c r="U588" s="20"/>
      <c r="V588" s="20"/>
      <c r="W588" s="20"/>
      <c r="X588" s="20"/>
      <c r="Y588" s="20"/>
      <c r="Z588" s="10"/>
      <c r="AA588" s="20"/>
      <c r="AB588" s="21"/>
    </row>
    <row r="589" spans="1:28" ht="15" customHeight="1" x14ac:dyDescent="0.2">
      <c r="A589" s="685">
        <v>10</v>
      </c>
      <c r="B589" s="129" t="s">
        <v>2312</v>
      </c>
      <c r="C589" s="721">
        <v>20</v>
      </c>
      <c r="D589" s="721">
        <v>6</v>
      </c>
      <c r="E589" s="721">
        <v>3</v>
      </c>
      <c r="F589" s="721">
        <v>11</v>
      </c>
      <c r="G589" s="721">
        <v>28</v>
      </c>
      <c r="H589" s="721">
        <v>46</v>
      </c>
      <c r="I589" s="723">
        <v>15</v>
      </c>
      <c r="J589" s="725">
        <f t="shared" si="51"/>
        <v>20</v>
      </c>
      <c r="K589" s="725">
        <f t="shared" si="52"/>
        <v>15</v>
      </c>
      <c r="L589" s="1344"/>
      <c r="M589" s="1345"/>
      <c r="N589" s="1345"/>
      <c r="O589" s="1346"/>
      <c r="Q589" s="681" t="s">
        <v>813</v>
      </c>
      <c r="R589" s="20"/>
      <c r="S589" s="20"/>
      <c r="T589" s="20"/>
      <c r="U589" s="20"/>
      <c r="V589" s="20"/>
      <c r="W589" s="20"/>
      <c r="X589" s="20"/>
      <c r="Y589" s="20"/>
      <c r="Z589" s="20"/>
      <c r="AA589" s="10"/>
      <c r="AB589" s="21"/>
    </row>
    <row r="590" spans="1:28" ht="15" customHeight="1" thickBot="1" x14ac:dyDescent="0.25">
      <c r="A590" s="686">
        <v>11</v>
      </c>
      <c r="B590" s="130" t="s">
        <v>1200</v>
      </c>
      <c r="C590" s="722">
        <v>20</v>
      </c>
      <c r="D590" s="722">
        <v>5</v>
      </c>
      <c r="E590" s="722">
        <v>1</v>
      </c>
      <c r="F590" s="722">
        <v>14</v>
      </c>
      <c r="G590" s="722">
        <v>19</v>
      </c>
      <c r="H590" s="722">
        <v>42</v>
      </c>
      <c r="I590" s="724">
        <v>11</v>
      </c>
      <c r="J590" s="725">
        <f t="shared" si="51"/>
        <v>20</v>
      </c>
      <c r="K590" s="725">
        <f t="shared" si="52"/>
        <v>11</v>
      </c>
      <c r="L590" s="1347"/>
      <c r="M590" s="1348"/>
      <c r="N590" s="1348"/>
      <c r="O590" s="1349"/>
      <c r="Q590" s="682" t="s">
        <v>727</v>
      </c>
      <c r="R590" s="23"/>
      <c r="S590" s="23"/>
      <c r="T590" s="23"/>
      <c r="U590" s="23"/>
      <c r="V590" s="23"/>
      <c r="W590" s="23"/>
      <c r="X590" s="23"/>
      <c r="Y590" s="23"/>
      <c r="Z590" s="23"/>
      <c r="AA590" s="23"/>
      <c r="AB590" s="15"/>
    </row>
    <row r="591" spans="1:28" ht="15" customHeight="1" x14ac:dyDescent="0.2">
      <c r="C591" s="725">
        <f t="shared" ref="C591:I591" si="53">SUM(C580:C590)</f>
        <v>220</v>
      </c>
      <c r="D591" s="725">
        <f t="shared" si="53"/>
        <v>84</v>
      </c>
      <c r="E591" s="725">
        <f t="shared" si="53"/>
        <v>52</v>
      </c>
      <c r="F591" s="725">
        <f t="shared" si="53"/>
        <v>84</v>
      </c>
      <c r="G591" s="725">
        <f t="shared" si="53"/>
        <v>386</v>
      </c>
      <c r="H591" s="725">
        <f t="shared" si="53"/>
        <v>386</v>
      </c>
      <c r="I591" s="725">
        <f t="shared" si="53"/>
        <v>220</v>
      </c>
      <c r="J591" s="725">
        <f t="shared" si="51"/>
        <v>220</v>
      </c>
      <c r="K591" s="725">
        <f t="shared" si="52"/>
        <v>220</v>
      </c>
    </row>
    <row r="592" spans="1:28" ht="15" customHeight="1" thickBot="1" x14ac:dyDescent="0.25">
      <c r="L592" s="729" t="s">
        <v>532</v>
      </c>
    </row>
    <row r="593" spans="1:29" ht="15" customHeight="1" thickBot="1" x14ac:dyDescent="0.25">
      <c r="A593" s="1332" t="s">
        <v>2231</v>
      </c>
      <c r="B593" s="1333"/>
      <c r="C593" s="1333"/>
      <c r="D593" s="1333"/>
      <c r="E593" s="1333"/>
      <c r="F593" s="1334"/>
      <c r="G593" s="1335" t="s">
        <v>2301</v>
      </c>
      <c r="H593" s="1336"/>
      <c r="I593" s="1337"/>
      <c r="L593" s="952" t="s">
        <v>538</v>
      </c>
      <c r="M593" s="953"/>
      <c r="N593" s="953"/>
      <c r="O593" s="954"/>
    </row>
    <row r="594" spans="1:29" ht="15" customHeight="1" thickBot="1" x14ac:dyDescent="0.25">
      <c r="A594" s="688" t="s">
        <v>496</v>
      </c>
      <c r="B594" s="689" t="s">
        <v>497</v>
      </c>
      <c r="C594" s="690" t="s">
        <v>498</v>
      </c>
      <c r="D594" s="690" t="s">
        <v>499</v>
      </c>
      <c r="E594" s="690" t="s">
        <v>500</v>
      </c>
      <c r="F594" s="690" t="s">
        <v>501</v>
      </c>
      <c r="G594" s="691" t="s">
        <v>502</v>
      </c>
      <c r="H594" s="691" t="s">
        <v>503</v>
      </c>
      <c r="I594" s="692" t="s">
        <v>504</v>
      </c>
      <c r="L594" s="955"/>
      <c r="M594" s="956"/>
      <c r="N594" s="956"/>
      <c r="O594" s="957"/>
      <c r="Q594" s="24" t="s">
        <v>2303</v>
      </c>
      <c r="R594" s="683" t="s">
        <v>241</v>
      </c>
      <c r="S594" s="683" t="s">
        <v>541</v>
      </c>
      <c r="T594" s="683" t="s">
        <v>1784</v>
      </c>
      <c r="U594" s="683" t="s">
        <v>500</v>
      </c>
      <c r="V594" s="683" t="s">
        <v>242</v>
      </c>
      <c r="W594" s="683" t="s">
        <v>436</v>
      </c>
      <c r="X594" s="683" t="s">
        <v>437</v>
      </c>
      <c r="Y594" s="683" t="s">
        <v>514</v>
      </c>
      <c r="Z594" s="683" t="s">
        <v>2089</v>
      </c>
      <c r="AA594" s="683" t="s">
        <v>1959</v>
      </c>
      <c r="AB594" s="683" t="s">
        <v>2090</v>
      </c>
      <c r="AC594" s="684" t="s">
        <v>1587</v>
      </c>
    </row>
    <row r="595" spans="1:29" ht="15" customHeight="1" x14ac:dyDescent="0.2">
      <c r="A595" s="687">
        <v>1</v>
      </c>
      <c r="B595" s="126" t="s">
        <v>1208</v>
      </c>
      <c r="C595" s="726">
        <v>22</v>
      </c>
      <c r="D595" s="726">
        <v>20</v>
      </c>
      <c r="E595" s="726">
        <v>1</v>
      </c>
      <c r="F595" s="726">
        <v>1</v>
      </c>
      <c r="G595" s="726">
        <v>80</v>
      </c>
      <c r="H595" s="726">
        <v>21</v>
      </c>
      <c r="I595" s="727">
        <v>41</v>
      </c>
      <c r="J595" s="725">
        <f t="shared" si="51"/>
        <v>22</v>
      </c>
      <c r="K595" s="725">
        <f t="shared" si="52"/>
        <v>41</v>
      </c>
      <c r="L595" s="1350" t="s">
        <v>532</v>
      </c>
      <c r="M595" s="1351"/>
      <c r="N595" s="1351"/>
      <c r="O595" s="1352"/>
      <c r="Q595" s="681" t="s">
        <v>241</v>
      </c>
      <c r="R595" s="10"/>
      <c r="S595" s="20" t="s">
        <v>1642</v>
      </c>
      <c r="T595" s="20"/>
      <c r="U595" s="20"/>
      <c r="V595" s="20"/>
      <c r="W595" s="20"/>
      <c r="X595" s="20"/>
      <c r="Y595" s="20"/>
      <c r="Z595" s="20"/>
      <c r="AA595" s="20"/>
      <c r="AB595" s="20"/>
      <c r="AC595" s="21"/>
    </row>
    <row r="596" spans="1:29" ht="15" customHeight="1" x14ac:dyDescent="0.2">
      <c r="A596" s="685">
        <v>2</v>
      </c>
      <c r="B596" s="129" t="s">
        <v>2313</v>
      </c>
      <c r="C596" s="721">
        <v>22</v>
      </c>
      <c r="D596" s="721">
        <v>14</v>
      </c>
      <c r="E596" s="721">
        <v>4</v>
      </c>
      <c r="F596" s="721">
        <v>4</v>
      </c>
      <c r="G596" s="721">
        <v>51</v>
      </c>
      <c r="H596" s="721">
        <v>34</v>
      </c>
      <c r="I596" s="723">
        <v>32</v>
      </c>
      <c r="J596" s="725">
        <f t="shared" si="51"/>
        <v>22</v>
      </c>
      <c r="K596" s="725">
        <f t="shared" si="52"/>
        <v>32</v>
      </c>
      <c r="L596" s="1353"/>
      <c r="M596" s="1354"/>
      <c r="N596" s="1354"/>
      <c r="O596" s="1355"/>
      <c r="Q596" s="681" t="s">
        <v>541</v>
      </c>
      <c r="R596" s="20" t="s">
        <v>1207</v>
      </c>
      <c r="S596" s="10"/>
      <c r="T596" s="20" t="s">
        <v>1494</v>
      </c>
      <c r="U596" s="20" t="s">
        <v>1487</v>
      </c>
      <c r="V596" s="20" t="s">
        <v>1911</v>
      </c>
      <c r="W596" s="20" t="s">
        <v>1644</v>
      </c>
      <c r="X596" s="20" t="s">
        <v>1493</v>
      </c>
      <c r="Y596" s="20" t="s">
        <v>1881</v>
      </c>
      <c r="Z596" s="20" t="s">
        <v>844</v>
      </c>
      <c r="AA596" s="20" t="s">
        <v>1654</v>
      </c>
      <c r="AB596" s="20" t="s">
        <v>1644</v>
      </c>
      <c r="AC596" s="21" t="s">
        <v>1487</v>
      </c>
    </row>
    <row r="597" spans="1:29" ht="15" customHeight="1" x14ac:dyDescent="0.2">
      <c r="A597" s="685">
        <v>3</v>
      </c>
      <c r="B597" s="129" t="s">
        <v>2314</v>
      </c>
      <c r="C597" s="721">
        <v>22</v>
      </c>
      <c r="D597" s="721">
        <v>13</v>
      </c>
      <c r="E597" s="721">
        <v>5</v>
      </c>
      <c r="F597" s="721">
        <v>4</v>
      </c>
      <c r="G597" s="721">
        <v>49</v>
      </c>
      <c r="H597" s="721">
        <v>26</v>
      </c>
      <c r="I597" s="723">
        <v>31</v>
      </c>
      <c r="J597" s="725">
        <f t="shared" si="51"/>
        <v>22</v>
      </c>
      <c r="K597" s="725">
        <f t="shared" si="52"/>
        <v>31</v>
      </c>
      <c r="L597" s="1353"/>
      <c r="M597" s="1354"/>
      <c r="N597" s="1354"/>
      <c r="O597" s="1355"/>
      <c r="Q597" s="681" t="s">
        <v>1784</v>
      </c>
      <c r="R597" s="20"/>
      <c r="S597" s="20" t="s">
        <v>1602</v>
      </c>
      <c r="T597" s="10"/>
      <c r="U597" s="20"/>
      <c r="V597" s="20"/>
      <c r="W597" s="20"/>
      <c r="X597" s="20"/>
      <c r="Y597" s="20"/>
      <c r="Z597" s="20"/>
      <c r="AA597" s="20"/>
      <c r="AB597" s="20"/>
      <c r="AC597" s="21"/>
    </row>
    <row r="598" spans="1:29" ht="15" customHeight="1" x14ac:dyDescent="0.2">
      <c r="A598" s="685">
        <v>4</v>
      </c>
      <c r="B598" s="129" t="s">
        <v>2258</v>
      </c>
      <c r="C598" s="721">
        <v>22</v>
      </c>
      <c r="D598" s="721">
        <v>9</v>
      </c>
      <c r="E598" s="721">
        <v>6</v>
      </c>
      <c r="F598" s="721">
        <v>7</v>
      </c>
      <c r="G598" s="721">
        <v>47</v>
      </c>
      <c r="H598" s="721">
        <v>42</v>
      </c>
      <c r="I598" s="723">
        <v>24</v>
      </c>
      <c r="J598" s="725">
        <f t="shared" si="51"/>
        <v>22</v>
      </c>
      <c r="K598" s="725">
        <f t="shared" si="52"/>
        <v>24</v>
      </c>
      <c r="L598" s="1353"/>
      <c r="M598" s="1354"/>
      <c r="N598" s="1354"/>
      <c r="O598" s="1355"/>
      <c r="Q598" s="681" t="s">
        <v>500</v>
      </c>
      <c r="R598" s="20"/>
      <c r="S598" s="20" t="s">
        <v>1488</v>
      </c>
      <c r="T598" s="20"/>
      <c r="U598" s="10"/>
      <c r="V598" s="20"/>
      <c r="W598" s="20"/>
      <c r="X598" s="20"/>
      <c r="Y598" s="20"/>
      <c r="Z598" s="20"/>
      <c r="AA598" s="20"/>
      <c r="AB598" s="20"/>
      <c r="AC598" s="21"/>
    </row>
    <row r="599" spans="1:29" ht="15" customHeight="1" x14ac:dyDescent="0.2">
      <c r="A599" s="685">
        <v>5</v>
      </c>
      <c r="B599" s="129" t="s">
        <v>2315</v>
      </c>
      <c r="C599" s="721">
        <v>22</v>
      </c>
      <c r="D599" s="721">
        <v>11</v>
      </c>
      <c r="E599" s="721">
        <v>2</v>
      </c>
      <c r="F599" s="721">
        <v>9</v>
      </c>
      <c r="G599" s="721">
        <v>38</v>
      </c>
      <c r="H599" s="721">
        <v>35</v>
      </c>
      <c r="I599" s="723">
        <v>24</v>
      </c>
      <c r="J599" s="725">
        <f t="shared" si="51"/>
        <v>22</v>
      </c>
      <c r="K599" s="725">
        <f t="shared" si="52"/>
        <v>24</v>
      </c>
      <c r="L599" s="1353"/>
      <c r="M599" s="1354"/>
      <c r="N599" s="1354"/>
      <c r="O599" s="1355"/>
      <c r="Q599" s="681" t="s">
        <v>242</v>
      </c>
      <c r="R599" s="20"/>
      <c r="S599" s="20" t="s">
        <v>24</v>
      </c>
      <c r="T599" s="20"/>
      <c r="U599" s="20"/>
      <c r="V599" s="10"/>
      <c r="W599" s="20"/>
      <c r="X599" s="20"/>
      <c r="Y599" s="20"/>
      <c r="Z599" s="20"/>
      <c r="AA599" s="20"/>
      <c r="AB599" s="20"/>
      <c r="AC599" s="21"/>
    </row>
    <row r="600" spans="1:29" ht="15" customHeight="1" x14ac:dyDescent="0.2">
      <c r="A600" s="685">
        <v>6</v>
      </c>
      <c r="B600" s="129" t="s">
        <v>1497</v>
      </c>
      <c r="C600" s="721">
        <v>22</v>
      </c>
      <c r="D600" s="721">
        <v>11</v>
      </c>
      <c r="E600" s="721">
        <v>1</v>
      </c>
      <c r="F600" s="721">
        <v>10</v>
      </c>
      <c r="G600" s="721">
        <v>47</v>
      </c>
      <c r="H600" s="721">
        <v>49</v>
      </c>
      <c r="I600" s="723">
        <v>23</v>
      </c>
      <c r="J600" s="725">
        <f t="shared" si="51"/>
        <v>22</v>
      </c>
      <c r="K600" s="725">
        <f t="shared" si="52"/>
        <v>23</v>
      </c>
      <c r="L600" s="1353"/>
      <c r="M600" s="1354"/>
      <c r="N600" s="1354"/>
      <c r="O600" s="1355"/>
      <c r="Q600" s="681" t="s">
        <v>436</v>
      </c>
      <c r="R600" s="20"/>
      <c r="S600" s="20" t="s">
        <v>1643</v>
      </c>
      <c r="T600" s="20"/>
      <c r="U600" s="20"/>
      <c r="V600" s="20"/>
      <c r="W600" s="10"/>
      <c r="X600" s="20"/>
      <c r="Y600" s="20"/>
      <c r="Z600" s="20"/>
      <c r="AA600" s="20"/>
      <c r="AB600" s="20"/>
      <c r="AC600" s="21"/>
    </row>
    <row r="601" spans="1:29" ht="15" customHeight="1" x14ac:dyDescent="0.2">
      <c r="A601" s="685">
        <v>7</v>
      </c>
      <c r="B601" s="129" t="s">
        <v>2267</v>
      </c>
      <c r="C601" s="721">
        <v>22</v>
      </c>
      <c r="D601" s="721">
        <v>8</v>
      </c>
      <c r="E601" s="721">
        <v>4</v>
      </c>
      <c r="F601" s="721">
        <v>10</v>
      </c>
      <c r="G601" s="721">
        <v>43</v>
      </c>
      <c r="H601" s="721">
        <v>36</v>
      </c>
      <c r="I601" s="723">
        <v>20</v>
      </c>
      <c r="J601" s="725">
        <f t="shared" si="51"/>
        <v>22</v>
      </c>
      <c r="K601" s="725">
        <f t="shared" si="52"/>
        <v>20</v>
      </c>
      <c r="L601" s="1353"/>
      <c r="M601" s="1354"/>
      <c r="N601" s="1354"/>
      <c r="O601" s="1355"/>
      <c r="Q601" s="681" t="s">
        <v>437</v>
      </c>
      <c r="R601" s="20"/>
      <c r="S601" s="20" t="s">
        <v>1539</v>
      </c>
      <c r="T601" s="20"/>
      <c r="U601" s="20"/>
      <c r="V601" s="20"/>
      <c r="W601" s="20"/>
      <c r="X601" s="10"/>
      <c r="Y601" s="20"/>
      <c r="Z601" s="20"/>
      <c r="AA601" s="20"/>
      <c r="AB601" s="20"/>
      <c r="AC601" s="21" t="s">
        <v>532</v>
      </c>
    </row>
    <row r="602" spans="1:29" ht="15" customHeight="1" x14ac:dyDescent="0.2">
      <c r="A602" s="685">
        <v>8</v>
      </c>
      <c r="B602" s="129" t="s">
        <v>616</v>
      </c>
      <c r="C602" s="721">
        <v>22</v>
      </c>
      <c r="D602" s="721">
        <v>7</v>
      </c>
      <c r="E602" s="721">
        <v>3</v>
      </c>
      <c r="F602" s="721">
        <v>12</v>
      </c>
      <c r="G602" s="721">
        <v>26</v>
      </c>
      <c r="H602" s="721">
        <v>41</v>
      </c>
      <c r="I602" s="723">
        <v>17</v>
      </c>
      <c r="J602" s="725">
        <f t="shared" si="51"/>
        <v>22</v>
      </c>
      <c r="K602" s="725">
        <f t="shared" si="52"/>
        <v>17</v>
      </c>
      <c r="L602" s="1353"/>
      <c r="M602" s="1354"/>
      <c r="N602" s="1354"/>
      <c r="O602" s="1355"/>
      <c r="Q602" s="681" t="s">
        <v>514</v>
      </c>
      <c r="R602" s="20"/>
      <c r="S602" s="20" t="s">
        <v>1488</v>
      </c>
      <c r="T602" s="20"/>
      <c r="U602" s="20"/>
      <c r="V602" s="20"/>
      <c r="W602" s="20"/>
      <c r="X602" s="20"/>
      <c r="Y602" s="10"/>
      <c r="Z602" s="20"/>
      <c r="AA602" s="20"/>
      <c r="AB602" s="20"/>
      <c r="AC602" s="21"/>
    </row>
    <row r="603" spans="1:29" ht="15" customHeight="1" x14ac:dyDescent="0.2">
      <c r="A603" s="685">
        <v>9</v>
      </c>
      <c r="B603" s="129" t="s">
        <v>2094</v>
      </c>
      <c r="C603" s="721">
        <v>22</v>
      </c>
      <c r="D603" s="721">
        <v>8</v>
      </c>
      <c r="E603" s="721">
        <v>1</v>
      </c>
      <c r="F603" s="721">
        <v>13</v>
      </c>
      <c r="G603" s="721">
        <v>43</v>
      </c>
      <c r="H603" s="721">
        <v>70</v>
      </c>
      <c r="I603" s="723">
        <v>17</v>
      </c>
      <c r="J603" s="725">
        <f t="shared" si="51"/>
        <v>22</v>
      </c>
      <c r="K603" s="725">
        <f t="shared" si="52"/>
        <v>17</v>
      </c>
      <c r="L603" s="1353"/>
      <c r="M603" s="1354"/>
      <c r="N603" s="1354"/>
      <c r="O603" s="1355"/>
      <c r="Q603" s="681" t="s">
        <v>2089</v>
      </c>
      <c r="R603" s="20"/>
      <c r="S603" s="20" t="s">
        <v>1488</v>
      </c>
      <c r="T603" s="20"/>
      <c r="U603" s="20"/>
      <c r="V603" s="20"/>
      <c r="W603" s="20"/>
      <c r="X603" s="20"/>
      <c r="Y603" s="20"/>
      <c r="Z603" s="10"/>
      <c r="AA603" s="20"/>
      <c r="AB603" s="20"/>
      <c r="AC603" s="21"/>
    </row>
    <row r="604" spans="1:29" ht="15" customHeight="1" x14ac:dyDescent="0.2">
      <c r="A604" s="685">
        <v>10</v>
      </c>
      <c r="B604" s="129" t="s">
        <v>1456</v>
      </c>
      <c r="C604" s="721">
        <v>22</v>
      </c>
      <c r="D604" s="721">
        <v>5</v>
      </c>
      <c r="E604" s="721">
        <v>5</v>
      </c>
      <c r="F604" s="721">
        <v>12</v>
      </c>
      <c r="G604" s="721">
        <v>28</v>
      </c>
      <c r="H604" s="721">
        <v>37</v>
      </c>
      <c r="I604" s="723">
        <v>15</v>
      </c>
      <c r="J604" s="725">
        <f t="shared" si="51"/>
        <v>22</v>
      </c>
      <c r="K604" s="725">
        <f t="shared" si="52"/>
        <v>15</v>
      </c>
      <c r="L604" s="1353"/>
      <c r="M604" s="1354"/>
      <c r="N604" s="1354"/>
      <c r="O604" s="1355"/>
      <c r="Q604" s="681" t="s">
        <v>1959</v>
      </c>
      <c r="R604" s="20"/>
      <c r="S604" s="20" t="s">
        <v>1643</v>
      </c>
      <c r="T604" s="20"/>
      <c r="U604" s="20"/>
      <c r="V604" s="20"/>
      <c r="W604" s="20"/>
      <c r="X604" s="20"/>
      <c r="Y604" s="20"/>
      <c r="Z604" s="20"/>
      <c r="AA604" s="10"/>
      <c r="AB604" s="20"/>
      <c r="AC604" s="21"/>
    </row>
    <row r="605" spans="1:29" ht="15" customHeight="1" x14ac:dyDescent="0.2">
      <c r="A605" s="685">
        <v>11</v>
      </c>
      <c r="B605" s="129" t="s">
        <v>2245</v>
      </c>
      <c r="C605" s="721">
        <v>22</v>
      </c>
      <c r="D605" s="721">
        <v>4</v>
      </c>
      <c r="E605" s="721">
        <v>3</v>
      </c>
      <c r="F605" s="721">
        <v>15</v>
      </c>
      <c r="G605" s="721">
        <v>33</v>
      </c>
      <c r="H605" s="721">
        <v>62</v>
      </c>
      <c r="I605" s="723">
        <v>11</v>
      </c>
      <c r="J605" s="725">
        <f t="shared" si="51"/>
        <v>22</v>
      </c>
      <c r="K605" s="725">
        <f t="shared" si="52"/>
        <v>11</v>
      </c>
      <c r="L605" s="1353"/>
      <c r="M605" s="1354"/>
      <c r="N605" s="1354"/>
      <c r="O605" s="1355"/>
      <c r="Q605" s="681" t="s">
        <v>2090</v>
      </c>
      <c r="R605" s="20"/>
      <c r="S605" s="20" t="s">
        <v>1600</v>
      </c>
      <c r="T605" s="20"/>
      <c r="U605" s="20"/>
      <c r="V605" s="20"/>
      <c r="W605" s="20"/>
      <c r="X605" s="20"/>
      <c r="Y605" s="20"/>
      <c r="Z605" s="20"/>
      <c r="AA605" s="20"/>
      <c r="AB605" s="10"/>
      <c r="AC605" s="21"/>
    </row>
    <row r="606" spans="1:29" ht="15" customHeight="1" thickBot="1" x14ac:dyDescent="0.25">
      <c r="A606" s="686">
        <v>12</v>
      </c>
      <c r="B606" s="130" t="s">
        <v>1589</v>
      </c>
      <c r="C606" s="722">
        <v>22</v>
      </c>
      <c r="D606" s="722">
        <v>3</v>
      </c>
      <c r="E606" s="722">
        <v>3</v>
      </c>
      <c r="F606" s="722">
        <v>16</v>
      </c>
      <c r="G606" s="722">
        <v>18</v>
      </c>
      <c r="H606" s="722">
        <v>50</v>
      </c>
      <c r="I606" s="724">
        <v>9</v>
      </c>
      <c r="J606" s="725">
        <f t="shared" si="51"/>
        <v>22</v>
      </c>
      <c r="K606" s="725">
        <f t="shared" si="52"/>
        <v>9</v>
      </c>
      <c r="L606" s="1356"/>
      <c r="M606" s="1357"/>
      <c r="N606" s="1357"/>
      <c r="O606" s="1358"/>
      <c r="Q606" s="682" t="s">
        <v>1587</v>
      </c>
      <c r="R606" s="23"/>
      <c r="S606" s="23" t="s">
        <v>1894</v>
      </c>
      <c r="T606" s="23"/>
      <c r="U606" s="23"/>
      <c r="V606" s="23"/>
      <c r="W606" s="23"/>
      <c r="X606" s="23"/>
      <c r="Y606" s="23"/>
      <c r="Z606" s="23"/>
      <c r="AA606" s="23"/>
      <c r="AB606" s="23"/>
      <c r="AC606" s="15"/>
    </row>
    <row r="607" spans="1:29" ht="15" customHeight="1" x14ac:dyDescent="0.2">
      <c r="C607" s="725">
        <f t="shared" ref="C607:I607" si="54">SUM(C595:C606)</f>
        <v>264</v>
      </c>
      <c r="D607" s="725">
        <f t="shared" si="54"/>
        <v>113</v>
      </c>
      <c r="E607" s="725">
        <f t="shared" si="54"/>
        <v>38</v>
      </c>
      <c r="F607" s="725">
        <f t="shared" si="54"/>
        <v>113</v>
      </c>
      <c r="G607" s="725">
        <f t="shared" si="54"/>
        <v>503</v>
      </c>
      <c r="H607" s="725">
        <f t="shared" si="54"/>
        <v>503</v>
      </c>
      <c r="I607" s="725">
        <f t="shared" si="54"/>
        <v>264</v>
      </c>
      <c r="J607" s="725">
        <f t="shared" si="51"/>
        <v>264</v>
      </c>
      <c r="K607" s="725">
        <f t="shared" si="52"/>
        <v>264</v>
      </c>
      <c r="L607" s="729" t="s">
        <v>532</v>
      </c>
    </row>
    <row r="608" spans="1:29" ht="15" customHeight="1" thickBot="1" x14ac:dyDescent="0.25"/>
    <row r="609" spans="1:31" ht="15" customHeight="1" x14ac:dyDescent="0.2">
      <c r="A609" s="1131" t="s">
        <v>491</v>
      </c>
      <c r="B609" s="1305"/>
      <c r="C609" s="1287" t="s">
        <v>2316</v>
      </c>
      <c r="D609" s="1288"/>
      <c r="E609" s="1288"/>
      <c r="F609" s="1288"/>
      <c r="G609" s="1288"/>
      <c r="H609" s="1288"/>
      <c r="I609" s="1289"/>
      <c r="P609" s="5" t="s">
        <v>532</v>
      </c>
    </row>
    <row r="610" spans="1:31" ht="15" customHeight="1" thickBot="1" x14ac:dyDescent="0.25">
      <c r="A610" s="1133"/>
      <c r="B610" s="1306"/>
      <c r="C610" s="1290"/>
      <c r="D610" s="1291"/>
      <c r="E610" s="1291"/>
      <c r="F610" s="1291"/>
      <c r="G610" s="1291"/>
      <c r="H610" s="1291"/>
      <c r="I610" s="1292"/>
    </row>
    <row r="611" spans="1:31" ht="15" customHeight="1" thickBot="1" x14ac:dyDescent="0.25"/>
    <row r="612" spans="1:31" ht="15" customHeight="1" thickBot="1" x14ac:dyDescent="0.25">
      <c r="A612" s="1239" t="s">
        <v>2302</v>
      </c>
      <c r="B612" s="1240"/>
      <c r="C612" s="1240"/>
      <c r="D612" s="1240"/>
      <c r="E612" s="1240"/>
      <c r="F612" s="1241"/>
      <c r="G612" s="1236" t="s">
        <v>2316</v>
      </c>
      <c r="H612" s="1237"/>
      <c r="I612" s="1238"/>
      <c r="L612" s="952" t="s">
        <v>538</v>
      </c>
      <c r="M612" s="953"/>
      <c r="N612" s="953"/>
      <c r="O612" s="954"/>
    </row>
    <row r="613" spans="1:31" ht="15" customHeight="1" thickBot="1" x14ac:dyDescent="0.25">
      <c r="A613" s="508" t="s">
        <v>496</v>
      </c>
      <c r="B613" s="509" t="s">
        <v>497</v>
      </c>
      <c r="C613" s="510" t="s">
        <v>498</v>
      </c>
      <c r="D613" s="510" t="s">
        <v>499</v>
      </c>
      <c r="E613" s="510" t="s">
        <v>500</v>
      </c>
      <c r="F613" s="510" t="s">
        <v>501</v>
      </c>
      <c r="G613" s="511" t="s">
        <v>502</v>
      </c>
      <c r="H613" s="511" t="s">
        <v>503</v>
      </c>
      <c r="I613" s="512" t="s">
        <v>504</v>
      </c>
      <c r="L613" s="955"/>
      <c r="M613" s="956"/>
      <c r="N613" s="956"/>
      <c r="O613" s="957"/>
      <c r="Q613" s="24" t="s">
        <v>2317</v>
      </c>
      <c r="R613" s="420" t="s">
        <v>503</v>
      </c>
      <c r="S613" s="420" t="s">
        <v>541</v>
      </c>
      <c r="T613" s="420" t="s">
        <v>506</v>
      </c>
      <c r="U613" s="420" t="s">
        <v>158</v>
      </c>
      <c r="V613" s="420" t="s">
        <v>700</v>
      </c>
      <c r="W613" s="420" t="s">
        <v>610</v>
      </c>
      <c r="X613" s="420" t="s">
        <v>322</v>
      </c>
      <c r="Y613" s="420" t="s">
        <v>514</v>
      </c>
      <c r="Z613" s="420" t="s">
        <v>591</v>
      </c>
      <c r="AA613" s="420" t="s">
        <v>777</v>
      </c>
      <c r="AB613" s="420" t="s">
        <v>1684</v>
      </c>
      <c r="AC613" s="420" t="s">
        <v>769</v>
      </c>
      <c r="AD613" s="420" t="s">
        <v>704</v>
      </c>
      <c r="AE613" s="421" t="s">
        <v>547</v>
      </c>
    </row>
    <row r="614" spans="1:31" ht="15" customHeight="1" x14ac:dyDescent="0.2">
      <c r="A614" s="513">
        <v>1</v>
      </c>
      <c r="B614" s="126" t="s">
        <v>816</v>
      </c>
      <c r="C614" s="726">
        <v>26</v>
      </c>
      <c r="D614" s="726">
        <v>17</v>
      </c>
      <c r="E614" s="726">
        <v>8</v>
      </c>
      <c r="F614" s="726">
        <v>1</v>
      </c>
      <c r="G614" s="726">
        <v>65</v>
      </c>
      <c r="H614" s="726">
        <v>28</v>
      </c>
      <c r="I614" s="727">
        <v>42</v>
      </c>
      <c r="J614" s="725">
        <f t="shared" si="51"/>
        <v>26</v>
      </c>
      <c r="K614" s="725">
        <f t="shared" si="52"/>
        <v>42</v>
      </c>
      <c r="L614" s="1341" t="s">
        <v>532</v>
      </c>
      <c r="M614" s="1342"/>
      <c r="N614" s="1342"/>
      <c r="O614" s="1343"/>
      <c r="Q614" s="422" t="s">
        <v>503</v>
      </c>
      <c r="R614" s="10"/>
      <c r="S614" s="20"/>
      <c r="T614" s="20"/>
      <c r="U614" s="20"/>
      <c r="V614" s="20"/>
      <c r="W614" s="20"/>
      <c r="X614" s="20"/>
      <c r="Y614" s="20"/>
      <c r="Z614" s="20"/>
      <c r="AA614" s="20" t="s">
        <v>1489</v>
      </c>
      <c r="AB614" s="20"/>
      <c r="AC614" s="20"/>
      <c r="AD614" s="20"/>
      <c r="AE614" s="21"/>
    </row>
    <row r="615" spans="1:31" ht="15" customHeight="1" x14ac:dyDescent="0.2">
      <c r="A615" s="514">
        <v>2</v>
      </c>
      <c r="B615" s="129" t="s">
        <v>761</v>
      </c>
      <c r="C615" s="721">
        <v>26</v>
      </c>
      <c r="D615" s="721">
        <v>18</v>
      </c>
      <c r="E615" s="721">
        <v>6</v>
      </c>
      <c r="F615" s="721">
        <v>2</v>
      </c>
      <c r="G615" s="721">
        <v>62</v>
      </c>
      <c r="H615" s="721">
        <v>33</v>
      </c>
      <c r="I615" s="723">
        <v>42</v>
      </c>
      <c r="J615" s="725">
        <f t="shared" si="51"/>
        <v>26</v>
      </c>
      <c r="K615" s="725">
        <f t="shared" si="52"/>
        <v>42</v>
      </c>
      <c r="L615" s="1344"/>
      <c r="M615" s="1345"/>
      <c r="N615" s="1345"/>
      <c r="O615" s="1346"/>
      <c r="Q615" s="422" t="s">
        <v>506</v>
      </c>
      <c r="R615" s="20"/>
      <c r="S615" s="10"/>
      <c r="T615" s="20"/>
      <c r="U615" s="20"/>
      <c r="V615" s="20"/>
      <c r="W615" s="20"/>
      <c r="X615" s="20"/>
      <c r="Y615" s="20"/>
      <c r="Z615" s="20"/>
      <c r="AA615" s="20" t="s">
        <v>1488</v>
      </c>
      <c r="AB615" s="20"/>
      <c r="AC615" s="20"/>
      <c r="AD615" s="20"/>
      <c r="AE615" s="21"/>
    </row>
    <row r="616" spans="1:31" ht="15" customHeight="1" x14ac:dyDescent="0.2">
      <c r="A616" s="514">
        <v>3</v>
      </c>
      <c r="B616" s="129" t="s">
        <v>781</v>
      </c>
      <c r="C616" s="721">
        <v>26</v>
      </c>
      <c r="D616" s="721">
        <v>13</v>
      </c>
      <c r="E616" s="721">
        <v>6</v>
      </c>
      <c r="F616" s="721">
        <v>7</v>
      </c>
      <c r="G616" s="721">
        <v>44</v>
      </c>
      <c r="H616" s="721">
        <v>28</v>
      </c>
      <c r="I616" s="723">
        <v>32</v>
      </c>
      <c r="J616" s="725">
        <f t="shared" si="51"/>
        <v>26</v>
      </c>
      <c r="K616" s="725">
        <f t="shared" si="52"/>
        <v>32</v>
      </c>
      <c r="L616" s="1344"/>
      <c r="M616" s="1345"/>
      <c r="N616" s="1345"/>
      <c r="O616" s="1346"/>
      <c r="Q616" s="422" t="s">
        <v>116</v>
      </c>
      <c r="R616" s="20"/>
      <c r="S616" s="20"/>
      <c r="T616" s="10"/>
      <c r="U616" s="20"/>
      <c r="V616" s="20"/>
      <c r="W616" s="20"/>
      <c r="X616" s="20"/>
      <c r="Y616" s="20"/>
      <c r="Z616" s="20"/>
      <c r="AA616" s="20" t="s">
        <v>1602</v>
      </c>
      <c r="AB616" s="20"/>
      <c r="AC616" s="20"/>
      <c r="AD616" s="20"/>
      <c r="AE616" s="21"/>
    </row>
    <row r="617" spans="1:31" ht="15" customHeight="1" x14ac:dyDescent="0.2">
      <c r="A617" s="514">
        <v>4</v>
      </c>
      <c r="B617" s="129" t="s">
        <v>767</v>
      </c>
      <c r="C617" s="721">
        <v>26</v>
      </c>
      <c r="D617" s="721">
        <v>11</v>
      </c>
      <c r="E617" s="721">
        <v>9</v>
      </c>
      <c r="F617" s="721">
        <v>6</v>
      </c>
      <c r="G617" s="721">
        <v>43</v>
      </c>
      <c r="H617" s="721">
        <v>37</v>
      </c>
      <c r="I617" s="723">
        <v>31</v>
      </c>
      <c r="J617" s="725">
        <f t="shared" si="51"/>
        <v>26</v>
      </c>
      <c r="K617" s="725">
        <f t="shared" si="52"/>
        <v>31</v>
      </c>
      <c r="L617" s="1344"/>
      <c r="M617" s="1345"/>
      <c r="N617" s="1345"/>
      <c r="O617" s="1346"/>
      <c r="Q617" s="422" t="s">
        <v>158</v>
      </c>
      <c r="R617" s="20"/>
      <c r="S617" s="20"/>
      <c r="T617" s="20"/>
      <c r="U617" s="10"/>
      <c r="V617" s="20"/>
      <c r="W617" s="20"/>
      <c r="X617" s="20"/>
      <c r="Y617" s="20"/>
      <c r="Z617" s="20"/>
      <c r="AA617" s="20" t="s">
        <v>1494</v>
      </c>
      <c r="AB617" s="20"/>
      <c r="AC617" s="20"/>
      <c r="AD617" s="20"/>
      <c r="AE617" s="21"/>
    </row>
    <row r="618" spans="1:31" ht="15" customHeight="1" x14ac:dyDescent="0.2">
      <c r="A618" s="514">
        <v>5</v>
      </c>
      <c r="B618" s="129" t="s">
        <v>1808</v>
      </c>
      <c r="C618" s="721">
        <v>26</v>
      </c>
      <c r="D618" s="721">
        <v>9</v>
      </c>
      <c r="E618" s="721">
        <v>9</v>
      </c>
      <c r="F618" s="721">
        <v>8</v>
      </c>
      <c r="G618" s="721">
        <v>49</v>
      </c>
      <c r="H618" s="721">
        <v>41</v>
      </c>
      <c r="I618" s="723">
        <v>27</v>
      </c>
      <c r="J618" s="725">
        <f t="shared" si="51"/>
        <v>26</v>
      </c>
      <c r="K618" s="725">
        <f t="shared" si="52"/>
        <v>27</v>
      </c>
      <c r="L618" s="1344"/>
      <c r="M618" s="1345"/>
      <c r="N618" s="1345"/>
      <c r="O618" s="1346"/>
      <c r="Q618" s="422" t="s">
        <v>700</v>
      </c>
      <c r="R618" s="20"/>
      <c r="S618" s="20"/>
      <c r="T618" s="20"/>
      <c r="U618" s="20"/>
      <c r="V618" s="10"/>
      <c r="W618" s="20"/>
      <c r="X618" s="20"/>
      <c r="Y618" s="20"/>
      <c r="Z618" s="20"/>
      <c r="AA618" s="20" t="s">
        <v>1642</v>
      </c>
      <c r="AB618" s="20"/>
      <c r="AC618" s="20"/>
      <c r="AD618" s="20"/>
      <c r="AE618" s="21" t="s">
        <v>532</v>
      </c>
    </row>
    <row r="619" spans="1:31" ht="15" customHeight="1" x14ac:dyDescent="0.2">
      <c r="A619" s="514">
        <v>6</v>
      </c>
      <c r="B619" s="129" t="s">
        <v>1431</v>
      </c>
      <c r="C619" s="721">
        <v>26</v>
      </c>
      <c r="D619" s="721">
        <v>9</v>
      </c>
      <c r="E619" s="721">
        <v>8</v>
      </c>
      <c r="F619" s="721">
        <v>9</v>
      </c>
      <c r="G619" s="721">
        <v>42</v>
      </c>
      <c r="H619" s="721">
        <v>38</v>
      </c>
      <c r="I619" s="723">
        <v>26</v>
      </c>
      <c r="J619" s="725">
        <f t="shared" si="51"/>
        <v>26</v>
      </c>
      <c r="K619" s="725">
        <f t="shared" si="52"/>
        <v>26</v>
      </c>
      <c r="L619" s="1344"/>
      <c r="M619" s="1345"/>
      <c r="N619" s="1345"/>
      <c r="O619" s="1346"/>
      <c r="Q619" s="422" t="s">
        <v>610</v>
      </c>
      <c r="R619" s="20"/>
      <c r="S619" s="20"/>
      <c r="T619" s="20"/>
      <c r="U619" s="20"/>
      <c r="V619" s="20"/>
      <c r="W619" s="10"/>
      <c r="X619" s="20"/>
      <c r="Y619" s="20"/>
      <c r="Z619" s="20"/>
      <c r="AA619" s="20" t="s">
        <v>844</v>
      </c>
      <c r="AB619" s="20"/>
      <c r="AC619" s="20"/>
      <c r="AD619" s="20"/>
      <c r="AE619" s="21"/>
    </row>
    <row r="620" spans="1:31" ht="15" customHeight="1" x14ac:dyDescent="0.2">
      <c r="A620" s="514">
        <v>7</v>
      </c>
      <c r="B620" s="129" t="s">
        <v>529</v>
      </c>
      <c r="C620" s="721">
        <v>26</v>
      </c>
      <c r="D620" s="721">
        <v>7</v>
      </c>
      <c r="E620" s="721">
        <v>9</v>
      </c>
      <c r="F620" s="721">
        <v>10</v>
      </c>
      <c r="G620" s="721">
        <v>39</v>
      </c>
      <c r="H620" s="721">
        <v>40</v>
      </c>
      <c r="I620" s="723">
        <v>23</v>
      </c>
      <c r="J620" s="725">
        <f t="shared" si="51"/>
        <v>26</v>
      </c>
      <c r="K620" s="725">
        <f t="shared" si="52"/>
        <v>23</v>
      </c>
      <c r="L620" s="1344"/>
      <c r="M620" s="1345"/>
      <c r="N620" s="1345"/>
      <c r="O620" s="1346"/>
      <c r="Q620" s="422" t="s">
        <v>514</v>
      </c>
      <c r="R620" s="20"/>
      <c r="S620" s="20"/>
      <c r="T620" s="20"/>
      <c r="U620" s="20"/>
      <c r="V620" s="20"/>
      <c r="W620" s="20"/>
      <c r="X620" s="10"/>
      <c r="Y620" s="20"/>
      <c r="Z620" s="20"/>
      <c r="AA620" s="20" t="s">
        <v>1597</v>
      </c>
      <c r="AB620" s="20"/>
      <c r="AC620" s="20"/>
      <c r="AD620" s="20"/>
      <c r="AE620" s="21"/>
    </row>
    <row r="621" spans="1:31" ht="15" customHeight="1" x14ac:dyDescent="0.2">
      <c r="A621" s="514">
        <v>8</v>
      </c>
      <c r="B621" s="129" t="s">
        <v>534</v>
      </c>
      <c r="C621" s="721">
        <v>26</v>
      </c>
      <c r="D621" s="721">
        <v>9</v>
      </c>
      <c r="E621" s="721">
        <v>5</v>
      </c>
      <c r="F621" s="721">
        <v>12</v>
      </c>
      <c r="G621" s="721">
        <v>33</v>
      </c>
      <c r="H621" s="721">
        <v>44</v>
      </c>
      <c r="I621" s="723">
        <v>23</v>
      </c>
      <c r="J621" s="725">
        <f t="shared" si="51"/>
        <v>26</v>
      </c>
      <c r="K621" s="725">
        <f t="shared" si="52"/>
        <v>23</v>
      </c>
      <c r="L621" s="1344"/>
      <c r="M621" s="1345"/>
      <c r="N621" s="1345"/>
      <c r="O621" s="1346"/>
      <c r="Q621" s="422" t="s">
        <v>322</v>
      </c>
      <c r="R621" s="20"/>
      <c r="S621" s="20"/>
      <c r="T621" s="20"/>
      <c r="U621" s="20"/>
      <c r="V621" s="20"/>
      <c r="W621" s="20"/>
      <c r="X621" s="20"/>
      <c r="Y621" s="10"/>
      <c r="Z621" s="20"/>
      <c r="AA621" s="20" t="s">
        <v>844</v>
      </c>
      <c r="AB621" s="20"/>
      <c r="AC621" s="20"/>
      <c r="AD621" s="20"/>
      <c r="AE621" s="21"/>
    </row>
    <row r="622" spans="1:31" ht="15" customHeight="1" x14ac:dyDescent="0.2">
      <c r="A622" s="514">
        <v>9</v>
      </c>
      <c r="B622" s="129" t="s">
        <v>174</v>
      </c>
      <c r="C622" s="721">
        <v>26</v>
      </c>
      <c r="D622" s="721">
        <v>10</v>
      </c>
      <c r="E622" s="721">
        <v>3</v>
      </c>
      <c r="F622" s="721">
        <v>13</v>
      </c>
      <c r="G622" s="721">
        <v>29</v>
      </c>
      <c r="H622" s="721">
        <v>42</v>
      </c>
      <c r="I622" s="723">
        <v>23</v>
      </c>
      <c r="J622" s="725">
        <f t="shared" si="51"/>
        <v>26</v>
      </c>
      <c r="K622" s="725">
        <f t="shared" si="52"/>
        <v>23</v>
      </c>
      <c r="L622" s="1344"/>
      <c r="M622" s="1345"/>
      <c r="N622" s="1345"/>
      <c r="O622" s="1346"/>
      <c r="Q622" s="422" t="s">
        <v>591</v>
      </c>
      <c r="R622" s="20"/>
      <c r="S622" s="20"/>
      <c r="T622" s="20"/>
      <c r="U622" s="20"/>
      <c r="V622" s="20"/>
      <c r="W622" s="20"/>
      <c r="X622" s="20"/>
      <c r="Y622" s="20"/>
      <c r="Z622" s="10"/>
      <c r="AA622" s="20" t="s">
        <v>1490</v>
      </c>
      <c r="AB622" s="20"/>
      <c r="AC622" s="20"/>
      <c r="AD622" s="20"/>
      <c r="AE622" s="21"/>
    </row>
    <row r="623" spans="1:31" ht="15" customHeight="1" x14ac:dyDescent="0.2">
      <c r="A623" s="514">
        <v>10</v>
      </c>
      <c r="B623" s="129" t="s">
        <v>819</v>
      </c>
      <c r="C623" s="721">
        <v>26</v>
      </c>
      <c r="D623" s="721">
        <v>7</v>
      </c>
      <c r="E623" s="721">
        <v>8</v>
      </c>
      <c r="F623" s="721">
        <v>11</v>
      </c>
      <c r="G623" s="721">
        <v>35</v>
      </c>
      <c r="H623" s="721">
        <v>51</v>
      </c>
      <c r="I623" s="723">
        <v>22</v>
      </c>
      <c r="J623" s="725">
        <f t="shared" si="51"/>
        <v>26</v>
      </c>
      <c r="K623" s="725">
        <f t="shared" si="52"/>
        <v>22</v>
      </c>
      <c r="L623" s="1344"/>
      <c r="M623" s="1345"/>
      <c r="N623" s="1345"/>
      <c r="O623" s="1346"/>
      <c r="Q623" s="422" t="s">
        <v>777</v>
      </c>
      <c r="R623" s="20" t="s">
        <v>1488</v>
      </c>
      <c r="S623" s="20" t="s">
        <v>1210</v>
      </c>
      <c r="T623" s="20" t="s">
        <v>1493</v>
      </c>
      <c r="U623" s="20" t="s">
        <v>1597</v>
      </c>
      <c r="V623" s="20" t="s">
        <v>1207</v>
      </c>
      <c r="W623" s="20" t="s">
        <v>1546</v>
      </c>
      <c r="X623" s="20" t="s">
        <v>1490</v>
      </c>
      <c r="Y623" s="20" t="s">
        <v>1487</v>
      </c>
      <c r="Z623" s="20" t="s">
        <v>1490</v>
      </c>
      <c r="AA623" s="10"/>
      <c r="AB623" s="20" t="s">
        <v>1487</v>
      </c>
      <c r="AC623" s="20" t="s">
        <v>1602</v>
      </c>
      <c r="AD623" s="20" t="s">
        <v>1494</v>
      </c>
      <c r="AE623" s="21" t="s">
        <v>1599</v>
      </c>
    </row>
    <row r="624" spans="1:31" ht="15" customHeight="1" x14ac:dyDescent="0.2">
      <c r="A624" s="514">
        <v>11</v>
      </c>
      <c r="B624" s="129" t="s">
        <v>551</v>
      </c>
      <c r="C624" s="721">
        <v>26</v>
      </c>
      <c r="D624" s="721">
        <v>8</v>
      </c>
      <c r="E624" s="721">
        <v>5</v>
      </c>
      <c r="F624" s="721">
        <v>13</v>
      </c>
      <c r="G624" s="721">
        <v>36</v>
      </c>
      <c r="H624" s="721">
        <v>41</v>
      </c>
      <c r="I624" s="723">
        <v>21</v>
      </c>
      <c r="J624" s="725">
        <f t="shared" si="51"/>
        <v>26</v>
      </c>
      <c r="K624" s="725">
        <f t="shared" si="52"/>
        <v>21</v>
      </c>
      <c r="L624" s="1344"/>
      <c r="M624" s="1345"/>
      <c r="N624" s="1345"/>
      <c r="O624" s="1346"/>
      <c r="Q624" s="422" t="s">
        <v>1684</v>
      </c>
      <c r="R624" s="20"/>
      <c r="S624" s="20"/>
      <c r="T624" s="20"/>
      <c r="U624" s="20"/>
      <c r="V624" s="20"/>
      <c r="W624" s="20"/>
      <c r="X624" s="20"/>
      <c r="Y624" s="20"/>
      <c r="Z624" s="20"/>
      <c r="AA624" s="20" t="s">
        <v>1210</v>
      </c>
      <c r="AB624" s="10"/>
      <c r="AC624" s="20"/>
      <c r="AD624" s="20"/>
      <c r="AE624" s="21"/>
    </row>
    <row r="625" spans="1:31" ht="15" customHeight="1" x14ac:dyDescent="0.2">
      <c r="A625" s="514">
        <v>12</v>
      </c>
      <c r="B625" s="129" t="s">
        <v>164</v>
      </c>
      <c r="C625" s="721">
        <v>26</v>
      </c>
      <c r="D625" s="721">
        <v>7</v>
      </c>
      <c r="E625" s="721">
        <v>7</v>
      </c>
      <c r="F625" s="721">
        <v>12</v>
      </c>
      <c r="G625" s="721">
        <v>35</v>
      </c>
      <c r="H625" s="721">
        <v>43</v>
      </c>
      <c r="I625" s="723">
        <v>21</v>
      </c>
      <c r="J625" s="725">
        <f t="shared" si="51"/>
        <v>26</v>
      </c>
      <c r="K625" s="725">
        <f t="shared" si="52"/>
        <v>21</v>
      </c>
      <c r="L625" s="1344"/>
      <c r="M625" s="1345"/>
      <c r="N625" s="1345"/>
      <c r="O625" s="1346"/>
      <c r="Q625" s="422" t="s">
        <v>769</v>
      </c>
      <c r="R625" s="20"/>
      <c r="S625" s="20"/>
      <c r="T625" s="20"/>
      <c r="U625" s="20"/>
      <c r="V625" s="20"/>
      <c r="W625" s="20"/>
      <c r="X625" s="20"/>
      <c r="Y625" s="20"/>
      <c r="Z625" s="20"/>
      <c r="AA625" s="20" t="s">
        <v>1207</v>
      </c>
      <c r="AB625" s="20"/>
      <c r="AC625" s="10"/>
      <c r="AD625" s="20"/>
      <c r="AE625" s="21"/>
    </row>
    <row r="626" spans="1:31" ht="15" customHeight="1" x14ac:dyDescent="0.2">
      <c r="A626" s="514">
        <v>13</v>
      </c>
      <c r="B626" s="129" t="s">
        <v>711</v>
      </c>
      <c r="C626" s="721">
        <v>26</v>
      </c>
      <c r="D626" s="721">
        <v>7</v>
      </c>
      <c r="E626" s="721">
        <v>6</v>
      </c>
      <c r="F626" s="721">
        <v>13</v>
      </c>
      <c r="G626" s="721">
        <v>33</v>
      </c>
      <c r="H626" s="721">
        <v>43</v>
      </c>
      <c r="I626" s="723">
        <v>20</v>
      </c>
      <c r="J626" s="725">
        <f t="shared" si="51"/>
        <v>26</v>
      </c>
      <c r="K626" s="725">
        <f t="shared" si="52"/>
        <v>20</v>
      </c>
      <c r="L626" s="1344"/>
      <c r="M626" s="1345"/>
      <c r="N626" s="1345"/>
      <c r="O626" s="1346"/>
      <c r="Q626" s="422" t="s">
        <v>704</v>
      </c>
      <c r="R626" s="20"/>
      <c r="S626" s="20"/>
      <c r="T626" s="20"/>
      <c r="U626" s="20"/>
      <c r="V626" s="20"/>
      <c r="W626" s="20"/>
      <c r="X626" s="20"/>
      <c r="Y626" s="20"/>
      <c r="Z626" s="20"/>
      <c r="AA626" s="20" t="s">
        <v>1541</v>
      </c>
      <c r="AB626" s="20"/>
      <c r="AC626" s="20"/>
      <c r="AD626" s="10"/>
      <c r="AE626" s="21"/>
    </row>
    <row r="627" spans="1:31" ht="15" customHeight="1" thickBot="1" x14ac:dyDescent="0.25">
      <c r="A627" s="515">
        <v>14</v>
      </c>
      <c r="B627" s="130" t="s">
        <v>128</v>
      </c>
      <c r="C627" s="722">
        <v>26</v>
      </c>
      <c r="D627" s="722">
        <v>4</v>
      </c>
      <c r="E627" s="722">
        <v>3</v>
      </c>
      <c r="F627" s="722">
        <v>19</v>
      </c>
      <c r="G627" s="722">
        <v>22</v>
      </c>
      <c r="H627" s="722">
        <v>58</v>
      </c>
      <c r="I627" s="724">
        <v>11</v>
      </c>
      <c r="J627" s="725">
        <f t="shared" si="51"/>
        <v>26</v>
      </c>
      <c r="K627" s="725">
        <f t="shared" si="52"/>
        <v>11</v>
      </c>
      <c r="L627" s="1347"/>
      <c r="M627" s="1348"/>
      <c r="N627" s="1348"/>
      <c r="O627" s="1349"/>
      <c r="Q627" s="423" t="s">
        <v>547</v>
      </c>
      <c r="R627" s="23"/>
      <c r="S627" s="23"/>
      <c r="T627" s="23"/>
      <c r="U627" s="23"/>
      <c r="V627" s="23"/>
      <c r="W627" s="23"/>
      <c r="X627" s="23"/>
      <c r="Y627" s="23"/>
      <c r="Z627" s="23"/>
      <c r="AA627" s="23" t="s">
        <v>1210</v>
      </c>
      <c r="AB627" s="23"/>
      <c r="AC627" s="23"/>
      <c r="AD627" s="23"/>
      <c r="AE627" s="15"/>
    </row>
    <row r="628" spans="1:31" ht="15" customHeight="1" x14ac:dyDescent="0.2">
      <c r="C628" s="725">
        <f t="shared" ref="C628:I628" si="55">SUM(C614:C627)</f>
        <v>364</v>
      </c>
      <c r="D628" s="725">
        <f t="shared" si="55"/>
        <v>136</v>
      </c>
      <c r="E628" s="725">
        <f t="shared" si="55"/>
        <v>92</v>
      </c>
      <c r="F628" s="725">
        <f t="shared" si="55"/>
        <v>136</v>
      </c>
      <c r="G628" s="725">
        <f t="shared" si="55"/>
        <v>567</v>
      </c>
      <c r="H628" s="725">
        <f t="shared" si="55"/>
        <v>567</v>
      </c>
      <c r="I628" s="725">
        <f t="shared" si="55"/>
        <v>364</v>
      </c>
      <c r="J628" s="725">
        <f t="shared" si="51"/>
        <v>364</v>
      </c>
      <c r="K628" s="725">
        <f t="shared" si="52"/>
        <v>364</v>
      </c>
    </row>
    <row r="629" spans="1:31" ht="15" customHeight="1" thickBot="1" x14ac:dyDescent="0.25"/>
    <row r="630" spans="1:31" ht="15" customHeight="1" thickBot="1" x14ac:dyDescent="0.25">
      <c r="A630" s="1239" t="s">
        <v>2304</v>
      </c>
      <c r="B630" s="1240"/>
      <c r="C630" s="1240"/>
      <c r="D630" s="1240"/>
      <c r="E630" s="1240"/>
      <c r="F630" s="1241"/>
      <c r="G630" s="1236" t="s">
        <v>2316</v>
      </c>
      <c r="H630" s="1237"/>
      <c r="I630" s="1238"/>
      <c r="L630" s="1242" t="s">
        <v>588</v>
      </c>
      <c r="M630" s="1243"/>
      <c r="N630" s="1243"/>
      <c r="O630" s="1244"/>
    </row>
    <row r="631" spans="1:31" ht="15" customHeight="1" thickBot="1" x14ac:dyDescent="0.25">
      <c r="A631" s="508" t="s">
        <v>496</v>
      </c>
      <c r="B631" s="509" t="s">
        <v>497</v>
      </c>
      <c r="C631" s="510" t="s">
        <v>498</v>
      </c>
      <c r="D631" s="510" t="s">
        <v>499</v>
      </c>
      <c r="E631" s="510" t="s">
        <v>500</v>
      </c>
      <c r="F631" s="510" t="s">
        <v>501</v>
      </c>
      <c r="G631" s="511" t="s">
        <v>502</v>
      </c>
      <c r="H631" s="511" t="s">
        <v>503</v>
      </c>
      <c r="I631" s="512" t="s">
        <v>504</v>
      </c>
      <c r="L631" s="1245"/>
      <c r="M631" s="1246"/>
      <c r="N631" s="1246"/>
      <c r="O631" s="1247"/>
      <c r="Q631" s="24" t="s">
        <v>2317</v>
      </c>
      <c r="R631" s="420" t="s">
        <v>503</v>
      </c>
      <c r="S631" s="420" t="s">
        <v>541</v>
      </c>
      <c r="T631" s="420" t="s">
        <v>716</v>
      </c>
      <c r="U631" s="420" t="s">
        <v>901</v>
      </c>
      <c r="V631" s="420" t="s">
        <v>500</v>
      </c>
      <c r="W631" s="420" t="s">
        <v>1631</v>
      </c>
      <c r="X631" s="420" t="s">
        <v>566</v>
      </c>
      <c r="Y631" s="420" t="s">
        <v>501</v>
      </c>
      <c r="Z631" s="420" t="s">
        <v>2136</v>
      </c>
      <c r="AA631" s="420" t="s">
        <v>533</v>
      </c>
      <c r="AB631" s="420" t="s">
        <v>2162</v>
      </c>
      <c r="AC631" s="420" t="s">
        <v>120</v>
      </c>
      <c r="AD631" s="420" t="s">
        <v>1306</v>
      </c>
      <c r="AE631" s="421" t="s">
        <v>1214</v>
      </c>
    </row>
    <row r="632" spans="1:31" ht="15" customHeight="1" x14ac:dyDescent="0.2">
      <c r="A632" s="518">
        <v>1</v>
      </c>
      <c r="B632" s="126" t="s">
        <v>2163</v>
      </c>
      <c r="C632" s="726">
        <v>26</v>
      </c>
      <c r="D632" s="726">
        <v>16</v>
      </c>
      <c r="E632" s="726">
        <v>7</v>
      </c>
      <c r="F632" s="726">
        <v>3</v>
      </c>
      <c r="G632" s="726">
        <v>47</v>
      </c>
      <c r="H632" s="726">
        <v>17</v>
      </c>
      <c r="I632" s="727">
        <v>35</v>
      </c>
      <c r="J632" s="725">
        <f t="shared" si="51"/>
        <v>26</v>
      </c>
      <c r="K632" s="725">
        <f t="shared" si="52"/>
        <v>39</v>
      </c>
      <c r="L632" s="1341" t="s">
        <v>532</v>
      </c>
      <c r="M632" s="1342"/>
      <c r="N632" s="1342"/>
      <c r="O632" s="1343"/>
      <c r="Q632" s="422" t="s">
        <v>503</v>
      </c>
      <c r="R632" s="10"/>
      <c r="S632" s="20"/>
      <c r="T632" s="20"/>
      <c r="U632" s="20"/>
      <c r="V632" s="20"/>
      <c r="W632" s="20"/>
      <c r="X632" s="20"/>
      <c r="Y632" s="20"/>
      <c r="Z632" s="20"/>
      <c r="AA632" s="20"/>
      <c r="AB632" s="20"/>
      <c r="AC632" s="20"/>
      <c r="AD632" s="20"/>
      <c r="AE632" s="21"/>
    </row>
    <row r="633" spans="1:31" ht="15" customHeight="1" x14ac:dyDescent="0.2">
      <c r="A633" s="514">
        <v>2</v>
      </c>
      <c r="B633" s="129" t="s">
        <v>737</v>
      </c>
      <c r="C633" s="721">
        <v>26</v>
      </c>
      <c r="D633" s="721">
        <v>15</v>
      </c>
      <c r="E633" s="721">
        <v>6</v>
      </c>
      <c r="F633" s="721">
        <v>5</v>
      </c>
      <c r="G633" s="721">
        <v>35</v>
      </c>
      <c r="H633" s="721">
        <v>35</v>
      </c>
      <c r="I633" s="723">
        <v>36</v>
      </c>
      <c r="J633" s="725">
        <f t="shared" si="51"/>
        <v>26</v>
      </c>
      <c r="K633" s="725">
        <f t="shared" si="52"/>
        <v>36</v>
      </c>
      <c r="L633" s="1344"/>
      <c r="M633" s="1345"/>
      <c r="N633" s="1345"/>
      <c r="O633" s="1346"/>
      <c r="Q633" s="422" t="s">
        <v>541</v>
      </c>
      <c r="R633" s="20"/>
      <c r="S633" s="10"/>
      <c r="T633" s="20"/>
      <c r="U633" s="20"/>
      <c r="V633" s="20"/>
      <c r="W633" s="20"/>
      <c r="X633" s="20"/>
      <c r="Y633" s="20"/>
      <c r="Z633" s="20"/>
      <c r="AA633" s="20"/>
      <c r="AB633" s="20"/>
      <c r="AC633" s="20"/>
      <c r="AD633" s="20"/>
      <c r="AE633" s="21"/>
    </row>
    <row r="634" spans="1:31" ht="15" customHeight="1" x14ac:dyDescent="0.2">
      <c r="A634" s="514">
        <v>3</v>
      </c>
      <c r="B634" s="129" t="s">
        <v>1307</v>
      </c>
      <c r="C634" s="721">
        <v>26</v>
      </c>
      <c r="D634" s="721">
        <v>14</v>
      </c>
      <c r="E634" s="721">
        <v>5</v>
      </c>
      <c r="F634" s="721">
        <v>7</v>
      </c>
      <c r="G634" s="721">
        <v>50</v>
      </c>
      <c r="H634" s="721">
        <v>25</v>
      </c>
      <c r="I634" s="723">
        <v>33</v>
      </c>
      <c r="J634" s="725">
        <f t="shared" si="51"/>
        <v>26</v>
      </c>
      <c r="K634" s="725">
        <f t="shared" si="52"/>
        <v>33</v>
      </c>
      <c r="L634" s="1344"/>
      <c r="M634" s="1345"/>
      <c r="N634" s="1345"/>
      <c r="O634" s="1346"/>
      <c r="Q634" s="422" t="s">
        <v>716</v>
      </c>
      <c r="R634" s="20"/>
      <c r="S634" s="20"/>
      <c r="T634" s="10"/>
      <c r="U634" s="20"/>
      <c r="V634" s="20"/>
      <c r="W634" s="20"/>
      <c r="X634" s="20"/>
      <c r="Y634" s="20"/>
      <c r="Z634" s="20"/>
      <c r="AA634" s="20"/>
      <c r="AB634" s="20"/>
      <c r="AC634" s="20"/>
      <c r="AD634" s="20"/>
      <c r="AE634" s="21"/>
    </row>
    <row r="635" spans="1:31" ht="15" customHeight="1" x14ac:dyDescent="0.2">
      <c r="A635" s="514">
        <v>4</v>
      </c>
      <c r="B635" s="129" t="s">
        <v>1598</v>
      </c>
      <c r="C635" s="721">
        <v>26</v>
      </c>
      <c r="D635" s="721">
        <v>10</v>
      </c>
      <c r="E635" s="721">
        <v>13</v>
      </c>
      <c r="F635" s="721">
        <v>3</v>
      </c>
      <c r="G635" s="721">
        <v>40</v>
      </c>
      <c r="H635" s="721">
        <v>26</v>
      </c>
      <c r="I635" s="723">
        <v>33</v>
      </c>
      <c r="J635" s="725">
        <f t="shared" si="51"/>
        <v>26</v>
      </c>
      <c r="K635" s="725">
        <f t="shared" si="52"/>
        <v>33</v>
      </c>
      <c r="L635" s="1344"/>
      <c r="M635" s="1345"/>
      <c r="N635" s="1345"/>
      <c r="O635" s="1346"/>
      <c r="Q635" s="422" t="s">
        <v>901</v>
      </c>
      <c r="R635" s="20"/>
      <c r="S635" s="20"/>
      <c r="T635" s="20"/>
      <c r="U635" s="10"/>
      <c r="V635" s="20"/>
      <c r="W635" s="20"/>
      <c r="X635" s="20"/>
      <c r="Y635" s="20"/>
      <c r="Z635" s="20"/>
      <c r="AA635" s="20"/>
      <c r="AB635" s="20"/>
      <c r="AC635" s="20"/>
      <c r="AD635" s="20"/>
      <c r="AE635" s="21"/>
    </row>
    <row r="636" spans="1:31" ht="15" customHeight="1" x14ac:dyDescent="0.2">
      <c r="A636" s="514">
        <v>5</v>
      </c>
      <c r="B636" s="129" t="s">
        <v>991</v>
      </c>
      <c r="C636" s="721">
        <v>26</v>
      </c>
      <c r="D636" s="721">
        <v>9</v>
      </c>
      <c r="E636" s="721">
        <v>11</v>
      </c>
      <c r="F636" s="721">
        <v>6</v>
      </c>
      <c r="G636" s="721">
        <v>37</v>
      </c>
      <c r="H636" s="721">
        <v>39</v>
      </c>
      <c r="I636" s="723">
        <v>29</v>
      </c>
      <c r="J636" s="725">
        <f t="shared" si="51"/>
        <v>26</v>
      </c>
      <c r="K636" s="725">
        <f t="shared" si="52"/>
        <v>29</v>
      </c>
      <c r="L636" s="1344"/>
      <c r="M636" s="1345"/>
      <c r="N636" s="1345"/>
      <c r="O636" s="1346"/>
      <c r="Q636" s="422" t="s">
        <v>500</v>
      </c>
      <c r="R636" s="20"/>
      <c r="S636" s="20"/>
      <c r="T636" s="20"/>
      <c r="U636" s="20"/>
      <c r="V636" s="10"/>
      <c r="W636" s="20"/>
      <c r="X636" s="20"/>
      <c r="Y636" s="20"/>
      <c r="Z636" s="20"/>
      <c r="AA636" s="20"/>
      <c r="AB636" s="20"/>
      <c r="AC636" s="20"/>
      <c r="AD636" s="20"/>
      <c r="AE636" s="21" t="s">
        <v>532</v>
      </c>
    </row>
    <row r="637" spans="1:31" ht="15" customHeight="1" x14ac:dyDescent="0.2">
      <c r="A637" s="514">
        <v>6</v>
      </c>
      <c r="B637" s="129" t="s">
        <v>1923</v>
      </c>
      <c r="C637" s="721">
        <v>26</v>
      </c>
      <c r="D637" s="721">
        <v>11</v>
      </c>
      <c r="E637" s="721">
        <v>5</v>
      </c>
      <c r="F637" s="721">
        <v>10</v>
      </c>
      <c r="G637" s="721">
        <v>42</v>
      </c>
      <c r="H637" s="721">
        <v>35</v>
      </c>
      <c r="I637" s="723">
        <v>27</v>
      </c>
      <c r="J637" s="725">
        <f t="shared" si="51"/>
        <v>26</v>
      </c>
      <c r="K637" s="725">
        <f t="shared" si="52"/>
        <v>27</v>
      </c>
      <c r="L637" s="1344"/>
      <c r="M637" s="1345"/>
      <c r="N637" s="1345"/>
      <c r="O637" s="1346"/>
      <c r="Q637" s="422" t="s">
        <v>1631</v>
      </c>
      <c r="R637" s="20"/>
      <c r="S637" s="20"/>
      <c r="T637" s="20"/>
      <c r="U637" s="20"/>
      <c r="V637" s="20"/>
      <c r="W637" s="10"/>
      <c r="X637" s="20"/>
      <c r="Y637" s="20"/>
      <c r="Z637" s="20"/>
      <c r="AA637" s="20"/>
      <c r="AB637" s="20"/>
      <c r="AC637" s="20"/>
      <c r="AD637" s="20"/>
      <c r="AE637" s="21"/>
    </row>
    <row r="638" spans="1:31" ht="15" customHeight="1" x14ac:dyDescent="0.2">
      <c r="A638" s="514">
        <v>7</v>
      </c>
      <c r="B638" s="129" t="s">
        <v>906</v>
      </c>
      <c r="C638" s="721">
        <v>26</v>
      </c>
      <c r="D638" s="721">
        <v>9</v>
      </c>
      <c r="E638" s="721">
        <v>9</v>
      </c>
      <c r="F638" s="721">
        <v>8</v>
      </c>
      <c r="G638" s="721">
        <v>43</v>
      </c>
      <c r="H638" s="721">
        <v>40</v>
      </c>
      <c r="I638" s="723">
        <v>27</v>
      </c>
      <c r="J638" s="725">
        <f t="shared" si="51"/>
        <v>26</v>
      </c>
      <c r="K638" s="725">
        <f t="shared" si="52"/>
        <v>27</v>
      </c>
      <c r="L638" s="1344"/>
      <c r="M638" s="1345"/>
      <c r="N638" s="1345"/>
      <c r="O638" s="1346"/>
      <c r="Q638" s="422" t="s">
        <v>566</v>
      </c>
      <c r="R638" s="20"/>
      <c r="S638" s="20"/>
      <c r="T638" s="20"/>
      <c r="U638" s="20"/>
      <c r="V638" s="20"/>
      <c r="W638" s="20"/>
      <c r="X638" s="10"/>
      <c r="Y638" s="20"/>
      <c r="Z638" s="20"/>
      <c r="AA638" s="20"/>
      <c r="AB638" s="20"/>
      <c r="AC638" s="20"/>
      <c r="AD638" s="20"/>
      <c r="AE638" s="21"/>
    </row>
    <row r="639" spans="1:31" ht="15" customHeight="1" x14ac:dyDescent="0.2">
      <c r="A639" s="514">
        <v>8</v>
      </c>
      <c r="B639" s="129" t="s">
        <v>554</v>
      </c>
      <c r="C639" s="721">
        <v>26</v>
      </c>
      <c r="D639" s="721">
        <v>9</v>
      </c>
      <c r="E639" s="721">
        <v>8</v>
      </c>
      <c r="F639" s="721">
        <v>9</v>
      </c>
      <c r="G639" s="721">
        <v>36</v>
      </c>
      <c r="H639" s="721">
        <v>32</v>
      </c>
      <c r="I639" s="723">
        <v>26</v>
      </c>
      <c r="J639" s="725">
        <f t="shared" si="51"/>
        <v>26</v>
      </c>
      <c r="K639" s="725">
        <f t="shared" si="52"/>
        <v>26</v>
      </c>
      <c r="L639" s="1344"/>
      <c r="M639" s="1345"/>
      <c r="N639" s="1345"/>
      <c r="O639" s="1346"/>
      <c r="Q639" s="422" t="s">
        <v>501</v>
      </c>
      <c r="R639" s="20"/>
      <c r="S639" s="20"/>
      <c r="T639" s="20"/>
      <c r="U639" s="20"/>
      <c r="V639" s="20"/>
      <c r="W639" s="20"/>
      <c r="X639" s="20"/>
      <c r="Y639" s="10"/>
      <c r="Z639" s="20"/>
      <c r="AA639" s="20"/>
      <c r="AB639" s="20"/>
      <c r="AC639" s="20"/>
      <c r="AD639" s="20"/>
      <c r="AE639" s="21"/>
    </row>
    <row r="640" spans="1:31" ht="15" customHeight="1" x14ac:dyDescent="0.2">
      <c r="A640" s="514">
        <v>9</v>
      </c>
      <c r="B640" s="129" t="s">
        <v>1635</v>
      </c>
      <c r="C640" s="721">
        <v>26</v>
      </c>
      <c r="D640" s="721">
        <v>9</v>
      </c>
      <c r="E640" s="721">
        <v>6</v>
      </c>
      <c r="F640" s="721">
        <v>11</v>
      </c>
      <c r="G640" s="721">
        <v>39</v>
      </c>
      <c r="H640" s="721">
        <v>42</v>
      </c>
      <c r="I640" s="723">
        <v>24</v>
      </c>
      <c r="J640" s="725">
        <f t="shared" si="51"/>
        <v>26</v>
      </c>
      <c r="K640" s="725">
        <f t="shared" si="52"/>
        <v>24</v>
      </c>
      <c r="L640" s="1344"/>
      <c r="M640" s="1345"/>
      <c r="N640" s="1345"/>
      <c r="O640" s="1346"/>
      <c r="Q640" s="422" t="s">
        <v>2136</v>
      </c>
      <c r="R640" s="20"/>
      <c r="S640" s="20"/>
      <c r="T640" s="20"/>
      <c r="U640" s="20"/>
      <c r="V640" s="20"/>
      <c r="W640" s="20"/>
      <c r="X640" s="20"/>
      <c r="Y640" s="20"/>
      <c r="Z640" s="10"/>
      <c r="AA640" s="20"/>
      <c r="AB640" s="20"/>
      <c r="AC640" s="20"/>
      <c r="AD640" s="20"/>
      <c r="AE640" s="21"/>
    </row>
    <row r="641" spans="1:31" ht="15" customHeight="1" x14ac:dyDescent="0.2">
      <c r="A641" s="514">
        <v>10</v>
      </c>
      <c r="B641" s="129" t="s">
        <v>2138</v>
      </c>
      <c r="C641" s="721">
        <v>26</v>
      </c>
      <c r="D641" s="721">
        <v>8</v>
      </c>
      <c r="E641" s="721">
        <v>5</v>
      </c>
      <c r="F641" s="721">
        <v>13</v>
      </c>
      <c r="G641" s="721">
        <v>30</v>
      </c>
      <c r="H641" s="721">
        <v>48</v>
      </c>
      <c r="I641" s="723">
        <v>21</v>
      </c>
      <c r="J641" s="725">
        <f t="shared" si="51"/>
        <v>26</v>
      </c>
      <c r="K641" s="725">
        <f t="shared" si="52"/>
        <v>21</v>
      </c>
      <c r="L641" s="1344"/>
      <c r="M641" s="1345"/>
      <c r="N641" s="1345"/>
      <c r="O641" s="1346"/>
      <c r="Q641" s="422" t="s">
        <v>533</v>
      </c>
      <c r="R641" s="20"/>
      <c r="S641" s="20"/>
      <c r="T641" s="20"/>
      <c r="U641" s="20"/>
      <c r="V641" s="20"/>
      <c r="W641" s="20"/>
      <c r="X641" s="20"/>
      <c r="Y641" s="20"/>
      <c r="Z641" s="20"/>
      <c r="AA641" s="10"/>
      <c r="AB641" s="20"/>
      <c r="AC641" s="20"/>
      <c r="AD641" s="20"/>
      <c r="AE641" s="21"/>
    </row>
    <row r="642" spans="1:31" ht="15" customHeight="1" x14ac:dyDescent="0.2">
      <c r="A642" s="514">
        <v>11</v>
      </c>
      <c r="B642" s="129" t="s">
        <v>558</v>
      </c>
      <c r="C642" s="721">
        <v>26</v>
      </c>
      <c r="D642" s="721">
        <v>6</v>
      </c>
      <c r="E642" s="721">
        <v>8</v>
      </c>
      <c r="F642" s="721">
        <v>12</v>
      </c>
      <c r="G642" s="721">
        <v>37</v>
      </c>
      <c r="H642" s="721">
        <v>37</v>
      </c>
      <c r="I642" s="723">
        <v>20</v>
      </c>
      <c r="J642" s="725">
        <f t="shared" si="51"/>
        <v>26</v>
      </c>
      <c r="K642" s="725">
        <f t="shared" si="52"/>
        <v>20</v>
      </c>
      <c r="L642" s="1344"/>
      <c r="M642" s="1345"/>
      <c r="N642" s="1345"/>
      <c r="O642" s="1346"/>
      <c r="Q642" s="422" t="s">
        <v>2162</v>
      </c>
      <c r="R642" s="20"/>
      <c r="S642" s="20"/>
      <c r="T642" s="20"/>
      <c r="U642" s="20"/>
      <c r="V642" s="20"/>
      <c r="W642" s="20"/>
      <c r="X642" s="20"/>
      <c r="Y642" s="20"/>
      <c r="Z642" s="20"/>
      <c r="AA642" s="20"/>
      <c r="AB642" s="10"/>
      <c r="AC642" s="20"/>
      <c r="AD642" s="20"/>
      <c r="AE642" s="21"/>
    </row>
    <row r="643" spans="1:31" ht="15" customHeight="1" x14ac:dyDescent="0.2">
      <c r="A643" s="514">
        <v>12</v>
      </c>
      <c r="B643" s="129" t="s">
        <v>575</v>
      </c>
      <c r="C643" s="721">
        <v>26</v>
      </c>
      <c r="D643" s="721">
        <v>6</v>
      </c>
      <c r="E643" s="721">
        <v>8</v>
      </c>
      <c r="F643" s="721">
        <v>12</v>
      </c>
      <c r="G643" s="721">
        <v>31</v>
      </c>
      <c r="H643" s="721">
        <v>48</v>
      </c>
      <c r="I643" s="723">
        <v>20</v>
      </c>
      <c r="J643" s="725">
        <f t="shared" si="51"/>
        <v>26</v>
      </c>
      <c r="K643" s="725">
        <f t="shared" si="52"/>
        <v>20</v>
      </c>
      <c r="L643" s="1344"/>
      <c r="M643" s="1345"/>
      <c r="N643" s="1345"/>
      <c r="O643" s="1346"/>
      <c r="Q643" s="422" t="s">
        <v>120</v>
      </c>
      <c r="R643" s="20"/>
      <c r="S643" s="20"/>
      <c r="T643" s="20"/>
      <c r="U643" s="20"/>
      <c r="V643" s="20"/>
      <c r="W643" s="20"/>
      <c r="X643" s="20"/>
      <c r="Y643" s="20"/>
      <c r="Z643" s="20"/>
      <c r="AA643" s="20"/>
      <c r="AB643" s="20"/>
      <c r="AC643" s="10"/>
      <c r="AD643" s="20"/>
      <c r="AE643" s="21"/>
    </row>
    <row r="644" spans="1:31" ht="15" customHeight="1" x14ac:dyDescent="0.2">
      <c r="A644" s="514">
        <v>13</v>
      </c>
      <c r="B644" s="129" t="s">
        <v>42</v>
      </c>
      <c r="C644" s="721">
        <v>26</v>
      </c>
      <c r="D644" s="721">
        <v>4</v>
      </c>
      <c r="E644" s="721">
        <v>7</v>
      </c>
      <c r="F644" s="721">
        <v>15</v>
      </c>
      <c r="G644" s="721">
        <v>27</v>
      </c>
      <c r="H644" s="721">
        <v>49</v>
      </c>
      <c r="I644" s="723">
        <v>15</v>
      </c>
      <c r="J644" s="725">
        <f t="shared" si="51"/>
        <v>26</v>
      </c>
      <c r="K644" s="725">
        <f t="shared" si="52"/>
        <v>15</v>
      </c>
      <c r="L644" s="1344"/>
      <c r="M644" s="1345"/>
      <c r="N644" s="1345"/>
      <c r="O644" s="1346"/>
      <c r="Q644" s="422" t="s">
        <v>1306</v>
      </c>
      <c r="R644" s="20"/>
      <c r="S644" s="20"/>
      <c r="T644" s="20"/>
      <c r="U644" s="20"/>
      <c r="V644" s="20"/>
      <c r="W644" s="20"/>
      <c r="X644" s="20"/>
      <c r="Y644" s="20"/>
      <c r="Z644" s="20"/>
      <c r="AA644" s="20"/>
      <c r="AB644" s="20"/>
      <c r="AC644" s="20"/>
      <c r="AD644" s="10"/>
      <c r="AE644" s="21"/>
    </row>
    <row r="645" spans="1:31" ht="15" customHeight="1" thickBot="1" x14ac:dyDescent="0.25">
      <c r="A645" s="515">
        <v>14</v>
      </c>
      <c r="B645" s="130" t="s">
        <v>1827</v>
      </c>
      <c r="C645" s="722">
        <v>26</v>
      </c>
      <c r="D645" s="722">
        <v>4</v>
      </c>
      <c r="E645" s="722">
        <v>6</v>
      </c>
      <c r="F645" s="722">
        <v>16</v>
      </c>
      <c r="G645" s="722">
        <v>31</v>
      </c>
      <c r="H645" s="722">
        <v>64</v>
      </c>
      <c r="I645" s="724">
        <v>14</v>
      </c>
      <c r="J645" s="725">
        <f t="shared" si="51"/>
        <v>26</v>
      </c>
      <c r="K645" s="725">
        <f t="shared" si="52"/>
        <v>14</v>
      </c>
      <c r="L645" s="1347"/>
      <c r="M645" s="1348"/>
      <c r="N645" s="1348"/>
      <c r="O645" s="1349"/>
      <c r="Q645" s="423" t="s">
        <v>1214</v>
      </c>
      <c r="R645" s="23"/>
      <c r="S645" s="23"/>
      <c r="T645" s="23"/>
      <c r="U645" s="23"/>
      <c r="V645" s="23"/>
      <c r="W645" s="23"/>
      <c r="X645" s="23"/>
      <c r="Y645" s="23"/>
      <c r="Z645" s="23"/>
      <c r="AA645" s="23"/>
      <c r="AB645" s="23"/>
      <c r="AC645" s="23"/>
      <c r="AD645" s="23"/>
      <c r="AE645" s="15"/>
    </row>
    <row r="646" spans="1:31" ht="15" customHeight="1" x14ac:dyDescent="0.2">
      <c r="C646" s="725">
        <f t="shared" ref="C646:I646" si="56">SUM(C632:C645)</f>
        <v>364</v>
      </c>
      <c r="D646" s="725">
        <f t="shared" si="56"/>
        <v>130</v>
      </c>
      <c r="E646" s="725">
        <f t="shared" si="56"/>
        <v>104</v>
      </c>
      <c r="F646" s="725">
        <f t="shared" si="56"/>
        <v>130</v>
      </c>
      <c r="G646" s="725">
        <f t="shared" si="56"/>
        <v>525</v>
      </c>
      <c r="H646" s="725">
        <f t="shared" si="56"/>
        <v>537</v>
      </c>
      <c r="I646" s="725">
        <f t="shared" si="56"/>
        <v>360</v>
      </c>
      <c r="J646" s="725">
        <f t="shared" si="51"/>
        <v>364</v>
      </c>
      <c r="K646" s="725">
        <f t="shared" si="52"/>
        <v>364</v>
      </c>
    </row>
    <row r="647" spans="1:31" ht="15" customHeight="1" thickBot="1" x14ac:dyDescent="0.25"/>
    <row r="648" spans="1:31" ht="15" customHeight="1" thickBot="1" x14ac:dyDescent="0.25">
      <c r="A648" s="1239" t="s">
        <v>2306</v>
      </c>
      <c r="B648" s="1240"/>
      <c r="C648" s="1240"/>
      <c r="D648" s="1240"/>
      <c r="E648" s="1240"/>
      <c r="F648" s="1241"/>
      <c r="G648" s="1236" t="s">
        <v>2316</v>
      </c>
      <c r="H648" s="1237"/>
      <c r="I648" s="1238"/>
      <c r="L648" s="952" t="s">
        <v>538</v>
      </c>
      <c r="M648" s="953"/>
      <c r="N648" s="953"/>
      <c r="O648" s="954"/>
    </row>
    <row r="649" spans="1:31" ht="15" customHeight="1" thickBot="1" x14ac:dyDescent="0.25">
      <c r="A649" s="508" t="s">
        <v>496</v>
      </c>
      <c r="B649" s="509" t="s">
        <v>497</v>
      </c>
      <c r="C649" s="510" t="s">
        <v>498</v>
      </c>
      <c r="D649" s="510" t="s">
        <v>499</v>
      </c>
      <c r="E649" s="510" t="s">
        <v>500</v>
      </c>
      <c r="F649" s="510" t="s">
        <v>501</v>
      </c>
      <c r="G649" s="511" t="s">
        <v>502</v>
      </c>
      <c r="H649" s="511" t="s">
        <v>503</v>
      </c>
      <c r="I649" s="512" t="s">
        <v>504</v>
      </c>
      <c r="L649" s="955"/>
      <c r="M649" s="956"/>
      <c r="N649" s="956"/>
      <c r="O649" s="957"/>
      <c r="Q649" s="24" t="s">
        <v>2317</v>
      </c>
      <c r="R649" s="420" t="s">
        <v>1590</v>
      </c>
      <c r="S649" s="420" t="s">
        <v>901</v>
      </c>
      <c r="T649" s="420" t="s">
        <v>2240</v>
      </c>
      <c r="U649" s="420" t="s">
        <v>1814</v>
      </c>
      <c r="V649" s="420" t="s">
        <v>289</v>
      </c>
      <c r="W649" s="420" t="s">
        <v>1240</v>
      </c>
      <c r="X649" s="420" t="s">
        <v>1178</v>
      </c>
      <c r="Y649" s="420" t="s">
        <v>544</v>
      </c>
      <c r="Z649" s="420" t="s">
        <v>299</v>
      </c>
      <c r="AA649" s="420" t="s">
        <v>1587</v>
      </c>
      <c r="AB649" s="420" t="s">
        <v>1313</v>
      </c>
      <c r="AC649" s="420" t="s">
        <v>153</v>
      </c>
      <c r="AD649" s="421" t="s">
        <v>499</v>
      </c>
    </row>
    <row r="650" spans="1:31" ht="15" customHeight="1" x14ac:dyDescent="0.2">
      <c r="A650" s="518">
        <v>1</v>
      </c>
      <c r="B650" s="53" t="s">
        <v>708</v>
      </c>
      <c r="C650" s="46">
        <v>24</v>
      </c>
      <c r="D650" s="46">
        <v>17</v>
      </c>
      <c r="E650" s="46">
        <v>5</v>
      </c>
      <c r="F650" s="46">
        <v>2</v>
      </c>
      <c r="G650" s="46">
        <v>48</v>
      </c>
      <c r="H650" s="46">
        <v>21</v>
      </c>
      <c r="I650" s="720">
        <v>39</v>
      </c>
      <c r="J650" s="725">
        <f t="shared" ref="J650:J710" si="57">D650+E650+F650</f>
        <v>24</v>
      </c>
      <c r="K650" s="725">
        <f t="shared" ref="K650:K710" si="58">D650*2+E650</f>
        <v>39</v>
      </c>
      <c r="L650" s="1350" t="s">
        <v>2318</v>
      </c>
      <c r="M650" s="1351"/>
      <c r="N650" s="1351"/>
      <c r="O650" s="1352"/>
      <c r="Q650" s="422" t="s">
        <v>1590</v>
      </c>
      <c r="R650" s="10"/>
      <c r="S650" s="20"/>
      <c r="T650" s="20"/>
      <c r="U650" s="20"/>
      <c r="V650" s="20"/>
      <c r="W650" s="20"/>
      <c r="X650" s="20"/>
      <c r="Y650" s="20"/>
      <c r="Z650" s="20"/>
      <c r="AA650" s="20"/>
      <c r="AB650" s="20"/>
      <c r="AC650" s="20"/>
      <c r="AD650" s="21"/>
    </row>
    <row r="651" spans="1:31" ht="15" customHeight="1" x14ac:dyDescent="0.2">
      <c r="A651" s="514">
        <v>2</v>
      </c>
      <c r="B651" s="54" t="s">
        <v>1180</v>
      </c>
      <c r="C651" s="721">
        <v>24</v>
      </c>
      <c r="D651" s="721">
        <v>14</v>
      </c>
      <c r="E651" s="721">
        <v>7</v>
      </c>
      <c r="F651" s="721">
        <v>3</v>
      </c>
      <c r="G651" s="721">
        <v>43</v>
      </c>
      <c r="H651" s="721">
        <v>19</v>
      </c>
      <c r="I651" s="723">
        <v>35</v>
      </c>
      <c r="J651" s="725">
        <f t="shared" si="57"/>
        <v>24</v>
      </c>
      <c r="K651" s="725">
        <f t="shared" si="58"/>
        <v>35</v>
      </c>
      <c r="L651" s="1353"/>
      <c r="M651" s="1354"/>
      <c r="N651" s="1354"/>
      <c r="O651" s="1355"/>
      <c r="Q651" s="422" t="s">
        <v>901</v>
      </c>
      <c r="R651" s="20"/>
      <c r="S651" s="10"/>
      <c r="T651" s="20"/>
      <c r="U651" s="20"/>
      <c r="V651" s="20"/>
      <c r="W651" s="20"/>
      <c r="X651" s="20"/>
      <c r="Y651" s="20"/>
      <c r="Z651" s="20"/>
      <c r="AA651" s="20"/>
      <c r="AB651" s="20"/>
      <c r="AC651" s="20"/>
      <c r="AD651" s="21"/>
    </row>
    <row r="652" spans="1:31" ht="15" customHeight="1" x14ac:dyDescent="0.2">
      <c r="A652" s="514">
        <v>3</v>
      </c>
      <c r="B652" s="54" t="s">
        <v>2170</v>
      </c>
      <c r="C652" s="721">
        <v>24</v>
      </c>
      <c r="D652" s="721">
        <v>16</v>
      </c>
      <c r="E652" s="721">
        <v>2</v>
      </c>
      <c r="F652" s="721">
        <v>6</v>
      </c>
      <c r="G652" s="721">
        <v>53</v>
      </c>
      <c r="H652" s="721">
        <v>29</v>
      </c>
      <c r="I652" s="723">
        <v>34</v>
      </c>
      <c r="J652" s="725">
        <f t="shared" si="57"/>
        <v>24</v>
      </c>
      <c r="K652" s="725">
        <f t="shared" si="58"/>
        <v>34</v>
      </c>
      <c r="L652" s="1353"/>
      <c r="M652" s="1354"/>
      <c r="N652" s="1354"/>
      <c r="O652" s="1355"/>
      <c r="Q652" s="422" t="s">
        <v>902</v>
      </c>
      <c r="R652" s="20"/>
      <c r="S652" s="20"/>
      <c r="T652" s="10"/>
      <c r="U652" s="20"/>
      <c r="V652" s="20"/>
      <c r="W652" s="20"/>
      <c r="X652" s="20"/>
      <c r="Y652" s="20"/>
      <c r="Z652" s="20"/>
      <c r="AA652" s="20"/>
      <c r="AB652" s="20"/>
      <c r="AC652" s="20"/>
      <c r="AD652" s="21"/>
    </row>
    <row r="653" spans="1:31" ht="15" customHeight="1" x14ac:dyDescent="0.2">
      <c r="A653" s="514">
        <v>4</v>
      </c>
      <c r="B653" s="54" t="s">
        <v>250</v>
      </c>
      <c r="C653" s="721">
        <v>24</v>
      </c>
      <c r="D653" s="721">
        <v>12</v>
      </c>
      <c r="E653" s="721">
        <v>7</v>
      </c>
      <c r="F653" s="721">
        <v>5</v>
      </c>
      <c r="G653" s="721">
        <v>44</v>
      </c>
      <c r="H653" s="721">
        <v>30</v>
      </c>
      <c r="I653" s="723">
        <v>31</v>
      </c>
      <c r="J653" s="725">
        <f t="shared" si="57"/>
        <v>24</v>
      </c>
      <c r="K653" s="725">
        <f t="shared" si="58"/>
        <v>31</v>
      </c>
      <c r="L653" s="1353"/>
      <c r="M653" s="1354"/>
      <c r="N653" s="1354"/>
      <c r="O653" s="1355"/>
      <c r="Q653" s="422" t="s">
        <v>902</v>
      </c>
      <c r="R653" s="20"/>
      <c r="S653" s="20"/>
      <c r="T653" s="20"/>
      <c r="U653" s="10"/>
      <c r="V653" s="20"/>
      <c r="W653" s="20"/>
      <c r="X653" s="20"/>
      <c r="Y653" s="20"/>
      <c r="Z653" s="20"/>
      <c r="AA653" s="20"/>
      <c r="AB653" s="20"/>
      <c r="AC653" s="20"/>
      <c r="AD653" s="21" t="s">
        <v>532</v>
      </c>
    </row>
    <row r="654" spans="1:31" ht="15" customHeight="1" x14ac:dyDescent="0.2">
      <c r="A654" s="514">
        <v>5</v>
      </c>
      <c r="B654" s="54" t="s">
        <v>1855</v>
      </c>
      <c r="C654" s="721">
        <v>24</v>
      </c>
      <c r="D654" s="721">
        <v>11</v>
      </c>
      <c r="E654" s="721">
        <v>7</v>
      </c>
      <c r="F654" s="721">
        <v>6</v>
      </c>
      <c r="G654" s="721">
        <v>53</v>
      </c>
      <c r="H654" s="721">
        <v>41</v>
      </c>
      <c r="I654" s="723">
        <v>29</v>
      </c>
      <c r="J654" s="725">
        <f t="shared" si="57"/>
        <v>24</v>
      </c>
      <c r="K654" s="725">
        <f t="shared" si="58"/>
        <v>29</v>
      </c>
      <c r="L654" s="1353"/>
      <c r="M654" s="1354"/>
      <c r="N654" s="1354"/>
      <c r="O654" s="1355"/>
      <c r="Q654" s="422" t="s">
        <v>289</v>
      </c>
      <c r="R654" s="20"/>
      <c r="S654" s="20"/>
      <c r="T654" s="20"/>
      <c r="U654" s="20"/>
      <c r="V654" s="10"/>
      <c r="W654" s="20"/>
      <c r="X654" s="20"/>
      <c r="Y654" s="20"/>
      <c r="Z654" s="20"/>
      <c r="AA654" s="20"/>
      <c r="AB654" s="20"/>
      <c r="AC654" s="20"/>
      <c r="AD654" s="21"/>
    </row>
    <row r="655" spans="1:31" ht="15" customHeight="1" x14ac:dyDescent="0.2">
      <c r="A655" s="514">
        <v>6</v>
      </c>
      <c r="B655" s="54" t="s">
        <v>1518</v>
      </c>
      <c r="C655" s="721">
        <v>24</v>
      </c>
      <c r="D655" s="721">
        <v>10</v>
      </c>
      <c r="E655" s="721">
        <v>4</v>
      </c>
      <c r="F655" s="721">
        <v>10</v>
      </c>
      <c r="G655" s="721">
        <v>36</v>
      </c>
      <c r="H655" s="721">
        <v>27</v>
      </c>
      <c r="I655" s="723">
        <v>24</v>
      </c>
      <c r="J655" s="725">
        <f t="shared" si="57"/>
        <v>24</v>
      </c>
      <c r="K655" s="725">
        <f t="shared" si="58"/>
        <v>24</v>
      </c>
      <c r="L655" s="1353"/>
      <c r="M655" s="1354"/>
      <c r="N655" s="1354"/>
      <c r="O655" s="1355"/>
      <c r="Q655" s="422" t="s">
        <v>1240</v>
      </c>
      <c r="R655" s="20"/>
      <c r="S655" s="20"/>
      <c r="T655" s="20"/>
      <c r="U655" s="20"/>
      <c r="V655" s="20"/>
      <c r="W655" s="10"/>
      <c r="X655" s="20"/>
      <c r="Y655" s="20"/>
      <c r="Z655" s="20"/>
      <c r="AA655" s="20"/>
      <c r="AB655" s="20"/>
      <c r="AC655" s="20"/>
      <c r="AD655" s="21"/>
    </row>
    <row r="656" spans="1:31" ht="15" customHeight="1" x14ac:dyDescent="0.2">
      <c r="A656" s="514">
        <v>7</v>
      </c>
      <c r="B656" s="54" t="s">
        <v>1732</v>
      </c>
      <c r="C656" s="721">
        <v>24</v>
      </c>
      <c r="D656" s="721">
        <v>7</v>
      </c>
      <c r="E656" s="721">
        <v>10</v>
      </c>
      <c r="F656" s="721">
        <v>7</v>
      </c>
      <c r="G656" s="721">
        <v>39</v>
      </c>
      <c r="H656" s="721">
        <v>37</v>
      </c>
      <c r="I656" s="723">
        <v>24</v>
      </c>
      <c r="J656" s="725">
        <f t="shared" si="57"/>
        <v>24</v>
      </c>
      <c r="K656" s="725">
        <f t="shared" si="58"/>
        <v>24</v>
      </c>
      <c r="L656" s="1353"/>
      <c r="M656" s="1354"/>
      <c r="N656" s="1354"/>
      <c r="O656" s="1355"/>
      <c r="Q656" s="422" t="s">
        <v>1178</v>
      </c>
      <c r="R656" s="20"/>
      <c r="S656" s="20"/>
      <c r="T656" s="20"/>
      <c r="U656" s="20"/>
      <c r="V656" s="20"/>
      <c r="W656" s="20"/>
      <c r="X656" s="10"/>
      <c r="Y656" s="20"/>
      <c r="Z656" s="20"/>
      <c r="AA656" s="20"/>
      <c r="AB656" s="20"/>
      <c r="AC656" s="20"/>
      <c r="AD656" s="21"/>
    </row>
    <row r="657" spans="1:30" ht="15" customHeight="1" x14ac:dyDescent="0.2">
      <c r="A657" s="514">
        <v>8</v>
      </c>
      <c r="B657" s="54" t="s">
        <v>526</v>
      </c>
      <c r="C657" s="721">
        <v>24</v>
      </c>
      <c r="D657" s="721">
        <v>9</v>
      </c>
      <c r="E657" s="721">
        <v>6</v>
      </c>
      <c r="F657" s="721">
        <v>9</v>
      </c>
      <c r="G657" s="721">
        <v>31</v>
      </c>
      <c r="H657" s="721">
        <v>31</v>
      </c>
      <c r="I657" s="723">
        <v>24</v>
      </c>
      <c r="J657" s="725">
        <f t="shared" si="57"/>
        <v>24</v>
      </c>
      <c r="K657" s="725">
        <f t="shared" si="58"/>
        <v>24</v>
      </c>
      <c r="L657" s="1353"/>
      <c r="M657" s="1354"/>
      <c r="N657" s="1354"/>
      <c r="O657" s="1355"/>
      <c r="Q657" s="422" t="s">
        <v>544</v>
      </c>
      <c r="R657" s="20"/>
      <c r="S657" s="20"/>
      <c r="T657" s="20"/>
      <c r="U657" s="20"/>
      <c r="V657" s="20"/>
      <c r="W657" s="20"/>
      <c r="X657" s="20"/>
      <c r="Y657" s="10"/>
      <c r="Z657" s="20"/>
      <c r="AA657" s="20"/>
      <c r="AB657" s="20"/>
      <c r="AC657" s="20"/>
      <c r="AD657" s="21"/>
    </row>
    <row r="658" spans="1:30" ht="15" customHeight="1" x14ac:dyDescent="0.2">
      <c r="A658" s="514">
        <v>9</v>
      </c>
      <c r="B658" s="54" t="s">
        <v>2123</v>
      </c>
      <c r="C658" s="721">
        <v>24</v>
      </c>
      <c r="D658" s="721">
        <v>9</v>
      </c>
      <c r="E658" s="721">
        <v>4</v>
      </c>
      <c r="F658" s="721">
        <v>11</v>
      </c>
      <c r="G658" s="721">
        <v>41</v>
      </c>
      <c r="H658" s="721">
        <v>51</v>
      </c>
      <c r="I658" s="723">
        <v>22</v>
      </c>
      <c r="J658" s="725">
        <f t="shared" si="57"/>
        <v>24</v>
      </c>
      <c r="K658" s="725">
        <f t="shared" si="58"/>
        <v>22</v>
      </c>
      <c r="L658" s="1353"/>
      <c r="M658" s="1354"/>
      <c r="N658" s="1354"/>
      <c r="O658" s="1355"/>
      <c r="Q658" s="422" t="s">
        <v>299</v>
      </c>
      <c r="R658" s="20"/>
      <c r="S658" s="20"/>
      <c r="T658" s="20"/>
      <c r="U658" s="20"/>
      <c r="V658" s="20"/>
      <c r="W658" s="20"/>
      <c r="X658" s="20"/>
      <c r="Y658" s="20"/>
      <c r="Z658" s="10"/>
      <c r="AA658" s="20"/>
      <c r="AB658" s="20"/>
      <c r="AC658" s="20"/>
      <c r="AD658" s="21"/>
    </row>
    <row r="659" spans="1:30" ht="15" customHeight="1" x14ac:dyDescent="0.2">
      <c r="A659" s="514">
        <v>10</v>
      </c>
      <c r="B659" s="54" t="s">
        <v>433</v>
      </c>
      <c r="C659" s="721">
        <v>24</v>
      </c>
      <c r="D659" s="721">
        <v>5</v>
      </c>
      <c r="E659" s="721">
        <v>7</v>
      </c>
      <c r="F659" s="721">
        <v>12</v>
      </c>
      <c r="G659" s="721">
        <v>29</v>
      </c>
      <c r="H659" s="721">
        <v>40</v>
      </c>
      <c r="I659" s="723">
        <v>17</v>
      </c>
      <c r="J659" s="725">
        <f t="shared" si="57"/>
        <v>24</v>
      </c>
      <c r="K659" s="725">
        <f t="shared" si="58"/>
        <v>17</v>
      </c>
      <c r="L659" s="1353"/>
      <c r="M659" s="1354"/>
      <c r="N659" s="1354"/>
      <c r="O659" s="1355"/>
      <c r="Q659" s="422" t="s">
        <v>1587</v>
      </c>
      <c r="R659" s="20"/>
      <c r="S659" s="20"/>
      <c r="T659" s="20"/>
      <c r="U659" s="20"/>
      <c r="V659" s="20"/>
      <c r="W659" s="20"/>
      <c r="X659" s="20"/>
      <c r="Y659" s="20"/>
      <c r="Z659" s="20"/>
      <c r="AA659" s="10"/>
      <c r="AB659" s="20"/>
      <c r="AC659" s="20"/>
      <c r="AD659" s="21"/>
    </row>
    <row r="660" spans="1:30" ht="15" customHeight="1" x14ac:dyDescent="0.2">
      <c r="A660" s="514">
        <v>11</v>
      </c>
      <c r="B660" s="54" t="s">
        <v>304</v>
      </c>
      <c r="C660" s="721">
        <v>24</v>
      </c>
      <c r="D660" s="721">
        <v>3</v>
      </c>
      <c r="E660" s="721">
        <v>6</v>
      </c>
      <c r="F660" s="721">
        <v>15</v>
      </c>
      <c r="G660" s="721">
        <v>23</v>
      </c>
      <c r="H660" s="721">
        <v>43</v>
      </c>
      <c r="I660" s="723">
        <v>12</v>
      </c>
      <c r="J660" s="725">
        <f t="shared" si="57"/>
        <v>24</v>
      </c>
      <c r="K660" s="725">
        <f t="shared" si="58"/>
        <v>12</v>
      </c>
      <c r="L660" s="1353"/>
      <c r="M660" s="1354"/>
      <c r="N660" s="1354"/>
      <c r="O660" s="1355"/>
      <c r="Q660" s="422" t="s">
        <v>1313</v>
      </c>
      <c r="R660" s="20"/>
      <c r="S660" s="20"/>
      <c r="T660" s="20"/>
      <c r="U660" s="20"/>
      <c r="V660" s="20"/>
      <c r="W660" s="20"/>
      <c r="X660" s="20"/>
      <c r="Y660" s="20"/>
      <c r="Z660" s="20"/>
      <c r="AA660" s="20"/>
      <c r="AB660" s="10"/>
      <c r="AC660" s="20"/>
      <c r="AD660" s="21"/>
    </row>
    <row r="661" spans="1:30" ht="15" customHeight="1" x14ac:dyDescent="0.2">
      <c r="A661" s="514">
        <v>12</v>
      </c>
      <c r="B661" s="54" t="s">
        <v>89</v>
      </c>
      <c r="C661" s="721">
        <v>24</v>
      </c>
      <c r="D661" s="721">
        <v>3</v>
      </c>
      <c r="E661" s="721">
        <v>6</v>
      </c>
      <c r="F661" s="721">
        <v>15</v>
      </c>
      <c r="G661" s="721">
        <v>20</v>
      </c>
      <c r="H661" s="721">
        <v>43</v>
      </c>
      <c r="I661" s="723">
        <v>12</v>
      </c>
      <c r="J661" s="725">
        <f t="shared" si="57"/>
        <v>24</v>
      </c>
      <c r="K661" s="725">
        <f t="shared" si="58"/>
        <v>12</v>
      </c>
      <c r="L661" s="1353"/>
      <c r="M661" s="1354"/>
      <c r="N661" s="1354"/>
      <c r="O661" s="1355"/>
      <c r="Q661" s="422" t="s">
        <v>153</v>
      </c>
      <c r="R661" s="20"/>
      <c r="S661" s="20"/>
      <c r="T661" s="20"/>
      <c r="U661" s="20"/>
      <c r="V661" s="20"/>
      <c r="W661" s="20"/>
      <c r="X661" s="20"/>
      <c r="Y661" s="20"/>
      <c r="Z661" s="20"/>
      <c r="AA661" s="20"/>
      <c r="AB661" s="20"/>
      <c r="AC661" s="10"/>
      <c r="AD661" s="21"/>
    </row>
    <row r="662" spans="1:30" ht="15" customHeight="1" thickBot="1" x14ac:dyDescent="0.25">
      <c r="A662" s="515">
        <v>13</v>
      </c>
      <c r="B662" s="55" t="s">
        <v>36</v>
      </c>
      <c r="C662" s="722">
        <v>24</v>
      </c>
      <c r="D662" s="722">
        <v>2</v>
      </c>
      <c r="E662" s="722">
        <v>5</v>
      </c>
      <c r="F662" s="722">
        <v>17</v>
      </c>
      <c r="G662" s="722">
        <v>19</v>
      </c>
      <c r="H662" s="722">
        <v>67</v>
      </c>
      <c r="I662" s="724">
        <v>9</v>
      </c>
      <c r="J662" s="725">
        <f t="shared" si="57"/>
        <v>24</v>
      </c>
      <c r="K662" s="725">
        <f t="shared" si="58"/>
        <v>9</v>
      </c>
      <c r="L662" s="1356"/>
      <c r="M662" s="1357"/>
      <c r="N662" s="1357"/>
      <c r="O662" s="1358"/>
      <c r="Q662" s="423" t="s">
        <v>499</v>
      </c>
      <c r="R662" s="23"/>
      <c r="S662" s="23"/>
      <c r="T662" s="23"/>
      <c r="U662" s="23"/>
      <c r="V662" s="23"/>
      <c r="W662" s="23"/>
      <c r="X662" s="23"/>
      <c r="Y662" s="23"/>
      <c r="Z662" s="23"/>
      <c r="AA662" s="23"/>
      <c r="AB662" s="23"/>
      <c r="AC662" s="23"/>
      <c r="AD662" s="15"/>
    </row>
    <row r="663" spans="1:30" ht="15" customHeight="1" x14ac:dyDescent="0.2">
      <c r="C663" s="725">
        <f t="shared" ref="C663:I663" si="59">SUM(C650:C662)</f>
        <v>312</v>
      </c>
      <c r="D663" s="725">
        <f t="shared" si="59"/>
        <v>118</v>
      </c>
      <c r="E663" s="725">
        <f t="shared" si="59"/>
        <v>76</v>
      </c>
      <c r="F663" s="725">
        <f t="shared" si="59"/>
        <v>118</v>
      </c>
      <c r="G663" s="725">
        <f t="shared" si="59"/>
        <v>479</v>
      </c>
      <c r="H663" s="725">
        <f t="shared" si="59"/>
        <v>479</v>
      </c>
      <c r="I663" s="725">
        <f t="shared" si="59"/>
        <v>312</v>
      </c>
      <c r="J663" s="725">
        <f t="shared" si="57"/>
        <v>312</v>
      </c>
      <c r="K663" s="725">
        <f t="shared" si="58"/>
        <v>312</v>
      </c>
    </row>
    <row r="664" spans="1:30" ht="15" customHeight="1" thickBot="1" x14ac:dyDescent="0.25"/>
    <row r="665" spans="1:30" ht="15" customHeight="1" thickBot="1" x14ac:dyDescent="0.25">
      <c r="A665" s="1332" t="s">
        <v>2223</v>
      </c>
      <c r="B665" s="1333"/>
      <c r="C665" s="1333"/>
      <c r="D665" s="1333"/>
      <c r="E665" s="1333"/>
      <c r="F665" s="1334"/>
      <c r="G665" s="1335" t="s">
        <v>2316</v>
      </c>
      <c r="H665" s="1336"/>
      <c r="I665" s="1337"/>
      <c r="L665" s="952" t="s">
        <v>538</v>
      </c>
      <c r="M665" s="953"/>
      <c r="N665" s="953"/>
      <c r="O665" s="954"/>
    </row>
    <row r="666" spans="1:30" ht="15" customHeight="1" thickBot="1" x14ac:dyDescent="0.25">
      <c r="A666" s="688" t="s">
        <v>496</v>
      </c>
      <c r="B666" s="689" t="s">
        <v>497</v>
      </c>
      <c r="C666" s="690" t="s">
        <v>498</v>
      </c>
      <c r="D666" s="690" t="s">
        <v>499</v>
      </c>
      <c r="E666" s="690" t="s">
        <v>500</v>
      </c>
      <c r="F666" s="690" t="s">
        <v>501</v>
      </c>
      <c r="G666" s="691" t="s">
        <v>502</v>
      </c>
      <c r="H666" s="691" t="s">
        <v>503</v>
      </c>
      <c r="I666" s="692" t="s">
        <v>504</v>
      </c>
      <c r="L666" s="955"/>
      <c r="M666" s="956"/>
      <c r="N666" s="956"/>
      <c r="O666" s="957"/>
      <c r="Q666" s="24" t="s">
        <v>2317</v>
      </c>
      <c r="R666" s="683" t="s">
        <v>1615</v>
      </c>
      <c r="S666" s="683" t="s">
        <v>2319</v>
      </c>
      <c r="T666" s="683" t="s">
        <v>1483</v>
      </c>
      <c r="U666" s="683" t="s">
        <v>541</v>
      </c>
      <c r="V666" s="683" t="s">
        <v>1503</v>
      </c>
      <c r="W666" s="683" t="s">
        <v>564</v>
      </c>
      <c r="X666" s="683" t="s">
        <v>59</v>
      </c>
      <c r="Y666" s="683" t="s">
        <v>1088</v>
      </c>
      <c r="Z666" s="683" t="s">
        <v>1089</v>
      </c>
      <c r="AA666" s="683" t="s">
        <v>610</v>
      </c>
      <c r="AB666" s="684" t="s">
        <v>727</v>
      </c>
    </row>
    <row r="667" spans="1:30" ht="15" customHeight="1" x14ac:dyDescent="0.2">
      <c r="A667" s="687">
        <v>1</v>
      </c>
      <c r="B667" s="126" t="s">
        <v>2254</v>
      </c>
      <c r="C667" s="726">
        <v>20</v>
      </c>
      <c r="D667" s="726">
        <v>15</v>
      </c>
      <c r="E667" s="726">
        <v>4</v>
      </c>
      <c r="F667" s="726">
        <v>1</v>
      </c>
      <c r="G667" s="726">
        <v>66</v>
      </c>
      <c r="H667" s="726">
        <v>18</v>
      </c>
      <c r="I667" s="727">
        <v>34</v>
      </c>
      <c r="J667" s="725">
        <f t="shared" si="57"/>
        <v>20</v>
      </c>
      <c r="K667" s="725">
        <f t="shared" si="58"/>
        <v>34</v>
      </c>
      <c r="L667" s="1341" t="s">
        <v>532</v>
      </c>
      <c r="M667" s="1342"/>
      <c r="N667" s="1342"/>
      <c r="O667" s="1343"/>
      <c r="Q667" s="681" t="s">
        <v>1615</v>
      </c>
      <c r="R667" s="10"/>
      <c r="S667" s="20"/>
      <c r="T667" s="20"/>
      <c r="U667" s="20" t="s">
        <v>1489</v>
      </c>
      <c r="V667" s="20"/>
      <c r="W667" s="20"/>
      <c r="X667" s="20"/>
      <c r="Y667" s="20"/>
      <c r="Z667" s="20"/>
      <c r="AA667" s="20"/>
      <c r="AB667" s="21"/>
    </row>
    <row r="668" spans="1:30" ht="15" customHeight="1" x14ac:dyDescent="0.2">
      <c r="A668" s="685">
        <v>2</v>
      </c>
      <c r="B668" s="129" t="s">
        <v>106</v>
      </c>
      <c r="C668" s="721">
        <v>20</v>
      </c>
      <c r="D668" s="721">
        <v>10</v>
      </c>
      <c r="E668" s="721">
        <v>6</v>
      </c>
      <c r="F668" s="721">
        <v>4</v>
      </c>
      <c r="G668" s="721">
        <v>40</v>
      </c>
      <c r="H668" s="721">
        <v>26</v>
      </c>
      <c r="I668" s="723">
        <v>26</v>
      </c>
      <c r="J668" s="725">
        <f t="shared" si="57"/>
        <v>20</v>
      </c>
      <c r="K668" s="725">
        <f t="shared" si="58"/>
        <v>26</v>
      </c>
      <c r="L668" s="1344"/>
      <c r="M668" s="1345"/>
      <c r="N668" s="1345"/>
      <c r="O668" s="1346"/>
      <c r="Q668" s="681" t="s">
        <v>2319</v>
      </c>
      <c r="R668" s="20"/>
      <c r="S668" s="10"/>
      <c r="T668" s="20"/>
      <c r="U668" s="20" t="s">
        <v>1543</v>
      </c>
      <c r="V668" s="20"/>
      <c r="W668" s="20" t="s">
        <v>532</v>
      </c>
      <c r="X668" s="20"/>
      <c r="Y668" s="20"/>
      <c r="Z668" s="20"/>
      <c r="AA668" s="20"/>
      <c r="AB668" s="21"/>
    </row>
    <row r="669" spans="1:30" ht="15" customHeight="1" x14ac:dyDescent="0.2">
      <c r="A669" s="685">
        <v>3</v>
      </c>
      <c r="B669" s="129" t="s">
        <v>2280</v>
      </c>
      <c r="C669" s="721">
        <v>20</v>
      </c>
      <c r="D669" s="721">
        <v>8</v>
      </c>
      <c r="E669" s="721">
        <v>8</v>
      </c>
      <c r="F669" s="721">
        <v>4</v>
      </c>
      <c r="G669" s="721">
        <v>37</v>
      </c>
      <c r="H669" s="721">
        <v>29</v>
      </c>
      <c r="I669" s="723">
        <v>24</v>
      </c>
      <c r="J669" s="725">
        <f t="shared" si="57"/>
        <v>20</v>
      </c>
      <c r="K669" s="725">
        <f t="shared" si="58"/>
        <v>24</v>
      </c>
      <c r="L669" s="1344"/>
      <c r="M669" s="1345"/>
      <c r="N669" s="1345"/>
      <c r="O669" s="1346"/>
      <c r="Q669" s="681" t="s">
        <v>1483</v>
      </c>
      <c r="R669" s="20"/>
      <c r="S669" s="20"/>
      <c r="T669" s="10"/>
      <c r="U669" s="20" t="s">
        <v>1599</v>
      </c>
      <c r="V669" s="20"/>
      <c r="W669" s="20"/>
      <c r="X669" s="20"/>
      <c r="Y669" s="20"/>
      <c r="Z669" s="20"/>
      <c r="AA669" s="20"/>
      <c r="AB669" s="21"/>
    </row>
    <row r="670" spans="1:30" ht="15" customHeight="1" x14ac:dyDescent="0.2">
      <c r="A670" s="685">
        <v>4</v>
      </c>
      <c r="B670" s="129" t="s">
        <v>1208</v>
      </c>
      <c r="C670" s="721">
        <v>20</v>
      </c>
      <c r="D670" s="721">
        <v>8</v>
      </c>
      <c r="E670" s="721">
        <v>8</v>
      </c>
      <c r="F670" s="721">
        <v>4</v>
      </c>
      <c r="G670" s="721">
        <v>42</v>
      </c>
      <c r="H670" s="721">
        <v>38</v>
      </c>
      <c r="I670" s="723">
        <v>24</v>
      </c>
      <c r="J670" s="725">
        <f t="shared" si="57"/>
        <v>20</v>
      </c>
      <c r="K670" s="725">
        <f t="shared" si="58"/>
        <v>24</v>
      </c>
      <c r="L670" s="1344"/>
      <c r="M670" s="1345"/>
      <c r="N670" s="1345"/>
      <c r="O670" s="1346"/>
      <c r="Q670" s="681" t="s">
        <v>541</v>
      </c>
      <c r="R670" s="20" t="s">
        <v>1597</v>
      </c>
      <c r="S670" s="20" t="s">
        <v>104</v>
      </c>
      <c r="T670" s="20" t="s">
        <v>1495</v>
      </c>
      <c r="U670" s="10"/>
      <c r="V670" s="20" t="s">
        <v>1600</v>
      </c>
      <c r="W670" s="20" t="s">
        <v>844</v>
      </c>
      <c r="X670" s="20" t="s">
        <v>1493</v>
      </c>
      <c r="Y670" s="20" t="s">
        <v>1600</v>
      </c>
      <c r="Z670" s="20" t="s">
        <v>844</v>
      </c>
      <c r="AA670" s="20" t="s">
        <v>1597</v>
      </c>
      <c r="AB670" s="21" t="s">
        <v>1642</v>
      </c>
    </row>
    <row r="671" spans="1:30" ht="15" customHeight="1" x14ac:dyDescent="0.2">
      <c r="A671" s="685">
        <v>5</v>
      </c>
      <c r="B671" s="129" t="s">
        <v>1092</v>
      </c>
      <c r="C671" s="721">
        <v>20</v>
      </c>
      <c r="D671" s="721">
        <v>7</v>
      </c>
      <c r="E671" s="721">
        <v>6</v>
      </c>
      <c r="F671" s="721">
        <v>7</v>
      </c>
      <c r="G671" s="721">
        <v>34</v>
      </c>
      <c r="H671" s="721">
        <v>25</v>
      </c>
      <c r="I671" s="723">
        <v>20</v>
      </c>
      <c r="J671" s="725">
        <f t="shared" si="57"/>
        <v>20</v>
      </c>
      <c r="K671" s="725">
        <f t="shared" si="58"/>
        <v>20</v>
      </c>
      <c r="L671" s="1344"/>
      <c r="M671" s="1345"/>
      <c r="N671" s="1345"/>
      <c r="O671" s="1346"/>
      <c r="Q671" s="681" t="s">
        <v>1503</v>
      </c>
      <c r="R671" s="20"/>
      <c r="S671" s="20"/>
      <c r="T671" s="20"/>
      <c r="U671" s="20" t="s">
        <v>1539</v>
      </c>
      <c r="V671" s="10"/>
      <c r="W671" s="20"/>
      <c r="X671" s="20"/>
      <c r="Y671" s="20"/>
      <c r="Z671" s="20"/>
      <c r="AA671" s="20"/>
      <c r="AB671" s="21"/>
    </row>
    <row r="672" spans="1:30" ht="15" customHeight="1" x14ac:dyDescent="0.2">
      <c r="A672" s="685">
        <v>6</v>
      </c>
      <c r="B672" s="129" t="s">
        <v>2266</v>
      </c>
      <c r="C672" s="721">
        <v>20</v>
      </c>
      <c r="D672" s="721">
        <v>7</v>
      </c>
      <c r="E672" s="721">
        <v>6</v>
      </c>
      <c r="F672" s="721">
        <v>7</v>
      </c>
      <c r="G672" s="721">
        <v>29</v>
      </c>
      <c r="H672" s="721">
        <v>35</v>
      </c>
      <c r="I672" s="723">
        <v>20</v>
      </c>
      <c r="J672" s="725">
        <f t="shared" si="57"/>
        <v>20</v>
      </c>
      <c r="K672" s="725">
        <f t="shared" si="58"/>
        <v>20</v>
      </c>
      <c r="L672" s="1344"/>
      <c r="M672" s="1345"/>
      <c r="N672" s="1345"/>
      <c r="O672" s="1346"/>
      <c r="Q672" s="681" t="s">
        <v>564</v>
      </c>
      <c r="R672" s="20"/>
      <c r="S672" s="20"/>
      <c r="T672" s="20"/>
      <c r="U672" s="20" t="s">
        <v>1547</v>
      </c>
      <c r="V672" s="20"/>
      <c r="W672" s="10"/>
      <c r="X672" s="20"/>
      <c r="Y672" s="20"/>
      <c r="Z672" s="20"/>
      <c r="AA672" s="20"/>
      <c r="AB672" s="21"/>
    </row>
    <row r="673" spans="1:29" ht="15" customHeight="1" x14ac:dyDescent="0.2">
      <c r="A673" s="685">
        <v>7</v>
      </c>
      <c r="B673" s="129" t="s">
        <v>2283</v>
      </c>
      <c r="C673" s="721">
        <v>20</v>
      </c>
      <c r="D673" s="721">
        <v>7</v>
      </c>
      <c r="E673" s="721">
        <v>5</v>
      </c>
      <c r="F673" s="721">
        <v>8</v>
      </c>
      <c r="G673" s="721">
        <v>35</v>
      </c>
      <c r="H673" s="721">
        <v>30</v>
      </c>
      <c r="I673" s="723">
        <v>19</v>
      </c>
      <c r="J673" s="725">
        <f t="shared" si="57"/>
        <v>20</v>
      </c>
      <c r="K673" s="725">
        <f t="shared" si="58"/>
        <v>19</v>
      </c>
      <c r="L673" s="1344"/>
      <c r="M673" s="1345"/>
      <c r="N673" s="1345"/>
      <c r="O673" s="1346"/>
      <c r="Q673" s="681" t="s">
        <v>59</v>
      </c>
      <c r="R673" s="20"/>
      <c r="S673" s="20"/>
      <c r="T673" s="20"/>
      <c r="U673" s="20" t="s">
        <v>1487</v>
      </c>
      <c r="V673" s="20"/>
      <c r="W673" s="20"/>
      <c r="X673" s="10"/>
      <c r="Y673" s="20"/>
      <c r="Z673" s="20"/>
      <c r="AA673" s="20"/>
      <c r="AB673" s="21"/>
    </row>
    <row r="674" spans="1:29" ht="15" customHeight="1" x14ac:dyDescent="0.2">
      <c r="A674" s="685">
        <v>8</v>
      </c>
      <c r="B674" s="129" t="s">
        <v>1446</v>
      </c>
      <c r="C674" s="721">
        <v>20</v>
      </c>
      <c r="D674" s="721">
        <v>5</v>
      </c>
      <c r="E674" s="721">
        <v>8</v>
      </c>
      <c r="F674" s="721">
        <v>7</v>
      </c>
      <c r="G674" s="721">
        <v>22</v>
      </c>
      <c r="H674" s="721">
        <v>38</v>
      </c>
      <c r="I674" s="723">
        <v>18</v>
      </c>
      <c r="J674" s="725">
        <f t="shared" si="57"/>
        <v>20</v>
      </c>
      <c r="K674" s="725">
        <f t="shared" si="58"/>
        <v>18</v>
      </c>
      <c r="L674" s="1344"/>
      <c r="M674" s="1345"/>
      <c r="N674" s="1345"/>
      <c r="O674" s="1346"/>
      <c r="Q674" s="681" t="s">
        <v>1088</v>
      </c>
      <c r="R674" s="20"/>
      <c r="S674" s="20"/>
      <c r="T674" s="20"/>
      <c r="U674" s="20" t="s">
        <v>1599</v>
      </c>
      <c r="V674" s="20"/>
      <c r="W674" s="20"/>
      <c r="X674" s="20"/>
      <c r="Y674" s="10"/>
      <c r="Z674" s="20"/>
      <c r="AA674" s="20"/>
      <c r="AB674" s="21"/>
    </row>
    <row r="675" spans="1:29" ht="15" customHeight="1" x14ac:dyDescent="0.2">
      <c r="A675" s="685">
        <v>9</v>
      </c>
      <c r="B675" s="129" t="s">
        <v>2279</v>
      </c>
      <c r="C675" s="721">
        <v>20</v>
      </c>
      <c r="D675" s="721">
        <v>3</v>
      </c>
      <c r="E675" s="721">
        <v>7</v>
      </c>
      <c r="F675" s="721">
        <v>10</v>
      </c>
      <c r="G675" s="721">
        <v>30</v>
      </c>
      <c r="H675" s="721">
        <v>51</v>
      </c>
      <c r="I675" s="723">
        <v>13</v>
      </c>
      <c r="J675" s="725">
        <f t="shared" si="57"/>
        <v>20</v>
      </c>
      <c r="K675" s="725">
        <f t="shared" si="58"/>
        <v>13</v>
      </c>
      <c r="L675" s="1344"/>
      <c r="M675" s="1345"/>
      <c r="N675" s="1345"/>
      <c r="O675" s="1346"/>
      <c r="Q675" s="681" t="s">
        <v>1089</v>
      </c>
      <c r="R675" s="20"/>
      <c r="S675" s="20"/>
      <c r="T675" s="20"/>
      <c r="U675" s="20" t="s">
        <v>1207</v>
      </c>
      <c r="V675" s="20"/>
      <c r="W675" s="20"/>
      <c r="X675" s="20"/>
      <c r="Y675" s="20"/>
      <c r="Z675" s="10"/>
      <c r="AA675" s="20"/>
      <c r="AB675" s="21"/>
    </row>
    <row r="676" spans="1:29" ht="15" customHeight="1" x14ac:dyDescent="0.2">
      <c r="A676" s="685">
        <v>10</v>
      </c>
      <c r="B676" s="129" t="s">
        <v>2320</v>
      </c>
      <c r="C676" s="721">
        <v>20</v>
      </c>
      <c r="D676" s="721">
        <v>3</v>
      </c>
      <c r="E676" s="721">
        <v>6</v>
      </c>
      <c r="F676" s="721">
        <v>11</v>
      </c>
      <c r="G676" s="721">
        <v>23</v>
      </c>
      <c r="H676" s="721">
        <v>42</v>
      </c>
      <c r="I676" s="723">
        <v>12</v>
      </c>
      <c r="J676" s="725">
        <f t="shared" si="57"/>
        <v>20</v>
      </c>
      <c r="K676" s="725">
        <f t="shared" si="58"/>
        <v>12</v>
      </c>
      <c r="L676" s="1344"/>
      <c r="M676" s="1345"/>
      <c r="N676" s="1345"/>
      <c r="O676" s="1346"/>
      <c r="Q676" s="681" t="s">
        <v>610</v>
      </c>
      <c r="R676" s="20"/>
      <c r="S676" s="20"/>
      <c r="T676" s="20"/>
      <c r="U676" s="20" t="s">
        <v>1489</v>
      </c>
      <c r="V676" s="20"/>
      <c r="W676" s="20"/>
      <c r="X676" s="20"/>
      <c r="Y676" s="20"/>
      <c r="Z676" s="20"/>
      <c r="AA676" s="10"/>
      <c r="AB676" s="21"/>
    </row>
    <row r="677" spans="1:29" ht="15" customHeight="1" thickBot="1" x14ac:dyDescent="0.25">
      <c r="A677" s="686">
        <v>11</v>
      </c>
      <c r="B677" s="130" t="s">
        <v>1094</v>
      </c>
      <c r="C677" s="722">
        <v>20</v>
      </c>
      <c r="D677" s="722">
        <v>2</v>
      </c>
      <c r="E677" s="722">
        <v>6</v>
      </c>
      <c r="F677" s="722">
        <v>12</v>
      </c>
      <c r="G677" s="722">
        <v>22</v>
      </c>
      <c r="H677" s="722">
        <v>48</v>
      </c>
      <c r="I677" s="724">
        <v>10</v>
      </c>
      <c r="J677" s="725">
        <f t="shared" si="57"/>
        <v>20</v>
      </c>
      <c r="K677" s="725">
        <f t="shared" si="58"/>
        <v>10</v>
      </c>
      <c r="L677" s="1347"/>
      <c r="M677" s="1348"/>
      <c r="N677" s="1348"/>
      <c r="O677" s="1349"/>
      <c r="Q677" s="682" t="s">
        <v>727</v>
      </c>
      <c r="R677" s="23"/>
      <c r="S677" s="23"/>
      <c r="T677" s="23"/>
      <c r="U677" s="23" t="s">
        <v>1210</v>
      </c>
      <c r="V677" s="23"/>
      <c r="W677" s="23"/>
      <c r="X677" s="23"/>
      <c r="Y677" s="23"/>
      <c r="Z677" s="23"/>
      <c r="AA677" s="23"/>
      <c r="AB677" s="15"/>
    </row>
    <row r="678" spans="1:29" ht="15" customHeight="1" x14ac:dyDescent="0.2">
      <c r="C678" s="725">
        <f t="shared" ref="C678:I678" si="60">SUM(C667:C677)</f>
        <v>220</v>
      </c>
      <c r="D678" s="725">
        <f t="shared" si="60"/>
        <v>75</v>
      </c>
      <c r="E678" s="725">
        <f t="shared" si="60"/>
        <v>70</v>
      </c>
      <c r="F678" s="725">
        <f t="shared" si="60"/>
        <v>75</v>
      </c>
      <c r="G678" s="725">
        <f t="shared" si="60"/>
        <v>380</v>
      </c>
      <c r="H678" s="725">
        <f t="shared" si="60"/>
        <v>380</v>
      </c>
      <c r="I678" s="725">
        <f t="shared" si="60"/>
        <v>220</v>
      </c>
      <c r="J678" s="725">
        <f t="shared" si="57"/>
        <v>220</v>
      </c>
      <c r="K678" s="725">
        <f t="shared" si="58"/>
        <v>220</v>
      </c>
    </row>
    <row r="679" spans="1:29" ht="15" customHeight="1" thickBot="1" x14ac:dyDescent="0.25">
      <c r="L679" s="729" t="s">
        <v>532</v>
      </c>
    </row>
    <row r="680" spans="1:29" ht="15" customHeight="1" thickBot="1" x14ac:dyDescent="0.25">
      <c r="A680" s="1332" t="s">
        <v>2231</v>
      </c>
      <c r="B680" s="1333"/>
      <c r="C680" s="1333"/>
      <c r="D680" s="1333"/>
      <c r="E680" s="1333"/>
      <c r="F680" s="1334"/>
      <c r="G680" s="1335" t="s">
        <v>2316</v>
      </c>
      <c r="H680" s="1336"/>
      <c r="I680" s="1337"/>
      <c r="L680" s="952" t="s">
        <v>538</v>
      </c>
      <c r="M680" s="953"/>
      <c r="N680" s="953"/>
      <c r="O680" s="954"/>
    </row>
    <row r="681" spans="1:29" ht="15" customHeight="1" thickBot="1" x14ac:dyDescent="0.25">
      <c r="A681" s="688" t="s">
        <v>496</v>
      </c>
      <c r="B681" s="689" t="s">
        <v>497</v>
      </c>
      <c r="C681" s="690" t="s">
        <v>498</v>
      </c>
      <c r="D681" s="690" t="s">
        <v>499</v>
      </c>
      <c r="E681" s="690" t="s">
        <v>500</v>
      </c>
      <c r="F681" s="690" t="s">
        <v>501</v>
      </c>
      <c r="G681" s="691" t="s">
        <v>502</v>
      </c>
      <c r="H681" s="691" t="s">
        <v>503</v>
      </c>
      <c r="I681" s="692" t="s">
        <v>504</v>
      </c>
      <c r="L681" s="955"/>
      <c r="M681" s="956"/>
      <c r="N681" s="956"/>
      <c r="O681" s="957"/>
      <c r="Q681" s="24" t="s">
        <v>2317</v>
      </c>
      <c r="R681" s="683" t="s">
        <v>1196</v>
      </c>
      <c r="S681" s="683" t="s">
        <v>1784</v>
      </c>
      <c r="T681" s="683" t="s">
        <v>500</v>
      </c>
      <c r="U681" s="683" t="s">
        <v>1530</v>
      </c>
      <c r="V681" s="683" t="s">
        <v>242</v>
      </c>
      <c r="W681" s="683" t="s">
        <v>610</v>
      </c>
      <c r="X681" s="683" t="s">
        <v>514</v>
      </c>
      <c r="Y681" s="683" t="s">
        <v>2089</v>
      </c>
      <c r="Z681" s="683" t="s">
        <v>1959</v>
      </c>
      <c r="AA681" s="683" t="s">
        <v>2090</v>
      </c>
      <c r="AB681" s="683" t="s">
        <v>1587</v>
      </c>
      <c r="AC681" s="684" t="s">
        <v>813</v>
      </c>
    </row>
    <row r="682" spans="1:29" ht="15" customHeight="1" x14ac:dyDescent="0.2">
      <c r="A682" s="703">
        <v>1</v>
      </c>
      <c r="B682" s="126" t="s">
        <v>2229</v>
      </c>
      <c r="C682" s="726">
        <v>22</v>
      </c>
      <c r="D682" s="726">
        <v>14</v>
      </c>
      <c r="E682" s="726">
        <v>5</v>
      </c>
      <c r="F682" s="726">
        <v>3</v>
      </c>
      <c r="G682" s="726">
        <v>54</v>
      </c>
      <c r="H682" s="726">
        <v>23</v>
      </c>
      <c r="I682" s="727">
        <v>33</v>
      </c>
      <c r="J682" s="725">
        <f t="shared" si="57"/>
        <v>22</v>
      </c>
      <c r="K682" s="725">
        <f t="shared" si="58"/>
        <v>33</v>
      </c>
      <c r="L682" s="1341" t="s">
        <v>532</v>
      </c>
      <c r="M682" s="1342"/>
      <c r="N682" s="1342"/>
      <c r="O682" s="1343"/>
      <c r="Q682" s="681" t="s">
        <v>1196</v>
      </c>
      <c r="R682" s="10"/>
      <c r="S682" s="20"/>
      <c r="T682" s="20"/>
      <c r="U682" s="20"/>
      <c r="V682" s="20"/>
      <c r="W682" s="20"/>
      <c r="X682" s="20"/>
      <c r="Y682" s="20"/>
      <c r="Z682" s="20"/>
      <c r="AA682" s="20"/>
      <c r="AB682" s="20"/>
      <c r="AC682" s="21"/>
    </row>
    <row r="683" spans="1:29" ht="15" customHeight="1" x14ac:dyDescent="0.2">
      <c r="A683" s="685">
        <v>2</v>
      </c>
      <c r="B683" s="129" t="s">
        <v>2321</v>
      </c>
      <c r="C683" s="721">
        <v>22</v>
      </c>
      <c r="D683" s="721">
        <v>15</v>
      </c>
      <c r="E683" s="721">
        <v>3</v>
      </c>
      <c r="F683" s="721">
        <v>4</v>
      </c>
      <c r="G683" s="721">
        <v>48</v>
      </c>
      <c r="H683" s="721">
        <v>23</v>
      </c>
      <c r="I683" s="723">
        <v>33</v>
      </c>
      <c r="J683" s="725">
        <f t="shared" si="57"/>
        <v>22</v>
      </c>
      <c r="K683" s="725">
        <f t="shared" si="58"/>
        <v>33</v>
      </c>
      <c r="L683" s="1344"/>
      <c r="M683" s="1345"/>
      <c r="N683" s="1345"/>
      <c r="O683" s="1346"/>
      <c r="Q683" s="681" t="s">
        <v>500</v>
      </c>
      <c r="R683" s="20"/>
      <c r="S683" s="10"/>
      <c r="T683" s="20"/>
      <c r="U683" s="20"/>
      <c r="V683" s="20"/>
      <c r="W683" s="20"/>
      <c r="X683" s="20"/>
      <c r="Y683" s="20"/>
      <c r="Z683" s="20"/>
      <c r="AA683" s="20"/>
      <c r="AB683" s="20"/>
      <c r="AC683" s="21"/>
    </row>
    <row r="684" spans="1:29" ht="15" customHeight="1" x14ac:dyDescent="0.2">
      <c r="A684" s="685">
        <v>3</v>
      </c>
      <c r="B684" s="129" t="s">
        <v>2267</v>
      </c>
      <c r="C684" s="721">
        <v>22</v>
      </c>
      <c r="D684" s="721">
        <v>13</v>
      </c>
      <c r="E684" s="721">
        <v>4</v>
      </c>
      <c r="F684" s="721">
        <v>5</v>
      </c>
      <c r="G684" s="721">
        <v>57</v>
      </c>
      <c r="H684" s="721">
        <v>30</v>
      </c>
      <c r="I684" s="723">
        <v>30</v>
      </c>
      <c r="J684" s="725">
        <f t="shared" si="57"/>
        <v>22</v>
      </c>
      <c r="K684" s="725">
        <f t="shared" si="58"/>
        <v>30</v>
      </c>
      <c r="L684" s="1344"/>
      <c r="M684" s="1345"/>
      <c r="N684" s="1345"/>
      <c r="O684" s="1346"/>
      <c r="Q684" s="681" t="s">
        <v>1784</v>
      </c>
      <c r="R684" s="20"/>
      <c r="S684" s="20"/>
      <c r="T684" s="10"/>
      <c r="U684" s="20"/>
      <c r="V684" s="20"/>
      <c r="W684" s="20"/>
      <c r="X684" s="20"/>
      <c r="Y684" s="20"/>
      <c r="Z684" s="20"/>
      <c r="AA684" s="20"/>
      <c r="AB684" s="20"/>
      <c r="AC684" s="21"/>
    </row>
    <row r="685" spans="1:29" ht="15" customHeight="1" x14ac:dyDescent="0.2">
      <c r="A685" s="685">
        <v>4</v>
      </c>
      <c r="B685" s="129" t="s">
        <v>2312</v>
      </c>
      <c r="C685" s="721">
        <v>22</v>
      </c>
      <c r="D685" s="721">
        <v>13</v>
      </c>
      <c r="E685" s="721">
        <v>4</v>
      </c>
      <c r="F685" s="721">
        <v>5</v>
      </c>
      <c r="G685" s="721">
        <v>52</v>
      </c>
      <c r="H685" s="721">
        <v>32</v>
      </c>
      <c r="I685" s="723">
        <v>30</v>
      </c>
      <c r="J685" s="725">
        <f t="shared" si="57"/>
        <v>22</v>
      </c>
      <c r="K685" s="725">
        <f t="shared" si="58"/>
        <v>30</v>
      </c>
      <c r="L685" s="1344"/>
      <c r="M685" s="1345"/>
      <c r="N685" s="1345"/>
      <c r="O685" s="1346"/>
      <c r="Q685" s="681" t="s">
        <v>1530</v>
      </c>
      <c r="R685" s="20"/>
      <c r="S685" s="20"/>
      <c r="T685" s="20"/>
      <c r="U685" s="10"/>
      <c r="V685" s="20"/>
      <c r="W685" s="20"/>
      <c r="X685" s="20"/>
      <c r="Y685" s="20"/>
      <c r="Z685" s="20"/>
      <c r="AA685" s="20"/>
      <c r="AB685" s="20"/>
      <c r="AC685" s="21"/>
    </row>
    <row r="686" spans="1:29" ht="15" customHeight="1" x14ac:dyDescent="0.2">
      <c r="A686" s="685">
        <v>5</v>
      </c>
      <c r="B686" s="129" t="s">
        <v>2297</v>
      </c>
      <c r="C686" s="721">
        <v>22</v>
      </c>
      <c r="D686" s="721">
        <v>13</v>
      </c>
      <c r="E686" s="721">
        <v>2</v>
      </c>
      <c r="F686" s="721">
        <v>7</v>
      </c>
      <c r="G686" s="721">
        <v>50</v>
      </c>
      <c r="H686" s="721">
        <v>31</v>
      </c>
      <c r="I686" s="723">
        <v>28</v>
      </c>
      <c r="J686" s="725">
        <f t="shared" si="57"/>
        <v>22</v>
      </c>
      <c r="K686" s="725">
        <f t="shared" si="58"/>
        <v>28</v>
      </c>
      <c r="L686" s="1344"/>
      <c r="M686" s="1345"/>
      <c r="N686" s="1345"/>
      <c r="O686" s="1346"/>
      <c r="Q686" s="681" t="s">
        <v>242</v>
      </c>
      <c r="R686" s="20"/>
      <c r="S686" s="20"/>
      <c r="T686" s="20"/>
      <c r="U686" s="20"/>
      <c r="V686" s="10"/>
      <c r="W686" s="20"/>
      <c r="X686" s="20"/>
      <c r="Y686" s="20"/>
      <c r="Z686" s="20"/>
      <c r="AA686" s="20"/>
      <c r="AB686" s="20"/>
      <c r="AC686" s="21"/>
    </row>
    <row r="687" spans="1:29" ht="15" customHeight="1" x14ac:dyDescent="0.2">
      <c r="A687" s="685">
        <v>6</v>
      </c>
      <c r="B687" s="129" t="s">
        <v>1368</v>
      </c>
      <c r="C687" s="721">
        <v>22</v>
      </c>
      <c r="D687" s="721">
        <v>8</v>
      </c>
      <c r="E687" s="721">
        <v>2</v>
      </c>
      <c r="F687" s="721">
        <v>12</v>
      </c>
      <c r="G687" s="721">
        <v>40</v>
      </c>
      <c r="H687" s="721">
        <v>50</v>
      </c>
      <c r="I687" s="723">
        <v>18</v>
      </c>
      <c r="J687" s="725">
        <f t="shared" si="57"/>
        <v>22</v>
      </c>
      <c r="K687" s="725">
        <f t="shared" si="58"/>
        <v>18</v>
      </c>
      <c r="L687" s="1344"/>
      <c r="M687" s="1345"/>
      <c r="N687" s="1345"/>
      <c r="O687" s="1346"/>
      <c r="Q687" s="681" t="s">
        <v>610</v>
      </c>
      <c r="R687" s="20"/>
      <c r="S687" s="20"/>
      <c r="T687" s="20"/>
      <c r="U687" s="20"/>
      <c r="V687" s="20"/>
      <c r="W687" s="10"/>
      <c r="X687" s="20"/>
      <c r="Y687" s="20"/>
      <c r="Z687" s="20"/>
      <c r="AA687" s="20"/>
      <c r="AB687" s="20"/>
      <c r="AC687" s="21"/>
    </row>
    <row r="688" spans="1:29" ht="15" customHeight="1" x14ac:dyDescent="0.2">
      <c r="A688" s="685">
        <v>7</v>
      </c>
      <c r="B688" s="129" t="s">
        <v>2094</v>
      </c>
      <c r="C688" s="721">
        <v>22</v>
      </c>
      <c r="D688" s="721">
        <v>7</v>
      </c>
      <c r="E688" s="721">
        <v>4</v>
      </c>
      <c r="F688" s="721">
        <v>11</v>
      </c>
      <c r="G688" s="721">
        <v>30</v>
      </c>
      <c r="H688" s="721">
        <v>50</v>
      </c>
      <c r="I688" s="723">
        <v>18</v>
      </c>
      <c r="J688" s="725">
        <f t="shared" si="57"/>
        <v>22</v>
      </c>
      <c r="K688" s="725">
        <f t="shared" si="58"/>
        <v>18</v>
      </c>
      <c r="L688" s="1344"/>
      <c r="M688" s="1345"/>
      <c r="N688" s="1345"/>
      <c r="O688" s="1346"/>
      <c r="Q688" s="681" t="s">
        <v>514</v>
      </c>
      <c r="R688" s="20"/>
      <c r="S688" s="20"/>
      <c r="T688" s="20"/>
      <c r="U688" s="20"/>
      <c r="V688" s="20"/>
      <c r="W688" s="20"/>
      <c r="X688" s="10"/>
      <c r="Y688" s="20"/>
      <c r="Z688" s="20"/>
      <c r="AA688" s="20"/>
      <c r="AB688" s="20"/>
      <c r="AC688" s="21"/>
    </row>
    <row r="689" spans="1:31" ht="15" customHeight="1" x14ac:dyDescent="0.2">
      <c r="A689" s="685">
        <v>8</v>
      </c>
      <c r="B689" s="129" t="s">
        <v>2322</v>
      </c>
      <c r="C689" s="721">
        <v>22</v>
      </c>
      <c r="D689" s="721">
        <v>5</v>
      </c>
      <c r="E689" s="721">
        <v>7</v>
      </c>
      <c r="F689" s="721">
        <v>10</v>
      </c>
      <c r="G689" s="721">
        <v>31</v>
      </c>
      <c r="H689" s="721">
        <v>40</v>
      </c>
      <c r="I689" s="723">
        <v>17</v>
      </c>
      <c r="J689" s="725">
        <f t="shared" si="57"/>
        <v>22</v>
      </c>
      <c r="K689" s="725">
        <f t="shared" si="58"/>
        <v>17</v>
      </c>
      <c r="L689" s="1344"/>
      <c r="M689" s="1345"/>
      <c r="N689" s="1345"/>
      <c r="O689" s="1346"/>
      <c r="Q689" s="681" t="s">
        <v>2089</v>
      </c>
      <c r="R689" s="20"/>
      <c r="S689" s="20"/>
      <c r="T689" s="20"/>
      <c r="U689" s="20"/>
      <c r="V689" s="20"/>
      <c r="W689" s="20"/>
      <c r="X689" s="20"/>
      <c r="Y689" s="10"/>
      <c r="Z689" s="20"/>
      <c r="AA689" s="20"/>
      <c r="AB689" s="20"/>
      <c r="AC689" s="21"/>
    </row>
    <row r="690" spans="1:31" ht="15" customHeight="1" x14ac:dyDescent="0.2">
      <c r="A690" s="685">
        <v>9</v>
      </c>
      <c r="B690" s="129" t="s">
        <v>1475</v>
      </c>
      <c r="C690" s="721">
        <v>22</v>
      </c>
      <c r="D690" s="721">
        <v>6</v>
      </c>
      <c r="E690" s="721">
        <v>5</v>
      </c>
      <c r="F690" s="721">
        <v>11</v>
      </c>
      <c r="G690" s="721">
        <v>34</v>
      </c>
      <c r="H690" s="721">
        <v>47</v>
      </c>
      <c r="I690" s="723">
        <v>17</v>
      </c>
      <c r="J690" s="725">
        <f t="shared" si="57"/>
        <v>22</v>
      </c>
      <c r="K690" s="725">
        <f t="shared" si="58"/>
        <v>17</v>
      </c>
      <c r="L690" s="1344"/>
      <c r="M690" s="1345"/>
      <c r="N690" s="1345"/>
      <c r="O690" s="1346"/>
      <c r="Q690" s="681" t="s">
        <v>1959</v>
      </c>
      <c r="R690" s="20"/>
      <c r="S690" s="20"/>
      <c r="T690" s="20"/>
      <c r="U690" s="20"/>
      <c r="V690" s="20"/>
      <c r="W690" s="20"/>
      <c r="X690" s="20"/>
      <c r="Y690" s="20"/>
      <c r="Z690" s="10"/>
      <c r="AA690" s="20"/>
      <c r="AB690" s="20"/>
      <c r="AC690" s="21"/>
    </row>
    <row r="691" spans="1:31" ht="15" customHeight="1" x14ac:dyDescent="0.2">
      <c r="A691" s="685">
        <v>10</v>
      </c>
      <c r="B691" s="129" t="s">
        <v>2270</v>
      </c>
      <c r="C691" s="721">
        <v>22</v>
      </c>
      <c r="D691" s="721">
        <v>5</v>
      </c>
      <c r="E691" s="721">
        <v>5</v>
      </c>
      <c r="F691" s="721">
        <v>12</v>
      </c>
      <c r="G691" s="721">
        <v>24</v>
      </c>
      <c r="H691" s="721">
        <v>55</v>
      </c>
      <c r="I691" s="723">
        <v>15</v>
      </c>
      <c r="J691" s="725">
        <f t="shared" si="57"/>
        <v>22</v>
      </c>
      <c r="K691" s="725">
        <f t="shared" si="58"/>
        <v>15</v>
      </c>
      <c r="L691" s="1344"/>
      <c r="M691" s="1345"/>
      <c r="N691" s="1345"/>
      <c r="O691" s="1346"/>
      <c r="Q691" s="681" t="s">
        <v>2090</v>
      </c>
      <c r="R691" s="20"/>
      <c r="S691" s="20"/>
      <c r="T691" s="20"/>
      <c r="U691" s="20"/>
      <c r="V691" s="20"/>
      <c r="W691" s="20"/>
      <c r="X691" s="20"/>
      <c r="Y691" s="20"/>
      <c r="Z691" s="20"/>
      <c r="AA691" s="10"/>
      <c r="AB691" s="20"/>
      <c r="AC691" s="21"/>
    </row>
    <row r="692" spans="1:31" ht="15" customHeight="1" x14ac:dyDescent="0.2">
      <c r="A692" s="685">
        <v>11</v>
      </c>
      <c r="B692" s="129" t="s">
        <v>616</v>
      </c>
      <c r="C692" s="721">
        <v>22</v>
      </c>
      <c r="D692" s="721">
        <v>5</v>
      </c>
      <c r="E692" s="721">
        <v>4</v>
      </c>
      <c r="F692" s="721">
        <v>13</v>
      </c>
      <c r="G692" s="721">
        <v>37</v>
      </c>
      <c r="H692" s="721">
        <v>46</v>
      </c>
      <c r="I692" s="723">
        <v>14</v>
      </c>
      <c r="J692" s="725">
        <f t="shared" si="57"/>
        <v>22</v>
      </c>
      <c r="K692" s="725">
        <f t="shared" si="58"/>
        <v>14</v>
      </c>
      <c r="L692" s="1344"/>
      <c r="M692" s="1345"/>
      <c r="N692" s="1345"/>
      <c r="O692" s="1346"/>
      <c r="Q692" s="681" t="s">
        <v>1587</v>
      </c>
      <c r="R692" s="20"/>
      <c r="S692" s="20"/>
      <c r="T692" s="20"/>
      <c r="U692" s="20"/>
      <c r="V692" s="20"/>
      <c r="W692" s="20"/>
      <c r="X692" s="20"/>
      <c r="Y692" s="20"/>
      <c r="Z692" s="20"/>
      <c r="AA692" s="20"/>
      <c r="AB692" s="10"/>
      <c r="AC692" s="21"/>
    </row>
    <row r="693" spans="1:31" ht="15" customHeight="1" thickBot="1" x14ac:dyDescent="0.25">
      <c r="A693" s="686">
        <v>12</v>
      </c>
      <c r="B693" s="130" t="s">
        <v>2093</v>
      </c>
      <c r="C693" s="722">
        <v>22</v>
      </c>
      <c r="D693" s="722">
        <v>4</v>
      </c>
      <c r="E693" s="722">
        <v>3</v>
      </c>
      <c r="F693" s="722">
        <v>15</v>
      </c>
      <c r="G693" s="722">
        <v>27</v>
      </c>
      <c r="H693" s="722">
        <v>57</v>
      </c>
      <c r="I693" s="724">
        <v>11</v>
      </c>
      <c r="J693" s="725">
        <f t="shared" si="57"/>
        <v>22</v>
      </c>
      <c r="K693" s="725">
        <f t="shared" si="58"/>
        <v>11</v>
      </c>
      <c r="L693" s="1347"/>
      <c r="M693" s="1348"/>
      <c r="N693" s="1348"/>
      <c r="O693" s="1349"/>
      <c r="Q693" s="682" t="s">
        <v>813</v>
      </c>
      <c r="R693" s="23"/>
      <c r="S693" s="23"/>
      <c r="T693" s="23"/>
      <c r="U693" s="23"/>
      <c r="V693" s="23"/>
      <c r="W693" s="23"/>
      <c r="X693" s="23"/>
      <c r="Y693" s="23"/>
      <c r="Z693" s="23"/>
      <c r="AA693" s="23"/>
      <c r="AB693" s="23"/>
      <c r="AC693" s="15"/>
    </row>
    <row r="694" spans="1:31" ht="15" customHeight="1" x14ac:dyDescent="0.2">
      <c r="C694" s="725">
        <f t="shared" ref="C694:I694" si="61">SUM(C682:C693)</f>
        <v>264</v>
      </c>
      <c r="D694" s="725">
        <f t="shared" si="61"/>
        <v>108</v>
      </c>
      <c r="E694" s="725">
        <f t="shared" si="61"/>
        <v>48</v>
      </c>
      <c r="F694" s="725">
        <f t="shared" si="61"/>
        <v>108</v>
      </c>
      <c r="G694" s="725">
        <f t="shared" si="61"/>
        <v>484</v>
      </c>
      <c r="H694" s="725">
        <f t="shared" si="61"/>
        <v>484</v>
      </c>
      <c r="I694" s="725">
        <f t="shared" si="61"/>
        <v>264</v>
      </c>
      <c r="J694" s="725">
        <f t="shared" si="57"/>
        <v>264</v>
      </c>
      <c r="K694" s="725">
        <f t="shared" si="58"/>
        <v>264</v>
      </c>
      <c r="L694" s="729" t="s">
        <v>532</v>
      </c>
    </row>
    <row r="695" spans="1:31" ht="15" customHeight="1" thickBot="1" x14ac:dyDescent="0.25"/>
    <row r="696" spans="1:31" ht="15" customHeight="1" x14ac:dyDescent="0.2">
      <c r="A696" s="1131" t="s">
        <v>491</v>
      </c>
      <c r="B696" s="1305"/>
      <c r="C696" s="1287" t="s">
        <v>2323</v>
      </c>
      <c r="D696" s="1288"/>
      <c r="E696" s="1288"/>
      <c r="F696" s="1288"/>
      <c r="G696" s="1288"/>
      <c r="H696" s="1288"/>
      <c r="I696" s="1289"/>
      <c r="P696" s="5" t="s">
        <v>532</v>
      </c>
    </row>
    <row r="697" spans="1:31" ht="15" customHeight="1" thickBot="1" x14ac:dyDescent="0.25">
      <c r="A697" s="1133"/>
      <c r="B697" s="1306"/>
      <c r="C697" s="1290"/>
      <c r="D697" s="1291"/>
      <c r="E697" s="1291"/>
      <c r="F697" s="1291"/>
      <c r="G697" s="1291"/>
      <c r="H697" s="1291"/>
      <c r="I697" s="1292"/>
    </row>
    <row r="698" spans="1:31" ht="15" customHeight="1" thickBot="1" x14ac:dyDescent="0.25"/>
    <row r="699" spans="1:31" ht="15" customHeight="1" thickBot="1" x14ac:dyDescent="0.25">
      <c r="A699" s="1239" t="s">
        <v>2302</v>
      </c>
      <c r="B699" s="1240"/>
      <c r="C699" s="1240"/>
      <c r="D699" s="1240"/>
      <c r="E699" s="1240"/>
      <c r="F699" s="1241"/>
      <c r="G699" s="1236" t="s">
        <v>2323</v>
      </c>
      <c r="H699" s="1237"/>
      <c r="I699" s="1238"/>
      <c r="L699" s="952" t="s">
        <v>538</v>
      </c>
      <c r="M699" s="953"/>
      <c r="N699" s="953"/>
      <c r="O699" s="954"/>
    </row>
    <row r="700" spans="1:31" ht="15" customHeight="1" thickBot="1" x14ac:dyDescent="0.25">
      <c r="A700" s="508" t="s">
        <v>496</v>
      </c>
      <c r="B700" s="509" t="s">
        <v>497</v>
      </c>
      <c r="C700" s="510" t="s">
        <v>498</v>
      </c>
      <c r="D700" s="510" t="s">
        <v>499</v>
      </c>
      <c r="E700" s="510" t="s">
        <v>500</v>
      </c>
      <c r="F700" s="510" t="s">
        <v>501</v>
      </c>
      <c r="G700" s="511" t="s">
        <v>502</v>
      </c>
      <c r="H700" s="511" t="s">
        <v>503</v>
      </c>
      <c r="I700" s="512" t="s">
        <v>504</v>
      </c>
      <c r="L700" s="955"/>
      <c r="M700" s="956"/>
      <c r="N700" s="956"/>
      <c r="O700" s="957"/>
      <c r="Q700" s="24" t="s">
        <v>2324</v>
      </c>
      <c r="R700" s="420" t="s">
        <v>503</v>
      </c>
      <c r="S700" s="420" t="s">
        <v>506</v>
      </c>
      <c r="T700" s="420" t="s">
        <v>500</v>
      </c>
      <c r="U700" s="420" t="s">
        <v>158</v>
      </c>
      <c r="V700" s="420" t="s">
        <v>610</v>
      </c>
      <c r="W700" s="420" t="s">
        <v>514</v>
      </c>
      <c r="X700" s="420" t="s">
        <v>591</v>
      </c>
      <c r="Y700" s="420" t="s">
        <v>777</v>
      </c>
      <c r="Z700" s="420" t="s">
        <v>1684</v>
      </c>
      <c r="AA700" s="420" t="s">
        <v>533</v>
      </c>
      <c r="AB700" s="420" t="s">
        <v>769</v>
      </c>
      <c r="AC700" s="420" t="s">
        <v>704</v>
      </c>
      <c r="AD700" s="420" t="s">
        <v>2162</v>
      </c>
      <c r="AE700" s="421" t="s">
        <v>1306</v>
      </c>
    </row>
    <row r="701" spans="1:31" ht="15" customHeight="1" x14ac:dyDescent="0.2">
      <c r="A701" s="518">
        <v>1</v>
      </c>
      <c r="B701" s="53" t="s">
        <v>816</v>
      </c>
      <c r="C701" s="46">
        <v>26</v>
      </c>
      <c r="D701" s="46">
        <v>16</v>
      </c>
      <c r="E701" s="46">
        <v>7</v>
      </c>
      <c r="F701" s="46">
        <v>3</v>
      </c>
      <c r="G701" s="46">
        <v>73</v>
      </c>
      <c r="H701" s="46">
        <v>26</v>
      </c>
      <c r="I701" s="720">
        <v>39</v>
      </c>
      <c r="J701" s="725">
        <f t="shared" si="57"/>
        <v>26</v>
      </c>
      <c r="K701" s="725">
        <f t="shared" si="58"/>
        <v>39</v>
      </c>
      <c r="L701" s="1341" t="s">
        <v>532</v>
      </c>
      <c r="M701" s="1342"/>
      <c r="N701" s="1342"/>
      <c r="O701" s="1343"/>
      <c r="Q701" s="422" t="s">
        <v>503</v>
      </c>
      <c r="R701" s="10"/>
      <c r="S701" s="20"/>
      <c r="T701" s="20"/>
      <c r="U701" s="20"/>
      <c r="V701" s="20"/>
      <c r="W701" s="20"/>
      <c r="X701" s="20"/>
      <c r="Y701" s="20" t="s">
        <v>1487</v>
      </c>
      <c r="Z701" s="20"/>
      <c r="AA701" s="20"/>
      <c r="AB701" s="20"/>
      <c r="AC701" s="20"/>
      <c r="AD701" s="20"/>
      <c r="AE701" s="21"/>
    </row>
    <row r="702" spans="1:31" ht="15" customHeight="1" x14ac:dyDescent="0.2">
      <c r="A702" s="514">
        <v>2</v>
      </c>
      <c r="B702" s="54" t="s">
        <v>1431</v>
      </c>
      <c r="C702" s="721">
        <v>26</v>
      </c>
      <c r="D702" s="721">
        <v>15</v>
      </c>
      <c r="E702" s="721">
        <v>7</v>
      </c>
      <c r="F702" s="721">
        <v>4</v>
      </c>
      <c r="G702" s="721">
        <v>74</v>
      </c>
      <c r="H702" s="721">
        <v>32</v>
      </c>
      <c r="I702" s="723">
        <v>37</v>
      </c>
      <c r="J702" s="725">
        <f t="shared" si="57"/>
        <v>26</v>
      </c>
      <c r="K702" s="725">
        <f t="shared" si="58"/>
        <v>37</v>
      </c>
      <c r="L702" s="1344"/>
      <c r="M702" s="1345"/>
      <c r="N702" s="1345"/>
      <c r="O702" s="1346"/>
      <c r="Q702" s="422" t="s">
        <v>506</v>
      </c>
      <c r="R702" s="20"/>
      <c r="S702" s="10"/>
      <c r="T702" s="20"/>
      <c r="U702" s="20"/>
      <c r="V702" s="20"/>
      <c r="W702" s="20"/>
      <c r="X702" s="20"/>
      <c r="Y702" s="20" t="s">
        <v>1539</v>
      </c>
      <c r="Z702" s="20"/>
      <c r="AA702" s="20"/>
      <c r="AB702" s="20"/>
      <c r="AC702" s="20"/>
      <c r="AD702" s="20"/>
      <c r="AE702" s="21"/>
    </row>
    <row r="703" spans="1:31" ht="15" customHeight="1" x14ac:dyDescent="0.2">
      <c r="A703" s="514">
        <v>3</v>
      </c>
      <c r="B703" s="54" t="s">
        <v>2163</v>
      </c>
      <c r="C703" s="721">
        <v>26</v>
      </c>
      <c r="D703" s="721">
        <v>14</v>
      </c>
      <c r="E703" s="721">
        <v>6</v>
      </c>
      <c r="F703" s="721">
        <v>6</v>
      </c>
      <c r="G703" s="721">
        <v>46</v>
      </c>
      <c r="H703" s="721">
        <v>27</v>
      </c>
      <c r="I703" s="723">
        <v>34</v>
      </c>
      <c r="J703" s="725">
        <f t="shared" si="57"/>
        <v>26</v>
      </c>
      <c r="K703" s="725">
        <f t="shared" si="58"/>
        <v>34</v>
      </c>
      <c r="L703" s="1344"/>
      <c r="M703" s="1345"/>
      <c r="N703" s="1345"/>
      <c r="O703" s="1346"/>
      <c r="Q703" s="422" t="s">
        <v>500</v>
      </c>
      <c r="R703" s="20"/>
      <c r="S703" s="20"/>
      <c r="T703" s="10"/>
      <c r="U703" s="20"/>
      <c r="V703" s="20"/>
      <c r="W703" s="20"/>
      <c r="X703" s="20"/>
      <c r="Y703" s="20" t="s">
        <v>1494</v>
      </c>
      <c r="Z703" s="20"/>
      <c r="AA703" s="20"/>
      <c r="AB703" s="20"/>
      <c r="AC703" s="20"/>
      <c r="AD703" s="20"/>
      <c r="AE703" s="21"/>
    </row>
    <row r="704" spans="1:31" ht="15" customHeight="1" x14ac:dyDescent="0.2">
      <c r="A704" s="514">
        <v>4</v>
      </c>
      <c r="B704" s="54" t="s">
        <v>2325</v>
      </c>
      <c r="C704" s="721">
        <v>26</v>
      </c>
      <c r="D704" s="721">
        <v>13</v>
      </c>
      <c r="E704" s="721">
        <v>5</v>
      </c>
      <c r="F704" s="721">
        <v>8</v>
      </c>
      <c r="G704" s="721">
        <v>40</v>
      </c>
      <c r="H704" s="721">
        <v>24</v>
      </c>
      <c r="I704" s="723">
        <v>31</v>
      </c>
      <c r="J704" s="725">
        <f t="shared" si="57"/>
        <v>26</v>
      </c>
      <c r="K704" s="725">
        <f t="shared" si="58"/>
        <v>31</v>
      </c>
      <c r="L704" s="1344"/>
      <c r="M704" s="1345"/>
      <c r="N704" s="1345"/>
      <c r="O704" s="1346"/>
      <c r="Q704" s="422" t="s">
        <v>158</v>
      </c>
      <c r="R704" s="20"/>
      <c r="S704" s="20"/>
      <c r="T704" s="20"/>
      <c r="U704" s="10"/>
      <c r="V704" s="20"/>
      <c r="W704" s="20"/>
      <c r="X704" s="20"/>
      <c r="Y704" s="20" t="s">
        <v>1602</v>
      </c>
      <c r="Z704" s="20"/>
      <c r="AA704" s="20"/>
      <c r="AB704" s="20"/>
      <c r="AC704" s="20"/>
      <c r="AD704" s="20"/>
      <c r="AE704" s="21"/>
    </row>
    <row r="705" spans="1:31" ht="15" customHeight="1" x14ac:dyDescent="0.2">
      <c r="A705" s="514">
        <v>5</v>
      </c>
      <c r="B705" s="54" t="s">
        <v>529</v>
      </c>
      <c r="C705" s="721">
        <v>26</v>
      </c>
      <c r="D705" s="721">
        <v>11</v>
      </c>
      <c r="E705" s="721">
        <v>8</v>
      </c>
      <c r="F705" s="721">
        <v>7</v>
      </c>
      <c r="G705" s="721">
        <v>38</v>
      </c>
      <c r="H705" s="721">
        <v>32</v>
      </c>
      <c r="I705" s="723">
        <v>30</v>
      </c>
      <c r="J705" s="725">
        <f t="shared" si="57"/>
        <v>26</v>
      </c>
      <c r="K705" s="725">
        <f t="shared" si="58"/>
        <v>30</v>
      </c>
      <c r="L705" s="1344"/>
      <c r="M705" s="1345"/>
      <c r="N705" s="1345"/>
      <c r="O705" s="1346"/>
      <c r="Q705" s="422" t="s">
        <v>610</v>
      </c>
      <c r="R705" s="20"/>
      <c r="S705" s="20"/>
      <c r="T705" s="20"/>
      <c r="U705" s="20"/>
      <c r="V705" s="10"/>
      <c r="W705" s="20"/>
      <c r="X705" s="20"/>
      <c r="Y705" s="20" t="s">
        <v>1599</v>
      </c>
      <c r="Z705" s="20"/>
      <c r="AA705" s="20"/>
      <c r="AB705" s="20"/>
      <c r="AC705" s="20"/>
      <c r="AD705" s="20"/>
      <c r="AE705" s="21" t="s">
        <v>532</v>
      </c>
    </row>
    <row r="706" spans="1:31" ht="15" customHeight="1" x14ac:dyDescent="0.2">
      <c r="A706" s="514">
        <v>6</v>
      </c>
      <c r="B706" s="54" t="s">
        <v>781</v>
      </c>
      <c r="C706" s="721">
        <v>26</v>
      </c>
      <c r="D706" s="721">
        <v>10</v>
      </c>
      <c r="E706" s="721">
        <v>9</v>
      </c>
      <c r="F706" s="721">
        <v>7</v>
      </c>
      <c r="G706" s="721">
        <v>33</v>
      </c>
      <c r="H706" s="721">
        <v>29</v>
      </c>
      <c r="I706" s="723">
        <v>29</v>
      </c>
      <c r="J706" s="725">
        <f t="shared" si="57"/>
        <v>26</v>
      </c>
      <c r="K706" s="725">
        <f t="shared" si="58"/>
        <v>29</v>
      </c>
      <c r="L706" s="1344"/>
      <c r="M706" s="1345"/>
      <c r="N706" s="1345"/>
      <c r="O706" s="1346"/>
      <c r="Q706" s="422" t="s">
        <v>514</v>
      </c>
      <c r="R706" s="20"/>
      <c r="S706" s="20"/>
      <c r="T706" s="20"/>
      <c r="U706" s="20"/>
      <c r="V706" s="20"/>
      <c r="W706" s="10"/>
      <c r="X706" s="20"/>
      <c r="Y706" s="20" t="s">
        <v>1210</v>
      </c>
      <c r="Z706" s="20"/>
      <c r="AA706" s="20"/>
      <c r="AB706" s="20"/>
      <c r="AC706" s="20"/>
      <c r="AD706" s="20"/>
      <c r="AE706" s="21"/>
    </row>
    <row r="707" spans="1:31" ht="15" customHeight="1" x14ac:dyDescent="0.2">
      <c r="A707" s="514">
        <v>7</v>
      </c>
      <c r="B707" s="54" t="s">
        <v>737</v>
      </c>
      <c r="C707" s="721">
        <v>26</v>
      </c>
      <c r="D707" s="721">
        <v>10</v>
      </c>
      <c r="E707" s="721">
        <v>8</v>
      </c>
      <c r="F707" s="721">
        <v>8</v>
      </c>
      <c r="G707" s="721">
        <v>36</v>
      </c>
      <c r="H707" s="721">
        <v>37</v>
      </c>
      <c r="I707" s="723">
        <v>28</v>
      </c>
      <c r="J707" s="725">
        <f t="shared" si="57"/>
        <v>26</v>
      </c>
      <c r="K707" s="725">
        <f t="shared" si="58"/>
        <v>28</v>
      </c>
      <c r="L707" s="1344"/>
      <c r="M707" s="1345"/>
      <c r="N707" s="1345"/>
      <c r="O707" s="1346"/>
      <c r="Q707" s="422" t="s">
        <v>591</v>
      </c>
      <c r="R707" s="20"/>
      <c r="S707" s="20"/>
      <c r="T707" s="20"/>
      <c r="U707" s="20"/>
      <c r="V707" s="20"/>
      <c r="W707" s="20"/>
      <c r="X707" s="10"/>
      <c r="Y707" s="20" t="s">
        <v>1488</v>
      </c>
      <c r="Z707" s="20"/>
      <c r="AA707" s="20"/>
      <c r="AB707" s="20"/>
      <c r="AC707" s="20"/>
      <c r="AD707" s="20"/>
      <c r="AE707" s="21"/>
    </row>
    <row r="708" spans="1:31" ht="15" customHeight="1" x14ac:dyDescent="0.2">
      <c r="A708" s="514">
        <v>8</v>
      </c>
      <c r="B708" s="54" t="s">
        <v>1808</v>
      </c>
      <c r="C708" s="721">
        <v>26</v>
      </c>
      <c r="D708" s="721">
        <v>9</v>
      </c>
      <c r="E708" s="721">
        <v>6</v>
      </c>
      <c r="F708" s="721">
        <v>11</v>
      </c>
      <c r="G708" s="721">
        <v>30</v>
      </c>
      <c r="H708" s="721">
        <v>40</v>
      </c>
      <c r="I708" s="723">
        <v>24</v>
      </c>
      <c r="J708" s="725">
        <f t="shared" si="57"/>
        <v>26</v>
      </c>
      <c r="K708" s="725">
        <f t="shared" si="58"/>
        <v>24</v>
      </c>
      <c r="L708" s="1344"/>
      <c r="M708" s="1345"/>
      <c r="N708" s="1345"/>
      <c r="O708" s="1346"/>
      <c r="Q708" s="422" t="s">
        <v>777</v>
      </c>
      <c r="R708" s="20" t="s">
        <v>1207</v>
      </c>
      <c r="S708" s="20" t="s">
        <v>1539</v>
      </c>
      <c r="T708" s="20" t="s">
        <v>1490</v>
      </c>
      <c r="U708" s="20" t="s">
        <v>1642</v>
      </c>
      <c r="V708" s="20" t="s">
        <v>1494</v>
      </c>
      <c r="W708" s="20" t="s">
        <v>355</v>
      </c>
      <c r="X708" s="20" t="s">
        <v>1599</v>
      </c>
      <c r="Y708" s="10"/>
      <c r="Z708" s="20" t="s">
        <v>1597</v>
      </c>
      <c r="AA708" s="20" t="s">
        <v>1487</v>
      </c>
      <c r="AB708" s="20" t="s">
        <v>1599</v>
      </c>
      <c r="AC708" s="20" t="s">
        <v>1599</v>
      </c>
      <c r="AD708" s="20" t="s">
        <v>1539</v>
      </c>
      <c r="AE708" s="21" t="s">
        <v>1487</v>
      </c>
    </row>
    <row r="709" spans="1:31" ht="15" customHeight="1" x14ac:dyDescent="0.2">
      <c r="A709" s="514">
        <v>9</v>
      </c>
      <c r="B709" s="54" t="s">
        <v>767</v>
      </c>
      <c r="C709" s="721">
        <v>26</v>
      </c>
      <c r="D709" s="721">
        <v>7</v>
      </c>
      <c r="E709" s="721">
        <v>9</v>
      </c>
      <c r="F709" s="721">
        <v>10</v>
      </c>
      <c r="G709" s="721">
        <v>25</v>
      </c>
      <c r="H709" s="721">
        <v>34</v>
      </c>
      <c r="I709" s="723">
        <v>23</v>
      </c>
      <c r="J709" s="725">
        <f t="shared" si="57"/>
        <v>26</v>
      </c>
      <c r="K709" s="725">
        <f t="shared" si="58"/>
        <v>23</v>
      </c>
      <c r="L709" s="1344"/>
      <c r="M709" s="1345"/>
      <c r="N709" s="1345"/>
      <c r="O709" s="1346"/>
      <c r="Q709" s="422" t="s">
        <v>1684</v>
      </c>
      <c r="R709" s="20"/>
      <c r="S709" s="20"/>
      <c r="T709" s="20"/>
      <c r="U709" s="20"/>
      <c r="V709" s="20"/>
      <c r="W709" s="20"/>
      <c r="X709" s="20"/>
      <c r="Y709" s="20" t="s">
        <v>1207</v>
      </c>
      <c r="Z709" s="10"/>
      <c r="AA709" s="20"/>
      <c r="AB709" s="20"/>
      <c r="AC709" s="20"/>
      <c r="AD709" s="20"/>
      <c r="AE709" s="21"/>
    </row>
    <row r="710" spans="1:31" ht="15" customHeight="1" x14ac:dyDescent="0.2">
      <c r="A710" s="514">
        <v>10</v>
      </c>
      <c r="B710" s="54" t="s">
        <v>1598</v>
      </c>
      <c r="C710" s="721">
        <v>26</v>
      </c>
      <c r="D710" s="721">
        <v>6</v>
      </c>
      <c r="E710" s="721">
        <v>9</v>
      </c>
      <c r="F710" s="721">
        <v>11</v>
      </c>
      <c r="G710" s="721">
        <v>35</v>
      </c>
      <c r="H710" s="721">
        <v>38</v>
      </c>
      <c r="I710" s="723">
        <v>21</v>
      </c>
      <c r="J710" s="725">
        <f t="shared" si="57"/>
        <v>26</v>
      </c>
      <c r="K710" s="725">
        <f t="shared" si="58"/>
        <v>21</v>
      </c>
      <c r="L710" s="1344"/>
      <c r="M710" s="1345"/>
      <c r="N710" s="1345"/>
      <c r="O710" s="1346"/>
      <c r="Q710" s="422" t="s">
        <v>533</v>
      </c>
      <c r="R710" s="20"/>
      <c r="S710" s="20"/>
      <c r="T710" s="20"/>
      <c r="U710" s="20"/>
      <c r="V710" s="20"/>
      <c r="W710" s="20"/>
      <c r="X710" s="20"/>
      <c r="Y710" s="20" t="s">
        <v>1602</v>
      </c>
      <c r="Z710" s="20"/>
      <c r="AA710" s="10"/>
      <c r="AB710" s="20"/>
      <c r="AC710" s="20"/>
      <c r="AD710" s="20"/>
      <c r="AE710" s="21"/>
    </row>
    <row r="711" spans="1:31" ht="15" customHeight="1" x14ac:dyDescent="0.2">
      <c r="A711" s="514">
        <v>11</v>
      </c>
      <c r="B711" s="54" t="s">
        <v>174</v>
      </c>
      <c r="C711" s="721">
        <v>26</v>
      </c>
      <c r="D711" s="721">
        <v>7</v>
      </c>
      <c r="E711" s="721">
        <v>5</v>
      </c>
      <c r="F711" s="721">
        <v>14</v>
      </c>
      <c r="G711" s="721">
        <v>28</v>
      </c>
      <c r="H711" s="721">
        <v>51</v>
      </c>
      <c r="I711" s="723">
        <v>19</v>
      </c>
      <c r="J711" s="725">
        <f t="shared" ref="J711:J774" si="62">D711+E711+F711</f>
        <v>26</v>
      </c>
      <c r="K711" s="725">
        <f t="shared" ref="K711:K774" si="63">D711*2+E711</f>
        <v>19</v>
      </c>
      <c r="L711" s="1344"/>
      <c r="M711" s="1345"/>
      <c r="N711" s="1345"/>
      <c r="O711" s="1346"/>
      <c r="Q711" s="422" t="s">
        <v>769</v>
      </c>
      <c r="R711" s="20"/>
      <c r="S711" s="20"/>
      <c r="T711" s="20"/>
      <c r="U711" s="20"/>
      <c r="V711" s="20"/>
      <c r="W711" s="20"/>
      <c r="X711" s="20"/>
      <c r="Y711" s="20" t="s">
        <v>1207</v>
      </c>
      <c r="Z711" s="20"/>
      <c r="AA711" s="20"/>
      <c r="AB711" s="10"/>
      <c r="AC711" s="20"/>
      <c r="AD711" s="20"/>
      <c r="AE711" s="21"/>
    </row>
    <row r="712" spans="1:31" ht="15" customHeight="1" x14ac:dyDescent="0.2">
      <c r="A712" s="514">
        <v>12</v>
      </c>
      <c r="B712" s="54" t="s">
        <v>2326</v>
      </c>
      <c r="C712" s="721">
        <v>26</v>
      </c>
      <c r="D712" s="721">
        <v>5</v>
      </c>
      <c r="E712" s="721">
        <v>8</v>
      </c>
      <c r="F712" s="721">
        <v>13</v>
      </c>
      <c r="G712" s="721">
        <v>23</v>
      </c>
      <c r="H712" s="721">
        <v>48</v>
      </c>
      <c r="I712" s="723">
        <v>18</v>
      </c>
      <c r="J712" s="725">
        <f t="shared" si="62"/>
        <v>26</v>
      </c>
      <c r="K712" s="725">
        <f t="shared" si="63"/>
        <v>18</v>
      </c>
      <c r="L712" s="1344"/>
      <c r="M712" s="1345"/>
      <c r="N712" s="1345"/>
      <c r="O712" s="1346"/>
      <c r="Q712" s="422" t="s">
        <v>704</v>
      </c>
      <c r="R712" s="20"/>
      <c r="S712" s="20"/>
      <c r="T712" s="20"/>
      <c r="U712" s="20"/>
      <c r="V712" s="20"/>
      <c r="W712" s="20"/>
      <c r="X712" s="20"/>
      <c r="Y712" s="20" t="s">
        <v>844</v>
      </c>
      <c r="Z712" s="20"/>
      <c r="AA712" s="20"/>
      <c r="AB712" s="20"/>
      <c r="AC712" s="10"/>
      <c r="AD712" s="20"/>
      <c r="AE712" s="21"/>
    </row>
    <row r="713" spans="1:31" ht="15" customHeight="1" x14ac:dyDescent="0.2">
      <c r="A713" s="514">
        <v>13</v>
      </c>
      <c r="B713" s="54" t="s">
        <v>819</v>
      </c>
      <c r="C713" s="721">
        <v>26</v>
      </c>
      <c r="D713" s="721">
        <v>5</v>
      </c>
      <c r="E713" s="721">
        <v>6</v>
      </c>
      <c r="F713" s="721">
        <v>15</v>
      </c>
      <c r="G713" s="721">
        <v>23</v>
      </c>
      <c r="H713" s="721">
        <v>49</v>
      </c>
      <c r="I713" s="723">
        <v>16</v>
      </c>
      <c r="J713" s="725">
        <f t="shared" si="62"/>
        <v>26</v>
      </c>
      <c r="K713" s="725">
        <f t="shared" si="63"/>
        <v>16</v>
      </c>
      <c r="L713" s="1344"/>
      <c r="M713" s="1345"/>
      <c r="N713" s="1345"/>
      <c r="O713" s="1346"/>
      <c r="Q713" s="422" t="s">
        <v>2162</v>
      </c>
      <c r="R713" s="20"/>
      <c r="S713" s="20"/>
      <c r="T713" s="20"/>
      <c r="U713" s="20"/>
      <c r="V713" s="20"/>
      <c r="W713" s="20"/>
      <c r="X713" s="20"/>
      <c r="Y713" s="20" t="s">
        <v>1210</v>
      </c>
      <c r="Z713" s="20"/>
      <c r="AA713" s="20"/>
      <c r="AB713" s="20"/>
      <c r="AC713" s="20"/>
      <c r="AD713" s="10"/>
      <c r="AE713" s="21"/>
    </row>
    <row r="714" spans="1:31" ht="15" customHeight="1" thickBot="1" x14ac:dyDescent="0.25">
      <c r="A714" s="515">
        <v>14</v>
      </c>
      <c r="B714" s="55" t="s">
        <v>761</v>
      </c>
      <c r="C714" s="722">
        <v>26</v>
      </c>
      <c r="D714" s="722">
        <v>4</v>
      </c>
      <c r="E714" s="722">
        <v>7</v>
      </c>
      <c r="F714" s="722">
        <v>15</v>
      </c>
      <c r="G714" s="722">
        <v>26</v>
      </c>
      <c r="H714" s="722">
        <v>63</v>
      </c>
      <c r="I714" s="724">
        <v>15</v>
      </c>
      <c r="J714" s="725">
        <f t="shared" si="62"/>
        <v>26</v>
      </c>
      <c r="K714" s="725">
        <f t="shared" si="63"/>
        <v>15</v>
      </c>
      <c r="L714" s="1347"/>
      <c r="M714" s="1348"/>
      <c r="N714" s="1348"/>
      <c r="O714" s="1349"/>
      <c r="Q714" s="423" t="s">
        <v>1306</v>
      </c>
      <c r="R714" s="23"/>
      <c r="S714" s="23"/>
      <c r="T714" s="23"/>
      <c r="U714" s="23"/>
      <c r="V714" s="23"/>
      <c r="W714" s="23"/>
      <c r="X714" s="23"/>
      <c r="Y714" s="23" t="s">
        <v>1207</v>
      </c>
      <c r="Z714" s="23"/>
      <c r="AA714" s="23"/>
      <c r="AB714" s="23"/>
      <c r="AC714" s="23"/>
      <c r="AD714" s="23"/>
      <c r="AE714" s="15"/>
    </row>
    <row r="715" spans="1:31" ht="15" customHeight="1" x14ac:dyDescent="0.2">
      <c r="C715" s="725">
        <f t="shared" ref="C715:I715" si="64">SUM(C701:C714)</f>
        <v>364</v>
      </c>
      <c r="D715" s="725">
        <f t="shared" si="64"/>
        <v>132</v>
      </c>
      <c r="E715" s="725">
        <f t="shared" si="64"/>
        <v>100</v>
      </c>
      <c r="F715" s="725">
        <f t="shared" si="64"/>
        <v>132</v>
      </c>
      <c r="G715" s="725">
        <f t="shared" si="64"/>
        <v>530</v>
      </c>
      <c r="H715" s="725">
        <f t="shared" si="64"/>
        <v>530</v>
      </c>
      <c r="I715" s="725">
        <f t="shared" si="64"/>
        <v>364</v>
      </c>
      <c r="J715" s="725">
        <f t="shared" si="62"/>
        <v>364</v>
      </c>
      <c r="K715" s="725">
        <f t="shared" si="63"/>
        <v>364</v>
      </c>
    </row>
    <row r="716" spans="1:31" ht="15" customHeight="1" thickBot="1" x14ac:dyDescent="0.25"/>
    <row r="717" spans="1:31" ht="15" customHeight="1" thickBot="1" x14ac:dyDescent="0.25">
      <c r="A717" s="1239" t="s">
        <v>2304</v>
      </c>
      <c r="B717" s="1240"/>
      <c r="C717" s="1240"/>
      <c r="D717" s="1240"/>
      <c r="E717" s="1240"/>
      <c r="F717" s="1241"/>
      <c r="G717" s="1236" t="s">
        <v>2323</v>
      </c>
      <c r="H717" s="1237"/>
      <c r="I717" s="1238"/>
      <c r="L717" s="952" t="s">
        <v>538</v>
      </c>
      <c r="M717" s="953"/>
      <c r="N717" s="953"/>
      <c r="O717" s="954"/>
    </row>
    <row r="718" spans="1:31" ht="15" customHeight="1" thickBot="1" x14ac:dyDescent="0.25">
      <c r="A718" s="508" t="s">
        <v>496</v>
      </c>
      <c r="B718" s="509" t="s">
        <v>497</v>
      </c>
      <c r="C718" s="510" t="s">
        <v>498</v>
      </c>
      <c r="D718" s="510" t="s">
        <v>499</v>
      </c>
      <c r="E718" s="510" t="s">
        <v>500</v>
      </c>
      <c r="F718" s="510" t="s">
        <v>501</v>
      </c>
      <c r="G718" s="511" t="s">
        <v>502</v>
      </c>
      <c r="H718" s="511" t="s">
        <v>503</v>
      </c>
      <c r="I718" s="512" t="s">
        <v>504</v>
      </c>
      <c r="L718" s="955"/>
      <c r="M718" s="956"/>
      <c r="N718" s="956"/>
      <c r="O718" s="957"/>
      <c r="Q718" s="24" t="s">
        <v>2324</v>
      </c>
      <c r="R718" s="420" t="s">
        <v>116</v>
      </c>
      <c r="S718" s="420" t="s">
        <v>716</v>
      </c>
      <c r="T718" s="420" t="s">
        <v>117</v>
      </c>
      <c r="U718" s="420" t="s">
        <v>901</v>
      </c>
      <c r="V718" s="420" t="s">
        <v>1631</v>
      </c>
      <c r="W718" s="420" t="s">
        <v>700</v>
      </c>
      <c r="X718" s="420" t="s">
        <v>511</v>
      </c>
      <c r="Y718" s="420" t="s">
        <v>1178</v>
      </c>
      <c r="Z718" s="420" t="s">
        <v>322</v>
      </c>
      <c r="AA718" s="420" t="s">
        <v>501</v>
      </c>
      <c r="AB718" s="420" t="s">
        <v>544</v>
      </c>
      <c r="AC718" s="420" t="s">
        <v>2136</v>
      </c>
      <c r="AD718" s="420" t="s">
        <v>1587</v>
      </c>
      <c r="AE718" s="421" t="s">
        <v>547</v>
      </c>
    </row>
    <row r="719" spans="1:31" ht="15" customHeight="1" x14ac:dyDescent="0.2">
      <c r="A719" s="518">
        <v>1</v>
      </c>
      <c r="B719" s="126" t="s">
        <v>1923</v>
      </c>
      <c r="C719" s="726">
        <v>26</v>
      </c>
      <c r="D719" s="726">
        <v>19</v>
      </c>
      <c r="E719" s="726">
        <v>2</v>
      </c>
      <c r="F719" s="726">
        <v>5</v>
      </c>
      <c r="G719" s="726">
        <v>53</v>
      </c>
      <c r="H719" s="726">
        <v>21</v>
      </c>
      <c r="I719" s="727">
        <v>40</v>
      </c>
      <c r="J719" s="725">
        <f t="shared" si="62"/>
        <v>26</v>
      </c>
      <c r="K719" s="725">
        <f t="shared" si="63"/>
        <v>40</v>
      </c>
      <c r="L719" s="1341" t="s">
        <v>532</v>
      </c>
      <c r="M719" s="1342"/>
      <c r="N719" s="1342"/>
      <c r="O719" s="1343"/>
      <c r="Q719" s="422" t="s">
        <v>116</v>
      </c>
      <c r="R719" s="10"/>
      <c r="S719" s="20"/>
      <c r="T719" s="20"/>
      <c r="U719" s="20"/>
      <c r="V719" s="20"/>
      <c r="W719" s="20"/>
      <c r="X719" s="20"/>
      <c r="Y719" s="20"/>
      <c r="Z719" s="20"/>
      <c r="AA719" s="20"/>
      <c r="AB719" s="20"/>
      <c r="AC719" s="20"/>
      <c r="AD719" s="20"/>
      <c r="AE719" s="21"/>
    </row>
    <row r="720" spans="1:31" ht="15" customHeight="1" x14ac:dyDescent="0.2">
      <c r="A720" s="514">
        <v>2</v>
      </c>
      <c r="B720" s="129" t="s">
        <v>2327</v>
      </c>
      <c r="C720" s="721">
        <v>26</v>
      </c>
      <c r="D720" s="721">
        <v>14</v>
      </c>
      <c r="E720" s="721">
        <v>5</v>
      </c>
      <c r="F720" s="721">
        <v>7</v>
      </c>
      <c r="G720" s="721">
        <v>56</v>
      </c>
      <c r="H720" s="721">
        <v>31</v>
      </c>
      <c r="I720" s="723">
        <v>33</v>
      </c>
      <c r="J720" s="725">
        <f t="shared" si="62"/>
        <v>26</v>
      </c>
      <c r="K720" s="725">
        <f t="shared" si="63"/>
        <v>33</v>
      </c>
      <c r="L720" s="1344"/>
      <c r="M720" s="1345"/>
      <c r="N720" s="1345"/>
      <c r="O720" s="1346"/>
      <c r="Q720" s="422" t="s">
        <v>716</v>
      </c>
      <c r="R720" s="20"/>
      <c r="S720" s="10"/>
      <c r="T720" s="20"/>
      <c r="U720" s="20"/>
      <c r="V720" s="20"/>
      <c r="W720" s="20"/>
      <c r="X720" s="20"/>
      <c r="Y720" s="20"/>
      <c r="Z720" s="20"/>
      <c r="AA720" s="20"/>
      <c r="AB720" s="20"/>
      <c r="AC720" s="20"/>
      <c r="AD720" s="20"/>
      <c r="AE720" s="21"/>
    </row>
    <row r="721" spans="1:31" ht="15" customHeight="1" x14ac:dyDescent="0.2">
      <c r="A721" s="514">
        <v>3</v>
      </c>
      <c r="B721" s="129" t="s">
        <v>711</v>
      </c>
      <c r="C721" s="721">
        <v>26</v>
      </c>
      <c r="D721" s="721">
        <v>13</v>
      </c>
      <c r="E721" s="721">
        <v>6</v>
      </c>
      <c r="F721" s="721">
        <v>7</v>
      </c>
      <c r="G721" s="721">
        <v>55</v>
      </c>
      <c r="H721" s="721">
        <v>43</v>
      </c>
      <c r="I721" s="723">
        <v>32</v>
      </c>
      <c r="J721" s="725">
        <f t="shared" si="62"/>
        <v>26</v>
      </c>
      <c r="K721" s="725">
        <f t="shared" si="63"/>
        <v>32</v>
      </c>
      <c r="L721" s="1344"/>
      <c r="M721" s="1345"/>
      <c r="N721" s="1345"/>
      <c r="O721" s="1346"/>
      <c r="Q721" s="422" t="s">
        <v>117</v>
      </c>
      <c r="R721" s="20"/>
      <c r="S721" s="20"/>
      <c r="T721" s="10"/>
      <c r="U721" s="20"/>
      <c r="V721" s="20"/>
      <c r="W721" s="20"/>
      <c r="X721" s="20"/>
      <c r="Y721" s="20"/>
      <c r="Z721" s="20"/>
      <c r="AA721" s="20"/>
      <c r="AB721" s="20"/>
      <c r="AC721" s="20"/>
      <c r="AD721" s="20"/>
      <c r="AE721" s="21"/>
    </row>
    <row r="722" spans="1:31" ht="15" customHeight="1" x14ac:dyDescent="0.2">
      <c r="A722" s="514">
        <v>4</v>
      </c>
      <c r="B722" s="129" t="s">
        <v>164</v>
      </c>
      <c r="C722" s="721">
        <v>26</v>
      </c>
      <c r="D722" s="721">
        <v>13</v>
      </c>
      <c r="E722" s="721">
        <v>3</v>
      </c>
      <c r="F722" s="721">
        <v>10</v>
      </c>
      <c r="G722" s="721">
        <v>35</v>
      </c>
      <c r="H722" s="721">
        <v>34</v>
      </c>
      <c r="I722" s="723">
        <v>29</v>
      </c>
      <c r="J722" s="725">
        <f t="shared" si="62"/>
        <v>26</v>
      </c>
      <c r="K722" s="725">
        <f t="shared" si="63"/>
        <v>29</v>
      </c>
      <c r="L722" s="1344"/>
      <c r="M722" s="1345"/>
      <c r="N722" s="1345"/>
      <c r="O722" s="1346"/>
      <c r="Q722" s="422" t="s">
        <v>901</v>
      </c>
      <c r="R722" s="20"/>
      <c r="S722" s="20"/>
      <c r="T722" s="20"/>
      <c r="U722" s="10"/>
      <c r="V722" s="20"/>
      <c r="W722" s="20"/>
      <c r="X722" s="20"/>
      <c r="Y722" s="20"/>
      <c r="Z722" s="20"/>
      <c r="AA722" s="20"/>
      <c r="AB722" s="20"/>
      <c r="AC722" s="20"/>
      <c r="AD722" s="20"/>
      <c r="AE722" s="21"/>
    </row>
    <row r="723" spans="1:31" ht="15" customHeight="1" x14ac:dyDescent="0.2">
      <c r="A723" s="514">
        <v>5</v>
      </c>
      <c r="B723" s="129" t="s">
        <v>2170</v>
      </c>
      <c r="C723" s="721">
        <v>26</v>
      </c>
      <c r="D723" s="721">
        <v>13</v>
      </c>
      <c r="E723" s="721">
        <v>2</v>
      </c>
      <c r="F723" s="721">
        <v>11</v>
      </c>
      <c r="G723" s="721">
        <v>40</v>
      </c>
      <c r="H723" s="721">
        <v>42</v>
      </c>
      <c r="I723" s="723">
        <v>28</v>
      </c>
      <c r="J723" s="725">
        <f t="shared" si="62"/>
        <v>26</v>
      </c>
      <c r="K723" s="725">
        <f t="shared" si="63"/>
        <v>28</v>
      </c>
      <c r="L723" s="1344"/>
      <c r="M723" s="1345"/>
      <c r="N723" s="1345"/>
      <c r="O723" s="1346"/>
      <c r="Q723" s="422" t="s">
        <v>1631</v>
      </c>
      <c r="R723" s="20"/>
      <c r="S723" s="20"/>
      <c r="T723" s="20"/>
      <c r="U723" s="20"/>
      <c r="V723" s="10"/>
      <c r="W723" s="20"/>
      <c r="X723" s="20"/>
      <c r="Y723" s="20"/>
      <c r="Z723" s="20"/>
      <c r="AA723" s="20"/>
      <c r="AB723" s="20"/>
      <c r="AC723" s="20"/>
      <c r="AD723" s="20"/>
      <c r="AE723" s="21" t="s">
        <v>532</v>
      </c>
    </row>
    <row r="724" spans="1:31" ht="15" customHeight="1" x14ac:dyDescent="0.2">
      <c r="A724" s="514">
        <v>6</v>
      </c>
      <c r="B724" s="129" t="s">
        <v>2328</v>
      </c>
      <c r="C724" s="721">
        <v>26</v>
      </c>
      <c r="D724" s="721">
        <v>10</v>
      </c>
      <c r="E724" s="721">
        <v>6</v>
      </c>
      <c r="F724" s="721">
        <v>10</v>
      </c>
      <c r="G724" s="721">
        <v>35</v>
      </c>
      <c r="H724" s="721">
        <v>37</v>
      </c>
      <c r="I724" s="723">
        <v>26</v>
      </c>
      <c r="J724" s="725">
        <f t="shared" si="62"/>
        <v>26</v>
      </c>
      <c r="K724" s="725">
        <f t="shared" si="63"/>
        <v>26</v>
      </c>
      <c r="L724" s="1344"/>
      <c r="M724" s="1345"/>
      <c r="N724" s="1345"/>
      <c r="O724" s="1346"/>
      <c r="Q724" s="422" t="s">
        <v>511</v>
      </c>
      <c r="R724" s="20"/>
      <c r="S724" s="20"/>
      <c r="T724" s="20"/>
      <c r="U724" s="20"/>
      <c r="V724" s="20"/>
      <c r="W724" s="10"/>
      <c r="X724" s="20"/>
      <c r="Y724" s="20"/>
      <c r="Z724" s="20"/>
      <c r="AA724" s="20"/>
      <c r="AB724" s="20"/>
      <c r="AC724" s="20"/>
      <c r="AD724" s="20"/>
      <c r="AE724" s="21"/>
    </row>
    <row r="725" spans="1:31" ht="15" customHeight="1" x14ac:dyDescent="0.2">
      <c r="A725" s="514">
        <v>7</v>
      </c>
      <c r="B725" s="129" t="s">
        <v>708</v>
      </c>
      <c r="C725" s="721">
        <v>26</v>
      </c>
      <c r="D725" s="721">
        <v>8</v>
      </c>
      <c r="E725" s="721">
        <v>10</v>
      </c>
      <c r="F725" s="721">
        <v>8</v>
      </c>
      <c r="G725" s="721">
        <v>37</v>
      </c>
      <c r="H725" s="721">
        <v>40</v>
      </c>
      <c r="I725" s="723">
        <v>26</v>
      </c>
      <c r="J725" s="725">
        <f t="shared" si="62"/>
        <v>26</v>
      </c>
      <c r="K725" s="725">
        <f t="shared" si="63"/>
        <v>26</v>
      </c>
      <c r="L725" s="1344"/>
      <c r="M725" s="1345"/>
      <c r="N725" s="1345"/>
      <c r="O725" s="1346"/>
      <c r="Q725" s="422" t="s">
        <v>700</v>
      </c>
      <c r="R725" s="20"/>
      <c r="S725" s="20"/>
      <c r="T725" s="20"/>
      <c r="U725" s="20"/>
      <c r="V725" s="20"/>
      <c r="W725" s="20"/>
      <c r="X725" s="10"/>
      <c r="Y725" s="20"/>
      <c r="Z725" s="20"/>
      <c r="AA725" s="20"/>
      <c r="AB725" s="20"/>
      <c r="AC725" s="20"/>
      <c r="AD725" s="20"/>
      <c r="AE725" s="21"/>
    </row>
    <row r="726" spans="1:31" ht="15" customHeight="1" x14ac:dyDescent="0.2">
      <c r="A726" s="514">
        <v>8</v>
      </c>
      <c r="B726" s="129" t="s">
        <v>128</v>
      </c>
      <c r="C726" s="721">
        <v>26</v>
      </c>
      <c r="D726" s="721">
        <v>9</v>
      </c>
      <c r="E726" s="721">
        <v>8</v>
      </c>
      <c r="F726" s="721">
        <v>9</v>
      </c>
      <c r="G726" s="721">
        <v>36</v>
      </c>
      <c r="H726" s="721">
        <v>42</v>
      </c>
      <c r="I726" s="723">
        <v>26</v>
      </c>
      <c r="J726" s="725">
        <f t="shared" si="62"/>
        <v>26</v>
      </c>
      <c r="K726" s="725">
        <f t="shared" si="63"/>
        <v>26</v>
      </c>
      <c r="L726" s="1344"/>
      <c r="M726" s="1345"/>
      <c r="N726" s="1345"/>
      <c r="O726" s="1346"/>
      <c r="Q726" s="422" t="s">
        <v>1178</v>
      </c>
      <c r="R726" s="20"/>
      <c r="S726" s="20"/>
      <c r="T726" s="20"/>
      <c r="U726" s="20"/>
      <c r="V726" s="20"/>
      <c r="W726" s="20"/>
      <c r="X726" s="20"/>
      <c r="Y726" s="10"/>
      <c r="Z726" s="20"/>
      <c r="AA726" s="20"/>
      <c r="AB726" s="20"/>
      <c r="AC726" s="20"/>
      <c r="AD726" s="20"/>
      <c r="AE726" s="21"/>
    </row>
    <row r="727" spans="1:31" ht="15" customHeight="1" x14ac:dyDescent="0.2">
      <c r="A727" s="514">
        <v>9</v>
      </c>
      <c r="B727" s="129" t="s">
        <v>554</v>
      </c>
      <c r="C727" s="721">
        <v>26</v>
      </c>
      <c r="D727" s="721">
        <v>10</v>
      </c>
      <c r="E727" s="721">
        <v>4</v>
      </c>
      <c r="F727" s="721">
        <v>12</v>
      </c>
      <c r="G727" s="721">
        <v>43</v>
      </c>
      <c r="H727" s="721">
        <v>34</v>
      </c>
      <c r="I727" s="723">
        <v>24</v>
      </c>
      <c r="J727" s="725">
        <f t="shared" si="62"/>
        <v>26</v>
      </c>
      <c r="K727" s="725">
        <f t="shared" si="63"/>
        <v>24</v>
      </c>
      <c r="L727" s="1344"/>
      <c r="M727" s="1345"/>
      <c r="N727" s="1345"/>
      <c r="O727" s="1346"/>
      <c r="Q727" s="422" t="s">
        <v>322</v>
      </c>
      <c r="R727" s="20"/>
      <c r="S727" s="20"/>
      <c r="T727" s="20"/>
      <c r="U727" s="20"/>
      <c r="V727" s="20"/>
      <c r="W727" s="20"/>
      <c r="X727" s="20"/>
      <c r="Y727" s="20"/>
      <c r="Z727" s="10"/>
      <c r="AA727" s="20"/>
      <c r="AB727" s="20"/>
      <c r="AC727" s="20"/>
      <c r="AD727" s="20"/>
      <c r="AE727" s="21"/>
    </row>
    <row r="728" spans="1:31" ht="15" customHeight="1" x14ac:dyDescent="0.2">
      <c r="A728" s="514">
        <v>10</v>
      </c>
      <c r="B728" s="129" t="s">
        <v>2138</v>
      </c>
      <c r="C728" s="721">
        <v>26</v>
      </c>
      <c r="D728" s="721">
        <v>6</v>
      </c>
      <c r="E728" s="721">
        <v>10</v>
      </c>
      <c r="F728" s="721">
        <v>10</v>
      </c>
      <c r="G728" s="721">
        <v>31</v>
      </c>
      <c r="H728" s="721">
        <v>41</v>
      </c>
      <c r="I728" s="723">
        <v>22</v>
      </c>
      <c r="J728" s="725">
        <f t="shared" si="62"/>
        <v>26</v>
      </c>
      <c r="K728" s="725">
        <f t="shared" si="63"/>
        <v>22</v>
      </c>
      <c r="L728" s="1344"/>
      <c r="M728" s="1345"/>
      <c r="N728" s="1345"/>
      <c r="O728" s="1346"/>
      <c r="Q728" s="422" t="s">
        <v>501</v>
      </c>
      <c r="R728" s="20"/>
      <c r="S728" s="20"/>
      <c r="T728" s="20"/>
      <c r="U728" s="20"/>
      <c r="V728" s="20"/>
      <c r="W728" s="20"/>
      <c r="X728" s="20"/>
      <c r="Y728" s="20"/>
      <c r="Z728" s="20"/>
      <c r="AA728" s="10"/>
      <c r="AB728" s="20"/>
      <c r="AC728" s="20"/>
      <c r="AD728" s="20"/>
      <c r="AE728" s="21"/>
    </row>
    <row r="729" spans="1:31" ht="15" customHeight="1" x14ac:dyDescent="0.2">
      <c r="A729" s="514">
        <v>11</v>
      </c>
      <c r="B729" s="129" t="s">
        <v>1635</v>
      </c>
      <c r="C729" s="721">
        <v>26</v>
      </c>
      <c r="D729" s="721">
        <v>9</v>
      </c>
      <c r="E729" s="721">
        <v>3</v>
      </c>
      <c r="F729" s="721">
        <v>14</v>
      </c>
      <c r="G729" s="721">
        <v>37</v>
      </c>
      <c r="H729" s="721">
        <v>50</v>
      </c>
      <c r="I729" s="723">
        <v>21</v>
      </c>
      <c r="J729" s="725">
        <f t="shared" si="62"/>
        <v>26</v>
      </c>
      <c r="K729" s="725">
        <f t="shared" si="63"/>
        <v>21</v>
      </c>
      <c r="L729" s="1344"/>
      <c r="M729" s="1345"/>
      <c r="N729" s="1345"/>
      <c r="O729" s="1346"/>
      <c r="Q729" s="422" t="s">
        <v>544</v>
      </c>
      <c r="R729" s="20"/>
      <c r="S729" s="20"/>
      <c r="T729" s="20"/>
      <c r="U729" s="20"/>
      <c r="V729" s="20"/>
      <c r="W729" s="20"/>
      <c r="X729" s="20"/>
      <c r="Y729" s="20"/>
      <c r="Z729" s="20"/>
      <c r="AA729" s="20"/>
      <c r="AB729" s="10"/>
      <c r="AC729" s="20"/>
      <c r="AD729" s="20"/>
      <c r="AE729" s="21"/>
    </row>
    <row r="730" spans="1:31" ht="15" customHeight="1" x14ac:dyDescent="0.2">
      <c r="A730" s="514">
        <v>12</v>
      </c>
      <c r="B730" s="129" t="s">
        <v>1180</v>
      </c>
      <c r="C730" s="721">
        <v>26</v>
      </c>
      <c r="D730" s="721">
        <v>8</v>
      </c>
      <c r="E730" s="721">
        <v>5</v>
      </c>
      <c r="F730" s="721">
        <v>13</v>
      </c>
      <c r="G730" s="721">
        <v>28</v>
      </c>
      <c r="H730" s="721">
        <v>38</v>
      </c>
      <c r="I730" s="723">
        <v>21</v>
      </c>
      <c r="J730" s="725">
        <f t="shared" si="62"/>
        <v>26</v>
      </c>
      <c r="K730" s="725">
        <f t="shared" si="63"/>
        <v>21</v>
      </c>
      <c r="L730" s="1344"/>
      <c r="M730" s="1345"/>
      <c r="N730" s="1345"/>
      <c r="O730" s="1346"/>
      <c r="Q730" s="422" t="s">
        <v>2136</v>
      </c>
      <c r="R730" s="20"/>
      <c r="S730" s="20"/>
      <c r="T730" s="20"/>
      <c r="U730" s="20"/>
      <c r="V730" s="20"/>
      <c r="W730" s="20"/>
      <c r="X730" s="20"/>
      <c r="Y730" s="20"/>
      <c r="Z730" s="20"/>
      <c r="AA730" s="20"/>
      <c r="AB730" s="20"/>
      <c r="AC730" s="10"/>
      <c r="AD730" s="20"/>
      <c r="AE730" s="21"/>
    </row>
    <row r="731" spans="1:31" ht="15" customHeight="1" x14ac:dyDescent="0.2">
      <c r="A731" s="514">
        <v>13</v>
      </c>
      <c r="B731" s="129" t="s">
        <v>906</v>
      </c>
      <c r="C731" s="721">
        <v>26</v>
      </c>
      <c r="D731" s="721">
        <v>6</v>
      </c>
      <c r="E731" s="721">
        <v>7</v>
      </c>
      <c r="F731" s="721">
        <v>13</v>
      </c>
      <c r="G731" s="721">
        <v>36</v>
      </c>
      <c r="H731" s="721">
        <v>49</v>
      </c>
      <c r="I731" s="723">
        <v>19</v>
      </c>
      <c r="J731" s="725">
        <f t="shared" si="62"/>
        <v>26</v>
      </c>
      <c r="K731" s="725">
        <f t="shared" si="63"/>
        <v>19</v>
      </c>
      <c r="L731" s="1344"/>
      <c r="M731" s="1345"/>
      <c r="N731" s="1345"/>
      <c r="O731" s="1346"/>
      <c r="Q731" s="422" t="s">
        <v>1587</v>
      </c>
      <c r="R731" s="20"/>
      <c r="S731" s="20"/>
      <c r="T731" s="20"/>
      <c r="U731" s="20"/>
      <c r="V731" s="20"/>
      <c r="W731" s="20"/>
      <c r="X731" s="20"/>
      <c r="Y731" s="20"/>
      <c r="Z731" s="20"/>
      <c r="AA731" s="20"/>
      <c r="AB731" s="20"/>
      <c r="AC731" s="20"/>
      <c r="AD731" s="10"/>
      <c r="AE731" s="21"/>
    </row>
    <row r="732" spans="1:31" ht="15" customHeight="1" thickBot="1" x14ac:dyDescent="0.25">
      <c r="A732" s="515">
        <v>14</v>
      </c>
      <c r="B732" s="130" t="s">
        <v>991</v>
      </c>
      <c r="C732" s="722">
        <v>26</v>
      </c>
      <c r="D732" s="722">
        <v>6</v>
      </c>
      <c r="E732" s="722">
        <v>5</v>
      </c>
      <c r="F732" s="722">
        <v>15</v>
      </c>
      <c r="G732" s="722">
        <v>29</v>
      </c>
      <c r="H732" s="722">
        <v>49</v>
      </c>
      <c r="I732" s="724">
        <v>17</v>
      </c>
      <c r="J732" s="725">
        <f t="shared" si="62"/>
        <v>26</v>
      </c>
      <c r="K732" s="725">
        <f t="shared" si="63"/>
        <v>17</v>
      </c>
      <c r="L732" s="1347"/>
      <c r="M732" s="1348"/>
      <c r="N732" s="1348"/>
      <c r="O732" s="1349"/>
      <c r="Q732" s="423" t="s">
        <v>547</v>
      </c>
      <c r="R732" s="23"/>
      <c r="S732" s="23"/>
      <c r="T732" s="23"/>
      <c r="U732" s="23"/>
      <c r="V732" s="23"/>
      <c r="W732" s="23"/>
      <c r="X732" s="23"/>
      <c r="Y732" s="23"/>
      <c r="Z732" s="23"/>
      <c r="AA732" s="23"/>
      <c r="AB732" s="23"/>
      <c r="AC732" s="23"/>
      <c r="AD732" s="23"/>
      <c r="AE732" s="15"/>
    </row>
    <row r="733" spans="1:31" ht="15" customHeight="1" x14ac:dyDescent="0.2">
      <c r="C733" s="725">
        <f t="shared" ref="C733:I733" si="65">SUM(C719:C732)</f>
        <v>364</v>
      </c>
      <c r="D733" s="725">
        <f t="shared" si="65"/>
        <v>144</v>
      </c>
      <c r="E733" s="725">
        <f t="shared" si="65"/>
        <v>76</v>
      </c>
      <c r="F733" s="725">
        <f t="shared" si="65"/>
        <v>144</v>
      </c>
      <c r="G733" s="725">
        <f t="shared" si="65"/>
        <v>551</v>
      </c>
      <c r="H733" s="725">
        <f t="shared" si="65"/>
        <v>551</v>
      </c>
      <c r="I733" s="725">
        <f t="shared" si="65"/>
        <v>364</v>
      </c>
      <c r="J733" s="725">
        <f t="shared" si="62"/>
        <v>364</v>
      </c>
      <c r="K733" s="725">
        <f t="shared" si="63"/>
        <v>364</v>
      </c>
    </row>
    <row r="734" spans="1:31" ht="15" customHeight="1" thickBot="1" x14ac:dyDescent="0.25"/>
    <row r="735" spans="1:31" ht="15" customHeight="1" thickBot="1" x14ac:dyDescent="0.25">
      <c r="A735" s="1239" t="s">
        <v>2306</v>
      </c>
      <c r="B735" s="1240"/>
      <c r="C735" s="1240"/>
      <c r="D735" s="1240"/>
      <c r="E735" s="1240"/>
      <c r="F735" s="1241"/>
      <c r="G735" s="1236" t="s">
        <v>2323</v>
      </c>
      <c r="H735" s="1237"/>
      <c r="I735" s="1238"/>
      <c r="L735" s="952" t="s">
        <v>538</v>
      </c>
      <c r="M735" s="953"/>
      <c r="N735" s="953"/>
      <c r="O735" s="954"/>
    </row>
    <row r="736" spans="1:31" ht="15" customHeight="1" thickBot="1" x14ac:dyDescent="0.25">
      <c r="A736" s="508" t="s">
        <v>496</v>
      </c>
      <c r="B736" s="509" t="s">
        <v>497</v>
      </c>
      <c r="C736" s="510" t="s">
        <v>498</v>
      </c>
      <c r="D736" s="510" t="s">
        <v>499</v>
      </c>
      <c r="E736" s="510" t="s">
        <v>500</v>
      </c>
      <c r="F736" s="510" t="s">
        <v>501</v>
      </c>
      <c r="G736" s="511" t="s">
        <v>502</v>
      </c>
      <c r="H736" s="511" t="s">
        <v>503</v>
      </c>
      <c r="I736" s="512" t="s">
        <v>504</v>
      </c>
      <c r="L736" s="955"/>
      <c r="M736" s="956"/>
      <c r="N736" s="956"/>
      <c r="O736" s="957"/>
      <c r="Q736" s="24" t="s">
        <v>2324</v>
      </c>
      <c r="R736" s="420" t="s">
        <v>503</v>
      </c>
      <c r="S736" s="420" t="s">
        <v>901</v>
      </c>
      <c r="T736" s="420" t="s">
        <v>2240</v>
      </c>
      <c r="U736" s="420" t="s">
        <v>1814</v>
      </c>
      <c r="V736" s="420" t="s">
        <v>566</v>
      </c>
      <c r="W736" s="420" t="s">
        <v>299</v>
      </c>
      <c r="X736" s="420" t="s">
        <v>1313</v>
      </c>
      <c r="Y736" s="420" t="s">
        <v>120</v>
      </c>
      <c r="Z736" s="420" t="s">
        <v>153</v>
      </c>
      <c r="AA736" s="420" t="s">
        <v>499</v>
      </c>
      <c r="AB736" s="421" t="s">
        <v>1214</v>
      </c>
    </row>
    <row r="737" spans="1:28" ht="15" customHeight="1" x14ac:dyDescent="0.2">
      <c r="A737" s="518">
        <v>1</v>
      </c>
      <c r="B737" s="126" t="s">
        <v>42</v>
      </c>
      <c r="C737" s="726">
        <v>20</v>
      </c>
      <c r="D737" s="726">
        <v>15</v>
      </c>
      <c r="E737" s="726">
        <v>2</v>
      </c>
      <c r="F737" s="726">
        <v>3</v>
      </c>
      <c r="G737" s="726">
        <v>41</v>
      </c>
      <c r="H737" s="726">
        <v>15</v>
      </c>
      <c r="I737" s="727">
        <v>32</v>
      </c>
      <c r="J737" s="725">
        <f t="shared" si="62"/>
        <v>20</v>
      </c>
      <c r="K737" s="725">
        <f t="shared" si="63"/>
        <v>32</v>
      </c>
      <c r="L737" s="1341" t="s">
        <v>532</v>
      </c>
      <c r="M737" s="1342"/>
      <c r="N737" s="1342"/>
      <c r="O737" s="1343"/>
      <c r="Q737" s="422" t="s">
        <v>503</v>
      </c>
      <c r="R737" s="10"/>
      <c r="S737" s="20"/>
      <c r="T737" s="20"/>
      <c r="U737" s="20"/>
      <c r="V737" s="20"/>
      <c r="W737" s="20"/>
      <c r="X737" s="20"/>
      <c r="Y737" s="20"/>
      <c r="Z737" s="20"/>
      <c r="AA737" s="20"/>
      <c r="AB737" s="21"/>
    </row>
    <row r="738" spans="1:28" ht="15" customHeight="1" x14ac:dyDescent="0.2">
      <c r="A738" s="514">
        <v>2</v>
      </c>
      <c r="B738" s="129" t="s">
        <v>433</v>
      </c>
      <c r="C738" s="721">
        <v>20</v>
      </c>
      <c r="D738" s="721">
        <v>11</v>
      </c>
      <c r="E738" s="721">
        <v>5</v>
      </c>
      <c r="F738" s="721">
        <v>4</v>
      </c>
      <c r="G738" s="721">
        <v>35</v>
      </c>
      <c r="H738" s="721">
        <v>25</v>
      </c>
      <c r="I738" s="723">
        <v>27</v>
      </c>
      <c r="J738" s="725">
        <f t="shared" si="62"/>
        <v>20</v>
      </c>
      <c r="K738" s="725">
        <f t="shared" si="63"/>
        <v>27</v>
      </c>
      <c r="L738" s="1344"/>
      <c r="M738" s="1345"/>
      <c r="N738" s="1345"/>
      <c r="O738" s="1346"/>
      <c r="Q738" s="422" t="s">
        <v>901</v>
      </c>
      <c r="R738" s="20"/>
      <c r="S738" s="10"/>
      <c r="T738" s="20"/>
      <c r="U738" s="20"/>
      <c r="V738" s="20"/>
      <c r="W738" s="20"/>
      <c r="X738" s="20"/>
      <c r="Y738" s="20"/>
      <c r="Z738" s="20"/>
      <c r="AA738" s="20"/>
      <c r="AB738" s="21" t="s">
        <v>532</v>
      </c>
    </row>
    <row r="739" spans="1:28" ht="15" customHeight="1" x14ac:dyDescent="0.2">
      <c r="A739" s="514">
        <v>3</v>
      </c>
      <c r="B739" s="129" t="s">
        <v>558</v>
      </c>
      <c r="C739" s="721">
        <v>20</v>
      </c>
      <c r="D739" s="721">
        <v>11</v>
      </c>
      <c r="E739" s="721">
        <v>4</v>
      </c>
      <c r="F739" s="721">
        <v>5</v>
      </c>
      <c r="G739" s="721">
        <v>41</v>
      </c>
      <c r="H739" s="721">
        <v>31</v>
      </c>
      <c r="I739" s="723">
        <v>26</v>
      </c>
      <c r="J739" s="725">
        <f t="shared" si="62"/>
        <v>20</v>
      </c>
      <c r="K739" s="725">
        <f t="shared" si="63"/>
        <v>26</v>
      </c>
      <c r="L739" s="1344"/>
      <c r="M739" s="1345"/>
      <c r="N739" s="1345"/>
      <c r="O739" s="1346"/>
      <c r="Q739" s="422" t="s">
        <v>2240</v>
      </c>
      <c r="R739" s="20"/>
      <c r="S739" s="20"/>
      <c r="T739" s="10"/>
      <c r="U739" s="20"/>
      <c r="V739" s="20"/>
      <c r="W739" s="20"/>
      <c r="X739" s="20"/>
      <c r="Y739" s="20"/>
      <c r="Z739" s="20"/>
      <c r="AA739" s="20"/>
      <c r="AB739" s="21"/>
    </row>
    <row r="740" spans="1:28" ht="15" customHeight="1" x14ac:dyDescent="0.2">
      <c r="A740" s="514">
        <v>4</v>
      </c>
      <c r="B740" s="129" t="s">
        <v>2123</v>
      </c>
      <c r="C740" s="721">
        <v>20</v>
      </c>
      <c r="D740" s="721">
        <v>10</v>
      </c>
      <c r="E740" s="721">
        <v>4</v>
      </c>
      <c r="F740" s="721">
        <v>6</v>
      </c>
      <c r="G740" s="721">
        <v>28</v>
      </c>
      <c r="H740" s="721">
        <v>19</v>
      </c>
      <c r="I740" s="723">
        <v>24</v>
      </c>
      <c r="J740" s="725">
        <f t="shared" si="62"/>
        <v>20</v>
      </c>
      <c r="K740" s="725">
        <f t="shared" si="63"/>
        <v>24</v>
      </c>
      <c r="L740" s="1344"/>
      <c r="M740" s="1345"/>
      <c r="N740" s="1345"/>
      <c r="O740" s="1346"/>
      <c r="Q740" s="422" t="s">
        <v>1814</v>
      </c>
      <c r="R740" s="20"/>
      <c r="S740" s="20"/>
      <c r="T740" s="20"/>
      <c r="U740" s="10"/>
      <c r="V740" s="20"/>
      <c r="W740" s="20"/>
      <c r="X740" s="20"/>
      <c r="Y740" s="20"/>
      <c r="Z740" s="20"/>
      <c r="AA740" s="20"/>
      <c r="AB740" s="21"/>
    </row>
    <row r="741" spans="1:28" ht="15" customHeight="1" x14ac:dyDescent="0.2">
      <c r="A741" s="514">
        <v>5</v>
      </c>
      <c r="B741" s="129" t="s">
        <v>575</v>
      </c>
      <c r="C741" s="721">
        <v>20</v>
      </c>
      <c r="D741" s="721">
        <v>9</v>
      </c>
      <c r="E741" s="721">
        <v>5</v>
      </c>
      <c r="F741" s="721">
        <v>6</v>
      </c>
      <c r="G741" s="721">
        <v>37</v>
      </c>
      <c r="H741" s="721">
        <v>28</v>
      </c>
      <c r="I741" s="723">
        <v>23</v>
      </c>
      <c r="J741" s="725">
        <f t="shared" si="62"/>
        <v>20</v>
      </c>
      <c r="K741" s="725">
        <f t="shared" si="63"/>
        <v>23</v>
      </c>
      <c r="L741" s="1344"/>
      <c r="M741" s="1345"/>
      <c r="N741" s="1345"/>
      <c r="O741" s="1346"/>
      <c r="Q741" s="422" t="s">
        <v>566</v>
      </c>
      <c r="R741" s="20"/>
      <c r="S741" s="20"/>
      <c r="T741" s="20"/>
      <c r="U741" s="20"/>
      <c r="V741" s="10"/>
      <c r="W741" s="20"/>
      <c r="X741" s="20"/>
      <c r="Y741" s="20"/>
      <c r="Z741" s="20"/>
      <c r="AA741" s="20"/>
      <c r="AB741" s="21"/>
    </row>
    <row r="742" spans="1:28" ht="15" customHeight="1" x14ac:dyDescent="0.2">
      <c r="A742" s="514">
        <v>6</v>
      </c>
      <c r="B742" s="129" t="s">
        <v>1827</v>
      </c>
      <c r="C742" s="721">
        <v>20</v>
      </c>
      <c r="D742" s="721">
        <v>6</v>
      </c>
      <c r="E742" s="721">
        <v>7</v>
      </c>
      <c r="F742" s="721">
        <v>7</v>
      </c>
      <c r="G742" s="721">
        <v>23</v>
      </c>
      <c r="H742" s="721">
        <v>28</v>
      </c>
      <c r="I742" s="723">
        <v>19</v>
      </c>
      <c r="J742" s="725">
        <f t="shared" si="62"/>
        <v>20</v>
      </c>
      <c r="K742" s="725">
        <f t="shared" si="63"/>
        <v>19</v>
      </c>
      <c r="L742" s="1344"/>
      <c r="M742" s="1345"/>
      <c r="N742" s="1345"/>
      <c r="O742" s="1346"/>
      <c r="Q742" s="422" t="s">
        <v>299</v>
      </c>
      <c r="R742" s="20"/>
      <c r="S742" s="20"/>
      <c r="T742" s="20"/>
      <c r="U742" s="20"/>
      <c r="V742" s="20"/>
      <c r="W742" s="10"/>
      <c r="X742" s="20"/>
      <c r="Y742" s="20"/>
      <c r="Z742" s="20"/>
      <c r="AA742" s="20"/>
      <c r="AB742" s="21"/>
    </row>
    <row r="743" spans="1:28" ht="15" customHeight="1" x14ac:dyDescent="0.2">
      <c r="A743" s="514">
        <v>7</v>
      </c>
      <c r="B743" s="129" t="s">
        <v>1314</v>
      </c>
      <c r="C743" s="721">
        <v>20</v>
      </c>
      <c r="D743" s="721">
        <v>5</v>
      </c>
      <c r="E743" s="721">
        <v>8</v>
      </c>
      <c r="F743" s="721">
        <v>7</v>
      </c>
      <c r="G743" s="721">
        <v>22</v>
      </c>
      <c r="H743" s="721">
        <v>26</v>
      </c>
      <c r="I743" s="723">
        <v>18</v>
      </c>
      <c r="J743" s="725">
        <f t="shared" si="62"/>
        <v>20</v>
      </c>
      <c r="K743" s="725">
        <f t="shared" si="63"/>
        <v>18</v>
      </c>
      <c r="L743" s="1344"/>
      <c r="M743" s="1345"/>
      <c r="N743" s="1345"/>
      <c r="O743" s="1346"/>
      <c r="Q743" s="422" t="s">
        <v>1313</v>
      </c>
      <c r="R743" s="20"/>
      <c r="S743" s="20"/>
      <c r="T743" s="20"/>
      <c r="U743" s="20"/>
      <c r="V743" s="20"/>
      <c r="W743" s="20"/>
      <c r="X743" s="10"/>
      <c r="Y743" s="20"/>
      <c r="Z743" s="20"/>
      <c r="AA743" s="20"/>
      <c r="AB743" s="21"/>
    </row>
    <row r="744" spans="1:28" ht="15" customHeight="1" x14ac:dyDescent="0.2">
      <c r="A744" s="514">
        <v>8</v>
      </c>
      <c r="B744" s="129" t="s">
        <v>304</v>
      </c>
      <c r="C744" s="721">
        <v>20</v>
      </c>
      <c r="D744" s="721">
        <v>4</v>
      </c>
      <c r="E744" s="721">
        <v>9</v>
      </c>
      <c r="F744" s="721">
        <v>7</v>
      </c>
      <c r="G744" s="721">
        <v>26</v>
      </c>
      <c r="H744" s="721">
        <v>29</v>
      </c>
      <c r="I744" s="723">
        <v>17</v>
      </c>
      <c r="J744" s="725">
        <f t="shared" si="62"/>
        <v>20</v>
      </c>
      <c r="K744" s="725">
        <f t="shared" si="63"/>
        <v>17</v>
      </c>
      <c r="L744" s="1344"/>
      <c r="M744" s="1345"/>
      <c r="N744" s="1345"/>
      <c r="O744" s="1346"/>
      <c r="Q744" s="422" t="s">
        <v>120</v>
      </c>
      <c r="R744" s="20"/>
      <c r="S744" s="20"/>
      <c r="T744" s="20"/>
      <c r="U744" s="20"/>
      <c r="V744" s="20"/>
      <c r="W744" s="20"/>
      <c r="X744" s="20"/>
      <c r="Y744" s="10"/>
      <c r="Z744" s="20"/>
      <c r="AA744" s="20"/>
      <c r="AB744" s="21"/>
    </row>
    <row r="745" spans="1:28" ht="15" customHeight="1" x14ac:dyDescent="0.2">
      <c r="A745" s="514">
        <v>9</v>
      </c>
      <c r="B745" s="129" t="s">
        <v>1518</v>
      </c>
      <c r="C745" s="721">
        <v>20</v>
      </c>
      <c r="D745" s="721">
        <v>7</v>
      </c>
      <c r="E745" s="721">
        <v>3</v>
      </c>
      <c r="F745" s="721">
        <v>10</v>
      </c>
      <c r="G745" s="721">
        <v>27</v>
      </c>
      <c r="H745" s="721">
        <v>31</v>
      </c>
      <c r="I745" s="723">
        <v>17</v>
      </c>
      <c r="J745" s="725">
        <f t="shared" si="62"/>
        <v>20</v>
      </c>
      <c r="K745" s="725">
        <f t="shared" si="63"/>
        <v>17</v>
      </c>
      <c r="L745" s="1344"/>
      <c r="M745" s="1345"/>
      <c r="N745" s="1345"/>
      <c r="O745" s="1346"/>
      <c r="Q745" s="422" t="s">
        <v>153</v>
      </c>
      <c r="R745" s="20"/>
      <c r="S745" s="20"/>
      <c r="T745" s="20"/>
      <c r="U745" s="20"/>
      <c r="V745" s="20"/>
      <c r="W745" s="20"/>
      <c r="X745" s="20"/>
      <c r="Y745" s="20"/>
      <c r="Z745" s="10"/>
      <c r="AA745" s="20"/>
      <c r="AB745" s="21"/>
    </row>
    <row r="746" spans="1:28" ht="15" customHeight="1" x14ac:dyDescent="0.2">
      <c r="A746" s="514">
        <v>10</v>
      </c>
      <c r="B746" s="129" t="s">
        <v>89</v>
      </c>
      <c r="C746" s="721">
        <v>20</v>
      </c>
      <c r="D746" s="721">
        <v>4</v>
      </c>
      <c r="E746" s="721">
        <v>3</v>
      </c>
      <c r="F746" s="721">
        <v>13</v>
      </c>
      <c r="G746" s="721">
        <v>20</v>
      </c>
      <c r="H746" s="721">
        <v>38</v>
      </c>
      <c r="I746" s="723">
        <v>11</v>
      </c>
      <c r="J746" s="725">
        <f t="shared" si="62"/>
        <v>20</v>
      </c>
      <c r="K746" s="725">
        <f t="shared" si="63"/>
        <v>11</v>
      </c>
      <c r="L746" s="1344"/>
      <c r="M746" s="1345"/>
      <c r="N746" s="1345"/>
      <c r="O746" s="1346"/>
      <c r="Q746" s="422" t="s">
        <v>499</v>
      </c>
      <c r="R746" s="20"/>
      <c r="S746" s="20"/>
      <c r="T746" s="20"/>
      <c r="U746" s="20"/>
      <c r="V746" s="20"/>
      <c r="W746" s="20"/>
      <c r="X746" s="20"/>
      <c r="Y746" s="20"/>
      <c r="Z746" s="20"/>
      <c r="AA746" s="10"/>
      <c r="AB746" s="21"/>
    </row>
    <row r="747" spans="1:28" ht="15" customHeight="1" thickBot="1" x14ac:dyDescent="0.25">
      <c r="A747" s="515">
        <v>11</v>
      </c>
      <c r="B747" s="130" t="s">
        <v>1855</v>
      </c>
      <c r="C747" s="722">
        <v>20</v>
      </c>
      <c r="D747" s="722">
        <v>1</v>
      </c>
      <c r="E747" s="722">
        <v>4</v>
      </c>
      <c r="F747" s="722">
        <v>15</v>
      </c>
      <c r="G747" s="722">
        <v>18</v>
      </c>
      <c r="H747" s="722">
        <v>48</v>
      </c>
      <c r="I747" s="724">
        <v>6</v>
      </c>
      <c r="J747" s="725">
        <f t="shared" si="62"/>
        <v>20</v>
      </c>
      <c r="K747" s="725">
        <f t="shared" si="63"/>
        <v>6</v>
      </c>
      <c r="L747" s="1347"/>
      <c r="M747" s="1348"/>
      <c r="N747" s="1348"/>
      <c r="O747" s="1349"/>
      <c r="Q747" s="423" t="s">
        <v>1214</v>
      </c>
      <c r="R747" s="23"/>
      <c r="S747" s="23"/>
      <c r="T747" s="23"/>
      <c r="U747" s="23"/>
      <c r="V747" s="23"/>
      <c r="W747" s="23"/>
      <c r="X747" s="23"/>
      <c r="Y747" s="23"/>
      <c r="Z747" s="23"/>
      <c r="AA747" s="23"/>
      <c r="AB747" s="15"/>
    </row>
    <row r="748" spans="1:28" ht="15" customHeight="1" x14ac:dyDescent="0.2">
      <c r="C748" s="725">
        <f t="shared" ref="C748:I748" si="66">SUM(C737:C747)</f>
        <v>220</v>
      </c>
      <c r="D748" s="725">
        <f t="shared" si="66"/>
        <v>83</v>
      </c>
      <c r="E748" s="725">
        <f t="shared" si="66"/>
        <v>54</v>
      </c>
      <c r="F748" s="725">
        <f t="shared" si="66"/>
        <v>83</v>
      </c>
      <c r="G748" s="725">
        <f t="shared" si="66"/>
        <v>318</v>
      </c>
      <c r="H748" s="725">
        <f t="shared" si="66"/>
        <v>318</v>
      </c>
      <c r="I748" s="725">
        <f t="shared" si="66"/>
        <v>220</v>
      </c>
      <c r="J748" s="725">
        <f t="shared" si="62"/>
        <v>220</v>
      </c>
      <c r="K748" s="725">
        <f t="shared" si="63"/>
        <v>220</v>
      </c>
    </row>
    <row r="749" spans="1:28" ht="15" customHeight="1" thickBot="1" x14ac:dyDescent="0.25"/>
    <row r="750" spans="1:28" ht="15" customHeight="1" thickBot="1" x14ac:dyDescent="0.25">
      <c r="A750" s="1332" t="s">
        <v>2223</v>
      </c>
      <c r="B750" s="1333"/>
      <c r="C750" s="1333"/>
      <c r="D750" s="1333"/>
      <c r="E750" s="1333"/>
      <c r="F750" s="1333"/>
      <c r="G750" s="1333" t="s">
        <v>2323</v>
      </c>
      <c r="H750" s="1333"/>
      <c r="I750" s="1367"/>
      <c r="L750" s="952" t="s">
        <v>538</v>
      </c>
      <c r="M750" s="953"/>
      <c r="N750" s="953"/>
      <c r="O750" s="954"/>
    </row>
    <row r="751" spans="1:28" ht="15" customHeight="1" thickBot="1" x14ac:dyDescent="0.25">
      <c r="A751" s="688" t="s">
        <v>496</v>
      </c>
      <c r="B751" s="689" t="s">
        <v>497</v>
      </c>
      <c r="C751" s="690" t="s">
        <v>498</v>
      </c>
      <c r="D751" s="690" t="s">
        <v>499</v>
      </c>
      <c r="E751" s="690" t="s">
        <v>500</v>
      </c>
      <c r="F751" s="690" t="s">
        <v>501</v>
      </c>
      <c r="G751" s="690" t="s">
        <v>502</v>
      </c>
      <c r="H751" s="690" t="s">
        <v>503</v>
      </c>
      <c r="I751" s="728" t="s">
        <v>504</v>
      </c>
      <c r="L751" s="955"/>
      <c r="M751" s="956"/>
      <c r="N751" s="956"/>
      <c r="O751" s="957"/>
      <c r="Q751" s="24" t="s">
        <v>2324</v>
      </c>
      <c r="R751" s="683" t="s">
        <v>1615</v>
      </c>
      <c r="S751" s="683" t="s">
        <v>1196</v>
      </c>
      <c r="T751" s="683" t="s">
        <v>241</v>
      </c>
      <c r="U751" s="683" t="s">
        <v>541</v>
      </c>
      <c r="V751" s="683" t="s">
        <v>564</v>
      </c>
      <c r="W751" s="683" t="s">
        <v>1784</v>
      </c>
      <c r="X751" s="683" t="s">
        <v>59</v>
      </c>
      <c r="Y751" s="683" t="s">
        <v>1088</v>
      </c>
      <c r="Z751" s="683" t="s">
        <v>1089</v>
      </c>
      <c r="AA751" s="683" t="s">
        <v>514</v>
      </c>
      <c r="AB751" s="684" t="s">
        <v>727</v>
      </c>
    </row>
    <row r="752" spans="1:28" ht="15" customHeight="1" x14ac:dyDescent="0.2">
      <c r="A752" s="687">
        <v>1</v>
      </c>
      <c r="B752" s="126" t="s">
        <v>2264</v>
      </c>
      <c r="C752" s="726">
        <v>20</v>
      </c>
      <c r="D752" s="726">
        <v>14</v>
      </c>
      <c r="E752" s="726">
        <v>4</v>
      </c>
      <c r="F752" s="726">
        <v>2</v>
      </c>
      <c r="G752" s="726">
        <v>53</v>
      </c>
      <c r="H752" s="726">
        <v>21</v>
      </c>
      <c r="I752" s="727">
        <v>32</v>
      </c>
      <c r="J752" s="725">
        <f t="shared" si="62"/>
        <v>20</v>
      </c>
      <c r="K752" s="725">
        <f t="shared" si="63"/>
        <v>32</v>
      </c>
      <c r="L752" s="1341" t="s">
        <v>532</v>
      </c>
      <c r="M752" s="1342"/>
      <c r="N752" s="1342"/>
      <c r="O752" s="1343"/>
      <c r="Q752" s="681" t="s">
        <v>1615</v>
      </c>
      <c r="R752" s="10"/>
      <c r="S752" s="20"/>
      <c r="T752" s="20"/>
      <c r="U752" s="20" t="s">
        <v>1597</v>
      </c>
      <c r="V752" s="20"/>
      <c r="W752" s="20"/>
      <c r="X752" s="20"/>
      <c r="Y752" s="20"/>
      <c r="Z752" s="20"/>
      <c r="AA752" s="20"/>
      <c r="AB752" s="21"/>
    </row>
    <row r="753" spans="1:29" ht="15" customHeight="1" x14ac:dyDescent="0.2">
      <c r="A753" s="685">
        <v>2</v>
      </c>
      <c r="B753" s="129" t="s">
        <v>2254</v>
      </c>
      <c r="C753" s="721">
        <v>20</v>
      </c>
      <c r="D753" s="721">
        <v>12</v>
      </c>
      <c r="E753" s="721">
        <v>6</v>
      </c>
      <c r="F753" s="721">
        <v>2</v>
      </c>
      <c r="G753" s="721">
        <v>54</v>
      </c>
      <c r="H753" s="721">
        <v>25</v>
      </c>
      <c r="I753" s="723">
        <v>30</v>
      </c>
      <c r="J753" s="725">
        <f t="shared" si="62"/>
        <v>20</v>
      </c>
      <c r="K753" s="725">
        <f t="shared" si="63"/>
        <v>30</v>
      </c>
      <c r="L753" s="1344"/>
      <c r="M753" s="1345"/>
      <c r="N753" s="1345"/>
      <c r="O753" s="1346"/>
      <c r="Q753" s="681" t="s">
        <v>1196</v>
      </c>
      <c r="R753" s="20"/>
      <c r="S753" s="10"/>
      <c r="T753" s="20"/>
      <c r="U753" s="20" t="s">
        <v>1207</v>
      </c>
      <c r="V753" s="20"/>
      <c r="W753" s="20" t="s">
        <v>532</v>
      </c>
      <c r="X753" s="20"/>
      <c r="Y753" s="20"/>
      <c r="Z753" s="20"/>
      <c r="AA753" s="20"/>
      <c r="AB753" s="21"/>
    </row>
    <row r="754" spans="1:29" ht="15" customHeight="1" x14ac:dyDescent="0.2">
      <c r="A754" s="685">
        <v>3</v>
      </c>
      <c r="B754" s="129" t="s">
        <v>106</v>
      </c>
      <c r="C754" s="721">
        <v>20</v>
      </c>
      <c r="D754" s="721">
        <v>8</v>
      </c>
      <c r="E754" s="721">
        <v>9</v>
      </c>
      <c r="F754" s="721">
        <v>3</v>
      </c>
      <c r="G754" s="721">
        <v>42</v>
      </c>
      <c r="H754" s="721">
        <v>28</v>
      </c>
      <c r="I754" s="723">
        <v>25</v>
      </c>
      <c r="J754" s="725">
        <f t="shared" si="62"/>
        <v>20</v>
      </c>
      <c r="K754" s="725">
        <f t="shared" si="63"/>
        <v>25</v>
      </c>
      <c r="L754" s="1344"/>
      <c r="M754" s="1345"/>
      <c r="N754" s="1345"/>
      <c r="O754" s="1346"/>
      <c r="Q754" s="681" t="s">
        <v>241</v>
      </c>
      <c r="R754" s="20"/>
      <c r="S754" s="20"/>
      <c r="T754" s="10"/>
      <c r="U754" s="20" t="s">
        <v>1490</v>
      </c>
      <c r="V754" s="20"/>
      <c r="W754" s="20"/>
      <c r="X754" s="20"/>
      <c r="Y754" s="20"/>
      <c r="Z754" s="20"/>
      <c r="AA754" s="20"/>
      <c r="AB754" s="21"/>
    </row>
    <row r="755" spans="1:29" ht="15" customHeight="1" x14ac:dyDescent="0.2">
      <c r="A755" s="685">
        <v>4</v>
      </c>
      <c r="B755" s="129" t="s">
        <v>2283</v>
      </c>
      <c r="C755" s="721">
        <v>20</v>
      </c>
      <c r="D755" s="721">
        <v>6</v>
      </c>
      <c r="E755" s="721">
        <v>7</v>
      </c>
      <c r="F755" s="721">
        <v>7</v>
      </c>
      <c r="G755" s="721">
        <v>40</v>
      </c>
      <c r="H755" s="721">
        <v>32</v>
      </c>
      <c r="I755" s="723">
        <v>19</v>
      </c>
      <c r="J755" s="725">
        <f t="shared" si="62"/>
        <v>20</v>
      </c>
      <c r="K755" s="725">
        <f t="shared" si="63"/>
        <v>19</v>
      </c>
      <c r="L755" s="1344"/>
      <c r="M755" s="1345"/>
      <c r="N755" s="1345"/>
      <c r="O755" s="1346"/>
      <c r="Q755" s="681" t="s">
        <v>541</v>
      </c>
      <c r="R755" s="20" t="s">
        <v>1541</v>
      </c>
      <c r="S755" s="20" t="s">
        <v>1210</v>
      </c>
      <c r="T755" s="20" t="s">
        <v>1539</v>
      </c>
      <c r="U755" s="10"/>
      <c r="V755" s="20" t="s">
        <v>1207</v>
      </c>
      <c r="W755" s="20" t="s">
        <v>1597</v>
      </c>
      <c r="X755" s="20" t="s">
        <v>1603</v>
      </c>
      <c r="Y755" s="20" t="s">
        <v>1646</v>
      </c>
      <c r="Z755" s="20" t="s">
        <v>844</v>
      </c>
      <c r="AA755" s="20" t="s">
        <v>1603</v>
      </c>
      <c r="AB755" s="21" t="s">
        <v>1207</v>
      </c>
    </row>
    <row r="756" spans="1:29" ht="15" customHeight="1" x14ac:dyDescent="0.2">
      <c r="A756" s="685">
        <v>5</v>
      </c>
      <c r="B756" s="129" t="s">
        <v>2329</v>
      </c>
      <c r="C756" s="721">
        <v>20</v>
      </c>
      <c r="D756" s="721">
        <v>9</v>
      </c>
      <c r="E756" s="721">
        <v>1</v>
      </c>
      <c r="F756" s="721">
        <v>10</v>
      </c>
      <c r="G756" s="721">
        <v>34</v>
      </c>
      <c r="H756" s="721">
        <v>37</v>
      </c>
      <c r="I756" s="723">
        <v>19</v>
      </c>
      <c r="J756" s="725">
        <f t="shared" si="62"/>
        <v>20</v>
      </c>
      <c r="K756" s="725">
        <f t="shared" si="63"/>
        <v>19</v>
      </c>
      <c r="L756" s="1344"/>
      <c r="M756" s="1345"/>
      <c r="N756" s="1345"/>
      <c r="O756" s="1346"/>
      <c r="Q756" s="681" t="s">
        <v>564</v>
      </c>
      <c r="R756" s="20"/>
      <c r="S756" s="20"/>
      <c r="T756" s="20"/>
      <c r="U756" s="20" t="s">
        <v>1795</v>
      </c>
      <c r="V756" s="10"/>
      <c r="W756" s="20"/>
      <c r="X756" s="20"/>
      <c r="Y756" s="20"/>
      <c r="Z756" s="20"/>
      <c r="AA756" s="20"/>
      <c r="AB756" s="21"/>
    </row>
    <row r="757" spans="1:29" ht="15" customHeight="1" x14ac:dyDescent="0.2">
      <c r="A757" s="685">
        <v>6</v>
      </c>
      <c r="B757" s="129" t="s">
        <v>1208</v>
      </c>
      <c r="C757" s="721">
        <v>20</v>
      </c>
      <c r="D757" s="721">
        <v>7</v>
      </c>
      <c r="E757" s="721">
        <v>5</v>
      </c>
      <c r="F757" s="721">
        <v>8</v>
      </c>
      <c r="G757" s="721">
        <v>37</v>
      </c>
      <c r="H757" s="721">
        <v>41</v>
      </c>
      <c r="I757" s="723">
        <v>19</v>
      </c>
      <c r="J757" s="725">
        <f t="shared" si="62"/>
        <v>20</v>
      </c>
      <c r="K757" s="725">
        <f t="shared" si="63"/>
        <v>19</v>
      </c>
      <c r="L757" s="1344"/>
      <c r="M757" s="1345"/>
      <c r="N757" s="1345"/>
      <c r="O757" s="1346"/>
      <c r="Q757" s="681" t="s">
        <v>1784</v>
      </c>
      <c r="R757" s="20"/>
      <c r="S757" s="20"/>
      <c r="T757" s="20"/>
      <c r="U757" s="20" t="s">
        <v>1653</v>
      </c>
      <c r="V757" s="20"/>
      <c r="W757" s="10"/>
      <c r="X757" s="20"/>
      <c r="Y757" s="20"/>
      <c r="Z757" s="20"/>
      <c r="AA757" s="20"/>
      <c r="AB757" s="21"/>
    </row>
    <row r="758" spans="1:29" ht="15" customHeight="1" x14ac:dyDescent="0.2">
      <c r="A758" s="685">
        <v>7</v>
      </c>
      <c r="B758" s="129" t="s">
        <v>2290</v>
      </c>
      <c r="C758" s="721">
        <v>20</v>
      </c>
      <c r="D758" s="721">
        <v>5</v>
      </c>
      <c r="E758" s="721">
        <v>8</v>
      </c>
      <c r="F758" s="721">
        <v>7</v>
      </c>
      <c r="G758" s="721">
        <v>25</v>
      </c>
      <c r="H758" s="721">
        <v>32</v>
      </c>
      <c r="I758" s="723">
        <v>18</v>
      </c>
      <c r="J758" s="725">
        <f t="shared" si="62"/>
        <v>20</v>
      </c>
      <c r="K758" s="725">
        <f t="shared" si="63"/>
        <v>18</v>
      </c>
      <c r="L758" s="1344"/>
      <c r="M758" s="1345"/>
      <c r="N758" s="1345"/>
      <c r="O758" s="1346"/>
      <c r="Q758" s="681" t="s">
        <v>59</v>
      </c>
      <c r="R758" s="20"/>
      <c r="S758" s="20"/>
      <c r="T758" s="20"/>
      <c r="U758" s="20" t="s">
        <v>1488</v>
      </c>
      <c r="V758" s="20"/>
      <c r="W758" s="20"/>
      <c r="X758" s="10"/>
      <c r="Y758" s="20"/>
      <c r="Z758" s="20"/>
      <c r="AA758" s="20"/>
      <c r="AB758" s="21"/>
    </row>
    <row r="759" spans="1:29" ht="15" customHeight="1" x14ac:dyDescent="0.2">
      <c r="A759" s="685">
        <v>8</v>
      </c>
      <c r="B759" s="129" t="s">
        <v>2330</v>
      </c>
      <c r="C759" s="721">
        <v>20</v>
      </c>
      <c r="D759" s="721">
        <v>6</v>
      </c>
      <c r="E759" s="721">
        <v>6</v>
      </c>
      <c r="F759" s="721">
        <v>8</v>
      </c>
      <c r="G759" s="721">
        <v>29</v>
      </c>
      <c r="H759" s="721">
        <v>39</v>
      </c>
      <c r="I759" s="723">
        <v>18</v>
      </c>
      <c r="J759" s="725">
        <f t="shared" si="62"/>
        <v>20</v>
      </c>
      <c r="K759" s="725">
        <f t="shared" si="63"/>
        <v>18</v>
      </c>
      <c r="L759" s="1344"/>
      <c r="M759" s="1345"/>
      <c r="N759" s="1345"/>
      <c r="O759" s="1346"/>
      <c r="Q759" s="681" t="s">
        <v>1088</v>
      </c>
      <c r="R759" s="20"/>
      <c r="S759" s="20"/>
      <c r="T759" s="20"/>
      <c r="U759" s="20" t="s">
        <v>1487</v>
      </c>
      <c r="V759" s="20"/>
      <c r="W759" s="20"/>
      <c r="X759" s="20"/>
      <c r="Y759" s="10"/>
      <c r="Z759" s="20"/>
      <c r="AA759" s="20"/>
      <c r="AB759" s="21"/>
    </row>
    <row r="760" spans="1:29" ht="15" customHeight="1" x14ac:dyDescent="0.2">
      <c r="A760" s="685">
        <v>9</v>
      </c>
      <c r="B760" s="129" t="s">
        <v>2272</v>
      </c>
      <c r="C760" s="721">
        <v>20</v>
      </c>
      <c r="D760" s="721">
        <v>6</v>
      </c>
      <c r="E760" s="721">
        <v>5</v>
      </c>
      <c r="F760" s="721">
        <v>9</v>
      </c>
      <c r="G760" s="721">
        <v>27</v>
      </c>
      <c r="H760" s="721">
        <v>38</v>
      </c>
      <c r="I760" s="723">
        <v>17</v>
      </c>
      <c r="J760" s="725">
        <f t="shared" si="62"/>
        <v>20</v>
      </c>
      <c r="K760" s="725">
        <f t="shared" si="63"/>
        <v>17</v>
      </c>
      <c r="L760" s="1344"/>
      <c r="M760" s="1345"/>
      <c r="N760" s="1345"/>
      <c r="O760" s="1346"/>
      <c r="Q760" s="681" t="s">
        <v>1089</v>
      </c>
      <c r="R760" s="20"/>
      <c r="S760" s="20"/>
      <c r="T760" s="20"/>
      <c r="U760" s="20" t="s">
        <v>1602</v>
      </c>
      <c r="V760" s="20"/>
      <c r="W760" s="20"/>
      <c r="X760" s="20"/>
      <c r="Y760" s="20"/>
      <c r="Z760" s="10"/>
      <c r="AA760" s="20"/>
      <c r="AB760" s="21"/>
    </row>
    <row r="761" spans="1:29" ht="15" customHeight="1" x14ac:dyDescent="0.2">
      <c r="A761" s="685">
        <v>10</v>
      </c>
      <c r="B761" s="129" t="s">
        <v>2199</v>
      </c>
      <c r="C761" s="721">
        <v>20</v>
      </c>
      <c r="D761" s="721">
        <v>5</v>
      </c>
      <c r="E761" s="721">
        <v>2</v>
      </c>
      <c r="F761" s="721">
        <v>13</v>
      </c>
      <c r="G761" s="721">
        <v>31</v>
      </c>
      <c r="H761" s="721">
        <v>53</v>
      </c>
      <c r="I761" s="723">
        <v>12</v>
      </c>
      <c r="J761" s="725">
        <f t="shared" si="62"/>
        <v>20</v>
      </c>
      <c r="K761" s="725">
        <f t="shared" si="63"/>
        <v>12</v>
      </c>
      <c r="L761" s="1344"/>
      <c r="M761" s="1345"/>
      <c r="N761" s="1345"/>
      <c r="O761" s="1346"/>
      <c r="Q761" s="681" t="s">
        <v>514</v>
      </c>
      <c r="R761" s="20"/>
      <c r="S761" s="20"/>
      <c r="T761" s="20"/>
      <c r="U761" s="20" t="s">
        <v>1495</v>
      </c>
      <c r="V761" s="20"/>
      <c r="W761" s="20"/>
      <c r="X761" s="20"/>
      <c r="Y761" s="20"/>
      <c r="Z761" s="20"/>
      <c r="AA761" s="10"/>
      <c r="AB761" s="21"/>
    </row>
    <row r="762" spans="1:29" ht="15" customHeight="1" thickBot="1" x14ac:dyDescent="0.25">
      <c r="A762" s="686">
        <v>11</v>
      </c>
      <c r="B762" s="130" t="s">
        <v>1200</v>
      </c>
      <c r="C762" s="722">
        <v>20</v>
      </c>
      <c r="D762" s="722">
        <v>3</v>
      </c>
      <c r="E762" s="722">
        <v>5</v>
      </c>
      <c r="F762" s="722">
        <v>12</v>
      </c>
      <c r="G762" s="722">
        <v>18</v>
      </c>
      <c r="H762" s="722">
        <v>44</v>
      </c>
      <c r="I762" s="724">
        <v>11</v>
      </c>
      <c r="J762" s="725">
        <f t="shared" si="62"/>
        <v>20</v>
      </c>
      <c r="K762" s="725">
        <f t="shared" si="63"/>
        <v>11</v>
      </c>
      <c r="L762" s="1347"/>
      <c r="M762" s="1348"/>
      <c r="N762" s="1348"/>
      <c r="O762" s="1349"/>
      <c r="Q762" s="682" t="s">
        <v>727</v>
      </c>
      <c r="R762" s="23"/>
      <c r="S762" s="23"/>
      <c r="T762" s="23"/>
      <c r="U762" s="23" t="s">
        <v>1642</v>
      </c>
      <c r="V762" s="23"/>
      <c r="W762" s="23"/>
      <c r="X762" s="23"/>
      <c r="Y762" s="23"/>
      <c r="Z762" s="23"/>
      <c r="AA762" s="23"/>
      <c r="AB762" s="15"/>
    </row>
    <row r="763" spans="1:29" ht="15" customHeight="1" x14ac:dyDescent="0.2">
      <c r="C763" s="725">
        <f t="shared" ref="C763:I763" si="67">SUM(C752:C762)</f>
        <v>220</v>
      </c>
      <c r="D763" s="725">
        <f t="shared" si="67"/>
        <v>81</v>
      </c>
      <c r="E763" s="725">
        <f t="shared" si="67"/>
        <v>58</v>
      </c>
      <c r="F763" s="725">
        <f t="shared" si="67"/>
        <v>81</v>
      </c>
      <c r="G763" s="725">
        <f t="shared" si="67"/>
        <v>390</v>
      </c>
      <c r="H763" s="725">
        <f t="shared" si="67"/>
        <v>390</v>
      </c>
      <c r="I763" s="725">
        <f t="shared" si="67"/>
        <v>220</v>
      </c>
      <c r="J763" s="725">
        <f t="shared" si="62"/>
        <v>220</v>
      </c>
      <c r="K763" s="725">
        <f t="shared" si="63"/>
        <v>220</v>
      </c>
    </row>
    <row r="764" spans="1:29" ht="15" customHeight="1" thickBot="1" x14ac:dyDescent="0.25">
      <c r="L764" s="729" t="s">
        <v>532</v>
      </c>
    </row>
    <row r="765" spans="1:29" ht="15" customHeight="1" thickBot="1" x14ac:dyDescent="0.25">
      <c r="A765" s="1332" t="s">
        <v>2231</v>
      </c>
      <c r="B765" s="1333"/>
      <c r="C765" s="1333"/>
      <c r="D765" s="1333"/>
      <c r="E765" s="1333"/>
      <c r="F765" s="1334"/>
      <c r="G765" s="1335" t="s">
        <v>2323</v>
      </c>
      <c r="H765" s="1336"/>
      <c r="I765" s="1337"/>
      <c r="L765" s="952" t="s">
        <v>538</v>
      </c>
      <c r="M765" s="953"/>
      <c r="N765" s="953"/>
      <c r="O765" s="954"/>
    </row>
    <row r="766" spans="1:29" ht="15" customHeight="1" thickBot="1" x14ac:dyDescent="0.25">
      <c r="A766" s="688" t="s">
        <v>496</v>
      </c>
      <c r="B766" s="689" t="s">
        <v>497</v>
      </c>
      <c r="C766" s="690" t="s">
        <v>498</v>
      </c>
      <c r="D766" s="690" t="s">
        <v>499</v>
      </c>
      <c r="E766" s="690" t="s">
        <v>500</v>
      </c>
      <c r="F766" s="690" t="s">
        <v>501</v>
      </c>
      <c r="G766" s="691" t="s">
        <v>502</v>
      </c>
      <c r="H766" s="691" t="s">
        <v>503</v>
      </c>
      <c r="I766" s="692" t="s">
        <v>504</v>
      </c>
      <c r="L766" s="955"/>
      <c r="M766" s="956"/>
      <c r="N766" s="956"/>
      <c r="O766" s="957"/>
      <c r="Q766" s="24" t="s">
        <v>2324</v>
      </c>
      <c r="R766" s="683" t="s">
        <v>241</v>
      </c>
      <c r="S766" s="683" t="s">
        <v>1503</v>
      </c>
      <c r="T766" s="683" t="s">
        <v>500</v>
      </c>
      <c r="U766" s="683" t="s">
        <v>1530</v>
      </c>
      <c r="V766" s="683" t="s">
        <v>242</v>
      </c>
      <c r="W766" s="683" t="s">
        <v>436</v>
      </c>
      <c r="X766" s="683" t="s">
        <v>437</v>
      </c>
      <c r="Y766" s="683" t="s">
        <v>2089</v>
      </c>
      <c r="Z766" s="683" t="s">
        <v>1959</v>
      </c>
      <c r="AA766" s="683" t="s">
        <v>2090</v>
      </c>
      <c r="AB766" s="683" t="s">
        <v>1587</v>
      </c>
      <c r="AC766" s="684" t="s">
        <v>813</v>
      </c>
    </row>
    <row r="767" spans="1:29" ht="15" customHeight="1" x14ac:dyDescent="0.2">
      <c r="A767" s="687">
        <v>1</v>
      </c>
      <c r="B767" s="53" t="s">
        <v>1471</v>
      </c>
      <c r="C767" s="46">
        <v>22</v>
      </c>
      <c r="D767" s="46">
        <v>17</v>
      </c>
      <c r="E767" s="46">
        <v>2</v>
      </c>
      <c r="F767" s="46">
        <v>3</v>
      </c>
      <c r="G767" s="46">
        <v>65</v>
      </c>
      <c r="H767" s="46">
        <v>20</v>
      </c>
      <c r="I767" s="720">
        <v>36</v>
      </c>
      <c r="J767" s="725">
        <f t="shared" si="62"/>
        <v>22</v>
      </c>
      <c r="K767" s="725">
        <f t="shared" si="63"/>
        <v>36</v>
      </c>
      <c r="L767" s="1341" t="s">
        <v>532</v>
      </c>
      <c r="M767" s="1342"/>
      <c r="N767" s="1342"/>
      <c r="O767" s="1343"/>
      <c r="Q767" s="681" t="s">
        <v>241</v>
      </c>
      <c r="R767" s="10"/>
      <c r="S767" s="20"/>
      <c r="T767" s="20"/>
      <c r="U767" s="20"/>
      <c r="V767" s="20"/>
      <c r="W767" s="20"/>
      <c r="X767" s="20"/>
      <c r="Y767" s="20"/>
      <c r="Z767" s="20"/>
      <c r="AA767" s="20"/>
      <c r="AB767" s="20"/>
      <c r="AC767" s="21"/>
    </row>
    <row r="768" spans="1:29" ht="15" customHeight="1" x14ac:dyDescent="0.2">
      <c r="A768" s="685">
        <v>2</v>
      </c>
      <c r="B768" s="54" t="s">
        <v>2331</v>
      </c>
      <c r="C768" s="721">
        <v>22</v>
      </c>
      <c r="D768" s="721">
        <v>13</v>
      </c>
      <c r="E768" s="721">
        <v>7</v>
      </c>
      <c r="F768" s="721">
        <v>2</v>
      </c>
      <c r="G768" s="721">
        <v>56</v>
      </c>
      <c r="H768" s="721">
        <v>27</v>
      </c>
      <c r="I768" s="723">
        <v>33</v>
      </c>
      <c r="J768" s="725">
        <f t="shared" si="62"/>
        <v>22</v>
      </c>
      <c r="K768" s="725">
        <f t="shared" si="63"/>
        <v>33</v>
      </c>
      <c r="L768" s="1344"/>
      <c r="M768" s="1345"/>
      <c r="N768" s="1345"/>
      <c r="O768" s="1346"/>
      <c r="Q768" s="681" t="s">
        <v>1503</v>
      </c>
      <c r="R768" s="20"/>
      <c r="S768" s="10"/>
      <c r="T768" s="20"/>
      <c r="U768" s="20"/>
      <c r="V768" s="20"/>
      <c r="W768" s="20"/>
      <c r="X768" s="20"/>
      <c r="Y768" s="20"/>
      <c r="Z768" s="20"/>
      <c r="AA768" s="20"/>
      <c r="AB768" s="20"/>
      <c r="AC768" s="21"/>
    </row>
    <row r="769" spans="1:29" ht="15" customHeight="1" x14ac:dyDescent="0.2">
      <c r="A769" s="685">
        <v>3</v>
      </c>
      <c r="B769" s="54" t="s">
        <v>2279</v>
      </c>
      <c r="C769" s="721">
        <v>22</v>
      </c>
      <c r="D769" s="721">
        <v>15</v>
      </c>
      <c r="E769" s="721">
        <v>3</v>
      </c>
      <c r="F769" s="721">
        <v>4</v>
      </c>
      <c r="G769" s="721">
        <v>56</v>
      </c>
      <c r="H769" s="721">
        <v>32</v>
      </c>
      <c r="I769" s="723">
        <v>33</v>
      </c>
      <c r="J769" s="725">
        <f t="shared" si="62"/>
        <v>22</v>
      </c>
      <c r="K769" s="725">
        <f t="shared" si="63"/>
        <v>33</v>
      </c>
      <c r="L769" s="1344"/>
      <c r="M769" s="1345"/>
      <c r="N769" s="1345"/>
      <c r="O769" s="1346"/>
      <c r="Q769" s="681" t="s">
        <v>500</v>
      </c>
      <c r="R769" s="20"/>
      <c r="S769" s="20"/>
      <c r="T769" s="10"/>
      <c r="U769" s="20"/>
      <c r="V769" s="20"/>
      <c r="W769" s="20"/>
      <c r="X769" s="20"/>
      <c r="Y769" s="20"/>
      <c r="Z769" s="20"/>
      <c r="AA769" s="20"/>
      <c r="AB769" s="20"/>
      <c r="AC769" s="21" t="s">
        <v>532</v>
      </c>
    </row>
    <row r="770" spans="1:29" ht="15" customHeight="1" x14ac:dyDescent="0.2">
      <c r="A770" s="685">
        <v>4</v>
      </c>
      <c r="B770" s="54" t="s">
        <v>616</v>
      </c>
      <c r="C770" s="721">
        <v>22</v>
      </c>
      <c r="D770" s="721">
        <v>11</v>
      </c>
      <c r="E770" s="721">
        <v>4</v>
      </c>
      <c r="F770" s="721">
        <v>7</v>
      </c>
      <c r="G770" s="721">
        <v>46</v>
      </c>
      <c r="H770" s="721">
        <v>33</v>
      </c>
      <c r="I770" s="723">
        <v>26</v>
      </c>
      <c r="J770" s="725">
        <f t="shared" si="62"/>
        <v>22</v>
      </c>
      <c r="K770" s="725">
        <f t="shared" si="63"/>
        <v>26</v>
      </c>
      <c r="L770" s="1344"/>
      <c r="M770" s="1345"/>
      <c r="N770" s="1345"/>
      <c r="O770" s="1346"/>
      <c r="Q770" s="681" t="s">
        <v>1530</v>
      </c>
      <c r="R770" s="20"/>
      <c r="S770" s="20"/>
      <c r="T770" s="20"/>
      <c r="U770" s="10"/>
      <c r="V770" s="20"/>
      <c r="W770" s="20"/>
      <c r="X770" s="20"/>
      <c r="Y770" s="20"/>
      <c r="Z770" s="20"/>
      <c r="AA770" s="20"/>
      <c r="AB770" s="20"/>
      <c r="AC770" s="21"/>
    </row>
    <row r="771" spans="1:29" ht="15" customHeight="1" x14ac:dyDescent="0.2">
      <c r="A771" s="685">
        <v>5</v>
      </c>
      <c r="B771" s="54" t="s">
        <v>2291</v>
      </c>
      <c r="C771" s="721">
        <v>22</v>
      </c>
      <c r="D771" s="721">
        <v>10</v>
      </c>
      <c r="E771" s="721">
        <v>4</v>
      </c>
      <c r="F771" s="721">
        <v>8</v>
      </c>
      <c r="G771" s="721">
        <v>41</v>
      </c>
      <c r="H771" s="721">
        <v>38</v>
      </c>
      <c r="I771" s="723">
        <v>24</v>
      </c>
      <c r="J771" s="725">
        <f t="shared" si="62"/>
        <v>22</v>
      </c>
      <c r="K771" s="725">
        <f t="shared" si="63"/>
        <v>24</v>
      </c>
      <c r="L771" s="1344"/>
      <c r="M771" s="1345"/>
      <c r="N771" s="1345"/>
      <c r="O771" s="1346"/>
      <c r="Q771" s="681" t="s">
        <v>242</v>
      </c>
      <c r="R771" s="20"/>
      <c r="S771" s="20"/>
      <c r="T771" s="20"/>
      <c r="U771" s="20"/>
      <c r="V771" s="10"/>
      <c r="W771" s="20"/>
      <c r="X771" s="20"/>
      <c r="Y771" s="20"/>
      <c r="Z771" s="20"/>
      <c r="AA771" s="20"/>
      <c r="AB771" s="20"/>
      <c r="AC771" s="21"/>
    </row>
    <row r="772" spans="1:29" ht="15" customHeight="1" x14ac:dyDescent="0.2">
      <c r="A772" s="685">
        <v>6</v>
      </c>
      <c r="B772" s="54" t="s">
        <v>2332</v>
      </c>
      <c r="C772" s="721">
        <v>22</v>
      </c>
      <c r="D772" s="721">
        <v>11</v>
      </c>
      <c r="E772" s="721">
        <v>1</v>
      </c>
      <c r="F772" s="721">
        <v>10</v>
      </c>
      <c r="G772" s="721">
        <v>55</v>
      </c>
      <c r="H772" s="721">
        <v>51</v>
      </c>
      <c r="I772" s="723">
        <v>23</v>
      </c>
      <c r="J772" s="725">
        <f t="shared" si="62"/>
        <v>22</v>
      </c>
      <c r="K772" s="725">
        <f t="shared" si="63"/>
        <v>23</v>
      </c>
      <c r="L772" s="1344"/>
      <c r="M772" s="1345"/>
      <c r="N772" s="1345"/>
      <c r="O772" s="1346"/>
      <c r="Q772" s="681" t="s">
        <v>436</v>
      </c>
      <c r="R772" s="20"/>
      <c r="S772" s="20"/>
      <c r="T772" s="20"/>
      <c r="U772" s="20"/>
      <c r="V772" s="20"/>
      <c r="W772" s="10"/>
      <c r="X772" s="20"/>
      <c r="Y772" s="20"/>
      <c r="Z772" s="20"/>
      <c r="AA772" s="20"/>
      <c r="AB772" s="20"/>
      <c r="AC772" s="21"/>
    </row>
    <row r="773" spans="1:29" ht="15" customHeight="1" x14ac:dyDescent="0.2">
      <c r="A773" s="685">
        <v>7</v>
      </c>
      <c r="B773" s="54" t="s">
        <v>1368</v>
      </c>
      <c r="C773" s="721">
        <v>22</v>
      </c>
      <c r="D773" s="721">
        <v>9</v>
      </c>
      <c r="E773" s="721">
        <v>4</v>
      </c>
      <c r="F773" s="721">
        <v>9</v>
      </c>
      <c r="G773" s="721">
        <v>35</v>
      </c>
      <c r="H773" s="721">
        <v>34</v>
      </c>
      <c r="I773" s="723">
        <v>22</v>
      </c>
      <c r="J773" s="725">
        <f t="shared" si="62"/>
        <v>22</v>
      </c>
      <c r="K773" s="725">
        <f t="shared" si="63"/>
        <v>22</v>
      </c>
      <c r="L773" s="1344"/>
      <c r="M773" s="1345"/>
      <c r="N773" s="1345"/>
      <c r="O773" s="1346"/>
      <c r="Q773" s="681" t="s">
        <v>437</v>
      </c>
      <c r="R773" s="20"/>
      <c r="S773" s="20"/>
      <c r="T773" s="20"/>
      <c r="U773" s="20"/>
      <c r="V773" s="20"/>
      <c r="W773" s="20"/>
      <c r="X773" s="10"/>
      <c r="Y773" s="20"/>
      <c r="Z773" s="20"/>
      <c r="AA773" s="20"/>
      <c r="AB773" s="20"/>
      <c r="AC773" s="21"/>
    </row>
    <row r="774" spans="1:29" ht="15" customHeight="1" x14ac:dyDescent="0.2">
      <c r="A774" s="685">
        <v>8</v>
      </c>
      <c r="B774" s="54" t="s">
        <v>2333</v>
      </c>
      <c r="C774" s="721">
        <v>22</v>
      </c>
      <c r="D774" s="721">
        <v>7</v>
      </c>
      <c r="E774" s="721">
        <v>5</v>
      </c>
      <c r="F774" s="721">
        <v>10</v>
      </c>
      <c r="G774" s="721">
        <v>35</v>
      </c>
      <c r="H774" s="721">
        <v>44</v>
      </c>
      <c r="I774" s="723">
        <v>19</v>
      </c>
      <c r="J774" s="725">
        <f t="shared" si="62"/>
        <v>22</v>
      </c>
      <c r="K774" s="725">
        <f t="shared" si="63"/>
        <v>19</v>
      </c>
      <c r="L774" s="1344"/>
      <c r="M774" s="1345"/>
      <c r="N774" s="1345"/>
      <c r="O774" s="1346"/>
      <c r="Q774" s="681" t="s">
        <v>2089</v>
      </c>
      <c r="R774" s="20"/>
      <c r="S774" s="20"/>
      <c r="T774" s="20"/>
      <c r="U774" s="20"/>
      <c r="V774" s="20"/>
      <c r="W774" s="20"/>
      <c r="X774" s="20"/>
      <c r="Y774" s="10"/>
      <c r="Z774" s="20"/>
      <c r="AA774" s="20"/>
      <c r="AB774" s="20"/>
      <c r="AC774" s="21"/>
    </row>
    <row r="775" spans="1:29" ht="15" customHeight="1" x14ac:dyDescent="0.2">
      <c r="A775" s="685">
        <v>9</v>
      </c>
      <c r="B775" s="54" t="s">
        <v>2334</v>
      </c>
      <c r="C775" s="721">
        <v>22</v>
      </c>
      <c r="D775" s="721">
        <v>6</v>
      </c>
      <c r="E775" s="721">
        <v>5</v>
      </c>
      <c r="F775" s="721">
        <v>11</v>
      </c>
      <c r="G775" s="721">
        <v>26</v>
      </c>
      <c r="H775" s="721">
        <v>41</v>
      </c>
      <c r="I775" s="723">
        <v>17</v>
      </c>
      <c r="J775" s="725">
        <f t="shared" ref="J775:J838" si="68">D775+E775+F775</f>
        <v>22</v>
      </c>
      <c r="K775" s="725">
        <f t="shared" ref="K775:K838" si="69">D775*2+E775</f>
        <v>17</v>
      </c>
      <c r="L775" s="1344"/>
      <c r="M775" s="1345"/>
      <c r="N775" s="1345"/>
      <c r="O775" s="1346"/>
      <c r="Q775" s="681" t="s">
        <v>1959</v>
      </c>
      <c r="R775" s="20"/>
      <c r="S775" s="20"/>
      <c r="T775" s="20"/>
      <c r="U775" s="20"/>
      <c r="V775" s="20"/>
      <c r="W775" s="20"/>
      <c r="X775" s="20"/>
      <c r="Y775" s="20"/>
      <c r="Z775" s="10"/>
      <c r="AA775" s="20"/>
      <c r="AB775" s="20"/>
      <c r="AC775" s="21"/>
    </row>
    <row r="776" spans="1:29" ht="15" customHeight="1" x14ac:dyDescent="0.2">
      <c r="A776" s="685">
        <v>10</v>
      </c>
      <c r="B776" s="54" t="s">
        <v>1497</v>
      </c>
      <c r="C776" s="721">
        <v>22</v>
      </c>
      <c r="D776" s="721">
        <v>4</v>
      </c>
      <c r="E776" s="721">
        <v>6</v>
      </c>
      <c r="F776" s="721">
        <v>12</v>
      </c>
      <c r="G776" s="721">
        <v>25</v>
      </c>
      <c r="H776" s="721">
        <v>57</v>
      </c>
      <c r="I776" s="723">
        <v>14</v>
      </c>
      <c r="J776" s="725">
        <f t="shared" si="68"/>
        <v>22</v>
      </c>
      <c r="K776" s="725">
        <f t="shared" si="69"/>
        <v>14</v>
      </c>
      <c r="L776" s="1344"/>
      <c r="M776" s="1345"/>
      <c r="N776" s="1345"/>
      <c r="O776" s="1346"/>
      <c r="Q776" s="681" t="s">
        <v>2090</v>
      </c>
      <c r="R776" s="20"/>
      <c r="S776" s="20"/>
      <c r="T776" s="20"/>
      <c r="U776" s="20"/>
      <c r="V776" s="20"/>
      <c r="W776" s="20"/>
      <c r="X776" s="20"/>
      <c r="Y776" s="20"/>
      <c r="Z776" s="20"/>
      <c r="AA776" s="10"/>
      <c r="AB776" s="20"/>
      <c r="AC776" s="21"/>
    </row>
    <row r="777" spans="1:29" ht="15" customHeight="1" x14ac:dyDescent="0.2">
      <c r="A777" s="685">
        <v>11</v>
      </c>
      <c r="B777" s="54" t="s">
        <v>2289</v>
      </c>
      <c r="C777" s="721">
        <v>22</v>
      </c>
      <c r="D777" s="721">
        <v>4</v>
      </c>
      <c r="E777" s="721">
        <v>2</v>
      </c>
      <c r="F777" s="721">
        <v>16</v>
      </c>
      <c r="G777" s="721">
        <v>21</v>
      </c>
      <c r="H777" s="721">
        <v>45</v>
      </c>
      <c r="I777" s="723">
        <v>10</v>
      </c>
      <c r="J777" s="725">
        <f t="shared" si="68"/>
        <v>22</v>
      </c>
      <c r="K777" s="725">
        <f t="shared" si="69"/>
        <v>10</v>
      </c>
      <c r="L777" s="1344"/>
      <c r="M777" s="1345"/>
      <c r="N777" s="1345"/>
      <c r="O777" s="1346"/>
      <c r="Q777" s="681" t="s">
        <v>1587</v>
      </c>
      <c r="R777" s="20"/>
      <c r="S777" s="20"/>
      <c r="T777" s="20"/>
      <c r="U777" s="20"/>
      <c r="V777" s="20"/>
      <c r="W777" s="20"/>
      <c r="X777" s="20"/>
      <c r="Y777" s="20"/>
      <c r="Z777" s="20"/>
      <c r="AA777" s="20"/>
      <c r="AB777" s="10"/>
      <c r="AC777" s="21"/>
    </row>
    <row r="778" spans="1:29" ht="15" customHeight="1" thickBot="1" x14ac:dyDescent="0.25">
      <c r="A778" s="686">
        <v>12</v>
      </c>
      <c r="B778" s="55" t="s">
        <v>2094</v>
      </c>
      <c r="C778" s="722">
        <v>22</v>
      </c>
      <c r="D778" s="722">
        <v>1</v>
      </c>
      <c r="E778" s="722">
        <v>5</v>
      </c>
      <c r="F778" s="722">
        <v>16</v>
      </c>
      <c r="G778" s="722">
        <v>31</v>
      </c>
      <c r="H778" s="722">
        <v>70</v>
      </c>
      <c r="I778" s="724">
        <v>7</v>
      </c>
      <c r="J778" s="725">
        <f t="shared" si="68"/>
        <v>22</v>
      </c>
      <c r="K778" s="725">
        <f t="shared" si="69"/>
        <v>7</v>
      </c>
      <c r="L778" s="1347"/>
      <c r="M778" s="1348"/>
      <c r="N778" s="1348"/>
      <c r="O778" s="1349"/>
      <c r="Q778" s="682" t="s">
        <v>813</v>
      </c>
      <c r="R778" s="23"/>
      <c r="S778" s="23"/>
      <c r="T778" s="23"/>
      <c r="U778" s="23"/>
      <c r="V778" s="23"/>
      <c r="W778" s="23"/>
      <c r="X778" s="23"/>
      <c r="Y778" s="23"/>
      <c r="Z778" s="23"/>
      <c r="AA778" s="23"/>
      <c r="AB778" s="23"/>
      <c r="AC778" s="15"/>
    </row>
    <row r="779" spans="1:29" ht="15" customHeight="1" x14ac:dyDescent="0.2">
      <c r="C779" s="725">
        <f t="shared" ref="C779:I779" si="70">SUM(C767:C778)</f>
        <v>264</v>
      </c>
      <c r="D779" s="725">
        <f t="shared" si="70"/>
        <v>108</v>
      </c>
      <c r="E779" s="725">
        <f t="shared" si="70"/>
        <v>48</v>
      </c>
      <c r="F779" s="725">
        <f t="shared" si="70"/>
        <v>108</v>
      </c>
      <c r="G779" s="725">
        <f t="shared" si="70"/>
        <v>492</v>
      </c>
      <c r="H779" s="725">
        <f t="shared" si="70"/>
        <v>492</v>
      </c>
      <c r="I779" s="725">
        <f t="shared" si="70"/>
        <v>264</v>
      </c>
      <c r="J779" s="725">
        <f t="shared" si="68"/>
        <v>264</v>
      </c>
      <c r="K779" s="725">
        <f t="shared" si="69"/>
        <v>264</v>
      </c>
      <c r="L779" s="729" t="s">
        <v>532</v>
      </c>
    </row>
    <row r="780" spans="1:29" ht="15" customHeight="1" thickBot="1" x14ac:dyDescent="0.25"/>
    <row r="781" spans="1:29" ht="15" customHeight="1" x14ac:dyDescent="0.2">
      <c r="A781" s="1131" t="s">
        <v>491</v>
      </c>
      <c r="B781" s="1305"/>
      <c r="C781" s="1287" t="s">
        <v>2335</v>
      </c>
      <c r="D781" s="1288"/>
      <c r="E781" s="1288"/>
      <c r="F781" s="1288"/>
      <c r="G781" s="1288"/>
      <c r="H781" s="1288"/>
      <c r="I781" s="1289"/>
      <c r="P781" s="5" t="s">
        <v>532</v>
      </c>
    </row>
    <row r="782" spans="1:29" ht="15" customHeight="1" thickBot="1" x14ac:dyDescent="0.25">
      <c r="A782" s="1133"/>
      <c r="B782" s="1306"/>
      <c r="C782" s="1290"/>
      <c r="D782" s="1291"/>
      <c r="E782" s="1291"/>
      <c r="F782" s="1291"/>
      <c r="G782" s="1291"/>
      <c r="H782" s="1291"/>
      <c r="I782" s="1292"/>
    </row>
    <row r="783" spans="1:29" ht="15" customHeight="1" thickBot="1" x14ac:dyDescent="0.25"/>
    <row r="784" spans="1:29" ht="15" customHeight="1" thickBot="1" x14ac:dyDescent="0.25">
      <c r="A784" s="1239" t="s">
        <v>2302</v>
      </c>
      <c r="B784" s="1240"/>
      <c r="C784" s="1240"/>
      <c r="D784" s="1240"/>
      <c r="E784" s="1240"/>
      <c r="F784" s="1241"/>
      <c r="G784" s="1236" t="s">
        <v>2335</v>
      </c>
      <c r="H784" s="1237"/>
      <c r="I784" s="1238"/>
      <c r="L784" s="952" t="s">
        <v>538</v>
      </c>
      <c r="M784" s="953"/>
      <c r="N784" s="953"/>
      <c r="O784" s="954"/>
    </row>
    <row r="785" spans="1:31" ht="15" customHeight="1" thickBot="1" x14ac:dyDescent="0.25">
      <c r="A785" s="508" t="s">
        <v>496</v>
      </c>
      <c r="B785" s="509" t="s">
        <v>497</v>
      </c>
      <c r="C785" s="510" t="s">
        <v>498</v>
      </c>
      <c r="D785" s="510" t="s">
        <v>499</v>
      </c>
      <c r="E785" s="510" t="s">
        <v>500</v>
      </c>
      <c r="F785" s="510" t="s">
        <v>501</v>
      </c>
      <c r="G785" s="511" t="s">
        <v>502</v>
      </c>
      <c r="H785" s="511" t="s">
        <v>503</v>
      </c>
      <c r="I785" s="512" t="s">
        <v>504</v>
      </c>
      <c r="L785" s="955"/>
      <c r="M785" s="956"/>
      <c r="N785" s="956"/>
      <c r="O785" s="957"/>
      <c r="Q785" s="24" t="s">
        <v>2336</v>
      </c>
      <c r="R785" s="420" t="s">
        <v>503</v>
      </c>
      <c r="S785" s="420" t="s">
        <v>541</v>
      </c>
      <c r="T785" s="420" t="s">
        <v>500</v>
      </c>
      <c r="U785" s="420" t="s">
        <v>158</v>
      </c>
      <c r="V785" s="420" t="s">
        <v>700</v>
      </c>
      <c r="W785" s="420" t="s">
        <v>514</v>
      </c>
      <c r="X785" s="420" t="s">
        <v>501</v>
      </c>
      <c r="Y785" s="420" t="s">
        <v>777</v>
      </c>
      <c r="Z785" s="420" t="s">
        <v>1684</v>
      </c>
      <c r="AA785" s="420" t="s">
        <v>533</v>
      </c>
      <c r="AB785" s="420" t="s">
        <v>769</v>
      </c>
      <c r="AC785" s="420" t="s">
        <v>2162</v>
      </c>
      <c r="AD785" s="420" t="s">
        <v>547</v>
      </c>
      <c r="AE785" s="421" t="s">
        <v>1306</v>
      </c>
    </row>
    <row r="786" spans="1:31" ht="15" customHeight="1" x14ac:dyDescent="0.2">
      <c r="A786" s="518">
        <v>1</v>
      </c>
      <c r="B786" s="53" t="s">
        <v>781</v>
      </c>
      <c r="C786" s="46">
        <v>26</v>
      </c>
      <c r="D786" s="46">
        <v>16</v>
      </c>
      <c r="E786" s="46">
        <v>5</v>
      </c>
      <c r="F786" s="46">
        <v>5</v>
      </c>
      <c r="G786" s="46">
        <v>41</v>
      </c>
      <c r="H786" s="46">
        <v>24</v>
      </c>
      <c r="I786" s="720">
        <v>37</v>
      </c>
      <c r="J786" s="725">
        <f t="shared" si="68"/>
        <v>26</v>
      </c>
      <c r="K786" s="725">
        <f t="shared" si="69"/>
        <v>37</v>
      </c>
      <c r="L786" s="1341" t="s">
        <v>532</v>
      </c>
      <c r="M786" s="1342"/>
      <c r="N786" s="1342"/>
      <c r="O786" s="1343"/>
      <c r="Q786" s="422" t="s">
        <v>503</v>
      </c>
      <c r="R786" s="10"/>
      <c r="S786" s="20"/>
      <c r="T786" s="20"/>
      <c r="U786" s="20"/>
      <c r="V786" s="20"/>
      <c r="W786" s="20"/>
      <c r="X786" s="20"/>
      <c r="Y786" s="20" t="s">
        <v>1207</v>
      </c>
      <c r="Z786" s="20"/>
      <c r="AA786" s="20" t="s">
        <v>1642</v>
      </c>
      <c r="AB786" s="20"/>
      <c r="AC786" s="20"/>
      <c r="AD786" s="20"/>
      <c r="AE786" s="21"/>
    </row>
    <row r="787" spans="1:31" ht="15" customHeight="1" x14ac:dyDescent="0.2">
      <c r="A787" s="514">
        <v>2</v>
      </c>
      <c r="B787" s="54" t="s">
        <v>1431</v>
      </c>
      <c r="C787" s="721">
        <v>26</v>
      </c>
      <c r="D787" s="721">
        <v>15</v>
      </c>
      <c r="E787" s="721">
        <v>6</v>
      </c>
      <c r="F787" s="721">
        <v>5</v>
      </c>
      <c r="G787" s="721">
        <v>49</v>
      </c>
      <c r="H787" s="721">
        <v>20</v>
      </c>
      <c r="I787" s="723">
        <v>36</v>
      </c>
      <c r="J787" s="725">
        <f t="shared" si="68"/>
        <v>26</v>
      </c>
      <c r="K787" s="725">
        <f t="shared" si="69"/>
        <v>36</v>
      </c>
      <c r="L787" s="1344"/>
      <c r="M787" s="1345"/>
      <c r="N787" s="1345"/>
      <c r="O787" s="1346"/>
      <c r="Q787" s="422" t="s">
        <v>541</v>
      </c>
      <c r="R787" s="20"/>
      <c r="S787" s="10"/>
      <c r="T787" s="20"/>
      <c r="U787" s="20"/>
      <c r="V787" s="20"/>
      <c r="W787" s="20"/>
      <c r="X787" s="20"/>
      <c r="Y787" s="20" t="s">
        <v>1646</v>
      </c>
      <c r="Z787" s="20"/>
      <c r="AA787" s="20" t="s">
        <v>1600</v>
      </c>
      <c r="AB787" s="20"/>
      <c r="AC787" s="20"/>
      <c r="AD787" s="20"/>
      <c r="AE787" s="21"/>
    </row>
    <row r="788" spans="1:31" ht="15" customHeight="1" x14ac:dyDescent="0.2">
      <c r="A788" s="514">
        <v>3</v>
      </c>
      <c r="B788" s="54" t="s">
        <v>737</v>
      </c>
      <c r="C788" s="721">
        <v>26</v>
      </c>
      <c r="D788" s="721">
        <v>13</v>
      </c>
      <c r="E788" s="721">
        <v>7</v>
      </c>
      <c r="F788" s="721">
        <v>6</v>
      </c>
      <c r="G788" s="721">
        <v>36</v>
      </c>
      <c r="H788" s="721">
        <v>24</v>
      </c>
      <c r="I788" s="723">
        <v>33</v>
      </c>
      <c r="J788" s="725">
        <f t="shared" si="68"/>
        <v>26</v>
      </c>
      <c r="K788" s="725">
        <f t="shared" si="69"/>
        <v>33</v>
      </c>
      <c r="L788" s="1344"/>
      <c r="M788" s="1345"/>
      <c r="N788" s="1345"/>
      <c r="O788" s="1346"/>
      <c r="Q788" s="422" t="s">
        <v>500</v>
      </c>
      <c r="R788" s="20"/>
      <c r="S788" s="20"/>
      <c r="T788" s="10"/>
      <c r="U788" s="20"/>
      <c r="V788" s="20"/>
      <c r="W788" s="20"/>
      <c r="X788" s="20"/>
      <c r="Y788" s="20" t="s">
        <v>1602</v>
      </c>
      <c r="Z788" s="20"/>
      <c r="AA788" s="20" t="s">
        <v>1597</v>
      </c>
      <c r="AB788" s="20"/>
      <c r="AC788" s="20"/>
      <c r="AD788" s="20"/>
      <c r="AE788" s="21"/>
    </row>
    <row r="789" spans="1:31" ht="15" customHeight="1" x14ac:dyDescent="0.2">
      <c r="A789" s="514">
        <v>4</v>
      </c>
      <c r="B789" s="54" t="s">
        <v>2337</v>
      </c>
      <c r="C789" s="721">
        <v>26</v>
      </c>
      <c r="D789" s="721">
        <v>10</v>
      </c>
      <c r="E789" s="721">
        <v>12</v>
      </c>
      <c r="F789" s="721">
        <v>4</v>
      </c>
      <c r="G789" s="721">
        <v>44</v>
      </c>
      <c r="H789" s="721">
        <v>24</v>
      </c>
      <c r="I789" s="723">
        <v>32</v>
      </c>
      <c r="J789" s="725">
        <f t="shared" si="68"/>
        <v>26</v>
      </c>
      <c r="K789" s="725">
        <f t="shared" si="69"/>
        <v>32</v>
      </c>
      <c r="L789" s="1344"/>
      <c r="M789" s="1345"/>
      <c r="N789" s="1345"/>
      <c r="O789" s="1346"/>
      <c r="Q789" s="422" t="s">
        <v>158</v>
      </c>
      <c r="R789" s="20"/>
      <c r="S789" s="20"/>
      <c r="T789" s="20"/>
      <c r="U789" s="10"/>
      <c r="V789" s="20"/>
      <c r="W789" s="20"/>
      <c r="X789" s="20"/>
      <c r="Y789" s="20" t="s">
        <v>1642</v>
      </c>
      <c r="Z789" s="20"/>
      <c r="AA789" s="20" t="s">
        <v>24</v>
      </c>
      <c r="AB789" s="20"/>
      <c r="AC789" s="20"/>
      <c r="AD789" s="20"/>
      <c r="AE789" s="21"/>
    </row>
    <row r="790" spans="1:31" ht="15" customHeight="1" x14ac:dyDescent="0.2">
      <c r="A790" s="514">
        <v>5</v>
      </c>
      <c r="B790" s="54" t="s">
        <v>551</v>
      </c>
      <c r="C790" s="721">
        <v>26</v>
      </c>
      <c r="D790" s="721">
        <v>13</v>
      </c>
      <c r="E790" s="721">
        <v>6</v>
      </c>
      <c r="F790" s="721">
        <v>7</v>
      </c>
      <c r="G790" s="721">
        <v>49</v>
      </c>
      <c r="H790" s="721">
        <v>32</v>
      </c>
      <c r="I790" s="723">
        <v>32</v>
      </c>
      <c r="J790" s="725">
        <f t="shared" si="68"/>
        <v>26</v>
      </c>
      <c r="K790" s="725">
        <f t="shared" si="69"/>
        <v>32</v>
      </c>
      <c r="L790" s="1344"/>
      <c r="M790" s="1345"/>
      <c r="N790" s="1345"/>
      <c r="O790" s="1346"/>
      <c r="Q790" s="422" t="s">
        <v>700</v>
      </c>
      <c r="R790" s="20"/>
      <c r="S790" s="20"/>
      <c r="T790" s="20"/>
      <c r="U790" s="20"/>
      <c r="V790" s="10"/>
      <c r="W790" s="20"/>
      <c r="X790" s="20"/>
      <c r="Y790" s="20" t="s">
        <v>1547</v>
      </c>
      <c r="Z790" s="20"/>
      <c r="AA790" s="20" t="s">
        <v>1643</v>
      </c>
      <c r="AB790" s="20"/>
      <c r="AC790" s="20"/>
      <c r="AD790" s="20"/>
      <c r="AE790" s="21" t="s">
        <v>532</v>
      </c>
    </row>
    <row r="791" spans="1:31" ht="15" customHeight="1" x14ac:dyDescent="0.2">
      <c r="A791" s="514">
        <v>6</v>
      </c>
      <c r="B791" s="54" t="s">
        <v>816</v>
      </c>
      <c r="C791" s="721">
        <v>26</v>
      </c>
      <c r="D791" s="721">
        <v>12</v>
      </c>
      <c r="E791" s="721">
        <v>7</v>
      </c>
      <c r="F791" s="721">
        <v>7</v>
      </c>
      <c r="G791" s="721">
        <v>49</v>
      </c>
      <c r="H791" s="721">
        <v>38</v>
      </c>
      <c r="I791" s="723">
        <v>31</v>
      </c>
      <c r="J791" s="725">
        <f t="shared" si="68"/>
        <v>26</v>
      </c>
      <c r="K791" s="725">
        <f t="shared" si="69"/>
        <v>31</v>
      </c>
      <c r="L791" s="1344"/>
      <c r="M791" s="1345"/>
      <c r="N791" s="1345"/>
      <c r="O791" s="1346"/>
      <c r="Q791" s="422" t="s">
        <v>501</v>
      </c>
      <c r="R791" s="20"/>
      <c r="S791" s="20"/>
      <c r="T791" s="20"/>
      <c r="U791" s="20"/>
      <c r="V791" s="20"/>
      <c r="W791" s="10"/>
      <c r="X791" s="20"/>
      <c r="Y791" s="20" t="s">
        <v>1546</v>
      </c>
      <c r="Z791" s="20"/>
      <c r="AA791" s="20"/>
      <c r="AB791" s="20"/>
      <c r="AC791" s="20"/>
      <c r="AD791" s="20"/>
      <c r="AE791" s="21"/>
    </row>
    <row r="792" spans="1:31" ht="15" customHeight="1" x14ac:dyDescent="0.2">
      <c r="A792" s="514">
        <v>7</v>
      </c>
      <c r="B792" s="54" t="s">
        <v>1923</v>
      </c>
      <c r="C792" s="721">
        <v>26</v>
      </c>
      <c r="D792" s="721">
        <v>11</v>
      </c>
      <c r="E792" s="721">
        <v>6</v>
      </c>
      <c r="F792" s="721">
        <v>9</v>
      </c>
      <c r="G792" s="721">
        <v>37</v>
      </c>
      <c r="H792" s="721">
        <v>32</v>
      </c>
      <c r="I792" s="723">
        <v>28</v>
      </c>
      <c r="J792" s="725">
        <f t="shared" si="68"/>
        <v>26</v>
      </c>
      <c r="K792" s="725">
        <f t="shared" si="69"/>
        <v>28</v>
      </c>
      <c r="L792" s="1344"/>
      <c r="M792" s="1345"/>
      <c r="N792" s="1345"/>
      <c r="O792" s="1346"/>
      <c r="Q792" s="422" t="s">
        <v>514</v>
      </c>
      <c r="R792" s="20"/>
      <c r="S792" s="20"/>
      <c r="T792" s="20"/>
      <c r="U792" s="20"/>
      <c r="V792" s="20"/>
      <c r="W792" s="20"/>
      <c r="X792" s="10"/>
      <c r="Y792" s="20" t="s">
        <v>1488</v>
      </c>
      <c r="Z792" s="20"/>
      <c r="AA792" s="20" t="s">
        <v>1207</v>
      </c>
      <c r="AB792" s="20"/>
      <c r="AC792" s="20"/>
      <c r="AD792" s="20"/>
      <c r="AE792" s="21"/>
    </row>
    <row r="793" spans="1:31" ht="15" customHeight="1" x14ac:dyDescent="0.2">
      <c r="A793" s="514">
        <v>8</v>
      </c>
      <c r="B793" s="54" t="s">
        <v>767</v>
      </c>
      <c r="C793" s="721">
        <v>26</v>
      </c>
      <c r="D793" s="721">
        <v>8</v>
      </c>
      <c r="E793" s="721">
        <v>10</v>
      </c>
      <c r="F793" s="721">
        <v>8</v>
      </c>
      <c r="G793" s="721">
        <v>44</v>
      </c>
      <c r="H793" s="721">
        <v>37</v>
      </c>
      <c r="I793" s="723">
        <v>26</v>
      </c>
      <c r="J793" s="725">
        <f t="shared" si="68"/>
        <v>26</v>
      </c>
      <c r="K793" s="725">
        <f t="shared" si="69"/>
        <v>26</v>
      </c>
      <c r="L793" s="1344"/>
      <c r="M793" s="1345"/>
      <c r="N793" s="1345"/>
      <c r="O793" s="1346"/>
      <c r="Q793" s="422" t="s">
        <v>777</v>
      </c>
      <c r="R793" s="20" t="s">
        <v>1602</v>
      </c>
      <c r="S793" s="20" t="s">
        <v>1487</v>
      </c>
      <c r="T793" s="20" t="s">
        <v>1490</v>
      </c>
      <c r="U793" s="20" t="s">
        <v>628</v>
      </c>
      <c r="V793" s="20" t="s">
        <v>1599</v>
      </c>
      <c r="W793" s="20" t="s">
        <v>1494</v>
      </c>
      <c r="X793" s="20" t="s">
        <v>1490</v>
      </c>
      <c r="Y793" s="10"/>
      <c r="Z793" s="20" t="s">
        <v>1599</v>
      </c>
      <c r="AA793" s="20" t="s">
        <v>1490</v>
      </c>
      <c r="AB793" s="20" t="s">
        <v>1210</v>
      </c>
      <c r="AC793" s="20" t="s">
        <v>1597</v>
      </c>
      <c r="AD793" s="20" t="s">
        <v>1490</v>
      </c>
      <c r="AE793" s="21" t="s">
        <v>1540</v>
      </c>
    </row>
    <row r="794" spans="1:31" ht="15" customHeight="1" x14ac:dyDescent="0.2">
      <c r="A794" s="514">
        <v>9</v>
      </c>
      <c r="B794" s="54" t="s">
        <v>529</v>
      </c>
      <c r="C794" s="721">
        <v>26</v>
      </c>
      <c r="D794" s="721">
        <v>9</v>
      </c>
      <c r="E794" s="721">
        <v>6</v>
      </c>
      <c r="F794" s="721">
        <v>11</v>
      </c>
      <c r="G794" s="721">
        <v>34</v>
      </c>
      <c r="H794" s="721">
        <v>40</v>
      </c>
      <c r="I794" s="723">
        <v>24</v>
      </c>
      <c r="J794" s="725">
        <f t="shared" si="68"/>
        <v>26</v>
      </c>
      <c r="K794" s="725">
        <f t="shared" si="69"/>
        <v>24</v>
      </c>
      <c r="L794" s="1344"/>
      <c r="M794" s="1345"/>
      <c r="N794" s="1345"/>
      <c r="O794" s="1346"/>
      <c r="Q794" s="422" t="s">
        <v>1684</v>
      </c>
      <c r="R794" s="20"/>
      <c r="S794" s="20"/>
      <c r="T794" s="20"/>
      <c r="U794" s="20"/>
      <c r="V794" s="20"/>
      <c r="W794" s="20"/>
      <c r="X794" s="20"/>
      <c r="Y794" s="20" t="s">
        <v>1546</v>
      </c>
      <c r="Z794" s="10"/>
      <c r="AA794" s="20"/>
      <c r="AB794" s="20"/>
      <c r="AC794" s="20"/>
      <c r="AD794" s="20"/>
      <c r="AE794" s="21"/>
    </row>
    <row r="795" spans="1:31" ht="15" customHeight="1" x14ac:dyDescent="0.2">
      <c r="A795" s="514">
        <v>10</v>
      </c>
      <c r="B795" s="54" t="s">
        <v>1307</v>
      </c>
      <c r="C795" s="721">
        <v>26</v>
      </c>
      <c r="D795" s="721">
        <v>8</v>
      </c>
      <c r="E795" s="721">
        <v>8</v>
      </c>
      <c r="F795" s="721">
        <v>10</v>
      </c>
      <c r="G795" s="721">
        <v>36</v>
      </c>
      <c r="H795" s="721">
        <v>52</v>
      </c>
      <c r="I795" s="723">
        <v>24</v>
      </c>
      <c r="J795" s="725">
        <f t="shared" si="68"/>
        <v>26</v>
      </c>
      <c r="K795" s="725">
        <f t="shared" si="69"/>
        <v>24</v>
      </c>
      <c r="L795" s="1344"/>
      <c r="M795" s="1345"/>
      <c r="N795" s="1345"/>
      <c r="O795" s="1346"/>
      <c r="Q795" s="422" t="s">
        <v>533</v>
      </c>
      <c r="R795" s="20" t="s">
        <v>1642</v>
      </c>
      <c r="S795" s="20" t="s">
        <v>1602</v>
      </c>
      <c r="T795" s="20" t="s">
        <v>1210</v>
      </c>
      <c r="U795" s="20" t="s">
        <v>1210</v>
      </c>
      <c r="V795" s="20" t="s">
        <v>1599</v>
      </c>
      <c r="W795" s="20" t="s">
        <v>1599</v>
      </c>
      <c r="X795" s="20" t="s">
        <v>1210</v>
      </c>
      <c r="Y795" s="20" t="s">
        <v>1646</v>
      </c>
      <c r="Z795" s="20" t="s">
        <v>1539</v>
      </c>
      <c r="AA795" s="10"/>
      <c r="AB795" s="20" t="s">
        <v>1207</v>
      </c>
      <c r="AC795" s="20" t="s">
        <v>844</v>
      </c>
      <c r="AD795" s="20" t="s">
        <v>1488</v>
      </c>
      <c r="AE795" s="21" t="s">
        <v>1597</v>
      </c>
    </row>
    <row r="796" spans="1:31" ht="15" customHeight="1" x14ac:dyDescent="0.2">
      <c r="A796" s="514">
        <v>11</v>
      </c>
      <c r="B796" s="54" t="s">
        <v>711</v>
      </c>
      <c r="C796" s="721">
        <v>26</v>
      </c>
      <c r="D796" s="721">
        <v>8</v>
      </c>
      <c r="E796" s="721">
        <v>7</v>
      </c>
      <c r="F796" s="721">
        <v>11</v>
      </c>
      <c r="G796" s="721">
        <v>40</v>
      </c>
      <c r="H796" s="721">
        <v>43</v>
      </c>
      <c r="I796" s="723">
        <v>23</v>
      </c>
      <c r="J796" s="725">
        <f t="shared" si="68"/>
        <v>26</v>
      </c>
      <c r="K796" s="725">
        <f t="shared" si="69"/>
        <v>23</v>
      </c>
      <c r="L796" s="1344"/>
      <c r="M796" s="1345"/>
      <c r="N796" s="1345"/>
      <c r="O796" s="1346"/>
      <c r="Q796" s="422" t="s">
        <v>769</v>
      </c>
      <c r="R796" s="20"/>
      <c r="S796" s="20"/>
      <c r="T796" s="20"/>
      <c r="U796" s="20"/>
      <c r="V796" s="20"/>
      <c r="W796" s="20"/>
      <c r="X796" s="20"/>
      <c r="Y796" s="20" t="s">
        <v>1602</v>
      </c>
      <c r="Z796" s="20"/>
      <c r="AA796" s="20" t="s">
        <v>1599</v>
      </c>
      <c r="AB796" s="10"/>
      <c r="AC796" s="20"/>
      <c r="AD796" s="20"/>
      <c r="AE796" s="21"/>
    </row>
    <row r="797" spans="1:31" ht="15" customHeight="1" x14ac:dyDescent="0.2">
      <c r="A797" s="514">
        <v>12</v>
      </c>
      <c r="B797" s="54" t="s">
        <v>1808</v>
      </c>
      <c r="C797" s="721">
        <v>26</v>
      </c>
      <c r="D797" s="721">
        <v>5</v>
      </c>
      <c r="E797" s="721">
        <v>4</v>
      </c>
      <c r="F797" s="721">
        <v>17</v>
      </c>
      <c r="G797" s="721">
        <v>28</v>
      </c>
      <c r="H797" s="721">
        <v>59</v>
      </c>
      <c r="I797" s="723">
        <v>14</v>
      </c>
      <c r="J797" s="725">
        <f t="shared" si="68"/>
        <v>26</v>
      </c>
      <c r="K797" s="725">
        <f t="shared" si="69"/>
        <v>14</v>
      </c>
      <c r="L797" s="1344"/>
      <c r="M797" s="1345"/>
      <c r="N797" s="1345"/>
      <c r="O797" s="1346"/>
      <c r="Q797" s="422" t="s">
        <v>2162</v>
      </c>
      <c r="R797" s="20"/>
      <c r="S797" s="20"/>
      <c r="T797" s="20"/>
      <c r="U797" s="20"/>
      <c r="V797" s="20"/>
      <c r="W797" s="20"/>
      <c r="X797" s="20"/>
      <c r="Y797" s="20" t="s">
        <v>1602</v>
      </c>
      <c r="Z797" s="20"/>
      <c r="AA797" s="20" t="s">
        <v>1597</v>
      </c>
      <c r="AB797" s="20"/>
      <c r="AC797" s="10"/>
      <c r="AD797" s="20"/>
      <c r="AE797" s="21"/>
    </row>
    <row r="798" spans="1:31" ht="15" customHeight="1" x14ac:dyDescent="0.2">
      <c r="A798" s="514">
        <v>13</v>
      </c>
      <c r="B798" s="54" t="s">
        <v>164</v>
      </c>
      <c r="C798" s="721">
        <v>26</v>
      </c>
      <c r="D798" s="721">
        <v>4</v>
      </c>
      <c r="E798" s="721">
        <v>5</v>
      </c>
      <c r="F798" s="721">
        <v>17</v>
      </c>
      <c r="G798" s="721">
        <v>25</v>
      </c>
      <c r="H798" s="721">
        <v>48</v>
      </c>
      <c r="I798" s="723">
        <v>13</v>
      </c>
      <c r="J798" s="725">
        <f t="shared" si="68"/>
        <v>26</v>
      </c>
      <c r="K798" s="725">
        <f t="shared" si="69"/>
        <v>13</v>
      </c>
      <c r="L798" s="1344"/>
      <c r="M798" s="1345"/>
      <c r="N798" s="1345"/>
      <c r="O798" s="1346"/>
      <c r="Q798" s="422" t="s">
        <v>547</v>
      </c>
      <c r="R798" s="20"/>
      <c r="S798" s="20"/>
      <c r="T798" s="20"/>
      <c r="U798" s="20"/>
      <c r="V798" s="20"/>
      <c r="W798" s="20"/>
      <c r="X798" s="20"/>
      <c r="Y798" s="20" t="s">
        <v>1210</v>
      </c>
      <c r="Z798" s="20"/>
      <c r="AA798" s="20" t="s">
        <v>1490</v>
      </c>
      <c r="AB798" s="20"/>
      <c r="AC798" s="20"/>
      <c r="AD798" s="10"/>
      <c r="AE798" s="21"/>
    </row>
    <row r="799" spans="1:31" ht="15" customHeight="1" thickBot="1" x14ac:dyDescent="0.25">
      <c r="A799" s="515">
        <v>14</v>
      </c>
      <c r="B799" s="55" t="s">
        <v>1598</v>
      </c>
      <c r="C799" s="722">
        <v>26</v>
      </c>
      <c r="D799" s="722">
        <v>3</v>
      </c>
      <c r="E799" s="722">
        <v>5</v>
      </c>
      <c r="F799" s="722">
        <v>18</v>
      </c>
      <c r="G799" s="722">
        <v>21</v>
      </c>
      <c r="H799" s="722">
        <v>60</v>
      </c>
      <c r="I799" s="724">
        <v>11</v>
      </c>
      <c r="J799" s="725">
        <f t="shared" si="68"/>
        <v>26</v>
      </c>
      <c r="K799" s="725">
        <f t="shared" si="69"/>
        <v>11</v>
      </c>
      <c r="L799" s="1347"/>
      <c r="M799" s="1348"/>
      <c r="N799" s="1348"/>
      <c r="O799" s="1349"/>
      <c r="Q799" s="423" t="s">
        <v>1306</v>
      </c>
      <c r="R799" s="23"/>
      <c r="S799" s="23"/>
      <c r="T799" s="23"/>
      <c r="U799" s="23"/>
      <c r="V799" s="23"/>
      <c r="W799" s="23"/>
      <c r="X799" s="23"/>
      <c r="Y799" s="23" t="s">
        <v>1207</v>
      </c>
      <c r="Z799" s="23"/>
      <c r="AA799" s="23" t="s">
        <v>1602</v>
      </c>
      <c r="AB799" s="23"/>
      <c r="AC799" s="23"/>
      <c r="AD799" s="23"/>
      <c r="AE799" s="15"/>
    </row>
    <row r="800" spans="1:31" ht="15" customHeight="1" x14ac:dyDescent="0.2">
      <c r="C800" s="725">
        <f t="shared" ref="C800:I800" si="71">SUM(C786:C799)</f>
        <v>364</v>
      </c>
      <c r="D800" s="725">
        <f t="shared" si="71"/>
        <v>135</v>
      </c>
      <c r="E800" s="725">
        <f t="shared" si="71"/>
        <v>94</v>
      </c>
      <c r="F800" s="725">
        <f t="shared" si="71"/>
        <v>135</v>
      </c>
      <c r="G800" s="725">
        <f t="shared" si="71"/>
        <v>533</v>
      </c>
      <c r="H800" s="725">
        <f t="shared" si="71"/>
        <v>533</v>
      </c>
      <c r="I800" s="725">
        <f t="shared" si="71"/>
        <v>364</v>
      </c>
      <c r="J800" s="725">
        <f t="shared" si="68"/>
        <v>364</v>
      </c>
      <c r="K800" s="725">
        <f t="shared" si="69"/>
        <v>364</v>
      </c>
    </row>
    <row r="801" spans="1:31" ht="15" customHeight="1" thickBot="1" x14ac:dyDescent="0.25"/>
    <row r="802" spans="1:31" ht="15" customHeight="1" thickBot="1" x14ac:dyDescent="0.25">
      <c r="A802" s="1239" t="s">
        <v>2304</v>
      </c>
      <c r="B802" s="1240"/>
      <c r="C802" s="1240"/>
      <c r="D802" s="1240"/>
      <c r="E802" s="1240"/>
      <c r="F802" s="1241"/>
      <c r="G802" s="1236" t="s">
        <v>2335</v>
      </c>
      <c r="H802" s="1237"/>
      <c r="I802" s="1238"/>
      <c r="L802" s="1242" t="s">
        <v>588</v>
      </c>
      <c r="M802" s="1243"/>
      <c r="N802" s="1243"/>
      <c r="O802" s="1244"/>
    </row>
    <row r="803" spans="1:31" ht="15" customHeight="1" thickBot="1" x14ac:dyDescent="0.25">
      <c r="A803" s="508" t="s">
        <v>496</v>
      </c>
      <c r="B803" s="509" t="s">
        <v>497</v>
      </c>
      <c r="C803" s="510" t="s">
        <v>498</v>
      </c>
      <c r="D803" s="510" t="s">
        <v>499</v>
      </c>
      <c r="E803" s="510" t="s">
        <v>500</v>
      </c>
      <c r="F803" s="510" t="s">
        <v>501</v>
      </c>
      <c r="G803" s="511" t="s">
        <v>502</v>
      </c>
      <c r="H803" s="511" t="s">
        <v>503</v>
      </c>
      <c r="I803" s="512" t="s">
        <v>504</v>
      </c>
      <c r="L803" s="1245"/>
      <c r="M803" s="1246"/>
      <c r="N803" s="1246"/>
      <c r="O803" s="1247"/>
      <c r="Q803" s="24" t="s">
        <v>2336</v>
      </c>
      <c r="R803" s="420" t="s">
        <v>503</v>
      </c>
      <c r="S803" s="420" t="s">
        <v>541</v>
      </c>
      <c r="T803" s="420" t="s">
        <v>506</v>
      </c>
      <c r="U803" s="420" t="s">
        <v>902</v>
      </c>
      <c r="V803" s="420" t="s">
        <v>511</v>
      </c>
      <c r="W803" s="420" t="s">
        <v>610</v>
      </c>
      <c r="X803" s="420" t="s">
        <v>322</v>
      </c>
      <c r="Y803" s="420" t="s">
        <v>544</v>
      </c>
      <c r="Z803" s="420" t="s">
        <v>591</v>
      </c>
      <c r="AA803" s="420" t="s">
        <v>2136</v>
      </c>
      <c r="AB803" s="420" t="s">
        <v>704</v>
      </c>
      <c r="AC803" s="420" t="s">
        <v>1587</v>
      </c>
      <c r="AD803" s="420" t="s">
        <v>153</v>
      </c>
      <c r="AE803" s="421" t="s">
        <v>1214</v>
      </c>
    </row>
    <row r="804" spans="1:31" ht="15" customHeight="1" x14ac:dyDescent="0.2">
      <c r="A804" s="513">
        <v>1</v>
      </c>
      <c r="B804" s="126" t="s">
        <v>554</v>
      </c>
      <c r="C804" s="726">
        <v>26</v>
      </c>
      <c r="D804" s="726">
        <v>20</v>
      </c>
      <c r="E804" s="726">
        <v>6</v>
      </c>
      <c r="F804" s="726">
        <v>0</v>
      </c>
      <c r="G804" s="726">
        <v>64</v>
      </c>
      <c r="H804" s="726">
        <v>18</v>
      </c>
      <c r="I804" s="727">
        <v>46</v>
      </c>
      <c r="J804" s="725">
        <f t="shared" si="68"/>
        <v>26</v>
      </c>
      <c r="K804" s="725">
        <f t="shared" si="69"/>
        <v>46</v>
      </c>
      <c r="L804" s="1359" t="s">
        <v>2338</v>
      </c>
      <c r="M804" s="1360"/>
      <c r="N804" s="1360"/>
      <c r="O804" s="1361"/>
      <c r="Q804" s="422" t="s">
        <v>503</v>
      </c>
      <c r="R804" s="10"/>
      <c r="S804" s="20"/>
      <c r="T804" s="20"/>
      <c r="U804" s="20"/>
      <c r="V804" s="20"/>
      <c r="W804" s="20"/>
      <c r="X804" s="20"/>
      <c r="Y804" s="20"/>
      <c r="Z804" s="20"/>
      <c r="AA804" s="20"/>
      <c r="AB804" s="20"/>
      <c r="AC804" s="20"/>
      <c r="AD804" s="20"/>
      <c r="AE804" s="21"/>
    </row>
    <row r="805" spans="1:31" ht="15" customHeight="1" x14ac:dyDescent="0.2">
      <c r="A805" s="514">
        <v>2</v>
      </c>
      <c r="B805" s="129" t="s">
        <v>42</v>
      </c>
      <c r="C805" s="721">
        <v>26</v>
      </c>
      <c r="D805" s="721">
        <v>13</v>
      </c>
      <c r="E805" s="721">
        <v>7</v>
      </c>
      <c r="F805" s="721">
        <v>6</v>
      </c>
      <c r="G805" s="721">
        <v>42</v>
      </c>
      <c r="H805" s="721">
        <v>25</v>
      </c>
      <c r="I805" s="723">
        <v>33</v>
      </c>
      <c r="J805" s="725">
        <f t="shared" si="68"/>
        <v>26</v>
      </c>
      <c r="K805" s="725">
        <f t="shared" si="69"/>
        <v>33</v>
      </c>
      <c r="L805" s="1362"/>
      <c r="M805" s="1354"/>
      <c r="N805" s="1354"/>
      <c r="O805" s="1363"/>
      <c r="Q805" s="422" t="s">
        <v>541</v>
      </c>
      <c r="R805" s="20"/>
      <c r="S805" s="10"/>
      <c r="T805" s="20"/>
      <c r="U805" s="20"/>
      <c r="V805" s="20"/>
      <c r="W805" s="20"/>
      <c r="X805" s="20"/>
      <c r="Y805" s="20"/>
      <c r="Z805" s="20"/>
      <c r="AA805" s="20"/>
      <c r="AB805" s="20"/>
      <c r="AC805" s="20"/>
      <c r="AD805" s="20"/>
      <c r="AE805" s="21"/>
    </row>
    <row r="806" spans="1:31" ht="15" customHeight="1" x14ac:dyDescent="0.2">
      <c r="A806" s="514">
        <v>3</v>
      </c>
      <c r="B806" s="129" t="s">
        <v>761</v>
      </c>
      <c r="C806" s="721">
        <v>26</v>
      </c>
      <c r="D806" s="721">
        <v>13</v>
      </c>
      <c r="E806" s="721">
        <v>5</v>
      </c>
      <c r="F806" s="721">
        <v>8</v>
      </c>
      <c r="G806" s="721">
        <v>34</v>
      </c>
      <c r="H806" s="721">
        <v>28</v>
      </c>
      <c r="I806" s="723">
        <v>31</v>
      </c>
      <c r="J806" s="725">
        <f t="shared" si="68"/>
        <v>26</v>
      </c>
      <c r="K806" s="725">
        <f t="shared" si="69"/>
        <v>31</v>
      </c>
      <c r="L806" s="1362"/>
      <c r="M806" s="1354"/>
      <c r="N806" s="1354"/>
      <c r="O806" s="1363"/>
      <c r="Q806" s="422" t="s">
        <v>506</v>
      </c>
      <c r="R806" s="20"/>
      <c r="S806" s="20"/>
      <c r="T806" s="10"/>
      <c r="U806" s="20"/>
      <c r="V806" s="20"/>
      <c r="W806" s="20"/>
      <c r="X806" s="20"/>
      <c r="Y806" s="20"/>
      <c r="Z806" s="20"/>
      <c r="AA806" s="20"/>
      <c r="AB806" s="20"/>
      <c r="AC806" s="20"/>
      <c r="AD806" s="20"/>
      <c r="AE806" s="21"/>
    </row>
    <row r="807" spans="1:31" ht="15" customHeight="1" x14ac:dyDescent="0.2">
      <c r="A807" s="514">
        <v>4</v>
      </c>
      <c r="B807" s="129" t="s">
        <v>2326</v>
      </c>
      <c r="C807" s="721">
        <v>26</v>
      </c>
      <c r="D807" s="721">
        <v>11</v>
      </c>
      <c r="E807" s="721">
        <v>6</v>
      </c>
      <c r="F807" s="721">
        <v>9</v>
      </c>
      <c r="G807" s="721">
        <v>51</v>
      </c>
      <c r="H807" s="721">
        <v>42</v>
      </c>
      <c r="I807" s="723">
        <v>28</v>
      </c>
      <c r="J807" s="725">
        <f t="shared" si="68"/>
        <v>26</v>
      </c>
      <c r="K807" s="725">
        <f t="shared" si="69"/>
        <v>28</v>
      </c>
      <c r="L807" s="1362"/>
      <c r="M807" s="1354"/>
      <c r="N807" s="1354"/>
      <c r="O807" s="1363"/>
      <c r="Q807" s="422" t="s">
        <v>902</v>
      </c>
      <c r="R807" s="20"/>
      <c r="S807" s="20"/>
      <c r="T807" s="20"/>
      <c r="U807" s="10"/>
      <c r="V807" s="20"/>
      <c r="W807" s="20"/>
      <c r="X807" s="20"/>
      <c r="Y807" s="20"/>
      <c r="Z807" s="20"/>
      <c r="AA807" s="20"/>
      <c r="AB807" s="20"/>
      <c r="AC807" s="20"/>
      <c r="AD807" s="20"/>
      <c r="AE807" s="21"/>
    </row>
    <row r="808" spans="1:31" ht="15" customHeight="1" x14ac:dyDescent="0.2">
      <c r="A808" s="514">
        <v>5</v>
      </c>
      <c r="B808" s="129" t="s">
        <v>2123</v>
      </c>
      <c r="C808" s="721">
        <v>26</v>
      </c>
      <c r="D808" s="721">
        <v>8</v>
      </c>
      <c r="E808" s="721">
        <v>10</v>
      </c>
      <c r="F808" s="721">
        <v>8</v>
      </c>
      <c r="G808" s="721">
        <v>40</v>
      </c>
      <c r="H808" s="721">
        <v>42</v>
      </c>
      <c r="I808" s="723">
        <v>26</v>
      </c>
      <c r="J808" s="725">
        <f t="shared" si="68"/>
        <v>26</v>
      </c>
      <c r="K808" s="725">
        <f t="shared" si="69"/>
        <v>26</v>
      </c>
      <c r="L808" s="1362"/>
      <c r="M808" s="1354"/>
      <c r="N808" s="1354"/>
      <c r="O808" s="1363"/>
      <c r="Q808" s="422" t="s">
        <v>511</v>
      </c>
      <c r="R808" s="20"/>
      <c r="S808" s="20"/>
      <c r="T808" s="20"/>
      <c r="U808" s="20"/>
      <c r="V808" s="10"/>
      <c r="W808" s="20"/>
      <c r="X808" s="20"/>
      <c r="Y808" s="20"/>
      <c r="Z808" s="20"/>
      <c r="AA808" s="20"/>
      <c r="AB808" s="20"/>
      <c r="AC808" s="20"/>
      <c r="AD808" s="20"/>
      <c r="AE808" s="21" t="s">
        <v>532</v>
      </c>
    </row>
    <row r="809" spans="1:31" ht="15" customHeight="1" x14ac:dyDescent="0.2">
      <c r="A809" s="514">
        <v>6</v>
      </c>
      <c r="B809" s="129" t="s">
        <v>433</v>
      </c>
      <c r="C809" s="721">
        <v>26</v>
      </c>
      <c r="D809" s="721">
        <v>9</v>
      </c>
      <c r="E809" s="721">
        <v>7</v>
      </c>
      <c r="F809" s="721">
        <v>10</v>
      </c>
      <c r="G809" s="721">
        <v>36</v>
      </c>
      <c r="H809" s="721">
        <v>36</v>
      </c>
      <c r="I809" s="723">
        <v>25</v>
      </c>
      <c r="J809" s="725">
        <f t="shared" si="68"/>
        <v>26</v>
      </c>
      <c r="K809" s="725">
        <f t="shared" si="69"/>
        <v>25</v>
      </c>
      <c r="L809" s="1362"/>
      <c r="M809" s="1354"/>
      <c r="N809" s="1354"/>
      <c r="O809" s="1363"/>
      <c r="Q809" s="422" t="s">
        <v>610</v>
      </c>
      <c r="R809" s="20"/>
      <c r="S809" s="20"/>
      <c r="T809" s="20"/>
      <c r="U809" s="20"/>
      <c r="V809" s="20"/>
      <c r="W809" s="10"/>
      <c r="X809" s="20"/>
      <c r="Y809" s="20"/>
      <c r="Z809" s="20"/>
      <c r="AA809" s="20"/>
      <c r="AB809" s="20"/>
      <c r="AC809" s="20"/>
      <c r="AD809" s="20"/>
      <c r="AE809" s="21"/>
    </row>
    <row r="810" spans="1:31" ht="15" customHeight="1" x14ac:dyDescent="0.2">
      <c r="A810" s="514">
        <v>7</v>
      </c>
      <c r="B810" s="129" t="s">
        <v>2138</v>
      </c>
      <c r="C810" s="721">
        <v>26</v>
      </c>
      <c r="D810" s="721">
        <v>9</v>
      </c>
      <c r="E810" s="721">
        <v>6</v>
      </c>
      <c r="F810" s="721">
        <v>11</v>
      </c>
      <c r="G810" s="721">
        <v>32</v>
      </c>
      <c r="H810" s="721">
        <v>28</v>
      </c>
      <c r="I810" s="723">
        <v>24</v>
      </c>
      <c r="J810" s="725">
        <f t="shared" si="68"/>
        <v>26</v>
      </c>
      <c r="K810" s="725">
        <f t="shared" si="69"/>
        <v>24</v>
      </c>
      <c r="L810" s="1362"/>
      <c r="M810" s="1354"/>
      <c r="N810" s="1354"/>
      <c r="O810" s="1363"/>
      <c r="Q810" s="422" t="s">
        <v>322</v>
      </c>
      <c r="R810" s="20"/>
      <c r="S810" s="20"/>
      <c r="T810" s="20"/>
      <c r="U810" s="20"/>
      <c r="V810" s="20"/>
      <c r="W810" s="20"/>
      <c r="X810" s="10"/>
      <c r="Y810" s="20"/>
      <c r="Z810" s="20"/>
      <c r="AA810" s="20"/>
      <c r="AB810" s="20"/>
      <c r="AC810" s="20"/>
      <c r="AD810" s="20"/>
      <c r="AE810" s="21"/>
    </row>
    <row r="811" spans="1:31" ht="15" customHeight="1" x14ac:dyDescent="0.2">
      <c r="A811" s="514">
        <v>8</v>
      </c>
      <c r="B811" s="129" t="s">
        <v>174</v>
      </c>
      <c r="C811" s="721">
        <v>26</v>
      </c>
      <c r="D811" s="721">
        <v>7</v>
      </c>
      <c r="E811" s="721">
        <v>10</v>
      </c>
      <c r="F811" s="721">
        <v>9</v>
      </c>
      <c r="G811" s="721">
        <v>30</v>
      </c>
      <c r="H811" s="721">
        <v>39</v>
      </c>
      <c r="I811" s="723">
        <v>24</v>
      </c>
      <c r="J811" s="725">
        <f t="shared" si="68"/>
        <v>26</v>
      </c>
      <c r="K811" s="725">
        <f t="shared" si="69"/>
        <v>24</v>
      </c>
      <c r="L811" s="1362"/>
      <c r="M811" s="1354"/>
      <c r="N811" s="1354"/>
      <c r="O811" s="1363"/>
      <c r="Q811" s="422" t="s">
        <v>544</v>
      </c>
      <c r="R811" s="20"/>
      <c r="S811" s="20"/>
      <c r="T811" s="20"/>
      <c r="U811" s="20"/>
      <c r="V811" s="20"/>
      <c r="W811" s="20"/>
      <c r="X811" s="20"/>
      <c r="Y811" s="10"/>
      <c r="Z811" s="20"/>
      <c r="AA811" s="20"/>
      <c r="AB811" s="20"/>
      <c r="AC811" s="20"/>
      <c r="AD811" s="20"/>
      <c r="AE811" s="21"/>
    </row>
    <row r="812" spans="1:31" ht="15" customHeight="1" x14ac:dyDescent="0.2">
      <c r="A812" s="514">
        <v>9</v>
      </c>
      <c r="B812" s="129" t="s">
        <v>250</v>
      </c>
      <c r="C812" s="721">
        <v>26</v>
      </c>
      <c r="D812" s="721">
        <v>10</v>
      </c>
      <c r="E812" s="721">
        <v>3</v>
      </c>
      <c r="F812" s="721">
        <v>13</v>
      </c>
      <c r="G812" s="721">
        <v>41</v>
      </c>
      <c r="H812" s="721">
        <v>36</v>
      </c>
      <c r="I812" s="723">
        <v>23</v>
      </c>
      <c r="J812" s="725">
        <f t="shared" si="68"/>
        <v>26</v>
      </c>
      <c r="K812" s="725">
        <f t="shared" si="69"/>
        <v>23</v>
      </c>
      <c r="L812" s="1362"/>
      <c r="M812" s="1354"/>
      <c r="N812" s="1354"/>
      <c r="O812" s="1363"/>
      <c r="Q812" s="422" t="s">
        <v>591</v>
      </c>
      <c r="R812" s="20"/>
      <c r="S812" s="20"/>
      <c r="T812" s="20"/>
      <c r="U812" s="20"/>
      <c r="V812" s="20"/>
      <c r="W812" s="20"/>
      <c r="X812" s="20"/>
      <c r="Y812" s="20"/>
      <c r="Z812" s="10"/>
      <c r="AA812" s="20"/>
      <c r="AB812" s="20"/>
      <c r="AC812" s="20"/>
      <c r="AD812" s="20"/>
      <c r="AE812" s="21"/>
    </row>
    <row r="813" spans="1:31" ht="15" customHeight="1" x14ac:dyDescent="0.2">
      <c r="A813" s="514">
        <v>10</v>
      </c>
      <c r="B813" s="129" t="s">
        <v>128</v>
      </c>
      <c r="C813" s="721">
        <v>26</v>
      </c>
      <c r="D813" s="721">
        <v>7</v>
      </c>
      <c r="E813" s="721">
        <v>9</v>
      </c>
      <c r="F813" s="721">
        <v>10</v>
      </c>
      <c r="G813" s="721">
        <v>29</v>
      </c>
      <c r="H813" s="721">
        <v>34</v>
      </c>
      <c r="I813" s="723">
        <v>23</v>
      </c>
      <c r="J813" s="725">
        <f t="shared" si="68"/>
        <v>26</v>
      </c>
      <c r="K813" s="725">
        <f t="shared" si="69"/>
        <v>23</v>
      </c>
      <c r="L813" s="1362"/>
      <c r="M813" s="1354"/>
      <c r="N813" s="1354"/>
      <c r="O813" s="1363"/>
      <c r="Q813" s="422" t="s">
        <v>2136</v>
      </c>
      <c r="R813" s="20"/>
      <c r="S813" s="20"/>
      <c r="T813" s="20"/>
      <c r="U813" s="20"/>
      <c r="V813" s="20"/>
      <c r="W813" s="20"/>
      <c r="X813" s="20"/>
      <c r="Y813" s="20"/>
      <c r="Z813" s="20"/>
      <c r="AA813" s="10"/>
      <c r="AB813" s="20"/>
      <c r="AC813" s="20"/>
      <c r="AD813" s="20"/>
      <c r="AE813" s="21"/>
    </row>
    <row r="814" spans="1:31" ht="15" customHeight="1" x14ac:dyDescent="0.2">
      <c r="A814" s="514">
        <v>11</v>
      </c>
      <c r="B814" s="129" t="s">
        <v>2339</v>
      </c>
      <c r="C814" s="721">
        <v>26</v>
      </c>
      <c r="D814" s="721">
        <v>9</v>
      </c>
      <c r="E814" s="721">
        <v>5</v>
      </c>
      <c r="F814" s="721">
        <v>12</v>
      </c>
      <c r="G814" s="721">
        <v>25</v>
      </c>
      <c r="H814" s="721">
        <v>38</v>
      </c>
      <c r="I814" s="723">
        <v>23</v>
      </c>
      <c r="J814" s="725">
        <f t="shared" si="68"/>
        <v>26</v>
      </c>
      <c r="K814" s="725">
        <f t="shared" si="69"/>
        <v>23</v>
      </c>
      <c r="L814" s="1362"/>
      <c r="M814" s="1354"/>
      <c r="N814" s="1354"/>
      <c r="O814" s="1363"/>
      <c r="Q814" s="422" t="s">
        <v>704</v>
      </c>
      <c r="R814" s="20"/>
      <c r="S814" s="20"/>
      <c r="T814" s="20"/>
      <c r="U814" s="20"/>
      <c r="V814" s="20"/>
      <c r="W814" s="20"/>
      <c r="X814" s="20"/>
      <c r="Y814" s="20"/>
      <c r="Z814" s="20"/>
      <c r="AA814" s="20"/>
      <c r="AB814" s="10"/>
      <c r="AC814" s="20"/>
      <c r="AD814" s="20"/>
      <c r="AE814" s="21"/>
    </row>
    <row r="815" spans="1:31" ht="15" customHeight="1" x14ac:dyDescent="0.2">
      <c r="A815" s="514">
        <v>12</v>
      </c>
      <c r="B815" s="129" t="s">
        <v>2170</v>
      </c>
      <c r="C815" s="721">
        <v>26</v>
      </c>
      <c r="D815" s="721">
        <v>7</v>
      </c>
      <c r="E815" s="721">
        <v>8</v>
      </c>
      <c r="F815" s="721">
        <v>11</v>
      </c>
      <c r="G815" s="721">
        <v>23</v>
      </c>
      <c r="H815" s="721">
        <v>32</v>
      </c>
      <c r="I815" s="723">
        <v>22</v>
      </c>
      <c r="J815" s="725">
        <f t="shared" si="68"/>
        <v>26</v>
      </c>
      <c r="K815" s="725">
        <f t="shared" si="69"/>
        <v>22</v>
      </c>
      <c r="L815" s="1362"/>
      <c r="M815" s="1354"/>
      <c r="N815" s="1354"/>
      <c r="O815" s="1363"/>
      <c r="Q815" s="422" t="s">
        <v>1587</v>
      </c>
      <c r="R815" s="20"/>
      <c r="S815" s="20"/>
      <c r="T815" s="20"/>
      <c r="U815" s="20"/>
      <c r="V815" s="20"/>
      <c r="W815" s="20"/>
      <c r="X815" s="20"/>
      <c r="Y815" s="20"/>
      <c r="Z815" s="20"/>
      <c r="AA815" s="20"/>
      <c r="AB815" s="20"/>
      <c r="AC815" s="10"/>
      <c r="AD815" s="20"/>
      <c r="AE815" s="21"/>
    </row>
    <row r="816" spans="1:31" ht="15" customHeight="1" x14ac:dyDescent="0.2">
      <c r="A816" s="514">
        <v>13</v>
      </c>
      <c r="B816" s="129" t="s">
        <v>558</v>
      </c>
      <c r="C816" s="721">
        <v>26</v>
      </c>
      <c r="D816" s="721">
        <v>5</v>
      </c>
      <c r="E816" s="721">
        <v>9</v>
      </c>
      <c r="F816" s="721">
        <v>12</v>
      </c>
      <c r="G816" s="721">
        <v>23</v>
      </c>
      <c r="H816" s="721">
        <v>37</v>
      </c>
      <c r="I816" s="723">
        <v>19</v>
      </c>
      <c r="J816" s="725">
        <f t="shared" si="68"/>
        <v>26</v>
      </c>
      <c r="K816" s="725">
        <f t="shared" si="69"/>
        <v>19</v>
      </c>
      <c r="L816" s="1362"/>
      <c r="M816" s="1354"/>
      <c r="N816" s="1354"/>
      <c r="O816" s="1363"/>
      <c r="Q816" s="422" t="s">
        <v>153</v>
      </c>
      <c r="R816" s="20"/>
      <c r="S816" s="20"/>
      <c r="T816" s="20"/>
      <c r="U816" s="20"/>
      <c r="V816" s="20"/>
      <c r="W816" s="20"/>
      <c r="X816" s="20"/>
      <c r="Y816" s="20"/>
      <c r="Z816" s="20"/>
      <c r="AA816" s="20"/>
      <c r="AB816" s="20"/>
      <c r="AC816" s="20"/>
      <c r="AD816" s="10"/>
      <c r="AE816" s="21"/>
    </row>
    <row r="817" spans="1:31" ht="15" customHeight="1" thickBot="1" x14ac:dyDescent="0.25">
      <c r="A817" s="515">
        <v>14</v>
      </c>
      <c r="B817" s="130" t="s">
        <v>708</v>
      </c>
      <c r="C817" s="722">
        <v>26</v>
      </c>
      <c r="D817" s="722">
        <v>5</v>
      </c>
      <c r="E817" s="722">
        <v>7</v>
      </c>
      <c r="F817" s="722">
        <v>14</v>
      </c>
      <c r="G817" s="722">
        <v>26</v>
      </c>
      <c r="H817" s="722">
        <v>52</v>
      </c>
      <c r="I817" s="724">
        <v>17</v>
      </c>
      <c r="J817" s="725">
        <f t="shared" si="68"/>
        <v>26</v>
      </c>
      <c r="K817" s="725">
        <f t="shared" si="69"/>
        <v>17</v>
      </c>
      <c r="L817" s="1364"/>
      <c r="M817" s="1365"/>
      <c r="N817" s="1365"/>
      <c r="O817" s="1366"/>
      <c r="Q817" s="423" t="s">
        <v>1214</v>
      </c>
      <c r="R817" s="23"/>
      <c r="S817" s="23"/>
      <c r="T817" s="23"/>
      <c r="U817" s="23"/>
      <c r="V817" s="23"/>
      <c r="W817" s="23"/>
      <c r="X817" s="23"/>
      <c r="Y817" s="23"/>
      <c r="Z817" s="23"/>
      <c r="AA817" s="23"/>
      <c r="AB817" s="23"/>
      <c r="AC817" s="23"/>
      <c r="AD817" s="23"/>
      <c r="AE817" s="15"/>
    </row>
    <row r="818" spans="1:31" ht="15" customHeight="1" x14ac:dyDescent="0.2">
      <c r="C818" s="725">
        <f t="shared" ref="C818:I818" si="72">SUM(C804:C817)</f>
        <v>364</v>
      </c>
      <c r="D818" s="725">
        <f t="shared" si="72"/>
        <v>133</v>
      </c>
      <c r="E818" s="725">
        <f t="shared" si="72"/>
        <v>98</v>
      </c>
      <c r="F818" s="725">
        <f t="shared" si="72"/>
        <v>133</v>
      </c>
      <c r="G818" s="725">
        <f t="shared" si="72"/>
        <v>496</v>
      </c>
      <c r="H818" s="725">
        <f t="shared" si="72"/>
        <v>487</v>
      </c>
      <c r="I818" s="725">
        <f t="shared" si="72"/>
        <v>364</v>
      </c>
      <c r="J818" s="725">
        <f t="shared" si="68"/>
        <v>364</v>
      </c>
      <c r="K818" s="725">
        <f t="shared" si="69"/>
        <v>364</v>
      </c>
    </row>
    <row r="819" spans="1:31" ht="15" customHeight="1" thickBot="1" x14ac:dyDescent="0.25"/>
    <row r="820" spans="1:31" ht="15" customHeight="1" thickBot="1" x14ac:dyDescent="0.25">
      <c r="A820" s="1239" t="s">
        <v>2306</v>
      </c>
      <c r="B820" s="1240"/>
      <c r="C820" s="1240"/>
      <c r="D820" s="1240"/>
      <c r="E820" s="1240"/>
      <c r="F820" s="1241"/>
      <c r="G820" s="1236" t="s">
        <v>2335</v>
      </c>
      <c r="H820" s="1237"/>
      <c r="I820" s="1238"/>
      <c r="L820" s="952" t="s">
        <v>538</v>
      </c>
      <c r="M820" s="953"/>
      <c r="N820" s="953"/>
      <c r="O820" s="954"/>
    </row>
    <row r="821" spans="1:31" ht="15" customHeight="1" thickBot="1" x14ac:dyDescent="0.25">
      <c r="A821" s="508" t="s">
        <v>496</v>
      </c>
      <c r="B821" s="509" t="s">
        <v>497</v>
      </c>
      <c r="C821" s="510" t="s">
        <v>498</v>
      </c>
      <c r="D821" s="510" t="s">
        <v>499</v>
      </c>
      <c r="E821" s="510" t="s">
        <v>500</v>
      </c>
      <c r="F821" s="510" t="s">
        <v>501</v>
      </c>
      <c r="G821" s="511" t="s">
        <v>502</v>
      </c>
      <c r="H821" s="511" t="s">
        <v>503</v>
      </c>
      <c r="I821" s="512" t="s">
        <v>504</v>
      </c>
      <c r="L821" s="955"/>
      <c r="M821" s="956"/>
      <c r="N821" s="956"/>
      <c r="O821" s="957"/>
      <c r="Q821" s="24" t="s">
        <v>2336</v>
      </c>
      <c r="R821" s="420" t="s">
        <v>716</v>
      </c>
      <c r="S821" s="420" t="s">
        <v>1344</v>
      </c>
      <c r="T821" s="420" t="s">
        <v>1345</v>
      </c>
      <c r="U821" s="420" t="s">
        <v>902</v>
      </c>
      <c r="V821" s="420" t="s">
        <v>1631</v>
      </c>
      <c r="W821" s="420" t="s">
        <v>1178</v>
      </c>
      <c r="X821" s="420" t="s">
        <v>566</v>
      </c>
      <c r="Y821" s="420" t="s">
        <v>299</v>
      </c>
      <c r="Z821" s="420" t="s">
        <v>1313</v>
      </c>
      <c r="AA821" s="420" t="s">
        <v>120</v>
      </c>
      <c r="AB821" s="421" t="s">
        <v>499</v>
      </c>
    </row>
    <row r="822" spans="1:31" ht="15" customHeight="1" x14ac:dyDescent="0.2">
      <c r="A822" s="518">
        <v>1</v>
      </c>
      <c r="B822" s="126" t="s">
        <v>906</v>
      </c>
      <c r="C822" s="726">
        <v>20</v>
      </c>
      <c r="D822" s="726">
        <v>15</v>
      </c>
      <c r="E822" s="726">
        <v>4</v>
      </c>
      <c r="F822" s="726">
        <v>1</v>
      </c>
      <c r="G822" s="726">
        <v>48</v>
      </c>
      <c r="H822" s="726">
        <v>19</v>
      </c>
      <c r="I822" s="727">
        <v>34</v>
      </c>
      <c r="J822" s="725">
        <f t="shared" si="68"/>
        <v>20</v>
      </c>
      <c r="K822" s="725">
        <f t="shared" si="69"/>
        <v>34</v>
      </c>
      <c r="L822" s="1341" t="s">
        <v>532</v>
      </c>
      <c r="M822" s="1342"/>
      <c r="N822" s="1342"/>
      <c r="O822" s="1343"/>
      <c r="Q822" s="422" t="s">
        <v>716</v>
      </c>
      <c r="R822" s="10"/>
      <c r="S822" s="20"/>
      <c r="T822" s="20"/>
      <c r="U822" s="20"/>
      <c r="V822" s="20"/>
      <c r="W822" s="20"/>
      <c r="X822" s="20"/>
      <c r="Y822" s="20"/>
      <c r="Z822" s="20"/>
      <c r="AA822" s="20"/>
      <c r="AB822" s="21"/>
    </row>
    <row r="823" spans="1:31" ht="15" customHeight="1" x14ac:dyDescent="0.2">
      <c r="A823" s="514">
        <v>2</v>
      </c>
      <c r="B823" s="129" t="s">
        <v>2340</v>
      </c>
      <c r="C823" s="721">
        <v>20</v>
      </c>
      <c r="D823" s="721">
        <v>11</v>
      </c>
      <c r="E823" s="721">
        <v>3</v>
      </c>
      <c r="F823" s="721">
        <v>6</v>
      </c>
      <c r="G823" s="721">
        <v>48</v>
      </c>
      <c r="H823" s="721">
        <v>24</v>
      </c>
      <c r="I823" s="723">
        <v>25</v>
      </c>
      <c r="J823" s="725">
        <f t="shared" si="68"/>
        <v>20</v>
      </c>
      <c r="K823" s="725">
        <f t="shared" si="69"/>
        <v>25</v>
      </c>
      <c r="L823" s="1344"/>
      <c r="M823" s="1345"/>
      <c r="N823" s="1345"/>
      <c r="O823" s="1346"/>
      <c r="Q823" s="422" t="s">
        <v>901</v>
      </c>
      <c r="R823" s="20"/>
      <c r="S823" s="10"/>
      <c r="T823" s="20"/>
      <c r="U823" s="20"/>
      <c r="V823" s="20"/>
      <c r="W823" s="20"/>
      <c r="X823" s="20"/>
      <c r="Y823" s="20"/>
      <c r="Z823" s="20"/>
      <c r="AA823" s="20"/>
      <c r="AB823" s="21" t="s">
        <v>532</v>
      </c>
    </row>
    <row r="824" spans="1:31" ht="15" customHeight="1" x14ac:dyDescent="0.2">
      <c r="A824" s="514">
        <v>3</v>
      </c>
      <c r="B824" s="129" t="s">
        <v>991</v>
      </c>
      <c r="C824" s="721">
        <v>20</v>
      </c>
      <c r="D824" s="721">
        <v>10</v>
      </c>
      <c r="E824" s="721">
        <v>4</v>
      </c>
      <c r="F824" s="721">
        <v>6</v>
      </c>
      <c r="G824" s="721">
        <v>37</v>
      </c>
      <c r="H824" s="721">
        <v>35</v>
      </c>
      <c r="I824" s="723">
        <v>24</v>
      </c>
      <c r="J824" s="725">
        <f t="shared" si="68"/>
        <v>20</v>
      </c>
      <c r="K824" s="725">
        <f t="shared" si="69"/>
        <v>24</v>
      </c>
      <c r="L824" s="1344"/>
      <c r="M824" s="1345"/>
      <c r="N824" s="1345"/>
      <c r="O824" s="1346"/>
      <c r="Q824" s="422" t="s">
        <v>901</v>
      </c>
      <c r="R824" s="20"/>
      <c r="S824" s="20"/>
      <c r="T824" s="10"/>
      <c r="U824" s="20"/>
      <c r="V824" s="20"/>
      <c r="W824" s="20"/>
      <c r="X824" s="20"/>
      <c r="Y824" s="20"/>
      <c r="Z824" s="20"/>
      <c r="AA824" s="20"/>
      <c r="AB824" s="21"/>
    </row>
    <row r="825" spans="1:31" ht="15" customHeight="1" x14ac:dyDescent="0.2">
      <c r="A825" s="514">
        <v>4</v>
      </c>
      <c r="B825" s="129" t="s">
        <v>1635</v>
      </c>
      <c r="C825" s="721">
        <v>20</v>
      </c>
      <c r="D825" s="721">
        <v>8</v>
      </c>
      <c r="E825" s="721">
        <v>7</v>
      </c>
      <c r="F825" s="721">
        <v>5</v>
      </c>
      <c r="G825" s="721">
        <v>43</v>
      </c>
      <c r="H825" s="721">
        <v>32</v>
      </c>
      <c r="I825" s="723">
        <v>23</v>
      </c>
      <c r="J825" s="725">
        <f t="shared" si="68"/>
        <v>20</v>
      </c>
      <c r="K825" s="725">
        <f t="shared" si="69"/>
        <v>23</v>
      </c>
      <c r="L825" s="1344"/>
      <c r="M825" s="1345"/>
      <c r="N825" s="1345"/>
      <c r="O825" s="1346"/>
      <c r="Q825" s="422" t="s">
        <v>902</v>
      </c>
      <c r="R825" s="20"/>
      <c r="S825" s="20"/>
      <c r="T825" s="20"/>
      <c r="U825" s="10"/>
      <c r="V825" s="20"/>
      <c r="W825" s="20"/>
      <c r="X825" s="20"/>
      <c r="Y825" s="20"/>
      <c r="Z825" s="20"/>
      <c r="AA825" s="20"/>
      <c r="AB825" s="21"/>
    </row>
    <row r="826" spans="1:31" ht="15" customHeight="1" x14ac:dyDescent="0.2">
      <c r="A826" s="514">
        <v>5</v>
      </c>
      <c r="B826" s="129" t="s">
        <v>1855</v>
      </c>
      <c r="C826" s="721">
        <v>20</v>
      </c>
      <c r="D826" s="721">
        <v>8</v>
      </c>
      <c r="E826" s="721">
        <v>5</v>
      </c>
      <c r="F826" s="721">
        <v>7</v>
      </c>
      <c r="G826" s="721">
        <v>31</v>
      </c>
      <c r="H826" s="721">
        <v>28</v>
      </c>
      <c r="I826" s="723">
        <v>21</v>
      </c>
      <c r="J826" s="725">
        <f t="shared" si="68"/>
        <v>20</v>
      </c>
      <c r="K826" s="725">
        <f t="shared" si="69"/>
        <v>21</v>
      </c>
      <c r="L826" s="1344"/>
      <c r="M826" s="1345"/>
      <c r="N826" s="1345"/>
      <c r="O826" s="1346"/>
      <c r="Q826" s="422" t="s">
        <v>1631</v>
      </c>
      <c r="R826" s="20"/>
      <c r="S826" s="20"/>
      <c r="T826" s="20"/>
      <c r="U826" s="20"/>
      <c r="V826" s="10"/>
      <c r="W826" s="20"/>
      <c r="X826" s="20"/>
      <c r="Y826" s="20"/>
      <c r="Z826" s="20"/>
      <c r="AA826" s="20"/>
      <c r="AB826" s="21"/>
    </row>
    <row r="827" spans="1:31" ht="15" customHeight="1" x14ac:dyDescent="0.2">
      <c r="A827" s="514">
        <v>6</v>
      </c>
      <c r="B827" s="129" t="s">
        <v>89</v>
      </c>
      <c r="C827" s="721">
        <v>20</v>
      </c>
      <c r="D827" s="721">
        <v>6</v>
      </c>
      <c r="E827" s="721">
        <v>7</v>
      </c>
      <c r="F827" s="721">
        <v>7</v>
      </c>
      <c r="G827" s="721">
        <v>25</v>
      </c>
      <c r="H827" s="721">
        <v>33</v>
      </c>
      <c r="I827" s="723">
        <v>19</v>
      </c>
      <c r="J827" s="725">
        <f t="shared" si="68"/>
        <v>20</v>
      </c>
      <c r="K827" s="725">
        <f t="shared" si="69"/>
        <v>19</v>
      </c>
      <c r="L827" s="1344"/>
      <c r="M827" s="1345"/>
      <c r="N827" s="1345"/>
      <c r="O827" s="1346"/>
      <c r="Q827" s="422" t="s">
        <v>1178</v>
      </c>
      <c r="R827" s="20"/>
      <c r="S827" s="20"/>
      <c r="T827" s="20"/>
      <c r="U827" s="20"/>
      <c r="V827" s="20"/>
      <c r="W827" s="10"/>
      <c r="X827" s="20"/>
      <c r="Y827" s="20"/>
      <c r="Z827" s="20"/>
      <c r="AA827" s="20"/>
      <c r="AB827" s="21"/>
    </row>
    <row r="828" spans="1:31" ht="15" customHeight="1" x14ac:dyDescent="0.2">
      <c r="A828" s="514">
        <v>7</v>
      </c>
      <c r="B828" s="129" t="s">
        <v>318</v>
      </c>
      <c r="C828" s="721">
        <v>20</v>
      </c>
      <c r="D828" s="721">
        <v>6</v>
      </c>
      <c r="E828" s="721">
        <v>5</v>
      </c>
      <c r="F828" s="721">
        <v>9</v>
      </c>
      <c r="G828" s="721">
        <v>39</v>
      </c>
      <c r="H828" s="721">
        <v>39</v>
      </c>
      <c r="I828" s="723">
        <v>17</v>
      </c>
      <c r="J828" s="725">
        <f t="shared" si="68"/>
        <v>20</v>
      </c>
      <c r="K828" s="725">
        <f t="shared" si="69"/>
        <v>17</v>
      </c>
      <c r="L828" s="1344"/>
      <c r="M828" s="1345"/>
      <c r="N828" s="1345"/>
      <c r="O828" s="1346"/>
      <c r="Q828" s="422" t="s">
        <v>566</v>
      </c>
      <c r="R828" s="20"/>
      <c r="S828" s="20"/>
      <c r="T828" s="20"/>
      <c r="U828" s="20"/>
      <c r="V828" s="20"/>
      <c r="W828" s="20"/>
      <c r="X828" s="10"/>
      <c r="Y828" s="20"/>
      <c r="Z828" s="20"/>
      <c r="AA828" s="20"/>
      <c r="AB828" s="21"/>
    </row>
    <row r="829" spans="1:31" ht="15" customHeight="1" x14ac:dyDescent="0.2">
      <c r="A829" s="514">
        <v>8</v>
      </c>
      <c r="B829" s="129" t="s">
        <v>2341</v>
      </c>
      <c r="C829" s="721">
        <v>20</v>
      </c>
      <c r="D829" s="721">
        <v>6</v>
      </c>
      <c r="E829" s="721">
        <v>4</v>
      </c>
      <c r="F829" s="721">
        <v>10</v>
      </c>
      <c r="G829" s="721">
        <v>24</v>
      </c>
      <c r="H829" s="721">
        <v>35</v>
      </c>
      <c r="I829" s="723">
        <v>16</v>
      </c>
      <c r="J829" s="725">
        <f t="shared" si="68"/>
        <v>20</v>
      </c>
      <c r="K829" s="725">
        <f t="shared" si="69"/>
        <v>16</v>
      </c>
      <c r="L829" s="1344"/>
      <c r="M829" s="1345"/>
      <c r="N829" s="1345"/>
      <c r="O829" s="1346"/>
      <c r="Q829" s="422" t="s">
        <v>299</v>
      </c>
      <c r="R829" s="20"/>
      <c r="S829" s="20"/>
      <c r="T829" s="20"/>
      <c r="U829" s="20"/>
      <c r="V829" s="20"/>
      <c r="W829" s="20"/>
      <c r="X829" s="20"/>
      <c r="Y829" s="10"/>
      <c r="Z829" s="20"/>
      <c r="AA829" s="20"/>
      <c r="AB829" s="21"/>
    </row>
    <row r="830" spans="1:31" ht="15" customHeight="1" x14ac:dyDescent="0.2">
      <c r="A830" s="514">
        <v>9</v>
      </c>
      <c r="B830" s="129" t="s">
        <v>2342</v>
      </c>
      <c r="C830" s="721">
        <v>20</v>
      </c>
      <c r="D830" s="721">
        <v>7</v>
      </c>
      <c r="E830" s="721">
        <v>1</v>
      </c>
      <c r="F830" s="721">
        <v>12</v>
      </c>
      <c r="G830" s="721">
        <v>30</v>
      </c>
      <c r="H830" s="721">
        <v>39</v>
      </c>
      <c r="I830" s="723">
        <v>15</v>
      </c>
      <c r="J830" s="725">
        <f t="shared" si="68"/>
        <v>20</v>
      </c>
      <c r="K830" s="725">
        <f t="shared" si="69"/>
        <v>15</v>
      </c>
      <c r="L830" s="1344"/>
      <c r="M830" s="1345"/>
      <c r="N830" s="1345"/>
      <c r="O830" s="1346"/>
      <c r="Q830" s="422" t="s">
        <v>1313</v>
      </c>
      <c r="R830" s="20"/>
      <c r="S830" s="20"/>
      <c r="T830" s="20"/>
      <c r="U830" s="20"/>
      <c r="V830" s="20"/>
      <c r="W830" s="20"/>
      <c r="X830" s="20"/>
      <c r="Y830" s="20"/>
      <c r="Z830" s="10"/>
      <c r="AA830" s="20"/>
      <c r="AB830" s="21"/>
    </row>
    <row r="831" spans="1:31" ht="15" customHeight="1" x14ac:dyDescent="0.2">
      <c r="A831" s="514">
        <v>10</v>
      </c>
      <c r="B831" s="129" t="s">
        <v>575</v>
      </c>
      <c r="C831" s="721">
        <v>20</v>
      </c>
      <c r="D831" s="721">
        <v>5</v>
      </c>
      <c r="E831" s="721">
        <v>4</v>
      </c>
      <c r="F831" s="721">
        <v>11</v>
      </c>
      <c r="G831" s="721">
        <v>24</v>
      </c>
      <c r="H831" s="721">
        <v>38</v>
      </c>
      <c r="I831" s="723">
        <v>14</v>
      </c>
      <c r="J831" s="725">
        <f t="shared" si="68"/>
        <v>20</v>
      </c>
      <c r="K831" s="725">
        <f t="shared" si="69"/>
        <v>14</v>
      </c>
      <c r="L831" s="1344"/>
      <c r="M831" s="1345"/>
      <c r="N831" s="1345"/>
      <c r="O831" s="1346"/>
      <c r="Q831" s="422" t="s">
        <v>120</v>
      </c>
      <c r="R831" s="20"/>
      <c r="S831" s="20"/>
      <c r="T831" s="20"/>
      <c r="U831" s="20"/>
      <c r="V831" s="20"/>
      <c r="W831" s="20"/>
      <c r="X831" s="20"/>
      <c r="Y831" s="20"/>
      <c r="Z831" s="20"/>
      <c r="AA831" s="10"/>
      <c r="AB831" s="21"/>
    </row>
    <row r="832" spans="1:31" ht="15" customHeight="1" thickBot="1" x14ac:dyDescent="0.25">
      <c r="A832" s="515">
        <v>11</v>
      </c>
      <c r="B832" s="130" t="s">
        <v>304</v>
      </c>
      <c r="C832" s="722">
        <v>20</v>
      </c>
      <c r="D832" s="722">
        <v>4</v>
      </c>
      <c r="E832" s="722">
        <v>4</v>
      </c>
      <c r="F832" s="722">
        <v>12</v>
      </c>
      <c r="G832" s="722">
        <v>24</v>
      </c>
      <c r="H832" s="722">
        <v>51</v>
      </c>
      <c r="I832" s="724">
        <v>12</v>
      </c>
      <c r="J832" s="725">
        <f t="shared" si="68"/>
        <v>20</v>
      </c>
      <c r="K832" s="725">
        <f t="shared" si="69"/>
        <v>12</v>
      </c>
      <c r="L832" s="1347"/>
      <c r="M832" s="1348"/>
      <c r="N832" s="1348"/>
      <c r="O832" s="1349"/>
      <c r="Q832" s="423" t="s">
        <v>499</v>
      </c>
      <c r="R832" s="23"/>
      <c r="S832" s="23"/>
      <c r="T832" s="23"/>
      <c r="U832" s="23"/>
      <c r="V832" s="23"/>
      <c r="W832" s="23"/>
      <c r="X832" s="23"/>
      <c r="Y832" s="23"/>
      <c r="Z832" s="23"/>
      <c r="AA832" s="23"/>
      <c r="AB832" s="15"/>
    </row>
    <row r="833" spans="1:28" ht="15" customHeight="1" x14ac:dyDescent="0.2">
      <c r="C833" s="725">
        <f t="shared" ref="C833:I833" si="73">SUM(C822:C832)</f>
        <v>220</v>
      </c>
      <c r="D833" s="725">
        <f t="shared" si="73"/>
        <v>86</v>
      </c>
      <c r="E833" s="725">
        <f t="shared" si="73"/>
        <v>48</v>
      </c>
      <c r="F833" s="725">
        <f t="shared" si="73"/>
        <v>86</v>
      </c>
      <c r="G833" s="725">
        <f t="shared" si="73"/>
        <v>373</v>
      </c>
      <c r="H833" s="725">
        <f t="shared" si="73"/>
        <v>373</v>
      </c>
      <c r="I833" s="725">
        <f t="shared" si="73"/>
        <v>220</v>
      </c>
      <c r="J833" s="725">
        <f t="shared" si="68"/>
        <v>220</v>
      </c>
      <c r="K833" s="725">
        <f t="shared" si="69"/>
        <v>220</v>
      </c>
    </row>
    <row r="834" spans="1:28" ht="15" customHeight="1" thickBot="1" x14ac:dyDescent="0.25"/>
    <row r="835" spans="1:28" ht="15" customHeight="1" thickBot="1" x14ac:dyDescent="0.25">
      <c r="A835" s="1332" t="s">
        <v>2223</v>
      </c>
      <c r="B835" s="1333"/>
      <c r="C835" s="1333"/>
      <c r="D835" s="1333"/>
      <c r="E835" s="1333"/>
      <c r="F835" s="1334"/>
      <c r="G835" s="1335" t="s">
        <v>2335</v>
      </c>
      <c r="H835" s="1336"/>
      <c r="I835" s="1337"/>
      <c r="L835" s="952" t="s">
        <v>538</v>
      </c>
      <c r="M835" s="953"/>
      <c r="N835" s="953"/>
      <c r="O835" s="954"/>
    </row>
    <row r="836" spans="1:28" ht="15" customHeight="1" thickBot="1" x14ac:dyDescent="0.25">
      <c r="A836" s="688" t="s">
        <v>496</v>
      </c>
      <c r="B836" s="689" t="s">
        <v>497</v>
      </c>
      <c r="C836" s="690" t="s">
        <v>498</v>
      </c>
      <c r="D836" s="690" t="s">
        <v>499</v>
      </c>
      <c r="E836" s="690" t="s">
        <v>500</v>
      </c>
      <c r="F836" s="690" t="s">
        <v>501</v>
      </c>
      <c r="G836" s="691" t="s">
        <v>502</v>
      </c>
      <c r="H836" s="691" t="s">
        <v>503</v>
      </c>
      <c r="I836" s="692" t="s">
        <v>504</v>
      </c>
      <c r="L836" s="955"/>
      <c r="M836" s="956"/>
      <c r="N836" s="956"/>
      <c r="O836" s="957"/>
      <c r="Q836" s="24" t="s">
        <v>2336</v>
      </c>
      <c r="R836" s="683" t="s">
        <v>241</v>
      </c>
      <c r="S836" s="683" t="s">
        <v>541</v>
      </c>
      <c r="T836" s="683" t="s">
        <v>1503</v>
      </c>
      <c r="U836" s="683" t="s">
        <v>564</v>
      </c>
      <c r="V836" s="683" t="s">
        <v>1784</v>
      </c>
      <c r="W836" s="683" t="s">
        <v>59</v>
      </c>
      <c r="X836" s="683" t="s">
        <v>1088</v>
      </c>
      <c r="Y836" s="683" t="s">
        <v>436</v>
      </c>
      <c r="Z836" s="683" t="s">
        <v>1089</v>
      </c>
      <c r="AA836" s="683" t="s">
        <v>437</v>
      </c>
      <c r="AB836" s="684" t="s">
        <v>727</v>
      </c>
    </row>
    <row r="837" spans="1:28" ht="15" customHeight="1" x14ac:dyDescent="0.2">
      <c r="A837" s="687">
        <v>1</v>
      </c>
      <c r="B837" s="126" t="s">
        <v>2343</v>
      </c>
      <c r="C837" s="726">
        <v>20</v>
      </c>
      <c r="D837" s="726">
        <v>14</v>
      </c>
      <c r="E837" s="726">
        <v>5</v>
      </c>
      <c r="F837" s="726">
        <v>1</v>
      </c>
      <c r="G837" s="726">
        <v>52</v>
      </c>
      <c r="H837" s="726">
        <v>17</v>
      </c>
      <c r="I837" s="727">
        <v>33</v>
      </c>
      <c r="J837" s="725">
        <f t="shared" si="68"/>
        <v>20</v>
      </c>
      <c r="K837" s="725">
        <f t="shared" si="69"/>
        <v>33</v>
      </c>
      <c r="L837" s="1350" t="s">
        <v>532</v>
      </c>
      <c r="M837" s="1351"/>
      <c r="N837" s="1351"/>
      <c r="O837" s="1352"/>
      <c r="Q837" s="681" t="s">
        <v>241</v>
      </c>
      <c r="R837" s="10"/>
      <c r="S837" s="20" t="s">
        <v>628</v>
      </c>
      <c r="T837" s="20"/>
      <c r="U837" s="20"/>
      <c r="V837" s="20"/>
      <c r="W837" s="20"/>
      <c r="X837" s="20"/>
      <c r="Y837" s="20"/>
      <c r="Z837" s="20"/>
      <c r="AA837" s="20"/>
      <c r="AB837" s="21"/>
    </row>
    <row r="838" spans="1:28" ht="15" customHeight="1" x14ac:dyDescent="0.2">
      <c r="A838" s="685">
        <v>2</v>
      </c>
      <c r="B838" s="129" t="s">
        <v>106</v>
      </c>
      <c r="C838" s="721">
        <v>20</v>
      </c>
      <c r="D838" s="721">
        <v>12</v>
      </c>
      <c r="E838" s="721">
        <v>3</v>
      </c>
      <c r="F838" s="721">
        <v>5</v>
      </c>
      <c r="G838" s="721">
        <v>40</v>
      </c>
      <c r="H838" s="721">
        <v>33</v>
      </c>
      <c r="I838" s="723">
        <v>27</v>
      </c>
      <c r="J838" s="725">
        <f t="shared" si="68"/>
        <v>20</v>
      </c>
      <c r="K838" s="725">
        <f t="shared" si="69"/>
        <v>27</v>
      </c>
      <c r="L838" s="1353"/>
      <c r="M838" s="1354"/>
      <c r="N838" s="1354"/>
      <c r="O838" s="1355"/>
      <c r="Q838" s="681" t="s">
        <v>541</v>
      </c>
      <c r="R838" s="20" t="s">
        <v>1643</v>
      </c>
      <c r="S838" s="10"/>
      <c r="T838" s="20" t="s">
        <v>1207</v>
      </c>
      <c r="U838" s="20" t="s">
        <v>1493</v>
      </c>
      <c r="V838" s="20" t="s">
        <v>1597</v>
      </c>
      <c r="W838" s="20" t="s">
        <v>1546</v>
      </c>
      <c r="X838" s="20" t="s">
        <v>1602</v>
      </c>
      <c r="Y838" s="20" t="s">
        <v>1546</v>
      </c>
      <c r="Z838" s="20" t="s">
        <v>1207</v>
      </c>
      <c r="AA838" s="20" t="s">
        <v>844</v>
      </c>
      <c r="AB838" s="21" t="s">
        <v>1603</v>
      </c>
    </row>
    <row r="839" spans="1:28" ht="15" customHeight="1" x14ac:dyDescent="0.2">
      <c r="A839" s="685">
        <v>3</v>
      </c>
      <c r="B839" s="129" t="s">
        <v>2264</v>
      </c>
      <c r="C839" s="721">
        <v>20</v>
      </c>
      <c r="D839" s="721">
        <v>9</v>
      </c>
      <c r="E839" s="721">
        <v>6</v>
      </c>
      <c r="F839" s="721">
        <v>5</v>
      </c>
      <c r="G839" s="721">
        <v>28</v>
      </c>
      <c r="H839" s="721">
        <v>24</v>
      </c>
      <c r="I839" s="723">
        <v>24</v>
      </c>
      <c r="J839" s="725">
        <f t="shared" ref="J839:J864" si="74">D839+E839+F839</f>
        <v>20</v>
      </c>
      <c r="K839" s="725">
        <f t="shared" ref="K839:K864" si="75">D839*2+E839</f>
        <v>24</v>
      </c>
      <c r="L839" s="1353"/>
      <c r="M839" s="1354"/>
      <c r="N839" s="1354"/>
      <c r="O839" s="1355"/>
      <c r="Q839" s="681" t="s">
        <v>1503</v>
      </c>
      <c r="R839" s="20"/>
      <c r="S839" s="20" t="s">
        <v>1207</v>
      </c>
      <c r="T839" s="10"/>
      <c r="U839" s="20"/>
      <c r="V839" s="20"/>
      <c r="W839" s="20"/>
      <c r="X839" s="20"/>
      <c r="Y839" s="20"/>
      <c r="Z839" s="20"/>
      <c r="AA839" s="20"/>
      <c r="AB839" s="21"/>
    </row>
    <row r="840" spans="1:28" ht="15" customHeight="1" x14ac:dyDescent="0.2">
      <c r="A840" s="685">
        <v>4</v>
      </c>
      <c r="B840" s="129" t="s">
        <v>2283</v>
      </c>
      <c r="C840" s="721">
        <v>20</v>
      </c>
      <c r="D840" s="721">
        <v>8</v>
      </c>
      <c r="E840" s="721">
        <v>6</v>
      </c>
      <c r="F840" s="721">
        <v>6</v>
      </c>
      <c r="G840" s="721">
        <v>33</v>
      </c>
      <c r="H840" s="721">
        <v>30</v>
      </c>
      <c r="I840" s="723">
        <v>22</v>
      </c>
      <c r="J840" s="725">
        <f t="shared" si="74"/>
        <v>20</v>
      </c>
      <c r="K840" s="725">
        <f t="shared" si="75"/>
        <v>22</v>
      </c>
      <c r="L840" s="1353"/>
      <c r="M840" s="1354"/>
      <c r="N840" s="1354"/>
      <c r="O840" s="1355"/>
      <c r="Q840" s="681" t="s">
        <v>564</v>
      </c>
      <c r="R840" s="20"/>
      <c r="S840" s="20" t="s">
        <v>1600</v>
      </c>
      <c r="T840" s="20"/>
      <c r="U840" s="10"/>
      <c r="V840" s="20"/>
      <c r="W840" s="20"/>
      <c r="X840" s="20"/>
      <c r="Y840" s="20"/>
      <c r="Z840" s="20"/>
      <c r="AA840" s="20"/>
      <c r="AB840" s="21"/>
    </row>
    <row r="841" spans="1:28" ht="15" customHeight="1" x14ac:dyDescent="0.2">
      <c r="A841" s="685">
        <v>5</v>
      </c>
      <c r="B841" s="129" t="s">
        <v>1208</v>
      </c>
      <c r="C841" s="721">
        <v>20</v>
      </c>
      <c r="D841" s="721">
        <v>7</v>
      </c>
      <c r="E841" s="721">
        <v>6</v>
      </c>
      <c r="F841" s="721">
        <v>7</v>
      </c>
      <c r="G841" s="721">
        <v>40</v>
      </c>
      <c r="H841" s="721">
        <v>36</v>
      </c>
      <c r="I841" s="723">
        <v>20</v>
      </c>
      <c r="J841" s="725">
        <f t="shared" si="74"/>
        <v>20</v>
      </c>
      <c r="K841" s="725">
        <f t="shared" si="75"/>
        <v>20</v>
      </c>
      <c r="L841" s="1353"/>
      <c r="M841" s="1354"/>
      <c r="N841" s="1354"/>
      <c r="O841" s="1355"/>
      <c r="Q841" s="681" t="s">
        <v>1784</v>
      </c>
      <c r="R841" s="20"/>
      <c r="S841" s="20" t="s">
        <v>1646</v>
      </c>
      <c r="T841" s="20"/>
      <c r="U841" s="20"/>
      <c r="V841" s="10"/>
      <c r="W841" s="20"/>
      <c r="X841" s="20"/>
      <c r="Y841" s="20"/>
      <c r="Z841" s="20"/>
      <c r="AA841" s="20"/>
      <c r="AB841" s="21"/>
    </row>
    <row r="842" spans="1:28" ht="15" customHeight="1" x14ac:dyDescent="0.2">
      <c r="A842" s="685">
        <v>6</v>
      </c>
      <c r="B842" s="129" t="s">
        <v>1472</v>
      </c>
      <c r="C842" s="721">
        <v>20</v>
      </c>
      <c r="D842" s="721">
        <v>8</v>
      </c>
      <c r="E842" s="721">
        <v>4</v>
      </c>
      <c r="F842" s="721">
        <v>8</v>
      </c>
      <c r="G842" s="721">
        <v>37</v>
      </c>
      <c r="H842" s="721">
        <v>36</v>
      </c>
      <c r="I842" s="723">
        <v>20</v>
      </c>
      <c r="J842" s="725">
        <f t="shared" si="74"/>
        <v>20</v>
      </c>
      <c r="K842" s="725">
        <f t="shared" si="75"/>
        <v>20</v>
      </c>
      <c r="L842" s="1353"/>
      <c r="M842" s="1354"/>
      <c r="N842" s="1354"/>
      <c r="O842" s="1355"/>
      <c r="Q842" s="681" t="s">
        <v>59</v>
      </c>
      <c r="R842" s="20"/>
      <c r="S842" s="20" t="s">
        <v>844</v>
      </c>
      <c r="T842" s="20"/>
      <c r="U842" s="20"/>
      <c r="V842" s="20"/>
      <c r="W842" s="10"/>
      <c r="X842" s="20"/>
      <c r="Y842" s="20"/>
      <c r="Z842" s="20"/>
      <c r="AA842" s="20"/>
      <c r="AB842" s="21"/>
    </row>
    <row r="843" spans="1:28" ht="15" customHeight="1" x14ac:dyDescent="0.2">
      <c r="A843" s="685">
        <v>7</v>
      </c>
      <c r="B843" s="129" t="s">
        <v>2280</v>
      </c>
      <c r="C843" s="721">
        <v>20</v>
      </c>
      <c r="D843" s="721">
        <v>6</v>
      </c>
      <c r="E843" s="721">
        <v>7</v>
      </c>
      <c r="F843" s="721">
        <v>7</v>
      </c>
      <c r="G843" s="721">
        <v>29</v>
      </c>
      <c r="H843" s="721">
        <v>36</v>
      </c>
      <c r="I843" s="723">
        <v>19</v>
      </c>
      <c r="J843" s="725">
        <f t="shared" si="74"/>
        <v>20</v>
      </c>
      <c r="K843" s="725">
        <f t="shared" si="75"/>
        <v>19</v>
      </c>
      <c r="L843" s="1353"/>
      <c r="M843" s="1354"/>
      <c r="N843" s="1354"/>
      <c r="O843" s="1355"/>
      <c r="Q843" s="681" t="s">
        <v>1088</v>
      </c>
      <c r="R843" s="20"/>
      <c r="S843" s="20" t="s">
        <v>1600</v>
      </c>
      <c r="T843" s="20"/>
      <c r="U843" s="20"/>
      <c r="V843" s="20"/>
      <c r="W843" s="20"/>
      <c r="X843" s="10"/>
      <c r="Y843" s="20"/>
      <c r="Z843" s="20"/>
      <c r="AA843" s="20"/>
      <c r="AB843" s="21"/>
    </row>
    <row r="844" spans="1:28" ht="15" customHeight="1" x14ac:dyDescent="0.2">
      <c r="A844" s="685">
        <v>8</v>
      </c>
      <c r="B844" s="129" t="s">
        <v>2204</v>
      </c>
      <c r="C844" s="721">
        <v>20</v>
      </c>
      <c r="D844" s="721">
        <v>7</v>
      </c>
      <c r="E844" s="721">
        <v>3</v>
      </c>
      <c r="F844" s="721">
        <v>10</v>
      </c>
      <c r="G844" s="721">
        <v>28</v>
      </c>
      <c r="H844" s="721">
        <v>28</v>
      </c>
      <c r="I844" s="723">
        <v>17</v>
      </c>
      <c r="J844" s="725">
        <f t="shared" si="74"/>
        <v>20</v>
      </c>
      <c r="K844" s="725">
        <f t="shared" si="75"/>
        <v>17</v>
      </c>
      <c r="L844" s="1353"/>
      <c r="M844" s="1354"/>
      <c r="N844" s="1354"/>
      <c r="O844" s="1355"/>
      <c r="Q844" s="681" t="s">
        <v>436</v>
      </c>
      <c r="R844" s="20"/>
      <c r="S844" s="20" t="s">
        <v>1489</v>
      </c>
      <c r="T844" s="20"/>
      <c r="U844" s="20"/>
      <c r="V844" s="20"/>
      <c r="W844" s="20"/>
      <c r="X844" s="20"/>
      <c r="Y844" s="10"/>
      <c r="Z844" s="20"/>
      <c r="AA844" s="20"/>
      <c r="AB844" s="21"/>
    </row>
    <row r="845" spans="1:28" ht="15" customHeight="1" x14ac:dyDescent="0.2">
      <c r="A845" s="685">
        <v>9</v>
      </c>
      <c r="B845" s="129" t="s">
        <v>1471</v>
      </c>
      <c r="C845" s="721">
        <v>20</v>
      </c>
      <c r="D845" s="721">
        <v>7</v>
      </c>
      <c r="E845" s="721">
        <v>3</v>
      </c>
      <c r="F845" s="721">
        <v>10</v>
      </c>
      <c r="G845" s="721">
        <v>26</v>
      </c>
      <c r="H845" s="721">
        <v>33</v>
      </c>
      <c r="I845" s="723">
        <v>17</v>
      </c>
      <c r="J845" s="725">
        <f t="shared" si="74"/>
        <v>20</v>
      </c>
      <c r="K845" s="725">
        <f t="shared" si="75"/>
        <v>17</v>
      </c>
      <c r="L845" s="1353"/>
      <c r="M845" s="1354"/>
      <c r="N845" s="1354"/>
      <c r="O845" s="1355"/>
      <c r="Q845" s="681" t="s">
        <v>1089</v>
      </c>
      <c r="R845" s="20"/>
      <c r="S845" s="20" t="s">
        <v>844</v>
      </c>
      <c r="T845" s="20"/>
      <c r="U845" s="20"/>
      <c r="V845" s="20"/>
      <c r="W845" s="20"/>
      <c r="X845" s="20"/>
      <c r="Y845" s="20"/>
      <c r="Z845" s="10"/>
      <c r="AA845" s="20"/>
      <c r="AB845" s="21"/>
    </row>
    <row r="846" spans="1:28" ht="15" customHeight="1" x14ac:dyDescent="0.2">
      <c r="A846" s="685">
        <v>10</v>
      </c>
      <c r="B846" s="129" t="s">
        <v>2344</v>
      </c>
      <c r="C846" s="721">
        <v>20</v>
      </c>
      <c r="D846" s="721">
        <v>4</v>
      </c>
      <c r="E846" s="721">
        <v>3</v>
      </c>
      <c r="F846" s="721">
        <v>13</v>
      </c>
      <c r="G846" s="721">
        <v>31</v>
      </c>
      <c r="H846" s="721">
        <v>51</v>
      </c>
      <c r="I846" s="723">
        <v>11</v>
      </c>
      <c r="J846" s="725">
        <f t="shared" si="74"/>
        <v>20</v>
      </c>
      <c r="K846" s="725">
        <f t="shared" si="75"/>
        <v>11</v>
      </c>
      <c r="L846" s="1353"/>
      <c r="M846" s="1354"/>
      <c r="N846" s="1354"/>
      <c r="O846" s="1355"/>
      <c r="Q846" s="681" t="s">
        <v>437</v>
      </c>
      <c r="R846" s="20"/>
      <c r="S846" s="20" t="s">
        <v>1539</v>
      </c>
      <c r="T846" s="20"/>
      <c r="U846" s="20"/>
      <c r="V846" s="20"/>
      <c r="W846" s="20"/>
      <c r="X846" s="20"/>
      <c r="Y846" s="20"/>
      <c r="Z846" s="20"/>
      <c r="AA846" s="10"/>
      <c r="AB846" s="21"/>
    </row>
    <row r="847" spans="1:28" ht="15" customHeight="1" thickBot="1" x14ac:dyDescent="0.25">
      <c r="A847" s="686">
        <v>11</v>
      </c>
      <c r="B847" s="130" t="s">
        <v>1139</v>
      </c>
      <c r="C847" s="722">
        <v>20</v>
      </c>
      <c r="D847" s="722">
        <v>1</v>
      </c>
      <c r="E847" s="722">
        <v>8</v>
      </c>
      <c r="F847" s="722">
        <v>11</v>
      </c>
      <c r="G847" s="722">
        <v>26</v>
      </c>
      <c r="H847" s="722">
        <v>46</v>
      </c>
      <c r="I847" s="724">
        <v>10</v>
      </c>
      <c r="J847" s="725">
        <f t="shared" si="74"/>
        <v>20</v>
      </c>
      <c r="K847" s="725">
        <f t="shared" si="75"/>
        <v>10</v>
      </c>
      <c r="L847" s="1356"/>
      <c r="M847" s="1357"/>
      <c r="N847" s="1357"/>
      <c r="O847" s="1358"/>
      <c r="Q847" s="682" t="s">
        <v>727</v>
      </c>
      <c r="R847" s="23"/>
      <c r="S847" s="23" t="s">
        <v>1207</v>
      </c>
      <c r="T847" s="23"/>
      <c r="U847" s="23"/>
      <c r="V847" s="23"/>
      <c r="W847" s="23"/>
      <c r="X847" s="23"/>
      <c r="Y847" s="23"/>
      <c r="Z847" s="23"/>
      <c r="AA847" s="23"/>
      <c r="AB847" s="15"/>
    </row>
    <row r="848" spans="1:28" ht="15" customHeight="1" x14ac:dyDescent="0.2">
      <c r="C848" s="725">
        <f t="shared" ref="C848:I848" si="76">SUM(C837:C847)</f>
        <v>220</v>
      </c>
      <c r="D848" s="725">
        <f t="shared" si="76"/>
        <v>83</v>
      </c>
      <c r="E848" s="725">
        <f t="shared" si="76"/>
        <v>54</v>
      </c>
      <c r="F848" s="725">
        <f t="shared" si="76"/>
        <v>83</v>
      </c>
      <c r="G848" s="725">
        <f t="shared" si="76"/>
        <v>370</v>
      </c>
      <c r="H848" s="725">
        <f t="shared" si="76"/>
        <v>370</v>
      </c>
      <c r="I848" s="725">
        <f t="shared" si="76"/>
        <v>220</v>
      </c>
      <c r="J848" s="725">
        <f t="shared" si="74"/>
        <v>220</v>
      </c>
      <c r="K848" s="725">
        <f t="shared" si="75"/>
        <v>220</v>
      </c>
    </row>
    <row r="849" spans="1:29" ht="15" customHeight="1" thickBot="1" x14ac:dyDescent="0.25">
      <c r="L849" s="729" t="s">
        <v>532</v>
      </c>
    </row>
    <row r="850" spans="1:29" ht="15" customHeight="1" thickBot="1" x14ac:dyDescent="0.25">
      <c r="A850" s="1332" t="s">
        <v>2231</v>
      </c>
      <c r="B850" s="1333"/>
      <c r="C850" s="1333"/>
      <c r="D850" s="1333"/>
      <c r="E850" s="1333"/>
      <c r="F850" s="1334"/>
      <c r="G850" s="1335" t="s">
        <v>2335</v>
      </c>
      <c r="H850" s="1336"/>
      <c r="I850" s="1337"/>
      <c r="L850" s="1242" t="s">
        <v>588</v>
      </c>
      <c r="M850" s="1243"/>
      <c r="N850" s="1243"/>
      <c r="O850" s="1244"/>
    </row>
    <row r="851" spans="1:29" ht="15" customHeight="1" thickBot="1" x14ac:dyDescent="0.25">
      <c r="A851" s="688" t="s">
        <v>496</v>
      </c>
      <c r="B851" s="689" t="s">
        <v>497</v>
      </c>
      <c r="C851" s="690" t="s">
        <v>498</v>
      </c>
      <c r="D851" s="690" t="s">
        <v>499</v>
      </c>
      <c r="E851" s="690" t="s">
        <v>500</v>
      </c>
      <c r="F851" s="690" t="s">
        <v>501</v>
      </c>
      <c r="G851" s="691" t="s">
        <v>502</v>
      </c>
      <c r="H851" s="691" t="s">
        <v>503</v>
      </c>
      <c r="I851" s="692" t="s">
        <v>504</v>
      </c>
      <c r="L851" s="1245"/>
      <c r="M851" s="1246"/>
      <c r="N851" s="1246"/>
      <c r="O851" s="1247"/>
      <c r="Q851" s="24" t="s">
        <v>2336</v>
      </c>
      <c r="R851" s="683" t="s">
        <v>2345</v>
      </c>
      <c r="S851" s="683" t="s">
        <v>241</v>
      </c>
      <c r="T851" s="683" t="s">
        <v>1196</v>
      </c>
      <c r="U851" s="683" t="s">
        <v>500</v>
      </c>
      <c r="V851" s="683" t="s">
        <v>1530</v>
      </c>
      <c r="W851" s="683" t="s">
        <v>242</v>
      </c>
      <c r="X851" s="683" t="s">
        <v>514</v>
      </c>
      <c r="Y851" s="683" t="s">
        <v>2089</v>
      </c>
      <c r="Z851" s="683" t="s">
        <v>1959</v>
      </c>
      <c r="AA851" s="683" t="s">
        <v>2090</v>
      </c>
      <c r="AB851" s="683" t="s">
        <v>1587</v>
      </c>
      <c r="AC851" s="684" t="s">
        <v>813</v>
      </c>
    </row>
    <row r="852" spans="1:29" ht="15" customHeight="1" x14ac:dyDescent="0.2">
      <c r="A852" s="687">
        <v>1</v>
      </c>
      <c r="B852" s="126" t="s">
        <v>2346</v>
      </c>
      <c r="C852" s="726">
        <v>22</v>
      </c>
      <c r="D852" s="726">
        <v>16</v>
      </c>
      <c r="E852" s="726">
        <v>2</v>
      </c>
      <c r="F852" s="726">
        <v>4</v>
      </c>
      <c r="G852" s="726">
        <v>55</v>
      </c>
      <c r="H852" s="726">
        <v>21</v>
      </c>
      <c r="I852" s="727">
        <v>34</v>
      </c>
      <c r="J852" s="725">
        <f t="shared" si="74"/>
        <v>22</v>
      </c>
      <c r="K852" s="725">
        <f t="shared" si="75"/>
        <v>34</v>
      </c>
      <c r="L852" s="1341" t="s">
        <v>532</v>
      </c>
      <c r="M852" s="1342"/>
      <c r="N852" s="1342"/>
      <c r="O852" s="1343"/>
      <c r="Q852" s="681" t="s">
        <v>1615</v>
      </c>
      <c r="R852" s="10"/>
      <c r="S852" s="20"/>
      <c r="T852" s="20"/>
      <c r="U852" s="20"/>
      <c r="V852" s="20"/>
      <c r="W852" s="20"/>
      <c r="X852" s="20"/>
      <c r="Y852" s="20"/>
      <c r="Z852" s="20"/>
      <c r="AA852" s="20"/>
      <c r="AB852" s="20"/>
      <c r="AC852" s="21"/>
    </row>
    <row r="853" spans="1:29" ht="15" customHeight="1" x14ac:dyDescent="0.2">
      <c r="A853" s="685">
        <v>2</v>
      </c>
      <c r="B853" s="129" t="s">
        <v>2291</v>
      </c>
      <c r="C853" s="721">
        <v>22</v>
      </c>
      <c r="D853" s="721">
        <v>10</v>
      </c>
      <c r="E853" s="721">
        <v>10</v>
      </c>
      <c r="F853" s="721">
        <v>2</v>
      </c>
      <c r="G853" s="721">
        <v>51</v>
      </c>
      <c r="H853" s="721">
        <v>33</v>
      </c>
      <c r="I853" s="723">
        <v>30</v>
      </c>
      <c r="J853" s="725">
        <f t="shared" si="74"/>
        <v>22</v>
      </c>
      <c r="K853" s="725">
        <f t="shared" si="75"/>
        <v>30</v>
      </c>
      <c r="L853" s="1344"/>
      <c r="M853" s="1345"/>
      <c r="N853" s="1345"/>
      <c r="O853" s="1346"/>
      <c r="Q853" s="681" t="s">
        <v>241</v>
      </c>
      <c r="R853" s="20"/>
      <c r="S853" s="10"/>
      <c r="T853" s="20"/>
      <c r="U853" s="20"/>
      <c r="V853" s="20"/>
      <c r="W853" s="20" t="s">
        <v>532</v>
      </c>
      <c r="X853" s="20"/>
      <c r="Y853" s="20"/>
      <c r="Z853" s="20"/>
      <c r="AA853" s="20"/>
      <c r="AB853" s="20"/>
      <c r="AC853" s="21"/>
    </row>
    <row r="854" spans="1:29" ht="15" customHeight="1" x14ac:dyDescent="0.2">
      <c r="A854" s="685">
        <v>3</v>
      </c>
      <c r="B854" s="129" t="s">
        <v>2248</v>
      </c>
      <c r="C854" s="721">
        <v>22</v>
      </c>
      <c r="D854" s="721">
        <v>12</v>
      </c>
      <c r="E854" s="721">
        <v>6</v>
      </c>
      <c r="F854" s="721">
        <v>4</v>
      </c>
      <c r="G854" s="721">
        <v>40</v>
      </c>
      <c r="H854" s="721">
        <v>25</v>
      </c>
      <c r="I854" s="723">
        <v>30</v>
      </c>
      <c r="J854" s="725">
        <f t="shared" si="74"/>
        <v>22</v>
      </c>
      <c r="K854" s="725">
        <f t="shared" si="75"/>
        <v>30</v>
      </c>
      <c r="L854" s="1344"/>
      <c r="M854" s="1345"/>
      <c r="N854" s="1345"/>
      <c r="O854" s="1346"/>
      <c r="Q854" s="681" t="s">
        <v>1196</v>
      </c>
      <c r="R854" s="20"/>
      <c r="S854" s="20"/>
      <c r="T854" s="10"/>
      <c r="U854" s="20"/>
      <c r="V854" s="20"/>
      <c r="W854" s="20"/>
      <c r="X854" s="20"/>
      <c r="Y854" s="20"/>
      <c r="Z854" s="20"/>
      <c r="AA854" s="20"/>
      <c r="AB854" s="20"/>
      <c r="AC854" s="21"/>
    </row>
    <row r="855" spans="1:29" ht="15" customHeight="1" x14ac:dyDescent="0.2">
      <c r="A855" s="685">
        <v>4</v>
      </c>
      <c r="B855" s="129" t="s">
        <v>1444</v>
      </c>
      <c r="C855" s="721">
        <v>22</v>
      </c>
      <c r="D855" s="721">
        <v>12</v>
      </c>
      <c r="E855" s="721">
        <v>5</v>
      </c>
      <c r="F855" s="721">
        <v>5</v>
      </c>
      <c r="G855" s="721">
        <v>41</v>
      </c>
      <c r="H855" s="721">
        <v>22</v>
      </c>
      <c r="I855" s="723">
        <v>29</v>
      </c>
      <c r="J855" s="725">
        <f t="shared" si="74"/>
        <v>22</v>
      </c>
      <c r="K855" s="725">
        <f t="shared" si="75"/>
        <v>29</v>
      </c>
      <c r="L855" s="1344"/>
      <c r="M855" s="1345"/>
      <c r="N855" s="1345"/>
      <c r="O855" s="1346"/>
      <c r="Q855" s="681" t="s">
        <v>500</v>
      </c>
      <c r="R855" s="20"/>
      <c r="S855" s="20"/>
      <c r="T855" s="20"/>
      <c r="U855" s="10"/>
      <c r="V855" s="20"/>
      <c r="W855" s="20"/>
      <c r="X855" s="20"/>
      <c r="Y855" s="20"/>
      <c r="Z855" s="20"/>
      <c r="AA855" s="20"/>
      <c r="AB855" s="20"/>
      <c r="AC855" s="21"/>
    </row>
    <row r="856" spans="1:29" ht="15" customHeight="1" x14ac:dyDescent="0.2">
      <c r="A856" s="685">
        <v>5</v>
      </c>
      <c r="B856" s="129" t="s">
        <v>2312</v>
      </c>
      <c r="C856" s="721">
        <v>22</v>
      </c>
      <c r="D856" s="721">
        <v>11</v>
      </c>
      <c r="E856" s="721">
        <v>7</v>
      </c>
      <c r="F856" s="721">
        <v>4</v>
      </c>
      <c r="G856" s="721">
        <v>52</v>
      </c>
      <c r="H856" s="721">
        <v>38</v>
      </c>
      <c r="I856" s="723">
        <v>29</v>
      </c>
      <c r="J856" s="725">
        <f t="shared" si="74"/>
        <v>22</v>
      </c>
      <c r="K856" s="725">
        <f t="shared" si="75"/>
        <v>29</v>
      </c>
      <c r="L856" s="1344"/>
      <c r="M856" s="1345"/>
      <c r="N856" s="1345"/>
      <c r="O856" s="1346"/>
      <c r="Q856" s="681" t="s">
        <v>1530</v>
      </c>
      <c r="R856" s="20"/>
      <c r="S856" s="20"/>
      <c r="T856" s="20"/>
      <c r="U856" s="20"/>
      <c r="V856" s="10"/>
      <c r="W856" s="20"/>
      <c r="X856" s="20"/>
      <c r="Y856" s="20"/>
      <c r="Z856" s="20"/>
      <c r="AA856" s="20"/>
      <c r="AB856" s="20"/>
      <c r="AC856" s="21"/>
    </row>
    <row r="857" spans="1:29" ht="15" customHeight="1" x14ac:dyDescent="0.2">
      <c r="A857" s="685">
        <v>6</v>
      </c>
      <c r="B857" s="129" t="s">
        <v>616</v>
      </c>
      <c r="C857" s="721">
        <v>22</v>
      </c>
      <c r="D857" s="721">
        <v>10</v>
      </c>
      <c r="E857" s="721">
        <v>7</v>
      </c>
      <c r="F857" s="721">
        <v>5</v>
      </c>
      <c r="G857" s="721">
        <v>32</v>
      </c>
      <c r="H857" s="721">
        <v>31</v>
      </c>
      <c r="I857" s="723">
        <v>27</v>
      </c>
      <c r="J857" s="725">
        <f t="shared" si="74"/>
        <v>22</v>
      </c>
      <c r="K857" s="725">
        <f t="shared" si="75"/>
        <v>27</v>
      </c>
      <c r="L857" s="1344"/>
      <c r="M857" s="1345"/>
      <c r="N857" s="1345"/>
      <c r="O857" s="1346"/>
      <c r="Q857" s="681" t="s">
        <v>242</v>
      </c>
      <c r="R857" s="20"/>
      <c r="S857" s="20"/>
      <c r="T857" s="20"/>
      <c r="U857" s="20"/>
      <c r="V857" s="20"/>
      <c r="W857" s="10"/>
      <c r="X857" s="20"/>
      <c r="Y857" s="20"/>
      <c r="Z857" s="20"/>
      <c r="AA857" s="20"/>
      <c r="AB857" s="20"/>
      <c r="AC857" s="21"/>
    </row>
    <row r="858" spans="1:29" ht="15" customHeight="1" x14ac:dyDescent="0.2">
      <c r="A858" s="685">
        <v>7</v>
      </c>
      <c r="B858" s="129" t="s">
        <v>2094</v>
      </c>
      <c r="C858" s="721">
        <v>22</v>
      </c>
      <c r="D858" s="721">
        <v>9</v>
      </c>
      <c r="E858" s="721">
        <v>5</v>
      </c>
      <c r="F858" s="721">
        <v>8</v>
      </c>
      <c r="G858" s="721">
        <v>41</v>
      </c>
      <c r="H858" s="721">
        <v>42</v>
      </c>
      <c r="I858" s="723">
        <v>23</v>
      </c>
      <c r="J858" s="725">
        <f t="shared" si="74"/>
        <v>22</v>
      </c>
      <c r="K858" s="725">
        <f t="shared" si="75"/>
        <v>23</v>
      </c>
      <c r="L858" s="1344"/>
      <c r="M858" s="1345"/>
      <c r="N858" s="1345"/>
      <c r="O858" s="1346"/>
      <c r="Q858" s="681" t="s">
        <v>514</v>
      </c>
      <c r="R858" s="20"/>
      <c r="S858" s="20"/>
      <c r="T858" s="20"/>
      <c r="U858" s="20"/>
      <c r="V858" s="20"/>
      <c r="W858" s="20"/>
      <c r="X858" s="10"/>
      <c r="Y858" s="20"/>
      <c r="Z858" s="20"/>
      <c r="AA858" s="20"/>
      <c r="AB858" s="20"/>
      <c r="AC858" s="21"/>
    </row>
    <row r="859" spans="1:29" ht="15" customHeight="1" x14ac:dyDescent="0.2">
      <c r="A859" s="685">
        <v>8</v>
      </c>
      <c r="B859" s="129" t="s">
        <v>1370</v>
      </c>
      <c r="C859" s="721">
        <v>22</v>
      </c>
      <c r="D859" s="721">
        <v>7</v>
      </c>
      <c r="E859" s="721">
        <v>4</v>
      </c>
      <c r="F859" s="721">
        <v>11</v>
      </c>
      <c r="G859" s="721">
        <v>47</v>
      </c>
      <c r="H859" s="721">
        <v>51</v>
      </c>
      <c r="I859" s="723">
        <v>18</v>
      </c>
      <c r="J859" s="725">
        <f t="shared" si="74"/>
        <v>22</v>
      </c>
      <c r="K859" s="725">
        <f t="shared" si="75"/>
        <v>18</v>
      </c>
      <c r="L859" s="1344"/>
      <c r="M859" s="1345"/>
      <c r="N859" s="1345"/>
      <c r="O859" s="1346"/>
      <c r="Q859" s="681" t="s">
        <v>2089</v>
      </c>
      <c r="R859" s="20"/>
      <c r="S859" s="20"/>
      <c r="T859" s="20"/>
      <c r="U859" s="20"/>
      <c r="V859" s="20"/>
      <c r="W859" s="20"/>
      <c r="X859" s="20"/>
      <c r="Y859" s="10"/>
      <c r="Z859" s="20"/>
      <c r="AA859" s="20"/>
      <c r="AB859" s="20"/>
      <c r="AC859" s="21"/>
    </row>
    <row r="860" spans="1:29" ht="15" customHeight="1" x14ac:dyDescent="0.2">
      <c r="A860" s="685">
        <v>9</v>
      </c>
      <c r="B860" s="129" t="s">
        <v>1368</v>
      </c>
      <c r="C860" s="721">
        <v>22</v>
      </c>
      <c r="D860" s="721">
        <v>4</v>
      </c>
      <c r="E860" s="721">
        <v>4</v>
      </c>
      <c r="F860" s="721">
        <v>14</v>
      </c>
      <c r="G860" s="721">
        <v>31</v>
      </c>
      <c r="H860" s="721">
        <v>45</v>
      </c>
      <c r="I860" s="723">
        <v>12</v>
      </c>
      <c r="J860" s="725">
        <f t="shared" si="74"/>
        <v>22</v>
      </c>
      <c r="K860" s="725">
        <f t="shared" si="75"/>
        <v>12</v>
      </c>
      <c r="L860" s="1344"/>
      <c r="M860" s="1345"/>
      <c r="N860" s="1345"/>
      <c r="O860" s="1346"/>
      <c r="Q860" s="681" t="s">
        <v>1959</v>
      </c>
      <c r="R860" s="20"/>
      <c r="S860" s="20"/>
      <c r="T860" s="20"/>
      <c r="U860" s="20"/>
      <c r="V860" s="20"/>
      <c r="W860" s="20"/>
      <c r="X860" s="20"/>
      <c r="Y860" s="20"/>
      <c r="Z860" s="10"/>
      <c r="AA860" s="20"/>
      <c r="AB860" s="20"/>
      <c r="AC860" s="21"/>
    </row>
    <row r="861" spans="1:29" ht="15" customHeight="1" x14ac:dyDescent="0.2">
      <c r="A861" s="685">
        <v>10</v>
      </c>
      <c r="B861" s="129" t="s">
        <v>1497</v>
      </c>
      <c r="C861" s="721">
        <v>22</v>
      </c>
      <c r="D861" s="721">
        <v>3</v>
      </c>
      <c r="E861" s="721">
        <v>6</v>
      </c>
      <c r="F861" s="721">
        <v>13</v>
      </c>
      <c r="G861" s="721">
        <v>31</v>
      </c>
      <c r="H861" s="721">
        <v>65</v>
      </c>
      <c r="I861" s="723">
        <v>12</v>
      </c>
      <c r="J861" s="725">
        <f t="shared" si="74"/>
        <v>22</v>
      </c>
      <c r="K861" s="725">
        <f t="shared" si="75"/>
        <v>12</v>
      </c>
      <c r="L861" s="1344"/>
      <c r="M861" s="1345"/>
      <c r="N861" s="1345"/>
      <c r="O861" s="1346"/>
      <c r="Q861" s="681" t="s">
        <v>2090</v>
      </c>
      <c r="R861" s="20"/>
      <c r="S861" s="20"/>
      <c r="T861" s="20"/>
      <c r="U861" s="20"/>
      <c r="V861" s="20"/>
      <c r="W861" s="20"/>
      <c r="X861" s="20"/>
      <c r="Y861" s="20"/>
      <c r="Z861" s="20"/>
      <c r="AA861" s="10"/>
      <c r="AB861" s="20"/>
      <c r="AC861" s="21"/>
    </row>
    <row r="862" spans="1:29" ht="15" customHeight="1" x14ac:dyDescent="0.2">
      <c r="A862" s="685">
        <v>11</v>
      </c>
      <c r="B862" s="129" t="s">
        <v>2247</v>
      </c>
      <c r="C862" s="721">
        <v>22</v>
      </c>
      <c r="D862" s="721">
        <v>3</v>
      </c>
      <c r="E862" s="721">
        <v>6</v>
      </c>
      <c r="F862" s="721">
        <v>13</v>
      </c>
      <c r="G862" s="721">
        <v>35</v>
      </c>
      <c r="H862" s="721">
        <v>64</v>
      </c>
      <c r="I862" s="723">
        <v>12</v>
      </c>
      <c r="J862" s="725">
        <f t="shared" si="74"/>
        <v>22</v>
      </c>
      <c r="K862" s="725">
        <f t="shared" si="75"/>
        <v>12</v>
      </c>
      <c r="L862" s="1344"/>
      <c r="M862" s="1345"/>
      <c r="N862" s="1345"/>
      <c r="O862" s="1346"/>
      <c r="Q862" s="681" t="s">
        <v>1587</v>
      </c>
      <c r="R862" s="20"/>
      <c r="S862" s="20"/>
      <c r="T862" s="20"/>
      <c r="U862" s="20"/>
      <c r="V862" s="20"/>
      <c r="W862" s="20"/>
      <c r="X862" s="20"/>
      <c r="Y862" s="20"/>
      <c r="Z862" s="20"/>
      <c r="AA862" s="20"/>
      <c r="AB862" s="10"/>
      <c r="AC862" s="21"/>
    </row>
    <row r="863" spans="1:29" ht="15" customHeight="1" thickBot="1" x14ac:dyDescent="0.25">
      <c r="A863" s="686">
        <v>12</v>
      </c>
      <c r="B863" s="130" t="s">
        <v>1338</v>
      </c>
      <c r="C863" s="722">
        <v>22</v>
      </c>
      <c r="D863" s="722">
        <v>2</v>
      </c>
      <c r="E863" s="722">
        <v>4</v>
      </c>
      <c r="F863" s="722">
        <v>16</v>
      </c>
      <c r="G863" s="722">
        <v>25</v>
      </c>
      <c r="H863" s="722">
        <v>55</v>
      </c>
      <c r="I863" s="724">
        <v>8</v>
      </c>
      <c r="J863" s="725">
        <f t="shared" si="74"/>
        <v>22</v>
      </c>
      <c r="K863" s="725">
        <f t="shared" si="75"/>
        <v>8</v>
      </c>
      <c r="L863" s="1347"/>
      <c r="M863" s="1348"/>
      <c r="N863" s="1348"/>
      <c r="O863" s="1349"/>
      <c r="Q863" s="682" t="s">
        <v>813</v>
      </c>
      <c r="R863" s="23"/>
      <c r="S863" s="23"/>
      <c r="T863" s="23"/>
      <c r="U863" s="23"/>
      <c r="V863" s="23"/>
      <c r="W863" s="23"/>
      <c r="X863" s="23"/>
      <c r="Y863" s="23"/>
      <c r="Z863" s="23"/>
      <c r="AA863" s="23"/>
      <c r="AB863" s="23"/>
      <c r="AC863" s="15"/>
    </row>
    <row r="864" spans="1:29" ht="15" customHeight="1" x14ac:dyDescent="0.2">
      <c r="C864" s="725">
        <f t="shared" ref="C864:I864" si="77">SUM(C852:C863)</f>
        <v>264</v>
      </c>
      <c r="D864" s="725">
        <f t="shared" si="77"/>
        <v>99</v>
      </c>
      <c r="E864" s="725">
        <f t="shared" si="77"/>
        <v>66</v>
      </c>
      <c r="F864" s="725">
        <f t="shared" si="77"/>
        <v>99</v>
      </c>
      <c r="G864" s="725">
        <f t="shared" si="77"/>
        <v>481</v>
      </c>
      <c r="H864" s="725">
        <f t="shared" si="77"/>
        <v>492</v>
      </c>
      <c r="I864" s="725">
        <f t="shared" si="77"/>
        <v>264</v>
      </c>
      <c r="J864" s="725">
        <f t="shared" si="74"/>
        <v>264</v>
      </c>
      <c r="K864" s="725">
        <f t="shared" si="75"/>
        <v>264</v>
      </c>
      <c r="L864" s="729" t="s">
        <v>532</v>
      </c>
    </row>
    <row r="865" spans="1:31" ht="15" customHeight="1" thickBot="1" x14ac:dyDescent="0.25"/>
    <row r="866" spans="1:31" ht="15" customHeight="1" x14ac:dyDescent="0.2">
      <c r="A866" s="1131" t="s">
        <v>491</v>
      </c>
      <c r="B866" s="1305"/>
      <c r="C866" s="1287" t="s">
        <v>2347</v>
      </c>
      <c r="D866" s="1288"/>
      <c r="E866" s="1288"/>
      <c r="F866" s="1288"/>
      <c r="G866" s="1288"/>
      <c r="H866" s="1288"/>
      <c r="I866" s="1289"/>
      <c r="O866" s="4" t="s">
        <v>532</v>
      </c>
    </row>
    <row r="867" spans="1:31" ht="15" customHeight="1" thickBot="1" x14ac:dyDescent="0.25">
      <c r="A867" s="1133"/>
      <c r="B867" s="1306"/>
      <c r="C867" s="1290"/>
      <c r="D867" s="1291"/>
      <c r="E867" s="1291"/>
      <c r="F867" s="1291"/>
      <c r="G867" s="1291"/>
      <c r="H867" s="1291"/>
      <c r="I867" s="1292"/>
    </row>
    <row r="868" spans="1:31" ht="15" customHeight="1" thickBot="1" x14ac:dyDescent="0.25"/>
    <row r="869" spans="1:31" ht="15" customHeight="1" thickBot="1" x14ac:dyDescent="0.25">
      <c r="A869" s="1239" t="s">
        <v>2302</v>
      </c>
      <c r="B869" s="1240"/>
      <c r="C869" s="1240"/>
      <c r="D869" s="1240"/>
      <c r="E869" s="1240"/>
      <c r="F869" s="1241"/>
      <c r="G869" s="1236" t="s">
        <v>2347</v>
      </c>
      <c r="H869" s="1237"/>
      <c r="I869" s="1238"/>
      <c r="L869" s="952" t="s">
        <v>538</v>
      </c>
      <c r="M869" s="953"/>
      <c r="N869" s="953"/>
      <c r="O869" s="954"/>
    </row>
    <row r="870" spans="1:31" ht="15" customHeight="1" thickBot="1" x14ac:dyDescent="0.25">
      <c r="A870" s="508" t="s">
        <v>496</v>
      </c>
      <c r="B870" s="509" t="s">
        <v>497</v>
      </c>
      <c r="C870" s="510" t="s">
        <v>498</v>
      </c>
      <c r="D870" s="510" t="s">
        <v>499</v>
      </c>
      <c r="E870" s="510" t="s">
        <v>500</v>
      </c>
      <c r="F870" s="510" t="s">
        <v>501</v>
      </c>
      <c r="G870" s="511" t="s">
        <v>502</v>
      </c>
      <c r="H870" s="511" t="s">
        <v>503</v>
      </c>
      <c r="I870" s="512" t="s">
        <v>504</v>
      </c>
      <c r="L870" s="955"/>
      <c r="M870" s="956"/>
      <c r="N870" s="956"/>
      <c r="O870" s="957"/>
      <c r="Q870" s="24" t="s">
        <v>2348</v>
      </c>
      <c r="R870" s="420" t="s">
        <v>503</v>
      </c>
      <c r="S870" s="420" t="s">
        <v>541</v>
      </c>
      <c r="T870" s="420" t="s">
        <v>506</v>
      </c>
      <c r="U870" s="420" t="s">
        <v>500</v>
      </c>
      <c r="V870" s="420" t="s">
        <v>610</v>
      </c>
      <c r="W870" s="420" t="s">
        <v>514</v>
      </c>
      <c r="X870" s="420" t="s">
        <v>501</v>
      </c>
      <c r="Y870" s="420" t="s">
        <v>777</v>
      </c>
      <c r="Z870" s="420" t="s">
        <v>1684</v>
      </c>
      <c r="AA870" s="420" t="s">
        <v>769</v>
      </c>
      <c r="AB870" s="420" t="s">
        <v>2162</v>
      </c>
      <c r="AC870" s="420" t="s">
        <v>547</v>
      </c>
      <c r="AD870" s="420" t="s">
        <v>1306</v>
      </c>
      <c r="AE870" s="421" t="s">
        <v>1214</v>
      </c>
    </row>
    <row r="871" spans="1:31" ht="15" customHeight="1" x14ac:dyDescent="0.2">
      <c r="A871" s="518">
        <v>1</v>
      </c>
      <c r="B871" s="126" t="s">
        <v>1431</v>
      </c>
      <c r="C871" s="726">
        <v>26</v>
      </c>
      <c r="D871" s="726">
        <v>18</v>
      </c>
      <c r="E871" s="726">
        <v>7</v>
      </c>
      <c r="F871" s="726">
        <v>1</v>
      </c>
      <c r="G871" s="726">
        <v>60</v>
      </c>
      <c r="H871" s="726">
        <v>21</v>
      </c>
      <c r="I871" s="727">
        <v>43</v>
      </c>
      <c r="J871" s="725">
        <f t="shared" ref="J871:J928" si="78">D871+E871+F871</f>
        <v>26</v>
      </c>
      <c r="K871" s="725">
        <f t="shared" ref="K871:K928" si="79">D871*2+E871</f>
        <v>43</v>
      </c>
      <c r="L871" s="1341" t="s">
        <v>532</v>
      </c>
      <c r="M871" s="1342"/>
      <c r="N871" s="1342"/>
      <c r="O871" s="1343"/>
      <c r="Q871" s="422" t="s">
        <v>503</v>
      </c>
      <c r="R871" s="10"/>
      <c r="S871" s="20"/>
      <c r="T871" s="20"/>
      <c r="U871" s="20"/>
      <c r="V871" s="20"/>
      <c r="W871" s="20"/>
      <c r="X871" s="20"/>
      <c r="Y871" s="20" t="s">
        <v>1597</v>
      </c>
      <c r="Z871" s="20"/>
      <c r="AA871" s="20"/>
      <c r="AB871" s="20"/>
      <c r="AC871" s="20"/>
      <c r="AD871" s="20"/>
      <c r="AE871" s="21"/>
    </row>
    <row r="872" spans="1:31" ht="15" customHeight="1" x14ac:dyDescent="0.2">
      <c r="A872" s="514">
        <v>2</v>
      </c>
      <c r="B872" s="129" t="s">
        <v>816</v>
      </c>
      <c r="C872" s="721">
        <v>26</v>
      </c>
      <c r="D872" s="721">
        <v>19</v>
      </c>
      <c r="E872" s="721">
        <v>4</v>
      </c>
      <c r="F872" s="721">
        <v>3</v>
      </c>
      <c r="G872" s="721">
        <v>66</v>
      </c>
      <c r="H872" s="721">
        <v>24</v>
      </c>
      <c r="I872" s="723">
        <v>42</v>
      </c>
      <c r="J872" s="725">
        <f t="shared" si="78"/>
        <v>26</v>
      </c>
      <c r="K872" s="725">
        <f t="shared" si="79"/>
        <v>42</v>
      </c>
      <c r="L872" s="1344"/>
      <c r="M872" s="1345"/>
      <c r="N872" s="1345"/>
      <c r="O872" s="1346"/>
      <c r="Q872" s="422" t="s">
        <v>541</v>
      </c>
      <c r="R872" s="20"/>
      <c r="S872" s="10"/>
      <c r="T872" s="20"/>
      <c r="U872" s="20"/>
      <c r="V872" s="20"/>
      <c r="W872" s="20" t="s">
        <v>532</v>
      </c>
      <c r="X872" s="20"/>
      <c r="Y872" s="20" t="s">
        <v>1207</v>
      </c>
      <c r="Z872" s="20"/>
      <c r="AA872" s="20"/>
      <c r="AB872" s="20"/>
      <c r="AC872" s="20"/>
      <c r="AD872" s="20"/>
      <c r="AE872" s="21"/>
    </row>
    <row r="873" spans="1:31" ht="15" customHeight="1" x14ac:dyDescent="0.2">
      <c r="A873" s="514">
        <v>3</v>
      </c>
      <c r="B873" s="129" t="s">
        <v>2163</v>
      </c>
      <c r="C873" s="721">
        <v>26</v>
      </c>
      <c r="D873" s="721">
        <v>14</v>
      </c>
      <c r="E873" s="721">
        <v>7</v>
      </c>
      <c r="F873" s="721">
        <v>5</v>
      </c>
      <c r="G873" s="721">
        <v>47</v>
      </c>
      <c r="H873" s="721">
        <v>26</v>
      </c>
      <c r="I873" s="723">
        <v>35</v>
      </c>
      <c r="J873" s="725">
        <f t="shared" si="78"/>
        <v>26</v>
      </c>
      <c r="K873" s="725">
        <f t="shared" si="79"/>
        <v>35</v>
      </c>
      <c r="L873" s="1344"/>
      <c r="M873" s="1345"/>
      <c r="N873" s="1345"/>
      <c r="O873" s="1346"/>
      <c r="Q873" s="422" t="s">
        <v>506</v>
      </c>
      <c r="R873" s="20"/>
      <c r="S873" s="20"/>
      <c r="T873" s="10"/>
      <c r="U873" s="20"/>
      <c r="V873" s="20"/>
      <c r="W873" s="20"/>
      <c r="X873" s="20"/>
      <c r="Y873" s="20" t="s">
        <v>1646</v>
      </c>
      <c r="Z873" s="20"/>
      <c r="AA873" s="20"/>
      <c r="AB873" s="20"/>
      <c r="AC873" s="20"/>
      <c r="AD873" s="20"/>
      <c r="AE873" s="21"/>
    </row>
    <row r="874" spans="1:31" ht="15" customHeight="1" x14ac:dyDescent="0.2">
      <c r="A874" s="514">
        <v>4</v>
      </c>
      <c r="B874" s="129" t="s">
        <v>1923</v>
      </c>
      <c r="C874" s="721">
        <v>26</v>
      </c>
      <c r="D874" s="721">
        <v>14</v>
      </c>
      <c r="E874" s="721">
        <v>6</v>
      </c>
      <c r="F874" s="721">
        <v>6</v>
      </c>
      <c r="G874" s="721">
        <v>52</v>
      </c>
      <c r="H874" s="721">
        <v>29</v>
      </c>
      <c r="I874" s="723">
        <v>34</v>
      </c>
      <c r="J874" s="725">
        <f t="shared" si="78"/>
        <v>26</v>
      </c>
      <c r="K874" s="725">
        <f t="shared" si="79"/>
        <v>34</v>
      </c>
      <c r="L874" s="1344"/>
      <c r="M874" s="1345"/>
      <c r="N874" s="1345"/>
      <c r="O874" s="1346"/>
      <c r="Q874" s="422" t="s">
        <v>500</v>
      </c>
      <c r="R874" s="20"/>
      <c r="S874" s="20"/>
      <c r="T874" s="20"/>
      <c r="U874" s="10"/>
      <c r="V874" s="20"/>
      <c r="W874" s="20"/>
      <c r="X874" s="20"/>
      <c r="Y874" s="20" t="s">
        <v>1599</v>
      </c>
      <c r="Z874" s="20"/>
      <c r="AA874" s="20"/>
      <c r="AB874" s="20"/>
      <c r="AC874" s="20"/>
      <c r="AD874" s="20"/>
      <c r="AE874" s="21"/>
    </row>
    <row r="875" spans="1:31" ht="15" customHeight="1" x14ac:dyDescent="0.2">
      <c r="A875" s="514">
        <v>5</v>
      </c>
      <c r="B875" s="129" t="s">
        <v>737</v>
      </c>
      <c r="C875" s="721">
        <v>26</v>
      </c>
      <c r="D875" s="721">
        <v>10</v>
      </c>
      <c r="E875" s="721">
        <v>8</v>
      </c>
      <c r="F875" s="721">
        <v>8</v>
      </c>
      <c r="G875" s="721">
        <v>40</v>
      </c>
      <c r="H875" s="721">
        <v>36</v>
      </c>
      <c r="I875" s="723">
        <v>28</v>
      </c>
      <c r="J875" s="725">
        <f t="shared" si="78"/>
        <v>26</v>
      </c>
      <c r="K875" s="725">
        <f t="shared" si="79"/>
        <v>28</v>
      </c>
      <c r="L875" s="1344"/>
      <c r="M875" s="1345"/>
      <c r="N875" s="1345"/>
      <c r="O875" s="1346"/>
      <c r="Q875" s="422" t="s">
        <v>610</v>
      </c>
      <c r="R875" s="20"/>
      <c r="S875" s="20"/>
      <c r="T875" s="20"/>
      <c r="U875" s="20"/>
      <c r="V875" s="10"/>
      <c r="W875" s="20"/>
      <c r="X875" s="20"/>
      <c r="Y875" s="20" t="s">
        <v>1599</v>
      </c>
      <c r="Z875" s="20"/>
      <c r="AA875" s="20"/>
      <c r="AB875" s="20"/>
      <c r="AC875" s="20"/>
      <c r="AD875" s="20"/>
      <c r="AE875" s="21" t="s">
        <v>532</v>
      </c>
    </row>
    <row r="876" spans="1:31" ht="15" customHeight="1" x14ac:dyDescent="0.2">
      <c r="A876" s="514">
        <v>6</v>
      </c>
      <c r="B876" s="129" t="s">
        <v>781</v>
      </c>
      <c r="C876" s="721">
        <v>26</v>
      </c>
      <c r="D876" s="721">
        <v>5</v>
      </c>
      <c r="E876" s="721">
        <v>15</v>
      </c>
      <c r="F876" s="721">
        <v>6</v>
      </c>
      <c r="G876" s="721">
        <v>24</v>
      </c>
      <c r="H876" s="721">
        <v>22</v>
      </c>
      <c r="I876" s="723">
        <v>25</v>
      </c>
      <c r="J876" s="725">
        <f t="shared" si="78"/>
        <v>26</v>
      </c>
      <c r="K876" s="725">
        <f t="shared" si="79"/>
        <v>25</v>
      </c>
      <c r="L876" s="1344"/>
      <c r="M876" s="1345"/>
      <c r="N876" s="1345"/>
      <c r="O876" s="1346"/>
      <c r="Q876" s="422" t="s">
        <v>514</v>
      </c>
      <c r="R876" s="20"/>
      <c r="S876" s="20"/>
      <c r="T876" s="20"/>
      <c r="U876" s="20"/>
      <c r="V876" s="20"/>
      <c r="W876" s="10"/>
      <c r="X876" s="20"/>
      <c r="Y876" s="20" t="s">
        <v>1490</v>
      </c>
      <c r="Z876" s="20"/>
      <c r="AA876" s="20"/>
      <c r="AB876" s="20"/>
      <c r="AC876" s="20"/>
      <c r="AD876" s="20"/>
      <c r="AE876" s="21"/>
    </row>
    <row r="877" spans="1:31" ht="15" customHeight="1" x14ac:dyDescent="0.2">
      <c r="A877" s="514">
        <v>7</v>
      </c>
      <c r="B877" s="129" t="s">
        <v>761</v>
      </c>
      <c r="C877" s="721">
        <v>26</v>
      </c>
      <c r="D877" s="721">
        <v>10</v>
      </c>
      <c r="E877" s="721">
        <v>4</v>
      </c>
      <c r="F877" s="721">
        <v>12</v>
      </c>
      <c r="G877" s="721">
        <v>31</v>
      </c>
      <c r="H877" s="721">
        <v>43</v>
      </c>
      <c r="I877" s="723">
        <v>24</v>
      </c>
      <c r="J877" s="725">
        <f t="shared" si="78"/>
        <v>26</v>
      </c>
      <c r="K877" s="725">
        <f t="shared" si="79"/>
        <v>24</v>
      </c>
      <c r="L877" s="1344"/>
      <c r="M877" s="1345"/>
      <c r="N877" s="1345"/>
      <c r="O877" s="1346"/>
      <c r="Q877" s="422" t="s">
        <v>501</v>
      </c>
      <c r="R877" s="20"/>
      <c r="S877" s="20"/>
      <c r="T877" s="20"/>
      <c r="U877" s="20"/>
      <c r="V877" s="20"/>
      <c r="W877" s="20"/>
      <c r="X877" s="10"/>
      <c r="Y877" s="20" t="s">
        <v>1599</v>
      </c>
      <c r="Z877" s="20"/>
      <c r="AA877" s="20"/>
      <c r="AB877" s="20"/>
      <c r="AC877" s="20"/>
      <c r="AD877" s="20"/>
      <c r="AE877" s="21"/>
    </row>
    <row r="878" spans="1:31" ht="15" customHeight="1" x14ac:dyDescent="0.2">
      <c r="A878" s="514">
        <v>8</v>
      </c>
      <c r="B878" s="129" t="s">
        <v>767</v>
      </c>
      <c r="C878" s="721">
        <v>26</v>
      </c>
      <c r="D878" s="721">
        <v>8</v>
      </c>
      <c r="E878" s="721">
        <v>7</v>
      </c>
      <c r="F878" s="721">
        <v>11</v>
      </c>
      <c r="G878" s="721">
        <v>36</v>
      </c>
      <c r="H878" s="721">
        <v>40</v>
      </c>
      <c r="I878" s="723">
        <v>23</v>
      </c>
      <c r="J878" s="725">
        <f t="shared" si="78"/>
        <v>26</v>
      </c>
      <c r="K878" s="725">
        <f t="shared" si="79"/>
        <v>23</v>
      </c>
      <c r="L878" s="1344"/>
      <c r="M878" s="1345"/>
      <c r="N878" s="1345"/>
      <c r="O878" s="1346"/>
      <c r="Q878" s="422" t="s">
        <v>777</v>
      </c>
      <c r="R878" s="20" t="s">
        <v>1207</v>
      </c>
      <c r="S878" s="20" t="s">
        <v>1602</v>
      </c>
      <c r="T878" s="20" t="s">
        <v>1207</v>
      </c>
      <c r="U878" s="20" t="s">
        <v>1599</v>
      </c>
      <c r="V878" s="20" t="s">
        <v>1487</v>
      </c>
      <c r="W878" s="20" t="s">
        <v>1597</v>
      </c>
      <c r="X878" s="20" t="s">
        <v>1599</v>
      </c>
      <c r="Y878" s="10"/>
      <c r="Z878" s="20" t="s">
        <v>1207</v>
      </c>
      <c r="AA878" s="20" t="s">
        <v>1599</v>
      </c>
      <c r="AB878" s="20" t="s">
        <v>1488</v>
      </c>
      <c r="AC878" s="20" t="s">
        <v>1488</v>
      </c>
      <c r="AD878" s="20" t="s">
        <v>1540</v>
      </c>
      <c r="AE878" s="21" t="s">
        <v>1642</v>
      </c>
    </row>
    <row r="879" spans="1:31" ht="15" customHeight="1" x14ac:dyDescent="0.2">
      <c r="A879" s="514">
        <v>9</v>
      </c>
      <c r="B879" s="129" t="s">
        <v>1307</v>
      </c>
      <c r="C879" s="721">
        <v>26</v>
      </c>
      <c r="D879" s="721">
        <v>8</v>
      </c>
      <c r="E879" s="721">
        <v>7</v>
      </c>
      <c r="F879" s="721">
        <v>11</v>
      </c>
      <c r="G879" s="721">
        <v>39</v>
      </c>
      <c r="H879" s="721">
        <v>50</v>
      </c>
      <c r="I879" s="723">
        <v>23</v>
      </c>
      <c r="J879" s="725">
        <f t="shared" si="78"/>
        <v>26</v>
      </c>
      <c r="K879" s="725">
        <f t="shared" si="79"/>
        <v>23</v>
      </c>
      <c r="L879" s="1344"/>
      <c r="M879" s="1345"/>
      <c r="N879" s="1345"/>
      <c r="O879" s="1346"/>
      <c r="Q879" s="422" t="s">
        <v>1684</v>
      </c>
      <c r="R879" s="20"/>
      <c r="S879" s="20"/>
      <c r="T879" s="20"/>
      <c r="U879" s="20"/>
      <c r="V879" s="20"/>
      <c r="W879" s="20"/>
      <c r="X879" s="20"/>
      <c r="Y879" s="20" t="s">
        <v>1599</v>
      </c>
      <c r="Z879" s="10"/>
      <c r="AA879" s="20"/>
      <c r="AB879" s="20"/>
      <c r="AC879" s="20"/>
      <c r="AD879" s="20"/>
      <c r="AE879" s="21"/>
    </row>
    <row r="880" spans="1:31" ht="15" customHeight="1" x14ac:dyDescent="0.2">
      <c r="A880" s="514">
        <v>10</v>
      </c>
      <c r="B880" s="129" t="s">
        <v>551</v>
      </c>
      <c r="C880" s="721">
        <v>26</v>
      </c>
      <c r="D880" s="721">
        <v>7</v>
      </c>
      <c r="E880" s="721">
        <v>8</v>
      </c>
      <c r="F880" s="721">
        <v>11</v>
      </c>
      <c r="G880" s="721">
        <v>30</v>
      </c>
      <c r="H880" s="721">
        <v>40</v>
      </c>
      <c r="I880" s="723">
        <v>22</v>
      </c>
      <c r="J880" s="725">
        <f t="shared" si="78"/>
        <v>26</v>
      </c>
      <c r="K880" s="725">
        <f t="shared" si="79"/>
        <v>22</v>
      </c>
      <c r="L880" s="1344"/>
      <c r="M880" s="1345"/>
      <c r="N880" s="1345"/>
      <c r="O880" s="1346"/>
      <c r="Q880" s="422" t="s">
        <v>769</v>
      </c>
      <c r="R880" s="20"/>
      <c r="S880" s="20"/>
      <c r="T880" s="20"/>
      <c r="U880" s="20"/>
      <c r="V880" s="20"/>
      <c r="W880" s="20"/>
      <c r="X880" s="20"/>
      <c r="Y880" s="20" t="s">
        <v>1210</v>
      </c>
      <c r="Z880" s="20"/>
      <c r="AA880" s="10"/>
      <c r="AB880" s="20"/>
      <c r="AC880" s="20"/>
      <c r="AD880" s="20"/>
      <c r="AE880" s="21"/>
    </row>
    <row r="881" spans="1:31" ht="15" customHeight="1" x14ac:dyDescent="0.2">
      <c r="A881" s="514">
        <v>11</v>
      </c>
      <c r="B881" s="129" t="s">
        <v>42</v>
      </c>
      <c r="C881" s="721">
        <v>26</v>
      </c>
      <c r="D881" s="721">
        <v>7</v>
      </c>
      <c r="E881" s="721">
        <v>5</v>
      </c>
      <c r="F881" s="721">
        <v>14</v>
      </c>
      <c r="G881" s="721">
        <v>34</v>
      </c>
      <c r="H881" s="721">
        <v>52</v>
      </c>
      <c r="I881" s="723">
        <v>19</v>
      </c>
      <c r="J881" s="725">
        <f t="shared" si="78"/>
        <v>26</v>
      </c>
      <c r="K881" s="725">
        <f t="shared" si="79"/>
        <v>19</v>
      </c>
      <c r="L881" s="1344"/>
      <c r="M881" s="1345"/>
      <c r="N881" s="1345"/>
      <c r="O881" s="1346"/>
      <c r="Q881" s="422" t="s">
        <v>2162</v>
      </c>
      <c r="R881" s="20"/>
      <c r="S881" s="20"/>
      <c r="T881" s="20"/>
      <c r="U881" s="20"/>
      <c r="V881" s="20"/>
      <c r="W881" s="20"/>
      <c r="X881" s="20"/>
      <c r="Y881" s="20" t="s">
        <v>1207</v>
      </c>
      <c r="Z881" s="20"/>
      <c r="AA881" s="20"/>
      <c r="AB881" s="10"/>
      <c r="AC881" s="20"/>
      <c r="AD881" s="20"/>
      <c r="AE881" s="21"/>
    </row>
    <row r="882" spans="1:31" ht="15" customHeight="1" x14ac:dyDescent="0.2">
      <c r="A882" s="514">
        <v>12</v>
      </c>
      <c r="B882" s="129" t="s">
        <v>529</v>
      </c>
      <c r="C882" s="721">
        <v>26</v>
      </c>
      <c r="D882" s="721">
        <v>7</v>
      </c>
      <c r="E882" s="721">
        <v>4</v>
      </c>
      <c r="F882" s="721">
        <v>15</v>
      </c>
      <c r="G882" s="721">
        <v>27</v>
      </c>
      <c r="H882" s="721">
        <v>45</v>
      </c>
      <c r="I882" s="723">
        <v>18</v>
      </c>
      <c r="J882" s="725">
        <f t="shared" si="78"/>
        <v>26</v>
      </c>
      <c r="K882" s="725">
        <f t="shared" si="79"/>
        <v>18</v>
      </c>
      <c r="L882" s="1344"/>
      <c r="M882" s="1345"/>
      <c r="N882" s="1345"/>
      <c r="O882" s="1346"/>
      <c r="Q882" s="422" t="s">
        <v>547</v>
      </c>
      <c r="R882" s="20"/>
      <c r="S882" s="20"/>
      <c r="T882" s="20"/>
      <c r="U882" s="20"/>
      <c r="V882" s="20"/>
      <c r="W882" s="20"/>
      <c r="X882" s="20"/>
      <c r="Y882" s="20" t="s">
        <v>1602</v>
      </c>
      <c r="Z882" s="20"/>
      <c r="AA882" s="20"/>
      <c r="AB882" s="20"/>
      <c r="AC882" s="10"/>
      <c r="AD882" s="20"/>
      <c r="AE882" s="21"/>
    </row>
    <row r="883" spans="1:31" ht="15" customHeight="1" x14ac:dyDescent="0.2">
      <c r="A883" s="514">
        <v>13</v>
      </c>
      <c r="B883" s="129" t="s">
        <v>554</v>
      </c>
      <c r="C883" s="721">
        <v>26</v>
      </c>
      <c r="D883" s="721">
        <v>5</v>
      </c>
      <c r="E883" s="721">
        <v>5</v>
      </c>
      <c r="F883" s="721">
        <v>16</v>
      </c>
      <c r="G883" s="721">
        <v>32</v>
      </c>
      <c r="H883" s="721">
        <v>64</v>
      </c>
      <c r="I883" s="723">
        <v>15</v>
      </c>
      <c r="J883" s="725">
        <f t="shared" si="78"/>
        <v>26</v>
      </c>
      <c r="K883" s="725">
        <f t="shared" si="79"/>
        <v>15</v>
      </c>
      <c r="L883" s="1344"/>
      <c r="M883" s="1345"/>
      <c r="N883" s="1345"/>
      <c r="O883" s="1346"/>
      <c r="Q883" s="422" t="s">
        <v>1306</v>
      </c>
      <c r="R883" s="20"/>
      <c r="S883" s="20"/>
      <c r="T883" s="20"/>
      <c r="U883" s="20"/>
      <c r="V883" s="20"/>
      <c r="W883" s="20"/>
      <c r="X883" s="20"/>
      <c r="Y883" s="20" t="s">
        <v>844</v>
      </c>
      <c r="Z883" s="20"/>
      <c r="AA883" s="20"/>
      <c r="AB883" s="20"/>
      <c r="AC883" s="20"/>
      <c r="AD883" s="10"/>
      <c r="AE883" s="21"/>
    </row>
    <row r="884" spans="1:31" ht="15" customHeight="1" thickBot="1" x14ac:dyDescent="0.25">
      <c r="A884" s="515">
        <v>14</v>
      </c>
      <c r="B884" s="130" t="s">
        <v>534</v>
      </c>
      <c r="C884" s="722">
        <v>26</v>
      </c>
      <c r="D884" s="722">
        <v>4</v>
      </c>
      <c r="E884" s="722">
        <v>5</v>
      </c>
      <c r="F884" s="722">
        <v>17</v>
      </c>
      <c r="G884" s="722">
        <v>29</v>
      </c>
      <c r="H884" s="722">
        <v>55</v>
      </c>
      <c r="I884" s="724">
        <v>13</v>
      </c>
      <c r="J884" s="725">
        <f t="shared" si="78"/>
        <v>26</v>
      </c>
      <c r="K884" s="725">
        <f t="shared" si="79"/>
        <v>13</v>
      </c>
      <c r="L884" s="1347"/>
      <c r="M884" s="1348"/>
      <c r="N884" s="1348"/>
      <c r="O884" s="1349"/>
      <c r="Q884" s="423" t="s">
        <v>1214</v>
      </c>
      <c r="R884" s="23"/>
      <c r="S884" s="23"/>
      <c r="T884" s="23"/>
      <c r="U884" s="23"/>
      <c r="V884" s="23"/>
      <c r="W884" s="23"/>
      <c r="X884" s="23"/>
      <c r="Y884" s="23" t="s">
        <v>1599</v>
      </c>
      <c r="Z884" s="23"/>
      <c r="AA884" s="23"/>
      <c r="AB884" s="23"/>
      <c r="AC884" s="23"/>
      <c r="AD884" s="23"/>
      <c r="AE884" s="15"/>
    </row>
    <row r="885" spans="1:31" ht="15" customHeight="1" x14ac:dyDescent="0.2">
      <c r="C885" s="725">
        <f t="shared" ref="C885:I885" si="80">SUM(C871:C884)</f>
        <v>364</v>
      </c>
      <c r="D885" s="725">
        <f t="shared" si="80"/>
        <v>136</v>
      </c>
      <c r="E885" s="725">
        <f t="shared" si="80"/>
        <v>92</v>
      </c>
      <c r="F885" s="725">
        <f t="shared" si="80"/>
        <v>136</v>
      </c>
      <c r="G885" s="725">
        <f t="shared" si="80"/>
        <v>547</v>
      </c>
      <c r="H885" s="725">
        <f t="shared" si="80"/>
        <v>547</v>
      </c>
      <c r="I885" s="725">
        <f t="shared" si="80"/>
        <v>364</v>
      </c>
      <c r="J885" s="725">
        <f t="shared" si="78"/>
        <v>364</v>
      </c>
      <c r="K885" s="725">
        <f t="shared" si="79"/>
        <v>364</v>
      </c>
    </row>
    <row r="886" spans="1:31" ht="15" customHeight="1" thickBot="1" x14ac:dyDescent="0.25"/>
    <row r="887" spans="1:31" ht="15" customHeight="1" thickBot="1" x14ac:dyDescent="0.25">
      <c r="A887" s="1239" t="s">
        <v>2304</v>
      </c>
      <c r="B887" s="1240"/>
      <c r="C887" s="1240"/>
      <c r="D887" s="1240"/>
      <c r="E887" s="1240"/>
      <c r="F887" s="1241"/>
      <c r="G887" s="1236" t="s">
        <v>2347</v>
      </c>
      <c r="H887" s="1237"/>
      <c r="I887" s="1238"/>
      <c r="L887" s="1242" t="s">
        <v>588</v>
      </c>
      <c r="M887" s="1243"/>
      <c r="N887" s="1243"/>
      <c r="O887" s="1244"/>
    </row>
    <row r="888" spans="1:31" ht="15" customHeight="1" thickBot="1" x14ac:dyDescent="0.25">
      <c r="A888" s="508" t="s">
        <v>496</v>
      </c>
      <c r="B888" s="509" t="s">
        <v>497</v>
      </c>
      <c r="C888" s="510" t="s">
        <v>498</v>
      </c>
      <c r="D888" s="510" t="s">
        <v>499</v>
      </c>
      <c r="E888" s="510" t="s">
        <v>500</v>
      </c>
      <c r="F888" s="510" t="s">
        <v>501</v>
      </c>
      <c r="G888" s="511" t="s">
        <v>502</v>
      </c>
      <c r="H888" s="511" t="s">
        <v>503</v>
      </c>
      <c r="I888" s="512" t="s">
        <v>504</v>
      </c>
      <c r="L888" s="1245"/>
      <c r="M888" s="1246"/>
      <c r="N888" s="1246"/>
      <c r="O888" s="1247"/>
      <c r="Q888" s="24" t="s">
        <v>2348</v>
      </c>
      <c r="R888" s="420" t="s">
        <v>541</v>
      </c>
      <c r="S888" s="420" t="s">
        <v>716</v>
      </c>
      <c r="T888" s="420" t="s">
        <v>901</v>
      </c>
      <c r="U888" s="420" t="s">
        <v>2240</v>
      </c>
      <c r="V888" s="420" t="s">
        <v>1814</v>
      </c>
      <c r="W888" s="420" t="s">
        <v>158</v>
      </c>
      <c r="X888" s="420" t="s">
        <v>700</v>
      </c>
      <c r="Y888" s="420" t="s">
        <v>322</v>
      </c>
      <c r="Z888" s="420" t="s">
        <v>591</v>
      </c>
      <c r="AA888" s="420" t="s">
        <v>2136</v>
      </c>
      <c r="AB888" s="420" t="s">
        <v>533</v>
      </c>
      <c r="AC888" s="420" t="s">
        <v>704</v>
      </c>
      <c r="AD888" s="420" t="s">
        <v>1587</v>
      </c>
      <c r="AE888" s="421" t="s">
        <v>153</v>
      </c>
    </row>
    <row r="889" spans="1:31" ht="15" customHeight="1" x14ac:dyDescent="0.2">
      <c r="A889" s="518">
        <v>1</v>
      </c>
      <c r="B889" s="126" t="s">
        <v>906</v>
      </c>
      <c r="C889" s="726">
        <v>26</v>
      </c>
      <c r="D889" s="726">
        <v>18</v>
      </c>
      <c r="E889" s="726">
        <v>6</v>
      </c>
      <c r="F889" s="726">
        <v>2</v>
      </c>
      <c r="G889" s="726">
        <v>60</v>
      </c>
      <c r="H889" s="726">
        <v>21</v>
      </c>
      <c r="I889" s="727">
        <v>42</v>
      </c>
      <c r="J889" s="725">
        <f t="shared" si="78"/>
        <v>26</v>
      </c>
      <c r="K889" s="725">
        <f t="shared" si="79"/>
        <v>42</v>
      </c>
      <c r="L889" s="1341"/>
      <c r="M889" s="1342"/>
      <c r="N889" s="1342"/>
      <c r="O889" s="1343"/>
      <c r="Q889" s="422" t="s">
        <v>541</v>
      </c>
      <c r="R889" s="10"/>
      <c r="S889" s="20"/>
      <c r="T889" s="20"/>
      <c r="U889" s="20"/>
      <c r="V889" s="20"/>
      <c r="W889" s="20"/>
      <c r="X889" s="20"/>
      <c r="Y889" s="20"/>
      <c r="Z889" s="20"/>
      <c r="AA889" s="20"/>
      <c r="AB889" s="20" t="s">
        <v>1602</v>
      </c>
      <c r="AC889" s="20"/>
      <c r="AD889" s="20"/>
      <c r="AE889" s="21"/>
    </row>
    <row r="890" spans="1:31" ht="15" customHeight="1" x14ac:dyDescent="0.2">
      <c r="A890" s="514">
        <v>2</v>
      </c>
      <c r="B890" s="129" t="s">
        <v>711</v>
      </c>
      <c r="C890" s="721">
        <v>26</v>
      </c>
      <c r="D890" s="721">
        <v>14</v>
      </c>
      <c r="E890" s="721">
        <v>7</v>
      </c>
      <c r="F890" s="721">
        <v>5</v>
      </c>
      <c r="G890" s="721">
        <v>48</v>
      </c>
      <c r="H890" s="721">
        <v>27</v>
      </c>
      <c r="I890" s="723">
        <v>35</v>
      </c>
      <c r="J890" s="725">
        <f t="shared" si="78"/>
        <v>26</v>
      </c>
      <c r="K890" s="725">
        <f t="shared" si="79"/>
        <v>35</v>
      </c>
      <c r="L890" s="1344"/>
      <c r="M890" s="1345"/>
      <c r="N890" s="1345"/>
      <c r="O890" s="1346"/>
      <c r="Q890" s="422" t="s">
        <v>716</v>
      </c>
      <c r="R890" s="20"/>
      <c r="S890" s="10"/>
      <c r="T890" s="20"/>
      <c r="U890" s="20"/>
      <c r="V890" s="20"/>
      <c r="W890" s="20" t="s">
        <v>532</v>
      </c>
      <c r="X890" s="20"/>
      <c r="Y890" s="20"/>
      <c r="Z890" s="20"/>
      <c r="AA890" s="20"/>
      <c r="AB890" s="20" t="s">
        <v>1597</v>
      </c>
      <c r="AC890" s="20"/>
      <c r="AD890" s="20"/>
      <c r="AE890" s="21"/>
    </row>
    <row r="891" spans="1:31" ht="15" customHeight="1" x14ac:dyDescent="0.2">
      <c r="A891" s="514">
        <v>3</v>
      </c>
      <c r="B891" s="129" t="s">
        <v>1518</v>
      </c>
      <c r="C891" s="721">
        <v>26</v>
      </c>
      <c r="D891" s="721">
        <v>13</v>
      </c>
      <c r="E891" s="721">
        <v>7</v>
      </c>
      <c r="F891" s="721">
        <v>6</v>
      </c>
      <c r="G891" s="721">
        <v>59</v>
      </c>
      <c r="H891" s="721">
        <v>43</v>
      </c>
      <c r="I891" s="723">
        <v>33</v>
      </c>
      <c r="J891" s="725">
        <f t="shared" si="78"/>
        <v>26</v>
      </c>
      <c r="K891" s="725">
        <f t="shared" si="79"/>
        <v>33</v>
      </c>
      <c r="L891" s="1344"/>
      <c r="M891" s="1345"/>
      <c r="N891" s="1345"/>
      <c r="O891" s="1346"/>
      <c r="Q891" s="422" t="s">
        <v>901</v>
      </c>
      <c r="R891" s="20"/>
      <c r="S891" s="20"/>
      <c r="T891" s="10"/>
      <c r="U891" s="20"/>
      <c r="V891" s="20"/>
      <c r="W891" s="20"/>
      <c r="X891" s="20"/>
      <c r="Y891" s="20"/>
      <c r="Z891" s="20"/>
      <c r="AA891" s="20"/>
      <c r="AB891" s="20" t="s">
        <v>1207</v>
      </c>
      <c r="AC891" s="20"/>
      <c r="AD891" s="20"/>
      <c r="AE891" s="21"/>
    </row>
    <row r="892" spans="1:31" ht="15" customHeight="1" x14ac:dyDescent="0.2">
      <c r="A892" s="514">
        <v>4</v>
      </c>
      <c r="B892" s="129" t="s">
        <v>2349</v>
      </c>
      <c r="C892" s="721">
        <v>26</v>
      </c>
      <c r="D892" s="721">
        <v>14</v>
      </c>
      <c r="E892" s="721">
        <v>3</v>
      </c>
      <c r="F892" s="721">
        <v>9</v>
      </c>
      <c r="G892" s="721">
        <v>49</v>
      </c>
      <c r="H892" s="721">
        <v>41</v>
      </c>
      <c r="I892" s="723">
        <v>31</v>
      </c>
      <c r="J892" s="725">
        <f t="shared" si="78"/>
        <v>26</v>
      </c>
      <c r="K892" s="725">
        <f t="shared" si="79"/>
        <v>31</v>
      </c>
      <c r="L892" s="1344"/>
      <c r="M892" s="1345"/>
      <c r="N892" s="1345"/>
      <c r="O892" s="1346"/>
      <c r="Q892" s="422" t="s">
        <v>902</v>
      </c>
      <c r="R892" s="20"/>
      <c r="S892" s="20"/>
      <c r="T892" s="20"/>
      <c r="U892" s="10"/>
      <c r="V892" s="20"/>
      <c r="W892" s="20"/>
      <c r="X892" s="20"/>
      <c r="Y892" s="20"/>
      <c r="Z892" s="20"/>
      <c r="AA892" s="20"/>
      <c r="AB892" s="20" t="s">
        <v>1602</v>
      </c>
      <c r="AC892" s="20"/>
      <c r="AD892" s="20"/>
      <c r="AE892" s="21"/>
    </row>
    <row r="893" spans="1:31" ht="15" customHeight="1" x14ac:dyDescent="0.2">
      <c r="A893" s="514">
        <v>5</v>
      </c>
      <c r="B893" s="129" t="s">
        <v>128</v>
      </c>
      <c r="C893" s="721">
        <v>26</v>
      </c>
      <c r="D893" s="721">
        <v>9</v>
      </c>
      <c r="E893" s="721">
        <v>13</v>
      </c>
      <c r="F893" s="721">
        <v>4</v>
      </c>
      <c r="G893" s="721">
        <v>37</v>
      </c>
      <c r="H893" s="721">
        <v>30</v>
      </c>
      <c r="I893" s="723">
        <v>31</v>
      </c>
      <c r="J893" s="725">
        <f t="shared" si="78"/>
        <v>26</v>
      </c>
      <c r="K893" s="725">
        <f t="shared" si="79"/>
        <v>31</v>
      </c>
      <c r="L893" s="1344"/>
      <c r="M893" s="1345"/>
      <c r="N893" s="1345"/>
      <c r="O893" s="1346"/>
      <c r="Q893" s="422" t="s">
        <v>902</v>
      </c>
      <c r="R893" s="20"/>
      <c r="S893" s="20"/>
      <c r="T893" s="20"/>
      <c r="U893" s="20"/>
      <c r="V893" s="10"/>
      <c r="W893" s="20"/>
      <c r="X893" s="20"/>
      <c r="Y893" s="20"/>
      <c r="Z893" s="20"/>
      <c r="AA893" s="20"/>
      <c r="AB893" s="20" t="s">
        <v>1600</v>
      </c>
      <c r="AC893" s="20"/>
      <c r="AD893" s="20"/>
      <c r="AE893" s="21" t="s">
        <v>532</v>
      </c>
    </row>
    <row r="894" spans="1:31" ht="15" customHeight="1" x14ac:dyDescent="0.2">
      <c r="A894" s="514">
        <v>6</v>
      </c>
      <c r="B894" s="129" t="s">
        <v>1598</v>
      </c>
      <c r="C894" s="721">
        <v>26</v>
      </c>
      <c r="D894" s="721">
        <v>12</v>
      </c>
      <c r="E894" s="721">
        <v>5</v>
      </c>
      <c r="F894" s="721">
        <v>9</v>
      </c>
      <c r="G894" s="721">
        <v>47</v>
      </c>
      <c r="H894" s="721">
        <v>33</v>
      </c>
      <c r="I894" s="723">
        <v>29</v>
      </c>
      <c r="J894" s="725">
        <f t="shared" si="78"/>
        <v>26</v>
      </c>
      <c r="K894" s="725">
        <f t="shared" si="79"/>
        <v>29</v>
      </c>
      <c r="L894" s="1344"/>
      <c r="M894" s="1345"/>
      <c r="N894" s="1345"/>
      <c r="O894" s="1346"/>
      <c r="Q894" s="422" t="s">
        <v>158</v>
      </c>
      <c r="R894" s="20"/>
      <c r="S894" s="20"/>
      <c r="T894" s="20"/>
      <c r="U894" s="20"/>
      <c r="V894" s="20"/>
      <c r="W894" s="10"/>
      <c r="X894" s="20"/>
      <c r="Y894" s="20"/>
      <c r="Z894" s="20"/>
      <c r="AA894" s="20"/>
      <c r="AB894" s="20" t="s">
        <v>1210</v>
      </c>
      <c r="AC894" s="20"/>
      <c r="AD894" s="20"/>
      <c r="AE894" s="21"/>
    </row>
    <row r="895" spans="1:31" ht="15" customHeight="1" x14ac:dyDescent="0.2">
      <c r="A895" s="514">
        <v>7</v>
      </c>
      <c r="B895" s="129" t="s">
        <v>2350</v>
      </c>
      <c r="C895" s="721">
        <v>26</v>
      </c>
      <c r="D895" s="721">
        <v>11</v>
      </c>
      <c r="E895" s="721">
        <v>6</v>
      </c>
      <c r="F895" s="721">
        <v>9</v>
      </c>
      <c r="G895" s="721">
        <v>46</v>
      </c>
      <c r="H895" s="721">
        <v>38</v>
      </c>
      <c r="I895" s="723">
        <v>28</v>
      </c>
      <c r="J895" s="725">
        <f t="shared" si="78"/>
        <v>26</v>
      </c>
      <c r="K895" s="725">
        <f t="shared" si="79"/>
        <v>28</v>
      </c>
      <c r="L895" s="1344"/>
      <c r="M895" s="1345"/>
      <c r="N895" s="1345"/>
      <c r="O895" s="1346"/>
      <c r="Q895" s="422" t="s">
        <v>700</v>
      </c>
      <c r="R895" s="20"/>
      <c r="S895" s="20"/>
      <c r="T895" s="20"/>
      <c r="U895" s="20"/>
      <c r="V895" s="20"/>
      <c r="W895" s="20"/>
      <c r="X895" s="10"/>
      <c r="Y895" s="20"/>
      <c r="Z895" s="20"/>
      <c r="AA895" s="20"/>
      <c r="AB895" s="20" t="s">
        <v>1207</v>
      </c>
      <c r="AC895" s="20"/>
      <c r="AD895" s="20"/>
      <c r="AE895" s="21"/>
    </row>
    <row r="896" spans="1:31" ht="15" customHeight="1" x14ac:dyDescent="0.2">
      <c r="A896" s="514">
        <v>8</v>
      </c>
      <c r="B896" s="129" t="s">
        <v>164</v>
      </c>
      <c r="C896" s="721">
        <v>26</v>
      </c>
      <c r="D896" s="721">
        <v>8</v>
      </c>
      <c r="E896" s="721">
        <v>11</v>
      </c>
      <c r="F896" s="721">
        <v>7</v>
      </c>
      <c r="G896" s="721">
        <v>41</v>
      </c>
      <c r="H896" s="721">
        <v>37</v>
      </c>
      <c r="I896" s="723">
        <v>27</v>
      </c>
      <c r="J896" s="725">
        <f t="shared" si="78"/>
        <v>26</v>
      </c>
      <c r="K896" s="725">
        <f t="shared" si="79"/>
        <v>27</v>
      </c>
      <c r="L896" s="1344"/>
      <c r="M896" s="1345"/>
      <c r="N896" s="1345"/>
      <c r="O896" s="1346"/>
      <c r="Q896" s="422" t="s">
        <v>322</v>
      </c>
      <c r="R896" s="20"/>
      <c r="S896" s="20"/>
      <c r="T896" s="20"/>
      <c r="U896" s="20"/>
      <c r="V896" s="20"/>
      <c r="W896" s="20"/>
      <c r="X896" s="20"/>
      <c r="Y896" s="10"/>
      <c r="Z896" s="20"/>
      <c r="AA896" s="20"/>
      <c r="AB896" s="20" t="s">
        <v>1487</v>
      </c>
      <c r="AC896" s="20"/>
      <c r="AD896" s="20"/>
      <c r="AE896" s="21"/>
    </row>
    <row r="897" spans="1:31" ht="15" customHeight="1" x14ac:dyDescent="0.2">
      <c r="A897" s="514">
        <v>9</v>
      </c>
      <c r="B897" s="129" t="s">
        <v>2351</v>
      </c>
      <c r="C897" s="721">
        <v>26</v>
      </c>
      <c r="D897" s="721">
        <v>9</v>
      </c>
      <c r="E897" s="721">
        <v>6</v>
      </c>
      <c r="F897" s="721">
        <v>11</v>
      </c>
      <c r="G897" s="721">
        <v>42</v>
      </c>
      <c r="H897" s="721">
        <v>40</v>
      </c>
      <c r="I897" s="723">
        <v>24</v>
      </c>
      <c r="J897" s="725">
        <f t="shared" si="78"/>
        <v>26</v>
      </c>
      <c r="K897" s="725">
        <f t="shared" si="79"/>
        <v>24</v>
      </c>
      <c r="L897" s="1344"/>
      <c r="M897" s="1345"/>
      <c r="N897" s="1345"/>
      <c r="O897" s="1346"/>
      <c r="Q897" s="422" t="s">
        <v>591</v>
      </c>
      <c r="R897" s="20"/>
      <c r="S897" s="20"/>
      <c r="T897" s="20"/>
      <c r="U897" s="20"/>
      <c r="V897" s="20"/>
      <c r="W897" s="20"/>
      <c r="X897" s="20"/>
      <c r="Y897" s="20"/>
      <c r="Z897" s="10"/>
      <c r="AA897" s="20"/>
      <c r="AB897" s="20" t="s">
        <v>1602</v>
      </c>
      <c r="AC897" s="20"/>
      <c r="AD897" s="20"/>
      <c r="AE897" s="21"/>
    </row>
    <row r="898" spans="1:31" ht="15" customHeight="1" x14ac:dyDescent="0.2">
      <c r="A898" s="514">
        <v>10</v>
      </c>
      <c r="B898" s="129" t="s">
        <v>1808</v>
      </c>
      <c r="C898" s="721">
        <v>26</v>
      </c>
      <c r="D898" s="721">
        <v>8</v>
      </c>
      <c r="E898" s="721">
        <v>7</v>
      </c>
      <c r="F898" s="721">
        <v>11</v>
      </c>
      <c r="G898" s="721">
        <v>37</v>
      </c>
      <c r="H898" s="721">
        <v>39</v>
      </c>
      <c r="I898" s="723">
        <v>23</v>
      </c>
      <c r="J898" s="725">
        <f t="shared" si="78"/>
        <v>26</v>
      </c>
      <c r="K898" s="725">
        <f t="shared" si="79"/>
        <v>23</v>
      </c>
      <c r="L898" s="1344"/>
      <c r="M898" s="1345"/>
      <c r="N898" s="1345"/>
      <c r="O898" s="1346"/>
      <c r="Q898" s="422" t="s">
        <v>2136</v>
      </c>
      <c r="R898" s="20"/>
      <c r="S898" s="20"/>
      <c r="T898" s="20"/>
      <c r="U898" s="20"/>
      <c r="V898" s="20"/>
      <c r="W898" s="20"/>
      <c r="X898" s="20"/>
      <c r="Y898" s="20"/>
      <c r="Z898" s="20"/>
      <c r="AA898" s="10"/>
      <c r="AB898" s="20" t="s">
        <v>1494</v>
      </c>
      <c r="AC898" s="20"/>
      <c r="AD898" s="20"/>
      <c r="AE898" s="21"/>
    </row>
    <row r="899" spans="1:31" ht="15" customHeight="1" x14ac:dyDescent="0.2">
      <c r="A899" s="514">
        <v>11</v>
      </c>
      <c r="B899" s="129" t="s">
        <v>991</v>
      </c>
      <c r="C899" s="721">
        <v>26</v>
      </c>
      <c r="D899" s="721">
        <v>9</v>
      </c>
      <c r="E899" s="721">
        <v>5</v>
      </c>
      <c r="F899" s="721">
        <v>12</v>
      </c>
      <c r="G899" s="721">
        <v>41</v>
      </c>
      <c r="H899" s="721">
        <v>48</v>
      </c>
      <c r="I899" s="723">
        <v>23</v>
      </c>
      <c r="J899" s="725">
        <f t="shared" si="78"/>
        <v>26</v>
      </c>
      <c r="K899" s="725">
        <f t="shared" si="79"/>
        <v>23</v>
      </c>
      <c r="L899" s="1344"/>
      <c r="M899" s="1345"/>
      <c r="N899" s="1345"/>
      <c r="O899" s="1346"/>
      <c r="Q899" s="422" t="s">
        <v>533</v>
      </c>
      <c r="R899" s="20" t="s">
        <v>1210</v>
      </c>
      <c r="S899" s="20" t="s">
        <v>628</v>
      </c>
      <c r="T899" s="20" t="s">
        <v>1642</v>
      </c>
      <c r="U899" s="20" t="s">
        <v>1546</v>
      </c>
      <c r="V899" s="20" t="s">
        <v>1597</v>
      </c>
      <c r="W899" s="20" t="s">
        <v>1488</v>
      </c>
      <c r="X899" s="20" t="s">
        <v>844</v>
      </c>
      <c r="Y899" s="20" t="s">
        <v>1207</v>
      </c>
      <c r="Z899" s="20" t="s">
        <v>844</v>
      </c>
      <c r="AA899" s="20" t="s">
        <v>1546</v>
      </c>
      <c r="AB899" s="10"/>
      <c r="AC899" s="20" t="s">
        <v>628</v>
      </c>
      <c r="AD899" s="20" t="s">
        <v>1487</v>
      </c>
      <c r="AE899" s="21" t="s">
        <v>1539</v>
      </c>
    </row>
    <row r="900" spans="1:31" ht="15" customHeight="1" x14ac:dyDescent="0.2">
      <c r="A900" s="514">
        <v>12</v>
      </c>
      <c r="B900" s="129" t="s">
        <v>2138</v>
      </c>
      <c r="C900" s="721">
        <v>26</v>
      </c>
      <c r="D900" s="721">
        <v>5</v>
      </c>
      <c r="E900" s="721">
        <v>9</v>
      </c>
      <c r="F900" s="721">
        <v>12</v>
      </c>
      <c r="G900" s="721">
        <v>27</v>
      </c>
      <c r="H900" s="721">
        <v>44</v>
      </c>
      <c r="I900" s="723">
        <v>19</v>
      </c>
      <c r="J900" s="725">
        <f t="shared" si="78"/>
        <v>26</v>
      </c>
      <c r="K900" s="725">
        <f t="shared" si="79"/>
        <v>19</v>
      </c>
      <c r="L900" s="1344"/>
      <c r="M900" s="1345"/>
      <c r="N900" s="1345"/>
      <c r="O900" s="1346"/>
      <c r="Q900" s="422" t="s">
        <v>704</v>
      </c>
      <c r="R900" s="20"/>
      <c r="S900" s="20"/>
      <c r="T900" s="20"/>
      <c r="U900" s="20"/>
      <c r="V900" s="20"/>
      <c r="W900" s="20"/>
      <c r="X900" s="20"/>
      <c r="Y900" s="20"/>
      <c r="Z900" s="20"/>
      <c r="AA900" s="20"/>
      <c r="AB900" s="20" t="s">
        <v>844</v>
      </c>
      <c r="AC900" s="10"/>
      <c r="AD900" s="20"/>
      <c r="AE900" s="21"/>
    </row>
    <row r="901" spans="1:31" ht="15" customHeight="1" x14ac:dyDescent="0.2">
      <c r="A901" s="514">
        <v>13</v>
      </c>
      <c r="B901" s="129" t="s">
        <v>2123</v>
      </c>
      <c r="C901" s="721">
        <v>26</v>
      </c>
      <c r="D901" s="721">
        <v>4</v>
      </c>
      <c r="E901" s="721">
        <v>4</v>
      </c>
      <c r="F901" s="721">
        <v>18</v>
      </c>
      <c r="G901" s="721">
        <v>36</v>
      </c>
      <c r="H901" s="721">
        <v>71</v>
      </c>
      <c r="I901" s="723">
        <v>12</v>
      </c>
      <c r="J901" s="725">
        <f t="shared" si="78"/>
        <v>26</v>
      </c>
      <c r="K901" s="725">
        <f t="shared" si="79"/>
        <v>12</v>
      </c>
      <c r="L901" s="1344"/>
      <c r="M901" s="1345"/>
      <c r="N901" s="1345"/>
      <c r="O901" s="1346"/>
      <c r="Q901" s="422" t="s">
        <v>1587</v>
      </c>
      <c r="R901" s="20"/>
      <c r="S901" s="20"/>
      <c r="T901" s="20"/>
      <c r="U901" s="20"/>
      <c r="V901" s="20"/>
      <c r="W901" s="20"/>
      <c r="X901" s="20"/>
      <c r="Y901" s="20"/>
      <c r="Z901" s="20"/>
      <c r="AA901" s="20"/>
      <c r="AB901" s="20" t="s">
        <v>1487</v>
      </c>
      <c r="AC901" s="20"/>
      <c r="AD901" s="10"/>
      <c r="AE901" s="21"/>
    </row>
    <row r="902" spans="1:31" ht="15" customHeight="1" thickBot="1" x14ac:dyDescent="0.25">
      <c r="A902" s="515">
        <v>14</v>
      </c>
      <c r="B902" s="130" t="s">
        <v>433</v>
      </c>
      <c r="C902" s="722">
        <v>26</v>
      </c>
      <c r="D902" s="722">
        <v>2</v>
      </c>
      <c r="E902" s="722">
        <v>3</v>
      </c>
      <c r="F902" s="722">
        <v>21</v>
      </c>
      <c r="G902" s="722">
        <v>21</v>
      </c>
      <c r="H902" s="722">
        <v>74</v>
      </c>
      <c r="I902" s="724">
        <v>7</v>
      </c>
      <c r="J902" s="725">
        <f t="shared" si="78"/>
        <v>26</v>
      </c>
      <c r="K902" s="725">
        <f t="shared" si="79"/>
        <v>7</v>
      </c>
      <c r="L902" s="1347"/>
      <c r="M902" s="1348"/>
      <c r="N902" s="1348"/>
      <c r="O902" s="1349"/>
      <c r="Q902" s="423" t="s">
        <v>153</v>
      </c>
      <c r="R902" s="23"/>
      <c r="S902" s="23"/>
      <c r="T902" s="23"/>
      <c r="U902" s="23"/>
      <c r="V902" s="23"/>
      <c r="W902" s="23"/>
      <c r="X902" s="23"/>
      <c r="Y902" s="23"/>
      <c r="Z902" s="23"/>
      <c r="AA902" s="23"/>
      <c r="AB902" s="23" t="s">
        <v>1495</v>
      </c>
      <c r="AC902" s="23"/>
      <c r="AD902" s="23"/>
      <c r="AE902" s="15"/>
    </row>
    <row r="903" spans="1:31" ht="15" customHeight="1" x14ac:dyDescent="0.2">
      <c r="C903" s="725">
        <f t="shared" ref="C903:I903" si="81">SUM(C889:C902)</f>
        <v>364</v>
      </c>
      <c r="D903" s="725">
        <f t="shared" si="81"/>
        <v>136</v>
      </c>
      <c r="E903" s="725">
        <f t="shared" si="81"/>
        <v>92</v>
      </c>
      <c r="F903" s="725">
        <f t="shared" si="81"/>
        <v>136</v>
      </c>
      <c r="G903" s="725">
        <f t="shared" si="81"/>
        <v>591</v>
      </c>
      <c r="H903" s="725">
        <f t="shared" si="81"/>
        <v>586</v>
      </c>
      <c r="I903" s="725">
        <f t="shared" si="81"/>
        <v>364</v>
      </c>
      <c r="J903" s="725">
        <f t="shared" si="78"/>
        <v>364</v>
      </c>
      <c r="K903" s="725">
        <f t="shared" si="79"/>
        <v>364</v>
      </c>
    </row>
    <row r="904" spans="1:31" ht="15" customHeight="1" thickBot="1" x14ac:dyDescent="0.25"/>
    <row r="905" spans="1:31" ht="15" customHeight="1" thickBot="1" x14ac:dyDescent="0.25">
      <c r="A905" s="1239" t="s">
        <v>2306</v>
      </c>
      <c r="B905" s="1240"/>
      <c r="C905" s="1240"/>
      <c r="D905" s="1240"/>
      <c r="E905" s="1240"/>
      <c r="F905" s="1241"/>
      <c r="G905" s="1236" t="s">
        <v>2347</v>
      </c>
      <c r="H905" s="1237"/>
      <c r="I905" s="1238"/>
      <c r="L905" s="952" t="s">
        <v>538</v>
      </c>
      <c r="M905" s="953"/>
      <c r="N905" s="953"/>
      <c r="O905" s="954"/>
    </row>
    <row r="906" spans="1:31" ht="15" customHeight="1" thickBot="1" x14ac:dyDescent="0.25">
      <c r="A906" s="508" t="s">
        <v>496</v>
      </c>
      <c r="B906" s="509" t="s">
        <v>497</v>
      </c>
      <c r="C906" s="510" t="s">
        <v>498</v>
      </c>
      <c r="D906" s="510" t="s">
        <v>499</v>
      </c>
      <c r="E906" s="510" t="s">
        <v>500</v>
      </c>
      <c r="F906" s="510" t="s">
        <v>501</v>
      </c>
      <c r="G906" s="511" t="s">
        <v>502</v>
      </c>
      <c r="H906" s="511" t="s">
        <v>503</v>
      </c>
      <c r="I906" s="512" t="s">
        <v>504</v>
      </c>
      <c r="L906" s="955"/>
      <c r="M906" s="956"/>
      <c r="N906" s="956"/>
      <c r="O906" s="957"/>
      <c r="Q906" s="24" t="s">
        <v>2348</v>
      </c>
      <c r="R906" s="420" t="s">
        <v>503</v>
      </c>
      <c r="S906" s="420" t="s">
        <v>901</v>
      </c>
      <c r="T906" s="420" t="s">
        <v>1631</v>
      </c>
      <c r="U906" s="420" t="s">
        <v>511</v>
      </c>
      <c r="V906" s="420" t="s">
        <v>1178</v>
      </c>
      <c r="W906" s="420" t="s">
        <v>566</v>
      </c>
      <c r="X906" s="420" t="s">
        <v>544</v>
      </c>
      <c r="Y906" s="420" t="s">
        <v>299</v>
      </c>
      <c r="Z906" s="420" t="s">
        <v>1313</v>
      </c>
      <c r="AA906" s="420" t="s">
        <v>120</v>
      </c>
      <c r="AB906" s="421" t="s">
        <v>499</v>
      </c>
    </row>
    <row r="907" spans="1:31" ht="15" customHeight="1" x14ac:dyDescent="0.2">
      <c r="A907" s="518">
        <v>1</v>
      </c>
      <c r="B907" s="53" t="s">
        <v>558</v>
      </c>
      <c r="C907" s="46">
        <v>20</v>
      </c>
      <c r="D907" s="46">
        <v>12</v>
      </c>
      <c r="E907" s="46">
        <v>4</v>
      </c>
      <c r="F907" s="46">
        <v>4</v>
      </c>
      <c r="G907" s="46">
        <v>54</v>
      </c>
      <c r="H907" s="46">
        <v>25</v>
      </c>
      <c r="I907" s="720">
        <v>28</v>
      </c>
      <c r="J907" s="725">
        <f t="shared" si="78"/>
        <v>20</v>
      </c>
      <c r="K907" s="725">
        <f t="shared" si="79"/>
        <v>28</v>
      </c>
      <c r="L907" s="1341" t="s">
        <v>532</v>
      </c>
      <c r="M907" s="1342"/>
      <c r="N907" s="1342"/>
      <c r="O907" s="1343"/>
      <c r="Q907" s="422" t="s">
        <v>503</v>
      </c>
      <c r="R907" s="10"/>
      <c r="S907" s="20"/>
      <c r="T907" s="20"/>
      <c r="U907" s="20"/>
      <c r="V907" s="20"/>
      <c r="W907" s="20"/>
      <c r="X907" s="20"/>
      <c r="Y907" s="20"/>
      <c r="Z907" s="20"/>
      <c r="AA907" s="20"/>
      <c r="AB907" s="21"/>
    </row>
    <row r="908" spans="1:31" ht="15" customHeight="1" x14ac:dyDescent="0.2">
      <c r="A908" s="514">
        <v>2</v>
      </c>
      <c r="B908" s="54" t="s">
        <v>708</v>
      </c>
      <c r="C908" s="721">
        <v>20</v>
      </c>
      <c r="D908" s="721">
        <v>10</v>
      </c>
      <c r="E908" s="721">
        <v>7</v>
      </c>
      <c r="F908" s="721">
        <v>3</v>
      </c>
      <c r="G908" s="721">
        <v>43</v>
      </c>
      <c r="H908" s="721">
        <v>29</v>
      </c>
      <c r="I908" s="723">
        <v>27</v>
      </c>
      <c r="J908" s="725">
        <f t="shared" si="78"/>
        <v>20</v>
      </c>
      <c r="K908" s="725">
        <f t="shared" si="79"/>
        <v>27</v>
      </c>
      <c r="L908" s="1344"/>
      <c r="M908" s="1345"/>
      <c r="N908" s="1345"/>
      <c r="O908" s="1346"/>
      <c r="Q908" s="422" t="s">
        <v>901</v>
      </c>
      <c r="R908" s="20"/>
      <c r="S908" s="10"/>
      <c r="T908" s="20"/>
      <c r="U908" s="20"/>
      <c r="V908" s="20"/>
      <c r="W908" s="20" t="s">
        <v>532</v>
      </c>
      <c r="X908" s="20"/>
      <c r="Y908" s="20"/>
      <c r="Z908" s="20"/>
      <c r="AA908" s="20"/>
      <c r="AB908" s="21"/>
    </row>
    <row r="909" spans="1:31" ht="15" customHeight="1" x14ac:dyDescent="0.2">
      <c r="A909" s="514">
        <v>3</v>
      </c>
      <c r="B909" s="54" t="s">
        <v>1827</v>
      </c>
      <c r="C909" s="721">
        <v>20</v>
      </c>
      <c r="D909" s="721">
        <v>9</v>
      </c>
      <c r="E909" s="721">
        <v>7</v>
      </c>
      <c r="F909" s="721">
        <v>4</v>
      </c>
      <c r="G909" s="721">
        <v>40</v>
      </c>
      <c r="H909" s="721">
        <v>32</v>
      </c>
      <c r="I909" s="723">
        <v>25</v>
      </c>
      <c r="J909" s="725">
        <f t="shared" si="78"/>
        <v>20</v>
      </c>
      <c r="K909" s="725">
        <f t="shared" si="79"/>
        <v>25</v>
      </c>
      <c r="L909" s="1344"/>
      <c r="M909" s="1345"/>
      <c r="N909" s="1345"/>
      <c r="O909" s="1346"/>
      <c r="Q909" s="422" t="s">
        <v>1631</v>
      </c>
      <c r="R909" s="20"/>
      <c r="S909" s="20"/>
      <c r="T909" s="10"/>
      <c r="U909" s="20"/>
      <c r="V909" s="20"/>
      <c r="W909" s="20"/>
      <c r="X909" s="20"/>
      <c r="Y909" s="20"/>
      <c r="Z909" s="20"/>
      <c r="AA909" s="20"/>
      <c r="AB909" s="21"/>
    </row>
    <row r="910" spans="1:31" ht="15" customHeight="1" x14ac:dyDescent="0.2">
      <c r="A910" s="514">
        <v>4</v>
      </c>
      <c r="B910" s="54" t="s">
        <v>1635</v>
      </c>
      <c r="C910" s="721">
        <v>20</v>
      </c>
      <c r="D910" s="721">
        <v>8</v>
      </c>
      <c r="E910" s="721">
        <v>8</v>
      </c>
      <c r="F910" s="721">
        <v>4</v>
      </c>
      <c r="G910" s="721">
        <v>27</v>
      </c>
      <c r="H910" s="721">
        <v>26</v>
      </c>
      <c r="I910" s="723">
        <v>24</v>
      </c>
      <c r="J910" s="725">
        <f t="shared" si="78"/>
        <v>20</v>
      </c>
      <c r="K910" s="725">
        <f t="shared" si="79"/>
        <v>24</v>
      </c>
      <c r="L910" s="1344"/>
      <c r="M910" s="1345"/>
      <c r="N910" s="1345"/>
      <c r="O910" s="1346"/>
      <c r="Q910" s="422" t="s">
        <v>511</v>
      </c>
      <c r="R910" s="20"/>
      <c r="S910" s="20"/>
      <c r="T910" s="20"/>
      <c r="U910" s="10"/>
      <c r="V910" s="20"/>
      <c r="W910" s="20"/>
      <c r="X910" s="20"/>
      <c r="Y910" s="20"/>
      <c r="Z910" s="20"/>
      <c r="AA910" s="20"/>
      <c r="AB910" s="21"/>
    </row>
    <row r="911" spans="1:31" ht="15" customHeight="1" x14ac:dyDescent="0.2">
      <c r="A911" s="514">
        <v>5</v>
      </c>
      <c r="B911" s="54" t="s">
        <v>1180</v>
      </c>
      <c r="C911" s="721">
        <v>20</v>
      </c>
      <c r="D911" s="721">
        <v>7</v>
      </c>
      <c r="E911" s="721">
        <v>8</v>
      </c>
      <c r="F911" s="721">
        <v>5</v>
      </c>
      <c r="G911" s="721">
        <v>25</v>
      </c>
      <c r="H911" s="721">
        <v>24</v>
      </c>
      <c r="I911" s="723">
        <v>22</v>
      </c>
      <c r="J911" s="725">
        <f t="shared" si="78"/>
        <v>20</v>
      </c>
      <c r="K911" s="725">
        <f t="shared" si="79"/>
        <v>22</v>
      </c>
      <c r="L911" s="1344"/>
      <c r="M911" s="1345"/>
      <c r="N911" s="1345"/>
      <c r="O911" s="1346"/>
      <c r="Q911" s="422" t="s">
        <v>1178</v>
      </c>
      <c r="R911" s="20"/>
      <c r="S911" s="20"/>
      <c r="T911" s="20"/>
      <c r="U911" s="20"/>
      <c r="V911" s="10"/>
      <c r="W911" s="20"/>
      <c r="X911" s="20"/>
      <c r="Y911" s="20"/>
      <c r="Z911" s="20"/>
      <c r="AA911" s="20"/>
      <c r="AB911" s="21"/>
    </row>
    <row r="912" spans="1:31" ht="15" customHeight="1" x14ac:dyDescent="0.2">
      <c r="A912" s="514">
        <v>6</v>
      </c>
      <c r="B912" s="54" t="s">
        <v>2170</v>
      </c>
      <c r="C912" s="721">
        <v>20</v>
      </c>
      <c r="D912" s="721">
        <v>9</v>
      </c>
      <c r="E912" s="721">
        <v>3</v>
      </c>
      <c r="F912" s="721">
        <v>8</v>
      </c>
      <c r="G912" s="721">
        <v>35</v>
      </c>
      <c r="H912" s="721">
        <v>30</v>
      </c>
      <c r="I912" s="723">
        <v>21</v>
      </c>
      <c r="J912" s="725">
        <f t="shared" si="78"/>
        <v>20</v>
      </c>
      <c r="K912" s="725">
        <f t="shared" si="79"/>
        <v>21</v>
      </c>
      <c r="L912" s="1344"/>
      <c r="M912" s="1345"/>
      <c r="N912" s="1345"/>
      <c r="O912" s="1346"/>
      <c r="Q912" s="422" t="s">
        <v>566</v>
      </c>
      <c r="R912" s="20"/>
      <c r="S912" s="20"/>
      <c r="T912" s="20"/>
      <c r="U912" s="20"/>
      <c r="V912" s="20"/>
      <c r="W912" s="10"/>
      <c r="X912" s="20"/>
      <c r="Y912" s="20"/>
      <c r="Z912" s="20"/>
      <c r="AA912" s="20"/>
      <c r="AB912" s="21"/>
    </row>
    <row r="913" spans="1:28" ht="15" customHeight="1" x14ac:dyDescent="0.2">
      <c r="A913" s="514">
        <v>7</v>
      </c>
      <c r="B913" s="54" t="s">
        <v>1855</v>
      </c>
      <c r="C913" s="721">
        <v>20</v>
      </c>
      <c r="D913" s="721">
        <v>6</v>
      </c>
      <c r="E913" s="721">
        <v>9</v>
      </c>
      <c r="F913" s="721">
        <v>5</v>
      </c>
      <c r="G913" s="721">
        <v>31</v>
      </c>
      <c r="H913" s="721">
        <v>26</v>
      </c>
      <c r="I913" s="723">
        <v>21</v>
      </c>
      <c r="J913" s="725">
        <f t="shared" si="78"/>
        <v>20</v>
      </c>
      <c r="K913" s="725">
        <f t="shared" si="79"/>
        <v>21</v>
      </c>
      <c r="L913" s="1344"/>
      <c r="M913" s="1345"/>
      <c r="N913" s="1345"/>
      <c r="O913" s="1346"/>
      <c r="Q913" s="422" t="s">
        <v>544</v>
      </c>
      <c r="R913" s="20"/>
      <c r="S913" s="20"/>
      <c r="T913" s="20"/>
      <c r="U913" s="20"/>
      <c r="V913" s="20"/>
      <c r="W913" s="20"/>
      <c r="X913" s="10"/>
      <c r="Y913" s="20"/>
      <c r="Z913" s="20"/>
      <c r="AA913" s="20"/>
      <c r="AB913" s="21"/>
    </row>
    <row r="914" spans="1:28" ht="15" customHeight="1" x14ac:dyDescent="0.2">
      <c r="A914" s="514">
        <v>8</v>
      </c>
      <c r="B914" s="54" t="s">
        <v>575</v>
      </c>
      <c r="C914" s="721">
        <v>20</v>
      </c>
      <c r="D914" s="721">
        <v>5</v>
      </c>
      <c r="E914" s="721">
        <v>6</v>
      </c>
      <c r="F914" s="721">
        <v>9</v>
      </c>
      <c r="G914" s="721">
        <v>26</v>
      </c>
      <c r="H914" s="721">
        <v>40</v>
      </c>
      <c r="I914" s="723">
        <v>16</v>
      </c>
      <c r="J914" s="725">
        <f t="shared" si="78"/>
        <v>20</v>
      </c>
      <c r="K914" s="725">
        <f t="shared" si="79"/>
        <v>16</v>
      </c>
      <c r="L914" s="1344"/>
      <c r="M914" s="1345"/>
      <c r="N914" s="1345"/>
      <c r="O914" s="1346"/>
      <c r="Q914" s="422" t="s">
        <v>299</v>
      </c>
      <c r="R914" s="20"/>
      <c r="S914" s="20"/>
      <c r="T914" s="20"/>
      <c r="U914" s="20"/>
      <c r="V914" s="20"/>
      <c r="W914" s="20"/>
      <c r="X914" s="20"/>
      <c r="Y914" s="10"/>
      <c r="Z914" s="20"/>
      <c r="AA914" s="20"/>
      <c r="AB914" s="21"/>
    </row>
    <row r="915" spans="1:28" ht="15" customHeight="1" x14ac:dyDescent="0.2">
      <c r="A915" s="514">
        <v>9</v>
      </c>
      <c r="B915" s="54" t="s">
        <v>1314</v>
      </c>
      <c r="C915" s="721">
        <v>20</v>
      </c>
      <c r="D915" s="721">
        <v>5</v>
      </c>
      <c r="E915" s="721">
        <v>5</v>
      </c>
      <c r="F915" s="721">
        <v>10</v>
      </c>
      <c r="G915" s="721">
        <v>29</v>
      </c>
      <c r="H915" s="721">
        <v>31</v>
      </c>
      <c r="I915" s="723">
        <v>15</v>
      </c>
      <c r="J915" s="725">
        <f t="shared" si="78"/>
        <v>20</v>
      </c>
      <c r="K915" s="725">
        <f t="shared" si="79"/>
        <v>15</v>
      </c>
      <c r="L915" s="1344"/>
      <c r="M915" s="1345"/>
      <c r="N915" s="1345"/>
      <c r="O915" s="1346"/>
      <c r="Q915" s="422" t="s">
        <v>1313</v>
      </c>
      <c r="R915" s="20"/>
      <c r="S915" s="20"/>
      <c r="T915" s="20"/>
      <c r="U915" s="20"/>
      <c r="V915" s="20"/>
      <c r="W915" s="20"/>
      <c r="X915" s="20"/>
      <c r="Y915" s="20"/>
      <c r="Z915" s="10"/>
      <c r="AA915" s="20"/>
      <c r="AB915" s="21"/>
    </row>
    <row r="916" spans="1:28" ht="15" customHeight="1" x14ac:dyDescent="0.2">
      <c r="A916" s="514">
        <v>10</v>
      </c>
      <c r="B916" s="54" t="s">
        <v>304</v>
      </c>
      <c r="C916" s="721">
        <v>20</v>
      </c>
      <c r="D916" s="721">
        <v>3</v>
      </c>
      <c r="E916" s="721">
        <v>7</v>
      </c>
      <c r="F916" s="721">
        <v>10</v>
      </c>
      <c r="G916" s="721">
        <v>25</v>
      </c>
      <c r="H916" s="721">
        <v>40</v>
      </c>
      <c r="I916" s="723">
        <v>13</v>
      </c>
      <c r="J916" s="725">
        <f t="shared" si="78"/>
        <v>20</v>
      </c>
      <c r="K916" s="725">
        <f t="shared" si="79"/>
        <v>13</v>
      </c>
      <c r="L916" s="1344"/>
      <c r="M916" s="1345"/>
      <c r="N916" s="1345"/>
      <c r="O916" s="1346"/>
      <c r="Q916" s="422" t="s">
        <v>120</v>
      </c>
      <c r="R916" s="20"/>
      <c r="S916" s="20"/>
      <c r="T916" s="20"/>
      <c r="U916" s="20"/>
      <c r="V916" s="20"/>
      <c r="W916" s="20"/>
      <c r="X916" s="20"/>
      <c r="Y916" s="20"/>
      <c r="Z916" s="20"/>
      <c r="AA916" s="10"/>
      <c r="AB916" s="21"/>
    </row>
    <row r="917" spans="1:28" ht="15" customHeight="1" thickBot="1" x14ac:dyDescent="0.25">
      <c r="A917" s="515">
        <v>11</v>
      </c>
      <c r="B917" s="55" t="s">
        <v>89</v>
      </c>
      <c r="C917" s="722">
        <v>20</v>
      </c>
      <c r="D917" s="722">
        <v>1</v>
      </c>
      <c r="E917" s="722">
        <v>6</v>
      </c>
      <c r="F917" s="722">
        <v>13</v>
      </c>
      <c r="G917" s="722">
        <v>21</v>
      </c>
      <c r="H917" s="722">
        <v>53</v>
      </c>
      <c r="I917" s="724">
        <v>8</v>
      </c>
      <c r="J917" s="725">
        <f t="shared" si="78"/>
        <v>20</v>
      </c>
      <c r="K917" s="725">
        <f t="shared" si="79"/>
        <v>8</v>
      </c>
      <c r="L917" s="1347"/>
      <c r="M917" s="1348"/>
      <c r="N917" s="1348"/>
      <c r="O917" s="1349"/>
      <c r="Q917" s="423" t="s">
        <v>499</v>
      </c>
      <c r="R917" s="23"/>
      <c r="S917" s="23"/>
      <c r="T917" s="23"/>
      <c r="U917" s="23"/>
      <c r="V917" s="23"/>
      <c r="W917" s="23"/>
      <c r="X917" s="23"/>
      <c r="Y917" s="23"/>
      <c r="Z917" s="23"/>
      <c r="AA917" s="23"/>
      <c r="AB917" s="15"/>
    </row>
    <row r="918" spans="1:28" ht="15" customHeight="1" x14ac:dyDescent="0.2">
      <c r="C918" s="725">
        <f t="shared" ref="C918:I918" si="82">SUM(C907:C917)</f>
        <v>220</v>
      </c>
      <c r="D918" s="725">
        <f t="shared" si="82"/>
        <v>75</v>
      </c>
      <c r="E918" s="725">
        <f t="shared" si="82"/>
        <v>70</v>
      </c>
      <c r="F918" s="725">
        <f t="shared" si="82"/>
        <v>75</v>
      </c>
      <c r="G918" s="725">
        <f t="shared" si="82"/>
        <v>356</v>
      </c>
      <c r="H918" s="725">
        <f t="shared" si="82"/>
        <v>356</v>
      </c>
      <c r="I918" s="725">
        <f t="shared" si="82"/>
        <v>220</v>
      </c>
      <c r="J918" s="725">
        <f t="shared" si="78"/>
        <v>220</v>
      </c>
      <c r="K918" s="725">
        <f t="shared" si="79"/>
        <v>220</v>
      </c>
    </row>
    <row r="919" spans="1:28" ht="15" customHeight="1" thickBot="1" x14ac:dyDescent="0.25"/>
    <row r="920" spans="1:28" ht="15" customHeight="1" thickBot="1" x14ac:dyDescent="0.25">
      <c r="A920" s="1332" t="s">
        <v>2223</v>
      </c>
      <c r="B920" s="1333"/>
      <c r="C920" s="1333"/>
      <c r="D920" s="1333"/>
      <c r="E920" s="1333"/>
      <c r="F920" s="1334"/>
      <c r="G920" s="1335" t="s">
        <v>2347</v>
      </c>
      <c r="H920" s="1336"/>
      <c r="I920" s="1337"/>
      <c r="L920" s="952" t="s">
        <v>538</v>
      </c>
      <c r="M920" s="953"/>
      <c r="N920" s="953"/>
      <c r="O920" s="954"/>
    </row>
    <row r="921" spans="1:28" ht="15" customHeight="1" thickBot="1" x14ac:dyDescent="0.25">
      <c r="A921" s="688" t="s">
        <v>496</v>
      </c>
      <c r="B921" s="689" t="s">
        <v>497</v>
      </c>
      <c r="C921" s="690" t="s">
        <v>498</v>
      </c>
      <c r="D921" s="690" t="s">
        <v>499</v>
      </c>
      <c r="E921" s="690" t="s">
        <v>500</v>
      </c>
      <c r="F921" s="690" t="s">
        <v>501</v>
      </c>
      <c r="G921" s="691" t="s">
        <v>502</v>
      </c>
      <c r="H921" s="691" t="s">
        <v>503</v>
      </c>
      <c r="I921" s="692" t="s">
        <v>504</v>
      </c>
      <c r="L921" s="955"/>
      <c r="M921" s="956"/>
      <c r="N921" s="956"/>
      <c r="O921" s="957"/>
      <c r="Q921" s="24" t="s">
        <v>2348</v>
      </c>
      <c r="R921" s="683" t="s">
        <v>1615</v>
      </c>
      <c r="S921" s="683" t="s">
        <v>1196</v>
      </c>
      <c r="T921" s="683" t="s">
        <v>241</v>
      </c>
      <c r="U921" s="683" t="s">
        <v>541</v>
      </c>
      <c r="V921" s="683" t="s">
        <v>1503</v>
      </c>
      <c r="W921" s="683" t="s">
        <v>564</v>
      </c>
      <c r="X921" s="683" t="s">
        <v>1784</v>
      </c>
      <c r="Y921" s="683" t="s">
        <v>59</v>
      </c>
      <c r="Z921" s="683" t="s">
        <v>1088</v>
      </c>
      <c r="AA921" s="683" t="s">
        <v>1089</v>
      </c>
      <c r="AB921" s="684" t="s">
        <v>2089</v>
      </c>
    </row>
    <row r="922" spans="1:28" ht="15" customHeight="1" x14ac:dyDescent="0.2">
      <c r="A922" s="703">
        <v>1</v>
      </c>
      <c r="B922" s="126" t="s">
        <v>2343</v>
      </c>
      <c r="C922" s="726">
        <v>20</v>
      </c>
      <c r="D922" s="726">
        <v>13</v>
      </c>
      <c r="E922" s="726">
        <v>5</v>
      </c>
      <c r="F922" s="726">
        <v>2</v>
      </c>
      <c r="G922" s="726">
        <v>69</v>
      </c>
      <c r="H922" s="726">
        <v>25</v>
      </c>
      <c r="I922" s="727">
        <v>31</v>
      </c>
      <c r="J922" s="725">
        <f t="shared" si="78"/>
        <v>20</v>
      </c>
      <c r="K922" s="725">
        <f t="shared" si="79"/>
        <v>31</v>
      </c>
      <c r="L922" s="1341" t="s">
        <v>532</v>
      </c>
      <c r="M922" s="1342"/>
      <c r="N922" s="1342"/>
      <c r="O922" s="1343"/>
      <c r="Q922" s="681" t="s">
        <v>1615</v>
      </c>
      <c r="R922" s="10"/>
      <c r="S922" s="20"/>
      <c r="T922" s="20"/>
      <c r="U922" s="20" t="s">
        <v>1207</v>
      </c>
      <c r="V922" s="20"/>
      <c r="W922" s="20"/>
      <c r="X922" s="20"/>
      <c r="Y922" s="20"/>
      <c r="Z922" s="20"/>
      <c r="AA922" s="20"/>
      <c r="AB922" s="21"/>
    </row>
    <row r="923" spans="1:28" ht="15" customHeight="1" x14ac:dyDescent="0.2">
      <c r="A923" s="685">
        <v>2</v>
      </c>
      <c r="B923" s="129" t="s">
        <v>2352</v>
      </c>
      <c r="C923" s="721">
        <v>20</v>
      </c>
      <c r="D923" s="721">
        <v>11</v>
      </c>
      <c r="E923" s="721">
        <v>5</v>
      </c>
      <c r="F923" s="721">
        <v>4</v>
      </c>
      <c r="G923" s="721">
        <v>46</v>
      </c>
      <c r="H923" s="721">
        <v>36</v>
      </c>
      <c r="I923" s="723">
        <v>27</v>
      </c>
      <c r="J923" s="725">
        <f t="shared" si="78"/>
        <v>20</v>
      </c>
      <c r="K923" s="725">
        <f t="shared" si="79"/>
        <v>27</v>
      </c>
      <c r="L923" s="1344"/>
      <c r="M923" s="1345"/>
      <c r="N923" s="1345"/>
      <c r="O923" s="1346"/>
      <c r="Q923" s="681" t="s">
        <v>1196</v>
      </c>
      <c r="R923" s="20"/>
      <c r="S923" s="10"/>
      <c r="T923" s="20"/>
      <c r="U923" s="20" t="s">
        <v>1487</v>
      </c>
      <c r="V923" s="20"/>
      <c r="W923" s="20" t="s">
        <v>532</v>
      </c>
      <c r="X923" s="20"/>
      <c r="Y923" s="20"/>
      <c r="Z923" s="20"/>
      <c r="AA923" s="20"/>
      <c r="AB923" s="21"/>
    </row>
    <row r="924" spans="1:28" ht="15" customHeight="1" x14ac:dyDescent="0.2">
      <c r="A924" s="685">
        <v>3</v>
      </c>
      <c r="B924" s="129" t="s">
        <v>2248</v>
      </c>
      <c r="C924" s="721">
        <v>20</v>
      </c>
      <c r="D924" s="721">
        <v>10</v>
      </c>
      <c r="E924" s="721">
        <v>4</v>
      </c>
      <c r="F924" s="721">
        <v>6</v>
      </c>
      <c r="G924" s="721">
        <v>33</v>
      </c>
      <c r="H924" s="721">
        <v>31</v>
      </c>
      <c r="I924" s="723">
        <v>24</v>
      </c>
      <c r="J924" s="725">
        <f t="shared" si="78"/>
        <v>20</v>
      </c>
      <c r="K924" s="725">
        <f t="shared" si="79"/>
        <v>24</v>
      </c>
      <c r="L924" s="1344"/>
      <c r="M924" s="1345"/>
      <c r="N924" s="1345"/>
      <c r="O924" s="1346"/>
      <c r="Q924" s="681" t="s">
        <v>241</v>
      </c>
      <c r="R924" s="20"/>
      <c r="S924" s="20"/>
      <c r="T924" s="10"/>
      <c r="U924" s="20" t="s">
        <v>1494</v>
      </c>
      <c r="V924" s="20"/>
      <c r="W924" s="20"/>
      <c r="X924" s="20"/>
      <c r="Y924" s="20"/>
      <c r="Z924" s="20"/>
      <c r="AA924" s="20"/>
      <c r="AB924" s="21"/>
    </row>
    <row r="925" spans="1:28" ht="15" customHeight="1" x14ac:dyDescent="0.2">
      <c r="A925" s="685">
        <v>4</v>
      </c>
      <c r="B925" s="129" t="s">
        <v>1092</v>
      </c>
      <c r="C925" s="721">
        <v>20</v>
      </c>
      <c r="D925" s="721">
        <v>9</v>
      </c>
      <c r="E925" s="721">
        <v>4</v>
      </c>
      <c r="F925" s="721">
        <v>7</v>
      </c>
      <c r="G925" s="721">
        <v>38</v>
      </c>
      <c r="H925" s="721">
        <v>29</v>
      </c>
      <c r="I925" s="723">
        <v>22</v>
      </c>
      <c r="J925" s="725">
        <f t="shared" si="78"/>
        <v>20</v>
      </c>
      <c r="K925" s="725">
        <f t="shared" si="79"/>
        <v>22</v>
      </c>
      <c r="L925" s="1344"/>
      <c r="M925" s="1345"/>
      <c r="N925" s="1345"/>
      <c r="O925" s="1346"/>
      <c r="Q925" s="681" t="s">
        <v>541</v>
      </c>
      <c r="R925" s="20" t="s">
        <v>1487</v>
      </c>
      <c r="S925" s="20" t="s">
        <v>1546</v>
      </c>
      <c r="T925" s="20" t="s">
        <v>1207</v>
      </c>
      <c r="U925" s="10"/>
      <c r="V925" s="20" t="s">
        <v>1488</v>
      </c>
      <c r="W925" s="20" t="s">
        <v>1488</v>
      </c>
      <c r="X925" s="20" t="s">
        <v>1600</v>
      </c>
      <c r="Y925" s="20" t="s">
        <v>1487</v>
      </c>
      <c r="Z925" s="20" t="s">
        <v>1600</v>
      </c>
      <c r="AA925" s="20" t="s">
        <v>1602</v>
      </c>
      <c r="AB925" s="21" t="s">
        <v>32</v>
      </c>
    </row>
    <row r="926" spans="1:28" ht="15" customHeight="1" x14ac:dyDescent="0.2">
      <c r="A926" s="685">
        <v>5</v>
      </c>
      <c r="B926" s="129" t="s">
        <v>106</v>
      </c>
      <c r="C926" s="721">
        <v>20</v>
      </c>
      <c r="D926" s="721">
        <v>9</v>
      </c>
      <c r="E926" s="721">
        <v>3</v>
      </c>
      <c r="F926" s="721">
        <v>8</v>
      </c>
      <c r="G926" s="721">
        <v>34</v>
      </c>
      <c r="H926" s="721">
        <v>32</v>
      </c>
      <c r="I926" s="723">
        <v>21</v>
      </c>
      <c r="J926" s="725">
        <f t="shared" si="78"/>
        <v>20</v>
      </c>
      <c r="K926" s="725">
        <f t="shared" si="79"/>
        <v>21</v>
      </c>
      <c r="L926" s="1344"/>
      <c r="M926" s="1345"/>
      <c r="N926" s="1345"/>
      <c r="O926" s="1346"/>
      <c r="Q926" s="681" t="s">
        <v>1503</v>
      </c>
      <c r="R926" s="20"/>
      <c r="S926" s="20"/>
      <c r="T926" s="20"/>
      <c r="U926" s="20" t="s">
        <v>1547</v>
      </c>
      <c r="V926" s="10"/>
      <c r="W926" s="20"/>
      <c r="X926" s="20"/>
      <c r="Y926" s="20"/>
      <c r="Z926" s="20"/>
      <c r="AA926" s="20"/>
      <c r="AB926" s="21"/>
    </row>
    <row r="927" spans="1:28" ht="15" customHeight="1" x14ac:dyDescent="0.2">
      <c r="A927" s="685">
        <v>6</v>
      </c>
      <c r="B927" s="129" t="s">
        <v>1208</v>
      </c>
      <c r="C927" s="721">
        <v>20</v>
      </c>
      <c r="D927" s="721">
        <v>8</v>
      </c>
      <c r="E927" s="721">
        <v>4</v>
      </c>
      <c r="F927" s="721">
        <v>8</v>
      </c>
      <c r="G927" s="721">
        <v>33</v>
      </c>
      <c r="H927" s="721">
        <v>32</v>
      </c>
      <c r="I927" s="723">
        <v>20</v>
      </c>
      <c r="J927" s="725">
        <f t="shared" si="78"/>
        <v>20</v>
      </c>
      <c r="K927" s="725">
        <f t="shared" si="79"/>
        <v>20</v>
      </c>
      <c r="L927" s="1344"/>
      <c r="M927" s="1345"/>
      <c r="N927" s="1345"/>
      <c r="O927" s="1346"/>
      <c r="Q927" s="681" t="s">
        <v>1450</v>
      </c>
      <c r="R927" s="20"/>
      <c r="S927" s="20"/>
      <c r="T927" s="20"/>
      <c r="U927" s="20" t="s">
        <v>1490</v>
      </c>
      <c r="V927" s="20"/>
      <c r="W927" s="10"/>
      <c r="X927" s="20"/>
      <c r="Y927" s="20"/>
      <c r="Z927" s="20"/>
      <c r="AA927" s="20"/>
      <c r="AB927" s="21"/>
    </row>
    <row r="928" spans="1:28" ht="15" customHeight="1" x14ac:dyDescent="0.2">
      <c r="A928" s="685">
        <v>7</v>
      </c>
      <c r="B928" s="129" t="s">
        <v>2279</v>
      </c>
      <c r="C928" s="721">
        <v>20</v>
      </c>
      <c r="D928" s="721">
        <v>7</v>
      </c>
      <c r="E928" s="721">
        <v>5</v>
      </c>
      <c r="F928" s="721">
        <v>8</v>
      </c>
      <c r="G928" s="721">
        <v>32</v>
      </c>
      <c r="H928" s="721">
        <v>35</v>
      </c>
      <c r="I928" s="723">
        <v>19</v>
      </c>
      <c r="J928" s="725">
        <f t="shared" si="78"/>
        <v>20</v>
      </c>
      <c r="K928" s="725">
        <f t="shared" si="79"/>
        <v>19</v>
      </c>
      <c r="L928" s="1344"/>
      <c r="M928" s="1345"/>
      <c r="N928" s="1345"/>
      <c r="O928" s="1346"/>
      <c r="Q928" s="681" t="s">
        <v>1784</v>
      </c>
      <c r="R928" s="20"/>
      <c r="S928" s="20"/>
      <c r="T928" s="20"/>
      <c r="U928" s="20" t="s">
        <v>1487</v>
      </c>
      <c r="V928" s="20"/>
      <c r="W928" s="20"/>
      <c r="X928" s="10"/>
      <c r="Y928" s="20"/>
      <c r="Z928" s="20"/>
      <c r="AA928" s="20"/>
      <c r="AB928" s="21"/>
    </row>
    <row r="929" spans="1:29" ht="15" customHeight="1" x14ac:dyDescent="0.2">
      <c r="A929" s="685">
        <v>8</v>
      </c>
      <c r="B929" s="129" t="s">
        <v>2256</v>
      </c>
      <c r="C929" s="721">
        <v>20</v>
      </c>
      <c r="D929" s="721">
        <v>8</v>
      </c>
      <c r="E929" s="721">
        <v>3</v>
      </c>
      <c r="F929" s="721">
        <v>9</v>
      </c>
      <c r="G929" s="721">
        <v>44</v>
      </c>
      <c r="H929" s="721">
        <v>42</v>
      </c>
      <c r="I929" s="723">
        <v>19</v>
      </c>
      <c r="J929" s="725">
        <f t="shared" ref="J929:J949" si="83">D929+E929+F929</f>
        <v>20</v>
      </c>
      <c r="K929" s="725">
        <f t="shared" ref="K929:K949" si="84">D929*2+E929</f>
        <v>19</v>
      </c>
      <c r="L929" s="1344"/>
      <c r="M929" s="1345"/>
      <c r="N929" s="1345"/>
      <c r="O929" s="1346"/>
      <c r="Q929" s="681" t="s">
        <v>59</v>
      </c>
      <c r="R929" s="20"/>
      <c r="S929" s="20"/>
      <c r="T929" s="20"/>
      <c r="U929" s="20" t="s">
        <v>1643</v>
      </c>
      <c r="V929" s="20"/>
      <c r="W929" s="20"/>
      <c r="X929" s="20"/>
      <c r="Y929" s="10"/>
      <c r="Z929" s="20"/>
      <c r="AA929" s="20"/>
      <c r="AB929" s="21"/>
    </row>
    <row r="930" spans="1:29" ht="15" customHeight="1" x14ac:dyDescent="0.2">
      <c r="A930" s="685">
        <v>9</v>
      </c>
      <c r="B930" s="129" t="s">
        <v>1472</v>
      </c>
      <c r="C930" s="721">
        <v>20</v>
      </c>
      <c r="D930" s="721">
        <v>6</v>
      </c>
      <c r="E930" s="721">
        <v>4</v>
      </c>
      <c r="F930" s="721">
        <v>10</v>
      </c>
      <c r="G930" s="721">
        <v>28</v>
      </c>
      <c r="H930" s="721">
        <v>47</v>
      </c>
      <c r="I930" s="723">
        <v>16</v>
      </c>
      <c r="J930" s="725">
        <f t="shared" si="83"/>
        <v>20</v>
      </c>
      <c r="K930" s="725">
        <f t="shared" si="84"/>
        <v>16</v>
      </c>
      <c r="L930" s="1344"/>
      <c r="M930" s="1345"/>
      <c r="N930" s="1345"/>
      <c r="O930" s="1346"/>
      <c r="Q930" s="681" t="s">
        <v>1088</v>
      </c>
      <c r="R930" s="20"/>
      <c r="S930" s="20"/>
      <c r="T930" s="20"/>
      <c r="U930" s="20" t="s">
        <v>1646</v>
      </c>
      <c r="V930" s="20"/>
      <c r="W930" s="20"/>
      <c r="X930" s="20"/>
      <c r="Y930" s="20"/>
      <c r="Z930" s="10"/>
      <c r="AA930" s="20"/>
      <c r="AB930" s="21"/>
    </row>
    <row r="931" spans="1:29" ht="15" customHeight="1" x14ac:dyDescent="0.2">
      <c r="A931" s="685">
        <v>10</v>
      </c>
      <c r="B931" s="129" t="s">
        <v>1446</v>
      </c>
      <c r="C931" s="721">
        <v>20</v>
      </c>
      <c r="D931" s="721">
        <v>3</v>
      </c>
      <c r="E931" s="721">
        <v>5</v>
      </c>
      <c r="F931" s="721">
        <v>12</v>
      </c>
      <c r="G931" s="721">
        <v>29</v>
      </c>
      <c r="H931" s="721">
        <v>49</v>
      </c>
      <c r="I931" s="723">
        <v>11</v>
      </c>
      <c r="J931" s="725">
        <f t="shared" si="83"/>
        <v>20</v>
      </c>
      <c r="K931" s="725">
        <f t="shared" si="84"/>
        <v>11</v>
      </c>
      <c r="L931" s="1344"/>
      <c r="M931" s="1345"/>
      <c r="N931" s="1345"/>
      <c r="O931" s="1346"/>
      <c r="Q931" s="681" t="s">
        <v>1089</v>
      </c>
      <c r="R931" s="20"/>
      <c r="S931" s="20"/>
      <c r="T931" s="20"/>
      <c r="U931" s="20" t="s">
        <v>1597</v>
      </c>
      <c r="V931" s="20"/>
      <c r="W931" s="20"/>
      <c r="X931" s="20"/>
      <c r="Y931" s="20"/>
      <c r="Z931" s="20"/>
      <c r="AA931" s="10"/>
      <c r="AB931" s="21"/>
    </row>
    <row r="932" spans="1:29" ht="15" customHeight="1" thickBot="1" x14ac:dyDescent="0.25">
      <c r="A932" s="686">
        <v>11</v>
      </c>
      <c r="B932" s="130" t="s">
        <v>2093</v>
      </c>
      <c r="C932" s="722">
        <v>20</v>
      </c>
      <c r="D932" s="722">
        <v>3</v>
      </c>
      <c r="E932" s="722">
        <v>4</v>
      </c>
      <c r="F932" s="722">
        <v>13</v>
      </c>
      <c r="G932" s="722">
        <v>29</v>
      </c>
      <c r="H932" s="722">
        <v>57</v>
      </c>
      <c r="I932" s="724">
        <v>10</v>
      </c>
      <c r="J932" s="725">
        <f t="shared" si="83"/>
        <v>20</v>
      </c>
      <c r="K932" s="725">
        <f t="shared" si="84"/>
        <v>10</v>
      </c>
      <c r="L932" s="1347"/>
      <c r="M932" s="1348"/>
      <c r="N932" s="1348"/>
      <c r="O932" s="1349"/>
      <c r="Q932" s="682" t="s">
        <v>2089</v>
      </c>
      <c r="R932" s="23"/>
      <c r="S932" s="23"/>
      <c r="T932" s="23"/>
      <c r="U932" s="23" t="s">
        <v>1207</v>
      </c>
      <c r="V932" s="23"/>
      <c r="W932" s="23"/>
      <c r="X932" s="23"/>
      <c r="Y932" s="23"/>
      <c r="Z932" s="23"/>
      <c r="AA932" s="23"/>
      <c r="AB932" s="15"/>
    </row>
    <row r="933" spans="1:29" ht="15" customHeight="1" x14ac:dyDescent="0.2">
      <c r="C933" s="725">
        <f t="shared" ref="C933:I933" si="85">SUM(C922:C932)</f>
        <v>220</v>
      </c>
      <c r="D933" s="725">
        <f t="shared" si="85"/>
        <v>87</v>
      </c>
      <c r="E933" s="725">
        <f t="shared" si="85"/>
        <v>46</v>
      </c>
      <c r="F933" s="725">
        <f t="shared" si="85"/>
        <v>87</v>
      </c>
      <c r="G933" s="725">
        <f t="shared" si="85"/>
        <v>415</v>
      </c>
      <c r="H933" s="725">
        <f t="shared" si="85"/>
        <v>415</v>
      </c>
      <c r="I933" s="725">
        <f t="shared" si="85"/>
        <v>220</v>
      </c>
      <c r="J933" s="725">
        <f t="shared" si="83"/>
        <v>220</v>
      </c>
      <c r="K933" s="725">
        <f t="shared" si="84"/>
        <v>220</v>
      </c>
    </row>
    <row r="934" spans="1:29" ht="15" customHeight="1" thickBot="1" x14ac:dyDescent="0.25">
      <c r="L934" s="729" t="s">
        <v>532</v>
      </c>
    </row>
    <row r="935" spans="1:29" ht="15" customHeight="1" thickBot="1" x14ac:dyDescent="0.25">
      <c r="A935" s="1332" t="s">
        <v>2231</v>
      </c>
      <c r="B935" s="1333"/>
      <c r="C935" s="1333"/>
      <c r="D935" s="1333"/>
      <c r="E935" s="1333"/>
      <c r="F935" s="1334"/>
      <c r="G935" s="1335" t="s">
        <v>2347</v>
      </c>
      <c r="H935" s="1336"/>
      <c r="I935" s="1337"/>
      <c r="L935" s="952" t="s">
        <v>538</v>
      </c>
      <c r="M935" s="953"/>
      <c r="N935" s="953"/>
      <c r="O935" s="954"/>
    </row>
    <row r="936" spans="1:29" ht="15" customHeight="1" thickBot="1" x14ac:dyDescent="0.25">
      <c r="A936" s="688" t="s">
        <v>496</v>
      </c>
      <c r="B936" s="689" t="s">
        <v>497</v>
      </c>
      <c r="C936" s="690" t="s">
        <v>498</v>
      </c>
      <c r="D936" s="690" t="s">
        <v>499</v>
      </c>
      <c r="E936" s="690" t="s">
        <v>500</v>
      </c>
      <c r="F936" s="690" t="s">
        <v>501</v>
      </c>
      <c r="G936" s="691" t="s">
        <v>502</v>
      </c>
      <c r="H936" s="691" t="s">
        <v>503</v>
      </c>
      <c r="I936" s="692" t="s">
        <v>504</v>
      </c>
      <c r="L936" s="955"/>
      <c r="M936" s="956"/>
      <c r="N936" s="956"/>
      <c r="O936" s="957"/>
      <c r="Q936" s="24" t="s">
        <v>2348</v>
      </c>
      <c r="R936" s="683" t="s">
        <v>241</v>
      </c>
      <c r="S936" s="683" t="s">
        <v>500</v>
      </c>
      <c r="T936" s="683" t="s">
        <v>1530</v>
      </c>
      <c r="U936" s="683" t="s">
        <v>242</v>
      </c>
      <c r="V936" s="683" t="s">
        <v>436</v>
      </c>
      <c r="W936" s="683" t="s">
        <v>437</v>
      </c>
      <c r="X936" s="683" t="s">
        <v>514</v>
      </c>
      <c r="Y936" s="683" t="s">
        <v>1959</v>
      </c>
      <c r="Z936" s="683" t="s">
        <v>2090</v>
      </c>
      <c r="AA936" s="683" t="s">
        <v>1587</v>
      </c>
      <c r="AB936" s="683" t="s">
        <v>813</v>
      </c>
      <c r="AC936" s="684" t="s">
        <v>727</v>
      </c>
    </row>
    <row r="937" spans="1:29" ht="15" customHeight="1" x14ac:dyDescent="0.2">
      <c r="A937" s="703">
        <v>1</v>
      </c>
      <c r="B937" s="126" t="s">
        <v>2232</v>
      </c>
      <c r="C937" s="726">
        <v>22</v>
      </c>
      <c r="D937" s="726">
        <v>17</v>
      </c>
      <c r="E937" s="726">
        <v>3</v>
      </c>
      <c r="F937" s="726">
        <v>2</v>
      </c>
      <c r="G937" s="726">
        <v>51</v>
      </c>
      <c r="H937" s="726">
        <v>15</v>
      </c>
      <c r="I937" s="727">
        <v>37</v>
      </c>
      <c r="J937" s="725">
        <f t="shared" si="83"/>
        <v>22</v>
      </c>
      <c r="K937" s="725">
        <f t="shared" si="84"/>
        <v>37</v>
      </c>
      <c r="L937" s="1341" t="s">
        <v>532</v>
      </c>
      <c r="M937" s="1342"/>
      <c r="N937" s="1342"/>
      <c r="O937" s="1343"/>
      <c r="Q937" s="681" t="s">
        <v>241</v>
      </c>
      <c r="R937" s="10"/>
      <c r="S937" s="20"/>
      <c r="T937" s="20"/>
      <c r="U937" s="20"/>
      <c r="V937" s="20"/>
      <c r="W937" s="20"/>
      <c r="X937" s="20"/>
      <c r="Y937" s="20"/>
      <c r="Z937" s="20"/>
      <c r="AA937" s="20"/>
      <c r="AB937" s="20"/>
      <c r="AC937" s="21"/>
    </row>
    <row r="938" spans="1:29" ht="15" customHeight="1" x14ac:dyDescent="0.2">
      <c r="A938" s="685">
        <v>2</v>
      </c>
      <c r="B938" s="129" t="s">
        <v>2353</v>
      </c>
      <c r="C938" s="721">
        <v>22</v>
      </c>
      <c r="D938" s="721">
        <v>15</v>
      </c>
      <c r="E938" s="721">
        <v>3</v>
      </c>
      <c r="F938" s="721">
        <v>4</v>
      </c>
      <c r="G938" s="721">
        <v>60</v>
      </c>
      <c r="H938" s="721">
        <v>28</v>
      </c>
      <c r="I938" s="723">
        <v>33</v>
      </c>
      <c r="J938" s="725">
        <f t="shared" si="83"/>
        <v>22</v>
      </c>
      <c r="K938" s="725">
        <f t="shared" si="84"/>
        <v>33</v>
      </c>
      <c r="L938" s="1344"/>
      <c r="M938" s="1345"/>
      <c r="N938" s="1345"/>
      <c r="O938" s="1346"/>
      <c r="Q938" s="681" t="s">
        <v>500</v>
      </c>
      <c r="R938" s="20"/>
      <c r="S938" s="10"/>
      <c r="T938" s="20"/>
      <c r="U938" s="20"/>
      <c r="V938" s="20"/>
      <c r="W938" s="20" t="s">
        <v>532</v>
      </c>
      <c r="X938" s="20"/>
      <c r="Y938" s="20"/>
      <c r="Z938" s="20"/>
      <c r="AA938" s="20"/>
      <c r="AB938" s="20"/>
      <c r="AC938" s="21"/>
    </row>
    <row r="939" spans="1:29" ht="15" customHeight="1" x14ac:dyDescent="0.2">
      <c r="A939" s="685">
        <v>3</v>
      </c>
      <c r="B939" s="129" t="s">
        <v>2199</v>
      </c>
      <c r="C939" s="721">
        <v>22</v>
      </c>
      <c r="D939" s="721">
        <v>15</v>
      </c>
      <c r="E939" s="721">
        <v>3</v>
      </c>
      <c r="F939" s="721">
        <v>4</v>
      </c>
      <c r="G939" s="721">
        <v>48</v>
      </c>
      <c r="H939" s="721">
        <v>26</v>
      </c>
      <c r="I939" s="723">
        <v>33</v>
      </c>
      <c r="J939" s="725">
        <f t="shared" si="83"/>
        <v>22</v>
      </c>
      <c r="K939" s="725">
        <f t="shared" si="84"/>
        <v>33</v>
      </c>
      <c r="L939" s="1344"/>
      <c r="M939" s="1345"/>
      <c r="N939" s="1345"/>
      <c r="O939" s="1346"/>
      <c r="Q939" s="681" t="s">
        <v>1530</v>
      </c>
      <c r="R939" s="20"/>
      <c r="S939" s="20"/>
      <c r="T939" s="10"/>
      <c r="U939" s="20"/>
      <c r="V939" s="20"/>
      <c r="W939" s="20"/>
      <c r="X939" s="20"/>
      <c r="Y939" s="20"/>
      <c r="Z939" s="20"/>
      <c r="AA939" s="20"/>
      <c r="AB939" s="20"/>
      <c r="AC939" s="21"/>
    </row>
    <row r="940" spans="1:29" ht="15" customHeight="1" x14ac:dyDescent="0.2">
      <c r="A940" s="685">
        <v>4</v>
      </c>
      <c r="B940" s="129" t="s">
        <v>2226</v>
      </c>
      <c r="C940" s="721">
        <v>22</v>
      </c>
      <c r="D940" s="721">
        <v>12</v>
      </c>
      <c r="E940" s="721">
        <v>6</v>
      </c>
      <c r="F940" s="721">
        <v>4</v>
      </c>
      <c r="G940" s="721">
        <v>47</v>
      </c>
      <c r="H940" s="721">
        <v>34</v>
      </c>
      <c r="I940" s="723">
        <v>30</v>
      </c>
      <c r="J940" s="725">
        <f t="shared" si="83"/>
        <v>22</v>
      </c>
      <c r="K940" s="725">
        <f t="shared" si="84"/>
        <v>30</v>
      </c>
      <c r="L940" s="1344"/>
      <c r="M940" s="1345"/>
      <c r="N940" s="1345"/>
      <c r="O940" s="1346"/>
      <c r="Q940" s="681" t="s">
        <v>242</v>
      </c>
      <c r="R940" s="20"/>
      <c r="S940" s="20"/>
      <c r="T940" s="20"/>
      <c r="U940" s="10"/>
      <c r="V940" s="20"/>
      <c r="W940" s="20"/>
      <c r="X940" s="20"/>
      <c r="Y940" s="20"/>
      <c r="Z940" s="20"/>
      <c r="AA940" s="20"/>
      <c r="AB940" s="20"/>
      <c r="AC940" s="21"/>
    </row>
    <row r="941" spans="1:29" ht="15" customHeight="1" x14ac:dyDescent="0.2">
      <c r="A941" s="685">
        <v>5</v>
      </c>
      <c r="B941" s="129" t="s">
        <v>2354</v>
      </c>
      <c r="C941" s="721">
        <v>22</v>
      </c>
      <c r="D941" s="721">
        <v>10</v>
      </c>
      <c r="E941" s="721">
        <v>9</v>
      </c>
      <c r="F941" s="721">
        <v>3</v>
      </c>
      <c r="G941" s="721">
        <v>42</v>
      </c>
      <c r="H941" s="721">
        <v>37</v>
      </c>
      <c r="I941" s="723">
        <v>29</v>
      </c>
      <c r="J941" s="725">
        <f t="shared" si="83"/>
        <v>22</v>
      </c>
      <c r="K941" s="725">
        <f t="shared" si="84"/>
        <v>29</v>
      </c>
      <c r="L941" s="1344"/>
      <c r="M941" s="1345"/>
      <c r="N941" s="1345"/>
      <c r="O941" s="1346"/>
      <c r="Q941" s="681" t="s">
        <v>436</v>
      </c>
      <c r="R941" s="20"/>
      <c r="S941" s="20"/>
      <c r="T941" s="20"/>
      <c r="U941" s="20"/>
      <c r="V941" s="10"/>
      <c r="W941" s="20"/>
      <c r="X941" s="20"/>
      <c r="Y941" s="20"/>
      <c r="Z941" s="20"/>
      <c r="AA941" s="20"/>
      <c r="AB941" s="20"/>
      <c r="AC941" s="21"/>
    </row>
    <row r="942" spans="1:29" ht="15" customHeight="1" x14ac:dyDescent="0.2">
      <c r="A942" s="685">
        <v>6</v>
      </c>
      <c r="B942" s="129" t="s">
        <v>2355</v>
      </c>
      <c r="C942" s="721">
        <v>22</v>
      </c>
      <c r="D942" s="721">
        <v>11</v>
      </c>
      <c r="E942" s="721">
        <v>3</v>
      </c>
      <c r="F942" s="721">
        <v>8</v>
      </c>
      <c r="G942" s="721">
        <v>42</v>
      </c>
      <c r="H942" s="721">
        <v>36</v>
      </c>
      <c r="I942" s="723">
        <v>25</v>
      </c>
      <c r="J942" s="725">
        <f t="shared" si="83"/>
        <v>22</v>
      </c>
      <c r="K942" s="725">
        <f t="shared" si="84"/>
        <v>25</v>
      </c>
      <c r="L942" s="1344"/>
      <c r="M942" s="1345"/>
      <c r="N942" s="1345"/>
      <c r="O942" s="1346"/>
      <c r="Q942" s="681" t="s">
        <v>437</v>
      </c>
      <c r="R942" s="20"/>
      <c r="S942" s="20"/>
      <c r="T942" s="20"/>
      <c r="U942" s="20"/>
      <c r="V942" s="20"/>
      <c r="W942" s="10"/>
      <c r="X942" s="20"/>
      <c r="Y942" s="20"/>
      <c r="Z942" s="20"/>
      <c r="AA942" s="20" t="s">
        <v>532</v>
      </c>
      <c r="AB942" s="20"/>
      <c r="AC942" s="21"/>
    </row>
    <row r="943" spans="1:29" ht="15" customHeight="1" x14ac:dyDescent="0.2">
      <c r="A943" s="685">
        <v>7</v>
      </c>
      <c r="B943" s="129" t="s">
        <v>616</v>
      </c>
      <c r="C943" s="721">
        <v>22</v>
      </c>
      <c r="D943" s="721">
        <v>5</v>
      </c>
      <c r="E943" s="721">
        <v>5</v>
      </c>
      <c r="F943" s="721">
        <v>12</v>
      </c>
      <c r="G943" s="721">
        <v>30</v>
      </c>
      <c r="H943" s="721">
        <v>39</v>
      </c>
      <c r="I943" s="723">
        <v>15</v>
      </c>
      <c r="J943" s="725">
        <f t="shared" si="83"/>
        <v>22</v>
      </c>
      <c r="K943" s="725">
        <f t="shared" si="84"/>
        <v>15</v>
      </c>
      <c r="L943" s="1344"/>
      <c r="M943" s="1345"/>
      <c r="N943" s="1345"/>
      <c r="O943" s="1346"/>
      <c r="Q943" s="681" t="s">
        <v>514</v>
      </c>
      <c r="R943" s="20"/>
      <c r="S943" s="20"/>
      <c r="T943" s="20"/>
      <c r="U943" s="20"/>
      <c r="V943" s="20"/>
      <c r="W943" s="20"/>
      <c r="X943" s="10"/>
      <c r="Y943" s="20"/>
      <c r="Z943" s="20"/>
      <c r="AA943" s="20"/>
      <c r="AB943" s="20"/>
      <c r="AC943" s="21"/>
    </row>
    <row r="944" spans="1:29" ht="15" customHeight="1" x14ac:dyDescent="0.2">
      <c r="A944" s="685">
        <v>8</v>
      </c>
      <c r="B944" s="129" t="s">
        <v>1473</v>
      </c>
      <c r="C944" s="721">
        <v>22</v>
      </c>
      <c r="D944" s="721">
        <v>6</v>
      </c>
      <c r="E944" s="721">
        <v>3</v>
      </c>
      <c r="F944" s="721">
        <v>13</v>
      </c>
      <c r="G944" s="721">
        <v>31</v>
      </c>
      <c r="H944" s="721">
        <v>47</v>
      </c>
      <c r="I944" s="723">
        <v>15</v>
      </c>
      <c r="J944" s="725">
        <f t="shared" si="83"/>
        <v>22</v>
      </c>
      <c r="K944" s="725">
        <f t="shared" si="84"/>
        <v>15</v>
      </c>
      <c r="L944" s="1344"/>
      <c r="M944" s="1345"/>
      <c r="N944" s="1345"/>
      <c r="O944" s="1346"/>
      <c r="Q944" s="681" t="s">
        <v>1959</v>
      </c>
      <c r="R944" s="20"/>
      <c r="S944" s="20"/>
      <c r="T944" s="20"/>
      <c r="U944" s="20"/>
      <c r="V944" s="20"/>
      <c r="W944" s="20"/>
      <c r="X944" s="20"/>
      <c r="Y944" s="10"/>
      <c r="Z944" s="20"/>
      <c r="AA944" s="20"/>
      <c r="AB944" s="20"/>
      <c r="AC944" s="21"/>
    </row>
    <row r="945" spans="1:29" ht="15" customHeight="1" x14ac:dyDescent="0.2">
      <c r="A945" s="685">
        <v>9</v>
      </c>
      <c r="B945" s="129" t="s">
        <v>1369</v>
      </c>
      <c r="C945" s="721">
        <v>22</v>
      </c>
      <c r="D945" s="721">
        <v>6</v>
      </c>
      <c r="E945" s="721">
        <v>2</v>
      </c>
      <c r="F945" s="721">
        <v>14</v>
      </c>
      <c r="G945" s="721">
        <v>28</v>
      </c>
      <c r="H945" s="721">
        <v>43</v>
      </c>
      <c r="I945" s="723">
        <v>14</v>
      </c>
      <c r="J945" s="725">
        <f t="shared" si="83"/>
        <v>22</v>
      </c>
      <c r="K945" s="725">
        <f t="shared" si="84"/>
        <v>14</v>
      </c>
      <c r="L945" s="1344"/>
      <c r="M945" s="1345"/>
      <c r="N945" s="1345"/>
      <c r="O945" s="1346"/>
      <c r="Q945" s="681" t="s">
        <v>2090</v>
      </c>
      <c r="R945" s="20"/>
      <c r="S945" s="20"/>
      <c r="T945" s="20"/>
      <c r="U945" s="20"/>
      <c r="V945" s="20"/>
      <c r="W945" s="20"/>
      <c r="X945" s="20"/>
      <c r="Y945" s="20"/>
      <c r="Z945" s="10"/>
      <c r="AA945" s="20"/>
      <c r="AB945" s="20"/>
      <c r="AC945" s="21"/>
    </row>
    <row r="946" spans="1:29" ht="15" customHeight="1" x14ac:dyDescent="0.2">
      <c r="A946" s="685">
        <v>10</v>
      </c>
      <c r="B946" s="129" t="s">
        <v>1444</v>
      </c>
      <c r="C946" s="721">
        <v>22</v>
      </c>
      <c r="D946" s="721">
        <v>4</v>
      </c>
      <c r="E946" s="721">
        <v>6</v>
      </c>
      <c r="F946" s="721">
        <v>12</v>
      </c>
      <c r="G946" s="721">
        <v>30</v>
      </c>
      <c r="H946" s="721">
        <v>54</v>
      </c>
      <c r="I946" s="723">
        <v>14</v>
      </c>
      <c r="J946" s="725">
        <f t="shared" si="83"/>
        <v>22</v>
      </c>
      <c r="K946" s="725">
        <f t="shared" si="84"/>
        <v>14</v>
      </c>
      <c r="L946" s="1344"/>
      <c r="M946" s="1345"/>
      <c r="N946" s="1345"/>
      <c r="O946" s="1346"/>
      <c r="Q946" s="681" t="s">
        <v>1587</v>
      </c>
      <c r="R946" s="20"/>
      <c r="S946" s="20"/>
      <c r="T946" s="20"/>
      <c r="U946" s="20"/>
      <c r="V946" s="20"/>
      <c r="W946" s="20"/>
      <c r="X946" s="20"/>
      <c r="Y946" s="20"/>
      <c r="Z946" s="20"/>
      <c r="AA946" s="10"/>
      <c r="AB946" s="20"/>
      <c r="AC946" s="21"/>
    </row>
    <row r="947" spans="1:29" ht="15" customHeight="1" x14ac:dyDescent="0.2">
      <c r="A947" s="685">
        <v>11</v>
      </c>
      <c r="B947" s="129" t="s">
        <v>2094</v>
      </c>
      <c r="C947" s="721">
        <v>22</v>
      </c>
      <c r="D947" s="721">
        <v>4</v>
      </c>
      <c r="E947" s="721">
        <v>4</v>
      </c>
      <c r="F947" s="721">
        <v>14</v>
      </c>
      <c r="G947" s="721">
        <v>31</v>
      </c>
      <c r="H947" s="721">
        <v>55</v>
      </c>
      <c r="I947" s="723">
        <v>12</v>
      </c>
      <c r="J947" s="725">
        <f t="shared" si="83"/>
        <v>22</v>
      </c>
      <c r="K947" s="725">
        <f t="shared" si="84"/>
        <v>12</v>
      </c>
      <c r="L947" s="1344"/>
      <c r="M947" s="1345"/>
      <c r="N947" s="1345"/>
      <c r="O947" s="1346"/>
      <c r="Q947" s="681" t="s">
        <v>813</v>
      </c>
      <c r="R947" s="20"/>
      <c r="S947" s="20"/>
      <c r="T947" s="20"/>
      <c r="U947" s="20"/>
      <c r="V947" s="20"/>
      <c r="W947" s="20"/>
      <c r="X947" s="20"/>
      <c r="Y947" s="20"/>
      <c r="Z947" s="20"/>
      <c r="AA947" s="20"/>
      <c r="AB947" s="10"/>
      <c r="AC947" s="21"/>
    </row>
    <row r="948" spans="1:29" ht="15" customHeight="1" thickBot="1" x14ac:dyDescent="0.25">
      <c r="A948" s="686">
        <v>12</v>
      </c>
      <c r="B948" s="130" t="s">
        <v>1497</v>
      </c>
      <c r="C948" s="722">
        <v>22</v>
      </c>
      <c r="D948" s="722">
        <v>1</v>
      </c>
      <c r="E948" s="722">
        <v>5</v>
      </c>
      <c r="F948" s="722">
        <v>16</v>
      </c>
      <c r="G948" s="722">
        <v>18</v>
      </c>
      <c r="H948" s="722">
        <v>44</v>
      </c>
      <c r="I948" s="724">
        <v>7</v>
      </c>
      <c r="J948" s="725">
        <f t="shared" si="83"/>
        <v>22</v>
      </c>
      <c r="K948" s="725">
        <f t="shared" si="84"/>
        <v>7</v>
      </c>
      <c r="L948" s="1347"/>
      <c r="M948" s="1348"/>
      <c r="N948" s="1348"/>
      <c r="O948" s="1349"/>
      <c r="Q948" s="682" t="s">
        <v>727</v>
      </c>
      <c r="R948" s="23"/>
      <c r="S948" s="23"/>
      <c r="T948" s="23"/>
      <c r="U948" s="23"/>
      <c r="V948" s="23"/>
      <c r="W948" s="23"/>
      <c r="X948" s="23"/>
      <c r="Y948" s="23"/>
      <c r="Z948" s="23"/>
      <c r="AA948" s="23"/>
      <c r="AB948" s="23"/>
      <c r="AC948" s="15"/>
    </row>
    <row r="949" spans="1:29" ht="15" customHeight="1" x14ac:dyDescent="0.2">
      <c r="C949" s="725">
        <f t="shared" ref="C949:I949" si="86">SUM(C937:C948)</f>
        <v>264</v>
      </c>
      <c r="D949" s="725">
        <f t="shared" si="86"/>
        <v>106</v>
      </c>
      <c r="E949" s="725">
        <f t="shared" si="86"/>
        <v>52</v>
      </c>
      <c r="F949" s="725">
        <f t="shared" si="86"/>
        <v>106</v>
      </c>
      <c r="G949" s="725">
        <f t="shared" si="86"/>
        <v>458</v>
      </c>
      <c r="H949" s="725">
        <f t="shared" si="86"/>
        <v>458</v>
      </c>
      <c r="I949" s="725">
        <f t="shared" si="86"/>
        <v>264</v>
      </c>
      <c r="J949" s="725">
        <f t="shared" si="83"/>
        <v>264</v>
      </c>
      <c r="K949" s="725">
        <f t="shared" si="84"/>
        <v>264</v>
      </c>
      <c r="L949" s="729" t="s">
        <v>532</v>
      </c>
    </row>
  </sheetData>
  <mergeCells count="241">
    <mergeCell ref="G91:I91"/>
    <mergeCell ref="A91:F91"/>
    <mergeCell ref="L93:O106"/>
    <mergeCell ref="L91:O92"/>
    <mergeCell ref="L146:O156"/>
    <mergeCell ref="G144:I144"/>
    <mergeCell ref="A144:F144"/>
    <mergeCell ref="L129:O141"/>
    <mergeCell ref="G127:I127"/>
    <mergeCell ref="A127:F127"/>
    <mergeCell ref="L127:O128"/>
    <mergeCell ref="L109:O110"/>
    <mergeCell ref="L111:O124"/>
    <mergeCell ref="L196:O197"/>
    <mergeCell ref="L245:O246"/>
    <mergeCell ref="L282:O283"/>
    <mergeCell ref="L266:O279"/>
    <mergeCell ref="L144:O145"/>
    <mergeCell ref="L180:O193"/>
    <mergeCell ref="G109:I109"/>
    <mergeCell ref="A109:F109"/>
    <mergeCell ref="G178:I178"/>
    <mergeCell ref="A178:F178"/>
    <mergeCell ref="C175:I176"/>
    <mergeCell ref="L161:O172"/>
    <mergeCell ref="G159:I159"/>
    <mergeCell ref="A159:F159"/>
    <mergeCell ref="L232:O242"/>
    <mergeCell ref="A230:F230"/>
    <mergeCell ref="G214:I214"/>
    <mergeCell ref="A214:F214"/>
    <mergeCell ref="L216:O227"/>
    <mergeCell ref="L198:O211"/>
    <mergeCell ref="L159:O160"/>
    <mergeCell ref="L178:O179"/>
    <mergeCell ref="L214:O215"/>
    <mergeCell ref="L230:O231"/>
    <mergeCell ref="G264:I264"/>
    <mergeCell ref="A264:F264"/>
    <mergeCell ref="C261:I262"/>
    <mergeCell ref="L247:O258"/>
    <mergeCell ref="G245:I245"/>
    <mergeCell ref="A245:F245"/>
    <mergeCell ref="L302:O314"/>
    <mergeCell ref="G300:I300"/>
    <mergeCell ref="A300:F300"/>
    <mergeCell ref="G282:I282"/>
    <mergeCell ref="A282:F282"/>
    <mergeCell ref="L284:O297"/>
    <mergeCell ref="L264:O265"/>
    <mergeCell ref="L300:O301"/>
    <mergeCell ref="G332:I332"/>
    <mergeCell ref="A332:F332"/>
    <mergeCell ref="L319:O329"/>
    <mergeCell ref="G317:I317"/>
    <mergeCell ref="A317:F317"/>
    <mergeCell ref="L389:O401"/>
    <mergeCell ref="G387:I387"/>
    <mergeCell ref="A387:F387"/>
    <mergeCell ref="L371:O384"/>
    <mergeCell ref="G351:I351"/>
    <mergeCell ref="A351:F351"/>
    <mergeCell ref="G369:I369"/>
    <mergeCell ref="A369:F369"/>
    <mergeCell ref="C348:I349"/>
    <mergeCell ref="L332:O333"/>
    <mergeCell ref="L351:O352"/>
    <mergeCell ref="L369:O370"/>
    <mergeCell ref="L387:O388"/>
    <mergeCell ref="L334:O345"/>
    <mergeCell ref="L317:O318"/>
    <mergeCell ref="G419:I419"/>
    <mergeCell ref="A419:F419"/>
    <mergeCell ref="G404:I404"/>
    <mergeCell ref="A404:F404"/>
    <mergeCell ref="L406:O416"/>
    <mergeCell ref="L458:O471"/>
    <mergeCell ref="G456:I456"/>
    <mergeCell ref="A456:F456"/>
    <mergeCell ref="L440:O453"/>
    <mergeCell ref="G438:I438"/>
    <mergeCell ref="A438:F438"/>
    <mergeCell ref="L456:O457"/>
    <mergeCell ref="L404:O405"/>
    <mergeCell ref="L419:O420"/>
    <mergeCell ref="L438:O439"/>
    <mergeCell ref="L421:O432"/>
    <mergeCell ref="G491:I491"/>
    <mergeCell ref="A491:F491"/>
    <mergeCell ref="L476:O488"/>
    <mergeCell ref="G474:I474"/>
    <mergeCell ref="A474:F474"/>
    <mergeCell ref="L527:O540"/>
    <mergeCell ref="G525:I525"/>
    <mergeCell ref="A525:F525"/>
    <mergeCell ref="L508:O519"/>
    <mergeCell ref="G506:I506"/>
    <mergeCell ref="A506:F506"/>
    <mergeCell ref="C522:I523"/>
    <mergeCell ref="A522:B523"/>
    <mergeCell ref="L491:O492"/>
    <mergeCell ref="L525:O526"/>
    <mergeCell ref="L506:O507"/>
    <mergeCell ref="L474:O475"/>
    <mergeCell ref="L493:O503"/>
    <mergeCell ref="G561:I561"/>
    <mergeCell ref="A561:F561"/>
    <mergeCell ref="L545:O558"/>
    <mergeCell ref="G543:I543"/>
    <mergeCell ref="A543:F543"/>
    <mergeCell ref="L561:O562"/>
    <mergeCell ref="C609:I610"/>
    <mergeCell ref="L595:O606"/>
    <mergeCell ref="G593:I593"/>
    <mergeCell ref="A593:F593"/>
    <mergeCell ref="L580:O590"/>
    <mergeCell ref="G578:I578"/>
    <mergeCell ref="A578:F578"/>
    <mergeCell ref="L578:O579"/>
    <mergeCell ref="L593:O594"/>
    <mergeCell ref="A609:B610"/>
    <mergeCell ref="L543:O544"/>
    <mergeCell ref="L563:O575"/>
    <mergeCell ref="A612:F612"/>
    <mergeCell ref="L614:O627"/>
    <mergeCell ref="L612:O613"/>
    <mergeCell ref="L630:O631"/>
    <mergeCell ref="G665:I665"/>
    <mergeCell ref="A665:F665"/>
    <mergeCell ref="L650:O662"/>
    <mergeCell ref="G648:I648"/>
    <mergeCell ref="A648:F648"/>
    <mergeCell ref="L648:O649"/>
    <mergeCell ref="L665:O666"/>
    <mergeCell ref="L701:O714"/>
    <mergeCell ref="C696:I697"/>
    <mergeCell ref="L682:O693"/>
    <mergeCell ref="A680:F680"/>
    <mergeCell ref="G680:I680"/>
    <mergeCell ref="L680:O681"/>
    <mergeCell ref="L699:O700"/>
    <mergeCell ref="A696:B697"/>
    <mergeCell ref="G630:I630"/>
    <mergeCell ref="A630:F630"/>
    <mergeCell ref="L632:O645"/>
    <mergeCell ref="L667:O677"/>
    <mergeCell ref="L719:O732"/>
    <mergeCell ref="L717:O718"/>
    <mergeCell ref="L735:O736"/>
    <mergeCell ref="L767:O778"/>
    <mergeCell ref="G765:I765"/>
    <mergeCell ref="A765:F765"/>
    <mergeCell ref="G750:I750"/>
    <mergeCell ref="A750:F750"/>
    <mergeCell ref="L752:O762"/>
    <mergeCell ref="L750:O751"/>
    <mergeCell ref="L765:O766"/>
    <mergeCell ref="L737:O747"/>
    <mergeCell ref="L804:O817"/>
    <mergeCell ref="G802:I802"/>
    <mergeCell ref="A802:F802"/>
    <mergeCell ref="L786:O799"/>
    <mergeCell ref="G784:I784"/>
    <mergeCell ref="A784:F784"/>
    <mergeCell ref="L784:O785"/>
    <mergeCell ref="L802:O803"/>
    <mergeCell ref="L837:O847"/>
    <mergeCell ref="G835:I835"/>
    <mergeCell ref="A835:F835"/>
    <mergeCell ref="G820:I820"/>
    <mergeCell ref="A820:F820"/>
    <mergeCell ref="L822:O832"/>
    <mergeCell ref="L820:O821"/>
    <mergeCell ref="L835:O836"/>
    <mergeCell ref="L889:O902"/>
    <mergeCell ref="L871:O884"/>
    <mergeCell ref="G869:I869"/>
    <mergeCell ref="A869:F869"/>
    <mergeCell ref="C866:I867"/>
    <mergeCell ref="G850:I850"/>
    <mergeCell ref="A850:F850"/>
    <mergeCell ref="L852:O863"/>
    <mergeCell ref="L869:O870"/>
    <mergeCell ref="L850:O851"/>
    <mergeCell ref="L887:O888"/>
    <mergeCell ref="L937:O948"/>
    <mergeCell ref="G920:I920"/>
    <mergeCell ref="A920:F920"/>
    <mergeCell ref="L907:O917"/>
    <mergeCell ref="G905:I905"/>
    <mergeCell ref="A905:F905"/>
    <mergeCell ref="L922:O932"/>
    <mergeCell ref="L905:O906"/>
    <mergeCell ref="L920:O921"/>
    <mergeCell ref="L935:O936"/>
    <mergeCell ref="A781:B782"/>
    <mergeCell ref="A866:B867"/>
    <mergeCell ref="G935:I935"/>
    <mergeCell ref="A935:F935"/>
    <mergeCell ref="G887:I887"/>
    <mergeCell ref="A887:F887"/>
    <mergeCell ref="C781:I782"/>
    <mergeCell ref="C88:I89"/>
    <mergeCell ref="A88:B89"/>
    <mergeCell ref="A175:B176"/>
    <mergeCell ref="A261:B262"/>
    <mergeCell ref="A348:B349"/>
    <mergeCell ref="A435:B436"/>
    <mergeCell ref="G230:I230"/>
    <mergeCell ref="G196:I196"/>
    <mergeCell ref="A196:F196"/>
    <mergeCell ref="C435:I436"/>
    <mergeCell ref="G735:I735"/>
    <mergeCell ref="A735:F735"/>
    <mergeCell ref="G717:I717"/>
    <mergeCell ref="A717:F717"/>
    <mergeCell ref="G699:I699"/>
    <mergeCell ref="A699:F699"/>
    <mergeCell ref="G612:I612"/>
    <mergeCell ref="G57:I57"/>
    <mergeCell ref="A57:F57"/>
    <mergeCell ref="L59:O69"/>
    <mergeCell ref="L74:O85"/>
    <mergeCell ref="G72:I72"/>
    <mergeCell ref="A72:F72"/>
    <mergeCell ref="L57:O58"/>
    <mergeCell ref="L72:O73"/>
    <mergeCell ref="L24:O37"/>
    <mergeCell ref="G22:I22"/>
    <mergeCell ref="A22:F22"/>
    <mergeCell ref="L42:O54"/>
    <mergeCell ref="A40:F40"/>
    <mergeCell ref="G40:I40"/>
    <mergeCell ref="L40:O41"/>
    <mergeCell ref="L6:O19"/>
    <mergeCell ref="A1:B2"/>
    <mergeCell ref="C1:I2"/>
    <mergeCell ref="L4:O5"/>
    <mergeCell ref="G4:I4"/>
    <mergeCell ref="A4:F4"/>
    <mergeCell ref="L22:O23"/>
  </mergeCells>
  <phoneticPr fontId="0" type="noConversion"/>
  <pageMargins left="0.75" right="0.75" top="1" bottom="1" header="0.5" footer="0.5"/>
  <pageSetup paperSize="9" orientation="portrait" horizontalDpi="0"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AY940"/>
  <sheetViews>
    <sheetView topLeftCell="A843" workbookViewId="0">
      <selection activeCell="A916" sqref="A916:I925"/>
    </sheetView>
  </sheetViews>
  <sheetFormatPr defaultColWidth="6.5703125" defaultRowHeight="15" customHeight="1" x14ac:dyDescent="0.2"/>
  <cols>
    <col min="1" max="1" width="6.5703125" style="383"/>
    <col min="2" max="2" width="25.85546875" style="157" customWidth="1"/>
    <col min="3" max="11" width="6.5703125" style="383"/>
    <col min="12" max="15" width="6.5703125" style="4"/>
    <col min="16" max="37" width="6.5703125" style="5"/>
    <col min="38" max="16384" width="6.5703125" style="383"/>
  </cols>
  <sheetData>
    <row r="1" spans="1:29" ht="15" customHeight="1" x14ac:dyDescent="0.2">
      <c r="A1" s="1131" t="s">
        <v>491</v>
      </c>
      <c r="B1" s="1132"/>
      <c r="C1" s="1170" t="s">
        <v>2356</v>
      </c>
      <c r="D1" s="1171"/>
      <c r="E1" s="1171"/>
      <c r="F1" s="1171"/>
      <c r="G1" s="1171"/>
      <c r="H1" s="1171"/>
      <c r="I1" s="1172"/>
      <c r="P1" s="5" t="s">
        <v>532</v>
      </c>
    </row>
    <row r="2" spans="1:29" ht="15" customHeight="1" thickBot="1" x14ac:dyDescent="0.25">
      <c r="A2" s="1133"/>
      <c r="B2" s="1134"/>
      <c r="C2" s="1173"/>
      <c r="D2" s="1174"/>
      <c r="E2" s="1174"/>
      <c r="F2" s="1174"/>
      <c r="G2" s="1174"/>
      <c r="H2" s="1174"/>
      <c r="I2" s="1175"/>
    </row>
    <row r="3" spans="1:29" ht="15" customHeight="1" thickBot="1" x14ac:dyDescent="0.25"/>
    <row r="4" spans="1:29" ht="15" customHeight="1" thickBot="1" x14ac:dyDescent="0.25">
      <c r="A4" s="1389" t="s">
        <v>2302</v>
      </c>
      <c r="B4" s="1390"/>
      <c r="C4" s="1390"/>
      <c r="D4" s="1390"/>
      <c r="E4" s="1390"/>
      <c r="F4" s="1391"/>
      <c r="G4" s="1386" t="s">
        <v>2356</v>
      </c>
      <c r="H4" s="1387"/>
      <c r="I4" s="1388"/>
      <c r="L4" s="952" t="s">
        <v>538</v>
      </c>
      <c r="M4" s="953"/>
      <c r="N4" s="953"/>
      <c r="O4" s="954"/>
    </row>
    <row r="5" spans="1:29" ht="15" customHeight="1" thickBot="1" x14ac:dyDescent="0.25">
      <c r="A5" s="741" t="s">
        <v>496</v>
      </c>
      <c r="B5" s="747" t="s">
        <v>497</v>
      </c>
      <c r="C5" s="748" t="s">
        <v>498</v>
      </c>
      <c r="D5" s="748" t="s">
        <v>499</v>
      </c>
      <c r="E5" s="748" t="s">
        <v>500</v>
      </c>
      <c r="F5" s="748" t="s">
        <v>501</v>
      </c>
      <c r="G5" s="749" t="s">
        <v>502</v>
      </c>
      <c r="H5" s="749" t="s">
        <v>503</v>
      </c>
      <c r="I5" s="750" t="s">
        <v>504</v>
      </c>
      <c r="L5" s="955"/>
      <c r="M5" s="956"/>
      <c r="N5" s="956"/>
      <c r="O5" s="957"/>
      <c r="Q5" s="24" t="s">
        <v>2357</v>
      </c>
      <c r="R5" s="420" t="s">
        <v>503</v>
      </c>
      <c r="S5" s="420" t="s">
        <v>901</v>
      </c>
      <c r="T5" s="420" t="s">
        <v>500</v>
      </c>
      <c r="U5" s="420" t="s">
        <v>700</v>
      </c>
      <c r="V5" s="420" t="s">
        <v>610</v>
      </c>
      <c r="W5" s="420" t="s">
        <v>501</v>
      </c>
      <c r="X5" s="420" t="s">
        <v>777</v>
      </c>
      <c r="Y5" s="420" t="s">
        <v>1684</v>
      </c>
      <c r="Z5" s="420" t="s">
        <v>769</v>
      </c>
      <c r="AA5" s="420" t="s">
        <v>2162</v>
      </c>
      <c r="AB5" s="420" t="s">
        <v>547</v>
      </c>
      <c r="AC5" s="421" t="s">
        <v>1306</v>
      </c>
    </row>
    <row r="6" spans="1:29" ht="15" customHeight="1" x14ac:dyDescent="0.2">
      <c r="A6" s="746">
        <v>1</v>
      </c>
      <c r="B6" s="159" t="s">
        <v>1923</v>
      </c>
      <c r="C6" s="158">
        <v>22</v>
      </c>
      <c r="D6" s="158">
        <v>14</v>
      </c>
      <c r="E6" s="158">
        <v>5</v>
      </c>
      <c r="F6" s="158">
        <v>3</v>
      </c>
      <c r="G6" s="158">
        <v>41</v>
      </c>
      <c r="H6" s="158">
        <v>18</v>
      </c>
      <c r="I6" s="161">
        <v>33</v>
      </c>
      <c r="J6" s="383">
        <f t="shared" ref="J6:J49" si="0">D6+E6+F6</f>
        <v>22</v>
      </c>
      <c r="K6" s="383">
        <f t="shared" ref="K6:K49" si="1">D6*2+E6</f>
        <v>33</v>
      </c>
      <c r="L6" s="927" t="s">
        <v>532</v>
      </c>
      <c r="M6" s="928"/>
      <c r="N6" s="928"/>
      <c r="O6" s="929"/>
      <c r="Q6" s="422" t="s">
        <v>503</v>
      </c>
      <c r="R6" s="10"/>
      <c r="S6" s="20"/>
      <c r="T6" s="20"/>
      <c r="U6" s="20"/>
      <c r="V6" s="20"/>
      <c r="W6" s="20"/>
      <c r="X6" s="20" t="s">
        <v>1602</v>
      </c>
      <c r="Y6" s="20"/>
      <c r="Z6" s="20"/>
      <c r="AA6" s="20"/>
      <c r="AB6" s="20"/>
      <c r="AC6" s="21"/>
    </row>
    <row r="7" spans="1:29" ht="15" customHeight="1" x14ac:dyDescent="0.2">
      <c r="A7" s="744">
        <v>2</v>
      </c>
      <c r="B7" s="160" t="s">
        <v>781</v>
      </c>
      <c r="C7" s="2">
        <v>22</v>
      </c>
      <c r="D7" s="2">
        <v>14</v>
      </c>
      <c r="E7" s="2">
        <v>3</v>
      </c>
      <c r="F7" s="2">
        <v>5</v>
      </c>
      <c r="G7" s="2">
        <v>36</v>
      </c>
      <c r="H7" s="2">
        <v>23</v>
      </c>
      <c r="I7" s="162">
        <v>31</v>
      </c>
      <c r="J7" s="383">
        <f t="shared" si="0"/>
        <v>22</v>
      </c>
      <c r="K7" s="383">
        <f t="shared" si="1"/>
        <v>31</v>
      </c>
      <c r="L7" s="930"/>
      <c r="M7" s="931"/>
      <c r="N7" s="931"/>
      <c r="O7" s="932"/>
      <c r="Q7" s="422" t="s">
        <v>901</v>
      </c>
      <c r="R7" s="20"/>
      <c r="S7" s="10"/>
      <c r="T7" s="20"/>
      <c r="U7" s="20"/>
      <c r="V7" s="20"/>
      <c r="W7" s="20"/>
      <c r="X7" s="20" t="s">
        <v>844</v>
      </c>
      <c r="Y7" s="20"/>
      <c r="Z7" s="20"/>
      <c r="AA7" s="20"/>
      <c r="AB7" s="20"/>
      <c r="AC7" s="21"/>
    </row>
    <row r="8" spans="1:29" ht="15" customHeight="1" x14ac:dyDescent="0.2">
      <c r="A8" s="744">
        <v>3</v>
      </c>
      <c r="B8" s="160" t="s">
        <v>1431</v>
      </c>
      <c r="C8" s="2">
        <v>22</v>
      </c>
      <c r="D8" s="2">
        <v>12</v>
      </c>
      <c r="E8" s="2">
        <v>4</v>
      </c>
      <c r="F8" s="2">
        <v>6</v>
      </c>
      <c r="G8" s="2">
        <v>54</v>
      </c>
      <c r="H8" s="2">
        <v>27</v>
      </c>
      <c r="I8" s="162">
        <v>28</v>
      </c>
      <c r="J8" s="383">
        <f t="shared" si="0"/>
        <v>22</v>
      </c>
      <c r="K8" s="383">
        <f t="shared" si="1"/>
        <v>28</v>
      </c>
      <c r="L8" s="930"/>
      <c r="M8" s="931"/>
      <c r="N8" s="931"/>
      <c r="O8" s="932"/>
      <c r="Q8" s="422" t="s">
        <v>500</v>
      </c>
      <c r="R8" s="20"/>
      <c r="S8" s="20"/>
      <c r="T8" s="10"/>
      <c r="U8" s="20"/>
      <c r="V8" s="20"/>
      <c r="W8" s="20"/>
      <c r="X8" s="20" t="s">
        <v>1488</v>
      </c>
      <c r="Y8" s="20"/>
      <c r="Z8" s="20"/>
      <c r="AA8" s="20"/>
      <c r="AB8" s="20"/>
      <c r="AC8" s="21"/>
    </row>
    <row r="9" spans="1:29" ht="15" customHeight="1" x14ac:dyDescent="0.2">
      <c r="A9" s="744">
        <v>4</v>
      </c>
      <c r="B9" s="160" t="s">
        <v>767</v>
      </c>
      <c r="C9" s="2">
        <v>22</v>
      </c>
      <c r="D9" s="2">
        <v>12</v>
      </c>
      <c r="E9" s="2">
        <v>3</v>
      </c>
      <c r="F9" s="2">
        <v>7</v>
      </c>
      <c r="G9" s="2">
        <v>28</v>
      </c>
      <c r="H9" s="2">
        <v>27</v>
      </c>
      <c r="I9" s="162">
        <v>27</v>
      </c>
      <c r="J9" s="383">
        <f t="shared" si="0"/>
        <v>22</v>
      </c>
      <c r="K9" s="383">
        <f t="shared" si="1"/>
        <v>27</v>
      </c>
      <c r="L9" s="930"/>
      <c r="M9" s="931"/>
      <c r="N9" s="931"/>
      <c r="O9" s="932"/>
      <c r="Q9" s="422" t="s">
        <v>700</v>
      </c>
      <c r="R9" s="20"/>
      <c r="S9" s="20"/>
      <c r="T9" s="20"/>
      <c r="U9" s="10"/>
      <c r="V9" s="20" t="s">
        <v>532</v>
      </c>
      <c r="W9" s="20"/>
      <c r="X9" s="20" t="s">
        <v>1489</v>
      </c>
      <c r="Y9" s="20"/>
      <c r="Z9" s="20"/>
      <c r="AA9" s="20"/>
      <c r="AB9" s="20"/>
      <c r="AC9" s="21"/>
    </row>
    <row r="10" spans="1:29" ht="15" customHeight="1" x14ac:dyDescent="0.2">
      <c r="A10" s="744">
        <v>5</v>
      </c>
      <c r="B10" s="160" t="s">
        <v>2163</v>
      </c>
      <c r="C10" s="2">
        <v>22</v>
      </c>
      <c r="D10" s="2">
        <v>10</v>
      </c>
      <c r="E10" s="2">
        <v>5</v>
      </c>
      <c r="F10" s="2">
        <v>7</v>
      </c>
      <c r="G10" s="2">
        <v>35</v>
      </c>
      <c r="H10" s="2">
        <v>30</v>
      </c>
      <c r="I10" s="162">
        <v>25</v>
      </c>
      <c r="J10" s="383">
        <f t="shared" si="0"/>
        <v>22</v>
      </c>
      <c r="K10" s="383">
        <f t="shared" si="1"/>
        <v>25</v>
      </c>
      <c r="L10" s="930"/>
      <c r="M10" s="931"/>
      <c r="N10" s="931"/>
      <c r="O10" s="932"/>
      <c r="Q10" s="422" t="s">
        <v>610</v>
      </c>
      <c r="R10" s="20"/>
      <c r="S10" s="20"/>
      <c r="T10" s="20"/>
      <c r="U10" s="20" t="s">
        <v>532</v>
      </c>
      <c r="V10" s="10"/>
      <c r="W10" s="20"/>
      <c r="X10" s="20" t="s">
        <v>1646</v>
      </c>
      <c r="Y10" s="20"/>
      <c r="Z10" s="20"/>
      <c r="AA10" s="20"/>
      <c r="AB10" s="20"/>
      <c r="AC10" s="21"/>
    </row>
    <row r="11" spans="1:29" ht="15" customHeight="1" x14ac:dyDescent="0.2">
      <c r="A11" s="744">
        <v>6</v>
      </c>
      <c r="B11" s="160" t="s">
        <v>816</v>
      </c>
      <c r="C11" s="2">
        <v>22</v>
      </c>
      <c r="D11" s="2">
        <v>10</v>
      </c>
      <c r="E11" s="2">
        <v>4</v>
      </c>
      <c r="F11" s="2">
        <v>8</v>
      </c>
      <c r="G11" s="2">
        <v>42</v>
      </c>
      <c r="H11" s="2">
        <v>29</v>
      </c>
      <c r="I11" s="162">
        <v>24</v>
      </c>
      <c r="J11" s="383">
        <f t="shared" si="0"/>
        <v>22</v>
      </c>
      <c r="K11" s="383">
        <f t="shared" si="1"/>
        <v>24</v>
      </c>
      <c r="L11" s="930"/>
      <c r="M11" s="931"/>
      <c r="N11" s="931"/>
      <c r="O11" s="932"/>
      <c r="Q11" s="422" t="s">
        <v>501</v>
      </c>
      <c r="R11" s="20"/>
      <c r="S11" s="20"/>
      <c r="T11" s="20"/>
      <c r="U11" s="20"/>
      <c r="V11" s="20"/>
      <c r="W11" s="10"/>
      <c r="X11" s="20" t="s">
        <v>1494</v>
      </c>
      <c r="Y11" s="20"/>
      <c r="Z11" s="20"/>
      <c r="AA11" s="20"/>
      <c r="AB11" s="20"/>
      <c r="AC11" s="21"/>
    </row>
    <row r="12" spans="1:29" ht="15" customHeight="1" x14ac:dyDescent="0.2">
      <c r="A12" s="744">
        <v>7</v>
      </c>
      <c r="B12" s="160" t="s">
        <v>551</v>
      </c>
      <c r="C12" s="2">
        <v>22</v>
      </c>
      <c r="D12" s="2">
        <v>8</v>
      </c>
      <c r="E12" s="2">
        <v>4</v>
      </c>
      <c r="F12" s="2">
        <v>10</v>
      </c>
      <c r="G12" s="2">
        <v>30</v>
      </c>
      <c r="H12" s="2">
        <v>36</v>
      </c>
      <c r="I12" s="162">
        <v>20</v>
      </c>
      <c r="J12" s="383">
        <f t="shared" si="0"/>
        <v>22</v>
      </c>
      <c r="K12" s="383">
        <f t="shared" si="1"/>
        <v>20</v>
      </c>
      <c r="L12" s="930"/>
      <c r="M12" s="931"/>
      <c r="N12" s="931"/>
      <c r="O12" s="932"/>
      <c r="Q12" s="422" t="s">
        <v>777</v>
      </c>
      <c r="R12" s="20" t="s">
        <v>1493</v>
      </c>
      <c r="S12" s="20" t="s">
        <v>1540</v>
      </c>
      <c r="T12" s="20" t="s">
        <v>1599</v>
      </c>
      <c r="U12" s="20" t="s">
        <v>1490</v>
      </c>
      <c r="V12" s="20" t="s">
        <v>1494</v>
      </c>
      <c r="W12" s="20" t="s">
        <v>1210</v>
      </c>
      <c r="X12" s="10"/>
      <c r="Y12" s="20" t="s">
        <v>844</v>
      </c>
      <c r="Z12" s="20" t="s">
        <v>1490</v>
      </c>
      <c r="AA12" s="20" t="s">
        <v>1207</v>
      </c>
      <c r="AB12" s="20" t="s">
        <v>1490</v>
      </c>
      <c r="AC12" s="21" t="s">
        <v>1493</v>
      </c>
    </row>
    <row r="13" spans="1:29" ht="15" customHeight="1" x14ac:dyDescent="0.2">
      <c r="A13" s="744">
        <v>8</v>
      </c>
      <c r="B13" s="160" t="s">
        <v>761</v>
      </c>
      <c r="C13" s="2">
        <v>22</v>
      </c>
      <c r="D13" s="2">
        <v>7</v>
      </c>
      <c r="E13" s="2">
        <v>5</v>
      </c>
      <c r="F13" s="2">
        <v>10</v>
      </c>
      <c r="G13" s="2">
        <v>27</v>
      </c>
      <c r="H13" s="2">
        <v>37</v>
      </c>
      <c r="I13" s="162">
        <v>19</v>
      </c>
      <c r="J13" s="383">
        <f t="shared" si="0"/>
        <v>22</v>
      </c>
      <c r="K13" s="383">
        <f t="shared" si="1"/>
        <v>19</v>
      </c>
      <c r="L13" s="930"/>
      <c r="M13" s="931"/>
      <c r="N13" s="931"/>
      <c r="O13" s="932"/>
      <c r="Q13" s="422" t="s">
        <v>1684</v>
      </c>
      <c r="R13" s="20"/>
      <c r="S13" s="20"/>
      <c r="T13" s="20"/>
      <c r="U13" s="20"/>
      <c r="V13" s="20"/>
      <c r="W13" s="20"/>
      <c r="X13" s="20" t="s">
        <v>628</v>
      </c>
      <c r="Y13" s="10"/>
      <c r="Z13" s="20" t="s">
        <v>532</v>
      </c>
      <c r="AA13" s="20"/>
      <c r="AB13" s="20"/>
      <c r="AC13" s="21"/>
    </row>
    <row r="14" spans="1:29" ht="15" customHeight="1" x14ac:dyDescent="0.2">
      <c r="A14" s="744">
        <v>9</v>
      </c>
      <c r="B14" s="160" t="s">
        <v>906</v>
      </c>
      <c r="C14" s="2">
        <v>22</v>
      </c>
      <c r="D14" s="2">
        <v>6</v>
      </c>
      <c r="E14" s="2">
        <v>5</v>
      </c>
      <c r="F14" s="2">
        <v>11</v>
      </c>
      <c r="G14" s="2">
        <v>29</v>
      </c>
      <c r="H14" s="2">
        <v>35</v>
      </c>
      <c r="I14" s="162">
        <v>17</v>
      </c>
      <c r="J14" s="383">
        <f t="shared" si="0"/>
        <v>22</v>
      </c>
      <c r="K14" s="383">
        <f t="shared" si="1"/>
        <v>17</v>
      </c>
      <c r="L14" s="930"/>
      <c r="M14" s="931"/>
      <c r="N14" s="931"/>
      <c r="O14" s="932"/>
      <c r="Q14" s="422" t="s">
        <v>769</v>
      </c>
      <c r="R14" s="20"/>
      <c r="S14" s="20"/>
      <c r="T14" s="20"/>
      <c r="U14" s="20"/>
      <c r="V14" s="20"/>
      <c r="W14" s="20"/>
      <c r="X14" s="20" t="s">
        <v>1210</v>
      </c>
      <c r="Y14" s="20" t="s">
        <v>532</v>
      </c>
      <c r="Z14" s="10"/>
      <c r="AA14" s="20"/>
      <c r="AB14" s="20"/>
      <c r="AC14" s="21"/>
    </row>
    <row r="15" spans="1:29" ht="15" customHeight="1" x14ac:dyDescent="0.2">
      <c r="A15" s="744">
        <v>10</v>
      </c>
      <c r="B15" s="160" t="s">
        <v>711</v>
      </c>
      <c r="C15" s="2">
        <v>22</v>
      </c>
      <c r="D15" s="2">
        <v>6</v>
      </c>
      <c r="E15" s="2">
        <v>4</v>
      </c>
      <c r="F15" s="2">
        <v>12</v>
      </c>
      <c r="G15" s="2">
        <v>29</v>
      </c>
      <c r="H15" s="2">
        <v>37</v>
      </c>
      <c r="I15" s="162">
        <v>16</v>
      </c>
      <c r="J15" s="383">
        <f t="shared" si="0"/>
        <v>22</v>
      </c>
      <c r="K15" s="383">
        <f t="shared" si="1"/>
        <v>16</v>
      </c>
      <c r="L15" s="930"/>
      <c r="M15" s="931"/>
      <c r="N15" s="931"/>
      <c r="O15" s="932"/>
      <c r="Q15" s="422" t="s">
        <v>2162</v>
      </c>
      <c r="R15" s="20"/>
      <c r="S15" s="20"/>
      <c r="T15" s="20"/>
      <c r="U15" s="20"/>
      <c r="V15" s="20"/>
      <c r="W15" s="20"/>
      <c r="X15" s="20" t="s">
        <v>1490</v>
      </c>
      <c r="Y15" s="20"/>
      <c r="Z15" s="20"/>
      <c r="AA15" s="10"/>
      <c r="AB15" s="20" t="s">
        <v>532</v>
      </c>
      <c r="AC15" s="21"/>
    </row>
    <row r="16" spans="1:29" ht="15" customHeight="1" x14ac:dyDescent="0.2">
      <c r="A16" s="744">
        <v>11</v>
      </c>
      <c r="B16" s="160" t="s">
        <v>737</v>
      </c>
      <c r="C16" s="2">
        <v>22</v>
      </c>
      <c r="D16" s="2">
        <v>3</v>
      </c>
      <c r="E16" s="2">
        <v>7</v>
      </c>
      <c r="F16" s="2">
        <v>12</v>
      </c>
      <c r="G16" s="2">
        <v>20</v>
      </c>
      <c r="H16" s="2">
        <v>41</v>
      </c>
      <c r="I16" s="162">
        <v>13</v>
      </c>
      <c r="J16" s="383">
        <f t="shared" si="0"/>
        <v>22</v>
      </c>
      <c r="K16" s="383">
        <f t="shared" si="1"/>
        <v>13</v>
      </c>
      <c r="L16" s="930"/>
      <c r="M16" s="931"/>
      <c r="N16" s="931"/>
      <c r="O16" s="932"/>
      <c r="Q16" s="422" t="s">
        <v>547</v>
      </c>
      <c r="R16" s="20"/>
      <c r="S16" s="20"/>
      <c r="T16" s="20"/>
      <c r="U16" s="20"/>
      <c r="V16" s="20"/>
      <c r="W16" s="20"/>
      <c r="X16" s="20" t="s">
        <v>1210</v>
      </c>
      <c r="Y16" s="20"/>
      <c r="Z16" s="20"/>
      <c r="AA16" s="20" t="s">
        <v>532</v>
      </c>
      <c r="AB16" s="10"/>
      <c r="AC16" s="21"/>
    </row>
    <row r="17" spans="1:31" ht="15" customHeight="1" thickBot="1" x14ac:dyDescent="0.25">
      <c r="A17" s="745">
        <v>12</v>
      </c>
      <c r="B17" s="163" t="s">
        <v>1307</v>
      </c>
      <c r="C17" s="3">
        <v>22</v>
      </c>
      <c r="D17" s="3">
        <v>3</v>
      </c>
      <c r="E17" s="3">
        <v>5</v>
      </c>
      <c r="F17" s="3">
        <v>14</v>
      </c>
      <c r="G17" s="3">
        <v>14</v>
      </c>
      <c r="H17" s="3">
        <v>45</v>
      </c>
      <c r="I17" s="164">
        <v>11</v>
      </c>
      <c r="J17" s="383">
        <f t="shared" si="0"/>
        <v>22</v>
      </c>
      <c r="K17" s="383">
        <f t="shared" si="1"/>
        <v>11</v>
      </c>
      <c r="L17" s="933"/>
      <c r="M17" s="934"/>
      <c r="N17" s="934"/>
      <c r="O17" s="935"/>
      <c r="Q17" s="423" t="s">
        <v>1306</v>
      </c>
      <c r="R17" s="23"/>
      <c r="S17" s="23"/>
      <c r="T17" s="23"/>
      <c r="U17" s="23"/>
      <c r="V17" s="23"/>
      <c r="W17" s="23"/>
      <c r="X17" s="23" t="s">
        <v>1488</v>
      </c>
      <c r="Y17" s="23"/>
      <c r="Z17" s="23"/>
      <c r="AA17" s="23"/>
      <c r="AB17" s="23"/>
      <c r="AC17" s="15"/>
    </row>
    <row r="18" spans="1:31" ht="15" customHeight="1" x14ac:dyDescent="0.2">
      <c r="C18" s="383">
        <f t="shared" ref="C18:I18" si="2">SUM(C6:C17)</f>
        <v>264</v>
      </c>
      <c r="D18" s="383">
        <f t="shared" si="2"/>
        <v>105</v>
      </c>
      <c r="E18" s="383">
        <f t="shared" si="2"/>
        <v>54</v>
      </c>
      <c r="F18" s="383">
        <f t="shared" si="2"/>
        <v>105</v>
      </c>
      <c r="G18" s="383">
        <f t="shared" si="2"/>
        <v>385</v>
      </c>
      <c r="H18" s="383">
        <f t="shared" si="2"/>
        <v>385</v>
      </c>
      <c r="I18" s="383">
        <f t="shared" si="2"/>
        <v>264</v>
      </c>
      <c r="J18" s="383">
        <f t="shared" si="0"/>
        <v>264</v>
      </c>
      <c r="K18" s="383">
        <f t="shared" si="1"/>
        <v>264</v>
      </c>
    </row>
    <row r="19" spans="1:31" ht="15" customHeight="1" thickBot="1" x14ac:dyDescent="0.25"/>
    <row r="20" spans="1:31" ht="15" customHeight="1" thickBot="1" x14ac:dyDescent="0.25">
      <c r="A20" s="1389" t="s">
        <v>2304</v>
      </c>
      <c r="B20" s="1390"/>
      <c r="C20" s="1390"/>
      <c r="D20" s="1390"/>
      <c r="E20" s="1390"/>
      <c r="F20" s="1391"/>
      <c r="G20" s="1386" t="s">
        <v>2356</v>
      </c>
      <c r="H20" s="1387"/>
      <c r="I20" s="1388"/>
      <c r="L20" s="1216" t="s">
        <v>588</v>
      </c>
      <c r="M20" s="1217"/>
      <c r="N20" s="1217"/>
      <c r="O20" s="1218"/>
    </row>
    <row r="21" spans="1:31" ht="15" customHeight="1" thickBot="1" x14ac:dyDescent="0.25">
      <c r="A21" s="741" t="s">
        <v>496</v>
      </c>
      <c r="B21" s="747" t="s">
        <v>497</v>
      </c>
      <c r="C21" s="748" t="s">
        <v>498</v>
      </c>
      <c r="D21" s="748" t="s">
        <v>499</v>
      </c>
      <c r="E21" s="748" t="s">
        <v>500</v>
      </c>
      <c r="F21" s="748" t="s">
        <v>501</v>
      </c>
      <c r="G21" s="749" t="s">
        <v>502</v>
      </c>
      <c r="H21" s="749" t="s">
        <v>503</v>
      </c>
      <c r="I21" s="750" t="s">
        <v>504</v>
      </c>
      <c r="L21" s="1219"/>
      <c r="M21" s="1220"/>
      <c r="N21" s="1220"/>
      <c r="O21" s="1221"/>
      <c r="Q21" s="24" t="s">
        <v>2357</v>
      </c>
      <c r="R21" s="420" t="s">
        <v>503</v>
      </c>
      <c r="S21" s="420" t="s">
        <v>116</v>
      </c>
      <c r="T21" s="420" t="s">
        <v>117</v>
      </c>
      <c r="U21" s="420" t="s">
        <v>506</v>
      </c>
      <c r="V21" s="420" t="s">
        <v>902</v>
      </c>
      <c r="W21" s="420" t="s">
        <v>158</v>
      </c>
      <c r="X21" s="420" t="s">
        <v>322</v>
      </c>
      <c r="Y21" s="420" t="s">
        <v>514</v>
      </c>
      <c r="Z21" s="420" t="s">
        <v>544</v>
      </c>
      <c r="AA21" s="420" t="s">
        <v>591</v>
      </c>
      <c r="AB21" s="420" t="s">
        <v>533</v>
      </c>
      <c r="AC21" s="420" t="s">
        <v>704</v>
      </c>
      <c r="AD21" s="420" t="s">
        <v>1587</v>
      </c>
      <c r="AE21" s="421" t="s">
        <v>1214</v>
      </c>
    </row>
    <row r="22" spans="1:31" ht="15" customHeight="1" x14ac:dyDescent="0.2">
      <c r="A22" s="746">
        <v>1</v>
      </c>
      <c r="B22" s="239" t="s">
        <v>1598</v>
      </c>
      <c r="C22" s="240">
        <v>26</v>
      </c>
      <c r="D22" s="240">
        <v>18</v>
      </c>
      <c r="E22" s="240">
        <v>6</v>
      </c>
      <c r="F22" s="240">
        <v>2</v>
      </c>
      <c r="G22" s="240">
        <v>48</v>
      </c>
      <c r="H22" s="240">
        <v>27</v>
      </c>
      <c r="I22" s="241">
        <v>42</v>
      </c>
      <c r="J22" s="383">
        <f t="shared" si="0"/>
        <v>26</v>
      </c>
      <c r="K22" s="383">
        <f t="shared" si="1"/>
        <v>42</v>
      </c>
      <c r="L22" s="927" t="s">
        <v>532</v>
      </c>
      <c r="M22" s="928"/>
      <c r="N22" s="928"/>
      <c r="O22" s="929"/>
      <c r="Q22" s="422" t="s">
        <v>503</v>
      </c>
      <c r="R22" s="10"/>
      <c r="S22" s="20"/>
      <c r="T22" s="20"/>
      <c r="U22" s="20"/>
      <c r="V22" s="20"/>
      <c r="W22" s="20"/>
      <c r="X22" s="20"/>
      <c r="Y22" s="20"/>
      <c r="Z22" s="20"/>
      <c r="AA22" s="20"/>
      <c r="AB22" s="20" t="s">
        <v>1489</v>
      </c>
      <c r="AC22" s="20"/>
      <c r="AD22" s="20"/>
      <c r="AE22" s="21"/>
    </row>
    <row r="23" spans="1:31" ht="15" customHeight="1" x14ac:dyDescent="0.2">
      <c r="A23" s="744">
        <v>2</v>
      </c>
      <c r="B23" s="242" t="s">
        <v>174</v>
      </c>
      <c r="C23" s="2">
        <v>26</v>
      </c>
      <c r="D23" s="2">
        <v>15</v>
      </c>
      <c r="E23" s="2">
        <v>6</v>
      </c>
      <c r="F23" s="2">
        <v>5</v>
      </c>
      <c r="G23" s="2">
        <v>44</v>
      </c>
      <c r="H23" s="2">
        <v>27</v>
      </c>
      <c r="I23" s="162">
        <v>36</v>
      </c>
      <c r="J23" s="383">
        <f t="shared" si="0"/>
        <v>26</v>
      </c>
      <c r="K23" s="383">
        <f t="shared" si="1"/>
        <v>36</v>
      </c>
      <c r="L23" s="930"/>
      <c r="M23" s="931"/>
      <c r="N23" s="931"/>
      <c r="O23" s="932"/>
      <c r="Q23" s="422" t="s">
        <v>116</v>
      </c>
      <c r="R23" s="20"/>
      <c r="S23" s="10"/>
      <c r="T23" s="20" t="s">
        <v>532</v>
      </c>
      <c r="U23" s="20"/>
      <c r="V23" s="20"/>
      <c r="W23" s="20"/>
      <c r="X23" s="20"/>
      <c r="Y23" s="20"/>
      <c r="Z23" s="20"/>
      <c r="AA23" s="20"/>
      <c r="AB23" s="20" t="s">
        <v>1602</v>
      </c>
      <c r="AC23" s="20"/>
      <c r="AD23" s="20"/>
      <c r="AE23" s="21"/>
    </row>
    <row r="24" spans="1:31" ht="15" customHeight="1" x14ac:dyDescent="0.2">
      <c r="A24" s="744">
        <v>3</v>
      </c>
      <c r="B24" s="242" t="s">
        <v>819</v>
      </c>
      <c r="C24" s="2">
        <v>26</v>
      </c>
      <c r="D24" s="2">
        <v>15</v>
      </c>
      <c r="E24" s="2">
        <v>5</v>
      </c>
      <c r="F24" s="2">
        <v>6</v>
      </c>
      <c r="G24" s="2">
        <v>39</v>
      </c>
      <c r="H24" s="2">
        <v>23</v>
      </c>
      <c r="I24" s="162">
        <v>35</v>
      </c>
      <c r="J24" s="383">
        <f t="shared" si="0"/>
        <v>26</v>
      </c>
      <c r="K24" s="383">
        <f t="shared" si="1"/>
        <v>35</v>
      </c>
      <c r="L24" s="930"/>
      <c r="M24" s="931"/>
      <c r="N24" s="931"/>
      <c r="O24" s="932"/>
      <c r="Q24" s="422" t="s">
        <v>117</v>
      </c>
      <c r="R24" s="20"/>
      <c r="S24" s="20" t="s">
        <v>532</v>
      </c>
      <c r="T24" s="10"/>
      <c r="U24" s="20"/>
      <c r="V24" s="20"/>
      <c r="W24" s="20"/>
      <c r="X24" s="20"/>
      <c r="Y24" s="20"/>
      <c r="Z24" s="20"/>
      <c r="AA24" s="20"/>
      <c r="AB24" s="20" t="s">
        <v>1210</v>
      </c>
      <c r="AC24" s="20"/>
      <c r="AD24" s="20"/>
      <c r="AE24" s="21"/>
    </row>
    <row r="25" spans="1:31" ht="15" customHeight="1" x14ac:dyDescent="0.2">
      <c r="A25" s="744">
        <v>4</v>
      </c>
      <c r="B25" s="242" t="s">
        <v>529</v>
      </c>
      <c r="C25" s="2">
        <v>26</v>
      </c>
      <c r="D25" s="2">
        <v>12</v>
      </c>
      <c r="E25" s="2">
        <v>5</v>
      </c>
      <c r="F25" s="2">
        <v>9</v>
      </c>
      <c r="G25" s="2">
        <v>44</v>
      </c>
      <c r="H25" s="2">
        <v>34</v>
      </c>
      <c r="I25" s="162">
        <v>29</v>
      </c>
      <c r="J25" s="383">
        <f t="shared" si="0"/>
        <v>26</v>
      </c>
      <c r="K25" s="383">
        <f t="shared" si="1"/>
        <v>29</v>
      </c>
      <c r="L25" s="930"/>
      <c r="M25" s="931"/>
      <c r="N25" s="931"/>
      <c r="O25" s="932"/>
      <c r="Q25" s="422" t="s">
        <v>506</v>
      </c>
      <c r="R25" s="20"/>
      <c r="S25" s="20"/>
      <c r="T25" s="20"/>
      <c r="U25" s="10"/>
      <c r="V25" s="20" t="s">
        <v>532</v>
      </c>
      <c r="W25" s="20"/>
      <c r="X25" s="20"/>
      <c r="Y25" s="20"/>
      <c r="Z25" s="20"/>
      <c r="AA25" s="20"/>
      <c r="AB25" s="20" t="s">
        <v>1597</v>
      </c>
      <c r="AC25" s="20"/>
      <c r="AD25" s="20"/>
      <c r="AE25" s="21"/>
    </row>
    <row r="26" spans="1:31" ht="15" customHeight="1" x14ac:dyDescent="0.2">
      <c r="A26" s="744">
        <v>5</v>
      </c>
      <c r="B26" s="242" t="s">
        <v>708</v>
      </c>
      <c r="C26" s="2">
        <v>26</v>
      </c>
      <c r="D26" s="2">
        <v>10</v>
      </c>
      <c r="E26" s="2">
        <v>5</v>
      </c>
      <c r="F26" s="2">
        <v>11</v>
      </c>
      <c r="G26" s="2">
        <v>43</v>
      </c>
      <c r="H26" s="2">
        <v>39</v>
      </c>
      <c r="I26" s="162">
        <v>25</v>
      </c>
      <c r="J26" s="383">
        <f t="shared" si="0"/>
        <v>26</v>
      </c>
      <c r="K26" s="383">
        <f t="shared" si="1"/>
        <v>25</v>
      </c>
      <c r="L26" s="930"/>
      <c r="M26" s="931"/>
      <c r="N26" s="931"/>
      <c r="O26" s="932"/>
      <c r="Q26" s="422" t="s">
        <v>902</v>
      </c>
      <c r="R26" s="20"/>
      <c r="S26" s="20"/>
      <c r="T26" s="20"/>
      <c r="U26" s="20" t="s">
        <v>532</v>
      </c>
      <c r="V26" s="10"/>
      <c r="W26" s="20"/>
      <c r="X26" s="20"/>
      <c r="Y26" s="20"/>
      <c r="Z26" s="20"/>
      <c r="AA26" s="20"/>
      <c r="AB26" s="20" t="s">
        <v>1210</v>
      </c>
      <c r="AC26" s="20"/>
      <c r="AD26" s="20"/>
      <c r="AE26" s="21" t="s">
        <v>532</v>
      </c>
    </row>
    <row r="27" spans="1:31" ht="15" customHeight="1" x14ac:dyDescent="0.2">
      <c r="A27" s="744">
        <v>6</v>
      </c>
      <c r="B27" s="242" t="s">
        <v>1808</v>
      </c>
      <c r="C27" s="2">
        <v>26</v>
      </c>
      <c r="D27" s="2">
        <v>9</v>
      </c>
      <c r="E27" s="2">
        <v>7</v>
      </c>
      <c r="F27" s="2">
        <v>10</v>
      </c>
      <c r="G27" s="2">
        <v>36</v>
      </c>
      <c r="H27" s="2">
        <v>39</v>
      </c>
      <c r="I27" s="162">
        <v>25</v>
      </c>
      <c r="J27" s="383">
        <f t="shared" si="0"/>
        <v>26</v>
      </c>
      <c r="K27" s="383">
        <f t="shared" si="1"/>
        <v>25</v>
      </c>
      <c r="L27" s="930"/>
      <c r="M27" s="931"/>
      <c r="N27" s="931"/>
      <c r="O27" s="932"/>
      <c r="Q27" s="422" t="s">
        <v>158</v>
      </c>
      <c r="R27" s="20"/>
      <c r="S27" s="20"/>
      <c r="T27" s="20"/>
      <c r="U27" s="20"/>
      <c r="V27" s="20"/>
      <c r="W27" s="10"/>
      <c r="X27" s="20"/>
      <c r="Y27" s="20"/>
      <c r="Z27" s="20"/>
      <c r="AA27" s="20"/>
      <c r="AB27" s="20" t="s">
        <v>1489</v>
      </c>
      <c r="AC27" s="20"/>
      <c r="AD27" s="20"/>
      <c r="AE27" s="21"/>
    </row>
    <row r="28" spans="1:31" ht="15" customHeight="1" x14ac:dyDescent="0.2">
      <c r="A28" s="744">
        <v>7</v>
      </c>
      <c r="B28" s="242" t="s">
        <v>250</v>
      </c>
      <c r="C28" s="2">
        <v>26</v>
      </c>
      <c r="D28" s="2">
        <v>6</v>
      </c>
      <c r="E28" s="2">
        <v>12</v>
      </c>
      <c r="F28" s="2">
        <v>8</v>
      </c>
      <c r="G28" s="2">
        <v>32</v>
      </c>
      <c r="H28" s="2">
        <v>31</v>
      </c>
      <c r="I28" s="162">
        <v>24</v>
      </c>
      <c r="J28" s="383">
        <f t="shared" si="0"/>
        <v>26</v>
      </c>
      <c r="K28" s="383">
        <f t="shared" si="1"/>
        <v>24</v>
      </c>
      <c r="L28" s="930"/>
      <c r="M28" s="931"/>
      <c r="N28" s="931"/>
      <c r="O28" s="932"/>
      <c r="Q28" s="422" t="s">
        <v>322</v>
      </c>
      <c r="R28" s="20"/>
      <c r="S28" s="20"/>
      <c r="T28" s="20"/>
      <c r="U28" s="20"/>
      <c r="V28" s="20"/>
      <c r="W28" s="20"/>
      <c r="X28" s="10"/>
      <c r="Y28" s="20" t="s">
        <v>532</v>
      </c>
      <c r="Z28" s="20"/>
      <c r="AA28" s="20"/>
      <c r="AB28" s="20" t="s">
        <v>1207</v>
      </c>
      <c r="AC28" s="20"/>
      <c r="AD28" s="20"/>
      <c r="AE28" s="21"/>
    </row>
    <row r="29" spans="1:31" ht="15" customHeight="1" x14ac:dyDescent="0.2">
      <c r="A29" s="744">
        <v>8</v>
      </c>
      <c r="B29" s="242" t="s">
        <v>558</v>
      </c>
      <c r="C29" s="2">
        <v>26</v>
      </c>
      <c r="D29" s="2">
        <v>7</v>
      </c>
      <c r="E29" s="2">
        <v>10</v>
      </c>
      <c r="F29" s="2">
        <v>9</v>
      </c>
      <c r="G29" s="2">
        <v>35</v>
      </c>
      <c r="H29" s="2">
        <v>35</v>
      </c>
      <c r="I29" s="162">
        <v>24</v>
      </c>
      <c r="J29" s="383">
        <f t="shared" si="0"/>
        <v>26</v>
      </c>
      <c r="K29" s="383">
        <f t="shared" si="1"/>
        <v>24</v>
      </c>
      <c r="L29" s="930"/>
      <c r="M29" s="931"/>
      <c r="N29" s="931"/>
      <c r="O29" s="932"/>
      <c r="Q29" s="422" t="s">
        <v>514</v>
      </c>
      <c r="R29" s="20"/>
      <c r="S29" s="20"/>
      <c r="T29" s="20"/>
      <c r="U29" s="20"/>
      <c r="V29" s="20"/>
      <c r="W29" s="20"/>
      <c r="X29" s="20" t="s">
        <v>532</v>
      </c>
      <c r="Y29" s="10"/>
      <c r="Z29" s="20"/>
      <c r="AA29" s="20"/>
      <c r="AB29" s="20" t="s">
        <v>1494</v>
      </c>
      <c r="AC29" s="20"/>
      <c r="AD29" s="20"/>
      <c r="AE29" s="21"/>
    </row>
    <row r="30" spans="1:31" ht="15" customHeight="1" x14ac:dyDescent="0.2">
      <c r="A30" s="744">
        <v>9</v>
      </c>
      <c r="B30" s="242" t="s">
        <v>554</v>
      </c>
      <c r="C30" s="2">
        <v>26</v>
      </c>
      <c r="D30" s="2">
        <v>9</v>
      </c>
      <c r="E30" s="2">
        <v>5</v>
      </c>
      <c r="F30" s="2">
        <v>12</v>
      </c>
      <c r="G30" s="2">
        <v>32</v>
      </c>
      <c r="H30" s="2">
        <v>45</v>
      </c>
      <c r="I30" s="162">
        <v>23</v>
      </c>
      <c r="J30" s="383">
        <f t="shared" si="0"/>
        <v>26</v>
      </c>
      <c r="K30" s="383">
        <f t="shared" si="1"/>
        <v>23</v>
      </c>
      <c r="L30" s="930"/>
      <c r="M30" s="931"/>
      <c r="N30" s="931"/>
      <c r="O30" s="932"/>
      <c r="Q30" s="422" t="s">
        <v>544</v>
      </c>
      <c r="R30" s="20"/>
      <c r="S30" s="20"/>
      <c r="T30" s="20"/>
      <c r="U30" s="20"/>
      <c r="V30" s="20"/>
      <c r="W30" s="20"/>
      <c r="X30" s="20"/>
      <c r="Y30" s="20"/>
      <c r="Z30" s="10"/>
      <c r="AA30" s="20"/>
      <c r="AB30" s="20" t="s">
        <v>1488</v>
      </c>
      <c r="AC30" s="20"/>
      <c r="AD30" s="20"/>
      <c r="AE30" s="21"/>
    </row>
    <row r="31" spans="1:31" ht="15" customHeight="1" x14ac:dyDescent="0.2">
      <c r="A31" s="744">
        <v>10</v>
      </c>
      <c r="B31" s="242" t="s">
        <v>128</v>
      </c>
      <c r="C31" s="2">
        <v>26</v>
      </c>
      <c r="D31" s="2">
        <v>8</v>
      </c>
      <c r="E31" s="2">
        <v>6</v>
      </c>
      <c r="F31" s="2">
        <v>12</v>
      </c>
      <c r="G31" s="2">
        <v>26</v>
      </c>
      <c r="H31" s="2">
        <v>33</v>
      </c>
      <c r="I31" s="162">
        <v>22</v>
      </c>
      <c r="J31" s="383">
        <f t="shared" si="0"/>
        <v>26</v>
      </c>
      <c r="K31" s="383">
        <f t="shared" si="1"/>
        <v>22</v>
      </c>
      <c r="L31" s="930"/>
      <c r="M31" s="931"/>
      <c r="N31" s="931"/>
      <c r="O31" s="932"/>
      <c r="Q31" s="422" t="s">
        <v>591</v>
      </c>
      <c r="R31" s="20"/>
      <c r="S31" s="20"/>
      <c r="T31" s="20"/>
      <c r="U31" s="20"/>
      <c r="V31" s="20"/>
      <c r="W31" s="20"/>
      <c r="X31" s="20"/>
      <c r="Y31" s="20"/>
      <c r="Z31" s="20"/>
      <c r="AA31" s="10"/>
      <c r="AB31" s="20" t="s">
        <v>1602</v>
      </c>
      <c r="AC31" s="20"/>
      <c r="AD31" s="20"/>
      <c r="AE31" s="21"/>
    </row>
    <row r="32" spans="1:31" ht="15" customHeight="1" x14ac:dyDescent="0.2">
      <c r="A32" s="744">
        <v>11</v>
      </c>
      <c r="B32" s="242" t="s">
        <v>42</v>
      </c>
      <c r="C32" s="2">
        <v>26</v>
      </c>
      <c r="D32" s="2">
        <v>6</v>
      </c>
      <c r="E32" s="2">
        <v>9</v>
      </c>
      <c r="F32" s="2">
        <v>11</v>
      </c>
      <c r="G32" s="2">
        <v>32</v>
      </c>
      <c r="H32" s="2">
        <v>39</v>
      </c>
      <c r="I32" s="162">
        <v>21</v>
      </c>
      <c r="J32" s="383">
        <f t="shared" si="0"/>
        <v>26</v>
      </c>
      <c r="K32" s="383">
        <f t="shared" si="1"/>
        <v>21</v>
      </c>
      <c r="L32" s="930"/>
      <c r="M32" s="931"/>
      <c r="N32" s="931"/>
      <c r="O32" s="932"/>
      <c r="Q32" s="422" t="s">
        <v>533</v>
      </c>
      <c r="R32" s="20" t="s">
        <v>1490</v>
      </c>
      <c r="S32" s="20" t="s">
        <v>1490</v>
      </c>
      <c r="T32" s="20" t="s">
        <v>844</v>
      </c>
      <c r="U32" s="20" t="s">
        <v>1540</v>
      </c>
      <c r="V32" s="20" t="s">
        <v>1487</v>
      </c>
      <c r="W32" s="20" t="s">
        <v>1489</v>
      </c>
      <c r="X32" s="20" t="s">
        <v>1490</v>
      </c>
      <c r="Y32" s="20" t="s">
        <v>1487</v>
      </c>
      <c r="Z32" s="20" t="s">
        <v>1490</v>
      </c>
      <c r="AA32" s="20" t="s">
        <v>1494</v>
      </c>
      <c r="AB32" s="10"/>
      <c r="AC32" s="20" t="s">
        <v>1646</v>
      </c>
      <c r="AD32" s="20" t="s">
        <v>1493</v>
      </c>
      <c r="AE32" s="21" t="s">
        <v>1795</v>
      </c>
    </row>
    <row r="33" spans="1:31" ht="15" customHeight="1" x14ac:dyDescent="0.2">
      <c r="A33" s="744">
        <v>12</v>
      </c>
      <c r="B33" s="242" t="s">
        <v>534</v>
      </c>
      <c r="C33" s="2">
        <v>26</v>
      </c>
      <c r="D33" s="2">
        <v>7</v>
      </c>
      <c r="E33" s="2">
        <v>7</v>
      </c>
      <c r="F33" s="2">
        <v>12</v>
      </c>
      <c r="G33" s="2">
        <v>32</v>
      </c>
      <c r="H33" s="2">
        <v>45</v>
      </c>
      <c r="I33" s="162">
        <v>21</v>
      </c>
      <c r="J33" s="383">
        <f t="shared" si="0"/>
        <v>26</v>
      </c>
      <c r="K33" s="383">
        <f t="shared" si="1"/>
        <v>21</v>
      </c>
      <c r="L33" s="930"/>
      <c r="M33" s="931"/>
      <c r="N33" s="931"/>
      <c r="O33" s="932"/>
      <c r="Q33" s="422" t="s">
        <v>704</v>
      </c>
      <c r="R33" s="20"/>
      <c r="S33" s="20"/>
      <c r="T33" s="20"/>
      <c r="U33" s="20"/>
      <c r="V33" s="20"/>
      <c r="W33" s="20"/>
      <c r="X33" s="20"/>
      <c r="Y33" s="20"/>
      <c r="Z33" s="20"/>
      <c r="AA33" s="20"/>
      <c r="AB33" s="20" t="s">
        <v>1488</v>
      </c>
      <c r="AC33" s="10"/>
      <c r="AD33" s="20" t="s">
        <v>532</v>
      </c>
      <c r="AE33" s="21"/>
    </row>
    <row r="34" spans="1:31" ht="15" customHeight="1" x14ac:dyDescent="0.2">
      <c r="A34" s="744">
        <v>13</v>
      </c>
      <c r="B34" s="242" t="s">
        <v>164</v>
      </c>
      <c r="C34" s="2">
        <v>26</v>
      </c>
      <c r="D34" s="2">
        <v>6</v>
      </c>
      <c r="E34" s="2">
        <v>8</v>
      </c>
      <c r="F34" s="2">
        <v>12</v>
      </c>
      <c r="G34" s="2">
        <v>29</v>
      </c>
      <c r="H34" s="2">
        <v>38</v>
      </c>
      <c r="I34" s="162">
        <v>20</v>
      </c>
      <c r="J34" s="383">
        <f t="shared" si="0"/>
        <v>26</v>
      </c>
      <c r="K34" s="383">
        <f t="shared" si="1"/>
        <v>20</v>
      </c>
      <c r="L34" s="930"/>
      <c r="M34" s="931"/>
      <c r="N34" s="931"/>
      <c r="O34" s="932"/>
      <c r="Q34" s="422" t="s">
        <v>1587</v>
      </c>
      <c r="R34" s="20"/>
      <c r="S34" s="20"/>
      <c r="T34" s="20"/>
      <c r="U34" s="20"/>
      <c r="V34" s="20"/>
      <c r="W34" s="20"/>
      <c r="X34" s="20"/>
      <c r="Y34" s="20"/>
      <c r="Z34" s="20"/>
      <c r="AA34" s="20"/>
      <c r="AB34" s="20" t="s">
        <v>1207</v>
      </c>
      <c r="AC34" s="20" t="s">
        <v>532</v>
      </c>
      <c r="AD34" s="10"/>
      <c r="AE34" s="21"/>
    </row>
    <row r="35" spans="1:31" ht="15" customHeight="1" thickBot="1" x14ac:dyDescent="0.25">
      <c r="A35" s="745">
        <v>14</v>
      </c>
      <c r="B35" s="243" t="s">
        <v>1518</v>
      </c>
      <c r="C35" s="3">
        <v>26</v>
      </c>
      <c r="D35" s="3">
        <v>4</v>
      </c>
      <c r="E35" s="3">
        <v>9</v>
      </c>
      <c r="F35" s="3">
        <v>13</v>
      </c>
      <c r="G35" s="3">
        <v>22</v>
      </c>
      <c r="H35" s="3">
        <v>42</v>
      </c>
      <c r="I35" s="164">
        <v>17</v>
      </c>
      <c r="J35" s="383">
        <f t="shared" si="0"/>
        <v>26</v>
      </c>
      <c r="K35" s="383">
        <f t="shared" si="1"/>
        <v>17</v>
      </c>
      <c r="L35" s="933"/>
      <c r="M35" s="934"/>
      <c r="N35" s="934"/>
      <c r="O35" s="935"/>
      <c r="Q35" s="423" t="s">
        <v>1214</v>
      </c>
      <c r="R35" s="23"/>
      <c r="S35" s="23"/>
      <c r="T35" s="23"/>
      <c r="U35" s="23"/>
      <c r="V35" s="23"/>
      <c r="W35" s="23"/>
      <c r="X35" s="23"/>
      <c r="Y35" s="23"/>
      <c r="Z35" s="23"/>
      <c r="AA35" s="23"/>
      <c r="AB35" s="23" t="s">
        <v>1602</v>
      </c>
      <c r="AC35" s="23"/>
      <c r="AD35" s="23"/>
      <c r="AE35" s="15"/>
    </row>
    <row r="36" spans="1:31" ht="15" customHeight="1" x14ac:dyDescent="0.2">
      <c r="C36" s="383">
        <f t="shared" ref="C36:I36" si="3">SUM(C22:C35)</f>
        <v>364</v>
      </c>
      <c r="D36" s="383">
        <f t="shared" si="3"/>
        <v>132</v>
      </c>
      <c r="E36" s="383">
        <f t="shared" si="3"/>
        <v>100</v>
      </c>
      <c r="F36" s="383">
        <f t="shared" si="3"/>
        <v>132</v>
      </c>
      <c r="G36" s="383">
        <f t="shared" si="3"/>
        <v>494</v>
      </c>
      <c r="H36" s="383">
        <f t="shared" si="3"/>
        <v>497</v>
      </c>
      <c r="I36" s="383">
        <f t="shared" si="3"/>
        <v>364</v>
      </c>
      <c r="J36" s="383">
        <f t="shared" si="0"/>
        <v>364</v>
      </c>
      <c r="K36" s="383">
        <f t="shared" si="1"/>
        <v>364</v>
      </c>
    </row>
    <row r="37" spans="1:31" ht="15" customHeight="1" thickBot="1" x14ac:dyDescent="0.25"/>
    <row r="38" spans="1:31" ht="15" customHeight="1" thickBot="1" x14ac:dyDescent="0.25">
      <c r="A38" s="1389" t="s">
        <v>2306</v>
      </c>
      <c r="B38" s="1390"/>
      <c r="C38" s="1390"/>
      <c r="D38" s="1390"/>
      <c r="E38" s="1390"/>
      <c r="F38" s="1391"/>
      <c r="G38" s="1386" t="s">
        <v>2356</v>
      </c>
      <c r="H38" s="1387"/>
      <c r="I38" s="1388"/>
      <c r="L38" s="952" t="s">
        <v>538</v>
      </c>
      <c r="M38" s="953"/>
      <c r="N38" s="953"/>
      <c r="O38" s="954"/>
    </row>
    <row r="39" spans="1:31" ht="15" customHeight="1" thickBot="1" x14ac:dyDescent="0.25">
      <c r="A39" s="741" t="s">
        <v>496</v>
      </c>
      <c r="B39" s="747" t="s">
        <v>497</v>
      </c>
      <c r="C39" s="748" t="s">
        <v>498</v>
      </c>
      <c r="D39" s="748" t="s">
        <v>499</v>
      </c>
      <c r="E39" s="748" t="s">
        <v>500</v>
      </c>
      <c r="F39" s="748" t="s">
        <v>501</v>
      </c>
      <c r="G39" s="749" t="s">
        <v>502</v>
      </c>
      <c r="H39" s="749" t="s">
        <v>503</v>
      </c>
      <c r="I39" s="750" t="s">
        <v>504</v>
      </c>
      <c r="L39" s="955"/>
      <c r="M39" s="956"/>
      <c r="N39" s="956"/>
      <c r="O39" s="957"/>
      <c r="Q39" s="24" t="s">
        <v>2357</v>
      </c>
      <c r="R39" s="420" t="s">
        <v>716</v>
      </c>
      <c r="S39" s="420" t="s">
        <v>1590</v>
      </c>
      <c r="T39" s="420" t="s">
        <v>901</v>
      </c>
      <c r="U39" s="420" t="s">
        <v>902</v>
      </c>
      <c r="V39" s="420" t="s">
        <v>1631</v>
      </c>
      <c r="W39" s="420" t="s">
        <v>511</v>
      </c>
      <c r="X39" s="420" t="s">
        <v>1178</v>
      </c>
      <c r="Y39" s="420" t="s">
        <v>566</v>
      </c>
      <c r="Z39" s="420" t="s">
        <v>2136</v>
      </c>
      <c r="AA39" s="420" t="s">
        <v>299</v>
      </c>
      <c r="AB39" s="420" t="s">
        <v>1313</v>
      </c>
      <c r="AC39" s="420" t="s">
        <v>120</v>
      </c>
      <c r="AD39" s="420" t="s">
        <v>153</v>
      </c>
      <c r="AE39" s="421" t="s">
        <v>499</v>
      </c>
    </row>
    <row r="40" spans="1:31" ht="15" customHeight="1" x14ac:dyDescent="0.2">
      <c r="A40" s="743">
        <v>1</v>
      </c>
      <c r="B40" s="159" t="s">
        <v>1180</v>
      </c>
      <c r="C40" s="158">
        <v>26</v>
      </c>
      <c r="D40" s="158">
        <v>18</v>
      </c>
      <c r="E40" s="158">
        <v>5</v>
      </c>
      <c r="F40" s="158">
        <v>3</v>
      </c>
      <c r="G40" s="158">
        <v>68</v>
      </c>
      <c r="H40" s="158">
        <v>32</v>
      </c>
      <c r="I40" s="161">
        <v>41</v>
      </c>
      <c r="J40" s="383">
        <f t="shared" si="0"/>
        <v>26</v>
      </c>
      <c r="K40" s="383">
        <f t="shared" si="1"/>
        <v>41</v>
      </c>
      <c r="L40" s="927" t="s">
        <v>532</v>
      </c>
      <c r="M40" s="928"/>
      <c r="N40" s="928"/>
      <c r="O40" s="929"/>
      <c r="Q40" s="422" t="s">
        <v>716</v>
      </c>
      <c r="R40" s="10"/>
      <c r="S40" s="20"/>
      <c r="T40" s="20"/>
      <c r="U40" s="20"/>
      <c r="V40" s="20"/>
      <c r="W40" s="20"/>
      <c r="X40" s="20"/>
      <c r="Y40" s="20"/>
      <c r="Z40" s="20"/>
      <c r="AA40" s="20"/>
      <c r="AB40" s="20"/>
      <c r="AC40" s="20"/>
      <c r="AD40" s="20"/>
      <c r="AE40" s="21"/>
    </row>
    <row r="41" spans="1:31" ht="15" customHeight="1" x14ac:dyDescent="0.2">
      <c r="A41" s="744">
        <v>2</v>
      </c>
      <c r="B41" s="160" t="s">
        <v>1635</v>
      </c>
      <c r="C41" s="2">
        <v>26</v>
      </c>
      <c r="D41" s="2">
        <v>14</v>
      </c>
      <c r="E41" s="2">
        <v>8</v>
      </c>
      <c r="F41" s="2">
        <v>4</v>
      </c>
      <c r="G41" s="2">
        <v>48</v>
      </c>
      <c r="H41" s="2">
        <v>25</v>
      </c>
      <c r="I41" s="162">
        <v>36</v>
      </c>
      <c r="J41" s="383">
        <f t="shared" si="0"/>
        <v>26</v>
      </c>
      <c r="K41" s="383">
        <f t="shared" si="1"/>
        <v>36</v>
      </c>
      <c r="L41" s="930"/>
      <c r="M41" s="931"/>
      <c r="N41" s="931"/>
      <c r="O41" s="932"/>
      <c r="Q41" s="422" t="s">
        <v>1590</v>
      </c>
      <c r="R41" s="20"/>
      <c r="S41" s="10"/>
      <c r="T41" s="20" t="s">
        <v>532</v>
      </c>
      <c r="U41" s="20"/>
      <c r="V41" s="20"/>
      <c r="W41" s="20"/>
      <c r="X41" s="20"/>
      <c r="Y41" s="20"/>
      <c r="Z41" s="20"/>
      <c r="AA41" s="20"/>
      <c r="AB41" s="20"/>
      <c r="AC41" s="20"/>
      <c r="AD41" s="20"/>
      <c r="AE41" s="21"/>
    </row>
    <row r="42" spans="1:31" ht="15" customHeight="1" x14ac:dyDescent="0.2">
      <c r="A42" s="744">
        <v>3</v>
      </c>
      <c r="B42" s="160" t="s">
        <v>36</v>
      </c>
      <c r="C42" s="2">
        <v>26</v>
      </c>
      <c r="D42" s="2">
        <v>15</v>
      </c>
      <c r="E42" s="2">
        <v>5</v>
      </c>
      <c r="F42" s="2">
        <v>6</v>
      </c>
      <c r="G42" s="2">
        <v>58</v>
      </c>
      <c r="H42" s="2">
        <v>40</v>
      </c>
      <c r="I42" s="162">
        <v>35</v>
      </c>
      <c r="J42" s="383">
        <f t="shared" si="0"/>
        <v>26</v>
      </c>
      <c r="K42" s="383">
        <f t="shared" si="1"/>
        <v>35</v>
      </c>
      <c r="L42" s="930"/>
      <c r="M42" s="931"/>
      <c r="N42" s="931"/>
      <c r="O42" s="932"/>
      <c r="Q42" s="422" t="s">
        <v>901</v>
      </c>
      <c r="R42" s="20"/>
      <c r="S42" s="20" t="s">
        <v>532</v>
      </c>
      <c r="T42" s="10"/>
      <c r="U42" s="20"/>
      <c r="V42" s="20"/>
      <c r="W42" s="20"/>
      <c r="X42" s="20"/>
      <c r="Y42" s="20"/>
      <c r="Z42" s="20"/>
      <c r="AA42" s="20"/>
      <c r="AB42" s="20"/>
      <c r="AC42" s="20"/>
      <c r="AD42" s="20"/>
      <c r="AE42" s="21"/>
    </row>
    <row r="43" spans="1:31" ht="15" customHeight="1" x14ac:dyDescent="0.2">
      <c r="A43" s="744">
        <v>4</v>
      </c>
      <c r="B43" s="160" t="s">
        <v>1827</v>
      </c>
      <c r="C43" s="2">
        <v>26</v>
      </c>
      <c r="D43" s="2">
        <v>12</v>
      </c>
      <c r="E43" s="2">
        <v>9</v>
      </c>
      <c r="F43" s="2">
        <v>5</v>
      </c>
      <c r="G43" s="2">
        <v>55</v>
      </c>
      <c r="H43" s="2">
        <v>31</v>
      </c>
      <c r="I43" s="162">
        <v>33</v>
      </c>
      <c r="J43" s="383">
        <f t="shared" si="0"/>
        <v>26</v>
      </c>
      <c r="K43" s="383">
        <f t="shared" si="1"/>
        <v>33</v>
      </c>
      <c r="L43" s="930"/>
      <c r="M43" s="931"/>
      <c r="N43" s="931"/>
      <c r="O43" s="932"/>
      <c r="Q43" s="422" t="s">
        <v>902</v>
      </c>
      <c r="R43" s="20"/>
      <c r="S43" s="20"/>
      <c r="T43" s="20"/>
      <c r="U43" s="10"/>
      <c r="V43" s="20" t="s">
        <v>532</v>
      </c>
      <c r="W43" s="20"/>
      <c r="X43" s="20"/>
      <c r="Y43" s="20"/>
      <c r="Z43" s="20"/>
      <c r="AA43" s="20"/>
      <c r="AB43" s="20"/>
      <c r="AC43" s="20"/>
      <c r="AD43" s="20"/>
      <c r="AE43" s="21"/>
    </row>
    <row r="44" spans="1:31" ht="15" customHeight="1" x14ac:dyDescent="0.2">
      <c r="A44" s="744">
        <v>5</v>
      </c>
      <c r="B44" s="160" t="s">
        <v>2123</v>
      </c>
      <c r="C44" s="2">
        <v>26</v>
      </c>
      <c r="D44" s="2">
        <v>14</v>
      </c>
      <c r="E44" s="2">
        <v>4</v>
      </c>
      <c r="F44" s="2">
        <v>8</v>
      </c>
      <c r="G44" s="2">
        <v>42</v>
      </c>
      <c r="H44" s="2">
        <v>31</v>
      </c>
      <c r="I44" s="162">
        <v>32</v>
      </c>
      <c r="J44" s="383">
        <f t="shared" si="0"/>
        <v>26</v>
      </c>
      <c r="K44" s="383">
        <f t="shared" si="1"/>
        <v>32</v>
      </c>
      <c r="L44" s="930"/>
      <c r="M44" s="931"/>
      <c r="N44" s="931"/>
      <c r="O44" s="932"/>
      <c r="Q44" s="422" t="s">
        <v>1631</v>
      </c>
      <c r="R44" s="20"/>
      <c r="S44" s="20"/>
      <c r="T44" s="20"/>
      <c r="U44" s="20" t="s">
        <v>532</v>
      </c>
      <c r="V44" s="10"/>
      <c r="W44" s="20"/>
      <c r="X44" s="20"/>
      <c r="Y44" s="20"/>
      <c r="Z44" s="20"/>
      <c r="AA44" s="20"/>
      <c r="AB44" s="20"/>
      <c r="AC44" s="20"/>
      <c r="AD44" s="20"/>
      <c r="AE44" s="21" t="s">
        <v>532</v>
      </c>
    </row>
    <row r="45" spans="1:31" ht="15" customHeight="1" x14ac:dyDescent="0.2">
      <c r="A45" s="744">
        <v>6</v>
      </c>
      <c r="B45" s="160" t="s">
        <v>2170</v>
      </c>
      <c r="C45" s="2">
        <v>26</v>
      </c>
      <c r="D45" s="2">
        <v>12</v>
      </c>
      <c r="E45" s="2">
        <v>5</v>
      </c>
      <c r="F45" s="2">
        <v>9</v>
      </c>
      <c r="G45" s="2">
        <v>51</v>
      </c>
      <c r="H45" s="2">
        <v>38</v>
      </c>
      <c r="I45" s="162">
        <v>29</v>
      </c>
      <c r="J45" s="383">
        <f t="shared" si="0"/>
        <v>26</v>
      </c>
      <c r="K45" s="383">
        <f t="shared" si="1"/>
        <v>29</v>
      </c>
      <c r="L45" s="930"/>
      <c r="M45" s="931"/>
      <c r="N45" s="931"/>
      <c r="O45" s="932"/>
      <c r="Q45" s="422" t="s">
        <v>511</v>
      </c>
      <c r="R45" s="20"/>
      <c r="S45" s="20"/>
      <c r="T45" s="20"/>
      <c r="U45" s="20"/>
      <c r="V45" s="20"/>
      <c r="W45" s="10"/>
      <c r="X45" s="20"/>
      <c r="Y45" s="20"/>
      <c r="Z45" s="20"/>
      <c r="AA45" s="20"/>
      <c r="AB45" s="20"/>
      <c r="AC45" s="20"/>
      <c r="AD45" s="20"/>
      <c r="AE45" s="21"/>
    </row>
    <row r="46" spans="1:31" ht="15" customHeight="1" x14ac:dyDescent="0.2">
      <c r="A46" s="744">
        <v>7</v>
      </c>
      <c r="B46" s="160" t="s">
        <v>991</v>
      </c>
      <c r="C46" s="2">
        <v>26</v>
      </c>
      <c r="D46" s="2">
        <v>12</v>
      </c>
      <c r="E46" s="2">
        <v>5</v>
      </c>
      <c r="F46" s="2">
        <v>9</v>
      </c>
      <c r="G46" s="2">
        <v>46</v>
      </c>
      <c r="H46" s="2">
        <v>44</v>
      </c>
      <c r="I46" s="162">
        <v>29</v>
      </c>
      <c r="J46" s="383">
        <f t="shared" si="0"/>
        <v>26</v>
      </c>
      <c r="K46" s="383">
        <f t="shared" si="1"/>
        <v>29</v>
      </c>
      <c r="L46" s="930"/>
      <c r="M46" s="931"/>
      <c r="N46" s="931"/>
      <c r="O46" s="932"/>
      <c r="Q46" s="422" t="s">
        <v>1178</v>
      </c>
      <c r="R46" s="20"/>
      <c r="S46" s="20"/>
      <c r="T46" s="20"/>
      <c r="U46" s="20"/>
      <c r="V46" s="20"/>
      <c r="W46" s="20"/>
      <c r="X46" s="10"/>
      <c r="Y46" s="20" t="s">
        <v>532</v>
      </c>
      <c r="Z46" s="20"/>
      <c r="AA46" s="20"/>
      <c r="AB46" s="20"/>
      <c r="AC46" s="20"/>
      <c r="AD46" s="20"/>
      <c r="AE46" s="21"/>
    </row>
    <row r="47" spans="1:31" ht="15" customHeight="1" x14ac:dyDescent="0.2">
      <c r="A47" s="744">
        <v>8</v>
      </c>
      <c r="B47" s="160" t="s">
        <v>2138</v>
      </c>
      <c r="C47" s="2">
        <v>26</v>
      </c>
      <c r="D47" s="2">
        <v>11</v>
      </c>
      <c r="E47" s="2">
        <v>5</v>
      </c>
      <c r="F47" s="2">
        <v>10</v>
      </c>
      <c r="G47" s="2">
        <v>43</v>
      </c>
      <c r="H47" s="2">
        <v>37</v>
      </c>
      <c r="I47" s="162">
        <v>27</v>
      </c>
      <c r="J47" s="383">
        <f t="shared" si="0"/>
        <v>26</v>
      </c>
      <c r="K47" s="383">
        <f t="shared" si="1"/>
        <v>27</v>
      </c>
      <c r="L47" s="930"/>
      <c r="M47" s="931"/>
      <c r="N47" s="931"/>
      <c r="O47" s="932"/>
      <c r="Q47" s="422" t="s">
        <v>566</v>
      </c>
      <c r="R47" s="20"/>
      <c r="S47" s="20"/>
      <c r="T47" s="20"/>
      <c r="U47" s="20"/>
      <c r="V47" s="20"/>
      <c r="W47" s="20"/>
      <c r="X47" s="20" t="s">
        <v>532</v>
      </c>
      <c r="Y47" s="10"/>
      <c r="Z47" s="20"/>
      <c r="AA47" s="20"/>
      <c r="AB47" s="20"/>
      <c r="AC47" s="20"/>
      <c r="AD47" s="20"/>
      <c r="AE47" s="21"/>
    </row>
    <row r="48" spans="1:31" ht="15" customHeight="1" x14ac:dyDescent="0.2">
      <c r="A48" s="744">
        <v>9</v>
      </c>
      <c r="B48" s="160" t="s">
        <v>575</v>
      </c>
      <c r="C48" s="2">
        <v>26</v>
      </c>
      <c r="D48" s="2">
        <v>10</v>
      </c>
      <c r="E48" s="2">
        <v>3</v>
      </c>
      <c r="F48" s="2">
        <v>13</v>
      </c>
      <c r="G48" s="2">
        <v>55</v>
      </c>
      <c r="H48" s="2">
        <v>52</v>
      </c>
      <c r="I48" s="162">
        <v>23</v>
      </c>
      <c r="J48" s="383">
        <f t="shared" si="0"/>
        <v>26</v>
      </c>
      <c r="K48" s="383">
        <f t="shared" si="1"/>
        <v>23</v>
      </c>
      <c r="L48" s="930"/>
      <c r="M48" s="931"/>
      <c r="N48" s="931"/>
      <c r="O48" s="932"/>
      <c r="Q48" s="422" t="s">
        <v>2136</v>
      </c>
      <c r="R48" s="20"/>
      <c r="S48" s="20"/>
      <c r="T48" s="20"/>
      <c r="U48" s="20"/>
      <c r="V48" s="20"/>
      <c r="W48" s="20"/>
      <c r="X48" s="20"/>
      <c r="Y48" s="20"/>
      <c r="Z48" s="10"/>
      <c r="AA48" s="20"/>
      <c r="AB48" s="20"/>
      <c r="AC48" s="20"/>
      <c r="AD48" s="20"/>
      <c r="AE48" s="21"/>
    </row>
    <row r="49" spans="1:31" ht="15" customHeight="1" x14ac:dyDescent="0.2">
      <c r="A49" s="744">
        <v>10</v>
      </c>
      <c r="B49" s="160" t="s">
        <v>89</v>
      </c>
      <c r="C49" s="2">
        <v>26</v>
      </c>
      <c r="D49" s="2">
        <v>7</v>
      </c>
      <c r="E49" s="2">
        <v>8</v>
      </c>
      <c r="F49" s="2">
        <v>11</v>
      </c>
      <c r="G49" s="2">
        <v>36</v>
      </c>
      <c r="H49" s="2">
        <v>42</v>
      </c>
      <c r="I49" s="162">
        <v>22</v>
      </c>
      <c r="J49" s="383">
        <f t="shared" si="0"/>
        <v>26</v>
      </c>
      <c r="K49" s="383">
        <f t="shared" si="1"/>
        <v>22</v>
      </c>
      <c r="L49" s="930"/>
      <c r="M49" s="931"/>
      <c r="N49" s="931"/>
      <c r="O49" s="932"/>
      <c r="Q49" s="422" t="s">
        <v>299</v>
      </c>
      <c r="R49" s="20"/>
      <c r="S49" s="20"/>
      <c r="T49" s="20"/>
      <c r="U49" s="20"/>
      <c r="V49" s="20"/>
      <c r="W49" s="20"/>
      <c r="X49" s="20"/>
      <c r="Y49" s="20"/>
      <c r="Z49" s="20"/>
      <c r="AA49" s="10"/>
      <c r="AB49" s="20"/>
      <c r="AC49" s="20"/>
      <c r="AD49" s="20"/>
      <c r="AE49" s="21"/>
    </row>
    <row r="50" spans="1:31" ht="15" customHeight="1" x14ac:dyDescent="0.2">
      <c r="A50" s="744">
        <v>11</v>
      </c>
      <c r="B50" s="160" t="s">
        <v>1314</v>
      </c>
      <c r="C50" s="2">
        <v>26</v>
      </c>
      <c r="D50" s="2">
        <v>7</v>
      </c>
      <c r="E50" s="2">
        <v>7</v>
      </c>
      <c r="F50" s="2">
        <v>12</v>
      </c>
      <c r="G50" s="2">
        <v>47</v>
      </c>
      <c r="H50" s="2">
        <v>59</v>
      </c>
      <c r="I50" s="162">
        <v>21</v>
      </c>
      <c r="J50" s="383">
        <f t="shared" ref="J50:J113" si="4">D50+E50+F50</f>
        <v>26</v>
      </c>
      <c r="K50" s="383">
        <f t="shared" ref="K50:K113" si="5">D50*2+E50</f>
        <v>21</v>
      </c>
      <c r="L50" s="930"/>
      <c r="M50" s="931"/>
      <c r="N50" s="931"/>
      <c r="O50" s="932"/>
      <c r="Q50" s="422" t="s">
        <v>1313</v>
      </c>
      <c r="R50" s="20"/>
      <c r="S50" s="20"/>
      <c r="T50" s="20"/>
      <c r="U50" s="20"/>
      <c r="V50" s="20"/>
      <c r="W50" s="20"/>
      <c r="X50" s="20"/>
      <c r="Y50" s="20"/>
      <c r="Z50" s="20"/>
      <c r="AA50" s="20"/>
      <c r="AB50" s="10"/>
      <c r="AC50" s="20"/>
      <c r="AD50" s="20"/>
      <c r="AE50" s="21"/>
    </row>
    <row r="51" spans="1:31" ht="15" customHeight="1" x14ac:dyDescent="0.2">
      <c r="A51" s="744">
        <v>12</v>
      </c>
      <c r="B51" s="160" t="s">
        <v>1855</v>
      </c>
      <c r="C51" s="2">
        <v>26</v>
      </c>
      <c r="D51" s="2">
        <v>5</v>
      </c>
      <c r="E51" s="2">
        <v>3</v>
      </c>
      <c r="F51" s="2">
        <v>18</v>
      </c>
      <c r="G51" s="2">
        <v>36</v>
      </c>
      <c r="H51" s="2">
        <v>66</v>
      </c>
      <c r="I51" s="162">
        <v>13</v>
      </c>
      <c r="J51" s="383">
        <f t="shared" si="4"/>
        <v>26</v>
      </c>
      <c r="K51" s="383">
        <f t="shared" si="5"/>
        <v>13</v>
      </c>
      <c r="L51" s="930"/>
      <c r="M51" s="931"/>
      <c r="N51" s="931"/>
      <c r="O51" s="932"/>
      <c r="Q51" s="422" t="s">
        <v>120</v>
      </c>
      <c r="R51" s="20"/>
      <c r="S51" s="20"/>
      <c r="T51" s="20"/>
      <c r="U51" s="20"/>
      <c r="V51" s="20"/>
      <c r="W51" s="20"/>
      <c r="X51" s="20"/>
      <c r="Y51" s="20"/>
      <c r="Z51" s="20"/>
      <c r="AA51" s="20"/>
      <c r="AB51" s="20"/>
      <c r="AC51" s="10"/>
      <c r="AD51" s="20" t="s">
        <v>532</v>
      </c>
      <c r="AE51" s="21"/>
    </row>
    <row r="52" spans="1:31" ht="15" customHeight="1" x14ac:dyDescent="0.2">
      <c r="A52" s="744">
        <v>13</v>
      </c>
      <c r="B52" s="160" t="s">
        <v>433</v>
      </c>
      <c r="C52" s="2">
        <v>26</v>
      </c>
      <c r="D52" s="2">
        <v>3</v>
      </c>
      <c r="E52" s="2">
        <v>6</v>
      </c>
      <c r="F52" s="2">
        <v>17</v>
      </c>
      <c r="G52" s="2">
        <v>20</v>
      </c>
      <c r="H52" s="2">
        <v>58</v>
      </c>
      <c r="I52" s="162">
        <v>12</v>
      </c>
      <c r="J52" s="383">
        <f t="shared" si="4"/>
        <v>26</v>
      </c>
      <c r="K52" s="383">
        <f t="shared" si="5"/>
        <v>12</v>
      </c>
      <c r="L52" s="930"/>
      <c r="M52" s="931"/>
      <c r="N52" s="931"/>
      <c r="O52" s="932"/>
      <c r="Q52" s="422" t="s">
        <v>153</v>
      </c>
      <c r="R52" s="20"/>
      <c r="S52" s="20"/>
      <c r="T52" s="20"/>
      <c r="U52" s="20"/>
      <c r="V52" s="20"/>
      <c r="W52" s="20"/>
      <c r="X52" s="20"/>
      <c r="Y52" s="20"/>
      <c r="Z52" s="20"/>
      <c r="AA52" s="20"/>
      <c r="AB52" s="20"/>
      <c r="AC52" s="20" t="s">
        <v>532</v>
      </c>
      <c r="AD52" s="10"/>
      <c r="AE52" s="21"/>
    </row>
    <row r="53" spans="1:31" ht="15" customHeight="1" thickBot="1" x14ac:dyDescent="0.25">
      <c r="A53" s="745">
        <v>14</v>
      </c>
      <c r="B53" s="163" t="s">
        <v>304</v>
      </c>
      <c r="C53" s="3">
        <v>26</v>
      </c>
      <c r="D53" s="3">
        <v>3</v>
      </c>
      <c r="E53" s="3">
        <v>5</v>
      </c>
      <c r="F53" s="3">
        <v>18</v>
      </c>
      <c r="G53" s="3">
        <v>28</v>
      </c>
      <c r="H53" s="3">
        <v>78</v>
      </c>
      <c r="I53" s="164">
        <v>11</v>
      </c>
      <c r="J53" s="383">
        <f t="shared" si="4"/>
        <v>26</v>
      </c>
      <c r="K53" s="383">
        <f t="shared" si="5"/>
        <v>11</v>
      </c>
      <c r="L53" s="933"/>
      <c r="M53" s="934"/>
      <c r="N53" s="934"/>
      <c r="O53" s="935"/>
      <c r="Q53" s="423" t="s">
        <v>499</v>
      </c>
      <c r="R53" s="23"/>
      <c r="S53" s="23"/>
      <c r="T53" s="23"/>
      <c r="U53" s="23"/>
      <c r="V53" s="23"/>
      <c r="W53" s="23"/>
      <c r="X53" s="23"/>
      <c r="Y53" s="23"/>
      <c r="Z53" s="23"/>
      <c r="AA53" s="23"/>
      <c r="AB53" s="23"/>
      <c r="AC53" s="23"/>
      <c r="AD53" s="23"/>
      <c r="AE53" s="15"/>
    </row>
    <row r="54" spans="1:31" ht="15" customHeight="1" x14ac:dyDescent="0.2">
      <c r="C54" s="383">
        <f t="shared" ref="C54:I54" si="6">SUM(C40:C53)</f>
        <v>364</v>
      </c>
      <c r="D54" s="383">
        <f t="shared" si="6"/>
        <v>143</v>
      </c>
      <c r="E54" s="383">
        <f t="shared" si="6"/>
        <v>78</v>
      </c>
      <c r="F54" s="383">
        <f t="shared" si="6"/>
        <v>143</v>
      </c>
      <c r="G54" s="383">
        <f t="shared" si="6"/>
        <v>633</v>
      </c>
      <c r="H54" s="383">
        <f t="shared" si="6"/>
        <v>633</v>
      </c>
      <c r="I54" s="383">
        <f t="shared" si="6"/>
        <v>364</v>
      </c>
      <c r="J54" s="383">
        <f t="shared" si="4"/>
        <v>364</v>
      </c>
      <c r="K54" s="383">
        <f t="shared" si="5"/>
        <v>364</v>
      </c>
    </row>
    <row r="55" spans="1:31" ht="15" customHeight="1" thickBot="1" x14ac:dyDescent="0.25"/>
    <row r="56" spans="1:31" ht="15" customHeight="1" thickBot="1" x14ac:dyDescent="0.25">
      <c r="A56" s="1375" t="s">
        <v>2223</v>
      </c>
      <c r="B56" s="1376"/>
      <c r="C56" s="1376"/>
      <c r="D56" s="1376"/>
      <c r="E56" s="1376"/>
      <c r="F56" s="1377"/>
      <c r="G56" s="1378" t="s">
        <v>2356</v>
      </c>
      <c r="H56" s="1379"/>
      <c r="I56" s="1380"/>
      <c r="L56" s="952" t="s">
        <v>538</v>
      </c>
      <c r="M56" s="953"/>
      <c r="N56" s="953"/>
      <c r="O56" s="954"/>
    </row>
    <row r="57" spans="1:31" ht="15" customHeight="1" thickBot="1" x14ac:dyDescent="0.25">
      <c r="A57" s="753" t="s">
        <v>496</v>
      </c>
      <c r="B57" s="758" t="s">
        <v>497</v>
      </c>
      <c r="C57" s="759" t="s">
        <v>498</v>
      </c>
      <c r="D57" s="759" t="s">
        <v>499</v>
      </c>
      <c r="E57" s="759" t="s">
        <v>500</v>
      </c>
      <c r="F57" s="759" t="s">
        <v>501</v>
      </c>
      <c r="G57" s="760" t="s">
        <v>502</v>
      </c>
      <c r="H57" s="760" t="s">
        <v>503</v>
      </c>
      <c r="I57" s="761" t="s">
        <v>504</v>
      </c>
      <c r="L57" s="955"/>
      <c r="M57" s="956"/>
      <c r="N57" s="956"/>
      <c r="O57" s="957"/>
      <c r="Q57" s="24" t="s">
        <v>2357</v>
      </c>
      <c r="R57" s="683" t="s">
        <v>1196</v>
      </c>
      <c r="S57" s="683" t="s">
        <v>1615</v>
      </c>
      <c r="T57" s="683" t="s">
        <v>541</v>
      </c>
      <c r="U57" s="683" t="s">
        <v>1503</v>
      </c>
      <c r="V57" s="683" t="s">
        <v>564</v>
      </c>
      <c r="W57" s="683" t="s">
        <v>59</v>
      </c>
      <c r="X57" s="683" t="s">
        <v>1088</v>
      </c>
      <c r="Y57" s="683" t="s">
        <v>1089</v>
      </c>
      <c r="Z57" s="683" t="s">
        <v>610</v>
      </c>
      <c r="AA57" s="683" t="s">
        <v>514</v>
      </c>
      <c r="AB57" s="684" t="s">
        <v>727</v>
      </c>
    </row>
    <row r="58" spans="1:31" ht="15" customHeight="1" x14ac:dyDescent="0.2">
      <c r="A58" s="757">
        <v>1</v>
      </c>
      <c r="B58" s="159" t="s">
        <v>2254</v>
      </c>
      <c r="C58" s="158">
        <v>20</v>
      </c>
      <c r="D58" s="158">
        <v>14</v>
      </c>
      <c r="E58" s="158">
        <v>3</v>
      </c>
      <c r="F58" s="158">
        <v>3</v>
      </c>
      <c r="G58" s="158">
        <v>41</v>
      </c>
      <c r="H58" s="158">
        <v>18</v>
      </c>
      <c r="I58" s="161">
        <v>31</v>
      </c>
      <c r="J58" s="383">
        <f t="shared" si="4"/>
        <v>20</v>
      </c>
      <c r="K58" s="383">
        <f t="shared" si="5"/>
        <v>31</v>
      </c>
      <c r="L58" s="927" t="s">
        <v>532</v>
      </c>
      <c r="M58" s="928"/>
      <c r="N58" s="928"/>
      <c r="O58" s="929"/>
      <c r="Q58" s="681" t="s">
        <v>1196</v>
      </c>
      <c r="R58" s="10"/>
      <c r="S58" s="20"/>
      <c r="T58" s="20" t="s">
        <v>1602</v>
      </c>
      <c r="U58" s="20"/>
      <c r="V58" s="20"/>
      <c r="W58" s="20"/>
      <c r="X58" s="20"/>
      <c r="Y58" s="20"/>
      <c r="Z58" s="20"/>
      <c r="AA58" s="20"/>
      <c r="AB58" s="21"/>
    </row>
    <row r="59" spans="1:31" ht="15" customHeight="1" x14ac:dyDescent="0.2">
      <c r="A59" s="755">
        <v>2</v>
      </c>
      <c r="B59" s="160" t="s">
        <v>2273</v>
      </c>
      <c r="C59" s="2">
        <v>20</v>
      </c>
      <c r="D59" s="2">
        <v>13</v>
      </c>
      <c r="E59" s="2">
        <v>1</v>
      </c>
      <c r="F59" s="2">
        <v>6</v>
      </c>
      <c r="G59" s="2">
        <v>38</v>
      </c>
      <c r="H59" s="2">
        <v>26</v>
      </c>
      <c r="I59" s="162">
        <v>27</v>
      </c>
      <c r="J59" s="383">
        <f t="shared" si="4"/>
        <v>20</v>
      </c>
      <c r="K59" s="383">
        <f t="shared" si="5"/>
        <v>27</v>
      </c>
      <c r="L59" s="930"/>
      <c r="M59" s="931"/>
      <c r="N59" s="931"/>
      <c r="O59" s="932"/>
      <c r="Q59" s="681" t="s">
        <v>241</v>
      </c>
      <c r="R59" s="20"/>
      <c r="S59" s="10"/>
      <c r="T59" s="20" t="s">
        <v>1207</v>
      </c>
      <c r="U59" s="20"/>
      <c r="V59" s="20"/>
      <c r="W59" s="20" t="s">
        <v>532</v>
      </c>
      <c r="X59" s="20"/>
      <c r="Y59" s="20"/>
      <c r="Z59" s="20"/>
      <c r="AA59" s="20"/>
      <c r="AB59" s="21"/>
    </row>
    <row r="60" spans="1:31" ht="15" customHeight="1" x14ac:dyDescent="0.2">
      <c r="A60" s="755">
        <v>3</v>
      </c>
      <c r="B60" s="160" t="s">
        <v>2262</v>
      </c>
      <c r="C60" s="2">
        <v>20</v>
      </c>
      <c r="D60" s="2">
        <v>11</v>
      </c>
      <c r="E60" s="2">
        <v>3</v>
      </c>
      <c r="F60" s="2">
        <v>6</v>
      </c>
      <c r="G60" s="2">
        <v>49</v>
      </c>
      <c r="H60" s="2">
        <v>36</v>
      </c>
      <c r="I60" s="162">
        <v>25</v>
      </c>
      <c r="J60" s="383">
        <f t="shared" si="4"/>
        <v>20</v>
      </c>
      <c r="K60" s="383">
        <f t="shared" si="5"/>
        <v>25</v>
      </c>
      <c r="L60" s="930"/>
      <c r="M60" s="931"/>
      <c r="N60" s="931"/>
      <c r="O60" s="932"/>
      <c r="Q60" s="681" t="s">
        <v>541</v>
      </c>
      <c r="R60" s="20" t="s">
        <v>1646</v>
      </c>
      <c r="S60" s="20" t="s">
        <v>1643</v>
      </c>
      <c r="T60" s="10"/>
      <c r="U60" s="20" t="s">
        <v>1493</v>
      </c>
      <c r="V60" s="20" t="s">
        <v>844</v>
      </c>
      <c r="W60" s="20" t="s">
        <v>1597</v>
      </c>
      <c r="X60" s="20" t="s">
        <v>1603</v>
      </c>
      <c r="Y60" s="20" t="s">
        <v>844</v>
      </c>
      <c r="Z60" s="20" t="s">
        <v>1602</v>
      </c>
      <c r="AA60" s="20" t="s">
        <v>1597</v>
      </c>
      <c r="AB60" s="21" t="s">
        <v>1881</v>
      </c>
    </row>
    <row r="61" spans="1:31" ht="15" customHeight="1" x14ac:dyDescent="0.2">
      <c r="A61" s="755">
        <v>4</v>
      </c>
      <c r="B61" s="160" t="s">
        <v>2264</v>
      </c>
      <c r="C61" s="2">
        <v>20</v>
      </c>
      <c r="D61" s="2">
        <v>10</v>
      </c>
      <c r="E61" s="2">
        <v>5</v>
      </c>
      <c r="F61" s="2">
        <v>5</v>
      </c>
      <c r="G61" s="2">
        <v>38</v>
      </c>
      <c r="H61" s="2">
        <v>31</v>
      </c>
      <c r="I61" s="162">
        <v>25</v>
      </c>
      <c r="J61" s="383">
        <f t="shared" si="4"/>
        <v>20</v>
      </c>
      <c r="K61" s="383">
        <f t="shared" si="5"/>
        <v>25</v>
      </c>
      <c r="L61" s="930"/>
      <c r="M61" s="931"/>
      <c r="N61" s="931"/>
      <c r="O61" s="932"/>
      <c r="Q61" s="681" t="s">
        <v>1503</v>
      </c>
      <c r="R61" s="20"/>
      <c r="S61" s="20"/>
      <c r="T61" s="20" t="s">
        <v>1495</v>
      </c>
      <c r="U61" s="10"/>
      <c r="V61" s="20"/>
      <c r="W61" s="20"/>
      <c r="X61" s="20"/>
      <c r="Y61" s="20"/>
      <c r="Z61" s="20"/>
      <c r="AA61" s="20"/>
      <c r="AB61" s="21"/>
    </row>
    <row r="62" spans="1:31" ht="15" customHeight="1" x14ac:dyDescent="0.2">
      <c r="A62" s="755">
        <v>5</v>
      </c>
      <c r="B62" s="160" t="s">
        <v>1208</v>
      </c>
      <c r="C62" s="2">
        <v>20</v>
      </c>
      <c r="D62" s="2">
        <v>8</v>
      </c>
      <c r="E62" s="2">
        <v>4</v>
      </c>
      <c r="F62" s="2">
        <v>8</v>
      </c>
      <c r="G62" s="2">
        <v>32</v>
      </c>
      <c r="H62" s="2">
        <v>36</v>
      </c>
      <c r="I62" s="162">
        <v>20</v>
      </c>
      <c r="J62" s="383">
        <f t="shared" si="4"/>
        <v>20</v>
      </c>
      <c r="K62" s="383">
        <f t="shared" si="5"/>
        <v>20</v>
      </c>
      <c r="L62" s="930"/>
      <c r="M62" s="931"/>
      <c r="N62" s="931"/>
      <c r="O62" s="932"/>
      <c r="Q62" s="681" t="s">
        <v>564</v>
      </c>
      <c r="R62" s="20"/>
      <c r="S62" s="20"/>
      <c r="T62" s="20" t="s">
        <v>1599</v>
      </c>
      <c r="U62" s="20"/>
      <c r="V62" s="10"/>
      <c r="W62" s="20"/>
      <c r="X62" s="20"/>
      <c r="Y62" s="20"/>
      <c r="Z62" s="20"/>
      <c r="AA62" s="20"/>
      <c r="AB62" s="21"/>
    </row>
    <row r="63" spans="1:31" ht="15" customHeight="1" x14ac:dyDescent="0.2">
      <c r="A63" s="755">
        <v>6</v>
      </c>
      <c r="B63" s="160" t="s">
        <v>2308</v>
      </c>
      <c r="C63" s="2">
        <v>20</v>
      </c>
      <c r="D63" s="2">
        <v>7</v>
      </c>
      <c r="E63" s="2">
        <v>5</v>
      </c>
      <c r="F63" s="2">
        <v>8</v>
      </c>
      <c r="G63" s="2">
        <v>35</v>
      </c>
      <c r="H63" s="2">
        <v>39</v>
      </c>
      <c r="I63" s="162">
        <v>19</v>
      </c>
      <c r="J63" s="383">
        <f t="shared" si="4"/>
        <v>20</v>
      </c>
      <c r="K63" s="383">
        <f t="shared" si="5"/>
        <v>19</v>
      </c>
      <c r="L63" s="930"/>
      <c r="M63" s="931"/>
      <c r="N63" s="931"/>
      <c r="O63" s="932"/>
      <c r="Q63" s="681" t="s">
        <v>59</v>
      </c>
      <c r="R63" s="20"/>
      <c r="S63" s="20"/>
      <c r="T63" s="20" t="s">
        <v>1490</v>
      </c>
      <c r="U63" s="20"/>
      <c r="V63" s="20"/>
      <c r="W63" s="10"/>
      <c r="X63" s="20"/>
      <c r="Y63" s="20"/>
      <c r="Z63" s="20"/>
      <c r="AA63" s="20"/>
      <c r="AB63" s="21"/>
    </row>
    <row r="64" spans="1:31" ht="15" customHeight="1" x14ac:dyDescent="0.2">
      <c r="A64" s="755">
        <v>7</v>
      </c>
      <c r="B64" s="160" t="s">
        <v>106</v>
      </c>
      <c r="C64" s="2">
        <v>20</v>
      </c>
      <c r="D64" s="2">
        <v>6</v>
      </c>
      <c r="E64" s="2">
        <v>6</v>
      </c>
      <c r="F64" s="2">
        <v>8</v>
      </c>
      <c r="G64" s="2">
        <v>26</v>
      </c>
      <c r="H64" s="2">
        <v>23</v>
      </c>
      <c r="I64" s="162">
        <v>18</v>
      </c>
      <c r="J64" s="383">
        <f t="shared" si="4"/>
        <v>20</v>
      </c>
      <c r="K64" s="383">
        <f t="shared" si="5"/>
        <v>18</v>
      </c>
      <c r="L64" s="930"/>
      <c r="M64" s="931"/>
      <c r="N64" s="931"/>
      <c r="O64" s="932"/>
      <c r="Q64" s="681" t="s">
        <v>1088</v>
      </c>
      <c r="R64" s="20"/>
      <c r="S64" s="20"/>
      <c r="T64" s="20" t="s">
        <v>1493</v>
      </c>
      <c r="U64" s="20"/>
      <c r="V64" s="20"/>
      <c r="W64" s="20"/>
      <c r="X64" s="10"/>
      <c r="Y64" s="20"/>
      <c r="Z64" s="20"/>
      <c r="AA64" s="20"/>
      <c r="AB64" s="21"/>
    </row>
    <row r="65" spans="1:29" ht="15" customHeight="1" x14ac:dyDescent="0.2">
      <c r="A65" s="755">
        <v>8</v>
      </c>
      <c r="B65" s="160" t="s">
        <v>2257</v>
      </c>
      <c r="C65" s="2">
        <v>20</v>
      </c>
      <c r="D65" s="2">
        <v>8</v>
      </c>
      <c r="E65" s="2">
        <v>2</v>
      </c>
      <c r="F65" s="2">
        <v>10</v>
      </c>
      <c r="G65" s="2">
        <v>35</v>
      </c>
      <c r="H65" s="2">
        <v>40</v>
      </c>
      <c r="I65" s="162">
        <v>18</v>
      </c>
      <c r="J65" s="383">
        <f t="shared" si="4"/>
        <v>20</v>
      </c>
      <c r="K65" s="383">
        <f t="shared" si="5"/>
        <v>18</v>
      </c>
      <c r="L65" s="930"/>
      <c r="M65" s="931"/>
      <c r="N65" s="931"/>
      <c r="O65" s="932"/>
      <c r="Q65" s="681" t="s">
        <v>1089</v>
      </c>
      <c r="R65" s="20"/>
      <c r="S65" s="20"/>
      <c r="T65" s="20" t="s">
        <v>1601</v>
      </c>
      <c r="U65" s="20"/>
      <c r="V65" s="20"/>
      <c r="W65" s="20"/>
      <c r="X65" s="20"/>
      <c r="Y65" s="10"/>
      <c r="Z65" s="20"/>
      <c r="AA65" s="20"/>
      <c r="AB65" s="21"/>
    </row>
    <row r="66" spans="1:29" ht="15" customHeight="1" x14ac:dyDescent="0.2">
      <c r="A66" s="755">
        <v>9</v>
      </c>
      <c r="B66" s="160" t="s">
        <v>1350</v>
      </c>
      <c r="C66" s="2">
        <v>20</v>
      </c>
      <c r="D66" s="2">
        <v>3</v>
      </c>
      <c r="E66" s="2">
        <v>8</v>
      </c>
      <c r="F66" s="2">
        <v>9</v>
      </c>
      <c r="G66" s="2">
        <v>20</v>
      </c>
      <c r="H66" s="2">
        <v>34</v>
      </c>
      <c r="I66" s="162">
        <v>14</v>
      </c>
      <c r="J66" s="383">
        <f t="shared" si="4"/>
        <v>20</v>
      </c>
      <c r="K66" s="383">
        <f t="shared" si="5"/>
        <v>14</v>
      </c>
      <c r="L66" s="930"/>
      <c r="M66" s="931"/>
      <c r="N66" s="931"/>
      <c r="O66" s="932"/>
      <c r="Q66" s="681" t="s">
        <v>610</v>
      </c>
      <c r="R66" s="20"/>
      <c r="S66" s="20"/>
      <c r="T66" s="20" t="s">
        <v>1493</v>
      </c>
      <c r="U66" s="20"/>
      <c r="V66" s="20"/>
      <c r="W66" s="20"/>
      <c r="X66" s="20"/>
      <c r="Y66" s="20"/>
      <c r="Z66" s="10"/>
      <c r="AA66" s="20" t="s">
        <v>532</v>
      </c>
      <c r="AB66" s="21"/>
    </row>
    <row r="67" spans="1:29" ht="15" customHeight="1" x14ac:dyDescent="0.2">
      <c r="A67" s="755">
        <v>10</v>
      </c>
      <c r="B67" s="160" t="s">
        <v>2358</v>
      </c>
      <c r="C67" s="2">
        <v>20</v>
      </c>
      <c r="D67" s="2">
        <v>4</v>
      </c>
      <c r="E67" s="2">
        <v>5</v>
      </c>
      <c r="F67" s="2">
        <v>11</v>
      </c>
      <c r="G67" s="2">
        <v>26</v>
      </c>
      <c r="H67" s="2">
        <v>33</v>
      </c>
      <c r="I67" s="162">
        <v>13</v>
      </c>
      <c r="J67" s="383">
        <f t="shared" si="4"/>
        <v>20</v>
      </c>
      <c r="K67" s="383">
        <f t="shared" si="5"/>
        <v>13</v>
      </c>
      <c r="L67" s="930"/>
      <c r="M67" s="931"/>
      <c r="N67" s="931"/>
      <c r="O67" s="932"/>
      <c r="Q67" s="681" t="s">
        <v>514</v>
      </c>
      <c r="R67" s="20"/>
      <c r="S67" s="20"/>
      <c r="T67" s="20" t="s">
        <v>1490</v>
      </c>
      <c r="U67" s="20"/>
      <c r="V67" s="20"/>
      <c r="W67" s="20"/>
      <c r="X67" s="20"/>
      <c r="Y67" s="20"/>
      <c r="Z67" s="20" t="s">
        <v>532</v>
      </c>
      <c r="AA67" s="10"/>
      <c r="AB67" s="21"/>
    </row>
    <row r="68" spans="1:29" ht="15" customHeight="1" thickBot="1" x14ac:dyDescent="0.25">
      <c r="A68" s="756">
        <v>11</v>
      </c>
      <c r="B68" s="163" t="s">
        <v>345</v>
      </c>
      <c r="C68" s="3">
        <v>20</v>
      </c>
      <c r="D68" s="3">
        <v>4</v>
      </c>
      <c r="E68" s="3">
        <v>2</v>
      </c>
      <c r="F68" s="3">
        <v>14</v>
      </c>
      <c r="G68" s="3">
        <v>27</v>
      </c>
      <c r="H68" s="3">
        <v>51</v>
      </c>
      <c r="I68" s="164">
        <v>10</v>
      </c>
      <c r="J68" s="383">
        <f t="shared" si="4"/>
        <v>20</v>
      </c>
      <c r="K68" s="383">
        <f t="shared" si="5"/>
        <v>10</v>
      </c>
      <c r="L68" s="933"/>
      <c r="M68" s="934"/>
      <c r="N68" s="934"/>
      <c r="O68" s="935"/>
      <c r="Q68" s="682" t="s">
        <v>727</v>
      </c>
      <c r="R68" s="23"/>
      <c r="S68" s="23"/>
      <c r="T68" s="23" t="s">
        <v>1602</v>
      </c>
      <c r="U68" s="23"/>
      <c r="V68" s="23"/>
      <c r="W68" s="23"/>
      <c r="X68" s="23"/>
      <c r="Y68" s="23"/>
      <c r="Z68" s="23"/>
      <c r="AA68" s="23"/>
      <c r="AB68" s="15"/>
    </row>
    <row r="69" spans="1:29" ht="15" customHeight="1" x14ac:dyDescent="0.2">
      <c r="C69" s="383">
        <f t="shared" ref="C69:I69" si="7">SUM(C58:C68)</f>
        <v>220</v>
      </c>
      <c r="D69" s="383">
        <f t="shared" si="7"/>
        <v>88</v>
      </c>
      <c r="E69" s="383">
        <f t="shared" si="7"/>
        <v>44</v>
      </c>
      <c r="F69" s="383">
        <f t="shared" si="7"/>
        <v>88</v>
      </c>
      <c r="G69" s="383">
        <f t="shared" si="7"/>
        <v>367</v>
      </c>
      <c r="H69" s="383">
        <f t="shared" si="7"/>
        <v>367</v>
      </c>
      <c r="I69" s="383">
        <f t="shared" si="7"/>
        <v>220</v>
      </c>
      <c r="J69" s="383">
        <f t="shared" si="4"/>
        <v>220</v>
      </c>
      <c r="K69" s="383">
        <f t="shared" si="5"/>
        <v>220</v>
      </c>
    </row>
    <row r="70" spans="1:29" ht="15" customHeight="1" thickBot="1" x14ac:dyDescent="0.25">
      <c r="L70" s="4" t="s">
        <v>532</v>
      </c>
    </row>
    <row r="71" spans="1:29" ht="15" customHeight="1" thickBot="1" x14ac:dyDescent="0.25">
      <c r="A71" s="1375" t="s">
        <v>2231</v>
      </c>
      <c r="B71" s="1376"/>
      <c r="C71" s="1376"/>
      <c r="D71" s="1376"/>
      <c r="E71" s="1376"/>
      <c r="F71" s="1377"/>
      <c r="G71" s="1378" t="s">
        <v>2356</v>
      </c>
      <c r="H71" s="1379"/>
      <c r="I71" s="1380"/>
      <c r="L71" s="1216" t="s">
        <v>588</v>
      </c>
      <c r="M71" s="1217"/>
      <c r="N71" s="1217"/>
      <c r="O71" s="1218"/>
    </row>
    <row r="72" spans="1:29" ht="15" customHeight="1" thickBot="1" x14ac:dyDescent="0.25">
      <c r="A72" s="753" t="s">
        <v>496</v>
      </c>
      <c r="B72" s="758" t="s">
        <v>497</v>
      </c>
      <c r="C72" s="759" t="s">
        <v>498</v>
      </c>
      <c r="D72" s="759" t="s">
        <v>499</v>
      </c>
      <c r="E72" s="759" t="s">
        <v>500</v>
      </c>
      <c r="F72" s="759" t="s">
        <v>501</v>
      </c>
      <c r="G72" s="760" t="s">
        <v>502</v>
      </c>
      <c r="H72" s="760" t="s">
        <v>503</v>
      </c>
      <c r="I72" s="761" t="s">
        <v>504</v>
      </c>
      <c r="L72" s="1219"/>
      <c r="M72" s="1220"/>
      <c r="N72" s="1220"/>
      <c r="O72" s="1221"/>
      <c r="Q72" s="24" t="s">
        <v>2357</v>
      </c>
      <c r="R72" s="683" t="s">
        <v>1615</v>
      </c>
      <c r="S72" s="683" t="s">
        <v>241</v>
      </c>
      <c r="T72" s="683" t="s">
        <v>1784</v>
      </c>
      <c r="U72" s="683" t="s">
        <v>500</v>
      </c>
      <c r="V72" s="683" t="s">
        <v>1530</v>
      </c>
      <c r="W72" s="683" t="s">
        <v>242</v>
      </c>
      <c r="X72" s="683" t="s">
        <v>610</v>
      </c>
      <c r="Y72" s="683" t="s">
        <v>2089</v>
      </c>
      <c r="Z72" s="683" t="s">
        <v>1959</v>
      </c>
      <c r="AA72" s="683" t="s">
        <v>2090</v>
      </c>
      <c r="AB72" s="683" t="s">
        <v>1587</v>
      </c>
      <c r="AC72" s="684" t="s">
        <v>813</v>
      </c>
    </row>
    <row r="73" spans="1:29" ht="15" customHeight="1" x14ac:dyDescent="0.2">
      <c r="A73" s="757">
        <v>1</v>
      </c>
      <c r="B73" s="159" t="s">
        <v>1443</v>
      </c>
      <c r="C73" s="158">
        <v>22</v>
      </c>
      <c r="D73" s="158">
        <v>11</v>
      </c>
      <c r="E73" s="158">
        <v>9</v>
      </c>
      <c r="F73" s="158">
        <v>2</v>
      </c>
      <c r="G73" s="158">
        <v>40</v>
      </c>
      <c r="H73" s="158">
        <v>20</v>
      </c>
      <c r="I73" s="161">
        <v>31</v>
      </c>
      <c r="J73" s="383">
        <f t="shared" si="4"/>
        <v>22</v>
      </c>
      <c r="K73" s="383">
        <f t="shared" si="5"/>
        <v>31</v>
      </c>
      <c r="L73" s="927" t="s">
        <v>532</v>
      </c>
      <c r="M73" s="928"/>
      <c r="N73" s="928"/>
      <c r="O73" s="929"/>
      <c r="Q73" s="681" t="s">
        <v>1615</v>
      </c>
      <c r="R73" s="10"/>
      <c r="S73" s="20"/>
      <c r="T73" s="20"/>
      <c r="U73" s="20"/>
      <c r="V73" s="20"/>
      <c r="W73" s="20"/>
      <c r="X73" s="20"/>
      <c r="Y73" s="20"/>
      <c r="Z73" s="20"/>
      <c r="AA73" s="20"/>
      <c r="AB73" s="20"/>
      <c r="AC73" s="21"/>
    </row>
    <row r="74" spans="1:29" ht="15" customHeight="1" x14ac:dyDescent="0.2">
      <c r="A74" s="755">
        <v>2</v>
      </c>
      <c r="B74" s="160" t="s">
        <v>2331</v>
      </c>
      <c r="C74" s="2">
        <v>22</v>
      </c>
      <c r="D74" s="2">
        <v>13</v>
      </c>
      <c r="E74" s="2">
        <v>4</v>
      </c>
      <c r="F74" s="2">
        <v>5</v>
      </c>
      <c r="G74" s="2">
        <v>65</v>
      </c>
      <c r="H74" s="2">
        <v>51</v>
      </c>
      <c r="I74" s="162">
        <v>30</v>
      </c>
      <c r="J74" s="383">
        <f t="shared" si="4"/>
        <v>22</v>
      </c>
      <c r="K74" s="383">
        <f t="shared" si="5"/>
        <v>30</v>
      </c>
      <c r="L74" s="930"/>
      <c r="M74" s="931"/>
      <c r="N74" s="931"/>
      <c r="O74" s="932"/>
      <c r="Q74" s="681" t="s">
        <v>241</v>
      </c>
      <c r="R74" s="20"/>
      <c r="S74" s="10"/>
      <c r="T74" s="20"/>
      <c r="U74" s="20"/>
      <c r="V74" s="20"/>
      <c r="W74" s="20"/>
      <c r="X74" s="20"/>
      <c r="Y74" s="20"/>
      <c r="Z74" s="20"/>
      <c r="AA74" s="20"/>
      <c r="AB74" s="20"/>
      <c r="AC74" s="21"/>
    </row>
    <row r="75" spans="1:29" ht="15" customHeight="1" x14ac:dyDescent="0.2">
      <c r="A75" s="755">
        <v>3</v>
      </c>
      <c r="B75" s="160" t="s">
        <v>1446</v>
      </c>
      <c r="C75" s="2">
        <v>22</v>
      </c>
      <c r="D75" s="2">
        <v>13</v>
      </c>
      <c r="E75" s="2">
        <v>3</v>
      </c>
      <c r="F75" s="2">
        <v>6</v>
      </c>
      <c r="G75" s="2">
        <v>45</v>
      </c>
      <c r="H75" s="2">
        <v>39</v>
      </c>
      <c r="I75" s="162">
        <v>29</v>
      </c>
      <c r="J75" s="383">
        <f t="shared" si="4"/>
        <v>22</v>
      </c>
      <c r="K75" s="383">
        <f t="shared" si="5"/>
        <v>29</v>
      </c>
      <c r="L75" s="930"/>
      <c r="M75" s="931"/>
      <c r="N75" s="931"/>
      <c r="O75" s="932"/>
      <c r="Q75" s="681" t="s">
        <v>1784</v>
      </c>
      <c r="R75" s="20"/>
      <c r="S75" s="20"/>
      <c r="T75" s="10"/>
      <c r="U75" s="20"/>
      <c r="V75" s="20"/>
      <c r="W75" s="20"/>
      <c r="X75" s="20"/>
      <c r="Y75" s="20"/>
      <c r="Z75" s="20"/>
      <c r="AA75" s="20"/>
      <c r="AB75" s="20"/>
      <c r="AC75" s="21"/>
    </row>
    <row r="76" spans="1:29" ht="15" customHeight="1" x14ac:dyDescent="0.2">
      <c r="A76" s="755">
        <v>4</v>
      </c>
      <c r="B76" s="160" t="s">
        <v>2270</v>
      </c>
      <c r="C76" s="2">
        <v>22</v>
      </c>
      <c r="D76" s="2">
        <v>9</v>
      </c>
      <c r="E76" s="2">
        <v>8</v>
      </c>
      <c r="F76" s="2">
        <v>5</v>
      </c>
      <c r="G76" s="2">
        <v>42</v>
      </c>
      <c r="H76" s="2">
        <v>32</v>
      </c>
      <c r="I76" s="162">
        <v>26</v>
      </c>
      <c r="J76" s="383">
        <f t="shared" si="4"/>
        <v>22</v>
      </c>
      <c r="K76" s="383">
        <f t="shared" si="5"/>
        <v>26</v>
      </c>
      <c r="L76" s="930"/>
      <c r="M76" s="931"/>
      <c r="N76" s="931"/>
      <c r="O76" s="932"/>
      <c r="Q76" s="681" t="s">
        <v>500</v>
      </c>
      <c r="R76" s="20"/>
      <c r="S76" s="20"/>
      <c r="T76" s="20"/>
      <c r="U76" s="10"/>
      <c r="V76" s="20"/>
      <c r="W76" s="20"/>
      <c r="X76" s="20"/>
      <c r="Y76" s="20"/>
      <c r="Z76" s="20"/>
      <c r="AA76" s="20"/>
      <c r="AB76" s="20"/>
      <c r="AC76" s="21"/>
    </row>
    <row r="77" spans="1:29" ht="15" customHeight="1" x14ac:dyDescent="0.2">
      <c r="A77" s="755">
        <v>5</v>
      </c>
      <c r="B77" s="160" t="s">
        <v>1442</v>
      </c>
      <c r="C77" s="2">
        <v>22</v>
      </c>
      <c r="D77" s="2">
        <v>10</v>
      </c>
      <c r="E77" s="2">
        <v>5</v>
      </c>
      <c r="F77" s="2">
        <v>7</v>
      </c>
      <c r="G77" s="2">
        <v>54</v>
      </c>
      <c r="H77" s="2">
        <v>48</v>
      </c>
      <c r="I77" s="162">
        <v>25</v>
      </c>
      <c r="J77" s="383">
        <f t="shared" si="4"/>
        <v>22</v>
      </c>
      <c r="K77" s="383">
        <f t="shared" si="5"/>
        <v>25</v>
      </c>
      <c r="L77" s="930"/>
      <c r="M77" s="931"/>
      <c r="N77" s="931"/>
      <c r="O77" s="932"/>
      <c r="Q77" s="681" t="s">
        <v>1530</v>
      </c>
      <c r="R77" s="20"/>
      <c r="S77" s="20"/>
      <c r="T77" s="20"/>
      <c r="U77" s="20"/>
      <c r="V77" s="10"/>
      <c r="W77" s="20"/>
      <c r="X77" s="20"/>
      <c r="Y77" s="20"/>
      <c r="Z77" s="20"/>
      <c r="AA77" s="20"/>
      <c r="AB77" s="20"/>
      <c r="AC77" s="21"/>
    </row>
    <row r="78" spans="1:29" ht="15" customHeight="1" x14ac:dyDescent="0.2">
      <c r="A78" s="755">
        <v>6</v>
      </c>
      <c r="B78" s="160" t="s">
        <v>2094</v>
      </c>
      <c r="C78" s="2">
        <v>22</v>
      </c>
      <c r="D78" s="2">
        <v>9</v>
      </c>
      <c r="E78" s="2">
        <v>4</v>
      </c>
      <c r="F78" s="2">
        <v>9</v>
      </c>
      <c r="G78" s="2">
        <v>42</v>
      </c>
      <c r="H78" s="2">
        <v>34</v>
      </c>
      <c r="I78" s="162">
        <v>22</v>
      </c>
      <c r="J78" s="383">
        <f t="shared" si="4"/>
        <v>22</v>
      </c>
      <c r="K78" s="383">
        <f t="shared" si="5"/>
        <v>22</v>
      </c>
      <c r="L78" s="930"/>
      <c r="M78" s="931"/>
      <c r="N78" s="931"/>
      <c r="O78" s="932"/>
      <c r="Q78" s="681" t="s">
        <v>242</v>
      </c>
      <c r="R78" s="20"/>
      <c r="S78" s="20"/>
      <c r="T78" s="20"/>
      <c r="U78" s="20"/>
      <c r="V78" s="20"/>
      <c r="W78" s="10"/>
      <c r="X78" s="20"/>
      <c r="Y78" s="20"/>
      <c r="Z78" s="20"/>
      <c r="AA78" s="20"/>
      <c r="AB78" s="20"/>
      <c r="AC78" s="21"/>
    </row>
    <row r="79" spans="1:29" ht="15" customHeight="1" x14ac:dyDescent="0.2">
      <c r="A79" s="755">
        <v>7</v>
      </c>
      <c r="B79" s="160" t="s">
        <v>2333</v>
      </c>
      <c r="C79" s="2">
        <v>22</v>
      </c>
      <c r="D79" s="2">
        <v>10</v>
      </c>
      <c r="E79" s="2">
        <v>2</v>
      </c>
      <c r="F79" s="2">
        <v>10</v>
      </c>
      <c r="G79" s="2">
        <v>34</v>
      </c>
      <c r="H79" s="2">
        <v>38</v>
      </c>
      <c r="I79" s="162">
        <v>22</v>
      </c>
      <c r="J79" s="383">
        <f t="shared" si="4"/>
        <v>22</v>
      </c>
      <c r="K79" s="383">
        <f t="shared" si="5"/>
        <v>22</v>
      </c>
      <c r="L79" s="930"/>
      <c r="M79" s="931"/>
      <c r="N79" s="931"/>
      <c r="O79" s="932"/>
      <c r="Q79" s="681" t="s">
        <v>610</v>
      </c>
      <c r="R79" s="20"/>
      <c r="S79" s="20"/>
      <c r="T79" s="20"/>
      <c r="U79" s="20"/>
      <c r="V79" s="20"/>
      <c r="W79" s="20"/>
      <c r="X79" s="10"/>
      <c r="Y79" s="20"/>
      <c r="Z79" s="20"/>
      <c r="AA79" s="20"/>
      <c r="AB79" s="20"/>
      <c r="AC79" s="21"/>
    </row>
    <row r="80" spans="1:29" ht="15" customHeight="1" x14ac:dyDescent="0.2">
      <c r="A80" s="755">
        <v>8</v>
      </c>
      <c r="B80" s="160" t="s">
        <v>2300</v>
      </c>
      <c r="C80" s="2">
        <v>22</v>
      </c>
      <c r="D80" s="2">
        <v>8</v>
      </c>
      <c r="E80" s="2">
        <v>5</v>
      </c>
      <c r="F80" s="2">
        <v>9</v>
      </c>
      <c r="G80" s="2">
        <v>42</v>
      </c>
      <c r="H80" s="2">
        <v>37</v>
      </c>
      <c r="I80" s="162">
        <v>21</v>
      </c>
      <c r="J80" s="383">
        <f t="shared" si="4"/>
        <v>22</v>
      </c>
      <c r="K80" s="383">
        <f t="shared" si="5"/>
        <v>21</v>
      </c>
      <c r="L80" s="930"/>
      <c r="M80" s="931"/>
      <c r="N80" s="931"/>
      <c r="O80" s="932"/>
      <c r="Q80" s="681" t="s">
        <v>2089</v>
      </c>
      <c r="R80" s="20"/>
      <c r="S80" s="20"/>
      <c r="T80" s="20"/>
      <c r="U80" s="20"/>
      <c r="V80" s="20"/>
      <c r="W80" s="20"/>
      <c r="X80" s="20"/>
      <c r="Y80" s="10"/>
      <c r="Z80" s="20"/>
      <c r="AA80" s="20"/>
      <c r="AB80" s="20"/>
      <c r="AC80" s="21"/>
    </row>
    <row r="81" spans="1:29" ht="15" customHeight="1" x14ac:dyDescent="0.2">
      <c r="A81" s="755">
        <v>9</v>
      </c>
      <c r="B81" s="160" t="s">
        <v>616</v>
      </c>
      <c r="C81" s="2">
        <v>22</v>
      </c>
      <c r="D81" s="2">
        <v>8</v>
      </c>
      <c r="E81" s="2">
        <v>2</v>
      </c>
      <c r="F81" s="2">
        <v>12</v>
      </c>
      <c r="G81" s="2">
        <v>34</v>
      </c>
      <c r="H81" s="2">
        <v>44</v>
      </c>
      <c r="I81" s="162">
        <v>18</v>
      </c>
      <c r="J81" s="383">
        <f t="shared" si="4"/>
        <v>22</v>
      </c>
      <c r="K81" s="383">
        <f t="shared" si="5"/>
        <v>18</v>
      </c>
      <c r="L81" s="930"/>
      <c r="M81" s="931"/>
      <c r="N81" s="931"/>
      <c r="O81" s="932"/>
      <c r="Q81" s="681" t="s">
        <v>1959</v>
      </c>
      <c r="R81" s="20"/>
      <c r="S81" s="20"/>
      <c r="T81" s="20"/>
      <c r="U81" s="20"/>
      <c r="V81" s="20"/>
      <c r="W81" s="20"/>
      <c r="X81" s="20"/>
      <c r="Y81" s="20"/>
      <c r="Z81" s="10"/>
      <c r="AA81" s="20" t="s">
        <v>532</v>
      </c>
      <c r="AB81" s="20"/>
      <c r="AC81" s="21"/>
    </row>
    <row r="82" spans="1:29" ht="15" customHeight="1" x14ac:dyDescent="0.2">
      <c r="A82" s="755">
        <v>10</v>
      </c>
      <c r="B82" s="160" t="s">
        <v>2267</v>
      </c>
      <c r="C82" s="2">
        <v>22</v>
      </c>
      <c r="D82" s="2">
        <v>6</v>
      </c>
      <c r="E82" s="2">
        <v>6</v>
      </c>
      <c r="F82" s="2">
        <v>10</v>
      </c>
      <c r="G82" s="2">
        <v>40</v>
      </c>
      <c r="H82" s="2">
        <v>52</v>
      </c>
      <c r="I82" s="162">
        <v>18</v>
      </c>
      <c r="J82" s="383">
        <f t="shared" si="4"/>
        <v>22</v>
      </c>
      <c r="K82" s="383">
        <f t="shared" si="5"/>
        <v>18</v>
      </c>
      <c r="L82" s="930"/>
      <c r="M82" s="931"/>
      <c r="N82" s="931"/>
      <c r="O82" s="932"/>
      <c r="Q82" s="681" t="s">
        <v>2090</v>
      </c>
      <c r="R82" s="20"/>
      <c r="S82" s="20"/>
      <c r="T82" s="20"/>
      <c r="U82" s="20"/>
      <c r="V82" s="20"/>
      <c r="W82" s="20"/>
      <c r="X82" s="20"/>
      <c r="Y82" s="20"/>
      <c r="Z82" s="20" t="s">
        <v>532</v>
      </c>
      <c r="AA82" s="10"/>
      <c r="AB82" s="20" t="s">
        <v>532</v>
      </c>
      <c r="AC82" s="21"/>
    </row>
    <row r="83" spans="1:29" ht="15" customHeight="1" x14ac:dyDescent="0.2">
      <c r="A83" s="755">
        <v>11</v>
      </c>
      <c r="B83" s="160" t="s">
        <v>1349</v>
      </c>
      <c r="C83" s="2">
        <v>22</v>
      </c>
      <c r="D83" s="2">
        <v>3</v>
      </c>
      <c r="E83" s="2">
        <v>6</v>
      </c>
      <c r="F83" s="2">
        <v>13</v>
      </c>
      <c r="G83" s="2">
        <v>28</v>
      </c>
      <c r="H83" s="2">
        <v>51</v>
      </c>
      <c r="I83" s="162">
        <v>12</v>
      </c>
      <c r="J83" s="383">
        <f t="shared" si="4"/>
        <v>22</v>
      </c>
      <c r="K83" s="383">
        <f t="shared" si="5"/>
        <v>12</v>
      </c>
      <c r="L83" s="930"/>
      <c r="M83" s="931"/>
      <c r="N83" s="931"/>
      <c r="O83" s="932"/>
      <c r="Q83" s="681" t="s">
        <v>1587</v>
      </c>
      <c r="R83" s="20"/>
      <c r="S83" s="20"/>
      <c r="T83" s="20"/>
      <c r="U83" s="20"/>
      <c r="V83" s="20"/>
      <c r="W83" s="20"/>
      <c r="X83" s="20"/>
      <c r="Y83" s="20"/>
      <c r="Z83" s="20"/>
      <c r="AA83" s="20" t="s">
        <v>532</v>
      </c>
      <c r="AB83" s="10"/>
      <c r="AC83" s="21"/>
    </row>
    <row r="84" spans="1:29" ht="15" customHeight="1" thickBot="1" x14ac:dyDescent="0.25">
      <c r="A84" s="756">
        <v>12</v>
      </c>
      <c r="B84" s="163" t="s">
        <v>1497</v>
      </c>
      <c r="C84" s="3">
        <v>22</v>
      </c>
      <c r="D84" s="3">
        <v>4</v>
      </c>
      <c r="E84" s="3">
        <v>2</v>
      </c>
      <c r="F84" s="3">
        <v>16</v>
      </c>
      <c r="G84" s="3">
        <v>37</v>
      </c>
      <c r="H84" s="3">
        <v>68</v>
      </c>
      <c r="I84" s="164">
        <v>10</v>
      </c>
      <c r="J84" s="383">
        <f t="shared" si="4"/>
        <v>22</v>
      </c>
      <c r="K84" s="383">
        <f t="shared" si="5"/>
        <v>10</v>
      </c>
      <c r="L84" s="933"/>
      <c r="M84" s="934"/>
      <c r="N84" s="934"/>
      <c r="O84" s="935"/>
      <c r="Q84" s="682" t="s">
        <v>813</v>
      </c>
      <c r="R84" s="23"/>
      <c r="S84" s="23"/>
      <c r="T84" s="23"/>
      <c r="U84" s="23"/>
      <c r="V84" s="23"/>
      <c r="W84" s="23"/>
      <c r="X84" s="23"/>
      <c r="Y84" s="23"/>
      <c r="Z84" s="23"/>
      <c r="AA84" s="23"/>
      <c r="AB84" s="23"/>
      <c r="AC84" s="15"/>
    </row>
    <row r="85" spans="1:29" ht="15" customHeight="1" x14ac:dyDescent="0.2">
      <c r="C85" s="383">
        <f t="shared" ref="C85:I85" si="8">SUM(C73:C84)</f>
        <v>264</v>
      </c>
      <c r="D85" s="383">
        <f t="shared" si="8"/>
        <v>104</v>
      </c>
      <c r="E85" s="383">
        <f t="shared" si="8"/>
        <v>56</v>
      </c>
      <c r="F85" s="383">
        <f t="shared" si="8"/>
        <v>104</v>
      </c>
      <c r="G85" s="383">
        <f t="shared" si="8"/>
        <v>503</v>
      </c>
      <c r="H85" s="383">
        <f t="shared" si="8"/>
        <v>514</v>
      </c>
      <c r="I85" s="383">
        <f t="shared" si="8"/>
        <v>264</v>
      </c>
      <c r="J85" s="383">
        <f t="shared" si="4"/>
        <v>264</v>
      </c>
      <c r="K85" s="383">
        <f t="shared" si="5"/>
        <v>264</v>
      </c>
      <c r="L85" s="4" t="s">
        <v>532</v>
      </c>
    </row>
    <row r="86" spans="1:29" ht="15" customHeight="1" thickBot="1" x14ac:dyDescent="0.25"/>
    <row r="87" spans="1:29" ht="15" customHeight="1" x14ac:dyDescent="0.2">
      <c r="A87" s="1131" t="s">
        <v>491</v>
      </c>
      <c r="B87" s="1132"/>
      <c r="C87" s="1170" t="s">
        <v>2359</v>
      </c>
      <c r="D87" s="1171"/>
      <c r="E87" s="1171"/>
      <c r="F87" s="1171"/>
      <c r="G87" s="1171"/>
      <c r="H87" s="1171"/>
      <c r="I87" s="1172"/>
      <c r="P87" s="5" t="s">
        <v>532</v>
      </c>
    </row>
    <row r="88" spans="1:29" ht="15" customHeight="1" thickBot="1" x14ac:dyDescent="0.25">
      <c r="A88" s="1133"/>
      <c r="B88" s="1134"/>
      <c r="C88" s="1173"/>
      <c r="D88" s="1174"/>
      <c r="E88" s="1174"/>
      <c r="F88" s="1174"/>
      <c r="G88" s="1174"/>
      <c r="H88" s="1174"/>
      <c r="I88" s="1175"/>
    </row>
    <row r="89" spans="1:29" ht="15" customHeight="1" thickBot="1" x14ac:dyDescent="0.25"/>
    <row r="90" spans="1:29" ht="15" customHeight="1" thickBot="1" x14ac:dyDescent="0.25">
      <c r="A90" s="1389" t="s">
        <v>2302</v>
      </c>
      <c r="B90" s="1390"/>
      <c r="C90" s="1390"/>
      <c r="D90" s="1390"/>
      <c r="E90" s="1390"/>
      <c r="F90" s="1391"/>
      <c r="G90" s="1386" t="s">
        <v>2359</v>
      </c>
      <c r="H90" s="1387"/>
      <c r="I90" s="1388"/>
      <c r="L90" s="952" t="s">
        <v>538</v>
      </c>
      <c r="M90" s="953"/>
      <c r="N90" s="953"/>
      <c r="O90" s="954"/>
    </row>
    <row r="91" spans="1:29" ht="15" customHeight="1" thickBot="1" x14ac:dyDescent="0.25">
      <c r="A91" s="741" t="s">
        <v>496</v>
      </c>
      <c r="B91" s="747" t="s">
        <v>497</v>
      </c>
      <c r="C91" s="748" t="s">
        <v>498</v>
      </c>
      <c r="D91" s="748" t="s">
        <v>499</v>
      </c>
      <c r="E91" s="748" t="s">
        <v>500</v>
      </c>
      <c r="F91" s="748" t="s">
        <v>501</v>
      </c>
      <c r="G91" s="749" t="s">
        <v>502</v>
      </c>
      <c r="H91" s="749" t="s">
        <v>503</v>
      </c>
      <c r="I91" s="750" t="s">
        <v>504</v>
      </c>
      <c r="L91" s="955"/>
      <c r="M91" s="956"/>
      <c r="N91" s="956"/>
      <c r="O91" s="957"/>
      <c r="Q91" s="24" t="s">
        <v>2360</v>
      </c>
      <c r="R91" s="420" t="s">
        <v>503</v>
      </c>
      <c r="S91" s="420" t="s">
        <v>901</v>
      </c>
      <c r="T91" s="420" t="s">
        <v>610</v>
      </c>
      <c r="U91" s="420" t="s">
        <v>501</v>
      </c>
      <c r="V91" s="420" t="s">
        <v>591</v>
      </c>
      <c r="W91" s="420" t="s">
        <v>777</v>
      </c>
      <c r="X91" s="420" t="s">
        <v>1684</v>
      </c>
      <c r="Y91" s="420" t="s">
        <v>533</v>
      </c>
      <c r="Z91" s="420" t="s">
        <v>769</v>
      </c>
      <c r="AA91" s="420" t="s">
        <v>704</v>
      </c>
      <c r="AB91" s="420" t="s">
        <v>2162</v>
      </c>
      <c r="AC91" s="421" t="s">
        <v>547</v>
      </c>
    </row>
    <row r="92" spans="1:29" ht="15" customHeight="1" x14ac:dyDescent="0.2">
      <c r="A92" s="746">
        <v>1</v>
      </c>
      <c r="B92" s="239" t="s">
        <v>781</v>
      </c>
      <c r="C92" s="240">
        <v>22</v>
      </c>
      <c r="D92" s="240">
        <v>18</v>
      </c>
      <c r="E92" s="240">
        <v>1</v>
      </c>
      <c r="F92" s="240">
        <v>3</v>
      </c>
      <c r="G92" s="240">
        <v>44</v>
      </c>
      <c r="H92" s="240">
        <v>22</v>
      </c>
      <c r="I92" s="241">
        <v>37</v>
      </c>
      <c r="J92" s="383">
        <f t="shared" si="4"/>
        <v>22</v>
      </c>
      <c r="K92" s="383">
        <f t="shared" si="5"/>
        <v>37</v>
      </c>
      <c r="L92" s="927" t="s">
        <v>532</v>
      </c>
      <c r="M92" s="928"/>
      <c r="N92" s="928"/>
      <c r="O92" s="929"/>
      <c r="Q92" s="422" t="s">
        <v>503</v>
      </c>
      <c r="R92" s="10"/>
      <c r="S92" s="20"/>
      <c r="T92" s="20"/>
      <c r="U92" s="20"/>
      <c r="V92" s="20"/>
      <c r="W92" s="20" t="s">
        <v>1642</v>
      </c>
      <c r="X92" s="20"/>
      <c r="Y92" s="20" t="s">
        <v>1494</v>
      </c>
      <c r="Z92" s="20"/>
      <c r="AA92" s="20"/>
      <c r="AB92" s="20"/>
      <c r="AC92" s="21"/>
    </row>
    <row r="93" spans="1:29" ht="15" customHeight="1" x14ac:dyDescent="0.2">
      <c r="A93" s="744">
        <v>2</v>
      </c>
      <c r="B93" s="242" t="s">
        <v>1431</v>
      </c>
      <c r="C93" s="2">
        <v>22</v>
      </c>
      <c r="D93" s="2">
        <v>12</v>
      </c>
      <c r="E93" s="2">
        <v>3</v>
      </c>
      <c r="F93" s="2">
        <v>7</v>
      </c>
      <c r="G93" s="2">
        <v>45</v>
      </c>
      <c r="H93" s="2">
        <v>33</v>
      </c>
      <c r="I93" s="162">
        <v>27</v>
      </c>
      <c r="J93" s="383">
        <f t="shared" si="4"/>
        <v>22</v>
      </c>
      <c r="K93" s="383">
        <f t="shared" si="5"/>
        <v>27</v>
      </c>
      <c r="L93" s="930"/>
      <c r="M93" s="931"/>
      <c r="N93" s="931"/>
      <c r="O93" s="932"/>
      <c r="Q93" s="422" t="s">
        <v>901</v>
      </c>
      <c r="R93" s="20"/>
      <c r="S93" s="10"/>
      <c r="T93" s="20"/>
      <c r="U93" s="20"/>
      <c r="V93" s="20"/>
      <c r="W93" s="20" t="s">
        <v>1488</v>
      </c>
      <c r="X93" s="20"/>
      <c r="Y93" s="20" t="s">
        <v>1543</v>
      </c>
      <c r="Z93" s="20"/>
      <c r="AA93" s="20"/>
      <c r="AB93" s="20"/>
      <c r="AC93" s="21"/>
    </row>
    <row r="94" spans="1:29" ht="15" customHeight="1" x14ac:dyDescent="0.2">
      <c r="A94" s="744">
        <v>3</v>
      </c>
      <c r="B94" s="242" t="s">
        <v>1923</v>
      </c>
      <c r="C94" s="2">
        <v>22</v>
      </c>
      <c r="D94" s="2">
        <v>10</v>
      </c>
      <c r="E94" s="2">
        <v>6</v>
      </c>
      <c r="F94" s="2">
        <v>6</v>
      </c>
      <c r="G94" s="2">
        <v>50</v>
      </c>
      <c r="H94" s="2">
        <v>31</v>
      </c>
      <c r="I94" s="162">
        <v>26</v>
      </c>
      <c r="J94" s="383">
        <f t="shared" si="4"/>
        <v>22</v>
      </c>
      <c r="K94" s="383">
        <f t="shared" si="5"/>
        <v>26</v>
      </c>
      <c r="L94" s="930"/>
      <c r="M94" s="931"/>
      <c r="N94" s="931"/>
      <c r="O94" s="932"/>
      <c r="Q94" s="422" t="s">
        <v>610</v>
      </c>
      <c r="R94" s="20"/>
      <c r="S94" s="20"/>
      <c r="T94" s="10"/>
      <c r="U94" s="20"/>
      <c r="V94" s="20"/>
      <c r="W94" s="20" t="s">
        <v>1210</v>
      </c>
      <c r="X94" s="20"/>
      <c r="Y94" s="20" t="s">
        <v>844</v>
      </c>
      <c r="Z94" s="20"/>
      <c r="AA94" s="20"/>
      <c r="AB94" s="20"/>
      <c r="AC94" s="21"/>
    </row>
    <row r="95" spans="1:29" ht="15" customHeight="1" x14ac:dyDescent="0.2">
      <c r="A95" s="744">
        <v>4</v>
      </c>
      <c r="B95" s="242" t="s">
        <v>2163</v>
      </c>
      <c r="C95" s="2">
        <v>22</v>
      </c>
      <c r="D95" s="2">
        <v>9</v>
      </c>
      <c r="E95" s="2">
        <v>7</v>
      </c>
      <c r="F95" s="2">
        <v>6</v>
      </c>
      <c r="G95" s="2">
        <v>37</v>
      </c>
      <c r="H95" s="2">
        <v>34</v>
      </c>
      <c r="I95" s="162">
        <v>25</v>
      </c>
      <c r="J95" s="383">
        <f t="shared" si="4"/>
        <v>22</v>
      </c>
      <c r="K95" s="383">
        <f t="shared" si="5"/>
        <v>25</v>
      </c>
      <c r="L95" s="930"/>
      <c r="M95" s="931"/>
      <c r="N95" s="931"/>
      <c r="O95" s="932"/>
      <c r="Q95" s="422" t="s">
        <v>501</v>
      </c>
      <c r="R95" s="20"/>
      <c r="S95" s="20"/>
      <c r="T95" s="20"/>
      <c r="U95" s="10"/>
      <c r="V95" s="20"/>
      <c r="W95" s="20" t="s">
        <v>1602</v>
      </c>
      <c r="X95" s="20"/>
      <c r="Y95" s="20" t="s">
        <v>1597</v>
      </c>
      <c r="Z95" s="20"/>
      <c r="AA95" s="20"/>
      <c r="AB95" s="20"/>
      <c r="AC95" s="21"/>
    </row>
    <row r="96" spans="1:29" ht="15" customHeight="1" x14ac:dyDescent="0.2">
      <c r="A96" s="744">
        <v>5</v>
      </c>
      <c r="B96" s="242" t="s">
        <v>767</v>
      </c>
      <c r="C96" s="2">
        <v>22</v>
      </c>
      <c r="D96" s="2">
        <v>8</v>
      </c>
      <c r="E96" s="2">
        <v>7</v>
      </c>
      <c r="F96" s="2">
        <v>7</v>
      </c>
      <c r="G96" s="2">
        <v>43</v>
      </c>
      <c r="H96" s="2">
        <v>33</v>
      </c>
      <c r="I96" s="162">
        <v>23</v>
      </c>
      <c r="J96" s="383">
        <f t="shared" si="4"/>
        <v>22</v>
      </c>
      <c r="K96" s="383">
        <f t="shared" si="5"/>
        <v>23</v>
      </c>
      <c r="L96" s="930"/>
      <c r="M96" s="931"/>
      <c r="N96" s="931"/>
      <c r="O96" s="932"/>
      <c r="Q96" s="422" t="s">
        <v>591</v>
      </c>
      <c r="R96" s="20"/>
      <c r="S96" s="20"/>
      <c r="T96" s="20"/>
      <c r="U96" s="20"/>
      <c r="V96" s="10"/>
      <c r="W96" s="20" t="s">
        <v>1642</v>
      </c>
      <c r="X96" s="20"/>
      <c r="Y96" s="20" t="s">
        <v>1207</v>
      </c>
      <c r="Z96" s="20"/>
      <c r="AA96" s="20"/>
      <c r="AB96" s="20"/>
      <c r="AC96" s="21"/>
    </row>
    <row r="97" spans="1:31" ht="15" customHeight="1" x14ac:dyDescent="0.2">
      <c r="A97" s="744">
        <v>6</v>
      </c>
      <c r="B97" s="242" t="s">
        <v>174</v>
      </c>
      <c r="C97" s="2">
        <v>22</v>
      </c>
      <c r="D97" s="2">
        <v>7</v>
      </c>
      <c r="E97" s="2">
        <v>9</v>
      </c>
      <c r="F97" s="2">
        <v>6</v>
      </c>
      <c r="G97" s="2">
        <v>41</v>
      </c>
      <c r="H97" s="2">
        <v>35</v>
      </c>
      <c r="I97" s="162">
        <v>23</v>
      </c>
      <c r="J97" s="383">
        <f t="shared" si="4"/>
        <v>22</v>
      </c>
      <c r="K97" s="383">
        <f t="shared" si="5"/>
        <v>23</v>
      </c>
      <c r="L97" s="930"/>
      <c r="M97" s="931"/>
      <c r="N97" s="931"/>
      <c r="O97" s="932"/>
      <c r="Q97" s="422" t="s">
        <v>777</v>
      </c>
      <c r="R97" s="20" t="s">
        <v>1490</v>
      </c>
      <c r="S97" s="20" t="s">
        <v>1210</v>
      </c>
      <c r="T97" s="20" t="s">
        <v>844</v>
      </c>
      <c r="U97" s="20" t="s">
        <v>844</v>
      </c>
      <c r="V97" s="20" t="s">
        <v>1487</v>
      </c>
      <c r="W97" s="10"/>
      <c r="X97" s="20" t="s">
        <v>1490</v>
      </c>
      <c r="Y97" s="20" t="s">
        <v>1210</v>
      </c>
      <c r="Z97" s="20" t="s">
        <v>844</v>
      </c>
      <c r="AA97" s="20" t="s">
        <v>1600</v>
      </c>
      <c r="AB97" s="20" t="s">
        <v>844</v>
      </c>
      <c r="AC97" s="21" t="s">
        <v>1601</v>
      </c>
    </row>
    <row r="98" spans="1:31" ht="15" customHeight="1" x14ac:dyDescent="0.2">
      <c r="A98" s="744">
        <v>7</v>
      </c>
      <c r="B98" s="242" t="s">
        <v>1598</v>
      </c>
      <c r="C98" s="2">
        <v>22</v>
      </c>
      <c r="D98" s="2">
        <v>7</v>
      </c>
      <c r="E98" s="2">
        <v>8</v>
      </c>
      <c r="F98" s="2">
        <v>7</v>
      </c>
      <c r="G98" s="2">
        <v>33</v>
      </c>
      <c r="H98" s="2">
        <v>33</v>
      </c>
      <c r="I98" s="162">
        <v>22</v>
      </c>
      <c r="J98" s="383">
        <f t="shared" si="4"/>
        <v>22</v>
      </c>
      <c r="K98" s="383">
        <f t="shared" si="5"/>
        <v>22</v>
      </c>
      <c r="L98" s="930"/>
      <c r="M98" s="931"/>
      <c r="N98" s="931"/>
      <c r="O98" s="932"/>
      <c r="Q98" s="422" t="s">
        <v>1684</v>
      </c>
      <c r="R98" s="20"/>
      <c r="S98" s="20"/>
      <c r="T98" s="20"/>
      <c r="U98" s="20"/>
      <c r="V98" s="20"/>
      <c r="W98" s="20" t="s">
        <v>1210</v>
      </c>
      <c r="X98" s="10"/>
      <c r="Y98" s="20" t="s">
        <v>1207</v>
      </c>
      <c r="Z98" s="20"/>
      <c r="AA98" s="20"/>
      <c r="AB98" s="20"/>
      <c r="AC98" s="21"/>
    </row>
    <row r="99" spans="1:31" ht="15" customHeight="1" x14ac:dyDescent="0.2">
      <c r="A99" s="744">
        <v>8</v>
      </c>
      <c r="B99" s="242" t="s">
        <v>816</v>
      </c>
      <c r="C99" s="2">
        <v>22</v>
      </c>
      <c r="D99" s="2">
        <v>8</v>
      </c>
      <c r="E99" s="2">
        <v>5</v>
      </c>
      <c r="F99" s="2">
        <v>9</v>
      </c>
      <c r="G99" s="2">
        <v>39</v>
      </c>
      <c r="H99" s="2">
        <v>40</v>
      </c>
      <c r="I99" s="162">
        <v>21</v>
      </c>
      <c r="J99" s="383">
        <f t="shared" si="4"/>
        <v>22</v>
      </c>
      <c r="K99" s="383">
        <f t="shared" si="5"/>
        <v>21</v>
      </c>
      <c r="L99" s="930"/>
      <c r="M99" s="931"/>
      <c r="N99" s="931"/>
      <c r="O99" s="932"/>
      <c r="Q99" s="422" t="s">
        <v>533</v>
      </c>
      <c r="R99" s="20" t="s">
        <v>1597</v>
      </c>
      <c r="S99" s="20" t="s">
        <v>1493</v>
      </c>
      <c r="T99" s="20" t="s">
        <v>1488</v>
      </c>
      <c r="U99" s="20" t="s">
        <v>1207</v>
      </c>
      <c r="V99" s="20" t="s">
        <v>1207</v>
      </c>
      <c r="W99" s="20" t="s">
        <v>1602</v>
      </c>
      <c r="X99" s="20" t="s">
        <v>1493</v>
      </c>
      <c r="Y99" s="10"/>
      <c r="Z99" s="20" t="s">
        <v>1599</v>
      </c>
      <c r="AA99" s="20" t="s">
        <v>1496</v>
      </c>
      <c r="AB99" s="20" t="s">
        <v>1210</v>
      </c>
      <c r="AC99" s="21" t="s">
        <v>1601</v>
      </c>
    </row>
    <row r="100" spans="1:31" ht="15" customHeight="1" x14ac:dyDescent="0.2">
      <c r="A100" s="744">
        <v>9</v>
      </c>
      <c r="B100" s="242" t="s">
        <v>906</v>
      </c>
      <c r="C100" s="2">
        <v>22</v>
      </c>
      <c r="D100" s="2">
        <v>6</v>
      </c>
      <c r="E100" s="2">
        <v>7</v>
      </c>
      <c r="F100" s="2">
        <v>9</v>
      </c>
      <c r="G100" s="2">
        <v>24</v>
      </c>
      <c r="H100" s="2">
        <v>39</v>
      </c>
      <c r="I100" s="162">
        <v>19</v>
      </c>
      <c r="J100" s="383">
        <f t="shared" si="4"/>
        <v>22</v>
      </c>
      <c r="K100" s="383">
        <f t="shared" si="5"/>
        <v>19</v>
      </c>
      <c r="L100" s="930"/>
      <c r="M100" s="931"/>
      <c r="N100" s="931"/>
      <c r="O100" s="932"/>
      <c r="Q100" s="422" t="s">
        <v>769</v>
      </c>
      <c r="R100" s="20"/>
      <c r="S100" s="20"/>
      <c r="T100" s="20"/>
      <c r="U100" s="20"/>
      <c r="V100" s="20"/>
      <c r="W100" s="20" t="s">
        <v>1210</v>
      </c>
      <c r="X100" s="20"/>
      <c r="Y100" s="20" t="s">
        <v>1493</v>
      </c>
      <c r="Z100" s="10"/>
      <c r="AA100" s="20" t="s">
        <v>532</v>
      </c>
      <c r="AB100" s="20"/>
      <c r="AC100" s="21"/>
    </row>
    <row r="101" spans="1:31" ht="15" customHeight="1" x14ac:dyDescent="0.2">
      <c r="A101" s="744">
        <v>10</v>
      </c>
      <c r="B101" s="242" t="s">
        <v>819</v>
      </c>
      <c r="C101" s="2">
        <v>22</v>
      </c>
      <c r="D101" s="2">
        <v>6</v>
      </c>
      <c r="E101" s="2">
        <v>6</v>
      </c>
      <c r="F101" s="2">
        <v>10</v>
      </c>
      <c r="G101" s="2">
        <v>26</v>
      </c>
      <c r="H101" s="2">
        <v>35</v>
      </c>
      <c r="I101" s="162">
        <v>18</v>
      </c>
      <c r="J101" s="383">
        <f t="shared" si="4"/>
        <v>22</v>
      </c>
      <c r="K101" s="383">
        <f t="shared" si="5"/>
        <v>18</v>
      </c>
      <c r="L101" s="930"/>
      <c r="M101" s="931"/>
      <c r="N101" s="931"/>
      <c r="O101" s="932"/>
      <c r="Q101" s="422" t="s">
        <v>704</v>
      </c>
      <c r="R101" s="20"/>
      <c r="S101" s="20"/>
      <c r="T101" s="20"/>
      <c r="U101" s="20"/>
      <c r="V101" s="20"/>
      <c r="W101" s="20" t="s">
        <v>844</v>
      </c>
      <c r="X101" s="20"/>
      <c r="Y101" s="20" t="s">
        <v>1597</v>
      </c>
      <c r="Z101" s="20" t="s">
        <v>532</v>
      </c>
      <c r="AA101" s="10"/>
      <c r="AB101" s="20" t="s">
        <v>532</v>
      </c>
      <c r="AC101" s="21"/>
    </row>
    <row r="102" spans="1:31" ht="15" customHeight="1" x14ac:dyDescent="0.2">
      <c r="A102" s="744">
        <v>11</v>
      </c>
      <c r="B102" s="242" t="s">
        <v>551</v>
      </c>
      <c r="C102" s="2">
        <v>22</v>
      </c>
      <c r="D102" s="2">
        <v>4</v>
      </c>
      <c r="E102" s="2">
        <v>6</v>
      </c>
      <c r="F102" s="2">
        <v>12</v>
      </c>
      <c r="G102" s="2">
        <v>22</v>
      </c>
      <c r="H102" s="2">
        <v>48</v>
      </c>
      <c r="I102" s="162">
        <v>14</v>
      </c>
      <c r="J102" s="383">
        <f t="shared" si="4"/>
        <v>22</v>
      </c>
      <c r="K102" s="383">
        <f t="shared" si="5"/>
        <v>14</v>
      </c>
      <c r="L102" s="930"/>
      <c r="M102" s="931"/>
      <c r="N102" s="931"/>
      <c r="O102" s="932"/>
      <c r="Q102" s="422" t="s">
        <v>2162</v>
      </c>
      <c r="R102" s="20"/>
      <c r="S102" s="20"/>
      <c r="T102" s="20"/>
      <c r="U102" s="20"/>
      <c r="V102" s="20"/>
      <c r="W102" s="20" t="s">
        <v>1207</v>
      </c>
      <c r="X102" s="20"/>
      <c r="Y102" s="20" t="s">
        <v>1210</v>
      </c>
      <c r="Z102" s="20"/>
      <c r="AA102" s="20" t="s">
        <v>532</v>
      </c>
      <c r="AB102" s="10"/>
      <c r="AC102" s="21"/>
    </row>
    <row r="103" spans="1:31" ht="15" customHeight="1" thickBot="1" x14ac:dyDescent="0.25">
      <c r="A103" s="745">
        <v>12</v>
      </c>
      <c r="B103" s="243" t="s">
        <v>2361</v>
      </c>
      <c r="C103" s="3">
        <v>22</v>
      </c>
      <c r="D103" s="3">
        <v>3</v>
      </c>
      <c r="E103" s="3">
        <v>3</v>
      </c>
      <c r="F103" s="3">
        <v>16</v>
      </c>
      <c r="G103" s="3">
        <v>13</v>
      </c>
      <c r="H103" s="3">
        <v>34</v>
      </c>
      <c r="I103" s="164">
        <v>9</v>
      </c>
      <c r="J103" s="383">
        <f t="shared" si="4"/>
        <v>22</v>
      </c>
      <c r="K103" s="383">
        <f t="shared" si="5"/>
        <v>9</v>
      </c>
      <c r="L103" s="933"/>
      <c r="M103" s="934"/>
      <c r="N103" s="934"/>
      <c r="O103" s="935"/>
      <c r="Q103" s="423" t="s">
        <v>547</v>
      </c>
      <c r="R103" s="23"/>
      <c r="S103" s="23"/>
      <c r="T103" s="23"/>
      <c r="U103" s="23"/>
      <c r="V103" s="23"/>
      <c r="W103" s="23" t="s">
        <v>1495</v>
      </c>
      <c r="X103" s="23"/>
      <c r="Y103" s="23" t="s">
        <v>1602</v>
      </c>
      <c r="Z103" s="23"/>
      <c r="AA103" s="23"/>
      <c r="AB103" s="23"/>
      <c r="AC103" s="15"/>
    </row>
    <row r="104" spans="1:31" ht="15" customHeight="1" x14ac:dyDescent="0.2">
      <c r="C104" s="383">
        <f t="shared" ref="C104:I104" si="9">SUM(C92:C103)</f>
        <v>264</v>
      </c>
      <c r="D104" s="383">
        <f t="shared" si="9"/>
        <v>98</v>
      </c>
      <c r="E104" s="383">
        <f t="shared" si="9"/>
        <v>68</v>
      </c>
      <c r="F104" s="383">
        <f t="shared" si="9"/>
        <v>98</v>
      </c>
      <c r="G104" s="383">
        <f t="shared" si="9"/>
        <v>417</v>
      </c>
      <c r="H104" s="383">
        <f t="shared" si="9"/>
        <v>417</v>
      </c>
      <c r="I104" s="383">
        <f t="shared" si="9"/>
        <v>264</v>
      </c>
      <c r="J104" s="383">
        <f t="shared" si="4"/>
        <v>264</v>
      </c>
      <c r="K104" s="383">
        <f t="shared" si="5"/>
        <v>264</v>
      </c>
    </row>
    <row r="105" spans="1:31" ht="15" customHeight="1" thickBot="1" x14ac:dyDescent="0.25"/>
    <row r="106" spans="1:31" ht="15" customHeight="1" thickBot="1" x14ac:dyDescent="0.25">
      <c r="A106" s="1389" t="s">
        <v>2304</v>
      </c>
      <c r="B106" s="1390"/>
      <c r="C106" s="1390"/>
      <c r="D106" s="1390"/>
      <c r="E106" s="1390"/>
      <c r="F106" s="1391"/>
      <c r="G106" s="1386" t="s">
        <v>2359</v>
      </c>
      <c r="H106" s="1387"/>
      <c r="I106" s="1388"/>
      <c r="L106" s="952" t="s">
        <v>538</v>
      </c>
      <c r="M106" s="953"/>
      <c r="N106" s="953"/>
      <c r="O106" s="954"/>
    </row>
    <row r="107" spans="1:31" ht="15" customHeight="1" thickBot="1" x14ac:dyDescent="0.25">
      <c r="A107" s="741" t="s">
        <v>496</v>
      </c>
      <c r="B107" s="747" t="s">
        <v>497</v>
      </c>
      <c r="C107" s="748" t="s">
        <v>498</v>
      </c>
      <c r="D107" s="748" t="s">
        <v>499</v>
      </c>
      <c r="E107" s="748" t="s">
        <v>500</v>
      </c>
      <c r="F107" s="748" t="s">
        <v>501</v>
      </c>
      <c r="G107" s="749" t="s">
        <v>502</v>
      </c>
      <c r="H107" s="749" t="s">
        <v>503</v>
      </c>
      <c r="I107" s="750" t="s">
        <v>504</v>
      </c>
      <c r="L107" s="955"/>
      <c r="M107" s="956"/>
      <c r="N107" s="956"/>
      <c r="O107" s="957"/>
      <c r="Q107" s="24" t="s">
        <v>2360</v>
      </c>
      <c r="R107" s="420" t="s">
        <v>503</v>
      </c>
      <c r="S107" s="420" t="s">
        <v>541</v>
      </c>
      <c r="T107" s="420" t="s">
        <v>1590</v>
      </c>
      <c r="U107" s="420" t="s">
        <v>500</v>
      </c>
      <c r="V107" s="420" t="s">
        <v>158</v>
      </c>
      <c r="W107" s="420" t="s">
        <v>1631</v>
      </c>
      <c r="X107" s="420" t="s">
        <v>700</v>
      </c>
      <c r="Y107" s="420" t="s">
        <v>1178</v>
      </c>
      <c r="Z107" s="420" t="s">
        <v>514</v>
      </c>
      <c r="AA107" s="420" t="s">
        <v>322</v>
      </c>
      <c r="AB107" s="420" t="s">
        <v>544</v>
      </c>
      <c r="AC107" s="420" t="s">
        <v>1587</v>
      </c>
      <c r="AD107" s="420" t="s">
        <v>1306</v>
      </c>
      <c r="AE107" s="421" t="s">
        <v>1214</v>
      </c>
    </row>
    <row r="108" spans="1:31" ht="15" customHeight="1" x14ac:dyDescent="0.2">
      <c r="A108" s="746">
        <v>1</v>
      </c>
      <c r="B108" s="159" t="s">
        <v>1808</v>
      </c>
      <c r="C108" s="158">
        <v>24</v>
      </c>
      <c r="D108" s="158">
        <v>16</v>
      </c>
      <c r="E108" s="158">
        <v>2</v>
      </c>
      <c r="F108" s="158">
        <v>6</v>
      </c>
      <c r="G108" s="158">
        <v>49</v>
      </c>
      <c r="H108" s="158">
        <v>34</v>
      </c>
      <c r="I108" s="161">
        <v>34</v>
      </c>
      <c r="J108" s="383">
        <f t="shared" si="4"/>
        <v>24</v>
      </c>
      <c r="K108" s="383">
        <f t="shared" si="5"/>
        <v>34</v>
      </c>
      <c r="L108" s="927" t="s">
        <v>2362</v>
      </c>
      <c r="M108" s="928"/>
      <c r="N108" s="928"/>
      <c r="O108" s="929"/>
      <c r="Q108" s="422" t="s">
        <v>503</v>
      </c>
      <c r="R108" s="10"/>
      <c r="S108" s="20"/>
      <c r="T108" s="20"/>
      <c r="U108" s="20"/>
      <c r="V108" s="20"/>
      <c r="W108" s="20"/>
      <c r="X108" s="20"/>
      <c r="Y108" s="20"/>
      <c r="Z108" s="20"/>
      <c r="AA108" s="20"/>
      <c r="AB108" s="20"/>
      <c r="AC108" s="20"/>
      <c r="AD108" s="20"/>
      <c r="AE108" s="21"/>
    </row>
    <row r="109" spans="1:31" ht="15" customHeight="1" x14ac:dyDescent="0.2">
      <c r="A109" s="744">
        <v>2</v>
      </c>
      <c r="B109" s="160" t="s">
        <v>737</v>
      </c>
      <c r="C109" s="2">
        <v>24</v>
      </c>
      <c r="D109" s="2">
        <v>13</v>
      </c>
      <c r="E109" s="2">
        <v>5</v>
      </c>
      <c r="F109" s="2">
        <v>6</v>
      </c>
      <c r="G109" s="2">
        <v>47</v>
      </c>
      <c r="H109" s="2">
        <v>35</v>
      </c>
      <c r="I109" s="162">
        <v>31</v>
      </c>
      <c r="J109" s="383">
        <f t="shared" si="4"/>
        <v>24</v>
      </c>
      <c r="K109" s="383">
        <f t="shared" si="5"/>
        <v>31</v>
      </c>
      <c r="L109" s="930"/>
      <c r="M109" s="931"/>
      <c r="N109" s="931"/>
      <c r="O109" s="932"/>
      <c r="Q109" s="422" t="s">
        <v>541</v>
      </c>
      <c r="R109" s="20"/>
      <c r="S109" s="10"/>
      <c r="T109" s="20"/>
      <c r="U109" s="20"/>
      <c r="V109" s="20"/>
      <c r="W109" s="20"/>
      <c r="X109" s="20"/>
      <c r="Y109" s="20"/>
      <c r="Z109" s="20"/>
      <c r="AA109" s="20"/>
      <c r="AB109" s="20"/>
      <c r="AC109" s="20"/>
      <c r="AD109" s="20"/>
      <c r="AE109" s="21"/>
    </row>
    <row r="110" spans="1:31" ht="15" customHeight="1" x14ac:dyDescent="0.2">
      <c r="A110" s="744">
        <v>3</v>
      </c>
      <c r="B110" s="160" t="s">
        <v>529</v>
      </c>
      <c r="C110" s="2">
        <v>24</v>
      </c>
      <c r="D110" s="2">
        <v>10</v>
      </c>
      <c r="E110" s="2">
        <v>6</v>
      </c>
      <c r="F110" s="2">
        <v>8</v>
      </c>
      <c r="G110" s="2">
        <v>48</v>
      </c>
      <c r="H110" s="2">
        <v>43</v>
      </c>
      <c r="I110" s="162">
        <v>26</v>
      </c>
      <c r="J110" s="383">
        <f t="shared" si="4"/>
        <v>24</v>
      </c>
      <c r="K110" s="383">
        <f t="shared" si="5"/>
        <v>26</v>
      </c>
      <c r="L110" s="930"/>
      <c r="M110" s="931"/>
      <c r="N110" s="931"/>
      <c r="O110" s="932"/>
      <c r="Q110" s="422" t="s">
        <v>1590</v>
      </c>
      <c r="R110" s="20"/>
      <c r="S110" s="20"/>
      <c r="T110" s="10"/>
      <c r="U110" s="20"/>
      <c r="V110" s="20"/>
      <c r="W110" s="20"/>
      <c r="X110" s="20"/>
      <c r="Y110" s="20"/>
      <c r="Z110" s="20"/>
      <c r="AA110" s="20"/>
      <c r="AB110" s="20"/>
      <c r="AC110" s="20"/>
      <c r="AD110" s="20"/>
      <c r="AE110" s="21"/>
    </row>
    <row r="111" spans="1:31" ht="15" customHeight="1" x14ac:dyDescent="0.2">
      <c r="A111" s="744">
        <v>4</v>
      </c>
      <c r="B111" s="160" t="s">
        <v>1635</v>
      </c>
      <c r="C111" s="2">
        <v>24</v>
      </c>
      <c r="D111" s="2">
        <v>11</v>
      </c>
      <c r="E111" s="2">
        <v>4</v>
      </c>
      <c r="F111" s="2">
        <v>9</v>
      </c>
      <c r="G111" s="2">
        <v>52</v>
      </c>
      <c r="H111" s="2">
        <v>49</v>
      </c>
      <c r="I111" s="162">
        <v>26</v>
      </c>
      <c r="J111" s="383">
        <f t="shared" si="4"/>
        <v>24</v>
      </c>
      <c r="K111" s="383">
        <f t="shared" si="5"/>
        <v>26</v>
      </c>
      <c r="L111" s="930"/>
      <c r="M111" s="931"/>
      <c r="N111" s="931"/>
      <c r="O111" s="932"/>
      <c r="Q111" s="422" t="s">
        <v>500</v>
      </c>
      <c r="R111" s="20"/>
      <c r="S111" s="20"/>
      <c r="T111" s="20"/>
      <c r="U111" s="10"/>
      <c r="V111" s="20"/>
      <c r="W111" s="20"/>
      <c r="X111" s="20"/>
      <c r="Y111" s="20"/>
      <c r="Z111" s="20"/>
      <c r="AA111" s="20"/>
      <c r="AB111" s="20"/>
      <c r="AC111" s="20"/>
      <c r="AD111" s="20"/>
      <c r="AE111" s="21"/>
    </row>
    <row r="112" spans="1:31" ht="15" customHeight="1" x14ac:dyDescent="0.2">
      <c r="A112" s="744">
        <v>5</v>
      </c>
      <c r="B112" s="160" t="s">
        <v>711</v>
      </c>
      <c r="C112" s="2">
        <v>24</v>
      </c>
      <c r="D112" s="2">
        <v>7</v>
      </c>
      <c r="E112" s="2">
        <v>10</v>
      </c>
      <c r="F112" s="2">
        <v>7</v>
      </c>
      <c r="G112" s="2">
        <v>39</v>
      </c>
      <c r="H112" s="2">
        <v>32</v>
      </c>
      <c r="I112" s="162">
        <v>24</v>
      </c>
      <c r="J112" s="383">
        <f t="shared" si="4"/>
        <v>24</v>
      </c>
      <c r="K112" s="383">
        <f t="shared" si="5"/>
        <v>24</v>
      </c>
      <c r="L112" s="930"/>
      <c r="M112" s="931"/>
      <c r="N112" s="931"/>
      <c r="O112" s="932"/>
      <c r="Q112" s="422" t="s">
        <v>158</v>
      </c>
      <c r="R112" s="20"/>
      <c r="S112" s="20"/>
      <c r="T112" s="20"/>
      <c r="U112" s="20"/>
      <c r="V112" s="10"/>
      <c r="W112" s="20"/>
      <c r="X112" s="20"/>
      <c r="Y112" s="20"/>
      <c r="Z112" s="20"/>
      <c r="AA112" s="20"/>
      <c r="AB112" s="20"/>
      <c r="AC112" s="20"/>
      <c r="AD112" s="20"/>
      <c r="AE112" s="21" t="s">
        <v>532</v>
      </c>
    </row>
    <row r="113" spans="1:31" ht="15" customHeight="1" x14ac:dyDescent="0.2">
      <c r="A113" s="744">
        <v>6</v>
      </c>
      <c r="B113" s="160" t="s">
        <v>708</v>
      </c>
      <c r="C113" s="2">
        <v>24</v>
      </c>
      <c r="D113" s="2">
        <v>10</v>
      </c>
      <c r="E113" s="2">
        <v>4</v>
      </c>
      <c r="F113" s="2">
        <v>10</v>
      </c>
      <c r="G113" s="2">
        <v>39</v>
      </c>
      <c r="H113" s="2">
        <v>38</v>
      </c>
      <c r="I113" s="162">
        <v>24</v>
      </c>
      <c r="J113" s="383">
        <f t="shared" si="4"/>
        <v>24</v>
      </c>
      <c r="K113" s="383">
        <f t="shared" si="5"/>
        <v>24</v>
      </c>
      <c r="L113" s="930"/>
      <c r="M113" s="931"/>
      <c r="N113" s="931"/>
      <c r="O113" s="932"/>
      <c r="Q113" s="422" t="s">
        <v>1631</v>
      </c>
      <c r="R113" s="20"/>
      <c r="S113" s="20"/>
      <c r="T113" s="20"/>
      <c r="U113" s="20"/>
      <c r="V113" s="20"/>
      <c r="W113" s="10"/>
      <c r="X113" s="20"/>
      <c r="Y113" s="20"/>
      <c r="Z113" s="20"/>
      <c r="AA113" s="20"/>
      <c r="AB113" s="20"/>
      <c r="AC113" s="20"/>
      <c r="AD113" s="20"/>
      <c r="AE113" s="21"/>
    </row>
    <row r="114" spans="1:31" ht="15" customHeight="1" x14ac:dyDescent="0.2">
      <c r="A114" s="744">
        <v>7</v>
      </c>
      <c r="B114" s="160" t="s">
        <v>1180</v>
      </c>
      <c r="C114" s="2">
        <v>24</v>
      </c>
      <c r="D114" s="2">
        <v>8</v>
      </c>
      <c r="E114" s="2">
        <v>7</v>
      </c>
      <c r="F114" s="2">
        <v>9</v>
      </c>
      <c r="G114" s="2">
        <v>33</v>
      </c>
      <c r="H114" s="2">
        <v>32</v>
      </c>
      <c r="I114" s="162">
        <v>23</v>
      </c>
      <c r="J114" s="383">
        <f t="shared" ref="J114:J177" si="10">D114+E114+F114</f>
        <v>24</v>
      </c>
      <c r="K114" s="383">
        <f t="shared" ref="K114:K177" si="11">D114*2+E114</f>
        <v>23</v>
      </c>
      <c r="L114" s="930"/>
      <c r="M114" s="931"/>
      <c r="N114" s="931"/>
      <c r="O114" s="932"/>
      <c r="Q114" s="422" t="s">
        <v>700</v>
      </c>
      <c r="R114" s="20"/>
      <c r="S114" s="20"/>
      <c r="T114" s="20"/>
      <c r="U114" s="20"/>
      <c r="V114" s="20"/>
      <c r="W114" s="20"/>
      <c r="X114" s="10"/>
      <c r="Y114" s="20"/>
      <c r="Z114" s="20"/>
      <c r="AA114" s="20"/>
      <c r="AB114" s="20"/>
      <c r="AC114" s="20"/>
      <c r="AD114" s="20"/>
      <c r="AE114" s="21"/>
    </row>
    <row r="115" spans="1:31" ht="15" customHeight="1" x14ac:dyDescent="0.2">
      <c r="A115" s="744">
        <v>8</v>
      </c>
      <c r="B115" s="160" t="s">
        <v>1307</v>
      </c>
      <c r="C115" s="2">
        <v>24</v>
      </c>
      <c r="D115" s="2">
        <v>8</v>
      </c>
      <c r="E115" s="2">
        <v>7</v>
      </c>
      <c r="F115" s="2">
        <v>9</v>
      </c>
      <c r="G115" s="2">
        <v>36</v>
      </c>
      <c r="H115" s="2">
        <v>39</v>
      </c>
      <c r="I115" s="162">
        <v>23</v>
      </c>
      <c r="J115" s="383">
        <f t="shared" si="10"/>
        <v>24</v>
      </c>
      <c r="K115" s="383">
        <f t="shared" si="11"/>
        <v>23</v>
      </c>
      <c r="L115" s="930"/>
      <c r="M115" s="931"/>
      <c r="N115" s="931"/>
      <c r="O115" s="932"/>
      <c r="Q115" s="422" t="s">
        <v>1178</v>
      </c>
      <c r="R115" s="20"/>
      <c r="S115" s="20"/>
      <c r="T115" s="20"/>
      <c r="U115" s="20"/>
      <c r="V115" s="20"/>
      <c r="W115" s="20"/>
      <c r="X115" s="20"/>
      <c r="Y115" s="10"/>
      <c r="Z115" s="20"/>
      <c r="AA115" s="20"/>
      <c r="AB115" s="20"/>
      <c r="AC115" s="20"/>
      <c r="AD115" s="20"/>
      <c r="AE115" s="21"/>
    </row>
    <row r="116" spans="1:31" ht="15" customHeight="1" x14ac:dyDescent="0.2">
      <c r="A116" s="744">
        <v>9</v>
      </c>
      <c r="B116" s="160" t="s">
        <v>558</v>
      </c>
      <c r="C116" s="2">
        <v>24</v>
      </c>
      <c r="D116" s="2">
        <v>9</v>
      </c>
      <c r="E116" s="2">
        <v>4</v>
      </c>
      <c r="F116" s="2">
        <v>11</v>
      </c>
      <c r="G116" s="2">
        <v>47</v>
      </c>
      <c r="H116" s="2">
        <v>50</v>
      </c>
      <c r="I116" s="162">
        <v>22</v>
      </c>
      <c r="J116" s="383">
        <f t="shared" si="10"/>
        <v>24</v>
      </c>
      <c r="K116" s="383">
        <f t="shared" si="11"/>
        <v>22</v>
      </c>
      <c r="L116" s="930"/>
      <c r="M116" s="931"/>
      <c r="N116" s="931"/>
      <c r="O116" s="932"/>
      <c r="Q116" s="422" t="s">
        <v>322</v>
      </c>
      <c r="R116" s="20"/>
      <c r="S116" s="20"/>
      <c r="T116" s="20"/>
      <c r="U116" s="20"/>
      <c r="V116" s="20"/>
      <c r="W116" s="20"/>
      <c r="X116" s="20"/>
      <c r="Y116" s="20"/>
      <c r="Z116" s="10"/>
      <c r="AA116" s="20"/>
      <c r="AB116" s="20"/>
      <c r="AC116" s="20"/>
      <c r="AD116" s="20"/>
      <c r="AE116" s="21"/>
    </row>
    <row r="117" spans="1:31" ht="15" customHeight="1" x14ac:dyDescent="0.2">
      <c r="A117" s="744">
        <v>10</v>
      </c>
      <c r="B117" s="160" t="s">
        <v>128</v>
      </c>
      <c r="C117" s="2">
        <v>24</v>
      </c>
      <c r="D117" s="2">
        <v>6</v>
      </c>
      <c r="E117" s="2">
        <v>10</v>
      </c>
      <c r="F117" s="2">
        <v>8</v>
      </c>
      <c r="G117" s="2">
        <v>27</v>
      </c>
      <c r="H117" s="2">
        <v>37</v>
      </c>
      <c r="I117" s="162">
        <v>22</v>
      </c>
      <c r="J117" s="383">
        <f t="shared" si="10"/>
        <v>24</v>
      </c>
      <c r="K117" s="383">
        <f t="shared" si="11"/>
        <v>22</v>
      </c>
      <c r="L117" s="930"/>
      <c r="M117" s="931"/>
      <c r="N117" s="931"/>
      <c r="O117" s="932"/>
      <c r="Q117" s="422" t="s">
        <v>514</v>
      </c>
      <c r="R117" s="20"/>
      <c r="S117" s="20"/>
      <c r="T117" s="20"/>
      <c r="U117" s="20"/>
      <c r="V117" s="20"/>
      <c r="W117" s="20"/>
      <c r="X117" s="20"/>
      <c r="Y117" s="20"/>
      <c r="Z117" s="20"/>
      <c r="AA117" s="10"/>
      <c r="AB117" s="20"/>
      <c r="AC117" s="20"/>
      <c r="AD117" s="20"/>
      <c r="AE117" s="21"/>
    </row>
    <row r="118" spans="1:31" ht="15" customHeight="1" x14ac:dyDescent="0.2">
      <c r="A118" s="744">
        <v>11</v>
      </c>
      <c r="B118" s="160" t="s">
        <v>554</v>
      </c>
      <c r="C118" s="2">
        <v>24</v>
      </c>
      <c r="D118" s="2">
        <v>7</v>
      </c>
      <c r="E118" s="2">
        <v>7</v>
      </c>
      <c r="F118" s="2">
        <v>10</v>
      </c>
      <c r="G118" s="2">
        <v>34</v>
      </c>
      <c r="H118" s="2">
        <v>38</v>
      </c>
      <c r="I118" s="162">
        <v>21</v>
      </c>
      <c r="J118" s="383">
        <f t="shared" si="10"/>
        <v>24</v>
      </c>
      <c r="K118" s="383">
        <f t="shared" si="11"/>
        <v>21</v>
      </c>
      <c r="L118" s="930"/>
      <c r="M118" s="931"/>
      <c r="N118" s="931"/>
      <c r="O118" s="932"/>
      <c r="Q118" s="422" t="s">
        <v>544</v>
      </c>
      <c r="R118" s="20"/>
      <c r="S118" s="20"/>
      <c r="T118" s="20"/>
      <c r="U118" s="20"/>
      <c r="V118" s="20"/>
      <c r="W118" s="20"/>
      <c r="X118" s="20"/>
      <c r="Y118" s="20"/>
      <c r="Z118" s="20"/>
      <c r="AA118" s="20"/>
      <c r="AB118" s="10"/>
      <c r="AC118" s="20" t="s">
        <v>532</v>
      </c>
      <c r="AD118" s="20"/>
      <c r="AE118" s="21"/>
    </row>
    <row r="119" spans="1:31" ht="15" customHeight="1" x14ac:dyDescent="0.2">
      <c r="A119" s="744">
        <v>12</v>
      </c>
      <c r="B119" s="160" t="s">
        <v>42</v>
      </c>
      <c r="C119" s="2">
        <v>24</v>
      </c>
      <c r="D119" s="2">
        <v>7</v>
      </c>
      <c r="E119" s="2">
        <v>5</v>
      </c>
      <c r="F119" s="2">
        <v>12</v>
      </c>
      <c r="G119" s="2">
        <v>34</v>
      </c>
      <c r="H119" s="2">
        <v>49</v>
      </c>
      <c r="I119" s="162">
        <v>19</v>
      </c>
      <c r="J119" s="383">
        <f t="shared" si="10"/>
        <v>24</v>
      </c>
      <c r="K119" s="383">
        <f t="shared" si="11"/>
        <v>19</v>
      </c>
      <c r="L119" s="930"/>
      <c r="M119" s="931"/>
      <c r="N119" s="931"/>
      <c r="O119" s="932"/>
      <c r="Q119" s="422" t="s">
        <v>1587</v>
      </c>
      <c r="R119" s="20"/>
      <c r="S119" s="20"/>
      <c r="T119" s="20"/>
      <c r="U119" s="20"/>
      <c r="V119" s="20"/>
      <c r="W119" s="20"/>
      <c r="X119" s="20"/>
      <c r="Y119" s="20"/>
      <c r="Z119" s="20"/>
      <c r="AA119" s="20"/>
      <c r="AB119" s="20" t="s">
        <v>532</v>
      </c>
      <c r="AC119" s="10"/>
      <c r="AD119" s="20" t="s">
        <v>532</v>
      </c>
      <c r="AE119" s="21"/>
    </row>
    <row r="120" spans="1:31" ht="15" customHeight="1" x14ac:dyDescent="0.2">
      <c r="A120" s="744">
        <v>13</v>
      </c>
      <c r="B120" s="160" t="s">
        <v>250</v>
      </c>
      <c r="C120" s="2">
        <v>24</v>
      </c>
      <c r="D120" s="2">
        <v>5</v>
      </c>
      <c r="E120" s="2">
        <v>7</v>
      </c>
      <c r="F120" s="2">
        <v>12</v>
      </c>
      <c r="G120" s="2">
        <v>35</v>
      </c>
      <c r="H120" s="2">
        <v>44</v>
      </c>
      <c r="I120" s="162">
        <v>17</v>
      </c>
      <c r="J120" s="383">
        <f t="shared" si="10"/>
        <v>24</v>
      </c>
      <c r="K120" s="383">
        <f t="shared" si="11"/>
        <v>17</v>
      </c>
      <c r="L120" s="930"/>
      <c r="M120" s="931"/>
      <c r="N120" s="931"/>
      <c r="O120" s="932"/>
      <c r="Q120" s="422" t="s">
        <v>1306</v>
      </c>
      <c r="R120" s="20"/>
      <c r="S120" s="20"/>
      <c r="T120" s="20"/>
      <c r="U120" s="20"/>
      <c r="V120" s="20"/>
      <c r="W120" s="20"/>
      <c r="X120" s="20"/>
      <c r="Y120" s="20"/>
      <c r="Z120" s="20"/>
      <c r="AA120" s="20"/>
      <c r="AB120" s="20"/>
      <c r="AC120" s="20" t="s">
        <v>532</v>
      </c>
      <c r="AD120" s="10"/>
      <c r="AE120" s="21"/>
    </row>
    <row r="121" spans="1:31" ht="15" customHeight="1" thickBot="1" x14ac:dyDescent="0.25">
      <c r="A121" s="745">
        <v>14</v>
      </c>
      <c r="B121" s="163" t="s">
        <v>36</v>
      </c>
      <c r="C121" s="3">
        <v>0</v>
      </c>
      <c r="D121" s="3">
        <v>0</v>
      </c>
      <c r="E121" s="3">
        <v>0</v>
      </c>
      <c r="F121" s="3">
        <v>0</v>
      </c>
      <c r="G121" s="3">
        <v>0</v>
      </c>
      <c r="H121" s="3">
        <v>0</v>
      </c>
      <c r="I121" s="164">
        <v>0</v>
      </c>
      <c r="J121" s="383">
        <f t="shared" si="10"/>
        <v>0</v>
      </c>
      <c r="K121" s="383">
        <f t="shared" si="11"/>
        <v>0</v>
      </c>
      <c r="L121" s="933"/>
      <c r="M121" s="934"/>
      <c r="N121" s="934"/>
      <c r="O121" s="935"/>
      <c r="Q121" s="423" t="s">
        <v>1214</v>
      </c>
      <c r="R121" s="23"/>
      <c r="S121" s="23"/>
      <c r="T121" s="23"/>
      <c r="U121" s="23"/>
      <c r="V121" s="23"/>
      <c r="W121" s="23"/>
      <c r="X121" s="23"/>
      <c r="Y121" s="23"/>
      <c r="Z121" s="23"/>
      <c r="AA121" s="23"/>
      <c r="AB121" s="23"/>
      <c r="AC121" s="23"/>
      <c r="AD121" s="23"/>
      <c r="AE121" s="15"/>
    </row>
    <row r="122" spans="1:31" ht="15" customHeight="1" x14ac:dyDescent="0.2">
      <c r="C122" s="383">
        <f t="shared" ref="C122:I122" si="12">SUM(C108:C121)</f>
        <v>312</v>
      </c>
      <c r="D122" s="383">
        <f t="shared" si="12"/>
        <v>117</v>
      </c>
      <c r="E122" s="383">
        <f t="shared" si="12"/>
        <v>78</v>
      </c>
      <c r="F122" s="383">
        <f t="shared" si="12"/>
        <v>117</v>
      </c>
      <c r="G122" s="383">
        <f t="shared" si="12"/>
        <v>520</v>
      </c>
      <c r="H122" s="383">
        <f t="shared" si="12"/>
        <v>520</v>
      </c>
      <c r="I122" s="383">
        <f t="shared" si="12"/>
        <v>312</v>
      </c>
      <c r="J122" s="383">
        <f t="shared" si="10"/>
        <v>312</v>
      </c>
      <c r="K122" s="383">
        <f t="shared" si="11"/>
        <v>312</v>
      </c>
    </row>
    <row r="123" spans="1:31" ht="15" customHeight="1" thickBot="1" x14ac:dyDescent="0.25"/>
    <row r="124" spans="1:31" ht="15" customHeight="1" thickBot="1" x14ac:dyDescent="0.25">
      <c r="A124" s="1389" t="s">
        <v>2306</v>
      </c>
      <c r="B124" s="1390"/>
      <c r="C124" s="1390"/>
      <c r="D124" s="1390"/>
      <c r="E124" s="1390"/>
      <c r="F124" s="1391"/>
      <c r="G124" s="1386" t="s">
        <v>2359</v>
      </c>
      <c r="H124" s="1387"/>
      <c r="I124" s="1388"/>
      <c r="L124" s="952" t="s">
        <v>538</v>
      </c>
      <c r="M124" s="953"/>
      <c r="N124" s="953"/>
      <c r="O124" s="954"/>
    </row>
    <row r="125" spans="1:31" ht="15" customHeight="1" thickBot="1" x14ac:dyDescent="0.25">
      <c r="A125" s="741" t="s">
        <v>496</v>
      </c>
      <c r="B125" s="747" t="s">
        <v>497</v>
      </c>
      <c r="C125" s="748" t="s">
        <v>498</v>
      </c>
      <c r="D125" s="748" t="s">
        <v>499</v>
      </c>
      <c r="E125" s="748" t="s">
        <v>500</v>
      </c>
      <c r="F125" s="748" t="s">
        <v>501</v>
      </c>
      <c r="G125" s="749" t="s">
        <v>502</v>
      </c>
      <c r="H125" s="749" t="s">
        <v>503</v>
      </c>
      <c r="I125" s="750" t="s">
        <v>504</v>
      </c>
      <c r="L125" s="955"/>
      <c r="M125" s="956"/>
      <c r="N125" s="956"/>
      <c r="O125" s="957"/>
      <c r="Q125" s="24" t="s">
        <v>2360</v>
      </c>
      <c r="R125" s="420" t="s">
        <v>541</v>
      </c>
      <c r="S125" s="420" t="s">
        <v>716</v>
      </c>
      <c r="T125" s="420" t="s">
        <v>506</v>
      </c>
      <c r="U125" s="420" t="s">
        <v>901</v>
      </c>
      <c r="V125" s="420" t="s">
        <v>2240</v>
      </c>
      <c r="W125" s="420" t="s">
        <v>1814</v>
      </c>
      <c r="X125" s="420" t="s">
        <v>511</v>
      </c>
      <c r="Y125" s="420" t="s">
        <v>566</v>
      </c>
      <c r="Z125" s="420" t="s">
        <v>2136</v>
      </c>
      <c r="AA125" s="420" t="s">
        <v>299</v>
      </c>
      <c r="AB125" s="420" t="s">
        <v>1313</v>
      </c>
      <c r="AC125" s="420" t="s">
        <v>120</v>
      </c>
      <c r="AD125" s="420" t="s">
        <v>153</v>
      </c>
      <c r="AE125" s="421" t="s">
        <v>499</v>
      </c>
    </row>
    <row r="126" spans="1:31" ht="15" customHeight="1" x14ac:dyDescent="0.2">
      <c r="A126" s="746">
        <v>1</v>
      </c>
      <c r="B126" s="159" t="s">
        <v>2123</v>
      </c>
      <c r="C126" s="158">
        <v>26</v>
      </c>
      <c r="D126" s="158">
        <v>17</v>
      </c>
      <c r="E126" s="158">
        <v>6</v>
      </c>
      <c r="F126" s="158">
        <v>3</v>
      </c>
      <c r="G126" s="158">
        <v>54</v>
      </c>
      <c r="H126" s="158">
        <v>26</v>
      </c>
      <c r="I126" s="161">
        <v>40</v>
      </c>
      <c r="J126" s="383">
        <f t="shared" si="10"/>
        <v>26</v>
      </c>
      <c r="K126" s="383">
        <f t="shared" si="11"/>
        <v>40</v>
      </c>
      <c r="L126" s="927" t="s">
        <v>532</v>
      </c>
      <c r="M126" s="928"/>
      <c r="N126" s="928"/>
      <c r="O126" s="929"/>
      <c r="P126" s="5" t="s">
        <v>532</v>
      </c>
      <c r="Q126" s="422" t="s">
        <v>541</v>
      </c>
      <c r="R126" s="10"/>
      <c r="S126" s="20"/>
      <c r="T126" s="20"/>
      <c r="U126" s="20"/>
      <c r="V126" s="20"/>
      <c r="W126" s="20"/>
      <c r="X126" s="20"/>
      <c r="Y126" s="20"/>
      <c r="Z126" s="20"/>
      <c r="AA126" s="20"/>
      <c r="AB126" s="20"/>
      <c r="AC126" s="20"/>
      <c r="AD126" s="20"/>
      <c r="AE126" s="21"/>
    </row>
    <row r="127" spans="1:31" ht="15" customHeight="1" x14ac:dyDescent="0.2">
      <c r="A127" s="744">
        <v>2</v>
      </c>
      <c r="B127" s="160" t="s">
        <v>575</v>
      </c>
      <c r="C127" s="2">
        <v>26</v>
      </c>
      <c r="D127" s="2">
        <v>15</v>
      </c>
      <c r="E127" s="2">
        <v>7</v>
      </c>
      <c r="F127" s="2">
        <v>4</v>
      </c>
      <c r="G127" s="2">
        <v>56</v>
      </c>
      <c r="H127" s="2">
        <v>31</v>
      </c>
      <c r="I127" s="162">
        <v>37</v>
      </c>
      <c r="J127" s="383">
        <f t="shared" si="10"/>
        <v>26</v>
      </c>
      <c r="K127" s="383">
        <f t="shared" si="11"/>
        <v>37</v>
      </c>
      <c r="L127" s="930"/>
      <c r="M127" s="931"/>
      <c r="N127" s="931"/>
      <c r="O127" s="932"/>
      <c r="Q127" s="422" t="s">
        <v>716</v>
      </c>
      <c r="R127" s="20"/>
      <c r="S127" s="10"/>
      <c r="T127" s="20"/>
      <c r="U127" s="20"/>
      <c r="V127" s="20"/>
      <c r="W127" s="20"/>
      <c r="X127" s="20"/>
      <c r="Y127" s="20"/>
      <c r="Z127" s="20"/>
      <c r="AA127" s="20"/>
      <c r="AB127" s="20"/>
      <c r="AC127" s="20"/>
      <c r="AD127" s="20"/>
      <c r="AE127" s="21"/>
    </row>
    <row r="128" spans="1:31" ht="15" customHeight="1" x14ac:dyDescent="0.2">
      <c r="A128" s="744">
        <v>3</v>
      </c>
      <c r="B128" s="160" t="s">
        <v>164</v>
      </c>
      <c r="C128" s="2">
        <v>26</v>
      </c>
      <c r="D128" s="2">
        <v>13</v>
      </c>
      <c r="E128" s="2">
        <v>9</v>
      </c>
      <c r="F128" s="2">
        <v>4</v>
      </c>
      <c r="G128" s="2">
        <v>45</v>
      </c>
      <c r="H128" s="2">
        <v>23</v>
      </c>
      <c r="I128" s="162">
        <v>35</v>
      </c>
      <c r="J128" s="383">
        <f t="shared" si="10"/>
        <v>26</v>
      </c>
      <c r="K128" s="383">
        <f t="shared" si="11"/>
        <v>35</v>
      </c>
      <c r="L128" s="930"/>
      <c r="M128" s="931"/>
      <c r="N128" s="931"/>
      <c r="O128" s="932"/>
      <c r="Q128" s="422" t="s">
        <v>506</v>
      </c>
      <c r="R128" s="20"/>
      <c r="S128" s="20"/>
      <c r="T128" s="10"/>
      <c r="U128" s="20"/>
      <c r="V128" s="20"/>
      <c r="W128" s="20"/>
      <c r="X128" s="20"/>
      <c r="Y128" s="20"/>
      <c r="Z128" s="20"/>
      <c r="AA128" s="20"/>
      <c r="AB128" s="20"/>
      <c r="AC128" s="20"/>
      <c r="AD128" s="20"/>
      <c r="AE128" s="21"/>
    </row>
    <row r="129" spans="1:31" ht="15" customHeight="1" x14ac:dyDescent="0.2">
      <c r="A129" s="744">
        <v>4</v>
      </c>
      <c r="B129" s="160" t="s">
        <v>2138</v>
      </c>
      <c r="C129" s="2">
        <v>26</v>
      </c>
      <c r="D129" s="2">
        <v>13</v>
      </c>
      <c r="E129" s="2">
        <v>5</v>
      </c>
      <c r="F129" s="2">
        <v>8</v>
      </c>
      <c r="G129" s="2">
        <v>54</v>
      </c>
      <c r="H129" s="2">
        <v>34</v>
      </c>
      <c r="I129" s="162">
        <v>31</v>
      </c>
      <c r="J129" s="383">
        <f t="shared" si="10"/>
        <v>26</v>
      </c>
      <c r="K129" s="383">
        <f t="shared" si="11"/>
        <v>31</v>
      </c>
      <c r="L129" s="930"/>
      <c r="M129" s="931"/>
      <c r="N129" s="931"/>
      <c r="O129" s="932"/>
      <c r="Q129" s="422" t="s">
        <v>901</v>
      </c>
      <c r="R129" s="20"/>
      <c r="S129" s="20"/>
      <c r="T129" s="20"/>
      <c r="U129" s="10"/>
      <c r="V129" s="20"/>
      <c r="W129" s="20"/>
      <c r="X129" s="20"/>
      <c r="Y129" s="20"/>
      <c r="Z129" s="20"/>
      <c r="AA129" s="20"/>
      <c r="AB129" s="20"/>
      <c r="AC129" s="20"/>
      <c r="AD129" s="20"/>
      <c r="AE129" s="21"/>
    </row>
    <row r="130" spans="1:31" ht="15" customHeight="1" x14ac:dyDescent="0.2">
      <c r="A130" s="744">
        <v>5</v>
      </c>
      <c r="B130" s="160" t="s">
        <v>2170</v>
      </c>
      <c r="C130" s="2">
        <v>26</v>
      </c>
      <c r="D130" s="2">
        <v>14</v>
      </c>
      <c r="E130" s="2">
        <v>2</v>
      </c>
      <c r="F130" s="2">
        <v>10</v>
      </c>
      <c r="G130" s="2">
        <v>55</v>
      </c>
      <c r="H130" s="2">
        <v>41</v>
      </c>
      <c r="I130" s="162">
        <v>30</v>
      </c>
      <c r="J130" s="383">
        <f t="shared" si="10"/>
        <v>26</v>
      </c>
      <c r="K130" s="383">
        <f t="shared" si="11"/>
        <v>30</v>
      </c>
      <c r="L130" s="930"/>
      <c r="M130" s="931"/>
      <c r="N130" s="931"/>
      <c r="O130" s="932"/>
      <c r="Q130" s="422" t="s">
        <v>2240</v>
      </c>
      <c r="R130" s="20"/>
      <c r="S130" s="20"/>
      <c r="T130" s="20"/>
      <c r="U130" s="20"/>
      <c r="V130" s="10"/>
      <c r="W130" s="20"/>
      <c r="X130" s="20"/>
      <c r="Y130" s="20"/>
      <c r="Z130" s="20"/>
      <c r="AA130" s="20"/>
      <c r="AB130" s="20"/>
      <c r="AC130" s="20"/>
      <c r="AD130" s="20"/>
      <c r="AE130" s="21" t="s">
        <v>532</v>
      </c>
    </row>
    <row r="131" spans="1:31" ht="15" customHeight="1" x14ac:dyDescent="0.2">
      <c r="A131" s="744">
        <v>6</v>
      </c>
      <c r="B131" s="160" t="s">
        <v>1827</v>
      </c>
      <c r="C131" s="2">
        <v>26</v>
      </c>
      <c r="D131" s="2">
        <v>13</v>
      </c>
      <c r="E131" s="2">
        <v>4</v>
      </c>
      <c r="F131" s="2">
        <v>9</v>
      </c>
      <c r="G131" s="2">
        <v>43</v>
      </c>
      <c r="H131" s="2">
        <v>38</v>
      </c>
      <c r="I131" s="162">
        <v>30</v>
      </c>
      <c r="J131" s="383">
        <f t="shared" si="10"/>
        <v>26</v>
      </c>
      <c r="K131" s="383">
        <f t="shared" si="11"/>
        <v>30</v>
      </c>
      <c r="L131" s="930"/>
      <c r="M131" s="931"/>
      <c r="N131" s="931"/>
      <c r="O131" s="932"/>
      <c r="Q131" s="422" t="s">
        <v>1814</v>
      </c>
      <c r="R131" s="20"/>
      <c r="S131" s="20"/>
      <c r="T131" s="20"/>
      <c r="U131" s="20"/>
      <c r="V131" s="20"/>
      <c r="W131" s="10"/>
      <c r="X131" s="20"/>
      <c r="Y131" s="20"/>
      <c r="Z131" s="20"/>
      <c r="AA131" s="20"/>
      <c r="AB131" s="20"/>
      <c r="AC131" s="20"/>
      <c r="AD131" s="20"/>
      <c r="AE131" s="21"/>
    </row>
    <row r="132" spans="1:31" ht="15" customHeight="1" x14ac:dyDescent="0.2">
      <c r="A132" s="744">
        <v>7</v>
      </c>
      <c r="B132" s="160" t="s">
        <v>1518</v>
      </c>
      <c r="C132" s="2">
        <v>26</v>
      </c>
      <c r="D132" s="2">
        <v>10</v>
      </c>
      <c r="E132" s="2">
        <v>8</v>
      </c>
      <c r="F132" s="2">
        <v>8</v>
      </c>
      <c r="G132" s="2">
        <v>50</v>
      </c>
      <c r="H132" s="2">
        <v>50</v>
      </c>
      <c r="I132" s="162">
        <v>28</v>
      </c>
      <c r="J132" s="383">
        <f t="shared" si="10"/>
        <v>26</v>
      </c>
      <c r="K132" s="383">
        <f t="shared" si="11"/>
        <v>28</v>
      </c>
      <c r="L132" s="930"/>
      <c r="M132" s="931"/>
      <c r="N132" s="931"/>
      <c r="O132" s="932"/>
      <c r="Q132" s="422" t="s">
        <v>511</v>
      </c>
      <c r="R132" s="20"/>
      <c r="S132" s="20"/>
      <c r="T132" s="20"/>
      <c r="U132" s="20"/>
      <c r="V132" s="20"/>
      <c r="W132" s="20"/>
      <c r="X132" s="10"/>
      <c r="Y132" s="20"/>
      <c r="Z132" s="20"/>
      <c r="AA132" s="20"/>
      <c r="AB132" s="20"/>
      <c r="AC132" s="20"/>
      <c r="AD132" s="20"/>
      <c r="AE132" s="21"/>
    </row>
    <row r="133" spans="1:31" ht="15" customHeight="1" x14ac:dyDescent="0.2">
      <c r="A133" s="744">
        <v>8</v>
      </c>
      <c r="B133" s="160" t="s">
        <v>991</v>
      </c>
      <c r="C133" s="2">
        <v>26</v>
      </c>
      <c r="D133" s="2">
        <v>10</v>
      </c>
      <c r="E133" s="2">
        <v>4</v>
      </c>
      <c r="F133" s="2">
        <v>12</v>
      </c>
      <c r="G133" s="2">
        <v>41</v>
      </c>
      <c r="H133" s="2">
        <v>39</v>
      </c>
      <c r="I133" s="162">
        <v>24</v>
      </c>
      <c r="J133" s="383">
        <f t="shared" si="10"/>
        <v>26</v>
      </c>
      <c r="K133" s="383">
        <f t="shared" si="11"/>
        <v>24</v>
      </c>
      <c r="L133" s="930"/>
      <c r="M133" s="931"/>
      <c r="N133" s="931"/>
      <c r="O133" s="932"/>
      <c r="Q133" s="422" t="s">
        <v>566</v>
      </c>
      <c r="R133" s="20"/>
      <c r="S133" s="20"/>
      <c r="T133" s="20"/>
      <c r="U133" s="20"/>
      <c r="V133" s="20"/>
      <c r="W133" s="20"/>
      <c r="X133" s="20"/>
      <c r="Y133" s="10"/>
      <c r="Z133" s="20"/>
      <c r="AA133" s="20"/>
      <c r="AB133" s="20"/>
      <c r="AC133" s="20"/>
      <c r="AD133" s="20"/>
      <c r="AE133" s="21"/>
    </row>
    <row r="134" spans="1:31" ht="15" customHeight="1" x14ac:dyDescent="0.2">
      <c r="A134" s="744">
        <v>9</v>
      </c>
      <c r="B134" s="160" t="s">
        <v>534</v>
      </c>
      <c r="C134" s="2">
        <v>26</v>
      </c>
      <c r="D134" s="2">
        <v>6</v>
      </c>
      <c r="E134" s="2">
        <v>12</v>
      </c>
      <c r="F134" s="2">
        <v>8</v>
      </c>
      <c r="G134" s="2">
        <v>41</v>
      </c>
      <c r="H134" s="2">
        <v>43</v>
      </c>
      <c r="I134" s="162">
        <v>24</v>
      </c>
      <c r="J134" s="383">
        <f t="shared" si="10"/>
        <v>26</v>
      </c>
      <c r="K134" s="383">
        <f t="shared" si="11"/>
        <v>24</v>
      </c>
      <c r="L134" s="930"/>
      <c r="M134" s="931"/>
      <c r="N134" s="931"/>
      <c r="O134" s="932"/>
      <c r="Q134" s="422" t="s">
        <v>2136</v>
      </c>
      <c r="R134" s="20"/>
      <c r="S134" s="20"/>
      <c r="T134" s="20"/>
      <c r="U134" s="20"/>
      <c r="V134" s="20"/>
      <c r="W134" s="20"/>
      <c r="X134" s="20"/>
      <c r="Y134" s="20"/>
      <c r="Z134" s="10"/>
      <c r="AA134" s="20"/>
      <c r="AB134" s="20"/>
      <c r="AC134" s="20"/>
      <c r="AD134" s="20"/>
      <c r="AE134" s="21"/>
    </row>
    <row r="135" spans="1:31" ht="15" customHeight="1" x14ac:dyDescent="0.2">
      <c r="A135" s="744">
        <v>10</v>
      </c>
      <c r="B135" s="160" t="s">
        <v>1314</v>
      </c>
      <c r="C135" s="2">
        <v>26</v>
      </c>
      <c r="D135" s="2">
        <v>9</v>
      </c>
      <c r="E135" s="2">
        <v>4</v>
      </c>
      <c r="F135" s="2">
        <v>13</v>
      </c>
      <c r="G135" s="2">
        <v>41</v>
      </c>
      <c r="H135" s="2">
        <v>56</v>
      </c>
      <c r="I135" s="162">
        <v>22</v>
      </c>
      <c r="J135" s="383">
        <f t="shared" si="10"/>
        <v>26</v>
      </c>
      <c r="K135" s="383">
        <f t="shared" si="11"/>
        <v>22</v>
      </c>
      <c r="L135" s="930"/>
      <c r="M135" s="931"/>
      <c r="N135" s="931"/>
      <c r="O135" s="932"/>
      <c r="Q135" s="422" t="s">
        <v>299</v>
      </c>
      <c r="R135" s="20"/>
      <c r="S135" s="20"/>
      <c r="T135" s="20"/>
      <c r="U135" s="20"/>
      <c r="V135" s="20"/>
      <c r="W135" s="20"/>
      <c r="X135" s="20"/>
      <c r="Y135" s="20"/>
      <c r="Z135" s="20"/>
      <c r="AA135" s="10"/>
      <c r="AB135" s="20"/>
      <c r="AC135" s="20"/>
      <c r="AD135" s="20"/>
      <c r="AE135" s="21"/>
    </row>
    <row r="136" spans="1:31" ht="15" customHeight="1" x14ac:dyDescent="0.2">
      <c r="A136" s="744">
        <v>11</v>
      </c>
      <c r="B136" s="160" t="s">
        <v>89</v>
      </c>
      <c r="C136" s="2">
        <v>26</v>
      </c>
      <c r="D136" s="2">
        <v>7</v>
      </c>
      <c r="E136" s="2">
        <v>7</v>
      </c>
      <c r="F136" s="2">
        <v>12</v>
      </c>
      <c r="G136" s="2">
        <v>31</v>
      </c>
      <c r="H136" s="2">
        <v>55</v>
      </c>
      <c r="I136" s="162">
        <v>21</v>
      </c>
      <c r="J136" s="383">
        <f t="shared" si="10"/>
        <v>26</v>
      </c>
      <c r="K136" s="383">
        <f t="shared" si="11"/>
        <v>21</v>
      </c>
      <c r="L136" s="930"/>
      <c r="M136" s="931"/>
      <c r="N136" s="931"/>
      <c r="O136" s="932"/>
      <c r="Q136" s="422" t="s">
        <v>1313</v>
      </c>
      <c r="R136" s="20"/>
      <c r="S136" s="20"/>
      <c r="T136" s="20"/>
      <c r="U136" s="20"/>
      <c r="V136" s="20"/>
      <c r="W136" s="20"/>
      <c r="X136" s="20"/>
      <c r="Y136" s="20"/>
      <c r="Z136" s="20"/>
      <c r="AA136" s="20"/>
      <c r="AB136" s="10"/>
      <c r="AC136" s="20" t="s">
        <v>532</v>
      </c>
      <c r="AD136" s="20"/>
      <c r="AE136" s="21"/>
    </row>
    <row r="137" spans="1:31" ht="15" customHeight="1" x14ac:dyDescent="0.2">
      <c r="A137" s="744">
        <v>12</v>
      </c>
      <c r="B137" s="160" t="s">
        <v>1855</v>
      </c>
      <c r="C137" s="2">
        <v>26</v>
      </c>
      <c r="D137" s="2">
        <v>6</v>
      </c>
      <c r="E137" s="2">
        <v>7</v>
      </c>
      <c r="F137" s="2">
        <v>13</v>
      </c>
      <c r="G137" s="2">
        <v>34</v>
      </c>
      <c r="H137" s="2">
        <v>50</v>
      </c>
      <c r="I137" s="162">
        <v>19</v>
      </c>
      <c r="J137" s="383">
        <f t="shared" si="10"/>
        <v>26</v>
      </c>
      <c r="K137" s="383">
        <f t="shared" si="11"/>
        <v>19</v>
      </c>
      <c r="L137" s="930"/>
      <c r="M137" s="931"/>
      <c r="N137" s="931"/>
      <c r="O137" s="932"/>
      <c r="Q137" s="422" t="s">
        <v>120</v>
      </c>
      <c r="R137" s="20"/>
      <c r="S137" s="20"/>
      <c r="T137" s="20"/>
      <c r="U137" s="20"/>
      <c r="V137" s="20"/>
      <c r="W137" s="20"/>
      <c r="X137" s="20"/>
      <c r="Y137" s="20"/>
      <c r="Z137" s="20"/>
      <c r="AA137" s="20"/>
      <c r="AB137" s="20" t="s">
        <v>532</v>
      </c>
      <c r="AC137" s="10"/>
      <c r="AD137" s="20" t="s">
        <v>532</v>
      </c>
      <c r="AE137" s="21"/>
    </row>
    <row r="138" spans="1:31" ht="15" customHeight="1" x14ac:dyDescent="0.2">
      <c r="A138" s="744">
        <v>13</v>
      </c>
      <c r="B138" s="160" t="s">
        <v>304</v>
      </c>
      <c r="C138" s="2">
        <v>26</v>
      </c>
      <c r="D138" s="2">
        <v>4</v>
      </c>
      <c r="E138" s="2">
        <v>4</v>
      </c>
      <c r="F138" s="2">
        <v>18</v>
      </c>
      <c r="G138" s="2">
        <v>29</v>
      </c>
      <c r="H138" s="2">
        <v>57</v>
      </c>
      <c r="I138" s="162">
        <v>12</v>
      </c>
      <c r="J138" s="383">
        <f t="shared" si="10"/>
        <v>26</v>
      </c>
      <c r="K138" s="383">
        <f t="shared" si="11"/>
        <v>12</v>
      </c>
      <c r="L138" s="930"/>
      <c r="M138" s="931"/>
      <c r="N138" s="931"/>
      <c r="O138" s="932"/>
      <c r="Q138" s="422" t="s">
        <v>153</v>
      </c>
      <c r="R138" s="20"/>
      <c r="S138" s="20"/>
      <c r="T138" s="20"/>
      <c r="U138" s="20"/>
      <c r="V138" s="20"/>
      <c r="W138" s="20"/>
      <c r="X138" s="20"/>
      <c r="Y138" s="20"/>
      <c r="Z138" s="20"/>
      <c r="AA138" s="20"/>
      <c r="AB138" s="20"/>
      <c r="AC138" s="20" t="s">
        <v>532</v>
      </c>
      <c r="AD138" s="10"/>
      <c r="AE138" s="21"/>
    </row>
    <row r="139" spans="1:31" ht="15" customHeight="1" thickBot="1" x14ac:dyDescent="0.25">
      <c r="A139" s="745">
        <v>14</v>
      </c>
      <c r="B139" s="163" t="s">
        <v>433</v>
      </c>
      <c r="C139" s="3">
        <v>26</v>
      </c>
      <c r="D139" s="3">
        <v>1</v>
      </c>
      <c r="E139" s="3">
        <v>9</v>
      </c>
      <c r="F139" s="3">
        <v>16</v>
      </c>
      <c r="G139" s="3">
        <v>35</v>
      </c>
      <c r="H139" s="3">
        <v>66</v>
      </c>
      <c r="I139" s="164">
        <v>11</v>
      </c>
      <c r="J139" s="383">
        <f t="shared" si="10"/>
        <v>26</v>
      </c>
      <c r="K139" s="383">
        <f t="shared" si="11"/>
        <v>11</v>
      </c>
      <c r="L139" s="933"/>
      <c r="M139" s="934"/>
      <c r="N139" s="934"/>
      <c r="O139" s="935"/>
      <c r="Q139" s="423" t="s">
        <v>499</v>
      </c>
      <c r="R139" s="23"/>
      <c r="S139" s="23"/>
      <c r="T139" s="23"/>
      <c r="U139" s="23"/>
      <c r="V139" s="23"/>
      <c r="W139" s="23"/>
      <c r="X139" s="23"/>
      <c r="Y139" s="23"/>
      <c r="Z139" s="23"/>
      <c r="AA139" s="23"/>
      <c r="AB139" s="23"/>
      <c r="AC139" s="23"/>
      <c r="AD139" s="23"/>
      <c r="AE139" s="15"/>
    </row>
    <row r="140" spans="1:31" ht="15" customHeight="1" x14ac:dyDescent="0.2">
      <c r="C140" s="383">
        <f t="shared" ref="C140:I140" si="13">SUM(C126:C139)</f>
        <v>364</v>
      </c>
      <c r="D140" s="383">
        <f t="shared" si="13"/>
        <v>138</v>
      </c>
      <c r="E140" s="383">
        <f t="shared" si="13"/>
        <v>88</v>
      </c>
      <c r="F140" s="383">
        <f t="shared" si="13"/>
        <v>138</v>
      </c>
      <c r="G140" s="383">
        <f t="shared" si="13"/>
        <v>609</v>
      </c>
      <c r="H140" s="383">
        <f t="shared" si="13"/>
        <v>609</v>
      </c>
      <c r="I140" s="383">
        <f t="shared" si="13"/>
        <v>364</v>
      </c>
      <c r="J140" s="383">
        <f t="shared" si="10"/>
        <v>364</v>
      </c>
      <c r="K140" s="383">
        <f t="shared" si="11"/>
        <v>364</v>
      </c>
    </row>
    <row r="141" spans="1:31" ht="15" customHeight="1" thickBot="1" x14ac:dyDescent="0.25">
      <c r="P141" s="5" t="s">
        <v>532</v>
      </c>
    </row>
    <row r="142" spans="1:31" ht="15" customHeight="1" thickBot="1" x14ac:dyDescent="0.25">
      <c r="A142" s="1375" t="s">
        <v>2223</v>
      </c>
      <c r="B142" s="1376"/>
      <c r="C142" s="1376"/>
      <c r="D142" s="1376"/>
      <c r="E142" s="1376"/>
      <c r="F142" s="1377"/>
      <c r="G142" s="1378" t="s">
        <v>2359</v>
      </c>
      <c r="H142" s="1379"/>
      <c r="I142" s="1380"/>
      <c r="L142" s="952" t="s">
        <v>538</v>
      </c>
      <c r="M142" s="953"/>
      <c r="N142" s="953"/>
      <c r="O142" s="954"/>
    </row>
    <row r="143" spans="1:31" ht="15" customHeight="1" thickBot="1" x14ac:dyDescent="0.25">
      <c r="A143" s="753" t="s">
        <v>496</v>
      </c>
      <c r="B143" s="758" t="s">
        <v>497</v>
      </c>
      <c r="C143" s="759" t="s">
        <v>498</v>
      </c>
      <c r="D143" s="759" t="s">
        <v>499</v>
      </c>
      <c r="E143" s="759" t="s">
        <v>500</v>
      </c>
      <c r="F143" s="759" t="s">
        <v>501</v>
      </c>
      <c r="G143" s="760" t="s">
        <v>502</v>
      </c>
      <c r="H143" s="760" t="s">
        <v>503</v>
      </c>
      <c r="I143" s="761" t="s">
        <v>504</v>
      </c>
      <c r="L143" s="955"/>
      <c r="M143" s="956"/>
      <c r="N143" s="956"/>
      <c r="O143" s="957"/>
      <c r="Q143" s="24" t="s">
        <v>2360</v>
      </c>
      <c r="R143" s="683" t="s">
        <v>1615</v>
      </c>
      <c r="S143" s="683" t="s">
        <v>2319</v>
      </c>
      <c r="T143" s="683" t="s">
        <v>1483</v>
      </c>
      <c r="U143" s="683" t="s">
        <v>541</v>
      </c>
      <c r="V143" s="683" t="s">
        <v>1503</v>
      </c>
      <c r="W143" s="683" t="s">
        <v>564</v>
      </c>
      <c r="X143" s="683" t="s">
        <v>59</v>
      </c>
      <c r="Y143" s="683" t="s">
        <v>1088</v>
      </c>
      <c r="Z143" s="683" t="s">
        <v>436</v>
      </c>
      <c r="AA143" s="683" t="s">
        <v>1089</v>
      </c>
      <c r="AB143" s="684" t="s">
        <v>437</v>
      </c>
    </row>
    <row r="144" spans="1:31" ht="15" customHeight="1" x14ac:dyDescent="0.2">
      <c r="A144" s="757">
        <v>1</v>
      </c>
      <c r="B144" s="239" t="s">
        <v>1931</v>
      </c>
      <c r="C144" s="240">
        <v>20</v>
      </c>
      <c r="D144" s="240">
        <v>13</v>
      </c>
      <c r="E144" s="240">
        <v>4</v>
      </c>
      <c r="F144" s="240">
        <v>3</v>
      </c>
      <c r="G144" s="240">
        <v>49</v>
      </c>
      <c r="H144" s="240">
        <v>25</v>
      </c>
      <c r="I144" s="241">
        <v>30</v>
      </c>
      <c r="J144" s="383">
        <f t="shared" si="10"/>
        <v>20</v>
      </c>
      <c r="K144" s="383">
        <f t="shared" si="11"/>
        <v>30</v>
      </c>
      <c r="L144" s="927" t="s">
        <v>532</v>
      </c>
      <c r="M144" s="928"/>
      <c r="N144" s="928"/>
      <c r="O144" s="929"/>
      <c r="Q144" s="681" t="s">
        <v>1615</v>
      </c>
      <c r="R144" s="10"/>
      <c r="S144" s="20"/>
      <c r="T144" s="20"/>
      <c r="U144" s="20" t="s">
        <v>1602</v>
      </c>
      <c r="V144" s="20"/>
      <c r="W144" s="20"/>
      <c r="X144" s="20"/>
      <c r="Y144" s="20"/>
      <c r="Z144" s="20"/>
      <c r="AA144" s="20"/>
      <c r="AB144" s="21"/>
    </row>
    <row r="145" spans="1:31" ht="15" customHeight="1" x14ac:dyDescent="0.2">
      <c r="A145" s="755">
        <v>2</v>
      </c>
      <c r="B145" s="242" t="s">
        <v>1092</v>
      </c>
      <c r="C145" s="2">
        <v>20</v>
      </c>
      <c r="D145" s="2">
        <v>12</v>
      </c>
      <c r="E145" s="2">
        <v>4</v>
      </c>
      <c r="F145" s="2">
        <v>4</v>
      </c>
      <c r="G145" s="2">
        <v>44</v>
      </c>
      <c r="H145" s="2">
        <v>26</v>
      </c>
      <c r="I145" s="162">
        <v>28</v>
      </c>
      <c r="J145" s="383">
        <f t="shared" si="10"/>
        <v>20</v>
      </c>
      <c r="K145" s="383">
        <f t="shared" si="11"/>
        <v>28</v>
      </c>
      <c r="L145" s="930"/>
      <c r="M145" s="931"/>
      <c r="N145" s="931"/>
      <c r="O145" s="932"/>
      <c r="Q145" s="681" t="s">
        <v>2319</v>
      </c>
      <c r="R145" s="20"/>
      <c r="S145" s="10"/>
      <c r="T145" s="20"/>
      <c r="U145" s="20" t="s">
        <v>1491</v>
      </c>
      <c r="V145" s="20"/>
      <c r="W145" s="20" t="s">
        <v>532</v>
      </c>
      <c r="X145" s="20"/>
      <c r="Y145" s="20"/>
      <c r="Z145" s="20"/>
      <c r="AA145" s="20"/>
      <c r="AB145" s="21"/>
    </row>
    <row r="146" spans="1:31" ht="15" customHeight="1" x14ac:dyDescent="0.2">
      <c r="A146" s="755">
        <v>3</v>
      </c>
      <c r="B146" s="242" t="s">
        <v>2254</v>
      </c>
      <c r="C146" s="2">
        <v>20</v>
      </c>
      <c r="D146" s="2">
        <v>11</v>
      </c>
      <c r="E146" s="2">
        <v>4</v>
      </c>
      <c r="F146" s="2">
        <v>5</v>
      </c>
      <c r="G146" s="2">
        <v>47</v>
      </c>
      <c r="H146" s="2">
        <v>17</v>
      </c>
      <c r="I146" s="162">
        <v>26</v>
      </c>
      <c r="J146" s="383">
        <f t="shared" si="10"/>
        <v>20</v>
      </c>
      <c r="K146" s="383">
        <f t="shared" si="11"/>
        <v>26</v>
      </c>
      <c r="L146" s="930"/>
      <c r="M146" s="931"/>
      <c r="N146" s="931"/>
      <c r="O146" s="932"/>
      <c r="Q146" s="681" t="s">
        <v>1483</v>
      </c>
      <c r="R146" s="20"/>
      <c r="S146" s="20"/>
      <c r="T146" s="10"/>
      <c r="U146" s="20" t="s">
        <v>1207</v>
      </c>
      <c r="V146" s="20"/>
      <c r="W146" s="20"/>
      <c r="X146" s="20"/>
      <c r="Y146" s="20"/>
      <c r="Z146" s="20"/>
      <c r="AA146" s="20"/>
      <c r="AB146" s="21"/>
    </row>
    <row r="147" spans="1:31" ht="15" customHeight="1" x14ac:dyDescent="0.2">
      <c r="A147" s="755">
        <v>4</v>
      </c>
      <c r="B147" s="242" t="s">
        <v>106</v>
      </c>
      <c r="C147" s="2">
        <v>20</v>
      </c>
      <c r="D147" s="2">
        <v>9</v>
      </c>
      <c r="E147" s="2">
        <v>8</v>
      </c>
      <c r="F147" s="2">
        <v>3</v>
      </c>
      <c r="G147" s="2">
        <v>47</v>
      </c>
      <c r="H147" s="2">
        <v>28</v>
      </c>
      <c r="I147" s="162">
        <v>26</v>
      </c>
      <c r="J147" s="383">
        <f t="shared" si="10"/>
        <v>20</v>
      </c>
      <c r="K147" s="383">
        <f t="shared" si="11"/>
        <v>26</v>
      </c>
      <c r="L147" s="930"/>
      <c r="M147" s="931"/>
      <c r="N147" s="931"/>
      <c r="O147" s="932"/>
      <c r="Q147" s="681" t="s">
        <v>541</v>
      </c>
      <c r="R147" s="20" t="s">
        <v>1645</v>
      </c>
      <c r="S147" s="20" t="s">
        <v>1646</v>
      </c>
      <c r="T147" s="20" t="s">
        <v>1207</v>
      </c>
      <c r="U147" s="10"/>
      <c r="V147" s="20" t="s">
        <v>1547</v>
      </c>
      <c r="W147" s="20" t="s">
        <v>1210</v>
      </c>
      <c r="X147" s="20" t="s">
        <v>1494</v>
      </c>
      <c r="Y147" s="20" t="s">
        <v>1539</v>
      </c>
      <c r="Z147" s="20" t="s">
        <v>1540</v>
      </c>
      <c r="AA147" s="20" t="s">
        <v>1600</v>
      </c>
      <c r="AB147" s="21" t="s">
        <v>1645</v>
      </c>
    </row>
    <row r="148" spans="1:31" ht="15" customHeight="1" x14ac:dyDescent="0.2">
      <c r="A148" s="755">
        <v>5</v>
      </c>
      <c r="B148" s="242" t="s">
        <v>1208</v>
      </c>
      <c r="C148" s="2">
        <v>20</v>
      </c>
      <c r="D148" s="2">
        <v>10</v>
      </c>
      <c r="E148" s="2">
        <v>5</v>
      </c>
      <c r="F148" s="2">
        <v>5</v>
      </c>
      <c r="G148" s="2">
        <v>45</v>
      </c>
      <c r="H148" s="2">
        <v>28</v>
      </c>
      <c r="I148" s="162">
        <v>25</v>
      </c>
      <c r="J148" s="383">
        <f t="shared" si="10"/>
        <v>20</v>
      </c>
      <c r="K148" s="383">
        <f t="shared" si="11"/>
        <v>25</v>
      </c>
      <c r="L148" s="930"/>
      <c r="M148" s="931"/>
      <c r="N148" s="931"/>
      <c r="O148" s="932"/>
      <c r="Q148" s="681" t="s">
        <v>1503</v>
      </c>
      <c r="R148" s="20"/>
      <c r="S148" s="20"/>
      <c r="T148" s="20"/>
      <c r="U148" s="20" t="s">
        <v>1207</v>
      </c>
      <c r="V148" s="10"/>
      <c r="W148" s="20"/>
      <c r="X148" s="20"/>
      <c r="Y148" s="20"/>
      <c r="Z148" s="20"/>
      <c r="AA148" s="20"/>
      <c r="AB148" s="21"/>
    </row>
    <row r="149" spans="1:31" ht="15" customHeight="1" x14ac:dyDescent="0.2">
      <c r="A149" s="755">
        <v>6</v>
      </c>
      <c r="B149" s="242" t="s">
        <v>1469</v>
      </c>
      <c r="C149" s="2">
        <v>20</v>
      </c>
      <c r="D149" s="2">
        <v>7</v>
      </c>
      <c r="E149" s="2">
        <v>6</v>
      </c>
      <c r="F149" s="2">
        <v>7</v>
      </c>
      <c r="G149" s="2">
        <v>38</v>
      </c>
      <c r="H149" s="2">
        <v>36</v>
      </c>
      <c r="I149" s="162">
        <v>20</v>
      </c>
      <c r="J149" s="383">
        <f t="shared" si="10"/>
        <v>20</v>
      </c>
      <c r="K149" s="383">
        <f t="shared" si="11"/>
        <v>20</v>
      </c>
      <c r="L149" s="930"/>
      <c r="M149" s="931"/>
      <c r="N149" s="931"/>
      <c r="O149" s="932"/>
      <c r="Q149" s="681" t="s">
        <v>564</v>
      </c>
      <c r="R149" s="20"/>
      <c r="S149" s="20"/>
      <c r="T149" s="20"/>
      <c r="U149" s="20" t="s">
        <v>1494</v>
      </c>
      <c r="V149" s="20"/>
      <c r="W149" s="10"/>
      <c r="X149" s="20"/>
      <c r="Y149" s="20"/>
      <c r="Z149" s="20"/>
      <c r="AA149" s="20"/>
      <c r="AB149" s="21"/>
    </row>
    <row r="150" spans="1:31" ht="15" customHeight="1" x14ac:dyDescent="0.2">
      <c r="A150" s="755">
        <v>7</v>
      </c>
      <c r="B150" s="242" t="s">
        <v>2363</v>
      </c>
      <c r="C150" s="2">
        <v>20</v>
      </c>
      <c r="D150" s="2">
        <v>6</v>
      </c>
      <c r="E150" s="2">
        <v>5</v>
      </c>
      <c r="F150" s="2">
        <v>9</v>
      </c>
      <c r="G150" s="2">
        <v>37</v>
      </c>
      <c r="H150" s="2">
        <v>47</v>
      </c>
      <c r="I150" s="162">
        <v>17</v>
      </c>
      <c r="J150" s="383">
        <f t="shared" si="10"/>
        <v>20</v>
      </c>
      <c r="K150" s="383">
        <f t="shared" si="11"/>
        <v>17</v>
      </c>
      <c r="L150" s="930"/>
      <c r="M150" s="931"/>
      <c r="N150" s="931"/>
      <c r="O150" s="932"/>
      <c r="Q150" s="681" t="s">
        <v>59</v>
      </c>
      <c r="R150" s="20"/>
      <c r="S150" s="20"/>
      <c r="T150" s="20"/>
      <c r="U150" s="20" t="s">
        <v>1599</v>
      </c>
      <c r="V150" s="20"/>
      <c r="W150" s="20"/>
      <c r="X150" s="10"/>
      <c r="Y150" s="20"/>
      <c r="Z150" s="20"/>
      <c r="AA150" s="20"/>
      <c r="AB150" s="21"/>
    </row>
    <row r="151" spans="1:31" ht="15" customHeight="1" x14ac:dyDescent="0.2">
      <c r="A151" s="755">
        <v>8</v>
      </c>
      <c r="B151" s="242" t="s">
        <v>1462</v>
      </c>
      <c r="C151" s="2">
        <v>20</v>
      </c>
      <c r="D151" s="2">
        <v>6</v>
      </c>
      <c r="E151" s="2">
        <v>4</v>
      </c>
      <c r="F151" s="2">
        <v>10</v>
      </c>
      <c r="G151" s="2">
        <v>35</v>
      </c>
      <c r="H151" s="2">
        <v>50</v>
      </c>
      <c r="I151" s="162">
        <v>16</v>
      </c>
      <c r="J151" s="383">
        <f t="shared" si="10"/>
        <v>20</v>
      </c>
      <c r="K151" s="383">
        <f t="shared" si="11"/>
        <v>16</v>
      </c>
      <c r="L151" s="930"/>
      <c r="M151" s="931"/>
      <c r="N151" s="931"/>
      <c r="O151" s="932"/>
      <c r="Q151" s="681" t="s">
        <v>1088</v>
      </c>
      <c r="R151" s="20"/>
      <c r="S151" s="20"/>
      <c r="T151" s="20"/>
      <c r="U151" s="20" t="s">
        <v>1210</v>
      </c>
      <c r="V151" s="20"/>
      <c r="W151" s="20"/>
      <c r="X151" s="20"/>
      <c r="Y151" s="10"/>
      <c r="Z151" s="20" t="s">
        <v>532</v>
      </c>
      <c r="AA151" s="20"/>
      <c r="AB151" s="21"/>
    </row>
    <row r="152" spans="1:31" ht="15" customHeight="1" x14ac:dyDescent="0.2">
      <c r="A152" s="755">
        <v>9</v>
      </c>
      <c r="B152" s="242" t="s">
        <v>2298</v>
      </c>
      <c r="C152" s="2">
        <v>20</v>
      </c>
      <c r="D152" s="2">
        <v>5</v>
      </c>
      <c r="E152" s="2">
        <v>5</v>
      </c>
      <c r="F152" s="2">
        <v>10</v>
      </c>
      <c r="G152" s="2">
        <v>28</v>
      </c>
      <c r="H152" s="2">
        <v>47</v>
      </c>
      <c r="I152" s="162">
        <v>15</v>
      </c>
      <c r="J152" s="383">
        <f t="shared" si="10"/>
        <v>20</v>
      </c>
      <c r="K152" s="383">
        <f t="shared" si="11"/>
        <v>15</v>
      </c>
      <c r="L152" s="930"/>
      <c r="M152" s="931"/>
      <c r="N152" s="931"/>
      <c r="O152" s="932"/>
      <c r="Q152" s="681" t="s">
        <v>436</v>
      </c>
      <c r="R152" s="20"/>
      <c r="S152" s="20"/>
      <c r="T152" s="20"/>
      <c r="U152" s="20" t="s">
        <v>1489</v>
      </c>
      <c r="V152" s="20"/>
      <c r="W152" s="20"/>
      <c r="X152" s="20"/>
      <c r="Y152" s="20" t="s">
        <v>532</v>
      </c>
      <c r="Z152" s="10"/>
      <c r="AA152" s="20" t="s">
        <v>532</v>
      </c>
      <c r="AB152" s="21"/>
    </row>
    <row r="153" spans="1:31" ht="15" customHeight="1" x14ac:dyDescent="0.2">
      <c r="A153" s="755">
        <v>10</v>
      </c>
      <c r="B153" s="242" t="s">
        <v>2204</v>
      </c>
      <c r="C153" s="2">
        <v>20</v>
      </c>
      <c r="D153" s="2">
        <v>2</v>
      </c>
      <c r="E153" s="2">
        <v>5</v>
      </c>
      <c r="F153" s="2">
        <v>13</v>
      </c>
      <c r="G153" s="2">
        <v>24</v>
      </c>
      <c r="H153" s="2">
        <v>55</v>
      </c>
      <c r="I153" s="162">
        <v>9</v>
      </c>
      <c r="J153" s="383">
        <f t="shared" si="10"/>
        <v>20</v>
      </c>
      <c r="K153" s="383">
        <f t="shared" si="11"/>
        <v>9</v>
      </c>
      <c r="L153" s="930"/>
      <c r="M153" s="931"/>
      <c r="N153" s="931"/>
      <c r="O153" s="932"/>
      <c r="Q153" s="681" t="s">
        <v>1089</v>
      </c>
      <c r="R153" s="20"/>
      <c r="S153" s="20"/>
      <c r="T153" s="20"/>
      <c r="U153" s="20" t="s">
        <v>1602</v>
      </c>
      <c r="V153" s="20"/>
      <c r="W153" s="20"/>
      <c r="X153" s="20"/>
      <c r="Y153" s="20"/>
      <c r="Z153" s="20" t="s">
        <v>532</v>
      </c>
      <c r="AA153" s="10"/>
      <c r="AB153" s="21"/>
    </row>
    <row r="154" spans="1:31" ht="15" customHeight="1" thickBot="1" x14ac:dyDescent="0.25">
      <c r="A154" s="756">
        <v>11</v>
      </c>
      <c r="B154" s="243" t="s">
        <v>2061</v>
      </c>
      <c r="C154" s="3">
        <v>20</v>
      </c>
      <c r="D154" s="3">
        <v>2</v>
      </c>
      <c r="E154" s="3">
        <v>4</v>
      </c>
      <c r="F154" s="3">
        <v>14</v>
      </c>
      <c r="G154" s="3">
        <v>22</v>
      </c>
      <c r="H154" s="3">
        <v>57</v>
      </c>
      <c r="I154" s="164">
        <v>8</v>
      </c>
      <c r="J154" s="383">
        <f t="shared" si="10"/>
        <v>20</v>
      </c>
      <c r="K154" s="383">
        <f t="shared" si="11"/>
        <v>8</v>
      </c>
      <c r="L154" s="933"/>
      <c r="M154" s="934"/>
      <c r="N154" s="934"/>
      <c r="O154" s="935"/>
      <c r="Q154" s="682" t="s">
        <v>437</v>
      </c>
      <c r="R154" s="23"/>
      <c r="S154" s="23"/>
      <c r="T154" s="23"/>
      <c r="U154" s="23" t="s">
        <v>1540</v>
      </c>
      <c r="V154" s="23"/>
      <c r="W154" s="23"/>
      <c r="X154" s="23"/>
      <c r="Y154" s="23"/>
      <c r="Z154" s="23"/>
      <c r="AA154" s="23"/>
      <c r="AB154" s="15"/>
      <c r="AE154" s="5" t="s">
        <v>532</v>
      </c>
    </row>
    <row r="155" spans="1:31" ht="15" customHeight="1" x14ac:dyDescent="0.2">
      <c r="C155" s="383">
        <f t="shared" ref="C155:I155" si="14">SUM(C144:C154)</f>
        <v>220</v>
      </c>
      <c r="D155" s="383">
        <f t="shared" si="14"/>
        <v>83</v>
      </c>
      <c r="E155" s="383">
        <f t="shared" si="14"/>
        <v>54</v>
      </c>
      <c r="F155" s="383">
        <f t="shared" si="14"/>
        <v>83</v>
      </c>
      <c r="G155" s="383">
        <f t="shared" si="14"/>
        <v>416</v>
      </c>
      <c r="H155" s="383">
        <f t="shared" si="14"/>
        <v>416</v>
      </c>
      <c r="I155" s="383">
        <f t="shared" si="14"/>
        <v>220</v>
      </c>
      <c r="J155" s="383">
        <f t="shared" si="10"/>
        <v>220</v>
      </c>
      <c r="K155" s="383">
        <f t="shared" si="11"/>
        <v>220</v>
      </c>
    </row>
    <row r="156" spans="1:31" ht="15" customHeight="1" thickBot="1" x14ac:dyDescent="0.25">
      <c r="L156" s="4" t="s">
        <v>532</v>
      </c>
    </row>
    <row r="157" spans="1:31" ht="15" customHeight="1" thickBot="1" x14ac:dyDescent="0.25">
      <c r="A157" s="1375" t="s">
        <v>2231</v>
      </c>
      <c r="B157" s="1376"/>
      <c r="C157" s="1376"/>
      <c r="D157" s="1376"/>
      <c r="E157" s="1376"/>
      <c r="F157" s="1377"/>
      <c r="G157" s="1378" t="s">
        <v>2359</v>
      </c>
      <c r="H157" s="1379"/>
      <c r="I157" s="1380"/>
      <c r="L157" s="952" t="s">
        <v>538</v>
      </c>
      <c r="M157" s="953"/>
      <c r="N157" s="953"/>
      <c r="O157" s="954"/>
    </row>
    <row r="158" spans="1:31" ht="15" customHeight="1" thickBot="1" x14ac:dyDescent="0.25">
      <c r="A158" s="753" t="s">
        <v>496</v>
      </c>
      <c r="B158" s="758" t="s">
        <v>497</v>
      </c>
      <c r="C158" s="759" t="s">
        <v>498</v>
      </c>
      <c r="D158" s="759" t="s">
        <v>499</v>
      </c>
      <c r="E158" s="759" t="s">
        <v>500</v>
      </c>
      <c r="F158" s="759" t="s">
        <v>501</v>
      </c>
      <c r="G158" s="760" t="s">
        <v>502</v>
      </c>
      <c r="H158" s="760" t="s">
        <v>503</v>
      </c>
      <c r="I158" s="761" t="s">
        <v>504</v>
      </c>
      <c r="L158" s="955"/>
      <c r="M158" s="956"/>
      <c r="N158" s="956"/>
      <c r="O158" s="957"/>
      <c r="Q158" s="24" t="s">
        <v>2360</v>
      </c>
      <c r="R158" s="683" t="s">
        <v>1196</v>
      </c>
      <c r="S158" s="683" t="s">
        <v>1784</v>
      </c>
      <c r="T158" s="683" t="s">
        <v>500</v>
      </c>
      <c r="U158" s="683" t="s">
        <v>1530</v>
      </c>
      <c r="V158" s="683" t="s">
        <v>242</v>
      </c>
      <c r="W158" s="683" t="s">
        <v>514</v>
      </c>
      <c r="X158" s="683" t="s">
        <v>2089</v>
      </c>
      <c r="Y158" s="683" t="s">
        <v>1959</v>
      </c>
      <c r="Z158" s="683" t="s">
        <v>2090</v>
      </c>
      <c r="AA158" s="683" t="s">
        <v>1587</v>
      </c>
      <c r="AB158" s="684" t="s">
        <v>813</v>
      </c>
    </row>
    <row r="159" spans="1:31" ht="15" customHeight="1" x14ac:dyDescent="0.2">
      <c r="A159" s="754">
        <v>1</v>
      </c>
      <c r="B159" s="239" t="s">
        <v>1361</v>
      </c>
      <c r="C159" s="240">
        <v>20</v>
      </c>
      <c r="D159" s="240">
        <v>14</v>
      </c>
      <c r="E159" s="240">
        <v>3</v>
      </c>
      <c r="F159" s="240">
        <v>3</v>
      </c>
      <c r="G159" s="240">
        <v>37</v>
      </c>
      <c r="H159" s="240">
        <v>14</v>
      </c>
      <c r="I159" s="241">
        <v>31</v>
      </c>
      <c r="J159" s="383">
        <f t="shared" si="10"/>
        <v>20</v>
      </c>
      <c r="K159" s="383">
        <f t="shared" si="11"/>
        <v>31</v>
      </c>
      <c r="L159" s="927" t="s">
        <v>532</v>
      </c>
      <c r="M159" s="928"/>
      <c r="N159" s="928"/>
      <c r="O159" s="929"/>
      <c r="Q159" s="681" t="s">
        <v>1196</v>
      </c>
      <c r="R159" s="10"/>
      <c r="S159" s="20"/>
      <c r="T159" s="20"/>
      <c r="U159" s="20"/>
      <c r="V159" s="20"/>
      <c r="W159" s="20"/>
      <c r="X159" s="20"/>
      <c r="Y159" s="20"/>
      <c r="Z159" s="20"/>
      <c r="AA159" s="20"/>
      <c r="AB159" s="21"/>
    </row>
    <row r="160" spans="1:31" ht="15" customHeight="1" x14ac:dyDescent="0.2">
      <c r="A160" s="755">
        <v>2</v>
      </c>
      <c r="B160" s="242" t="s">
        <v>2094</v>
      </c>
      <c r="C160" s="2">
        <v>20</v>
      </c>
      <c r="D160" s="2">
        <v>14</v>
      </c>
      <c r="E160" s="2">
        <v>2</v>
      </c>
      <c r="F160" s="2">
        <v>4</v>
      </c>
      <c r="G160" s="2">
        <v>40</v>
      </c>
      <c r="H160" s="2">
        <v>21</v>
      </c>
      <c r="I160" s="162">
        <v>30</v>
      </c>
      <c r="J160" s="383">
        <f t="shared" si="10"/>
        <v>20</v>
      </c>
      <c r="K160" s="383">
        <f t="shared" si="11"/>
        <v>30</v>
      </c>
      <c r="L160" s="930"/>
      <c r="M160" s="931"/>
      <c r="N160" s="931"/>
      <c r="O160" s="932"/>
      <c r="Q160" s="681" t="s">
        <v>1784</v>
      </c>
      <c r="R160" s="20"/>
      <c r="S160" s="10"/>
      <c r="T160" s="20"/>
      <c r="U160" s="20"/>
      <c r="V160" s="20"/>
      <c r="W160" s="20" t="s">
        <v>532</v>
      </c>
      <c r="X160" s="20"/>
      <c r="Y160" s="20"/>
      <c r="Z160" s="20"/>
      <c r="AA160" s="20"/>
      <c r="AB160" s="21"/>
    </row>
    <row r="161" spans="1:29" ht="15" customHeight="1" x14ac:dyDescent="0.2">
      <c r="A161" s="755">
        <v>3</v>
      </c>
      <c r="B161" s="242" t="s">
        <v>2229</v>
      </c>
      <c r="C161" s="2">
        <v>20</v>
      </c>
      <c r="D161" s="2">
        <v>12</v>
      </c>
      <c r="E161" s="2">
        <v>4</v>
      </c>
      <c r="F161" s="2">
        <v>4</v>
      </c>
      <c r="G161" s="2">
        <v>42</v>
      </c>
      <c r="H161" s="2">
        <v>26</v>
      </c>
      <c r="I161" s="162">
        <v>28</v>
      </c>
      <c r="J161" s="383">
        <f t="shared" si="10"/>
        <v>20</v>
      </c>
      <c r="K161" s="383">
        <f t="shared" si="11"/>
        <v>28</v>
      </c>
      <c r="L161" s="930"/>
      <c r="M161" s="931"/>
      <c r="N161" s="931"/>
      <c r="O161" s="932"/>
      <c r="Q161" s="681" t="s">
        <v>500</v>
      </c>
      <c r="R161" s="20"/>
      <c r="S161" s="20"/>
      <c r="T161" s="10"/>
      <c r="U161" s="20"/>
      <c r="V161" s="20"/>
      <c r="W161" s="20"/>
      <c r="X161" s="20"/>
      <c r="Y161" s="20"/>
      <c r="Z161" s="20"/>
      <c r="AA161" s="20"/>
      <c r="AB161" s="21"/>
    </row>
    <row r="162" spans="1:29" ht="15" customHeight="1" x14ac:dyDescent="0.2">
      <c r="A162" s="755">
        <v>4</v>
      </c>
      <c r="B162" s="242" t="s">
        <v>2364</v>
      </c>
      <c r="C162" s="2">
        <v>20</v>
      </c>
      <c r="D162" s="2">
        <v>11</v>
      </c>
      <c r="E162" s="2">
        <v>5</v>
      </c>
      <c r="F162" s="2">
        <v>4</v>
      </c>
      <c r="G162" s="2">
        <v>39</v>
      </c>
      <c r="H162" s="2">
        <v>22</v>
      </c>
      <c r="I162" s="162">
        <v>27</v>
      </c>
      <c r="J162" s="383">
        <f t="shared" si="10"/>
        <v>20</v>
      </c>
      <c r="K162" s="383">
        <f t="shared" si="11"/>
        <v>27</v>
      </c>
      <c r="L162" s="930"/>
      <c r="M162" s="931"/>
      <c r="N162" s="931"/>
      <c r="O162" s="932"/>
      <c r="Q162" s="681" t="s">
        <v>1530</v>
      </c>
      <c r="R162" s="20"/>
      <c r="S162" s="20"/>
      <c r="T162" s="20"/>
      <c r="U162" s="10"/>
      <c r="V162" s="20" t="s">
        <v>532</v>
      </c>
      <c r="W162" s="20"/>
      <c r="X162" s="20"/>
      <c r="Y162" s="20"/>
      <c r="Z162" s="20"/>
      <c r="AA162" s="20"/>
      <c r="AB162" s="21"/>
    </row>
    <row r="163" spans="1:29" ht="15" customHeight="1" x14ac:dyDescent="0.2">
      <c r="A163" s="755">
        <v>5</v>
      </c>
      <c r="B163" s="242" t="s">
        <v>616</v>
      </c>
      <c r="C163" s="2">
        <v>20</v>
      </c>
      <c r="D163" s="2">
        <v>9</v>
      </c>
      <c r="E163" s="2">
        <v>4</v>
      </c>
      <c r="F163" s="2">
        <v>7</v>
      </c>
      <c r="G163" s="2">
        <v>37</v>
      </c>
      <c r="H163" s="2">
        <v>30</v>
      </c>
      <c r="I163" s="162">
        <v>22</v>
      </c>
      <c r="J163" s="383">
        <f t="shared" si="10"/>
        <v>20</v>
      </c>
      <c r="K163" s="383">
        <f t="shared" si="11"/>
        <v>22</v>
      </c>
      <c r="L163" s="930"/>
      <c r="M163" s="931"/>
      <c r="N163" s="931"/>
      <c r="O163" s="932"/>
      <c r="Q163" s="681" t="s">
        <v>242</v>
      </c>
      <c r="R163" s="20"/>
      <c r="S163" s="20"/>
      <c r="T163" s="20"/>
      <c r="U163" s="20" t="s">
        <v>532</v>
      </c>
      <c r="V163" s="10"/>
      <c r="W163" s="20"/>
      <c r="X163" s="20"/>
      <c r="Y163" s="20"/>
      <c r="Z163" s="20"/>
      <c r="AA163" s="20"/>
      <c r="AB163" s="21"/>
    </row>
    <row r="164" spans="1:29" ht="15" customHeight="1" x14ac:dyDescent="0.2">
      <c r="A164" s="755">
        <v>6</v>
      </c>
      <c r="B164" s="242" t="s">
        <v>1455</v>
      </c>
      <c r="C164" s="2">
        <v>20</v>
      </c>
      <c r="D164" s="2">
        <v>8</v>
      </c>
      <c r="E164" s="2">
        <v>2</v>
      </c>
      <c r="F164" s="2">
        <v>10</v>
      </c>
      <c r="G164" s="2">
        <v>36</v>
      </c>
      <c r="H164" s="2">
        <v>40</v>
      </c>
      <c r="I164" s="162">
        <v>18</v>
      </c>
      <c r="J164" s="383">
        <f t="shared" si="10"/>
        <v>20</v>
      </c>
      <c r="K164" s="383">
        <f t="shared" si="11"/>
        <v>18</v>
      </c>
      <c r="L164" s="930"/>
      <c r="M164" s="931"/>
      <c r="N164" s="931"/>
      <c r="O164" s="932"/>
      <c r="Q164" s="681" t="s">
        <v>514</v>
      </c>
      <c r="R164" s="20"/>
      <c r="S164" s="20"/>
      <c r="T164" s="20"/>
      <c r="U164" s="20"/>
      <c r="V164" s="20"/>
      <c r="W164" s="10"/>
      <c r="X164" s="20"/>
      <c r="Y164" s="20"/>
      <c r="Z164" s="20"/>
      <c r="AA164" s="20"/>
      <c r="AB164" s="21"/>
    </row>
    <row r="165" spans="1:29" ht="15" customHeight="1" x14ac:dyDescent="0.2">
      <c r="A165" s="755">
        <v>7</v>
      </c>
      <c r="B165" s="242" t="s">
        <v>2291</v>
      </c>
      <c r="C165" s="2">
        <v>20</v>
      </c>
      <c r="D165" s="2">
        <v>7</v>
      </c>
      <c r="E165" s="2">
        <v>2</v>
      </c>
      <c r="F165" s="2">
        <v>11</v>
      </c>
      <c r="G165" s="2">
        <v>32</v>
      </c>
      <c r="H165" s="2">
        <v>43</v>
      </c>
      <c r="I165" s="162">
        <v>16</v>
      </c>
      <c r="J165" s="383">
        <f t="shared" si="10"/>
        <v>20</v>
      </c>
      <c r="K165" s="383">
        <f t="shared" si="11"/>
        <v>16</v>
      </c>
      <c r="L165" s="930"/>
      <c r="M165" s="931"/>
      <c r="N165" s="931"/>
      <c r="O165" s="932"/>
      <c r="Q165" s="681" t="s">
        <v>2089</v>
      </c>
      <c r="R165" s="20"/>
      <c r="S165" s="20"/>
      <c r="T165" s="20"/>
      <c r="U165" s="20"/>
      <c r="V165" s="20"/>
      <c r="W165" s="20"/>
      <c r="X165" s="10"/>
      <c r="Y165" s="20"/>
      <c r="Z165" s="20"/>
      <c r="AA165" s="20"/>
      <c r="AB165" s="21"/>
    </row>
    <row r="166" spans="1:29" ht="15" customHeight="1" x14ac:dyDescent="0.2">
      <c r="A166" s="755">
        <v>8</v>
      </c>
      <c r="B166" s="242" t="s">
        <v>2365</v>
      </c>
      <c r="C166" s="2">
        <v>20</v>
      </c>
      <c r="D166" s="2">
        <v>6</v>
      </c>
      <c r="E166" s="2">
        <v>3</v>
      </c>
      <c r="F166" s="2">
        <v>11</v>
      </c>
      <c r="G166" s="2">
        <v>33</v>
      </c>
      <c r="H166" s="2">
        <v>38</v>
      </c>
      <c r="I166" s="162">
        <v>15</v>
      </c>
      <c r="J166" s="383">
        <f t="shared" si="10"/>
        <v>20</v>
      </c>
      <c r="K166" s="383">
        <f t="shared" si="11"/>
        <v>15</v>
      </c>
      <c r="L166" s="930"/>
      <c r="M166" s="931"/>
      <c r="N166" s="931"/>
      <c r="O166" s="932"/>
      <c r="Q166" s="681" t="s">
        <v>1959</v>
      </c>
      <c r="R166" s="20"/>
      <c r="S166" s="20"/>
      <c r="T166" s="20"/>
      <c r="U166" s="20"/>
      <c r="V166" s="20"/>
      <c r="W166" s="20"/>
      <c r="X166" s="20"/>
      <c r="Y166" s="10"/>
      <c r="Z166" s="20" t="s">
        <v>532</v>
      </c>
      <c r="AA166" s="20"/>
      <c r="AB166" s="21"/>
    </row>
    <row r="167" spans="1:29" ht="15" customHeight="1" x14ac:dyDescent="0.2">
      <c r="A167" s="755">
        <v>9</v>
      </c>
      <c r="B167" s="242" t="s">
        <v>2269</v>
      </c>
      <c r="C167" s="2">
        <v>20</v>
      </c>
      <c r="D167" s="2">
        <v>5</v>
      </c>
      <c r="E167" s="2">
        <v>3</v>
      </c>
      <c r="F167" s="2">
        <v>12</v>
      </c>
      <c r="G167" s="2">
        <v>34</v>
      </c>
      <c r="H167" s="2">
        <v>50</v>
      </c>
      <c r="I167" s="162">
        <v>13</v>
      </c>
      <c r="J167" s="383">
        <f t="shared" si="10"/>
        <v>20</v>
      </c>
      <c r="K167" s="383">
        <f t="shared" si="11"/>
        <v>13</v>
      </c>
      <c r="L167" s="930"/>
      <c r="M167" s="931"/>
      <c r="N167" s="931"/>
      <c r="O167" s="932"/>
      <c r="Q167" s="681" t="s">
        <v>2090</v>
      </c>
      <c r="R167" s="20"/>
      <c r="S167" s="20"/>
      <c r="T167" s="20"/>
      <c r="U167" s="20"/>
      <c r="V167" s="20"/>
      <c r="W167" s="20"/>
      <c r="X167" s="20"/>
      <c r="Y167" s="20" t="s">
        <v>532</v>
      </c>
      <c r="Z167" s="10"/>
      <c r="AA167" s="20" t="s">
        <v>532</v>
      </c>
      <c r="AB167" s="21"/>
    </row>
    <row r="168" spans="1:29" ht="15" customHeight="1" x14ac:dyDescent="0.2">
      <c r="A168" s="755">
        <v>10</v>
      </c>
      <c r="B168" s="242" t="s">
        <v>1497</v>
      </c>
      <c r="C168" s="2">
        <v>20</v>
      </c>
      <c r="D168" s="2">
        <v>2</v>
      </c>
      <c r="E168" s="2">
        <v>7</v>
      </c>
      <c r="F168" s="2">
        <v>11</v>
      </c>
      <c r="G168" s="2">
        <v>27</v>
      </c>
      <c r="H168" s="2">
        <v>47</v>
      </c>
      <c r="I168" s="162">
        <v>11</v>
      </c>
      <c r="J168" s="383">
        <f t="shared" si="10"/>
        <v>20</v>
      </c>
      <c r="K168" s="383">
        <f t="shared" si="11"/>
        <v>11</v>
      </c>
      <c r="L168" s="930"/>
      <c r="M168" s="931"/>
      <c r="N168" s="931"/>
      <c r="O168" s="932"/>
      <c r="Q168" s="681" t="s">
        <v>1587</v>
      </c>
      <c r="R168" s="20"/>
      <c r="S168" s="20"/>
      <c r="T168" s="20"/>
      <c r="U168" s="20"/>
      <c r="V168" s="20"/>
      <c r="W168" s="20"/>
      <c r="X168" s="20"/>
      <c r="Y168" s="20"/>
      <c r="Z168" s="20" t="s">
        <v>532</v>
      </c>
      <c r="AA168" s="10"/>
      <c r="AB168" s="21"/>
    </row>
    <row r="169" spans="1:29" ht="15" customHeight="1" thickBot="1" x14ac:dyDescent="0.25">
      <c r="A169" s="756">
        <v>11</v>
      </c>
      <c r="B169" s="243" t="s">
        <v>1042</v>
      </c>
      <c r="C169" s="3">
        <v>20</v>
      </c>
      <c r="D169" s="3">
        <v>3</v>
      </c>
      <c r="E169" s="3">
        <v>3</v>
      </c>
      <c r="F169" s="3">
        <v>14</v>
      </c>
      <c r="G169" s="3">
        <v>26</v>
      </c>
      <c r="H169" s="3">
        <v>52</v>
      </c>
      <c r="I169" s="164">
        <v>9</v>
      </c>
      <c r="J169" s="383">
        <f t="shared" si="10"/>
        <v>20</v>
      </c>
      <c r="K169" s="383">
        <f t="shared" si="11"/>
        <v>9</v>
      </c>
      <c r="L169" s="933"/>
      <c r="M169" s="934"/>
      <c r="N169" s="934"/>
      <c r="O169" s="935"/>
      <c r="Q169" s="682" t="s">
        <v>813</v>
      </c>
      <c r="R169" s="23"/>
      <c r="S169" s="23"/>
      <c r="T169" s="23"/>
      <c r="U169" s="23"/>
      <c r="V169" s="23"/>
      <c r="W169" s="23"/>
      <c r="X169" s="23"/>
      <c r="Y169" s="23"/>
      <c r="Z169" s="23"/>
      <c r="AA169" s="23"/>
      <c r="AB169" s="15"/>
    </row>
    <row r="170" spans="1:29" ht="15" customHeight="1" x14ac:dyDescent="0.2">
      <c r="C170" s="383">
        <f t="shared" ref="C170:I170" si="15">SUM(C159:C169)</f>
        <v>220</v>
      </c>
      <c r="D170" s="383">
        <f t="shared" si="15"/>
        <v>91</v>
      </c>
      <c r="E170" s="383">
        <f t="shared" si="15"/>
        <v>38</v>
      </c>
      <c r="F170" s="383">
        <f t="shared" si="15"/>
        <v>91</v>
      </c>
      <c r="G170" s="383">
        <f t="shared" si="15"/>
        <v>383</v>
      </c>
      <c r="H170" s="383">
        <f t="shared" si="15"/>
        <v>383</v>
      </c>
      <c r="I170" s="383">
        <f t="shared" si="15"/>
        <v>220</v>
      </c>
      <c r="J170" s="383">
        <f t="shared" si="10"/>
        <v>220</v>
      </c>
      <c r="K170" s="383">
        <f t="shared" si="11"/>
        <v>220</v>
      </c>
      <c r="L170" s="4" t="s">
        <v>532</v>
      </c>
    </row>
    <row r="171" spans="1:29" ht="15" customHeight="1" thickBot="1" x14ac:dyDescent="0.25"/>
    <row r="172" spans="1:29" ht="15" customHeight="1" x14ac:dyDescent="0.2">
      <c r="A172" s="1131" t="s">
        <v>491</v>
      </c>
      <c r="B172" s="1132"/>
      <c r="C172" s="1170" t="s">
        <v>2366</v>
      </c>
      <c r="D172" s="1171"/>
      <c r="E172" s="1171"/>
      <c r="F172" s="1171"/>
      <c r="G172" s="1171"/>
      <c r="H172" s="1171"/>
      <c r="I172" s="1172"/>
      <c r="P172" s="5" t="s">
        <v>532</v>
      </c>
    </row>
    <row r="173" spans="1:29" ht="15" customHeight="1" thickBot="1" x14ac:dyDescent="0.25">
      <c r="A173" s="1133"/>
      <c r="B173" s="1134"/>
      <c r="C173" s="1173"/>
      <c r="D173" s="1174"/>
      <c r="E173" s="1174"/>
      <c r="F173" s="1174"/>
      <c r="G173" s="1174"/>
      <c r="H173" s="1174"/>
      <c r="I173" s="1175"/>
    </row>
    <row r="174" spans="1:29" ht="15" customHeight="1" thickBot="1" x14ac:dyDescent="0.25"/>
    <row r="175" spans="1:29" ht="15" customHeight="1" thickBot="1" x14ac:dyDescent="0.25">
      <c r="A175" s="1384" t="s">
        <v>2302</v>
      </c>
      <c r="B175" s="1385"/>
      <c r="C175" s="1385"/>
      <c r="D175" s="1385"/>
      <c r="E175" s="1385"/>
      <c r="F175" s="1385"/>
      <c r="G175" s="1381" t="s">
        <v>2366</v>
      </c>
      <c r="H175" s="1382"/>
      <c r="I175" s="1383"/>
      <c r="L175" s="952" t="s">
        <v>538</v>
      </c>
      <c r="M175" s="953"/>
      <c r="N175" s="953"/>
      <c r="O175" s="954"/>
    </row>
    <row r="176" spans="1:29" ht="15" customHeight="1" thickBot="1" x14ac:dyDescent="0.25">
      <c r="A176" s="741" t="s">
        <v>496</v>
      </c>
      <c r="B176" s="747" t="s">
        <v>497</v>
      </c>
      <c r="C176" s="748" t="s">
        <v>498</v>
      </c>
      <c r="D176" s="748" t="s">
        <v>499</v>
      </c>
      <c r="E176" s="748" t="s">
        <v>500</v>
      </c>
      <c r="F176" s="748" t="s">
        <v>501</v>
      </c>
      <c r="G176" s="749" t="s">
        <v>502</v>
      </c>
      <c r="H176" s="749" t="s">
        <v>503</v>
      </c>
      <c r="I176" s="750" t="s">
        <v>504</v>
      </c>
      <c r="L176" s="955"/>
      <c r="M176" s="956"/>
      <c r="N176" s="956"/>
      <c r="O176" s="957"/>
      <c r="Q176" s="24" t="s">
        <v>2367</v>
      </c>
      <c r="R176" s="420" t="s">
        <v>503</v>
      </c>
      <c r="S176" s="420" t="s">
        <v>901</v>
      </c>
      <c r="T176" s="420" t="s">
        <v>500</v>
      </c>
      <c r="U176" s="420" t="s">
        <v>158</v>
      </c>
      <c r="V176" s="420" t="s">
        <v>514</v>
      </c>
      <c r="W176" s="420" t="s">
        <v>501</v>
      </c>
      <c r="X176" s="420" t="s">
        <v>777</v>
      </c>
      <c r="Y176" s="420" t="s">
        <v>1684</v>
      </c>
      <c r="Z176" s="420" t="s">
        <v>533</v>
      </c>
      <c r="AA176" s="420" t="s">
        <v>769</v>
      </c>
      <c r="AB176" s="420" t="s">
        <v>704</v>
      </c>
      <c r="AC176" s="421" t="s">
        <v>2162</v>
      </c>
    </row>
    <row r="177" spans="1:31" ht="15" customHeight="1" x14ac:dyDescent="0.2">
      <c r="A177" s="743">
        <v>1</v>
      </c>
      <c r="B177" s="239" t="s">
        <v>816</v>
      </c>
      <c r="C177" s="240">
        <v>22</v>
      </c>
      <c r="D177" s="240">
        <v>15</v>
      </c>
      <c r="E177" s="240">
        <v>4</v>
      </c>
      <c r="F177" s="240">
        <v>3</v>
      </c>
      <c r="G177" s="240">
        <v>60</v>
      </c>
      <c r="H177" s="240">
        <v>30</v>
      </c>
      <c r="I177" s="241">
        <v>34</v>
      </c>
      <c r="J177" s="383">
        <f t="shared" si="10"/>
        <v>22</v>
      </c>
      <c r="K177" s="383">
        <f t="shared" si="11"/>
        <v>34</v>
      </c>
      <c r="L177" s="927" t="s">
        <v>532</v>
      </c>
      <c r="M177" s="928"/>
      <c r="N177" s="928"/>
      <c r="O177" s="929"/>
      <c r="Q177" s="422" t="s">
        <v>503</v>
      </c>
      <c r="R177" s="10"/>
      <c r="S177" s="20"/>
      <c r="T177" s="20"/>
      <c r="U177" s="20"/>
      <c r="V177" s="20"/>
      <c r="W177" s="20"/>
      <c r="X177" s="20" t="s">
        <v>1644</v>
      </c>
      <c r="Y177" s="20"/>
      <c r="Z177" s="20"/>
      <c r="AA177" s="20"/>
      <c r="AB177" s="20"/>
      <c r="AC177" s="21"/>
    </row>
    <row r="178" spans="1:31" ht="15" customHeight="1" x14ac:dyDescent="0.2">
      <c r="A178" s="744">
        <v>2</v>
      </c>
      <c r="B178" s="242" t="s">
        <v>1923</v>
      </c>
      <c r="C178" s="2">
        <v>22</v>
      </c>
      <c r="D178" s="2">
        <v>14</v>
      </c>
      <c r="E178" s="2">
        <v>5</v>
      </c>
      <c r="F178" s="2">
        <v>3</v>
      </c>
      <c r="G178" s="2">
        <v>50</v>
      </c>
      <c r="H178" s="2">
        <v>24</v>
      </c>
      <c r="I178" s="162">
        <v>33</v>
      </c>
      <c r="J178" s="383">
        <f t="shared" ref="J178:J239" si="16">D178+E178+F178</f>
        <v>22</v>
      </c>
      <c r="K178" s="383">
        <f t="shared" ref="K178:K239" si="17">D178*2+E178</f>
        <v>33</v>
      </c>
      <c r="L178" s="930"/>
      <c r="M178" s="931"/>
      <c r="N178" s="931"/>
      <c r="O178" s="932"/>
      <c r="Q178" s="422" t="s">
        <v>901</v>
      </c>
      <c r="R178" s="20"/>
      <c r="S178" s="10"/>
      <c r="T178" s="20"/>
      <c r="U178" s="20"/>
      <c r="V178" s="20"/>
      <c r="W178" s="20" t="s">
        <v>532</v>
      </c>
      <c r="X178" s="20" t="s">
        <v>1539</v>
      </c>
      <c r="Y178" s="20"/>
      <c r="Z178" s="20"/>
      <c r="AA178" s="20"/>
      <c r="AB178" s="20"/>
      <c r="AC178" s="21"/>
    </row>
    <row r="179" spans="1:31" ht="15" customHeight="1" x14ac:dyDescent="0.2">
      <c r="A179" s="744">
        <v>3</v>
      </c>
      <c r="B179" s="242" t="s">
        <v>2163</v>
      </c>
      <c r="C179" s="2">
        <v>22</v>
      </c>
      <c r="D179" s="2">
        <v>12</v>
      </c>
      <c r="E179" s="2">
        <v>6</v>
      </c>
      <c r="F179" s="2">
        <v>4</v>
      </c>
      <c r="G179" s="2">
        <v>40</v>
      </c>
      <c r="H179" s="2">
        <v>20</v>
      </c>
      <c r="I179" s="162">
        <v>30</v>
      </c>
      <c r="J179" s="383">
        <f t="shared" si="16"/>
        <v>22</v>
      </c>
      <c r="K179" s="383">
        <f t="shared" si="17"/>
        <v>30</v>
      </c>
      <c r="L179" s="930"/>
      <c r="M179" s="931"/>
      <c r="N179" s="931"/>
      <c r="O179" s="932"/>
      <c r="Q179" s="422" t="s">
        <v>500</v>
      </c>
      <c r="R179" s="20"/>
      <c r="S179" s="20"/>
      <c r="T179" s="10"/>
      <c r="U179" s="20"/>
      <c r="V179" s="20"/>
      <c r="W179" s="20"/>
      <c r="X179" s="20" t="s">
        <v>1207</v>
      </c>
      <c r="Y179" s="20"/>
      <c r="Z179" s="20"/>
      <c r="AA179" s="20"/>
      <c r="AB179" s="20"/>
      <c r="AC179" s="21"/>
    </row>
    <row r="180" spans="1:31" ht="15" customHeight="1" x14ac:dyDescent="0.2">
      <c r="A180" s="744">
        <v>4</v>
      </c>
      <c r="B180" s="242" t="s">
        <v>1431</v>
      </c>
      <c r="C180" s="2">
        <v>22</v>
      </c>
      <c r="D180" s="2">
        <v>11</v>
      </c>
      <c r="E180" s="2">
        <v>8</v>
      </c>
      <c r="F180" s="2">
        <v>3</v>
      </c>
      <c r="G180" s="2">
        <v>39</v>
      </c>
      <c r="H180" s="2">
        <v>21</v>
      </c>
      <c r="I180" s="162">
        <v>30</v>
      </c>
      <c r="J180" s="383">
        <f t="shared" si="16"/>
        <v>22</v>
      </c>
      <c r="K180" s="383">
        <f t="shared" si="17"/>
        <v>30</v>
      </c>
      <c r="L180" s="930"/>
      <c r="M180" s="931"/>
      <c r="N180" s="931"/>
      <c r="O180" s="932"/>
      <c r="Q180" s="422" t="s">
        <v>158</v>
      </c>
      <c r="R180" s="20"/>
      <c r="S180" s="20"/>
      <c r="T180" s="20"/>
      <c r="U180" s="10"/>
      <c r="V180" s="20" t="s">
        <v>532</v>
      </c>
      <c r="W180" s="20"/>
      <c r="X180" s="20" t="s">
        <v>1599</v>
      </c>
      <c r="Y180" s="20"/>
      <c r="Z180" s="20"/>
      <c r="AA180" s="20"/>
      <c r="AB180" s="20"/>
      <c r="AC180" s="21"/>
    </row>
    <row r="181" spans="1:31" ht="15" customHeight="1" x14ac:dyDescent="0.2">
      <c r="A181" s="744">
        <v>5</v>
      </c>
      <c r="B181" s="242" t="s">
        <v>767</v>
      </c>
      <c r="C181" s="2">
        <v>22</v>
      </c>
      <c r="D181" s="2">
        <v>9</v>
      </c>
      <c r="E181" s="2">
        <v>5</v>
      </c>
      <c r="F181" s="2">
        <v>8</v>
      </c>
      <c r="G181" s="2">
        <v>37</v>
      </c>
      <c r="H181" s="2">
        <v>39</v>
      </c>
      <c r="I181" s="162">
        <v>23</v>
      </c>
      <c r="J181" s="383">
        <f t="shared" si="16"/>
        <v>22</v>
      </c>
      <c r="K181" s="383">
        <f t="shared" si="17"/>
        <v>23</v>
      </c>
      <c r="L181" s="930"/>
      <c r="M181" s="931"/>
      <c r="N181" s="931"/>
      <c r="O181" s="932"/>
      <c r="Q181" s="422" t="s">
        <v>514</v>
      </c>
      <c r="R181" s="20"/>
      <c r="S181" s="20"/>
      <c r="T181" s="20"/>
      <c r="U181" s="20" t="s">
        <v>532</v>
      </c>
      <c r="V181" s="10"/>
      <c r="W181" s="20"/>
      <c r="X181" s="20" t="s">
        <v>1210</v>
      </c>
      <c r="Y181" s="20"/>
      <c r="Z181" s="20"/>
      <c r="AA181" s="20"/>
      <c r="AB181" s="20"/>
      <c r="AC181" s="21" t="s">
        <v>532</v>
      </c>
    </row>
    <row r="182" spans="1:31" ht="15" customHeight="1" x14ac:dyDescent="0.2">
      <c r="A182" s="744">
        <v>6</v>
      </c>
      <c r="B182" s="242" t="s">
        <v>174</v>
      </c>
      <c r="C182" s="2">
        <v>22</v>
      </c>
      <c r="D182" s="2">
        <v>7</v>
      </c>
      <c r="E182" s="2">
        <v>8</v>
      </c>
      <c r="F182" s="2">
        <v>7</v>
      </c>
      <c r="G182" s="2">
        <v>35</v>
      </c>
      <c r="H182" s="2">
        <v>33</v>
      </c>
      <c r="I182" s="162">
        <v>22</v>
      </c>
      <c r="J182" s="383">
        <f t="shared" si="16"/>
        <v>22</v>
      </c>
      <c r="K182" s="383">
        <f t="shared" si="17"/>
        <v>22</v>
      </c>
      <c r="L182" s="930"/>
      <c r="M182" s="931"/>
      <c r="N182" s="931"/>
      <c r="O182" s="932"/>
      <c r="Q182" s="422" t="s">
        <v>501</v>
      </c>
      <c r="R182" s="20"/>
      <c r="S182" s="20"/>
      <c r="T182" s="20"/>
      <c r="U182" s="20"/>
      <c r="V182" s="20"/>
      <c r="W182" s="10"/>
      <c r="X182" s="20" t="s">
        <v>844</v>
      </c>
      <c r="Y182" s="20"/>
      <c r="Z182" s="20"/>
      <c r="AA182" s="20"/>
      <c r="AB182" s="20"/>
      <c r="AC182" s="21"/>
    </row>
    <row r="183" spans="1:31" ht="15" customHeight="1" x14ac:dyDescent="0.2">
      <c r="A183" s="744">
        <v>7</v>
      </c>
      <c r="B183" s="242" t="s">
        <v>781</v>
      </c>
      <c r="C183" s="2">
        <v>22</v>
      </c>
      <c r="D183" s="2">
        <v>9</v>
      </c>
      <c r="E183" s="2">
        <v>4</v>
      </c>
      <c r="F183" s="2">
        <v>9</v>
      </c>
      <c r="G183" s="2">
        <v>36</v>
      </c>
      <c r="H183" s="2">
        <v>38</v>
      </c>
      <c r="I183" s="162">
        <v>22</v>
      </c>
      <c r="J183" s="383">
        <f t="shared" si="16"/>
        <v>22</v>
      </c>
      <c r="K183" s="383">
        <f t="shared" si="17"/>
        <v>22</v>
      </c>
      <c r="L183" s="930"/>
      <c r="M183" s="931"/>
      <c r="N183" s="931"/>
      <c r="O183" s="932"/>
      <c r="Q183" s="422" t="s">
        <v>777</v>
      </c>
      <c r="R183" s="20" t="s">
        <v>1539</v>
      </c>
      <c r="S183" s="20" t="s">
        <v>1487</v>
      </c>
      <c r="T183" s="20" t="s">
        <v>1490</v>
      </c>
      <c r="U183" s="20" t="s">
        <v>844</v>
      </c>
      <c r="V183" s="20" t="s">
        <v>1600</v>
      </c>
      <c r="W183" s="20" t="s">
        <v>1547</v>
      </c>
      <c r="X183" s="10"/>
      <c r="Y183" s="20" t="s">
        <v>1207</v>
      </c>
      <c r="Z183" s="20" t="s">
        <v>1546</v>
      </c>
      <c r="AA183" s="20" t="s">
        <v>1488</v>
      </c>
      <c r="AB183" s="20" t="s">
        <v>1643</v>
      </c>
      <c r="AC183" s="21" t="s">
        <v>1539</v>
      </c>
    </row>
    <row r="184" spans="1:31" ht="15" customHeight="1" x14ac:dyDescent="0.2">
      <c r="A184" s="744">
        <v>8</v>
      </c>
      <c r="B184" s="242" t="s">
        <v>737</v>
      </c>
      <c r="C184" s="2">
        <v>22</v>
      </c>
      <c r="D184" s="2">
        <v>8</v>
      </c>
      <c r="E184" s="2">
        <v>5</v>
      </c>
      <c r="F184" s="2">
        <v>9</v>
      </c>
      <c r="G184" s="2">
        <v>27</v>
      </c>
      <c r="H184" s="2">
        <v>30</v>
      </c>
      <c r="I184" s="162">
        <v>21</v>
      </c>
      <c r="J184" s="383">
        <f t="shared" si="16"/>
        <v>22</v>
      </c>
      <c r="K184" s="383">
        <f t="shared" si="17"/>
        <v>21</v>
      </c>
      <c r="L184" s="930"/>
      <c r="M184" s="931"/>
      <c r="N184" s="931"/>
      <c r="O184" s="932"/>
      <c r="Q184" s="422" t="s">
        <v>1684</v>
      </c>
      <c r="R184" s="20"/>
      <c r="S184" s="20"/>
      <c r="T184" s="20"/>
      <c r="U184" s="20"/>
      <c r="V184" s="20"/>
      <c r="W184" s="20"/>
      <c r="X184" s="20" t="s">
        <v>1493</v>
      </c>
      <c r="Y184" s="10"/>
      <c r="Z184" s="20"/>
      <c r="AA184" s="20"/>
      <c r="AB184" s="20"/>
      <c r="AC184" s="21"/>
    </row>
    <row r="185" spans="1:31" ht="15" customHeight="1" x14ac:dyDescent="0.2">
      <c r="A185" s="744">
        <v>9</v>
      </c>
      <c r="B185" s="242" t="s">
        <v>906</v>
      </c>
      <c r="C185" s="2">
        <v>22</v>
      </c>
      <c r="D185" s="2">
        <v>6</v>
      </c>
      <c r="E185" s="2">
        <v>5</v>
      </c>
      <c r="F185" s="2">
        <v>11</v>
      </c>
      <c r="G185" s="2">
        <v>29</v>
      </c>
      <c r="H185" s="2">
        <v>38</v>
      </c>
      <c r="I185" s="162">
        <v>17</v>
      </c>
      <c r="J185" s="383">
        <f t="shared" si="16"/>
        <v>22</v>
      </c>
      <c r="K185" s="383">
        <f t="shared" si="17"/>
        <v>17</v>
      </c>
      <c r="L185" s="930"/>
      <c r="M185" s="931"/>
      <c r="N185" s="931"/>
      <c r="O185" s="932"/>
      <c r="Q185" s="422" t="s">
        <v>533</v>
      </c>
      <c r="R185" s="20"/>
      <c r="S185" s="20"/>
      <c r="T185" s="20"/>
      <c r="U185" s="20"/>
      <c r="V185" s="20"/>
      <c r="W185" s="20"/>
      <c r="X185" s="20" t="s">
        <v>844</v>
      </c>
      <c r="Y185" s="20"/>
      <c r="Z185" s="10"/>
      <c r="AA185" s="20" t="s">
        <v>532</v>
      </c>
      <c r="AB185" s="20"/>
      <c r="AC185" s="21"/>
    </row>
    <row r="186" spans="1:31" ht="15" customHeight="1" x14ac:dyDescent="0.2">
      <c r="A186" s="744">
        <v>10</v>
      </c>
      <c r="B186" s="242" t="s">
        <v>1598</v>
      </c>
      <c r="C186" s="2">
        <v>22</v>
      </c>
      <c r="D186" s="2">
        <v>2</v>
      </c>
      <c r="E186" s="2">
        <v>12</v>
      </c>
      <c r="F186" s="2">
        <v>8</v>
      </c>
      <c r="G186" s="2">
        <v>23</v>
      </c>
      <c r="H186" s="2">
        <v>42</v>
      </c>
      <c r="I186" s="162">
        <v>16</v>
      </c>
      <c r="J186" s="383">
        <f t="shared" si="16"/>
        <v>22</v>
      </c>
      <c r="K186" s="383">
        <f t="shared" si="17"/>
        <v>16</v>
      </c>
      <c r="L186" s="930"/>
      <c r="M186" s="931"/>
      <c r="N186" s="931"/>
      <c r="O186" s="932"/>
      <c r="Q186" s="422" t="s">
        <v>769</v>
      </c>
      <c r="R186" s="20"/>
      <c r="S186" s="20"/>
      <c r="T186" s="20"/>
      <c r="U186" s="20"/>
      <c r="V186" s="20"/>
      <c r="W186" s="20"/>
      <c r="X186" s="20" t="s">
        <v>1600</v>
      </c>
      <c r="Y186" s="20"/>
      <c r="Z186" s="20" t="s">
        <v>532</v>
      </c>
      <c r="AA186" s="10"/>
      <c r="AB186" s="20" t="s">
        <v>532</v>
      </c>
      <c r="AC186" s="21"/>
    </row>
    <row r="187" spans="1:31" ht="15" customHeight="1" x14ac:dyDescent="0.2">
      <c r="A187" s="744">
        <v>11</v>
      </c>
      <c r="B187" s="242" t="s">
        <v>529</v>
      </c>
      <c r="C187" s="2">
        <v>22</v>
      </c>
      <c r="D187" s="2">
        <v>3</v>
      </c>
      <c r="E187" s="2">
        <v>3</v>
      </c>
      <c r="F187" s="2">
        <v>16</v>
      </c>
      <c r="G187" s="2">
        <v>28</v>
      </c>
      <c r="H187" s="2">
        <v>53</v>
      </c>
      <c r="I187" s="162">
        <v>9</v>
      </c>
      <c r="J187" s="383">
        <f t="shared" si="16"/>
        <v>22</v>
      </c>
      <c r="K187" s="383">
        <f t="shared" si="17"/>
        <v>9</v>
      </c>
      <c r="L187" s="930"/>
      <c r="M187" s="931"/>
      <c r="N187" s="931"/>
      <c r="O187" s="932"/>
      <c r="Q187" s="422" t="s">
        <v>704</v>
      </c>
      <c r="R187" s="20"/>
      <c r="S187" s="20"/>
      <c r="T187" s="20"/>
      <c r="U187" s="20"/>
      <c r="V187" s="20"/>
      <c r="W187" s="20"/>
      <c r="X187" s="20" t="s">
        <v>1210</v>
      </c>
      <c r="Y187" s="20"/>
      <c r="Z187" s="20"/>
      <c r="AA187" s="20" t="s">
        <v>532</v>
      </c>
      <c r="AB187" s="10"/>
      <c r="AC187" s="21"/>
    </row>
    <row r="188" spans="1:31" ht="15" customHeight="1" thickBot="1" x14ac:dyDescent="0.25">
      <c r="A188" s="745">
        <v>12</v>
      </c>
      <c r="B188" s="243" t="s">
        <v>1808</v>
      </c>
      <c r="C188" s="3">
        <v>22</v>
      </c>
      <c r="D188" s="3">
        <v>2</v>
      </c>
      <c r="E188" s="3">
        <v>3</v>
      </c>
      <c r="F188" s="3">
        <v>17</v>
      </c>
      <c r="G188" s="3">
        <v>19</v>
      </c>
      <c r="H188" s="3">
        <v>55</v>
      </c>
      <c r="I188" s="164">
        <v>7</v>
      </c>
      <c r="J188" s="383">
        <f t="shared" si="16"/>
        <v>22</v>
      </c>
      <c r="K188" s="383">
        <f t="shared" si="17"/>
        <v>7</v>
      </c>
      <c r="L188" s="933"/>
      <c r="M188" s="934"/>
      <c r="N188" s="934"/>
      <c r="O188" s="935"/>
      <c r="Q188" s="423" t="s">
        <v>2162</v>
      </c>
      <c r="R188" s="23"/>
      <c r="S188" s="23"/>
      <c r="T188" s="23"/>
      <c r="U188" s="23"/>
      <c r="V188" s="23"/>
      <c r="W188" s="23"/>
      <c r="X188" s="23" t="s">
        <v>1599</v>
      </c>
      <c r="Y188" s="23"/>
      <c r="Z188" s="23"/>
      <c r="AA188" s="23"/>
      <c r="AB188" s="23"/>
      <c r="AC188" s="15"/>
    </row>
    <row r="189" spans="1:31" ht="15" customHeight="1" x14ac:dyDescent="0.2">
      <c r="C189" s="383">
        <f t="shared" ref="C189:I189" si="18">SUM(C177:C188)</f>
        <v>264</v>
      </c>
      <c r="D189" s="383">
        <f t="shared" si="18"/>
        <v>98</v>
      </c>
      <c r="E189" s="383">
        <f t="shared" si="18"/>
        <v>68</v>
      </c>
      <c r="F189" s="383">
        <f t="shared" si="18"/>
        <v>98</v>
      </c>
      <c r="G189" s="383">
        <f t="shared" si="18"/>
        <v>423</v>
      </c>
      <c r="H189" s="383">
        <f t="shared" si="18"/>
        <v>423</v>
      </c>
      <c r="I189" s="383">
        <f t="shared" si="18"/>
        <v>264</v>
      </c>
      <c r="J189" s="383">
        <f t="shared" si="16"/>
        <v>264</v>
      </c>
      <c r="K189" s="383">
        <f t="shared" si="17"/>
        <v>264</v>
      </c>
    </row>
    <row r="190" spans="1:31" ht="15" customHeight="1" thickBot="1" x14ac:dyDescent="0.25"/>
    <row r="191" spans="1:31" ht="15" customHeight="1" thickBot="1" x14ac:dyDescent="0.25">
      <c r="A191" s="1384" t="s">
        <v>2304</v>
      </c>
      <c r="B191" s="1385"/>
      <c r="C191" s="1385"/>
      <c r="D191" s="1385"/>
      <c r="E191" s="1385"/>
      <c r="F191" s="1385"/>
      <c r="G191" s="1381" t="s">
        <v>2366</v>
      </c>
      <c r="H191" s="1382"/>
      <c r="I191" s="1383"/>
      <c r="L191" s="952" t="s">
        <v>538</v>
      </c>
      <c r="M191" s="953"/>
      <c r="N191" s="953"/>
      <c r="O191" s="954"/>
    </row>
    <row r="192" spans="1:31" ht="15" customHeight="1" thickBot="1" x14ac:dyDescent="0.25">
      <c r="A192" s="741" t="s">
        <v>496</v>
      </c>
      <c r="B192" s="747" t="s">
        <v>497</v>
      </c>
      <c r="C192" s="748" t="s">
        <v>498</v>
      </c>
      <c r="D192" s="748" t="s">
        <v>499</v>
      </c>
      <c r="E192" s="748" t="s">
        <v>500</v>
      </c>
      <c r="F192" s="748" t="s">
        <v>501</v>
      </c>
      <c r="G192" s="749" t="s">
        <v>502</v>
      </c>
      <c r="H192" s="749" t="s">
        <v>503</v>
      </c>
      <c r="I192" s="750" t="s">
        <v>504</v>
      </c>
      <c r="L192" s="955"/>
      <c r="M192" s="956"/>
      <c r="N192" s="956"/>
      <c r="O192" s="957"/>
      <c r="Q192" s="24" t="s">
        <v>2367</v>
      </c>
      <c r="R192" s="420" t="s">
        <v>503</v>
      </c>
      <c r="S192" s="420" t="s">
        <v>116</v>
      </c>
      <c r="T192" s="420" t="s">
        <v>117</v>
      </c>
      <c r="U192" s="420" t="s">
        <v>1631</v>
      </c>
      <c r="V192" s="420" t="s">
        <v>700</v>
      </c>
      <c r="W192" s="420" t="s">
        <v>1178</v>
      </c>
      <c r="X192" s="420" t="s">
        <v>610</v>
      </c>
      <c r="Y192" s="420" t="s">
        <v>566</v>
      </c>
      <c r="Z192" s="420" t="s">
        <v>322</v>
      </c>
      <c r="AA192" s="420" t="s">
        <v>544</v>
      </c>
      <c r="AB192" s="420" t="s">
        <v>591</v>
      </c>
      <c r="AC192" s="420" t="s">
        <v>153</v>
      </c>
      <c r="AD192" s="420" t="s">
        <v>547</v>
      </c>
      <c r="AE192" s="421" t="s">
        <v>1306</v>
      </c>
    </row>
    <row r="193" spans="1:31" ht="15" customHeight="1" x14ac:dyDescent="0.2">
      <c r="A193" s="743">
        <v>1</v>
      </c>
      <c r="B193" s="239" t="s">
        <v>708</v>
      </c>
      <c r="C193" s="240">
        <v>26</v>
      </c>
      <c r="D193" s="240">
        <v>18</v>
      </c>
      <c r="E193" s="240">
        <v>2</v>
      </c>
      <c r="F193" s="240">
        <v>6</v>
      </c>
      <c r="G193" s="240">
        <v>47</v>
      </c>
      <c r="H193" s="240">
        <v>17</v>
      </c>
      <c r="I193" s="241">
        <v>38</v>
      </c>
      <c r="J193" s="383">
        <f t="shared" si="16"/>
        <v>26</v>
      </c>
      <c r="K193" s="383">
        <f t="shared" si="17"/>
        <v>38</v>
      </c>
      <c r="L193" s="927" t="s">
        <v>2368</v>
      </c>
      <c r="M193" s="928"/>
      <c r="N193" s="928"/>
      <c r="O193" s="929"/>
      <c r="Q193" s="422" t="s">
        <v>503</v>
      </c>
      <c r="R193" s="10"/>
      <c r="S193" s="20"/>
      <c r="T193" s="20"/>
      <c r="U193" s="20"/>
      <c r="V193" s="20"/>
      <c r="W193" s="20"/>
      <c r="X193" s="20"/>
      <c r="Y193" s="20"/>
      <c r="Z193" s="20"/>
      <c r="AA193" s="20"/>
      <c r="AB193" s="20"/>
      <c r="AC193" s="20"/>
      <c r="AD193" s="20"/>
      <c r="AE193" s="21"/>
    </row>
    <row r="194" spans="1:31" ht="15" customHeight="1" x14ac:dyDescent="0.2">
      <c r="A194" s="744">
        <v>2</v>
      </c>
      <c r="B194" s="242" t="s">
        <v>164</v>
      </c>
      <c r="C194" s="2">
        <v>26</v>
      </c>
      <c r="D194" s="2">
        <v>15</v>
      </c>
      <c r="E194" s="2">
        <v>4</v>
      </c>
      <c r="F194" s="2">
        <v>7</v>
      </c>
      <c r="G194" s="2">
        <v>33</v>
      </c>
      <c r="H194" s="2">
        <v>22</v>
      </c>
      <c r="I194" s="162">
        <v>34</v>
      </c>
      <c r="J194" s="383">
        <f t="shared" si="16"/>
        <v>26</v>
      </c>
      <c r="K194" s="383">
        <f t="shared" si="17"/>
        <v>34</v>
      </c>
      <c r="L194" s="930"/>
      <c r="M194" s="931"/>
      <c r="N194" s="931"/>
      <c r="O194" s="932"/>
      <c r="Q194" s="422" t="s">
        <v>541</v>
      </c>
      <c r="R194" s="20"/>
      <c r="S194" s="10"/>
      <c r="T194" s="20"/>
      <c r="U194" s="20"/>
      <c r="V194" s="20"/>
      <c r="W194" s="20"/>
      <c r="X194" s="20"/>
      <c r="Y194" s="20"/>
      <c r="Z194" s="20"/>
      <c r="AA194" s="20"/>
      <c r="AB194" s="20"/>
      <c r="AC194" s="20"/>
      <c r="AD194" s="20"/>
      <c r="AE194" s="21"/>
    </row>
    <row r="195" spans="1:31" ht="15" customHeight="1" x14ac:dyDescent="0.2">
      <c r="A195" s="744">
        <v>3</v>
      </c>
      <c r="B195" s="242" t="s">
        <v>551</v>
      </c>
      <c r="C195" s="2">
        <v>26</v>
      </c>
      <c r="D195" s="2">
        <v>14</v>
      </c>
      <c r="E195" s="2">
        <v>4</v>
      </c>
      <c r="F195" s="2">
        <v>8</v>
      </c>
      <c r="G195" s="2">
        <v>42</v>
      </c>
      <c r="H195" s="2">
        <v>37</v>
      </c>
      <c r="I195" s="162">
        <v>32</v>
      </c>
      <c r="J195" s="383">
        <f t="shared" si="16"/>
        <v>26</v>
      </c>
      <c r="K195" s="383">
        <f t="shared" si="17"/>
        <v>32</v>
      </c>
      <c r="L195" s="930"/>
      <c r="M195" s="931"/>
      <c r="N195" s="931"/>
      <c r="O195" s="932"/>
      <c r="Q195" s="422" t="s">
        <v>541</v>
      </c>
      <c r="R195" s="20"/>
      <c r="S195" s="20"/>
      <c r="T195" s="10"/>
      <c r="U195" s="20"/>
      <c r="V195" s="20"/>
      <c r="W195" s="20"/>
      <c r="X195" s="20"/>
      <c r="Y195" s="20"/>
      <c r="Z195" s="20"/>
      <c r="AA195" s="20"/>
      <c r="AB195" s="20"/>
      <c r="AC195" s="20"/>
      <c r="AD195" s="20"/>
      <c r="AE195" s="21"/>
    </row>
    <row r="196" spans="1:31" ht="15" customHeight="1" x14ac:dyDescent="0.2">
      <c r="A196" s="744">
        <v>4</v>
      </c>
      <c r="B196" s="242" t="s">
        <v>761</v>
      </c>
      <c r="C196" s="2">
        <v>26</v>
      </c>
      <c r="D196" s="2">
        <v>12</v>
      </c>
      <c r="E196" s="2">
        <v>7</v>
      </c>
      <c r="F196" s="2">
        <v>7</v>
      </c>
      <c r="G196" s="2">
        <v>35</v>
      </c>
      <c r="H196" s="2">
        <v>23</v>
      </c>
      <c r="I196" s="162">
        <v>31</v>
      </c>
      <c r="J196" s="383">
        <f t="shared" si="16"/>
        <v>26</v>
      </c>
      <c r="K196" s="383">
        <f t="shared" si="17"/>
        <v>31</v>
      </c>
      <c r="L196" s="930"/>
      <c r="M196" s="931"/>
      <c r="N196" s="931"/>
      <c r="O196" s="932"/>
      <c r="Q196" s="422" t="s">
        <v>1631</v>
      </c>
      <c r="R196" s="20"/>
      <c r="S196" s="20"/>
      <c r="T196" s="20"/>
      <c r="U196" s="10"/>
      <c r="V196" s="20"/>
      <c r="W196" s="20"/>
      <c r="X196" s="20"/>
      <c r="Y196" s="20"/>
      <c r="Z196" s="20"/>
      <c r="AA196" s="20"/>
      <c r="AB196" s="20"/>
      <c r="AC196" s="20"/>
      <c r="AD196" s="20"/>
      <c r="AE196" s="21"/>
    </row>
    <row r="197" spans="1:31" ht="15" customHeight="1" x14ac:dyDescent="0.2">
      <c r="A197" s="744">
        <v>5</v>
      </c>
      <c r="B197" s="242" t="s">
        <v>554</v>
      </c>
      <c r="C197" s="2">
        <v>26</v>
      </c>
      <c r="D197" s="2">
        <v>12</v>
      </c>
      <c r="E197" s="2">
        <v>4</v>
      </c>
      <c r="F197" s="2">
        <v>10</v>
      </c>
      <c r="G197" s="2">
        <v>47</v>
      </c>
      <c r="H197" s="2">
        <v>36</v>
      </c>
      <c r="I197" s="162">
        <v>28</v>
      </c>
      <c r="J197" s="383">
        <f t="shared" si="16"/>
        <v>26</v>
      </c>
      <c r="K197" s="383">
        <f t="shared" si="17"/>
        <v>28</v>
      </c>
      <c r="L197" s="930"/>
      <c r="M197" s="931"/>
      <c r="N197" s="931"/>
      <c r="O197" s="932"/>
      <c r="Q197" s="422" t="s">
        <v>700</v>
      </c>
      <c r="R197" s="20"/>
      <c r="S197" s="20"/>
      <c r="T197" s="20"/>
      <c r="U197" s="20"/>
      <c r="V197" s="10"/>
      <c r="W197" s="20"/>
      <c r="X197" s="20"/>
      <c r="Y197" s="20"/>
      <c r="Z197" s="20" t="s">
        <v>532</v>
      </c>
      <c r="AA197" s="20"/>
      <c r="AB197" s="20"/>
      <c r="AC197" s="20"/>
      <c r="AD197" s="20"/>
      <c r="AE197" s="21"/>
    </row>
    <row r="198" spans="1:31" ht="15" customHeight="1" x14ac:dyDescent="0.2">
      <c r="A198" s="744">
        <v>6</v>
      </c>
      <c r="B198" s="242" t="s">
        <v>1307</v>
      </c>
      <c r="C198" s="2">
        <v>26</v>
      </c>
      <c r="D198" s="2">
        <v>13</v>
      </c>
      <c r="E198" s="2">
        <v>2</v>
      </c>
      <c r="F198" s="2">
        <v>11</v>
      </c>
      <c r="G198" s="2">
        <v>40</v>
      </c>
      <c r="H198" s="2">
        <v>34</v>
      </c>
      <c r="I198" s="162">
        <v>28</v>
      </c>
      <c r="J198" s="383">
        <f t="shared" si="16"/>
        <v>26</v>
      </c>
      <c r="K198" s="383">
        <f t="shared" si="17"/>
        <v>28</v>
      </c>
      <c r="L198" s="930"/>
      <c r="M198" s="931"/>
      <c r="N198" s="931"/>
      <c r="O198" s="932"/>
      <c r="Q198" s="422" t="s">
        <v>1178</v>
      </c>
      <c r="R198" s="20"/>
      <c r="S198" s="20"/>
      <c r="T198" s="20"/>
      <c r="U198" s="20"/>
      <c r="V198" s="20"/>
      <c r="W198" s="10"/>
      <c r="X198" s="20"/>
      <c r="Y198" s="20"/>
      <c r="Z198" s="20"/>
      <c r="AA198" s="20"/>
      <c r="AB198" s="20"/>
      <c r="AC198" s="20"/>
      <c r="AD198" s="20"/>
      <c r="AE198" s="21"/>
    </row>
    <row r="199" spans="1:31" ht="15" customHeight="1" x14ac:dyDescent="0.2">
      <c r="A199" s="744">
        <v>7</v>
      </c>
      <c r="B199" s="242" t="s">
        <v>711</v>
      </c>
      <c r="C199" s="2">
        <v>26</v>
      </c>
      <c r="D199" s="2">
        <v>8</v>
      </c>
      <c r="E199" s="2">
        <v>8</v>
      </c>
      <c r="F199" s="2">
        <v>10</v>
      </c>
      <c r="G199" s="2">
        <v>39</v>
      </c>
      <c r="H199" s="2">
        <v>36</v>
      </c>
      <c r="I199" s="162">
        <v>24</v>
      </c>
      <c r="J199" s="383">
        <f t="shared" si="16"/>
        <v>26</v>
      </c>
      <c r="K199" s="383">
        <f t="shared" si="17"/>
        <v>24</v>
      </c>
      <c r="L199" s="930"/>
      <c r="M199" s="931"/>
      <c r="N199" s="931"/>
      <c r="O199" s="932"/>
      <c r="Q199" s="422" t="s">
        <v>610</v>
      </c>
      <c r="R199" s="20"/>
      <c r="S199" s="20"/>
      <c r="T199" s="20"/>
      <c r="U199" s="20"/>
      <c r="V199" s="20"/>
      <c r="W199" s="20"/>
      <c r="X199" s="10"/>
      <c r="Y199" s="20" t="s">
        <v>532</v>
      </c>
      <c r="Z199" s="20"/>
      <c r="AA199" s="20"/>
      <c r="AB199" s="20"/>
      <c r="AC199" s="20"/>
      <c r="AD199" s="20"/>
      <c r="AE199" s="21"/>
    </row>
    <row r="200" spans="1:31" ht="15" customHeight="1" x14ac:dyDescent="0.2">
      <c r="A200" s="744">
        <v>8</v>
      </c>
      <c r="B200" s="242" t="s">
        <v>558</v>
      </c>
      <c r="C200" s="2">
        <v>26</v>
      </c>
      <c r="D200" s="2">
        <v>10</v>
      </c>
      <c r="E200" s="2">
        <v>4</v>
      </c>
      <c r="F200" s="2">
        <v>12</v>
      </c>
      <c r="G200" s="2">
        <v>39</v>
      </c>
      <c r="H200" s="2">
        <v>44</v>
      </c>
      <c r="I200" s="162">
        <v>24</v>
      </c>
      <c r="J200" s="383">
        <f t="shared" si="16"/>
        <v>26</v>
      </c>
      <c r="K200" s="383">
        <f t="shared" si="17"/>
        <v>24</v>
      </c>
      <c r="L200" s="930"/>
      <c r="M200" s="931"/>
      <c r="N200" s="931"/>
      <c r="O200" s="932"/>
      <c r="Q200" s="422" t="s">
        <v>566</v>
      </c>
      <c r="R200" s="20"/>
      <c r="S200" s="20"/>
      <c r="T200" s="20"/>
      <c r="U200" s="20"/>
      <c r="V200" s="20"/>
      <c r="W200" s="20"/>
      <c r="X200" s="20" t="s">
        <v>532</v>
      </c>
      <c r="Y200" s="10"/>
      <c r="Z200" s="20"/>
      <c r="AA200" s="20"/>
      <c r="AB200" s="20"/>
      <c r="AC200" s="20"/>
      <c r="AD200" s="20"/>
      <c r="AE200" s="21"/>
    </row>
    <row r="201" spans="1:31" ht="15" customHeight="1" x14ac:dyDescent="0.2">
      <c r="A201" s="744">
        <v>9</v>
      </c>
      <c r="B201" s="242" t="s">
        <v>819</v>
      </c>
      <c r="C201" s="2">
        <v>26</v>
      </c>
      <c r="D201" s="2">
        <v>10</v>
      </c>
      <c r="E201" s="2">
        <v>4</v>
      </c>
      <c r="F201" s="2">
        <v>12</v>
      </c>
      <c r="G201" s="2">
        <v>40</v>
      </c>
      <c r="H201" s="2">
        <v>53</v>
      </c>
      <c r="I201" s="162">
        <v>24</v>
      </c>
      <c r="J201" s="383">
        <f t="shared" si="16"/>
        <v>26</v>
      </c>
      <c r="K201" s="383">
        <f t="shared" si="17"/>
        <v>24</v>
      </c>
      <c r="L201" s="930"/>
      <c r="M201" s="931"/>
      <c r="N201" s="931"/>
      <c r="O201" s="932"/>
      <c r="Q201" s="422" t="s">
        <v>322</v>
      </c>
      <c r="R201" s="20"/>
      <c r="S201" s="20"/>
      <c r="T201" s="20"/>
      <c r="U201" s="20"/>
      <c r="V201" s="20"/>
      <c r="W201" s="20"/>
      <c r="X201" s="20"/>
      <c r="Y201" s="20"/>
      <c r="Z201" s="10"/>
      <c r="AA201" s="20"/>
      <c r="AB201" s="20"/>
      <c r="AC201" s="20"/>
      <c r="AD201" s="20"/>
      <c r="AE201" s="21"/>
    </row>
    <row r="202" spans="1:31" ht="15" customHeight="1" x14ac:dyDescent="0.2">
      <c r="A202" s="744">
        <v>10</v>
      </c>
      <c r="B202" s="242" t="s">
        <v>1635</v>
      </c>
      <c r="C202" s="2">
        <v>26</v>
      </c>
      <c r="D202" s="2">
        <v>8</v>
      </c>
      <c r="E202" s="2">
        <v>7</v>
      </c>
      <c r="F202" s="2">
        <v>11</v>
      </c>
      <c r="G202" s="2">
        <v>32</v>
      </c>
      <c r="H202" s="2">
        <v>46</v>
      </c>
      <c r="I202" s="162">
        <v>23</v>
      </c>
      <c r="J202" s="383">
        <f t="shared" si="16"/>
        <v>26</v>
      </c>
      <c r="K202" s="383">
        <f t="shared" si="17"/>
        <v>23</v>
      </c>
      <c r="L202" s="930"/>
      <c r="M202" s="931"/>
      <c r="N202" s="931"/>
      <c r="O202" s="932"/>
      <c r="Q202" s="422" t="s">
        <v>544</v>
      </c>
      <c r="R202" s="20"/>
      <c r="S202" s="20"/>
      <c r="T202" s="20"/>
      <c r="U202" s="20"/>
      <c r="V202" s="20"/>
      <c r="W202" s="20"/>
      <c r="X202" s="20"/>
      <c r="Y202" s="20"/>
      <c r="Z202" s="20"/>
      <c r="AA202" s="10"/>
      <c r="AB202" s="20"/>
      <c r="AC202" s="20"/>
      <c r="AD202" s="20"/>
      <c r="AE202" s="21"/>
    </row>
    <row r="203" spans="1:31" ht="15" customHeight="1" x14ac:dyDescent="0.2">
      <c r="A203" s="744">
        <v>11</v>
      </c>
      <c r="B203" s="242" t="s">
        <v>128</v>
      </c>
      <c r="C203" s="2">
        <v>26</v>
      </c>
      <c r="D203" s="2">
        <v>8</v>
      </c>
      <c r="E203" s="2">
        <v>6</v>
      </c>
      <c r="F203" s="2">
        <v>12</v>
      </c>
      <c r="G203" s="2">
        <v>48</v>
      </c>
      <c r="H203" s="2">
        <v>48</v>
      </c>
      <c r="I203" s="162">
        <v>22</v>
      </c>
      <c r="J203" s="383">
        <f t="shared" si="16"/>
        <v>26</v>
      </c>
      <c r="K203" s="383">
        <f t="shared" si="17"/>
        <v>22</v>
      </c>
      <c r="L203" s="930"/>
      <c r="M203" s="931"/>
      <c r="N203" s="931"/>
      <c r="O203" s="932"/>
      <c r="Q203" s="422" t="s">
        <v>591</v>
      </c>
      <c r="R203" s="20" t="s">
        <v>532</v>
      </c>
      <c r="S203" s="20"/>
      <c r="T203" s="20"/>
      <c r="U203" s="20"/>
      <c r="V203" s="20"/>
      <c r="W203" s="20"/>
      <c r="X203" s="20"/>
      <c r="Y203" s="20"/>
      <c r="Z203" s="20"/>
      <c r="AA203" s="20"/>
      <c r="AB203" s="10"/>
      <c r="AC203" s="20" t="s">
        <v>532</v>
      </c>
      <c r="AD203" s="20"/>
      <c r="AE203" s="21"/>
    </row>
    <row r="204" spans="1:31" ht="15" customHeight="1" x14ac:dyDescent="0.2">
      <c r="A204" s="744">
        <v>12</v>
      </c>
      <c r="B204" s="242" t="s">
        <v>2123</v>
      </c>
      <c r="C204" s="2">
        <v>26</v>
      </c>
      <c r="D204" s="2">
        <v>8</v>
      </c>
      <c r="E204" s="2">
        <v>6</v>
      </c>
      <c r="F204" s="2">
        <v>12</v>
      </c>
      <c r="G204" s="2">
        <v>35</v>
      </c>
      <c r="H204" s="2">
        <v>41</v>
      </c>
      <c r="I204" s="162">
        <v>22</v>
      </c>
      <c r="J204" s="383">
        <f t="shared" si="16"/>
        <v>26</v>
      </c>
      <c r="K204" s="383">
        <f t="shared" si="17"/>
        <v>22</v>
      </c>
      <c r="L204" s="930"/>
      <c r="M204" s="931"/>
      <c r="N204" s="931"/>
      <c r="O204" s="932"/>
      <c r="Q204" s="422" t="s">
        <v>153</v>
      </c>
      <c r="R204" s="20"/>
      <c r="S204" s="20"/>
      <c r="T204" s="20"/>
      <c r="U204" s="20"/>
      <c r="V204" s="20"/>
      <c r="W204" s="20"/>
      <c r="X204" s="20"/>
      <c r="Y204" s="20"/>
      <c r="Z204" s="20"/>
      <c r="AA204" s="20"/>
      <c r="AB204" s="20" t="s">
        <v>532</v>
      </c>
      <c r="AC204" s="10"/>
      <c r="AD204" s="20" t="s">
        <v>532</v>
      </c>
      <c r="AE204" s="21"/>
    </row>
    <row r="205" spans="1:31" ht="15" customHeight="1" x14ac:dyDescent="0.2">
      <c r="A205" s="744">
        <v>13</v>
      </c>
      <c r="B205" s="242" t="s">
        <v>575</v>
      </c>
      <c r="C205" s="2">
        <v>26</v>
      </c>
      <c r="D205" s="2">
        <v>7</v>
      </c>
      <c r="E205" s="2">
        <v>4</v>
      </c>
      <c r="F205" s="2">
        <v>15</v>
      </c>
      <c r="G205" s="2">
        <v>39</v>
      </c>
      <c r="H205" s="2">
        <v>57</v>
      </c>
      <c r="I205" s="162">
        <v>18</v>
      </c>
      <c r="J205" s="383">
        <f t="shared" si="16"/>
        <v>26</v>
      </c>
      <c r="K205" s="383">
        <f t="shared" si="17"/>
        <v>18</v>
      </c>
      <c r="L205" s="930"/>
      <c r="M205" s="931"/>
      <c r="N205" s="931"/>
      <c r="O205" s="932"/>
      <c r="Q205" s="422" t="s">
        <v>547</v>
      </c>
      <c r="R205" s="20"/>
      <c r="S205" s="20"/>
      <c r="T205" s="20"/>
      <c r="U205" s="20"/>
      <c r="V205" s="20"/>
      <c r="W205" s="20"/>
      <c r="X205" s="20"/>
      <c r="Y205" s="20"/>
      <c r="Z205" s="20"/>
      <c r="AA205" s="20"/>
      <c r="AB205" s="20"/>
      <c r="AC205" s="20" t="s">
        <v>532</v>
      </c>
      <c r="AD205" s="10"/>
      <c r="AE205" s="21"/>
    </row>
    <row r="206" spans="1:31" ht="15" customHeight="1" thickBot="1" x14ac:dyDescent="0.25">
      <c r="A206" s="745">
        <v>14</v>
      </c>
      <c r="B206" s="243" t="s">
        <v>1180</v>
      </c>
      <c r="C206" s="3">
        <v>26</v>
      </c>
      <c r="D206" s="3">
        <v>6</v>
      </c>
      <c r="E206" s="3">
        <v>4</v>
      </c>
      <c r="F206" s="3">
        <v>16</v>
      </c>
      <c r="G206" s="3">
        <v>30</v>
      </c>
      <c r="H206" s="3">
        <v>52</v>
      </c>
      <c r="I206" s="164">
        <v>16</v>
      </c>
      <c r="J206" s="383">
        <f t="shared" si="16"/>
        <v>26</v>
      </c>
      <c r="K206" s="383">
        <f t="shared" si="17"/>
        <v>16</v>
      </c>
      <c r="L206" s="933"/>
      <c r="M206" s="934"/>
      <c r="N206" s="934"/>
      <c r="O206" s="935"/>
      <c r="Q206" s="423" t="s">
        <v>1306</v>
      </c>
      <c r="R206" s="23"/>
      <c r="S206" s="23"/>
      <c r="T206" s="23"/>
      <c r="U206" s="23"/>
      <c r="V206" s="23"/>
      <c r="W206" s="23"/>
      <c r="X206" s="23"/>
      <c r="Y206" s="23"/>
      <c r="Z206" s="23"/>
      <c r="AA206" s="23"/>
      <c r="AB206" s="23"/>
      <c r="AC206" s="23"/>
      <c r="AD206" s="23"/>
      <c r="AE206" s="15"/>
    </row>
    <row r="207" spans="1:31" ht="15" customHeight="1" x14ac:dyDescent="0.2">
      <c r="C207" s="383">
        <f t="shared" ref="C207:I207" si="19">SUM(C193:C206)</f>
        <v>364</v>
      </c>
      <c r="D207" s="383">
        <f t="shared" si="19"/>
        <v>149</v>
      </c>
      <c r="E207" s="383">
        <f t="shared" si="19"/>
        <v>66</v>
      </c>
      <c r="F207" s="383">
        <f t="shared" si="19"/>
        <v>149</v>
      </c>
      <c r="G207" s="383">
        <f t="shared" si="19"/>
        <v>546</v>
      </c>
      <c r="H207" s="383">
        <f t="shared" si="19"/>
        <v>546</v>
      </c>
      <c r="I207" s="383">
        <f t="shared" si="19"/>
        <v>364</v>
      </c>
      <c r="J207" s="383">
        <f t="shared" si="16"/>
        <v>364</v>
      </c>
      <c r="K207" s="383">
        <f t="shared" si="17"/>
        <v>364</v>
      </c>
    </row>
    <row r="208" spans="1:31" ht="15" customHeight="1" thickBot="1" x14ac:dyDescent="0.25"/>
    <row r="209" spans="1:30" ht="15" customHeight="1" thickBot="1" x14ac:dyDescent="0.25">
      <c r="A209" s="1389" t="s">
        <v>2306</v>
      </c>
      <c r="B209" s="1390"/>
      <c r="C209" s="1390"/>
      <c r="D209" s="1390"/>
      <c r="E209" s="1390"/>
      <c r="F209" s="1391"/>
      <c r="G209" s="1386" t="s">
        <v>2366</v>
      </c>
      <c r="H209" s="1387"/>
      <c r="I209" s="1388"/>
      <c r="L209" s="1216" t="s">
        <v>588</v>
      </c>
      <c r="M209" s="1217"/>
      <c r="N209" s="1217"/>
      <c r="O209" s="1218"/>
    </row>
    <row r="210" spans="1:30" ht="15" customHeight="1" thickBot="1" x14ac:dyDescent="0.25">
      <c r="A210" s="741" t="s">
        <v>496</v>
      </c>
      <c r="B210" s="747" t="s">
        <v>497</v>
      </c>
      <c r="C210" s="748" t="s">
        <v>498</v>
      </c>
      <c r="D210" s="748" t="s">
        <v>499</v>
      </c>
      <c r="E210" s="748" t="s">
        <v>500</v>
      </c>
      <c r="F210" s="748" t="s">
        <v>501</v>
      </c>
      <c r="G210" s="749" t="s">
        <v>502</v>
      </c>
      <c r="H210" s="749" t="s">
        <v>503</v>
      </c>
      <c r="I210" s="750" t="s">
        <v>504</v>
      </c>
      <c r="L210" s="1219"/>
      <c r="M210" s="1220"/>
      <c r="N210" s="1220"/>
      <c r="O210" s="1221"/>
      <c r="Q210" s="24" t="s">
        <v>2367</v>
      </c>
      <c r="R210" s="420" t="s">
        <v>716</v>
      </c>
      <c r="S210" s="420" t="s">
        <v>506</v>
      </c>
      <c r="T210" s="420" t="s">
        <v>901</v>
      </c>
      <c r="U210" s="420" t="s">
        <v>2240</v>
      </c>
      <c r="V210" s="420" t="s">
        <v>1814</v>
      </c>
      <c r="W210" s="420" t="s">
        <v>511</v>
      </c>
      <c r="X210" s="420" t="s">
        <v>2136</v>
      </c>
      <c r="Y210" s="420" t="s">
        <v>299</v>
      </c>
      <c r="Z210" s="420" t="s">
        <v>1587</v>
      </c>
      <c r="AA210" s="420" t="s">
        <v>1313</v>
      </c>
      <c r="AB210" s="420" t="s">
        <v>120</v>
      </c>
      <c r="AC210" s="420" t="s">
        <v>499</v>
      </c>
      <c r="AD210" s="421" t="s">
        <v>1214</v>
      </c>
    </row>
    <row r="211" spans="1:30" ht="15" customHeight="1" x14ac:dyDescent="0.2">
      <c r="A211" s="746">
        <v>1</v>
      </c>
      <c r="B211" s="239" t="s">
        <v>1518</v>
      </c>
      <c r="C211" s="240">
        <v>24</v>
      </c>
      <c r="D211" s="240">
        <v>17</v>
      </c>
      <c r="E211" s="240">
        <v>4</v>
      </c>
      <c r="F211" s="240">
        <v>3</v>
      </c>
      <c r="G211" s="240">
        <v>54</v>
      </c>
      <c r="H211" s="240">
        <v>26</v>
      </c>
      <c r="I211" s="241">
        <v>38</v>
      </c>
      <c r="J211" s="383">
        <f t="shared" si="16"/>
        <v>24</v>
      </c>
      <c r="K211" s="383">
        <f t="shared" si="17"/>
        <v>38</v>
      </c>
      <c r="L211" s="927" t="s">
        <v>2369</v>
      </c>
      <c r="M211" s="928"/>
      <c r="N211" s="928"/>
      <c r="O211" s="929"/>
      <c r="Q211" s="422" t="s">
        <v>716</v>
      </c>
      <c r="R211" s="10"/>
      <c r="S211" s="20"/>
      <c r="T211" s="20"/>
      <c r="U211" s="20"/>
      <c r="V211" s="20"/>
      <c r="W211" s="20"/>
      <c r="X211" s="20"/>
      <c r="Y211" s="20"/>
      <c r="Z211" s="20"/>
      <c r="AA211" s="20"/>
      <c r="AB211" s="20"/>
      <c r="AC211" s="20"/>
      <c r="AD211" s="21"/>
    </row>
    <row r="212" spans="1:30" ht="15" customHeight="1" x14ac:dyDescent="0.2">
      <c r="A212" s="744">
        <v>2</v>
      </c>
      <c r="B212" s="242" t="s">
        <v>2138</v>
      </c>
      <c r="C212" s="2">
        <v>24</v>
      </c>
      <c r="D212" s="2">
        <v>16</v>
      </c>
      <c r="E212" s="2">
        <v>4</v>
      </c>
      <c r="F212" s="2">
        <v>4</v>
      </c>
      <c r="G212" s="2">
        <v>48</v>
      </c>
      <c r="H212" s="2">
        <v>23</v>
      </c>
      <c r="I212" s="162">
        <v>36</v>
      </c>
      <c r="J212" s="383">
        <f t="shared" si="16"/>
        <v>24</v>
      </c>
      <c r="K212" s="383">
        <f t="shared" si="17"/>
        <v>36</v>
      </c>
      <c r="L212" s="930"/>
      <c r="M212" s="931"/>
      <c r="N212" s="931"/>
      <c r="O212" s="932"/>
      <c r="Q212" s="422" t="s">
        <v>506</v>
      </c>
      <c r="R212" s="20"/>
      <c r="S212" s="10"/>
      <c r="T212" s="20"/>
      <c r="U212" s="20"/>
      <c r="V212" s="20"/>
      <c r="W212" s="20"/>
      <c r="X212" s="20"/>
      <c r="Y212" s="20"/>
      <c r="Z212" s="20"/>
      <c r="AA212" s="20"/>
      <c r="AB212" s="20"/>
      <c r="AC212" s="20"/>
      <c r="AD212" s="21"/>
    </row>
    <row r="213" spans="1:30" ht="15" customHeight="1" x14ac:dyDescent="0.2">
      <c r="A213" s="744">
        <v>3</v>
      </c>
      <c r="B213" s="242" t="s">
        <v>534</v>
      </c>
      <c r="C213" s="2">
        <v>24</v>
      </c>
      <c r="D213" s="2">
        <v>16</v>
      </c>
      <c r="E213" s="2">
        <v>3</v>
      </c>
      <c r="F213" s="2">
        <v>5</v>
      </c>
      <c r="G213" s="2">
        <v>52</v>
      </c>
      <c r="H213" s="2">
        <v>25</v>
      </c>
      <c r="I213" s="162">
        <v>35</v>
      </c>
      <c r="J213" s="383">
        <f t="shared" si="16"/>
        <v>24</v>
      </c>
      <c r="K213" s="383">
        <f t="shared" si="17"/>
        <v>35</v>
      </c>
      <c r="L213" s="930"/>
      <c r="M213" s="931"/>
      <c r="N213" s="931"/>
      <c r="O213" s="932"/>
      <c r="Q213" s="422" t="s">
        <v>901</v>
      </c>
      <c r="R213" s="20"/>
      <c r="S213" s="20"/>
      <c r="T213" s="10"/>
      <c r="U213" s="20"/>
      <c r="V213" s="20"/>
      <c r="W213" s="20"/>
      <c r="X213" s="20"/>
      <c r="Y213" s="20"/>
      <c r="Z213" s="20"/>
      <c r="AA213" s="20"/>
      <c r="AB213" s="20"/>
      <c r="AC213" s="20"/>
      <c r="AD213" s="21"/>
    </row>
    <row r="214" spans="1:30" ht="15" customHeight="1" x14ac:dyDescent="0.2">
      <c r="A214" s="744">
        <v>4</v>
      </c>
      <c r="B214" s="242" t="s">
        <v>42</v>
      </c>
      <c r="C214" s="2">
        <v>24</v>
      </c>
      <c r="D214" s="2">
        <v>14</v>
      </c>
      <c r="E214" s="2">
        <v>3</v>
      </c>
      <c r="F214" s="2">
        <v>7</v>
      </c>
      <c r="G214" s="2">
        <v>49</v>
      </c>
      <c r="H214" s="2">
        <v>33</v>
      </c>
      <c r="I214" s="162">
        <v>31</v>
      </c>
      <c r="J214" s="383">
        <f t="shared" si="16"/>
        <v>24</v>
      </c>
      <c r="K214" s="383">
        <f t="shared" si="17"/>
        <v>31</v>
      </c>
      <c r="L214" s="930"/>
      <c r="M214" s="931"/>
      <c r="N214" s="931"/>
      <c r="O214" s="932"/>
      <c r="Q214" s="422" t="s">
        <v>2240</v>
      </c>
      <c r="R214" s="20"/>
      <c r="S214" s="20"/>
      <c r="T214" s="20"/>
      <c r="U214" s="10"/>
      <c r="V214" s="20"/>
      <c r="W214" s="20"/>
      <c r="X214" s="20"/>
      <c r="Y214" s="20" t="s">
        <v>532</v>
      </c>
      <c r="Z214" s="20"/>
      <c r="AA214" s="20"/>
      <c r="AB214" s="20"/>
      <c r="AC214" s="20"/>
      <c r="AD214" s="21"/>
    </row>
    <row r="215" spans="1:30" ht="15" customHeight="1" x14ac:dyDescent="0.2">
      <c r="A215" s="744">
        <v>5</v>
      </c>
      <c r="B215" s="242" t="s">
        <v>991</v>
      </c>
      <c r="C215" s="2">
        <v>24</v>
      </c>
      <c r="D215" s="2">
        <v>12</v>
      </c>
      <c r="E215" s="2">
        <v>7</v>
      </c>
      <c r="F215" s="2">
        <v>5</v>
      </c>
      <c r="G215" s="2">
        <v>36</v>
      </c>
      <c r="H215" s="2">
        <v>21</v>
      </c>
      <c r="I215" s="162">
        <v>31</v>
      </c>
      <c r="J215" s="383">
        <f t="shared" si="16"/>
        <v>24</v>
      </c>
      <c r="K215" s="383">
        <f t="shared" si="17"/>
        <v>31</v>
      </c>
      <c r="L215" s="930"/>
      <c r="M215" s="931"/>
      <c r="N215" s="931"/>
      <c r="O215" s="932"/>
      <c r="Q215" s="422" t="s">
        <v>1814</v>
      </c>
      <c r="R215" s="20"/>
      <c r="S215" s="20"/>
      <c r="T215" s="20"/>
      <c r="U215" s="20"/>
      <c r="V215" s="10"/>
      <c r="W215" s="20"/>
      <c r="X215" s="20"/>
      <c r="Y215" s="20"/>
      <c r="Z215" s="20"/>
      <c r="AA215" s="20"/>
      <c r="AB215" s="20"/>
      <c r="AC215" s="20"/>
      <c r="AD215" s="21"/>
    </row>
    <row r="216" spans="1:30" ht="15" customHeight="1" x14ac:dyDescent="0.2">
      <c r="A216" s="744">
        <v>6</v>
      </c>
      <c r="B216" s="242" t="s">
        <v>2170</v>
      </c>
      <c r="C216" s="2">
        <v>24</v>
      </c>
      <c r="D216" s="2">
        <v>11</v>
      </c>
      <c r="E216" s="2">
        <v>8</v>
      </c>
      <c r="F216" s="2">
        <v>5</v>
      </c>
      <c r="G216" s="2">
        <v>48</v>
      </c>
      <c r="H216" s="2">
        <v>26</v>
      </c>
      <c r="I216" s="162">
        <v>30</v>
      </c>
      <c r="J216" s="383">
        <f t="shared" si="16"/>
        <v>24</v>
      </c>
      <c r="K216" s="383">
        <f t="shared" si="17"/>
        <v>30</v>
      </c>
      <c r="L216" s="930"/>
      <c r="M216" s="931"/>
      <c r="N216" s="931"/>
      <c r="O216" s="932"/>
      <c r="Q216" s="422" t="s">
        <v>511</v>
      </c>
      <c r="R216" s="20"/>
      <c r="S216" s="20"/>
      <c r="T216" s="20"/>
      <c r="U216" s="20"/>
      <c r="V216" s="20"/>
      <c r="W216" s="10"/>
      <c r="X216" s="20" t="s">
        <v>532</v>
      </c>
      <c r="Y216" s="20"/>
      <c r="Z216" s="20"/>
      <c r="AA216" s="20"/>
      <c r="AB216" s="20"/>
      <c r="AC216" s="20"/>
      <c r="AD216" s="21"/>
    </row>
    <row r="217" spans="1:30" ht="15" customHeight="1" x14ac:dyDescent="0.2">
      <c r="A217" s="744">
        <v>7</v>
      </c>
      <c r="B217" s="242" t="s">
        <v>1314</v>
      </c>
      <c r="C217" s="2">
        <v>24</v>
      </c>
      <c r="D217" s="2">
        <v>7</v>
      </c>
      <c r="E217" s="2">
        <v>5</v>
      </c>
      <c r="F217" s="2">
        <v>12</v>
      </c>
      <c r="G217" s="2">
        <v>25</v>
      </c>
      <c r="H217" s="2">
        <v>37</v>
      </c>
      <c r="I217" s="162">
        <v>19</v>
      </c>
      <c r="J217" s="383">
        <f t="shared" si="16"/>
        <v>24</v>
      </c>
      <c r="K217" s="383">
        <f t="shared" si="17"/>
        <v>19</v>
      </c>
      <c r="L217" s="930"/>
      <c r="M217" s="931"/>
      <c r="N217" s="931"/>
      <c r="O217" s="932"/>
      <c r="Q217" s="422" t="s">
        <v>2136</v>
      </c>
      <c r="R217" s="20"/>
      <c r="S217" s="20"/>
      <c r="T217" s="20"/>
      <c r="U217" s="20"/>
      <c r="V217" s="20"/>
      <c r="W217" s="20" t="s">
        <v>532</v>
      </c>
      <c r="X217" s="10"/>
      <c r="Y217" s="20"/>
      <c r="Z217" s="20"/>
      <c r="AA217" s="20"/>
      <c r="AB217" s="20"/>
      <c r="AC217" s="20"/>
      <c r="AD217" s="21"/>
    </row>
    <row r="218" spans="1:30" ht="15" customHeight="1" x14ac:dyDescent="0.2">
      <c r="A218" s="744">
        <v>8</v>
      </c>
      <c r="B218" s="242" t="s">
        <v>89</v>
      </c>
      <c r="C218" s="2">
        <v>24</v>
      </c>
      <c r="D218" s="2">
        <v>5</v>
      </c>
      <c r="E218" s="2">
        <v>8</v>
      </c>
      <c r="F218" s="2">
        <v>11</v>
      </c>
      <c r="G218" s="2">
        <v>36</v>
      </c>
      <c r="H218" s="2">
        <v>43</v>
      </c>
      <c r="I218" s="162">
        <v>18</v>
      </c>
      <c r="J218" s="383">
        <f t="shared" si="16"/>
        <v>24</v>
      </c>
      <c r="K218" s="383">
        <f t="shared" si="17"/>
        <v>18</v>
      </c>
      <c r="L218" s="930"/>
      <c r="M218" s="931"/>
      <c r="N218" s="931"/>
      <c r="O218" s="932"/>
      <c r="Q218" s="422" t="s">
        <v>299</v>
      </c>
      <c r="R218" s="20"/>
      <c r="S218" s="20"/>
      <c r="T218" s="20"/>
      <c r="U218" s="20"/>
      <c r="V218" s="20"/>
      <c r="W218" s="20"/>
      <c r="X218" s="20"/>
      <c r="Y218" s="10"/>
      <c r="Z218" s="20"/>
      <c r="AA218" s="20"/>
      <c r="AB218" s="20"/>
      <c r="AC218" s="20"/>
      <c r="AD218" s="21"/>
    </row>
    <row r="219" spans="1:30" ht="15" customHeight="1" x14ac:dyDescent="0.2">
      <c r="A219" s="744">
        <v>9</v>
      </c>
      <c r="B219" s="242" t="s">
        <v>1827</v>
      </c>
      <c r="C219" s="2">
        <v>24</v>
      </c>
      <c r="D219" s="2">
        <v>6</v>
      </c>
      <c r="E219" s="2">
        <v>6</v>
      </c>
      <c r="F219" s="2">
        <v>12</v>
      </c>
      <c r="G219" s="2">
        <v>24</v>
      </c>
      <c r="H219" s="2">
        <v>39</v>
      </c>
      <c r="I219" s="162">
        <v>18</v>
      </c>
      <c r="J219" s="383">
        <f t="shared" si="16"/>
        <v>24</v>
      </c>
      <c r="K219" s="383">
        <f t="shared" si="17"/>
        <v>18</v>
      </c>
      <c r="L219" s="930"/>
      <c r="M219" s="931"/>
      <c r="N219" s="931"/>
      <c r="O219" s="932"/>
      <c r="Q219" s="422" t="s">
        <v>1587</v>
      </c>
      <c r="R219" s="20"/>
      <c r="S219" s="20"/>
      <c r="T219" s="20"/>
      <c r="U219" s="20"/>
      <c r="V219" s="20"/>
      <c r="W219" s="20"/>
      <c r="X219" s="20"/>
      <c r="Y219" s="20"/>
      <c r="Z219" s="10"/>
      <c r="AA219" s="20"/>
      <c r="AB219" s="20"/>
      <c r="AC219" s="20"/>
      <c r="AD219" s="21"/>
    </row>
    <row r="220" spans="1:30" ht="15" customHeight="1" x14ac:dyDescent="0.2">
      <c r="A220" s="744">
        <v>10</v>
      </c>
      <c r="B220" s="242" t="s">
        <v>304</v>
      </c>
      <c r="C220" s="2">
        <v>24</v>
      </c>
      <c r="D220" s="2">
        <v>4</v>
      </c>
      <c r="E220" s="2">
        <v>10</v>
      </c>
      <c r="F220" s="2">
        <v>10</v>
      </c>
      <c r="G220" s="2">
        <v>24</v>
      </c>
      <c r="H220" s="2">
        <v>39</v>
      </c>
      <c r="I220" s="162">
        <v>18</v>
      </c>
      <c r="J220" s="383">
        <f t="shared" si="16"/>
        <v>24</v>
      </c>
      <c r="K220" s="383">
        <f t="shared" si="17"/>
        <v>18</v>
      </c>
      <c r="L220" s="930"/>
      <c r="M220" s="931"/>
      <c r="N220" s="931"/>
      <c r="O220" s="932"/>
      <c r="Q220" s="422" t="s">
        <v>1313</v>
      </c>
      <c r="R220" s="20"/>
      <c r="S220" s="20"/>
      <c r="T220" s="20"/>
      <c r="U220" s="20"/>
      <c r="V220" s="20"/>
      <c r="W220" s="20"/>
      <c r="X220" s="20"/>
      <c r="Y220" s="20"/>
      <c r="Z220" s="20"/>
      <c r="AA220" s="10"/>
      <c r="AB220" s="20" t="s">
        <v>532</v>
      </c>
      <c r="AC220" s="20"/>
      <c r="AD220" s="21"/>
    </row>
    <row r="221" spans="1:30" ht="15" customHeight="1" x14ac:dyDescent="0.2">
      <c r="A221" s="744">
        <v>11</v>
      </c>
      <c r="B221" s="242" t="s">
        <v>433</v>
      </c>
      <c r="C221" s="2">
        <v>24</v>
      </c>
      <c r="D221" s="2">
        <v>6</v>
      </c>
      <c r="E221" s="2">
        <v>5</v>
      </c>
      <c r="F221" s="2">
        <v>13</v>
      </c>
      <c r="G221" s="2">
        <v>27</v>
      </c>
      <c r="H221" s="2">
        <v>43</v>
      </c>
      <c r="I221" s="162">
        <v>17</v>
      </c>
      <c r="J221" s="383">
        <f t="shared" si="16"/>
        <v>24</v>
      </c>
      <c r="K221" s="383">
        <f t="shared" si="17"/>
        <v>17</v>
      </c>
      <c r="L221" s="930"/>
      <c r="M221" s="931"/>
      <c r="N221" s="931"/>
      <c r="O221" s="932"/>
      <c r="Q221" s="422" t="s">
        <v>120</v>
      </c>
      <c r="R221" s="20"/>
      <c r="S221" s="20"/>
      <c r="T221" s="20"/>
      <c r="U221" s="20"/>
      <c r="V221" s="20"/>
      <c r="W221" s="20"/>
      <c r="X221" s="20"/>
      <c r="Y221" s="20"/>
      <c r="Z221" s="20"/>
      <c r="AA221" s="20" t="s">
        <v>532</v>
      </c>
      <c r="AB221" s="10"/>
      <c r="AC221" s="20" t="s">
        <v>532</v>
      </c>
      <c r="AD221" s="21"/>
    </row>
    <row r="222" spans="1:30" ht="15" customHeight="1" x14ac:dyDescent="0.2">
      <c r="A222" s="744">
        <v>12</v>
      </c>
      <c r="B222" s="242" t="s">
        <v>250</v>
      </c>
      <c r="C222" s="2">
        <v>24</v>
      </c>
      <c r="D222" s="2">
        <v>4</v>
      </c>
      <c r="E222" s="2">
        <v>6</v>
      </c>
      <c r="F222" s="2">
        <v>14</v>
      </c>
      <c r="G222" s="2">
        <v>34</v>
      </c>
      <c r="H222" s="2">
        <v>51</v>
      </c>
      <c r="I222" s="162">
        <v>14</v>
      </c>
      <c r="J222" s="383">
        <f t="shared" si="16"/>
        <v>24</v>
      </c>
      <c r="K222" s="383">
        <f t="shared" si="17"/>
        <v>14</v>
      </c>
      <c r="L222" s="930"/>
      <c r="M222" s="931"/>
      <c r="N222" s="931"/>
      <c r="O222" s="932"/>
      <c r="Q222" s="422" t="s">
        <v>499</v>
      </c>
      <c r="R222" s="20"/>
      <c r="S222" s="20"/>
      <c r="T222" s="20"/>
      <c r="U222" s="20"/>
      <c r="V222" s="20"/>
      <c r="W222" s="20"/>
      <c r="X222" s="20"/>
      <c r="Y222" s="20"/>
      <c r="Z222" s="20"/>
      <c r="AA222" s="20"/>
      <c r="AB222" s="20" t="s">
        <v>532</v>
      </c>
      <c r="AC222" s="10"/>
      <c r="AD222" s="21"/>
    </row>
    <row r="223" spans="1:30" ht="15" customHeight="1" thickBot="1" x14ac:dyDescent="0.25">
      <c r="A223" s="745">
        <v>13</v>
      </c>
      <c r="B223" s="243" t="s">
        <v>1855</v>
      </c>
      <c r="C223" s="3">
        <v>24</v>
      </c>
      <c r="D223" s="3">
        <v>2</v>
      </c>
      <c r="E223" s="3">
        <v>3</v>
      </c>
      <c r="F223" s="3">
        <v>19</v>
      </c>
      <c r="G223" s="3">
        <v>16</v>
      </c>
      <c r="H223" s="3">
        <v>57</v>
      </c>
      <c r="I223" s="164">
        <v>7</v>
      </c>
      <c r="J223" s="383">
        <f t="shared" si="16"/>
        <v>24</v>
      </c>
      <c r="K223" s="383">
        <f t="shared" si="17"/>
        <v>7</v>
      </c>
      <c r="L223" s="933"/>
      <c r="M223" s="934"/>
      <c r="N223" s="934"/>
      <c r="O223" s="935"/>
      <c r="Q223" s="423" t="s">
        <v>1214</v>
      </c>
      <c r="R223" s="23"/>
      <c r="S223" s="23"/>
      <c r="T223" s="23"/>
      <c r="U223" s="23"/>
      <c r="V223" s="23"/>
      <c r="W223" s="23"/>
      <c r="X223" s="23"/>
      <c r="Y223" s="23"/>
      <c r="Z223" s="23"/>
      <c r="AA223" s="23"/>
      <c r="AB223" s="23"/>
      <c r="AC223" s="23"/>
      <c r="AD223" s="15"/>
    </row>
    <row r="224" spans="1:30" ht="15" customHeight="1" x14ac:dyDescent="0.2">
      <c r="C224" s="383">
        <f t="shared" ref="C224:I224" si="20">SUM(C211:C223)</f>
        <v>312</v>
      </c>
      <c r="D224" s="383">
        <f t="shared" si="20"/>
        <v>120</v>
      </c>
      <c r="E224" s="383">
        <f t="shared" si="20"/>
        <v>72</v>
      </c>
      <c r="F224" s="383">
        <f t="shared" si="20"/>
        <v>120</v>
      </c>
      <c r="G224" s="383">
        <f t="shared" si="20"/>
        <v>473</v>
      </c>
      <c r="H224" s="383">
        <f t="shared" si="20"/>
        <v>463</v>
      </c>
      <c r="I224" s="383">
        <f t="shared" si="20"/>
        <v>312</v>
      </c>
      <c r="J224" s="383">
        <f t="shared" si="16"/>
        <v>312</v>
      </c>
      <c r="K224" s="383">
        <f t="shared" si="17"/>
        <v>312</v>
      </c>
    </row>
    <row r="225" spans="1:28" ht="15" customHeight="1" thickBot="1" x14ac:dyDescent="0.25"/>
    <row r="226" spans="1:28" ht="15" customHeight="1" thickBot="1" x14ac:dyDescent="0.25">
      <c r="A226" s="1375" t="s">
        <v>2223</v>
      </c>
      <c r="B226" s="1376"/>
      <c r="C226" s="1376"/>
      <c r="D226" s="1376"/>
      <c r="E226" s="1376"/>
      <c r="F226" s="1377"/>
      <c r="G226" s="1378" t="s">
        <v>2366</v>
      </c>
      <c r="H226" s="1379"/>
      <c r="I226" s="1380"/>
      <c r="L226" s="952" t="s">
        <v>538</v>
      </c>
      <c r="M226" s="953"/>
      <c r="N226" s="953"/>
      <c r="O226" s="954"/>
    </row>
    <row r="227" spans="1:28" ht="15" customHeight="1" thickBot="1" x14ac:dyDescent="0.25">
      <c r="A227" s="753" t="s">
        <v>496</v>
      </c>
      <c r="B227" s="758" t="s">
        <v>497</v>
      </c>
      <c r="C227" s="759" t="s">
        <v>498</v>
      </c>
      <c r="D227" s="759" t="s">
        <v>499</v>
      </c>
      <c r="E227" s="759" t="s">
        <v>500</v>
      </c>
      <c r="F227" s="759" t="s">
        <v>501</v>
      </c>
      <c r="G227" s="760" t="s">
        <v>502</v>
      </c>
      <c r="H227" s="760" t="s">
        <v>503</v>
      </c>
      <c r="I227" s="761" t="s">
        <v>504</v>
      </c>
      <c r="L227" s="955"/>
      <c r="M227" s="956"/>
      <c r="N227" s="956"/>
      <c r="O227" s="957"/>
      <c r="Q227" s="24" t="s">
        <v>2367</v>
      </c>
      <c r="R227" s="683" t="s">
        <v>1196</v>
      </c>
      <c r="S227" s="683" t="s">
        <v>241</v>
      </c>
      <c r="T227" s="683" t="s">
        <v>541</v>
      </c>
      <c r="U227" s="683" t="s">
        <v>564</v>
      </c>
      <c r="V227" s="683" t="s">
        <v>59</v>
      </c>
      <c r="W227" s="683" t="s">
        <v>1088</v>
      </c>
      <c r="X227" s="683" t="s">
        <v>436</v>
      </c>
      <c r="Y227" s="683" t="s">
        <v>1089</v>
      </c>
      <c r="Z227" s="683" t="s">
        <v>437</v>
      </c>
      <c r="AA227" s="683" t="s">
        <v>544</v>
      </c>
      <c r="AB227" s="684" t="s">
        <v>1587</v>
      </c>
    </row>
    <row r="228" spans="1:28" ht="15" customHeight="1" x14ac:dyDescent="0.2">
      <c r="A228" s="757">
        <v>1</v>
      </c>
      <c r="B228" s="239" t="s">
        <v>2278</v>
      </c>
      <c r="C228" s="240">
        <v>20</v>
      </c>
      <c r="D228" s="240">
        <v>14</v>
      </c>
      <c r="E228" s="240">
        <v>3</v>
      </c>
      <c r="F228" s="240">
        <v>3</v>
      </c>
      <c r="G228" s="240">
        <v>63</v>
      </c>
      <c r="H228" s="240">
        <v>28</v>
      </c>
      <c r="I228" s="241">
        <v>31</v>
      </c>
      <c r="J228" s="383">
        <f t="shared" si="16"/>
        <v>20</v>
      </c>
      <c r="K228" s="383">
        <f t="shared" si="17"/>
        <v>31</v>
      </c>
      <c r="L228" s="927" t="s">
        <v>532</v>
      </c>
      <c r="M228" s="928"/>
      <c r="N228" s="928"/>
      <c r="O228" s="929"/>
      <c r="Q228" s="681" t="s">
        <v>1196</v>
      </c>
      <c r="R228" s="10"/>
      <c r="S228" s="20"/>
      <c r="T228" s="20" t="s">
        <v>1539</v>
      </c>
      <c r="U228" s="20"/>
      <c r="V228" s="20"/>
      <c r="W228" s="20"/>
      <c r="X228" s="20"/>
      <c r="Y228" s="20"/>
      <c r="Z228" s="20"/>
      <c r="AA228" s="20"/>
      <c r="AB228" s="21"/>
    </row>
    <row r="229" spans="1:28" ht="15" customHeight="1" x14ac:dyDescent="0.2">
      <c r="A229" s="755">
        <v>2</v>
      </c>
      <c r="B229" s="242" t="s">
        <v>2254</v>
      </c>
      <c r="C229" s="2">
        <v>20</v>
      </c>
      <c r="D229" s="2">
        <v>14</v>
      </c>
      <c r="E229" s="2">
        <v>2</v>
      </c>
      <c r="F229" s="2">
        <v>4</v>
      </c>
      <c r="G229" s="2">
        <v>59</v>
      </c>
      <c r="H229" s="2">
        <v>24</v>
      </c>
      <c r="I229" s="162">
        <v>30</v>
      </c>
      <c r="J229" s="383">
        <f t="shared" si="16"/>
        <v>20</v>
      </c>
      <c r="K229" s="383">
        <f t="shared" si="17"/>
        <v>30</v>
      </c>
      <c r="L229" s="930"/>
      <c r="M229" s="931"/>
      <c r="N229" s="931"/>
      <c r="O229" s="932"/>
      <c r="Q229" s="681" t="s">
        <v>241</v>
      </c>
      <c r="R229" s="20"/>
      <c r="S229" s="10"/>
      <c r="T229" s="20" t="s">
        <v>1601</v>
      </c>
      <c r="U229" s="20"/>
      <c r="V229" s="20"/>
      <c r="W229" s="20" t="s">
        <v>532</v>
      </c>
      <c r="X229" s="20"/>
      <c r="Y229" s="20"/>
      <c r="Z229" s="20"/>
      <c r="AA229" s="20"/>
      <c r="AB229" s="21"/>
    </row>
    <row r="230" spans="1:28" ht="15" customHeight="1" x14ac:dyDescent="0.2">
      <c r="A230" s="755">
        <v>3</v>
      </c>
      <c r="B230" s="242" t="s">
        <v>1208</v>
      </c>
      <c r="C230" s="2">
        <v>20</v>
      </c>
      <c r="D230" s="2">
        <v>12</v>
      </c>
      <c r="E230" s="2">
        <v>2</v>
      </c>
      <c r="F230" s="2">
        <v>6</v>
      </c>
      <c r="G230" s="2">
        <v>61</v>
      </c>
      <c r="H230" s="2">
        <v>28</v>
      </c>
      <c r="I230" s="162">
        <v>26</v>
      </c>
      <c r="J230" s="383">
        <f t="shared" si="16"/>
        <v>20</v>
      </c>
      <c r="K230" s="383">
        <f t="shared" si="17"/>
        <v>26</v>
      </c>
      <c r="L230" s="930"/>
      <c r="M230" s="931"/>
      <c r="N230" s="931"/>
      <c r="O230" s="932"/>
      <c r="Q230" s="681" t="s">
        <v>541</v>
      </c>
      <c r="R230" s="20" t="s">
        <v>1210</v>
      </c>
      <c r="S230" s="20" t="s">
        <v>844</v>
      </c>
      <c r="T230" s="10"/>
      <c r="U230" s="20" t="s">
        <v>1601</v>
      </c>
      <c r="V230" s="20" t="s">
        <v>1602</v>
      </c>
      <c r="W230" s="20" t="s">
        <v>1488</v>
      </c>
      <c r="X230" s="20" t="s">
        <v>1624</v>
      </c>
      <c r="Y230" s="20" t="s">
        <v>1493</v>
      </c>
      <c r="Z230" s="20" t="s">
        <v>1642</v>
      </c>
      <c r="AA230" s="20" t="s">
        <v>844</v>
      </c>
      <c r="AB230" s="21" t="s">
        <v>1675</v>
      </c>
    </row>
    <row r="231" spans="1:28" ht="15" customHeight="1" x14ac:dyDescent="0.2">
      <c r="A231" s="755">
        <v>4</v>
      </c>
      <c r="B231" s="242" t="s">
        <v>2281</v>
      </c>
      <c r="C231" s="2">
        <v>20</v>
      </c>
      <c r="D231" s="2">
        <v>10</v>
      </c>
      <c r="E231" s="2">
        <v>6</v>
      </c>
      <c r="F231" s="2">
        <v>4</v>
      </c>
      <c r="G231" s="2">
        <v>51</v>
      </c>
      <c r="H231" s="2">
        <v>29</v>
      </c>
      <c r="I231" s="162">
        <v>26</v>
      </c>
      <c r="J231" s="383">
        <f t="shared" si="16"/>
        <v>20</v>
      </c>
      <c r="K231" s="383">
        <f t="shared" si="17"/>
        <v>26</v>
      </c>
      <c r="L231" s="930"/>
      <c r="M231" s="931"/>
      <c r="N231" s="931"/>
      <c r="O231" s="932"/>
      <c r="Q231" s="681" t="s">
        <v>564</v>
      </c>
      <c r="R231" s="20"/>
      <c r="S231" s="20"/>
      <c r="T231" s="20" t="s">
        <v>1543</v>
      </c>
      <c r="U231" s="10"/>
      <c r="V231" s="20"/>
      <c r="W231" s="20"/>
      <c r="X231" s="20"/>
      <c r="Y231" s="20"/>
      <c r="Z231" s="20"/>
      <c r="AA231" s="20"/>
      <c r="AB231" s="21"/>
    </row>
    <row r="232" spans="1:28" ht="15" customHeight="1" x14ac:dyDescent="0.2">
      <c r="A232" s="755">
        <v>5</v>
      </c>
      <c r="B232" s="242" t="s">
        <v>2229</v>
      </c>
      <c r="C232" s="2">
        <v>20</v>
      </c>
      <c r="D232" s="2">
        <v>10</v>
      </c>
      <c r="E232" s="2">
        <v>4</v>
      </c>
      <c r="F232" s="2">
        <v>6</v>
      </c>
      <c r="G232" s="2">
        <v>39</v>
      </c>
      <c r="H232" s="2">
        <v>33</v>
      </c>
      <c r="I232" s="162">
        <v>24</v>
      </c>
      <c r="J232" s="383">
        <f t="shared" si="16"/>
        <v>20</v>
      </c>
      <c r="K232" s="383">
        <f t="shared" si="17"/>
        <v>24</v>
      </c>
      <c r="L232" s="930"/>
      <c r="M232" s="931"/>
      <c r="N232" s="931"/>
      <c r="O232" s="932"/>
      <c r="Q232" s="681" t="s">
        <v>59</v>
      </c>
      <c r="R232" s="20"/>
      <c r="S232" s="20"/>
      <c r="T232" s="20" t="s">
        <v>1597</v>
      </c>
      <c r="U232" s="20"/>
      <c r="V232" s="10"/>
      <c r="W232" s="20"/>
      <c r="X232" s="20"/>
      <c r="Y232" s="20"/>
      <c r="Z232" s="20"/>
      <c r="AA232" s="20"/>
      <c r="AB232" s="21"/>
    </row>
    <row r="233" spans="1:28" ht="15" customHeight="1" x14ac:dyDescent="0.2">
      <c r="A233" s="755">
        <v>6</v>
      </c>
      <c r="B233" s="242" t="s">
        <v>1460</v>
      </c>
      <c r="C233" s="2">
        <v>20</v>
      </c>
      <c r="D233" s="2">
        <v>10</v>
      </c>
      <c r="E233" s="2">
        <v>3</v>
      </c>
      <c r="F233" s="2">
        <v>7</v>
      </c>
      <c r="G233" s="2">
        <v>52</v>
      </c>
      <c r="H233" s="2">
        <v>31</v>
      </c>
      <c r="I233" s="162">
        <v>23</v>
      </c>
      <c r="J233" s="383">
        <f t="shared" si="16"/>
        <v>20</v>
      </c>
      <c r="K233" s="383">
        <f t="shared" si="17"/>
        <v>23</v>
      </c>
      <c r="L233" s="930"/>
      <c r="M233" s="931"/>
      <c r="N233" s="931"/>
      <c r="O233" s="932"/>
      <c r="Q233" s="681" t="s">
        <v>1088</v>
      </c>
      <c r="R233" s="20"/>
      <c r="S233" s="20"/>
      <c r="T233" s="20" t="s">
        <v>1487</v>
      </c>
      <c r="U233" s="20"/>
      <c r="V233" s="20"/>
      <c r="W233" s="10"/>
      <c r="X233" s="20"/>
      <c r="Y233" s="20"/>
      <c r="Z233" s="20"/>
      <c r="AA233" s="20"/>
      <c r="AB233" s="21"/>
    </row>
    <row r="234" spans="1:28" ht="15" customHeight="1" x14ac:dyDescent="0.2">
      <c r="A234" s="755">
        <v>7</v>
      </c>
      <c r="B234" s="242" t="s">
        <v>2094</v>
      </c>
      <c r="C234" s="2">
        <v>20</v>
      </c>
      <c r="D234" s="2">
        <v>8</v>
      </c>
      <c r="E234" s="2">
        <v>3</v>
      </c>
      <c r="F234" s="2">
        <v>9</v>
      </c>
      <c r="G234" s="2">
        <v>37</v>
      </c>
      <c r="H234" s="2">
        <v>48</v>
      </c>
      <c r="I234" s="162">
        <v>19</v>
      </c>
      <c r="J234" s="383">
        <f t="shared" si="16"/>
        <v>20</v>
      </c>
      <c r="K234" s="383">
        <f t="shared" si="17"/>
        <v>19</v>
      </c>
      <c r="L234" s="930"/>
      <c r="M234" s="931"/>
      <c r="N234" s="931"/>
      <c r="O234" s="932"/>
      <c r="Q234" s="681" t="s">
        <v>436</v>
      </c>
      <c r="R234" s="20"/>
      <c r="S234" s="20"/>
      <c r="T234" s="20" t="s">
        <v>1894</v>
      </c>
      <c r="U234" s="20"/>
      <c r="V234" s="20"/>
      <c r="W234" s="20"/>
      <c r="X234" s="10"/>
      <c r="Y234" s="20"/>
      <c r="Z234" s="20"/>
      <c r="AA234" s="20"/>
      <c r="AB234" s="21"/>
    </row>
    <row r="235" spans="1:28" ht="15" customHeight="1" x14ac:dyDescent="0.2">
      <c r="A235" s="755">
        <v>8</v>
      </c>
      <c r="B235" s="242" t="s">
        <v>2352</v>
      </c>
      <c r="C235" s="2">
        <v>20</v>
      </c>
      <c r="D235" s="2">
        <v>5</v>
      </c>
      <c r="E235" s="2">
        <v>8</v>
      </c>
      <c r="F235" s="2">
        <v>7</v>
      </c>
      <c r="G235" s="2">
        <v>27</v>
      </c>
      <c r="H235" s="2">
        <v>26</v>
      </c>
      <c r="I235" s="162">
        <v>18</v>
      </c>
      <c r="J235" s="383">
        <f t="shared" si="16"/>
        <v>20</v>
      </c>
      <c r="K235" s="383">
        <f t="shared" si="17"/>
        <v>18</v>
      </c>
      <c r="L235" s="930"/>
      <c r="M235" s="931"/>
      <c r="N235" s="931"/>
      <c r="O235" s="932"/>
      <c r="Q235" s="681" t="s">
        <v>1089</v>
      </c>
      <c r="R235" s="20"/>
      <c r="S235" s="20"/>
      <c r="T235" s="20" t="s">
        <v>1599</v>
      </c>
      <c r="U235" s="20"/>
      <c r="V235" s="20"/>
      <c r="W235" s="20"/>
      <c r="X235" s="20"/>
      <c r="Y235" s="10"/>
      <c r="Z235" s="20" t="s">
        <v>532</v>
      </c>
      <c r="AA235" s="20"/>
      <c r="AB235" s="21"/>
    </row>
    <row r="236" spans="1:28" ht="15" customHeight="1" x14ac:dyDescent="0.2">
      <c r="A236" s="755">
        <v>9</v>
      </c>
      <c r="B236" s="242" t="s">
        <v>106</v>
      </c>
      <c r="C236" s="2">
        <v>20</v>
      </c>
      <c r="D236" s="2">
        <v>5</v>
      </c>
      <c r="E236" s="2">
        <v>2</v>
      </c>
      <c r="F236" s="2">
        <v>13</v>
      </c>
      <c r="G236" s="2">
        <v>29</v>
      </c>
      <c r="H236" s="2">
        <v>47</v>
      </c>
      <c r="I236" s="162">
        <v>12</v>
      </c>
      <c r="J236" s="383">
        <f t="shared" si="16"/>
        <v>20</v>
      </c>
      <c r="K236" s="383">
        <f t="shared" si="17"/>
        <v>12</v>
      </c>
      <c r="L236" s="930"/>
      <c r="M236" s="931"/>
      <c r="N236" s="931"/>
      <c r="O236" s="932"/>
      <c r="Q236" s="681" t="s">
        <v>437</v>
      </c>
      <c r="R236" s="20"/>
      <c r="S236" s="20"/>
      <c r="T236" s="20" t="s">
        <v>1905</v>
      </c>
      <c r="U236" s="20"/>
      <c r="V236" s="20"/>
      <c r="W236" s="20"/>
      <c r="X236" s="20"/>
      <c r="Y236" s="20" t="s">
        <v>532</v>
      </c>
      <c r="Z236" s="10"/>
      <c r="AA236" s="20" t="s">
        <v>532</v>
      </c>
      <c r="AB236" s="21"/>
    </row>
    <row r="237" spans="1:28" ht="15" customHeight="1" x14ac:dyDescent="0.2">
      <c r="A237" s="755">
        <v>10</v>
      </c>
      <c r="B237" s="242" t="s">
        <v>2270</v>
      </c>
      <c r="C237" s="2">
        <v>20</v>
      </c>
      <c r="D237" s="2">
        <v>3</v>
      </c>
      <c r="E237" s="2">
        <v>1</v>
      </c>
      <c r="F237" s="2">
        <v>16</v>
      </c>
      <c r="G237" s="2">
        <v>23</v>
      </c>
      <c r="H237" s="2">
        <v>88</v>
      </c>
      <c r="I237" s="162">
        <v>7</v>
      </c>
      <c r="J237" s="383">
        <f t="shared" si="16"/>
        <v>20</v>
      </c>
      <c r="K237" s="383">
        <f t="shared" si="17"/>
        <v>7</v>
      </c>
      <c r="L237" s="930"/>
      <c r="M237" s="931"/>
      <c r="N237" s="931"/>
      <c r="O237" s="932"/>
      <c r="Q237" s="681" t="s">
        <v>544</v>
      </c>
      <c r="R237" s="20"/>
      <c r="S237" s="20"/>
      <c r="T237" s="20" t="s">
        <v>1495</v>
      </c>
      <c r="U237" s="20"/>
      <c r="V237" s="20"/>
      <c r="W237" s="20"/>
      <c r="X237" s="20"/>
      <c r="Y237" s="20"/>
      <c r="Z237" s="20" t="s">
        <v>532</v>
      </c>
      <c r="AA237" s="10"/>
      <c r="AB237" s="21"/>
    </row>
    <row r="238" spans="1:28" ht="15" customHeight="1" thickBot="1" x14ac:dyDescent="0.25">
      <c r="A238" s="756">
        <v>11</v>
      </c>
      <c r="B238" s="243" t="s">
        <v>1548</v>
      </c>
      <c r="C238" s="3">
        <v>20</v>
      </c>
      <c r="D238" s="3">
        <v>1</v>
      </c>
      <c r="E238" s="3">
        <v>2</v>
      </c>
      <c r="F238" s="3">
        <v>17</v>
      </c>
      <c r="G238" s="3">
        <v>26</v>
      </c>
      <c r="H238" s="3">
        <v>85</v>
      </c>
      <c r="I238" s="164">
        <v>4</v>
      </c>
      <c r="J238" s="383">
        <f t="shared" si="16"/>
        <v>20</v>
      </c>
      <c r="K238" s="383">
        <f t="shared" si="17"/>
        <v>4</v>
      </c>
      <c r="L238" s="933"/>
      <c r="M238" s="934"/>
      <c r="N238" s="934"/>
      <c r="O238" s="935"/>
      <c r="Q238" s="682" t="s">
        <v>1587</v>
      </c>
      <c r="R238" s="23"/>
      <c r="S238" s="23"/>
      <c r="T238" s="23" t="s">
        <v>1543</v>
      </c>
      <c r="U238" s="23"/>
      <c r="V238" s="23"/>
      <c r="W238" s="23"/>
      <c r="X238" s="23"/>
      <c r="Y238" s="23"/>
      <c r="Z238" s="23"/>
      <c r="AA238" s="23"/>
      <c r="AB238" s="15"/>
    </row>
    <row r="239" spans="1:28" ht="15" customHeight="1" x14ac:dyDescent="0.2">
      <c r="C239" s="383">
        <f t="shared" ref="C239:I239" si="21">SUM(C228:C238)</f>
        <v>220</v>
      </c>
      <c r="D239" s="383">
        <f t="shared" si="21"/>
        <v>92</v>
      </c>
      <c r="E239" s="383">
        <f t="shared" si="21"/>
        <v>36</v>
      </c>
      <c r="F239" s="383">
        <f t="shared" si="21"/>
        <v>92</v>
      </c>
      <c r="G239" s="383">
        <f t="shared" si="21"/>
        <v>467</v>
      </c>
      <c r="H239" s="383">
        <f t="shared" si="21"/>
        <v>467</v>
      </c>
      <c r="I239" s="383">
        <f t="shared" si="21"/>
        <v>220</v>
      </c>
      <c r="J239" s="383">
        <f t="shared" si="16"/>
        <v>220</v>
      </c>
      <c r="K239" s="383">
        <f t="shared" si="17"/>
        <v>220</v>
      </c>
    </row>
    <row r="240" spans="1:28" ht="15" customHeight="1" thickBot="1" x14ac:dyDescent="0.25">
      <c r="L240" s="4" t="s">
        <v>532</v>
      </c>
    </row>
    <row r="241" spans="1:29" ht="15" customHeight="1" thickBot="1" x14ac:dyDescent="0.25">
      <c r="A241" s="1375" t="s">
        <v>2231</v>
      </c>
      <c r="B241" s="1376"/>
      <c r="C241" s="1376"/>
      <c r="D241" s="1376"/>
      <c r="E241" s="1376"/>
      <c r="F241" s="1377"/>
      <c r="G241" s="1378" t="s">
        <v>2366</v>
      </c>
      <c r="H241" s="1379"/>
      <c r="I241" s="1380"/>
      <c r="L241" s="952" t="s">
        <v>538</v>
      </c>
      <c r="M241" s="953"/>
      <c r="N241" s="953"/>
      <c r="O241" s="954"/>
    </row>
    <row r="242" spans="1:29" ht="15" customHeight="1" thickBot="1" x14ac:dyDescent="0.25">
      <c r="A242" s="753" t="s">
        <v>496</v>
      </c>
      <c r="B242" s="758" t="s">
        <v>497</v>
      </c>
      <c r="C242" s="759" t="s">
        <v>498</v>
      </c>
      <c r="D242" s="759" t="s">
        <v>499</v>
      </c>
      <c r="E242" s="759" t="s">
        <v>500</v>
      </c>
      <c r="F242" s="759" t="s">
        <v>501</v>
      </c>
      <c r="G242" s="760" t="s">
        <v>502</v>
      </c>
      <c r="H242" s="760" t="s">
        <v>503</v>
      </c>
      <c r="I242" s="761" t="s">
        <v>504</v>
      </c>
      <c r="L242" s="955"/>
      <c r="M242" s="956"/>
      <c r="N242" s="956"/>
      <c r="O242" s="957"/>
      <c r="Q242" s="24" t="s">
        <v>2367</v>
      </c>
      <c r="R242" s="683" t="s">
        <v>1615</v>
      </c>
      <c r="S242" s="683" t="s">
        <v>241</v>
      </c>
      <c r="T242" s="683" t="s">
        <v>1503</v>
      </c>
      <c r="U242" s="683" t="s">
        <v>1784</v>
      </c>
      <c r="V242" s="683" t="s">
        <v>500</v>
      </c>
      <c r="W242" s="683" t="s">
        <v>1530</v>
      </c>
      <c r="X242" s="683" t="s">
        <v>242</v>
      </c>
      <c r="Y242" s="683" t="s">
        <v>514</v>
      </c>
      <c r="Z242" s="683" t="s">
        <v>2089</v>
      </c>
      <c r="AA242" s="683" t="s">
        <v>544</v>
      </c>
      <c r="AB242" s="683" t="s">
        <v>813</v>
      </c>
      <c r="AC242" s="684" t="s">
        <v>727</v>
      </c>
    </row>
    <row r="243" spans="1:29" ht="15" customHeight="1" x14ac:dyDescent="0.2">
      <c r="A243" s="757">
        <v>1</v>
      </c>
      <c r="B243" s="239" t="s">
        <v>2315</v>
      </c>
      <c r="C243" s="240">
        <v>22</v>
      </c>
      <c r="D243" s="240">
        <v>15</v>
      </c>
      <c r="E243" s="240">
        <v>4</v>
      </c>
      <c r="F243" s="240">
        <v>3</v>
      </c>
      <c r="G243" s="240">
        <v>50</v>
      </c>
      <c r="H243" s="240">
        <v>19</v>
      </c>
      <c r="I243" s="241">
        <v>34</v>
      </c>
      <c r="J243" s="383">
        <f t="shared" ref="J243:J304" si="22">D243+E243+F243</f>
        <v>22</v>
      </c>
      <c r="K243" s="383">
        <f t="shared" ref="K243:K255" si="23">D243*2+E243</f>
        <v>34</v>
      </c>
      <c r="L243" s="927" t="s">
        <v>532</v>
      </c>
      <c r="M243" s="928"/>
      <c r="N243" s="928"/>
      <c r="O243" s="929"/>
      <c r="Q243" s="681" t="s">
        <v>1615</v>
      </c>
      <c r="R243" s="10"/>
      <c r="S243" s="20"/>
      <c r="T243" s="20"/>
      <c r="U243" s="20"/>
      <c r="V243" s="20"/>
      <c r="W243" s="20"/>
      <c r="X243" s="20"/>
      <c r="Y243" s="20"/>
      <c r="Z243" s="20"/>
      <c r="AA243" s="20"/>
      <c r="AB243" s="20"/>
      <c r="AC243" s="21"/>
    </row>
    <row r="244" spans="1:29" ht="15" customHeight="1" x14ac:dyDescent="0.2">
      <c r="A244" s="755">
        <v>2</v>
      </c>
      <c r="B244" s="242" t="s">
        <v>616</v>
      </c>
      <c r="C244" s="2">
        <v>22</v>
      </c>
      <c r="D244" s="2">
        <v>15</v>
      </c>
      <c r="E244" s="2">
        <v>4</v>
      </c>
      <c r="F244" s="2">
        <v>3</v>
      </c>
      <c r="G244" s="2">
        <v>47</v>
      </c>
      <c r="H244" s="2">
        <v>22</v>
      </c>
      <c r="I244" s="162">
        <v>34</v>
      </c>
      <c r="J244" s="383">
        <f t="shared" si="22"/>
        <v>22</v>
      </c>
      <c r="K244" s="383">
        <f t="shared" si="23"/>
        <v>34</v>
      </c>
      <c r="L244" s="930"/>
      <c r="M244" s="931"/>
      <c r="N244" s="931"/>
      <c r="O244" s="932"/>
      <c r="Q244" s="681" t="s">
        <v>241</v>
      </c>
      <c r="R244" s="20"/>
      <c r="S244" s="10"/>
      <c r="T244" s="20"/>
      <c r="U244" s="20"/>
      <c r="V244" s="20"/>
      <c r="W244" s="20"/>
      <c r="X244" s="20"/>
      <c r="Y244" s="20"/>
      <c r="Z244" s="20"/>
      <c r="AA244" s="20"/>
      <c r="AB244" s="20"/>
      <c r="AC244" s="21"/>
    </row>
    <row r="245" spans="1:29" ht="15" customHeight="1" x14ac:dyDescent="0.2">
      <c r="A245" s="755">
        <v>3</v>
      </c>
      <c r="B245" s="242" t="s">
        <v>2234</v>
      </c>
      <c r="C245" s="2">
        <v>22</v>
      </c>
      <c r="D245" s="2">
        <v>13</v>
      </c>
      <c r="E245" s="2">
        <v>4</v>
      </c>
      <c r="F245" s="2">
        <v>5</v>
      </c>
      <c r="G245" s="2">
        <v>46</v>
      </c>
      <c r="H245" s="2">
        <v>34</v>
      </c>
      <c r="I245" s="162">
        <v>30</v>
      </c>
      <c r="J245" s="383">
        <f t="shared" si="22"/>
        <v>22</v>
      </c>
      <c r="K245" s="383">
        <f t="shared" si="23"/>
        <v>30</v>
      </c>
      <c r="L245" s="930"/>
      <c r="M245" s="931"/>
      <c r="N245" s="931"/>
      <c r="O245" s="932"/>
      <c r="Q245" s="681" t="s">
        <v>1503</v>
      </c>
      <c r="R245" s="20"/>
      <c r="S245" s="20"/>
      <c r="T245" s="10"/>
      <c r="U245" s="20"/>
      <c r="V245" s="20"/>
      <c r="W245" s="20"/>
      <c r="X245" s="20" t="s">
        <v>532</v>
      </c>
      <c r="Y245" s="20"/>
      <c r="Z245" s="20"/>
      <c r="AA245" s="20"/>
      <c r="AB245" s="20"/>
      <c r="AC245" s="21"/>
    </row>
    <row r="246" spans="1:29" ht="15" customHeight="1" x14ac:dyDescent="0.2">
      <c r="A246" s="755">
        <v>4</v>
      </c>
      <c r="B246" s="242" t="s">
        <v>2370</v>
      </c>
      <c r="C246" s="2">
        <v>22</v>
      </c>
      <c r="D246" s="2">
        <v>13</v>
      </c>
      <c r="E246" s="2">
        <v>3</v>
      </c>
      <c r="F246" s="2">
        <v>6</v>
      </c>
      <c r="G246" s="2">
        <v>50</v>
      </c>
      <c r="H246" s="2">
        <v>36</v>
      </c>
      <c r="I246" s="162">
        <v>29</v>
      </c>
      <c r="J246" s="383">
        <f t="shared" si="22"/>
        <v>22</v>
      </c>
      <c r="K246" s="383">
        <f t="shared" si="23"/>
        <v>29</v>
      </c>
      <c r="L246" s="930"/>
      <c r="M246" s="931"/>
      <c r="N246" s="931"/>
      <c r="O246" s="932"/>
      <c r="Q246" s="681" t="s">
        <v>1784</v>
      </c>
      <c r="R246" s="20"/>
      <c r="S246" s="20"/>
      <c r="T246" s="20"/>
      <c r="U246" s="10"/>
      <c r="V246" s="20"/>
      <c r="W246" s="20"/>
      <c r="X246" s="20"/>
      <c r="Y246" s="20"/>
      <c r="Z246" s="20"/>
      <c r="AA246" s="20"/>
      <c r="AB246" s="20"/>
      <c r="AC246" s="21"/>
    </row>
    <row r="247" spans="1:29" ht="15" customHeight="1" x14ac:dyDescent="0.2">
      <c r="A247" s="755">
        <v>5</v>
      </c>
      <c r="B247" s="242" t="s">
        <v>2204</v>
      </c>
      <c r="C247" s="2">
        <v>22</v>
      </c>
      <c r="D247" s="2">
        <v>10</v>
      </c>
      <c r="E247" s="2">
        <v>6</v>
      </c>
      <c r="F247" s="2">
        <v>6</v>
      </c>
      <c r="G247" s="2">
        <v>62</v>
      </c>
      <c r="H247" s="2">
        <v>40</v>
      </c>
      <c r="I247" s="162">
        <v>26</v>
      </c>
      <c r="J247" s="383">
        <f t="shared" si="22"/>
        <v>22</v>
      </c>
      <c r="K247" s="383">
        <f t="shared" si="23"/>
        <v>26</v>
      </c>
      <c r="L247" s="930"/>
      <c r="M247" s="931"/>
      <c r="N247" s="931"/>
      <c r="O247" s="932"/>
      <c r="Q247" s="681" t="s">
        <v>500</v>
      </c>
      <c r="R247" s="20"/>
      <c r="S247" s="20"/>
      <c r="T247" s="20"/>
      <c r="U247" s="20"/>
      <c r="V247" s="10"/>
      <c r="W247" s="20" t="s">
        <v>532</v>
      </c>
      <c r="X247" s="20"/>
      <c r="Y247" s="20"/>
      <c r="Z247" s="20"/>
      <c r="AA247" s="20"/>
      <c r="AB247" s="20"/>
      <c r="AC247" s="21"/>
    </row>
    <row r="248" spans="1:29" ht="15" customHeight="1" x14ac:dyDescent="0.2">
      <c r="A248" s="755">
        <v>6</v>
      </c>
      <c r="B248" s="242" t="s">
        <v>2371</v>
      </c>
      <c r="C248" s="2">
        <v>22</v>
      </c>
      <c r="D248" s="2">
        <v>11</v>
      </c>
      <c r="E248" s="2">
        <v>1</v>
      </c>
      <c r="F248" s="2">
        <v>10</v>
      </c>
      <c r="G248" s="2">
        <v>42</v>
      </c>
      <c r="H248" s="2">
        <v>48</v>
      </c>
      <c r="I248" s="162">
        <v>23</v>
      </c>
      <c r="J248" s="383">
        <f t="shared" si="22"/>
        <v>22</v>
      </c>
      <c r="K248" s="383">
        <f t="shared" si="23"/>
        <v>23</v>
      </c>
      <c r="L248" s="930"/>
      <c r="M248" s="931"/>
      <c r="N248" s="931"/>
      <c r="O248" s="932"/>
      <c r="Q248" s="681" t="s">
        <v>1530</v>
      </c>
      <c r="R248" s="20"/>
      <c r="S248" s="20"/>
      <c r="T248" s="20"/>
      <c r="U248" s="20"/>
      <c r="V248" s="20" t="s">
        <v>532</v>
      </c>
      <c r="W248" s="10"/>
      <c r="X248" s="20"/>
      <c r="Y248" s="20"/>
      <c r="Z248" s="20"/>
      <c r="AA248" s="20"/>
      <c r="AB248" s="20"/>
      <c r="AC248" s="21"/>
    </row>
    <row r="249" spans="1:29" ht="15" customHeight="1" x14ac:dyDescent="0.2">
      <c r="A249" s="755">
        <v>7</v>
      </c>
      <c r="B249" s="242" t="s">
        <v>2372</v>
      </c>
      <c r="C249" s="2">
        <v>22</v>
      </c>
      <c r="D249" s="2">
        <v>8</v>
      </c>
      <c r="E249" s="2">
        <v>4</v>
      </c>
      <c r="F249" s="2">
        <v>10</v>
      </c>
      <c r="G249" s="2">
        <v>37</v>
      </c>
      <c r="H249" s="2">
        <v>42</v>
      </c>
      <c r="I249" s="162">
        <v>20</v>
      </c>
      <c r="J249" s="383">
        <f t="shared" si="22"/>
        <v>22</v>
      </c>
      <c r="K249" s="383">
        <f t="shared" si="23"/>
        <v>20</v>
      </c>
      <c r="L249" s="930"/>
      <c r="M249" s="931"/>
      <c r="N249" s="931"/>
      <c r="O249" s="932"/>
      <c r="Q249" s="681" t="s">
        <v>242</v>
      </c>
      <c r="R249" s="20"/>
      <c r="S249" s="20"/>
      <c r="T249" s="20"/>
      <c r="U249" s="20"/>
      <c r="V249" s="20"/>
      <c r="W249" s="20"/>
      <c r="X249" s="10"/>
      <c r="Y249" s="20"/>
      <c r="Z249" s="20"/>
      <c r="AA249" s="20"/>
      <c r="AB249" s="20"/>
      <c r="AC249" s="21"/>
    </row>
    <row r="250" spans="1:29" ht="15" customHeight="1" x14ac:dyDescent="0.2">
      <c r="A250" s="755">
        <v>8</v>
      </c>
      <c r="B250" s="242" t="s">
        <v>1445</v>
      </c>
      <c r="C250" s="2">
        <v>22</v>
      </c>
      <c r="D250" s="2">
        <v>8</v>
      </c>
      <c r="E250" s="2">
        <v>2</v>
      </c>
      <c r="F250" s="2">
        <v>12</v>
      </c>
      <c r="G250" s="2">
        <v>32</v>
      </c>
      <c r="H250" s="2">
        <v>51</v>
      </c>
      <c r="I250" s="162">
        <v>18</v>
      </c>
      <c r="J250" s="383">
        <f t="shared" si="22"/>
        <v>22</v>
      </c>
      <c r="K250" s="383">
        <f t="shared" si="23"/>
        <v>18</v>
      </c>
      <c r="L250" s="930"/>
      <c r="M250" s="931"/>
      <c r="N250" s="931"/>
      <c r="O250" s="932"/>
      <c r="Q250" s="681" t="s">
        <v>2089</v>
      </c>
      <c r="R250" s="20"/>
      <c r="S250" s="20"/>
      <c r="T250" s="20"/>
      <c r="U250" s="20"/>
      <c r="V250" s="20"/>
      <c r="W250" s="20"/>
      <c r="X250" s="20"/>
      <c r="Y250" s="10"/>
      <c r="Z250" s="20"/>
      <c r="AA250" s="20"/>
      <c r="AB250" s="20"/>
      <c r="AC250" s="21"/>
    </row>
    <row r="251" spans="1:29" ht="15" customHeight="1" x14ac:dyDescent="0.2">
      <c r="A251" s="755">
        <v>9</v>
      </c>
      <c r="B251" s="242" t="s">
        <v>1497</v>
      </c>
      <c r="C251" s="2">
        <v>22</v>
      </c>
      <c r="D251" s="2">
        <v>7</v>
      </c>
      <c r="E251" s="2">
        <v>3</v>
      </c>
      <c r="F251" s="2">
        <v>12</v>
      </c>
      <c r="G251" s="2">
        <v>41</v>
      </c>
      <c r="H251" s="2">
        <v>52</v>
      </c>
      <c r="I251" s="162">
        <v>17</v>
      </c>
      <c r="J251" s="383">
        <f t="shared" si="22"/>
        <v>22</v>
      </c>
      <c r="K251" s="383">
        <f t="shared" si="23"/>
        <v>17</v>
      </c>
      <c r="L251" s="930"/>
      <c r="M251" s="931"/>
      <c r="N251" s="931"/>
      <c r="O251" s="932"/>
      <c r="Q251" s="681" t="s">
        <v>514</v>
      </c>
      <c r="R251" s="20"/>
      <c r="S251" s="20"/>
      <c r="T251" s="20"/>
      <c r="U251" s="20"/>
      <c r="V251" s="20"/>
      <c r="W251" s="20"/>
      <c r="X251" s="20"/>
      <c r="Y251" s="20"/>
      <c r="Z251" s="10"/>
      <c r="AA251" s="20" t="s">
        <v>532</v>
      </c>
      <c r="AB251" s="20"/>
      <c r="AC251" s="21"/>
    </row>
    <row r="252" spans="1:29" ht="15" customHeight="1" x14ac:dyDescent="0.2">
      <c r="A252" s="755">
        <v>10</v>
      </c>
      <c r="B252" s="242" t="s">
        <v>2272</v>
      </c>
      <c r="C252" s="2">
        <v>22</v>
      </c>
      <c r="D252" s="2">
        <v>6</v>
      </c>
      <c r="E252" s="2">
        <v>1</v>
      </c>
      <c r="F252" s="2">
        <v>15</v>
      </c>
      <c r="G252" s="2">
        <v>37</v>
      </c>
      <c r="H252" s="2">
        <v>45</v>
      </c>
      <c r="I252" s="162">
        <v>13</v>
      </c>
      <c r="J252" s="383">
        <f t="shared" si="22"/>
        <v>22</v>
      </c>
      <c r="K252" s="383">
        <f t="shared" si="23"/>
        <v>13</v>
      </c>
      <c r="L252" s="930"/>
      <c r="M252" s="931"/>
      <c r="N252" s="931"/>
      <c r="O252" s="932"/>
      <c r="Q252" s="681" t="s">
        <v>544</v>
      </c>
      <c r="R252" s="20"/>
      <c r="S252" s="20"/>
      <c r="T252" s="20"/>
      <c r="U252" s="20"/>
      <c r="V252" s="20"/>
      <c r="W252" s="20"/>
      <c r="X252" s="20"/>
      <c r="Y252" s="20"/>
      <c r="Z252" s="20" t="s">
        <v>532</v>
      </c>
      <c r="AA252" s="10"/>
      <c r="AB252" s="20" t="s">
        <v>532</v>
      </c>
      <c r="AC252" s="21"/>
    </row>
    <row r="253" spans="1:29" ht="15" customHeight="1" x14ac:dyDescent="0.2">
      <c r="A253" s="755">
        <v>11</v>
      </c>
      <c r="B253" s="242" t="s">
        <v>2373</v>
      </c>
      <c r="C253" s="2">
        <v>22</v>
      </c>
      <c r="D253" s="2">
        <v>2</v>
      </c>
      <c r="E253" s="2">
        <v>6</v>
      </c>
      <c r="F253" s="2">
        <v>14</v>
      </c>
      <c r="G253" s="2">
        <v>25</v>
      </c>
      <c r="H253" s="2">
        <v>51</v>
      </c>
      <c r="I253" s="162">
        <v>10</v>
      </c>
      <c r="J253" s="383">
        <f t="shared" si="22"/>
        <v>22</v>
      </c>
      <c r="K253" s="383">
        <f t="shared" si="23"/>
        <v>10</v>
      </c>
      <c r="L253" s="930"/>
      <c r="M253" s="931"/>
      <c r="N253" s="931"/>
      <c r="O253" s="932"/>
      <c r="Q253" s="681" t="s">
        <v>813</v>
      </c>
      <c r="R253" s="20"/>
      <c r="S253" s="20"/>
      <c r="T253" s="20"/>
      <c r="U253" s="20"/>
      <c r="V253" s="20"/>
      <c r="W253" s="20"/>
      <c r="X253" s="20"/>
      <c r="Y253" s="20"/>
      <c r="Z253" s="20"/>
      <c r="AA253" s="20" t="s">
        <v>532</v>
      </c>
      <c r="AB253" s="10"/>
      <c r="AC253" s="21"/>
    </row>
    <row r="254" spans="1:29" ht="15" customHeight="1" thickBot="1" x14ac:dyDescent="0.25">
      <c r="A254" s="756">
        <v>12</v>
      </c>
      <c r="B254" s="243" t="s">
        <v>1139</v>
      </c>
      <c r="C254" s="3">
        <v>22</v>
      </c>
      <c r="D254" s="3">
        <v>3</v>
      </c>
      <c r="E254" s="3">
        <v>4</v>
      </c>
      <c r="F254" s="3">
        <v>15</v>
      </c>
      <c r="G254" s="3">
        <v>24</v>
      </c>
      <c r="H254" s="3">
        <v>53</v>
      </c>
      <c r="I254" s="164">
        <v>10</v>
      </c>
      <c r="J254" s="383">
        <f t="shared" si="22"/>
        <v>22</v>
      </c>
      <c r="K254" s="383">
        <f t="shared" si="23"/>
        <v>10</v>
      </c>
      <c r="L254" s="933"/>
      <c r="M254" s="934"/>
      <c r="N254" s="934"/>
      <c r="O254" s="935"/>
      <c r="Q254" s="682" t="s">
        <v>727</v>
      </c>
      <c r="R254" s="23"/>
      <c r="S254" s="23"/>
      <c r="T254" s="23"/>
      <c r="U254" s="23"/>
      <c r="V254" s="23"/>
      <c r="W254" s="23"/>
      <c r="X254" s="23"/>
      <c r="Y254" s="23"/>
      <c r="Z254" s="23"/>
      <c r="AA254" s="23"/>
      <c r="AB254" s="23"/>
      <c r="AC254" s="15"/>
    </row>
    <row r="255" spans="1:29" ht="15" customHeight="1" thickBot="1" x14ac:dyDescent="0.25">
      <c r="C255" s="383">
        <f t="shared" ref="C255:I255" si="24">SUM(C243:C254)</f>
        <v>264</v>
      </c>
      <c r="D255" s="383">
        <f t="shared" si="24"/>
        <v>111</v>
      </c>
      <c r="E255" s="383">
        <f t="shared" si="24"/>
        <v>42</v>
      </c>
      <c r="F255" s="383">
        <f t="shared" si="24"/>
        <v>111</v>
      </c>
      <c r="G255" s="383">
        <f t="shared" si="24"/>
        <v>493</v>
      </c>
      <c r="H255" s="383">
        <f t="shared" si="24"/>
        <v>493</v>
      </c>
      <c r="I255" s="383">
        <f t="shared" si="24"/>
        <v>264</v>
      </c>
      <c r="J255" s="383">
        <f t="shared" si="22"/>
        <v>264</v>
      </c>
      <c r="K255" s="383">
        <f t="shared" si="23"/>
        <v>264</v>
      </c>
      <c r="L255" s="4" t="s">
        <v>532</v>
      </c>
      <c r="Q255" s="425"/>
      <c r="R255" s="425"/>
      <c r="S255" s="425"/>
      <c r="T255" s="425"/>
      <c r="U255" s="425"/>
      <c r="V255" s="425"/>
      <c r="W255" s="425"/>
      <c r="X255" s="425"/>
      <c r="Y255" s="425"/>
      <c r="Z255" s="425"/>
      <c r="AA255" s="425"/>
      <c r="AB255" s="425"/>
      <c r="AC255" s="425"/>
    </row>
    <row r="256" spans="1:29" ht="15" customHeight="1" thickBot="1" x14ac:dyDescent="0.25">
      <c r="Q256" s="1400" t="s">
        <v>2585</v>
      </c>
      <c r="R256" s="1401"/>
      <c r="S256" s="1401"/>
      <c r="T256" s="1401"/>
      <c r="U256" s="1401"/>
      <c r="V256" s="1401"/>
      <c r="W256" s="1401"/>
      <c r="X256" s="1401"/>
      <c r="Y256" s="1401"/>
      <c r="Z256" s="1401"/>
      <c r="AA256" s="1401"/>
      <c r="AB256" s="1401"/>
      <c r="AC256" s="1402"/>
    </row>
    <row r="257" spans="1:29" ht="15" customHeight="1" x14ac:dyDescent="0.2">
      <c r="A257" s="1131" t="s">
        <v>491</v>
      </c>
      <c r="B257" s="1132"/>
      <c r="C257" s="1170" t="s">
        <v>2374</v>
      </c>
      <c r="D257" s="1171"/>
      <c r="E257" s="1171"/>
      <c r="F257" s="1171"/>
      <c r="G257" s="1171"/>
      <c r="H257" s="1171"/>
      <c r="I257" s="1172"/>
      <c r="P257" s="5" t="s">
        <v>532</v>
      </c>
      <c r="Q257" s="1403"/>
      <c r="R257" s="1404"/>
      <c r="S257" s="1404"/>
      <c r="T257" s="1404"/>
      <c r="U257" s="1404"/>
      <c r="V257" s="1404"/>
      <c r="W257" s="1404"/>
      <c r="X257" s="1404"/>
      <c r="Y257" s="1404"/>
      <c r="Z257" s="1404"/>
      <c r="AA257" s="1404"/>
      <c r="AB257" s="1404"/>
      <c r="AC257" s="1405"/>
    </row>
    <row r="258" spans="1:29" ht="15" customHeight="1" thickBot="1" x14ac:dyDescent="0.25">
      <c r="A258" s="1133"/>
      <c r="B258" s="1134"/>
      <c r="C258" s="1173"/>
      <c r="D258" s="1174"/>
      <c r="E258" s="1174"/>
      <c r="F258" s="1174"/>
      <c r="G258" s="1174"/>
      <c r="H258" s="1174"/>
      <c r="I258" s="1175"/>
      <c r="Q258" s="1403"/>
      <c r="R258" s="1404"/>
      <c r="S258" s="1404"/>
      <c r="T258" s="1404"/>
      <c r="U258" s="1404"/>
      <c r="V258" s="1404"/>
      <c r="W258" s="1404"/>
      <c r="X258" s="1404"/>
      <c r="Y258" s="1404"/>
      <c r="Z258" s="1404"/>
      <c r="AA258" s="1404"/>
      <c r="AB258" s="1404"/>
      <c r="AC258" s="1405"/>
    </row>
    <row r="259" spans="1:29" ht="15" customHeight="1" thickBot="1" x14ac:dyDescent="0.25">
      <c r="Q259" s="1406"/>
      <c r="R259" s="1407"/>
      <c r="S259" s="1407"/>
      <c r="T259" s="1407"/>
      <c r="U259" s="1407"/>
      <c r="V259" s="1407"/>
      <c r="W259" s="1407"/>
      <c r="X259" s="1407"/>
      <c r="Y259" s="1407"/>
      <c r="Z259" s="1407"/>
      <c r="AA259" s="1407"/>
      <c r="AB259" s="1407"/>
      <c r="AC259" s="1408"/>
    </row>
    <row r="260" spans="1:29" ht="15" customHeight="1" thickBot="1" x14ac:dyDescent="0.25">
      <c r="A260" s="1389" t="s">
        <v>2302</v>
      </c>
      <c r="B260" s="1390"/>
      <c r="C260" s="1390"/>
      <c r="D260" s="1390"/>
      <c r="E260" s="1390"/>
      <c r="F260" s="1391"/>
      <c r="G260" s="1386" t="s">
        <v>2374</v>
      </c>
      <c r="H260" s="1387"/>
      <c r="I260" s="1388"/>
      <c r="L260" s="952" t="s">
        <v>538</v>
      </c>
      <c r="M260" s="953"/>
      <c r="N260" s="953"/>
      <c r="O260" s="954"/>
    </row>
    <row r="261" spans="1:29" ht="15" customHeight="1" thickBot="1" x14ac:dyDescent="0.25">
      <c r="A261" s="741" t="s">
        <v>496</v>
      </c>
      <c r="B261" s="747" t="s">
        <v>497</v>
      </c>
      <c r="C261" s="748" t="s">
        <v>498</v>
      </c>
      <c r="D261" s="748" t="s">
        <v>499</v>
      </c>
      <c r="E261" s="748" t="s">
        <v>500</v>
      </c>
      <c r="F261" s="748" t="s">
        <v>501</v>
      </c>
      <c r="G261" s="749" t="s">
        <v>502</v>
      </c>
      <c r="H261" s="749" t="s">
        <v>503</v>
      </c>
      <c r="I261" s="750" t="s">
        <v>504</v>
      </c>
      <c r="L261" s="955"/>
      <c r="M261" s="956"/>
      <c r="N261" s="956"/>
      <c r="O261" s="957"/>
      <c r="Q261" s="24" t="s">
        <v>2375</v>
      </c>
      <c r="R261" s="420" t="s">
        <v>503</v>
      </c>
      <c r="S261" s="420" t="s">
        <v>541</v>
      </c>
      <c r="T261" s="420" t="s">
        <v>901</v>
      </c>
      <c r="U261" s="420" t="s">
        <v>500</v>
      </c>
      <c r="V261" s="420" t="s">
        <v>501</v>
      </c>
      <c r="W261" s="420" t="s">
        <v>544</v>
      </c>
      <c r="X261" s="420" t="s">
        <v>777</v>
      </c>
      <c r="Y261" s="420" t="s">
        <v>1684</v>
      </c>
      <c r="Z261" s="420" t="s">
        <v>769</v>
      </c>
      <c r="AA261" s="420" t="s">
        <v>704</v>
      </c>
      <c r="AB261" s="420" t="s">
        <v>2162</v>
      </c>
      <c r="AC261" s="421" t="s">
        <v>547</v>
      </c>
    </row>
    <row r="262" spans="1:29" ht="15" customHeight="1" x14ac:dyDescent="0.2">
      <c r="A262" s="746">
        <v>1</v>
      </c>
      <c r="B262" s="239" t="s">
        <v>1431</v>
      </c>
      <c r="C262" s="240">
        <v>22</v>
      </c>
      <c r="D262" s="240">
        <v>17</v>
      </c>
      <c r="E262" s="240">
        <v>4</v>
      </c>
      <c r="F262" s="240">
        <v>1</v>
      </c>
      <c r="G262" s="240">
        <v>56</v>
      </c>
      <c r="H262" s="240">
        <v>16</v>
      </c>
      <c r="I262" s="241">
        <v>55</v>
      </c>
      <c r="J262" s="383">
        <f t="shared" si="22"/>
        <v>22</v>
      </c>
      <c r="K262" s="383">
        <f>D262*3+E262</f>
        <v>55</v>
      </c>
      <c r="L262" s="927" t="s">
        <v>2376</v>
      </c>
      <c r="M262" s="928"/>
      <c r="N262" s="928"/>
      <c r="O262" s="929"/>
      <c r="Q262" s="422" t="s">
        <v>503</v>
      </c>
      <c r="R262" s="10"/>
      <c r="S262" s="20"/>
      <c r="T262" s="20"/>
      <c r="U262" s="20"/>
      <c r="V262" s="20"/>
      <c r="W262" s="20"/>
      <c r="X262" s="20" t="s">
        <v>1207</v>
      </c>
      <c r="Y262" s="20"/>
      <c r="Z262" s="20"/>
      <c r="AA262" s="20"/>
      <c r="AB262" s="20"/>
      <c r="AC262" s="21"/>
    </row>
    <row r="263" spans="1:29" ht="15" customHeight="1" x14ac:dyDescent="0.2">
      <c r="A263" s="744">
        <v>2</v>
      </c>
      <c r="B263" s="242" t="s">
        <v>816</v>
      </c>
      <c r="C263" s="2">
        <v>22</v>
      </c>
      <c r="D263" s="2">
        <v>15</v>
      </c>
      <c r="E263" s="2">
        <v>3</v>
      </c>
      <c r="F263" s="2">
        <v>4</v>
      </c>
      <c r="G263" s="2">
        <v>59</v>
      </c>
      <c r="H263" s="2">
        <v>31</v>
      </c>
      <c r="I263" s="162">
        <v>48</v>
      </c>
      <c r="J263" s="383">
        <f t="shared" si="22"/>
        <v>22</v>
      </c>
      <c r="K263" s="383">
        <f t="shared" ref="K263:K324" si="25">D263*3+E263</f>
        <v>48</v>
      </c>
      <c r="L263" s="930"/>
      <c r="M263" s="931"/>
      <c r="N263" s="931"/>
      <c r="O263" s="932"/>
      <c r="Q263" s="422" t="s">
        <v>541</v>
      </c>
      <c r="R263" s="20"/>
      <c r="S263" s="10"/>
      <c r="T263" s="20"/>
      <c r="U263" s="20"/>
      <c r="V263" s="20"/>
      <c r="W263" s="20"/>
      <c r="X263" s="20" t="s">
        <v>1599</v>
      </c>
      <c r="Y263" s="20"/>
      <c r="Z263" s="20"/>
      <c r="AA263" s="20"/>
      <c r="AB263" s="20"/>
      <c r="AC263" s="21"/>
    </row>
    <row r="264" spans="1:29" ht="15" customHeight="1" x14ac:dyDescent="0.2">
      <c r="A264" s="744">
        <v>3</v>
      </c>
      <c r="B264" s="242" t="s">
        <v>2163</v>
      </c>
      <c r="C264" s="2">
        <v>22</v>
      </c>
      <c r="D264" s="2">
        <v>14</v>
      </c>
      <c r="E264" s="2">
        <v>4</v>
      </c>
      <c r="F264" s="2">
        <v>4</v>
      </c>
      <c r="G264" s="2">
        <v>51</v>
      </c>
      <c r="H264" s="2">
        <v>30</v>
      </c>
      <c r="I264" s="162">
        <v>46</v>
      </c>
      <c r="J264" s="383">
        <f t="shared" si="22"/>
        <v>22</v>
      </c>
      <c r="K264" s="383">
        <f t="shared" si="25"/>
        <v>46</v>
      </c>
      <c r="L264" s="930"/>
      <c r="M264" s="931"/>
      <c r="N264" s="931"/>
      <c r="O264" s="932"/>
      <c r="Q264" s="422" t="s">
        <v>901</v>
      </c>
      <c r="R264" s="20"/>
      <c r="S264" s="20"/>
      <c r="T264" s="10"/>
      <c r="U264" s="20"/>
      <c r="V264" s="20"/>
      <c r="W264" s="20"/>
      <c r="X264" s="20" t="s">
        <v>1495</v>
      </c>
      <c r="Y264" s="20"/>
      <c r="Z264" s="20"/>
      <c r="AA264" s="20"/>
      <c r="AB264" s="20"/>
      <c r="AC264" s="21"/>
    </row>
    <row r="265" spans="1:29" ht="15" customHeight="1" x14ac:dyDescent="0.2">
      <c r="A265" s="744">
        <v>4</v>
      </c>
      <c r="B265" s="242" t="s">
        <v>708</v>
      </c>
      <c r="C265" s="2">
        <v>22</v>
      </c>
      <c r="D265" s="2">
        <v>11</v>
      </c>
      <c r="E265" s="2">
        <v>3</v>
      </c>
      <c r="F265" s="2">
        <v>8</v>
      </c>
      <c r="G265" s="2">
        <v>43</v>
      </c>
      <c r="H265" s="2">
        <v>32</v>
      </c>
      <c r="I265" s="162">
        <v>36</v>
      </c>
      <c r="J265" s="383">
        <f t="shared" si="22"/>
        <v>22</v>
      </c>
      <c r="K265" s="383">
        <f t="shared" si="25"/>
        <v>36</v>
      </c>
      <c r="L265" s="930"/>
      <c r="M265" s="931"/>
      <c r="N265" s="931"/>
      <c r="O265" s="932"/>
      <c r="Q265" s="422" t="s">
        <v>500</v>
      </c>
      <c r="R265" s="20"/>
      <c r="S265" s="20"/>
      <c r="T265" s="20"/>
      <c r="U265" s="10"/>
      <c r="V265" s="20"/>
      <c r="W265" s="20"/>
      <c r="X265" s="20" t="s">
        <v>1642</v>
      </c>
      <c r="Y265" s="20"/>
      <c r="Z265" s="20"/>
      <c r="AA265" s="20"/>
      <c r="AB265" s="20"/>
      <c r="AC265" s="21"/>
    </row>
    <row r="266" spans="1:29" ht="15" customHeight="1" x14ac:dyDescent="0.2">
      <c r="A266" s="744">
        <v>5</v>
      </c>
      <c r="B266" s="242" t="s">
        <v>174</v>
      </c>
      <c r="C266" s="2">
        <v>22</v>
      </c>
      <c r="D266" s="2">
        <v>9</v>
      </c>
      <c r="E266" s="2">
        <v>7</v>
      </c>
      <c r="F266" s="2">
        <v>6</v>
      </c>
      <c r="G266" s="2">
        <v>45</v>
      </c>
      <c r="H266" s="2">
        <v>32</v>
      </c>
      <c r="I266" s="162">
        <v>34</v>
      </c>
      <c r="J266" s="383">
        <f t="shared" si="22"/>
        <v>22</v>
      </c>
      <c r="K266" s="383">
        <f t="shared" si="25"/>
        <v>34</v>
      </c>
      <c r="L266" s="930"/>
      <c r="M266" s="931"/>
      <c r="N266" s="931"/>
      <c r="O266" s="932"/>
      <c r="Q266" s="422" t="s">
        <v>501</v>
      </c>
      <c r="R266" s="20"/>
      <c r="S266" s="20"/>
      <c r="T266" s="20"/>
      <c r="U266" s="20"/>
      <c r="V266" s="10"/>
      <c r="W266" s="20" t="s">
        <v>532</v>
      </c>
      <c r="X266" s="20" t="s">
        <v>1597</v>
      </c>
      <c r="Y266" s="20"/>
      <c r="Z266" s="20"/>
      <c r="AA266" s="20"/>
      <c r="AB266" s="20"/>
      <c r="AC266" s="21"/>
    </row>
    <row r="267" spans="1:29" ht="15" customHeight="1" x14ac:dyDescent="0.2">
      <c r="A267" s="744">
        <v>6</v>
      </c>
      <c r="B267" s="242" t="s">
        <v>781</v>
      </c>
      <c r="C267" s="2">
        <v>22</v>
      </c>
      <c r="D267" s="2">
        <v>9</v>
      </c>
      <c r="E267" s="2">
        <v>5</v>
      </c>
      <c r="F267" s="2">
        <v>8</v>
      </c>
      <c r="G267" s="2">
        <v>36</v>
      </c>
      <c r="H267" s="2">
        <v>29</v>
      </c>
      <c r="I267" s="162">
        <v>32</v>
      </c>
      <c r="J267" s="383">
        <f t="shared" si="22"/>
        <v>22</v>
      </c>
      <c r="K267" s="383">
        <f t="shared" si="25"/>
        <v>32</v>
      </c>
      <c r="L267" s="930"/>
      <c r="M267" s="931"/>
      <c r="N267" s="931"/>
      <c r="O267" s="932"/>
      <c r="Q267" s="422" t="s">
        <v>544</v>
      </c>
      <c r="R267" s="20"/>
      <c r="S267" s="20"/>
      <c r="T267" s="20"/>
      <c r="U267" s="20"/>
      <c r="V267" s="20" t="s">
        <v>532</v>
      </c>
      <c r="W267" s="10"/>
      <c r="X267" s="20" t="s">
        <v>1488</v>
      </c>
      <c r="Y267" s="20"/>
      <c r="Z267" s="20"/>
      <c r="AA267" s="20"/>
      <c r="AB267" s="20"/>
      <c r="AC267" s="21"/>
    </row>
    <row r="268" spans="1:29" ht="15" customHeight="1" x14ac:dyDescent="0.2">
      <c r="A268" s="744">
        <v>7</v>
      </c>
      <c r="B268" s="242" t="s">
        <v>906</v>
      </c>
      <c r="C268" s="2">
        <v>22</v>
      </c>
      <c r="D268" s="2">
        <v>10</v>
      </c>
      <c r="E268" s="2">
        <v>0</v>
      </c>
      <c r="F268" s="2">
        <v>12</v>
      </c>
      <c r="G268" s="2">
        <v>28</v>
      </c>
      <c r="H268" s="2">
        <v>43</v>
      </c>
      <c r="I268" s="162">
        <v>30</v>
      </c>
      <c r="J268" s="383">
        <f t="shared" si="22"/>
        <v>22</v>
      </c>
      <c r="K268" s="383">
        <f t="shared" si="25"/>
        <v>30</v>
      </c>
      <c r="L268" s="930"/>
      <c r="M268" s="931"/>
      <c r="N268" s="931"/>
      <c r="O268" s="932"/>
      <c r="Q268" s="422" t="s">
        <v>777</v>
      </c>
      <c r="R268" s="20" t="s">
        <v>1602</v>
      </c>
      <c r="S268" s="20" t="s">
        <v>1487</v>
      </c>
      <c r="T268" s="20" t="s">
        <v>1602</v>
      </c>
      <c r="U268" s="20" t="s">
        <v>1490</v>
      </c>
      <c r="V268" s="20" t="s">
        <v>1493</v>
      </c>
      <c r="W268" s="20" t="s">
        <v>1487</v>
      </c>
      <c r="X268" s="10"/>
      <c r="Y268" s="20" t="s">
        <v>1642</v>
      </c>
      <c r="Z268" s="20" t="s">
        <v>1546</v>
      </c>
      <c r="AA268" s="20" t="s">
        <v>1599</v>
      </c>
      <c r="AB268" s="20" t="s">
        <v>1643</v>
      </c>
      <c r="AC268" s="21" t="s">
        <v>1597</v>
      </c>
    </row>
    <row r="269" spans="1:29" ht="15" customHeight="1" x14ac:dyDescent="0.2">
      <c r="A269" s="744">
        <v>8</v>
      </c>
      <c r="B269" s="242" t="s">
        <v>164</v>
      </c>
      <c r="C269" s="2">
        <v>22</v>
      </c>
      <c r="D269" s="2">
        <v>6</v>
      </c>
      <c r="E269" s="2">
        <v>7</v>
      </c>
      <c r="F269" s="2">
        <v>9</v>
      </c>
      <c r="G269" s="2">
        <v>19</v>
      </c>
      <c r="H269" s="2">
        <v>35</v>
      </c>
      <c r="I269" s="162">
        <v>25</v>
      </c>
      <c r="J269" s="383">
        <f t="shared" si="22"/>
        <v>22</v>
      </c>
      <c r="K269" s="383">
        <f t="shared" si="25"/>
        <v>25</v>
      </c>
      <c r="L269" s="930"/>
      <c r="M269" s="931"/>
      <c r="N269" s="931"/>
      <c r="O269" s="932"/>
      <c r="Q269" s="422" t="s">
        <v>1684</v>
      </c>
      <c r="R269" s="20"/>
      <c r="S269" s="20"/>
      <c r="T269" s="20"/>
      <c r="U269" s="20"/>
      <c r="V269" s="20"/>
      <c r="W269" s="20"/>
      <c r="X269" s="20" t="s">
        <v>1487</v>
      </c>
      <c r="Y269" s="10"/>
      <c r="Z269" s="20"/>
      <c r="AA269" s="20"/>
      <c r="AB269" s="20"/>
      <c r="AC269" s="21"/>
    </row>
    <row r="270" spans="1:29" ht="15" customHeight="1" x14ac:dyDescent="0.2">
      <c r="A270" s="744">
        <v>9</v>
      </c>
      <c r="B270" s="242" t="s">
        <v>737</v>
      </c>
      <c r="C270" s="2">
        <v>22</v>
      </c>
      <c r="D270" s="2">
        <v>7</v>
      </c>
      <c r="E270" s="2">
        <v>1</v>
      </c>
      <c r="F270" s="2">
        <v>14</v>
      </c>
      <c r="G270" s="2">
        <v>28</v>
      </c>
      <c r="H270" s="2">
        <v>39</v>
      </c>
      <c r="I270" s="162">
        <v>22</v>
      </c>
      <c r="J270" s="383">
        <f t="shared" si="22"/>
        <v>22</v>
      </c>
      <c r="K270" s="383">
        <f t="shared" si="25"/>
        <v>22</v>
      </c>
      <c r="L270" s="930"/>
      <c r="M270" s="931"/>
      <c r="N270" s="931"/>
      <c r="O270" s="932"/>
      <c r="Q270" s="422" t="s">
        <v>769</v>
      </c>
      <c r="R270" s="20"/>
      <c r="S270" s="20"/>
      <c r="T270" s="20"/>
      <c r="U270" s="20"/>
      <c r="V270" s="20"/>
      <c r="W270" s="20"/>
      <c r="X270" s="20" t="s">
        <v>1600</v>
      </c>
      <c r="Y270" s="20"/>
      <c r="Z270" s="10"/>
      <c r="AA270" s="20" t="s">
        <v>532</v>
      </c>
      <c r="AB270" s="20"/>
      <c r="AC270" s="21"/>
    </row>
    <row r="271" spans="1:29" ht="15" customHeight="1" x14ac:dyDescent="0.2">
      <c r="A271" s="744">
        <v>10</v>
      </c>
      <c r="B271" s="242" t="s">
        <v>767</v>
      </c>
      <c r="C271" s="2">
        <v>22</v>
      </c>
      <c r="D271" s="2">
        <v>4</v>
      </c>
      <c r="E271" s="2">
        <v>8</v>
      </c>
      <c r="F271" s="2">
        <v>10</v>
      </c>
      <c r="G271" s="2">
        <v>32</v>
      </c>
      <c r="H271" s="2">
        <v>50</v>
      </c>
      <c r="I271" s="162">
        <v>20</v>
      </c>
      <c r="J271" s="383">
        <f t="shared" si="22"/>
        <v>22</v>
      </c>
      <c r="K271" s="383">
        <f t="shared" si="25"/>
        <v>20</v>
      </c>
      <c r="L271" s="930"/>
      <c r="M271" s="931"/>
      <c r="N271" s="931"/>
      <c r="O271" s="932"/>
      <c r="Q271" s="422" t="s">
        <v>704</v>
      </c>
      <c r="R271" s="20"/>
      <c r="S271" s="20"/>
      <c r="T271" s="20"/>
      <c r="U271" s="20"/>
      <c r="V271" s="20"/>
      <c r="W271" s="20"/>
      <c r="X271" s="20" t="s">
        <v>844</v>
      </c>
      <c r="Y271" s="20"/>
      <c r="Z271" s="20" t="s">
        <v>532</v>
      </c>
      <c r="AA271" s="10"/>
      <c r="AB271" s="20" t="s">
        <v>532</v>
      </c>
      <c r="AC271" s="21"/>
    </row>
    <row r="272" spans="1:29" ht="15" customHeight="1" x14ac:dyDescent="0.2">
      <c r="A272" s="744">
        <v>11</v>
      </c>
      <c r="B272" s="242" t="s">
        <v>1923</v>
      </c>
      <c r="C272" s="2">
        <v>22</v>
      </c>
      <c r="D272" s="2">
        <v>5</v>
      </c>
      <c r="E272" s="2">
        <v>3</v>
      </c>
      <c r="F272" s="2">
        <v>14</v>
      </c>
      <c r="G272" s="2">
        <v>24</v>
      </c>
      <c r="H272" s="2">
        <v>40</v>
      </c>
      <c r="I272" s="162">
        <v>18</v>
      </c>
      <c r="J272" s="383">
        <f t="shared" si="22"/>
        <v>22</v>
      </c>
      <c r="K272" s="383">
        <f t="shared" si="25"/>
        <v>18</v>
      </c>
      <c r="L272" s="930"/>
      <c r="M272" s="931"/>
      <c r="N272" s="931"/>
      <c r="O272" s="932"/>
      <c r="Q272" s="422" t="s">
        <v>2162</v>
      </c>
      <c r="R272" s="20"/>
      <c r="S272" s="20"/>
      <c r="T272" s="20"/>
      <c r="U272" s="20"/>
      <c r="V272" s="20"/>
      <c r="W272" s="20"/>
      <c r="X272" s="20" t="s">
        <v>1493</v>
      </c>
      <c r="Y272" s="20"/>
      <c r="Z272" s="20"/>
      <c r="AA272" s="20" t="s">
        <v>532</v>
      </c>
      <c r="AB272" s="10"/>
      <c r="AC272" s="21"/>
    </row>
    <row r="273" spans="1:31" ht="15" customHeight="1" thickBot="1" x14ac:dyDescent="0.25">
      <c r="A273" s="745">
        <v>12</v>
      </c>
      <c r="B273" s="243" t="s">
        <v>551</v>
      </c>
      <c r="C273" s="3">
        <v>22</v>
      </c>
      <c r="D273" s="3">
        <v>0</v>
      </c>
      <c r="E273" s="3">
        <v>5</v>
      </c>
      <c r="F273" s="3">
        <v>17</v>
      </c>
      <c r="G273" s="3">
        <v>15</v>
      </c>
      <c r="H273" s="3">
        <v>59</v>
      </c>
      <c r="I273" s="164">
        <v>5</v>
      </c>
      <c r="J273" s="383">
        <f t="shared" si="22"/>
        <v>22</v>
      </c>
      <c r="K273" s="383">
        <f t="shared" si="25"/>
        <v>5</v>
      </c>
      <c r="L273" s="933"/>
      <c r="M273" s="934"/>
      <c r="N273" s="934"/>
      <c r="O273" s="935"/>
      <c r="Q273" s="423" t="s">
        <v>547</v>
      </c>
      <c r="R273" s="23"/>
      <c r="S273" s="23"/>
      <c r="T273" s="23"/>
      <c r="U273" s="23"/>
      <c r="V273" s="23"/>
      <c r="W273" s="23"/>
      <c r="X273" s="23" t="s">
        <v>1210</v>
      </c>
      <c r="Y273" s="23"/>
      <c r="Z273" s="23"/>
      <c r="AA273" s="23"/>
      <c r="AB273" s="23"/>
      <c r="AC273" s="15"/>
    </row>
    <row r="274" spans="1:31" ht="15" customHeight="1" x14ac:dyDescent="0.2">
      <c r="C274" s="383">
        <f t="shared" ref="C274:H274" si="26">SUM(C262:C273)</f>
        <v>264</v>
      </c>
      <c r="D274" s="383">
        <f t="shared" si="26"/>
        <v>107</v>
      </c>
      <c r="E274" s="383">
        <f t="shared" si="26"/>
        <v>50</v>
      </c>
      <c r="F274" s="383">
        <f t="shared" si="26"/>
        <v>107</v>
      </c>
      <c r="G274" s="383">
        <f t="shared" si="26"/>
        <v>436</v>
      </c>
      <c r="H274" s="383">
        <f t="shared" si="26"/>
        <v>436</v>
      </c>
      <c r="I274" s="383">
        <f>D274*3+E274</f>
        <v>371</v>
      </c>
      <c r="J274" s="383">
        <f t="shared" si="22"/>
        <v>264</v>
      </c>
      <c r="K274" s="383">
        <f t="shared" si="25"/>
        <v>371</v>
      </c>
    </row>
    <row r="275" spans="1:31" ht="15" customHeight="1" thickBot="1" x14ac:dyDescent="0.25"/>
    <row r="276" spans="1:31" ht="15" customHeight="1" thickBot="1" x14ac:dyDescent="0.25">
      <c r="A276" s="1389" t="s">
        <v>2304</v>
      </c>
      <c r="B276" s="1390"/>
      <c r="C276" s="1390"/>
      <c r="D276" s="1390"/>
      <c r="E276" s="1390"/>
      <c r="F276" s="1391"/>
      <c r="G276" s="1386" t="s">
        <v>2374</v>
      </c>
      <c r="H276" s="1387"/>
      <c r="I276" s="1388"/>
      <c r="L276" s="4" t="s">
        <v>588</v>
      </c>
    </row>
    <row r="277" spans="1:31" ht="15" customHeight="1" thickBot="1" x14ac:dyDescent="0.25">
      <c r="A277" s="741" t="s">
        <v>496</v>
      </c>
      <c r="B277" s="747" t="s">
        <v>497</v>
      </c>
      <c r="C277" s="748" t="s">
        <v>498</v>
      </c>
      <c r="D277" s="748" t="s">
        <v>499</v>
      </c>
      <c r="E277" s="748" t="s">
        <v>500</v>
      </c>
      <c r="F277" s="748" t="s">
        <v>501</v>
      </c>
      <c r="G277" s="749" t="s">
        <v>502</v>
      </c>
      <c r="H277" s="749" t="s">
        <v>503</v>
      </c>
      <c r="I277" s="750" t="s">
        <v>504</v>
      </c>
      <c r="Q277" s="24" t="s">
        <v>2375</v>
      </c>
      <c r="R277" s="420" t="s">
        <v>503</v>
      </c>
      <c r="S277" s="420" t="s">
        <v>541</v>
      </c>
      <c r="T277" s="420" t="s">
        <v>506</v>
      </c>
      <c r="U277" s="420" t="s">
        <v>902</v>
      </c>
      <c r="V277" s="420" t="s">
        <v>158</v>
      </c>
      <c r="W277" s="420" t="s">
        <v>1631</v>
      </c>
      <c r="X277" s="420" t="s">
        <v>700</v>
      </c>
      <c r="Y277" s="420" t="s">
        <v>610</v>
      </c>
      <c r="Z277" s="420" t="s">
        <v>322</v>
      </c>
      <c r="AA277" s="420" t="s">
        <v>514</v>
      </c>
      <c r="AB277" s="420" t="s">
        <v>591</v>
      </c>
      <c r="AC277" s="420" t="s">
        <v>2136</v>
      </c>
      <c r="AD277" s="420" t="s">
        <v>533</v>
      </c>
      <c r="AE277" s="421" t="s">
        <v>1306</v>
      </c>
    </row>
    <row r="278" spans="1:31" ht="15" customHeight="1" x14ac:dyDescent="0.2">
      <c r="A278" s="746">
        <v>1</v>
      </c>
      <c r="B278" s="239" t="s">
        <v>554</v>
      </c>
      <c r="C278" s="240">
        <v>26</v>
      </c>
      <c r="D278" s="240">
        <v>17</v>
      </c>
      <c r="E278" s="240">
        <v>3</v>
      </c>
      <c r="F278" s="240">
        <v>6</v>
      </c>
      <c r="G278" s="240">
        <v>68</v>
      </c>
      <c r="H278" s="240">
        <v>57</v>
      </c>
      <c r="I278" s="241">
        <v>54</v>
      </c>
      <c r="J278" s="383">
        <f t="shared" si="22"/>
        <v>26</v>
      </c>
      <c r="K278" s="383">
        <f t="shared" si="25"/>
        <v>54</v>
      </c>
      <c r="L278" s="927" t="s">
        <v>532</v>
      </c>
      <c r="M278" s="928"/>
      <c r="N278" s="928"/>
      <c r="O278" s="929"/>
      <c r="Q278" s="422" t="s">
        <v>503</v>
      </c>
      <c r="R278" s="10"/>
      <c r="S278" s="20"/>
      <c r="T278" s="20"/>
      <c r="U278" s="20"/>
      <c r="V278" s="20"/>
      <c r="W278" s="20"/>
      <c r="X278" s="20"/>
      <c r="Y278" s="20"/>
      <c r="Z278" s="20"/>
      <c r="AA278" s="20"/>
      <c r="AB278" s="20"/>
      <c r="AC278" s="20"/>
      <c r="AD278" s="20"/>
      <c r="AE278" s="21"/>
    </row>
    <row r="279" spans="1:31" ht="15" customHeight="1" x14ac:dyDescent="0.2">
      <c r="A279" s="744">
        <v>2</v>
      </c>
      <c r="B279" s="242" t="s">
        <v>761</v>
      </c>
      <c r="C279" s="2">
        <v>26</v>
      </c>
      <c r="D279" s="2">
        <v>13</v>
      </c>
      <c r="E279" s="2">
        <v>9</v>
      </c>
      <c r="F279" s="2">
        <v>4</v>
      </c>
      <c r="G279" s="2">
        <v>52</v>
      </c>
      <c r="H279" s="2">
        <v>28</v>
      </c>
      <c r="I279" s="162">
        <v>48</v>
      </c>
      <c r="J279" s="383">
        <f t="shared" si="22"/>
        <v>26</v>
      </c>
      <c r="K279" s="383">
        <f t="shared" si="25"/>
        <v>48</v>
      </c>
      <c r="L279" s="930"/>
      <c r="M279" s="931"/>
      <c r="N279" s="931"/>
      <c r="O279" s="932"/>
      <c r="Q279" s="422" t="s">
        <v>541</v>
      </c>
      <c r="R279" s="20"/>
      <c r="S279" s="10"/>
      <c r="T279" s="20"/>
      <c r="U279" s="20"/>
      <c r="V279" s="20"/>
      <c r="W279" s="20"/>
      <c r="X279" s="20"/>
      <c r="Y279" s="20"/>
      <c r="Z279" s="20"/>
      <c r="AA279" s="20"/>
      <c r="AB279" s="20"/>
      <c r="AC279" s="20"/>
      <c r="AD279" s="20"/>
      <c r="AE279" s="21"/>
    </row>
    <row r="280" spans="1:31" ht="15" customHeight="1" x14ac:dyDescent="0.2">
      <c r="A280" s="744">
        <v>3</v>
      </c>
      <c r="B280" s="242" t="s">
        <v>529</v>
      </c>
      <c r="C280" s="2">
        <v>26</v>
      </c>
      <c r="D280" s="2">
        <v>14</v>
      </c>
      <c r="E280" s="2">
        <v>6</v>
      </c>
      <c r="F280" s="2">
        <v>6</v>
      </c>
      <c r="G280" s="2">
        <v>43</v>
      </c>
      <c r="H280" s="2">
        <v>34</v>
      </c>
      <c r="I280" s="162">
        <v>48</v>
      </c>
      <c r="J280" s="383">
        <f t="shared" si="22"/>
        <v>26</v>
      </c>
      <c r="K280" s="383">
        <f t="shared" si="25"/>
        <v>48</v>
      </c>
      <c r="L280" s="930"/>
      <c r="M280" s="931"/>
      <c r="N280" s="931"/>
      <c r="O280" s="932"/>
      <c r="Q280" s="422" t="s">
        <v>506</v>
      </c>
      <c r="R280" s="20"/>
      <c r="S280" s="20"/>
      <c r="T280" s="10"/>
      <c r="U280" s="20"/>
      <c r="V280" s="20"/>
      <c r="W280" s="20"/>
      <c r="X280" s="20"/>
      <c r="Y280" s="20"/>
      <c r="Z280" s="20"/>
      <c r="AA280" s="20"/>
      <c r="AB280" s="20"/>
      <c r="AC280" s="20"/>
      <c r="AD280" s="20"/>
      <c r="AE280" s="21"/>
    </row>
    <row r="281" spans="1:31" ht="15" customHeight="1" x14ac:dyDescent="0.2">
      <c r="A281" s="744">
        <v>4</v>
      </c>
      <c r="B281" s="242" t="s">
        <v>558</v>
      </c>
      <c r="C281" s="2">
        <v>26</v>
      </c>
      <c r="D281" s="2">
        <v>14</v>
      </c>
      <c r="E281" s="2">
        <v>5</v>
      </c>
      <c r="F281" s="2">
        <v>7</v>
      </c>
      <c r="G281" s="2">
        <v>52</v>
      </c>
      <c r="H281" s="2">
        <v>38</v>
      </c>
      <c r="I281" s="162">
        <v>47</v>
      </c>
      <c r="J281" s="383">
        <f t="shared" si="22"/>
        <v>26</v>
      </c>
      <c r="K281" s="383">
        <f t="shared" si="25"/>
        <v>47</v>
      </c>
      <c r="L281" s="930"/>
      <c r="M281" s="931"/>
      <c r="N281" s="931"/>
      <c r="O281" s="932"/>
      <c r="Q281" s="422" t="s">
        <v>902</v>
      </c>
      <c r="R281" s="20"/>
      <c r="S281" s="20"/>
      <c r="T281" s="20"/>
      <c r="U281" s="10"/>
      <c r="V281" s="20"/>
      <c r="W281" s="20"/>
      <c r="X281" s="20"/>
      <c r="Y281" s="20"/>
      <c r="Z281" s="20"/>
      <c r="AA281" s="20"/>
      <c r="AB281" s="20"/>
      <c r="AC281" s="20"/>
      <c r="AD281" s="20"/>
      <c r="AE281" s="21"/>
    </row>
    <row r="282" spans="1:31" ht="15" customHeight="1" x14ac:dyDescent="0.2">
      <c r="A282" s="744">
        <v>5</v>
      </c>
      <c r="B282" s="242" t="s">
        <v>1518</v>
      </c>
      <c r="C282" s="2">
        <v>26</v>
      </c>
      <c r="D282" s="2">
        <v>12</v>
      </c>
      <c r="E282" s="2">
        <v>7</v>
      </c>
      <c r="F282" s="2">
        <v>7</v>
      </c>
      <c r="G282" s="2">
        <v>50</v>
      </c>
      <c r="H282" s="2">
        <v>36</v>
      </c>
      <c r="I282" s="162">
        <v>43</v>
      </c>
      <c r="J282" s="383">
        <f t="shared" si="22"/>
        <v>26</v>
      </c>
      <c r="K282" s="383">
        <f t="shared" si="25"/>
        <v>43</v>
      </c>
      <c r="L282" s="930"/>
      <c r="M282" s="931"/>
      <c r="N282" s="931"/>
      <c r="O282" s="932"/>
      <c r="Q282" s="422" t="s">
        <v>158</v>
      </c>
      <c r="R282" s="20"/>
      <c r="S282" s="20"/>
      <c r="T282" s="20"/>
      <c r="U282" s="20"/>
      <c r="V282" s="10"/>
      <c r="W282" s="20"/>
      <c r="X282" s="20"/>
      <c r="Y282" s="20"/>
      <c r="Z282" s="20" t="s">
        <v>532</v>
      </c>
      <c r="AA282" s="20"/>
      <c r="AB282" s="20"/>
      <c r="AC282" s="20"/>
      <c r="AD282" s="20"/>
      <c r="AE282" s="21"/>
    </row>
    <row r="283" spans="1:31" ht="15" customHeight="1" x14ac:dyDescent="0.2">
      <c r="A283" s="744">
        <v>6</v>
      </c>
      <c r="B283" s="242" t="s">
        <v>819</v>
      </c>
      <c r="C283" s="2">
        <v>26</v>
      </c>
      <c r="D283" s="2">
        <v>12</v>
      </c>
      <c r="E283" s="2">
        <v>4</v>
      </c>
      <c r="F283" s="2">
        <v>10</v>
      </c>
      <c r="G283" s="2">
        <v>30</v>
      </c>
      <c r="H283" s="2">
        <v>35</v>
      </c>
      <c r="I283" s="162">
        <v>40</v>
      </c>
      <c r="J283" s="383">
        <f t="shared" si="22"/>
        <v>26</v>
      </c>
      <c r="K283" s="383">
        <f t="shared" si="25"/>
        <v>40</v>
      </c>
      <c r="L283" s="930"/>
      <c r="M283" s="931"/>
      <c r="N283" s="931"/>
      <c r="O283" s="932"/>
      <c r="Q283" s="422" t="s">
        <v>1631</v>
      </c>
      <c r="R283" s="20"/>
      <c r="S283" s="20"/>
      <c r="T283" s="20"/>
      <c r="U283" s="20"/>
      <c r="V283" s="20"/>
      <c r="W283" s="10"/>
      <c r="X283" s="20"/>
      <c r="Y283" s="20"/>
      <c r="Z283" s="20"/>
      <c r="AA283" s="20"/>
      <c r="AB283" s="20"/>
      <c r="AC283" s="20"/>
      <c r="AD283" s="20"/>
      <c r="AE283" s="21"/>
    </row>
    <row r="284" spans="1:31" ht="15" customHeight="1" x14ac:dyDescent="0.2">
      <c r="A284" s="744">
        <v>7</v>
      </c>
      <c r="B284" s="242" t="s">
        <v>534</v>
      </c>
      <c r="C284" s="2">
        <v>26</v>
      </c>
      <c r="D284" s="2">
        <v>11</v>
      </c>
      <c r="E284" s="2">
        <v>5</v>
      </c>
      <c r="F284" s="2">
        <v>10</v>
      </c>
      <c r="G284" s="2">
        <v>51</v>
      </c>
      <c r="H284" s="2">
        <v>37</v>
      </c>
      <c r="I284" s="162">
        <v>38</v>
      </c>
      <c r="J284" s="383">
        <f t="shared" si="22"/>
        <v>26</v>
      </c>
      <c r="K284" s="383">
        <f t="shared" si="25"/>
        <v>38</v>
      </c>
      <c r="L284" s="930"/>
      <c r="M284" s="931"/>
      <c r="N284" s="931"/>
      <c r="O284" s="932"/>
      <c r="Q284" s="422" t="s">
        <v>700</v>
      </c>
      <c r="R284" s="20"/>
      <c r="S284" s="20"/>
      <c r="T284" s="20"/>
      <c r="U284" s="20"/>
      <c r="V284" s="20"/>
      <c r="W284" s="20"/>
      <c r="X284" s="10"/>
      <c r="Y284" s="20" t="s">
        <v>532</v>
      </c>
      <c r="Z284" s="20"/>
      <c r="AA284" s="20"/>
      <c r="AB284" s="20"/>
      <c r="AC284" s="20"/>
      <c r="AD284" s="20"/>
      <c r="AE284" s="21"/>
    </row>
    <row r="285" spans="1:31" ht="15" customHeight="1" x14ac:dyDescent="0.2">
      <c r="A285" s="744">
        <v>8</v>
      </c>
      <c r="B285" s="242" t="s">
        <v>1307</v>
      </c>
      <c r="C285" s="2">
        <v>26</v>
      </c>
      <c r="D285" s="2">
        <v>11</v>
      </c>
      <c r="E285" s="2">
        <v>3</v>
      </c>
      <c r="F285" s="2">
        <v>12</v>
      </c>
      <c r="G285" s="2">
        <v>31</v>
      </c>
      <c r="H285" s="2">
        <v>33</v>
      </c>
      <c r="I285" s="162">
        <v>36</v>
      </c>
      <c r="J285" s="383">
        <f t="shared" si="22"/>
        <v>26</v>
      </c>
      <c r="K285" s="383">
        <f t="shared" si="25"/>
        <v>36</v>
      </c>
      <c r="L285" s="930"/>
      <c r="M285" s="931"/>
      <c r="N285" s="931"/>
      <c r="O285" s="932"/>
      <c r="Q285" s="422" t="s">
        <v>610</v>
      </c>
      <c r="R285" s="20"/>
      <c r="S285" s="20"/>
      <c r="T285" s="20"/>
      <c r="U285" s="20"/>
      <c r="V285" s="20"/>
      <c r="W285" s="20"/>
      <c r="X285" s="20" t="s">
        <v>532</v>
      </c>
      <c r="Y285" s="10"/>
      <c r="Z285" s="20"/>
      <c r="AA285" s="20"/>
      <c r="AB285" s="20"/>
      <c r="AC285" s="20"/>
      <c r="AD285" s="20"/>
      <c r="AE285" s="21"/>
    </row>
    <row r="286" spans="1:31" ht="15" customHeight="1" x14ac:dyDescent="0.2">
      <c r="A286" s="744">
        <v>9</v>
      </c>
      <c r="B286" s="242" t="s">
        <v>1808</v>
      </c>
      <c r="C286" s="2">
        <v>26</v>
      </c>
      <c r="D286" s="2">
        <v>8</v>
      </c>
      <c r="E286" s="2">
        <v>9</v>
      </c>
      <c r="F286" s="2">
        <v>9</v>
      </c>
      <c r="G286" s="2">
        <v>39</v>
      </c>
      <c r="H286" s="2">
        <v>45</v>
      </c>
      <c r="I286" s="162">
        <v>33</v>
      </c>
      <c r="J286" s="383">
        <f t="shared" si="22"/>
        <v>26</v>
      </c>
      <c r="K286" s="383">
        <f t="shared" si="25"/>
        <v>33</v>
      </c>
      <c r="L286" s="930"/>
      <c r="M286" s="931"/>
      <c r="N286" s="931"/>
      <c r="O286" s="932"/>
      <c r="Q286" s="422" t="s">
        <v>322</v>
      </c>
      <c r="R286" s="20"/>
      <c r="S286" s="20"/>
      <c r="T286" s="20"/>
      <c r="U286" s="20"/>
      <c r="V286" s="20"/>
      <c r="W286" s="20"/>
      <c r="X286" s="20"/>
      <c r="Y286" s="20"/>
      <c r="Z286" s="10"/>
      <c r="AA286" s="20"/>
      <c r="AB286" s="20"/>
      <c r="AC286" s="20"/>
      <c r="AD286" s="20"/>
      <c r="AE286" s="21"/>
    </row>
    <row r="287" spans="1:31" ht="15" customHeight="1" x14ac:dyDescent="0.2">
      <c r="A287" s="744">
        <v>10</v>
      </c>
      <c r="B287" s="242" t="s">
        <v>1635</v>
      </c>
      <c r="C287" s="2">
        <v>26</v>
      </c>
      <c r="D287" s="2">
        <v>8</v>
      </c>
      <c r="E287" s="2">
        <v>6</v>
      </c>
      <c r="F287" s="2">
        <v>12</v>
      </c>
      <c r="G287" s="2">
        <v>31</v>
      </c>
      <c r="H287" s="2">
        <v>45</v>
      </c>
      <c r="I287" s="162">
        <v>30</v>
      </c>
      <c r="J287" s="383">
        <f t="shared" si="22"/>
        <v>26</v>
      </c>
      <c r="K287" s="383">
        <f t="shared" si="25"/>
        <v>30</v>
      </c>
      <c r="L287" s="930"/>
      <c r="M287" s="931"/>
      <c r="N287" s="931"/>
      <c r="O287" s="932"/>
      <c r="Q287" s="422" t="s">
        <v>514</v>
      </c>
      <c r="R287" s="20"/>
      <c r="S287" s="20"/>
      <c r="T287" s="20"/>
      <c r="U287" s="20"/>
      <c r="V287" s="20"/>
      <c r="W287" s="20"/>
      <c r="X287" s="20"/>
      <c r="Y287" s="20"/>
      <c r="Z287" s="20"/>
      <c r="AA287" s="10"/>
      <c r="AB287" s="20"/>
      <c r="AC287" s="20"/>
      <c r="AD287" s="20"/>
      <c r="AE287" s="21"/>
    </row>
    <row r="288" spans="1:31" ht="15" customHeight="1" x14ac:dyDescent="0.2">
      <c r="A288" s="744">
        <v>11</v>
      </c>
      <c r="B288" s="242" t="s">
        <v>2138</v>
      </c>
      <c r="C288" s="2">
        <v>26</v>
      </c>
      <c r="D288" s="2">
        <v>7</v>
      </c>
      <c r="E288" s="2">
        <v>5</v>
      </c>
      <c r="F288" s="2">
        <v>14</v>
      </c>
      <c r="G288" s="2">
        <v>39</v>
      </c>
      <c r="H288" s="2">
        <v>54</v>
      </c>
      <c r="I288" s="162">
        <v>26</v>
      </c>
      <c r="J288" s="383">
        <f t="shared" si="22"/>
        <v>26</v>
      </c>
      <c r="K288" s="383">
        <f t="shared" si="25"/>
        <v>26</v>
      </c>
      <c r="L288" s="930"/>
      <c r="M288" s="931"/>
      <c r="N288" s="931"/>
      <c r="O288" s="932"/>
      <c r="Q288" s="422" t="s">
        <v>591</v>
      </c>
      <c r="R288" s="20" t="s">
        <v>532</v>
      </c>
      <c r="S288" s="20"/>
      <c r="T288" s="20"/>
      <c r="U288" s="20"/>
      <c r="V288" s="20"/>
      <c r="W288" s="20"/>
      <c r="X288" s="20"/>
      <c r="Y288" s="20"/>
      <c r="Z288" s="20"/>
      <c r="AA288" s="20"/>
      <c r="AB288" s="10"/>
      <c r="AC288" s="20" t="s">
        <v>532</v>
      </c>
      <c r="AD288" s="20"/>
      <c r="AE288" s="21"/>
    </row>
    <row r="289" spans="1:31" ht="15" customHeight="1" x14ac:dyDescent="0.2">
      <c r="A289" s="744">
        <v>12</v>
      </c>
      <c r="B289" s="242" t="s">
        <v>711</v>
      </c>
      <c r="C289" s="2">
        <v>26</v>
      </c>
      <c r="D289" s="2">
        <v>5</v>
      </c>
      <c r="E289" s="2">
        <v>9</v>
      </c>
      <c r="F289" s="2">
        <v>12</v>
      </c>
      <c r="G289" s="2">
        <v>34</v>
      </c>
      <c r="H289" s="2">
        <v>47</v>
      </c>
      <c r="I289" s="162">
        <v>24</v>
      </c>
      <c r="J289" s="383">
        <f t="shared" si="22"/>
        <v>26</v>
      </c>
      <c r="K289" s="383">
        <f t="shared" si="25"/>
        <v>24</v>
      </c>
      <c r="L289" s="930"/>
      <c r="M289" s="931"/>
      <c r="N289" s="931"/>
      <c r="O289" s="932"/>
      <c r="Q289" s="422" t="s">
        <v>2136</v>
      </c>
      <c r="R289" s="20"/>
      <c r="S289" s="20"/>
      <c r="T289" s="20"/>
      <c r="U289" s="20"/>
      <c r="V289" s="20"/>
      <c r="W289" s="20"/>
      <c r="X289" s="20"/>
      <c r="Y289" s="20"/>
      <c r="Z289" s="20"/>
      <c r="AA289" s="20"/>
      <c r="AB289" s="20" t="s">
        <v>532</v>
      </c>
      <c r="AC289" s="10"/>
      <c r="AD289" s="20" t="s">
        <v>532</v>
      </c>
      <c r="AE289" s="21"/>
    </row>
    <row r="290" spans="1:31" ht="15" customHeight="1" x14ac:dyDescent="0.2">
      <c r="A290" s="744">
        <v>13</v>
      </c>
      <c r="B290" s="242" t="s">
        <v>1598</v>
      </c>
      <c r="C290" s="2">
        <v>26</v>
      </c>
      <c r="D290" s="2">
        <v>6</v>
      </c>
      <c r="E290" s="2">
        <v>2</v>
      </c>
      <c r="F290" s="2">
        <v>18</v>
      </c>
      <c r="G290" s="2">
        <v>26</v>
      </c>
      <c r="H290" s="2">
        <v>49</v>
      </c>
      <c r="I290" s="162">
        <v>20</v>
      </c>
      <c r="J290" s="383">
        <f t="shared" si="22"/>
        <v>26</v>
      </c>
      <c r="K290" s="383">
        <f t="shared" si="25"/>
        <v>20</v>
      </c>
      <c r="L290" s="930"/>
      <c r="M290" s="931"/>
      <c r="N290" s="931"/>
      <c r="O290" s="932"/>
      <c r="Q290" s="422" t="s">
        <v>533</v>
      </c>
      <c r="R290" s="20"/>
      <c r="S290" s="20"/>
      <c r="T290" s="20"/>
      <c r="U290" s="20"/>
      <c r="V290" s="20"/>
      <c r="W290" s="20"/>
      <c r="X290" s="20"/>
      <c r="Y290" s="20"/>
      <c r="Z290" s="20"/>
      <c r="AA290" s="20"/>
      <c r="AB290" s="20"/>
      <c r="AC290" s="20" t="s">
        <v>532</v>
      </c>
      <c r="AD290" s="10"/>
      <c r="AE290" s="21"/>
    </row>
    <row r="291" spans="1:31" ht="15" customHeight="1" thickBot="1" x14ac:dyDescent="0.25">
      <c r="A291" s="745">
        <v>14</v>
      </c>
      <c r="B291" s="243" t="s">
        <v>128</v>
      </c>
      <c r="C291" s="3">
        <v>26</v>
      </c>
      <c r="D291" s="3">
        <v>5</v>
      </c>
      <c r="E291" s="3">
        <v>5</v>
      </c>
      <c r="F291" s="3">
        <v>16</v>
      </c>
      <c r="G291" s="3">
        <v>29</v>
      </c>
      <c r="H291" s="3">
        <v>57</v>
      </c>
      <c r="I291" s="164">
        <v>20</v>
      </c>
      <c r="J291" s="383">
        <f t="shared" si="22"/>
        <v>26</v>
      </c>
      <c r="K291" s="383">
        <f t="shared" si="25"/>
        <v>20</v>
      </c>
      <c r="L291" s="933"/>
      <c r="M291" s="934"/>
      <c r="N291" s="934"/>
      <c r="O291" s="935"/>
      <c r="Q291" s="423" t="s">
        <v>1306</v>
      </c>
      <c r="R291" s="23"/>
      <c r="S291" s="23"/>
      <c r="T291" s="23"/>
      <c r="U291" s="23"/>
      <c r="V291" s="23"/>
      <c r="W291" s="23"/>
      <c r="X291" s="23"/>
      <c r="Y291" s="23"/>
      <c r="Z291" s="23"/>
      <c r="AA291" s="23"/>
      <c r="AB291" s="23"/>
      <c r="AC291" s="23"/>
      <c r="AD291" s="23"/>
      <c r="AE291" s="15"/>
    </row>
    <row r="292" spans="1:31" ht="15" customHeight="1" x14ac:dyDescent="0.2">
      <c r="C292" s="383">
        <f t="shared" ref="C292:I292" si="27">SUM(C278:C291)</f>
        <v>364</v>
      </c>
      <c r="D292" s="383">
        <f t="shared" si="27"/>
        <v>143</v>
      </c>
      <c r="E292" s="383">
        <f t="shared" si="27"/>
        <v>78</v>
      </c>
      <c r="F292" s="383">
        <f t="shared" si="27"/>
        <v>143</v>
      </c>
      <c r="G292" s="383">
        <f t="shared" si="27"/>
        <v>575</v>
      </c>
      <c r="H292" s="383">
        <f t="shared" si="27"/>
        <v>595</v>
      </c>
      <c r="I292" s="383">
        <f t="shared" si="27"/>
        <v>507</v>
      </c>
      <c r="J292" s="383">
        <f t="shared" si="22"/>
        <v>364</v>
      </c>
      <c r="K292" s="383">
        <f t="shared" si="25"/>
        <v>507</v>
      </c>
      <c r="L292" s="4" t="s">
        <v>532</v>
      </c>
      <c r="Q292" s="425"/>
      <c r="R292" s="425"/>
      <c r="S292" s="425"/>
      <c r="T292" s="425"/>
      <c r="U292" s="425"/>
      <c r="V292" s="425"/>
      <c r="W292" s="425"/>
      <c r="X292" s="425"/>
      <c r="Y292" s="425"/>
      <c r="Z292" s="425"/>
      <c r="AA292" s="425"/>
      <c r="AB292" s="425"/>
      <c r="AC292" s="425"/>
      <c r="AD292" s="425"/>
      <c r="AE292" s="425"/>
    </row>
    <row r="293" spans="1:31" ht="15" customHeight="1" thickBot="1" x14ac:dyDescent="0.25"/>
    <row r="294" spans="1:31" ht="15" customHeight="1" thickBot="1" x14ac:dyDescent="0.25">
      <c r="A294" s="1389" t="s">
        <v>2306</v>
      </c>
      <c r="B294" s="1390"/>
      <c r="C294" s="1390"/>
      <c r="D294" s="1390"/>
      <c r="E294" s="1390"/>
      <c r="F294" s="1391"/>
      <c r="G294" s="1386" t="s">
        <v>2374</v>
      </c>
      <c r="H294" s="1387"/>
      <c r="I294" s="1388"/>
      <c r="L294" s="952" t="s">
        <v>538</v>
      </c>
      <c r="M294" s="953"/>
      <c r="N294" s="953"/>
      <c r="O294" s="954"/>
    </row>
    <row r="295" spans="1:31" ht="15" customHeight="1" thickBot="1" x14ac:dyDescent="0.25">
      <c r="A295" s="741" t="s">
        <v>496</v>
      </c>
      <c r="B295" s="747" t="s">
        <v>497</v>
      </c>
      <c r="C295" s="748" t="s">
        <v>498</v>
      </c>
      <c r="D295" s="748" t="s">
        <v>499</v>
      </c>
      <c r="E295" s="748" t="s">
        <v>500</v>
      </c>
      <c r="F295" s="748" t="s">
        <v>501</v>
      </c>
      <c r="G295" s="749" t="s">
        <v>502</v>
      </c>
      <c r="H295" s="749" t="s">
        <v>503</v>
      </c>
      <c r="I295" s="750" t="s">
        <v>504</v>
      </c>
      <c r="L295" s="955"/>
      <c r="M295" s="956"/>
      <c r="N295" s="956"/>
      <c r="O295" s="957"/>
      <c r="Q295" s="24" t="s">
        <v>2375</v>
      </c>
      <c r="R295" s="420" t="s">
        <v>716</v>
      </c>
      <c r="S295" s="420" t="s">
        <v>901</v>
      </c>
      <c r="T295" s="420" t="s">
        <v>902</v>
      </c>
      <c r="U295" s="420" t="s">
        <v>511</v>
      </c>
      <c r="V295" s="420" t="s">
        <v>1178</v>
      </c>
      <c r="W295" s="420" t="s">
        <v>566</v>
      </c>
      <c r="X295" s="420" t="s">
        <v>299</v>
      </c>
      <c r="Y295" s="420" t="s">
        <v>1587</v>
      </c>
      <c r="Z295" s="420" t="s">
        <v>1313</v>
      </c>
      <c r="AA295" s="420" t="s">
        <v>120</v>
      </c>
      <c r="AB295" s="420" t="s">
        <v>153</v>
      </c>
      <c r="AC295" s="420" t="s">
        <v>499</v>
      </c>
      <c r="AD295" s="421" t="s">
        <v>1214</v>
      </c>
    </row>
    <row r="296" spans="1:31" ht="15" customHeight="1" x14ac:dyDescent="0.2">
      <c r="A296" s="743">
        <v>1</v>
      </c>
      <c r="B296" s="239" t="s">
        <v>1827</v>
      </c>
      <c r="C296" s="240">
        <v>24</v>
      </c>
      <c r="D296" s="240">
        <v>16</v>
      </c>
      <c r="E296" s="240">
        <v>6</v>
      </c>
      <c r="F296" s="240">
        <v>2</v>
      </c>
      <c r="G296" s="240">
        <v>54</v>
      </c>
      <c r="H296" s="240">
        <v>24</v>
      </c>
      <c r="I296" s="241">
        <v>54</v>
      </c>
      <c r="J296" s="383">
        <f t="shared" si="22"/>
        <v>24</v>
      </c>
      <c r="K296" s="383">
        <f t="shared" si="25"/>
        <v>54</v>
      </c>
      <c r="L296" s="927" t="s">
        <v>2369</v>
      </c>
      <c r="M296" s="928"/>
      <c r="N296" s="928"/>
      <c r="O296" s="929"/>
      <c r="Q296" s="422" t="s">
        <v>716</v>
      </c>
      <c r="R296" s="10"/>
      <c r="S296" s="20"/>
      <c r="T296" s="20"/>
      <c r="U296" s="20"/>
      <c r="V296" s="20"/>
      <c r="W296" s="20"/>
      <c r="X296" s="20"/>
      <c r="Y296" s="20"/>
      <c r="Z296" s="20"/>
      <c r="AA296" s="20"/>
      <c r="AB296" s="20"/>
      <c r="AC296" s="20"/>
      <c r="AD296" s="21"/>
    </row>
    <row r="297" spans="1:31" ht="15" customHeight="1" x14ac:dyDescent="0.2">
      <c r="A297" s="744">
        <v>2</v>
      </c>
      <c r="B297" s="242" t="s">
        <v>42</v>
      </c>
      <c r="C297" s="2">
        <v>24</v>
      </c>
      <c r="D297" s="2">
        <v>16</v>
      </c>
      <c r="E297" s="2">
        <v>4</v>
      </c>
      <c r="F297" s="2">
        <v>4</v>
      </c>
      <c r="G297" s="2">
        <v>61</v>
      </c>
      <c r="H297" s="2">
        <v>26</v>
      </c>
      <c r="I297" s="162">
        <v>52</v>
      </c>
      <c r="J297" s="383">
        <f t="shared" si="22"/>
        <v>24</v>
      </c>
      <c r="K297" s="383">
        <f t="shared" si="25"/>
        <v>52</v>
      </c>
      <c r="L297" s="930"/>
      <c r="M297" s="931"/>
      <c r="N297" s="931"/>
      <c r="O297" s="932"/>
      <c r="Q297" s="422" t="s">
        <v>901</v>
      </c>
      <c r="R297" s="20"/>
      <c r="S297" s="10"/>
      <c r="T297" s="20"/>
      <c r="U297" s="20"/>
      <c r="V297" s="20"/>
      <c r="W297" s="20"/>
      <c r="X297" s="20"/>
      <c r="Y297" s="20"/>
      <c r="Z297" s="20"/>
      <c r="AA297" s="20"/>
      <c r="AB297" s="20"/>
      <c r="AC297" s="20"/>
      <c r="AD297" s="21"/>
    </row>
    <row r="298" spans="1:31" ht="15" customHeight="1" x14ac:dyDescent="0.2">
      <c r="A298" s="744">
        <v>3</v>
      </c>
      <c r="B298" s="242" t="s">
        <v>575</v>
      </c>
      <c r="C298" s="2">
        <v>24</v>
      </c>
      <c r="D298" s="2">
        <v>14</v>
      </c>
      <c r="E298" s="2">
        <v>7</v>
      </c>
      <c r="F298" s="2">
        <v>3</v>
      </c>
      <c r="G298" s="2">
        <v>61</v>
      </c>
      <c r="H298" s="2">
        <v>26</v>
      </c>
      <c r="I298" s="162">
        <v>49</v>
      </c>
      <c r="J298" s="383">
        <f t="shared" si="22"/>
        <v>24</v>
      </c>
      <c r="K298" s="383">
        <f t="shared" si="25"/>
        <v>49</v>
      </c>
      <c r="L298" s="930"/>
      <c r="M298" s="931"/>
      <c r="N298" s="931"/>
      <c r="O298" s="932"/>
      <c r="Q298" s="422" t="s">
        <v>902</v>
      </c>
      <c r="R298" s="20"/>
      <c r="S298" s="20"/>
      <c r="T298" s="10"/>
      <c r="U298" s="20"/>
      <c r="V298" s="20"/>
      <c r="W298" s="20"/>
      <c r="X298" s="20"/>
      <c r="Y298" s="20"/>
      <c r="Z298" s="20"/>
      <c r="AA298" s="20"/>
      <c r="AB298" s="20"/>
      <c r="AC298" s="20"/>
      <c r="AD298" s="21"/>
    </row>
    <row r="299" spans="1:31" ht="15" customHeight="1" x14ac:dyDescent="0.2">
      <c r="A299" s="744">
        <v>4</v>
      </c>
      <c r="B299" s="242" t="s">
        <v>991</v>
      </c>
      <c r="C299" s="2">
        <v>24</v>
      </c>
      <c r="D299" s="2">
        <v>13</v>
      </c>
      <c r="E299" s="2">
        <v>7</v>
      </c>
      <c r="F299" s="2">
        <v>4</v>
      </c>
      <c r="G299" s="2">
        <v>54</v>
      </c>
      <c r="H299" s="2">
        <v>26</v>
      </c>
      <c r="I299" s="162">
        <v>46</v>
      </c>
      <c r="J299" s="383">
        <f t="shared" si="22"/>
        <v>24</v>
      </c>
      <c r="K299" s="383">
        <f t="shared" si="25"/>
        <v>46</v>
      </c>
      <c r="L299" s="930"/>
      <c r="M299" s="931"/>
      <c r="N299" s="931"/>
      <c r="O299" s="932"/>
      <c r="Q299" s="422" t="s">
        <v>511</v>
      </c>
      <c r="R299" s="20"/>
      <c r="S299" s="20"/>
      <c r="T299" s="20"/>
      <c r="U299" s="10"/>
      <c r="V299" s="20"/>
      <c r="W299" s="20"/>
      <c r="X299" s="20"/>
      <c r="Y299" s="20" t="s">
        <v>532</v>
      </c>
      <c r="Z299" s="20"/>
      <c r="AA299" s="20"/>
      <c r="AB299" s="20"/>
      <c r="AC299" s="20"/>
      <c r="AD299" s="21"/>
    </row>
    <row r="300" spans="1:31" ht="15" customHeight="1" x14ac:dyDescent="0.2">
      <c r="A300" s="744">
        <v>5</v>
      </c>
      <c r="B300" s="242" t="s">
        <v>2170</v>
      </c>
      <c r="C300" s="2">
        <v>24</v>
      </c>
      <c r="D300" s="2">
        <v>12</v>
      </c>
      <c r="E300" s="2">
        <v>6</v>
      </c>
      <c r="F300" s="2">
        <v>6</v>
      </c>
      <c r="G300" s="2">
        <v>41</v>
      </c>
      <c r="H300" s="2">
        <v>28</v>
      </c>
      <c r="I300" s="162">
        <v>42</v>
      </c>
      <c r="J300" s="383">
        <f t="shared" si="22"/>
        <v>24</v>
      </c>
      <c r="K300" s="383">
        <f t="shared" si="25"/>
        <v>42</v>
      </c>
      <c r="L300" s="930"/>
      <c r="M300" s="931"/>
      <c r="N300" s="931"/>
      <c r="O300" s="932"/>
      <c r="Q300" s="422" t="s">
        <v>1178</v>
      </c>
      <c r="R300" s="20"/>
      <c r="S300" s="20"/>
      <c r="T300" s="20"/>
      <c r="U300" s="20"/>
      <c r="V300" s="10"/>
      <c r="W300" s="20"/>
      <c r="X300" s="20"/>
      <c r="Y300" s="20"/>
      <c r="Z300" s="20"/>
      <c r="AA300" s="20"/>
      <c r="AB300" s="20"/>
      <c r="AC300" s="20"/>
      <c r="AD300" s="21"/>
      <c r="AE300" s="5" t="s">
        <v>532</v>
      </c>
    </row>
    <row r="301" spans="1:31" ht="15" customHeight="1" x14ac:dyDescent="0.2">
      <c r="A301" s="744">
        <v>6</v>
      </c>
      <c r="B301" s="242" t="s">
        <v>1180</v>
      </c>
      <c r="C301" s="2">
        <v>24</v>
      </c>
      <c r="D301" s="2">
        <v>9</v>
      </c>
      <c r="E301" s="2">
        <v>5</v>
      </c>
      <c r="F301" s="2">
        <v>10</v>
      </c>
      <c r="G301" s="2">
        <v>30</v>
      </c>
      <c r="H301" s="2">
        <v>35</v>
      </c>
      <c r="I301" s="162">
        <v>32</v>
      </c>
      <c r="J301" s="383">
        <f t="shared" si="22"/>
        <v>24</v>
      </c>
      <c r="K301" s="383">
        <f t="shared" si="25"/>
        <v>32</v>
      </c>
      <c r="L301" s="930"/>
      <c r="M301" s="931"/>
      <c r="N301" s="931"/>
      <c r="O301" s="932"/>
      <c r="Q301" s="422" t="s">
        <v>566</v>
      </c>
      <c r="R301" s="20"/>
      <c r="S301" s="20"/>
      <c r="T301" s="20"/>
      <c r="U301" s="20"/>
      <c r="V301" s="20"/>
      <c r="W301" s="10"/>
      <c r="X301" s="20" t="s">
        <v>532</v>
      </c>
      <c r="Y301" s="20"/>
      <c r="Z301" s="20"/>
      <c r="AA301" s="20"/>
      <c r="AB301" s="20"/>
      <c r="AC301" s="20"/>
      <c r="AD301" s="21"/>
    </row>
    <row r="302" spans="1:31" ht="15" customHeight="1" x14ac:dyDescent="0.2">
      <c r="A302" s="744">
        <v>7</v>
      </c>
      <c r="B302" s="242" t="s">
        <v>250</v>
      </c>
      <c r="C302" s="2">
        <v>24</v>
      </c>
      <c r="D302" s="2">
        <v>8</v>
      </c>
      <c r="E302" s="2">
        <v>5</v>
      </c>
      <c r="F302" s="2">
        <v>11</v>
      </c>
      <c r="G302" s="2">
        <v>40</v>
      </c>
      <c r="H302" s="2">
        <v>35</v>
      </c>
      <c r="I302" s="162">
        <v>29</v>
      </c>
      <c r="J302" s="383">
        <f t="shared" si="22"/>
        <v>24</v>
      </c>
      <c r="K302" s="383">
        <f t="shared" si="25"/>
        <v>29</v>
      </c>
      <c r="L302" s="930"/>
      <c r="M302" s="931"/>
      <c r="N302" s="931"/>
      <c r="O302" s="932"/>
      <c r="Q302" s="422" t="s">
        <v>299</v>
      </c>
      <c r="R302" s="20"/>
      <c r="S302" s="20"/>
      <c r="T302" s="20"/>
      <c r="U302" s="20"/>
      <c r="V302" s="20"/>
      <c r="W302" s="20" t="s">
        <v>532</v>
      </c>
      <c r="X302" s="10"/>
      <c r="Y302" s="20"/>
      <c r="Z302" s="20"/>
      <c r="AA302" s="20"/>
      <c r="AB302" s="20"/>
      <c r="AC302" s="20"/>
      <c r="AD302" s="21"/>
    </row>
    <row r="303" spans="1:31" ht="15" customHeight="1" x14ac:dyDescent="0.2">
      <c r="A303" s="744">
        <v>8</v>
      </c>
      <c r="B303" s="242" t="s">
        <v>1314</v>
      </c>
      <c r="C303" s="2">
        <v>24</v>
      </c>
      <c r="D303" s="2">
        <v>7</v>
      </c>
      <c r="E303" s="2">
        <v>7</v>
      </c>
      <c r="F303" s="2">
        <v>10</v>
      </c>
      <c r="G303" s="2">
        <v>41</v>
      </c>
      <c r="H303" s="2">
        <v>43</v>
      </c>
      <c r="I303" s="162">
        <v>28</v>
      </c>
      <c r="J303" s="383">
        <f t="shared" si="22"/>
        <v>24</v>
      </c>
      <c r="K303" s="383">
        <f t="shared" si="25"/>
        <v>28</v>
      </c>
      <c r="L303" s="930"/>
      <c r="M303" s="931"/>
      <c r="N303" s="931"/>
      <c r="O303" s="932"/>
      <c r="Q303" s="422" t="s">
        <v>1587</v>
      </c>
      <c r="R303" s="20"/>
      <c r="S303" s="20"/>
      <c r="T303" s="20"/>
      <c r="U303" s="20"/>
      <c r="V303" s="20"/>
      <c r="W303" s="20"/>
      <c r="X303" s="20"/>
      <c r="Y303" s="10"/>
      <c r="Z303" s="20"/>
      <c r="AA303" s="20"/>
      <c r="AB303" s="20"/>
      <c r="AC303" s="20"/>
      <c r="AD303" s="21"/>
    </row>
    <row r="304" spans="1:31" ht="15" customHeight="1" x14ac:dyDescent="0.2">
      <c r="A304" s="744">
        <v>9</v>
      </c>
      <c r="B304" s="242" t="s">
        <v>1855</v>
      </c>
      <c r="C304" s="2">
        <v>24</v>
      </c>
      <c r="D304" s="2">
        <v>6</v>
      </c>
      <c r="E304" s="2">
        <v>8</v>
      </c>
      <c r="F304" s="2">
        <v>10</v>
      </c>
      <c r="G304" s="2">
        <v>33</v>
      </c>
      <c r="H304" s="2">
        <v>37</v>
      </c>
      <c r="I304" s="162">
        <v>26</v>
      </c>
      <c r="J304" s="383">
        <f t="shared" si="22"/>
        <v>24</v>
      </c>
      <c r="K304" s="383">
        <f t="shared" si="25"/>
        <v>26</v>
      </c>
      <c r="L304" s="930"/>
      <c r="M304" s="931"/>
      <c r="N304" s="931"/>
      <c r="O304" s="932"/>
      <c r="Q304" s="422" t="s">
        <v>1313</v>
      </c>
      <c r="R304" s="20"/>
      <c r="S304" s="20"/>
      <c r="T304" s="20"/>
      <c r="U304" s="20"/>
      <c r="V304" s="20"/>
      <c r="W304" s="20"/>
      <c r="X304" s="20"/>
      <c r="Y304" s="20"/>
      <c r="Z304" s="10"/>
      <c r="AA304" s="20"/>
      <c r="AB304" s="20"/>
      <c r="AC304" s="20"/>
      <c r="AD304" s="21"/>
    </row>
    <row r="305" spans="1:30" ht="15" customHeight="1" x14ac:dyDescent="0.2">
      <c r="A305" s="744">
        <v>10</v>
      </c>
      <c r="B305" s="242" t="s">
        <v>2123</v>
      </c>
      <c r="C305" s="2">
        <v>24</v>
      </c>
      <c r="D305" s="2">
        <v>5</v>
      </c>
      <c r="E305" s="2">
        <v>8</v>
      </c>
      <c r="F305" s="2">
        <v>11</v>
      </c>
      <c r="G305" s="2">
        <v>33</v>
      </c>
      <c r="H305" s="2">
        <v>46</v>
      </c>
      <c r="I305" s="162">
        <v>23</v>
      </c>
      <c r="J305" s="383">
        <f t="shared" ref="J305:J368" si="28">D305+E305+F305</f>
        <v>24</v>
      </c>
      <c r="K305" s="383">
        <f t="shared" si="25"/>
        <v>23</v>
      </c>
      <c r="L305" s="930"/>
      <c r="M305" s="931"/>
      <c r="N305" s="931"/>
      <c r="O305" s="932"/>
      <c r="Q305" s="422" t="s">
        <v>120</v>
      </c>
      <c r="R305" s="20"/>
      <c r="S305" s="20"/>
      <c r="T305" s="20"/>
      <c r="U305" s="20"/>
      <c r="V305" s="20"/>
      <c r="W305" s="20"/>
      <c r="X305" s="20"/>
      <c r="Y305" s="20"/>
      <c r="Z305" s="20"/>
      <c r="AA305" s="10"/>
      <c r="AB305" s="20" t="s">
        <v>532</v>
      </c>
      <c r="AC305" s="20"/>
      <c r="AD305" s="21"/>
    </row>
    <row r="306" spans="1:30" ht="15" customHeight="1" x14ac:dyDescent="0.2">
      <c r="A306" s="744">
        <v>11</v>
      </c>
      <c r="B306" s="242" t="s">
        <v>304</v>
      </c>
      <c r="C306" s="2">
        <v>24</v>
      </c>
      <c r="D306" s="2">
        <v>4</v>
      </c>
      <c r="E306" s="2">
        <v>6</v>
      </c>
      <c r="F306" s="2">
        <v>14</v>
      </c>
      <c r="G306" s="2">
        <v>33</v>
      </c>
      <c r="H306" s="2">
        <v>69</v>
      </c>
      <c r="I306" s="162">
        <v>18</v>
      </c>
      <c r="J306" s="383">
        <f t="shared" si="28"/>
        <v>24</v>
      </c>
      <c r="K306" s="383">
        <f t="shared" si="25"/>
        <v>18</v>
      </c>
      <c r="L306" s="930"/>
      <c r="M306" s="931"/>
      <c r="N306" s="931"/>
      <c r="O306" s="932"/>
      <c r="Q306" s="422" t="s">
        <v>153</v>
      </c>
      <c r="R306" s="20"/>
      <c r="S306" s="20"/>
      <c r="T306" s="20"/>
      <c r="U306" s="20"/>
      <c r="V306" s="20"/>
      <c r="W306" s="20"/>
      <c r="X306" s="20"/>
      <c r="Y306" s="20"/>
      <c r="Z306" s="20"/>
      <c r="AA306" s="20" t="s">
        <v>532</v>
      </c>
      <c r="AB306" s="10"/>
      <c r="AC306" s="20" t="s">
        <v>532</v>
      </c>
      <c r="AD306" s="21"/>
    </row>
    <row r="307" spans="1:30" ht="15" customHeight="1" x14ac:dyDescent="0.2">
      <c r="A307" s="744">
        <v>12</v>
      </c>
      <c r="B307" s="242" t="s">
        <v>433</v>
      </c>
      <c r="C307" s="2">
        <v>24</v>
      </c>
      <c r="D307" s="2">
        <v>4</v>
      </c>
      <c r="E307" s="2">
        <v>5</v>
      </c>
      <c r="F307" s="2">
        <v>15</v>
      </c>
      <c r="G307" s="2">
        <v>31</v>
      </c>
      <c r="H307" s="2">
        <v>76</v>
      </c>
      <c r="I307" s="162">
        <v>17</v>
      </c>
      <c r="J307" s="383">
        <f t="shared" si="28"/>
        <v>24</v>
      </c>
      <c r="K307" s="383">
        <f t="shared" si="25"/>
        <v>17</v>
      </c>
      <c r="L307" s="930"/>
      <c r="M307" s="931"/>
      <c r="N307" s="931"/>
      <c r="O307" s="932"/>
      <c r="Q307" s="422" t="s">
        <v>499</v>
      </c>
      <c r="R307" s="20"/>
      <c r="S307" s="20"/>
      <c r="T307" s="20"/>
      <c r="U307" s="20"/>
      <c r="V307" s="20"/>
      <c r="W307" s="20"/>
      <c r="X307" s="20"/>
      <c r="Y307" s="20"/>
      <c r="Z307" s="20"/>
      <c r="AA307" s="20"/>
      <c r="AB307" s="20" t="s">
        <v>532</v>
      </c>
      <c r="AC307" s="10"/>
      <c r="AD307" s="21"/>
    </row>
    <row r="308" spans="1:30" ht="15" customHeight="1" thickBot="1" x14ac:dyDescent="0.25">
      <c r="A308" s="745">
        <v>13</v>
      </c>
      <c r="B308" s="243" t="s">
        <v>89</v>
      </c>
      <c r="C308" s="3">
        <v>24</v>
      </c>
      <c r="D308" s="3">
        <v>4</v>
      </c>
      <c r="E308" s="3">
        <v>2</v>
      </c>
      <c r="F308" s="3">
        <v>18</v>
      </c>
      <c r="G308" s="3">
        <v>27</v>
      </c>
      <c r="H308" s="3">
        <v>68</v>
      </c>
      <c r="I308" s="164">
        <v>14</v>
      </c>
      <c r="J308" s="383">
        <f t="shared" si="28"/>
        <v>24</v>
      </c>
      <c r="K308" s="383">
        <f t="shared" si="25"/>
        <v>14</v>
      </c>
      <c r="L308" s="933"/>
      <c r="M308" s="934"/>
      <c r="N308" s="934"/>
      <c r="O308" s="935"/>
      <c r="Q308" s="423" t="s">
        <v>1214</v>
      </c>
      <c r="R308" s="23"/>
      <c r="S308" s="23"/>
      <c r="T308" s="23"/>
      <c r="U308" s="23"/>
      <c r="V308" s="23"/>
      <c r="W308" s="23"/>
      <c r="X308" s="23"/>
      <c r="Y308" s="23"/>
      <c r="Z308" s="23"/>
      <c r="AA308" s="23"/>
      <c r="AB308" s="23"/>
      <c r="AC308" s="23"/>
      <c r="AD308" s="15"/>
    </row>
    <row r="309" spans="1:30" ht="15" customHeight="1" x14ac:dyDescent="0.2">
      <c r="C309" s="383">
        <f t="shared" ref="C309:I309" si="29">SUM(C296:C308)</f>
        <v>312</v>
      </c>
      <c r="D309" s="383">
        <f t="shared" si="29"/>
        <v>118</v>
      </c>
      <c r="E309" s="383">
        <f t="shared" si="29"/>
        <v>76</v>
      </c>
      <c r="F309" s="383">
        <f t="shared" si="29"/>
        <v>118</v>
      </c>
      <c r="G309" s="383">
        <f t="shared" si="29"/>
        <v>539</v>
      </c>
      <c r="H309" s="383">
        <f t="shared" si="29"/>
        <v>539</v>
      </c>
      <c r="I309" s="383">
        <f t="shared" si="29"/>
        <v>430</v>
      </c>
      <c r="J309" s="383">
        <f t="shared" si="28"/>
        <v>312</v>
      </c>
      <c r="K309" s="383">
        <f t="shared" si="25"/>
        <v>430</v>
      </c>
      <c r="L309" s="4" t="s">
        <v>532</v>
      </c>
    </row>
    <row r="310" spans="1:30" ht="15" customHeight="1" thickBot="1" x14ac:dyDescent="0.25"/>
    <row r="311" spans="1:30" ht="15" customHeight="1" thickBot="1" x14ac:dyDescent="0.25">
      <c r="A311" s="1375" t="s">
        <v>2223</v>
      </c>
      <c r="B311" s="1376"/>
      <c r="C311" s="1376"/>
      <c r="D311" s="1376"/>
      <c r="E311" s="1376"/>
      <c r="F311" s="1377"/>
      <c r="G311" s="1378" t="s">
        <v>2374</v>
      </c>
      <c r="H311" s="1379"/>
      <c r="I311" s="1380"/>
      <c r="L311" s="952" t="s">
        <v>538</v>
      </c>
      <c r="M311" s="953"/>
      <c r="N311" s="953"/>
      <c r="O311" s="954"/>
    </row>
    <row r="312" spans="1:30" ht="15" customHeight="1" thickBot="1" x14ac:dyDescent="0.25">
      <c r="A312" s="753" t="s">
        <v>496</v>
      </c>
      <c r="B312" s="758" t="s">
        <v>497</v>
      </c>
      <c r="C312" s="759" t="s">
        <v>498</v>
      </c>
      <c r="D312" s="759" t="s">
        <v>499</v>
      </c>
      <c r="E312" s="759" t="s">
        <v>500</v>
      </c>
      <c r="F312" s="759" t="s">
        <v>501</v>
      </c>
      <c r="G312" s="760" t="s">
        <v>502</v>
      </c>
      <c r="H312" s="760" t="s">
        <v>503</v>
      </c>
      <c r="I312" s="761" t="s">
        <v>504</v>
      </c>
      <c r="L312" s="955"/>
      <c r="M312" s="956"/>
      <c r="N312" s="956"/>
      <c r="O312" s="957"/>
      <c r="Q312" s="24" t="s">
        <v>2375</v>
      </c>
      <c r="R312" s="683" t="s">
        <v>1196</v>
      </c>
      <c r="S312" s="683" t="s">
        <v>241</v>
      </c>
      <c r="T312" s="683" t="s">
        <v>541</v>
      </c>
      <c r="U312" s="683" t="s">
        <v>500</v>
      </c>
      <c r="V312" s="683" t="s">
        <v>59</v>
      </c>
      <c r="W312" s="683" t="s">
        <v>1088</v>
      </c>
      <c r="X312" s="683" t="s">
        <v>242</v>
      </c>
      <c r="Y312" s="683" t="s">
        <v>1089</v>
      </c>
      <c r="Z312" s="683" t="s">
        <v>610</v>
      </c>
      <c r="AA312" s="683" t="s">
        <v>514</v>
      </c>
      <c r="AB312" s="684" t="s">
        <v>544</v>
      </c>
    </row>
    <row r="313" spans="1:30" ht="15" customHeight="1" x14ac:dyDescent="0.2">
      <c r="A313" s="754">
        <v>1</v>
      </c>
      <c r="B313" s="239" t="s">
        <v>2254</v>
      </c>
      <c r="C313" s="240">
        <v>20</v>
      </c>
      <c r="D313" s="240">
        <v>15</v>
      </c>
      <c r="E313" s="240">
        <v>3</v>
      </c>
      <c r="F313" s="240">
        <v>2</v>
      </c>
      <c r="G313" s="240">
        <v>51</v>
      </c>
      <c r="H313" s="240">
        <v>16</v>
      </c>
      <c r="I313" s="241">
        <v>48</v>
      </c>
      <c r="J313" s="383">
        <f t="shared" si="28"/>
        <v>20</v>
      </c>
      <c r="K313" s="383">
        <f t="shared" si="25"/>
        <v>48</v>
      </c>
      <c r="L313" s="927" t="s">
        <v>532</v>
      </c>
      <c r="M313" s="928"/>
      <c r="N313" s="928"/>
      <c r="O313" s="929"/>
      <c r="Q313" s="681" t="s">
        <v>1196</v>
      </c>
      <c r="R313" s="10"/>
      <c r="S313" s="20"/>
      <c r="T313" s="20" t="s">
        <v>1600</v>
      </c>
      <c r="U313" s="20"/>
      <c r="V313" s="20"/>
      <c r="W313" s="20"/>
      <c r="X313" s="20"/>
      <c r="Y313" s="20"/>
      <c r="Z313" s="20"/>
      <c r="AA313" s="20"/>
      <c r="AB313" s="21"/>
    </row>
    <row r="314" spans="1:30" ht="15" customHeight="1" x14ac:dyDescent="0.2">
      <c r="A314" s="755">
        <v>2</v>
      </c>
      <c r="B314" s="242" t="s">
        <v>1208</v>
      </c>
      <c r="C314" s="2">
        <v>20</v>
      </c>
      <c r="D314" s="2">
        <v>12</v>
      </c>
      <c r="E314" s="2">
        <v>5</v>
      </c>
      <c r="F314" s="2">
        <v>3</v>
      </c>
      <c r="G314" s="2">
        <v>45</v>
      </c>
      <c r="H314" s="2">
        <v>23</v>
      </c>
      <c r="I314" s="162">
        <v>41</v>
      </c>
      <c r="J314" s="383">
        <f t="shared" si="28"/>
        <v>20</v>
      </c>
      <c r="K314" s="383">
        <f t="shared" si="25"/>
        <v>41</v>
      </c>
      <c r="L314" s="930"/>
      <c r="M314" s="931"/>
      <c r="N314" s="931"/>
      <c r="O314" s="932"/>
      <c r="Q314" s="681" t="s">
        <v>241</v>
      </c>
      <c r="R314" s="20"/>
      <c r="S314" s="10"/>
      <c r="T314" s="20" t="s">
        <v>1207</v>
      </c>
      <c r="U314" s="20"/>
      <c r="V314" s="20"/>
      <c r="W314" s="20" t="s">
        <v>532</v>
      </c>
      <c r="X314" s="20"/>
      <c r="Y314" s="20"/>
      <c r="Z314" s="20"/>
      <c r="AA314" s="20"/>
      <c r="AB314" s="21"/>
    </row>
    <row r="315" spans="1:30" ht="15" customHeight="1" x14ac:dyDescent="0.2">
      <c r="A315" s="755">
        <v>3</v>
      </c>
      <c r="B315" s="242" t="s">
        <v>2281</v>
      </c>
      <c r="C315" s="2">
        <v>20</v>
      </c>
      <c r="D315" s="2">
        <v>12</v>
      </c>
      <c r="E315" s="2">
        <v>4</v>
      </c>
      <c r="F315" s="2">
        <v>4</v>
      </c>
      <c r="G315" s="2">
        <v>45</v>
      </c>
      <c r="H315" s="2">
        <v>18</v>
      </c>
      <c r="I315" s="162">
        <v>40</v>
      </c>
      <c r="J315" s="383">
        <f t="shared" si="28"/>
        <v>20</v>
      </c>
      <c r="K315" s="383">
        <f t="shared" si="25"/>
        <v>40</v>
      </c>
      <c r="L315" s="930"/>
      <c r="M315" s="931"/>
      <c r="N315" s="931"/>
      <c r="O315" s="932"/>
      <c r="Q315" s="681" t="s">
        <v>541</v>
      </c>
      <c r="R315" s="20" t="s">
        <v>1494</v>
      </c>
      <c r="S315" s="20" t="s">
        <v>1210</v>
      </c>
      <c r="T315" s="10"/>
      <c r="U315" s="20" t="s">
        <v>1487</v>
      </c>
      <c r="V315" s="20" t="s">
        <v>1603</v>
      </c>
      <c r="W315" s="20" t="s">
        <v>1602</v>
      </c>
      <c r="X315" s="20" t="s">
        <v>1547</v>
      </c>
      <c r="Y315" s="20" t="s">
        <v>1600</v>
      </c>
      <c r="Z315" s="20" t="s">
        <v>1490</v>
      </c>
      <c r="AA315" s="20" t="s">
        <v>1600</v>
      </c>
      <c r="AB315" s="21" t="s">
        <v>1600</v>
      </c>
    </row>
    <row r="316" spans="1:30" ht="15" customHeight="1" x14ac:dyDescent="0.2">
      <c r="A316" s="755">
        <v>4</v>
      </c>
      <c r="B316" s="242" t="s">
        <v>2352</v>
      </c>
      <c r="C316" s="2">
        <v>20</v>
      </c>
      <c r="D316" s="2">
        <v>9</v>
      </c>
      <c r="E316" s="2">
        <v>3</v>
      </c>
      <c r="F316" s="2">
        <v>8</v>
      </c>
      <c r="G316" s="2">
        <v>36</v>
      </c>
      <c r="H316" s="2">
        <v>32</v>
      </c>
      <c r="I316" s="162">
        <v>30</v>
      </c>
      <c r="J316" s="383">
        <f t="shared" si="28"/>
        <v>20</v>
      </c>
      <c r="K316" s="383">
        <f t="shared" si="25"/>
        <v>30</v>
      </c>
      <c r="L316" s="930"/>
      <c r="M316" s="931"/>
      <c r="N316" s="931"/>
      <c r="O316" s="932"/>
      <c r="Q316" s="681" t="s">
        <v>500</v>
      </c>
      <c r="R316" s="20"/>
      <c r="S316" s="20"/>
      <c r="T316" s="20" t="s">
        <v>1210</v>
      </c>
      <c r="U316" s="10"/>
      <c r="V316" s="20" t="s">
        <v>532</v>
      </c>
      <c r="W316" s="20"/>
      <c r="X316" s="20"/>
      <c r="Y316" s="20"/>
      <c r="Z316" s="20"/>
      <c r="AA316" s="20"/>
      <c r="AB316" s="21"/>
    </row>
    <row r="317" spans="1:30" ht="15" customHeight="1" x14ac:dyDescent="0.2">
      <c r="A317" s="755">
        <v>5</v>
      </c>
      <c r="B317" s="242" t="s">
        <v>2377</v>
      </c>
      <c r="C317" s="2">
        <v>20</v>
      </c>
      <c r="D317" s="2">
        <v>7</v>
      </c>
      <c r="E317" s="2">
        <v>8</v>
      </c>
      <c r="F317" s="2">
        <v>5</v>
      </c>
      <c r="G317" s="2">
        <v>42</v>
      </c>
      <c r="H317" s="2">
        <v>32</v>
      </c>
      <c r="I317" s="162">
        <v>29</v>
      </c>
      <c r="J317" s="383">
        <f t="shared" si="28"/>
        <v>20</v>
      </c>
      <c r="K317" s="383">
        <f t="shared" si="25"/>
        <v>29</v>
      </c>
      <c r="L317" s="930"/>
      <c r="M317" s="931"/>
      <c r="N317" s="931"/>
      <c r="O317" s="932"/>
      <c r="Q317" s="681" t="s">
        <v>59</v>
      </c>
      <c r="R317" s="20"/>
      <c r="S317" s="20"/>
      <c r="T317" s="20" t="s">
        <v>1207</v>
      </c>
      <c r="U317" s="20" t="s">
        <v>532</v>
      </c>
      <c r="V317" s="10"/>
      <c r="W317" s="20"/>
      <c r="X317" s="20"/>
      <c r="Y317" s="20"/>
      <c r="Z317" s="20"/>
      <c r="AA317" s="20"/>
      <c r="AB317" s="21"/>
    </row>
    <row r="318" spans="1:30" ht="15" customHeight="1" x14ac:dyDescent="0.2">
      <c r="A318" s="755">
        <v>6</v>
      </c>
      <c r="B318" s="242" t="s">
        <v>1350</v>
      </c>
      <c r="C318" s="2">
        <v>20</v>
      </c>
      <c r="D318" s="2">
        <v>7</v>
      </c>
      <c r="E318" s="2">
        <v>5</v>
      </c>
      <c r="F318" s="2">
        <v>8</v>
      </c>
      <c r="G318" s="2">
        <v>34</v>
      </c>
      <c r="H318" s="2">
        <v>48</v>
      </c>
      <c r="I318" s="162">
        <v>26</v>
      </c>
      <c r="J318" s="383">
        <f t="shared" si="28"/>
        <v>20</v>
      </c>
      <c r="K318" s="383">
        <f t="shared" si="25"/>
        <v>26</v>
      </c>
      <c r="L318" s="930"/>
      <c r="M318" s="931"/>
      <c r="N318" s="931"/>
      <c r="O318" s="932"/>
      <c r="Q318" s="681" t="s">
        <v>1088</v>
      </c>
      <c r="R318" s="20"/>
      <c r="S318" s="20"/>
      <c r="T318" s="20" t="s">
        <v>1597</v>
      </c>
      <c r="U318" s="20"/>
      <c r="V318" s="20"/>
      <c r="W318" s="10"/>
      <c r="X318" s="20"/>
      <c r="Y318" s="20"/>
      <c r="Z318" s="20"/>
      <c r="AA318" s="20"/>
      <c r="AB318" s="21"/>
    </row>
    <row r="319" spans="1:30" ht="15" customHeight="1" x14ac:dyDescent="0.2">
      <c r="A319" s="755">
        <v>7</v>
      </c>
      <c r="B319" s="242" t="s">
        <v>2259</v>
      </c>
      <c r="C319" s="2">
        <v>20</v>
      </c>
      <c r="D319" s="2">
        <v>7</v>
      </c>
      <c r="E319" s="2">
        <v>2</v>
      </c>
      <c r="F319" s="2">
        <v>11</v>
      </c>
      <c r="G319" s="2">
        <v>27</v>
      </c>
      <c r="H319" s="2">
        <v>32</v>
      </c>
      <c r="I319" s="162">
        <v>23</v>
      </c>
      <c r="J319" s="383">
        <f t="shared" si="28"/>
        <v>20</v>
      </c>
      <c r="K319" s="383">
        <f t="shared" si="25"/>
        <v>23</v>
      </c>
      <c r="L319" s="930"/>
      <c r="M319" s="931"/>
      <c r="N319" s="931"/>
      <c r="O319" s="932"/>
      <c r="Q319" s="681" t="s">
        <v>242</v>
      </c>
      <c r="R319" s="20"/>
      <c r="S319" s="20"/>
      <c r="T319" s="20" t="s">
        <v>1496</v>
      </c>
      <c r="U319" s="20"/>
      <c r="V319" s="20"/>
      <c r="W319" s="20"/>
      <c r="X319" s="10"/>
      <c r="Y319" s="20"/>
      <c r="Z319" s="20"/>
      <c r="AA319" s="20"/>
      <c r="AB319" s="21"/>
    </row>
    <row r="320" spans="1:30" ht="15" customHeight="1" x14ac:dyDescent="0.2">
      <c r="A320" s="755">
        <v>8</v>
      </c>
      <c r="B320" s="242" t="s">
        <v>2262</v>
      </c>
      <c r="C320" s="2">
        <v>20</v>
      </c>
      <c r="D320" s="2">
        <v>7</v>
      </c>
      <c r="E320" s="2">
        <v>2</v>
      </c>
      <c r="F320" s="2">
        <v>11</v>
      </c>
      <c r="G320" s="2">
        <v>39</v>
      </c>
      <c r="H320" s="2">
        <v>47</v>
      </c>
      <c r="I320" s="162">
        <v>23</v>
      </c>
      <c r="J320" s="383">
        <f t="shared" si="28"/>
        <v>20</v>
      </c>
      <c r="K320" s="383">
        <f t="shared" si="25"/>
        <v>23</v>
      </c>
      <c r="L320" s="930"/>
      <c r="M320" s="931"/>
      <c r="N320" s="931"/>
      <c r="O320" s="932"/>
      <c r="Q320" s="681" t="s">
        <v>1089</v>
      </c>
      <c r="R320" s="20"/>
      <c r="S320" s="20"/>
      <c r="T320" s="20" t="s">
        <v>1207</v>
      </c>
      <c r="U320" s="20"/>
      <c r="V320" s="20"/>
      <c r="W320" s="20"/>
      <c r="X320" s="20"/>
      <c r="Y320" s="10"/>
      <c r="Z320" s="20" t="s">
        <v>532</v>
      </c>
      <c r="AA320" s="20"/>
      <c r="AB320" s="21"/>
    </row>
    <row r="321" spans="1:29" ht="15" customHeight="1" x14ac:dyDescent="0.2">
      <c r="A321" s="755">
        <v>9</v>
      </c>
      <c r="B321" s="242" t="s">
        <v>2094</v>
      </c>
      <c r="C321" s="2">
        <v>20</v>
      </c>
      <c r="D321" s="2">
        <v>6</v>
      </c>
      <c r="E321" s="2">
        <v>2</v>
      </c>
      <c r="F321" s="2">
        <v>12</v>
      </c>
      <c r="G321" s="2">
        <v>31</v>
      </c>
      <c r="H321" s="2">
        <v>60</v>
      </c>
      <c r="I321" s="162">
        <v>20</v>
      </c>
      <c r="J321" s="383">
        <f t="shared" si="28"/>
        <v>20</v>
      </c>
      <c r="K321" s="383">
        <f t="shared" si="25"/>
        <v>20</v>
      </c>
      <c r="L321" s="930"/>
      <c r="M321" s="931"/>
      <c r="N321" s="931"/>
      <c r="O321" s="932"/>
      <c r="Q321" s="681" t="s">
        <v>610</v>
      </c>
      <c r="R321" s="20"/>
      <c r="S321" s="20"/>
      <c r="T321" s="20" t="s">
        <v>1207</v>
      </c>
      <c r="U321" s="20"/>
      <c r="V321" s="20"/>
      <c r="W321" s="20"/>
      <c r="X321" s="20"/>
      <c r="Y321" s="20" t="s">
        <v>532</v>
      </c>
      <c r="Z321" s="10"/>
      <c r="AA321" s="20" t="s">
        <v>532</v>
      </c>
      <c r="AB321" s="21"/>
    </row>
    <row r="322" spans="1:29" ht="15" customHeight="1" x14ac:dyDescent="0.2">
      <c r="A322" s="755">
        <v>10</v>
      </c>
      <c r="B322" s="242" t="s">
        <v>616</v>
      </c>
      <c r="C322" s="2">
        <v>20</v>
      </c>
      <c r="D322" s="2">
        <v>4</v>
      </c>
      <c r="E322" s="2">
        <v>3</v>
      </c>
      <c r="F322" s="2">
        <v>13</v>
      </c>
      <c r="G322" s="2">
        <v>17</v>
      </c>
      <c r="H322" s="2">
        <v>34</v>
      </c>
      <c r="I322" s="162">
        <v>15</v>
      </c>
      <c r="J322" s="383">
        <f t="shared" si="28"/>
        <v>20</v>
      </c>
      <c r="K322" s="383">
        <f t="shared" si="25"/>
        <v>15</v>
      </c>
      <c r="L322" s="930"/>
      <c r="M322" s="931"/>
      <c r="N322" s="931"/>
      <c r="O322" s="932"/>
      <c r="Q322" s="681" t="s">
        <v>514</v>
      </c>
      <c r="R322" s="20"/>
      <c r="S322" s="20"/>
      <c r="T322" s="20" t="s">
        <v>1488</v>
      </c>
      <c r="U322" s="20"/>
      <c r="V322" s="20"/>
      <c r="W322" s="20"/>
      <c r="X322" s="20"/>
      <c r="Y322" s="20"/>
      <c r="Z322" s="20" t="s">
        <v>532</v>
      </c>
      <c r="AA322" s="10"/>
      <c r="AB322" s="21"/>
    </row>
    <row r="323" spans="1:29" ht="15" customHeight="1" thickBot="1" x14ac:dyDescent="0.25">
      <c r="A323" s="756">
        <v>11</v>
      </c>
      <c r="B323" s="243" t="s">
        <v>245</v>
      </c>
      <c r="C323" s="3">
        <v>20</v>
      </c>
      <c r="D323" s="3">
        <v>4</v>
      </c>
      <c r="E323" s="3">
        <v>3</v>
      </c>
      <c r="F323" s="3">
        <v>13</v>
      </c>
      <c r="G323" s="3">
        <v>32</v>
      </c>
      <c r="H323" s="3">
        <v>57</v>
      </c>
      <c r="I323" s="164">
        <v>15</v>
      </c>
      <c r="J323" s="383">
        <f t="shared" si="28"/>
        <v>20</v>
      </c>
      <c r="K323" s="383">
        <f t="shared" si="25"/>
        <v>15</v>
      </c>
      <c r="L323" s="933"/>
      <c r="M323" s="934"/>
      <c r="N323" s="934"/>
      <c r="O323" s="935"/>
      <c r="Q323" s="682" t="s">
        <v>544</v>
      </c>
      <c r="R323" s="23"/>
      <c r="S323" s="23"/>
      <c r="T323" s="23" t="s">
        <v>1646</v>
      </c>
      <c r="U323" s="23"/>
      <c r="V323" s="23"/>
      <c r="W323" s="23"/>
      <c r="X323" s="23"/>
      <c r="Y323" s="23"/>
      <c r="Z323" s="23"/>
      <c r="AA323" s="23"/>
      <c r="AB323" s="15"/>
    </row>
    <row r="324" spans="1:29" ht="15" customHeight="1" x14ac:dyDescent="0.2">
      <c r="C324" s="383">
        <f t="shared" ref="C324:I324" si="30">SUM(C313:C323)</f>
        <v>220</v>
      </c>
      <c r="D324" s="383">
        <f t="shared" si="30"/>
        <v>90</v>
      </c>
      <c r="E324" s="383">
        <f t="shared" si="30"/>
        <v>40</v>
      </c>
      <c r="F324" s="383">
        <f t="shared" si="30"/>
        <v>90</v>
      </c>
      <c r="G324" s="383">
        <f t="shared" si="30"/>
        <v>399</v>
      </c>
      <c r="H324" s="383">
        <f t="shared" si="30"/>
        <v>399</v>
      </c>
      <c r="I324" s="383">
        <f t="shared" si="30"/>
        <v>310</v>
      </c>
      <c r="J324" s="383">
        <f t="shared" si="28"/>
        <v>220</v>
      </c>
      <c r="K324" s="383">
        <f t="shared" si="25"/>
        <v>310</v>
      </c>
      <c r="L324" s="4" t="s">
        <v>532</v>
      </c>
    </row>
    <row r="325" spans="1:29" ht="15" customHeight="1" thickBot="1" x14ac:dyDescent="0.25">
      <c r="L325" s="4" t="s">
        <v>532</v>
      </c>
    </row>
    <row r="326" spans="1:29" ht="15" customHeight="1" thickBot="1" x14ac:dyDescent="0.25">
      <c r="A326" s="1375" t="s">
        <v>2231</v>
      </c>
      <c r="B326" s="1376"/>
      <c r="C326" s="1376"/>
      <c r="D326" s="1376"/>
      <c r="E326" s="1376"/>
      <c r="F326" s="1377"/>
      <c r="G326" s="1378" t="s">
        <v>2366</v>
      </c>
      <c r="H326" s="1379"/>
      <c r="I326" s="1380"/>
      <c r="L326" s="952" t="s">
        <v>538</v>
      </c>
      <c r="M326" s="953"/>
      <c r="N326" s="953"/>
      <c r="O326" s="954"/>
    </row>
    <row r="327" spans="1:29" ht="15" customHeight="1" thickBot="1" x14ac:dyDescent="0.25">
      <c r="A327" s="753" t="s">
        <v>496</v>
      </c>
      <c r="B327" s="758" t="s">
        <v>497</v>
      </c>
      <c r="C327" s="759" t="s">
        <v>498</v>
      </c>
      <c r="D327" s="759" t="s">
        <v>499</v>
      </c>
      <c r="E327" s="759" t="s">
        <v>500</v>
      </c>
      <c r="F327" s="759" t="s">
        <v>501</v>
      </c>
      <c r="G327" s="760" t="s">
        <v>502</v>
      </c>
      <c r="H327" s="760" t="s">
        <v>503</v>
      </c>
      <c r="I327" s="761" t="s">
        <v>504</v>
      </c>
      <c r="L327" s="955"/>
      <c r="M327" s="956"/>
      <c r="N327" s="956"/>
      <c r="O327" s="957"/>
      <c r="Q327" s="24" t="s">
        <v>2375</v>
      </c>
      <c r="R327" s="683" t="s">
        <v>1615</v>
      </c>
      <c r="S327" s="683" t="s">
        <v>241</v>
      </c>
      <c r="T327" s="683" t="s">
        <v>1503</v>
      </c>
      <c r="U327" s="683" t="s">
        <v>564</v>
      </c>
      <c r="V327" s="683" t="s">
        <v>1784</v>
      </c>
      <c r="W327" s="683" t="s">
        <v>1530</v>
      </c>
      <c r="X327" s="683" t="s">
        <v>610</v>
      </c>
      <c r="Y327" s="683" t="s">
        <v>2089</v>
      </c>
      <c r="Z327" s="683" t="s">
        <v>544</v>
      </c>
      <c r="AA327" s="683" t="s">
        <v>1587</v>
      </c>
      <c r="AB327" s="683" t="s">
        <v>813</v>
      </c>
      <c r="AC327" s="684" t="s">
        <v>727</v>
      </c>
    </row>
    <row r="328" spans="1:29" ht="15" customHeight="1" x14ac:dyDescent="0.2">
      <c r="A328" s="757">
        <v>1</v>
      </c>
      <c r="B328" s="239" t="s">
        <v>106</v>
      </c>
      <c r="C328" s="240">
        <v>22</v>
      </c>
      <c r="D328" s="240">
        <v>18</v>
      </c>
      <c r="E328" s="240">
        <v>4</v>
      </c>
      <c r="F328" s="240">
        <v>0</v>
      </c>
      <c r="G328" s="240">
        <v>82</v>
      </c>
      <c r="H328" s="240">
        <v>24</v>
      </c>
      <c r="I328" s="241">
        <v>58</v>
      </c>
      <c r="J328" s="383">
        <f t="shared" si="28"/>
        <v>22</v>
      </c>
      <c r="K328" s="383">
        <f t="shared" ref="K328:K390" si="31">D328*3+E328</f>
        <v>58</v>
      </c>
      <c r="L328" s="927" t="s">
        <v>532</v>
      </c>
      <c r="M328" s="928"/>
      <c r="N328" s="928"/>
      <c r="O328" s="929"/>
      <c r="Q328" s="681" t="s">
        <v>1615</v>
      </c>
      <c r="R328" s="10"/>
      <c r="S328" s="20"/>
      <c r="T328" s="20"/>
      <c r="U328" s="20"/>
      <c r="V328" s="20"/>
      <c r="W328" s="20"/>
      <c r="X328" s="20"/>
      <c r="Y328" s="20"/>
      <c r="Z328" s="20"/>
      <c r="AA328" s="20"/>
      <c r="AB328" s="20"/>
      <c r="AC328" s="21"/>
    </row>
    <row r="329" spans="1:29" ht="15" customHeight="1" x14ac:dyDescent="0.2">
      <c r="A329" s="755">
        <v>2</v>
      </c>
      <c r="B329" s="242" t="s">
        <v>2370</v>
      </c>
      <c r="C329" s="2">
        <v>22</v>
      </c>
      <c r="D329" s="2">
        <v>15</v>
      </c>
      <c r="E329" s="2">
        <v>4</v>
      </c>
      <c r="F329" s="2">
        <v>3</v>
      </c>
      <c r="G329" s="2">
        <v>66</v>
      </c>
      <c r="H329" s="2">
        <v>33</v>
      </c>
      <c r="I329" s="162">
        <v>49</v>
      </c>
      <c r="J329" s="383">
        <f t="shared" si="28"/>
        <v>22</v>
      </c>
      <c r="K329" s="383">
        <f t="shared" si="31"/>
        <v>49</v>
      </c>
      <c r="L329" s="930"/>
      <c r="M329" s="931"/>
      <c r="N329" s="931"/>
      <c r="O329" s="932"/>
      <c r="Q329" s="681" t="s">
        <v>241</v>
      </c>
      <c r="R329" s="20"/>
      <c r="S329" s="10"/>
      <c r="T329" s="20"/>
      <c r="U329" s="20"/>
      <c r="V329" s="20"/>
      <c r="W329" s="20"/>
      <c r="X329" s="20"/>
      <c r="Y329" s="20"/>
      <c r="Z329" s="20"/>
      <c r="AA329" s="20"/>
      <c r="AB329" s="20"/>
      <c r="AC329" s="21"/>
    </row>
    <row r="330" spans="1:29" ht="15" customHeight="1" x14ac:dyDescent="0.2">
      <c r="A330" s="755">
        <v>3</v>
      </c>
      <c r="B330" s="242" t="s">
        <v>2372</v>
      </c>
      <c r="C330" s="2">
        <v>22</v>
      </c>
      <c r="D330" s="2">
        <v>13</v>
      </c>
      <c r="E330" s="2">
        <v>3</v>
      </c>
      <c r="F330" s="2">
        <v>6</v>
      </c>
      <c r="G330" s="2">
        <v>54</v>
      </c>
      <c r="H330" s="2">
        <v>33</v>
      </c>
      <c r="I330" s="162">
        <v>42</v>
      </c>
      <c r="J330" s="383">
        <f t="shared" si="28"/>
        <v>22</v>
      </c>
      <c r="K330" s="383">
        <f t="shared" si="31"/>
        <v>42</v>
      </c>
      <c r="L330" s="930"/>
      <c r="M330" s="931"/>
      <c r="N330" s="931"/>
      <c r="O330" s="932"/>
      <c r="Q330" s="681" t="s">
        <v>1503</v>
      </c>
      <c r="R330" s="20"/>
      <c r="S330" s="20"/>
      <c r="T330" s="10"/>
      <c r="U330" s="20"/>
      <c r="V330" s="20"/>
      <c r="W330" s="20"/>
      <c r="X330" s="20" t="s">
        <v>532</v>
      </c>
      <c r="Y330" s="20"/>
      <c r="Z330" s="20"/>
      <c r="AA330" s="20"/>
      <c r="AB330" s="20"/>
      <c r="AC330" s="21"/>
    </row>
    <row r="331" spans="1:29" ht="15" customHeight="1" x14ac:dyDescent="0.2">
      <c r="A331" s="755">
        <v>4</v>
      </c>
      <c r="B331" s="242" t="s">
        <v>2272</v>
      </c>
      <c r="C331" s="2">
        <v>22</v>
      </c>
      <c r="D331" s="2">
        <v>11</v>
      </c>
      <c r="E331" s="2">
        <v>5</v>
      </c>
      <c r="F331" s="2">
        <v>6</v>
      </c>
      <c r="G331" s="2">
        <v>44</v>
      </c>
      <c r="H331" s="2">
        <v>26</v>
      </c>
      <c r="I331" s="162">
        <v>38</v>
      </c>
      <c r="J331" s="383">
        <f t="shared" si="28"/>
        <v>22</v>
      </c>
      <c r="K331" s="383">
        <f t="shared" si="31"/>
        <v>38</v>
      </c>
      <c r="L331" s="930"/>
      <c r="M331" s="931"/>
      <c r="N331" s="931"/>
      <c r="O331" s="932"/>
      <c r="Q331" s="681" t="s">
        <v>564</v>
      </c>
      <c r="R331" s="20"/>
      <c r="S331" s="20"/>
      <c r="T331" s="20"/>
      <c r="U331" s="10"/>
      <c r="V331" s="20"/>
      <c r="W331" s="20"/>
      <c r="X331" s="20"/>
      <c r="Y331" s="20"/>
      <c r="Z331" s="20"/>
      <c r="AA331" s="20"/>
      <c r="AB331" s="20"/>
      <c r="AC331" s="21"/>
    </row>
    <row r="332" spans="1:29" ht="15" customHeight="1" x14ac:dyDescent="0.2">
      <c r="A332" s="755">
        <v>5</v>
      </c>
      <c r="B332" s="242" t="s">
        <v>1497</v>
      </c>
      <c r="C332" s="2">
        <v>22</v>
      </c>
      <c r="D332" s="2">
        <v>11</v>
      </c>
      <c r="E332" s="2">
        <v>2</v>
      </c>
      <c r="F332" s="2">
        <v>9</v>
      </c>
      <c r="G332" s="2">
        <v>48</v>
      </c>
      <c r="H332" s="2">
        <v>44</v>
      </c>
      <c r="I332" s="162">
        <v>35</v>
      </c>
      <c r="J332" s="383">
        <f t="shared" si="28"/>
        <v>22</v>
      </c>
      <c r="K332" s="383">
        <f t="shared" si="31"/>
        <v>35</v>
      </c>
      <c r="L332" s="930"/>
      <c r="M332" s="931"/>
      <c r="N332" s="931"/>
      <c r="O332" s="932"/>
      <c r="Q332" s="681" t="s">
        <v>1784</v>
      </c>
      <c r="R332" s="20"/>
      <c r="S332" s="20"/>
      <c r="T332" s="20"/>
      <c r="U332" s="20"/>
      <c r="V332" s="10"/>
      <c r="W332" s="20" t="s">
        <v>532</v>
      </c>
      <c r="X332" s="20"/>
      <c r="Y332" s="20"/>
      <c r="Z332" s="20"/>
      <c r="AA332" s="20"/>
      <c r="AB332" s="20"/>
      <c r="AC332" s="21"/>
    </row>
    <row r="333" spans="1:29" ht="15" customHeight="1" x14ac:dyDescent="0.2">
      <c r="A333" s="755">
        <v>6</v>
      </c>
      <c r="B333" s="242" t="s">
        <v>2378</v>
      </c>
      <c r="C333" s="2">
        <v>22</v>
      </c>
      <c r="D333" s="2">
        <v>10</v>
      </c>
      <c r="E333" s="2">
        <v>1</v>
      </c>
      <c r="F333" s="2">
        <v>11</v>
      </c>
      <c r="G333" s="2">
        <v>49</v>
      </c>
      <c r="H333" s="2">
        <v>41</v>
      </c>
      <c r="I333" s="162">
        <v>31</v>
      </c>
      <c r="J333" s="383">
        <f t="shared" si="28"/>
        <v>22</v>
      </c>
      <c r="K333" s="383">
        <f t="shared" si="31"/>
        <v>31</v>
      </c>
      <c r="L333" s="930"/>
      <c r="M333" s="931"/>
      <c r="N333" s="931"/>
      <c r="O333" s="932"/>
      <c r="Q333" s="681" t="s">
        <v>1530</v>
      </c>
      <c r="R333" s="20"/>
      <c r="S333" s="20"/>
      <c r="T333" s="20"/>
      <c r="U333" s="20"/>
      <c r="V333" s="20" t="s">
        <v>532</v>
      </c>
      <c r="W333" s="10"/>
      <c r="X333" s="20"/>
      <c r="Y333" s="20"/>
      <c r="Z333" s="20"/>
      <c r="AA333" s="20"/>
      <c r="AB333" s="20"/>
      <c r="AC333" s="21"/>
    </row>
    <row r="334" spans="1:29" ht="15" customHeight="1" x14ac:dyDescent="0.2">
      <c r="A334" s="755">
        <v>7</v>
      </c>
      <c r="B334" s="242" t="s">
        <v>1445</v>
      </c>
      <c r="C334" s="2">
        <v>22</v>
      </c>
      <c r="D334" s="2">
        <v>9</v>
      </c>
      <c r="E334" s="2">
        <v>3</v>
      </c>
      <c r="F334" s="2">
        <v>10</v>
      </c>
      <c r="G334" s="2">
        <v>58</v>
      </c>
      <c r="H334" s="2">
        <v>37</v>
      </c>
      <c r="I334" s="162">
        <v>30</v>
      </c>
      <c r="J334" s="383">
        <f t="shared" si="28"/>
        <v>22</v>
      </c>
      <c r="K334" s="383">
        <f t="shared" si="31"/>
        <v>30</v>
      </c>
      <c r="L334" s="930"/>
      <c r="M334" s="931"/>
      <c r="N334" s="931"/>
      <c r="O334" s="932"/>
      <c r="Q334" s="681" t="s">
        <v>610</v>
      </c>
      <c r="R334" s="20"/>
      <c r="S334" s="20"/>
      <c r="T334" s="20"/>
      <c r="U334" s="20"/>
      <c r="V334" s="20"/>
      <c r="W334" s="20"/>
      <c r="X334" s="10"/>
      <c r="Y334" s="20"/>
      <c r="Z334" s="20"/>
      <c r="AA334" s="20"/>
      <c r="AB334" s="20"/>
      <c r="AC334" s="21"/>
    </row>
    <row r="335" spans="1:29" ht="15" customHeight="1" x14ac:dyDescent="0.2">
      <c r="A335" s="755">
        <v>8</v>
      </c>
      <c r="B335" s="242" t="s">
        <v>2333</v>
      </c>
      <c r="C335" s="2">
        <v>22</v>
      </c>
      <c r="D335" s="2">
        <v>9</v>
      </c>
      <c r="E335" s="2">
        <v>3</v>
      </c>
      <c r="F335" s="2">
        <v>10</v>
      </c>
      <c r="G335" s="2">
        <v>42</v>
      </c>
      <c r="H335" s="2">
        <v>45</v>
      </c>
      <c r="I335" s="162">
        <v>30</v>
      </c>
      <c r="J335" s="383">
        <f t="shared" si="28"/>
        <v>22</v>
      </c>
      <c r="K335" s="383">
        <f t="shared" si="31"/>
        <v>30</v>
      </c>
      <c r="L335" s="930"/>
      <c r="M335" s="931"/>
      <c r="N335" s="931"/>
      <c r="O335" s="932"/>
      <c r="Q335" s="681" t="s">
        <v>2089</v>
      </c>
      <c r="R335" s="20"/>
      <c r="S335" s="20"/>
      <c r="T335" s="20"/>
      <c r="U335" s="20"/>
      <c r="V335" s="20"/>
      <c r="W335" s="20"/>
      <c r="X335" s="20"/>
      <c r="Y335" s="10"/>
      <c r="Z335" s="20"/>
      <c r="AA335" s="20"/>
      <c r="AB335" s="20"/>
      <c r="AC335" s="21"/>
    </row>
    <row r="336" spans="1:29" ht="15" customHeight="1" x14ac:dyDescent="0.2">
      <c r="A336" s="755">
        <v>9</v>
      </c>
      <c r="B336" s="242" t="s">
        <v>2289</v>
      </c>
      <c r="C336" s="2">
        <v>22</v>
      </c>
      <c r="D336" s="2">
        <v>6</v>
      </c>
      <c r="E336" s="2">
        <v>4</v>
      </c>
      <c r="F336" s="2">
        <v>12</v>
      </c>
      <c r="G336" s="2">
        <v>34</v>
      </c>
      <c r="H336" s="2">
        <v>50</v>
      </c>
      <c r="I336" s="162">
        <v>22</v>
      </c>
      <c r="J336" s="383">
        <f t="shared" si="28"/>
        <v>22</v>
      </c>
      <c r="K336" s="383">
        <f t="shared" si="31"/>
        <v>22</v>
      </c>
      <c r="L336" s="930"/>
      <c r="M336" s="931"/>
      <c r="N336" s="931"/>
      <c r="O336" s="932"/>
      <c r="Q336" s="681" t="s">
        <v>544</v>
      </c>
      <c r="R336" s="20"/>
      <c r="S336" s="20"/>
      <c r="T336" s="20"/>
      <c r="U336" s="20"/>
      <c r="V336" s="20"/>
      <c r="W336" s="20"/>
      <c r="X336" s="20"/>
      <c r="Y336" s="20"/>
      <c r="Z336" s="10"/>
      <c r="AA336" s="20" t="s">
        <v>532</v>
      </c>
      <c r="AB336" s="20"/>
      <c r="AC336" s="21"/>
    </row>
    <row r="337" spans="1:29" ht="15" customHeight="1" x14ac:dyDescent="0.2">
      <c r="A337" s="755">
        <v>10</v>
      </c>
      <c r="B337" s="242" t="s">
        <v>1451</v>
      </c>
      <c r="C337" s="2">
        <v>22</v>
      </c>
      <c r="D337" s="2">
        <v>6</v>
      </c>
      <c r="E337" s="2">
        <v>4</v>
      </c>
      <c r="F337" s="2">
        <v>12</v>
      </c>
      <c r="G337" s="2">
        <v>23</v>
      </c>
      <c r="H337" s="2">
        <v>49</v>
      </c>
      <c r="I337" s="162">
        <v>22</v>
      </c>
      <c r="J337" s="383">
        <f t="shared" si="28"/>
        <v>22</v>
      </c>
      <c r="K337" s="383">
        <f t="shared" si="31"/>
        <v>22</v>
      </c>
      <c r="L337" s="930"/>
      <c r="M337" s="931"/>
      <c r="N337" s="931"/>
      <c r="O337" s="932"/>
      <c r="Q337" s="681" t="s">
        <v>1587</v>
      </c>
      <c r="R337" s="20"/>
      <c r="S337" s="20"/>
      <c r="T337" s="20"/>
      <c r="U337" s="20"/>
      <c r="V337" s="20"/>
      <c r="W337" s="20"/>
      <c r="X337" s="20"/>
      <c r="Y337" s="20"/>
      <c r="Z337" s="20" t="s">
        <v>532</v>
      </c>
      <c r="AA337" s="10"/>
      <c r="AB337" s="20" t="s">
        <v>532</v>
      </c>
      <c r="AC337" s="21"/>
    </row>
    <row r="338" spans="1:29" ht="15" customHeight="1" x14ac:dyDescent="0.2">
      <c r="A338" s="755">
        <v>11</v>
      </c>
      <c r="B338" s="242" t="s">
        <v>2379</v>
      </c>
      <c r="C338" s="2">
        <v>22</v>
      </c>
      <c r="D338" s="2">
        <v>6</v>
      </c>
      <c r="E338" s="2">
        <v>3</v>
      </c>
      <c r="F338" s="2">
        <v>13</v>
      </c>
      <c r="G338" s="2">
        <v>35</v>
      </c>
      <c r="H338" s="2">
        <v>65</v>
      </c>
      <c r="I338" s="162">
        <v>21</v>
      </c>
      <c r="J338" s="383">
        <f t="shared" si="28"/>
        <v>22</v>
      </c>
      <c r="K338" s="383">
        <f t="shared" si="31"/>
        <v>21</v>
      </c>
      <c r="L338" s="930"/>
      <c r="M338" s="931"/>
      <c r="N338" s="931"/>
      <c r="O338" s="932"/>
      <c r="Q338" s="681" t="s">
        <v>813</v>
      </c>
      <c r="R338" s="20"/>
      <c r="S338" s="20"/>
      <c r="T338" s="20"/>
      <c r="U338" s="20"/>
      <c r="V338" s="20"/>
      <c r="W338" s="20"/>
      <c r="X338" s="20"/>
      <c r="Y338" s="20"/>
      <c r="Z338" s="20"/>
      <c r="AA338" s="20" t="s">
        <v>532</v>
      </c>
      <c r="AB338" s="10"/>
      <c r="AC338" s="21"/>
    </row>
    <row r="339" spans="1:29" ht="15" customHeight="1" thickBot="1" x14ac:dyDescent="0.25">
      <c r="A339" s="756">
        <v>12</v>
      </c>
      <c r="B339" s="243" t="s">
        <v>2062</v>
      </c>
      <c r="C339" s="3">
        <v>22</v>
      </c>
      <c r="D339" s="3">
        <v>0</v>
      </c>
      <c r="E339" s="3">
        <v>0</v>
      </c>
      <c r="F339" s="3">
        <v>22</v>
      </c>
      <c r="G339" s="3">
        <v>13</v>
      </c>
      <c r="H339" s="3">
        <v>101</v>
      </c>
      <c r="I339" s="164">
        <v>0</v>
      </c>
      <c r="J339" s="383">
        <f t="shared" si="28"/>
        <v>22</v>
      </c>
      <c r="K339" s="383">
        <f t="shared" si="31"/>
        <v>0</v>
      </c>
      <c r="L339" s="933"/>
      <c r="M339" s="934"/>
      <c r="N339" s="934"/>
      <c r="O339" s="935"/>
      <c r="Q339" s="682" t="s">
        <v>727</v>
      </c>
      <c r="R339" s="23"/>
      <c r="S339" s="23"/>
      <c r="T339" s="23"/>
      <c r="U339" s="23"/>
      <c r="V339" s="23"/>
      <c r="W339" s="23"/>
      <c r="X339" s="23"/>
      <c r="Y339" s="23"/>
      <c r="Z339" s="23"/>
      <c r="AA339" s="23"/>
      <c r="AB339" s="23"/>
      <c r="AC339" s="15"/>
    </row>
    <row r="340" spans="1:29" ht="15" customHeight="1" x14ac:dyDescent="0.2">
      <c r="C340" s="383">
        <f t="shared" ref="C340:I340" si="32">SUM(C328:C339)</f>
        <v>264</v>
      </c>
      <c r="D340" s="383">
        <f t="shared" si="32"/>
        <v>114</v>
      </c>
      <c r="E340" s="383">
        <f t="shared" si="32"/>
        <v>36</v>
      </c>
      <c r="F340" s="383">
        <f t="shared" si="32"/>
        <v>114</v>
      </c>
      <c r="G340" s="383">
        <f t="shared" si="32"/>
        <v>548</v>
      </c>
      <c r="H340" s="383">
        <f t="shared" si="32"/>
        <v>548</v>
      </c>
      <c r="I340" s="383">
        <f t="shared" si="32"/>
        <v>378</v>
      </c>
      <c r="J340" s="383">
        <f t="shared" si="28"/>
        <v>264</v>
      </c>
      <c r="K340" s="383">
        <f t="shared" si="31"/>
        <v>378</v>
      </c>
      <c r="L340" s="4" t="s">
        <v>532</v>
      </c>
    </row>
    <row r="341" spans="1:29" ht="15" customHeight="1" thickBot="1" x14ac:dyDescent="0.25"/>
    <row r="342" spans="1:29" ht="15" customHeight="1" x14ac:dyDescent="0.2">
      <c r="A342" s="1131" t="s">
        <v>491</v>
      </c>
      <c r="B342" s="1132"/>
      <c r="C342" s="1170" t="s">
        <v>2380</v>
      </c>
      <c r="D342" s="1171"/>
      <c r="E342" s="1171"/>
      <c r="F342" s="1171"/>
      <c r="G342" s="1171"/>
      <c r="H342" s="1171"/>
      <c r="I342" s="1172"/>
      <c r="P342" s="5" t="s">
        <v>532</v>
      </c>
      <c r="U342" s="5" t="s">
        <v>532</v>
      </c>
    </row>
    <row r="343" spans="1:29" ht="15" customHeight="1" thickBot="1" x14ac:dyDescent="0.25">
      <c r="A343" s="1133"/>
      <c r="B343" s="1134"/>
      <c r="C343" s="1173"/>
      <c r="D343" s="1174"/>
      <c r="E343" s="1174"/>
      <c r="F343" s="1174"/>
      <c r="G343" s="1174"/>
      <c r="H343" s="1174"/>
      <c r="I343" s="1175"/>
    </row>
    <row r="344" spans="1:29" ht="15" customHeight="1" thickBot="1" x14ac:dyDescent="0.25"/>
    <row r="345" spans="1:29" ht="15" customHeight="1" thickBot="1" x14ac:dyDescent="0.25">
      <c r="A345" s="1389" t="s">
        <v>2302</v>
      </c>
      <c r="B345" s="1390"/>
      <c r="C345" s="1390"/>
      <c r="D345" s="1390"/>
      <c r="E345" s="1390"/>
      <c r="F345" s="1391"/>
      <c r="G345" s="1386" t="s">
        <v>2380</v>
      </c>
      <c r="H345" s="1387"/>
      <c r="I345" s="1388"/>
      <c r="L345" s="952" t="s">
        <v>538</v>
      </c>
      <c r="M345" s="953"/>
      <c r="N345" s="953"/>
      <c r="O345" s="954"/>
    </row>
    <row r="346" spans="1:29" ht="15" customHeight="1" thickBot="1" x14ac:dyDescent="0.25">
      <c r="A346" s="741" t="s">
        <v>496</v>
      </c>
      <c r="B346" s="747" t="s">
        <v>497</v>
      </c>
      <c r="C346" s="748" t="s">
        <v>498</v>
      </c>
      <c r="D346" s="748" t="s">
        <v>499</v>
      </c>
      <c r="E346" s="748" t="s">
        <v>500</v>
      </c>
      <c r="F346" s="748" t="s">
        <v>501</v>
      </c>
      <c r="G346" s="749" t="s">
        <v>502</v>
      </c>
      <c r="H346" s="749" t="s">
        <v>503</v>
      </c>
      <c r="I346" s="750" t="s">
        <v>504</v>
      </c>
      <c r="L346" s="955"/>
      <c r="M346" s="956"/>
      <c r="N346" s="956"/>
      <c r="O346" s="957"/>
      <c r="Q346" s="24" t="s">
        <v>2381</v>
      </c>
      <c r="R346" s="420" t="s">
        <v>503</v>
      </c>
      <c r="S346" s="420" t="s">
        <v>116</v>
      </c>
      <c r="T346" s="420" t="s">
        <v>117</v>
      </c>
      <c r="U346" s="420" t="s">
        <v>901</v>
      </c>
      <c r="V346" s="420" t="s">
        <v>500</v>
      </c>
      <c r="W346" s="420" t="s">
        <v>610</v>
      </c>
      <c r="X346" s="420" t="s">
        <v>514</v>
      </c>
      <c r="Y346" s="420" t="s">
        <v>544</v>
      </c>
      <c r="Z346" s="420" t="s">
        <v>777</v>
      </c>
      <c r="AA346" s="420" t="s">
        <v>1684</v>
      </c>
      <c r="AB346" s="421" t="s">
        <v>704</v>
      </c>
    </row>
    <row r="347" spans="1:29" ht="15" customHeight="1" x14ac:dyDescent="0.2">
      <c r="A347" s="743">
        <v>1</v>
      </c>
      <c r="B347" s="239" t="s">
        <v>1431</v>
      </c>
      <c r="C347" s="240">
        <v>20</v>
      </c>
      <c r="D347" s="240">
        <v>15</v>
      </c>
      <c r="E347" s="240">
        <v>4</v>
      </c>
      <c r="F347" s="240">
        <v>1</v>
      </c>
      <c r="G347" s="240">
        <v>50</v>
      </c>
      <c r="H347" s="240">
        <v>18</v>
      </c>
      <c r="I347" s="241">
        <v>49</v>
      </c>
      <c r="J347" s="383">
        <f t="shared" si="28"/>
        <v>20</v>
      </c>
      <c r="K347" s="383">
        <f t="shared" si="31"/>
        <v>49</v>
      </c>
      <c r="L347" s="927" t="s">
        <v>532</v>
      </c>
      <c r="M347" s="928"/>
      <c r="N347" s="928"/>
      <c r="O347" s="929"/>
      <c r="Q347" s="422" t="s">
        <v>503</v>
      </c>
      <c r="R347" s="10"/>
      <c r="S347" s="20"/>
      <c r="T347" s="20"/>
      <c r="U347" s="20"/>
      <c r="V347" s="20"/>
      <c r="W347" s="20"/>
      <c r="X347" s="20"/>
      <c r="Y347" s="20"/>
      <c r="Z347" s="20" t="s">
        <v>1207</v>
      </c>
      <c r="AA347" s="20"/>
      <c r="AB347" s="21"/>
    </row>
    <row r="348" spans="1:29" ht="15" customHeight="1" x14ac:dyDescent="0.2">
      <c r="A348" s="744">
        <v>2</v>
      </c>
      <c r="B348" s="242" t="s">
        <v>781</v>
      </c>
      <c r="C348" s="2">
        <v>20</v>
      </c>
      <c r="D348" s="2">
        <v>13</v>
      </c>
      <c r="E348" s="2">
        <v>7</v>
      </c>
      <c r="F348" s="2">
        <v>0</v>
      </c>
      <c r="G348" s="2">
        <v>40</v>
      </c>
      <c r="H348" s="2">
        <v>14</v>
      </c>
      <c r="I348" s="162">
        <v>46</v>
      </c>
      <c r="J348" s="383">
        <f t="shared" si="28"/>
        <v>20</v>
      </c>
      <c r="K348" s="383">
        <f t="shared" si="31"/>
        <v>46</v>
      </c>
      <c r="L348" s="930"/>
      <c r="M348" s="931"/>
      <c r="N348" s="931"/>
      <c r="O348" s="932"/>
      <c r="Q348" s="422" t="s">
        <v>116</v>
      </c>
      <c r="R348" s="20"/>
      <c r="S348" s="10"/>
      <c r="T348" s="20"/>
      <c r="U348" s="20"/>
      <c r="V348" s="20"/>
      <c r="W348" s="20"/>
      <c r="X348" s="20"/>
      <c r="Y348" s="20"/>
      <c r="Z348" s="20" t="s">
        <v>1602</v>
      </c>
      <c r="AA348" s="20"/>
      <c r="AB348" s="21"/>
    </row>
    <row r="349" spans="1:29" ht="15" customHeight="1" x14ac:dyDescent="0.2">
      <c r="A349" s="744">
        <v>3</v>
      </c>
      <c r="B349" s="242" t="s">
        <v>816</v>
      </c>
      <c r="C349" s="2">
        <v>20</v>
      </c>
      <c r="D349" s="2">
        <v>14</v>
      </c>
      <c r="E349" s="2">
        <v>3</v>
      </c>
      <c r="F349" s="2">
        <v>3</v>
      </c>
      <c r="G349" s="2">
        <v>50</v>
      </c>
      <c r="H349" s="2">
        <v>21</v>
      </c>
      <c r="I349" s="162">
        <v>45</v>
      </c>
      <c r="J349" s="383">
        <f t="shared" si="28"/>
        <v>20</v>
      </c>
      <c r="K349" s="383">
        <f t="shared" si="31"/>
        <v>45</v>
      </c>
      <c r="L349" s="930"/>
      <c r="M349" s="931"/>
      <c r="N349" s="931"/>
      <c r="O349" s="932"/>
      <c r="Q349" s="422" t="s">
        <v>117</v>
      </c>
      <c r="R349" s="20"/>
      <c r="S349" s="20"/>
      <c r="T349" s="10"/>
      <c r="U349" s="20"/>
      <c r="V349" s="20"/>
      <c r="W349" s="20"/>
      <c r="X349" s="20"/>
      <c r="Y349" s="20"/>
      <c r="Z349" s="20" t="s">
        <v>1602</v>
      </c>
      <c r="AA349" s="20"/>
      <c r="AB349" s="21"/>
    </row>
    <row r="350" spans="1:29" ht="15" customHeight="1" x14ac:dyDescent="0.2">
      <c r="A350" s="744">
        <v>4</v>
      </c>
      <c r="B350" s="242" t="s">
        <v>708</v>
      </c>
      <c r="C350" s="2">
        <v>20</v>
      </c>
      <c r="D350" s="2">
        <v>8</v>
      </c>
      <c r="E350" s="2">
        <v>7</v>
      </c>
      <c r="F350" s="2">
        <v>5</v>
      </c>
      <c r="G350" s="2">
        <v>31</v>
      </c>
      <c r="H350" s="2">
        <v>28</v>
      </c>
      <c r="I350" s="162">
        <v>31</v>
      </c>
      <c r="J350" s="383">
        <f t="shared" si="28"/>
        <v>20</v>
      </c>
      <c r="K350" s="383">
        <f t="shared" si="31"/>
        <v>31</v>
      </c>
      <c r="L350" s="930"/>
      <c r="M350" s="931"/>
      <c r="N350" s="931"/>
      <c r="O350" s="932"/>
      <c r="Q350" s="422" t="s">
        <v>901</v>
      </c>
      <c r="R350" s="20"/>
      <c r="S350" s="20"/>
      <c r="T350" s="20"/>
      <c r="U350" s="10"/>
      <c r="V350" s="20"/>
      <c r="W350" s="20"/>
      <c r="X350" s="20"/>
      <c r="Y350" s="20"/>
      <c r="Z350" s="20" t="s">
        <v>1210</v>
      </c>
      <c r="AA350" s="20"/>
      <c r="AB350" s="21"/>
    </row>
    <row r="351" spans="1:29" ht="15" customHeight="1" x14ac:dyDescent="0.2">
      <c r="A351" s="744">
        <v>5</v>
      </c>
      <c r="B351" s="242" t="s">
        <v>174</v>
      </c>
      <c r="C351" s="2">
        <v>20</v>
      </c>
      <c r="D351" s="2">
        <v>6</v>
      </c>
      <c r="E351" s="2">
        <v>10</v>
      </c>
      <c r="F351" s="2">
        <v>4</v>
      </c>
      <c r="G351" s="2">
        <v>39</v>
      </c>
      <c r="H351" s="2">
        <v>34</v>
      </c>
      <c r="I351" s="162">
        <v>28</v>
      </c>
      <c r="J351" s="383">
        <f t="shared" si="28"/>
        <v>20</v>
      </c>
      <c r="K351" s="383">
        <f t="shared" si="31"/>
        <v>28</v>
      </c>
      <c r="L351" s="930"/>
      <c r="M351" s="931"/>
      <c r="N351" s="931"/>
      <c r="O351" s="932"/>
      <c r="Q351" s="422" t="s">
        <v>500</v>
      </c>
      <c r="R351" s="20"/>
      <c r="S351" s="20"/>
      <c r="T351" s="20"/>
      <c r="U351" s="20"/>
      <c r="V351" s="10"/>
      <c r="W351" s="20" t="s">
        <v>532</v>
      </c>
      <c r="X351" s="20"/>
      <c r="Y351" s="20"/>
      <c r="Z351" s="20" t="s">
        <v>1599</v>
      </c>
      <c r="AA351" s="20"/>
      <c r="AB351" s="21"/>
    </row>
    <row r="352" spans="1:29" ht="15" customHeight="1" x14ac:dyDescent="0.2">
      <c r="A352" s="744">
        <v>6</v>
      </c>
      <c r="B352" s="242" t="s">
        <v>529</v>
      </c>
      <c r="C352" s="2">
        <v>20</v>
      </c>
      <c r="D352" s="2">
        <v>7</v>
      </c>
      <c r="E352" s="2">
        <v>5</v>
      </c>
      <c r="F352" s="2">
        <v>8</v>
      </c>
      <c r="G352" s="2">
        <v>41</v>
      </c>
      <c r="H352" s="2">
        <v>39</v>
      </c>
      <c r="I352" s="162">
        <v>26</v>
      </c>
      <c r="J352" s="383">
        <f t="shared" si="28"/>
        <v>20</v>
      </c>
      <c r="K352" s="383">
        <f t="shared" si="31"/>
        <v>26</v>
      </c>
      <c r="L352" s="930"/>
      <c r="M352" s="931"/>
      <c r="N352" s="931"/>
      <c r="O352" s="932"/>
      <c r="Q352" s="422" t="s">
        <v>610</v>
      </c>
      <c r="R352" s="20"/>
      <c r="S352" s="20"/>
      <c r="T352" s="20"/>
      <c r="U352" s="20"/>
      <c r="V352" s="20" t="s">
        <v>532</v>
      </c>
      <c r="W352" s="10"/>
      <c r="X352" s="20"/>
      <c r="Y352" s="20"/>
      <c r="Z352" s="20" t="s">
        <v>1602</v>
      </c>
      <c r="AA352" s="20"/>
      <c r="AB352" s="21"/>
    </row>
    <row r="353" spans="1:31" ht="15" customHeight="1" x14ac:dyDescent="0.2">
      <c r="A353" s="744">
        <v>7</v>
      </c>
      <c r="B353" s="242" t="s">
        <v>554</v>
      </c>
      <c r="C353" s="2">
        <v>20</v>
      </c>
      <c r="D353" s="2">
        <v>5</v>
      </c>
      <c r="E353" s="2">
        <v>5</v>
      </c>
      <c r="F353" s="2">
        <v>10</v>
      </c>
      <c r="G353" s="2">
        <v>26</v>
      </c>
      <c r="H353" s="2">
        <v>34</v>
      </c>
      <c r="I353" s="162">
        <v>20</v>
      </c>
      <c r="J353" s="383">
        <f t="shared" si="28"/>
        <v>20</v>
      </c>
      <c r="K353" s="383">
        <f t="shared" si="31"/>
        <v>20</v>
      </c>
      <c r="L353" s="930"/>
      <c r="M353" s="931"/>
      <c r="N353" s="931"/>
      <c r="O353" s="932"/>
      <c r="Q353" s="422" t="s">
        <v>514</v>
      </c>
      <c r="R353" s="20"/>
      <c r="S353" s="20"/>
      <c r="T353" s="20"/>
      <c r="U353" s="20"/>
      <c r="V353" s="20"/>
      <c r="W353" s="20"/>
      <c r="X353" s="10"/>
      <c r="Y353" s="20"/>
      <c r="Z353" s="20" t="s">
        <v>1642</v>
      </c>
      <c r="AA353" s="20"/>
      <c r="AB353" s="21"/>
    </row>
    <row r="354" spans="1:31" ht="15" customHeight="1" x14ac:dyDescent="0.2">
      <c r="A354" s="744">
        <v>8</v>
      </c>
      <c r="B354" s="242" t="s">
        <v>761</v>
      </c>
      <c r="C354" s="2">
        <v>20</v>
      </c>
      <c r="D354" s="2">
        <v>6</v>
      </c>
      <c r="E354" s="2">
        <v>2</v>
      </c>
      <c r="F354" s="2">
        <v>12</v>
      </c>
      <c r="G354" s="2">
        <v>24</v>
      </c>
      <c r="H354" s="2">
        <v>34</v>
      </c>
      <c r="I354" s="162">
        <v>20</v>
      </c>
      <c r="J354" s="383">
        <f t="shared" si="28"/>
        <v>20</v>
      </c>
      <c r="K354" s="383">
        <f t="shared" si="31"/>
        <v>20</v>
      </c>
      <c r="L354" s="930"/>
      <c r="M354" s="931"/>
      <c r="N354" s="931"/>
      <c r="O354" s="932"/>
      <c r="Q354" s="422" t="s">
        <v>544</v>
      </c>
      <c r="R354" s="20"/>
      <c r="S354" s="20"/>
      <c r="T354" s="20"/>
      <c r="U354" s="20"/>
      <c r="V354" s="20"/>
      <c r="W354" s="20"/>
      <c r="X354" s="20"/>
      <c r="Y354" s="10"/>
      <c r="Z354" s="20" t="s">
        <v>1210</v>
      </c>
      <c r="AA354" s="20"/>
      <c r="AB354" s="21"/>
    </row>
    <row r="355" spans="1:31" ht="15" customHeight="1" x14ac:dyDescent="0.2">
      <c r="A355" s="744">
        <v>9</v>
      </c>
      <c r="B355" s="242" t="s">
        <v>164</v>
      </c>
      <c r="C355" s="2">
        <v>20</v>
      </c>
      <c r="D355" s="2">
        <v>2</v>
      </c>
      <c r="E355" s="2">
        <v>8</v>
      </c>
      <c r="F355" s="2">
        <v>10</v>
      </c>
      <c r="G355" s="2">
        <v>30</v>
      </c>
      <c r="H355" s="2">
        <v>44</v>
      </c>
      <c r="I355" s="162">
        <v>14</v>
      </c>
      <c r="J355" s="383">
        <f t="shared" si="28"/>
        <v>20</v>
      </c>
      <c r="K355" s="383">
        <f t="shared" si="31"/>
        <v>14</v>
      </c>
      <c r="L355" s="930"/>
      <c r="M355" s="931"/>
      <c r="N355" s="931"/>
      <c r="O355" s="932"/>
      <c r="Q355" s="422" t="s">
        <v>777</v>
      </c>
      <c r="R355" s="20" t="s">
        <v>1490</v>
      </c>
      <c r="S355" s="20" t="s">
        <v>628</v>
      </c>
      <c r="T355" s="20" t="s">
        <v>1600</v>
      </c>
      <c r="U355" s="20" t="s">
        <v>1493</v>
      </c>
      <c r="V355" s="20" t="s">
        <v>1675</v>
      </c>
      <c r="W355" s="20" t="s">
        <v>1490</v>
      </c>
      <c r="X355" s="20" t="s">
        <v>1490</v>
      </c>
      <c r="Y355" s="20" t="s">
        <v>1207</v>
      </c>
      <c r="Z355" s="10"/>
      <c r="AA355" s="20" t="s">
        <v>1207</v>
      </c>
      <c r="AB355" s="21" t="s">
        <v>1207</v>
      </c>
    </row>
    <row r="356" spans="1:31" ht="15" customHeight="1" x14ac:dyDescent="0.2">
      <c r="A356" s="744">
        <v>10</v>
      </c>
      <c r="B356" s="242" t="s">
        <v>737</v>
      </c>
      <c r="C356" s="2">
        <v>20</v>
      </c>
      <c r="D356" s="2">
        <v>2</v>
      </c>
      <c r="E356" s="2">
        <v>6</v>
      </c>
      <c r="F356" s="2">
        <v>12</v>
      </c>
      <c r="G356" s="2">
        <v>20</v>
      </c>
      <c r="H356" s="2">
        <v>54</v>
      </c>
      <c r="I356" s="162">
        <v>12</v>
      </c>
      <c r="J356" s="383">
        <f t="shared" si="28"/>
        <v>20</v>
      </c>
      <c r="K356" s="383">
        <f t="shared" si="31"/>
        <v>12</v>
      </c>
      <c r="L356" s="930"/>
      <c r="M356" s="931"/>
      <c r="N356" s="931"/>
      <c r="O356" s="932"/>
      <c r="Q356" s="422" t="s">
        <v>1684</v>
      </c>
      <c r="R356" s="20"/>
      <c r="S356" s="20"/>
      <c r="T356" s="20"/>
      <c r="U356" s="20"/>
      <c r="V356" s="20"/>
      <c r="W356" s="20"/>
      <c r="X356" s="20"/>
      <c r="Y356" s="20"/>
      <c r="Z356" s="20" t="s">
        <v>1207</v>
      </c>
      <c r="AA356" s="10"/>
      <c r="AB356" s="21"/>
    </row>
    <row r="357" spans="1:31" ht="15" customHeight="1" thickBot="1" x14ac:dyDescent="0.25">
      <c r="A357" s="745">
        <v>11</v>
      </c>
      <c r="B357" s="243" t="s">
        <v>906</v>
      </c>
      <c r="C357" s="3">
        <v>20</v>
      </c>
      <c r="D357" s="3">
        <v>2</v>
      </c>
      <c r="E357" s="3">
        <v>3</v>
      </c>
      <c r="F357" s="3">
        <v>15</v>
      </c>
      <c r="G357" s="3">
        <v>17</v>
      </c>
      <c r="H357" s="3">
        <v>48</v>
      </c>
      <c r="I357" s="164">
        <v>9</v>
      </c>
      <c r="J357" s="383">
        <f t="shared" si="28"/>
        <v>20</v>
      </c>
      <c r="K357" s="383">
        <f t="shared" si="31"/>
        <v>9</v>
      </c>
      <c r="L357" s="933"/>
      <c r="M357" s="934"/>
      <c r="N357" s="934"/>
      <c r="O357" s="935"/>
      <c r="Q357" s="423" t="s">
        <v>704</v>
      </c>
      <c r="R357" s="23"/>
      <c r="S357" s="23"/>
      <c r="T357" s="23"/>
      <c r="U357" s="23"/>
      <c r="V357" s="23"/>
      <c r="W357" s="23"/>
      <c r="X357" s="23"/>
      <c r="Y357" s="23"/>
      <c r="Z357" s="23" t="s">
        <v>1597</v>
      </c>
      <c r="AA357" s="23"/>
      <c r="AB357" s="15"/>
    </row>
    <row r="358" spans="1:31" ht="15" customHeight="1" x14ac:dyDescent="0.2">
      <c r="C358" s="383">
        <f t="shared" ref="C358:H358" si="33">SUM(C347:C357)</f>
        <v>220</v>
      </c>
      <c r="D358" s="383">
        <f t="shared" si="33"/>
        <v>80</v>
      </c>
      <c r="E358" s="383">
        <f t="shared" si="33"/>
        <v>60</v>
      </c>
      <c r="F358" s="383">
        <f t="shared" si="33"/>
        <v>80</v>
      </c>
      <c r="G358" s="383">
        <f t="shared" si="33"/>
        <v>368</v>
      </c>
      <c r="H358" s="383">
        <f t="shared" si="33"/>
        <v>368</v>
      </c>
      <c r="I358" s="383">
        <f>D358*3+E358</f>
        <v>300</v>
      </c>
      <c r="J358" s="383">
        <f t="shared" si="28"/>
        <v>220</v>
      </c>
      <c r="K358" s="383">
        <f t="shared" si="31"/>
        <v>300</v>
      </c>
      <c r="L358" s="4" t="s">
        <v>532</v>
      </c>
    </row>
    <row r="359" spans="1:31" ht="15" customHeight="1" thickBot="1" x14ac:dyDescent="0.25">
      <c r="Q359" s="5" t="s">
        <v>532</v>
      </c>
    </row>
    <row r="360" spans="1:31" ht="15" customHeight="1" thickBot="1" x14ac:dyDescent="0.25">
      <c r="A360" s="1389" t="s">
        <v>2304</v>
      </c>
      <c r="B360" s="1390"/>
      <c r="C360" s="1390"/>
      <c r="D360" s="1390"/>
      <c r="E360" s="1390"/>
      <c r="F360" s="1391"/>
      <c r="G360" s="1386" t="s">
        <v>2380</v>
      </c>
      <c r="H360" s="1387"/>
      <c r="I360" s="1388"/>
      <c r="L360" s="1216" t="s">
        <v>588</v>
      </c>
      <c r="M360" s="1217"/>
      <c r="N360" s="1217"/>
      <c r="O360" s="1218"/>
    </row>
    <row r="361" spans="1:31" ht="15" customHeight="1" thickBot="1" x14ac:dyDescent="0.25">
      <c r="A361" s="741" t="s">
        <v>496</v>
      </c>
      <c r="B361" s="747" t="s">
        <v>497</v>
      </c>
      <c r="C361" s="748" t="s">
        <v>498</v>
      </c>
      <c r="D361" s="748" t="s">
        <v>499</v>
      </c>
      <c r="E361" s="748" t="s">
        <v>500</v>
      </c>
      <c r="F361" s="748" t="s">
        <v>501</v>
      </c>
      <c r="G361" s="749" t="s">
        <v>502</v>
      </c>
      <c r="H361" s="749" t="s">
        <v>503</v>
      </c>
      <c r="I361" s="750" t="s">
        <v>504</v>
      </c>
      <c r="L361" s="1219"/>
      <c r="M361" s="1220"/>
      <c r="N361" s="1220"/>
      <c r="O361" s="1221"/>
      <c r="Q361" s="24" t="s">
        <v>2381</v>
      </c>
      <c r="R361" s="420" t="s">
        <v>503</v>
      </c>
      <c r="S361" s="420" t="s">
        <v>506</v>
      </c>
      <c r="T361" s="420" t="s">
        <v>902</v>
      </c>
      <c r="U361" s="420" t="s">
        <v>158</v>
      </c>
      <c r="V361" s="420" t="s">
        <v>1631</v>
      </c>
      <c r="W361" s="420" t="s">
        <v>566</v>
      </c>
      <c r="X361" s="420" t="s">
        <v>501</v>
      </c>
      <c r="Y361" s="420" t="s">
        <v>591</v>
      </c>
      <c r="Z361" s="420" t="s">
        <v>2136</v>
      </c>
      <c r="AA361" s="420" t="s">
        <v>769</v>
      </c>
      <c r="AB361" s="420" t="s">
        <v>120</v>
      </c>
      <c r="AC361" s="420" t="s">
        <v>547</v>
      </c>
      <c r="AD361" s="420" t="s">
        <v>1306</v>
      </c>
      <c r="AE361" s="421" t="s">
        <v>1214</v>
      </c>
    </row>
    <row r="362" spans="1:31" ht="15" customHeight="1" x14ac:dyDescent="0.2">
      <c r="A362" s="743">
        <v>1</v>
      </c>
      <c r="B362" s="239" t="s">
        <v>534</v>
      </c>
      <c r="C362" s="240">
        <v>26</v>
      </c>
      <c r="D362" s="240">
        <v>21</v>
      </c>
      <c r="E362" s="240">
        <v>3</v>
      </c>
      <c r="F362" s="240">
        <v>2</v>
      </c>
      <c r="G362" s="240">
        <v>59</v>
      </c>
      <c r="H362" s="240">
        <v>26</v>
      </c>
      <c r="I362" s="241">
        <v>66</v>
      </c>
      <c r="J362" s="383">
        <f t="shared" si="28"/>
        <v>26</v>
      </c>
      <c r="K362" s="383">
        <f t="shared" si="31"/>
        <v>66</v>
      </c>
      <c r="L362" s="927" t="s">
        <v>532</v>
      </c>
      <c r="M362" s="928"/>
      <c r="N362" s="928"/>
      <c r="O362" s="929"/>
      <c r="Q362" s="422" t="s">
        <v>503</v>
      </c>
      <c r="R362" s="10"/>
      <c r="S362" s="20"/>
      <c r="T362" s="20"/>
      <c r="U362" s="20"/>
      <c r="V362" s="20"/>
      <c r="W362" s="20"/>
      <c r="X362" s="20"/>
      <c r="Y362" s="20"/>
      <c r="Z362" s="20"/>
      <c r="AA362" s="20"/>
      <c r="AB362" s="20"/>
      <c r="AC362" s="20"/>
      <c r="AD362" s="20"/>
      <c r="AE362" s="21"/>
    </row>
    <row r="363" spans="1:31" ht="15" customHeight="1" x14ac:dyDescent="0.2">
      <c r="A363" s="744">
        <v>2</v>
      </c>
      <c r="B363" s="242" t="s">
        <v>1307</v>
      </c>
      <c r="C363" s="2">
        <v>26</v>
      </c>
      <c r="D363" s="2">
        <v>12</v>
      </c>
      <c r="E363" s="2">
        <v>8</v>
      </c>
      <c r="F363" s="2">
        <v>6</v>
      </c>
      <c r="G363" s="2">
        <v>54</v>
      </c>
      <c r="H363" s="2">
        <v>38</v>
      </c>
      <c r="I363" s="162">
        <v>44</v>
      </c>
      <c r="J363" s="383">
        <f t="shared" si="28"/>
        <v>26</v>
      </c>
      <c r="K363" s="383">
        <f t="shared" si="31"/>
        <v>44</v>
      </c>
      <c r="L363" s="930"/>
      <c r="M363" s="931"/>
      <c r="N363" s="931"/>
      <c r="O363" s="932"/>
      <c r="Q363" s="422" t="s">
        <v>506</v>
      </c>
      <c r="R363" s="20"/>
      <c r="S363" s="10"/>
      <c r="T363" s="20"/>
      <c r="U363" s="20"/>
      <c r="V363" s="20"/>
      <c r="W363" s="20"/>
      <c r="X363" s="20"/>
      <c r="Y363" s="20"/>
      <c r="Z363" s="20"/>
      <c r="AA363" s="20"/>
      <c r="AB363" s="20"/>
      <c r="AC363" s="20"/>
      <c r="AD363" s="20"/>
      <c r="AE363" s="21"/>
    </row>
    <row r="364" spans="1:31" ht="15" customHeight="1" x14ac:dyDescent="0.2">
      <c r="A364" s="744">
        <v>3</v>
      </c>
      <c r="B364" s="242" t="s">
        <v>575</v>
      </c>
      <c r="C364" s="2">
        <v>26</v>
      </c>
      <c r="D364" s="2">
        <v>12</v>
      </c>
      <c r="E364" s="2">
        <v>8</v>
      </c>
      <c r="F364" s="2">
        <v>6</v>
      </c>
      <c r="G364" s="2">
        <v>41</v>
      </c>
      <c r="H364" s="2">
        <v>27</v>
      </c>
      <c r="I364" s="162">
        <v>44</v>
      </c>
      <c r="J364" s="383">
        <f t="shared" si="28"/>
        <v>26</v>
      </c>
      <c r="K364" s="383">
        <f t="shared" si="31"/>
        <v>44</v>
      </c>
      <c r="L364" s="930"/>
      <c r="M364" s="931"/>
      <c r="N364" s="931"/>
      <c r="O364" s="932"/>
      <c r="Q364" s="422" t="s">
        <v>902</v>
      </c>
      <c r="R364" s="20"/>
      <c r="S364" s="20"/>
      <c r="T364" s="10"/>
      <c r="U364" s="20"/>
      <c r="V364" s="20"/>
      <c r="W364" s="20"/>
      <c r="X364" s="20"/>
      <c r="Y364" s="20"/>
      <c r="Z364" s="20"/>
      <c r="AA364" s="20"/>
      <c r="AB364" s="20"/>
      <c r="AC364" s="20"/>
      <c r="AD364" s="20"/>
      <c r="AE364" s="21"/>
    </row>
    <row r="365" spans="1:31" ht="15" customHeight="1" x14ac:dyDescent="0.2">
      <c r="A365" s="744">
        <v>4</v>
      </c>
      <c r="B365" s="242" t="s">
        <v>42</v>
      </c>
      <c r="C365" s="2">
        <v>26</v>
      </c>
      <c r="D365" s="2">
        <v>10</v>
      </c>
      <c r="E365" s="2">
        <v>9</v>
      </c>
      <c r="F365" s="2">
        <v>7</v>
      </c>
      <c r="G365" s="2">
        <v>40</v>
      </c>
      <c r="H365" s="2">
        <v>31</v>
      </c>
      <c r="I365" s="162">
        <v>39</v>
      </c>
      <c r="J365" s="383">
        <f t="shared" si="28"/>
        <v>26</v>
      </c>
      <c r="K365" s="383">
        <f t="shared" si="31"/>
        <v>39</v>
      </c>
      <c r="L365" s="930"/>
      <c r="M365" s="931"/>
      <c r="N365" s="931"/>
      <c r="O365" s="932"/>
      <c r="Q365" s="422" t="s">
        <v>158</v>
      </c>
      <c r="R365" s="20"/>
      <c r="S365" s="20"/>
      <c r="T365" s="20"/>
      <c r="U365" s="10"/>
      <c r="V365" s="20"/>
      <c r="W365" s="20"/>
      <c r="X365" s="20"/>
      <c r="Y365" s="20"/>
      <c r="Z365" s="20"/>
      <c r="AA365" s="20"/>
      <c r="AB365" s="20"/>
      <c r="AC365" s="20"/>
      <c r="AD365" s="20"/>
      <c r="AE365" s="21"/>
    </row>
    <row r="366" spans="1:31" ht="15" customHeight="1" x14ac:dyDescent="0.2">
      <c r="A366" s="744">
        <v>5</v>
      </c>
      <c r="B366" s="242" t="s">
        <v>1923</v>
      </c>
      <c r="C366" s="2">
        <v>26</v>
      </c>
      <c r="D366" s="2">
        <v>10</v>
      </c>
      <c r="E366" s="2">
        <v>8</v>
      </c>
      <c r="F366" s="2">
        <v>8</v>
      </c>
      <c r="G366" s="2">
        <v>40</v>
      </c>
      <c r="H366" s="2">
        <v>34</v>
      </c>
      <c r="I366" s="162">
        <v>38</v>
      </c>
      <c r="J366" s="383">
        <f t="shared" si="28"/>
        <v>26</v>
      </c>
      <c r="K366" s="383">
        <f t="shared" si="31"/>
        <v>38</v>
      </c>
      <c r="L366" s="930"/>
      <c r="M366" s="931"/>
      <c r="N366" s="931"/>
      <c r="O366" s="932"/>
      <c r="Q366" s="422" t="s">
        <v>1631</v>
      </c>
      <c r="R366" s="20"/>
      <c r="S366" s="20"/>
      <c r="T366" s="20"/>
      <c r="U366" s="20"/>
      <c r="V366" s="10"/>
      <c r="W366" s="20"/>
      <c r="X366" s="20"/>
      <c r="Y366" s="20"/>
      <c r="Z366" s="20" t="s">
        <v>532</v>
      </c>
      <c r="AA366" s="20"/>
      <c r="AB366" s="20"/>
      <c r="AC366" s="20"/>
      <c r="AD366" s="20"/>
      <c r="AE366" s="21"/>
    </row>
    <row r="367" spans="1:31" ht="15" customHeight="1" x14ac:dyDescent="0.2">
      <c r="A367" s="744">
        <v>6</v>
      </c>
      <c r="B367" s="242" t="s">
        <v>767</v>
      </c>
      <c r="C367" s="2">
        <v>26</v>
      </c>
      <c r="D367" s="2">
        <v>10</v>
      </c>
      <c r="E367" s="2">
        <v>7</v>
      </c>
      <c r="F367" s="2">
        <v>9</v>
      </c>
      <c r="G367" s="2">
        <v>43</v>
      </c>
      <c r="H367" s="2">
        <v>57</v>
      </c>
      <c r="I367" s="162">
        <v>37</v>
      </c>
      <c r="J367" s="383">
        <f t="shared" si="28"/>
        <v>26</v>
      </c>
      <c r="K367" s="383">
        <f t="shared" si="31"/>
        <v>37</v>
      </c>
      <c r="L367" s="930"/>
      <c r="M367" s="931"/>
      <c r="N367" s="931"/>
      <c r="O367" s="932"/>
      <c r="Q367" s="422" t="s">
        <v>566</v>
      </c>
      <c r="R367" s="20"/>
      <c r="S367" s="20"/>
      <c r="T367" s="20"/>
      <c r="U367" s="20"/>
      <c r="V367" s="20"/>
      <c r="W367" s="10"/>
      <c r="X367" s="20"/>
      <c r="Y367" s="20"/>
      <c r="Z367" s="20"/>
      <c r="AA367" s="20"/>
      <c r="AB367" s="20"/>
      <c r="AC367" s="20"/>
      <c r="AD367" s="20"/>
      <c r="AE367" s="21"/>
    </row>
    <row r="368" spans="1:31" ht="15" customHeight="1" x14ac:dyDescent="0.2">
      <c r="A368" s="744">
        <v>7</v>
      </c>
      <c r="B368" s="242" t="s">
        <v>558</v>
      </c>
      <c r="C368" s="2">
        <v>26</v>
      </c>
      <c r="D368" s="2">
        <v>8</v>
      </c>
      <c r="E368" s="2">
        <v>12</v>
      </c>
      <c r="F368" s="2">
        <v>6</v>
      </c>
      <c r="G368" s="2">
        <v>44</v>
      </c>
      <c r="H368" s="2">
        <v>41</v>
      </c>
      <c r="I368" s="162">
        <v>36</v>
      </c>
      <c r="J368" s="383">
        <f t="shared" si="28"/>
        <v>26</v>
      </c>
      <c r="K368" s="383">
        <f t="shared" si="31"/>
        <v>36</v>
      </c>
      <c r="L368" s="930"/>
      <c r="M368" s="931"/>
      <c r="N368" s="931"/>
      <c r="O368" s="932"/>
      <c r="Q368" s="422" t="s">
        <v>501</v>
      </c>
      <c r="R368" s="20"/>
      <c r="S368" s="20"/>
      <c r="T368" s="20"/>
      <c r="U368" s="20"/>
      <c r="V368" s="20"/>
      <c r="W368" s="20"/>
      <c r="X368" s="10"/>
      <c r="Y368" s="20" t="s">
        <v>532</v>
      </c>
      <c r="Z368" s="20"/>
      <c r="AA368" s="20"/>
      <c r="AB368" s="20"/>
      <c r="AC368" s="20"/>
      <c r="AD368" s="20"/>
      <c r="AE368" s="21"/>
    </row>
    <row r="369" spans="1:31" ht="15" customHeight="1" x14ac:dyDescent="0.2">
      <c r="A369" s="744">
        <v>8</v>
      </c>
      <c r="B369" s="242" t="s">
        <v>1518</v>
      </c>
      <c r="C369" s="2">
        <v>26</v>
      </c>
      <c r="D369" s="2">
        <v>10</v>
      </c>
      <c r="E369" s="2">
        <v>3</v>
      </c>
      <c r="F369" s="2">
        <v>13</v>
      </c>
      <c r="G369" s="2">
        <v>38</v>
      </c>
      <c r="H369" s="2">
        <v>48</v>
      </c>
      <c r="I369" s="162">
        <v>33</v>
      </c>
      <c r="J369" s="383">
        <f t="shared" ref="J369:J432" si="34">D369+E369+F369</f>
        <v>26</v>
      </c>
      <c r="K369" s="383">
        <f t="shared" si="31"/>
        <v>33</v>
      </c>
      <c r="L369" s="930"/>
      <c r="M369" s="931"/>
      <c r="N369" s="931"/>
      <c r="O369" s="932"/>
      <c r="Q369" s="422" t="s">
        <v>591</v>
      </c>
      <c r="R369" s="20"/>
      <c r="S369" s="20"/>
      <c r="T369" s="20"/>
      <c r="U369" s="20"/>
      <c r="V369" s="20"/>
      <c r="W369" s="20"/>
      <c r="X369" s="20" t="s">
        <v>532</v>
      </c>
      <c r="Y369" s="10"/>
      <c r="Z369" s="20"/>
      <c r="AA369" s="20"/>
      <c r="AB369" s="20"/>
      <c r="AC369" s="20"/>
      <c r="AD369" s="20"/>
      <c r="AE369" s="21"/>
    </row>
    <row r="370" spans="1:31" ht="15" customHeight="1" x14ac:dyDescent="0.2">
      <c r="A370" s="744">
        <v>9</v>
      </c>
      <c r="B370" s="242" t="s">
        <v>1808</v>
      </c>
      <c r="C370" s="2">
        <v>26</v>
      </c>
      <c r="D370" s="2">
        <v>8</v>
      </c>
      <c r="E370" s="2">
        <v>8</v>
      </c>
      <c r="F370" s="2">
        <v>10</v>
      </c>
      <c r="G370" s="2">
        <v>44</v>
      </c>
      <c r="H370" s="2">
        <v>49</v>
      </c>
      <c r="I370" s="162">
        <v>32</v>
      </c>
      <c r="J370" s="383">
        <f t="shared" si="34"/>
        <v>26</v>
      </c>
      <c r="K370" s="383">
        <f t="shared" si="31"/>
        <v>32</v>
      </c>
      <c r="L370" s="930"/>
      <c r="M370" s="931"/>
      <c r="N370" s="931"/>
      <c r="O370" s="932"/>
      <c r="Q370" s="422" t="s">
        <v>2136</v>
      </c>
      <c r="R370" s="20"/>
      <c r="S370" s="20"/>
      <c r="T370" s="20"/>
      <c r="U370" s="20"/>
      <c r="V370" s="20"/>
      <c r="W370" s="20"/>
      <c r="X370" s="20"/>
      <c r="Y370" s="20"/>
      <c r="Z370" s="10"/>
      <c r="AA370" s="20"/>
      <c r="AB370" s="20"/>
      <c r="AC370" s="20"/>
      <c r="AD370" s="20"/>
      <c r="AE370" s="21"/>
    </row>
    <row r="371" spans="1:31" ht="15" customHeight="1" x14ac:dyDescent="0.2">
      <c r="A371" s="744">
        <v>10</v>
      </c>
      <c r="B371" s="242" t="s">
        <v>551</v>
      </c>
      <c r="C371" s="2">
        <v>26</v>
      </c>
      <c r="D371" s="2">
        <v>8</v>
      </c>
      <c r="E371" s="2">
        <v>4</v>
      </c>
      <c r="F371" s="2">
        <v>14</v>
      </c>
      <c r="G371" s="2">
        <v>38</v>
      </c>
      <c r="H371" s="2">
        <v>44</v>
      </c>
      <c r="I371" s="162">
        <v>28</v>
      </c>
      <c r="J371" s="383">
        <f t="shared" si="34"/>
        <v>26</v>
      </c>
      <c r="K371" s="383">
        <f t="shared" si="31"/>
        <v>28</v>
      </c>
      <c r="L371" s="930"/>
      <c r="M371" s="931"/>
      <c r="N371" s="931"/>
      <c r="O371" s="932"/>
      <c r="Q371" s="422" t="s">
        <v>769</v>
      </c>
      <c r="R371" s="20"/>
      <c r="S371" s="20"/>
      <c r="T371" s="20"/>
      <c r="U371" s="20"/>
      <c r="V371" s="20"/>
      <c r="W371" s="20"/>
      <c r="X371" s="20"/>
      <c r="Y371" s="20"/>
      <c r="Z371" s="20"/>
      <c r="AA371" s="10"/>
      <c r="AB371" s="20"/>
      <c r="AC371" s="20"/>
      <c r="AD371" s="20"/>
      <c r="AE371" s="21"/>
    </row>
    <row r="372" spans="1:31" ht="15" customHeight="1" x14ac:dyDescent="0.2">
      <c r="A372" s="744">
        <v>11</v>
      </c>
      <c r="B372" s="242" t="s">
        <v>1635</v>
      </c>
      <c r="C372" s="2">
        <v>26</v>
      </c>
      <c r="D372" s="2">
        <v>7</v>
      </c>
      <c r="E372" s="2">
        <v>7</v>
      </c>
      <c r="F372" s="2">
        <v>12</v>
      </c>
      <c r="G372" s="2">
        <v>36</v>
      </c>
      <c r="H372" s="2">
        <v>47</v>
      </c>
      <c r="I372" s="162">
        <v>28</v>
      </c>
      <c r="J372" s="383">
        <f t="shared" si="34"/>
        <v>26</v>
      </c>
      <c r="K372" s="383">
        <f t="shared" si="31"/>
        <v>28</v>
      </c>
      <c r="L372" s="930"/>
      <c r="M372" s="931"/>
      <c r="N372" s="931"/>
      <c r="O372" s="932"/>
      <c r="Q372" s="422" t="s">
        <v>120</v>
      </c>
      <c r="R372" s="20" t="s">
        <v>532</v>
      </c>
      <c r="S372" s="20"/>
      <c r="T372" s="20"/>
      <c r="U372" s="20"/>
      <c r="V372" s="20"/>
      <c r="W372" s="20"/>
      <c r="X372" s="20"/>
      <c r="Y372" s="20"/>
      <c r="Z372" s="20"/>
      <c r="AA372" s="20"/>
      <c r="AB372" s="10"/>
      <c r="AC372" s="20" t="s">
        <v>532</v>
      </c>
      <c r="AD372" s="20"/>
      <c r="AE372" s="21"/>
    </row>
    <row r="373" spans="1:31" ht="15" customHeight="1" x14ac:dyDescent="0.2">
      <c r="A373" s="744">
        <v>12</v>
      </c>
      <c r="B373" s="242" t="s">
        <v>819</v>
      </c>
      <c r="C373" s="2">
        <v>26</v>
      </c>
      <c r="D373" s="2">
        <v>7</v>
      </c>
      <c r="E373" s="2">
        <v>4</v>
      </c>
      <c r="F373" s="2">
        <v>15</v>
      </c>
      <c r="G373" s="2">
        <v>34</v>
      </c>
      <c r="H373" s="2">
        <v>53</v>
      </c>
      <c r="I373" s="162">
        <v>25</v>
      </c>
      <c r="J373" s="383">
        <f t="shared" si="34"/>
        <v>26</v>
      </c>
      <c r="K373" s="383">
        <f t="shared" si="31"/>
        <v>25</v>
      </c>
      <c r="L373" s="930"/>
      <c r="M373" s="931"/>
      <c r="N373" s="931"/>
      <c r="O373" s="932"/>
      <c r="Q373" s="422" t="s">
        <v>547</v>
      </c>
      <c r="R373" s="20"/>
      <c r="S373" s="20"/>
      <c r="T373" s="20"/>
      <c r="U373" s="20"/>
      <c r="V373" s="20"/>
      <c r="W373" s="20"/>
      <c r="X373" s="20"/>
      <c r="Y373" s="20"/>
      <c r="Z373" s="20"/>
      <c r="AA373" s="20"/>
      <c r="AB373" s="20" t="s">
        <v>532</v>
      </c>
      <c r="AC373" s="10"/>
      <c r="AD373" s="20" t="s">
        <v>532</v>
      </c>
      <c r="AE373" s="21"/>
    </row>
    <row r="374" spans="1:31" ht="15" customHeight="1" x14ac:dyDescent="0.2">
      <c r="A374" s="744">
        <v>13</v>
      </c>
      <c r="B374" s="242" t="s">
        <v>1827</v>
      </c>
      <c r="C374" s="2">
        <v>26</v>
      </c>
      <c r="D374" s="2">
        <v>6</v>
      </c>
      <c r="E374" s="2">
        <v>7</v>
      </c>
      <c r="F374" s="2">
        <v>13</v>
      </c>
      <c r="G374" s="2">
        <v>32</v>
      </c>
      <c r="H374" s="2">
        <v>51</v>
      </c>
      <c r="I374" s="162">
        <v>25</v>
      </c>
      <c r="J374" s="383">
        <f t="shared" si="34"/>
        <v>26</v>
      </c>
      <c r="K374" s="383">
        <f t="shared" si="31"/>
        <v>25</v>
      </c>
      <c r="L374" s="930"/>
      <c r="M374" s="931"/>
      <c r="N374" s="931"/>
      <c r="O374" s="932"/>
      <c r="Q374" s="422" t="s">
        <v>1306</v>
      </c>
      <c r="R374" s="20"/>
      <c r="S374" s="20"/>
      <c r="T374" s="20"/>
      <c r="U374" s="20"/>
      <c r="V374" s="20"/>
      <c r="W374" s="20"/>
      <c r="X374" s="20"/>
      <c r="Y374" s="20"/>
      <c r="Z374" s="20"/>
      <c r="AA374" s="20"/>
      <c r="AB374" s="20"/>
      <c r="AC374" s="20" t="s">
        <v>532</v>
      </c>
      <c r="AD374" s="10"/>
      <c r="AE374" s="21"/>
    </row>
    <row r="375" spans="1:31" ht="15" customHeight="1" thickBot="1" x14ac:dyDescent="0.25">
      <c r="A375" s="745">
        <v>14</v>
      </c>
      <c r="B375" s="243" t="s">
        <v>2138</v>
      </c>
      <c r="C375" s="3">
        <v>26</v>
      </c>
      <c r="D375" s="3">
        <v>6</v>
      </c>
      <c r="E375" s="3">
        <v>6</v>
      </c>
      <c r="F375" s="3">
        <v>14</v>
      </c>
      <c r="G375" s="3">
        <v>34</v>
      </c>
      <c r="H375" s="3">
        <v>57</v>
      </c>
      <c r="I375" s="164">
        <v>24</v>
      </c>
      <c r="J375" s="383">
        <f t="shared" si="34"/>
        <v>26</v>
      </c>
      <c r="K375" s="383">
        <f t="shared" si="31"/>
        <v>24</v>
      </c>
      <c r="L375" s="933"/>
      <c r="M375" s="934"/>
      <c r="N375" s="934"/>
      <c r="O375" s="935"/>
      <c r="Q375" s="423" t="s">
        <v>1214</v>
      </c>
      <c r="R375" s="23"/>
      <c r="S375" s="23"/>
      <c r="T375" s="23"/>
      <c r="U375" s="23"/>
      <c r="V375" s="23"/>
      <c r="W375" s="23"/>
      <c r="X375" s="23"/>
      <c r="Y375" s="23"/>
      <c r="Z375" s="23"/>
      <c r="AA375" s="23"/>
      <c r="AB375" s="23"/>
      <c r="AC375" s="23"/>
      <c r="AD375" s="23"/>
      <c r="AE375" s="15"/>
    </row>
    <row r="376" spans="1:31" ht="15" customHeight="1" x14ac:dyDescent="0.2">
      <c r="C376" s="383">
        <f t="shared" ref="C376:I376" si="35">SUM(C362:C375)</f>
        <v>364</v>
      </c>
      <c r="D376" s="383">
        <f t="shared" si="35"/>
        <v>135</v>
      </c>
      <c r="E376" s="383">
        <f t="shared" si="35"/>
        <v>94</v>
      </c>
      <c r="F376" s="383">
        <f t="shared" si="35"/>
        <v>135</v>
      </c>
      <c r="G376" s="383">
        <f t="shared" si="35"/>
        <v>577</v>
      </c>
      <c r="H376" s="383">
        <f t="shared" si="35"/>
        <v>603</v>
      </c>
      <c r="I376" s="383">
        <f t="shared" si="35"/>
        <v>499</v>
      </c>
      <c r="J376" s="383">
        <f t="shared" si="34"/>
        <v>364</v>
      </c>
      <c r="K376" s="383">
        <f t="shared" si="31"/>
        <v>499</v>
      </c>
      <c r="L376" s="4" t="s">
        <v>532</v>
      </c>
    </row>
    <row r="377" spans="1:31" ht="15" customHeight="1" thickBot="1" x14ac:dyDescent="0.25"/>
    <row r="378" spans="1:31" ht="15" customHeight="1" thickBot="1" x14ac:dyDescent="0.25">
      <c r="A378" s="1384" t="s">
        <v>2306</v>
      </c>
      <c r="B378" s="1385"/>
      <c r="C378" s="1385"/>
      <c r="D378" s="1385"/>
      <c r="E378" s="1385"/>
      <c r="F378" s="1385"/>
      <c r="G378" s="1381" t="s">
        <v>2380</v>
      </c>
      <c r="H378" s="1382"/>
      <c r="I378" s="1383"/>
      <c r="L378" s="1216" t="s">
        <v>588</v>
      </c>
      <c r="M378" s="1217"/>
      <c r="N378" s="1217"/>
      <c r="O378" s="1218"/>
    </row>
    <row r="379" spans="1:31" ht="15" customHeight="1" thickBot="1" x14ac:dyDescent="0.25">
      <c r="A379" s="741" t="s">
        <v>496</v>
      </c>
      <c r="B379" s="747" t="s">
        <v>497</v>
      </c>
      <c r="C379" s="748" t="s">
        <v>498</v>
      </c>
      <c r="D379" s="748" t="s">
        <v>499</v>
      </c>
      <c r="E379" s="748" t="s">
        <v>500</v>
      </c>
      <c r="F379" s="748" t="s">
        <v>501</v>
      </c>
      <c r="G379" s="749" t="s">
        <v>502</v>
      </c>
      <c r="H379" s="749" t="s">
        <v>503</v>
      </c>
      <c r="I379" s="750" t="s">
        <v>504</v>
      </c>
      <c r="L379" s="1219"/>
      <c r="M379" s="1220"/>
      <c r="N379" s="1220"/>
      <c r="O379" s="1221"/>
      <c r="Q379" s="24" t="s">
        <v>2381</v>
      </c>
      <c r="R379" s="420" t="s">
        <v>716</v>
      </c>
      <c r="S379" s="420" t="s">
        <v>901</v>
      </c>
      <c r="T379" s="420" t="s">
        <v>902</v>
      </c>
      <c r="U379" s="420" t="s">
        <v>700</v>
      </c>
      <c r="V379" s="420" t="s">
        <v>511</v>
      </c>
      <c r="W379" s="420" t="s">
        <v>1178</v>
      </c>
      <c r="X379" s="420" t="s">
        <v>322</v>
      </c>
      <c r="Y379" s="420" t="s">
        <v>533</v>
      </c>
      <c r="Z379" s="420" t="s">
        <v>299</v>
      </c>
      <c r="AA379" s="420" t="s">
        <v>1587</v>
      </c>
      <c r="AB379" s="420" t="s">
        <v>1313</v>
      </c>
      <c r="AC379" s="420" t="s">
        <v>153</v>
      </c>
      <c r="AD379" s="421" t="s">
        <v>499</v>
      </c>
    </row>
    <row r="380" spans="1:31" ht="15" customHeight="1" x14ac:dyDescent="0.2">
      <c r="A380" s="746">
        <v>1</v>
      </c>
      <c r="B380" s="159" t="s">
        <v>128</v>
      </c>
      <c r="C380" s="158">
        <v>24</v>
      </c>
      <c r="D380" s="158">
        <v>18</v>
      </c>
      <c r="E380" s="158">
        <v>2</v>
      </c>
      <c r="F380" s="158">
        <v>4</v>
      </c>
      <c r="G380" s="158">
        <v>45</v>
      </c>
      <c r="H380" s="158">
        <v>19</v>
      </c>
      <c r="I380" s="161">
        <v>56</v>
      </c>
      <c r="J380" s="383">
        <f t="shared" si="34"/>
        <v>24</v>
      </c>
      <c r="K380" s="383">
        <f t="shared" si="31"/>
        <v>56</v>
      </c>
      <c r="L380" s="927" t="s">
        <v>532</v>
      </c>
      <c r="M380" s="928"/>
      <c r="N380" s="928"/>
      <c r="O380" s="929"/>
      <c r="Q380" s="422" t="s">
        <v>716</v>
      </c>
      <c r="R380" s="10"/>
      <c r="S380" s="20"/>
      <c r="T380" s="20"/>
      <c r="U380" s="20"/>
      <c r="V380" s="20"/>
      <c r="W380" s="20"/>
      <c r="X380" s="20"/>
      <c r="Y380" s="20" t="s">
        <v>1495</v>
      </c>
      <c r="Z380" s="20"/>
      <c r="AA380" s="20"/>
      <c r="AB380" s="20"/>
      <c r="AC380" s="20"/>
      <c r="AD380" s="21"/>
    </row>
    <row r="381" spans="1:31" ht="15" customHeight="1" x14ac:dyDescent="0.2">
      <c r="A381" s="744">
        <v>2</v>
      </c>
      <c r="B381" s="160" t="s">
        <v>1598</v>
      </c>
      <c r="C381" s="2">
        <v>24</v>
      </c>
      <c r="D381" s="2">
        <v>15</v>
      </c>
      <c r="E381" s="2">
        <v>4</v>
      </c>
      <c r="F381" s="2">
        <v>5</v>
      </c>
      <c r="G381" s="2">
        <v>69</v>
      </c>
      <c r="H381" s="2">
        <v>35</v>
      </c>
      <c r="I381" s="162">
        <v>49</v>
      </c>
      <c r="J381" s="383">
        <f t="shared" si="34"/>
        <v>24</v>
      </c>
      <c r="K381" s="383">
        <f t="shared" si="31"/>
        <v>49</v>
      </c>
      <c r="L381" s="930"/>
      <c r="M381" s="931"/>
      <c r="N381" s="931"/>
      <c r="O381" s="932"/>
      <c r="Q381" s="422" t="s">
        <v>901</v>
      </c>
      <c r="R381" s="20"/>
      <c r="S381" s="10"/>
      <c r="T381" s="20"/>
      <c r="U381" s="20"/>
      <c r="V381" s="20"/>
      <c r="W381" s="20"/>
      <c r="X381" s="20"/>
      <c r="Y381" s="20" t="s">
        <v>1210</v>
      </c>
      <c r="Z381" s="20"/>
      <c r="AA381" s="20"/>
      <c r="AB381" s="20"/>
      <c r="AC381" s="20"/>
      <c r="AD381" s="21"/>
    </row>
    <row r="382" spans="1:31" ht="15" customHeight="1" x14ac:dyDescent="0.2">
      <c r="A382" s="744">
        <v>3</v>
      </c>
      <c r="B382" s="160" t="s">
        <v>2170</v>
      </c>
      <c r="C382" s="2">
        <v>24</v>
      </c>
      <c r="D382" s="2">
        <v>15</v>
      </c>
      <c r="E382" s="2">
        <v>4</v>
      </c>
      <c r="F382" s="2">
        <v>5</v>
      </c>
      <c r="G382" s="2">
        <v>61</v>
      </c>
      <c r="H382" s="2">
        <v>28</v>
      </c>
      <c r="I382" s="162">
        <v>49</v>
      </c>
      <c r="J382" s="383">
        <f t="shared" si="34"/>
        <v>24</v>
      </c>
      <c r="K382" s="383">
        <f t="shared" si="31"/>
        <v>49</v>
      </c>
      <c r="L382" s="930"/>
      <c r="M382" s="931"/>
      <c r="N382" s="931"/>
      <c r="O382" s="932"/>
      <c r="Q382" s="422" t="s">
        <v>902</v>
      </c>
      <c r="R382" s="20"/>
      <c r="S382" s="20"/>
      <c r="T382" s="10"/>
      <c r="U382" s="20"/>
      <c r="V382" s="20"/>
      <c r="W382" s="20"/>
      <c r="X382" s="20"/>
      <c r="Y382" s="20" t="s">
        <v>285</v>
      </c>
      <c r="Z382" s="20"/>
      <c r="AA382" s="20"/>
      <c r="AB382" s="20"/>
      <c r="AC382" s="20"/>
      <c r="AD382" s="21"/>
    </row>
    <row r="383" spans="1:31" ht="15" customHeight="1" x14ac:dyDescent="0.2">
      <c r="A383" s="744">
        <v>4</v>
      </c>
      <c r="B383" s="160" t="s">
        <v>1314</v>
      </c>
      <c r="C383" s="2">
        <v>24</v>
      </c>
      <c r="D383" s="2">
        <v>13</v>
      </c>
      <c r="E383" s="2">
        <v>5</v>
      </c>
      <c r="F383" s="2">
        <v>6</v>
      </c>
      <c r="G383" s="2">
        <v>34</v>
      </c>
      <c r="H383" s="2">
        <v>22</v>
      </c>
      <c r="I383" s="162">
        <v>44</v>
      </c>
      <c r="J383" s="383">
        <f t="shared" si="34"/>
        <v>24</v>
      </c>
      <c r="K383" s="383">
        <f t="shared" si="31"/>
        <v>44</v>
      </c>
      <c r="L383" s="930"/>
      <c r="M383" s="931"/>
      <c r="N383" s="931"/>
      <c r="O383" s="932"/>
      <c r="Q383" s="422" t="s">
        <v>700</v>
      </c>
      <c r="R383" s="20"/>
      <c r="S383" s="20"/>
      <c r="T383" s="20"/>
      <c r="U383" s="10"/>
      <c r="V383" s="20"/>
      <c r="W383" s="20"/>
      <c r="X383" s="20"/>
      <c r="Y383" s="20" t="s">
        <v>1541</v>
      </c>
      <c r="Z383" s="20"/>
      <c r="AA383" s="20"/>
      <c r="AB383" s="20"/>
      <c r="AC383" s="20"/>
      <c r="AD383" s="21"/>
    </row>
    <row r="384" spans="1:31" ht="15" customHeight="1" x14ac:dyDescent="0.2">
      <c r="A384" s="744">
        <v>5</v>
      </c>
      <c r="B384" s="160" t="s">
        <v>89</v>
      </c>
      <c r="C384" s="2">
        <v>24</v>
      </c>
      <c r="D384" s="2">
        <v>12</v>
      </c>
      <c r="E384" s="2">
        <v>6</v>
      </c>
      <c r="F384" s="2">
        <v>6</v>
      </c>
      <c r="G384" s="2">
        <v>39</v>
      </c>
      <c r="H384" s="2">
        <v>22</v>
      </c>
      <c r="I384" s="162">
        <v>42</v>
      </c>
      <c r="J384" s="383">
        <f t="shared" si="34"/>
        <v>24</v>
      </c>
      <c r="K384" s="383">
        <f t="shared" si="31"/>
        <v>42</v>
      </c>
      <c r="L384" s="930"/>
      <c r="M384" s="931"/>
      <c r="N384" s="931"/>
      <c r="O384" s="932"/>
      <c r="Q384" s="422" t="s">
        <v>511</v>
      </c>
      <c r="R384" s="20"/>
      <c r="S384" s="20"/>
      <c r="T384" s="20"/>
      <c r="U384" s="20"/>
      <c r="V384" s="10"/>
      <c r="W384" s="20"/>
      <c r="X384" s="20"/>
      <c r="Y384" s="20" t="s">
        <v>1539</v>
      </c>
      <c r="Z384" s="20"/>
      <c r="AA384" s="20"/>
      <c r="AB384" s="20"/>
      <c r="AC384" s="20"/>
      <c r="AD384" s="21"/>
    </row>
    <row r="385" spans="1:31" ht="15" customHeight="1" x14ac:dyDescent="0.2">
      <c r="A385" s="744">
        <v>6</v>
      </c>
      <c r="B385" s="160" t="s">
        <v>711</v>
      </c>
      <c r="C385" s="2">
        <v>24</v>
      </c>
      <c r="D385" s="2">
        <v>10</v>
      </c>
      <c r="E385" s="2">
        <v>6</v>
      </c>
      <c r="F385" s="2">
        <v>8</v>
      </c>
      <c r="G385" s="2">
        <v>57</v>
      </c>
      <c r="H385" s="2">
        <v>48</v>
      </c>
      <c r="I385" s="162">
        <v>36</v>
      </c>
      <c r="J385" s="383">
        <f t="shared" si="34"/>
        <v>24</v>
      </c>
      <c r="K385" s="383">
        <f t="shared" si="31"/>
        <v>36</v>
      </c>
      <c r="L385" s="930"/>
      <c r="M385" s="931"/>
      <c r="N385" s="931"/>
      <c r="O385" s="932"/>
      <c r="Q385" s="422" t="s">
        <v>1178</v>
      </c>
      <c r="R385" s="20"/>
      <c r="S385" s="20"/>
      <c r="T385" s="20"/>
      <c r="U385" s="20"/>
      <c r="V385" s="20"/>
      <c r="W385" s="10"/>
      <c r="X385" s="20"/>
      <c r="Y385" s="20" t="s">
        <v>1597</v>
      </c>
      <c r="Z385" s="20"/>
      <c r="AA385" s="20"/>
      <c r="AB385" s="20"/>
      <c r="AC385" s="20"/>
      <c r="AD385" s="21"/>
    </row>
    <row r="386" spans="1:31" ht="15" customHeight="1" x14ac:dyDescent="0.2">
      <c r="A386" s="744">
        <v>7</v>
      </c>
      <c r="B386" s="160" t="s">
        <v>1180</v>
      </c>
      <c r="C386" s="2">
        <v>24</v>
      </c>
      <c r="D386" s="2">
        <v>10</v>
      </c>
      <c r="E386" s="2">
        <v>6</v>
      </c>
      <c r="F386" s="2">
        <v>8</v>
      </c>
      <c r="G386" s="2">
        <v>41</v>
      </c>
      <c r="H386" s="2">
        <v>35</v>
      </c>
      <c r="I386" s="162">
        <v>36</v>
      </c>
      <c r="J386" s="383">
        <f t="shared" si="34"/>
        <v>24</v>
      </c>
      <c r="K386" s="383">
        <f t="shared" si="31"/>
        <v>36</v>
      </c>
      <c r="L386" s="930"/>
      <c r="M386" s="931"/>
      <c r="N386" s="931"/>
      <c r="O386" s="932"/>
      <c r="Q386" s="422" t="s">
        <v>322</v>
      </c>
      <c r="R386" s="20"/>
      <c r="S386" s="20"/>
      <c r="T386" s="20"/>
      <c r="U386" s="20"/>
      <c r="V386" s="20"/>
      <c r="W386" s="20"/>
      <c r="X386" s="10"/>
      <c r="Y386" s="20" t="s">
        <v>1493</v>
      </c>
      <c r="Z386" s="20"/>
      <c r="AA386" s="20"/>
      <c r="AB386" s="20"/>
      <c r="AC386" s="20"/>
      <c r="AD386" s="21"/>
    </row>
    <row r="387" spans="1:31" ht="15" customHeight="1" x14ac:dyDescent="0.2">
      <c r="A387" s="744">
        <v>8</v>
      </c>
      <c r="B387" s="160" t="s">
        <v>250</v>
      </c>
      <c r="C387" s="2">
        <v>24</v>
      </c>
      <c r="D387" s="2">
        <v>7</v>
      </c>
      <c r="E387" s="2">
        <v>7</v>
      </c>
      <c r="F387" s="2">
        <v>10</v>
      </c>
      <c r="G387" s="2">
        <v>33</v>
      </c>
      <c r="H387" s="2">
        <v>37</v>
      </c>
      <c r="I387" s="162">
        <v>28</v>
      </c>
      <c r="J387" s="383">
        <f t="shared" si="34"/>
        <v>24</v>
      </c>
      <c r="K387" s="383">
        <f t="shared" si="31"/>
        <v>28</v>
      </c>
      <c r="L387" s="930"/>
      <c r="M387" s="931"/>
      <c r="N387" s="931"/>
      <c r="O387" s="932"/>
      <c r="Q387" s="422" t="s">
        <v>533</v>
      </c>
      <c r="R387" s="20" t="s">
        <v>1641</v>
      </c>
      <c r="S387" s="20" t="s">
        <v>1210</v>
      </c>
      <c r="T387" s="20" t="s">
        <v>1493</v>
      </c>
      <c r="U387" s="20" t="s">
        <v>1600</v>
      </c>
      <c r="V387" s="20" t="s">
        <v>1602</v>
      </c>
      <c r="W387" s="20" t="s">
        <v>1494</v>
      </c>
      <c r="X387" s="20" t="s">
        <v>1602</v>
      </c>
      <c r="Y387" s="10"/>
      <c r="Z387" s="20" t="s">
        <v>195</v>
      </c>
      <c r="AA387" s="20" t="s">
        <v>1210</v>
      </c>
      <c r="AB387" s="20" t="s">
        <v>1490</v>
      </c>
      <c r="AC387" s="20" t="s">
        <v>844</v>
      </c>
      <c r="AD387" s="21" t="s">
        <v>844</v>
      </c>
    </row>
    <row r="388" spans="1:31" ht="15" customHeight="1" x14ac:dyDescent="0.2">
      <c r="A388" s="744">
        <v>9</v>
      </c>
      <c r="B388" s="160" t="s">
        <v>2382</v>
      </c>
      <c r="C388" s="2">
        <v>24</v>
      </c>
      <c r="D388" s="2">
        <v>7</v>
      </c>
      <c r="E388" s="2">
        <v>6</v>
      </c>
      <c r="F388" s="2">
        <v>11</v>
      </c>
      <c r="G388" s="2">
        <v>36</v>
      </c>
      <c r="H388" s="2">
        <v>42</v>
      </c>
      <c r="I388" s="162">
        <v>27</v>
      </c>
      <c r="J388" s="383">
        <f t="shared" si="34"/>
        <v>24</v>
      </c>
      <c r="K388" s="383">
        <f t="shared" si="31"/>
        <v>27</v>
      </c>
      <c r="L388" s="930"/>
      <c r="M388" s="931"/>
      <c r="N388" s="931"/>
      <c r="O388" s="932"/>
      <c r="Q388" s="422" t="s">
        <v>299</v>
      </c>
      <c r="R388" s="20"/>
      <c r="S388" s="20"/>
      <c r="T388" s="20"/>
      <c r="U388" s="20"/>
      <c r="V388" s="20"/>
      <c r="W388" s="20"/>
      <c r="X388" s="20"/>
      <c r="Y388" s="20" t="s">
        <v>1797</v>
      </c>
      <c r="Z388" s="10"/>
      <c r="AA388" s="20"/>
      <c r="AB388" s="20"/>
      <c r="AC388" s="20"/>
      <c r="AD388" s="21"/>
    </row>
    <row r="389" spans="1:31" ht="15" customHeight="1" x14ac:dyDescent="0.2">
      <c r="A389" s="744">
        <v>10</v>
      </c>
      <c r="B389" s="160" t="s">
        <v>433</v>
      </c>
      <c r="C389" s="2">
        <v>24</v>
      </c>
      <c r="D389" s="2">
        <v>7</v>
      </c>
      <c r="E389" s="2">
        <v>3</v>
      </c>
      <c r="F389" s="2">
        <v>14</v>
      </c>
      <c r="G389" s="2">
        <v>42</v>
      </c>
      <c r="H389" s="2">
        <v>50</v>
      </c>
      <c r="I389" s="162">
        <v>24</v>
      </c>
      <c r="J389" s="383">
        <f t="shared" si="34"/>
        <v>24</v>
      </c>
      <c r="K389" s="383">
        <f t="shared" si="31"/>
        <v>24</v>
      </c>
      <c r="L389" s="930"/>
      <c r="M389" s="931"/>
      <c r="N389" s="931"/>
      <c r="O389" s="932"/>
      <c r="Q389" s="422" t="s">
        <v>1587</v>
      </c>
      <c r="R389" s="20"/>
      <c r="S389" s="20"/>
      <c r="T389" s="20"/>
      <c r="U389" s="20"/>
      <c r="V389" s="20"/>
      <c r="W389" s="20"/>
      <c r="X389" s="20"/>
      <c r="Y389" s="20" t="s">
        <v>1210</v>
      </c>
      <c r="Z389" s="20"/>
      <c r="AA389" s="10"/>
      <c r="AB389" s="20" t="s">
        <v>532</v>
      </c>
      <c r="AC389" s="20"/>
      <c r="AD389" s="21"/>
    </row>
    <row r="390" spans="1:31" ht="15" customHeight="1" x14ac:dyDescent="0.2">
      <c r="A390" s="744">
        <v>11</v>
      </c>
      <c r="B390" s="160" t="s">
        <v>991</v>
      </c>
      <c r="C390" s="2">
        <v>24</v>
      </c>
      <c r="D390" s="2">
        <v>6</v>
      </c>
      <c r="E390" s="2">
        <v>5</v>
      </c>
      <c r="F390" s="2">
        <v>13</v>
      </c>
      <c r="G390" s="2">
        <v>27</v>
      </c>
      <c r="H390" s="2">
        <v>46</v>
      </c>
      <c r="I390" s="162">
        <v>23</v>
      </c>
      <c r="J390" s="383">
        <f t="shared" si="34"/>
        <v>24</v>
      </c>
      <c r="K390" s="383">
        <f t="shared" si="31"/>
        <v>23</v>
      </c>
      <c r="L390" s="930"/>
      <c r="M390" s="931"/>
      <c r="N390" s="931"/>
      <c r="O390" s="932"/>
      <c r="Q390" s="422" t="s">
        <v>1313</v>
      </c>
      <c r="R390" s="20"/>
      <c r="S390" s="20"/>
      <c r="T390" s="20"/>
      <c r="U390" s="20"/>
      <c r="V390" s="20"/>
      <c r="W390" s="20"/>
      <c r="X390" s="20"/>
      <c r="Y390" s="20" t="s">
        <v>1489</v>
      </c>
      <c r="Z390" s="20"/>
      <c r="AA390" s="20" t="s">
        <v>532</v>
      </c>
      <c r="AB390" s="10"/>
      <c r="AC390" s="20" t="s">
        <v>532</v>
      </c>
      <c r="AD390" s="21"/>
    </row>
    <row r="391" spans="1:31" ht="15" customHeight="1" x14ac:dyDescent="0.2">
      <c r="A391" s="744">
        <v>12</v>
      </c>
      <c r="B391" s="160" t="s">
        <v>1855</v>
      </c>
      <c r="C391" s="2">
        <v>24</v>
      </c>
      <c r="D391" s="2">
        <v>3</v>
      </c>
      <c r="E391" s="2">
        <v>4</v>
      </c>
      <c r="F391" s="2">
        <v>17</v>
      </c>
      <c r="G391" s="2">
        <v>17</v>
      </c>
      <c r="H391" s="2">
        <v>61</v>
      </c>
      <c r="I391" s="162">
        <v>13</v>
      </c>
      <c r="J391" s="383">
        <f t="shared" si="34"/>
        <v>24</v>
      </c>
      <c r="K391" s="383">
        <f t="shared" ref="K391:K454" si="36">D391*3+E391</f>
        <v>13</v>
      </c>
      <c r="L391" s="930"/>
      <c r="M391" s="931"/>
      <c r="N391" s="931"/>
      <c r="O391" s="932"/>
      <c r="Q391" s="422" t="s">
        <v>153</v>
      </c>
      <c r="R391" s="20"/>
      <c r="S391" s="20"/>
      <c r="T391" s="20"/>
      <c r="U391" s="20"/>
      <c r="V391" s="20"/>
      <c r="W391" s="20"/>
      <c r="X391" s="20"/>
      <c r="Y391" s="20" t="s">
        <v>1539</v>
      </c>
      <c r="Z391" s="20"/>
      <c r="AA391" s="20"/>
      <c r="AB391" s="20" t="s">
        <v>532</v>
      </c>
      <c r="AC391" s="10"/>
      <c r="AD391" s="21"/>
    </row>
    <row r="392" spans="1:31" ht="15" customHeight="1" thickBot="1" x14ac:dyDescent="0.25">
      <c r="A392" s="745">
        <v>13</v>
      </c>
      <c r="B392" s="163" t="s">
        <v>304</v>
      </c>
      <c r="C392" s="3">
        <v>24</v>
      </c>
      <c r="D392" s="3">
        <v>4</v>
      </c>
      <c r="E392" s="3">
        <v>0</v>
      </c>
      <c r="F392" s="3">
        <v>20</v>
      </c>
      <c r="G392" s="3">
        <v>20</v>
      </c>
      <c r="H392" s="3">
        <v>80</v>
      </c>
      <c r="I392" s="164">
        <v>12</v>
      </c>
      <c r="J392" s="383">
        <f t="shared" si="34"/>
        <v>24</v>
      </c>
      <c r="K392" s="383">
        <f t="shared" si="36"/>
        <v>12</v>
      </c>
      <c r="L392" s="933"/>
      <c r="M392" s="934"/>
      <c r="N392" s="934"/>
      <c r="O392" s="935"/>
      <c r="Q392" s="423" t="s">
        <v>499</v>
      </c>
      <c r="R392" s="23"/>
      <c r="S392" s="23"/>
      <c r="T392" s="23"/>
      <c r="U392" s="23"/>
      <c r="V392" s="23"/>
      <c r="W392" s="23"/>
      <c r="X392" s="23"/>
      <c r="Y392" s="23" t="s">
        <v>1599</v>
      </c>
      <c r="Z392" s="23"/>
      <c r="AA392" s="23"/>
      <c r="AB392" s="23"/>
      <c r="AC392" s="23"/>
      <c r="AD392" s="15"/>
    </row>
    <row r="393" spans="1:31" ht="15" customHeight="1" x14ac:dyDescent="0.2">
      <c r="C393" s="383">
        <f t="shared" ref="C393:I393" si="37">SUM(C380:C392)</f>
        <v>312</v>
      </c>
      <c r="D393" s="383">
        <f t="shared" si="37"/>
        <v>127</v>
      </c>
      <c r="E393" s="383">
        <f t="shared" si="37"/>
        <v>58</v>
      </c>
      <c r="F393" s="383">
        <f t="shared" si="37"/>
        <v>127</v>
      </c>
      <c r="G393" s="383">
        <f t="shared" si="37"/>
        <v>521</v>
      </c>
      <c r="H393" s="383">
        <f t="shared" si="37"/>
        <v>525</v>
      </c>
      <c r="I393" s="383">
        <f t="shared" si="37"/>
        <v>439</v>
      </c>
      <c r="J393" s="383">
        <f t="shared" si="34"/>
        <v>312</v>
      </c>
      <c r="K393" s="383">
        <f t="shared" si="36"/>
        <v>439</v>
      </c>
      <c r="L393" s="4" t="s">
        <v>532</v>
      </c>
    </row>
    <row r="394" spans="1:31" ht="15" customHeight="1" thickBot="1" x14ac:dyDescent="0.25"/>
    <row r="395" spans="1:31" ht="15" customHeight="1" thickBot="1" x14ac:dyDescent="0.25">
      <c r="A395" s="1375" t="s">
        <v>2223</v>
      </c>
      <c r="B395" s="1376"/>
      <c r="C395" s="1376"/>
      <c r="D395" s="1376"/>
      <c r="E395" s="1376"/>
      <c r="F395" s="1377"/>
      <c r="G395" s="1378" t="s">
        <v>2380</v>
      </c>
      <c r="H395" s="1379"/>
      <c r="I395" s="1380"/>
      <c r="L395" s="952" t="s">
        <v>538</v>
      </c>
      <c r="M395" s="953"/>
      <c r="N395" s="953"/>
      <c r="O395" s="954"/>
    </row>
    <row r="396" spans="1:31" ht="15" customHeight="1" thickBot="1" x14ac:dyDescent="0.25">
      <c r="A396" s="753" t="s">
        <v>496</v>
      </c>
      <c r="B396" s="758" t="s">
        <v>497</v>
      </c>
      <c r="C396" s="759" t="s">
        <v>498</v>
      </c>
      <c r="D396" s="759" t="s">
        <v>499</v>
      </c>
      <c r="E396" s="759" t="s">
        <v>500</v>
      </c>
      <c r="F396" s="759" t="s">
        <v>501</v>
      </c>
      <c r="G396" s="760" t="s">
        <v>502</v>
      </c>
      <c r="H396" s="760" t="s">
        <v>503</v>
      </c>
      <c r="I396" s="761" t="s">
        <v>504</v>
      </c>
      <c r="L396" s="955"/>
      <c r="M396" s="956"/>
      <c r="N396" s="956"/>
      <c r="O396" s="957"/>
      <c r="Q396" s="24" t="s">
        <v>2381</v>
      </c>
      <c r="R396" s="683" t="s">
        <v>2319</v>
      </c>
      <c r="S396" s="683" t="s">
        <v>1196</v>
      </c>
      <c r="T396" s="683" t="s">
        <v>1483</v>
      </c>
      <c r="U396" s="683" t="s">
        <v>541</v>
      </c>
      <c r="V396" s="683" t="s">
        <v>564</v>
      </c>
      <c r="W396" s="683" t="s">
        <v>1784</v>
      </c>
      <c r="X396" s="683" t="s">
        <v>59</v>
      </c>
      <c r="Y396" s="683" t="s">
        <v>1088</v>
      </c>
      <c r="Z396" s="683" t="s">
        <v>1089</v>
      </c>
      <c r="AA396" s="683" t="s">
        <v>610</v>
      </c>
      <c r="AB396" s="684" t="s">
        <v>514</v>
      </c>
    </row>
    <row r="397" spans="1:31" ht="15" customHeight="1" x14ac:dyDescent="0.2">
      <c r="A397" s="754">
        <v>1</v>
      </c>
      <c r="B397" s="239" t="s">
        <v>106</v>
      </c>
      <c r="C397" s="240">
        <v>20</v>
      </c>
      <c r="D397" s="240">
        <v>16</v>
      </c>
      <c r="E397" s="240">
        <v>1</v>
      </c>
      <c r="F397" s="240">
        <v>3</v>
      </c>
      <c r="G397" s="240">
        <v>56</v>
      </c>
      <c r="H397" s="240">
        <v>24</v>
      </c>
      <c r="I397" s="241">
        <v>49</v>
      </c>
      <c r="J397" s="383">
        <f t="shared" si="34"/>
        <v>20</v>
      </c>
      <c r="K397" s="383">
        <f t="shared" si="36"/>
        <v>49</v>
      </c>
      <c r="L397" s="927" t="s">
        <v>532</v>
      </c>
      <c r="M397" s="928"/>
      <c r="N397" s="928"/>
      <c r="O397" s="929"/>
      <c r="Q397" s="681" t="s">
        <v>2319</v>
      </c>
      <c r="R397" s="10"/>
      <c r="S397" s="20"/>
      <c r="T397" s="20"/>
      <c r="U397" s="20" t="s">
        <v>1210</v>
      </c>
      <c r="V397" s="20"/>
      <c r="W397" s="20"/>
      <c r="X397" s="20"/>
      <c r="Y397" s="20"/>
      <c r="Z397" s="20"/>
      <c r="AA397" s="20"/>
      <c r="AB397" s="21"/>
    </row>
    <row r="398" spans="1:31" ht="15" customHeight="1" x14ac:dyDescent="0.2">
      <c r="A398" s="755">
        <v>2</v>
      </c>
      <c r="B398" s="242" t="s">
        <v>2280</v>
      </c>
      <c r="C398" s="2">
        <v>20</v>
      </c>
      <c r="D398" s="2">
        <v>10</v>
      </c>
      <c r="E398" s="2">
        <v>7</v>
      </c>
      <c r="F398" s="2">
        <v>3</v>
      </c>
      <c r="G398" s="2">
        <v>41</v>
      </c>
      <c r="H398" s="2">
        <v>29</v>
      </c>
      <c r="I398" s="162">
        <v>37</v>
      </c>
      <c r="J398" s="383">
        <f t="shared" si="34"/>
        <v>20</v>
      </c>
      <c r="K398" s="383">
        <f t="shared" si="36"/>
        <v>37</v>
      </c>
      <c r="L398" s="930"/>
      <c r="M398" s="931"/>
      <c r="N398" s="931"/>
      <c r="O398" s="932"/>
      <c r="Q398" s="681" t="s">
        <v>1196</v>
      </c>
      <c r="R398" s="20"/>
      <c r="S398" s="10"/>
      <c r="T398" s="20"/>
      <c r="U398" s="20" t="s">
        <v>844</v>
      </c>
      <c r="V398" s="20"/>
      <c r="W398" s="20" t="s">
        <v>532</v>
      </c>
      <c r="X398" s="20"/>
      <c r="Y398" s="20"/>
      <c r="Z398" s="20"/>
      <c r="AA398" s="20"/>
      <c r="AB398" s="21"/>
    </row>
    <row r="399" spans="1:31" ht="15" customHeight="1" x14ac:dyDescent="0.2">
      <c r="A399" s="755">
        <v>3</v>
      </c>
      <c r="B399" s="242" t="s">
        <v>2225</v>
      </c>
      <c r="C399" s="2">
        <v>20</v>
      </c>
      <c r="D399" s="2">
        <v>10</v>
      </c>
      <c r="E399" s="2">
        <v>5</v>
      </c>
      <c r="F399" s="2">
        <v>5</v>
      </c>
      <c r="G399" s="2">
        <v>40</v>
      </c>
      <c r="H399" s="2">
        <v>17</v>
      </c>
      <c r="I399" s="162">
        <v>35</v>
      </c>
      <c r="J399" s="383">
        <f t="shared" si="34"/>
        <v>20</v>
      </c>
      <c r="K399" s="383">
        <f t="shared" si="36"/>
        <v>35</v>
      </c>
      <c r="L399" s="930"/>
      <c r="M399" s="931"/>
      <c r="N399" s="931"/>
      <c r="O399" s="932"/>
      <c r="Q399" s="681" t="s">
        <v>1483</v>
      </c>
      <c r="R399" s="20"/>
      <c r="S399" s="20"/>
      <c r="T399" s="10"/>
      <c r="U399" s="20" t="s">
        <v>1656</v>
      </c>
      <c r="V399" s="20"/>
      <c r="W399" s="20"/>
      <c r="X399" s="20"/>
      <c r="Y399" s="20"/>
      <c r="Z399" s="20"/>
      <c r="AA399" s="20"/>
      <c r="AB399" s="21"/>
      <c r="AE399" s="5" t="s">
        <v>532</v>
      </c>
    </row>
    <row r="400" spans="1:31" ht="15" customHeight="1" x14ac:dyDescent="0.2">
      <c r="A400" s="755">
        <v>4</v>
      </c>
      <c r="B400" s="242" t="s">
        <v>2281</v>
      </c>
      <c r="C400" s="2">
        <v>20</v>
      </c>
      <c r="D400" s="2">
        <v>8</v>
      </c>
      <c r="E400" s="2">
        <v>6</v>
      </c>
      <c r="F400" s="2">
        <v>6</v>
      </c>
      <c r="G400" s="2">
        <v>34</v>
      </c>
      <c r="H400" s="2">
        <v>31</v>
      </c>
      <c r="I400" s="162">
        <v>30</v>
      </c>
      <c r="J400" s="383">
        <f t="shared" si="34"/>
        <v>20</v>
      </c>
      <c r="K400" s="383">
        <f t="shared" si="36"/>
        <v>30</v>
      </c>
      <c r="L400" s="930"/>
      <c r="M400" s="931"/>
      <c r="N400" s="931"/>
      <c r="O400" s="932"/>
      <c r="Q400" s="681" t="s">
        <v>541</v>
      </c>
      <c r="R400" s="20" t="s">
        <v>844</v>
      </c>
      <c r="S400" s="20" t="s">
        <v>1600</v>
      </c>
      <c r="T400" s="20" t="s">
        <v>1600</v>
      </c>
      <c r="U400" s="10"/>
      <c r="V400" s="20" t="s">
        <v>1539</v>
      </c>
      <c r="W400" s="20" t="s">
        <v>1546</v>
      </c>
      <c r="X400" s="20" t="s">
        <v>1489</v>
      </c>
      <c r="Y400" s="20" t="s">
        <v>844</v>
      </c>
      <c r="Z400" s="20" t="s">
        <v>1489</v>
      </c>
      <c r="AA400" s="20" t="s">
        <v>1210</v>
      </c>
      <c r="AB400" s="21" t="s">
        <v>1602</v>
      </c>
    </row>
    <row r="401" spans="1:29" ht="15" customHeight="1" x14ac:dyDescent="0.2">
      <c r="A401" s="755">
        <v>5</v>
      </c>
      <c r="B401" s="242" t="s">
        <v>2230</v>
      </c>
      <c r="C401" s="2">
        <v>20</v>
      </c>
      <c r="D401" s="2">
        <v>8</v>
      </c>
      <c r="E401" s="2">
        <v>5</v>
      </c>
      <c r="F401" s="2">
        <v>7</v>
      </c>
      <c r="G401" s="2">
        <v>27</v>
      </c>
      <c r="H401" s="2">
        <v>30</v>
      </c>
      <c r="I401" s="162">
        <v>29</v>
      </c>
      <c r="J401" s="383">
        <f t="shared" si="34"/>
        <v>20</v>
      </c>
      <c r="K401" s="383">
        <f t="shared" si="36"/>
        <v>29</v>
      </c>
      <c r="L401" s="930"/>
      <c r="M401" s="931"/>
      <c r="N401" s="931"/>
      <c r="O401" s="932"/>
      <c r="Q401" s="681" t="s">
        <v>564</v>
      </c>
      <c r="R401" s="20"/>
      <c r="S401" s="20"/>
      <c r="T401" s="20"/>
      <c r="U401" s="20" t="s">
        <v>1493</v>
      </c>
      <c r="V401" s="10"/>
      <c r="W401" s="20"/>
      <c r="X401" s="20"/>
      <c r="Y401" s="20"/>
      <c r="Z401" s="20"/>
      <c r="AA401" s="20"/>
      <c r="AB401" s="21"/>
    </row>
    <row r="402" spans="1:29" ht="15" customHeight="1" x14ac:dyDescent="0.2">
      <c r="A402" s="755">
        <v>6</v>
      </c>
      <c r="B402" s="242" t="s">
        <v>2283</v>
      </c>
      <c r="C402" s="2">
        <v>20</v>
      </c>
      <c r="D402" s="2">
        <v>8</v>
      </c>
      <c r="E402" s="2">
        <v>3</v>
      </c>
      <c r="F402" s="2">
        <v>9</v>
      </c>
      <c r="G402" s="2">
        <v>38</v>
      </c>
      <c r="H402" s="2">
        <v>31</v>
      </c>
      <c r="I402" s="162">
        <v>27</v>
      </c>
      <c r="J402" s="383">
        <f t="shared" si="34"/>
        <v>20</v>
      </c>
      <c r="K402" s="383">
        <f t="shared" si="36"/>
        <v>27</v>
      </c>
      <c r="L402" s="930"/>
      <c r="M402" s="931"/>
      <c r="N402" s="931"/>
      <c r="O402" s="932"/>
      <c r="Q402" s="681" t="s">
        <v>1784</v>
      </c>
      <c r="R402" s="20"/>
      <c r="S402" s="20"/>
      <c r="T402" s="20"/>
      <c r="U402" s="20" t="s">
        <v>1642</v>
      </c>
      <c r="V402" s="20"/>
      <c r="W402" s="10"/>
      <c r="X402" s="20"/>
      <c r="Y402" s="20"/>
      <c r="Z402" s="20"/>
      <c r="AA402" s="20"/>
      <c r="AB402" s="21" t="s">
        <v>532</v>
      </c>
    </row>
    <row r="403" spans="1:29" ht="15" customHeight="1" x14ac:dyDescent="0.2">
      <c r="A403" s="755">
        <v>7</v>
      </c>
      <c r="B403" s="242" t="s">
        <v>2383</v>
      </c>
      <c r="C403" s="2">
        <v>20</v>
      </c>
      <c r="D403" s="2">
        <v>8</v>
      </c>
      <c r="E403" s="2">
        <v>3</v>
      </c>
      <c r="F403" s="2">
        <v>9</v>
      </c>
      <c r="G403" s="2">
        <v>32</v>
      </c>
      <c r="H403" s="2">
        <v>30</v>
      </c>
      <c r="I403" s="162">
        <v>27</v>
      </c>
      <c r="J403" s="383">
        <f t="shared" si="34"/>
        <v>20</v>
      </c>
      <c r="K403" s="383">
        <f t="shared" si="36"/>
        <v>27</v>
      </c>
      <c r="L403" s="930"/>
      <c r="M403" s="931"/>
      <c r="N403" s="931"/>
      <c r="O403" s="932"/>
      <c r="Q403" s="681" t="s">
        <v>59</v>
      </c>
      <c r="R403" s="20"/>
      <c r="S403" s="20"/>
      <c r="T403" s="20"/>
      <c r="U403" s="20" t="s">
        <v>1547</v>
      </c>
      <c r="V403" s="20"/>
      <c r="W403" s="20"/>
      <c r="X403" s="10"/>
      <c r="Y403" s="20"/>
      <c r="Z403" s="20"/>
      <c r="AA403" s="20"/>
      <c r="AB403" s="21"/>
    </row>
    <row r="404" spans="1:29" ht="15" customHeight="1" x14ac:dyDescent="0.2">
      <c r="A404" s="755">
        <v>8</v>
      </c>
      <c r="B404" s="242" t="s">
        <v>2278</v>
      </c>
      <c r="C404" s="2">
        <v>20</v>
      </c>
      <c r="D404" s="2">
        <v>7</v>
      </c>
      <c r="E404" s="2">
        <v>6</v>
      </c>
      <c r="F404" s="2">
        <v>7</v>
      </c>
      <c r="G404" s="2">
        <v>32</v>
      </c>
      <c r="H404" s="2">
        <v>30</v>
      </c>
      <c r="I404" s="162">
        <v>27</v>
      </c>
      <c r="J404" s="383">
        <f t="shared" si="34"/>
        <v>20</v>
      </c>
      <c r="K404" s="383">
        <f t="shared" si="36"/>
        <v>27</v>
      </c>
      <c r="L404" s="930"/>
      <c r="M404" s="931"/>
      <c r="N404" s="931"/>
      <c r="O404" s="932"/>
      <c r="Q404" s="681" t="s">
        <v>1088</v>
      </c>
      <c r="R404" s="20"/>
      <c r="S404" s="20"/>
      <c r="T404" s="20"/>
      <c r="U404" s="20" t="s">
        <v>1645</v>
      </c>
      <c r="V404" s="20"/>
      <c r="W404" s="20"/>
      <c r="X404" s="20"/>
      <c r="Y404" s="10"/>
      <c r="Z404" s="20" t="s">
        <v>532</v>
      </c>
      <c r="AA404" s="20"/>
      <c r="AB404" s="21"/>
    </row>
    <row r="405" spans="1:29" ht="15" customHeight="1" x14ac:dyDescent="0.2">
      <c r="A405" s="755">
        <v>9</v>
      </c>
      <c r="B405" s="242" t="s">
        <v>1208</v>
      </c>
      <c r="C405" s="2">
        <v>20</v>
      </c>
      <c r="D405" s="2">
        <v>7</v>
      </c>
      <c r="E405" s="2">
        <v>4</v>
      </c>
      <c r="F405" s="2">
        <v>9</v>
      </c>
      <c r="G405" s="2">
        <v>36</v>
      </c>
      <c r="H405" s="2">
        <v>49</v>
      </c>
      <c r="I405" s="162">
        <v>25</v>
      </c>
      <c r="J405" s="383">
        <f t="shared" si="34"/>
        <v>20</v>
      </c>
      <c r="K405" s="383">
        <f t="shared" si="36"/>
        <v>25</v>
      </c>
      <c r="L405" s="930"/>
      <c r="M405" s="931"/>
      <c r="N405" s="931"/>
      <c r="O405" s="932"/>
      <c r="Q405" s="681" t="s">
        <v>1089</v>
      </c>
      <c r="R405" s="20"/>
      <c r="S405" s="20"/>
      <c r="T405" s="20"/>
      <c r="U405" s="20" t="s">
        <v>1207</v>
      </c>
      <c r="V405" s="20"/>
      <c r="W405" s="20"/>
      <c r="X405" s="20"/>
      <c r="Y405" s="20" t="s">
        <v>532</v>
      </c>
      <c r="Z405" s="10"/>
      <c r="AA405" s="20" t="s">
        <v>532</v>
      </c>
      <c r="AB405" s="21"/>
    </row>
    <row r="406" spans="1:29" ht="15" customHeight="1" x14ac:dyDescent="0.2">
      <c r="A406" s="755">
        <v>10</v>
      </c>
      <c r="B406" s="242" t="s">
        <v>2248</v>
      </c>
      <c r="C406" s="2">
        <v>20</v>
      </c>
      <c r="D406" s="2">
        <v>4</v>
      </c>
      <c r="E406" s="2">
        <v>3</v>
      </c>
      <c r="F406" s="2">
        <v>13</v>
      </c>
      <c r="G406" s="2">
        <v>22</v>
      </c>
      <c r="H406" s="2">
        <v>58</v>
      </c>
      <c r="I406" s="162">
        <v>15</v>
      </c>
      <c r="J406" s="383">
        <f t="shared" si="34"/>
        <v>20</v>
      </c>
      <c r="K406" s="383">
        <f t="shared" si="36"/>
        <v>15</v>
      </c>
      <c r="L406" s="930"/>
      <c r="M406" s="931"/>
      <c r="N406" s="931"/>
      <c r="O406" s="932"/>
      <c r="Q406" s="681" t="s">
        <v>610</v>
      </c>
      <c r="R406" s="20"/>
      <c r="S406" s="20"/>
      <c r="T406" s="20"/>
      <c r="U406" s="20" t="s">
        <v>1207</v>
      </c>
      <c r="V406" s="20"/>
      <c r="W406" s="20"/>
      <c r="X406" s="20"/>
      <c r="Y406" s="20"/>
      <c r="Z406" s="20" t="s">
        <v>532</v>
      </c>
      <c r="AA406" s="10"/>
      <c r="AB406" s="21"/>
    </row>
    <row r="407" spans="1:29" ht="15" customHeight="1" thickBot="1" x14ac:dyDescent="0.25">
      <c r="A407" s="756">
        <v>11</v>
      </c>
      <c r="B407" s="243" t="s">
        <v>244</v>
      </c>
      <c r="C407" s="3">
        <v>20</v>
      </c>
      <c r="D407" s="3">
        <v>2</v>
      </c>
      <c r="E407" s="3">
        <v>1</v>
      </c>
      <c r="F407" s="3">
        <v>17</v>
      </c>
      <c r="G407" s="3">
        <v>23</v>
      </c>
      <c r="H407" s="3">
        <v>52</v>
      </c>
      <c r="I407" s="164">
        <v>7</v>
      </c>
      <c r="J407" s="383">
        <f t="shared" si="34"/>
        <v>20</v>
      </c>
      <c r="K407" s="383">
        <f t="shared" si="36"/>
        <v>7</v>
      </c>
      <c r="L407" s="933"/>
      <c r="M407" s="934"/>
      <c r="N407" s="934"/>
      <c r="O407" s="935"/>
      <c r="Q407" s="682" t="s">
        <v>514</v>
      </c>
      <c r="R407" s="23"/>
      <c r="S407" s="23"/>
      <c r="T407" s="23"/>
      <c r="U407" s="23" t="s">
        <v>1540</v>
      </c>
      <c r="V407" s="23"/>
      <c r="W407" s="23"/>
      <c r="X407" s="23"/>
      <c r="Y407" s="23"/>
      <c r="Z407" s="23"/>
      <c r="AA407" s="23"/>
      <c r="AB407" s="15"/>
    </row>
    <row r="408" spans="1:29" ht="15" customHeight="1" x14ac:dyDescent="0.2">
      <c r="C408" s="383">
        <f t="shared" ref="C408:I408" si="38">SUM(C397:C407)</f>
        <v>220</v>
      </c>
      <c r="D408" s="383">
        <f t="shared" si="38"/>
        <v>88</v>
      </c>
      <c r="E408" s="383">
        <f t="shared" si="38"/>
        <v>44</v>
      </c>
      <c r="F408" s="383">
        <f t="shared" si="38"/>
        <v>88</v>
      </c>
      <c r="G408" s="383">
        <f t="shared" si="38"/>
        <v>381</v>
      </c>
      <c r="H408" s="383">
        <f t="shared" si="38"/>
        <v>381</v>
      </c>
      <c r="I408" s="383">
        <f t="shared" si="38"/>
        <v>308</v>
      </c>
      <c r="J408" s="383">
        <f t="shared" si="34"/>
        <v>220</v>
      </c>
      <c r="K408" s="383">
        <f t="shared" si="36"/>
        <v>308</v>
      </c>
    </row>
    <row r="409" spans="1:29" ht="15" customHeight="1" thickBot="1" x14ac:dyDescent="0.25">
      <c r="L409" s="4" t="s">
        <v>532</v>
      </c>
    </row>
    <row r="410" spans="1:29" ht="15" customHeight="1" thickBot="1" x14ac:dyDescent="0.25">
      <c r="A410" s="1375" t="s">
        <v>2231</v>
      </c>
      <c r="B410" s="1376"/>
      <c r="C410" s="1376"/>
      <c r="D410" s="1376"/>
      <c r="E410" s="1376"/>
      <c r="F410" s="1377"/>
      <c r="G410" s="1378" t="s">
        <v>2380</v>
      </c>
      <c r="H410" s="1379"/>
      <c r="I410" s="1380"/>
      <c r="L410" s="952" t="s">
        <v>538</v>
      </c>
      <c r="M410" s="953"/>
      <c r="N410" s="953"/>
      <c r="O410" s="954"/>
    </row>
    <row r="411" spans="1:29" ht="15" customHeight="1" thickBot="1" x14ac:dyDescent="0.25">
      <c r="A411" s="753" t="s">
        <v>496</v>
      </c>
      <c r="B411" s="758" t="s">
        <v>497</v>
      </c>
      <c r="C411" s="759" t="s">
        <v>498</v>
      </c>
      <c r="D411" s="759" t="s">
        <v>499</v>
      </c>
      <c r="E411" s="759" t="s">
        <v>500</v>
      </c>
      <c r="F411" s="759" t="s">
        <v>501</v>
      </c>
      <c r="G411" s="760" t="s">
        <v>502</v>
      </c>
      <c r="H411" s="760" t="s">
        <v>503</v>
      </c>
      <c r="I411" s="761" t="s">
        <v>504</v>
      </c>
      <c r="L411" s="955"/>
      <c r="M411" s="956"/>
      <c r="N411" s="956"/>
      <c r="O411" s="957"/>
      <c r="Q411" s="24" t="s">
        <v>2381</v>
      </c>
      <c r="R411" s="683" t="s">
        <v>1615</v>
      </c>
      <c r="S411" s="683" t="s">
        <v>1503</v>
      </c>
      <c r="T411" s="683" t="s">
        <v>500</v>
      </c>
      <c r="U411" s="683" t="s">
        <v>1530</v>
      </c>
      <c r="V411" s="683" t="s">
        <v>242</v>
      </c>
      <c r="W411" s="683" t="s">
        <v>610</v>
      </c>
      <c r="X411" s="683" t="s">
        <v>2089</v>
      </c>
      <c r="Y411" s="683" t="s">
        <v>1959</v>
      </c>
      <c r="Z411" s="683" t="s">
        <v>2090</v>
      </c>
      <c r="AA411" s="683" t="s">
        <v>1587</v>
      </c>
      <c r="AB411" s="683" t="s">
        <v>813</v>
      </c>
      <c r="AC411" s="684" t="s">
        <v>727</v>
      </c>
    </row>
    <row r="412" spans="1:29" ht="15" customHeight="1" x14ac:dyDescent="0.2">
      <c r="A412" s="757">
        <v>1</v>
      </c>
      <c r="B412" s="239" t="s">
        <v>2265</v>
      </c>
      <c r="C412" s="240">
        <v>22</v>
      </c>
      <c r="D412" s="240">
        <v>18</v>
      </c>
      <c r="E412" s="240">
        <v>1</v>
      </c>
      <c r="F412" s="240">
        <v>3</v>
      </c>
      <c r="G412" s="240">
        <v>50</v>
      </c>
      <c r="H412" s="240">
        <v>20</v>
      </c>
      <c r="I412" s="241">
        <v>55</v>
      </c>
      <c r="J412" s="383">
        <f t="shared" si="34"/>
        <v>22</v>
      </c>
      <c r="K412" s="383">
        <f t="shared" si="36"/>
        <v>55</v>
      </c>
      <c r="L412" s="927" t="s">
        <v>532</v>
      </c>
      <c r="M412" s="928"/>
      <c r="N412" s="928"/>
      <c r="O412" s="929"/>
      <c r="Q412" s="681" t="s">
        <v>1615</v>
      </c>
      <c r="R412" s="10"/>
      <c r="S412" s="20"/>
      <c r="T412" s="20"/>
      <c r="U412" s="20"/>
      <c r="V412" s="20"/>
      <c r="W412" s="20"/>
      <c r="X412" s="20"/>
      <c r="Y412" s="20"/>
      <c r="Z412" s="20"/>
      <c r="AA412" s="20"/>
      <c r="AB412" s="20"/>
      <c r="AC412" s="21"/>
    </row>
    <row r="413" spans="1:29" ht="15" customHeight="1" x14ac:dyDescent="0.2">
      <c r="A413" s="755">
        <v>2</v>
      </c>
      <c r="B413" s="242" t="s">
        <v>2094</v>
      </c>
      <c r="C413" s="2">
        <v>22</v>
      </c>
      <c r="D413" s="2">
        <v>14</v>
      </c>
      <c r="E413" s="2">
        <v>3</v>
      </c>
      <c r="F413" s="2">
        <v>5</v>
      </c>
      <c r="G413" s="2">
        <v>56</v>
      </c>
      <c r="H413" s="2">
        <v>32</v>
      </c>
      <c r="I413" s="162">
        <v>45</v>
      </c>
      <c r="J413" s="383">
        <f t="shared" si="34"/>
        <v>22</v>
      </c>
      <c r="K413" s="383">
        <f t="shared" si="36"/>
        <v>45</v>
      </c>
      <c r="L413" s="930"/>
      <c r="M413" s="931"/>
      <c r="N413" s="931"/>
      <c r="O413" s="932"/>
      <c r="Q413" s="681" t="s">
        <v>1503</v>
      </c>
      <c r="R413" s="20"/>
      <c r="S413" s="10"/>
      <c r="T413" s="20"/>
      <c r="U413" s="20"/>
      <c r="V413" s="20"/>
      <c r="W413" s="20"/>
      <c r="X413" s="20"/>
      <c r="Y413" s="20"/>
      <c r="Z413" s="20"/>
      <c r="AA413" s="20"/>
      <c r="AB413" s="20"/>
      <c r="AC413" s="21"/>
    </row>
    <row r="414" spans="1:29" ht="15" customHeight="1" x14ac:dyDescent="0.2">
      <c r="A414" s="755">
        <v>3</v>
      </c>
      <c r="B414" s="242" t="s">
        <v>2279</v>
      </c>
      <c r="C414" s="2">
        <v>22</v>
      </c>
      <c r="D414" s="2">
        <v>13</v>
      </c>
      <c r="E414" s="2">
        <v>1</v>
      </c>
      <c r="F414" s="2">
        <v>8</v>
      </c>
      <c r="G414" s="2">
        <v>39</v>
      </c>
      <c r="H414" s="2">
        <v>29</v>
      </c>
      <c r="I414" s="162">
        <v>40</v>
      </c>
      <c r="J414" s="383">
        <f t="shared" si="34"/>
        <v>22</v>
      </c>
      <c r="K414" s="383">
        <f t="shared" si="36"/>
        <v>40</v>
      </c>
      <c r="L414" s="930"/>
      <c r="M414" s="931"/>
      <c r="N414" s="931"/>
      <c r="O414" s="932"/>
      <c r="Q414" s="681" t="s">
        <v>500</v>
      </c>
      <c r="R414" s="20"/>
      <c r="S414" s="20"/>
      <c r="T414" s="10"/>
      <c r="U414" s="20"/>
      <c r="V414" s="20"/>
      <c r="W414" s="20"/>
      <c r="X414" s="20"/>
      <c r="Y414" s="20"/>
      <c r="Z414" s="20"/>
      <c r="AA414" s="20"/>
      <c r="AB414" s="20"/>
      <c r="AC414" s="21"/>
    </row>
    <row r="415" spans="1:29" ht="15" customHeight="1" x14ac:dyDescent="0.2">
      <c r="A415" s="755">
        <v>4</v>
      </c>
      <c r="B415" s="242" t="s">
        <v>1362</v>
      </c>
      <c r="C415" s="2">
        <v>22</v>
      </c>
      <c r="D415" s="2">
        <v>11</v>
      </c>
      <c r="E415" s="2">
        <v>4</v>
      </c>
      <c r="F415" s="2">
        <v>7</v>
      </c>
      <c r="G415" s="2">
        <v>47</v>
      </c>
      <c r="H415" s="2">
        <v>27</v>
      </c>
      <c r="I415" s="162">
        <v>37</v>
      </c>
      <c r="J415" s="383">
        <f t="shared" si="34"/>
        <v>22</v>
      </c>
      <c r="K415" s="383">
        <f t="shared" si="36"/>
        <v>37</v>
      </c>
      <c r="L415" s="930"/>
      <c r="M415" s="931"/>
      <c r="N415" s="931"/>
      <c r="O415" s="932"/>
      <c r="Q415" s="681" t="s">
        <v>1530</v>
      </c>
      <c r="R415" s="20"/>
      <c r="S415" s="20"/>
      <c r="T415" s="20"/>
      <c r="U415" s="10"/>
      <c r="V415" s="20" t="s">
        <v>532</v>
      </c>
      <c r="W415" s="20"/>
      <c r="X415" s="20"/>
      <c r="Y415" s="20"/>
      <c r="Z415" s="20"/>
      <c r="AA415" s="20"/>
      <c r="AB415" s="20"/>
      <c r="AC415" s="21"/>
    </row>
    <row r="416" spans="1:29" ht="15" customHeight="1" x14ac:dyDescent="0.2">
      <c r="A416" s="755">
        <v>5</v>
      </c>
      <c r="B416" s="242" t="s">
        <v>1497</v>
      </c>
      <c r="C416" s="2">
        <v>22</v>
      </c>
      <c r="D416" s="2">
        <v>10</v>
      </c>
      <c r="E416" s="2">
        <v>3</v>
      </c>
      <c r="F416" s="2">
        <v>9</v>
      </c>
      <c r="G416" s="2">
        <v>43</v>
      </c>
      <c r="H416" s="2">
        <v>35</v>
      </c>
      <c r="I416" s="162">
        <v>33</v>
      </c>
      <c r="J416" s="383">
        <f t="shared" si="34"/>
        <v>22</v>
      </c>
      <c r="K416" s="383">
        <f t="shared" si="36"/>
        <v>33</v>
      </c>
      <c r="L416" s="930"/>
      <c r="M416" s="931"/>
      <c r="N416" s="931"/>
      <c r="O416" s="932"/>
      <c r="Q416" s="681" t="s">
        <v>242</v>
      </c>
      <c r="R416" s="20"/>
      <c r="S416" s="20"/>
      <c r="T416" s="20"/>
      <c r="U416" s="20" t="s">
        <v>532</v>
      </c>
      <c r="V416" s="10"/>
      <c r="W416" s="20" t="s">
        <v>532</v>
      </c>
      <c r="X416" s="20"/>
      <c r="Y416" s="20"/>
      <c r="Z416" s="20"/>
      <c r="AA416" s="20"/>
      <c r="AB416" s="20"/>
      <c r="AC416" s="21"/>
    </row>
    <row r="417" spans="1:29" ht="15" customHeight="1" x14ac:dyDescent="0.2">
      <c r="A417" s="755">
        <v>6</v>
      </c>
      <c r="B417" s="242" t="s">
        <v>2258</v>
      </c>
      <c r="C417" s="2">
        <v>22</v>
      </c>
      <c r="D417" s="2">
        <v>9</v>
      </c>
      <c r="E417" s="2">
        <v>5</v>
      </c>
      <c r="F417" s="2">
        <v>8</v>
      </c>
      <c r="G417" s="2">
        <v>44</v>
      </c>
      <c r="H417" s="2">
        <v>47</v>
      </c>
      <c r="I417" s="162">
        <v>32</v>
      </c>
      <c r="J417" s="383">
        <f t="shared" si="34"/>
        <v>22</v>
      </c>
      <c r="K417" s="383">
        <f t="shared" si="36"/>
        <v>32</v>
      </c>
      <c r="L417" s="930"/>
      <c r="M417" s="931"/>
      <c r="N417" s="931"/>
      <c r="O417" s="932"/>
      <c r="Q417" s="681" t="s">
        <v>610</v>
      </c>
      <c r="R417" s="20"/>
      <c r="S417" s="20"/>
      <c r="T417" s="20"/>
      <c r="U417" s="20"/>
      <c r="V417" s="20" t="s">
        <v>532</v>
      </c>
      <c r="W417" s="10"/>
      <c r="X417" s="20"/>
      <c r="Y417" s="20"/>
      <c r="Z417" s="20"/>
      <c r="AA417" s="20"/>
      <c r="AB417" s="20"/>
      <c r="AC417" s="21"/>
    </row>
    <row r="418" spans="1:29" ht="15" customHeight="1" x14ac:dyDescent="0.2">
      <c r="A418" s="755">
        <v>7</v>
      </c>
      <c r="B418" s="242" t="s">
        <v>2346</v>
      </c>
      <c r="C418" s="2">
        <v>22</v>
      </c>
      <c r="D418" s="2">
        <v>9</v>
      </c>
      <c r="E418" s="2">
        <v>4</v>
      </c>
      <c r="F418" s="2">
        <v>9</v>
      </c>
      <c r="G418" s="2">
        <v>43</v>
      </c>
      <c r="H418" s="2">
        <v>34</v>
      </c>
      <c r="I418" s="162">
        <v>31</v>
      </c>
      <c r="J418" s="383">
        <f t="shared" si="34"/>
        <v>22</v>
      </c>
      <c r="K418" s="383">
        <f t="shared" si="36"/>
        <v>31</v>
      </c>
      <c r="L418" s="930"/>
      <c r="M418" s="931"/>
      <c r="N418" s="931"/>
      <c r="O418" s="932"/>
      <c r="Q418" s="681" t="s">
        <v>2089</v>
      </c>
      <c r="R418" s="20"/>
      <c r="S418" s="20"/>
      <c r="T418" s="20"/>
      <c r="U418" s="20"/>
      <c r="V418" s="20"/>
      <c r="W418" s="20"/>
      <c r="X418" s="10"/>
      <c r="Y418" s="20"/>
      <c r="Z418" s="20"/>
      <c r="AA418" s="20"/>
      <c r="AB418" s="20"/>
      <c r="AC418" s="21" t="s">
        <v>532</v>
      </c>
    </row>
    <row r="419" spans="1:29" ht="15" customHeight="1" x14ac:dyDescent="0.2">
      <c r="A419" s="755">
        <v>8</v>
      </c>
      <c r="B419" s="242" t="s">
        <v>2270</v>
      </c>
      <c r="C419" s="2">
        <v>22</v>
      </c>
      <c r="D419" s="2">
        <v>8</v>
      </c>
      <c r="E419" s="2">
        <v>7</v>
      </c>
      <c r="F419" s="2">
        <v>7</v>
      </c>
      <c r="G419" s="2">
        <v>34</v>
      </c>
      <c r="H419" s="2">
        <v>33</v>
      </c>
      <c r="I419" s="162">
        <v>31</v>
      </c>
      <c r="J419" s="383">
        <f t="shared" si="34"/>
        <v>22</v>
      </c>
      <c r="K419" s="383">
        <f t="shared" si="36"/>
        <v>31</v>
      </c>
      <c r="L419" s="930"/>
      <c r="M419" s="931"/>
      <c r="N419" s="931"/>
      <c r="O419" s="932"/>
      <c r="Q419" s="681" t="s">
        <v>1959</v>
      </c>
      <c r="R419" s="20"/>
      <c r="S419" s="20"/>
      <c r="T419" s="20"/>
      <c r="U419" s="20"/>
      <c r="V419" s="20"/>
      <c r="W419" s="20"/>
      <c r="X419" s="20"/>
      <c r="Y419" s="10"/>
      <c r="Z419" s="20"/>
      <c r="AA419" s="20"/>
      <c r="AB419" s="20"/>
      <c r="AC419" s="21"/>
    </row>
    <row r="420" spans="1:29" ht="15" customHeight="1" x14ac:dyDescent="0.2">
      <c r="A420" s="755">
        <v>9</v>
      </c>
      <c r="B420" s="242" t="s">
        <v>1327</v>
      </c>
      <c r="C420" s="2">
        <v>22</v>
      </c>
      <c r="D420" s="2">
        <v>9</v>
      </c>
      <c r="E420" s="2">
        <v>4</v>
      </c>
      <c r="F420" s="2">
        <v>9</v>
      </c>
      <c r="G420" s="2">
        <v>48</v>
      </c>
      <c r="H420" s="2">
        <v>48</v>
      </c>
      <c r="I420" s="162">
        <v>31</v>
      </c>
      <c r="J420" s="383">
        <f t="shared" si="34"/>
        <v>22</v>
      </c>
      <c r="K420" s="383">
        <f t="shared" si="36"/>
        <v>31</v>
      </c>
      <c r="L420" s="930"/>
      <c r="M420" s="931"/>
      <c r="N420" s="931"/>
      <c r="O420" s="932"/>
      <c r="Q420" s="681" t="s">
        <v>2090</v>
      </c>
      <c r="R420" s="20"/>
      <c r="S420" s="20"/>
      <c r="T420" s="20"/>
      <c r="U420" s="20"/>
      <c r="V420" s="20"/>
      <c r="W420" s="20"/>
      <c r="X420" s="20"/>
      <c r="Y420" s="20"/>
      <c r="Z420" s="10"/>
      <c r="AA420" s="20" t="s">
        <v>532</v>
      </c>
      <c r="AB420" s="20"/>
      <c r="AC420" s="21"/>
    </row>
    <row r="421" spans="1:29" ht="15" customHeight="1" x14ac:dyDescent="0.2">
      <c r="A421" s="755">
        <v>10</v>
      </c>
      <c r="B421" s="242" t="s">
        <v>616</v>
      </c>
      <c r="C421" s="2">
        <v>22</v>
      </c>
      <c r="D421" s="2">
        <v>6</v>
      </c>
      <c r="E421" s="2">
        <v>3</v>
      </c>
      <c r="F421" s="2">
        <v>13</v>
      </c>
      <c r="G421" s="2">
        <v>41</v>
      </c>
      <c r="H421" s="2">
        <v>47</v>
      </c>
      <c r="I421" s="162">
        <v>21</v>
      </c>
      <c r="J421" s="383">
        <f t="shared" si="34"/>
        <v>22</v>
      </c>
      <c r="K421" s="383">
        <f t="shared" si="36"/>
        <v>21</v>
      </c>
      <c r="L421" s="930"/>
      <c r="M421" s="931"/>
      <c r="N421" s="931"/>
      <c r="O421" s="932"/>
      <c r="Q421" s="681" t="s">
        <v>1587</v>
      </c>
      <c r="R421" s="20"/>
      <c r="S421" s="20"/>
      <c r="T421" s="20"/>
      <c r="U421" s="20"/>
      <c r="V421" s="20"/>
      <c r="W421" s="20"/>
      <c r="X421" s="20"/>
      <c r="Y421" s="20"/>
      <c r="Z421" s="20" t="s">
        <v>532</v>
      </c>
      <c r="AA421" s="10"/>
      <c r="AB421" s="20" t="s">
        <v>532</v>
      </c>
      <c r="AC421" s="21"/>
    </row>
    <row r="422" spans="1:29" ht="15" customHeight="1" x14ac:dyDescent="0.2">
      <c r="A422" s="755">
        <v>11</v>
      </c>
      <c r="B422" s="242" t="s">
        <v>2358</v>
      </c>
      <c r="C422" s="2">
        <v>22</v>
      </c>
      <c r="D422" s="2">
        <v>4</v>
      </c>
      <c r="E422" s="2">
        <v>7</v>
      </c>
      <c r="F422" s="2">
        <v>11</v>
      </c>
      <c r="G422" s="2">
        <v>47</v>
      </c>
      <c r="H422" s="2">
        <v>62</v>
      </c>
      <c r="I422" s="162">
        <v>19</v>
      </c>
      <c r="J422" s="383">
        <f t="shared" si="34"/>
        <v>22</v>
      </c>
      <c r="K422" s="383">
        <f t="shared" si="36"/>
        <v>19</v>
      </c>
      <c r="L422" s="930"/>
      <c r="M422" s="931"/>
      <c r="N422" s="931"/>
      <c r="O422" s="932"/>
      <c r="Q422" s="681" t="s">
        <v>813</v>
      </c>
      <c r="R422" s="20"/>
      <c r="S422" s="20"/>
      <c r="T422" s="20"/>
      <c r="U422" s="20"/>
      <c r="V422" s="20"/>
      <c r="W422" s="20"/>
      <c r="X422" s="20"/>
      <c r="Y422" s="20"/>
      <c r="Z422" s="20"/>
      <c r="AA422" s="20" t="s">
        <v>532</v>
      </c>
      <c r="AB422" s="10"/>
      <c r="AC422" s="21"/>
    </row>
    <row r="423" spans="1:29" ht="15" customHeight="1" thickBot="1" x14ac:dyDescent="0.25">
      <c r="A423" s="756">
        <v>12</v>
      </c>
      <c r="B423" s="243" t="s">
        <v>2062</v>
      </c>
      <c r="C423" s="3">
        <v>22</v>
      </c>
      <c r="D423" s="3">
        <v>0</v>
      </c>
      <c r="E423" s="3">
        <v>0</v>
      </c>
      <c r="F423" s="3">
        <v>22</v>
      </c>
      <c r="G423" s="3">
        <v>10</v>
      </c>
      <c r="H423" s="3">
        <v>88</v>
      </c>
      <c r="I423" s="164">
        <v>0</v>
      </c>
      <c r="J423" s="383">
        <f t="shared" si="34"/>
        <v>22</v>
      </c>
      <c r="K423" s="383">
        <f t="shared" si="36"/>
        <v>0</v>
      </c>
      <c r="L423" s="933"/>
      <c r="M423" s="934"/>
      <c r="N423" s="934"/>
      <c r="O423" s="935"/>
      <c r="Q423" s="682" t="s">
        <v>727</v>
      </c>
      <c r="R423" s="23"/>
      <c r="S423" s="23"/>
      <c r="T423" s="23"/>
      <c r="U423" s="23"/>
      <c r="V423" s="23"/>
      <c r="W423" s="23"/>
      <c r="X423" s="23"/>
      <c r="Y423" s="23"/>
      <c r="Z423" s="23"/>
      <c r="AA423" s="23"/>
      <c r="AB423" s="23"/>
      <c r="AC423" s="15"/>
    </row>
    <row r="424" spans="1:29" ht="15" customHeight="1" x14ac:dyDescent="0.2">
      <c r="C424" s="383">
        <f t="shared" ref="C424:I424" si="39">SUM(C412:C423)</f>
        <v>264</v>
      </c>
      <c r="D424" s="383">
        <f t="shared" si="39"/>
        <v>111</v>
      </c>
      <c r="E424" s="383">
        <f t="shared" si="39"/>
        <v>42</v>
      </c>
      <c r="F424" s="383">
        <f t="shared" si="39"/>
        <v>111</v>
      </c>
      <c r="G424" s="383">
        <f t="shared" si="39"/>
        <v>502</v>
      </c>
      <c r="H424" s="383">
        <f t="shared" si="39"/>
        <v>502</v>
      </c>
      <c r="I424" s="383">
        <f t="shared" si="39"/>
        <v>375</v>
      </c>
      <c r="J424" s="383">
        <f t="shared" si="34"/>
        <v>264</v>
      </c>
      <c r="K424" s="383">
        <f t="shared" si="36"/>
        <v>375</v>
      </c>
      <c r="L424" s="4" t="s">
        <v>532</v>
      </c>
    </row>
    <row r="425" spans="1:29" ht="15" customHeight="1" thickBot="1" x14ac:dyDescent="0.25"/>
    <row r="426" spans="1:29" ht="15" customHeight="1" x14ac:dyDescent="0.2">
      <c r="A426" s="1131" t="s">
        <v>491</v>
      </c>
      <c r="B426" s="1132"/>
      <c r="C426" s="1170" t="s">
        <v>2384</v>
      </c>
      <c r="D426" s="1171"/>
      <c r="E426" s="1171"/>
      <c r="F426" s="1171"/>
      <c r="G426" s="1171"/>
      <c r="H426" s="1171"/>
      <c r="I426" s="1172"/>
      <c r="P426" s="5" t="s">
        <v>532</v>
      </c>
    </row>
    <row r="427" spans="1:29" ht="15" customHeight="1" thickBot="1" x14ac:dyDescent="0.25">
      <c r="A427" s="1133"/>
      <c r="B427" s="1134"/>
      <c r="C427" s="1173"/>
      <c r="D427" s="1174"/>
      <c r="E427" s="1174"/>
      <c r="F427" s="1174"/>
      <c r="G427" s="1174"/>
      <c r="H427" s="1174"/>
      <c r="I427" s="1175"/>
    </row>
    <row r="428" spans="1:29" ht="15" customHeight="1" thickBot="1" x14ac:dyDescent="0.25"/>
    <row r="429" spans="1:29" ht="15" customHeight="1" thickBot="1" x14ac:dyDescent="0.25">
      <c r="A429" s="1384" t="s">
        <v>2302</v>
      </c>
      <c r="B429" s="1385"/>
      <c r="C429" s="1385"/>
      <c r="D429" s="1385"/>
      <c r="E429" s="1385"/>
      <c r="F429" s="1385"/>
      <c r="G429" s="1381" t="s">
        <v>2384</v>
      </c>
      <c r="H429" s="1382"/>
      <c r="I429" s="1383"/>
      <c r="L429" s="952" t="s">
        <v>538</v>
      </c>
      <c r="M429" s="953"/>
      <c r="N429" s="953"/>
      <c r="O429" s="954"/>
    </row>
    <row r="430" spans="1:29" ht="15" customHeight="1" thickBot="1" x14ac:dyDescent="0.25">
      <c r="A430" s="741" t="s">
        <v>496</v>
      </c>
      <c r="B430" s="747" t="s">
        <v>497</v>
      </c>
      <c r="C430" s="748" t="s">
        <v>498</v>
      </c>
      <c r="D430" s="748" t="s">
        <v>499</v>
      </c>
      <c r="E430" s="748" t="s">
        <v>500</v>
      </c>
      <c r="F430" s="748" t="s">
        <v>501</v>
      </c>
      <c r="G430" s="749" t="s">
        <v>502</v>
      </c>
      <c r="H430" s="749" t="s">
        <v>503</v>
      </c>
      <c r="I430" s="750" t="s">
        <v>504</v>
      </c>
      <c r="L430" s="955"/>
      <c r="M430" s="956"/>
      <c r="N430" s="956"/>
      <c r="O430" s="957"/>
      <c r="Q430" s="24" t="s">
        <v>2385</v>
      </c>
      <c r="R430" s="420" t="s">
        <v>503</v>
      </c>
      <c r="S430" s="420" t="s">
        <v>116</v>
      </c>
      <c r="T430" s="420" t="s">
        <v>117</v>
      </c>
      <c r="U430" s="420" t="s">
        <v>506</v>
      </c>
      <c r="V430" s="420" t="s">
        <v>610</v>
      </c>
      <c r="W430" s="420" t="s">
        <v>566</v>
      </c>
      <c r="X430" s="420" t="s">
        <v>514</v>
      </c>
      <c r="Y430" s="420" t="s">
        <v>544</v>
      </c>
      <c r="Z430" s="420" t="s">
        <v>777</v>
      </c>
      <c r="AA430" s="420" t="s">
        <v>1684</v>
      </c>
      <c r="AB430" s="420" t="s">
        <v>704</v>
      </c>
      <c r="AC430" s="421" t="s">
        <v>1306</v>
      </c>
    </row>
    <row r="431" spans="1:29" ht="15" customHeight="1" x14ac:dyDescent="0.2">
      <c r="A431" s="746">
        <v>1</v>
      </c>
      <c r="B431" s="159" t="s">
        <v>708</v>
      </c>
      <c r="C431" s="158">
        <v>22</v>
      </c>
      <c r="D431" s="158">
        <v>15</v>
      </c>
      <c r="E431" s="158">
        <v>3</v>
      </c>
      <c r="F431" s="158">
        <v>4</v>
      </c>
      <c r="G431" s="158">
        <v>52</v>
      </c>
      <c r="H431" s="158">
        <v>27</v>
      </c>
      <c r="I431" s="161">
        <v>48</v>
      </c>
      <c r="J431" s="383">
        <f t="shared" si="34"/>
        <v>22</v>
      </c>
      <c r="K431" s="383">
        <f t="shared" si="36"/>
        <v>48</v>
      </c>
      <c r="L431" s="927" t="s">
        <v>2386</v>
      </c>
      <c r="M431" s="928"/>
      <c r="N431" s="928"/>
      <c r="O431" s="929"/>
      <c r="Q431" s="422" t="s">
        <v>503</v>
      </c>
      <c r="R431" s="10"/>
      <c r="S431" s="20"/>
      <c r="T431" s="20"/>
      <c r="U431" s="20"/>
      <c r="V431" s="20"/>
      <c r="W431" s="20"/>
      <c r="X431" s="20"/>
      <c r="Y431" s="20"/>
      <c r="Z431" s="20" t="s">
        <v>1488</v>
      </c>
      <c r="AA431" s="20"/>
      <c r="AB431" s="20"/>
      <c r="AC431" s="21"/>
    </row>
    <row r="432" spans="1:29" ht="15" customHeight="1" x14ac:dyDescent="0.2">
      <c r="A432" s="744">
        <v>2</v>
      </c>
      <c r="B432" s="160" t="s">
        <v>1431</v>
      </c>
      <c r="C432" s="2">
        <v>22</v>
      </c>
      <c r="D432" s="2">
        <v>10</v>
      </c>
      <c r="E432" s="2">
        <v>10</v>
      </c>
      <c r="F432" s="2">
        <v>2</v>
      </c>
      <c r="G432" s="2">
        <v>44</v>
      </c>
      <c r="H432" s="2">
        <v>23</v>
      </c>
      <c r="I432" s="162">
        <v>40</v>
      </c>
      <c r="J432" s="383">
        <f t="shared" si="34"/>
        <v>22</v>
      </c>
      <c r="K432" s="383">
        <f t="shared" si="36"/>
        <v>40</v>
      </c>
      <c r="L432" s="930"/>
      <c r="M432" s="931"/>
      <c r="N432" s="931"/>
      <c r="O432" s="932"/>
      <c r="Q432" s="422" t="s">
        <v>116</v>
      </c>
      <c r="R432" s="20"/>
      <c r="S432" s="10"/>
      <c r="T432" s="20"/>
      <c r="U432" s="20"/>
      <c r="V432" s="20"/>
      <c r="W432" s="20"/>
      <c r="X432" s="20"/>
      <c r="Y432" s="20"/>
      <c r="Z432" s="20" t="s">
        <v>1599</v>
      </c>
      <c r="AA432" s="20"/>
      <c r="AB432" s="20"/>
      <c r="AC432" s="21"/>
    </row>
    <row r="433" spans="1:31" ht="15" customHeight="1" x14ac:dyDescent="0.2">
      <c r="A433" s="744">
        <v>3</v>
      </c>
      <c r="B433" s="160" t="s">
        <v>781</v>
      </c>
      <c r="C433" s="2">
        <v>22</v>
      </c>
      <c r="D433" s="2">
        <v>11</v>
      </c>
      <c r="E433" s="2">
        <v>5</v>
      </c>
      <c r="F433" s="2">
        <v>6</v>
      </c>
      <c r="G433" s="2">
        <v>39</v>
      </c>
      <c r="H433" s="2">
        <v>22</v>
      </c>
      <c r="I433" s="162">
        <v>38</v>
      </c>
      <c r="J433" s="383">
        <f t="shared" ref="J433:J493" si="40">D433+E433+F433</f>
        <v>22</v>
      </c>
      <c r="K433" s="383">
        <f t="shared" si="36"/>
        <v>38</v>
      </c>
      <c r="L433" s="930"/>
      <c r="M433" s="931"/>
      <c r="N433" s="931"/>
      <c r="O433" s="932"/>
      <c r="Q433" s="422" t="s">
        <v>117</v>
      </c>
      <c r="R433" s="20"/>
      <c r="S433" s="20"/>
      <c r="T433" s="10"/>
      <c r="U433" s="20"/>
      <c r="V433" s="20"/>
      <c r="W433" s="20"/>
      <c r="X433" s="20"/>
      <c r="Y433" s="20"/>
      <c r="Z433" s="20" t="s">
        <v>1894</v>
      </c>
      <c r="AA433" s="20"/>
      <c r="AB433" s="20"/>
      <c r="AC433" s="21"/>
    </row>
    <row r="434" spans="1:31" ht="15" customHeight="1" x14ac:dyDescent="0.2">
      <c r="A434" s="744">
        <v>4</v>
      </c>
      <c r="B434" s="160" t="s">
        <v>174</v>
      </c>
      <c r="C434" s="2">
        <v>22</v>
      </c>
      <c r="D434" s="2">
        <v>12</v>
      </c>
      <c r="E434" s="2">
        <v>0</v>
      </c>
      <c r="F434" s="2">
        <v>10</v>
      </c>
      <c r="G434" s="2">
        <v>47</v>
      </c>
      <c r="H434" s="2">
        <v>41</v>
      </c>
      <c r="I434" s="162">
        <v>36</v>
      </c>
      <c r="J434" s="383">
        <f t="shared" si="40"/>
        <v>22</v>
      </c>
      <c r="K434" s="383">
        <f t="shared" si="36"/>
        <v>36</v>
      </c>
      <c r="L434" s="930"/>
      <c r="M434" s="931"/>
      <c r="N434" s="931"/>
      <c r="O434" s="932"/>
      <c r="Q434" s="422" t="s">
        <v>506</v>
      </c>
      <c r="R434" s="20"/>
      <c r="S434" s="20"/>
      <c r="T434" s="20"/>
      <c r="U434" s="10"/>
      <c r="V434" s="20" t="s">
        <v>532</v>
      </c>
      <c r="W434" s="20"/>
      <c r="X434" s="20"/>
      <c r="Y434" s="20"/>
      <c r="Z434" s="20" t="s">
        <v>1210</v>
      </c>
      <c r="AA434" s="20"/>
      <c r="AB434" s="20"/>
      <c r="AC434" s="21"/>
    </row>
    <row r="435" spans="1:31" ht="15" customHeight="1" x14ac:dyDescent="0.2">
      <c r="A435" s="744">
        <v>5</v>
      </c>
      <c r="B435" s="160" t="s">
        <v>816</v>
      </c>
      <c r="C435" s="2">
        <v>22</v>
      </c>
      <c r="D435" s="2">
        <v>11</v>
      </c>
      <c r="E435" s="2">
        <v>2</v>
      </c>
      <c r="F435" s="2">
        <v>9</v>
      </c>
      <c r="G435" s="2">
        <v>50</v>
      </c>
      <c r="H435" s="2">
        <v>35</v>
      </c>
      <c r="I435" s="162">
        <v>35</v>
      </c>
      <c r="J435" s="383">
        <f t="shared" si="40"/>
        <v>22</v>
      </c>
      <c r="K435" s="383">
        <f t="shared" si="36"/>
        <v>35</v>
      </c>
      <c r="L435" s="930"/>
      <c r="M435" s="931"/>
      <c r="N435" s="931"/>
      <c r="O435" s="932"/>
      <c r="Q435" s="422" t="s">
        <v>610</v>
      </c>
      <c r="R435" s="20"/>
      <c r="S435" s="20"/>
      <c r="T435" s="20"/>
      <c r="U435" s="20" t="s">
        <v>532</v>
      </c>
      <c r="V435" s="10"/>
      <c r="W435" s="20" t="s">
        <v>532</v>
      </c>
      <c r="X435" s="20"/>
      <c r="Y435" s="20"/>
      <c r="Z435" s="20" t="s">
        <v>1597</v>
      </c>
      <c r="AA435" s="20"/>
      <c r="AB435" s="20"/>
      <c r="AC435" s="21"/>
    </row>
    <row r="436" spans="1:31" ht="15" customHeight="1" x14ac:dyDescent="0.2">
      <c r="A436" s="744">
        <v>6</v>
      </c>
      <c r="B436" s="160" t="s">
        <v>534</v>
      </c>
      <c r="C436" s="2">
        <v>22</v>
      </c>
      <c r="D436" s="2">
        <v>8</v>
      </c>
      <c r="E436" s="2">
        <v>6</v>
      </c>
      <c r="F436" s="2">
        <v>8</v>
      </c>
      <c r="G436" s="2">
        <v>39</v>
      </c>
      <c r="H436" s="2">
        <v>35</v>
      </c>
      <c r="I436" s="162">
        <v>30</v>
      </c>
      <c r="J436" s="383">
        <f t="shared" si="40"/>
        <v>22</v>
      </c>
      <c r="K436" s="383">
        <f t="shared" si="36"/>
        <v>30</v>
      </c>
      <c r="L436" s="930"/>
      <c r="M436" s="931"/>
      <c r="N436" s="931"/>
      <c r="O436" s="932"/>
      <c r="Q436" s="422" t="s">
        <v>566</v>
      </c>
      <c r="R436" s="20"/>
      <c r="S436" s="20"/>
      <c r="T436" s="20"/>
      <c r="U436" s="20"/>
      <c r="V436" s="20" t="s">
        <v>532</v>
      </c>
      <c r="W436" s="10"/>
      <c r="X436" s="20"/>
      <c r="Y436" s="20"/>
      <c r="Z436" s="20" t="s">
        <v>1207</v>
      </c>
      <c r="AA436" s="20"/>
      <c r="AB436" s="20"/>
      <c r="AC436" s="21"/>
    </row>
    <row r="437" spans="1:31" ht="15" customHeight="1" x14ac:dyDescent="0.2">
      <c r="A437" s="744">
        <v>7</v>
      </c>
      <c r="B437" s="160" t="s">
        <v>529</v>
      </c>
      <c r="C437" s="2">
        <v>22</v>
      </c>
      <c r="D437" s="2">
        <v>9</v>
      </c>
      <c r="E437" s="2">
        <v>3</v>
      </c>
      <c r="F437" s="2">
        <v>10</v>
      </c>
      <c r="G437" s="2">
        <v>35</v>
      </c>
      <c r="H437" s="2">
        <v>50</v>
      </c>
      <c r="I437" s="162">
        <v>30</v>
      </c>
      <c r="J437" s="383">
        <f t="shared" si="40"/>
        <v>22</v>
      </c>
      <c r="K437" s="383">
        <f t="shared" si="36"/>
        <v>30</v>
      </c>
      <c r="L437" s="930"/>
      <c r="M437" s="931"/>
      <c r="N437" s="931"/>
      <c r="O437" s="932"/>
      <c r="Q437" s="422" t="s">
        <v>514</v>
      </c>
      <c r="R437" s="20"/>
      <c r="S437" s="20"/>
      <c r="T437" s="20"/>
      <c r="U437" s="20"/>
      <c r="V437" s="20"/>
      <c r="W437" s="20"/>
      <c r="X437" s="10"/>
      <c r="Y437" s="20"/>
      <c r="Z437" s="20" t="s">
        <v>1540</v>
      </c>
      <c r="AA437" s="20"/>
      <c r="AB437" s="20"/>
      <c r="AC437" s="21"/>
    </row>
    <row r="438" spans="1:31" ht="15" customHeight="1" x14ac:dyDescent="0.2">
      <c r="A438" s="744">
        <v>8</v>
      </c>
      <c r="B438" s="160" t="s">
        <v>164</v>
      </c>
      <c r="C438" s="2">
        <v>22</v>
      </c>
      <c r="D438" s="2">
        <v>6</v>
      </c>
      <c r="E438" s="2">
        <v>8</v>
      </c>
      <c r="F438" s="2">
        <v>8</v>
      </c>
      <c r="G438" s="2">
        <v>32</v>
      </c>
      <c r="H438" s="2">
        <v>45</v>
      </c>
      <c r="I438" s="162">
        <v>26</v>
      </c>
      <c r="J438" s="383">
        <f t="shared" si="40"/>
        <v>22</v>
      </c>
      <c r="K438" s="383">
        <f t="shared" si="36"/>
        <v>26</v>
      </c>
      <c r="L438" s="930"/>
      <c r="M438" s="931"/>
      <c r="N438" s="931"/>
      <c r="O438" s="932"/>
      <c r="Q438" s="422" t="s">
        <v>544</v>
      </c>
      <c r="R438" s="20"/>
      <c r="S438" s="20"/>
      <c r="T438" s="20"/>
      <c r="U438" s="20"/>
      <c r="V438" s="20"/>
      <c r="W438" s="20"/>
      <c r="X438" s="20"/>
      <c r="Y438" s="10"/>
      <c r="Z438" s="20" t="s">
        <v>1490</v>
      </c>
      <c r="AA438" s="20"/>
      <c r="AB438" s="20"/>
      <c r="AC438" s="21"/>
    </row>
    <row r="439" spans="1:31" ht="15" customHeight="1" x14ac:dyDescent="0.2">
      <c r="A439" s="744">
        <v>9</v>
      </c>
      <c r="B439" s="160" t="s">
        <v>554</v>
      </c>
      <c r="C439" s="2">
        <v>22</v>
      </c>
      <c r="D439" s="2">
        <v>7</v>
      </c>
      <c r="E439" s="2">
        <v>3</v>
      </c>
      <c r="F439" s="2">
        <v>12</v>
      </c>
      <c r="G439" s="2">
        <v>41</v>
      </c>
      <c r="H439" s="2">
        <v>52</v>
      </c>
      <c r="I439" s="162">
        <v>24</v>
      </c>
      <c r="J439" s="383">
        <f t="shared" si="40"/>
        <v>22</v>
      </c>
      <c r="K439" s="383">
        <f t="shared" si="36"/>
        <v>24</v>
      </c>
      <c r="L439" s="930"/>
      <c r="M439" s="931"/>
      <c r="N439" s="931"/>
      <c r="O439" s="932"/>
      <c r="Q439" s="422" t="s">
        <v>777</v>
      </c>
      <c r="R439" s="20" t="s">
        <v>1602</v>
      </c>
      <c r="S439" s="20" t="s">
        <v>1599</v>
      </c>
      <c r="T439" s="20" t="s">
        <v>1493</v>
      </c>
      <c r="U439" s="20" t="s">
        <v>1494</v>
      </c>
      <c r="V439" s="20" t="s">
        <v>1487</v>
      </c>
      <c r="W439" s="20" t="s">
        <v>1207</v>
      </c>
      <c r="X439" s="20" t="s">
        <v>1601</v>
      </c>
      <c r="Y439" s="20" t="s">
        <v>1488</v>
      </c>
      <c r="Z439" s="10"/>
      <c r="AA439" s="20" t="s">
        <v>355</v>
      </c>
      <c r="AB439" s="20" t="s">
        <v>1490</v>
      </c>
      <c r="AC439" s="21" t="s">
        <v>844</v>
      </c>
    </row>
    <row r="440" spans="1:31" ht="15" customHeight="1" x14ac:dyDescent="0.2">
      <c r="A440" s="744">
        <v>10</v>
      </c>
      <c r="B440" s="160" t="s">
        <v>1307</v>
      </c>
      <c r="C440" s="2">
        <v>22</v>
      </c>
      <c r="D440" s="2">
        <v>7</v>
      </c>
      <c r="E440" s="2">
        <v>2</v>
      </c>
      <c r="F440" s="2">
        <v>13</v>
      </c>
      <c r="G440" s="2">
        <v>28</v>
      </c>
      <c r="H440" s="2">
        <v>48</v>
      </c>
      <c r="I440" s="162">
        <v>23</v>
      </c>
      <c r="J440" s="383">
        <f t="shared" si="40"/>
        <v>22</v>
      </c>
      <c r="K440" s="383">
        <f t="shared" si="36"/>
        <v>23</v>
      </c>
      <c r="L440" s="930"/>
      <c r="M440" s="931"/>
      <c r="N440" s="931"/>
      <c r="O440" s="932"/>
      <c r="Q440" s="422" t="s">
        <v>1684</v>
      </c>
      <c r="R440" s="20"/>
      <c r="S440" s="20"/>
      <c r="T440" s="20"/>
      <c r="U440" s="20"/>
      <c r="V440" s="20"/>
      <c r="W440" s="20"/>
      <c r="X440" s="20"/>
      <c r="Y440" s="20"/>
      <c r="Z440" s="20" t="s">
        <v>1599</v>
      </c>
      <c r="AA440" s="10"/>
      <c r="AB440" s="20" t="s">
        <v>532</v>
      </c>
      <c r="AC440" s="21"/>
    </row>
    <row r="441" spans="1:31" ht="15" customHeight="1" x14ac:dyDescent="0.2">
      <c r="A441" s="744">
        <v>11</v>
      </c>
      <c r="B441" s="160" t="s">
        <v>575</v>
      </c>
      <c r="C441" s="2">
        <v>22</v>
      </c>
      <c r="D441" s="2">
        <v>7</v>
      </c>
      <c r="E441" s="2">
        <v>2</v>
      </c>
      <c r="F441" s="2">
        <v>13</v>
      </c>
      <c r="G441" s="2">
        <v>23</v>
      </c>
      <c r="H441" s="2">
        <v>36</v>
      </c>
      <c r="I441" s="162" t="s">
        <v>997</v>
      </c>
      <c r="J441" s="383">
        <f t="shared" si="40"/>
        <v>22</v>
      </c>
      <c r="K441" s="383">
        <f t="shared" si="36"/>
        <v>23</v>
      </c>
      <c r="L441" s="930"/>
      <c r="M441" s="931"/>
      <c r="N441" s="931"/>
      <c r="O441" s="932"/>
      <c r="Q441" s="422" t="s">
        <v>704</v>
      </c>
      <c r="R441" s="20"/>
      <c r="S441" s="20"/>
      <c r="T441" s="20"/>
      <c r="U441" s="20"/>
      <c r="V441" s="20"/>
      <c r="W441" s="20"/>
      <c r="X441" s="20"/>
      <c r="Y441" s="20"/>
      <c r="Z441" s="20" t="s">
        <v>1488</v>
      </c>
      <c r="AA441" s="20" t="s">
        <v>532</v>
      </c>
      <c r="AB441" s="10"/>
      <c r="AC441" s="21"/>
    </row>
    <row r="442" spans="1:31" ht="15" customHeight="1" thickBot="1" x14ac:dyDescent="0.25">
      <c r="A442" s="745">
        <v>12</v>
      </c>
      <c r="B442" s="163" t="s">
        <v>761</v>
      </c>
      <c r="C442" s="3">
        <v>22</v>
      </c>
      <c r="D442" s="3">
        <v>4</v>
      </c>
      <c r="E442" s="3">
        <v>6</v>
      </c>
      <c r="F442" s="3">
        <v>12</v>
      </c>
      <c r="G442" s="3">
        <v>28</v>
      </c>
      <c r="H442" s="3">
        <v>44</v>
      </c>
      <c r="I442" s="164">
        <v>18</v>
      </c>
      <c r="J442" s="383">
        <f t="shared" si="40"/>
        <v>22</v>
      </c>
      <c r="K442" s="383">
        <f t="shared" si="36"/>
        <v>18</v>
      </c>
      <c r="L442" s="933"/>
      <c r="M442" s="934"/>
      <c r="N442" s="934"/>
      <c r="O442" s="935"/>
      <c r="Q442" s="423" t="s">
        <v>1306</v>
      </c>
      <c r="R442" s="23"/>
      <c r="S442" s="23"/>
      <c r="T442" s="23"/>
      <c r="U442" s="23"/>
      <c r="V442" s="23"/>
      <c r="W442" s="23"/>
      <c r="X442" s="23"/>
      <c r="Y442" s="23"/>
      <c r="Z442" s="23" t="s">
        <v>844</v>
      </c>
      <c r="AA442" s="23"/>
      <c r="AB442" s="23"/>
      <c r="AC442" s="15"/>
    </row>
    <row r="443" spans="1:31" ht="15" customHeight="1" x14ac:dyDescent="0.2">
      <c r="C443" s="383">
        <f t="shared" ref="C443:H443" si="41">SUM(C431:C442)</f>
        <v>264</v>
      </c>
      <c r="D443" s="383">
        <f t="shared" si="41"/>
        <v>107</v>
      </c>
      <c r="E443" s="383">
        <f t="shared" si="41"/>
        <v>50</v>
      </c>
      <c r="F443" s="383">
        <f t="shared" si="41"/>
        <v>107</v>
      </c>
      <c r="G443" s="383">
        <f t="shared" si="41"/>
        <v>458</v>
      </c>
      <c r="H443" s="383">
        <f t="shared" si="41"/>
        <v>458</v>
      </c>
      <c r="I443" s="383">
        <f>SUM(I431:I442)+23</f>
        <v>371</v>
      </c>
      <c r="J443" s="383">
        <f t="shared" si="40"/>
        <v>264</v>
      </c>
      <c r="K443" s="383">
        <f t="shared" si="36"/>
        <v>371</v>
      </c>
      <c r="L443" s="4" t="s">
        <v>532</v>
      </c>
    </row>
    <row r="444" spans="1:31" ht="15" customHeight="1" thickBot="1" x14ac:dyDescent="0.25">
      <c r="Q444" s="5" t="s">
        <v>532</v>
      </c>
    </row>
    <row r="445" spans="1:31" ht="15" customHeight="1" thickBot="1" x14ac:dyDescent="0.25">
      <c r="A445" s="1384" t="s">
        <v>2304</v>
      </c>
      <c r="B445" s="1385"/>
      <c r="C445" s="1385"/>
      <c r="D445" s="1385"/>
      <c r="E445" s="1385"/>
      <c r="F445" s="1392"/>
      <c r="G445" s="1381" t="s">
        <v>2384</v>
      </c>
      <c r="H445" s="1382"/>
      <c r="I445" s="1383"/>
      <c r="L445" s="1216" t="s">
        <v>588</v>
      </c>
      <c r="M445" s="1217"/>
      <c r="N445" s="1217"/>
      <c r="O445" s="1218"/>
    </row>
    <row r="446" spans="1:31" ht="15" customHeight="1" thickBot="1" x14ac:dyDescent="0.25">
      <c r="A446" s="741" t="s">
        <v>496</v>
      </c>
      <c r="B446" s="747" t="s">
        <v>497</v>
      </c>
      <c r="C446" s="748" t="s">
        <v>498</v>
      </c>
      <c r="D446" s="748" t="s">
        <v>499</v>
      </c>
      <c r="E446" s="748" t="s">
        <v>500</v>
      </c>
      <c r="F446" s="748" t="s">
        <v>501</v>
      </c>
      <c r="G446" s="749" t="s">
        <v>502</v>
      </c>
      <c r="H446" s="749" t="s">
        <v>503</v>
      </c>
      <c r="I446" s="750" t="s">
        <v>504</v>
      </c>
      <c r="L446" s="1219"/>
      <c r="M446" s="1220"/>
      <c r="N446" s="1220"/>
      <c r="O446" s="1221"/>
      <c r="Q446" s="24" t="s">
        <v>2385</v>
      </c>
      <c r="R446" s="420" t="s">
        <v>503</v>
      </c>
      <c r="S446" s="420" t="s">
        <v>901</v>
      </c>
      <c r="T446" s="420" t="s">
        <v>902</v>
      </c>
      <c r="U446" s="420" t="s">
        <v>500</v>
      </c>
      <c r="V446" s="420" t="s">
        <v>158</v>
      </c>
      <c r="W446" s="420" t="s">
        <v>1631</v>
      </c>
      <c r="X446" s="420" t="s">
        <v>511</v>
      </c>
      <c r="Y446" s="420" t="s">
        <v>322</v>
      </c>
      <c r="Z446" s="420" t="s">
        <v>501</v>
      </c>
      <c r="AA446" s="420" t="s">
        <v>1283</v>
      </c>
      <c r="AB446" s="420" t="s">
        <v>533</v>
      </c>
      <c r="AC446" s="420" t="s">
        <v>769</v>
      </c>
      <c r="AD446" s="420" t="s">
        <v>547</v>
      </c>
      <c r="AE446" s="421" t="s">
        <v>1214</v>
      </c>
    </row>
    <row r="447" spans="1:31" ht="15" customHeight="1" x14ac:dyDescent="0.2">
      <c r="A447" s="746">
        <v>1</v>
      </c>
      <c r="B447" s="239" t="s">
        <v>128</v>
      </c>
      <c r="C447" s="240">
        <v>26</v>
      </c>
      <c r="D447" s="240">
        <v>19</v>
      </c>
      <c r="E447" s="240">
        <v>5</v>
      </c>
      <c r="F447" s="240">
        <v>2</v>
      </c>
      <c r="G447" s="240">
        <v>55</v>
      </c>
      <c r="H447" s="240">
        <v>25</v>
      </c>
      <c r="I447" s="241">
        <v>62</v>
      </c>
      <c r="J447" s="383">
        <f t="shared" si="40"/>
        <v>26</v>
      </c>
      <c r="K447" s="383">
        <f t="shared" si="36"/>
        <v>62</v>
      </c>
      <c r="L447" s="927" t="s">
        <v>532</v>
      </c>
      <c r="M447" s="928"/>
      <c r="N447" s="928"/>
      <c r="O447" s="929"/>
      <c r="Q447" s="422" t="s">
        <v>503</v>
      </c>
      <c r="R447" s="10"/>
      <c r="S447" s="20"/>
      <c r="T447" s="20"/>
      <c r="U447" s="20"/>
      <c r="V447" s="20"/>
      <c r="W447" s="20"/>
      <c r="X447" s="20"/>
      <c r="Y447" s="20"/>
      <c r="Z447" s="20"/>
      <c r="AA447" s="20"/>
      <c r="AB447" s="20" t="s">
        <v>1597</v>
      </c>
      <c r="AC447" s="20"/>
      <c r="AD447" s="20"/>
      <c r="AE447" s="21"/>
    </row>
    <row r="448" spans="1:31" ht="15" customHeight="1" x14ac:dyDescent="0.2">
      <c r="A448" s="744">
        <v>2</v>
      </c>
      <c r="B448" s="242" t="s">
        <v>1923</v>
      </c>
      <c r="C448" s="2">
        <v>26</v>
      </c>
      <c r="D448" s="2">
        <v>16</v>
      </c>
      <c r="E448" s="2">
        <v>7</v>
      </c>
      <c r="F448" s="2">
        <v>3</v>
      </c>
      <c r="G448" s="2">
        <v>54</v>
      </c>
      <c r="H448" s="2">
        <v>26</v>
      </c>
      <c r="I448" s="162">
        <v>55</v>
      </c>
      <c r="J448" s="383">
        <f t="shared" si="40"/>
        <v>26</v>
      </c>
      <c r="K448" s="383">
        <f t="shared" si="36"/>
        <v>55</v>
      </c>
      <c r="L448" s="930"/>
      <c r="M448" s="931"/>
      <c r="N448" s="931"/>
      <c r="O448" s="932"/>
      <c r="Q448" s="422" t="s">
        <v>901</v>
      </c>
      <c r="R448" s="20"/>
      <c r="S448" s="10"/>
      <c r="T448" s="20"/>
      <c r="U448" s="20"/>
      <c r="V448" s="20"/>
      <c r="W448" s="20"/>
      <c r="X448" s="20"/>
      <c r="Y448" s="20"/>
      <c r="Z448" s="20"/>
      <c r="AA448" s="20"/>
      <c r="AB448" s="20" t="s">
        <v>1210</v>
      </c>
      <c r="AC448" s="20"/>
      <c r="AD448" s="20"/>
      <c r="AE448" s="21"/>
    </row>
    <row r="449" spans="1:31" ht="15" customHeight="1" x14ac:dyDescent="0.2">
      <c r="A449" s="744">
        <v>3</v>
      </c>
      <c r="B449" s="242" t="s">
        <v>819</v>
      </c>
      <c r="C449" s="2">
        <v>26</v>
      </c>
      <c r="D449" s="2">
        <v>12</v>
      </c>
      <c r="E449" s="2">
        <v>10</v>
      </c>
      <c r="F449" s="2">
        <v>4</v>
      </c>
      <c r="G449" s="2">
        <v>52</v>
      </c>
      <c r="H449" s="2">
        <v>26</v>
      </c>
      <c r="I449" s="162">
        <v>46</v>
      </c>
      <c r="J449" s="383">
        <f t="shared" si="40"/>
        <v>26</v>
      </c>
      <c r="K449" s="383">
        <f t="shared" si="36"/>
        <v>46</v>
      </c>
      <c r="L449" s="930"/>
      <c r="M449" s="931"/>
      <c r="N449" s="931"/>
      <c r="O449" s="932"/>
      <c r="Q449" s="422" t="s">
        <v>902</v>
      </c>
      <c r="R449" s="20"/>
      <c r="S449" s="20"/>
      <c r="T449" s="10"/>
      <c r="U449" s="20"/>
      <c r="V449" s="20"/>
      <c r="W449" s="20"/>
      <c r="X449" s="20"/>
      <c r="Y449" s="20"/>
      <c r="Z449" s="20"/>
      <c r="AA449" s="20"/>
      <c r="AB449" s="20" t="s">
        <v>1603</v>
      </c>
      <c r="AC449" s="20"/>
      <c r="AD449" s="20"/>
      <c r="AE449" s="21"/>
    </row>
    <row r="450" spans="1:31" ht="15" customHeight="1" x14ac:dyDescent="0.2">
      <c r="A450" s="744">
        <v>4</v>
      </c>
      <c r="B450" s="242" t="s">
        <v>558</v>
      </c>
      <c r="C450" s="2">
        <v>26</v>
      </c>
      <c r="D450" s="2">
        <v>11</v>
      </c>
      <c r="E450" s="2">
        <v>6</v>
      </c>
      <c r="F450" s="2">
        <v>9</v>
      </c>
      <c r="G450" s="2">
        <v>43</v>
      </c>
      <c r="H450" s="2">
        <v>34</v>
      </c>
      <c r="I450" s="162">
        <v>39</v>
      </c>
      <c r="J450" s="383">
        <f t="shared" si="40"/>
        <v>26</v>
      </c>
      <c r="K450" s="383">
        <f t="shared" si="36"/>
        <v>39</v>
      </c>
      <c r="L450" s="930"/>
      <c r="M450" s="931"/>
      <c r="N450" s="931"/>
      <c r="O450" s="932"/>
      <c r="Q450" s="422" t="s">
        <v>500</v>
      </c>
      <c r="R450" s="20"/>
      <c r="S450" s="20"/>
      <c r="T450" s="20"/>
      <c r="U450" s="10"/>
      <c r="V450" s="20" t="s">
        <v>532</v>
      </c>
      <c r="W450" s="20"/>
      <c r="X450" s="20"/>
      <c r="Y450" s="20"/>
      <c r="Z450" s="20"/>
      <c r="AA450" s="20"/>
      <c r="AB450" s="20" t="s">
        <v>1488</v>
      </c>
      <c r="AC450" s="20"/>
      <c r="AD450" s="20"/>
      <c r="AE450" s="21"/>
    </row>
    <row r="451" spans="1:31" ht="15" customHeight="1" x14ac:dyDescent="0.2">
      <c r="A451" s="744">
        <v>5</v>
      </c>
      <c r="B451" s="242" t="s">
        <v>1598</v>
      </c>
      <c r="C451" s="2">
        <v>26</v>
      </c>
      <c r="D451" s="2">
        <v>12</v>
      </c>
      <c r="E451" s="2">
        <v>3</v>
      </c>
      <c r="F451" s="2">
        <v>11</v>
      </c>
      <c r="G451" s="2">
        <v>49</v>
      </c>
      <c r="H451" s="2">
        <v>45</v>
      </c>
      <c r="I451" s="162">
        <v>39</v>
      </c>
      <c r="J451" s="383">
        <f t="shared" si="40"/>
        <v>26</v>
      </c>
      <c r="K451" s="383">
        <f t="shared" si="36"/>
        <v>39</v>
      </c>
      <c r="L451" s="930"/>
      <c r="M451" s="931"/>
      <c r="N451" s="931"/>
      <c r="O451" s="932"/>
      <c r="Q451" s="422" t="s">
        <v>158</v>
      </c>
      <c r="R451" s="20"/>
      <c r="S451" s="20"/>
      <c r="T451" s="20"/>
      <c r="U451" s="20" t="s">
        <v>532</v>
      </c>
      <c r="V451" s="10"/>
      <c r="W451" s="20" t="s">
        <v>532</v>
      </c>
      <c r="X451" s="20"/>
      <c r="Y451" s="20"/>
      <c r="Z451" s="20"/>
      <c r="AA451" s="20"/>
      <c r="AB451" s="20" t="s">
        <v>1646</v>
      </c>
      <c r="AC451" s="20"/>
      <c r="AD451" s="20"/>
      <c r="AE451" s="21" t="s">
        <v>532</v>
      </c>
    </row>
    <row r="452" spans="1:31" ht="15" customHeight="1" x14ac:dyDescent="0.2">
      <c r="A452" s="744">
        <v>6</v>
      </c>
      <c r="B452" s="242" t="s">
        <v>906</v>
      </c>
      <c r="C452" s="2">
        <v>26</v>
      </c>
      <c r="D452" s="2">
        <v>10</v>
      </c>
      <c r="E452" s="2">
        <v>9</v>
      </c>
      <c r="F452" s="2">
        <v>7</v>
      </c>
      <c r="G452" s="2">
        <v>51</v>
      </c>
      <c r="H452" s="2">
        <v>44</v>
      </c>
      <c r="I452" s="162">
        <v>39</v>
      </c>
      <c r="J452" s="383">
        <f t="shared" si="40"/>
        <v>26</v>
      </c>
      <c r="K452" s="383">
        <f t="shared" si="36"/>
        <v>39</v>
      </c>
      <c r="L452" s="930"/>
      <c r="M452" s="931"/>
      <c r="N452" s="931"/>
      <c r="O452" s="932"/>
      <c r="Q452" s="422" t="s">
        <v>1631</v>
      </c>
      <c r="R452" s="20"/>
      <c r="S452" s="20"/>
      <c r="T452" s="20"/>
      <c r="U452" s="20"/>
      <c r="V452" s="20" t="s">
        <v>532</v>
      </c>
      <c r="W452" s="10"/>
      <c r="X452" s="20"/>
      <c r="Y452" s="20"/>
      <c r="Z452" s="20"/>
      <c r="AA452" s="20"/>
      <c r="AB452" s="20" t="s">
        <v>1600</v>
      </c>
      <c r="AC452" s="20"/>
      <c r="AD452" s="20"/>
      <c r="AE452" s="21"/>
    </row>
    <row r="453" spans="1:31" ht="15" customHeight="1" x14ac:dyDescent="0.2">
      <c r="A453" s="744">
        <v>7</v>
      </c>
      <c r="B453" s="242" t="s">
        <v>1635</v>
      </c>
      <c r="C453" s="2">
        <v>26</v>
      </c>
      <c r="D453" s="2">
        <v>10</v>
      </c>
      <c r="E453" s="2">
        <v>5</v>
      </c>
      <c r="F453" s="2">
        <v>11</v>
      </c>
      <c r="G453" s="2">
        <v>36</v>
      </c>
      <c r="H453" s="2">
        <v>34</v>
      </c>
      <c r="I453" s="162">
        <v>35</v>
      </c>
      <c r="J453" s="383">
        <f t="shared" si="40"/>
        <v>26</v>
      </c>
      <c r="K453" s="383">
        <f t="shared" si="36"/>
        <v>35</v>
      </c>
      <c r="L453" s="930"/>
      <c r="M453" s="931"/>
      <c r="N453" s="931"/>
      <c r="O453" s="932"/>
      <c r="Q453" s="422" t="s">
        <v>511</v>
      </c>
      <c r="R453" s="20"/>
      <c r="S453" s="20"/>
      <c r="T453" s="20"/>
      <c r="U453" s="20"/>
      <c r="V453" s="20"/>
      <c r="W453" s="20"/>
      <c r="X453" s="10"/>
      <c r="Y453" s="20"/>
      <c r="Z453" s="20"/>
      <c r="AA453" s="20"/>
      <c r="AB453" s="20" t="s">
        <v>1493</v>
      </c>
      <c r="AC453" s="20"/>
      <c r="AD453" s="20"/>
      <c r="AE453" s="21"/>
    </row>
    <row r="454" spans="1:31" ht="15" customHeight="1" x14ac:dyDescent="0.2">
      <c r="A454" s="744">
        <v>8</v>
      </c>
      <c r="B454" s="242" t="s">
        <v>551</v>
      </c>
      <c r="C454" s="2">
        <v>26</v>
      </c>
      <c r="D454" s="2">
        <v>10</v>
      </c>
      <c r="E454" s="2">
        <v>5</v>
      </c>
      <c r="F454" s="2">
        <v>11</v>
      </c>
      <c r="G454" s="2">
        <v>32</v>
      </c>
      <c r="H454" s="2">
        <v>43</v>
      </c>
      <c r="I454" s="162">
        <v>35</v>
      </c>
      <c r="J454" s="383">
        <f t="shared" si="40"/>
        <v>26</v>
      </c>
      <c r="K454" s="383">
        <f t="shared" si="36"/>
        <v>35</v>
      </c>
      <c r="L454" s="930"/>
      <c r="M454" s="931"/>
      <c r="N454" s="931"/>
      <c r="O454" s="932"/>
      <c r="Q454" s="422" t="s">
        <v>322</v>
      </c>
      <c r="R454" s="20"/>
      <c r="S454" s="20"/>
      <c r="T454" s="20"/>
      <c r="U454" s="20"/>
      <c r="V454" s="20"/>
      <c r="W454" s="20"/>
      <c r="X454" s="20"/>
      <c r="Y454" s="10"/>
      <c r="Z454" s="20"/>
      <c r="AA454" s="20"/>
      <c r="AB454" s="20" t="s">
        <v>1490</v>
      </c>
      <c r="AC454" s="20"/>
      <c r="AD454" s="20"/>
      <c r="AE454" s="21"/>
    </row>
    <row r="455" spans="1:31" ht="15" customHeight="1" x14ac:dyDescent="0.2">
      <c r="A455" s="744">
        <v>9</v>
      </c>
      <c r="B455" s="242" t="s">
        <v>767</v>
      </c>
      <c r="C455" s="2">
        <v>26</v>
      </c>
      <c r="D455" s="2">
        <v>9</v>
      </c>
      <c r="E455" s="2">
        <v>7</v>
      </c>
      <c r="F455" s="2">
        <v>10</v>
      </c>
      <c r="G455" s="2">
        <v>43</v>
      </c>
      <c r="H455" s="2">
        <v>39</v>
      </c>
      <c r="I455" s="162">
        <v>34</v>
      </c>
      <c r="J455" s="383">
        <f t="shared" si="40"/>
        <v>26</v>
      </c>
      <c r="K455" s="383">
        <f t="shared" ref="K455:K518" si="42">D455*3+E455</f>
        <v>34</v>
      </c>
      <c r="L455" s="930"/>
      <c r="M455" s="931"/>
      <c r="N455" s="931"/>
      <c r="O455" s="932"/>
      <c r="Q455" s="422" t="s">
        <v>322</v>
      </c>
      <c r="R455" s="20"/>
      <c r="S455" s="20"/>
      <c r="T455" s="20"/>
      <c r="U455" s="20"/>
      <c r="V455" s="20"/>
      <c r="W455" s="20"/>
      <c r="X455" s="20"/>
      <c r="Y455" s="20"/>
      <c r="Z455" s="10"/>
      <c r="AA455" s="20"/>
      <c r="AB455" s="20" t="s">
        <v>1603</v>
      </c>
      <c r="AC455" s="20"/>
      <c r="AD455" s="20"/>
      <c r="AE455" s="21"/>
    </row>
    <row r="456" spans="1:31" ht="15" customHeight="1" x14ac:dyDescent="0.2">
      <c r="A456" s="744">
        <v>10</v>
      </c>
      <c r="B456" s="242" t="s">
        <v>1518</v>
      </c>
      <c r="C456" s="2">
        <v>26</v>
      </c>
      <c r="D456" s="2">
        <v>9</v>
      </c>
      <c r="E456" s="2">
        <v>5</v>
      </c>
      <c r="F456" s="2">
        <v>12</v>
      </c>
      <c r="G456" s="2">
        <v>40</v>
      </c>
      <c r="H456" s="2">
        <v>60</v>
      </c>
      <c r="I456" s="162">
        <v>32</v>
      </c>
      <c r="J456" s="383">
        <f t="shared" si="40"/>
        <v>26</v>
      </c>
      <c r="K456" s="383">
        <f t="shared" si="42"/>
        <v>32</v>
      </c>
      <c r="L456" s="930"/>
      <c r="M456" s="931"/>
      <c r="N456" s="931"/>
      <c r="O456" s="932"/>
      <c r="Q456" s="422" t="s">
        <v>591</v>
      </c>
      <c r="R456" s="20"/>
      <c r="S456" s="20"/>
      <c r="T456" s="20"/>
      <c r="U456" s="20"/>
      <c r="V456" s="20"/>
      <c r="W456" s="20"/>
      <c r="X456" s="20"/>
      <c r="Y456" s="20"/>
      <c r="Z456" s="20"/>
      <c r="AA456" s="10"/>
      <c r="AB456" s="20" t="s">
        <v>1487</v>
      </c>
      <c r="AC456" s="20"/>
      <c r="AD456" s="20"/>
      <c r="AE456" s="21"/>
    </row>
    <row r="457" spans="1:31" ht="15" customHeight="1" x14ac:dyDescent="0.2">
      <c r="A457" s="744">
        <v>11</v>
      </c>
      <c r="B457" s="242" t="s">
        <v>42</v>
      </c>
      <c r="C457" s="2">
        <v>26</v>
      </c>
      <c r="D457" s="2">
        <v>8</v>
      </c>
      <c r="E457" s="2">
        <v>5</v>
      </c>
      <c r="F457" s="2">
        <v>13</v>
      </c>
      <c r="G457" s="2">
        <v>34</v>
      </c>
      <c r="H457" s="2">
        <v>39</v>
      </c>
      <c r="I457" s="162">
        <v>29</v>
      </c>
      <c r="J457" s="383">
        <f t="shared" si="40"/>
        <v>26</v>
      </c>
      <c r="K457" s="383">
        <f t="shared" si="42"/>
        <v>29</v>
      </c>
      <c r="L457" s="930"/>
      <c r="M457" s="931"/>
      <c r="N457" s="931"/>
      <c r="O457" s="932"/>
      <c r="Q457" s="422" t="s">
        <v>533</v>
      </c>
      <c r="R457" s="20" t="s">
        <v>1539</v>
      </c>
      <c r="S457" s="20" t="s">
        <v>1487</v>
      </c>
      <c r="T457" s="20" t="s">
        <v>1601</v>
      </c>
      <c r="U457" s="20" t="s">
        <v>1642</v>
      </c>
      <c r="V457" s="20" t="s">
        <v>1489</v>
      </c>
      <c r="W457" s="20" t="s">
        <v>1493</v>
      </c>
      <c r="X457" s="20" t="s">
        <v>1495</v>
      </c>
      <c r="Y457" s="20" t="s">
        <v>1539</v>
      </c>
      <c r="Z457" s="20" t="s">
        <v>1210</v>
      </c>
      <c r="AA457" s="20" t="s">
        <v>1487</v>
      </c>
      <c r="AB457" s="10"/>
      <c r="AC457" s="20" t="s">
        <v>1599</v>
      </c>
      <c r="AD457" s="20" t="s">
        <v>844</v>
      </c>
      <c r="AE457" s="21" t="s">
        <v>1600</v>
      </c>
    </row>
    <row r="458" spans="1:31" ht="15" customHeight="1" x14ac:dyDescent="0.2">
      <c r="A458" s="744">
        <v>12</v>
      </c>
      <c r="B458" s="242" t="s">
        <v>2170</v>
      </c>
      <c r="C458" s="2">
        <v>26</v>
      </c>
      <c r="D458" s="2">
        <v>8</v>
      </c>
      <c r="E458" s="2">
        <v>5</v>
      </c>
      <c r="F458" s="2">
        <v>13</v>
      </c>
      <c r="G458" s="2">
        <v>34</v>
      </c>
      <c r="H458" s="2">
        <v>44</v>
      </c>
      <c r="I458" s="162">
        <v>29</v>
      </c>
      <c r="J458" s="383">
        <f t="shared" si="40"/>
        <v>26</v>
      </c>
      <c r="K458" s="383">
        <f t="shared" si="42"/>
        <v>29</v>
      </c>
      <c r="L458" s="930"/>
      <c r="M458" s="931"/>
      <c r="N458" s="931"/>
      <c r="O458" s="932"/>
      <c r="Q458" s="422" t="s">
        <v>769</v>
      </c>
      <c r="R458" s="20"/>
      <c r="S458" s="20"/>
      <c r="T458" s="20"/>
      <c r="U458" s="20"/>
      <c r="V458" s="20"/>
      <c r="W458" s="20"/>
      <c r="X458" s="20"/>
      <c r="Y458" s="20"/>
      <c r="Z458" s="20"/>
      <c r="AA458" s="20"/>
      <c r="AB458" s="20" t="s">
        <v>1602</v>
      </c>
      <c r="AC458" s="10"/>
      <c r="AD458" s="20" t="s">
        <v>532</v>
      </c>
      <c r="AE458" s="21"/>
    </row>
    <row r="459" spans="1:31" ht="15" customHeight="1" x14ac:dyDescent="0.2">
      <c r="A459" s="744">
        <v>13</v>
      </c>
      <c r="B459" s="242" t="s">
        <v>1808</v>
      </c>
      <c r="C459" s="2">
        <v>26</v>
      </c>
      <c r="D459" s="2">
        <v>6</v>
      </c>
      <c r="E459" s="2">
        <v>6</v>
      </c>
      <c r="F459" s="2">
        <v>14</v>
      </c>
      <c r="G459" s="2">
        <v>34</v>
      </c>
      <c r="H459" s="2">
        <v>48</v>
      </c>
      <c r="I459" s="162">
        <v>24</v>
      </c>
      <c r="J459" s="383">
        <f t="shared" si="40"/>
        <v>26</v>
      </c>
      <c r="K459" s="383">
        <f t="shared" si="42"/>
        <v>24</v>
      </c>
      <c r="L459" s="930"/>
      <c r="M459" s="931"/>
      <c r="N459" s="931"/>
      <c r="O459" s="932"/>
      <c r="Q459" s="422" t="s">
        <v>547</v>
      </c>
      <c r="R459" s="20"/>
      <c r="S459" s="20"/>
      <c r="T459" s="20"/>
      <c r="U459" s="20"/>
      <c r="V459" s="20"/>
      <c r="W459" s="20"/>
      <c r="X459" s="20"/>
      <c r="Y459" s="20"/>
      <c r="Z459" s="20"/>
      <c r="AA459" s="20"/>
      <c r="AB459" s="20" t="s">
        <v>1541</v>
      </c>
      <c r="AC459" s="20" t="s">
        <v>532</v>
      </c>
      <c r="AD459" s="10"/>
      <c r="AE459" s="21"/>
    </row>
    <row r="460" spans="1:31" ht="15" customHeight="1" thickBot="1" x14ac:dyDescent="0.25">
      <c r="A460" s="745">
        <v>14</v>
      </c>
      <c r="B460" s="243" t="s">
        <v>737</v>
      </c>
      <c r="C460" s="3">
        <v>26</v>
      </c>
      <c r="D460" s="3">
        <v>2</v>
      </c>
      <c r="E460" s="3">
        <v>2</v>
      </c>
      <c r="F460" s="3">
        <v>22</v>
      </c>
      <c r="G460" s="3">
        <v>25</v>
      </c>
      <c r="H460" s="3">
        <v>74</v>
      </c>
      <c r="I460" s="164">
        <v>8</v>
      </c>
      <c r="J460" s="383">
        <f t="shared" si="40"/>
        <v>26</v>
      </c>
      <c r="K460" s="383">
        <f t="shared" si="42"/>
        <v>8</v>
      </c>
      <c r="L460" s="933"/>
      <c r="M460" s="934"/>
      <c r="N460" s="934"/>
      <c r="O460" s="935"/>
      <c r="Q460" s="423" t="s">
        <v>1214</v>
      </c>
      <c r="R460" s="23"/>
      <c r="S460" s="23"/>
      <c r="T460" s="23"/>
      <c r="U460" s="23"/>
      <c r="V460" s="23"/>
      <c r="W460" s="23"/>
      <c r="X460" s="23"/>
      <c r="Y460" s="23"/>
      <c r="Z460" s="23"/>
      <c r="AA460" s="23"/>
      <c r="AB460" s="23" t="s">
        <v>1602</v>
      </c>
      <c r="AC460" s="23"/>
      <c r="AD460" s="23"/>
      <c r="AE460" s="15"/>
    </row>
    <row r="461" spans="1:31" ht="15" customHeight="1" x14ac:dyDescent="0.2">
      <c r="C461" s="383">
        <f t="shared" ref="C461:I461" si="43">SUM(C447:C460)</f>
        <v>364</v>
      </c>
      <c r="D461" s="383">
        <f t="shared" si="43"/>
        <v>142</v>
      </c>
      <c r="E461" s="383">
        <f t="shared" si="43"/>
        <v>80</v>
      </c>
      <c r="F461" s="383">
        <f t="shared" si="43"/>
        <v>142</v>
      </c>
      <c r="G461" s="383">
        <f t="shared" si="43"/>
        <v>582</v>
      </c>
      <c r="H461" s="383">
        <f t="shared" si="43"/>
        <v>581</v>
      </c>
      <c r="I461" s="383">
        <f t="shared" si="43"/>
        <v>506</v>
      </c>
      <c r="J461" s="383">
        <f t="shared" si="40"/>
        <v>364</v>
      </c>
      <c r="K461" s="383">
        <f t="shared" si="42"/>
        <v>506</v>
      </c>
      <c r="L461" s="4" t="s">
        <v>532</v>
      </c>
    </row>
    <row r="462" spans="1:31" ht="15" customHeight="1" thickBot="1" x14ac:dyDescent="0.25"/>
    <row r="463" spans="1:31" ht="15" customHeight="1" thickBot="1" x14ac:dyDescent="0.25">
      <c r="A463" s="1384" t="s">
        <v>2306</v>
      </c>
      <c r="B463" s="1385"/>
      <c r="C463" s="1385"/>
      <c r="D463" s="1385"/>
      <c r="E463" s="1385"/>
      <c r="F463" s="1385"/>
      <c r="G463" s="1381" t="s">
        <v>2384</v>
      </c>
      <c r="H463" s="1382"/>
      <c r="I463" s="1383"/>
      <c r="L463" s="952" t="s">
        <v>538</v>
      </c>
      <c r="M463" s="953"/>
      <c r="N463" s="953"/>
      <c r="O463" s="954"/>
    </row>
    <row r="464" spans="1:31" ht="15" customHeight="1" thickBot="1" x14ac:dyDescent="0.25">
      <c r="A464" s="741" t="s">
        <v>496</v>
      </c>
      <c r="B464" s="747" t="s">
        <v>497</v>
      </c>
      <c r="C464" s="748" t="s">
        <v>498</v>
      </c>
      <c r="D464" s="748" t="s">
        <v>499</v>
      </c>
      <c r="E464" s="748" t="s">
        <v>500</v>
      </c>
      <c r="F464" s="748" t="s">
        <v>501</v>
      </c>
      <c r="G464" s="749" t="s">
        <v>502</v>
      </c>
      <c r="H464" s="749" t="s">
        <v>503</v>
      </c>
      <c r="I464" s="750" t="s">
        <v>504</v>
      </c>
      <c r="L464" s="955"/>
      <c r="M464" s="956"/>
      <c r="N464" s="956"/>
      <c r="O464" s="957"/>
      <c r="Q464" s="24" t="s">
        <v>2385</v>
      </c>
      <c r="R464" s="420" t="s">
        <v>716</v>
      </c>
      <c r="S464" s="420" t="s">
        <v>901</v>
      </c>
      <c r="T464" s="420" t="s">
        <v>902</v>
      </c>
      <c r="U464" s="420" t="s">
        <v>700</v>
      </c>
      <c r="V464" s="420" t="s">
        <v>1178</v>
      </c>
      <c r="W464" s="420" t="s">
        <v>2136</v>
      </c>
      <c r="X464" s="420" t="s">
        <v>299</v>
      </c>
      <c r="Y464" s="420" t="s">
        <v>2162</v>
      </c>
      <c r="Z464" s="420" t="s">
        <v>1587</v>
      </c>
      <c r="AA464" s="420" t="s">
        <v>1313</v>
      </c>
      <c r="AB464" s="420" t="s">
        <v>120</v>
      </c>
      <c r="AC464" s="420" t="s">
        <v>153</v>
      </c>
      <c r="AD464" s="421" t="s">
        <v>499</v>
      </c>
    </row>
    <row r="465" spans="1:30" ht="15" customHeight="1" x14ac:dyDescent="0.2">
      <c r="A465" s="743">
        <v>1</v>
      </c>
      <c r="B465" s="239" t="s">
        <v>2163</v>
      </c>
      <c r="C465" s="240">
        <v>24</v>
      </c>
      <c r="D465" s="240">
        <v>16</v>
      </c>
      <c r="E465" s="240">
        <v>6</v>
      </c>
      <c r="F465" s="240">
        <v>2</v>
      </c>
      <c r="G465" s="240">
        <v>75</v>
      </c>
      <c r="H465" s="240">
        <v>21</v>
      </c>
      <c r="I465" s="241">
        <v>54</v>
      </c>
      <c r="J465" s="383">
        <f t="shared" si="40"/>
        <v>24</v>
      </c>
      <c r="K465" s="383">
        <f t="shared" si="42"/>
        <v>54</v>
      </c>
      <c r="L465" s="927" t="s">
        <v>532</v>
      </c>
      <c r="M465" s="928"/>
      <c r="N465" s="928"/>
      <c r="O465" s="929"/>
      <c r="Q465" s="422" t="s">
        <v>716</v>
      </c>
      <c r="R465" s="10"/>
      <c r="S465" s="20"/>
      <c r="T465" s="20"/>
      <c r="U465" s="20"/>
      <c r="V465" s="20"/>
      <c r="W465" s="20"/>
      <c r="X465" s="20"/>
      <c r="Y465" s="20"/>
      <c r="Z465" s="20"/>
      <c r="AA465" s="20"/>
      <c r="AB465" s="20"/>
      <c r="AC465" s="20"/>
      <c r="AD465" s="21"/>
    </row>
    <row r="466" spans="1:30" ht="15" customHeight="1" x14ac:dyDescent="0.2">
      <c r="A466" s="744">
        <v>2</v>
      </c>
      <c r="B466" s="242" t="s">
        <v>1180</v>
      </c>
      <c r="C466" s="2">
        <v>24</v>
      </c>
      <c r="D466" s="2">
        <v>15</v>
      </c>
      <c r="E466" s="2">
        <v>3</v>
      </c>
      <c r="F466" s="2">
        <v>6</v>
      </c>
      <c r="G466" s="2">
        <v>58</v>
      </c>
      <c r="H466" s="2">
        <v>32</v>
      </c>
      <c r="I466" s="162">
        <v>48</v>
      </c>
      <c r="J466" s="383">
        <f t="shared" si="40"/>
        <v>24</v>
      </c>
      <c r="K466" s="383">
        <f t="shared" si="42"/>
        <v>48</v>
      </c>
      <c r="L466" s="930"/>
      <c r="M466" s="931"/>
      <c r="N466" s="931"/>
      <c r="O466" s="932"/>
      <c r="Q466" s="422" t="s">
        <v>901</v>
      </c>
      <c r="R466" s="20"/>
      <c r="S466" s="10"/>
      <c r="T466" s="20"/>
      <c r="U466" s="20"/>
      <c r="V466" s="20"/>
      <c r="W466" s="20"/>
      <c r="X466" s="20"/>
      <c r="Y466" s="20"/>
      <c r="Z466" s="20"/>
      <c r="AA466" s="20"/>
      <c r="AB466" s="20"/>
      <c r="AC466" s="20"/>
      <c r="AD466" s="21"/>
    </row>
    <row r="467" spans="1:30" ht="15" customHeight="1" x14ac:dyDescent="0.2">
      <c r="A467" s="744">
        <v>3</v>
      </c>
      <c r="B467" s="242" t="s">
        <v>991</v>
      </c>
      <c r="C467" s="2">
        <v>24</v>
      </c>
      <c r="D467" s="2">
        <v>13</v>
      </c>
      <c r="E467" s="2">
        <v>6</v>
      </c>
      <c r="F467" s="2">
        <v>5</v>
      </c>
      <c r="G467" s="2">
        <v>54</v>
      </c>
      <c r="H467" s="2">
        <v>32</v>
      </c>
      <c r="I467" s="162">
        <v>45</v>
      </c>
      <c r="J467" s="383">
        <f t="shared" si="40"/>
        <v>24</v>
      </c>
      <c r="K467" s="383">
        <f t="shared" si="42"/>
        <v>45</v>
      </c>
      <c r="L467" s="930"/>
      <c r="M467" s="931"/>
      <c r="N467" s="931"/>
      <c r="O467" s="932"/>
      <c r="Q467" s="422" t="s">
        <v>902</v>
      </c>
      <c r="R467" s="20"/>
      <c r="S467" s="20"/>
      <c r="T467" s="10"/>
      <c r="U467" s="20"/>
      <c r="V467" s="20"/>
      <c r="W467" s="20"/>
      <c r="X467" s="20"/>
      <c r="Y467" s="20"/>
      <c r="Z467" s="20"/>
      <c r="AA467" s="20"/>
      <c r="AB467" s="20"/>
      <c r="AC467" s="20"/>
      <c r="AD467" s="21"/>
    </row>
    <row r="468" spans="1:30" ht="15" customHeight="1" x14ac:dyDescent="0.2">
      <c r="A468" s="744">
        <v>4</v>
      </c>
      <c r="B468" s="242" t="s">
        <v>1827</v>
      </c>
      <c r="C468" s="2">
        <v>24</v>
      </c>
      <c r="D468" s="2">
        <v>11</v>
      </c>
      <c r="E468" s="2">
        <v>8</v>
      </c>
      <c r="F468" s="2">
        <v>5</v>
      </c>
      <c r="G468" s="2">
        <v>41</v>
      </c>
      <c r="H468" s="2">
        <v>26</v>
      </c>
      <c r="I468" s="162">
        <v>41</v>
      </c>
      <c r="J468" s="383">
        <f t="shared" si="40"/>
        <v>24</v>
      </c>
      <c r="K468" s="383">
        <f t="shared" si="42"/>
        <v>41</v>
      </c>
      <c r="L468" s="930"/>
      <c r="M468" s="931"/>
      <c r="N468" s="931"/>
      <c r="O468" s="932"/>
      <c r="Q468" s="422" t="s">
        <v>700</v>
      </c>
      <c r="R468" s="20"/>
      <c r="S468" s="20"/>
      <c r="T468" s="20"/>
      <c r="U468" s="10"/>
      <c r="V468" s="20"/>
      <c r="W468" s="20"/>
      <c r="X468" s="20"/>
      <c r="Y468" s="20"/>
      <c r="Z468" s="20"/>
      <c r="AA468" s="20"/>
      <c r="AB468" s="20"/>
      <c r="AC468" s="20"/>
      <c r="AD468" s="21"/>
    </row>
    <row r="469" spans="1:30" ht="15" customHeight="1" x14ac:dyDescent="0.2">
      <c r="A469" s="744">
        <v>5</v>
      </c>
      <c r="B469" s="242" t="s">
        <v>304</v>
      </c>
      <c r="C469" s="2">
        <v>24</v>
      </c>
      <c r="D469" s="2">
        <v>9</v>
      </c>
      <c r="E469" s="2">
        <v>6</v>
      </c>
      <c r="F469" s="2">
        <v>9</v>
      </c>
      <c r="G469" s="2">
        <v>49</v>
      </c>
      <c r="H469" s="2">
        <v>44</v>
      </c>
      <c r="I469" s="162">
        <v>33</v>
      </c>
      <c r="J469" s="383">
        <f t="shared" si="40"/>
        <v>24</v>
      </c>
      <c r="K469" s="383">
        <f t="shared" si="42"/>
        <v>33</v>
      </c>
      <c r="L469" s="930"/>
      <c r="M469" s="931"/>
      <c r="N469" s="931"/>
      <c r="O469" s="932"/>
      <c r="Q469" s="422" t="s">
        <v>1178</v>
      </c>
      <c r="R469" s="20"/>
      <c r="S469" s="20"/>
      <c r="T469" s="20"/>
      <c r="U469" s="20"/>
      <c r="V469" s="10"/>
      <c r="W469" s="20" t="s">
        <v>532</v>
      </c>
      <c r="X469" s="20"/>
      <c r="Y469" s="20"/>
      <c r="Z469" s="20"/>
      <c r="AA469" s="20"/>
      <c r="AB469" s="20"/>
      <c r="AC469" s="20"/>
      <c r="AD469" s="21"/>
    </row>
    <row r="470" spans="1:30" ht="15" customHeight="1" x14ac:dyDescent="0.2">
      <c r="A470" s="744">
        <v>6</v>
      </c>
      <c r="B470" s="242" t="s">
        <v>711</v>
      </c>
      <c r="C470" s="2">
        <v>24</v>
      </c>
      <c r="D470" s="2">
        <v>9</v>
      </c>
      <c r="E470" s="2">
        <v>6</v>
      </c>
      <c r="F470" s="2">
        <v>9</v>
      </c>
      <c r="G470" s="2">
        <v>37</v>
      </c>
      <c r="H470" s="2">
        <v>41</v>
      </c>
      <c r="I470" s="162">
        <v>33</v>
      </c>
      <c r="J470" s="383">
        <f t="shared" si="40"/>
        <v>24</v>
      </c>
      <c r="K470" s="383">
        <f t="shared" si="42"/>
        <v>33</v>
      </c>
      <c r="L470" s="930"/>
      <c r="M470" s="931"/>
      <c r="N470" s="931"/>
      <c r="O470" s="932"/>
      <c r="Q470" s="422" t="s">
        <v>2136</v>
      </c>
      <c r="R470" s="20"/>
      <c r="S470" s="20"/>
      <c r="T470" s="20"/>
      <c r="U470" s="20"/>
      <c r="V470" s="20" t="s">
        <v>532</v>
      </c>
      <c r="W470" s="10"/>
      <c r="X470" s="20" t="s">
        <v>532</v>
      </c>
      <c r="Y470" s="20"/>
      <c r="Z470" s="20"/>
      <c r="AA470" s="20"/>
      <c r="AB470" s="20"/>
      <c r="AC470" s="20"/>
      <c r="AD470" s="21"/>
    </row>
    <row r="471" spans="1:30" ht="15" customHeight="1" x14ac:dyDescent="0.2">
      <c r="A471" s="744">
        <v>7</v>
      </c>
      <c r="B471" s="242" t="s">
        <v>1314</v>
      </c>
      <c r="C471" s="2">
        <v>24</v>
      </c>
      <c r="D471" s="2">
        <v>9</v>
      </c>
      <c r="E471" s="2">
        <v>6</v>
      </c>
      <c r="F471" s="2">
        <v>9</v>
      </c>
      <c r="G471" s="2">
        <v>41</v>
      </c>
      <c r="H471" s="2">
        <v>46</v>
      </c>
      <c r="I471" s="162">
        <v>33</v>
      </c>
      <c r="J471" s="383">
        <f t="shared" si="40"/>
        <v>24</v>
      </c>
      <c r="K471" s="383">
        <f t="shared" si="42"/>
        <v>33</v>
      </c>
      <c r="L471" s="930"/>
      <c r="M471" s="931"/>
      <c r="N471" s="931"/>
      <c r="O471" s="932"/>
      <c r="Q471" s="422" t="s">
        <v>299</v>
      </c>
      <c r="R471" s="20"/>
      <c r="S471" s="20"/>
      <c r="T471" s="20"/>
      <c r="U471" s="20"/>
      <c r="V471" s="20"/>
      <c r="W471" s="20" t="s">
        <v>532</v>
      </c>
      <c r="X471" s="10"/>
      <c r="Y471" s="20"/>
      <c r="Z471" s="20"/>
      <c r="AA471" s="20"/>
      <c r="AB471" s="20"/>
      <c r="AC471" s="20"/>
      <c r="AD471" s="21"/>
    </row>
    <row r="472" spans="1:30" ht="15" customHeight="1" x14ac:dyDescent="0.2">
      <c r="A472" s="744">
        <v>8</v>
      </c>
      <c r="B472" s="242" t="s">
        <v>2123</v>
      </c>
      <c r="C472" s="2">
        <v>24</v>
      </c>
      <c r="D472" s="2">
        <v>7</v>
      </c>
      <c r="E472" s="2">
        <v>9</v>
      </c>
      <c r="F472" s="2">
        <v>8</v>
      </c>
      <c r="G472" s="2">
        <v>35</v>
      </c>
      <c r="H472" s="2">
        <v>33</v>
      </c>
      <c r="I472" s="162">
        <v>30</v>
      </c>
      <c r="J472" s="383">
        <f t="shared" si="40"/>
        <v>24</v>
      </c>
      <c r="K472" s="383">
        <f t="shared" si="42"/>
        <v>30</v>
      </c>
      <c r="L472" s="930"/>
      <c r="M472" s="931"/>
      <c r="N472" s="931"/>
      <c r="O472" s="932"/>
      <c r="Q472" s="422" t="s">
        <v>2162</v>
      </c>
      <c r="R472" s="20"/>
      <c r="S472" s="20"/>
      <c r="T472" s="20"/>
      <c r="U472" s="20"/>
      <c r="V472" s="20"/>
      <c r="W472" s="20"/>
      <c r="X472" s="20"/>
      <c r="Y472" s="10"/>
      <c r="Z472" s="20"/>
      <c r="AA472" s="20"/>
      <c r="AB472" s="20"/>
      <c r="AC472" s="20"/>
      <c r="AD472" s="21" t="s">
        <v>532</v>
      </c>
    </row>
    <row r="473" spans="1:30" ht="15" customHeight="1" x14ac:dyDescent="0.2">
      <c r="A473" s="744">
        <v>9</v>
      </c>
      <c r="B473" s="242" t="s">
        <v>89</v>
      </c>
      <c r="C473" s="2">
        <v>24</v>
      </c>
      <c r="D473" s="2">
        <v>8</v>
      </c>
      <c r="E473" s="2">
        <v>6</v>
      </c>
      <c r="F473" s="2">
        <v>10</v>
      </c>
      <c r="G473" s="2">
        <v>35</v>
      </c>
      <c r="H473" s="2">
        <v>38</v>
      </c>
      <c r="I473" s="162">
        <v>30</v>
      </c>
      <c r="J473" s="383">
        <f t="shared" si="40"/>
        <v>24</v>
      </c>
      <c r="K473" s="383">
        <f t="shared" si="42"/>
        <v>30</v>
      </c>
      <c r="L473" s="930"/>
      <c r="M473" s="931"/>
      <c r="N473" s="931"/>
      <c r="O473" s="932"/>
      <c r="Q473" s="422" t="s">
        <v>1587</v>
      </c>
      <c r="R473" s="20"/>
      <c r="S473" s="20"/>
      <c r="T473" s="20"/>
      <c r="U473" s="20"/>
      <c r="V473" s="20"/>
      <c r="W473" s="20"/>
      <c r="X473" s="20"/>
      <c r="Y473" s="20"/>
      <c r="Z473" s="10"/>
      <c r="AA473" s="20"/>
      <c r="AB473" s="20"/>
      <c r="AC473" s="20"/>
      <c r="AD473" s="21"/>
    </row>
    <row r="474" spans="1:30" ht="15" customHeight="1" x14ac:dyDescent="0.2">
      <c r="A474" s="744">
        <v>10</v>
      </c>
      <c r="B474" s="242" t="s">
        <v>250</v>
      </c>
      <c r="C474" s="2">
        <v>24</v>
      </c>
      <c r="D474" s="2">
        <v>7</v>
      </c>
      <c r="E474" s="2">
        <v>7</v>
      </c>
      <c r="F474" s="2">
        <v>10</v>
      </c>
      <c r="G474" s="2">
        <v>32</v>
      </c>
      <c r="H474" s="2">
        <v>45</v>
      </c>
      <c r="I474" s="162">
        <v>28</v>
      </c>
      <c r="J474" s="383">
        <f t="shared" si="40"/>
        <v>24</v>
      </c>
      <c r="K474" s="383">
        <f t="shared" si="42"/>
        <v>28</v>
      </c>
      <c r="L474" s="930"/>
      <c r="M474" s="931"/>
      <c r="N474" s="931"/>
      <c r="O474" s="932"/>
      <c r="Q474" s="422" t="s">
        <v>1313</v>
      </c>
      <c r="R474" s="20"/>
      <c r="S474" s="20"/>
      <c r="T474" s="20"/>
      <c r="U474" s="20"/>
      <c r="V474" s="20"/>
      <c r="W474" s="20"/>
      <c r="X474" s="20"/>
      <c r="Y474" s="20"/>
      <c r="Z474" s="20"/>
      <c r="AA474" s="10"/>
      <c r="AB474" s="20" t="s">
        <v>532</v>
      </c>
      <c r="AC474" s="20"/>
      <c r="AD474" s="21"/>
    </row>
    <row r="475" spans="1:30" ht="15" customHeight="1" x14ac:dyDescent="0.2">
      <c r="A475" s="744">
        <v>11</v>
      </c>
      <c r="B475" s="242" t="s">
        <v>2138</v>
      </c>
      <c r="C475" s="2">
        <v>24</v>
      </c>
      <c r="D475" s="2">
        <v>8</v>
      </c>
      <c r="E475" s="2">
        <v>3</v>
      </c>
      <c r="F475" s="2">
        <v>13</v>
      </c>
      <c r="G475" s="2">
        <v>45</v>
      </c>
      <c r="H475" s="2">
        <v>70</v>
      </c>
      <c r="I475" s="162">
        <v>27</v>
      </c>
      <c r="J475" s="383">
        <f t="shared" si="40"/>
        <v>24</v>
      </c>
      <c r="K475" s="383">
        <f t="shared" si="42"/>
        <v>27</v>
      </c>
      <c r="L475" s="930"/>
      <c r="M475" s="931"/>
      <c r="N475" s="931"/>
      <c r="O475" s="932"/>
      <c r="Q475" s="422" t="s">
        <v>120</v>
      </c>
      <c r="R475" s="20"/>
      <c r="S475" s="20"/>
      <c r="T475" s="20"/>
      <c r="U475" s="20"/>
      <c r="V475" s="20"/>
      <c r="W475" s="20"/>
      <c r="X475" s="20"/>
      <c r="Y475" s="20"/>
      <c r="Z475" s="20"/>
      <c r="AA475" s="20" t="s">
        <v>532</v>
      </c>
      <c r="AB475" s="10"/>
      <c r="AC475" s="20" t="s">
        <v>532</v>
      </c>
      <c r="AD475" s="21"/>
    </row>
    <row r="476" spans="1:30" ht="15" customHeight="1" x14ac:dyDescent="0.2">
      <c r="A476" s="744">
        <v>12</v>
      </c>
      <c r="B476" s="242" t="s">
        <v>433</v>
      </c>
      <c r="C476" s="2">
        <v>24</v>
      </c>
      <c r="D476" s="2">
        <v>6</v>
      </c>
      <c r="E476" s="2">
        <v>6</v>
      </c>
      <c r="F476" s="2">
        <v>12</v>
      </c>
      <c r="G476" s="2">
        <v>32</v>
      </c>
      <c r="H476" s="2">
        <v>58</v>
      </c>
      <c r="I476" s="162">
        <v>24</v>
      </c>
      <c r="J476" s="383">
        <f t="shared" si="40"/>
        <v>24</v>
      </c>
      <c r="K476" s="383">
        <f t="shared" si="42"/>
        <v>24</v>
      </c>
      <c r="L476" s="930"/>
      <c r="M476" s="931"/>
      <c r="N476" s="931"/>
      <c r="O476" s="932"/>
      <c r="Q476" s="422" t="s">
        <v>153</v>
      </c>
      <c r="R476" s="20"/>
      <c r="S476" s="20"/>
      <c r="T476" s="20"/>
      <c r="U476" s="20"/>
      <c r="V476" s="20"/>
      <c r="W476" s="20"/>
      <c r="X476" s="20"/>
      <c r="Y476" s="20"/>
      <c r="Z476" s="20"/>
      <c r="AA476" s="20"/>
      <c r="AB476" s="20" t="s">
        <v>532</v>
      </c>
      <c r="AC476" s="10"/>
      <c r="AD476" s="21"/>
    </row>
    <row r="477" spans="1:30" ht="15" customHeight="1" thickBot="1" x14ac:dyDescent="0.25">
      <c r="A477" s="745">
        <v>13</v>
      </c>
      <c r="B477" s="243" t="s">
        <v>1855</v>
      </c>
      <c r="C477" s="3">
        <v>24</v>
      </c>
      <c r="D477" s="3">
        <v>0</v>
      </c>
      <c r="E477" s="3">
        <v>4</v>
      </c>
      <c r="F477" s="3">
        <v>20</v>
      </c>
      <c r="G477" s="3">
        <v>15</v>
      </c>
      <c r="H477" s="3">
        <v>63</v>
      </c>
      <c r="I477" s="164">
        <v>4</v>
      </c>
      <c r="J477" s="383">
        <f t="shared" si="40"/>
        <v>24</v>
      </c>
      <c r="K477" s="383">
        <f t="shared" si="42"/>
        <v>4</v>
      </c>
      <c r="L477" s="933"/>
      <c r="M477" s="934"/>
      <c r="N477" s="934"/>
      <c r="O477" s="935"/>
      <c r="Q477" s="423" t="s">
        <v>499</v>
      </c>
      <c r="R477" s="23"/>
      <c r="S477" s="23"/>
      <c r="T477" s="23"/>
      <c r="U477" s="23"/>
      <c r="V477" s="23"/>
      <c r="W477" s="23"/>
      <c r="X477" s="23"/>
      <c r="Y477" s="23"/>
      <c r="Z477" s="23"/>
      <c r="AA477" s="23"/>
      <c r="AB477" s="23"/>
      <c r="AC477" s="23"/>
      <c r="AD477" s="15"/>
    </row>
    <row r="478" spans="1:30" ht="15" customHeight="1" x14ac:dyDescent="0.2">
      <c r="C478" s="383">
        <f t="shared" ref="C478:I478" si="44">SUM(C465:C477)</f>
        <v>312</v>
      </c>
      <c r="D478" s="383">
        <f t="shared" si="44"/>
        <v>118</v>
      </c>
      <c r="E478" s="383">
        <f t="shared" si="44"/>
        <v>76</v>
      </c>
      <c r="F478" s="383">
        <f t="shared" si="44"/>
        <v>118</v>
      </c>
      <c r="G478" s="383">
        <f t="shared" si="44"/>
        <v>549</v>
      </c>
      <c r="H478" s="383">
        <f t="shared" si="44"/>
        <v>549</v>
      </c>
      <c r="I478" s="383">
        <f t="shared" si="44"/>
        <v>430</v>
      </c>
      <c r="J478" s="383">
        <f t="shared" si="40"/>
        <v>312</v>
      </c>
      <c r="K478" s="383">
        <f t="shared" si="42"/>
        <v>430</v>
      </c>
      <c r="L478" s="4" t="s">
        <v>532</v>
      </c>
    </row>
    <row r="479" spans="1:30" ht="15" customHeight="1" thickBot="1" x14ac:dyDescent="0.25"/>
    <row r="480" spans="1:30" ht="15" customHeight="1" thickBot="1" x14ac:dyDescent="0.25">
      <c r="A480" s="1375" t="s">
        <v>2223</v>
      </c>
      <c r="B480" s="1376"/>
      <c r="C480" s="1376"/>
      <c r="D480" s="1376"/>
      <c r="E480" s="1376"/>
      <c r="F480" s="1377"/>
      <c r="G480" s="1378" t="s">
        <v>2384</v>
      </c>
      <c r="H480" s="1379"/>
      <c r="I480" s="1380"/>
      <c r="L480" s="952" t="s">
        <v>538</v>
      </c>
      <c r="M480" s="953"/>
      <c r="N480" s="953"/>
      <c r="O480" s="954"/>
    </row>
    <row r="481" spans="1:29" ht="15" customHeight="1" thickBot="1" x14ac:dyDescent="0.25">
      <c r="A481" s="753" t="s">
        <v>496</v>
      </c>
      <c r="B481" s="758" t="s">
        <v>497</v>
      </c>
      <c r="C481" s="759" t="s">
        <v>498</v>
      </c>
      <c r="D481" s="759" t="s">
        <v>499</v>
      </c>
      <c r="E481" s="759" t="s">
        <v>500</v>
      </c>
      <c r="F481" s="759" t="s">
        <v>501</v>
      </c>
      <c r="G481" s="760" t="s">
        <v>502</v>
      </c>
      <c r="H481" s="760" t="s">
        <v>503</v>
      </c>
      <c r="I481" s="761" t="s">
        <v>504</v>
      </c>
      <c r="L481" s="955"/>
      <c r="M481" s="956"/>
      <c r="N481" s="956"/>
      <c r="O481" s="957"/>
      <c r="Q481" s="24" t="s">
        <v>2385</v>
      </c>
      <c r="R481" s="683" t="s">
        <v>241</v>
      </c>
      <c r="S481" s="683" t="s">
        <v>541</v>
      </c>
      <c r="T481" s="683" t="s">
        <v>564</v>
      </c>
      <c r="U481" s="683" t="s">
        <v>1784</v>
      </c>
      <c r="V481" s="683" t="s">
        <v>59</v>
      </c>
      <c r="W481" s="683" t="s">
        <v>1088</v>
      </c>
      <c r="X481" s="683" t="s">
        <v>1089</v>
      </c>
      <c r="Y481" s="683" t="s">
        <v>610</v>
      </c>
      <c r="Z481" s="683" t="s">
        <v>514</v>
      </c>
      <c r="AA481" s="683" t="s">
        <v>2089</v>
      </c>
      <c r="AB481" s="684" t="s">
        <v>544</v>
      </c>
    </row>
    <row r="482" spans="1:29" ht="15" customHeight="1" x14ac:dyDescent="0.2">
      <c r="A482" s="757">
        <v>1</v>
      </c>
      <c r="B482" s="159" t="s">
        <v>2254</v>
      </c>
      <c r="C482" s="158">
        <v>20</v>
      </c>
      <c r="D482" s="158">
        <v>14</v>
      </c>
      <c r="E482" s="158">
        <v>4</v>
      </c>
      <c r="F482" s="158">
        <v>2</v>
      </c>
      <c r="G482" s="158">
        <v>46</v>
      </c>
      <c r="H482" s="158">
        <v>20</v>
      </c>
      <c r="I482" s="161">
        <v>46</v>
      </c>
      <c r="J482" s="383">
        <f t="shared" si="40"/>
        <v>20</v>
      </c>
      <c r="K482" s="383">
        <f t="shared" si="42"/>
        <v>46</v>
      </c>
      <c r="L482" s="927" t="s">
        <v>2387</v>
      </c>
      <c r="M482" s="928"/>
      <c r="N482" s="928"/>
      <c r="O482" s="929"/>
      <c r="Q482" s="681" t="s">
        <v>241</v>
      </c>
      <c r="R482" s="10"/>
      <c r="S482" s="20" t="s">
        <v>844</v>
      </c>
      <c r="T482" s="20"/>
      <c r="U482" s="20"/>
      <c r="V482" s="20"/>
      <c r="W482" s="20"/>
      <c r="X482" s="20"/>
      <c r="Y482" s="20"/>
      <c r="Z482" s="20"/>
      <c r="AA482" s="20"/>
      <c r="AB482" s="21"/>
    </row>
    <row r="483" spans="1:29" ht="15" customHeight="1" x14ac:dyDescent="0.2">
      <c r="A483" s="755">
        <v>2</v>
      </c>
      <c r="B483" s="160" t="s">
        <v>2309</v>
      </c>
      <c r="C483" s="2">
        <v>20</v>
      </c>
      <c r="D483" s="2">
        <v>13</v>
      </c>
      <c r="E483" s="2">
        <v>3</v>
      </c>
      <c r="F483" s="2">
        <v>4</v>
      </c>
      <c r="G483" s="2">
        <v>47</v>
      </c>
      <c r="H483" s="2">
        <v>27</v>
      </c>
      <c r="I483" s="162">
        <v>42</v>
      </c>
      <c r="J483" s="383">
        <f t="shared" si="40"/>
        <v>20</v>
      </c>
      <c r="K483" s="383">
        <f t="shared" si="42"/>
        <v>42</v>
      </c>
      <c r="L483" s="930"/>
      <c r="M483" s="931"/>
      <c r="N483" s="931"/>
      <c r="O483" s="932"/>
      <c r="Q483" s="681" t="s">
        <v>541</v>
      </c>
      <c r="R483" s="20" t="s">
        <v>1597</v>
      </c>
      <c r="S483" s="10"/>
      <c r="T483" s="20" t="s">
        <v>1601</v>
      </c>
      <c r="U483" s="20" t="s">
        <v>1602</v>
      </c>
      <c r="V483" s="20" t="s">
        <v>1642</v>
      </c>
      <c r="W483" s="20" t="s">
        <v>1540</v>
      </c>
      <c r="X483" s="20" t="s">
        <v>1487</v>
      </c>
      <c r="Y483" s="20" t="s">
        <v>1490</v>
      </c>
      <c r="Z483" s="20" t="s">
        <v>844</v>
      </c>
      <c r="AA483" s="20" t="s">
        <v>1601</v>
      </c>
      <c r="AB483" s="21" t="s">
        <v>844</v>
      </c>
    </row>
    <row r="484" spans="1:29" ht="15" customHeight="1" x14ac:dyDescent="0.2">
      <c r="A484" s="755">
        <v>3</v>
      </c>
      <c r="B484" s="160" t="s">
        <v>2363</v>
      </c>
      <c r="C484" s="2">
        <v>20</v>
      </c>
      <c r="D484" s="2">
        <v>10</v>
      </c>
      <c r="E484" s="2">
        <v>5</v>
      </c>
      <c r="F484" s="2">
        <v>5</v>
      </c>
      <c r="G484" s="2">
        <v>41</v>
      </c>
      <c r="H484" s="2">
        <v>25</v>
      </c>
      <c r="I484" s="162">
        <v>35</v>
      </c>
      <c r="J484" s="383">
        <f t="shared" si="40"/>
        <v>20</v>
      </c>
      <c r="K484" s="383">
        <f t="shared" si="42"/>
        <v>35</v>
      </c>
      <c r="L484" s="930"/>
      <c r="M484" s="931"/>
      <c r="N484" s="931"/>
      <c r="O484" s="932"/>
      <c r="Q484" s="681" t="s">
        <v>564</v>
      </c>
      <c r="R484" s="20"/>
      <c r="S484" s="20" t="s">
        <v>1643</v>
      </c>
      <c r="T484" s="10"/>
      <c r="U484" s="20" t="s">
        <v>532</v>
      </c>
      <c r="V484" s="20"/>
      <c r="W484" s="20"/>
      <c r="X484" s="20"/>
      <c r="Y484" s="20"/>
      <c r="Z484" s="20"/>
      <c r="AA484" s="20"/>
      <c r="AB484" s="21"/>
    </row>
    <row r="485" spans="1:29" ht="15" customHeight="1" x14ac:dyDescent="0.2">
      <c r="A485" s="755">
        <v>4</v>
      </c>
      <c r="B485" s="160" t="s">
        <v>1208</v>
      </c>
      <c r="C485" s="2">
        <v>20</v>
      </c>
      <c r="D485" s="2">
        <v>10</v>
      </c>
      <c r="E485" s="2">
        <v>4</v>
      </c>
      <c r="F485" s="2">
        <v>6</v>
      </c>
      <c r="G485" s="2">
        <v>38</v>
      </c>
      <c r="H485" s="2">
        <v>24</v>
      </c>
      <c r="I485" s="162">
        <v>34</v>
      </c>
      <c r="J485" s="383">
        <f t="shared" si="40"/>
        <v>20</v>
      </c>
      <c r="K485" s="383">
        <f t="shared" si="42"/>
        <v>34</v>
      </c>
      <c r="L485" s="930"/>
      <c r="M485" s="931"/>
      <c r="N485" s="931"/>
      <c r="O485" s="932"/>
      <c r="Q485" s="681" t="s">
        <v>1784</v>
      </c>
      <c r="R485" s="20"/>
      <c r="S485" s="20" t="s">
        <v>1488</v>
      </c>
      <c r="T485" s="20" t="s">
        <v>532</v>
      </c>
      <c r="U485" s="10"/>
      <c r="V485" s="20" t="s">
        <v>532</v>
      </c>
      <c r="W485" s="20"/>
      <c r="X485" s="20"/>
      <c r="Y485" s="20"/>
      <c r="Z485" s="20"/>
      <c r="AA485" s="20"/>
      <c r="AB485" s="21"/>
    </row>
    <row r="486" spans="1:29" ht="15" customHeight="1" x14ac:dyDescent="0.2">
      <c r="A486" s="755">
        <v>5</v>
      </c>
      <c r="B486" s="160" t="s">
        <v>106</v>
      </c>
      <c r="C486" s="2">
        <v>20</v>
      </c>
      <c r="D486" s="2">
        <v>9</v>
      </c>
      <c r="E486" s="2">
        <v>5</v>
      </c>
      <c r="F486" s="2">
        <v>6</v>
      </c>
      <c r="G486" s="2">
        <v>41</v>
      </c>
      <c r="H486" s="2">
        <v>35</v>
      </c>
      <c r="I486" s="162">
        <v>32</v>
      </c>
      <c r="J486" s="383">
        <f t="shared" si="40"/>
        <v>20</v>
      </c>
      <c r="K486" s="383">
        <f t="shared" si="42"/>
        <v>32</v>
      </c>
      <c r="L486" s="930"/>
      <c r="M486" s="931"/>
      <c r="N486" s="931"/>
      <c r="O486" s="932"/>
      <c r="Q486" s="681" t="s">
        <v>59</v>
      </c>
      <c r="R486" s="20"/>
      <c r="S486" s="20" t="s">
        <v>1600</v>
      </c>
      <c r="T486" s="20"/>
      <c r="U486" s="20" t="s">
        <v>532</v>
      </c>
      <c r="V486" s="10"/>
      <c r="W486" s="20"/>
      <c r="X486" s="20"/>
      <c r="Y486" s="20"/>
      <c r="Z486" s="20"/>
      <c r="AA486" s="20"/>
      <c r="AB486" s="21"/>
    </row>
    <row r="487" spans="1:29" ht="15" customHeight="1" x14ac:dyDescent="0.2">
      <c r="A487" s="755">
        <v>6</v>
      </c>
      <c r="B487" s="160" t="s">
        <v>2257</v>
      </c>
      <c r="C487" s="2">
        <v>20</v>
      </c>
      <c r="D487" s="2">
        <v>9</v>
      </c>
      <c r="E487" s="2">
        <v>3</v>
      </c>
      <c r="F487" s="2">
        <v>8</v>
      </c>
      <c r="G487" s="2">
        <v>33</v>
      </c>
      <c r="H487" s="2">
        <v>33</v>
      </c>
      <c r="I487" s="162">
        <v>30</v>
      </c>
      <c r="J487" s="383">
        <f t="shared" si="40"/>
        <v>20</v>
      </c>
      <c r="K487" s="383">
        <f t="shared" si="42"/>
        <v>30</v>
      </c>
      <c r="L487" s="930"/>
      <c r="M487" s="931"/>
      <c r="N487" s="931"/>
      <c r="O487" s="932"/>
      <c r="Q487" s="681" t="s">
        <v>1088</v>
      </c>
      <c r="R487" s="20"/>
      <c r="S487" s="20" t="s">
        <v>1207</v>
      </c>
      <c r="T487" s="20"/>
      <c r="U487" s="20"/>
      <c r="V487" s="20"/>
      <c r="W487" s="10"/>
      <c r="X487" s="20"/>
      <c r="Y487" s="20"/>
      <c r="Z487" s="20"/>
      <c r="AA487" s="20"/>
      <c r="AB487" s="21" t="s">
        <v>532</v>
      </c>
    </row>
    <row r="488" spans="1:29" ht="15" customHeight="1" x14ac:dyDescent="0.2">
      <c r="A488" s="755">
        <v>7</v>
      </c>
      <c r="B488" s="160" t="s">
        <v>2285</v>
      </c>
      <c r="C488" s="2">
        <v>20</v>
      </c>
      <c r="D488" s="2">
        <v>7</v>
      </c>
      <c r="E488" s="2">
        <v>3</v>
      </c>
      <c r="F488" s="2">
        <v>10</v>
      </c>
      <c r="G488" s="2">
        <v>27</v>
      </c>
      <c r="H488" s="2">
        <v>32</v>
      </c>
      <c r="I488" s="162">
        <v>24</v>
      </c>
      <c r="J488" s="383">
        <f t="shared" si="40"/>
        <v>20</v>
      </c>
      <c r="K488" s="383">
        <f t="shared" si="42"/>
        <v>24</v>
      </c>
      <c r="L488" s="930"/>
      <c r="M488" s="931"/>
      <c r="N488" s="931"/>
      <c r="O488" s="932"/>
      <c r="Q488" s="681" t="s">
        <v>1089</v>
      </c>
      <c r="R488" s="20"/>
      <c r="S488" s="20" t="s">
        <v>1487</v>
      </c>
      <c r="T488" s="20"/>
      <c r="U488" s="20"/>
      <c r="V488" s="20"/>
      <c r="W488" s="20"/>
      <c r="X488" s="10"/>
      <c r="Y488" s="20"/>
      <c r="Z488" s="20"/>
      <c r="AA488" s="20"/>
      <c r="AB488" s="21"/>
    </row>
    <row r="489" spans="1:29" ht="15" customHeight="1" x14ac:dyDescent="0.2">
      <c r="A489" s="755">
        <v>8</v>
      </c>
      <c r="B489" s="160" t="s">
        <v>2255</v>
      </c>
      <c r="C489" s="2">
        <v>20</v>
      </c>
      <c r="D489" s="2">
        <v>5</v>
      </c>
      <c r="E489" s="2">
        <v>8</v>
      </c>
      <c r="F489" s="2">
        <v>7</v>
      </c>
      <c r="G489" s="2">
        <v>30</v>
      </c>
      <c r="H489" s="2">
        <v>34</v>
      </c>
      <c r="I489" s="162">
        <v>23</v>
      </c>
      <c r="J489" s="383">
        <f t="shared" si="40"/>
        <v>20</v>
      </c>
      <c r="K489" s="383">
        <f t="shared" si="42"/>
        <v>23</v>
      </c>
      <c r="L489" s="930"/>
      <c r="M489" s="931"/>
      <c r="N489" s="931"/>
      <c r="O489" s="932"/>
      <c r="Q489" s="681" t="s">
        <v>610</v>
      </c>
      <c r="R489" s="20"/>
      <c r="S489" s="20" t="s">
        <v>1599</v>
      </c>
      <c r="T489" s="20"/>
      <c r="U489" s="20"/>
      <c r="V489" s="20"/>
      <c r="W489" s="20"/>
      <c r="X489" s="20"/>
      <c r="Y489" s="10"/>
      <c r="Z489" s="20" t="s">
        <v>532</v>
      </c>
      <c r="AA489" s="20"/>
      <c r="AB489" s="21"/>
    </row>
    <row r="490" spans="1:29" ht="15" customHeight="1" x14ac:dyDescent="0.2">
      <c r="A490" s="755">
        <v>9</v>
      </c>
      <c r="B490" s="160" t="s">
        <v>2267</v>
      </c>
      <c r="C490" s="2">
        <v>20</v>
      </c>
      <c r="D490" s="2">
        <v>7</v>
      </c>
      <c r="E490" s="2">
        <v>2</v>
      </c>
      <c r="F490" s="2">
        <v>11</v>
      </c>
      <c r="G490" s="2">
        <v>31</v>
      </c>
      <c r="H490" s="2">
        <v>38</v>
      </c>
      <c r="I490" s="162">
        <v>23</v>
      </c>
      <c r="J490" s="383">
        <f t="shared" si="40"/>
        <v>20</v>
      </c>
      <c r="K490" s="383">
        <f t="shared" si="42"/>
        <v>23</v>
      </c>
      <c r="L490" s="930"/>
      <c r="M490" s="931"/>
      <c r="N490" s="931"/>
      <c r="O490" s="932"/>
      <c r="Q490" s="681" t="s">
        <v>514</v>
      </c>
      <c r="R490" s="20"/>
      <c r="S490" s="20" t="s">
        <v>1207</v>
      </c>
      <c r="T490" s="20"/>
      <c r="U490" s="20"/>
      <c r="V490" s="20"/>
      <c r="W490" s="20"/>
      <c r="X490" s="20"/>
      <c r="Y490" s="20" t="s">
        <v>532</v>
      </c>
      <c r="Z490" s="10"/>
      <c r="AA490" s="20" t="s">
        <v>532</v>
      </c>
      <c r="AB490" s="21"/>
    </row>
    <row r="491" spans="1:29" ht="15" customHeight="1" x14ac:dyDescent="0.2">
      <c r="A491" s="755">
        <v>10</v>
      </c>
      <c r="B491" s="160" t="s">
        <v>2094</v>
      </c>
      <c r="C491" s="2">
        <v>20</v>
      </c>
      <c r="D491" s="2">
        <v>2</v>
      </c>
      <c r="E491" s="2">
        <v>5</v>
      </c>
      <c r="F491" s="2">
        <v>13</v>
      </c>
      <c r="G491" s="2">
        <v>34</v>
      </c>
      <c r="H491" s="2">
        <v>50</v>
      </c>
      <c r="I491" s="162">
        <v>11</v>
      </c>
      <c r="J491" s="383">
        <f t="shared" si="40"/>
        <v>20</v>
      </c>
      <c r="K491" s="383">
        <f t="shared" si="42"/>
        <v>11</v>
      </c>
      <c r="L491" s="930"/>
      <c r="M491" s="931"/>
      <c r="N491" s="931"/>
      <c r="O491" s="932"/>
      <c r="Q491" s="681" t="s">
        <v>2089</v>
      </c>
      <c r="R491" s="20"/>
      <c r="S491" s="20" t="s">
        <v>1210</v>
      </c>
      <c r="T491" s="20"/>
      <c r="U491" s="20"/>
      <c r="V491" s="20"/>
      <c r="W491" s="20"/>
      <c r="X491" s="20"/>
      <c r="Y491" s="20"/>
      <c r="Z491" s="20" t="s">
        <v>532</v>
      </c>
      <c r="AA491" s="10"/>
      <c r="AB491" s="21"/>
    </row>
    <row r="492" spans="1:29" ht="15" customHeight="1" thickBot="1" x14ac:dyDescent="0.25">
      <c r="A492" s="756">
        <v>11</v>
      </c>
      <c r="B492" s="163" t="s">
        <v>2093</v>
      </c>
      <c r="C492" s="3">
        <v>20</v>
      </c>
      <c r="D492" s="3">
        <v>2</v>
      </c>
      <c r="E492" s="3">
        <v>2</v>
      </c>
      <c r="F492" s="3">
        <v>16</v>
      </c>
      <c r="G492" s="3">
        <v>20</v>
      </c>
      <c r="H492" s="3">
        <v>70</v>
      </c>
      <c r="I492" s="164">
        <v>8</v>
      </c>
      <c r="J492" s="383">
        <f t="shared" si="40"/>
        <v>20</v>
      </c>
      <c r="K492" s="383">
        <f t="shared" si="42"/>
        <v>8</v>
      </c>
      <c r="L492" s="933"/>
      <c r="M492" s="934"/>
      <c r="N492" s="934"/>
      <c r="O492" s="935"/>
      <c r="Q492" s="682" t="s">
        <v>544</v>
      </c>
      <c r="R492" s="23"/>
      <c r="S492" s="23" t="s">
        <v>1490</v>
      </c>
      <c r="T492" s="23"/>
      <c r="U492" s="23"/>
      <c r="V492" s="23"/>
      <c r="W492" s="23"/>
      <c r="X492" s="23"/>
      <c r="Y492" s="23"/>
      <c r="Z492" s="23"/>
      <c r="AA492" s="23"/>
      <c r="AB492" s="15"/>
    </row>
    <row r="493" spans="1:29" ht="15" customHeight="1" x14ac:dyDescent="0.2">
      <c r="C493" s="383">
        <f t="shared" ref="C493:I493" si="45">SUM(C482:C492)</f>
        <v>220</v>
      </c>
      <c r="D493" s="383">
        <f t="shared" si="45"/>
        <v>88</v>
      </c>
      <c r="E493" s="383">
        <f t="shared" si="45"/>
        <v>44</v>
      </c>
      <c r="F493" s="383">
        <f t="shared" si="45"/>
        <v>88</v>
      </c>
      <c r="G493" s="383">
        <f t="shared" si="45"/>
        <v>388</v>
      </c>
      <c r="H493" s="383">
        <f t="shared" si="45"/>
        <v>388</v>
      </c>
      <c r="I493" s="383">
        <f t="shared" si="45"/>
        <v>308</v>
      </c>
      <c r="J493" s="383">
        <f t="shared" si="40"/>
        <v>220</v>
      </c>
      <c r="K493" s="383">
        <f t="shared" si="42"/>
        <v>308</v>
      </c>
      <c r="L493" s="4" t="s">
        <v>532</v>
      </c>
    </row>
    <row r="494" spans="1:29" ht="15" customHeight="1" thickBot="1" x14ac:dyDescent="0.25">
      <c r="L494" s="4" t="s">
        <v>532</v>
      </c>
    </row>
    <row r="495" spans="1:29" ht="15" customHeight="1" thickBot="1" x14ac:dyDescent="0.25">
      <c r="A495" s="1372" t="s">
        <v>2231</v>
      </c>
      <c r="B495" s="1373"/>
      <c r="C495" s="1373"/>
      <c r="D495" s="1373"/>
      <c r="E495" s="1373"/>
      <c r="F495" s="1374"/>
      <c r="G495" s="1369" t="s">
        <v>2384</v>
      </c>
      <c r="H495" s="1370"/>
      <c r="I495" s="1371"/>
      <c r="L495" s="952" t="s">
        <v>538</v>
      </c>
      <c r="M495" s="953"/>
      <c r="N495" s="953"/>
      <c r="O495" s="954"/>
    </row>
    <row r="496" spans="1:29" ht="15" customHeight="1" thickBot="1" x14ac:dyDescent="0.25">
      <c r="A496" s="753" t="s">
        <v>496</v>
      </c>
      <c r="B496" s="758" t="s">
        <v>497</v>
      </c>
      <c r="C496" s="759" t="s">
        <v>498</v>
      </c>
      <c r="D496" s="759" t="s">
        <v>499</v>
      </c>
      <c r="E496" s="759" t="s">
        <v>500</v>
      </c>
      <c r="F496" s="759" t="s">
        <v>501</v>
      </c>
      <c r="G496" s="760" t="s">
        <v>502</v>
      </c>
      <c r="H496" s="760" t="s">
        <v>503</v>
      </c>
      <c r="I496" s="761" t="s">
        <v>504</v>
      </c>
      <c r="L496" s="955"/>
      <c r="M496" s="956"/>
      <c r="N496" s="956"/>
      <c r="O496" s="957"/>
      <c r="Q496" s="24" t="s">
        <v>2385</v>
      </c>
      <c r="R496" s="683" t="s">
        <v>1615</v>
      </c>
      <c r="S496" s="683" t="s">
        <v>241</v>
      </c>
      <c r="T496" s="683" t="s">
        <v>1196</v>
      </c>
      <c r="U496" s="683" t="s">
        <v>1503</v>
      </c>
      <c r="V496" s="683" t="s">
        <v>500</v>
      </c>
      <c r="W496" s="683" t="s">
        <v>1530</v>
      </c>
      <c r="X496" s="683" t="s">
        <v>242</v>
      </c>
      <c r="Y496" s="683" t="s">
        <v>610</v>
      </c>
      <c r="Z496" s="683" t="s">
        <v>544</v>
      </c>
      <c r="AA496" s="683" t="s">
        <v>1587</v>
      </c>
      <c r="AB496" s="683" t="s">
        <v>813</v>
      </c>
      <c r="AC496" s="684" t="s">
        <v>727</v>
      </c>
    </row>
    <row r="497" spans="1:29" ht="15" customHeight="1" x14ac:dyDescent="0.2">
      <c r="A497" s="754">
        <v>1</v>
      </c>
      <c r="B497" s="159" t="s">
        <v>1475</v>
      </c>
      <c r="C497" s="158">
        <v>22</v>
      </c>
      <c r="D497" s="158">
        <v>17</v>
      </c>
      <c r="E497" s="158">
        <v>3</v>
      </c>
      <c r="F497" s="158">
        <v>2</v>
      </c>
      <c r="G497" s="158">
        <v>58</v>
      </c>
      <c r="H497" s="158">
        <v>17</v>
      </c>
      <c r="I497" s="161">
        <v>54</v>
      </c>
      <c r="J497" s="383">
        <f t="shared" ref="J497:J560" si="46">D497+E497+F497</f>
        <v>22</v>
      </c>
      <c r="K497" s="383">
        <f t="shared" si="42"/>
        <v>54</v>
      </c>
      <c r="L497" s="927" t="s">
        <v>2388</v>
      </c>
      <c r="M497" s="928"/>
      <c r="N497" s="928"/>
      <c r="O497" s="929"/>
      <c r="Q497" s="681" t="s">
        <v>1615</v>
      </c>
      <c r="R497" s="10"/>
      <c r="S497" s="20"/>
      <c r="T497" s="20"/>
      <c r="U497" s="20"/>
      <c r="V497" s="20"/>
      <c r="W497" s="20"/>
      <c r="X497" s="20"/>
      <c r="Y497" s="20"/>
      <c r="Z497" s="20"/>
      <c r="AA497" s="20"/>
      <c r="AB497" s="20"/>
      <c r="AC497" s="21"/>
    </row>
    <row r="498" spans="1:29" ht="15" customHeight="1" x14ac:dyDescent="0.2">
      <c r="A498" s="755">
        <v>2</v>
      </c>
      <c r="B498" s="160" t="s">
        <v>1497</v>
      </c>
      <c r="C498" s="2">
        <v>22</v>
      </c>
      <c r="D498" s="2">
        <v>14</v>
      </c>
      <c r="E498" s="2">
        <v>3</v>
      </c>
      <c r="F498" s="2">
        <v>5</v>
      </c>
      <c r="G498" s="2">
        <v>49</v>
      </c>
      <c r="H498" s="2">
        <v>30</v>
      </c>
      <c r="I498" s="162">
        <v>45</v>
      </c>
      <c r="J498" s="383">
        <f t="shared" si="46"/>
        <v>22</v>
      </c>
      <c r="K498" s="383">
        <f t="shared" si="42"/>
        <v>45</v>
      </c>
      <c r="L498" s="930"/>
      <c r="M498" s="931"/>
      <c r="N498" s="931"/>
      <c r="O498" s="932"/>
      <c r="Q498" s="681" t="s">
        <v>241</v>
      </c>
      <c r="R498" s="20"/>
      <c r="S498" s="10"/>
      <c r="T498" s="20"/>
      <c r="U498" s="20"/>
      <c r="V498" s="20"/>
      <c r="W498" s="20"/>
      <c r="X498" s="20"/>
      <c r="Y498" s="20"/>
      <c r="Z498" s="20"/>
      <c r="AA498" s="20"/>
      <c r="AB498" s="20"/>
      <c r="AC498" s="21"/>
    </row>
    <row r="499" spans="1:29" ht="15" customHeight="1" x14ac:dyDescent="0.2">
      <c r="A499" s="755">
        <v>3</v>
      </c>
      <c r="B499" s="160" t="s">
        <v>2229</v>
      </c>
      <c r="C499" s="2">
        <v>22</v>
      </c>
      <c r="D499" s="2">
        <v>13</v>
      </c>
      <c r="E499" s="2">
        <v>4</v>
      </c>
      <c r="F499" s="2">
        <v>5</v>
      </c>
      <c r="G499" s="2">
        <v>61</v>
      </c>
      <c r="H499" s="2">
        <v>28</v>
      </c>
      <c r="I499" s="162">
        <v>43</v>
      </c>
      <c r="J499" s="383">
        <f t="shared" si="46"/>
        <v>22</v>
      </c>
      <c r="K499" s="383">
        <f t="shared" si="42"/>
        <v>43</v>
      </c>
      <c r="L499" s="930"/>
      <c r="M499" s="931"/>
      <c r="N499" s="931"/>
      <c r="O499" s="932"/>
      <c r="Q499" s="681" t="s">
        <v>1196</v>
      </c>
      <c r="R499" s="20"/>
      <c r="S499" s="20"/>
      <c r="T499" s="10"/>
      <c r="U499" s="20"/>
      <c r="V499" s="20"/>
      <c r="W499" s="20"/>
      <c r="X499" s="20"/>
      <c r="Y499" s="20"/>
      <c r="Z499" s="20"/>
      <c r="AA499" s="20"/>
      <c r="AB499" s="20"/>
      <c r="AC499" s="21"/>
    </row>
    <row r="500" spans="1:29" ht="15" customHeight="1" x14ac:dyDescent="0.2">
      <c r="A500" s="755">
        <v>4</v>
      </c>
      <c r="B500" s="160" t="s">
        <v>2297</v>
      </c>
      <c r="C500" s="2">
        <v>22</v>
      </c>
      <c r="D500" s="2">
        <v>12</v>
      </c>
      <c r="E500" s="2">
        <v>3</v>
      </c>
      <c r="F500" s="2">
        <v>7</v>
      </c>
      <c r="G500" s="2">
        <v>52</v>
      </c>
      <c r="H500" s="2">
        <v>37</v>
      </c>
      <c r="I500" s="162">
        <v>39</v>
      </c>
      <c r="J500" s="383">
        <f t="shared" si="46"/>
        <v>22</v>
      </c>
      <c r="K500" s="383">
        <f t="shared" si="42"/>
        <v>39</v>
      </c>
      <c r="L500" s="930"/>
      <c r="M500" s="931"/>
      <c r="N500" s="931"/>
      <c r="O500" s="932"/>
      <c r="Q500" s="681" t="s">
        <v>1503</v>
      </c>
      <c r="R500" s="20"/>
      <c r="S500" s="20"/>
      <c r="T500" s="20"/>
      <c r="U500" s="10"/>
      <c r="V500" s="20" t="s">
        <v>532</v>
      </c>
      <c r="W500" s="20"/>
      <c r="X500" s="20"/>
      <c r="Y500" s="20"/>
      <c r="Z500" s="20"/>
      <c r="AA500" s="20"/>
      <c r="AB500" s="20"/>
      <c r="AC500" s="21"/>
    </row>
    <row r="501" spans="1:29" ht="15" customHeight="1" x14ac:dyDescent="0.2">
      <c r="A501" s="755">
        <v>5</v>
      </c>
      <c r="B501" s="160" t="s">
        <v>1349</v>
      </c>
      <c r="C501" s="2">
        <v>22</v>
      </c>
      <c r="D501" s="2">
        <v>10</v>
      </c>
      <c r="E501" s="2">
        <v>7</v>
      </c>
      <c r="F501" s="2">
        <v>5</v>
      </c>
      <c r="G501" s="2">
        <v>45</v>
      </c>
      <c r="H501" s="2">
        <v>33</v>
      </c>
      <c r="I501" s="162">
        <v>37</v>
      </c>
      <c r="J501" s="383">
        <f t="shared" si="46"/>
        <v>22</v>
      </c>
      <c r="K501" s="383">
        <f t="shared" si="42"/>
        <v>37</v>
      </c>
      <c r="L501" s="930"/>
      <c r="M501" s="931"/>
      <c r="N501" s="931"/>
      <c r="O501" s="932"/>
      <c r="Q501" s="681" t="s">
        <v>500</v>
      </c>
      <c r="R501" s="20"/>
      <c r="S501" s="20"/>
      <c r="T501" s="20"/>
      <c r="U501" s="20" t="s">
        <v>532</v>
      </c>
      <c r="V501" s="10"/>
      <c r="W501" s="20" t="s">
        <v>532</v>
      </c>
      <c r="X501" s="20"/>
      <c r="Y501" s="20"/>
      <c r="Z501" s="20"/>
      <c r="AA501" s="20"/>
      <c r="AB501" s="20"/>
      <c r="AC501" s="21"/>
    </row>
    <row r="502" spans="1:29" ht="15" customHeight="1" x14ac:dyDescent="0.2">
      <c r="A502" s="755">
        <v>6</v>
      </c>
      <c r="B502" s="160" t="s">
        <v>2320</v>
      </c>
      <c r="C502" s="2">
        <v>22</v>
      </c>
      <c r="D502" s="2">
        <v>9</v>
      </c>
      <c r="E502" s="2">
        <v>5</v>
      </c>
      <c r="F502" s="2">
        <v>8</v>
      </c>
      <c r="G502" s="2">
        <v>42</v>
      </c>
      <c r="H502" s="2">
        <v>46</v>
      </c>
      <c r="I502" s="162">
        <v>32</v>
      </c>
      <c r="J502" s="383">
        <f t="shared" si="46"/>
        <v>22</v>
      </c>
      <c r="K502" s="383">
        <f t="shared" si="42"/>
        <v>32</v>
      </c>
      <c r="L502" s="930"/>
      <c r="M502" s="931"/>
      <c r="N502" s="931"/>
      <c r="O502" s="932"/>
      <c r="Q502" s="681" t="s">
        <v>1530</v>
      </c>
      <c r="R502" s="20"/>
      <c r="S502" s="20"/>
      <c r="T502" s="20"/>
      <c r="U502" s="20"/>
      <c r="V502" s="20" t="s">
        <v>532</v>
      </c>
      <c r="W502" s="10"/>
      <c r="X502" s="20"/>
      <c r="Y502" s="20"/>
      <c r="Z502" s="20"/>
      <c r="AA502" s="20"/>
      <c r="AB502" s="20"/>
      <c r="AC502" s="21"/>
    </row>
    <row r="503" spans="1:29" ht="15" customHeight="1" x14ac:dyDescent="0.2">
      <c r="A503" s="755">
        <v>7</v>
      </c>
      <c r="B503" s="160" t="s">
        <v>2389</v>
      </c>
      <c r="C503" s="2">
        <v>22</v>
      </c>
      <c r="D503" s="2">
        <v>9</v>
      </c>
      <c r="E503" s="2">
        <v>3</v>
      </c>
      <c r="F503" s="2">
        <v>10</v>
      </c>
      <c r="G503" s="2">
        <v>38</v>
      </c>
      <c r="H503" s="2">
        <v>33</v>
      </c>
      <c r="I503" s="162">
        <v>30</v>
      </c>
      <c r="J503" s="383">
        <f t="shared" si="46"/>
        <v>22</v>
      </c>
      <c r="K503" s="383">
        <f t="shared" si="42"/>
        <v>30</v>
      </c>
      <c r="L503" s="930"/>
      <c r="M503" s="931"/>
      <c r="N503" s="931"/>
      <c r="O503" s="932"/>
      <c r="Q503" s="681" t="s">
        <v>242</v>
      </c>
      <c r="R503" s="20"/>
      <c r="S503" s="20"/>
      <c r="T503" s="20"/>
      <c r="U503" s="20"/>
      <c r="V503" s="20"/>
      <c r="W503" s="20"/>
      <c r="X503" s="10"/>
      <c r="Y503" s="20"/>
      <c r="Z503" s="20"/>
      <c r="AA503" s="20"/>
      <c r="AB503" s="20"/>
      <c r="AC503" s="21" t="s">
        <v>532</v>
      </c>
    </row>
    <row r="504" spans="1:29" ht="15" customHeight="1" x14ac:dyDescent="0.2">
      <c r="A504" s="755">
        <v>8</v>
      </c>
      <c r="B504" s="160" t="s">
        <v>2290</v>
      </c>
      <c r="C504" s="2">
        <v>22</v>
      </c>
      <c r="D504" s="2">
        <v>7</v>
      </c>
      <c r="E504" s="2">
        <v>5</v>
      </c>
      <c r="F504" s="2">
        <v>10</v>
      </c>
      <c r="G504" s="2">
        <v>42</v>
      </c>
      <c r="H504" s="2">
        <v>51</v>
      </c>
      <c r="I504" s="162">
        <v>26</v>
      </c>
      <c r="J504" s="383">
        <f t="shared" si="46"/>
        <v>22</v>
      </c>
      <c r="K504" s="383">
        <f t="shared" si="42"/>
        <v>26</v>
      </c>
      <c r="L504" s="930"/>
      <c r="M504" s="931"/>
      <c r="N504" s="931"/>
      <c r="O504" s="932"/>
      <c r="Q504" s="681" t="s">
        <v>610</v>
      </c>
      <c r="R504" s="20"/>
      <c r="S504" s="20"/>
      <c r="T504" s="20"/>
      <c r="U504" s="20"/>
      <c r="V504" s="20"/>
      <c r="W504" s="20"/>
      <c r="X504" s="20"/>
      <c r="Y504" s="10"/>
      <c r="Z504" s="20"/>
      <c r="AA504" s="20"/>
      <c r="AB504" s="20"/>
      <c r="AC504" s="21"/>
    </row>
    <row r="505" spans="1:29" ht="15" customHeight="1" x14ac:dyDescent="0.2">
      <c r="A505" s="755">
        <v>9</v>
      </c>
      <c r="B505" s="160" t="s">
        <v>2308</v>
      </c>
      <c r="C505" s="2">
        <v>22</v>
      </c>
      <c r="D505" s="2">
        <v>7</v>
      </c>
      <c r="E505" s="2">
        <v>5</v>
      </c>
      <c r="F505" s="2">
        <v>10</v>
      </c>
      <c r="G505" s="2">
        <v>33</v>
      </c>
      <c r="H505" s="2">
        <v>47</v>
      </c>
      <c r="I505" s="162">
        <v>26</v>
      </c>
      <c r="J505" s="383">
        <f t="shared" si="46"/>
        <v>22</v>
      </c>
      <c r="K505" s="383">
        <f t="shared" si="42"/>
        <v>26</v>
      </c>
      <c r="L505" s="930"/>
      <c r="M505" s="931"/>
      <c r="N505" s="931"/>
      <c r="O505" s="932"/>
      <c r="Q505" s="681" t="s">
        <v>544</v>
      </c>
      <c r="R505" s="20"/>
      <c r="S505" s="20"/>
      <c r="T505" s="20"/>
      <c r="U505" s="20"/>
      <c r="V505" s="20"/>
      <c r="W505" s="20"/>
      <c r="X505" s="20"/>
      <c r="Y505" s="20"/>
      <c r="Z505" s="10"/>
      <c r="AA505" s="20" t="s">
        <v>532</v>
      </c>
      <c r="AB505" s="20"/>
      <c r="AC505" s="21"/>
    </row>
    <row r="506" spans="1:29" ht="15" customHeight="1" x14ac:dyDescent="0.2">
      <c r="A506" s="755">
        <v>10</v>
      </c>
      <c r="B506" s="160" t="s">
        <v>1444</v>
      </c>
      <c r="C506" s="2">
        <v>22</v>
      </c>
      <c r="D506" s="2">
        <v>7</v>
      </c>
      <c r="E506" s="2">
        <v>4</v>
      </c>
      <c r="F506" s="2">
        <v>11</v>
      </c>
      <c r="G506" s="2">
        <v>34</v>
      </c>
      <c r="H506" s="2">
        <v>36</v>
      </c>
      <c r="I506" s="162">
        <v>25</v>
      </c>
      <c r="J506" s="383">
        <f t="shared" si="46"/>
        <v>22</v>
      </c>
      <c r="K506" s="383">
        <f t="shared" si="42"/>
        <v>25</v>
      </c>
      <c r="L506" s="930"/>
      <c r="M506" s="931"/>
      <c r="N506" s="931"/>
      <c r="O506" s="932"/>
      <c r="Q506" s="681" t="s">
        <v>1587</v>
      </c>
      <c r="R506" s="20"/>
      <c r="S506" s="20"/>
      <c r="T506" s="20"/>
      <c r="U506" s="20"/>
      <c r="V506" s="20"/>
      <c r="W506" s="20"/>
      <c r="X506" s="20"/>
      <c r="Y506" s="20"/>
      <c r="Z506" s="20" t="s">
        <v>532</v>
      </c>
      <c r="AA506" s="10"/>
      <c r="AB506" s="20" t="s">
        <v>532</v>
      </c>
      <c r="AC506" s="21"/>
    </row>
    <row r="507" spans="1:29" ht="15" customHeight="1" x14ac:dyDescent="0.2">
      <c r="A507" s="755">
        <v>11</v>
      </c>
      <c r="B507" s="160" t="s">
        <v>616</v>
      </c>
      <c r="C507" s="2">
        <v>22</v>
      </c>
      <c r="D507" s="2">
        <v>3</v>
      </c>
      <c r="E507" s="2">
        <v>2</v>
      </c>
      <c r="F507" s="2">
        <v>17</v>
      </c>
      <c r="G507" s="2">
        <v>29</v>
      </c>
      <c r="H507" s="2">
        <v>65</v>
      </c>
      <c r="I507" s="162">
        <v>11</v>
      </c>
      <c r="J507" s="383">
        <f t="shared" si="46"/>
        <v>22</v>
      </c>
      <c r="K507" s="383">
        <f t="shared" si="42"/>
        <v>11</v>
      </c>
      <c r="L507" s="930"/>
      <c r="M507" s="931"/>
      <c r="N507" s="931"/>
      <c r="O507" s="932"/>
      <c r="Q507" s="681" t="s">
        <v>813</v>
      </c>
      <c r="R507" s="20"/>
      <c r="S507" s="20"/>
      <c r="T507" s="20"/>
      <c r="U507" s="20"/>
      <c r="V507" s="20"/>
      <c r="W507" s="20"/>
      <c r="X507" s="20"/>
      <c r="Y507" s="20"/>
      <c r="Z507" s="20"/>
      <c r="AA507" s="20" t="s">
        <v>532</v>
      </c>
      <c r="AB507" s="10"/>
      <c r="AC507" s="21"/>
    </row>
    <row r="508" spans="1:29" ht="15" customHeight="1" thickBot="1" x14ac:dyDescent="0.25">
      <c r="A508" s="756">
        <v>12</v>
      </c>
      <c r="B508" s="163" t="s">
        <v>2062</v>
      </c>
      <c r="C508" s="3">
        <v>22</v>
      </c>
      <c r="D508" s="3">
        <v>1</v>
      </c>
      <c r="E508" s="3">
        <v>2</v>
      </c>
      <c r="F508" s="3">
        <v>19</v>
      </c>
      <c r="G508" s="3">
        <v>27</v>
      </c>
      <c r="H508" s="3">
        <v>87</v>
      </c>
      <c r="I508" s="164">
        <v>5</v>
      </c>
      <c r="J508" s="383">
        <f t="shared" si="46"/>
        <v>22</v>
      </c>
      <c r="K508" s="383">
        <f t="shared" si="42"/>
        <v>5</v>
      </c>
      <c r="L508" s="933"/>
      <c r="M508" s="934"/>
      <c r="N508" s="934"/>
      <c r="O508" s="935"/>
      <c r="Q508" s="682" t="s">
        <v>727</v>
      </c>
      <c r="R508" s="23"/>
      <c r="S508" s="23"/>
      <c r="T508" s="23"/>
      <c r="U508" s="23"/>
      <c r="V508" s="23"/>
      <c r="W508" s="23"/>
      <c r="X508" s="23"/>
      <c r="Y508" s="23"/>
      <c r="Z508" s="23"/>
      <c r="AA508" s="23"/>
      <c r="AB508" s="23"/>
      <c r="AC508" s="15"/>
    </row>
    <row r="509" spans="1:29" ht="15" customHeight="1" x14ac:dyDescent="0.2">
      <c r="C509" s="383">
        <f t="shared" ref="C509:I509" si="47">SUM(C497:C508)</f>
        <v>264</v>
      </c>
      <c r="D509" s="383">
        <f t="shared" si="47"/>
        <v>109</v>
      </c>
      <c r="E509" s="383">
        <f t="shared" si="47"/>
        <v>46</v>
      </c>
      <c r="F509" s="383">
        <f t="shared" si="47"/>
        <v>109</v>
      </c>
      <c r="G509" s="383">
        <f t="shared" si="47"/>
        <v>510</v>
      </c>
      <c r="H509" s="383">
        <f t="shared" si="47"/>
        <v>510</v>
      </c>
      <c r="I509" s="383">
        <f t="shared" si="47"/>
        <v>373</v>
      </c>
      <c r="J509" s="383">
        <f t="shared" si="46"/>
        <v>264</v>
      </c>
      <c r="K509" s="383">
        <f t="shared" si="42"/>
        <v>373</v>
      </c>
      <c r="L509" s="4" t="s">
        <v>532</v>
      </c>
    </row>
    <row r="510" spans="1:29" ht="15" customHeight="1" thickBot="1" x14ac:dyDescent="0.25"/>
    <row r="511" spans="1:29" ht="15" customHeight="1" x14ac:dyDescent="0.2">
      <c r="A511" s="1131" t="s">
        <v>491</v>
      </c>
      <c r="B511" s="1132"/>
      <c r="C511" s="1170" t="s">
        <v>2390</v>
      </c>
      <c r="D511" s="1171"/>
      <c r="E511" s="1171"/>
      <c r="F511" s="1171"/>
      <c r="G511" s="1171"/>
      <c r="H511" s="1171"/>
      <c r="I511" s="1172"/>
      <c r="P511" s="5" t="s">
        <v>532</v>
      </c>
    </row>
    <row r="512" spans="1:29" ht="15" customHeight="1" thickBot="1" x14ac:dyDescent="0.25">
      <c r="A512" s="1133"/>
      <c r="B512" s="1134"/>
      <c r="C512" s="1173"/>
      <c r="D512" s="1174"/>
      <c r="E512" s="1174"/>
      <c r="F512" s="1174"/>
      <c r="G512" s="1174"/>
      <c r="H512" s="1174"/>
      <c r="I512" s="1175"/>
    </row>
    <row r="513" spans="1:29" ht="15" customHeight="1" thickBot="1" x14ac:dyDescent="0.25"/>
    <row r="514" spans="1:29" ht="15" customHeight="1" thickBot="1" x14ac:dyDescent="0.25">
      <c r="A514" s="1389" t="s">
        <v>2302</v>
      </c>
      <c r="B514" s="1390"/>
      <c r="C514" s="1390"/>
      <c r="D514" s="1390"/>
      <c r="E514" s="1390"/>
      <c r="F514" s="1391"/>
      <c r="G514" s="1386" t="s">
        <v>2390</v>
      </c>
      <c r="H514" s="1387"/>
      <c r="I514" s="1388"/>
      <c r="L514" s="952" t="s">
        <v>538</v>
      </c>
      <c r="M514" s="953"/>
      <c r="N514" s="953"/>
      <c r="O514" s="954"/>
    </row>
    <row r="515" spans="1:29" ht="15" customHeight="1" thickBot="1" x14ac:dyDescent="0.25">
      <c r="A515" s="741" t="s">
        <v>496</v>
      </c>
      <c r="B515" s="747" t="s">
        <v>497</v>
      </c>
      <c r="C515" s="748" t="s">
        <v>498</v>
      </c>
      <c r="D515" s="748" t="s">
        <v>499</v>
      </c>
      <c r="E515" s="748" t="s">
        <v>500</v>
      </c>
      <c r="F515" s="748" t="s">
        <v>501</v>
      </c>
      <c r="G515" s="749" t="s">
        <v>502</v>
      </c>
      <c r="H515" s="749" t="s">
        <v>503</v>
      </c>
      <c r="I515" s="750" t="s">
        <v>504</v>
      </c>
      <c r="L515" s="955"/>
      <c r="M515" s="956"/>
      <c r="N515" s="956"/>
      <c r="O515" s="957"/>
      <c r="Q515" s="24" t="s">
        <v>2391</v>
      </c>
      <c r="R515" s="420" t="s">
        <v>503</v>
      </c>
      <c r="S515" s="420" t="s">
        <v>116</v>
      </c>
      <c r="T515" s="420" t="s">
        <v>117</v>
      </c>
      <c r="U515" s="420" t="s">
        <v>506</v>
      </c>
      <c r="V515" s="420" t="s">
        <v>322</v>
      </c>
      <c r="W515" s="420" t="s">
        <v>514</v>
      </c>
      <c r="X515" s="420" t="s">
        <v>2392</v>
      </c>
      <c r="Y515" s="420" t="s">
        <v>544</v>
      </c>
      <c r="Z515" s="420" t="s">
        <v>591</v>
      </c>
      <c r="AA515" s="420" t="s">
        <v>777</v>
      </c>
      <c r="AB515" s="420" t="s">
        <v>1684</v>
      </c>
      <c r="AC515" s="421" t="s">
        <v>704</v>
      </c>
    </row>
    <row r="516" spans="1:29" ht="15" customHeight="1" x14ac:dyDescent="0.2">
      <c r="A516" s="743">
        <v>1</v>
      </c>
      <c r="B516" s="239" t="s">
        <v>708</v>
      </c>
      <c r="C516" s="240">
        <v>22</v>
      </c>
      <c r="D516" s="240">
        <v>12</v>
      </c>
      <c r="E516" s="240">
        <v>7</v>
      </c>
      <c r="F516" s="240">
        <v>3</v>
      </c>
      <c r="G516" s="240">
        <v>53</v>
      </c>
      <c r="H516" s="240">
        <v>28</v>
      </c>
      <c r="I516" s="241">
        <v>43</v>
      </c>
      <c r="J516" s="383">
        <f t="shared" si="46"/>
        <v>22</v>
      </c>
      <c r="K516" s="383">
        <f t="shared" si="42"/>
        <v>43</v>
      </c>
      <c r="L516" s="927" t="s">
        <v>532</v>
      </c>
      <c r="M516" s="928"/>
      <c r="N516" s="928"/>
      <c r="O516" s="929"/>
      <c r="Q516" s="422" t="s">
        <v>503</v>
      </c>
      <c r="R516" s="10"/>
      <c r="S516" s="20"/>
      <c r="T516" s="20"/>
      <c r="U516" s="20"/>
      <c r="V516" s="20"/>
      <c r="W516" s="20"/>
      <c r="X516" s="20"/>
      <c r="Y516" s="20"/>
      <c r="Z516" s="20"/>
      <c r="AA516" s="20"/>
      <c r="AB516" s="20"/>
      <c r="AC516" s="21"/>
    </row>
    <row r="517" spans="1:29" ht="15" customHeight="1" x14ac:dyDescent="0.2">
      <c r="A517" s="744">
        <v>2</v>
      </c>
      <c r="B517" s="242" t="s">
        <v>1431</v>
      </c>
      <c r="C517" s="2">
        <v>22</v>
      </c>
      <c r="D517" s="2">
        <v>13</v>
      </c>
      <c r="E517" s="2">
        <v>3</v>
      </c>
      <c r="F517" s="2">
        <v>6</v>
      </c>
      <c r="G517" s="2">
        <v>46</v>
      </c>
      <c r="H517" s="2">
        <v>27</v>
      </c>
      <c r="I517" s="162">
        <v>42</v>
      </c>
      <c r="J517" s="383">
        <f t="shared" si="46"/>
        <v>22</v>
      </c>
      <c r="K517" s="383">
        <f t="shared" si="42"/>
        <v>42</v>
      </c>
      <c r="L517" s="930"/>
      <c r="M517" s="931"/>
      <c r="N517" s="931"/>
      <c r="O517" s="932"/>
      <c r="Q517" s="422" t="s">
        <v>116</v>
      </c>
      <c r="R517" s="20"/>
      <c r="S517" s="10"/>
      <c r="T517" s="20"/>
      <c r="U517" s="20"/>
      <c r="V517" s="20"/>
      <c r="W517" s="20"/>
      <c r="X517" s="20"/>
      <c r="Y517" s="20"/>
      <c r="Z517" s="20"/>
      <c r="AA517" s="20"/>
      <c r="AB517" s="20"/>
      <c r="AC517" s="21"/>
    </row>
    <row r="518" spans="1:29" ht="15" customHeight="1" x14ac:dyDescent="0.2">
      <c r="A518" s="744">
        <v>3</v>
      </c>
      <c r="B518" s="242" t="s">
        <v>816</v>
      </c>
      <c r="C518" s="2">
        <v>22</v>
      </c>
      <c r="D518" s="2">
        <v>10</v>
      </c>
      <c r="E518" s="2">
        <v>6</v>
      </c>
      <c r="F518" s="2">
        <v>6</v>
      </c>
      <c r="G518" s="2">
        <v>42</v>
      </c>
      <c r="H518" s="2">
        <v>29</v>
      </c>
      <c r="I518" s="162">
        <v>36</v>
      </c>
      <c r="J518" s="383">
        <f t="shared" si="46"/>
        <v>22</v>
      </c>
      <c r="K518" s="383">
        <f t="shared" si="42"/>
        <v>36</v>
      </c>
      <c r="L518" s="930"/>
      <c r="M518" s="931"/>
      <c r="N518" s="931"/>
      <c r="O518" s="932"/>
      <c r="Q518" s="422" t="s">
        <v>117</v>
      </c>
      <c r="R518" s="20"/>
      <c r="S518" s="20"/>
      <c r="T518" s="10"/>
      <c r="U518" s="20"/>
      <c r="V518" s="20"/>
      <c r="W518" s="20"/>
      <c r="X518" s="20"/>
      <c r="Y518" s="20"/>
      <c r="Z518" s="20"/>
      <c r="AA518" s="20"/>
      <c r="AB518" s="20"/>
      <c r="AC518" s="21"/>
    </row>
    <row r="519" spans="1:29" ht="15" customHeight="1" x14ac:dyDescent="0.2">
      <c r="A519" s="744">
        <v>4</v>
      </c>
      <c r="B519" s="242" t="s">
        <v>554</v>
      </c>
      <c r="C519" s="2">
        <v>22</v>
      </c>
      <c r="D519" s="2">
        <v>10</v>
      </c>
      <c r="E519" s="2">
        <v>5</v>
      </c>
      <c r="F519" s="2">
        <v>7</v>
      </c>
      <c r="G519" s="2">
        <v>35</v>
      </c>
      <c r="H519" s="2">
        <v>28</v>
      </c>
      <c r="I519" s="162">
        <v>35</v>
      </c>
      <c r="J519" s="383">
        <f t="shared" si="46"/>
        <v>22</v>
      </c>
      <c r="K519" s="383">
        <f t="shared" ref="K519:K582" si="48">D519*3+E519</f>
        <v>35</v>
      </c>
      <c r="L519" s="930"/>
      <c r="M519" s="931"/>
      <c r="N519" s="931"/>
      <c r="O519" s="932"/>
      <c r="Q519" s="422" t="s">
        <v>506</v>
      </c>
      <c r="R519" s="20"/>
      <c r="S519" s="20"/>
      <c r="T519" s="20"/>
      <c r="U519" s="10"/>
      <c r="V519" s="20" t="s">
        <v>532</v>
      </c>
      <c r="W519" s="20"/>
      <c r="X519" s="20"/>
      <c r="Y519" s="20"/>
      <c r="Z519" s="20"/>
      <c r="AA519" s="20"/>
      <c r="AB519" s="20"/>
      <c r="AC519" s="21"/>
    </row>
    <row r="520" spans="1:29" ht="15" customHeight="1" x14ac:dyDescent="0.2">
      <c r="A520" s="744">
        <v>5</v>
      </c>
      <c r="B520" s="242" t="s">
        <v>128</v>
      </c>
      <c r="C520" s="2">
        <v>22</v>
      </c>
      <c r="D520" s="2">
        <v>8</v>
      </c>
      <c r="E520" s="2">
        <v>7</v>
      </c>
      <c r="F520" s="2">
        <v>7</v>
      </c>
      <c r="G520" s="2">
        <v>31</v>
      </c>
      <c r="H520" s="2">
        <v>30</v>
      </c>
      <c r="I520" s="162">
        <v>31</v>
      </c>
      <c r="J520" s="383">
        <f t="shared" si="46"/>
        <v>22</v>
      </c>
      <c r="K520" s="383">
        <f t="shared" si="48"/>
        <v>31</v>
      </c>
      <c r="L520" s="930"/>
      <c r="M520" s="931"/>
      <c r="N520" s="931"/>
      <c r="O520" s="932"/>
      <c r="Q520" s="422" t="s">
        <v>322</v>
      </c>
      <c r="R520" s="20"/>
      <c r="S520" s="20"/>
      <c r="T520" s="20"/>
      <c r="U520" s="20" t="s">
        <v>532</v>
      </c>
      <c r="V520" s="10"/>
      <c r="W520" s="20" t="s">
        <v>532</v>
      </c>
      <c r="X520" s="20"/>
      <c r="Y520" s="20"/>
      <c r="Z520" s="20"/>
      <c r="AA520" s="20"/>
      <c r="AB520" s="20"/>
      <c r="AC520" s="21"/>
    </row>
    <row r="521" spans="1:29" ht="15" customHeight="1" x14ac:dyDescent="0.2">
      <c r="A521" s="744">
        <v>6</v>
      </c>
      <c r="B521" s="242" t="s">
        <v>781</v>
      </c>
      <c r="C521" s="2">
        <v>22</v>
      </c>
      <c r="D521" s="2">
        <v>8</v>
      </c>
      <c r="E521" s="2">
        <v>7</v>
      </c>
      <c r="F521" s="2">
        <v>7</v>
      </c>
      <c r="G521" s="2">
        <v>22</v>
      </c>
      <c r="H521" s="2">
        <v>25</v>
      </c>
      <c r="I521" s="162">
        <v>31</v>
      </c>
      <c r="J521" s="383">
        <f t="shared" si="46"/>
        <v>22</v>
      </c>
      <c r="K521" s="383">
        <f t="shared" si="48"/>
        <v>31</v>
      </c>
      <c r="L521" s="930"/>
      <c r="M521" s="931"/>
      <c r="N521" s="931"/>
      <c r="O521" s="932"/>
      <c r="Q521" s="422" t="s">
        <v>514</v>
      </c>
      <c r="R521" s="20"/>
      <c r="S521" s="20"/>
      <c r="T521" s="20"/>
      <c r="U521" s="20"/>
      <c r="V521" s="20" t="s">
        <v>532</v>
      </c>
      <c r="W521" s="10"/>
      <c r="X521" s="20"/>
      <c r="Y521" s="20"/>
      <c r="Z521" s="20"/>
      <c r="AA521" s="20"/>
      <c r="AB521" s="20"/>
      <c r="AC521" s="21"/>
    </row>
    <row r="522" spans="1:29" ht="15" customHeight="1" x14ac:dyDescent="0.2">
      <c r="A522" s="744">
        <v>7</v>
      </c>
      <c r="B522" s="242" t="s">
        <v>1923</v>
      </c>
      <c r="C522" s="2">
        <v>22</v>
      </c>
      <c r="D522" s="2">
        <v>6</v>
      </c>
      <c r="E522" s="2">
        <v>10</v>
      </c>
      <c r="F522" s="2">
        <v>6</v>
      </c>
      <c r="G522" s="2">
        <v>33</v>
      </c>
      <c r="H522" s="2">
        <v>34</v>
      </c>
      <c r="I522" s="162">
        <v>28</v>
      </c>
      <c r="J522" s="383">
        <f t="shared" si="46"/>
        <v>22</v>
      </c>
      <c r="K522" s="383">
        <f t="shared" si="48"/>
        <v>28</v>
      </c>
      <c r="L522" s="930"/>
      <c r="M522" s="931"/>
      <c r="N522" s="931"/>
      <c r="O522" s="932"/>
      <c r="Q522" s="422" t="s">
        <v>501</v>
      </c>
      <c r="R522" s="20"/>
      <c r="S522" s="20"/>
      <c r="T522" s="20"/>
      <c r="U522" s="20"/>
      <c r="V522" s="20"/>
      <c r="W522" s="20"/>
      <c r="X522" s="10"/>
      <c r="Y522" s="20"/>
      <c r="Z522" s="20"/>
      <c r="AA522" s="20"/>
      <c r="AB522" s="20"/>
      <c r="AC522" s="21" t="s">
        <v>532</v>
      </c>
    </row>
    <row r="523" spans="1:29" ht="15" customHeight="1" x14ac:dyDescent="0.2">
      <c r="A523" s="744">
        <v>8</v>
      </c>
      <c r="B523" s="242" t="s">
        <v>819</v>
      </c>
      <c r="C523" s="2">
        <v>22</v>
      </c>
      <c r="D523" s="2">
        <v>6</v>
      </c>
      <c r="E523" s="2">
        <v>9</v>
      </c>
      <c r="F523" s="2">
        <v>7</v>
      </c>
      <c r="G523" s="2">
        <v>30</v>
      </c>
      <c r="H523" s="2">
        <v>28</v>
      </c>
      <c r="I523" s="162">
        <v>27</v>
      </c>
      <c r="J523" s="383">
        <f t="shared" si="46"/>
        <v>22</v>
      </c>
      <c r="K523" s="383">
        <f t="shared" si="48"/>
        <v>27</v>
      </c>
      <c r="L523" s="930"/>
      <c r="M523" s="931"/>
      <c r="N523" s="931"/>
      <c r="O523" s="932"/>
      <c r="Q523" s="422" t="s">
        <v>544</v>
      </c>
      <c r="R523" s="20"/>
      <c r="S523" s="20"/>
      <c r="T523" s="20"/>
      <c r="U523" s="20"/>
      <c r="V523" s="20"/>
      <c r="W523" s="20"/>
      <c r="X523" s="20"/>
      <c r="Y523" s="10"/>
      <c r="Z523" s="20"/>
      <c r="AA523" s="20"/>
      <c r="AB523" s="20"/>
      <c r="AC523" s="21"/>
    </row>
    <row r="524" spans="1:29" ht="15" customHeight="1" x14ac:dyDescent="0.2">
      <c r="A524" s="744">
        <v>9</v>
      </c>
      <c r="B524" s="242" t="s">
        <v>164</v>
      </c>
      <c r="C524" s="2">
        <v>22</v>
      </c>
      <c r="D524" s="2">
        <v>6</v>
      </c>
      <c r="E524" s="2">
        <v>8</v>
      </c>
      <c r="F524" s="2">
        <v>8</v>
      </c>
      <c r="G524" s="2">
        <v>29</v>
      </c>
      <c r="H524" s="2">
        <v>40</v>
      </c>
      <c r="I524" s="162">
        <v>26</v>
      </c>
      <c r="J524" s="383">
        <f t="shared" si="46"/>
        <v>22</v>
      </c>
      <c r="K524" s="383">
        <f t="shared" si="48"/>
        <v>26</v>
      </c>
      <c r="L524" s="930"/>
      <c r="M524" s="931"/>
      <c r="N524" s="931"/>
      <c r="O524" s="932"/>
      <c r="Q524" s="422" t="s">
        <v>591</v>
      </c>
      <c r="R524" s="20"/>
      <c r="S524" s="20"/>
      <c r="T524" s="20"/>
      <c r="U524" s="20"/>
      <c r="V524" s="20"/>
      <c r="W524" s="20"/>
      <c r="X524" s="20"/>
      <c r="Y524" s="20"/>
      <c r="Z524" s="10"/>
      <c r="AA524" s="20" t="s">
        <v>532</v>
      </c>
      <c r="AB524" s="20"/>
      <c r="AC524" s="21"/>
    </row>
    <row r="525" spans="1:29" ht="15" customHeight="1" x14ac:dyDescent="0.2">
      <c r="A525" s="744">
        <v>10</v>
      </c>
      <c r="B525" s="242" t="s">
        <v>534</v>
      </c>
      <c r="C525" s="2">
        <v>22</v>
      </c>
      <c r="D525" s="2">
        <v>5</v>
      </c>
      <c r="E525" s="2">
        <v>8</v>
      </c>
      <c r="F525" s="2">
        <v>9</v>
      </c>
      <c r="G525" s="2">
        <v>32</v>
      </c>
      <c r="H525" s="2">
        <v>38</v>
      </c>
      <c r="I525" s="162">
        <v>23</v>
      </c>
      <c r="J525" s="383">
        <f t="shared" si="46"/>
        <v>22</v>
      </c>
      <c r="K525" s="383">
        <f t="shared" si="48"/>
        <v>23</v>
      </c>
      <c r="L525" s="930"/>
      <c r="M525" s="931"/>
      <c r="N525" s="931"/>
      <c r="O525" s="932"/>
      <c r="Q525" s="422" t="s">
        <v>777</v>
      </c>
      <c r="R525" s="20"/>
      <c r="S525" s="20"/>
      <c r="T525" s="20"/>
      <c r="U525" s="20"/>
      <c r="V525" s="20"/>
      <c r="W525" s="20"/>
      <c r="X525" s="20"/>
      <c r="Y525" s="20"/>
      <c r="Z525" s="20" t="s">
        <v>532</v>
      </c>
      <c r="AA525" s="10"/>
      <c r="AB525" s="20" t="s">
        <v>532</v>
      </c>
      <c r="AC525" s="21"/>
    </row>
    <row r="526" spans="1:29" ht="15" customHeight="1" x14ac:dyDescent="0.2">
      <c r="A526" s="744">
        <v>11</v>
      </c>
      <c r="B526" s="242" t="s">
        <v>529</v>
      </c>
      <c r="C526" s="2">
        <v>22</v>
      </c>
      <c r="D526" s="2">
        <v>4</v>
      </c>
      <c r="E526" s="2">
        <v>6</v>
      </c>
      <c r="F526" s="2">
        <v>12</v>
      </c>
      <c r="G526" s="2">
        <v>23</v>
      </c>
      <c r="H526" s="2">
        <v>44</v>
      </c>
      <c r="I526" s="162">
        <v>18</v>
      </c>
      <c r="J526" s="383">
        <f t="shared" si="46"/>
        <v>22</v>
      </c>
      <c r="K526" s="383">
        <f t="shared" si="48"/>
        <v>18</v>
      </c>
      <c r="L526" s="930"/>
      <c r="M526" s="931"/>
      <c r="N526" s="931"/>
      <c r="O526" s="932"/>
      <c r="Q526" s="422" t="s">
        <v>1684</v>
      </c>
      <c r="R526" s="20"/>
      <c r="S526" s="20"/>
      <c r="T526" s="20"/>
      <c r="U526" s="20"/>
      <c r="V526" s="20"/>
      <c r="W526" s="20"/>
      <c r="X526" s="20"/>
      <c r="Y526" s="20"/>
      <c r="Z526" s="20"/>
      <c r="AA526" s="20" t="s">
        <v>532</v>
      </c>
      <c r="AB526" s="10"/>
      <c r="AC526" s="21"/>
    </row>
    <row r="527" spans="1:29" ht="15" customHeight="1" thickBot="1" x14ac:dyDescent="0.25">
      <c r="A527" s="745">
        <v>12</v>
      </c>
      <c r="B527" s="243" t="s">
        <v>174</v>
      </c>
      <c r="C527" s="3">
        <v>22</v>
      </c>
      <c r="D527" s="3">
        <v>4</v>
      </c>
      <c r="E527" s="3">
        <v>4</v>
      </c>
      <c r="F527" s="3">
        <v>14</v>
      </c>
      <c r="G527" s="3">
        <v>23</v>
      </c>
      <c r="H527" s="3">
        <v>48</v>
      </c>
      <c r="I527" s="164">
        <v>16</v>
      </c>
      <c r="J527" s="383">
        <f t="shared" si="46"/>
        <v>22</v>
      </c>
      <c r="K527" s="383">
        <f t="shared" si="48"/>
        <v>16</v>
      </c>
      <c r="L527" s="933"/>
      <c r="M527" s="934"/>
      <c r="N527" s="934"/>
      <c r="O527" s="935"/>
      <c r="Q527" s="423" t="s">
        <v>704</v>
      </c>
      <c r="R527" s="23"/>
      <c r="S527" s="23"/>
      <c r="T527" s="23"/>
      <c r="U527" s="23"/>
      <c r="V527" s="23"/>
      <c r="W527" s="23"/>
      <c r="X527" s="23"/>
      <c r="Y527" s="23"/>
      <c r="Z527" s="23"/>
      <c r="AA527" s="23"/>
      <c r="AB527" s="23"/>
      <c r="AC527" s="15"/>
    </row>
    <row r="528" spans="1:29" ht="15" customHeight="1" x14ac:dyDescent="0.2">
      <c r="C528" s="383">
        <f t="shared" ref="C528:I528" si="49">SUM(C516:C527)</f>
        <v>264</v>
      </c>
      <c r="D528" s="383">
        <f t="shared" si="49"/>
        <v>92</v>
      </c>
      <c r="E528" s="383">
        <f t="shared" si="49"/>
        <v>80</v>
      </c>
      <c r="F528" s="383">
        <f t="shared" si="49"/>
        <v>92</v>
      </c>
      <c r="G528" s="383">
        <f t="shared" si="49"/>
        <v>399</v>
      </c>
      <c r="H528" s="383">
        <f t="shared" si="49"/>
        <v>399</v>
      </c>
      <c r="I528" s="383">
        <f t="shared" si="49"/>
        <v>356</v>
      </c>
      <c r="J528" s="383">
        <f t="shared" si="46"/>
        <v>264</v>
      </c>
      <c r="K528" s="383">
        <f t="shared" si="48"/>
        <v>356</v>
      </c>
      <c r="L528" s="4" t="s">
        <v>532</v>
      </c>
    </row>
    <row r="529" spans="1:31" ht="15" customHeight="1" thickBot="1" x14ac:dyDescent="0.25">
      <c r="Q529" s="5" t="s">
        <v>532</v>
      </c>
    </row>
    <row r="530" spans="1:31" ht="15" customHeight="1" thickBot="1" x14ac:dyDescent="0.25">
      <c r="A530" s="1384" t="s">
        <v>2304</v>
      </c>
      <c r="B530" s="1385"/>
      <c r="C530" s="1385"/>
      <c r="D530" s="1385"/>
      <c r="E530" s="1385"/>
      <c r="F530" s="1385"/>
      <c r="G530" s="1381" t="s">
        <v>2390</v>
      </c>
      <c r="H530" s="1382"/>
      <c r="I530" s="1383"/>
      <c r="L530" s="1216" t="s">
        <v>588</v>
      </c>
      <c r="M530" s="1217"/>
      <c r="N530" s="1217"/>
      <c r="O530" s="1218"/>
    </row>
    <row r="531" spans="1:31" ht="15" customHeight="1" thickBot="1" x14ac:dyDescent="0.25">
      <c r="A531" s="741" t="s">
        <v>496</v>
      </c>
      <c r="B531" s="747" t="s">
        <v>497</v>
      </c>
      <c r="C531" s="748" t="s">
        <v>498</v>
      </c>
      <c r="D531" s="748" t="s">
        <v>499</v>
      </c>
      <c r="E531" s="748" t="s">
        <v>500</v>
      </c>
      <c r="F531" s="748" t="s">
        <v>501</v>
      </c>
      <c r="G531" s="749" t="s">
        <v>502</v>
      </c>
      <c r="H531" s="749" t="s">
        <v>503</v>
      </c>
      <c r="I531" s="750" t="s">
        <v>504</v>
      </c>
      <c r="L531" s="1219"/>
      <c r="M531" s="1220"/>
      <c r="N531" s="1220"/>
      <c r="O531" s="1221"/>
      <c r="Q531" s="24" t="s">
        <v>2391</v>
      </c>
      <c r="R531" s="420" t="s">
        <v>503</v>
      </c>
      <c r="S531" s="420" t="s">
        <v>716</v>
      </c>
      <c r="T531" s="420" t="s">
        <v>901</v>
      </c>
      <c r="U531" s="420" t="s">
        <v>902</v>
      </c>
      <c r="V531" s="420" t="s">
        <v>1631</v>
      </c>
      <c r="W531" s="420" t="s">
        <v>1178</v>
      </c>
      <c r="X531" s="420" t="s">
        <v>610</v>
      </c>
      <c r="Y531" s="420" t="s">
        <v>566</v>
      </c>
      <c r="Z531" s="420" t="s">
        <v>533</v>
      </c>
      <c r="AA531" s="420" t="s">
        <v>769</v>
      </c>
      <c r="AB531" s="420" t="s">
        <v>2162</v>
      </c>
      <c r="AC531" s="420" t="s">
        <v>547</v>
      </c>
      <c r="AD531" s="420" t="s">
        <v>1306</v>
      </c>
      <c r="AE531" s="421" t="s">
        <v>1214</v>
      </c>
    </row>
    <row r="532" spans="1:31" ht="15" customHeight="1" x14ac:dyDescent="0.2">
      <c r="A532" s="746">
        <v>1</v>
      </c>
      <c r="B532" s="159" t="s">
        <v>2163</v>
      </c>
      <c r="C532" s="158">
        <v>26</v>
      </c>
      <c r="D532" s="158">
        <v>17</v>
      </c>
      <c r="E532" s="158">
        <v>4</v>
      </c>
      <c r="F532" s="158">
        <v>5</v>
      </c>
      <c r="G532" s="158">
        <v>69</v>
      </c>
      <c r="H532" s="158">
        <v>22</v>
      </c>
      <c r="I532" s="161">
        <v>55</v>
      </c>
      <c r="J532" s="383">
        <f t="shared" si="46"/>
        <v>26</v>
      </c>
      <c r="K532" s="383">
        <f t="shared" si="48"/>
        <v>55</v>
      </c>
      <c r="L532" s="927" t="s">
        <v>2393</v>
      </c>
      <c r="M532" s="928"/>
      <c r="N532" s="928"/>
      <c r="O532" s="929"/>
      <c r="Q532" s="422" t="s">
        <v>503</v>
      </c>
      <c r="R532" s="10"/>
      <c r="S532" s="20"/>
      <c r="T532" s="20"/>
      <c r="U532" s="20"/>
      <c r="V532" s="20"/>
      <c r="W532" s="20"/>
      <c r="X532" s="20"/>
      <c r="Y532" s="20"/>
      <c r="Z532" s="20" t="s">
        <v>1597</v>
      </c>
      <c r="AA532" s="20"/>
      <c r="AB532" s="20"/>
      <c r="AC532" s="20"/>
      <c r="AD532" s="20"/>
      <c r="AE532" s="21"/>
    </row>
    <row r="533" spans="1:31" ht="15" customHeight="1" x14ac:dyDescent="0.2">
      <c r="A533" s="744">
        <v>2</v>
      </c>
      <c r="B533" s="160" t="s">
        <v>767</v>
      </c>
      <c r="C533" s="2">
        <v>26</v>
      </c>
      <c r="D533" s="2">
        <v>18</v>
      </c>
      <c r="E533" s="2">
        <v>4</v>
      </c>
      <c r="F533" s="2">
        <v>4</v>
      </c>
      <c r="G533" s="2">
        <v>52</v>
      </c>
      <c r="H533" s="2">
        <v>20</v>
      </c>
      <c r="I533" s="162" t="s">
        <v>2394</v>
      </c>
      <c r="J533" s="383">
        <f t="shared" si="46"/>
        <v>26</v>
      </c>
      <c r="K533" s="383">
        <f t="shared" si="48"/>
        <v>58</v>
      </c>
      <c r="L533" s="930"/>
      <c r="M533" s="931"/>
      <c r="N533" s="931"/>
      <c r="O533" s="932"/>
      <c r="Q533" s="422" t="s">
        <v>716</v>
      </c>
      <c r="R533" s="20"/>
      <c r="S533" s="10"/>
      <c r="T533" s="20"/>
      <c r="U533" s="20"/>
      <c r="V533" s="20"/>
      <c r="W533" s="20"/>
      <c r="X533" s="20"/>
      <c r="Y533" s="20"/>
      <c r="Z533" s="20" t="s">
        <v>1495</v>
      </c>
      <c r="AA533" s="20"/>
      <c r="AB533" s="20"/>
      <c r="AC533" s="20"/>
      <c r="AD533" s="20"/>
      <c r="AE533" s="21"/>
    </row>
    <row r="534" spans="1:31" ht="15" customHeight="1" x14ac:dyDescent="0.2">
      <c r="A534" s="744">
        <v>3</v>
      </c>
      <c r="B534" s="160" t="s">
        <v>906</v>
      </c>
      <c r="C534" s="2">
        <v>26</v>
      </c>
      <c r="D534" s="2">
        <v>16</v>
      </c>
      <c r="E534" s="2">
        <v>6</v>
      </c>
      <c r="F534" s="2">
        <v>4</v>
      </c>
      <c r="G534" s="2">
        <v>54</v>
      </c>
      <c r="H534" s="2">
        <v>30</v>
      </c>
      <c r="I534" s="162">
        <v>54</v>
      </c>
      <c r="J534" s="383">
        <f t="shared" si="46"/>
        <v>26</v>
      </c>
      <c r="K534" s="383">
        <f t="shared" si="48"/>
        <v>54</v>
      </c>
      <c r="L534" s="930"/>
      <c r="M534" s="931"/>
      <c r="N534" s="931"/>
      <c r="O534" s="932"/>
      <c r="Q534" s="422" t="s">
        <v>901</v>
      </c>
      <c r="R534" s="20"/>
      <c r="S534" s="20"/>
      <c r="T534" s="10"/>
      <c r="U534" s="20"/>
      <c r="V534" s="20"/>
      <c r="W534" s="20"/>
      <c r="X534" s="20"/>
      <c r="Y534" s="20"/>
      <c r="Z534" s="20" t="s">
        <v>1488</v>
      </c>
      <c r="AA534" s="20"/>
      <c r="AB534" s="20"/>
      <c r="AC534" s="20"/>
      <c r="AD534" s="20"/>
      <c r="AE534" s="21"/>
    </row>
    <row r="535" spans="1:31" ht="15" customHeight="1" x14ac:dyDescent="0.2">
      <c r="A535" s="744">
        <v>4</v>
      </c>
      <c r="B535" s="160" t="s">
        <v>1180</v>
      </c>
      <c r="C535" s="2">
        <v>26</v>
      </c>
      <c r="D535" s="2">
        <v>15</v>
      </c>
      <c r="E535" s="2">
        <v>7</v>
      </c>
      <c r="F535" s="2">
        <v>4</v>
      </c>
      <c r="G535" s="2">
        <v>56</v>
      </c>
      <c r="H535" s="2">
        <v>26</v>
      </c>
      <c r="I535" s="162">
        <v>52</v>
      </c>
      <c r="J535" s="383">
        <f t="shared" si="46"/>
        <v>26</v>
      </c>
      <c r="K535" s="383">
        <f t="shared" si="48"/>
        <v>52</v>
      </c>
      <c r="L535" s="930"/>
      <c r="M535" s="931"/>
      <c r="N535" s="931"/>
      <c r="O535" s="932"/>
      <c r="Q535" s="422" t="s">
        <v>902</v>
      </c>
      <c r="R535" s="20"/>
      <c r="S535" s="20"/>
      <c r="T535" s="20"/>
      <c r="U535" s="10"/>
      <c r="V535" s="20" t="s">
        <v>532</v>
      </c>
      <c r="W535" s="20"/>
      <c r="X535" s="20"/>
      <c r="Y535" s="20"/>
      <c r="Z535" s="20" t="s">
        <v>1488</v>
      </c>
      <c r="AA535" s="20"/>
      <c r="AB535" s="20"/>
      <c r="AC535" s="20"/>
      <c r="AD535" s="20"/>
      <c r="AE535" s="21"/>
    </row>
    <row r="536" spans="1:31" ht="15" customHeight="1" x14ac:dyDescent="0.2">
      <c r="A536" s="744">
        <v>5</v>
      </c>
      <c r="B536" s="160" t="s">
        <v>575</v>
      </c>
      <c r="C536" s="2">
        <v>26</v>
      </c>
      <c r="D536" s="2">
        <v>13</v>
      </c>
      <c r="E536" s="2">
        <v>9</v>
      </c>
      <c r="F536" s="2">
        <v>4</v>
      </c>
      <c r="G536" s="2">
        <v>51</v>
      </c>
      <c r="H536" s="2">
        <v>35</v>
      </c>
      <c r="I536" s="162">
        <v>48</v>
      </c>
      <c r="J536" s="383">
        <f t="shared" si="46"/>
        <v>26</v>
      </c>
      <c r="K536" s="383">
        <f t="shared" si="48"/>
        <v>48</v>
      </c>
      <c r="L536" s="930"/>
      <c r="M536" s="931"/>
      <c r="N536" s="931"/>
      <c r="O536" s="932"/>
      <c r="Q536" s="422" t="s">
        <v>1631</v>
      </c>
      <c r="R536" s="20"/>
      <c r="S536" s="20"/>
      <c r="T536" s="20"/>
      <c r="U536" s="20" t="s">
        <v>532</v>
      </c>
      <c r="V536" s="10"/>
      <c r="W536" s="20" t="s">
        <v>532</v>
      </c>
      <c r="X536" s="20"/>
      <c r="Y536" s="20"/>
      <c r="Z536" s="20" t="s">
        <v>1540</v>
      </c>
      <c r="AA536" s="20"/>
      <c r="AB536" s="20"/>
      <c r="AC536" s="20"/>
      <c r="AD536" s="20"/>
      <c r="AE536" s="21" t="s">
        <v>532</v>
      </c>
    </row>
    <row r="537" spans="1:31" ht="15" customHeight="1" x14ac:dyDescent="0.2">
      <c r="A537" s="744">
        <v>6</v>
      </c>
      <c r="B537" s="160" t="s">
        <v>1598</v>
      </c>
      <c r="C537" s="2">
        <v>26</v>
      </c>
      <c r="D537" s="2">
        <v>13</v>
      </c>
      <c r="E537" s="2">
        <v>5</v>
      </c>
      <c r="F537" s="2">
        <v>8</v>
      </c>
      <c r="G537" s="2">
        <v>41</v>
      </c>
      <c r="H537" s="2">
        <v>31</v>
      </c>
      <c r="I537" s="162">
        <v>44</v>
      </c>
      <c r="J537" s="383">
        <f t="shared" si="46"/>
        <v>26</v>
      </c>
      <c r="K537" s="383">
        <f t="shared" si="48"/>
        <v>44</v>
      </c>
      <c r="L537" s="930"/>
      <c r="M537" s="931"/>
      <c r="N537" s="931"/>
      <c r="O537" s="932"/>
      <c r="Q537" s="422" t="s">
        <v>1178</v>
      </c>
      <c r="R537" s="20"/>
      <c r="S537" s="20"/>
      <c r="T537" s="20"/>
      <c r="U537" s="20"/>
      <c r="V537" s="20" t="s">
        <v>532</v>
      </c>
      <c r="W537" s="10"/>
      <c r="X537" s="20"/>
      <c r="Y537" s="20"/>
      <c r="Z537" s="20" t="s">
        <v>1490</v>
      </c>
      <c r="AA537" s="20"/>
      <c r="AB537" s="20"/>
      <c r="AC537" s="20"/>
      <c r="AD537" s="20"/>
      <c r="AE537" s="21"/>
    </row>
    <row r="538" spans="1:31" ht="15" customHeight="1" x14ac:dyDescent="0.2">
      <c r="A538" s="744">
        <v>7</v>
      </c>
      <c r="B538" s="160" t="s">
        <v>551</v>
      </c>
      <c r="C538" s="2">
        <v>26</v>
      </c>
      <c r="D538" s="2">
        <v>10</v>
      </c>
      <c r="E538" s="2">
        <v>6</v>
      </c>
      <c r="F538" s="2">
        <v>10</v>
      </c>
      <c r="G538" s="2">
        <v>46</v>
      </c>
      <c r="H538" s="2">
        <v>35</v>
      </c>
      <c r="I538" s="162">
        <v>36</v>
      </c>
      <c r="J538" s="383">
        <f t="shared" si="46"/>
        <v>26</v>
      </c>
      <c r="K538" s="383">
        <f t="shared" si="48"/>
        <v>36</v>
      </c>
      <c r="L538" s="930"/>
      <c r="M538" s="931"/>
      <c r="N538" s="931"/>
      <c r="O538" s="932"/>
      <c r="Q538" s="422" t="s">
        <v>610</v>
      </c>
      <c r="R538" s="20"/>
      <c r="S538" s="20"/>
      <c r="T538" s="20"/>
      <c r="U538" s="20"/>
      <c r="V538" s="20"/>
      <c r="W538" s="20"/>
      <c r="X538" s="10"/>
      <c r="Y538" s="20"/>
      <c r="Z538" s="20" t="s">
        <v>1210</v>
      </c>
      <c r="AA538" s="20"/>
      <c r="AB538" s="20"/>
      <c r="AC538" s="20"/>
      <c r="AD538" s="20"/>
      <c r="AE538" s="21"/>
    </row>
    <row r="539" spans="1:31" ht="15" customHeight="1" x14ac:dyDescent="0.2">
      <c r="A539" s="744">
        <v>8</v>
      </c>
      <c r="B539" s="160" t="s">
        <v>1635</v>
      </c>
      <c r="C539" s="2">
        <v>26</v>
      </c>
      <c r="D539" s="2">
        <v>10</v>
      </c>
      <c r="E539" s="2">
        <v>4</v>
      </c>
      <c r="F539" s="2">
        <v>12</v>
      </c>
      <c r="G539" s="2">
        <v>38</v>
      </c>
      <c r="H539" s="2">
        <v>31</v>
      </c>
      <c r="I539" s="162">
        <v>34</v>
      </c>
      <c r="J539" s="383">
        <f t="shared" si="46"/>
        <v>26</v>
      </c>
      <c r="K539" s="383">
        <f t="shared" si="48"/>
        <v>34</v>
      </c>
      <c r="L539" s="930"/>
      <c r="M539" s="931"/>
      <c r="N539" s="931"/>
      <c r="O539" s="932"/>
      <c r="Q539" s="422" t="s">
        <v>566</v>
      </c>
      <c r="R539" s="20"/>
      <c r="S539" s="20"/>
      <c r="T539" s="20"/>
      <c r="U539" s="20"/>
      <c r="V539" s="20"/>
      <c r="W539" s="20"/>
      <c r="X539" s="20"/>
      <c r="Y539" s="10"/>
      <c r="Z539" s="20" t="s">
        <v>1602</v>
      </c>
      <c r="AA539" s="20"/>
      <c r="AB539" s="20"/>
      <c r="AC539" s="20"/>
      <c r="AD539" s="20"/>
      <c r="AE539" s="21"/>
    </row>
    <row r="540" spans="1:31" ht="15" customHeight="1" x14ac:dyDescent="0.2">
      <c r="A540" s="744">
        <v>9</v>
      </c>
      <c r="B540" s="160" t="s">
        <v>1307</v>
      </c>
      <c r="C540" s="2">
        <v>26</v>
      </c>
      <c r="D540" s="2">
        <v>11</v>
      </c>
      <c r="E540" s="2">
        <v>1</v>
      </c>
      <c r="F540" s="2">
        <v>14</v>
      </c>
      <c r="G540" s="2">
        <v>38</v>
      </c>
      <c r="H540" s="2">
        <v>53</v>
      </c>
      <c r="I540" s="162">
        <v>34</v>
      </c>
      <c r="J540" s="383">
        <f t="shared" si="46"/>
        <v>26</v>
      </c>
      <c r="K540" s="383">
        <f t="shared" si="48"/>
        <v>34</v>
      </c>
      <c r="L540" s="930"/>
      <c r="M540" s="931"/>
      <c r="N540" s="931"/>
      <c r="O540" s="932"/>
      <c r="Q540" s="422" t="s">
        <v>533</v>
      </c>
      <c r="R540" s="20" t="s">
        <v>1207</v>
      </c>
      <c r="S540" s="20" t="s">
        <v>1495</v>
      </c>
      <c r="T540" s="20" t="s">
        <v>1207</v>
      </c>
      <c r="U540" s="20" t="s">
        <v>1207</v>
      </c>
      <c r="V540" s="20" t="s">
        <v>1487</v>
      </c>
      <c r="W540" s="20" t="s">
        <v>1207</v>
      </c>
      <c r="X540" s="20" t="s">
        <v>1490</v>
      </c>
      <c r="Y540" s="20" t="s">
        <v>1602</v>
      </c>
      <c r="Z540" s="10"/>
      <c r="AA540" s="20" t="s">
        <v>1490</v>
      </c>
      <c r="AB540" s="20" t="s">
        <v>1646</v>
      </c>
      <c r="AC540" s="20" t="s">
        <v>1601</v>
      </c>
      <c r="AD540" s="20" t="s">
        <v>1487</v>
      </c>
      <c r="AE540" s="21" t="s">
        <v>1490</v>
      </c>
    </row>
    <row r="541" spans="1:31" ht="15" customHeight="1" x14ac:dyDescent="0.2">
      <c r="A541" s="744">
        <v>10</v>
      </c>
      <c r="B541" s="160" t="s">
        <v>1518</v>
      </c>
      <c r="C541" s="2">
        <v>26</v>
      </c>
      <c r="D541" s="2">
        <v>8</v>
      </c>
      <c r="E541" s="2">
        <v>3</v>
      </c>
      <c r="F541" s="2">
        <v>15</v>
      </c>
      <c r="G541" s="2">
        <v>35</v>
      </c>
      <c r="H541" s="2">
        <v>60</v>
      </c>
      <c r="I541" s="162">
        <v>27</v>
      </c>
      <c r="J541" s="383">
        <f t="shared" si="46"/>
        <v>26</v>
      </c>
      <c r="K541" s="383">
        <f t="shared" si="48"/>
        <v>27</v>
      </c>
      <c r="L541" s="930"/>
      <c r="M541" s="931"/>
      <c r="N541" s="931"/>
      <c r="O541" s="932"/>
      <c r="Q541" s="422" t="s">
        <v>769</v>
      </c>
      <c r="R541" s="20"/>
      <c r="S541" s="20"/>
      <c r="T541" s="20"/>
      <c r="U541" s="20"/>
      <c r="V541" s="20"/>
      <c r="W541" s="20"/>
      <c r="X541" s="20"/>
      <c r="Y541" s="20"/>
      <c r="Z541" s="20" t="s">
        <v>1490</v>
      </c>
      <c r="AA541" s="10"/>
      <c r="AB541" s="20"/>
      <c r="AC541" s="20"/>
      <c r="AD541" s="20"/>
      <c r="AE541" s="21"/>
    </row>
    <row r="542" spans="1:31" ht="15" customHeight="1" x14ac:dyDescent="0.2">
      <c r="A542" s="744">
        <v>11</v>
      </c>
      <c r="B542" s="160" t="s">
        <v>761</v>
      </c>
      <c r="C542" s="2">
        <v>26</v>
      </c>
      <c r="D542" s="2">
        <v>7</v>
      </c>
      <c r="E542" s="2">
        <v>5</v>
      </c>
      <c r="F542" s="2">
        <v>14</v>
      </c>
      <c r="G542" s="2">
        <v>33</v>
      </c>
      <c r="H542" s="2">
        <v>44</v>
      </c>
      <c r="I542" s="162">
        <v>26</v>
      </c>
      <c r="J542" s="383">
        <f t="shared" si="46"/>
        <v>26</v>
      </c>
      <c r="K542" s="383">
        <f t="shared" si="48"/>
        <v>26</v>
      </c>
      <c r="L542" s="930"/>
      <c r="M542" s="931"/>
      <c r="N542" s="931"/>
      <c r="O542" s="932"/>
      <c r="Q542" s="422" t="s">
        <v>2162</v>
      </c>
      <c r="R542" s="20" t="s">
        <v>532</v>
      </c>
      <c r="S542" s="20"/>
      <c r="T542" s="20"/>
      <c r="U542" s="20"/>
      <c r="V542" s="20"/>
      <c r="W542" s="20"/>
      <c r="X542" s="20"/>
      <c r="Y542" s="20"/>
      <c r="Z542" s="20" t="s">
        <v>1210</v>
      </c>
      <c r="AA542" s="20"/>
      <c r="AB542" s="10"/>
      <c r="AC542" s="20" t="s">
        <v>532</v>
      </c>
      <c r="AD542" s="20"/>
      <c r="AE542" s="21"/>
    </row>
    <row r="543" spans="1:31" ht="15" customHeight="1" x14ac:dyDescent="0.2">
      <c r="A543" s="744">
        <v>12</v>
      </c>
      <c r="B543" s="160" t="s">
        <v>991</v>
      </c>
      <c r="C543" s="2">
        <v>26</v>
      </c>
      <c r="D543" s="2">
        <v>7</v>
      </c>
      <c r="E543" s="2">
        <v>3</v>
      </c>
      <c r="F543" s="2">
        <v>16</v>
      </c>
      <c r="G543" s="2">
        <v>35</v>
      </c>
      <c r="H543" s="2">
        <v>63</v>
      </c>
      <c r="I543" s="162">
        <v>24</v>
      </c>
      <c r="J543" s="383">
        <f t="shared" si="46"/>
        <v>26</v>
      </c>
      <c r="K543" s="383">
        <f t="shared" si="48"/>
        <v>24</v>
      </c>
      <c r="L543" s="930"/>
      <c r="M543" s="931"/>
      <c r="N543" s="931"/>
      <c r="O543" s="932"/>
      <c r="Q543" s="422" t="s">
        <v>547</v>
      </c>
      <c r="R543" s="20"/>
      <c r="S543" s="20"/>
      <c r="T543" s="20"/>
      <c r="U543" s="20"/>
      <c r="V543" s="20"/>
      <c r="W543" s="20"/>
      <c r="X543" s="20"/>
      <c r="Y543" s="20"/>
      <c r="Z543" s="20" t="s">
        <v>1493</v>
      </c>
      <c r="AA543" s="20"/>
      <c r="AB543" s="20" t="s">
        <v>532</v>
      </c>
      <c r="AC543" s="10"/>
      <c r="AD543" s="20" t="s">
        <v>532</v>
      </c>
      <c r="AE543" s="21"/>
    </row>
    <row r="544" spans="1:31" ht="15" customHeight="1" x14ac:dyDescent="0.2">
      <c r="A544" s="744">
        <v>13</v>
      </c>
      <c r="B544" s="160" t="s">
        <v>558</v>
      </c>
      <c r="C544" s="2">
        <v>26</v>
      </c>
      <c r="D544" s="2">
        <v>3</v>
      </c>
      <c r="E544" s="2">
        <v>3</v>
      </c>
      <c r="F544" s="2">
        <v>20</v>
      </c>
      <c r="G544" s="2">
        <v>26</v>
      </c>
      <c r="H544" s="2">
        <v>77</v>
      </c>
      <c r="I544" s="162">
        <v>12</v>
      </c>
      <c r="J544" s="383">
        <f t="shared" si="46"/>
        <v>26</v>
      </c>
      <c r="K544" s="383">
        <f t="shared" si="48"/>
        <v>12</v>
      </c>
      <c r="L544" s="930"/>
      <c r="M544" s="931"/>
      <c r="N544" s="931"/>
      <c r="O544" s="932"/>
      <c r="Q544" s="422" t="s">
        <v>1306</v>
      </c>
      <c r="R544" s="20"/>
      <c r="S544" s="20"/>
      <c r="T544" s="20"/>
      <c r="U544" s="20"/>
      <c r="V544" s="20"/>
      <c r="W544" s="20"/>
      <c r="X544" s="20"/>
      <c r="Y544" s="20"/>
      <c r="Z544" s="20" t="s">
        <v>1795</v>
      </c>
      <c r="AA544" s="20"/>
      <c r="AB544" s="20"/>
      <c r="AC544" s="20" t="s">
        <v>532</v>
      </c>
      <c r="AD544" s="10"/>
      <c r="AE544" s="21"/>
    </row>
    <row r="545" spans="1:31" ht="15" customHeight="1" thickBot="1" x14ac:dyDescent="0.25">
      <c r="A545" s="745">
        <v>14</v>
      </c>
      <c r="B545" s="163" t="s">
        <v>42</v>
      </c>
      <c r="C545" s="3">
        <v>26</v>
      </c>
      <c r="D545" s="3">
        <v>3</v>
      </c>
      <c r="E545" s="3">
        <v>2</v>
      </c>
      <c r="F545" s="3">
        <v>21</v>
      </c>
      <c r="G545" s="3">
        <v>20</v>
      </c>
      <c r="H545" s="3">
        <v>77</v>
      </c>
      <c r="I545" s="164">
        <v>11</v>
      </c>
      <c r="J545" s="383">
        <f t="shared" si="46"/>
        <v>26</v>
      </c>
      <c r="K545" s="383">
        <f t="shared" si="48"/>
        <v>11</v>
      </c>
      <c r="L545" s="933"/>
      <c r="M545" s="934"/>
      <c r="N545" s="934"/>
      <c r="O545" s="935"/>
      <c r="Q545" s="423" t="s">
        <v>1214</v>
      </c>
      <c r="R545" s="23"/>
      <c r="S545" s="23"/>
      <c r="T545" s="23"/>
      <c r="U545" s="23"/>
      <c r="V545" s="23"/>
      <c r="W545" s="23"/>
      <c r="X545" s="23"/>
      <c r="Y545" s="23"/>
      <c r="Z545" s="23" t="s">
        <v>1543</v>
      </c>
      <c r="AA545" s="23"/>
      <c r="AB545" s="23"/>
      <c r="AC545" s="23"/>
      <c r="AD545" s="23"/>
      <c r="AE545" s="15"/>
    </row>
    <row r="546" spans="1:31" ht="15" customHeight="1" x14ac:dyDescent="0.2">
      <c r="C546" s="383">
        <f t="shared" ref="C546:H546" si="50">SUM(C532:C545)</f>
        <v>364</v>
      </c>
      <c r="D546" s="383">
        <f t="shared" si="50"/>
        <v>151</v>
      </c>
      <c r="E546" s="383">
        <f t="shared" si="50"/>
        <v>62</v>
      </c>
      <c r="F546" s="383">
        <f t="shared" si="50"/>
        <v>151</v>
      </c>
      <c r="G546" s="383">
        <f t="shared" si="50"/>
        <v>594</v>
      </c>
      <c r="H546" s="383">
        <f t="shared" si="50"/>
        <v>604</v>
      </c>
      <c r="I546" s="383">
        <f>SUM(I532:I545)+58</f>
        <v>515</v>
      </c>
      <c r="J546" s="383">
        <f t="shared" si="46"/>
        <v>364</v>
      </c>
      <c r="K546" s="383">
        <f t="shared" si="48"/>
        <v>515</v>
      </c>
      <c r="L546" s="4" t="s">
        <v>532</v>
      </c>
    </row>
    <row r="547" spans="1:31" ht="15" customHeight="1" thickBot="1" x14ac:dyDescent="0.25"/>
    <row r="548" spans="1:31" ht="15" customHeight="1" thickBot="1" x14ac:dyDescent="0.25">
      <c r="A548" s="1384" t="s">
        <v>2306</v>
      </c>
      <c r="B548" s="1385"/>
      <c r="C548" s="1385"/>
      <c r="D548" s="1385"/>
      <c r="E548" s="1385"/>
      <c r="F548" s="1392"/>
      <c r="G548" s="1381" t="s">
        <v>2390</v>
      </c>
      <c r="H548" s="1382"/>
      <c r="I548" s="1383"/>
      <c r="L548" s="952" t="s">
        <v>538</v>
      </c>
      <c r="M548" s="953"/>
      <c r="N548" s="953"/>
      <c r="O548" s="954"/>
    </row>
    <row r="549" spans="1:31" ht="15" customHeight="1" thickBot="1" x14ac:dyDescent="0.25">
      <c r="A549" s="741" t="s">
        <v>496</v>
      </c>
      <c r="B549" s="747" t="s">
        <v>497</v>
      </c>
      <c r="C549" s="748" t="s">
        <v>498</v>
      </c>
      <c r="D549" s="748" t="s">
        <v>499</v>
      </c>
      <c r="E549" s="748" t="s">
        <v>500</v>
      </c>
      <c r="F549" s="748" t="s">
        <v>501</v>
      </c>
      <c r="G549" s="749" t="s">
        <v>502</v>
      </c>
      <c r="H549" s="749" t="s">
        <v>503</v>
      </c>
      <c r="I549" s="750" t="s">
        <v>504</v>
      </c>
      <c r="L549" s="955"/>
      <c r="M549" s="956"/>
      <c r="N549" s="956"/>
      <c r="O549" s="957"/>
      <c r="Q549" s="24" t="s">
        <v>2391</v>
      </c>
      <c r="R549" s="420" t="s">
        <v>901</v>
      </c>
      <c r="S549" s="420" t="s">
        <v>902</v>
      </c>
      <c r="T549" s="420" t="s">
        <v>500</v>
      </c>
      <c r="U549" s="420" t="s">
        <v>158</v>
      </c>
      <c r="V549" s="420" t="s">
        <v>700</v>
      </c>
      <c r="W549" s="420" t="s">
        <v>511</v>
      </c>
      <c r="X549" s="420" t="s">
        <v>2136</v>
      </c>
      <c r="Y549" s="420" t="s">
        <v>299</v>
      </c>
      <c r="Z549" s="420" t="s">
        <v>1587</v>
      </c>
      <c r="AA549" s="420" t="s">
        <v>1313</v>
      </c>
      <c r="AB549" s="420" t="s">
        <v>120</v>
      </c>
      <c r="AC549" s="420" t="s">
        <v>153</v>
      </c>
      <c r="AD549" s="421" t="s">
        <v>499</v>
      </c>
    </row>
    <row r="550" spans="1:31" ht="15" customHeight="1" x14ac:dyDescent="0.2">
      <c r="A550" s="743">
        <v>1</v>
      </c>
      <c r="B550" s="239" t="s">
        <v>2170</v>
      </c>
      <c r="C550" s="240">
        <v>24</v>
      </c>
      <c r="D550" s="240">
        <v>19</v>
      </c>
      <c r="E550" s="240">
        <v>3</v>
      </c>
      <c r="F550" s="240">
        <v>2</v>
      </c>
      <c r="G550" s="240">
        <v>64</v>
      </c>
      <c r="H550" s="240">
        <v>29</v>
      </c>
      <c r="I550" s="241">
        <v>60</v>
      </c>
      <c r="J550" s="383">
        <f t="shared" si="46"/>
        <v>24</v>
      </c>
      <c r="K550" s="383">
        <f t="shared" si="48"/>
        <v>60</v>
      </c>
      <c r="L550" s="927" t="s">
        <v>532</v>
      </c>
      <c r="M550" s="928"/>
      <c r="N550" s="928"/>
      <c r="O550" s="929"/>
      <c r="Q550" s="422" t="s">
        <v>901</v>
      </c>
      <c r="R550" s="10"/>
      <c r="S550" s="20"/>
      <c r="T550" s="20"/>
      <c r="U550" s="20"/>
      <c r="V550" s="20"/>
      <c r="W550" s="20"/>
      <c r="X550" s="20"/>
      <c r="Y550" s="20"/>
      <c r="Z550" s="20"/>
      <c r="AA550" s="20"/>
      <c r="AB550" s="20"/>
      <c r="AC550" s="20"/>
      <c r="AD550" s="21"/>
    </row>
    <row r="551" spans="1:31" ht="15" customHeight="1" x14ac:dyDescent="0.2">
      <c r="A551" s="744">
        <v>2</v>
      </c>
      <c r="B551" s="242" t="s">
        <v>89</v>
      </c>
      <c r="C551" s="2">
        <v>24</v>
      </c>
      <c r="D551" s="2">
        <v>19</v>
      </c>
      <c r="E551" s="2">
        <v>1</v>
      </c>
      <c r="F551" s="2">
        <v>4</v>
      </c>
      <c r="G551" s="2">
        <v>65</v>
      </c>
      <c r="H551" s="2">
        <v>29</v>
      </c>
      <c r="I551" s="162">
        <v>58</v>
      </c>
      <c r="J551" s="383">
        <f t="shared" si="46"/>
        <v>24</v>
      </c>
      <c r="K551" s="383">
        <f t="shared" si="48"/>
        <v>58</v>
      </c>
      <c r="L551" s="930"/>
      <c r="M551" s="931"/>
      <c r="N551" s="931"/>
      <c r="O551" s="932"/>
      <c r="Q551" s="422" t="s">
        <v>902</v>
      </c>
      <c r="R551" s="20"/>
      <c r="S551" s="10"/>
      <c r="T551" s="20"/>
      <c r="U551" s="20"/>
      <c r="V551" s="20"/>
      <c r="W551" s="20"/>
      <c r="X551" s="20"/>
      <c r="Y551" s="20"/>
      <c r="Z551" s="20"/>
      <c r="AA551" s="20"/>
      <c r="AB551" s="20"/>
      <c r="AC551" s="20"/>
      <c r="AD551" s="21"/>
    </row>
    <row r="552" spans="1:31" ht="15" customHeight="1" x14ac:dyDescent="0.2">
      <c r="A552" s="744">
        <v>3</v>
      </c>
      <c r="B552" s="242" t="s">
        <v>1827</v>
      </c>
      <c r="C552" s="2">
        <v>24</v>
      </c>
      <c r="D552" s="2">
        <v>15</v>
      </c>
      <c r="E552" s="2">
        <v>2</v>
      </c>
      <c r="F552" s="2">
        <v>7</v>
      </c>
      <c r="G552" s="2">
        <v>55</v>
      </c>
      <c r="H552" s="2">
        <v>29</v>
      </c>
      <c r="I552" s="162">
        <v>47</v>
      </c>
      <c r="J552" s="383">
        <f t="shared" si="46"/>
        <v>24</v>
      </c>
      <c r="K552" s="383">
        <f t="shared" si="48"/>
        <v>47</v>
      </c>
      <c r="L552" s="930"/>
      <c r="M552" s="931"/>
      <c r="N552" s="931"/>
      <c r="O552" s="932"/>
      <c r="Q552" s="422" t="s">
        <v>500</v>
      </c>
      <c r="R552" s="20"/>
      <c r="S552" s="20"/>
      <c r="T552" s="10"/>
      <c r="U552" s="20"/>
      <c r="V552" s="20"/>
      <c r="W552" s="20"/>
      <c r="X552" s="20"/>
      <c r="Y552" s="20"/>
      <c r="Z552" s="20"/>
      <c r="AA552" s="20"/>
      <c r="AB552" s="20"/>
      <c r="AC552" s="20"/>
      <c r="AD552" s="21"/>
    </row>
    <row r="553" spans="1:31" ht="15" customHeight="1" x14ac:dyDescent="0.2">
      <c r="A553" s="744">
        <v>4</v>
      </c>
      <c r="B553" s="242" t="s">
        <v>1808</v>
      </c>
      <c r="C553" s="2">
        <v>24</v>
      </c>
      <c r="D553" s="2">
        <v>12</v>
      </c>
      <c r="E553" s="2">
        <v>4</v>
      </c>
      <c r="F553" s="2">
        <v>8</v>
      </c>
      <c r="G553" s="2">
        <v>32</v>
      </c>
      <c r="H553" s="2">
        <v>26</v>
      </c>
      <c r="I553" s="162">
        <v>40</v>
      </c>
      <c r="J553" s="383">
        <f t="shared" si="46"/>
        <v>24</v>
      </c>
      <c r="K553" s="383">
        <f t="shared" si="48"/>
        <v>40</v>
      </c>
      <c r="L553" s="930"/>
      <c r="M553" s="931"/>
      <c r="N553" s="931"/>
      <c r="O553" s="932"/>
      <c r="Q553" s="422" t="s">
        <v>158</v>
      </c>
      <c r="R553" s="20"/>
      <c r="S553" s="20"/>
      <c r="T553" s="20"/>
      <c r="U553" s="10"/>
      <c r="V553" s="20"/>
      <c r="W553" s="20"/>
      <c r="X553" s="20"/>
      <c r="Y553" s="20"/>
      <c r="Z553" s="20"/>
      <c r="AA553" s="20"/>
      <c r="AB553" s="20"/>
      <c r="AC553" s="20"/>
      <c r="AD553" s="21"/>
    </row>
    <row r="554" spans="1:31" ht="15" customHeight="1" x14ac:dyDescent="0.2">
      <c r="A554" s="744">
        <v>5</v>
      </c>
      <c r="B554" s="242" t="s">
        <v>1314</v>
      </c>
      <c r="C554" s="2">
        <v>24</v>
      </c>
      <c r="D554" s="2">
        <v>10</v>
      </c>
      <c r="E554" s="2">
        <v>5</v>
      </c>
      <c r="F554" s="2">
        <v>9</v>
      </c>
      <c r="G554" s="2">
        <v>50</v>
      </c>
      <c r="H554" s="2">
        <v>46</v>
      </c>
      <c r="I554" s="162">
        <v>35</v>
      </c>
      <c r="J554" s="383">
        <f t="shared" si="46"/>
        <v>24</v>
      </c>
      <c r="K554" s="383">
        <f t="shared" si="48"/>
        <v>35</v>
      </c>
      <c r="L554" s="930"/>
      <c r="M554" s="931"/>
      <c r="N554" s="931"/>
      <c r="O554" s="932"/>
      <c r="Q554" s="422" t="s">
        <v>700</v>
      </c>
      <c r="R554" s="20"/>
      <c r="S554" s="20"/>
      <c r="T554" s="20"/>
      <c r="U554" s="20"/>
      <c r="V554" s="10"/>
      <c r="W554" s="20" t="s">
        <v>532</v>
      </c>
      <c r="X554" s="20"/>
      <c r="Y554" s="20"/>
      <c r="Z554" s="20"/>
      <c r="AA554" s="20"/>
      <c r="AB554" s="20"/>
      <c r="AC554" s="20"/>
      <c r="AD554" s="21"/>
    </row>
    <row r="555" spans="1:31" ht="15" customHeight="1" x14ac:dyDescent="0.2">
      <c r="A555" s="744">
        <v>6</v>
      </c>
      <c r="B555" s="242" t="s">
        <v>711</v>
      </c>
      <c r="C555" s="2">
        <v>24</v>
      </c>
      <c r="D555" s="2">
        <v>10</v>
      </c>
      <c r="E555" s="2">
        <v>5</v>
      </c>
      <c r="F555" s="2">
        <v>9</v>
      </c>
      <c r="G555" s="2">
        <v>41</v>
      </c>
      <c r="H555" s="2">
        <v>42</v>
      </c>
      <c r="I555" s="162">
        <v>35</v>
      </c>
      <c r="J555" s="383">
        <f t="shared" si="46"/>
        <v>24</v>
      </c>
      <c r="K555" s="383">
        <f t="shared" si="48"/>
        <v>35</v>
      </c>
      <c r="L555" s="930"/>
      <c r="M555" s="931"/>
      <c r="N555" s="931"/>
      <c r="O555" s="932"/>
      <c r="Q555" s="422" t="s">
        <v>511</v>
      </c>
      <c r="R555" s="20"/>
      <c r="S555" s="20"/>
      <c r="T555" s="20"/>
      <c r="U555" s="20"/>
      <c r="V555" s="20" t="s">
        <v>532</v>
      </c>
      <c r="W555" s="10"/>
      <c r="X555" s="20" t="s">
        <v>532</v>
      </c>
      <c r="Y555" s="20"/>
      <c r="Z555" s="20"/>
      <c r="AA555" s="20"/>
      <c r="AB555" s="20"/>
      <c r="AC555" s="20"/>
      <c r="AD555" s="21"/>
    </row>
    <row r="556" spans="1:31" ht="15" customHeight="1" x14ac:dyDescent="0.2">
      <c r="A556" s="744">
        <v>7</v>
      </c>
      <c r="B556" s="242" t="s">
        <v>737</v>
      </c>
      <c r="C556" s="2">
        <v>24</v>
      </c>
      <c r="D556" s="2">
        <v>10</v>
      </c>
      <c r="E556" s="2">
        <v>4</v>
      </c>
      <c r="F556" s="2">
        <v>10</v>
      </c>
      <c r="G556" s="2">
        <v>36</v>
      </c>
      <c r="H556" s="2">
        <v>36</v>
      </c>
      <c r="I556" s="162">
        <v>34</v>
      </c>
      <c r="J556" s="383">
        <f t="shared" si="46"/>
        <v>24</v>
      </c>
      <c r="K556" s="383">
        <f t="shared" si="48"/>
        <v>34</v>
      </c>
      <c r="L556" s="930"/>
      <c r="M556" s="931"/>
      <c r="N556" s="931"/>
      <c r="O556" s="932"/>
      <c r="Q556" s="422" t="s">
        <v>2136</v>
      </c>
      <c r="R556" s="20"/>
      <c r="S556" s="20"/>
      <c r="T556" s="20"/>
      <c r="U556" s="20"/>
      <c r="V556" s="20"/>
      <c r="W556" s="20" t="s">
        <v>532</v>
      </c>
      <c r="X556" s="10"/>
      <c r="Y556" s="20"/>
      <c r="Z556" s="20"/>
      <c r="AA556" s="20"/>
      <c r="AB556" s="20"/>
      <c r="AC556" s="20"/>
      <c r="AD556" s="21"/>
    </row>
    <row r="557" spans="1:31" ht="15" customHeight="1" x14ac:dyDescent="0.2">
      <c r="A557" s="744">
        <v>8</v>
      </c>
      <c r="B557" s="242" t="s">
        <v>2138</v>
      </c>
      <c r="C557" s="2">
        <v>24</v>
      </c>
      <c r="D557" s="2">
        <v>8</v>
      </c>
      <c r="E557" s="2">
        <v>6</v>
      </c>
      <c r="F557" s="2">
        <v>10</v>
      </c>
      <c r="G557" s="2">
        <v>45</v>
      </c>
      <c r="H557" s="2">
        <v>48</v>
      </c>
      <c r="I557" s="162">
        <v>30</v>
      </c>
      <c r="J557" s="383">
        <f t="shared" si="46"/>
        <v>24</v>
      </c>
      <c r="K557" s="383">
        <f t="shared" si="48"/>
        <v>30</v>
      </c>
      <c r="L557" s="930"/>
      <c r="M557" s="931"/>
      <c r="N557" s="931"/>
      <c r="O557" s="932"/>
      <c r="Q557" s="422" t="s">
        <v>299</v>
      </c>
      <c r="R557" s="20"/>
      <c r="S557" s="20"/>
      <c r="T557" s="20"/>
      <c r="U557" s="20"/>
      <c r="V557" s="20"/>
      <c r="W557" s="20"/>
      <c r="X557" s="20"/>
      <c r="Y557" s="10"/>
      <c r="Z557" s="20"/>
      <c r="AA557" s="20"/>
      <c r="AB557" s="20"/>
      <c r="AC557" s="20"/>
      <c r="AD557" s="21" t="s">
        <v>532</v>
      </c>
    </row>
    <row r="558" spans="1:31" ht="15" customHeight="1" x14ac:dyDescent="0.2">
      <c r="A558" s="744">
        <v>9</v>
      </c>
      <c r="B558" s="242" t="s">
        <v>250</v>
      </c>
      <c r="C558" s="2">
        <v>24</v>
      </c>
      <c r="D558" s="2">
        <v>7</v>
      </c>
      <c r="E558" s="2">
        <v>3</v>
      </c>
      <c r="F558" s="2">
        <v>14</v>
      </c>
      <c r="G558" s="2">
        <v>33</v>
      </c>
      <c r="H558" s="2">
        <v>56</v>
      </c>
      <c r="I558" s="162">
        <v>24</v>
      </c>
      <c r="J558" s="383">
        <f t="shared" si="46"/>
        <v>24</v>
      </c>
      <c r="K558" s="383">
        <f t="shared" si="48"/>
        <v>24</v>
      </c>
      <c r="L558" s="930"/>
      <c r="M558" s="931"/>
      <c r="N558" s="931"/>
      <c r="O558" s="932"/>
      <c r="Q558" s="422" t="s">
        <v>1587</v>
      </c>
      <c r="R558" s="20"/>
      <c r="S558" s="20"/>
      <c r="T558" s="20"/>
      <c r="U558" s="20"/>
      <c r="V558" s="20"/>
      <c r="W558" s="20"/>
      <c r="X558" s="20"/>
      <c r="Y558" s="20"/>
      <c r="Z558" s="10"/>
      <c r="AA558" s="20"/>
      <c r="AB558" s="20"/>
      <c r="AC558" s="20"/>
      <c r="AD558" s="21"/>
    </row>
    <row r="559" spans="1:31" ht="15" customHeight="1" x14ac:dyDescent="0.2">
      <c r="A559" s="744">
        <v>10</v>
      </c>
      <c r="B559" s="242" t="s">
        <v>304</v>
      </c>
      <c r="C559" s="2">
        <v>24</v>
      </c>
      <c r="D559" s="2">
        <v>5</v>
      </c>
      <c r="E559" s="2">
        <v>8</v>
      </c>
      <c r="F559" s="2">
        <v>11</v>
      </c>
      <c r="G559" s="2">
        <v>27</v>
      </c>
      <c r="H559" s="2">
        <v>39</v>
      </c>
      <c r="I559" s="162">
        <v>23</v>
      </c>
      <c r="J559" s="383">
        <f t="shared" si="46"/>
        <v>24</v>
      </c>
      <c r="K559" s="383">
        <f t="shared" si="48"/>
        <v>23</v>
      </c>
      <c r="L559" s="930"/>
      <c r="M559" s="931"/>
      <c r="N559" s="931"/>
      <c r="O559" s="932"/>
      <c r="Q559" s="422" t="s">
        <v>1313</v>
      </c>
      <c r="R559" s="20"/>
      <c r="S559" s="20"/>
      <c r="T559" s="20"/>
      <c r="U559" s="20"/>
      <c r="V559" s="20"/>
      <c r="W559" s="20"/>
      <c r="X559" s="20"/>
      <c r="Y559" s="20"/>
      <c r="Z559" s="20"/>
      <c r="AA559" s="10"/>
      <c r="AB559" s="20" t="s">
        <v>532</v>
      </c>
      <c r="AC559" s="20"/>
      <c r="AD559" s="21"/>
    </row>
    <row r="560" spans="1:31" ht="15" customHeight="1" x14ac:dyDescent="0.2">
      <c r="A560" s="744">
        <v>11</v>
      </c>
      <c r="B560" s="242" t="s">
        <v>2123</v>
      </c>
      <c r="C560" s="2">
        <v>24</v>
      </c>
      <c r="D560" s="2">
        <v>5</v>
      </c>
      <c r="E560" s="2">
        <v>7</v>
      </c>
      <c r="F560" s="2">
        <v>12</v>
      </c>
      <c r="G560" s="2">
        <v>29</v>
      </c>
      <c r="H560" s="2">
        <v>45</v>
      </c>
      <c r="I560" s="162">
        <v>22</v>
      </c>
      <c r="J560" s="383">
        <f t="shared" si="46"/>
        <v>24</v>
      </c>
      <c r="K560" s="383">
        <f t="shared" si="48"/>
        <v>22</v>
      </c>
      <c r="L560" s="930"/>
      <c r="M560" s="931"/>
      <c r="N560" s="931"/>
      <c r="O560" s="932"/>
      <c r="Q560" s="422" t="s">
        <v>120</v>
      </c>
      <c r="R560" s="20"/>
      <c r="S560" s="20"/>
      <c r="T560" s="20"/>
      <c r="U560" s="20"/>
      <c r="V560" s="20"/>
      <c r="W560" s="20"/>
      <c r="X560" s="20"/>
      <c r="Y560" s="20"/>
      <c r="Z560" s="20"/>
      <c r="AA560" s="20" t="s">
        <v>532</v>
      </c>
      <c r="AB560" s="10"/>
      <c r="AC560" s="20" t="s">
        <v>532</v>
      </c>
      <c r="AD560" s="21"/>
    </row>
    <row r="561" spans="1:30" ht="15" customHeight="1" x14ac:dyDescent="0.2">
      <c r="A561" s="744">
        <v>12</v>
      </c>
      <c r="B561" s="242" t="s">
        <v>433</v>
      </c>
      <c r="C561" s="2">
        <v>24</v>
      </c>
      <c r="D561" s="2">
        <v>6</v>
      </c>
      <c r="E561" s="2">
        <v>4</v>
      </c>
      <c r="F561" s="2">
        <v>14</v>
      </c>
      <c r="G561" s="2">
        <v>37</v>
      </c>
      <c r="H561" s="2">
        <v>56</v>
      </c>
      <c r="I561" s="162">
        <v>22</v>
      </c>
      <c r="J561" s="383">
        <f t="shared" ref="J561:J624" si="51">D561+E561+F561</f>
        <v>24</v>
      </c>
      <c r="K561" s="383">
        <f t="shared" si="48"/>
        <v>22</v>
      </c>
      <c r="L561" s="930"/>
      <c r="M561" s="931"/>
      <c r="N561" s="931"/>
      <c r="O561" s="932"/>
      <c r="Q561" s="422" t="s">
        <v>153</v>
      </c>
      <c r="R561" s="20"/>
      <c r="S561" s="20"/>
      <c r="T561" s="20"/>
      <c r="U561" s="20"/>
      <c r="V561" s="20"/>
      <c r="W561" s="20"/>
      <c r="X561" s="20"/>
      <c r="Y561" s="20"/>
      <c r="Z561" s="20"/>
      <c r="AA561" s="20"/>
      <c r="AB561" s="20" t="s">
        <v>532</v>
      </c>
      <c r="AC561" s="10"/>
      <c r="AD561" s="21"/>
    </row>
    <row r="562" spans="1:30" ht="15" customHeight="1" thickBot="1" x14ac:dyDescent="0.25">
      <c r="A562" s="745">
        <v>13</v>
      </c>
      <c r="B562" s="243" t="s">
        <v>1855</v>
      </c>
      <c r="C562" s="3">
        <v>24</v>
      </c>
      <c r="D562" s="3">
        <v>2</v>
      </c>
      <c r="E562" s="3">
        <v>4</v>
      </c>
      <c r="F562" s="3">
        <v>18</v>
      </c>
      <c r="G562" s="3">
        <v>31</v>
      </c>
      <c r="H562" s="3">
        <v>64</v>
      </c>
      <c r="I562" s="164">
        <v>10</v>
      </c>
      <c r="J562" s="383">
        <f t="shared" si="51"/>
        <v>24</v>
      </c>
      <c r="K562" s="383">
        <f t="shared" si="48"/>
        <v>10</v>
      </c>
      <c r="L562" s="933"/>
      <c r="M562" s="934"/>
      <c r="N562" s="934"/>
      <c r="O562" s="935"/>
      <c r="Q562" s="423" t="s">
        <v>499</v>
      </c>
      <c r="R562" s="23"/>
      <c r="S562" s="23"/>
      <c r="T562" s="23"/>
      <c r="U562" s="23"/>
      <c r="V562" s="23"/>
      <c r="W562" s="23"/>
      <c r="X562" s="23"/>
      <c r="Y562" s="23"/>
      <c r="Z562" s="23"/>
      <c r="AA562" s="23"/>
      <c r="AB562" s="23"/>
      <c r="AC562" s="23"/>
      <c r="AD562" s="15"/>
    </row>
    <row r="563" spans="1:30" ht="15" customHeight="1" x14ac:dyDescent="0.2">
      <c r="C563" s="383">
        <f t="shared" ref="C563:I563" si="52">SUM(C550:C562)</f>
        <v>312</v>
      </c>
      <c r="D563" s="383">
        <f t="shared" si="52"/>
        <v>128</v>
      </c>
      <c r="E563" s="383">
        <f t="shared" si="52"/>
        <v>56</v>
      </c>
      <c r="F563" s="383">
        <f t="shared" si="52"/>
        <v>128</v>
      </c>
      <c r="G563" s="383">
        <f t="shared" si="52"/>
        <v>545</v>
      </c>
      <c r="H563" s="383">
        <f t="shared" si="52"/>
        <v>545</v>
      </c>
      <c r="I563" s="383">
        <f t="shared" si="52"/>
        <v>440</v>
      </c>
      <c r="J563" s="383">
        <f t="shared" si="51"/>
        <v>312</v>
      </c>
      <c r="K563" s="383">
        <f t="shared" si="48"/>
        <v>440</v>
      </c>
      <c r="L563" s="4" t="s">
        <v>532</v>
      </c>
    </row>
    <row r="564" spans="1:30" ht="15" customHeight="1" thickBot="1" x14ac:dyDescent="0.25"/>
    <row r="565" spans="1:30" ht="15" customHeight="1" thickBot="1" x14ac:dyDescent="0.25">
      <c r="A565" s="1375" t="s">
        <v>2223</v>
      </c>
      <c r="B565" s="1376"/>
      <c r="C565" s="1376"/>
      <c r="D565" s="1376"/>
      <c r="E565" s="1376"/>
      <c r="F565" s="1377"/>
      <c r="G565" s="1378" t="s">
        <v>2390</v>
      </c>
      <c r="H565" s="1379"/>
      <c r="I565" s="1380"/>
      <c r="L565" s="952" t="s">
        <v>538</v>
      </c>
      <c r="M565" s="953"/>
      <c r="N565" s="953"/>
      <c r="O565" s="954"/>
    </row>
    <row r="566" spans="1:30" ht="15" customHeight="1" thickBot="1" x14ac:dyDescent="0.25">
      <c r="A566" s="753" t="s">
        <v>496</v>
      </c>
      <c r="B566" s="758" t="s">
        <v>497</v>
      </c>
      <c r="C566" s="759" t="s">
        <v>498</v>
      </c>
      <c r="D566" s="759" t="s">
        <v>499</v>
      </c>
      <c r="E566" s="759" t="s">
        <v>500</v>
      </c>
      <c r="F566" s="759" t="s">
        <v>501</v>
      </c>
      <c r="G566" s="760" t="s">
        <v>502</v>
      </c>
      <c r="H566" s="760" t="s">
        <v>503</v>
      </c>
      <c r="I566" s="761" t="s">
        <v>504</v>
      </c>
      <c r="L566" s="955"/>
      <c r="M566" s="956"/>
      <c r="N566" s="956"/>
      <c r="O566" s="957"/>
      <c r="Q566" s="24" t="s">
        <v>2391</v>
      </c>
      <c r="R566" s="683" t="s">
        <v>241</v>
      </c>
      <c r="S566" s="683" t="s">
        <v>541</v>
      </c>
      <c r="T566" s="683" t="s">
        <v>564</v>
      </c>
      <c r="U566" s="683" t="s">
        <v>1784</v>
      </c>
      <c r="V566" s="683" t="s">
        <v>59</v>
      </c>
      <c r="W566" s="683" t="s">
        <v>242</v>
      </c>
      <c r="X566" s="683" t="s">
        <v>1089</v>
      </c>
      <c r="Y566" s="683" t="s">
        <v>610</v>
      </c>
      <c r="Z566" s="683" t="s">
        <v>514</v>
      </c>
      <c r="AA566" s="683" t="s">
        <v>2395</v>
      </c>
      <c r="AB566" s="684" t="s">
        <v>813</v>
      </c>
    </row>
    <row r="567" spans="1:30" ht="15" customHeight="1" x14ac:dyDescent="0.2">
      <c r="A567" s="754">
        <v>1</v>
      </c>
      <c r="B567" s="239" t="s">
        <v>106</v>
      </c>
      <c r="C567" s="240">
        <v>20</v>
      </c>
      <c r="D567" s="240">
        <v>14</v>
      </c>
      <c r="E567" s="240">
        <v>3</v>
      </c>
      <c r="F567" s="240">
        <v>3</v>
      </c>
      <c r="G567" s="240">
        <v>44</v>
      </c>
      <c r="H567" s="240">
        <v>20</v>
      </c>
      <c r="I567" s="241">
        <v>45</v>
      </c>
      <c r="J567" s="383">
        <f t="shared" si="51"/>
        <v>20</v>
      </c>
      <c r="K567" s="383">
        <f t="shared" si="48"/>
        <v>45</v>
      </c>
      <c r="L567" s="927"/>
      <c r="M567" s="928"/>
      <c r="N567" s="928"/>
      <c r="O567" s="929"/>
      <c r="Q567" s="681" t="s">
        <v>241</v>
      </c>
      <c r="R567" s="10"/>
      <c r="S567" s="20" t="s">
        <v>1494</v>
      </c>
      <c r="T567" s="20"/>
      <c r="U567" s="20"/>
      <c r="V567" s="20"/>
      <c r="W567" s="20"/>
      <c r="X567" s="20"/>
      <c r="Y567" s="20"/>
      <c r="Z567" s="20"/>
      <c r="AA567" s="20"/>
      <c r="AB567" s="21"/>
    </row>
    <row r="568" spans="1:30" ht="15" customHeight="1" x14ac:dyDescent="0.2">
      <c r="A568" s="755">
        <v>2</v>
      </c>
      <c r="B568" s="242" t="s">
        <v>2396</v>
      </c>
      <c r="C568" s="2">
        <v>20</v>
      </c>
      <c r="D568" s="2">
        <v>13</v>
      </c>
      <c r="E568" s="2">
        <v>4</v>
      </c>
      <c r="F568" s="2">
        <v>3</v>
      </c>
      <c r="G568" s="2">
        <v>38</v>
      </c>
      <c r="H568" s="2">
        <v>17</v>
      </c>
      <c r="I568" s="162">
        <v>43</v>
      </c>
      <c r="J568" s="383">
        <f t="shared" si="51"/>
        <v>20</v>
      </c>
      <c r="K568" s="383">
        <f t="shared" si="48"/>
        <v>43</v>
      </c>
      <c r="L568" s="930"/>
      <c r="M568" s="931"/>
      <c r="N568" s="931"/>
      <c r="O568" s="932"/>
      <c r="Q568" s="681" t="s">
        <v>541</v>
      </c>
      <c r="R568" s="20" t="s">
        <v>1602</v>
      </c>
      <c r="S568" s="10"/>
      <c r="T568" s="20" t="s">
        <v>844</v>
      </c>
      <c r="U568" s="20" t="s">
        <v>1599</v>
      </c>
      <c r="V568" s="20" t="s">
        <v>1597</v>
      </c>
      <c r="W568" s="20" t="s">
        <v>1642</v>
      </c>
      <c r="X568" s="20" t="s">
        <v>1599</v>
      </c>
      <c r="Y568" s="20" t="s">
        <v>1489</v>
      </c>
      <c r="Z568" s="20" t="s">
        <v>1600</v>
      </c>
      <c r="AA568" s="20" t="s">
        <v>1601</v>
      </c>
      <c r="AB568" s="21" t="s">
        <v>844</v>
      </c>
    </row>
    <row r="569" spans="1:30" ht="15" customHeight="1" x14ac:dyDescent="0.2">
      <c r="A569" s="755">
        <v>3</v>
      </c>
      <c r="B569" s="242" t="s">
        <v>1471</v>
      </c>
      <c r="C569" s="2">
        <v>20</v>
      </c>
      <c r="D569" s="2">
        <v>10</v>
      </c>
      <c r="E569" s="2">
        <v>7</v>
      </c>
      <c r="F569" s="2">
        <v>3</v>
      </c>
      <c r="G569" s="2">
        <v>56</v>
      </c>
      <c r="H569" s="2">
        <v>32</v>
      </c>
      <c r="I569" s="162">
        <v>37</v>
      </c>
      <c r="J569" s="383">
        <f t="shared" si="51"/>
        <v>20</v>
      </c>
      <c r="K569" s="383">
        <f t="shared" si="48"/>
        <v>37</v>
      </c>
      <c r="L569" s="930"/>
      <c r="M569" s="931"/>
      <c r="N569" s="931"/>
      <c r="O569" s="932"/>
      <c r="Q569" s="681" t="s">
        <v>564</v>
      </c>
      <c r="R569" s="20"/>
      <c r="S569" s="20" t="s">
        <v>1493</v>
      </c>
      <c r="T569" s="10"/>
      <c r="U569" s="20"/>
      <c r="V569" s="20"/>
      <c r="W569" s="20"/>
      <c r="X569" s="20"/>
      <c r="Y569" s="20"/>
      <c r="Z569" s="20"/>
      <c r="AA569" s="20"/>
      <c r="AB569" s="21"/>
    </row>
    <row r="570" spans="1:30" ht="15" customHeight="1" x14ac:dyDescent="0.2">
      <c r="A570" s="755">
        <v>4</v>
      </c>
      <c r="B570" s="242" t="s">
        <v>2256</v>
      </c>
      <c r="C570" s="2">
        <v>20</v>
      </c>
      <c r="D570" s="2">
        <v>8</v>
      </c>
      <c r="E570" s="2">
        <v>5</v>
      </c>
      <c r="F570" s="2">
        <v>7</v>
      </c>
      <c r="G570" s="2">
        <v>32</v>
      </c>
      <c r="H570" s="2">
        <v>27</v>
      </c>
      <c r="I570" s="162">
        <v>29</v>
      </c>
      <c r="J570" s="383">
        <f t="shared" si="51"/>
        <v>20</v>
      </c>
      <c r="K570" s="383">
        <f t="shared" si="48"/>
        <v>29</v>
      </c>
      <c r="L570" s="930"/>
      <c r="M570" s="931"/>
      <c r="N570" s="931"/>
      <c r="O570" s="932"/>
      <c r="Q570" s="681" t="s">
        <v>1784</v>
      </c>
      <c r="R570" s="20"/>
      <c r="S570" s="20" t="s">
        <v>1795</v>
      </c>
      <c r="T570" s="20"/>
      <c r="U570" s="10"/>
      <c r="V570" s="20" t="s">
        <v>532</v>
      </c>
      <c r="W570" s="20"/>
      <c r="X570" s="20"/>
      <c r="Y570" s="20"/>
      <c r="Z570" s="20"/>
      <c r="AA570" s="20"/>
      <c r="AB570" s="21"/>
    </row>
    <row r="571" spans="1:30" ht="15" customHeight="1" x14ac:dyDescent="0.2">
      <c r="A571" s="755">
        <v>5</v>
      </c>
      <c r="B571" s="242" t="s">
        <v>1208</v>
      </c>
      <c r="C571" s="2">
        <v>20</v>
      </c>
      <c r="D571" s="2">
        <v>7</v>
      </c>
      <c r="E571" s="2">
        <v>6</v>
      </c>
      <c r="F571" s="2">
        <v>7</v>
      </c>
      <c r="G571" s="2">
        <v>34</v>
      </c>
      <c r="H571" s="2">
        <v>33</v>
      </c>
      <c r="I571" s="162">
        <v>27</v>
      </c>
      <c r="J571" s="383">
        <f t="shared" si="51"/>
        <v>20</v>
      </c>
      <c r="K571" s="383">
        <f t="shared" si="48"/>
        <v>27</v>
      </c>
      <c r="L571" s="930"/>
      <c r="M571" s="931"/>
      <c r="N571" s="931"/>
      <c r="O571" s="932"/>
      <c r="Q571" s="681" t="s">
        <v>59</v>
      </c>
      <c r="R571" s="20"/>
      <c r="S571" s="20" t="s">
        <v>1597</v>
      </c>
      <c r="T571" s="20"/>
      <c r="U571" s="20" t="s">
        <v>532</v>
      </c>
      <c r="V571" s="10"/>
      <c r="W571" s="20"/>
      <c r="X571" s="20"/>
      <c r="Y571" s="20"/>
      <c r="Z571" s="20"/>
      <c r="AA571" s="20"/>
      <c r="AB571" s="21"/>
    </row>
    <row r="572" spans="1:30" ht="15" customHeight="1" x14ac:dyDescent="0.2">
      <c r="A572" s="755">
        <v>6</v>
      </c>
      <c r="B572" s="242" t="s">
        <v>2397</v>
      </c>
      <c r="C572" s="2">
        <v>20</v>
      </c>
      <c r="D572" s="2">
        <v>7</v>
      </c>
      <c r="E572" s="2">
        <v>5</v>
      </c>
      <c r="F572" s="2">
        <v>8</v>
      </c>
      <c r="G572" s="2">
        <v>31</v>
      </c>
      <c r="H572" s="2">
        <v>33</v>
      </c>
      <c r="I572" s="162">
        <v>26</v>
      </c>
      <c r="J572" s="383">
        <f t="shared" si="51"/>
        <v>20</v>
      </c>
      <c r="K572" s="383">
        <f t="shared" si="48"/>
        <v>26</v>
      </c>
      <c r="L572" s="930"/>
      <c r="M572" s="931"/>
      <c r="N572" s="931"/>
      <c r="O572" s="932"/>
      <c r="Q572" s="681" t="s">
        <v>1088</v>
      </c>
      <c r="R572" s="20"/>
      <c r="S572" s="20" t="s">
        <v>1490</v>
      </c>
      <c r="T572" s="20"/>
      <c r="U572" s="20"/>
      <c r="V572" s="20"/>
      <c r="W572" s="10"/>
      <c r="X572" s="20"/>
      <c r="Y572" s="20"/>
      <c r="Z572" s="20"/>
      <c r="AA572" s="20"/>
      <c r="AB572" s="21" t="s">
        <v>532</v>
      </c>
    </row>
    <row r="573" spans="1:30" ht="15" customHeight="1" x14ac:dyDescent="0.2">
      <c r="A573" s="755">
        <v>7</v>
      </c>
      <c r="B573" s="242" t="s">
        <v>1452</v>
      </c>
      <c r="C573" s="2">
        <v>20</v>
      </c>
      <c r="D573" s="2">
        <v>7</v>
      </c>
      <c r="E573" s="2">
        <v>3</v>
      </c>
      <c r="F573" s="2">
        <v>10</v>
      </c>
      <c r="G573" s="2">
        <v>28</v>
      </c>
      <c r="H573" s="2">
        <v>37</v>
      </c>
      <c r="I573" s="162">
        <v>24</v>
      </c>
      <c r="J573" s="383">
        <f t="shared" si="51"/>
        <v>20</v>
      </c>
      <c r="K573" s="383">
        <f t="shared" si="48"/>
        <v>24</v>
      </c>
      <c r="L573" s="930"/>
      <c r="M573" s="931"/>
      <c r="N573" s="931"/>
      <c r="O573" s="932"/>
      <c r="Q573" s="681" t="s">
        <v>1089</v>
      </c>
      <c r="R573" s="20"/>
      <c r="S573" s="20" t="s">
        <v>1488</v>
      </c>
      <c r="T573" s="20"/>
      <c r="U573" s="20"/>
      <c r="V573" s="20"/>
      <c r="W573" s="20"/>
      <c r="X573" s="10"/>
      <c r="Y573" s="20"/>
      <c r="Z573" s="20"/>
      <c r="AA573" s="20"/>
      <c r="AB573" s="21"/>
    </row>
    <row r="574" spans="1:30" ht="15" customHeight="1" x14ac:dyDescent="0.2">
      <c r="A574" s="755">
        <v>8</v>
      </c>
      <c r="B574" s="242" t="s">
        <v>2372</v>
      </c>
      <c r="C574" s="2">
        <v>20</v>
      </c>
      <c r="D574" s="2">
        <v>6</v>
      </c>
      <c r="E574" s="2">
        <v>5</v>
      </c>
      <c r="F574" s="2">
        <v>9</v>
      </c>
      <c r="G574" s="2">
        <v>30</v>
      </c>
      <c r="H574" s="2">
        <v>33</v>
      </c>
      <c r="I574" s="162">
        <v>23</v>
      </c>
      <c r="J574" s="383">
        <f t="shared" si="51"/>
        <v>20</v>
      </c>
      <c r="K574" s="383">
        <f t="shared" si="48"/>
        <v>23</v>
      </c>
      <c r="L574" s="930"/>
      <c r="M574" s="931"/>
      <c r="N574" s="931"/>
      <c r="O574" s="932"/>
      <c r="Q574" s="681" t="s">
        <v>610</v>
      </c>
      <c r="R574" s="20"/>
      <c r="S574" s="20" t="s">
        <v>1597</v>
      </c>
      <c r="T574" s="20"/>
      <c r="U574" s="20"/>
      <c r="V574" s="20"/>
      <c r="W574" s="20"/>
      <c r="X574" s="20"/>
      <c r="Y574" s="10"/>
      <c r="Z574" s="20" t="s">
        <v>532</v>
      </c>
      <c r="AA574" s="20"/>
      <c r="AB574" s="21"/>
    </row>
    <row r="575" spans="1:30" ht="15" customHeight="1" x14ac:dyDescent="0.2">
      <c r="A575" s="755">
        <v>9</v>
      </c>
      <c r="B575" s="242" t="s">
        <v>2230</v>
      </c>
      <c r="C575" s="2">
        <v>20</v>
      </c>
      <c r="D575" s="2">
        <v>6</v>
      </c>
      <c r="E575" s="2">
        <v>5</v>
      </c>
      <c r="F575" s="2">
        <v>9</v>
      </c>
      <c r="G575" s="2">
        <v>22</v>
      </c>
      <c r="H575" s="2">
        <v>37</v>
      </c>
      <c r="I575" s="162">
        <v>23</v>
      </c>
      <c r="J575" s="383">
        <f t="shared" si="51"/>
        <v>20</v>
      </c>
      <c r="K575" s="383">
        <f t="shared" si="48"/>
        <v>23</v>
      </c>
      <c r="L575" s="930"/>
      <c r="M575" s="931"/>
      <c r="N575" s="931"/>
      <c r="O575" s="932"/>
      <c r="Q575" s="681" t="s">
        <v>514</v>
      </c>
      <c r="R575" s="20"/>
      <c r="S575" s="20" t="s">
        <v>1487</v>
      </c>
      <c r="T575" s="20"/>
      <c r="U575" s="20"/>
      <c r="V575" s="20"/>
      <c r="W575" s="20"/>
      <c r="X575" s="20"/>
      <c r="Y575" s="20" t="s">
        <v>532</v>
      </c>
      <c r="Z575" s="10"/>
      <c r="AA575" s="20" t="s">
        <v>532</v>
      </c>
      <c r="AB575" s="21"/>
    </row>
    <row r="576" spans="1:30" ht="15" customHeight="1" x14ac:dyDescent="0.2">
      <c r="A576" s="755">
        <v>10</v>
      </c>
      <c r="B576" s="242" t="s">
        <v>2398</v>
      </c>
      <c r="C576" s="2">
        <v>20</v>
      </c>
      <c r="D576" s="2">
        <v>6</v>
      </c>
      <c r="E576" s="2">
        <v>3</v>
      </c>
      <c r="F576" s="2">
        <v>11</v>
      </c>
      <c r="G576" s="2">
        <v>32</v>
      </c>
      <c r="H576" s="2">
        <v>47</v>
      </c>
      <c r="I576" s="162">
        <v>21</v>
      </c>
      <c r="J576" s="383">
        <f t="shared" si="51"/>
        <v>20</v>
      </c>
      <c r="K576" s="383">
        <f t="shared" si="48"/>
        <v>21</v>
      </c>
      <c r="L576" s="930"/>
      <c r="M576" s="931"/>
      <c r="N576" s="931"/>
      <c r="O576" s="932"/>
      <c r="Q576" s="681" t="s">
        <v>544</v>
      </c>
      <c r="R576" s="20"/>
      <c r="S576" s="20" t="s">
        <v>1488</v>
      </c>
      <c r="T576" s="20"/>
      <c r="U576" s="20"/>
      <c r="V576" s="20"/>
      <c r="W576" s="20"/>
      <c r="X576" s="20"/>
      <c r="Y576" s="20"/>
      <c r="Z576" s="20" t="s">
        <v>532</v>
      </c>
      <c r="AA576" s="10"/>
      <c r="AB576" s="21"/>
    </row>
    <row r="577" spans="1:29" ht="15" customHeight="1" thickBot="1" x14ac:dyDescent="0.25">
      <c r="A577" s="756">
        <v>11</v>
      </c>
      <c r="B577" s="243" t="s">
        <v>1497</v>
      </c>
      <c r="C577" s="3">
        <v>20</v>
      </c>
      <c r="D577" s="3">
        <v>2</v>
      </c>
      <c r="E577" s="3">
        <v>2</v>
      </c>
      <c r="F577" s="3">
        <v>16</v>
      </c>
      <c r="G577" s="3">
        <v>19</v>
      </c>
      <c r="H577" s="3">
        <v>50</v>
      </c>
      <c r="I577" s="164">
        <v>8</v>
      </c>
      <c r="J577" s="383">
        <f t="shared" si="51"/>
        <v>20</v>
      </c>
      <c r="K577" s="383">
        <f t="shared" si="48"/>
        <v>8</v>
      </c>
      <c r="L577" s="933"/>
      <c r="M577" s="934"/>
      <c r="N577" s="934"/>
      <c r="O577" s="935"/>
      <c r="Q577" s="682" t="s">
        <v>813</v>
      </c>
      <c r="R577" s="23"/>
      <c r="S577" s="23" t="s">
        <v>1642</v>
      </c>
      <c r="T577" s="23"/>
      <c r="U577" s="23"/>
      <c r="V577" s="23"/>
      <c r="W577" s="23"/>
      <c r="X577" s="23"/>
      <c r="Y577" s="23"/>
      <c r="Z577" s="23"/>
      <c r="AA577" s="23"/>
      <c r="AB577" s="15"/>
    </row>
    <row r="578" spans="1:29" ht="15" customHeight="1" x14ac:dyDescent="0.2">
      <c r="C578" s="383">
        <f t="shared" ref="C578:I578" si="53">SUM(C567:C577)</f>
        <v>220</v>
      </c>
      <c r="D578" s="383">
        <f t="shared" si="53"/>
        <v>86</v>
      </c>
      <c r="E578" s="383">
        <f t="shared" si="53"/>
        <v>48</v>
      </c>
      <c r="F578" s="383">
        <f t="shared" si="53"/>
        <v>86</v>
      </c>
      <c r="G578" s="383">
        <f t="shared" si="53"/>
        <v>366</v>
      </c>
      <c r="H578" s="383">
        <f t="shared" si="53"/>
        <v>366</v>
      </c>
      <c r="I578" s="383">
        <f t="shared" si="53"/>
        <v>306</v>
      </c>
      <c r="J578" s="383">
        <f t="shared" si="51"/>
        <v>220</v>
      </c>
      <c r="K578" s="383">
        <f t="shared" si="48"/>
        <v>306</v>
      </c>
      <c r="L578" s="4" t="s">
        <v>532</v>
      </c>
    </row>
    <row r="579" spans="1:29" ht="15" customHeight="1" thickBot="1" x14ac:dyDescent="0.25">
      <c r="L579" s="4" t="s">
        <v>532</v>
      </c>
    </row>
    <row r="580" spans="1:29" ht="15" customHeight="1" thickBot="1" x14ac:dyDescent="0.25">
      <c r="A580" s="1375" t="s">
        <v>2231</v>
      </c>
      <c r="B580" s="1376"/>
      <c r="C580" s="1376"/>
      <c r="D580" s="1376"/>
      <c r="E580" s="1376"/>
      <c r="F580" s="1377"/>
      <c r="G580" s="1378" t="s">
        <v>2390</v>
      </c>
      <c r="H580" s="1379"/>
      <c r="I580" s="1380"/>
      <c r="L580" s="952" t="s">
        <v>538</v>
      </c>
      <c r="M580" s="953"/>
      <c r="N580" s="953"/>
      <c r="O580" s="954"/>
    </row>
    <row r="581" spans="1:29" ht="15" customHeight="1" thickBot="1" x14ac:dyDescent="0.25">
      <c r="A581" s="753" t="s">
        <v>496</v>
      </c>
      <c r="B581" s="758" t="s">
        <v>497</v>
      </c>
      <c r="C581" s="759" t="s">
        <v>498</v>
      </c>
      <c r="D581" s="759" t="s">
        <v>499</v>
      </c>
      <c r="E581" s="759" t="s">
        <v>500</v>
      </c>
      <c r="F581" s="759" t="s">
        <v>501</v>
      </c>
      <c r="G581" s="760" t="s">
        <v>502</v>
      </c>
      <c r="H581" s="760" t="s">
        <v>503</v>
      </c>
      <c r="I581" s="761" t="s">
        <v>504</v>
      </c>
      <c r="L581" s="955"/>
      <c r="M581" s="956"/>
      <c r="N581" s="956"/>
      <c r="O581" s="957"/>
      <c r="Q581" s="24" t="s">
        <v>2391</v>
      </c>
      <c r="R581" s="683" t="s">
        <v>1615</v>
      </c>
      <c r="S581" s="683" t="s">
        <v>241</v>
      </c>
      <c r="T581" s="683" t="s">
        <v>1196</v>
      </c>
      <c r="U581" s="683" t="s">
        <v>1503</v>
      </c>
      <c r="V581" s="683" t="s">
        <v>500</v>
      </c>
      <c r="W581" s="683" t="s">
        <v>1530</v>
      </c>
      <c r="X581" s="683" t="s">
        <v>242</v>
      </c>
      <c r="Y581" s="683" t="s">
        <v>610</v>
      </c>
      <c r="Z581" s="683" t="s">
        <v>2089</v>
      </c>
      <c r="AA581" s="683" t="s">
        <v>544</v>
      </c>
      <c r="AB581" s="683" t="s">
        <v>1587</v>
      </c>
      <c r="AC581" s="684" t="s">
        <v>727</v>
      </c>
    </row>
    <row r="582" spans="1:29" ht="15" customHeight="1" x14ac:dyDescent="0.2">
      <c r="A582" s="754">
        <v>1</v>
      </c>
      <c r="B582" s="239" t="s">
        <v>2229</v>
      </c>
      <c r="C582" s="240">
        <v>22</v>
      </c>
      <c r="D582" s="240">
        <v>14</v>
      </c>
      <c r="E582" s="240">
        <v>3</v>
      </c>
      <c r="F582" s="240">
        <v>5</v>
      </c>
      <c r="G582" s="240">
        <v>56</v>
      </c>
      <c r="H582" s="240">
        <v>28</v>
      </c>
      <c r="I582" s="241">
        <v>45</v>
      </c>
      <c r="J582" s="383">
        <f t="shared" si="51"/>
        <v>22</v>
      </c>
      <c r="K582" s="383">
        <f t="shared" si="48"/>
        <v>45</v>
      </c>
      <c r="L582" s="927" t="s">
        <v>2399</v>
      </c>
      <c r="M582" s="928"/>
      <c r="N582" s="928"/>
      <c r="O582" s="929"/>
      <c r="Q582" s="681" t="s">
        <v>1615</v>
      </c>
      <c r="R582" s="10"/>
      <c r="S582" s="20"/>
      <c r="T582" s="20"/>
      <c r="U582" s="20"/>
      <c r="V582" s="20"/>
      <c r="W582" s="20"/>
      <c r="X582" s="20"/>
      <c r="Y582" s="20"/>
      <c r="Z582" s="20"/>
      <c r="AA582" s="20"/>
      <c r="AB582" s="20"/>
      <c r="AC582" s="21"/>
    </row>
    <row r="583" spans="1:29" ht="15" customHeight="1" x14ac:dyDescent="0.2">
      <c r="A583" s="755">
        <v>2</v>
      </c>
      <c r="B583" s="242" t="s">
        <v>2400</v>
      </c>
      <c r="C583" s="2">
        <v>22</v>
      </c>
      <c r="D583" s="2">
        <v>12</v>
      </c>
      <c r="E583" s="2">
        <v>6</v>
      </c>
      <c r="F583" s="2">
        <v>4</v>
      </c>
      <c r="G583" s="2">
        <v>59</v>
      </c>
      <c r="H583" s="2">
        <v>35</v>
      </c>
      <c r="I583" s="162">
        <v>42</v>
      </c>
      <c r="J583" s="383">
        <f t="shared" si="51"/>
        <v>22</v>
      </c>
      <c r="K583" s="383">
        <f t="shared" ref="K583:K646" si="54">D583*3+E583</f>
        <v>42</v>
      </c>
      <c r="L583" s="930"/>
      <c r="M583" s="931"/>
      <c r="N583" s="931"/>
      <c r="O583" s="932"/>
      <c r="Q583" s="681" t="s">
        <v>241</v>
      </c>
      <c r="R583" s="20"/>
      <c r="S583" s="10"/>
      <c r="T583" s="20"/>
      <c r="U583" s="20"/>
      <c r="V583" s="20"/>
      <c r="W583" s="20"/>
      <c r="X583" s="20"/>
      <c r="Y583" s="20"/>
      <c r="Z583" s="20"/>
      <c r="AA583" s="20"/>
      <c r="AB583" s="20"/>
      <c r="AC583" s="21"/>
    </row>
    <row r="584" spans="1:29" ht="15" customHeight="1" x14ac:dyDescent="0.2">
      <c r="A584" s="755">
        <v>3</v>
      </c>
      <c r="B584" s="242" t="s">
        <v>2279</v>
      </c>
      <c r="C584" s="2">
        <v>22</v>
      </c>
      <c r="D584" s="2">
        <v>12</v>
      </c>
      <c r="E584" s="2">
        <v>4</v>
      </c>
      <c r="F584" s="2">
        <v>6</v>
      </c>
      <c r="G584" s="2">
        <v>48</v>
      </c>
      <c r="H584" s="2">
        <v>27</v>
      </c>
      <c r="I584" s="162">
        <v>40</v>
      </c>
      <c r="J584" s="383">
        <f t="shared" si="51"/>
        <v>22</v>
      </c>
      <c r="K584" s="383">
        <f t="shared" si="54"/>
        <v>40</v>
      </c>
      <c r="L584" s="930"/>
      <c r="M584" s="931"/>
      <c r="N584" s="931"/>
      <c r="O584" s="932"/>
      <c r="Q584" s="681" t="s">
        <v>1196</v>
      </c>
      <c r="R584" s="20"/>
      <c r="S584" s="20"/>
      <c r="T584" s="10"/>
      <c r="U584" s="20"/>
      <c r="V584" s="20"/>
      <c r="W584" s="20"/>
      <c r="X584" s="20"/>
      <c r="Y584" s="20"/>
      <c r="Z584" s="20"/>
      <c r="AA584" s="20"/>
      <c r="AB584" s="20"/>
      <c r="AC584" s="21"/>
    </row>
    <row r="585" spans="1:29" ht="15" customHeight="1" x14ac:dyDescent="0.2">
      <c r="A585" s="755">
        <v>4</v>
      </c>
      <c r="B585" s="242" t="s">
        <v>2401</v>
      </c>
      <c r="C585" s="2">
        <v>22</v>
      </c>
      <c r="D585" s="2">
        <v>10</v>
      </c>
      <c r="E585" s="2">
        <v>7</v>
      </c>
      <c r="F585" s="2">
        <v>5</v>
      </c>
      <c r="G585" s="2">
        <v>53</v>
      </c>
      <c r="H585" s="2">
        <v>40</v>
      </c>
      <c r="I585" s="162">
        <v>37</v>
      </c>
      <c r="J585" s="383">
        <f t="shared" si="51"/>
        <v>22</v>
      </c>
      <c r="K585" s="383">
        <f t="shared" si="54"/>
        <v>37</v>
      </c>
      <c r="L585" s="930"/>
      <c r="M585" s="931"/>
      <c r="N585" s="931"/>
      <c r="O585" s="932"/>
      <c r="Q585" s="681" t="s">
        <v>1503</v>
      </c>
      <c r="R585" s="20"/>
      <c r="S585" s="20"/>
      <c r="T585" s="20"/>
      <c r="U585" s="10"/>
      <c r="V585" s="20" t="s">
        <v>532</v>
      </c>
      <c r="W585" s="20"/>
      <c r="X585" s="20"/>
      <c r="Y585" s="20"/>
      <c r="Z585" s="20"/>
      <c r="AA585" s="20"/>
      <c r="AB585" s="20"/>
      <c r="AC585" s="21"/>
    </row>
    <row r="586" spans="1:29" ht="15" customHeight="1" x14ac:dyDescent="0.2">
      <c r="A586" s="755">
        <v>5</v>
      </c>
      <c r="B586" s="242" t="s">
        <v>2094</v>
      </c>
      <c r="C586" s="2">
        <v>22</v>
      </c>
      <c r="D586" s="2">
        <v>9</v>
      </c>
      <c r="E586" s="2">
        <v>5</v>
      </c>
      <c r="F586" s="2">
        <v>8</v>
      </c>
      <c r="G586" s="2">
        <v>42</v>
      </c>
      <c r="H586" s="2">
        <v>32</v>
      </c>
      <c r="I586" s="162">
        <v>32</v>
      </c>
      <c r="J586" s="383">
        <f t="shared" si="51"/>
        <v>22</v>
      </c>
      <c r="K586" s="383">
        <f t="shared" si="54"/>
        <v>32</v>
      </c>
      <c r="L586" s="930"/>
      <c r="M586" s="931"/>
      <c r="N586" s="931"/>
      <c r="O586" s="932"/>
      <c r="Q586" s="681" t="s">
        <v>500</v>
      </c>
      <c r="R586" s="20"/>
      <c r="S586" s="20"/>
      <c r="T586" s="20"/>
      <c r="U586" s="20" t="s">
        <v>532</v>
      </c>
      <c r="V586" s="10"/>
      <c r="W586" s="20" t="s">
        <v>532</v>
      </c>
      <c r="X586" s="20"/>
      <c r="Y586" s="20"/>
      <c r="Z586" s="20"/>
      <c r="AA586" s="20"/>
      <c r="AB586" s="20"/>
      <c r="AC586" s="21"/>
    </row>
    <row r="587" spans="1:29" ht="15" customHeight="1" x14ac:dyDescent="0.2">
      <c r="A587" s="755">
        <v>6</v>
      </c>
      <c r="B587" s="242" t="s">
        <v>1455</v>
      </c>
      <c r="C587" s="2">
        <v>22</v>
      </c>
      <c r="D587" s="2">
        <v>9</v>
      </c>
      <c r="E587" s="2">
        <v>5</v>
      </c>
      <c r="F587" s="2">
        <v>8</v>
      </c>
      <c r="G587" s="2">
        <v>47</v>
      </c>
      <c r="H587" s="2">
        <v>41</v>
      </c>
      <c r="I587" s="162">
        <v>32</v>
      </c>
      <c r="J587" s="383">
        <f t="shared" si="51"/>
        <v>22</v>
      </c>
      <c r="K587" s="383">
        <f t="shared" si="54"/>
        <v>32</v>
      </c>
      <c r="L587" s="930"/>
      <c r="M587" s="931"/>
      <c r="N587" s="931"/>
      <c r="O587" s="932"/>
      <c r="Q587" s="681" t="s">
        <v>1530</v>
      </c>
      <c r="R587" s="20"/>
      <c r="S587" s="20"/>
      <c r="T587" s="20"/>
      <c r="U587" s="20"/>
      <c r="V587" s="20" t="s">
        <v>532</v>
      </c>
      <c r="W587" s="10"/>
      <c r="X587" s="20"/>
      <c r="Y587" s="20"/>
      <c r="Z587" s="20"/>
      <c r="AA587" s="20"/>
      <c r="AB587" s="20"/>
      <c r="AC587" s="21"/>
    </row>
    <row r="588" spans="1:29" ht="15" customHeight="1" x14ac:dyDescent="0.2">
      <c r="A588" s="755">
        <v>7</v>
      </c>
      <c r="B588" s="242" t="s">
        <v>1445</v>
      </c>
      <c r="C588" s="2">
        <v>22</v>
      </c>
      <c r="D588" s="2">
        <v>8</v>
      </c>
      <c r="E588" s="2">
        <v>6</v>
      </c>
      <c r="F588" s="2">
        <v>8</v>
      </c>
      <c r="G588" s="2">
        <v>37</v>
      </c>
      <c r="H588" s="2">
        <v>44</v>
      </c>
      <c r="I588" s="162">
        <v>30</v>
      </c>
      <c r="J588" s="383">
        <f t="shared" si="51"/>
        <v>22</v>
      </c>
      <c r="K588" s="383">
        <f t="shared" si="54"/>
        <v>30</v>
      </c>
      <c r="L588" s="930"/>
      <c r="M588" s="931"/>
      <c r="N588" s="931"/>
      <c r="O588" s="932"/>
      <c r="Q588" s="681" t="s">
        <v>242</v>
      </c>
      <c r="R588" s="20"/>
      <c r="S588" s="20"/>
      <c r="T588" s="20"/>
      <c r="U588" s="20"/>
      <c r="V588" s="20"/>
      <c r="W588" s="20"/>
      <c r="X588" s="10"/>
      <c r="Y588" s="20"/>
      <c r="Z588" s="20"/>
      <c r="AA588" s="20"/>
      <c r="AB588" s="20"/>
      <c r="AC588" s="21" t="s">
        <v>532</v>
      </c>
    </row>
    <row r="589" spans="1:29" ht="15" customHeight="1" x14ac:dyDescent="0.2">
      <c r="A589" s="755">
        <v>8</v>
      </c>
      <c r="B589" s="242" t="s">
        <v>616</v>
      </c>
      <c r="C589" s="2">
        <v>22</v>
      </c>
      <c r="D589" s="2">
        <v>9</v>
      </c>
      <c r="E589" s="2">
        <v>3</v>
      </c>
      <c r="F589" s="2">
        <v>10</v>
      </c>
      <c r="G589" s="2">
        <v>42</v>
      </c>
      <c r="H589" s="2">
        <v>62</v>
      </c>
      <c r="I589" s="162">
        <v>30</v>
      </c>
      <c r="J589" s="383">
        <f t="shared" si="51"/>
        <v>22</v>
      </c>
      <c r="K589" s="383">
        <f t="shared" si="54"/>
        <v>30</v>
      </c>
      <c r="L589" s="930"/>
      <c r="M589" s="931"/>
      <c r="N589" s="931"/>
      <c r="O589" s="932"/>
      <c r="Q589" s="681" t="s">
        <v>610</v>
      </c>
      <c r="R589" s="20"/>
      <c r="S589" s="20"/>
      <c r="T589" s="20"/>
      <c r="U589" s="20"/>
      <c r="V589" s="20"/>
      <c r="W589" s="20"/>
      <c r="X589" s="20"/>
      <c r="Y589" s="10"/>
      <c r="Z589" s="20"/>
      <c r="AA589" s="20"/>
      <c r="AB589" s="20"/>
      <c r="AC589" s="21"/>
    </row>
    <row r="590" spans="1:29" ht="15" customHeight="1" x14ac:dyDescent="0.2">
      <c r="A590" s="755">
        <v>9</v>
      </c>
      <c r="B590" s="242" t="s">
        <v>2282</v>
      </c>
      <c r="C590" s="2">
        <v>22</v>
      </c>
      <c r="D590" s="2">
        <v>8</v>
      </c>
      <c r="E590" s="2">
        <v>5</v>
      </c>
      <c r="F590" s="2">
        <v>9</v>
      </c>
      <c r="G590" s="2">
        <v>35</v>
      </c>
      <c r="H590" s="2">
        <v>39</v>
      </c>
      <c r="I590" s="162">
        <v>29</v>
      </c>
      <c r="J590" s="383">
        <f t="shared" si="51"/>
        <v>22</v>
      </c>
      <c r="K590" s="383">
        <f t="shared" si="54"/>
        <v>29</v>
      </c>
      <c r="L590" s="930"/>
      <c r="M590" s="931"/>
      <c r="N590" s="931"/>
      <c r="O590" s="932"/>
      <c r="Q590" s="681" t="s">
        <v>2089</v>
      </c>
      <c r="R590" s="20"/>
      <c r="S590" s="20"/>
      <c r="T590" s="20"/>
      <c r="U590" s="20"/>
      <c r="V590" s="20"/>
      <c r="W590" s="20"/>
      <c r="X590" s="20"/>
      <c r="Y590" s="20"/>
      <c r="Z590" s="10"/>
      <c r="AA590" s="20" t="s">
        <v>532</v>
      </c>
      <c r="AB590" s="20"/>
      <c r="AC590" s="21"/>
    </row>
    <row r="591" spans="1:29" ht="15" customHeight="1" x14ac:dyDescent="0.2">
      <c r="A591" s="755">
        <v>10</v>
      </c>
      <c r="B591" s="242" t="s">
        <v>2289</v>
      </c>
      <c r="C591" s="2">
        <v>22</v>
      </c>
      <c r="D591" s="2">
        <v>7</v>
      </c>
      <c r="E591" s="2">
        <v>5</v>
      </c>
      <c r="F591" s="2">
        <v>10</v>
      </c>
      <c r="G591" s="2">
        <v>29</v>
      </c>
      <c r="H591" s="2">
        <v>34</v>
      </c>
      <c r="I591" s="162">
        <v>26</v>
      </c>
      <c r="J591" s="383">
        <f t="shared" si="51"/>
        <v>22</v>
      </c>
      <c r="K591" s="383">
        <f t="shared" si="54"/>
        <v>26</v>
      </c>
      <c r="L591" s="930"/>
      <c r="M591" s="931"/>
      <c r="N591" s="931"/>
      <c r="O591" s="932"/>
      <c r="Q591" s="681" t="s">
        <v>544</v>
      </c>
      <c r="R591" s="20"/>
      <c r="S591" s="20"/>
      <c r="T591" s="20"/>
      <c r="U591" s="20"/>
      <c r="V591" s="20"/>
      <c r="W591" s="20"/>
      <c r="X591" s="20"/>
      <c r="Y591" s="20"/>
      <c r="Z591" s="20" t="s">
        <v>532</v>
      </c>
      <c r="AA591" s="10"/>
      <c r="AB591" s="20" t="s">
        <v>532</v>
      </c>
      <c r="AC591" s="21"/>
    </row>
    <row r="592" spans="1:29" ht="15" customHeight="1" x14ac:dyDescent="0.2">
      <c r="A592" s="755">
        <v>11</v>
      </c>
      <c r="B592" s="242" t="s">
        <v>2296</v>
      </c>
      <c r="C592" s="2">
        <v>22</v>
      </c>
      <c r="D592" s="2">
        <v>2</v>
      </c>
      <c r="E592" s="2">
        <v>7</v>
      </c>
      <c r="F592" s="2">
        <v>13</v>
      </c>
      <c r="G592" s="2">
        <v>30</v>
      </c>
      <c r="H592" s="2">
        <v>65</v>
      </c>
      <c r="I592" s="162">
        <v>13</v>
      </c>
      <c r="J592" s="383">
        <f t="shared" si="51"/>
        <v>22</v>
      </c>
      <c r="K592" s="383">
        <f t="shared" si="54"/>
        <v>13</v>
      </c>
      <c r="L592" s="930"/>
      <c r="M592" s="931"/>
      <c r="N592" s="931"/>
      <c r="O592" s="932"/>
      <c r="Q592" s="681" t="s">
        <v>1587</v>
      </c>
      <c r="R592" s="20"/>
      <c r="S592" s="20"/>
      <c r="T592" s="20"/>
      <c r="U592" s="20"/>
      <c r="V592" s="20"/>
      <c r="W592" s="20"/>
      <c r="X592" s="20"/>
      <c r="Y592" s="20"/>
      <c r="Z592" s="20"/>
      <c r="AA592" s="20" t="s">
        <v>532</v>
      </c>
      <c r="AB592" s="10"/>
      <c r="AC592" s="21"/>
    </row>
    <row r="593" spans="1:32" ht="15" customHeight="1" thickBot="1" x14ac:dyDescent="0.25">
      <c r="A593" s="756">
        <v>12</v>
      </c>
      <c r="B593" s="243" t="s">
        <v>2062</v>
      </c>
      <c r="C593" s="3">
        <v>22</v>
      </c>
      <c r="D593" s="3">
        <v>2</v>
      </c>
      <c r="E593" s="3">
        <v>4</v>
      </c>
      <c r="F593" s="3">
        <v>16</v>
      </c>
      <c r="G593" s="3">
        <v>34</v>
      </c>
      <c r="H593" s="3">
        <v>65</v>
      </c>
      <c r="I593" s="164">
        <v>10</v>
      </c>
      <c r="J593" s="383">
        <f t="shared" si="51"/>
        <v>22</v>
      </c>
      <c r="K593" s="383">
        <f t="shared" si="54"/>
        <v>10</v>
      </c>
      <c r="L593" s="933"/>
      <c r="M593" s="934"/>
      <c r="N593" s="934"/>
      <c r="O593" s="935"/>
      <c r="Q593" s="682" t="s">
        <v>727</v>
      </c>
      <c r="R593" s="23"/>
      <c r="S593" s="23"/>
      <c r="T593" s="23"/>
      <c r="U593" s="23"/>
      <c r="V593" s="23"/>
      <c r="W593" s="23"/>
      <c r="X593" s="23"/>
      <c r="Y593" s="23"/>
      <c r="Z593" s="23"/>
      <c r="AA593" s="23"/>
      <c r="AB593" s="23"/>
      <c r="AC593" s="15"/>
    </row>
    <row r="594" spans="1:32" ht="15" customHeight="1" x14ac:dyDescent="0.2">
      <c r="C594" s="383">
        <f t="shared" ref="C594:I594" si="55">SUM(C582:C593)</f>
        <v>264</v>
      </c>
      <c r="D594" s="383">
        <f t="shared" si="55"/>
        <v>102</v>
      </c>
      <c r="E594" s="383">
        <f t="shared" si="55"/>
        <v>60</v>
      </c>
      <c r="F594" s="383">
        <f t="shared" si="55"/>
        <v>102</v>
      </c>
      <c r="G594" s="383">
        <f t="shared" si="55"/>
        <v>512</v>
      </c>
      <c r="H594" s="383">
        <f t="shared" si="55"/>
        <v>512</v>
      </c>
      <c r="I594" s="383">
        <f t="shared" si="55"/>
        <v>366</v>
      </c>
      <c r="J594" s="383">
        <f t="shared" si="51"/>
        <v>264</v>
      </c>
      <c r="K594" s="383">
        <f t="shared" si="54"/>
        <v>366</v>
      </c>
      <c r="L594" s="4" t="s">
        <v>532</v>
      </c>
    </row>
    <row r="595" spans="1:32" ht="15" customHeight="1" thickBot="1" x14ac:dyDescent="0.25"/>
    <row r="596" spans="1:32" ht="15" customHeight="1" x14ac:dyDescent="0.2">
      <c r="A596" s="1131" t="s">
        <v>491</v>
      </c>
      <c r="B596" s="1132"/>
      <c r="C596" s="1170" t="s">
        <v>2402</v>
      </c>
      <c r="D596" s="1171"/>
      <c r="E596" s="1171"/>
      <c r="F596" s="1171"/>
      <c r="G596" s="1171"/>
      <c r="H596" s="1171"/>
      <c r="I596" s="1172"/>
      <c r="P596" s="5" t="s">
        <v>532</v>
      </c>
    </row>
    <row r="597" spans="1:32" ht="15" customHeight="1" thickBot="1" x14ac:dyDescent="0.25">
      <c r="A597" s="1133"/>
      <c r="B597" s="1134"/>
      <c r="C597" s="1173"/>
      <c r="D597" s="1174"/>
      <c r="E597" s="1174"/>
      <c r="F597" s="1174"/>
      <c r="G597" s="1174"/>
      <c r="H597" s="1174"/>
      <c r="I597" s="1175"/>
      <c r="AF597" s="5" t="s">
        <v>532</v>
      </c>
    </row>
    <row r="598" spans="1:32" ht="15" customHeight="1" thickBot="1" x14ac:dyDescent="0.25"/>
    <row r="599" spans="1:32" ht="15" customHeight="1" thickBot="1" x14ac:dyDescent="0.25">
      <c r="A599" s="1389" t="s">
        <v>2302</v>
      </c>
      <c r="B599" s="1390"/>
      <c r="C599" s="1390"/>
      <c r="D599" s="1390"/>
      <c r="E599" s="1390"/>
      <c r="F599" s="1391"/>
      <c r="G599" s="1386" t="s">
        <v>2402</v>
      </c>
      <c r="H599" s="1387"/>
      <c r="I599" s="1388"/>
      <c r="L599" s="952" t="s">
        <v>538</v>
      </c>
      <c r="M599" s="953"/>
      <c r="N599" s="953"/>
      <c r="O599" s="954"/>
    </row>
    <row r="600" spans="1:32" ht="15" customHeight="1" thickBot="1" x14ac:dyDescent="0.25">
      <c r="A600" s="741" t="s">
        <v>496</v>
      </c>
      <c r="B600" s="747" t="s">
        <v>497</v>
      </c>
      <c r="C600" s="748" t="s">
        <v>498</v>
      </c>
      <c r="D600" s="748" t="s">
        <v>499</v>
      </c>
      <c r="E600" s="748" t="s">
        <v>500</v>
      </c>
      <c r="F600" s="748" t="s">
        <v>501</v>
      </c>
      <c r="G600" s="749" t="s">
        <v>502</v>
      </c>
      <c r="H600" s="749" t="s">
        <v>503</v>
      </c>
      <c r="I600" s="750" t="s">
        <v>504</v>
      </c>
      <c r="L600" s="955"/>
      <c r="M600" s="956"/>
      <c r="N600" s="956"/>
      <c r="O600" s="957"/>
      <c r="Q600" s="24" t="s">
        <v>2403</v>
      </c>
      <c r="R600" s="420" t="s">
        <v>503</v>
      </c>
      <c r="S600" s="420" t="s">
        <v>116</v>
      </c>
      <c r="T600" s="420" t="s">
        <v>117</v>
      </c>
      <c r="U600" s="420" t="s">
        <v>901</v>
      </c>
      <c r="V600" s="420" t="s">
        <v>322</v>
      </c>
      <c r="W600" s="420" t="s">
        <v>501</v>
      </c>
      <c r="X600" s="420" t="s">
        <v>2395</v>
      </c>
      <c r="Y600" s="420" t="s">
        <v>591</v>
      </c>
      <c r="Z600" s="420" t="s">
        <v>777</v>
      </c>
      <c r="AA600" s="420" t="s">
        <v>1684</v>
      </c>
      <c r="AB600" s="420" t="s">
        <v>769</v>
      </c>
      <c r="AC600" s="421" t="s">
        <v>2162</v>
      </c>
    </row>
    <row r="601" spans="1:32" ht="15" customHeight="1" x14ac:dyDescent="0.2">
      <c r="A601" s="746">
        <v>1</v>
      </c>
      <c r="B601" s="239" t="s">
        <v>2163</v>
      </c>
      <c r="C601" s="240">
        <v>22</v>
      </c>
      <c r="D601" s="240">
        <v>15</v>
      </c>
      <c r="E601" s="240">
        <v>6</v>
      </c>
      <c r="F601" s="240">
        <v>1</v>
      </c>
      <c r="G601" s="240">
        <v>52</v>
      </c>
      <c r="H601" s="240">
        <v>19</v>
      </c>
      <c r="I601" s="241">
        <v>51</v>
      </c>
      <c r="J601" s="383">
        <f t="shared" si="51"/>
        <v>22</v>
      </c>
      <c r="K601" s="383">
        <f t="shared" si="54"/>
        <v>51</v>
      </c>
      <c r="L601" s="927" t="s">
        <v>532</v>
      </c>
      <c r="M601" s="928"/>
      <c r="N601" s="928"/>
      <c r="O601" s="929"/>
      <c r="Q601" s="422" t="s">
        <v>503</v>
      </c>
      <c r="R601" s="10"/>
      <c r="S601" s="20" t="s">
        <v>1493</v>
      </c>
      <c r="T601" s="20" t="s">
        <v>1602</v>
      </c>
      <c r="U601" s="20" t="s">
        <v>1490</v>
      </c>
      <c r="V601" s="20" t="s">
        <v>1207</v>
      </c>
      <c r="W601" s="20" t="s">
        <v>1600</v>
      </c>
      <c r="X601" s="20" t="s">
        <v>1644</v>
      </c>
      <c r="Y601" s="20" t="s">
        <v>1493</v>
      </c>
      <c r="Z601" s="20" t="s">
        <v>1487</v>
      </c>
      <c r="AA601" s="20" t="s">
        <v>1642</v>
      </c>
      <c r="AB601" s="20" t="s">
        <v>1601</v>
      </c>
      <c r="AC601" s="21" t="s">
        <v>1602</v>
      </c>
    </row>
    <row r="602" spans="1:32" ht="15" customHeight="1" x14ac:dyDescent="0.2">
      <c r="A602" s="744">
        <v>2</v>
      </c>
      <c r="B602" s="242" t="s">
        <v>708</v>
      </c>
      <c r="C602" s="2">
        <v>22</v>
      </c>
      <c r="D602" s="2">
        <v>14</v>
      </c>
      <c r="E602" s="2">
        <v>3</v>
      </c>
      <c r="F602" s="2">
        <v>5</v>
      </c>
      <c r="G602" s="2">
        <v>45</v>
      </c>
      <c r="H602" s="2">
        <v>32</v>
      </c>
      <c r="I602" s="162">
        <v>45</v>
      </c>
      <c r="J602" s="383">
        <f t="shared" si="51"/>
        <v>22</v>
      </c>
      <c r="K602" s="383">
        <f t="shared" si="54"/>
        <v>45</v>
      </c>
      <c r="L602" s="930"/>
      <c r="M602" s="931"/>
      <c r="N602" s="931"/>
      <c r="O602" s="932"/>
      <c r="Q602" s="422" t="s">
        <v>541</v>
      </c>
      <c r="R602" s="20" t="s">
        <v>1210</v>
      </c>
      <c r="S602" s="10"/>
      <c r="T602" s="20" t="s">
        <v>1602</v>
      </c>
      <c r="U602" s="20" t="s">
        <v>1487</v>
      </c>
      <c r="V602" s="20" t="s">
        <v>1487</v>
      </c>
      <c r="W602" s="20" t="s">
        <v>1493</v>
      </c>
      <c r="X602" s="20" t="s">
        <v>1539</v>
      </c>
      <c r="Y602" s="20" t="s">
        <v>1490</v>
      </c>
      <c r="Z602" s="20" t="s">
        <v>1539</v>
      </c>
      <c r="AA602" s="20" t="s">
        <v>1493</v>
      </c>
      <c r="AB602" s="20" t="s">
        <v>1602</v>
      </c>
      <c r="AC602" s="21" t="s">
        <v>1210</v>
      </c>
    </row>
    <row r="603" spans="1:32" ht="15" customHeight="1" x14ac:dyDescent="0.2">
      <c r="A603" s="744">
        <v>3</v>
      </c>
      <c r="B603" s="242" t="s">
        <v>816</v>
      </c>
      <c r="C603" s="2">
        <v>22</v>
      </c>
      <c r="D603" s="2">
        <v>12</v>
      </c>
      <c r="E603" s="2">
        <v>3</v>
      </c>
      <c r="F603" s="2">
        <v>7</v>
      </c>
      <c r="G603" s="2">
        <v>42</v>
      </c>
      <c r="H603" s="2">
        <v>32</v>
      </c>
      <c r="I603" s="162">
        <v>39</v>
      </c>
      <c r="J603" s="383">
        <f t="shared" si="51"/>
        <v>22</v>
      </c>
      <c r="K603" s="383">
        <f t="shared" si="54"/>
        <v>39</v>
      </c>
      <c r="L603" s="930"/>
      <c r="M603" s="931"/>
      <c r="N603" s="931"/>
      <c r="O603" s="932"/>
      <c r="Q603" s="422" t="s">
        <v>541</v>
      </c>
      <c r="R603" s="20" t="s">
        <v>1490</v>
      </c>
      <c r="S603" s="20" t="s">
        <v>1493</v>
      </c>
      <c r="T603" s="10"/>
      <c r="U603" s="20" t="s">
        <v>1207</v>
      </c>
      <c r="V603" s="20" t="s">
        <v>1602</v>
      </c>
      <c r="W603" s="20" t="s">
        <v>844</v>
      </c>
      <c r="X603" s="20" t="s">
        <v>1207</v>
      </c>
      <c r="Y603" s="20" t="s">
        <v>1599</v>
      </c>
      <c r="Z603" s="20" t="s">
        <v>1487</v>
      </c>
      <c r="AA603" s="20" t="s">
        <v>1599</v>
      </c>
      <c r="AB603" s="20" t="s">
        <v>1601</v>
      </c>
      <c r="AC603" s="21" t="s">
        <v>1210</v>
      </c>
    </row>
    <row r="604" spans="1:32" ht="15" customHeight="1" x14ac:dyDescent="0.2">
      <c r="A604" s="744">
        <v>4</v>
      </c>
      <c r="B604" s="242" t="s">
        <v>554</v>
      </c>
      <c r="C604" s="2">
        <v>22</v>
      </c>
      <c r="D604" s="2">
        <v>9</v>
      </c>
      <c r="E604" s="2">
        <v>9</v>
      </c>
      <c r="F604" s="2">
        <v>4</v>
      </c>
      <c r="G604" s="2">
        <v>35</v>
      </c>
      <c r="H604" s="2">
        <v>23</v>
      </c>
      <c r="I604" s="162">
        <v>36</v>
      </c>
      <c r="J604" s="383">
        <f t="shared" si="51"/>
        <v>22</v>
      </c>
      <c r="K604" s="383">
        <f t="shared" si="54"/>
        <v>36</v>
      </c>
      <c r="L604" s="930"/>
      <c r="M604" s="931"/>
      <c r="N604" s="931"/>
      <c r="O604" s="932"/>
      <c r="Q604" s="422" t="s">
        <v>901</v>
      </c>
      <c r="R604" s="20" t="s">
        <v>1643</v>
      </c>
      <c r="S604" s="20" t="s">
        <v>1597</v>
      </c>
      <c r="T604" s="20" t="s">
        <v>1597</v>
      </c>
      <c r="U604" s="10"/>
      <c r="V604" s="20" t="s">
        <v>1207</v>
      </c>
      <c r="W604" s="20" t="s">
        <v>1210</v>
      </c>
      <c r="X604" s="20" t="s">
        <v>1602</v>
      </c>
      <c r="Y604" s="20" t="s">
        <v>1487</v>
      </c>
      <c r="Z604" s="20" t="s">
        <v>1597</v>
      </c>
      <c r="AA604" s="20" t="s">
        <v>1496</v>
      </c>
      <c r="AB604" s="20" t="s">
        <v>1493</v>
      </c>
      <c r="AC604" s="21" t="s">
        <v>1894</v>
      </c>
    </row>
    <row r="605" spans="1:32" ht="15" customHeight="1" x14ac:dyDescent="0.2">
      <c r="A605" s="744">
        <v>5</v>
      </c>
      <c r="B605" s="242" t="s">
        <v>819</v>
      </c>
      <c r="C605" s="2">
        <v>22</v>
      </c>
      <c r="D605" s="2">
        <v>10</v>
      </c>
      <c r="E605" s="2">
        <v>3</v>
      </c>
      <c r="F605" s="2">
        <v>9</v>
      </c>
      <c r="G605" s="2">
        <v>38</v>
      </c>
      <c r="H605" s="2">
        <v>32</v>
      </c>
      <c r="I605" s="162">
        <v>33</v>
      </c>
      <c r="J605" s="383">
        <f t="shared" si="51"/>
        <v>22</v>
      </c>
      <c r="K605" s="383">
        <f t="shared" si="54"/>
        <v>33</v>
      </c>
      <c r="L605" s="930"/>
      <c r="M605" s="931"/>
      <c r="N605" s="931"/>
      <c r="O605" s="932"/>
      <c r="Q605" s="422" t="s">
        <v>322</v>
      </c>
      <c r="R605" s="20" t="s">
        <v>1540</v>
      </c>
      <c r="S605" s="20" t="s">
        <v>1493</v>
      </c>
      <c r="T605" s="20" t="s">
        <v>104</v>
      </c>
      <c r="U605" s="20" t="s">
        <v>1207</v>
      </c>
      <c r="V605" s="10"/>
      <c r="W605" s="20" t="s">
        <v>1488</v>
      </c>
      <c r="X605" s="20" t="s">
        <v>1602</v>
      </c>
      <c r="Y605" s="20" t="s">
        <v>1603</v>
      </c>
      <c r="Z605" s="20" t="s">
        <v>1599</v>
      </c>
      <c r="AA605" s="20" t="s">
        <v>844</v>
      </c>
      <c r="AB605" s="20" t="s">
        <v>1646</v>
      </c>
      <c r="AC605" s="21" t="s">
        <v>1207</v>
      </c>
    </row>
    <row r="606" spans="1:32" ht="15" customHeight="1" x14ac:dyDescent="0.2">
      <c r="A606" s="744">
        <v>6</v>
      </c>
      <c r="B606" s="242" t="s">
        <v>128</v>
      </c>
      <c r="C606" s="2">
        <v>22</v>
      </c>
      <c r="D606" s="2">
        <v>8</v>
      </c>
      <c r="E606" s="2">
        <v>6</v>
      </c>
      <c r="F606" s="2">
        <v>8</v>
      </c>
      <c r="G606" s="2">
        <v>28</v>
      </c>
      <c r="H606" s="2">
        <v>29</v>
      </c>
      <c r="I606" s="162">
        <v>30</v>
      </c>
      <c r="J606" s="383">
        <f t="shared" si="51"/>
        <v>22</v>
      </c>
      <c r="K606" s="383">
        <f t="shared" si="54"/>
        <v>30</v>
      </c>
      <c r="L606" s="930"/>
      <c r="M606" s="931"/>
      <c r="N606" s="931"/>
      <c r="O606" s="932"/>
      <c r="Q606" s="422" t="s">
        <v>501</v>
      </c>
      <c r="R606" s="20" t="s">
        <v>1210</v>
      </c>
      <c r="S606" s="20" t="s">
        <v>1601</v>
      </c>
      <c r="T606" s="20" t="s">
        <v>1493</v>
      </c>
      <c r="U606" s="20" t="s">
        <v>1599</v>
      </c>
      <c r="V606" s="20" t="s">
        <v>1210</v>
      </c>
      <c r="W606" s="10"/>
      <c r="X606" s="20" t="s">
        <v>1488</v>
      </c>
      <c r="Y606" s="20" t="s">
        <v>1495</v>
      </c>
      <c r="Z606" s="20" t="s">
        <v>1207</v>
      </c>
      <c r="AA606" s="20" t="s">
        <v>1489</v>
      </c>
      <c r="AB606" s="20" t="s">
        <v>1494</v>
      </c>
      <c r="AC606" s="21" t="s">
        <v>1488</v>
      </c>
    </row>
    <row r="607" spans="1:32" ht="15" customHeight="1" x14ac:dyDescent="0.2">
      <c r="A607" s="744">
        <v>7</v>
      </c>
      <c r="B607" s="242" t="s">
        <v>781</v>
      </c>
      <c r="C607" s="2">
        <v>22</v>
      </c>
      <c r="D607" s="2">
        <v>7</v>
      </c>
      <c r="E607" s="2">
        <v>7</v>
      </c>
      <c r="F607" s="2">
        <v>8</v>
      </c>
      <c r="G607" s="2">
        <v>31</v>
      </c>
      <c r="H607" s="2">
        <v>30</v>
      </c>
      <c r="I607" s="162">
        <v>28</v>
      </c>
      <c r="J607" s="383">
        <f t="shared" si="51"/>
        <v>22</v>
      </c>
      <c r="K607" s="383">
        <f t="shared" si="54"/>
        <v>28</v>
      </c>
      <c r="L607" s="930"/>
      <c r="M607" s="931"/>
      <c r="N607" s="931"/>
      <c r="O607" s="932"/>
      <c r="Q607" s="422" t="s">
        <v>544</v>
      </c>
      <c r="R607" s="20" t="s">
        <v>1494</v>
      </c>
      <c r="S607" s="20" t="s">
        <v>844</v>
      </c>
      <c r="T607" s="20" t="s">
        <v>1543</v>
      </c>
      <c r="U607" s="20" t="s">
        <v>1656</v>
      </c>
      <c r="V607" s="20" t="s">
        <v>844</v>
      </c>
      <c r="W607" s="20" t="s">
        <v>844</v>
      </c>
      <c r="X607" s="10"/>
      <c r="Y607" s="20" t="s">
        <v>1210</v>
      </c>
      <c r="Z607" s="20" t="s">
        <v>1487</v>
      </c>
      <c r="AA607" s="20" t="s">
        <v>1488</v>
      </c>
      <c r="AB607" s="20" t="s">
        <v>1642</v>
      </c>
      <c r="AC607" s="21" t="s">
        <v>844</v>
      </c>
    </row>
    <row r="608" spans="1:32" ht="15" customHeight="1" x14ac:dyDescent="0.2">
      <c r="A608" s="744">
        <v>8</v>
      </c>
      <c r="B608" s="242" t="s">
        <v>1431</v>
      </c>
      <c r="C608" s="2">
        <v>22</v>
      </c>
      <c r="D608" s="2">
        <v>6</v>
      </c>
      <c r="E608" s="2">
        <v>6</v>
      </c>
      <c r="F608" s="2">
        <v>10</v>
      </c>
      <c r="G608" s="2">
        <v>41</v>
      </c>
      <c r="H608" s="2">
        <v>43</v>
      </c>
      <c r="I608" s="162">
        <v>24</v>
      </c>
      <c r="J608" s="383">
        <f t="shared" si="51"/>
        <v>22</v>
      </c>
      <c r="K608" s="383">
        <f t="shared" si="54"/>
        <v>24</v>
      </c>
      <c r="L608" s="930"/>
      <c r="M608" s="931"/>
      <c r="N608" s="931"/>
      <c r="O608" s="932"/>
      <c r="Q608" s="422" t="s">
        <v>591</v>
      </c>
      <c r="R608" s="20" t="s">
        <v>1540</v>
      </c>
      <c r="S608" s="20" t="s">
        <v>1602</v>
      </c>
      <c r="T608" s="20" t="s">
        <v>1490</v>
      </c>
      <c r="U608" s="20" t="s">
        <v>1540</v>
      </c>
      <c r="V608" s="20" t="s">
        <v>1487</v>
      </c>
      <c r="W608" s="20" t="s">
        <v>1490</v>
      </c>
      <c r="X608" s="20" t="s">
        <v>1602</v>
      </c>
      <c r="Y608" s="10"/>
      <c r="Z608" s="20" t="s">
        <v>1490</v>
      </c>
      <c r="AA608" s="20" t="s">
        <v>1210</v>
      </c>
      <c r="AB608" s="20" t="s">
        <v>1653</v>
      </c>
      <c r="AC608" s="21" t="s">
        <v>1488</v>
      </c>
    </row>
    <row r="609" spans="1:31" ht="15" customHeight="1" x14ac:dyDescent="0.2">
      <c r="A609" s="744">
        <v>9</v>
      </c>
      <c r="B609" s="242" t="s">
        <v>1923</v>
      </c>
      <c r="C609" s="2">
        <v>22</v>
      </c>
      <c r="D609" s="2">
        <v>6</v>
      </c>
      <c r="E609" s="2">
        <v>4</v>
      </c>
      <c r="F609" s="2">
        <v>12</v>
      </c>
      <c r="G609" s="2">
        <v>28</v>
      </c>
      <c r="H609" s="2">
        <v>35</v>
      </c>
      <c r="I609" s="162">
        <v>22</v>
      </c>
      <c r="J609" s="383">
        <f t="shared" si="51"/>
        <v>22</v>
      </c>
      <c r="K609" s="383">
        <f t="shared" si="54"/>
        <v>22</v>
      </c>
      <c r="L609" s="930"/>
      <c r="M609" s="931"/>
      <c r="N609" s="931"/>
      <c r="O609" s="932"/>
      <c r="Q609" s="422" t="s">
        <v>777</v>
      </c>
      <c r="R609" s="20" t="s">
        <v>1642</v>
      </c>
      <c r="S609" s="20" t="s">
        <v>1487</v>
      </c>
      <c r="T609" s="20" t="s">
        <v>1487</v>
      </c>
      <c r="U609" s="20" t="s">
        <v>1490</v>
      </c>
      <c r="V609" s="20" t="s">
        <v>1602</v>
      </c>
      <c r="W609" s="20" t="s">
        <v>1602</v>
      </c>
      <c r="X609" s="20" t="s">
        <v>1597</v>
      </c>
      <c r="Y609" s="20" t="s">
        <v>1597</v>
      </c>
      <c r="Z609" s="10"/>
      <c r="AA609" s="20" t="s">
        <v>1597</v>
      </c>
      <c r="AB609" s="20" t="s">
        <v>1797</v>
      </c>
      <c r="AC609" s="21" t="s">
        <v>1488</v>
      </c>
    </row>
    <row r="610" spans="1:31" ht="15" customHeight="1" x14ac:dyDescent="0.2">
      <c r="A610" s="744">
        <v>10</v>
      </c>
      <c r="B610" s="242" t="s">
        <v>164</v>
      </c>
      <c r="C610" s="2">
        <v>22</v>
      </c>
      <c r="D610" s="2">
        <v>7</v>
      </c>
      <c r="E610" s="2">
        <v>1</v>
      </c>
      <c r="F610" s="2">
        <v>14</v>
      </c>
      <c r="G610" s="2">
        <v>25</v>
      </c>
      <c r="H610" s="2">
        <v>43</v>
      </c>
      <c r="I610" s="162">
        <v>22</v>
      </c>
      <c r="J610" s="383">
        <f t="shared" si="51"/>
        <v>22</v>
      </c>
      <c r="K610" s="383">
        <f t="shared" si="54"/>
        <v>22</v>
      </c>
      <c r="L610" s="930"/>
      <c r="M610" s="931"/>
      <c r="N610" s="931"/>
      <c r="O610" s="932"/>
      <c r="Q610" s="422" t="s">
        <v>1684</v>
      </c>
      <c r="R610" s="20" t="s">
        <v>1602</v>
      </c>
      <c r="S610" s="20" t="s">
        <v>1487</v>
      </c>
      <c r="T610" s="20" t="s">
        <v>1207</v>
      </c>
      <c r="U610" s="20" t="s">
        <v>1642</v>
      </c>
      <c r="V610" s="20" t="s">
        <v>1488</v>
      </c>
      <c r="W610" s="20" t="s">
        <v>1599</v>
      </c>
      <c r="X610" s="20" t="s">
        <v>1797</v>
      </c>
      <c r="Y610" s="20" t="s">
        <v>1597</v>
      </c>
      <c r="Z610" s="20" t="s">
        <v>1971</v>
      </c>
      <c r="AA610" s="10"/>
      <c r="AB610" s="20" t="s">
        <v>1645</v>
      </c>
      <c r="AC610" s="21" t="s">
        <v>1643</v>
      </c>
    </row>
    <row r="611" spans="1:31" ht="15" customHeight="1" x14ac:dyDescent="0.2">
      <c r="A611" s="744">
        <v>11</v>
      </c>
      <c r="B611" s="242" t="s">
        <v>906</v>
      </c>
      <c r="C611" s="2">
        <v>22</v>
      </c>
      <c r="D611" s="2">
        <v>4</v>
      </c>
      <c r="E611" s="2">
        <v>7</v>
      </c>
      <c r="F611" s="2">
        <v>11</v>
      </c>
      <c r="G611" s="2">
        <v>29</v>
      </c>
      <c r="H611" s="2">
        <v>47</v>
      </c>
      <c r="I611" s="162">
        <v>19</v>
      </c>
      <c r="J611" s="383">
        <f t="shared" si="51"/>
        <v>22</v>
      </c>
      <c r="K611" s="383">
        <f t="shared" si="54"/>
        <v>19</v>
      </c>
      <c r="L611" s="930"/>
      <c r="M611" s="931"/>
      <c r="N611" s="931"/>
      <c r="O611" s="932"/>
      <c r="Q611" s="422" t="s">
        <v>769</v>
      </c>
      <c r="R611" s="20" t="s">
        <v>1207</v>
      </c>
      <c r="S611" s="20" t="s">
        <v>1210</v>
      </c>
      <c r="T611" s="20" t="s">
        <v>1488</v>
      </c>
      <c r="U611" s="20" t="s">
        <v>1543</v>
      </c>
      <c r="V611" s="20" t="s">
        <v>1487</v>
      </c>
      <c r="W611" s="20" t="s">
        <v>1494</v>
      </c>
      <c r="X611" s="20" t="s">
        <v>1539</v>
      </c>
      <c r="Y611" s="20" t="s">
        <v>1643</v>
      </c>
      <c r="Z611" s="20" t="s">
        <v>1488</v>
      </c>
      <c r="AA611" s="20" t="s">
        <v>1600</v>
      </c>
      <c r="AB611" s="10"/>
      <c r="AC611" s="21" t="s">
        <v>1210</v>
      </c>
    </row>
    <row r="612" spans="1:31" ht="15" customHeight="1" thickBot="1" x14ac:dyDescent="0.25">
      <c r="A612" s="745">
        <v>12</v>
      </c>
      <c r="B612" s="243" t="s">
        <v>2404</v>
      </c>
      <c r="C612" s="3">
        <v>22</v>
      </c>
      <c r="D612" s="3">
        <v>6</v>
      </c>
      <c r="E612" s="3">
        <v>1</v>
      </c>
      <c r="F612" s="3">
        <v>15</v>
      </c>
      <c r="G612" s="3">
        <v>28</v>
      </c>
      <c r="H612" s="3">
        <v>57</v>
      </c>
      <c r="I612" s="164">
        <v>19</v>
      </c>
      <c r="J612" s="383">
        <f t="shared" si="51"/>
        <v>22</v>
      </c>
      <c r="K612" s="383">
        <f t="shared" si="54"/>
        <v>19</v>
      </c>
      <c r="L612" s="933"/>
      <c r="M612" s="934"/>
      <c r="N612" s="934"/>
      <c r="O612" s="935"/>
      <c r="Q612" s="423" t="s">
        <v>2162</v>
      </c>
      <c r="R612" s="23" t="s">
        <v>1207</v>
      </c>
      <c r="S612" s="23" t="s">
        <v>1645</v>
      </c>
      <c r="T612" s="23" t="s">
        <v>1493</v>
      </c>
      <c r="U612" s="23" t="s">
        <v>1493</v>
      </c>
      <c r="V612" s="23" t="s">
        <v>1490</v>
      </c>
      <c r="W612" s="23" t="s">
        <v>1487</v>
      </c>
      <c r="X612" s="23" t="s">
        <v>1597</v>
      </c>
      <c r="Y612" s="23" t="s">
        <v>1493</v>
      </c>
      <c r="Z612" s="23" t="s">
        <v>1597</v>
      </c>
      <c r="AA612" s="23" t="s">
        <v>1487</v>
      </c>
      <c r="AB612" s="23" t="s">
        <v>1494</v>
      </c>
      <c r="AC612" s="15"/>
    </row>
    <row r="613" spans="1:31" ht="15" customHeight="1" x14ac:dyDescent="0.2">
      <c r="C613" s="383">
        <f t="shared" ref="C613:I613" si="56">SUM(C601:C612)</f>
        <v>264</v>
      </c>
      <c r="D613" s="383">
        <f t="shared" si="56"/>
        <v>104</v>
      </c>
      <c r="E613" s="383">
        <f t="shared" si="56"/>
        <v>56</v>
      </c>
      <c r="F613" s="383">
        <f t="shared" si="56"/>
        <v>104</v>
      </c>
      <c r="G613" s="383">
        <f t="shared" si="56"/>
        <v>422</v>
      </c>
      <c r="H613" s="383">
        <f t="shared" si="56"/>
        <v>422</v>
      </c>
      <c r="I613" s="383">
        <f t="shared" si="56"/>
        <v>368</v>
      </c>
      <c r="J613" s="383">
        <f t="shared" si="51"/>
        <v>264</v>
      </c>
      <c r="K613" s="383">
        <f t="shared" si="54"/>
        <v>368</v>
      </c>
      <c r="L613" s="4" t="s">
        <v>532</v>
      </c>
    </row>
    <row r="614" spans="1:31" ht="15" customHeight="1" thickBot="1" x14ac:dyDescent="0.25">
      <c r="Q614" s="5" t="s">
        <v>532</v>
      </c>
    </row>
    <row r="615" spans="1:31" ht="15" customHeight="1" thickBot="1" x14ac:dyDescent="0.25">
      <c r="A615" s="1389" t="s">
        <v>2304</v>
      </c>
      <c r="B615" s="1390"/>
      <c r="C615" s="1390"/>
      <c r="D615" s="1390"/>
      <c r="E615" s="1390"/>
      <c r="F615" s="1391"/>
      <c r="G615" s="1386" t="s">
        <v>2402</v>
      </c>
      <c r="H615" s="1387"/>
      <c r="I615" s="1388"/>
      <c r="L615" s="952" t="s">
        <v>538</v>
      </c>
      <c r="M615" s="953"/>
      <c r="N615" s="953"/>
      <c r="O615" s="954"/>
    </row>
    <row r="616" spans="1:31" ht="15" customHeight="1" thickBot="1" x14ac:dyDescent="0.25">
      <c r="A616" s="741" t="s">
        <v>496</v>
      </c>
      <c r="B616" s="747" t="s">
        <v>497</v>
      </c>
      <c r="C616" s="748" t="s">
        <v>498</v>
      </c>
      <c r="D616" s="748" t="s">
        <v>499</v>
      </c>
      <c r="E616" s="748" t="s">
        <v>500</v>
      </c>
      <c r="F616" s="748" t="s">
        <v>501</v>
      </c>
      <c r="G616" s="749" t="s">
        <v>502</v>
      </c>
      <c r="H616" s="749" t="s">
        <v>503</v>
      </c>
      <c r="I616" s="750" t="s">
        <v>504</v>
      </c>
      <c r="L616" s="955"/>
      <c r="M616" s="956"/>
      <c r="N616" s="956"/>
      <c r="O616" s="957"/>
      <c r="Q616" s="24" t="s">
        <v>2403</v>
      </c>
      <c r="R616" s="420" t="s">
        <v>506</v>
      </c>
      <c r="S616" s="420" t="s">
        <v>901</v>
      </c>
      <c r="T616" s="420" t="s">
        <v>902</v>
      </c>
      <c r="U616" s="420" t="s">
        <v>1631</v>
      </c>
      <c r="V616" s="420" t="s">
        <v>511</v>
      </c>
      <c r="W616" s="420" t="s">
        <v>1178</v>
      </c>
      <c r="X616" s="420" t="s">
        <v>610</v>
      </c>
      <c r="Y616" s="420" t="s">
        <v>566</v>
      </c>
      <c r="Z616" s="420" t="s">
        <v>514</v>
      </c>
      <c r="AA616" s="420" t="s">
        <v>533</v>
      </c>
      <c r="AB616" s="420" t="s">
        <v>704</v>
      </c>
      <c r="AC616" s="420" t="s">
        <v>120</v>
      </c>
      <c r="AD616" s="420" t="s">
        <v>547</v>
      </c>
      <c r="AE616" s="421" t="s">
        <v>1306</v>
      </c>
    </row>
    <row r="617" spans="1:31" ht="15" customHeight="1" x14ac:dyDescent="0.2">
      <c r="A617" s="746">
        <v>1</v>
      </c>
      <c r="B617" s="239" t="s">
        <v>534</v>
      </c>
      <c r="C617" s="240">
        <v>26</v>
      </c>
      <c r="D617" s="240">
        <v>18</v>
      </c>
      <c r="E617" s="240">
        <v>5</v>
      </c>
      <c r="F617" s="240">
        <v>3</v>
      </c>
      <c r="G617" s="240">
        <v>54</v>
      </c>
      <c r="H617" s="240">
        <v>20</v>
      </c>
      <c r="I617" s="241">
        <v>59</v>
      </c>
      <c r="J617" s="383">
        <f t="shared" si="51"/>
        <v>26</v>
      </c>
      <c r="K617" s="383">
        <f t="shared" si="54"/>
        <v>59</v>
      </c>
      <c r="L617" s="927" t="s">
        <v>532</v>
      </c>
      <c r="M617" s="928"/>
      <c r="N617" s="928"/>
      <c r="O617" s="929"/>
      <c r="Q617" s="422" t="s">
        <v>506</v>
      </c>
      <c r="R617" s="10"/>
      <c r="S617" s="20" t="s">
        <v>1597</v>
      </c>
      <c r="T617" s="20" t="s">
        <v>1546</v>
      </c>
      <c r="U617" s="20" t="s">
        <v>1494</v>
      </c>
      <c r="V617" s="20" t="s">
        <v>1210</v>
      </c>
      <c r="W617" s="20" t="s">
        <v>844</v>
      </c>
      <c r="X617" s="20" t="s">
        <v>1490</v>
      </c>
      <c r="Y617" s="20" t="s">
        <v>844</v>
      </c>
      <c r="Z617" s="20" t="s">
        <v>1546</v>
      </c>
      <c r="AA617" s="20" t="s">
        <v>1494</v>
      </c>
      <c r="AB617" s="20" t="s">
        <v>1599</v>
      </c>
      <c r="AC617" s="20" t="s">
        <v>844</v>
      </c>
      <c r="AD617" s="20" t="s">
        <v>1600</v>
      </c>
      <c r="AE617" s="21" t="s">
        <v>1546</v>
      </c>
    </row>
    <row r="618" spans="1:31" ht="15" customHeight="1" x14ac:dyDescent="0.2">
      <c r="A618" s="744">
        <v>2</v>
      </c>
      <c r="B618" s="242" t="s">
        <v>1180</v>
      </c>
      <c r="C618" s="2">
        <v>26</v>
      </c>
      <c r="D618" s="2">
        <v>17</v>
      </c>
      <c r="E618" s="2">
        <v>5</v>
      </c>
      <c r="F618" s="2">
        <v>4</v>
      </c>
      <c r="G618" s="2">
        <v>51</v>
      </c>
      <c r="H618" s="2">
        <v>27</v>
      </c>
      <c r="I618" s="162">
        <v>56</v>
      </c>
      <c r="J618" s="383">
        <f t="shared" si="51"/>
        <v>26</v>
      </c>
      <c r="K618" s="383">
        <f t="shared" si="54"/>
        <v>56</v>
      </c>
      <c r="L618" s="930"/>
      <c r="M618" s="931"/>
      <c r="N618" s="931"/>
      <c r="O618" s="932"/>
      <c r="Q618" s="422" t="s">
        <v>901</v>
      </c>
      <c r="R618" s="20" t="s">
        <v>1539</v>
      </c>
      <c r="S618" s="10"/>
      <c r="T618" s="20" t="s">
        <v>1207</v>
      </c>
      <c r="U618" s="20" t="s">
        <v>1487</v>
      </c>
      <c r="V618" s="20" t="s">
        <v>844</v>
      </c>
      <c r="W618" s="20" t="s">
        <v>1646</v>
      </c>
      <c r="X618" s="20" t="s">
        <v>1207</v>
      </c>
      <c r="Y618" s="20" t="s">
        <v>1210</v>
      </c>
      <c r="Z618" s="20" t="s">
        <v>1599</v>
      </c>
      <c r="AA618" s="20" t="s">
        <v>1597</v>
      </c>
      <c r="AB618" s="20" t="s">
        <v>1642</v>
      </c>
      <c r="AC618" s="20" t="s">
        <v>1539</v>
      </c>
      <c r="AD618" s="20" t="s">
        <v>1643</v>
      </c>
      <c r="AE618" s="21" t="s">
        <v>1488</v>
      </c>
    </row>
    <row r="619" spans="1:31" ht="15" customHeight="1" x14ac:dyDescent="0.2">
      <c r="A619" s="744">
        <v>3</v>
      </c>
      <c r="B619" s="242" t="s">
        <v>174</v>
      </c>
      <c r="C619" s="2">
        <v>26</v>
      </c>
      <c r="D619" s="2">
        <v>15</v>
      </c>
      <c r="E619" s="2">
        <v>5</v>
      </c>
      <c r="F619" s="2">
        <v>6</v>
      </c>
      <c r="G619" s="2">
        <v>43</v>
      </c>
      <c r="H619" s="2">
        <v>32</v>
      </c>
      <c r="I619" s="162">
        <v>50</v>
      </c>
      <c r="J619" s="383">
        <f t="shared" si="51"/>
        <v>26</v>
      </c>
      <c r="K619" s="383">
        <f t="shared" si="54"/>
        <v>50</v>
      </c>
      <c r="L619" s="930"/>
      <c r="M619" s="931"/>
      <c r="N619" s="931"/>
      <c r="O619" s="932"/>
      <c r="Q619" s="422" t="s">
        <v>902</v>
      </c>
      <c r="R619" s="20" t="s">
        <v>1539</v>
      </c>
      <c r="S619" s="20" t="s">
        <v>1210</v>
      </c>
      <c r="T619" s="10"/>
      <c r="U619" s="20" t="s">
        <v>1488</v>
      </c>
      <c r="V619" s="20" t="s">
        <v>1543</v>
      </c>
      <c r="W619" s="20" t="s">
        <v>1210</v>
      </c>
      <c r="X619" s="20" t="s">
        <v>1642</v>
      </c>
      <c r="Y619" s="20" t="s">
        <v>1795</v>
      </c>
      <c r="Z619" s="20" t="s">
        <v>1207</v>
      </c>
      <c r="AA619" s="20" t="s">
        <v>1490</v>
      </c>
      <c r="AB619" s="20" t="s">
        <v>1599</v>
      </c>
      <c r="AC619" s="20" t="s">
        <v>1493</v>
      </c>
      <c r="AD619" s="20" t="s">
        <v>1210</v>
      </c>
      <c r="AE619" s="21" t="s">
        <v>1493</v>
      </c>
    </row>
    <row r="620" spans="1:31" ht="15" customHeight="1" x14ac:dyDescent="0.2">
      <c r="A620" s="744">
        <v>4</v>
      </c>
      <c r="B620" s="242" t="s">
        <v>529</v>
      </c>
      <c r="C620" s="2">
        <v>26</v>
      </c>
      <c r="D620" s="2">
        <v>13</v>
      </c>
      <c r="E620" s="2">
        <v>8</v>
      </c>
      <c r="F620" s="2">
        <v>5</v>
      </c>
      <c r="G620" s="2">
        <v>50</v>
      </c>
      <c r="H620" s="2">
        <v>30</v>
      </c>
      <c r="I620" s="162">
        <v>47</v>
      </c>
      <c r="J620" s="383">
        <f t="shared" si="51"/>
        <v>26</v>
      </c>
      <c r="K620" s="383">
        <f t="shared" si="54"/>
        <v>47</v>
      </c>
      <c r="L620" s="930"/>
      <c r="M620" s="931"/>
      <c r="N620" s="931"/>
      <c r="O620" s="932"/>
      <c r="Q620" s="422" t="s">
        <v>1631</v>
      </c>
      <c r="R620" s="20" t="s">
        <v>1602</v>
      </c>
      <c r="S620" s="20" t="s">
        <v>1210</v>
      </c>
      <c r="T620" s="20" t="s">
        <v>1493</v>
      </c>
      <c r="U620" s="10"/>
      <c r="V620" s="20" t="s">
        <v>1207</v>
      </c>
      <c r="W620" s="20" t="s">
        <v>1646</v>
      </c>
      <c r="X620" s="20" t="s">
        <v>1207</v>
      </c>
      <c r="Y620" s="20" t="s">
        <v>1602</v>
      </c>
      <c r="Z620" s="20" t="s">
        <v>1599</v>
      </c>
      <c r="AA620" s="20" t="s">
        <v>1539</v>
      </c>
      <c r="AB620" s="20" t="s">
        <v>1646</v>
      </c>
      <c r="AC620" s="20" t="s">
        <v>1207</v>
      </c>
      <c r="AD620" s="20" t="s">
        <v>1646</v>
      </c>
      <c r="AE620" s="21" t="s">
        <v>1495</v>
      </c>
    </row>
    <row r="621" spans="1:31" ht="15" customHeight="1" x14ac:dyDescent="0.2">
      <c r="A621" s="744">
        <v>5</v>
      </c>
      <c r="B621" s="242" t="s">
        <v>2170</v>
      </c>
      <c r="C621" s="2">
        <v>26</v>
      </c>
      <c r="D621" s="2">
        <v>14</v>
      </c>
      <c r="E621" s="2">
        <v>4</v>
      </c>
      <c r="F621" s="2">
        <v>8</v>
      </c>
      <c r="G621" s="2">
        <v>55</v>
      </c>
      <c r="H621" s="2">
        <v>33</v>
      </c>
      <c r="I621" s="162">
        <v>46</v>
      </c>
      <c r="J621" s="383">
        <f t="shared" si="51"/>
        <v>26</v>
      </c>
      <c r="K621" s="383">
        <f t="shared" si="54"/>
        <v>46</v>
      </c>
      <c r="L621" s="930"/>
      <c r="M621" s="931"/>
      <c r="N621" s="931"/>
      <c r="O621" s="932"/>
      <c r="Q621" s="422" t="s">
        <v>511</v>
      </c>
      <c r="R621" s="20" t="s">
        <v>1207</v>
      </c>
      <c r="S621" s="20" t="s">
        <v>1602</v>
      </c>
      <c r="T621" s="20" t="s">
        <v>1642</v>
      </c>
      <c r="U621" s="20" t="s">
        <v>1600</v>
      </c>
      <c r="V621" s="10"/>
      <c r="W621" s="20" t="s">
        <v>1210</v>
      </c>
      <c r="X621" s="20" t="s">
        <v>1540</v>
      </c>
      <c r="Y621" s="20" t="s">
        <v>1539</v>
      </c>
      <c r="Z621" s="20" t="s">
        <v>1597</v>
      </c>
      <c r="AA621" s="20" t="s">
        <v>1490</v>
      </c>
      <c r="AB621" s="20" t="s">
        <v>1494</v>
      </c>
      <c r="AC621" s="20" t="s">
        <v>1597</v>
      </c>
      <c r="AD621" s="20" t="s">
        <v>1547</v>
      </c>
      <c r="AE621" s="21" t="s">
        <v>844</v>
      </c>
    </row>
    <row r="622" spans="1:31" ht="15" customHeight="1" x14ac:dyDescent="0.2">
      <c r="A622" s="744">
        <v>6</v>
      </c>
      <c r="B622" s="242" t="s">
        <v>1598</v>
      </c>
      <c r="C622" s="2">
        <v>26</v>
      </c>
      <c r="D622" s="2">
        <v>11</v>
      </c>
      <c r="E622" s="2">
        <v>5</v>
      </c>
      <c r="F622" s="2">
        <v>10</v>
      </c>
      <c r="G622" s="2">
        <v>38</v>
      </c>
      <c r="H622" s="2">
        <v>36</v>
      </c>
      <c r="I622" s="162">
        <v>38</v>
      </c>
      <c r="J622" s="383">
        <f t="shared" si="51"/>
        <v>26</v>
      </c>
      <c r="K622" s="383">
        <f t="shared" si="54"/>
        <v>38</v>
      </c>
      <c r="L622" s="930"/>
      <c r="M622" s="931"/>
      <c r="N622" s="931"/>
      <c r="O622" s="932"/>
      <c r="Q622" s="422" t="s">
        <v>1178</v>
      </c>
      <c r="R622" s="20" t="s">
        <v>1495</v>
      </c>
      <c r="S622" s="20" t="s">
        <v>1207</v>
      </c>
      <c r="T622" s="20" t="s">
        <v>1603</v>
      </c>
      <c r="U622" s="20" t="s">
        <v>1493</v>
      </c>
      <c r="V622" s="20" t="s">
        <v>844</v>
      </c>
      <c r="W622" s="10"/>
      <c r="X622" s="20" t="s">
        <v>1540</v>
      </c>
      <c r="Y622" s="20" t="s">
        <v>1487</v>
      </c>
      <c r="Z622" s="20" t="s">
        <v>1490</v>
      </c>
      <c r="AA622" s="20" t="s">
        <v>1490</v>
      </c>
      <c r="AB622" s="20" t="s">
        <v>844</v>
      </c>
      <c r="AC622" s="20" t="s">
        <v>1494</v>
      </c>
      <c r="AD622" s="20" t="s">
        <v>1490</v>
      </c>
      <c r="AE622" s="21" t="s">
        <v>1597</v>
      </c>
    </row>
    <row r="623" spans="1:31" ht="15" customHeight="1" x14ac:dyDescent="0.2">
      <c r="A623" s="744">
        <v>7</v>
      </c>
      <c r="B623" s="242" t="s">
        <v>1307</v>
      </c>
      <c r="C623" s="2">
        <v>26</v>
      </c>
      <c r="D623" s="2">
        <v>9</v>
      </c>
      <c r="E623" s="2">
        <v>8</v>
      </c>
      <c r="F623" s="2">
        <v>9</v>
      </c>
      <c r="G623" s="2">
        <v>53</v>
      </c>
      <c r="H623" s="2">
        <v>52</v>
      </c>
      <c r="I623" s="162">
        <v>35</v>
      </c>
      <c r="J623" s="383">
        <f t="shared" si="51"/>
        <v>26</v>
      </c>
      <c r="K623" s="383">
        <f t="shared" si="54"/>
        <v>35</v>
      </c>
      <c r="L623" s="930"/>
      <c r="M623" s="931"/>
      <c r="N623" s="931"/>
      <c r="O623" s="932"/>
      <c r="Q623" s="422" t="s">
        <v>610</v>
      </c>
      <c r="R623" s="20" t="s">
        <v>1643</v>
      </c>
      <c r="S623" s="20" t="s">
        <v>1490</v>
      </c>
      <c r="T623" s="20" t="s">
        <v>1599</v>
      </c>
      <c r="U623" s="20" t="s">
        <v>1210</v>
      </c>
      <c r="V623" s="20" t="s">
        <v>1543</v>
      </c>
      <c r="W623" s="20" t="s">
        <v>1490</v>
      </c>
      <c r="X623" s="10"/>
      <c r="Y623" s="20" t="s">
        <v>1207</v>
      </c>
      <c r="Z623" s="20" t="s">
        <v>1602</v>
      </c>
      <c r="AA623" s="20" t="s">
        <v>1210</v>
      </c>
      <c r="AB623" s="20" t="s">
        <v>1207</v>
      </c>
      <c r="AC623" s="20" t="s">
        <v>1601</v>
      </c>
      <c r="AD623" s="20" t="s">
        <v>1210</v>
      </c>
      <c r="AE623" s="21" t="s">
        <v>1207</v>
      </c>
    </row>
    <row r="624" spans="1:31" ht="15" customHeight="1" x14ac:dyDescent="0.2">
      <c r="A624" s="744">
        <v>8</v>
      </c>
      <c r="B624" s="242" t="s">
        <v>551</v>
      </c>
      <c r="C624" s="2">
        <v>26</v>
      </c>
      <c r="D624" s="2">
        <v>10</v>
      </c>
      <c r="E624" s="2">
        <v>5</v>
      </c>
      <c r="F624" s="2">
        <v>11</v>
      </c>
      <c r="G624" s="2">
        <v>47</v>
      </c>
      <c r="H624" s="2">
        <v>48</v>
      </c>
      <c r="I624" s="162">
        <v>35</v>
      </c>
      <c r="J624" s="383">
        <f t="shared" si="51"/>
        <v>26</v>
      </c>
      <c r="K624" s="383">
        <f t="shared" si="54"/>
        <v>35</v>
      </c>
      <c r="L624" s="930"/>
      <c r="M624" s="931"/>
      <c r="N624" s="931"/>
      <c r="O624" s="932"/>
      <c r="Q624" s="422" t="s">
        <v>566</v>
      </c>
      <c r="R624" s="20" t="s">
        <v>1488</v>
      </c>
      <c r="S624" s="20" t="s">
        <v>1597</v>
      </c>
      <c r="T624" s="20" t="s">
        <v>628</v>
      </c>
      <c r="U624" s="20" t="s">
        <v>844</v>
      </c>
      <c r="V624" s="20" t="s">
        <v>1493</v>
      </c>
      <c r="W624" s="20" t="s">
        <v>1642</v>
      </c>
      <c r="X624" s="20" t="s">
        <v>1496</v>
      </c>
      <c r="Y624" s="10"/>
      <c r="Z624" s="20" t="s">
        <v>1207</v>
      </c>
      <c r="AA624" s="20" t="s">
        <v>1602</v>
      </c>
      <c r="AB624" s="20" t="s">
        <v>1210</v>
      </c>
      <c r="AC624" s="20" t="s">
        <v>1601</v>
      </c>
      <c r="AD624" s="20" t="s">
        <v>1493</v>
      </c>
      <c r="AE624" s="21" t="s">
        <v>355</v>
      </c>
    </row>
    <row r="625" spans="1:31" ht="15" customHeight="1" x14ac:dyDescent="0.2">
      <c r="A625" s="744">
        <v>9</v>
      </c>
      <c r="B625" s="242" t="s">
        <v>575</v>
      </c>
      <c r="C625" s="2">
        <v>26</v>
      </c>
      <c r="D625" s="2">
        <v>10</v>
      </c>
      <c r="E625" s="2">
        <v>4</v>
      </c>
      <c r="F625" s="2">
        <v>12</v>
      </c>
      <c r="G625" s="2">
        <v>52</v>
      </c>
      <c r="H625" s="2">
        <v>48</v>
      </c>
      <c r="I625" s="162">
        <v>34</v>
      </c>
      <c r="J625" s="383">
        <f t="shared" ref="J625:J688" si="57">D625+E625+F625</f>
        <v>26</v>
      </c>
      <c r="K625" s="383">
        <f t="shared" si="54"/>
        <v>34</v>
      </c>
      <c r="L625" s="930"/>
      <c r="M625" s="931"/>
      <c r="N625" s="931"/>
      <c r="O625" s="932"/>
      <c r="Q625" s="422" t="s">
        <v>514</v>
      </c>
      <c r="R625" s="20" t="s">
        <v>1207</v>
      </c>
      <c r="S625" s="20" t="s">
        <v>1493</v>
      </c>
      <c r="T625" s="20" t="s">
        <v>1645</v>
      </c>
      <c r="U625" s="20" t="s">
        <v>1601</v>
      </c>
      <c r="V625" s="20" t="s">
        <v>1490</v>
      </c>
      <c r="W625" s="20" t="s">
        <v>1210</v>
      </c>
      <c r="X625" s="20" t="s">
        <v>1493</v>
      </c>
      <c r="Y625" s="20" t="s">
        <v>844</v>
      </c>
      <c r="Z625" s="10"/>
      <c r="AA625" s="20" t="s">
        <v>1642</v>
      </c>
      <c r="AB625" s="20" t="s">
        <v>1490</v>
      </c>
      <c r="AC625" s="20" t="s">
        <v>1493</v>
      </c>
      <c r="AD625" s="20" t="s">
        <v>1599</v>
      </c>
      <c r="AE625" s="21" t="s">
        <v>1207</v>
      </c>
    </row>
    <row r="626" spans="1:31" ht="15" customHeight="1" x14ac:dyDescent="0.2">
      <c r="A626" s="744">
        <v>10</v>
      </c>
      <c r="B626" s="242" t="s">
        <v>89</v>
      </c>
      <c r="C626" s="2">
        <v>26</v>
      </c>
      <c r="D626" s="2">
        <v>6</v>
      </c>
      <c r="E626" s="2">
        <v>10</v>
      </c>
      <c r="F626" s="2">
        <v>10</v>
      </c>
      <c r="G626" s="2">
        <v>36</v>
      </c>
      <c r="H626" s="2">
        <v>45</v>
      </c>
      <c r="I626" s="162">
        <v>28</v>
      </c>
      <c r="J626" s="383">
        <f t="shared" si="57"/>
        <v>26</v>
      </c>
      <c r="K626" s="383">
        <f t="shared" si="54"/>
        <v>28</v>
      </c>
      <c r="L626" s="930"/>
      <c r="M626" s="931"/>
      <c r="N626" s="931"/>
      <c r="O626" s="932"/>
      <c r="Q626" s="422" t="s">
        <v>533</v>
      </c>
      <c r="R626" s="20" t="s">
        <v>1602</v>
      </c>
      <c r="S626" s="20" t="s">
        <v>1490</v>
      </c>
      <c r="T626" s="20" t="s">
        <v>1487</v>
      </c>
      <c r="U626" s="20" t="s">
        <v>1600</v>
      </c>
      <c r="V626" s="20" t="s">
        <v>1210</v>
      </c>
      <c r="W626" s="20" t="s">
        <v>1207</v>
      </c>
      <c r="X626" s="20" t="s">
        <v>1600</v>
      </c>
      <c r="Y626" s="20" t="s">
        <v>1489</v>
      </c>
      <c r="Z626" s="20" t="s">
        <v>1642</v>
      </c>
      <c r="AA626" s="10"/>
      <c r="AB626" s="20" t="s">
        <v>1490</v>
      </c>
      <c r="AC626" s="20" t="s">
        <v>1494</v>
      </c>
      <c r="AD626" s="20" t="s">
        <v>1602</v>
      </c>
      <c r="AE626" s="21" t="s">
        <v>1597</v>
      </c>
    </row>
    <row r="627" spans="1:31" ht="15" customHeight="1" x14ac:dyDescent="0.2">
      <c r="A627" s="744">
        <v>11</v>
      </c>
      <c r="B627" s="242" t="s">
        <v>761</v>
      </c>
      <c r="C627" s="2">
        <v>26</v>
      </c>
      <c r="D627" s="2">
        <v>6</v>
      </c>
      <c r="E627" s="2">
        <v>6</v>
      </c>
      <c r="F627" s="2">
        <v>14</v>
      </c>
      <c r="G627" s="2">
        <v>35</v>
      </c>
      <c r="H627" s="2">
        <v>50</v>
      </c>
      <c r="I627" s="162">
        <v>24</v>
      </c>
      <c r="J627" s="383">
        <f t="shared" si="57"/>
        <v>26</v>
      </c>
      <c r="K627" s="383">
        <f t="shared" si="54"/>
        <v>24</v>
      </c>
      <c r="L627" s="930"/>
      <c r="M627" s="931"/>
      <c r="N627" s="931"/>
      <c r="O627" s="932"/>
      <c r="Q627" s="422" t="s">
        <v>704</v>
      </c>
      <c r="R627" s="20" t="s">
        <v>1490</v>
      </c>
      <c r="S627" s="20" t="s">
        <v>1540</v>
      </c>
      <c r="T627" s="20" t="s">
        <v>844</v>
      </c>
      <c r="U627" s="20" t="s">
        <v>1600</v>
      </c>
      <c r="V627" s="20" t="s">
        <v>1646</v>
      </c>
      <c r="W627" s="20" t="s">
        <v>1490</v>
      </c>
      <c r="X627" s="20" t="s">
        <v>1490</v>
      </c>
      <c r="Y627" s="20" t="s">
        <v>1600</v>
      </c>
      <c r="Z627" s="20" t="s">
        <v>1795</v>
      </c>
      <c r="AA627" s="20" t="s">
        <v>1603</v>
      </c>
      <c r="AB627" s="10"/>
      <c r="AC627" s="20" t="s">
        <v>844</v>
      </c>
      <c r="AD627" s="20" t="s">
        <v>1539</v>
      </c>
      <c r="AE627" s="21" t="s">
        <v>1494</v>
      </c>
    </row>
    <row r="628" spans="1:31" ht="15" customHeight="1" x14ac:dyDescent="0.2">
      <c r="A628" s="744">
        <v>12</v>
      </c>
      <c r="B628" s="242" t="s">
        <v>1518</v>
      </c>
      <c r="C628" s="2">
        <v>26</v>
      </c>
      <c r="D628" s="2">
        <v>5</v>
      </c>
      <c r="E628" s="2">
        <v>5</v>
      </c>
      <c r="F628" s="2">
        <v>16</v>
      </c>
      <c r="G628" s="2">
        <v>30</v>
      </c>
      <c r="H628" s="2">
        <v>61</v>
      </c>
      <c r="I628" s="162">
        <v>20</v>
      </c>
      <c r="J628" s="383">
        <f t="shared" si="57"/>
        <v>26</v>
      </c>
      <c r="K628" s="383">
        <f t="shared" si="54"/>
        <v>20</v>
      </c>
      <c r="L628" s="930"/>
      <c r="M628" s="931"/>
      <c r="N628" s="931"/>
      <c r="O628" s="932"/>
      <c r="Q628" s="422" t="s">
        <v>120</v>
      </c>
      <c r="R628" s="20" t="s">
        <v>1210</v>
      </c>
      <c r="S628" s="20" t="s">
        <v>1493</v>
      </c>
      <c r="T628" s="20" t="s">
        <v>1493</v>
      </c>
      <c r="U628" s="20" t="s">
        <v>1603</v>
      </c>
      <c r="V628" s="20" t="s">
        <v>1210</v>
      </c>
      <c r="W628" s="20" t="s">
        <v>1646</v>
      </c>
      <c r="X628" s="20" t="s">
        <v>1210</v>
      </c>
      <c r="Y628" s="20" t="s">
        <v>1495</v>
      </c>
      <c r="Z628" s="20" t="s">
        <v>1543</v>
      </c>
      <c r="AA628" s="20" t="s">
        <v>844</v>
      </c>
      <c r="AB628" s="20" t="s">
        <v>1602</v>
      </c>
      <c r="AC628" s="10"/>
      <c r="AD628" s="20" t="s">
        <v>1597</v>
      </c>
      <c r="AE628" s="21" t="s">
        <v>1493</v>
      </c>
    </row>
    <row r="629" spans="1:31" ht="15" customHeight="1" x14ac:dyDescent="0.2">
      <c r="A629" s="744">
        <v>13</v>
      </c>
      <c r="B629" s="242" t="s">
        <v>1827</v>
      </c>
      <c r="C629" s="2">
        <v>26</v>
      </c>
      <c r="D629" s="2">
        <v>5</v>
      </c>
      <c r="E629" s="2">
        <v>4</v>
      </c>
      <c r="F629" s="2">
        <v>17</v>
      </c>
      <c r="G629" s="2">
        <v>37</v>
      </c>
      <c r="H629" s="2">
        <v>68</v>
      </c>
      <c r="I629" s="162">
        <v>19</v>
      </c>
      <c r="J629" s="383">
        <f t="shared" si="57"/>
        <v>26</v>
      </c>
      <c r="K629" s="383">
        <f t="shared" si="54"/>
        <v>19</v>
      </c>
      <c r="L629" s="930"/>
      <c r="M629" s="931"/>
      <c r="N629" s="931"/>
      <c r="O629" s="932"/>
      <c r="Q629" s="422" t="s">
        <v>547</v>
      </c>
      <c r="R629" s="20" t="s">
        <v>1490</v>
      </c>
      <c r="S629" s="20" t="s">
        <v>1491</v>
      </c>
      <c r="T629" s="20" t="s">
        <v>1597</v>
      </c>
      <c r="U629" s="20" t="s">
        <v>1210</v>
      </c>
      <c r="V629" s="20" t="s">
        <v>1210</v>
      </c>
      <c r="W629" s="20" t="s">
        <v>1597</v>
      </c>
      <c r="X629" s="20" t="s">
        <v>1493</v>
      </c>
      <c r="Y629" s="20" t="s">
        <v>1539</v>
      </c>
      <c r="Z629" s="20" t="s">
        <v>1642</v>
      </c>
      <c r="AA629" s="20" t="s">
        <v>1602</v>
      </c>
      <c r="AB629" s="20" t="s">
        <v>1597</v>
      </c>
      <c r="AC629" s="20" t="s">
        <v>1603</v>
      </c>
      <c r="AD629" s="10"/>
      <c r="AE629" s="21" t="s">
        <v>1603</v>
      </c>
    </row>
    <row r="630" spans="1:31" ht="15" customHeight="1" thickBot="1" x14ac:dyDescent="0.25">
      <c r="A630" s="745">
        <v>14</v>
      </c>
      <c r="B630" s="243" t="s">
        <v>1635</v>
      </c>
      <c r="C630" s="3">
        <v>26</v>
      </c>
      <c r="D630" s="3">
        <v>4</v>
      </c>
      <c r="E630" s="3">
        <v>4</v>
      </c>
      <c r="F630" s="3">
        <v>18</v>
      </c>
      <c r="G630" s="3">
        <v>27</v>
      </c>
      <c r="H630" s="3">
        <v>58</v>
      </c>
      <c r="I630" s="164">
        <v>16</v>
      </c>
      <c r="J630" s="383">
        <f t="shared" si="57"/>
        <v>26</v>
      </c>
      <c r="K630" s="383">
        <f t="shared" si="54"/>
        <v>16</v>
      </c>
      <c r="L630" s="933"/>
      <c r="M630" s="934"/>
      <c r="N630" s="934"/>
      <c r="O630" s="935"/>
      <c r="Q630" s="423" t="s">
        <v>1306</v>
      </c>
      <c r="R630" s="23" t="s">
        <v>1207</v>
      </c>
      <c r="S630" s="23" t="s">
        <v>1207</v>
      </c>
      <c r="T630" s="23" t="s">
        <v>1493</v>
      </c>
      <c r="U630" s="23" t="s">
        <v>1540</v>
      </c>
      <c r="V630" s="23" t="s">
        <v>1496</v>
      </c>
      <c r="W630" s="23" t="s">
        <v>1597</v>
      </c>
      <c r="X630" s="23" t="s">
        <v>1641</v>
      </c>
      <c r="Y630" s="23" t="s">
        <v>1493</v>
      </c>
      <c r="Z630" s="23" t="s">
        <v>1207</v>
      </c>
      <c r="AA630" s="23" t="s">
        <v>1207</v>
      </c>
      <c r="AB630" s="23" t="s">
        <v>1210</v>
      </c>
      <c r="AC630" s="23" t="s">
        <v>1656</v>
      </c>
      <c r="AD630" s="23" t="s">
        <v>844</v>
      </c>
      <c r="AE630" s="15"/>
    </row>
    <row r="631" spans="1:31" ht="15" customHeight="1" x14ac:dyDescent="0.2">
      <c r="C631" s="383">
        <f t="shared" ref="C631:I631" si="58">SUM(C617:C630)</f>
        <v>364</v>
      </c>
      <c r="D631" s="383">
        <f t="shared" si="58"/>
        <v>143</v>
      </c>
      <c r="E631" s="383">
        <f t="shared" si="58"/>
        <v>78</v>
      </c>
      <c r="F631" s="383">
        <f t="shared" si="58"/>
        <v>143</v>
      </c>
      <c r="G631" s="383">
        <f t="shared" si="58"/>
        <v>608</v>
      </c>
      <c r="H631" s="383">
        <f t="shared" si="58"/>
        <v>608</v>
      </c>
      <c r="I631" s="383">
        <f t="shared" si="58"/>
        <v>507</v>
      </c>
      <c r="J631" s="383">
        <f t="shared" si="57"/>
        <v>364</v>
      </c>
      <c r="K631" s="383">
        <f t="shared" si="54"/>
        <v>507</v>
      </c>
      <c r="L631" s="4" t="s">
        <v>532</v>
      </c>
    </row>
    <row r="632" spans="1:31" ht="15" customHeight="1" thickBot="1" x14ac:dyDescent="0.25"/>
    <row r="633" spans="1:31" ht="15" customHeight="1" thickBot="1" x14ac:dyDescent="0.25">
      <c r="A633" s="1384" t="s">
        <v>2306</v>
      </c>
      <c r="B633" s="1385"/>
      <c r="C633" s="1385"/>
      <c r="D633" s="1385"/>
      <c r="E633" s="1385"/>
      <c r="F633" s="1392"/>
      <c r="G633" s="1381" t="s">
        <v>2402</v>
      </c>
      <c r="H633" s="1382"/>
      <c r="I633" s="1383"/>
      <c r="L633" s="952" t="s">
        <v>538</v>
      </c>
      <c r="M633" s="953"/>
      <c r="N633" s="953"/>
      <c r="O633" s="954"/>
    </row>
    <row r="634" spans="1:31" ht="15" customHeight="1" thickBot="1" x14ac:dyDescent="0.25">
      <c r="A634" s="741" t="s">
        <v>496</v>
      </c>
      <c r="B634" s="747" t="s">
        <v>497</v>
      </c>
      <c r="C634" s="748" t="s">
        <v>498</v>
      </c>
      <c r="D634" s="748" t="s">
        <v>499</v>
      </c>
      <c r="E634" s="748" t="s">
        <v>500</v>
      </c>
      <c r="F634" s="748" t="s">
        <v>501</v>
      </c>
      <c r="G634" s="749" t="s">
        <v>502</v>
      </c>
      <c r="H634" s="749" t="s">
        <v>503</v>
      </c>
      <c r="I634" s="750" t="s">
        <v>504</v>
      </c>
      <c r="L634" s="955"/>
      <c r="M634" s="956"/>
      <c r="N634" s="956"/>
      <c r="O634" s="957"/>
      <c r="Q634" s="24" t="s">
        <v>2403</v>
      </c>
      <c r="R634" s="420" t="s">
        <v>503</v>
      </c>
      <c r="S634" s="420" t="s">
        <v>716</v>
      </c>
      <c r="T634" s="420" t="s">
        <v>902</v>
      </c>
      <c r="U634" s="420" t="s">
        <v>500</v>
      </c>
      <c r="V634" s="420" t="s">
        <v>158</v>
      </c>
      <c r="W634" s="420" t="s">
        <v>700</v>
      </c>
      <c r="X634" s="420" t="s">
        <v>2136</v>
      </c>
      <c r="Y634" s="420" t="s">
        <v>299</v>
      </c>
      <c r="Z634" s="420" t="s">
        <v>1587</v>
      </c>
      <c r="AA634" s="420" t="s">
        <v>1313</v>
      </c>
      <c r="AB634" s="420" t="s">
        <v>153</v>
      </c>
      <c r="AC634" s="420" t="s">
        <v>499</v>
      </c>
      <c r="AD634" s="421" t="s">
        <v>1214</v>
      </c>
    </row>
    <row r="635" spans="1:31" ht="15" customHeight="1" x14ac:dyDescent="0.2">
      <c r="A635" s="743">
        <v>1</v>
      </c>
      <c r="B635" s="239" t="s">
        <v>737</v>
      </c>
      <c r="C635" s="240">
        <v>24</v>
      </c>
      <c r="D635" s="240">
        <v>17</v>
      </c>
      <c r="E635" s="240">
        <v>6</v>
      </c>
      <c r="F635" s="240">
        <v>1</v>
      </c>
      <c r="G635" s="240">
        <v>63</v>
      </c>
      <c r="H635" s="240">
        <v>23</v>
      </c>
      <c r="I635" s="241">
        <v>57</v>
      </c>
      <c r="J635" s="383">
        <f t="shared" si="57"/>
        <v>24</v>
      </c>
      <c r="K635" s="383">
        <f t="shared" si="54"/>
        <v>57</v>
      </c>
      <c r="L635" s="927" t="s">
        <v>532</v>
      </c>
      <c r="M635" s="928"/>
      <c r="N635" s="928"/>
      <c r="O635" s="929"/>
      <c r="Q635" s="422" t="s">
        <v>503</v>
      </c>
      <c r="R635" s="10"/>
      <c r="S635" s="20" t="s">
        <v>1597</v>
      </c>
      <c r="T635" s="20" t="s">
        <v>1539</v>
      </c>
      <c r="U635" s="20" t="s">
        <v>1602</v>
      </c>
      <c r="V635" s="20" t="s">
        <v>1597</v>
      </c>
      <c r="W635" s="20" t="s">
        <v>1600</v>
      </c>
      <c r="X635" s="20" t="s">
        <v>1493</v>
      </c>
      <c r="Y635" s="20" t="s">
        <v>1602</v>
      </c>
      <c r="Z635" s="20" t="s">
        <v>844</v>
      </c>
      <c r="AA635" s="20" t="s">
        <v>1642</v>
      </c>
      <c r="AB635" s="20" t="s">
        <v>1487</v>
      </c>
      <c r="AC635" s="20" t="s">
        <v>1494</v>
      </c>
      <c r="AD635" s="21" t="s">
        <v>1546</v>
      </c>
    </row>
    <row r="636" spans="1:31" ht="15" customHeight="1" x14ac:dyDescent="0.2">
      <c r="A636" s="744">
        <v>2</v>
      </c>
      <c r="B636" s="242" t="s">
        <v>1808</v>
      </c>
      <c r="C636" s="2">
        <v>24</v>
      </c>
      <c r="D636" s="2">
        <v>14</v>
      </c>
      <c r="E636" s="2">
        <v>5</v>
      </c>
      <c r="F636" s="2">
        <v>5</v>
      </c>
      <c r="G636" s="2">
        <v>45</v>
      </c>
      <c r="H636" s="2">
        <v>27</v>
      </c>
      <c r="I636" s="162">
        <v>47</v>
      </c>
      <c r="J636" s="383">
        <f t="shared" si="57"/>
        <v>24</v>
      </c>
      <c r="K636" s="383">
        <f t="shared" si="54"/>
        <v>47</v>
      </c>
      <c r="L636" s="930"/>
      <c r="M636" s="931"/>
      <c r="N636" s="931"/>
      <c r="O636" s="932"/>
      <c r="Q636" s="422" t="s">
        <v>716</v>
      </c>
      <c r="R636" s="20" t="s">
        <v>1539</v>
      </c>
      <c r="S636" s="10"/>
      <c r="T636" s="20" t="s">
        <v>1540</v>
      </c>
      <c r="U636" s="20" t="s">
        <v>1207</v>
      </c>
      <c r="V636" s="20" t="s">
        <v>1207</v>
      </c>
      <c r="W636" s="20" t="s">
        <v>1602</v>
      </c>
      <c r="X636" s="20" t="s">
        <v>1602</v>
      </c>
      <c r="Y636" s="20" t="s">
        <v>1601</v>
      </c>
      <c r="Z636" s="20" t="s">
        <v>1539</v>
      </c>
      <c r="AA636" s="20" t="s">
        <v>1599</v>
      </c>
      <c r="AB636" s="20" t="s">
        <v>1490</v>
      </c>
      <c r="AC636" s="20" t="s">
        <v>1207</v>
      </c>
      <c r="AD636" s="21" t="s">
        <v>1656</v>
      </c>
    </row>
    <row r="637" spans="1:31" ht="15" customHeight="1" x14ac:dyDescent="0.2">
      <c r="A637" s="744">
        <v>3</v>
      </c>
      <c r="B637" s="242" t="s">
        <v>1314</v>
      </c>
      <c r="C637" s="2">
        <v>24</v>
      </c>
      <c r="D637" s="2">
        <v>13</v>
      </c>
      <c r="E637" s="2">
        <v>6</v>
      </c>
      <c r="F637" s="2">
        <v>5</v>
      </c>
      <c r="G637" s="2">
        <v>41</v>
      </c>
      <c r="H637" s="2">
        <v>28</v>
      </c>
      <c r="I637" s="162">
        <v>45</v>
      </c>
      <c r="J637" s="383">
        <f t="shared" si="57"/>
        <v>24</v>
      </c>
      <c r="K637" s="383">
        <f t="shared" si="54"/>
        <v>45</v>
      </c>
      <c r="L637" s="930"/>
      <c r="M637" s="931"/>
      <c r="N637" s="931"/>
      <c r="O637" s="932"/>
      <c r="Q637" s="422" t="s">
        <v>902</v>
      </c>
      <c r="R637" s="20" t="s">
        <v>1602</v>
      </c>
      <c r="S637" s="20" t="s">
        <v>1642</v>
      </c>
      <c r="T637" s="10"/>
      <c r="U637" s="20" t="s">
        <v>1488</v>
      </c>
      <c r="V637" s="20" t="s">
        <v>1210</v>
      </c>
      <c r="W637" s="20" t="s">
        <v>1210</v>
      </c>
      <c r="X637" s="20" t="s">
        <v>1495</v>
      </c>
      <c r="Y637" s="20" t="s">
        <v>1210</v>
      </c>
      <c r="Z637" s="20" t="s">
        <v>1488</v>
      </c>
      <c r="AA637" s="20" t="s">
        <v>1493</v>
      </c>
      <c r="AB637" s="20" t="s">
        <v>1207</v>
      </c>
      <c r="AC637" s="20" t="s">
        <v>1494</v>
      </c>
      <c r="AD637" s="21" t="s">
        <v>1597</v>
      </c>
    </row>
    <row r="638" spans="1:31" ht="15" customHeight="1" x14ac:dyDescent="0.2">
      <c r="A638" s="744">
        <v>4</v>
      </c>
      <c r="B638" s="242" t="s">
        <v>2138</v>
      </c>
      <c r="C638" s="2">
        <v>24</v>
      </c>
      <c r="D638" s="2">
        <v>13</v>
      </c>
      <c r="E638" s="2">
        <v>5</v>
      </c>
      <c r="F638" s="2">
        <v>6</v>
      </c>
      <c r="G638" s="2">
        <v>64</v>
      </c>
      <c r="H638" s="2">
        <v>40</v>
      </c>
      <c r="I638" s="162">
        <v>44</v>
      </c>
      <c r="J638" s="383">
        <f t="shared" si="57"/>
        <v>24</v>
      </c>
      <c r="K638" s="383">
        <f t="shared" si="54"/>
        <v>44</v>
      </c>
      <c r="L638" s="930"/>
      <c r="M638" s="931"/>
      <c r="N638" s="931"/>
      <c r="O638" s="932"/>
      <c r="Q638" s="422" t="s">
        <v>500</v>
      </c>
      <c r="R638" s="20" t="s">
        <v>1207</v>
      </c>
      <c r="S638" s="20" t="s">
        <v>1490</v>
      </c>
      <c r="T638" s="20" t="s">
        <v>1656</v>
      </c>
      <c r="U638" s="10"/>
      <c r="V638" s="20" t="s">
        <v>844</v>
      </c>
      <c r="W638" s="20" t="s">
        <v>1601</v>
      </c>
      <c r="X638" s="20" t="s">
        <v>1653</v>
      </c>
      <c r="Y638" s="20" t="s">
        <v>1493</v>
      </c>
      <c r="Z638" s="20" t="s">
        <v>1644</v>
      </c>
      <c r="AA638" s="20" t="s">
        <v>1207</v>
      </c>
      <c r="AB638" s="20" t="s">
        <v>844</v>
      </c>
      <c r="AC638" s="20" t="s">
        <v>1487</v>
      </c>
      <c r="AD638" s="21" t="s">
        <v>844</v>
      </c>
    </row>
    <row r="639" spans="1:31" ht="15" customHeight="1" x14ac:dyDescent="0.2">
      <c r="A639" s="744">
        <v>5</v>
      </c>
      <c r="B639" s="242" t="s">
        <v>711</v>
      </c>
      <c r="C639" s="2">
        <v>24</v>
      </c>
      <c r="D639" s="2">
        <v>12</v>
      </c>
      <c r="E639" s="2">
        <v>3</v>
      </c>
      <c r="F639" s="2">
        <v>9</v>
      </c>
      <c r="G639" s="2">
        <v>59</v>
      </c>
      <c r="H639" s="2">
        <v>41</v>
      </c>
      <c r="I639" s="162">
        <v>39</v>
      </c>
      <c r="J639" s="383">
        <f t="shared" si="57"/>
        <v>24</v>
      </c>
      <c r="K639" s="383">
        <f t="shared" si="54"/>
        <v>39</v>
      </c>
      <c r="L639" s="930"/>
      <c r="M639" s="931"/>
      <c r="N639" s="931"/>
      <c r="O639" s="932"/>
      <c r="Q639" s="422" t="s">
        <v>158</v>
      </c>
      <c r="R639" s="20" t="s">
        <v>1640</v>
      </c>
      <c r="S639" s="20" t="s">
        <v>1540</v>
      </c>
      <c r="T639" s="20" t="s">
        <v>1493</v>
      </c>
      <c r="U639" s="20" t="s">
        <v>1207</v>
      </c>
      <c r="V639" s="10"/>
      <c r="W639" s="20" t="s">
        <v>1210</v>
      </c>
      <c r="X639" s="20" t="s">
        <v>844</v>
      </c>
      <c r="Y639" s="20" t="s">
        <v>1487</v>
      </c>
      <c r="Z639" s="20" t="s">
        <v>844</v>
      </c>
      <c r="AA639" s="20" t="s">
        <v>1210</v>
      </c>
      <c r="AB639" s="20" t="s">
        <v>1490</v>
      </c>
      <c r="AC639" s="20" t="s">
        <v>1490</v>
      </c>
      <c r="AD639" s="21" t="s">
        <v>1207</v>
      </c>
    </row>
    <row r="640" spans="1:31" ht="15" customHeight="1" x14ac:dyDescent="0.2">
      <c r="A640" s="744">
        <v>6</v>
      </c>
      <c r="B640" s="242" t="s">
        <v>558</v>
      </c>
      <c r="C640" s="2">
        <v>24</v>
      </c>
      <c r="D640" s="2">
        <v>10</v>
      </c>
      <c r="E640" s="2">
        <v>4</v>
      </c>
      <c r="F640" s="2">
        <v>10</v>
      </c>
      <c r="G640" s="2">
        <v>41</v>
      </c>
      <c r="H640" s="2">
        <v>46</v>
      </c>
      <c r="I640" s="162">
        <v>34</v>
      </c>
      <c r="J640" s="383">
        <f t="shared" si="57"/>
        <v>24</v>
      </c>
      <c r="K640" s="383">
        <f t="shared" si="54"/>
        <v>34</v>
      </c>
      <c r="L640" s="930"/>
      <c r="M640" s="931"/>
      <c r="N640" s="931"/>
      <c r="O640" s="932"/>
      <c r="Q640" s="422" t="s">
        <v>700</v>
      </c>
      <c r="R640" s="20" t="s">
        <v>1644</v>
      </c>
      <c r="S640" s="20" t="s">
        <v>1493</v>
      </c>
      <c r="T640" s="20" t="s">
        <v>1494</v>
      </c>
      <c r="U640" s="20" t="s">
        <v>1125</v>
      </c>
      <c r="V640" s="20" t="s">
        <v>1599</v>
      </c>
      <c r="W640" s="10"/>
      <c r="X640" s="20" t="s">
        <v>1493</v>
      </c>
      <c r="Y640" s="20" t="s">
        <v>1488</v>
      </c>
      <c r="Z640" s="20" t="s">
        <v>1539</v>
      </c>
      <c r="AA640" s="20" t="s">
        <v>1210</v>
      </c>
      <c r="AB640" s="20" t="s">
        <v>1602</v>
      </c>
      <c r="AC640" s="20" t="s">
        <v>1624</v>
      </c>
      <c r="AD640" s="21" t="s">
        <v>1597</v>
      </c>
    </row>
    <row r="641" spans="1:51" ht="15" customHeight="1" x14ac:dyDescent="0.2">
      <c r="A641" s="744">
        <v>7</v>
      </c>
      <c r="B641" s="242" t="s">
        <v>250</v>
      </c>
      <c r="C641" s="2">
        <v>24</v>
      </c>
      <c r="D641" s="2">
        <v>10</v>
      </c>
      <c r="E641" s="2">
        <v>3</v>
      </c>
      <c r="F641" s="2">
        <v>11</v>
      </c>
      <c r="G641" s="2">
        <v>40</v>
      </c>
      <c r="H641" s="2">
        <v>46</v>
      </c>
      <c r="I641" s="162">
        <v>33</v>
      </c>
      <c r="J641" s="383">
        <f t="shared" si="57"/>
        <v>24</v>
      </c>
      <c r="K641" s="383">
        <f t="shared" si="54"/>
        <v>33</v>
      </c>
      <c r="L641" s="930"/>
      <c r="M641" s="931"/>
      <c r="N641" s="931"/>
      <c r="O641" s="932"/>
      <c r="Q641" s="422" t="s">
        <v>2136</v>
      </c>
      <c r="R641" s="20" t="s">
        <v>1546</v>
      </c>
      <c r="S641" s="20" t="s">
        <v>1487</v>
      </c>
      <c r="T641" s="20" t="s">
        <v>1600</v>
      </c>
      <c r="U641" s="20" t="s">
        <v>1599</v>
      </c>
      <c r="V641" s="20" t="s">
        <v>1494</v>
      </c>
      <c r="W641" s="20" t="s">
        <v>1597</v>
      </c>
      <c r="X641" s="10"/>
      <c r="Y641" s="20" t="s">
        <v>1597</v>
      </c>
      <c r="Z641" s="20" t="s">
        <v>628</v>
      </c>
      <c r="AA641" s="20" t="s">
        <v>1797</v>
      </c>
      <c r="AB641" s="20" t="s">
        <v>1600</v>
      </c>
      <c r="AC641" s="20" t="s">
        <v>27</v>
      </c>
      <c r="AD641" s="21" t="s">
        <v>844</v>
      </c>
    </row>
    <row r="642" spans="1:51" ht="15" customHeight="1" x14ac:dyDescent="0.2">
      <c r="A642" s="744">
        <v>8</v>
      </c>
      <c r="B642" s="242" t="s">
        <v>42</v>
      </c>
      <c r="C642" s="2">
        <v>24</v>
      </c>
      <c r="D642" s="2">
        <v>9</v>
      </c>
      <c r="E642" s="2">
        <v>5</v>
      </c>
      <c r="F642" s="2">
        <v>10</v>
      </c>
      <c r="G642" s="2">
        <v>37</v>
      </c>
      <c r="H642" s="2">
        <v>50</v>
      </c>
      <c r="I642" s="162">
        <v>32</v>
      </c>
      <c r="J642" s="383">
        <f t="shared" si="57"/>
        <v>24</v>
      </c>
      <c r="K642" s="383">
        <f t="shared" si="54"/>
        <v>32</v>
      </c>
      <c r="L642" s="930"/>
      <c r="M642" s="931"/>
      <c r="N642" s="931"/>
      <c r="O642" s="932"/>
      <c r="Q642" s="422" t="s">
        <v>299</v>
      </c>
      <c r="R642" s="20" t="s">
        <v>1207</v>
      </c>
      <c r="S642" s="20" t="s">
        <v>1539</v>
      </c>
      <c r="T642" s="20" t="s">
        <v>1494</v>
      </c>
      <c r="U642" s="20" t="s">
        <v>1539</v>
      </c>
      <c r="V642" s="20" t="s">
        <v>1602</v>
      </c>
      <c r="W642" s="20" t="s">
        <v>1642</v>
      </c>
      <c r="X642" s="20" t="s">
        <v>1207</v>
      </c>
      <c r="Y642" s="10"/>
      <c r="Z642" s="20" t="s">
        <v>1494</v>
      </c>
      <c r="AA642" s="20" t="s">
        <v>1602</v>
      </c>
      <c r="AB642" s="20" t="s">
        <v>1539</v>
      </c>
      <c r="AC642" s="20" t="s">
        <v>1599</v>
      </c>
      <c r="AD642" s="21" t="s">
        <v>1207</v>
      </c>
    </row>
    <row r="643" spans="1:51" ht="15" customHeight="1" x14ac:dyDescent="0.2">
      <c r="A643" s="744">
        <v>9</v>
      </c>
      <c r="B643" s="242" t="s">
        <v>991</v>
      </c>
      <c r="C643" s="2">
        <v>24</v>
      </c>
      <c r="D643" s="2">
        <v>8</v>
      </c>
      <c r="E643" s="2">
        <v>6</v>
      </c>
      <c r="F643" s="2">
        <v>10</v>
      </c>
      <c r="G643" s="2">
        <v>37</v>
      </c>
      <c r="H643" s="2">
        <v>36</v>
      </c>
      <c r="I643" s="162">
        <v>30</v>
      </c>
      <c r="J643" s="383">
        <f t="shared" si="57"/>
        <v>24</v>
      </c>
      <c r="K643" s="383">
        <f t="shared" si="54"/>
        <v>30</v>
      </c>
      <c r="L643" s="930"/>
      <c r="M643" s="931"/>
      <c r="N643" s="931"/>
      <c r="O643" s="932"/>
      <c r="Q643" s="422" t="s">
        <v>1587</v>
      </c>
      <c r="R643" s="20" t="s">
        <v>1540</v>
      </c>
      <c r="S643" s="20" t="s">
        <v>1597</v>
      </c>
      <c r="T643" s="20" t="s">
        <v>1603</v>
      </c>
      <c r="U643" s="20" t="s">
        <v>1488</v>
      </c>
      <c r="V643" s="20" t="s">
        <v>1210</v>
      </c>
      <c r="W643" s="20" t="s">
        <v>844</v>
      </c>
      <c r="X643" s="20" t="s">
        <v>1543</v>
      </c>
      <c r="Y643" s="20" t="s">
        <v>1646</v>
      </c>
      <c r="Z643" s="10"/>
      <c r="AA643" s="20" t="s">
        <v>1597</v>
      </c>
      <c r="AB643" s="20" t="s">
        <v>1490</v>
      </c>
      <c r="AC643" s="20" t="s">
        <v>1490</v>
      </c>
      <c r="AD643" s="21" t="s">
        <v>1210</v>
      </c>
    </row>
    <row r="644" spans="1:51" ht="15" customHeight="1" x14ac:dyDescent="0.2">
      <c r="A644" s="744">
        <v>10</v>
      </c>
      <c r="B644" s="242" t="s">
        <v>304</v>
      </c>
      <c r="C644" s="2">
        <v>24</v>
      </c>
      <c r="D644" s="2">
        <v>7</v>
      </c>
      <c r="E644" s="2">
        <v>7</v>
      </c>
      <c r="F644" s="2">
        <v>10</v>
      </c>
      <c r="G644" s="2">
        <v>31</v>
      </c>
      <c r="H644" s="2">
        <v>33</v>
      </c>
      <c r="I644" s="162">
        <v>28</v>
      </c>
      <c r="J644" s="383">
        <f t="shared" si="57"/>
        <v>24</v>
      </c>
      <c r="K644" s="383">
        <f t="shared" si="54"/>
        <v>28</v>
      </c>
      <c r="L644" s="930"/>
      <c r="M644" s="931"/>
      <c r="N644" s="931"/>
      <c r="O644" s="932"/>
      <c r="Q644" s="422" t="s">
        <v>1313</v>
      </c>
      <c r="R644" s="20" t="s">
        <v>1487</v>
      </c>
      <c r="S644" s="20" t="s">
        <v>1602</v>
      </c>
      <c r="T644" s="20" t="s">
        <v>1597</v>
      </c>
      <c r="U644" s="20" t="s">
        <v>1493</v>
      </c>
      <c r="V644" s="20" t="s">
        <v>2405</v>
      </c>
      <c r="W644" s="20" t="s">
        <v>844</v>
      </c>
      <c r="X644" s="20" t="s">
        <v>1207</v>
      </c>
      <c r="Y644" s="20" t="s">
        <v>844</v>
      </c>
      <c r="Z644" s="20" t="s">
        <v>1207</v>
      </c>
      <c r="AA644" s="10"/>
      <c r="AB644" s="20" t="s">
        <v>1490</v>
      </c>
      <c r="AC644" s="20" t="s">
        <v>1600</v>
      </c>
      <c r="AD644" s="21" t="s">
        <v>1490</v>
      </c>
    </row>
    <row r="645" spans="1:51" ht="15" customHeight="1" x14ac:dyDescent="0.2">
      <c r="A645" s="744">
        <v>11</v>
      </c>
      <c r="B645" s="242" t="s">
        <v>2123</v>
      </c>
      <c r="C645" s="2">
        <v>24</v>
      </c>
      <c r="D645" s="2">
        <v>6</v>
      </c>
      <c r="E645" s="2">
        <v>5</v>
      </c>
      <c r="F645" s="2">
        <v>13</v>
      </c>
      <c r="G645" s="2">
        <v>26</v>
      </c>
      <c r="H645" s="2">
        <v>40</v>
      </c>
      <c r="I645" s="162">
        <v>23</v>
      </c>
      <c r="J645" s="383">
        <f t="shared" si="57"/>
        <v>24</v>
      </c>
      <c r="K645" s="383">
        <f t="shared" si="54"/>
        <v>23</v>
      </c>
      <c r="L645" s="930"/>
      <c r="M645" s="931"/>
      <c r="N645" s="931"/>
      <c r="O645" s="932"/>
      <c r="Q645" s="422" t="s">
        <v>153</v>
      </c>
      <c r="R645" s="20" t="s">
        <v>1543</v>
      </c>
      <c r="S645" s="20" t="s">
        <v>1602</v>
      </c>
      <c r="T645" s="20" t="s">
        <v>1597</v>
      </c>
      <c r="U645" s="20" t="s">
        <v>1646</v>
      </c>
      <c r="V645" s="20" t="s">
        <v>1905</v>
      </c>
      <c r="W645" s="20" t="s">
        <v>1495</v>
      </c>
      <c r="X645" s="20" t="s">
        <v>844</v>
      </c>
      <c r="Y645" s="20" t="s">
        <v>1599</v>
      </c>
      <c r="Z645" s="20" t="s">
        <v>844</v>
      </c>
      <c r="AA645" s="20" t="s">
        <v>1494</v>
      </c>
      <c r="AB645" s="10"/>
      <c r="AC645" s="20" t="s">
        <v>1597</v>
      </c>
      <c r="AD645" s="21" t="s">
        <v>1602</v>
      </c>
    </row>
    <row r="646" spans="1:51" ht="15" customHeight="1" x14ac:dyDescent="0.2">
      <c r="A646" s="744">
        <v>12</v>
      </c>
      <c r="B646" s="242" t="s">
        <v>433</v>
      </c>
      <c r="C646" s="2">
        <v>24</v>
      </c>
      <c r="D646" s="2">
        <v>3</v>
      </c>
      <c r="E646" s="2">
        <v>5</v>
      </c>
      <c r="F646" s="2">
        <v>16</v>
      </c>
      <c r="G646" s="2">
        <v>31</v>
      </c>
      <c r="H646" s="2">
        <v>57</v>
      </c>
      <c r="I646" s="162">
        <v>14</v>
      </c>
      <c r="J646" s="383">
        <f t="shared" si="57"/>
        <v>24</v>
      </c>
      <c r="K646" s="383">
        <f t="shared" si="54"/>
        <v>14</v>
      </c>
      <c r="L646" s="930"/>
      <c r="M646" s="931"/>
      <c r="N646" s="931"/>
      <c r="O646" s="932"/>
      <c r="Q646" s="422" t="s">
        <v>499</v>
      </c>
      <c r="R646" s="20" t="s">
        <v>1210</v>
      </c>
      <c r="S646" s="20" t="s">
        <v>844</v>
      </c>
      <c r="T646" s="20" t="s">
        <v>1207</v>
      </c>
      <c r="U646" s="20" t="s">
        <v>1602</v>
      </c>
      <c r="V646" s="20" t="s">
        <v>844</v>
      </c>
      <c r="W646" s="20" t="s">
        <v>1491</v>
      </c>
      <c r="X646" s="20" t="s">
        <v>1543</v>
      </c>
      <c r="Y646" s="20" t="s">
        <v>1646</v>
      </c>
      <c r="Z646" s="20" t="s">
        <v>1539</v>
      </c>
      <c r="AA646" s="20" t="s">
        <v>1496</v>
      </c>
      <c r="AB646" s="20" t="s">
        <v>1602</v>
      </c>
      <c r="AC646" s="10"/>
      <c r="AD646" s="21" t="s">
        <v>1543</v>
      </c>
    </row>
    <row r="647" spans="1:51" ht="15" customHeight="1" thickBot="1" x14ac:dyDescent="0.25">
      <c r="A647" s="745">
        <v>13</v>
      </c>
      <c r="B647" s="243" t="s">
        <v>1855</v>
      </c>
      <c r="C647" s="3">
        <v>24</v>
      </c>
      <c r="D647" s="3">
        <v>2</v>
      </c>
      <c r="E647" s="3">
        <v>4</v>
      </c>
      <c r="F647" s="3">
        <v>18</v>
      </c>
      <c r="G647" s="3">
        <v>19</v>
      </c>
      <c r="H647" s="3">
        <v>67</v>
      </c>
      <c r="I647" s="164">
        <v>10</v>
      </c>
      <c r="J647" s="383">
        <f t="shared" si="57"/>
        <v>24</v>
      </c>
      <c r="K647" s="383">
        <f t="shared" ref="K647:K710" si="59">D647*3+E647</f>
        <v>10</v>
      </c>
      <c r="L647" s="933"/>
      <c r="M647" s="934"/>
      <c r="N647" s="934"/>
      <c r="O647" s="935"/>
      <c r="Q647" s="423" t="s">
        <v>1214</v>
      </c>
      <c r="R647" s="23" t="s">
        <v>844</v>
      </c>
      <c r="S647" s="23" t="s">
        <v>844</v>
      </c>
      <c r="T647" s="23" t="s">
        <v>1494</v>
      </c>
      <c r="U647" s="23" t="s">
        <v>1543</v>
      </c>
      <c r="V647" s="23" t="s">
        <v>1488</v>
      </c>
      <c r="W647" s="23" t="s">
        <v>1496</v>
      </c>
      <c r="X647" s="23" t="s">
        <v>1905</v>
      </c>
      <c r="Y647" s="23" t="s">
        <v>1207</v>
      </c>
      <c r="Z647" s="23" t="s">
        <v>1894</v>
      </c>
      <c r="AA647" s="23" t="s">
        <v>1487</v>
      </c>
      <c r="AB647" s="23" t="s">
        <v>1493</v>
      </c>
      <c r="AC647" s="23" t="s">
        <v>1600</v>
      </c>
      <c r="AD647" s="15"/>
    </row>
    <row r="648" spans="1:51" ht="15" customHeight="1" x14ac:dyDescent="0.2">
      <c r="C648" s="383">
        <f t="shared" ref="C648:I648" si="60">SUM(C635:C647)</f>
        <v>312</v>
      </c>
      <c r="D648" s="383">
        <f t="shared" si="60"/>
        <v>124</v>
      </c>
      <c r="E648" s="383">
        <f t="shared" si="60"/>
        <v>64</v>
      </c>
      <c r="F648" s="383">
        <f t="shared" si="60"/>
        <v>124</v>
      </c>
      <c r="G648" s="383">
        <f t="shared" si="60"/>
        <v>534</v>
      </c>
      <c r="H648" s="383">
        <f t="shared" si="60"/>
        <v>534</v>
      </c>
      <c r="I648" s="383">
        <f t="shared" si="60"/>
        <v>436</v>
      </c>
      <c r="J648" s="383">
        <f t="shared" si="57"/>
        <v>312</v>
      </c>
      <c r="K648" s="383">
        <f t="shared" si="59"/>
        <v>436</v>
      </c>
      <c r="L648" s="4" t="s">
        <v>532</v>
      </c>
    </row>
    <row r="649" spans="1:51" ht="15" customHeight="1" thickBot="1" x14ac:dyDescent="0.25"/>
    <row r="650" spans="1:51" ht="15" customHeight="1" thickBot="1" x14ac:dyDescent="0.25">
      <c r="A650" s="1372" t="s">
        <v>2223</v>
      </c>
      <c r="B650" s="1373"/>
      <c r="C650" s="1373"/>
      <c r="D650" s="1373"/>
      <c r="E650" s="1373"/>
      <c r="F650" s="1373"/>
      <c r="G650" s="1369" t="s">
        <v>2402</v>
      </c>
      <c r="H650" s="1370"/>
      <c r="I650" s="1371"/>
      <c r="L650" s="952" t="s">
        <v>538</v>
      </c>
      <c r="M650" s="953"/>
      <c r="N650" s="953"/>
      <c r="O650" s="954"/>
      <c r="AY650" s="383" t="s">
        <v>532</v>
      </c>
    </row>
    <row r="651" spans="1:51" ht="15" customHeight="1" thickBot="1" x14ac:dyDescent="0.25">
      <c r="A651" s="753" t="s">
        <v>496</v>
      </c>
      <c r="B651" s="758" t="s">
        <v>497</v>
      </c>
      <c r="C651" s="759" t="s">
        <v>498</v>
      </c>
      <c r="D651" s="759" t="s">
        <v>499</v>
      </c>
      <c r="E651" s="759" t="s">
        <v>500</v>
      </c>
      <c r="F651" s="759" t="s">
        <v>501</v>
      </c>
      <c r="G651" s="760" t="s">
        <v>502</v>
      </c>
      <c r="H651" s="760" t="s">
        <v>503</v>
      </c>
      <c r="I651" s="761" t="s">
        <v>504</v>
      </c>
      <c r="L651" s="955"/>
      <c r="M651" s="956"/>
      <c r="N651" s="956"/>
      <c r="O651" s="957"/>
      <c r="Q651" s="24" t="s">
        <v>2403</v>
      </c>
      <c r="R651" s="683" t="s">
        <v>1615</v>
      </c>
      <c r="S651" s="683" t="s">
        <v>1196</v>
      </c>
      <c r="T651" s="683" t="s">
        <v>241</v>
      </c>
      <c r="U651" s="683" t="s">
        <v>541</v>
      </c>
      <c r="V651" s="683" t="s">
        <v>564</v>
      </c>
      <c r="W651" s="683" t="s">
        <v>1784</v>
      </c>
      <c r="X651" s="683" t="s">
        <v>59</v>
      </c>
      <c r="Y651" s="683" t="s">
        <v>1089</v>
      </c>
      <c r="Z651" s="683" t="s">
        <v>610</v>
      </c>
      <c r="AA651" s="683" t="s">
        <v>514</v>
      </c>
      <c r="AB651" s="684" t="s">
        <v>813</v>
      </c>
    </row>
    <row r="652" spans="1:51" ht="15" customHeight="1" x14ac:dyDescent="0.2">
      <c r="A652" s="754">
        <v>1</v>
      </c>
      <c r="B652" s="239" t="s">
        <v>2281</v>
      </c>
      <c r="C652" s="240">
        <v>20</v>
      </c>
      <c r="D652" s="240">
        <v>18</v>
      </c>
      <c r="E652" s="240">
        <v>1</v>
      </c>
      <c r="F652" s="240">
        <v>1</v>
      </c>
      <c r="G652" s="240">
        <v>80</v>
      </c>
      <c r="H652" s="240">
        <v>17</v>
      </c>
      <c r="I652" s="241">
        <v>55</v>
      </c>
      <c r="J652" s="383">
        <f t="shared" si="57"/>
        <v>20</v>
      </c>
      <c r="K652" s="383">
        <f t="shared" si="59"/>
        <v>55</v>
      </c>
      <c r="L652" s="927"/>
      <c r="M652" s="928"/>
      <c r="N652" s="928"/>
      <c r="O652" s="929"/>
      <c r="Q652" s="681" t="s">
        <v>1615</v>
      </c>
      <c r="R652" s="10"/>
      <c r="S652" s="20"/>
      <c r="T652" s="20"/>
      <c r="U652" s="20" t="s">
        <v>1642</v>
      </c>
      <c r="V652" s="20"/>
      <c r="W652" s="20"/>
      <c r="X652" s="20"/>
      <c r="Y652" s="20"/>
      <c r="Z652" s="20"/>
      <c r="AA652" s="20"/>
      <c r="AB652" s="21"/>
    </row>
    <row r="653" spans="1:51" ht="15" customHeight="1" x14ac:dyDescent="0.2">
      <c r="A653" s="755">
        <v>2</v>
      </c>
      <c r="B653" s="242" t="s">
        <v>2396</v>
      </c>
      <c r="C653" s="2">
        <v>20</v>
      </c>
      <c r="D653" s="2">
        <v>17</v>
      </c>
      <c r="E653" s="2">
        <v>2</v>
      </c>
      <c r="F653" s="2">
        <v>1</v>
      </c>
      <c r="G653" s="2">
        <v>60</v>
      </c>
      <c r="H653" s="2">
        <v>15</v>
      </c>
      <c r="I653" s="162">
        <v>53</v>
      </c>
      <c r="J653" s="383">
        <f t="shared" si="57"/>
        <v>20</v>
      </c>
      <c r="K653" s="383">
        <f t="shared" si="59"/>
        <v>53</v>
      </c>
      <c r="L653" s="930"/>
      <c r="M653" s="931"/>
      <c r="N653" s="931"/>
      <c r="O653" s="932"/>
      <c r="Q653" s="681" t="s">
        <v>1196</v>
      </c>
      <c r="R653" s="20"/>
      <c r="S653" s="10"/>
      <c r="T653" s="20" t="s">
        <v>532</v>
      </c>
      <c r="U653" s="20" t="s">
        <v>1646</v>
      </c>
      <c r="V653" s="20"/>
      <c r="W653" s="20" t="s">
        <v>532</v>
      </c>
      <c r="X653" s="20"/>
      <c r="Y653" s="20"/>
      <c r="Z653" s="20"/>
      <c r="AA653" s="20"/>
      <c r="AB653" s="21"/>
    </row>
    <row r="654" spans="1:51" ht="15" customHeight="1" x14ac:dyDescent="0.2">
      <c r="A654" s="755">
        <v>3</v>
      </c>
      <c r="B654" s="242" t="s">
        <v>106</v>
      </c>
      <c r="C654" s="2">
        <v>20</v>
      </c>
      <c r="D654" s="2">
        <v>13</v>
      </c>
      <c r="E654" s="2">
        <v>0</v>
      </c>
      <c r="F654" s="2">
        <v>7</v>
      </c>
      <c r="G654" s="2">
        <v>59</v>
      </c>
      <c r="H654" s="2">
        <v>29</v>
      </c>
      <c r="I654" s="162">
        <v>39</v>
      </c>
      <c r="J654" s="383">
        <f t="shared" si="57"/>
        <v>20</v>
      </c>
      <c r="K654" s="383">
        <f t="shared" si="59"/>
        <v>39</v>
      </c>
      <c r="L654" s="930"/>
      <c r="M654" s="931"/>
      <c r="N654" s="931"/>
      <c r="O654" s="932"/>
      <c r="Q654" s="681" t="s">
        <v>241</v>
      </c>
      <c r="R654" s="20"/>
      <c r="S654" s="20" t="s">
        <v>532</v>
      </c>
      <c r="T654" s="10"/>
      <c r="U654" s="20" t="s">
        <v>1603</v>
      </c>
      <c r="V654" s="20"/>
      <c r="W654" s="20"/>
      <c r="X654" s="20"/>
      <c r="Y654" s="20"/>
      <c r="Z654" s="20"/>
      <c r="AA654" s="20"/>
      <c r="AB654" s="21"/>
    </row>
    <row r="655" spans="1:51" ht="15" customHeight="1" x14ac:dyDescent="0.2">
      <c r="A655" s="755">
        <v>4</v>
      </c>
      <c r="B655" s="242" t="s">
        <v>2257</v>
      </c>
      <c r="C655" s="2">
        <v>20</v>
      </c>
      <c r="D655" s="2">
        <v>10</v>
      </c>
      <c r="E655" s="2">
        <v>3</v>
      </c>
      <c r="F655" s="2">
        <v>7</v>
      </c>
      <c r="G655" s="2">
        <v>38</v>
      </c>
      <c r="H655" s="2">
        <v>25</v>
      </c>
      <c r="I655" s="162">
        <v>33</v>
      </c>
      <c r="J655" s="383">
        <f t="shared" si="57"/>
        <v>20</v>
      </c>
      <c r="K655" s="383">
        <f t="shared" si="59"/>
        <v>33</v>
      </c>
      <c r="L655" s="930"/>
      <c r="M655" s="931"/>
      <c r="N655" s="931"/>
      <c r="O655" s="932"/>
      <c r="Q655" s="681" t="s">
        <v>541</v>
      </c>
      <c r="R655" s="20" t="s">
        <v>1494</v>
      </c>
      <c r="S655" s="20" t="s">
        <v>1624</v>
      </c>
      <c r="T655" s="20" t="s">
        <v>1210</v>
      </c>
      <c r="U655" s="10"/>
      <c r="V655" s="20" t="s">
        <v>1600</v>
      </c>
      <c r="W655" s="20" t="s">
        <v>844</v>
      </c>
      <c r="X655" s="20" t="s">
        <v>1210</v>
      </c>
      <c r="Y655" s="20" t="s">
        <v>1646</v>
      </c>
      <c r="Z655" s="20" t="s">
        <v>1488</v>
      </c>
      <c r="AA655" s="20" t="s">
        <v>1599</v>
      </c>
      <c r="AB655" s="21" t="s">
        <v>1597</v>
      </c>
    </row>
    <row r="656" spans="1:51" ht="15" customHeight="1" x14ac:dyDescent="0.2">
      <c r="A656" s="755">
        <v>5</v>
      </c>
      <c r="B656" s="242" t="s">
        <v>2256</v>
      </c>
      <c r="C656" s="2">
        <v>20</v>
      </c>
      <c r="D656" s="2">
        <v>9</v>
      </c>
      <c r="E656" s="2">
        <v>2</v>
      </c>
      <c r="F656" s="2">
        <v>9</v>
      </c>
      <c r="G656" s="2">
        <v>43</v>
      </c>
      <c r="H656" s="2">
        <v>30</v>
      </c>
      <c r="I656" s="162">
        <v>29</v>
      </c>
      <c r="J656" s="383">
        <f t="shared" si="57"/>
        <v>20</v>
      </c>
      <c r="K656" s="383">
        <f t="shared" si="59"/>
        <v>29</v>
      </c>
      <c r="L656" s="930"/>
      <c r="M656" s="931"/>
      <c r="N656" s="931"/>
      <c r="O656" s="932"/>
      <c r="Q656" s="681" t="s">
        <v>564</v>
      </c>
      <c r="R656" s="20"/>
      <c r="S656" s="20"/>
      <c r="T656" s="20"/>
      <c r="U656" s="20" t="s">
        <v>1488</v>
      </c>
      <c r="V656" s="10"/>
      <c r="W656" s="20"/>
      <c r="X656" s="20"/>
      <c r="Y656" s="20"/>
      <c r="Z656" s="20"/>
      <c r="AA656" s="20"/>
      <c r="AB656" s="21"/>
    </row>
    <row r="657" spans="1:29" ht="15" customHeight="1" x14ac:dyDescent="0.2">
      <c r="A657" s="755">
        <v>6</v>
      </c>
      <c r="B657" s="242" t="s">
        <v>1208</v>
      </c>
      <c r="C657" s="2">
        <v>20</v>
      </c>
      <c r="D657" s="2">
        <v>8</v>
      </c>
      <c r="E657" s="2">
        <v>3</v>
      </c>
      <c r="F657" s="2">
        <v>9</v>
      </c>
      <c r="G657" s="2">
        <v>32</v>
      </c>
      <c r="H657" s="2">
        <v>32</v>
      </c>
      <c r="I657" s="162">
        <v>27</v>
      </c>
      <c r="J657" s="383">
        <f t="shared" si="57"/>
        <v>20</v>
      </c>
      <c r="K657" s="383">
        <f t="shared" si="59"/>
        <v>27</v>
      </c>
      <c r="L657" s="930"/>
      <c r="M657" s="931"/>
      <c r="N657" s="931"/>
      <c r="O657" s="932"/>
      <c r="Q657" s="681" t="s">
        <v>1784</v>
      </c>
      <c r="R657" s="20"/>
      <c r="S657" s="20"/>
      <c r="T657" s="20"/>
      <c r="U657" s="20" t="s">
        <v>1602</v>
      </c>
      <c r="V657" s="20"/>
      <c r="W657" s="10"/>
      <c r="X657" s="20" t="s">
        <v>532</v>
      </c>
      <c r="Y657" s="20"/>
      <c r="Z657" s="20"/>
      <c r="AA657" s="20"/>
      <c r="AB657" s="21" t="s">
        <v>532</v>
      </c>
    </row>
    <row r="658" spans="1:29" ht="15" customHeight="1" x14ac:dyDescent="0.2">
      <c r="A658" s="755">
        <v>7</v>
      </c>
      <c r="B658" s="242" t="s">
        <v>2372</v>
      </c>
      <c r="C658" s="2">
        <v>20</v>
      </c>
      <c r="D658" s="2">
        <v>8</v>
      </c>
      <c r="E658" s="2">
        <v>2</v>
      </c>
      <c r="F658" s="2">
        <v>10</v>
      </c>
      <c r="G658" s="2">
        <v>35</v>
      </c>
      <c r="H658" s="2">
        <v>35</v>
      </c>
      <c r="I658" s="162">
        <v>26</v>
      </c>
      <c r="J658" s="383">
        <f t="shared" si="57"/>
        <v>20</v>
      </c>
      <c r="K658" s="383">
        <f t="shared" si="59"/>
        <v>26</v>
      </c>
      <c r="L658" s="930"/>
      <c r="M658" s="931"/>
      <c r="N658" s="931"/>
      <c r="O658" s="932"/>
      <c r="Q658" s="681" t="s">
        <v>59</v>
      </c>
      <c r="R658" s="20"/>
      <c r="S658" s="20"/>
      <c r="T658" s="20"/>
      <c r="U658" s="20" t="s">
        <v>1207</v>
      </c>
      <c r="V658" s="20"/>
      <c r="W658" s="20" t="s">
        <v>532</v>
      </c>
      <c r="X658" s="10"/>
      <c r="Y658" s="20"/>
      <c r="Z658" s="20"/>
      <c r="AA658" s="20"/>
      <c r="AB658" s="21"/>
    </row>
    <row r="659" spans="1:29" ht="15" customHeight="1" x14ac:dyDescent="0.2">
      <c r="A659" s="755">
        <v>8</v>
      </c>
      <c r="B659" s="242" t="s">
        <v>2333</v>
      </c>
      <c r="C659" s="2">
        <v>20</v>
      </c>
      <c r="D659" s="2">
        <v>7</v>
      </c>
      <c r="E659" s="2">
        <v>3</v>
      </c>
      <c r="F659" s="2">
        <v>10</v>
      </c>
      <c r="G659" s="2">
        <v>43</v>
      </c>
      <c r="H659" s="2">
        <v>50</v>
      </c>
      <c r="I659" s="162">
        <v>24</v>
      </c>
      <c r="J659" s="383">
        <f t="shared" si="57"/>
        <v>20</v>
      </c>
      <c r="K659" s="383">
        <f t="shared" si="59"/>
        <v>24</v>
      </c>
      <c r="L659" s="930"/>
      <c r="M659" s="931"/>
      <c r="N659" s="931"/>
      <c r="O659" s="932"/>
      <c r="Q659" s="681" t="s">
        <v>1089</v>
      </c>
      <c r="R659" s="20"/>
      <c r="S659" s="20"/>
      <c r="T659" s="20"/>
      <c r="U659" s="20" t="s">
        <v>1490</v>
      </c>
      <c r="V659" s="20"/>
      <c r="W659" s="20"/>
      <c r="X659" s="20"/>
      <c r="Y659" s="10"/>
      <c r="Z659" s="20" t="s">
        <v>532</v>
      </c>
      <c r="AA659" s="20"/>
      <c r="AB659" s="21"/>
    </row>
    <row r="660" spans="1:29" ht="15" customHeight="1" x14ac:dyDescent="0.2">
      <c r="A660" s="755">
        <v>9</v>
      </c>
      <c r="B660" s="242" t="s">
        <v>2230</v>
      </c>
      <c r="C660" s="2">
        <v>20</v>
      </c>
      <c r="D660" s="2">
        <v>6</v>
      </c>
      <c r="E660" s="2">
        <v>3</v>
      </c>
      <c r="F660" s="2">
        <v>11</v>
      </c>
      <c r="G660" s="2">
        <v>29</v>
      </c>
      <c r="H660" s="2">
        <v>39</v>
      </c>
      <c r="I660" s="162">
        <v>21</v>
      </c>
      <c r="J660" s="383">
        <f t="shared" si="57"/>
        <v>20</v>
      </c>
      <c r="K660" s="383">
        <f t="shared" si="59"/>
        <v>21</v>
      </c>
      <c r="L660" s="930"/>
      <c r="M660" s="931"/>
      <c r="N660" s="931"/>
      <c r="O660" s="932"/>
      <c r="Q660" s="681" t="s">
        <v>610</v>
      </c>
      <c r="R660" s="20"/>
      <c r="S660" s="20"/>
      <c r="T660" s="20"/>
      <c r="U660" s="20" t="s">
        <v>628</v>
      </c>
      <c r="V660" s="20"/>
      <c r="W660" s="20"/>
      <c r="X660" s="20"/>
      <c r="Y660" s="20" t="s">
        <v>532</v>
      </c>
      <c r="Z660" s="10"/>
      <c r="AA660" s="20" t="s">
        <v>532</v>
      </c>
      <c r="AB660" s="21"/>
    </row>
    <row r="661" spans="1:29" ht="15" customHeight="1" x14ac:dyDescent="0.2">
      <c r="A661" s="755">
        <v>10</v>
      </c>
      <c r="B661" s="242" t="s">
        <v>2229</v>
      </c>
      <c r="C661" s="2">
        <v>20</v>
      </c>
      <c r="D661" s="2">
        <v>4</v>
      </c>
      <c r="E661" s="2">
        <v>1</v>
      </c>
      <c r="F661" s="2">
        <v>15</v>
      </c>
      <c r="G661" s="2">
        <v>18</v>
      </c>
      <c r="H661" s="2">
        <v>61</v>
      </c>
      <c r="I661" s="162">
        <v>13</v>
      </c>
      <c r="J661" s="383">
        <f t="shared" si="57"/>
        <v>20</v>
      </c>
      <c r="K661" s="383">
        <f t="shared" si="59"/>
        <v>13</v>
      </c>
      <c r="L661" s="930"/>
      <c r="M661" s="931"/>
      <c r="N661" s="931"/>
      <c r="O661" s="932"/>
      <c r="Q661" s="681" t="s">
        <v>514</v>
      </c>
      <c r="R661" s="20"/>
      <c r="S661" s="20"/>
      <c r="T661" s="20"/>
      <c r="U661" s="20" t="s">
        <v>1494</v>
      </c>
      <c r="V661" s="20"/>
      <c r="W661" s="20"/>
      <c r="X661" s="20"/>
      <c r="Y661" s="20"/>
      <c r="Z661" s="20" t="s">
        <v>532</v>
      </c>
      <c r="AA661" s="10"/>
      <c r="AB661" s="21"/>
    </row>
    <row r="662" spans="1:29" ht="15" customHeight="1" thickBot="1" x14ac:dyDescent="0.25">
      <c r="A662" s="756">
        <v>11</v>
      </c>
      <c r="B662" s="243" t="s">
        <v>2061</v>
      </c>
      <c r="C662" s="3">
        <v>20</v>
      </c>
      <c r="D662" s="3">
        <v>0</v>
      </c>
      <c r="E662" s="3">
        <v>0</v>
      </c>
      <c r="F662" s="3">
        <v>20</v>
      </c>
      <c r="G662" s="3">
        <v>16</v>
      </c>
      <c r="H662" s="3">
        <v>120</v>
      </c>
      <c r="I662" s="164">
        <v>0</v>
      </c>
      <c r="J662" s="383">
        <f t="shared" si="57"/>
        <v>20</v>
      </c>
      <c r="K662" s="383">
        <f t="shared" si="59"/>
        <v>0</v>
      </c>
      <c r="L662" s="933"/>
      <c r="M662" s="934"/>
      <c r="N662" s="934"/>
      <c r="O662" s="935"/>
      <c r="Q662" s="682" t="s">
        <v>813</v>
      </c>
      <c r="R662" s="23"/>
      <c r="S662" s="23"/>
      <c r="T662" s="23"/>
      <c r="U662" s="23" t="s">
        <v>1490</v>
      </c>
      <c r="V662" s="23"/>
      <c r="W662" s="23"/>
      <c r="X662" s="23"/>
      <c r="Y662" s="23"/>
      <c r="Z662" s="23"/>
      <c r="AA662" s="23"/>
      <c r="AB662" s="15"/>
    </row>
    <row r="663" spans="1:29" ht="15" customHeight="1" x14ac:dyDescent="0.2">
      <c r="C663" s="383">
        <f t="shared" ref="C663:I663" si="61">SUM(C652:C662)</f>
        <v>220</v>
      </c>
      <c r="D663" s="383">
        <f t="shared" si="61"/>
        <v>100</v>
      </c>
      <c r="E663" s="383">
        <f t="shared" si="61"/>
        <v>20</v>
      </c>
      <c r="F663" s="383">
        <f t="shared" si="61"/>
        <v>100</v>
      </c>
      <c r="G663" s="383">
        <f t="shared" si="61"/>
        <v>453</v>
      </c>
      <c r="H663" s="383">
        <f t="shared" si="61"/>
        <v>453</v>
      </c>
      <c r="I663" s="383">
        <f t="shared" si="61"/>
        <v>320</v>
      </c>
      <c r="J663" s="383">
        <f t="shared" si="57"/>
        <v>220</v>
      </c>
      <c r="K663" s="383">
        <f t="shared" si="59"/>
        <v>320</v>
      </c>
      <c r="L663" s="4" t="s">
        <v>532</v>
      </c>
    </row>
    <row r="664" spans="1:29" ht="15" customHeight="1" thickBot="1" x14ac:dyDescent="0.25">
      <c r="L664" s="4" t="s">
        <v>532</v>
      </c>
    </row>
    <row r="665" spans="1:29" ht="15" customHeight="1" thickBot="1" x14ac:dyDescent="0.25">
      <c r="A665" s="1372" t="s">
        <v>2231</v>
      </c>
      <c r="B665" s="1373"/>
      <c r="C665" s="1373"/>
      <c r="D665" s="1373"/>
      <c r="E665" s="1373"/>
      <c r="F665" s="1374"/>
      <c r="G665" s="1369" t="s">
        <v>2402</v>
      </c>
      <c r="H665" s="1370"/>
      <c r="I665" s="1371"/>
      <c r="L665" s="1216" t="s">
        <v>588</v>
      </c>
      <c r="M665" s="1217"/>
      <c r="N665" s="1217"/>
      <c r="O665" s="1218"/>
    </row>
    <row r="666" spans="1:29" ht="15" customHeight="1" thickBot="1" x14ac:dyDescent="0.25">
      <c r="A666" s="753" t="s">
        <v>496</v>
      </c>
      <c r="B666" s="758" t="s">
        <v>497</v>
      </c>
      <c r="C666" s="759" t="s">
        <v>498</v>
      </c>
      <c r="D666" s="759" t="s">
        <v>499</v>
      </c>
      <c r="E666" s="759" t="s">
        <v>500</v>
      </c>
      <c r="F666" s="759" t="s">
        <v>501</v>
      </c>
      <c r="G666" s="760" t="s">
        <v>502</v>
      </c>
      <c r="H666" s="760" t="s">
        <v>503</v>
      </c>
      <c r="I666" s="761" t="s">
        <v>504</v>
      </c>
      <c r="L666" s="1219"/>
      <c r="M666" s="1220"/>
      <c r="N666" s="1220"/>
      <c r="O666" s="1221"/>
      <c r="Q666" s="24" t="s">
        <v>2403</v>
      </c>
      <c r="R666" s="683" t="s">
        <v>241</v>
      </c>
      <c r="S666" s="683" t="s">
        <v>1503</v>
      </c>
      <c r="T666" s="683" t="s">
        <v>500</v>
      </c>
      <c r="U666" s="683" t="s">
        <v>1530</v>
      </c>
      <c r="V666" s="683" t="s">
        <v>1088</v>
      </c>
      <c r="W666" s="683" t="s">
        <v>242</v>
      </c>
      <c r="X666" s="683" t="s">
        <v>610</v>
      </c>
      <c r="Y666" s="683" t="s">
        <v>2089</v>
      </c>
      <c r="Z666" s="683" t="s">
        <v>1959</v>
      </c>
      <c r="AA666" s="683" t="s">
        <v>2090</v>
      </c>
      <c r="AB666" s="683" t="s">
        <v>1587</v>
      </c>
      <c r="AC666" s="684" t="s">
        <v>727</v>
      </c>
    </row>
    <row r="667" spans="1:29" ht="15" customHeight="1" x14ac:dyDescent="0.2">
      <c r="A667" s="754">
        <v>1</v>
      </c>
      <c r="B667" s="239" t="s">
        <v>2377</v>
      </c>
      <c r="C667" s="240">
        <v>22</v>
      </c>
      <c r="D667" s="240">
        <v>20</v>
      </c>
      <c r="E667" s="240">
        <v>1</v>
      </c>
      <c r="F667" s="240">
        <v>1</v>
      </c>
      <c r="G667" s="240">
        <v>95</v>
      </c>
      <c r="H667" s="240">
        <v>13</v>
      </c>
      <c r="I667" s="241">
        <v>61</v>
      </c>
      <c r="J667" s="383">
        <f t="shared" si="57"/>
        <v>22</v>
      </c>
      <c r="K667" s="383">
        <f t="shared" si="59"/>
        <v>61</v>
      </c>
      <c r="L667" s="927" t="s">
        <v>2406</v>
      </c>
      <c r="M667" s="928"/>
      <c r="N667" s="928"/>
      <c r="O667" s="929"/>
      <c r="Q667" s="681" t="s">
        <v>241</v>
      </c>
      <c r="R667" s="10"/>
      <c r="S667" s="20"/>
      <c r="T667" s="20"/>
      <c r="U667" s="20"/>
      <c r="V667" s="20"/>
      <c r="W667" s="20"/>
      <c r="X667" s="20"/>
      <c r="Y667" s="20"/>
      <c r="Z667" s="20"/>
      <c r="AA667" s="20"/>
      <c r="AB667" s="20"/>
      <c r="AC667" s="21"/>
    </row>
    <row r="668" spans="1:29" ht="15" customHeight="1" x14ac:dyDescent="0.2">
      <c r="A668" s="755">
        <v>2</v>
      </c>
      <c r="B668" s="242" t="s">
        <v>1455</v>
      </c>
      <c r="C668" s="2">
        <v>22</v>
      </c>
      <c r="D668" s="2">
        <v>14</v>
      </c>
      <c r="E668" s="2">
        <v>3</v>
      </c>
      <c r="F668" s="2">
        <v>5</v>
      </c>
      <c r="G668" s="2">
        <v>60</v>
      </c>
      <c r="H668" s="2">
        <v>37</v>
      </c>
      <c r="I668" s="162">
        <v>45</v>
      </c>
      <c r="J668" s="383">
        <f t="shared" si="57"/>
        <v>22</v>
      </c>
      <c r="K668" s="383">
        <f t="shared" si="59"/>
        <v>45</v>
      </c>
      <c r="L668" s="930"/>
      <c r="M668" s="931"/>
      <c r="N668" s="931"/>
      <c r="O668" s="932"/>
      <c r="Q668" s="681" t="s">
        <v>1503</v>
      </c>
      <c r="R668" s="20"/>
      <c r="S668" s="10"/>
      <c r="T668" s="20"/>
      <c r="U668" s="20"/>
      <c r="V668" s="20"/>
      <c r="W668" s="20"/>
      <c r="X668" s="20"/>
      <c r="Y668" s="20"/>
      <c r="Z668" s="20"/>
      <c r="AA668" s="20"/>
      <c r="AB668" s="20"/>
      <c r="AC668" s="21"/>
    </row>
    <row r="669" spans="1:29" ht="15" customHeight="1" x14ac:dyDescent="0.2">
      <c r="A669" s="755">
        <v>3</v>
      </c>
      <c r="B669" s="242" t="s">
        <v>1445</v>
      </c>
      <c r="C669" s="2">
        <v>22</v>
      </c>
      <c r="D669" s="2">
        <v>13</v>
      </c>
      <c r="E669" s="2">
        <v>5</v>
      </c>
      <c r="F669" s="2">
        <v>4</v>
      </c>
      <c r="G669" s="2">
        <v>60</v>
      </c>
      <c r="H669" s="2">
        <v>27</v>
      </c>
      <c r="I669" s="162">
        <v>44</v>
      </c>
      <c r="J669" s="383">
        <f t="shared" si="57"/>
        <v>22</v>
      </c>
      <c r="K669" s="383">
        <f t="shared" si="59"/>
        <v>44</v>
      </c>
      <c r="L669" s="930"/>
      <c r="M669" s="931"/>
      <c r="N669" s="931"/>
      <c r="O669" s="932"/>
      <c r="Q669" s="681" t="s">
        <v>500</v>
      </c>
      <c r="R669" s="20"/>
      <c r="S669" s="20"/>
      <c r="T669" s="10"/>
      <c r="U669" s="20"/>
      <c r="V669" s="20"/>
      <c r="W669" s="20"/>
      <c r="X669" s="20"/>
      <c r="Y669" s="20"/>
      <c r="Z669" s="20"/>
      <c r="AA669" s="20"/>
      <c r="AB669" s="20"/>
      <c r="AC669" s="21"/>
    </row>
    <row r="670" spans="1:29" ht="15" customHeight="1" x14ac:dyDescent="0.2">
      <c r="A670" s="755">
        <v>4</v>
      </c>
      <c r="B670" s="242" t="s">
        <v>1497</v>
      </c>
      <c r="C670" s="2">
        <v>22</v>
      </c>
      <c r="D670" s="2">
        <v>12</v>
      </c>
      <c r="E670" s="2">
        <v>7</v>
      </c>
      <c r="F670" s="2">
        <v>3</v>
      </c>
      <c r="G670" s="2">
        <v>50</v>
      </c>
      <c r="H670" s="2">
        <v>26</v>
      </c>
      <c r="I670" s="162">
        <v>43</v>
      </c>
      <c r="J670" s="383">
        <f t="shared" si="57"/>
        <v>22</v>
      </c>
      <c r="K670" s="383">
        <f t="shared" si="59"/>
        <v>43</v>
      </c>
      <c r="L670" s="930"/>
      <c r="M670" s="931"/>
      <c r="N670" s="931"/>
      <c r="O670" s="932"/>
      <c r="Q670" s="681" t="s">
        <v>1530</v>
      </c>
      <c r="R670" s="20"/>
      <c r="S670" s="20"/>
      <c r="T670" s="20"/>
      <c r="U670" s="10"/>
      <c r="V670" s="20" t="s">
        <v>532</v>
      </c>
      <c r="W670" s="20"/>
      <c r="X670" s="20"/>
      <c r="Y670" s="20"/>
      <c r="Z670" s="20"/>
      <c r="AA670" s="20"/>
      <c r="AB670" s="20"/>
      <c r="AC670" s="21"/>
    </row>
    <row r="671" spans="1:29" ht="15" customHeight="1" x14ac:dyDescent="0.2">
      <c r="A671" s="755">
        <v>5</v>
      </c>
      <c r="B671" s="242" t="s">
        <v>2370</v>
      </c>
      <c r="C671" s="2">
        <v>22</v>
      </c>
      <c r="D671" s="2">
        <v>12</v>
      </c>
      <c r="E671" s="2">
        <v>4</v>
      </c>
      <c r="F671" s="2">
        <v>6</v>
      </c>
      <c r="G671" s="2">
        <v>59</v>
      </c>
      <c r="H671" s="2">
        <v>44</v>
      </c>
      <c r="I671" s="162">
        <v>40</v>
      </c>
      <c r="J671" s="383">
        <f t="shared" si="57"/>
        <v>22</v>
      </c>
      <c r="K671" s="383">
        <f t="shared" si="59"/>
        <v>40</v>
      </c>
      <c r="L671" s="930"/>
      <c r="M671" s="931"/>
      <c r="N671" s="931"/>
      <c r="O671" s="932"/>
      <c r="Q671" s="681" t="s">
        <v>1088</v>
      </c>
      <c r="R671" s="20"/>
      <c r="S671" s="20"/>
      <c r="T671" s="20"/>
      <c r="U671" s="20" t="s">
        <v>532</v>
      </c>
      <c r="V671" s="10"/>
      <c r="W671" s="20" t="s">
        <v>532</v>
      </c>
      <c r="X671" s="20"/>
      <c r="Y671" s="20"/>
      <c r="Z671" s="20"/>
      <c r="AA671" s="20"/>
      <c r="AB671" s="20"/>
      <c r="AC671" s="21"/>
    </row>
    <row r="672" spans="1:29" ht="15" customHeight="1" x14ac:dyDescent="0.2">
      <c r="A672" s="755">
        <v>6</v>
      </c>
      <c r="B672" s="242" t="s">
        <v>2308</v>
      </c>
      <c r="C672" s="2">
        <v>22</v>
      </c>
      <c r="D672" s="2">
        <v>9</v>
      </c>
      <c r="E672" s="2">
        <v>3</v>
      </c>
      <c r="F672" s="2">
        <v>10</v>
      </c>
      <c r="G672" s="2">
        <v>43</v>
      </c>
      <c r="H672" s="2">
        <v>49</v>
      </c>
      <c r="I672" s="162">
        <v>30</v>
      </c>
      <c r="J672" s="383">
        <f t="shared" si="57"/>
        <v>22</v>
      </c>
      <c r="K672" s="383">
        <f t="shared" si="59"/>
        <v>30</v>
      </c>
      <c r="L672" s="930"/>
      <c r="M672" s="931"/>
      <c r="N672" s="931"/>
      <c r="O672" s="932"/>
      <c r="Q672" s="681" t="s">
        <v>242</v>
      </c>
      <c r="R672" s="20"/>
      <c r="S672" s="20"/>
      <c r="T672" s="20"/>
      <c r="U672" s="20"/>
      <c r="V672" s="20" t="s">
        <v>532</v>
      </c>
      <c r="W672" s="10"/>
      <c r="X672" s="20"/>
      <c r="Y672" s="20"/>
      <c r="Z672" s="20"/>
      <c r="AA672" s="20"/>
      <c r="AB672" s="20"/>
      <c r="AC672" s="21"/>
    </row>
    <row r="673" spans="1:29" ht="15" customHeight="1" x14ac:dyDescent="0.2">
      <c r="A673" s="755">
        <v>7</v>
      </c>
      <c r="B673" s="242" t="s">
        <v>2282</v>
      </c>
      <c r="C673" s="2">
        <v>22</v>
      </c>
      <c r="D673" s="2">
        <v>9</v>
      </c>
      <c r="E673" s="2">
        <v>2</v>
      </c>
      <c r="F673" s="2">
        <v>11</v>
      </c>
      <c r="G673" s="2">
        <v>55</v>
      </c>
      <c r="H673" s="2">
        <v>61</v>
      </c>
      <c r="I673" s="162">
        <v>29</v>
      </c>
      <c r="J673" s="383">
        <f t="shared" si="57"/>
        <v>22</v>
      </c>
      <c r="K673" s="383">
        <f t="shared" si="59"/>
        <v>29</v>
      </c>
      <c r="L673" s="930"/>
      <c r="M673" s="931"/>
      <c r="N673" s="931"/>
      <c r="O673" s="932"/>
      <c r="Q673" s="681" t="s">
        <v>610</v>
      </c>
      <c r="R673" s="20"/>
      <c r="S673" s="20"/>
      <c r="T673" s="20"/>
      <c r="U673" s="20"/>
      <c r="V673" s="20"/>
      <c r="W673" s="20"/>
      <c r="X673" s="10"/>
      <c r="Y673" s="20"/>
      <c r="Z673" s="20"/>
      <c r="AA673" s="20"/>
      <c r="AB673" s="20"/>
      <c r="AC673" s="21" t="s">
        <v>532</v>
      </c>
    </row>
    <row r="674" spans="1:29" ht="15" customHeight="1" x14ac:dyDescent="0.2">
      <c r="A674" s="755">
        <v>8</v>
      </c>
      <c r="B674" s="242" t="s">
        <v>2289</v>
      </c>
      <c r="C674" s="2">
        <v>22</v>
      </c>
      <c r="D674" s="2">
        <v>8</v>
      </c>
      <c r="E674" s="2">
        <v>5</v>
      </c>
      <c r="F674" s="2">
        <v>8</v>
      </c>
      <c r="G674" s="2">
        <v>34</v>
      </c>
      <c r="H674" s="2">
        <v>43</v>
      </c>
      <c r="I674" s="162">
        <v>29</v>
      </c>
      <c r="J674" s="383">
        <f t="shared" si="57"/>
        <v>21</v>
      </c>
      <c r="K674" s="383">
        <f t="shared" si="59"/>
        <v>29</v>
      </c>
      <c r="L674" s="930"/>
      <c r="M674" s="931"/>
      <c r="N674" s="931"/>
      <c r="O674" s="932"/>
      <c r="Q674" s="681" t="s">
        <v>2089</v>
      </c>
      <c r="R674" s="20"/>
      <c r="S674" s="20"/>
      <c r="T674" s="20"/>
      <c r="U674" s="20"/>
      <c r="V674" s="20"/>
      <c r="W674" s="20"/>
      <c r="X674" s="20"/>
      <c r="Y674" s="10"/>
      <c r="Z674" s="20"/>
      <c r="AA674" s="20"/>
      <c r="AB674" s="20"/>
      <c r="AC674" s="21"/>
    </row>
    <row r="675" spans="1:29" ht="15" customHeight="1" x14ac:dyDescent="0.2">
      <c r="A675" s="755">
        <v>9</v>
      </c>
      <c r="B675" s="242" t="s">
        <v>2407</v>
      </c>
      <c r="C675" s="2">
        <v>22</v>
      </c>
      <c r="D675" s="2">
        <v>6</v>
      </c>
      <c r="E675" s="2">
        <v>2</v>
      </c>
      <c r="F675" s="2">
        <v>14</v>
      </c>
      <c r="G675" s="2">
        <v>28</v>
      </c>
      <c r="H675" s="2">
        <v>54</v>
      </c>
      <c r="I675" s="162">
        <v>20</v>
      </c>
      <c r="J675" s="383">
        <f t="shared" si="57"/>
        <v>22</v>
      </c>
      <c r="K675" s="383">
        <f t="shared" si="59"/>
        <v>20</v>
      </c>
      <c r="L675" s="930"/>
      <c r="M675" s="931"/>
      <c r="N675" s="931"/>
      <c r="O675" s="932"/>
      <c r="Q675" s="681" t="s">
        <v>1959</v>
      </c>
      <c r="R675" s="20"/>
      <c r="S675" s="20"/>
      <c r="T675" s="20"/>
      <c r="U675" s="20"/>
      <c r="V675" s="20"/>
      <c r="W675" s="20"/>
      <c r="X675" s="20"/>
      <c r="Y675" s="20"/>
      <c r="Z675" s="10"/>
      <c r="AA675" s="20" t="s">
        <v>532</v>
      </c>
      <c r="AB675" s="20"/>
      <c r="AC675" s="21"/>
    </row>
    <row r="676" spans="1:29" ht="15" customHeight="1" x14ac:dyDescent="0.2">
      <c r="A676" s="755">
        <v>10</v>
      </c>
      <c r="B676" s="242" t="s">
        <v>2094</v>
      </c>
      <c r="C676" s="2">
        <v>22</v>
      </c>
      <c r="D676" s="2">
        <v>3</v>
      </c>
      <c r="E676" s="2">
        <v>6</v>
      </c>
      <c r="F676" s="2">
        <v>13</v>
      </c>
      <c r="G676" s="2">
        <v>44</v>
      </c>
      <c r="H676" s="2">
        <v>59</v>
      </c>
      <c r="I676" s="162">
        <v>15</v>
      </c>
      <c r="J676" s="383">
        <f t="shared" si="57"/>
        <v>22</v>
      </c>
      <c r="K676" s="383">
        <f t="shared" si="59"/>
        <v>15</v>
      </c>
      <c r="L676" s="930"/>
      <c r="M676" s="931"/>
      <c r="N676" s="931"/>
      <c r="O676" s="932"/>
      <c r="Q676" s="681" t="s">
        <v>2090</v>
      </c>
      <c r="R676" s="20"/>
      <c r="S676" s="20"/>
      <c r="T676" s="20"/>
      <c r="U676" s="20"/>
      <c r="V676" s="20"/>
      <c r="W676" s="20"/>
      <c r="X676" s="20"/>
      <c r="Y676" s="20"/>
      <c r="Z676" s="20" t="s">
        <v>532</v>
      </c>
      <c r="AA676" s="10"/>
      <c r="AB676" s="20" t="s">
        <v>532</v>
      </c>
      <c r="AC676" s="21"/>
    </row>
    <row r="677" spans="1:29" ht="15" customHeight="1" x14ac:dyDescent="0.2">
      <c r="A677" s="755">
        <v>11</v>
      </c>
      <c r="B677" s="242" t="s">
        <v>616</v>
      </c>
      <c r="C677" s="2">
        <v>22</v>
      </c>
      <c r="D677" s="2">
        <v>3</v>
      </c>
      <c r="E677" s="2">
        <v>4</v>
      </c>
      <c r="F677" s="2">
        <v>15</v>
      </c>
      <c r="G677" s="2">
        <v>32</v>
      </c>
      <c r="H677" s="2">
        <v>71</v>
      </c>
      <c r="I677" s="162">
        <v>13</v>
      </c>
      <c r="J677" s="383">
        <f t="shared" si="57"/>
        <v>22</v>
      </c>
      <c r="K677" s="383">
        <f t="shared" si="59"/>
        <v>13</v>
      </c>
      <c r="L677" s="930"/>
      <c r="M677" s="931"/>
      <c r="N677" s="931"/>
      <c r="O677" s="932"/>
      <c r="Q677" s="681" t="s">
        <v>1587</v>
      </c>
      <c r="R677" s="20"/>
      <c r="S677" s="20"/>
      <c r="T677" s="20"/>
      <c r="U677" s="20"/>
      <c r="V677" s="20"/>
      <c r="W677" s="20"/>
      <c r="X677" s="20"/>
      <c r="Y677" s="20"/>
      <c r="Z677" s="20"/>
      <c r="AA677" s="20" t="s">
        <v>532</v>
      </c>
      <c r="AB677" s="10"/>
      <c r="AC677" s="21"/>
    </row>
    <row r="678" spans="1:29" ht="15" customHeight="1" thickBot="1" x14ac:dyDescent="0.25">
      <c r="A678" s="756">
        <v>12</v>
      </c>
      <c r="B678" s="243" t="s">
        <v>1139</v>
      </c>
      <c r="C678" s="3">
        <v>22</v>
      </c>
      <c r="D678" s="3">
        <v>2</v>
      </c>
      <c r="E678" s="3">
        <v>0</v>
      </c>
      <c r="F678" s="3">
        <v>20</v>
      </c>
      <c r="G678" s="3">
        <v>24</v>
      </c>
      <c r="H678" s="3">
        <v>100</v>
      </c>
      <c r="I678" s="164">
        <v>6</v>
      </c>
      <c r="J678" s="383">
        <f t="shared" si="57"/>
        <v>22</v>
      </c>
      <c r="K678" s="383">
        <f t="shared" si="59"/>
        <v>6</v>
      </c>
      <c r="L678" s="933"/>
      <c r="M678" s="934"/>
      <c r="N678" s="934"/>
      <c r="O678" s="935"/>
      <c r="Q678" s="682" t="s">
        <v>727</v>
      </c>
      <c r="R678" s="23"/>
      <c r="S678" s="23"/>
      <c r="T678" s="23"/>
      <c r="U678" s="23"/>
      <c r="V678" s="23"/>
      <c r="W678" s="23"/>
      <c r="X678" s="23"/>
      <c r="Y678" s="23"/>
      <c r="Z678" s="23"/>
      <c r="AA678" s="23"/>
      <c r="AB678" s="23"/>
      <c r="AC678" s="15"/>
    </row>
    <row r="679" spans="1:29" ht="15" customHeight="1" x14ac:dyDescent="0.2">
      <c r="C679" s="383">
        <f t="shared" ref="C679:I679" si="62">SUM(C667:C678)</f>
        <v>264</v>
      </c>
      <c r="D679" s="383">
        <f t="shared" si="62"/>
        <v>111</v>
      </c>
      <c r="E679" s="383">
        <f t="shared" si="62"/>
        <v>42</v>
      </c>
      <c r="F679" s="383">
        <f t="shared" si="62"/>
        <v>110</v>
      </c>
      <c r="G679" s="383">
        <f t="shared" si="62"/>
        <v>584</v>
      </c>
      <c r="H679" s="383">
        <f t="shared" si="62"/>
        <v>584</v>
      </c>
      <c r="I679" s="383">
        <f t="shared" si="62"/>
        <v>375</v>
      </c>
      <c r="J679" s="383">
        <f t="shared" si="57"/>
        <v>263</v>
      </c>
      <c r="K679" s="383">
        <f t="shared" si="59"/>
        <v>375</v>
      </c>
      <c r="L679" s="4" t="s">
        <v>532</v>
      </c>
    </row>
    <row r="680" spans="1:29" ht="15" customHeight="1" thickBot="1" x14ac:dyDescent="0.25"/>
    <row r="681" spans="1:29" ht="15" customHeight="1" x14ac:dyDescent="0.2">
      <c r="A681" s="1131" t="s">
        <v>491</v>
      </c>
      <c r="B681" s="1132"/>
      <c r="C681" s="1170" t="s">
        <v>2408</v>
      </c>
      <c r="D681" s="1171"/>
      <c r="E681" s="1171"/>
      <c r="F681" s="1171"/>
      <c r="G681" s="1171"/>
      <c r="H681" s="1171"/>
      <c r="I681" s="1172"/>
      <c r="P681" s="5" t="s">
        <v>532</v>
      </c>
    </row>
    <row r="682" spans="1:29" ht="15" customHeight="1" thickBot="1" x14ac:dyDescent="0.25">
      <c r="A682" s="1133"/>
      <c r="B682" s="1134"/>
      <c r="C682" s="1173"/>
      <c r="D682" s="1174"/>
      <c r="E682" s="1174"/>
      <c r="F682" s="1174"/>
      <c r="G682" s="1174"/>
      <c r="H682" s="1174"/>
      <c r="I682" s="1175"/>
    </row>
    <row r="683" spans="1:29" ht="15" customHeight="1" thickBot="1" x14ac:dyDescent="0.25"/>
    <row r="684" spans="1:29" ht="15" customHeight="1" thickBot="1" x14ac:dyDescent="0.25">
      <c r="A684" s="1389" t="s">
        <v>2302</v>
      </c>
      <c r="B684" s="1390"/>
      <c r="C684" s="1390"/>
      <c r="D684" s="1390"/>
      <c r="E684" s="1390"/>
      <c r="F684" s="1391"/>
      <c r="G684" s="1386" t="s">
        <v>2408</v>
      </c>
      <c r="H684" s="1387"/>
      <c r="I684" s="1388"/>
      <c r="L684" s="952" t="s">
        <v>538</v>
      </c>
      <c r="M684" s="953"/>
      <c r="N684" s="953"/>
      <c r="O684" s="954"/>
    </row>
    <row r="685" spans="1:29" ht="15" customHeight="1" thickBot="1" x14ac:dyDescent="0.25">
      <c r="A685" s="741" t="s">
        <v>496</v>
      </c>
      <c r="B685" s="747" t="s">
        <v>497</v>
      </c>
      <c r="C685" s="748" t="s">
        <v>498</v>
      </c>
      <c r="D685" s="748" t="s">
        <v>499</v>
      </c>
      <c r="E685" s="748" t="s">
        <v>500</v>
      </c>
      <c r="F685" s="748" t="s">
        <v>501</v>
      </c>
      <c r="G685" s="749" t="s">
        <v>502</v>
      </c>
      <c r="H685" s="749" t="s">
        <v>503</v>
      </c>
      <c r="I685" s="750" t="s">
        <v>504</v>
      </c>
      <c r="L685" s="955"/>
      <c r="M685" s="956"/>
      <c r="N685" s="956"/>
      <c r="O685" s="957"/>
      <c r="Q685" s="24" t="s">
        <v>2409</v>
      </c>
      <c r="R685" s="420" t="s">
        <v>503</v>
      </c>
      <c r="S685" s="420" t="s">
        <v>541</v>
      </c>
      <c r="T685" s="420" t="s">
        <v>506</v>
      </c>
      <c r="U685" s="420" t="s">
        <v>1178</v>
      </c>
      <c r="V685" s="420" t="s">
        <v>322</v>
      </c>
      <c r="W685" s="420" t="s">
        <v>501</v>
      </c>
      <c r="X685" s="420" t="s">
        <v>544</v>
      </c>
      <c r="Y685" s="420" t="s">
        <v>591</v>
      </c>
      <c r="Z685" s="420" t="s">
        <v>777</v>
      </c>
      <c r="AA685" s="420" t="s">
        <v>1684</v>
      </c>
      <c r="AB685" s="420" t="s">
        <v>704</v>
      </c>
      <c r="AC685" s="421" t="s">
        <v>2162</v>
      </c>
    </row>
    <row r="686" spans="1:29" ht="15" customHeight="1" x14ac:dyDescent="0.2">
      <c r="A686" s="743">
        <v>1</v>
      </c>
      <c r="B686" s="239" t="s">
        <v>554</v>
      </c>
      <c r="C686" s="240">
        <v>22</v>
      </c>
      <c r="D686" s="240">
        <v>13</v>
      </c>
      <c r="E686" s="240">
        <v>6</v>
      </c>
      <c r="F686" s="240">
        <v>3</v>
      </c>
      <c r="G686" s="240">
        <v>36</v>
      </c>
      <c r="H686" s="240">
        <v>17</v>
      </c>
      <c r="I686" s="241">
        <v>45</v>
      </c>
      <c r="J686" s="383">
        <f t="shared" si="57"/>
        <v>22</v>
      </c>
      <c r="K686" s="383">
        <f t="shared" si="59"/>
        <v>45</v>
      </c>
      <c r="L686" s="927" t="s">
        <v>532</v>
      </c>
      <c r="M686" s="928"/>
      <c r="N686" s="928"/>
      <c r="O686" s="929"/>
      <c r="Q686" s="422" t="s">
        <v>503</v>
      </c>
      <c r="R686" s="10"/>
      <c r="S686" s="20" t="s">
        <v>1602</v>
      </c>
      <c r="T686" s="20" t="s">
        <v>1207</v>
      </c>
      <c r="U686" s="20" t="s">
        <v>1600</v>
      </c>
      <c r="V686" s="20" t="s">
        <v>1643</v>
      </c>
      <c r="W686" s="20" t="s">
        <v>1546</v>
      </c>
      <c r="X686" s="20" t="s">
        <v>1210</v>
      </c>
      <c r="Y686" s="20" t="s">
        <v>844</v>
      </c>
      <c r="Z686" s="20" t="s">
        <v>844</v>
      </c>
      <c r="AA686" s="20" t="s">
        <v>1646</v>
      </c>
      <c r="AB686" s="20" t="s">
        <v>1540</v>
      </c>
      <c r="AC686" s="21" t="s">
        <v>1539</v>
      </c>
    </row>
    <row r="687" spans="1:29" ht="15" customHeight="1" x14ac:dyDescent="0.2">
      <c r="A687" s="744">
        <v>2</v>
      </c>
      <c r="B687" s="242" t="s">
        <v>1431</v>
      </c>
      <c r="C687" s="2">
        <v>22</v>
      </c>
      <c r="D687" s="2">
        <v>12</v>
      </c>
      <c r="E687" s="2">
        <v>6</v>
      </c>
      <c r="F687" s="2">
        <v>4</v>
      </c>
      <c r="G687" s="2">
        <v>36</v>
      </c>
      <c r="H687" s="2">
        <v>21</v>
      </c>
      <c r="I687" s="162">
        <v>42</v>
      </c>
      <c r="J687" s="383">
        <f t="shared" si="57"/>
        <v>22</v>
      </c>
      <c r="K687" s="383">
        <f t="shared" si="59"/>
        <v>42</v>
      </c>
      <c r="L687" s="930"/>
      <c r="M687" s="931"/>
      <c r="N687" s="931"/>
      <c r="O687" s="932"/>
      <c r="Q687" s="422" t="s">
        <v>541</v>
      </c>
      <c r="R687" s="20" t="s">
        <v>1488</v>
      </c>
      <c r="S687" s="10"/>
      <c r="T687" s="20" t="s">
        <v>844</v>
      </c>
      <c r="U687" s="20" t="s">
        <v>1597</v>
      </c>
      <c r="V687" s="20" t="s">
        <v>1600</v>
      </c>
      <c r="W687" s="20" t="s">
        <v>1494</v>
      </c>
      <c r="X687" s="20" t="s">
        <v>1602</v>
      </c>
      <c r="Y687" s="20" t="s">
        <v>1599</v>
      </c>
      <c r="Z687" s="20" t="s">
        <v>1490</v>
      </c>
      <c r="AA687" s="20" t="s">
        <v>1210</v>
      </c>
      <c r="AB687" s="20" t="s">
        <v>1603</v>
      </c>
      <c r="AC687" s="21" t="s">
        <v>844</v>
      </c>
    </row>
    <row r="688" spans="1:29" ht="15" customHeight="1" x14ac:dyDescent="0.2">
      <c r="A688" s="744">
        <v>3</v>
      </c>
      <c r="B688" s="242" t="s">
        <v>2163</v>
      </c>
      <c r="C688" s="2">
        <v>22</v>
      </c>
      <c r="D688" s="2">
        <v>10</v>
      </c>
      <c r="E688" s="2">
        <v>7</v>
      </c>
      <c r="F688" s="2">
        <v>5</v>
      </c>
      <c r="G688" s="2">
        <v>36</v>
      </c>
      <c r="H688" s="2">
        <v>27</v>
      </c>
      <c r="I688" s="162">
        <v>37</v>
      </c>
      <c r="J688" s="383">
        <f t="shared" si="57"/>
        <v>22</v>
      </c>
      <c r="K688" s="383">
        <f t="shared" si="59"/>
        <v>37</v>
      </c>
      <c r="L688" s="930"/>
      <c r="M688" s="931"/>
      <c r="N688" s="931"/>
      <c r="O688" s="932"/>
      <c r="Q688" s="422" t="s">
        <v>506</v>
      </c>
      <c r="R688" s="20" t="s">
        <v>1597</v>
      </c>
      <c r="S688" s="20" t="s">
        <v>1602</v>
      </c>
      <c r="T688" s="10"/>
      <c r="U688" s="20" t="s">
        <v>1488</v>
      </c>
      <c r="V688" s="20" t="s">
        <v>1599</v>
      </c>
      <c r="W688" s="20" t="s">
        <v>1207</v>
      </c>
      <c r="X688" s="20" t="s">
        <v>1646</v>
      </c>
      <c r="Y688" s="20" t="s">
        <v>1493</v>
      </c>
      <c r="Z688" s="20" t="s">
        <v>1494</v>
      </c>
      <c r="AA688" s="20" t="s">
        <v>1207</v>
      </c>
      <c r="AB688" s="20" t="s">
        <v>1488</v>
      </c>
      <c r="AC688" s="21" t="s">
        <v>1599</v>
      </c>
    </row>
    <row r="689" spans="1:31" ht="15" customHeight="1" x14ac:dyDescent="0.2">
      <c r="A689" s="744">
        <v>4</v>
      </c>
      <c r="B689" s="242" t="s">
        <v>816</v>
      </c>
      <c r="C689" s="2">
        <v>22</v>
      </c>
      <c r="D689" s="2">
        <v>10</v>
      </c>
      <c r="E689" s="2">
        <v>4</v>
      </c>
      <c r="F689" s="2">
        <v>8</v>
      </c>
      <c r="G689" s="2">
        <v>39</v>
      </c>
      <c r="H689" s="2">
        <v>33</v>
      </c>
      <c r="I689" s="162">
        <v>34</v>
      </c>
      <c r="J689" s="383">
        <f t="shared" ref="J689:J752" si="63">D689+E689+F689</f>
        <v>22</v>
      </c>
      <c r="K689" s="383">
        <f t="shared" si="59"/>
        <v>34</v>
      </c>
      <c r="L689" s="930"/>
      <c r="M689" s="931"/>
      <c r="N689" s="931"/>
      <c r="O689" s="932"/>
      <c r="Q689" s="422" t="s">
        <v>1178</v>
      </c>
      <c r="R689" s="20" t="s">
        <v>1599</v>
      </c>
      <c r="S689" s="20" t="s">
        <v>1539</v>
      </c>
      <c r="T689" s="20" t="s">
        <v>844</v>
      </c>
      <c r="U689" s="10"/>
      <c r="V689" s="20" t="s">
        <v>1539</v>
      </c>
      <c r="W689" s="20" t="s">
        <v>1494</v>
      </c>
      <c r="X689" s="20" t="s">
        <v>1210</v>
      </c>
      <c r="Y689" s="20" t="s">
        <v>1646</v>
      </c>
      <c r="Z689" s="20" t="s">
        <v>1795</v>
      </c>
      <c r="AA689" s="20" t="s">
        <v>1488</v>
      </c>
      <c r="AB689" s="20" t="s">
        <v>1603</v>
      </c>
      <c r="AC689" s="21" t="s">
        <v>1210</v>
      </c>
    </row>
    <row r="690" spans="1:31" ht="15" customHeight="1" x14ac:dyDescent="0.2">
      <c r="A690" s="744">
        <v>5</v>
      </c>
      <c r="B690" s="242" t="s">
        <v>708</v>
      </c>
      <c r="C690" s="2">
        <v>22</v>
      </c>
      <c r="D690" s="2">
        <v>9</v>
      </c>
      <c r="E690" s="2">
        <v>7</v>
      </c>
      <c r="F690" s="2">
        <v>6</v>
      </c>
      <c r="G690" s="2">
        <v>40</v>
      </c>
      <c r="H690" s="2">
        <v>36</v>
      </c>
      <c r="I690" s="162">
        <v>34</v>
      </c>
      <c r="J690" s="383">
        <f t="shared" si="63"/>
        <v>22</v>
      </c>
      <c r="K690" s="383">
        <f t="shared" si="59"/>
        <v>34</v>
      </c>
      <c r="L690" s="930"/>
      <c r="M690" s="931"/>
      <c r="N690" s="931"/>
      <c r="O690" s="932"/>
      <c r="Q690" s="422" t="s">
        <v>322</v>
      </c>
      <c r="R690" s="20" t="s">
        <v>1210</v>
      </c>
      <c r="S690" s="20" t="s">
        <v>1207</v>
      </c>
      <c r="T690" s="20" t="s">
        <v>1646</v>
      </c>
      <c r="U690" s="20" t="s">
        <v>1494</v>
      </c>
      <c r="V690" s="10"/>
      <c r="W690" s="20" t="s">
        <v>1540</v>
      </c>
      <c r="X690" s="20" t="s">
        <v>1540</v>
      </c>
      <c r="Y690" s="20" t="s">
        <v>1210</v>
      </c>
      <c r="Z690" s="20" t="s">
        <v>1494</v>
      </c>
      <c r="AA690" s="20" t="s">
        <v>844</v>
      </c>
      <c r="AB690" s="20" t="s">
        <v>1490</v>
      </c>
      <c r="AC690" s="21" t="s">
        <v>1210</v>
      </c>
    </row>
    <row r="691" spans="1:31" ht="15" customHeight="1" x14ac:dyDescent="0.2">
      <c r="A691" s="744">
        <v>6</v>
      </c>
      <c r="B691" s="242" t="s">
        <v>781</v>
      </c>
      <c r="C691" s="2">
        <v>22</v>
      </c>
      <c r="D691" s="2">
        <v>9</v>
      </c>
      <c r="E691" s="2">
        <v>4</v>
      </c>
      <c r="F691" s="2">
        <v>9</v>
      </c>
      <c r="G691" s="2">
        <v>35</v>
      </c>
      <c r="H691" s="2">
        <v>30</v>
      </c>
      <c r="I691" s="162">
        <v>31</v>
      </c>
      <c r="J691" s="383">
        <f t="shared" si="63"/>
        <v>22</v>
      </c>
      <c r="K691" s="383">
        <f t="shared" si="59"/>
        <v>31</v>
      </c>
      <c r="L691" s="930"/>
      <c r="M691" s="931"/>
      <c r="N691" s="931"/>
      <c r="O691" s="932"/>
      <c r="Q691" s="422" t="s">
        <v>501</v>
      </c>
      <c r="R691" s="20" t="s">
        <v>1488</v>
      </c>
      <c r="S691" s="20" t="s">
        <v>1496</v>
      </c>
      <c r="T691" s="20" t="s">
        <v>1207</v>
      </c>
      <c r="U691" s="20" t="s">
        <v>1539</v>
      </c>
      <c r="V691" s="20" t="s">
        <v>844</v>
      </c>
      <c r="W691" s="10"/>
      <c r="X691" s="20" t="s">
        <v>1210</v>
      </c>
      <c r="Y691" s="20" t="s">
        <v>1646</v>
      </c>
      <c r="Z691" s="20" t="s">
        <v>1495</v>
      </c>
      <c r="AA691" s="20" t="s">
        <v>1488</v>
      </c>
      <c r="AB691" s="20" t="s">
        <v>1602</v>
      </c>
      <c r="AC691" s="21" t="s">
        <v>1207</v>
      </c>
    </row>
    <row r="692" spans="1:31" ht="15" customHeight="1" x14ac:dyDescent="0.2">
      <c r="A692" s="744">
        <v>7</v>
      </c>
      <c r="B692" s="242" t="s">
        <v>1180</v>
      </c>
      <c r="C692" s="2">
        <v>22</v>
      </c>
      <c r="D692" s="2">
        <v>9</v>
      </c>
      <c r="E692" s="2">
        <v>3</v>
      </c>
      <c r="F692" s="2">
        <v>10</v>
      </c>
      <c r="G692" s="2">
        <v>37</v>
      </c>
      <c r="H692" s="2">
        <v>41</v>
      </c>
      <c r="I692" s="162">
        <v>30</v>
      </c>
      <c r="J692" s="383">
        <f t="shared" si="63"/>
        <v>22</v>
      </c>
      <c r="K692" s="383">
        <f t="shared" si="59"/>
        <v>30</v>
      </c>
      <c r="L692" s="930"/>
      <c r="M692" s="931"/>
      <c r="N692" s="931"/>
      <c r="O692" s="932"/>
      <c r="Q692" s="422" t="s">
        <v>544</v>
      </c>
      <c r="R692" s="20" t="s">
        <v>1646</v>
      </c>
      <c r="S692" s="20" t="s">
        <v>1599</v>
      </c>
      <c r="T692" s="20" t="s">
        <v>1496</v>
      </c>
      <c r="U692" s="20" t="s">
        <v>1642</v>
      </c>
      <c r="V692" s="20" t="s">
        <v>1597</v>
      </c>
      <c r="W692" s="20" t="s">
        <v>1675</v>
      </c>
      <c r="X692" s="10"/>
      <c r="Y692" s="20" t="s">
        <v>1599</v>
      </c>
      <c r="Z692" s="20" t="s">
        <v>1491</v>
      </c>
      <c r="AA692" s="20" t="s">
        <v>1207</v>
      </c>
      <c r="AB692" s="20" t="s">
        <v>1795</v>
      </c>
      <c r="AC692" s="21" t="s">
        <v>1603</v>
      </c>
    </row>
    <row r="693" spans="1:31" ht="15" customHeight="1" x14ac:dyDescent="0.2">
      <c r="A693" s="744">
        <v>8</v>
      </c>
      <c r="B693" s="242" t="s">
        <v>534</v>
      </c>
      <c r="C693" s="2">
        <v>22</v>
      </c>
      <c r="D693" s="2">
        <v>7</v>
      </c>
      <c r="E693" s="2">
        <v>7</v>
      </c>
      <c r="F693" s="2">
        <v>8</v>
      </c>
      <c r="G693" s="2">
        <v>30</v>
      </c>
      <c r="H693" s="2">
        <v>24</v>
      </c>
      <c r="I693" s="162">
        <v>28</v>
      </c>
      <c r="J693" s="383">
        <f t="shared" si="63"/>
        <v>22</v>
      </c>
      <c r="K693" s="383">
        <f t="shared" si="59"/>
        <v>28</v>
      </c>
      <c r="L693" s="930"/>
      <c r="M693" s="931"/>
      <c r="N693" s="931"/>
      <c r="O693" s="932"/>
      <c r="Q693" s="422" t="s">
        <v>591</v>
      </c>
      <c r="R693" s="20" t="s">
        <v>1489</v>
      </c>
      <c r="S693" s="20" t="s">
        <v>1599</v>
      </c>
      <c r="T693" s="20" t="s">
        <v>1543</v>
      </c>
      <c r="U693" s="20" t="s">
        <v>355</v>
      </c>
      <c r="V693" s="20" t="s">
        <v>1207</v>
      </c>
      <c r="W693" s="20" t="s">
        <v>1493</v>
      </c>
      <c r="X693" s="20" t="s">
        <v>1597</v>
      </c>
      <c r="Y693" s="10"/>
      <c r="Z693" s="20" t="s">
        <v>1540</v>
      </c>
      <c r="AA693" s="20" t="s">
        <v>1602</v>
      </c>
      <c r="AB693" s="20" t="s">
        <v>1599</v>
      </c>
      <c r="AC693" s="21" t="s">
        <v>1646</v>
      </c>
    </row>
    <row r="694" spans="1:31" ht="15" customHeight="1" x14ac:dyDescent="0.2">
      <c r="A694" s="744">
        <v>9</v>
      </c>
      <c r="B694" s="242" t="s">
        <v>819</v>
      </c>
      <c r="C694" s="2">
        <v>22</v>
      </c>
      <c r="D694" s="2">
        <v>6</v>
      </c>
      <c r="E694" s="2">
        <v>10</v>
      </c>
      <c r="F694" s="2">
        <v>6</v>
      </c>
      <c r="G694" s="2">
        <v>34</v>
      </c>
      <c r="H694" s="2">
        <v>31</v>
      </c>
      <c r="I694" s="162">
        <v>28</v>
      </c>
      <c r="J694" s="383">
        <f t="shared" si="63"/>
        <v>22</v>
      </c>
      <c r="K694" s="383">
        <f t="shared" si="59"/>
        <v>28</v>
      </c>
      <c r="L694" s="930"/>
      <c r="M694" s="931"/>
      <c r="N694" s="931"/>
      <c r="O694" s="932"/>
      <c r="Q694" s="422" t="s">
        <v>777</v>
      </c>
      <c r="R694" s="20" t="s">
        <v>1602</v>
      </c>
      <c r="S694" s="20" t="s">
        <v>1210</v>
      </c>
      <c r="T694" s="20" t="s">
        <v>1487</v>
      </c>
      <c r="U694" s="20" t="s">
        <v>1599</v>
      </c>
      <c r="V694" s="20" t="s">
        <v>1487</v>
      </c>
      <c r="W694" s="20" t="s">
        <v>1490</v>
      </c>
      <c r="X694" s="20" t="s">
        <v>1207</v>
      </c>
      <c r="Y694" s="20" t="s">
        <v>1207</v>
      </c>
      <c r="Z694" s="10"/>
      <c r="AA694" s="20" t="s">
        <v>844</v>
      </c>
      <c r="AB694" s="20" t="s">
        <v>844</v>
      </c>
      <c r="AC694" s="21" t="s">
        <v>1488</v>
      </c>
    </row>
    <row r="695" spans="1:31" ht="15" customHeight="1" x14ac:dyDescent="0.2">
      <c r="A695" s="744">
        <v>10</v>
      </c>
      <c r="B695" s="242" t="s">
        <v>128</v>
      </c>
      <c r="C695" s="2">
        <v>22</v>
      </c>
      <c r="D695" s="2">
        <v>8</v>
      </c>
      <c r="E695" s="2">
        <v>4</v>
      </c>
      <c r="F695" s="2">
        <v>10</v>
      </c>
      <c r="G695" s="2">
        <v>36</v>
      </c>
      <c r="H695" s="2">
        <v>39</v>
      </c>
      <c r="I695" s="162">
        <v>28</v>
      </c>
      <c r="J695" s="383">
        <f t="shared" si="63"/>
        <v>22</v>
      </c>
      <c r="K695" s="383">
        <f t="shared" si="59"/>
        <v>28</v>
      </c>
      <c r="L695" s="930"/>
      <c r="M695" s="931"/>
      <c r="N695" s="931"/>
      <c r="O695" s="932"/>
      <c r="Q695" s="422" t="s">
        <v>1684</v>
      </c>
      <c r="R695" s="20" t="s">
        <v>1493</v>
      </c>
      <c r="S695" s="20" t="s">
        <v>1488</v>
      </c>
      <c r="T695" s="20" t="s">
        <v>1207</v>
      </c>
      <c r="U695" s="20" t="s">
        <v>1642</v>
      </c>
      <c r="V695" s="20" t="s">
        <v>1540</v>
      </c>
      <c r="W695" s="20" t="s">
        <v>1490</v>
      </c>
      <c r="X695" s="20" t="s">
        <v>1490</v>
      </c>
      <c r="Y695" s="20" t="s">
        <v>1597</v>
      </c>
      <c r="Z695" s="20" t="s">
        <v>1597</v>
      </c>
      <c r="AA695" s="10"/>
      <c r="AB695" s="20" t="s">
        <v>844</v>
      </c>
      <c r="AC695" s="21" t="s">
        <v>1493</v>
      </c>
    </row>
    <row r="696" spans="1:31" ht="15" customHeight="1" x14ac:dyDescent="0.2">
      <c r="A696" s="744">
        <v>11</v>
      </c>
      <c r="B696" s="242" t="s">
        <v>174</v>
      </c>
      <c r="C696" s="2">
        <v>22</v>
      </c>
      <c r="D696" s="2">
        <v>6</v>
      </c>
      <c r="E696" s="2">
        <v>3</v>
      </c>
      <c r="F696" s="2">
        <v>13</v>
      </c>
      <c r="G696" s="2">
        <v>28</v>
      </c>
      <c r="H696" s="2">
        <v>41</v>
      </c>
      <c r="I696" s="162">
        <v>21</v>
      </c>
      <c r="J696" s="383">
        <f t="shared" si="63"/>
        <v>22</v>
      </c>
      <c r="K696" s="383">
        <f t="shared" si="59"/>
        <v>21</v>
      </c>
      <c r="L696" s="930"/>
      <c r="M696" s="931"/>
      <c r="N696" s="931"/>
      <c r="O696" s="932"/>
      <c r="Q696" s="422" t="s">
        <v>704</v>
      </c>
      <c r="R696" s="20" t="s">
        <v>844</v>
      </c>
      <c r="S696" s="20" t="s">
        <v>1488</v>
      </c>
      <c r="T696" s="20" t="s">
        <v>1488</v>
      </c>
      <c r="U696" s="20" t="s">
        <v>1487</v>
      </c>
      <c r="V696" s="20" t="s">
        <v>1601</v>
      </c>
      <c r="W696" s="20" t="s">
        <v>1487</v>
      </c>
      <c r="X696" s="20" t="s">
        <v>1207</v>
      </c>
      <c r="Y696" s="20" t="s">
        <v>1488</v>
      </c>
      <c r="Z696" s="20" t="s">
        <v>1543</v>
      </c>
      <c r="AA696" s="20" t="s">
        <v>1602</v>
      </c>
      <c r="AB696" s="10"/>
      <c r="AC696" s="21" t="s">
        <v>1541</v>
      </c>
    </row>
    <row r="697" spans="1:31" ht="15" customHeight="1" thickBot="1" x14ac:dyDescent="0.25">
      <c r="A697" s="745">
        <v>12</v>
      </c>
      <c r="B697" s="243" t="s">
        <v>1923</v>
      </c>
      <c r="C697" s="3">
        <v>22</v>
      </c>
      <c r="D697" s="3">
        <v>1</v>
      </c>
      <c r="E697" s="3">
        <v>3</v>
      </c>
      <c r="F697" s="3">
        <v>18</v>
      </c>
      <c r="G697" s="3">
        <v>10</v>
      </c>
      <c r="H697" s="3">
        <v>57</v>
      </c>
      <c r="I697" s="164">
        <v>6</v>
      </c>
      <c r="J697" s="383">
        <f t="shared" si="63"/>
        <v>22</v>
      </c>
      <c r="K697" s="383">
        <f t="shared" si="59"/>
        <v>6</v>
      </c>
      <c r="L697" s="933"/>
      <c r="M697" s="934"/>
      <c r="N697" s="934"/>
      <c r="O697" s="935"/>
      <c r="Q697" s="423" t="s">
        <v>2162</v>
      </c>
      <c r="R697" s="23" t="s">
        <v>1597</v>
      </c>
      <c r="S697" s="23" t="s">
        <v>1207</v>
      </c>
      <c r="T697" s="23" t="s">
        <v>1490</v>
      </c>
      <c r="U697" s="23" t="s">
        <v>844</v>
      </c>
      <c r="V697" s="23" t="s">
        <v>1546</v>
      </c>
      <c r="W697" s="23" t="s">
        <v>1490</v>
      </c>
      <c r="X697" s="23" t="s">
        <v>1488</v>
      </c>
      <c r="Y697" s="23" t="s">
        <v>1597</v>
      </c>
      <c r="Z697" s="23" t="s">
        <v>1646</v>
      </c>
      <c r="AA697" s="23" t="s">
        <v>1599</v>
      </c>
      <c r="AB697" s="23" t="s">
        <v>1207</v>
      </c>
      <c r="AC697" s="15"/>
    </row>
    <row r="698" spans="1:31" ht="15" customHeight="1" x14ac:dyDescent="0.2">
      <c r="C698" s="383">
        <f t="shared" ref="C698:I698" si="64">SUM(C686:C697)</f>
        <v>264</v>
      </c>
      <c r="D698" s="383">
        <f t="shared" si="64"/>
        <v>100</v>
      </c>
      <c r="E698" s="383">
        <f t="shared" si="64"/>
        <v>64</v>
      </c>
      <c r="F698" s="383">
        <f t="shared" si="64"/>
        <v>100</v>
      </c>
      <c r="G698" s="383">
        <f t="shared" si="64"/>
        <v>397</v>
      </c>
      <c r="H698" s="383">
        <f t="shared" si="64"/>
        <v>397</v>
      </c>
      <c r="I698" s="383">
        <f t="shared" si="64"/>
        <v>364</v>
      </c>
      <c r="J698" s="383">
        <f t="shared" si="63"/>
        <v>264</v>
      </c>
      <c r="K698" s="383">
        <f t="shared" si="59"/>
        <v>364</v>
      </c>
      <c r="L698" s="4" t="s">
        <v>532</v>
      </c>
    </row>
    <row r="699" spans="1:31" ht="15" customHeight="1" thickBot="1" x14ac:dyDescent="0.25">
      <c r="J699" s="383" t="s">
        <v>532</v>
      </c>
      <c r="Q699" s="5" t="s">
        <v>532</v>
      </c>
    </row>
    <row r="700" spans="1:31" ht="15" customHeight="1" thickBot="1" x14ac:dyDescent="0.25">
      <c r="A700" s="1384" t="s">
        <v>2304</v>
      </c>
      <c r="B700" s="1385"/>
      <c r="C700" s="1385"/>
      <c r="D700" s="1385"/>
      <c r="E700" s="1385"/>
      <c r="F700" s="1385"/>
      <c r="G700" s="1386" t="s">
        <v>2408</v>
      </c>
      <c r="H700" s="1387"/>
      <c r="I700" s="1388"/>
      <c r="J700" s="383" t="s">
        <v>532</v>
      </c>
      <c r="L700" s="952" t="s">
        <v>538</v>
      </c>
      <c r="M700" s="953"/>
      <c r="N700" s="953"/>
      <c r="O700" s="954"/>
    </row>
    <row r="701" spans="1:31" ht="15" customHeight="1" thickBot="1" x14ac:dyDescent="0.25">
      <c r="A701" s="751" t="s">
        <v>496</v>
      </c>
      <c r="B701" s="763" t="s">
        <v>497</v>
      </c>
      <c r="C701" s="742" t="s">
        <v>498</v>
      </c>
      <c r="D701" s="742" t="s">
        <v>499</v>
      </c>
      <c r="E701" s="742" t="s">
        <v>500</v>
      </c>
      <c r="F701" s="742" t="s">
        <v>501</v>
      </c>
      <c r="G701" s="764" t="s">
        <v>502</v>
      </c>
      <c r="H701" s="764" t="s">
        <v>503</v>
      </c>
      <c r="I701" s="765" t="s">
        <v>504</v>
      </c>
      <c r="J701" s="383" t="s">
        <v>532</v>
      </c>
      <c r="L701" s="955"/>
      <c r="M701" s="956"/>
      <c r="N701" s="956"/>
      <c r="O701" s="957"/>
      <c r="Q701" s="24" t="s">
        <v>2409</v>
      </c>
      <c r="R701" s="420" t="s">
        <v>541</v>
      </c>
      <c r="S701" s="420" t="s">
        <v>1344</v>
      </c>
      <c r="T701" s="420" t="s">
        <v>1345</v>
      </c>
      <c r="U701" s="420" t="s">
        <v>500</v>
      </c>
      <c r="V701" s="420" t="s">
        <v>158</v>
      </c>
      <c r="W701" s="420" t="s">
        <v>511</v>
      </c>
      <c r="X701" s="420" t="s">
        <v>610</v>
      </c>
      <c r="Y701" s="420" t="s">
        <v>566</v>
      </c>
      <c r="Z701" s="420" t="s">
        <v>514</v>
      </c>
      <c r="AA701" s="420" t="s">
        <v>533</v>
      </c>
      <c r="AB701" s="420" t="s">
        <v>769</v>
      </c>
      <c r="AC701" s="420" t="s">
        <v>1313</v>
      </c>
      <c r="AD701" s="420" t="s">
        <v>547</v>
      </c>
      <c r="AE701" s="421" t="s">
        <v>1306</v>
      </c>
    </row>
    <row r="702" spans="1:31" ht="15" customHeight="1" x14ac:dyDescent="0.2">
      <c r="A702" s="743">
        <v>1</v>
      </c>
      <c r="B702" s="239" t="s">
        <v>529</v>
      </c>
      <c r="C702" s="240">
        <v>26</v>
      </c>
      <c r="D702" s="240">
        <v>17</v>
      </c>
      <c r="E702" s="240">
        <v>4</v>
      </c>
      <c r="F702" s="240">
        <v>5</v>
      </c>
      <c r="G702" s="240">
        <v>41</v>
      </c>
      <c r="H702" s="240">
        <v>21</v>
      </c>
      <c r="I702" s="241">
        <v>55</v>
      </c>
      <c r="J702" s="383">
        <f t="shared" si="63"/>
        <v>26</v>
      </c>
      <c r="K702" s="383">
        <f t="shared" si="59"/>
        <v>55</v>
      </c>
      <c r="L702" s="927" t="s">
        <v>532</v>
      </c>
      <c r="M702" s="928"/>
      <c r="N702" s="928"/>
      <c r="O702" s="929"/>
      <c r="Q702" s="422" t="s">
        <v>541</v>
      </c>
      <c r="R702" s="10"/>
      <c r="S702" s="20" t="s">
        <v>1210</v>
      </c>
      <c r="T702" s="20" t="s">
        <v>1642</v>
      </c>
      <c r="U702" s="20" t="s">
        <v>1210</v>
      </c>
      <c r="V702" s="20" t="s">
        <v>1495</v>
      </c>
      <c r="W702" s="20" t="s">
        <v>1599</v>
      </c>
      <c r="X702" s="20" t="s">
        <v>1495</v>
      </c>
      <c r="Y702" s="20" t="s">
        <v>1602</v>
      </c>
      <c r="Z702" s="20" t="s">
        <v>1539</v>
      </c>
      <c r="AA702" s="20" t="s">
        <v>1643</v>
      </c>
      <c r="AB702" s="20" t="s">
        <v>1541</v>
      </c>
      <c r="AC702" s="20" t="s">
        <v>1487</v>
      </c>
      <c r="AD702" s="20" t="s">
        <v>1490</v>
      </c>
      <c r="AE702" s="21" t="s">
        <v>1601</v>
      </c>
    </row>
    <row r="703" spans="1:31" ht="15" customHeight="1" x14ac:dyDescent="0.2">
      <c r="A703" s="744">
        <v>2</v>
      </c>
      <c r="B703" s="242" t="s">
        <v>767</v>
      </c>
      <c r="C703" s="2">
        <v>28</v>
      </c>
      <c r="D703" s="2">
        <v>16</v>
      </c>
      <c r="E703" s="2">
        <v>6</v>
      </c>
      <c r="F703" s="2">
        <v>4</v>
      </c>
      <c r="G703" s="2">
        <v>63</v>
      </c>
      <c r="H703" s="2">
        <v>33</v>
      </c>
      <c r="I703" s="162">
        <v>54</v>
      </c>
      <c r="J703" s="383">
        <f t="shared" si="63"/>
        <v>26</v>
      </c>
      <c r="K703" s="383">
        <f t="shared" si="59"/>
        <v>54</v>
      </c>
      <c r="L703" s="930"/>
      <c r="M703" s="931"/>
      <c r="N703" s="931"/>
      <c r="O703" s="932"/>
      <c r="Q703" s="422" t="s">
        <v>1344</v>
      </c>
      <c r="R703" s="20" t="s">
        <v>1600</v>
      </c>
      <c r="S703" s="10"/>
      <c r="T703" s="20" t="s">
        <v>1210</v>
      </c>
      <c r="U703" s="20" t="s">
        <v>1493</v>
      </c>
      <c r="V703" s="20" t="s">
        <v>1207</v>
      </c>
      <c r="W703" s="20" t="s">
        <v>1494</v>
      </c>
      <c r="X703" s="20" t="s">
        <v>1597</v>
      </c>
      <c r="Y703" s="20" t="s">
        <v>844</v>
      </c>
      <c r="Z703" s="20" t="s">
        <v>1597</v>
      </c>
      <c r="AA703" s="20" t="s">
        <v>1490</v>
      </c>
      <c r="AB703" s="20" t="s">
        <v>1210</v>
      </c>
      <c r="AC703" s="20" t="s">
        <v>1493</v>
      </c>
      <c r="AD703" s="20" t="s">
        <v>1597</v>
      </c>
      <c r="AE703" s="21" t="s">
        <v>1495</v>
      </c>
    </row>
    <row r="704" spans="1:31" ht="15" customHeight="1" x14ac:dyDescent="0.2">
      <c r="A704" s="744">
        <v>3</v>
      </c>
      <c r="B704" s="242" t="s">
        <v>1598</v>
      </c>
      <c r="C704" s="2">
        <v>26</v>
      </c>
      <c r="D704" s="2">
        <v>15</v>
      </c>
      <c r="E704" s="2">
        <v>4</v>
      </c>
      <c r="F704" s="2">
        <v>7</v>
      </c>
      <c r="G704" s="2">
        <v>43</v>
      </c>
      <c r="H704" s="2">
        <v>32</v>
      </c>
      <c r="I704" s="162">
        <v>49</v>
      </c>
      <c r="J704" s="383">
        <f t="shared" si="63"/>
        <v>26</v>
      </c>
      <c r="K704" s="383">
        <f t="shared" si="59"/>
        <v>49</v>
      </c>
      <c r="L704" s="930"/>
      <c r="M704" s="931"/>
      <c r="N704" s="931"/>
      <c r="O704" s="932"/>
      <c r="Q704" s="422" t="s">
        <v>1345</v>
      </c>
      <c r="R704" s="20" t="s">
        <v>1599</v>
      </c>
      <c r="S704" s="20" t="s">
        <v>1495</v>
      </c>
      <c r="T704" s="10"/>
      <c r="U704" s="20" t="s">
        <v>1487</v>
      </c>
      <c r="V704" s="20" t="s">
        <v>1207</v>
      </c>
      <c r="W704" s="20" t="s">
        <v>1210</v>
      </c>
      <c r="X704" s="20" t="s">
        <v>1207</v>
      </c>
      <c r="Y704" s="20" t="s">
        <v>1539</v>
      </c>
      <c r="Z704" s="20" t="s">
        <v>1602</v>
      </c>
      <c r="AA704" s="20" t="s">
        <v>1210</v>
      </c>
      <c r="AB704" s="20" t="s">
        <v>1488</v>
      </c>
      <c r="AC704" s="20" t="s">
        <v>1488</v>
      </c>
      <c r="AD704" s="20" t="s">
        <v>1488</v>
      </c>
      <c r="AE704" s="21" t="s">
        <v>1600</v>
      </c>
    </row>
    <row r="705" spans="1:31" ht="15" customHeight="1" x14ac:dyDescent="0.2">
      <c r="A705" s="744">
        <v>4</v>
      </c>
      <c r="B705" s="242" t="s">
        <v>575</v>
      </c>
      <c r="C705" s="2">
        <v>26</v>
      </c>
      <c r="D705" s="2">
        <v>15</v>
      </c>
      <c r="E705" s="2">
        <v>3</v>
      </c>
      <c r="F705" s="2">
        <v>8</v>
      </c>
      <c r="G705" s="2">
        <v>65</v>
      </c>
      <c r="H705" s="2">
        <v>41</v>
      </c>
      <c r="I705" s="162">
        <v>48</v>
      </c>
      <c r="J705" s="383">
        <f t="shared" si="63"/>
        <v>26</v>
      </c>
      <c r="K705" s="383">
        <f t="shared" si="59"/>
        <v>48</v>
      </c>
      <c r="L705" s="930"/>
      <c r="M705" s="931"/>
      <c r="N705" s="931"/>
      <c r="O705" s="932"/>
      <c r="Q705" s="422" t="s">
        <v>500</v>
      </c>
      <c r="R705" s="20" t="s">
        <v>1602</v>
      </c>
      <c r="S705" s="20" t="s">
        <v>844</v>
      </c>
      <c r="T705" s="20" t="s">
        <v>1600</v>
      </c>
      <c r="U705" s="10"/>
      <c r="V705" s="20" t="s">
        <v>1487</v>
      </c>
      <c r="W705" s="20" t="s">
        <v>1490</v>
      </c>
      <c r="X705" s="20" t="s">
        <v>1602</v>
      </c>
      <c r="Y705" s="20" t="s">
        <v>1210</v>
      </c>
      <c r="Z705" s="20" t="s">
        <v>1599</v>
      </c>
      <c r="AA705" s="20" t="s">
        <v>1646</v>
      </c>
      <c r="AB705" s="20" t="s">
        <v>1539</v>
      </c>
      <c r="AC705" s="20" t="s">
        <v>1489</v>
      </c>
      <c r="AD705" s="20" t="s">
        <v>1210</v>
      </c>
      <c r="AE705" s="21" t="s">
        <v>1207</v>
      </c>
    </row>
    <row r="706" spans="1:31" ht="15" customHeight="1" x14ac:dyDescent="0.2">
      <c r="A706" s="744">
        <v>5</v>
      </c>
      <c r="B706" s="242" t="s">
        <v>1307</v>
      </c>
      <c r="C706" s="2">
        <v>26</v>
      </c>
      <c r="D706" s="2">
        <v>15</v>
      </c>
      <c r="E706" s="2">
        <v>2</v>
      </c>
      <c r="F706" s="2">
        <v>9</v>
      </c>
      <c r="G706" s="2">
        <v>53</v>
      </c>
      <c r="H706" s="2">
        <v>43</v>
      </c>
      <c r="I706" s="162">
        <v>47</v>
      </c>
      <c r="J706" s="383">
        <f t="shared" si="63"/>
        <v>26</v>
      </c>
      <c r="K706" s="383">
        <f t="shared" si="59"/>
        <v>47</v>
      </c>
      <c r="L706" s="930"/>
      <c r="M706" s="931"/>
      <c r="N706" s="931"/>
      <c r="O706" s="932"/>
      <c r="Q706" s="422" t="s">
        <v>158</v>
      </c>
      <c r="R706" s="20" t="s">
        <v>1602</v>
      </c>
      <c r="S706" s="20" t="s">
        <v>1488</v>
      </c>
      <c r="T706" s="20" t="s">
        <v>1642</v>
      </c>
      <c r="U706" s="20" t="s">
        <v>1597</v>
      </c>
      <c r="V706" s="10"/>
      <c r="W706" s="20" t="s">
        <v>844</v>
      </c>
      <c r="X706" s="20" t="s">
        <v>1488</v>
      </c>
      <c r="Y706" s="20" t="s">
        <v>1646</v>
      </c>
      <c r="Z706" s="20" t="s">
        <v>1602</v>
      </c>
      <c r="AA706" s="20" t="s">
        <v>1207</v>
      </c>
      <c r="AB706" s="20" t="s">
        <v>1797</v>
      </c>
      <c r="AC706" s="20" t="s">
        <v>1603</v>
      </c>
      <c r="AD706" s="20" t="s">
        <v>355</v>
      </c>
      <c r="AE706" s="21" t="s">
        <v>844</v>
      </c>
    </row>
    <row r="707" spans="1:31" ht="15" customHeight="1" x14ac:dyDescent="0.2">
      <c r="A707" s="744">
        <v>6</v>
      </c>
      <c r="B707" s="242" t="s">
        <v>906</v>
      </c>
      <c r="C707" s="2">
        <v>26</v>
      </c>
      <c r="D707" s="2">
        <v>12</v>
      </c>
      <c r="E707" s="2">
        <v>6</v>
      </c>
      <c r="F707" s="2">
        <v>8</v>
      </c>
      <c r="G707" s="2">
        <v>54</v>
      </c>
      <c r="H707" s="2">
        <v>39</v>
      </c>
      <c r="I707" s="162">
        <v>42</v>
      </c>
      <c r="J707" s="383">
        <f t="shared" si="63"/>
        <v>26</v>
      </c>
      <c r="K707" s="383">
        <f t="shared" si="59"/>
        <v>42</v>
      </c>
      <c r="L707" s="930"/>
      <c r="M707" s="931"/>
      <c r="N707" s="931"/>
      <c r="O707" s="932"/>
      <c r="Q707" s="422" t="s">
        <v>511</v>
      </c>
      <c r="R707" s="20" t="s">
        <v>1603</v>
      </c>
      <c r="S707" s="20" t="s">
        <v>1597</v>
      </c>
      <c r="T707" s="20" t="s">
        <v>1493</v>
      </c>
      <c r="U707" s="20" t="s">
        <v>1490</v>
      </c>
      <c r="V707" s="20" t="s">
        <v>1600</v>
      </c>
      <c r="W707" s="10"/>
      <c r="X707" s="20" t="s">
        <v>1642</v>
      </c>
      <c r="Y707" s="20" t="s">
        <v>1210</v>
      </c>
      <c r="Z707" s="20" t="s">
        <v>1539</v>
      </c>
      <c r="AA707" s="20" t="s">
        <v>1210</v>
      </c>
      <c r="AB707" s="20" t="s">
        <v>1599</v>
      </c>
      <c r="AC707" s="20" t="s">
        <v>1490</v>
      </c>
      <c r="AD707" s="20" t="s">
        <v>844</v>
      </c>
      <c r="AE707" s="21" t="s">
        <v>1602</v>
      </c>
    </row>
    <row r="708" spans="1:31" ht="15" customHeight="1" x14ac:dyDescent="0.2">
      <c r="A708" s="744">
        <v>7</v>
      </c>
      <c r="B708" s="242" t="s">
        <v>761</v>
      </c>
      <c r="C708" s="2">
        <v>26</v>
      </c>
      <c r="D708" s="2">
        <v>12</v>
      </c>
      <c r="E708" s="2">
        <v>5</v>
      </c>
      <c r="F708" s="2">
        <v>9</v>
      </c>
      <c r="G708" s="2">
        <v>44</v>
      </c>
      <c r="H708" s="2">
        <v>43</v>
      </c>
      <c r="I708" s="162">
        <v>41</v>
      </c>
      <c r="J708" s="383">
        <f t="shared" si="63"/>
        <v>26</v>
      </c>
      <c r="K708" s="383">
        <f t="shared" si="59"/>
        <v>41</v>
      </c>
      <c r="L708" s="930"/>
      <c r="M708" s="931"/>
      <c r="N708" s="931"/>
      <c r="O708" s="932"/>
      <c r="Q708" s="422" t="s">
        <v>610</v>
      </c>
      <c r="R708" s="20" t="s">
        <v>844</v>
      </c>
      <c r="S708" s="20" t="s">
        <v>1597</v>
      </c>
      <c r="T708" s="20" t="s">
        <v>1487</v>
      </c>
      <c r="U708" s="20" t="s">
        <v>1210</v>
      </c>
      <c r="V708" s="20" t="s">
        <v>1207</v>
      </c>
      <c r="W708" s="20" t="s">
        <v>1539</v>
      </c>
      <c r="X708" s="10"/>
      <c r="Y708" s="20" t="s">
        <v>1603</v>
      </c>
      <c r="Z708" s="20" t="s">
        <v>1602</v>
      </c>
      <c r="AA708" s="20" t="s">
        <v>1490</v>
      </c>
      <c r="AB708" s="20" t="s">
        <v>1207</v>
      </c>
      <c r="AC708" s="20" t="s">
        <v>1210</v>
      </c>
      <c r="AD708" s="20" t="s">
        <v>844</v>
      </c>
      <c r="AE708" s="21" t="s">
        <v>1493</v>
      </c>
    </row>
    <row r="709" spans="1:31" ht="15" customHeight="1" x14ac:dyDescent="0.2">
      <c r="A709" s="744">
        <v>8</v>
      </c>
      <c r="B709" s="242" t="s">
        <v>2170</v>
      </c>
      <c r="C709" s="2">
        <v>26</v>
      </c>
      <c r="D709" s="2">
        <v>10</v>
      </c>
      <c r="E709" s="2">
        <v>4</v>
      </c>
      <c r="F709" s="2">
        <v>12</v>
      </c>
      <c r="G709" s="2">
        <v>40</v>
      </c>
      <c r="H709" s="2">
        <v>42</v>
      </c>
      <c r="I709" s="162">
        <v>34</v>
      </c>
      <c r="J709" s="383">
        <f t="shared" si="63"/>
        <v>26</v>
      </c>
      <c r="K709" s="383">
        <f t="shared" si="59"/>
        <v>34</v>
      </c>
      <c r="L709" s="930"/>
      <c r="M709" s="931"/>
      <c r="N709" s="931"/>
      <c r="O709" s="932"/>
      <c r="Q709" s="422" t="s">
        <v>566</v>
      </c>
      <c r="R709" s="20" t="s">
        <v>1601</v>
      </c>
      <c r="S709" s="20" t="s">
        <v>844</v>
      </c>
      <c r="T709" s="20" t="s">
        <v>1210</v>
      </c>
      <c r="U709" s="20" t="s">
        <v>1597</v>
      </c>
      <c r="V709" s="20" t="s">
        <v>1597</v>
      </c>
      <c r="W709" s="20" t="s">
        <v>1540</v>
      </c>
      <c r="X709" s="20" t="s">
        <v>1487</v>
      </c>
      <c r="Y709" s="10"/>
      <c r="Z709" s="20" t="s">
        <v>844</v>
      </c>
      <c r="AA709" s="20" t="s">
        <v>1601</v>
      </c>
      <c r="AB709" s="20" t="s">
        <v>104</v>
      </c>
      <c r="AC709" s="20" t="s">
        <v>1540</v>
      </c>
      <c r="AD709" s="20" t="s">
        <v>1210</v>
      </c>
      <c r="AE709" s="21" t="s">
        <v>1603</v>
      </c>
    </row>
    <row r="710" spans="1:31" ht="15" customHeight="1" x14ac:dyDescent="0.2">
      <c r="A710" s="744">
        <v>9</v>
      </c>
      <c r="B710" s="242" t="s">
        <v>551</v>
      </c>
      <c r="C710" s="2">
        <v>26</v>
      </c>
      <c r="D710" s="2">
        <v>8</v>
      </c>
      <c r="E710" s="2">
        <v>6</v>
      </c>
      <c r="F710" s="2">
        <v>12</v>
      </c>
      <c r="G710" s="2">
        <v>45</v>
      </c>
      <c r="H710" s="2">
        <v>55</v>
      </c>
      <c r="I710" s="162">
        <v>30</v>
      </c>
      <c r="J710" s="383">
        <f t="shared" si="63"/>
        <v>26</v>
      </c>
      <c r="K710" s="383">
        <f t="shared" si="59"/>
        <v>30</v>
      </c>
      <c r="L710" s="930"/>
      <c r="M710" s="931"/>
      <c r="N710" s="931"/>
      <c r="O710" s="932"/>
      <c r="Q710" s="422" t="s">
        <v>514</v>
      </c>
      <c r="R710" s="20" t="s">
        <v>1207</v>
      </c>
      <c r="S710" s="20" t="s">
        <v>1490</v>
      </c>
      <c r="T710" s="20" t="s">
        <v>1494</v>
      </c>
      <c r="U710" s="20" t="s">
        <v>1210</v>
      </c>
      <c r="V710" s="20" t="s">
        <v>1487</v>
      </c>
      <c r="W710" s="20" t="s">
        <v>1600</v>
      </c>
      <c r="X710" s="20" t="s">
        <v>844</v>
      </c>
      <c r="Y710" s="20" t="s">
        <v>1493</v>
      </c>
      <c r="Z710" s="10"/>
      <c r="AA710" s="20" t="s">
        <v>1487</v>
      </c>
      <c r="AB710" s="20" t="s">
        <v>1602</v>
      </c>
      <c r="AC710" s="20" t="s">
        <v>1490</v>
      </c>
      <c r="AD710" s="20" t="s">
        <v>1597</v>
      </c>
      <c r="AE710" s="21" t="s">
        <v>1490</v>
      </c>
    </row>
    <row r="711" spans="1:31" ht="15" customHeight="1" x14ac:dyDescent="0.2">
      <c r="A711" s="744">
        <v>10</v>
      </c>
      <c r="B711" s="242" t="s">
        <v>737</v>
      </c>
      <c r="C711" s="2">
        <v>26</v>
      </c>
      <c r="D711" s="2">
        <v>8</v>
      </c>
      <c r="E711" s="2">
        <v>5</v>
      </c>
      <c r="F711" s="2">
        <v>13</v>
      </c>
      <c r="G711" s="2">
        <v>35</v>
      </c>
      <c r="H711" s="2">
        <v>47</v>
      </c>
      <c r="I711" s="162">
        <v>29</v>
      </c>
      <c r="J711" s="383">
        <f t="shared" si="63"/>
        <v>26</v>
      </c>
      <c r="K711" s="383">
        <f t="shared" ref="K711:K774" si="65">D711*3+E711</f>
        <v>29</v>
      </c>
      <c r="L711" s="930"/>
      <c r="M711" s="931"/>
      <c r="N711" s="931"/>
      <c r="O711" s="932"/>
      <c r="Q711" s="422" t="s">
        <v>533</v>
      </c>
      <c r="R711" s="20" t="s">
        <v>1207</v>
      </c>
      <c r="S711" s="20" t="s">
        <v>1539</v>
      </c>
      <c r="T711" s="20" t="s">
        <v>844</v>
      </c>
      <c r="U711" s="20" t="s">
        <v>1603</v>
      </c>
      <c r="V711" s="20" t="s">
        <v>1489</v>
      </c>
      <c r="W711" s="20" t="s">
        <v>1602</v>
      </c>
      <c r="X711" s="20" t="s">
        <v>1494</v>
      </c>
      <c r="Y711" s="20" t="s">
        <v>1493</v>
      </c>
      <c r="Z711" s="20" t="s">
        <v>1488</v>
      </c>
      <c r="AA711" s="10"/>
      <c r="AB711" s="20" t="s">
        <v>1490</v>
      </c>
      <c r="AC711" s="20" t="s">
        <v>1493</v>
      </c>
      <c r="AD711" s="20" t="s">
        <v>1493</v>
      </c>
      <c r="AE711" s="21" t="s">
        <v>1490</v>
      </c>
    </row>
    <row r="712" spans="1:31" ht="15" customHeight="1" x14ac:dyDescent="0.2">
      <c r="A712" s="744">
        <v>11</v>
      </c>
      <c r="B712" s="242" t="s">
        <v>89</v>
      </c>
      <c r="C712" s="2">
        <v>26</v>
      </c>
      <c r="D712" s="2">
        <v>6</v>
      </c>
      <c r="E712" s="2">
        <v>4</v>
      </c>
      <c r="F712" s="2">
        <v>16</v>
      </c>
      <c r="G712" s="2">
        <v>28</v>
      </c>
      <c r="H712" s="2">
        <v>50</v>
      </c>
      <c r="I712" s="162">
        <v>22</v>
      </c>
      <c r="J712" s="383">
        <f t="shared" si="63"/>
        <v>26</v>
      </c>
      <c r="K712" s="383">
        <f t="shared" si="65"/>
        <v>22</v>
      </c>
      <c r="L712" s="930"/>
      <c r="M712" s="931"/>
      <c r="N712" s="931"/>
      <c r="O712" s="932"/>
      <c r="Q712" s="422" t="s">
        <v>769</v>
      </c>
      <c r="R712" s="20" t="s">
        <v>1600</v>
      </c>
      <c r="S712" s="20" t="s">
        <v>1493</v>
      </c>
      <c r="T712" s="20" t="s">
        <v>1546</v>
      </c>
      <c r="U712" s="20" t="s">
        <v>1603</v>
      </c>
      <c r="V712" s="20" t="s">
        <v>628</v>
      </c>
      <c r="W712" s="20" t="s">
        <v>1490</v>
      </c>
      <c r="X712" s="20" t="s">
        <v>844</v>
      </c>
      <c r="Y712" s="20" t="s">
        <v>1493</v>
      </c>
      <c r="Z712" s="20" t="s">
        <v>1493</v>
      </c>
      <c r="AA712" s="20" t="s">
        <v>1207</v>
      </c>
      <c r="AB712" s="10"/>
      <c r="AC712" s="20" t="s">
        <v>1490</v>
      </c>
      <c r="AD712" s="20" t="s">
        <v>355</v>
      </c>
      <c r="AE712" s="21" t="s">
        <v>1210</v>
      </c>
    </row>
    <row r="713" spans="1:31" ht="15" customHeight="1" x14ac:dyDescent="0.2">
      <c r="A713" s="744">
        <v>12</v>
      </c>
      <c r="B713" s="242" t="s">
        <v>164</v>
      </c>
      <c r="C713" s="2">
        <v>26</v>
      </c>
      <c r="D713" s="2">
        <v>5</v>
      </c>
      <c r="E713" s="2">
        <v>6</v>
      </c>
      <c r="F713" s="2">
        <v>15</v>
      </c>
      <c r="G713" s="2">
        <v>34</v>
      </c>
      <c r="H713" s="2">
        <v>53</v>
      </c>
      <c r="I713" s="162">
        <v>21</v>
      </c>
      <c r="J713" s="383">
        <f t="shared" si="63"/>
        <v>26</v>
      </c>
      <c r="K713" s="383">
        <f t="shared" si="65"/>
        <v>21</v>
      </c>
      <c r="L713" s="930"/>
      <c r="M713" s="931"/>
      <c r="N713" s="931"/>
      <c r="O713" s="932"/>
      <c r="Q713" s="422" t="s">
        <v>1313</v>
      </c>
      <c r="R713" s="20" t="s">
        <v>1493</v>
      </c>
      <c r="S713" s="20" t="s">
        <v>20</v>
      </c>
      <c r="T713" s="20" t="s">
        <v>1599</v>
      </c>
      <c r="U713" s="20" t="s">
        <v>844</v>
      </c>
      <c r="V713" s="20" t="s">
        <v>1540</v>
      </c>
      <c r="W713" s="20" t="s">
        <v>1541</v>
      </c>
      <c r="X713" s="20" t="s">
        <v>1642</v>
      </c>
      <c r="Y713" s="20" t="s">
        <v>1646</v>
      </c>
      <c r="Z713" s="20" t="s">
        <v>1539</v>
      </c>
      <c r="AA713" s="20" t="s">
        <v>1602</v>
      </c>
      <c r="AB713" s="20" t="s">
        <v>1597</v>
      </c>
      <c r="AC713" s="10"/>
      <c r="AD713" s="20" t="s">
        <v>1210</v>
      </c>
      <c r="AE713" s="21" t="s">
        <v>1210</v>
      </c>
    </row>
    <row r="714" spans="1:31" ht="15" customHeight="1" x14ac:dyDescent="0.2">
      <c r="A714" s="744">
        <v>13</v>
      </c>
      <c r="B714" s="242" t="s">
        <v>1314</v>
      </c>
      <c r="C714" s="2">
        <v>26</v>
      </c>
      <c r="D714" s="2">
        <v>6</v>
      </c>
      <c r="E714" s="2">
        <v>3</v>
      </c>
      <c r="F714" s="2">
        <v>17</v>
      </c>
      <c r="G714" s="2">
        <v>35</v>
      </c>
      <c r="H714" s="2">
        <v>58</v>
      </c>
      <c r="I714" s="162">
        <v>21</v>
      </c>
      <c r="J714" s="383">
        <f t="shared" si="63"/>
        <v>26</v>
      </c>
      <c r="K714" s="383">
        <f t="shared" si="65"/>
        <v>21</v>
      </c>
      <c r="L714" s="930"/>
      <c r="M714" s="931"/>
      <c r="N714" s="931"/>
      <c r="O714" s="932"/>
      <c r="Q714" s="422" t="s">
        <v>547</v>
      </c>
      <c r="R714" s="20" t="s">
        <v>1207</v>
      </c>
      <c r="S714" s="20" t="s">
        <v>1488</v>
      </c>
      <c r="T714" s="20" t="s">
        <v>844</v>
      </c>
      <c r="U714" s="20" t="s">
        <v>1642</v>
      </c>
      <c r="V714" s="20" t="s">
        <v>1597</v>
      </c>
      <c r="W714" s="20" t="s">
        <v>1597</v>
      </c>
      <c r="X714" s="20" t="s">
        <v>1495</v>
      </c>
      <c r="Y714" s="20" t="s">
        <v>1894</v>
      </c>
      <c r="Z714" s="20" t="s">
        <v>1602</v>
      </c>
      <c r="AA714" s="20" t="s">
        <v>1602</v>
      </c>
      <c r="AB714" s="20" t="s">
        <v>1597</v>
      </c>
      <c r="AC714" s="20" t="s">
        <v>1642</v>
      </c>
      <c r="AD714" s="10"/>
      <c r="AE714" s="21" t="s">
        <v>1642</v>
      </c>
    </row>
    <row r="715" spans="1:31" ht="15" customHeight="1" thickBot="1" x14ac:dyDescent="0.25">
      <c r="A715" s="745">
        <v>14</v>
      </c>
      <c r="B715" s="243" t="s">
        <v>1808</v>
      </c>
      <c r="C715" s="3">
        <v>26</v>
      </c>
      <c r="D715" s="3">
        <v>4</v>
      </c>
      <c r="E715" s="3">
        <v>8</v>
      </c>
      <c r="F715" s="3">
        <v>14</v>
      </c>
      <c r="G715" s="3">
        <v>35</v>
      </c>
      <c r="H715" s="3">
        <v>58</v>
      </c>
      <c r="I715" s="164">
        <v>20</v>
      </c>
      <c r="J715" s="383">
        <f t="shared" si="63"/>
        <v>26</v>
      </c>
      <c r="K715" s="383">
        <f t="shared" si="65"/>
        <v>20</v>
      </c>
      <c r="L715" s="933"/>
      <c r="M715" s="934"/>
      <c r="N715" s="934"/>
      <c r="O715" s="935"/>
      <c r="Q715" s="423" t="s">
        <v>1306</v>
      </c>
      <c r="R715" s="23" t="s">
        <v>1207</v>
      </c>
      <c r="S715" s="23" t="s">
        <v>1600</v>
      </c>
      <c r="T715" s="23" t="s">
        <v>1600</v>
      </c>
      <c r="U715" s="23" t="s">
        <v>1493</v>
      </c>
      <c r="V715" s="23" t="s">
        <v>1490</v>
      </c>
      <c r="W715" s="23" t="s">
        <v>1600</v>
      </c>
      <c r="X715" s="23" t="s">
        <v>1624</v>
      </c>
      <c r="Y715" s="23" t="s">
        <v>844</v>
      </c>
      <c r="Z715" s="23" t="s">
        <v>1490</v>
      </c>
      <c r="AA715" s="23" t="s">
        <v>1210</v>
      </c>
      <c r="AB715" s="23" t="s">
        <v>1487</v>
      </c>
      <c r="AC715" s="23" t="s">
        <v>844</v>
      </c>
      <c r="AD715" s="23" t="s">
        <v>1905</v>
      </c>
      <c r="AE715" s="15"/>
    </row>
    <row r="716" spans="1:31" ht="15" customHeight="1" x14ac:dyDescent="0.2">
      <c r="C716" s="383">
        <f t="shared" ref="C716:I716" si="66">SUM(C702:C715)</f>
        <v>366</v>
      </c>
      <c r="D716" s="383">
        <f t="shared" si="66"/>
        <v>149</v>
      </c>
      <c r="E716" s="383">
        <f t="shared" si="66"/>
        <v>66</v>
      </c>
      <c r="F716" s="383">
        <f t="shared" si="66"/>
        <v>149</v>
      </c>
      <c r="G716" s="383">
        <f t="shared" si="66"/>
        <v>615</v>
      </c>
      <c r="H716" s="383">
        <f t="shared" si="66"/>
        <v>615</v>
      </c>
      <c r="I716" s="383">
        <f t="shared" si="66"/>
        <v>513</v>
      </c>
      <c r="J716" s="383">
        <f t="shared" ref="J716:J737" si="67">D716+E716+F716</f>
        <v>364</v>
      </c>
      <c r="K716" s="383">
        <f t="shared" ref="K716:K737" si="68">D716*3+E716</f>
        <v>513</v>
      </c>
      <c r="L716" s="4" t="s">
        <v>532</v>
      </c>
    </row>
    <row r="717" spans="1:31" ht="15" customHeight="1" thickBot="1" x14ac:dyDescent="0.25"/>
    <row r="718" spans="1:31" ht="15" customHeight="1" thickBot="1" x14ac:dyDescent="0.25">
      <c r="A718" s="1384" t="s">
        <v>2306</v>
      </c>
      <c r="B718" s="1385"/>
      <c r="C718" s="1385"/>
      <c r="D718" s="1385"/>
      <c r="E718" s="1385"/>
      <c r="F718" s="1385"/>
      <c r="G718" s="1381" t="s">
        <v>2408</v>
      </c>
      <c r="H718" s="1382"/>
      <c r="I718" s="1383"/>
      <c r="L718" s="952" t="s">
        <v>538</v>
      </c>
      <c r="M718" s="953"/>
      <c r="N718" s="953"/>
      <c r="O718" s="954"/>
    </row>
    <row r="719" spans="1:31" ht="15" customHeight="1" thickBot="1" x14ac:dyDescent="0.25">
      <c r="A719" s="741" t="s">
        <v>496</v>
      </c>
      <c r="B719" s="747" t="s">
        <v>497</v>
      </c>
      <c r="C719" s="748" t="s">
        <v>498</v>
      </c>
      <c r="D719" s="748" t="s">
        <v>499</v>
      </c>
      <c r="E719" s="748" t="s">
        <v>500</v>
      </c>
      <c r="F719" s="748" t="s">
        <v>501</v>
      </c>
      <c r="G719" s="749" t="s">
        <v>502</v>
      </c>
      <c r="H719" s="749" t="s">
        <v>503</v>
      </c>
      <c r="I719" s="750" t="s">
        <v>504</v>
      </c>
      <c r="L719" s="955"/>
      <c r="M719" s="956"/>
      <c r="N719" s="956"/>
      <c r="O719" s="957"/>
      <c r="Q719" s="24" t="s">
        <v>2409</v>
      </c>
      <c r="R719" s="420" t="s">
        <v>503</v>
      </c>
      <c r="S719" s="420" t="s">
        <v>716</v>
      </c>
      <c r="T719" s="420" t="s">
        <v>2240</v>
      </c>
      <c r="U719" s="420" t="s">
        <v>1814</v>
      </c>
      <c r="V719" s="420" t="s">
        <v>1631</v>
      </c>
      <c r="W719" s="420" t="s">
        <v>700</v>
      </c>
      <c r="X719" s="420" t="s">
        <v>2136</v>
      </c>
      <c r="Y719" s="420" t="s">
        <v>299</v>
      </c>
      <c r="Z719" s="420" t="s">
        <v>1587</v>
      </c>
      <c r="AA719" s="420" t="s">
        <v>1313</v>
      </c>
      <c r="AB719" s="420" t="s">
        <v>153</v>
      </c>
      <c r="AC719" s="420" t="s">
        <v>499</v>
      </c>
      <c r="AD719" s="421" t="s">
        <v>1214</v>
      </c>
    </row>
    <row r="720" spans="1:31" ht="15" customHeight="1" x14ac:dyDescent="0.2">
      <c r="A720" s="746">
        <v>1</v>
      </c>
      <c r="B720" s="239" t="s">
        <v>2138</v>
      </c>
      <c r="C720" s="240">
        <v>24</v>
      </c>
      <c r="D720" s="240">
        <v>20</v>
      </c>
      <c r="E720" s="240">
        <v>2</v>
      </c>
      <c r="F720" s="240">
        <v>2</v>
      </c>
      <c r="G720" s="240">
        <v>76</v>
      </c>
      <c r="H720" s="240">
        <v>29</v>
      </c>
      <c r="I720" s="241">
        <v>62</v>
      </c>
      <c r="J720" s="383">
        <f t="shared" si="67"/>
        <v>24</v>
      </c>
      <c r="K720" s="383">
        <f t="shared" si="68"/>
        <v>62</v>
      </c>
      <c r="L720" s="927" t="s">
        <v>532</v>
      </c>
      <c r="M720" s="928"/>
      <c r="N720" s="928"/>
      <c r="O720" s="929"/>
      <c r="Q720" s="422" t="s">
        <v>503</v>
      </c>
      <c r="R720" s="10"/>
      <c r="S720" s="20" t="s">
        <v>1602</v>
      </c>
      <c r="T720" s="20" t="s">
        <v>1600</v>
      </c>
      <c r="U720" s="20" t="s">
        <v>1602</v>
      </c>
      <c r="V720" s="20" t="s">
        <v>1881</v>
      </c>
      <c r="W720" s="20" t="s">
        <v>1600</v>
      </c>
      <c r="X720" s="20" t="s">
        <v>1488</v>
      </c>
      <c r="Y720" s="20" t="s">
        <v>1540</v>
      </c>
      <c r="Z720" s="20" t="s">
        <v>1210</v>
      </c>
      <c r="AA720" s="20" t="s">
        <v>1642</v>
      </c>
      <c r="AB720" s="20" t="s">
        <v>1601</v>
      </c>
      <c r="AC720" s="20" t="s">
        <v>1546</v>
      </c>
      <c r="AD720" s="21" t="s">
        <v>1210</v>
      </c>
    </row>
    <row r="721" spans="1:30" ht="15" customHeight="1" x14ac:dyDescent="0.2">
      <c r="A721" s="744">
        <v>2</v>
      </c>
      <c r="B721" s="242" t="s">
        <v>711</v>
      </c>
      <c r="C721" s="2">
        <v>24</v>
      </c>
      <c r="D721" s="2">
        <v>16</v>
      </c>
      <c r="E721" s="2">
        <v>2</v>
      </c>
      <c r="F721" s="2">
        <v>6</v>
      </c>
      <c r="G721" s="2">
        <v>78</v>
      </c>
      <c r="H721" s="2">
        <v>27</v>
      </c>
      <c r="I721" s="162">
        <v>50</v>
      </c>
      <c r="J721" s="383">
        <f t="shared" si="67"/>
        <v>24</v>
      </c>
      <c r="K721" s="383">
        <f t="shared" si="68"/>
        <v>50</v>
      </c>
      <c r="L721" s="930"/>
      <c r="M721" s="931"/>
      <c r="N721" s="931"/>
      <c r="O721" s="932"/>
      <c r="Q721" s="422" t="s">
        <v>716</v>
      </c>
      <c r="R721" s="20" t="s">
        <v>1602</v>
      </c>
      <c r="S721" s="10"/>
      <c r="T721" s="20" t="s">
        <v>1487</v>
      </c>
      <c r="U721" s="20" t="s">
        <v>1488</v>
      </c>
      <c r="V721" s="20" t="s">
        <v>844</v>
      </c>
      <c r="W721" s="20" t="s">
        <v>1490</v>
      </c>
      <c r="X721" s="20" t="s">
        <v>1488</v>
      </c>
      <c r="Y721" s="20" t="s">
        <v>1494</v>
      </c>
      <c r="Z721" s="20" t="s">
        <v>1487</v>
      </c>
      <c r="AA721" s="20" t="s">
        <v>1602</v>
      </c>
      <c r="AB721" s="20" t="s">
        <v>1646</v>
      </c>
      <c r="AC721" s="20" t="s">
        <v>844</v>
      </c>
      <c r="AD721" s="21" t="s">
        <v>1490</v>
      </c>
    </row>
    <row r="722" spans="1:30" ht="15" customHeight="1" x14ac:dyDescent="0.2">
      <c r="A722" s="744">
        <v>3</v>
      </c>
      <c r="B722" s="242" t="s">
        <v>1518</v>
      </c>
      <c r="C722" s="2">
        <v>24</v>
      </c>
      <c r="D722" s="2">
        <v>15</v>
      </c>
      <c r="E722" s="2">
        <v>5</v>
      </c>
      <c r="F722" s="2">
        <v>4</v>
      </c>
      <c r="G722" s="2">
        <v>56</v>
      </c>
      <c r="H722" s="2">
        <v>28</v>
      </c>
      <c r="I722" s="162">
        <v>50</v>
      </c>
      <c r="J722" s="383">
        <f t="shared" si="67"/>
        <v>24</v>
      </c>
      <c r="K722" s="383">
        <f t="shared" si="68"/>
        <v>50</v>
      </c>
      <c r="L722" s="930"/>
      <c r="M722" s="931"/>
      <c r="N722" s="931"/>
      <c r="O722" s="932"/>
      <c r="Q722" s="422" t="s">
        <v>2240</v>
      </c>
      <c r="R722" s="20" t="s">
        <v>1210</v>
      </c>
      <c r="S722" s="20" t="s">
        <v>1597</v>
      </c>
      <c r="T722" s="10"/>
      <c r="U722" s="20" t="s">
        <v>1642</v>
      </c>
      <c r="V722" s="20" t="s">
        <v>1490</v>
      </c>
      <c r="W722" s="20" t="s">
        <v>363</v>
      </c>
      <c r="X722" s="20" t="s">
        <v>1210</v>
      </c>
      <c r="Y722" s="20" t="s">
        <v>1646</v>
      </c>
      <c r="Z722" s="20" t="s">
        <v>1599</v>
      </c>
      <c r="AA722" s="20" t="s">
        <v>1493</v>
      </c>
      <c r="AB722" s="20" t="s">
        <v>1543</v>
      </c>
      <c r="AC722" s="20" t="s">
        <v>1207</v>
      </c>
      <c r="AD722" s="21" t="s">
        <v>1207</v>
      </c>
    </row>
    <row r="723" spans="1:30" ht="15" customHeight="1" x14ac:dyDescent="0.2">
      <c r="A723" s="744">
        <v>4</v>
      </c>
      <c r="B723" s="242" t="s">
        <v>2123</v>
      </c>
      <c r="C723" s="2">
        <v>24</v>
      </c>
      <c r="D723" s="2">
        <v>14</v>
      </c>
      <c r="E723" s="2">
        <v>3</v>
      </c>
      <c r="F723" s="2">
        <v>7</v>
      </c>
      <c r="G723" s="2">
        <v>67</v>
      </c>
      <c r="H723" s="2">
        <v>36</v>
      </c>
      <c r="I723" s="162">
        <v>45</v>
      </c>
      <c r="J723" s="383">
        <f t="shared" si="67"/>
        <v>24</v>
      </c>
      <c r="K723" s="383">
        <f t="shared" si="68"/>
        <v>45</v>
      </c>
      <c r="L723" s="930"/>
      <c r="M723" s="931"/>
      <c r="N723" s="931"/>
      <c r="O723" s="932"/>
      <c r="Q723" s="422" t="s">
        <v>1814</v>
      </c>
      <c r="R723" s="20" t="s">
        <v>1599</v>
      </c>
      <c r="S723" s="20" t="s">
        <v>1489</v>
      </c>
      <c r="T723" s="20" t="s">
        <v>1207</v>
      </c>
      <c r="U723" s="10"/>
      <c r="V723" s="20" t="s">
        <v>1487</v>
      </c>
      <c r="W723" s="20" t="s">
        <v>1207</v>
      </c>
      <c r="X723" s="20" t="s">
        <v>1642</v>
      </c>
      <c r="Y723" s="20" t="s">
        <v>1546</v>
      </c>
      <c r="Z723" s="20" t="s">
        <v>1493</v>
      </c>
      <c r="AA723" s="20" t="s">
        <v>1597</v>
      </c>
      <c r="AB723" s="20" t="s">
        <v>844</v>
      </c>
      <c r="AC723" s="20" t="s">
        <v>1601</v>
      </c>
      <c r="AD723" s="21" t="s">
        <v>1493</v>
      </c>
    </row>
    <row r="724" spans="1:30" ht="15" customHeight="1" x14ac:dyDescent="0.2">
      <c r="A724" s="744">
        <v>5</v>
      </c>
      <c r="B724" s="242" t="s">
        <v>1827</v>
      </c>
      <c r="C724" s="2">
        <v>24</v>
      </c>
      <c r="D724" s="2">
        <v>11</v>
      </c>
      <c r="E724" s="2">
        <v>5</v>
      </c>
      <c r="F724" s="2">
        <v>8</v>
      </c>
      <c r="G724" s="2">
        <v>47</v>
      </c>
      <c r="H724" s="2">
        <v>46</v>
      </c>
      <c r="I724" s="162">
        <v>38</v>
      </c>
      <c r="J724" s="383">
        <f t="shared" si="67"/>
        <v>24</v>
      </c>
      <c r="K724" s="383">
        <f t="shared" si="68"/>
        <v>38</v>
      </c>
      <c r="L724" s="930"/>
      <c r="M724" s="931"/>
      <c r="N724" s="931"/>
      <c r="O724" s="932"/>
      <c r="Q724" s="422" t="s">
        <v>1631</v>
      </c>
      <c r="R724" s="20" t="s">
        <v>1597</v>
      </c>
      <c r="S724" s="20" t="s">
        <v>1602</v>
      </c>
      <c r="T724" s="20" t="s">
        <v>844</v>
      </c>
      <c r="U724" s="20" t="s">
        <v>1491</v>
      </c>
      <c r="V724" s="10"/>
      <c r="W724" s="20" t="s">
        <v>1602</v>
      </c>
      <c r="X724" s="20" t="s">
        <v>1496</v>
      </c>
      <c r="Y724" s="20" t="s">
        <v>1490</v>
      </c>
      <c r="Z724" s="20" t="s">
        <v>1597</v>
      </c>
      <c r="AA724" s="20" t="s">
        <v>1210</v>
      </c>
      <c r="AB724" s="20" t="s">
        <v>1894</v>
      </c>
      <c r="AC724" s="20" t="s">
        <v>1487</v>
      </c>
      <c r="AD724" s="21" t="s">
        <v>1207</v>
      </c>
    </row>
    <row r="725" spans="1:30" ht="15" customHeight="1" x14ac:dyDescent="0.2">
      <c r="A725" s="744">
        <v>6</v>
      </c>
      <c r="B725" s="242" t="s">
        <v>991</v>
      </c>
      <c r="C725" s="2">
        <v>24</v>
      </c>
      <c r="D725" s="2">
        <v>11</v>
      </c>
      <c r="E725" s="2">
        <v>4</v>
      </c>
      <c r="F725" s="2">
        <v>9</v>
      </c>
      <c r="G725" s="2">
        <v>30</v>
      </c>
      <c r="H725" s="2">
        <v>27</v>
      </c>
      <c r="I725" s="162">
        <v>37</v>
      </c>
      <c r="J725" s="383">
        <f t="shared" si="67"/>
        <v>24</v>
      </c>
      <c r="K725" s="383">
        <f t="shared" si="68"/>
        <v>37</v>
      </c>
      <c r="L725" s="930"/>
      <c r="M725" s="931"/>
      <c r="N725" s="931"/>
      <c r="O725" s="932"/>
      <c r="Q725" s="422" t="s">
        <v>700</v>
      </c>
      <c r="R725" s="20" t="s">
        <v>23</v>
      </c>
      <c r="S725" s="20" t="s">
        <v>1207</v>
      </c>
      <c r="T725" s="20" t="s">
        <v>1601</v>
      </c>
      <c r="U725" s="20" t="s">
        <v>844</v>
      </c>
      <c r="V725" s="20" t="s">
        <v>1487</v>
      </c>
      <c r="W725" s="10"/>
      <c r="X725" s="20" t="s">
        <v>1644</v>
      </c>
      <c r="Y725" s="20" t="s">
        <v>1493</v>
      </c>
      <c r="Z725" s="20" t="s">
        <v>844</v>
      </c>
      <c r="AA725" s="20" t="s">
        <v>23</v>
      </c>
      <c r="AB725" s="20" t="s">
        <v>1210</v>
      </c>
      <c r="AC725" s="20" t="s">
        <v>1546</v>
      </c>
      <c r="AD725" s="21" t="s">
        <v>1490</v>
      </c>
    </row>
    <row r="726" spans="1:30" ht="15" customHeight="1" x14ac:dyDescent="0.2">
      <c r="A726" s="744">
        <v>7</v>
      </c>
      <c r="B726" s="242" t="s">
        <v>558</v>
      </c>
      <c r="C726" s="2">
        <v>24</v>
      </c>
      <c r="D726" s="2">
        <v>11</v>
      </c>
      <c r="E726" s="2">
        <v>4</v>
      </c>
      <c r="F726" s="2">
        <v>9</v>
      </c>
      <c r="G726" s="2">
        <v>45</v>
      </c>
      <c r="H726" s="2">
        <v>43</v>
      </c>
      <c r="I726" s="162">
        <v>37</v>
      </c>
      <c r="J726" s="383">
        <f t="shared" si="67"/>
        <v>24</v>
      </c>
      <c r="K726" s="383">
        <f t="shared" si="68"/>
        <v>37</v>
      </c>
      <c r="L726" s="930"/>
      <c r="M726" s="931"/>
      <c r="N726" s="931"/>
      <c r="O726" s="932"/>
      <c r="Q726" s="422" t="s">
        <v>2136</v>
      </c>
      <c r="R726" s="20" t="s">
        <v>1603</v>
      </c>
      <c r="S726" s="20" t="s">
        <v>1646</v>
      </c>
      <c r="T726" s="20" t="s">
        <v>1597</v>
      </c>
      <c r="U726" s="20" t="s">
        <v>1540</v>
      </c>
      <c r="V726" s="20" t="s">
        <v>1487</v>
      </c>
      <c r="W726" s="20" t="s">
        <v>1490</v>
      </c>
      <c r="X726" s="10"/>
      <c r="Y726" s="20" t="s">
        <v>628</v>
      </c>
      <c r="Z726" s="20" t="s">
        <v>1601</v>
      </c>
      <c r="AA726" s="20" t="s">
        <v>1601</v>
      </c>
      <c r="AB726" s="20" t="s">
        <v>1600</v>
      </c>
      <c r="AC726" s="20" t="s">
        <v>1601</v>
      </c>
      <c r="AD726" s="21" t="s">
        <v>1540</v>
      </c>
    </row>
    <row r="727" spans="1:30" ht="15" customHeight="1" x14ac:dyDescent="0.2">
      <c r="A727" s="744">
        <v>8</v>
      </c>
      <c r="B727" s="242" t="s">
        <v>304</v>
      </c>
      <c r="C727" s="2">
        <v>24</v>
      </c>
      <c r="D727" s="2">
        <v>9</v>
      </c>
      <c r="E727" s="2">
        <v>3</v>
      </c>
      <c r="F727" s="2">
        <v>12</v>
      </c>
      <c r="G727" s="2">
        <v>35</v>
      </c>
      <c r="H727" s="2">
        <v>51</v>
      </c>
      <c r="I727" s="162">
        <v>30</v>
      </c>
      <c r="J727" s="383">
        <f t="shared" si="67"/>
        <v>24</v>
      </c>
      <c r="K727" s="383">
        <f t="shared" si="68"/>
        <v>30</v>
      </c>
      <c r="L727" s="930"/>
      <c r="M727" s="931"/>
      <c r="N727" s="931"/>
      <c r="O727" s="932"/>
      <c r="Q727" s="422" t="s">
        <v>299</v>
      </c>
      <c r="R727" s="20" t="s">
        <v>1207</v>
      </c>
      <c r="S727" s="20" t="s">
        <v>1487</v>
      </c>
      <c r="T727" s="20" t="s">
        <v>1597</v>
      </c>
      <c r="U727" s="20" t="s">
        <v>1642</v>
      </c>
      <c r="V727" s="20" t="s">
        <v>1600</v>
      </c>
      <c r="W727" s="20" t="s">
        <v>844</v>
      </c>
      <c r="X727" s="20" t="s">
        <v>1496</v>
      </c>
      <c r="Y727" s="10"/>
      <c r="Z727" s="20" t="s">
        <v>1490</v>
      </c>
      <c r="AA727" s="20" t="s">
        <v>1210</v>
      </c>
      <c r="AB727" s="20" t="s">
        <v>1795</v>
      </c>
      <c r="AC727" s="20" t="s">
        <v>1487</v>
      </c>
      <c r="AD727" s="21" t="s">
        <v>1795</v>
      </c>
    </row>
    <row r="728" spans="1:30" ht="15" customHeight="1" x14ac:dyDescent="0.2">
      <c r="A728" s="744">
        <v>9</v>
      </c>
      <c r="B728" s="242" t="s">
        <v>250</v>
      </c>
      <c r="C728" s="2">
        <v>24</v>
      </c>
      <c r="D728" s="2">
        <v>7</v>
      </c>
      <c r="E728" s="2">
        <v>3</v>
      </c>
      <c r="F728" s="2">
        <v>14</v>
      </c>
      <c r="G728" s="2">
        <v>32</v>
      </c>
      <c r="H728" s="2">
        <v>55</v>
      </c>
      <c r="I728" s="162">
        <v>24</v>
      </c>
      <c r="J728" s="383">
        <f t="shared" si="67"/>
        <v>24</v>
      </c>
      <c r="K728" s="383">
        <f t="shared" si="68"/>
        <v>24</v>
      </c>
      <c r="L728" s="930"/>
      <c r="M728" s="931"/>
      <c r="N728" s="931"/>
      <c r="O728" s="932"/>
      <c r="Q728" s="422" t="s">
        <v>1587</v>
      </c>
      <c r="R728" s="20" t="s">
        <v>1488</v>
      </c>
      <c r="S728" s="20" t="s">
        <v>1487</v>
      </c>
      <c r="T728" s="20" t="s">
        <v>1490</v>
      </c>
      <c r="U728" s="20" t="s">
        <v>1543</v>
      </c>
      <c r="V728" s="20" t="s">
        <v>1599</v>
      </c>
      <c r="W728" s="20" t="s">
        <v>1932</v>
      </c>
      <c r="X728" s="20" t="s">
        <v>1495</v>
      </c>
      <c r="Y728" s="20" t="s">
        <v>1490</v>
      </c>
      <c r="Z728" s="10"/>
      <c r="AA728" s="20" t="s">
        <v>1642</v>
      </c>
      <c r="AB728" s="20" t="s">
        <v>1539</v>
      </c>
      <c r="AC728" s="20" t="s">
        <v>1543</v>
      </c>
      <c r="AD728" s="21" t="s">
        <v>1493</v>
      </c>
    </row>
    <row r="729" spans="1:30" ht="15" customHeight="1" x14ac:dyDescent="0.2">
      <c r="A729" s="744">
        <v>10</v>
      </c>
      <c r="B729" s="242" t="s">
        <v>42</v>
      </c>
      <c r="C729" s="2">
        <v>24</v>
      </c>
      <c r="D729" s="2">
        <v>5</v>
      </c>
      <c r="E729" s="2">
        <v>6</v>
      </c>
      <c r="F729" s="2">
        <v>13</v>
      </c>
      <c r="G729" s="2">
        <v>30</v>
      </c>
      <c r="H729" s="2">
        <v>51</v>
      </c>
      <c r="I729" s="162">
        <v>21</v>
      </c>
      <c r="J729" s="383">
        <f t="shared" si="67"/>
        <v>24</v>
      </c>
      <c r="K729" s="383">
        <f t="shared" si="68"/>
        <v>21</v>
      </c>
      <c r="L729" s="930"/>
      <c r="M729" s="931"/>
      <c r="N729" s="931"/>
      <c r="O729" s="932"/>
      <c r="Q729" s="422" t="s">
        <v>120</v>
      </c>
      <c r="R729" s="20" t="s">
        <v>1210</v>
      </c>
      <c r="S729" s="20" t="s">
        <v>1489</v>
      </c>
      <c r="T729" s="20" t="s">
        <v>1490</v>
      </c>
      <c r="U729" s="20" t="s">
        <v>1488</v>
      </c>
      <c r="V729" s="20" t="s">
        <v>1493</v>
      </c>
      <c r="W729" s="20" t="s">
        <v>1490</v>
      </c>
      <c r="X729" s="20" t="s">
        <v>1210</v>
      </c>
      <c r="Y729" s="20" t="s">
        <v>1207</v>
      </c>
      <c r="Z729" s="20" t="s">
        <v>1547</v>
      </c>
      <c r="AA729" s="10"/>
      <c r="AB729" s="20" t="s">
        <v>1642</v>
      </c>
      <c r="AC729" s="20" t="s">
        <v>1656</v>
      </c>
      <c r="AD729" s="21" t="s">
        <v>1210</v>
      </c>
    </row>
    <row r="730" spans="1:30" ht="15" customHeight="1" x14ac:dyDescent="0.2">
      <c r="A730" s="744">
        <v>11</v>
      </c>
      <c r="B730" s="242" t="s">
        <v>1635</v>
      </c>
      <c r="C730" s="2">
        <v>24</v>
      </c>
      <c r="D730" s="2">
        <v>5</v>
      </c>
      <c r="E730" s="2">
        <v>5</v>
      </c>
      <c r="F730" s="2">
        <v>14</v>
      </c>
      <c r="G730" s="2">
        <v>30</v>
      </c>
      <c r="H730" s="2">
        <v>53</v>
      </c>
      <c r="I730" s="162">
        <v>20</v>
      </c>
      <c r="J730" s="383">
        <f t="shared" si="67"/>
        <v>24</v>
      </c>
      <c r="K730" s="383">
        <f t="shared" si="68"/>
        <v>20</v>
      </c>
      <c r="L730" s="930"/>
      <c r="M730" s="931"/>
      <c r="N730" s="931"/>
      <c r="O730" s="932"/>
      <c r="Q730" s="422" t="s">
        <v>153</v>
      </c>
      <c r="R730" s="20" t="s">
        <v>1210</v>
      </c>
      <c r="S730" s="20" t="s">
        <v>1490</v>
      </c>
      <c r="T730" s="20" t="s">
        <v>1546</v>
      </c>
      <c r="U730" s="20" t="s">
        <v>844</v>
      </c>
      <c r="V730" s="20" t="s">
        <v>1642</v>
      </c>
      <c r="W730" s="20" t="s">
        <v>355</v>
      </c>
      <c r="X730" s="20" t="s">
        <v>1207</v>
      </c>
      <c r="Y730" s="20" t="s">
        <v>1645</v>
      </c>
      <c r="Z730" s="20" t="s">
        <v>1493</v>
      </c>
      <c r="AA730" s="20" t="s">
        <v>1207</v>
      </c>
      <c r="AB730" s="10"/>
      <c r="AC730" s="20" t="s">
        <v>1645</v>
      </c>
      <c r="AD730" s="21" t="s">
        <v>1546</v>
      </c>
    </row>
    <row r="731" spans="1:30" ht="15" customHeight="1" x14ac:dyDescent="0.2">
      <c r="A731" s="744">
        <v>12</v>
      </c>
      <c r="B731" s="242" t="s">
        <v>433</v>
      </c>
      <c r="C731" s="2">
        <v>24</v>
      </c>
      <c r="D731" s="2">
        <v>3</v>
      </c>
      <c r="E731" s="2">
        <v>7</v>
      </c>
      <c r="F731" s="2">
        <v>14</v>
      </c>
      <c r="G731" s="2">
        <v>25</v>
      </c>
      <c r="H731" s="2">
        <v>52</v>
      </c>
      <c r="I731" s="162">
        <v>16</v>
      </c>
      <c r="J731" s="383">
        <f t="shared" si="67"/>
        <v>24</v>
      </c>
      <c r="K731" s="383">
        <f t="shared" si="68"/>
        <v>16</v>
      </c>
      <c r="L731" s="930"/>
      <c r="M731" s="931"/>
      <c r="N731" s="931"/>
      <c r="O731" s="932"/>
      <c r="Q731" s="422" t="s">
        <v>499</v>
      </c>
      <c r="R731" s="20" t="s">
        <v>1490</v>
      </c>
      <c r="S731" s="20" t="s">
        <v>1488</v>
      </c>
      <c r="T731" s="20" t="s">
        <v>1487</v>
      </c>
      <c r="U731" s="20" t="s">
        <v>1210</v>
      </c>
      <c r="V731" s="20" t="s">
        <v>1210</v>
      </c>
      <c r="W731" s="20" t="s">
        <v>1673</v>
      </c>
      <c r="X731" s="20" t="s">
        <v>22</v>
      </c>
      <c r="Y731" s="20" t="s">
        <v>1496</v>
      </c>
      <c r="Z731" s="20" t="s">
        <v>1491</v>
      </c>
      <c r="AA731" s="20" t="s">
        <v>1602</v>
      </c>
      <c r="AB731" s="20" t="s">
        <v>1602</v>
      </c>
      <c r="AC731" s="10"/>
      <c r="AD731" s="21" t="s">
        <v>1597</v>
      </c>
    </row>
    <row r="732" spans="1:30" ht="15" customHeight="1" thickBot="1" x14ac:dyDescent="0.25">
      <c r="A732" s="745">
        <v>13</v>
      </c>
      <c r="B732" s="243" t="s">
        <v>1855</v>
      </c>
      <c r="C732" s="3">
        <v>24</v>
      </c>
      <c r="D732" s="3">
        <v>3</v>
      </c>
      <c r="E732" s="3">
        <v>3</v>
      </c>
      <c r="F732" s="3">
        <v>18</v>
      </c>
      <c r="G732" s="3">
        <v>19</v>
      </c>
      <c r="H732" s="3">
        <v>72</v>
      </c>
      <c r="I732" s="164">
        <v>12</v>
      </c>
      <c r="J732" s="383">
        <f t="shared" si="67"/>
        <v>24</v>
      </c>
      <c r="K732" s="383">
        <f t="shared" si="68"/>
        <v>12</v>
      </c>
      <c r="L732" s="933"/>
      <c r="M732" s="934"/>
      <c r="N732" s="934"/>
      <c r="O732" s="935"/>
      <c r="Q732" s="423" t="s">
        <v>1214</v>
      </c>
      <c r="R732" s="23" t="s">
        <v>1646</v>
      </c>
      <c r="S732" s="23" t="s">
        <v>844</v>
      </c>
      <c r="T732" s="23" t="s">
        <v>1210</v>
      </c>
      <c r="U732" s="23" t="s">
        <v>1646</v>
      </c>
      <c r="V732" s="23" t="s">
        <v>104</v>
      </c>
      <c r="W732" s="23" t="s">
        <v>1491</v>
      </c>
      <c r="X732" s="23" t="s">
        <v>1488</v>
      </c>
      <c r="Y732" s="23" t="s">
        <v>1490</v>
      </c>
      <c r="Z732" s="23" t="s">
        <v>1539</v>
      </c>
      <c r="AA732" s="23" t="s">
        <v>1597</v>
      </c>
      <c r="AB732" s="23" t="s">
        <v>1546</v>
      </c>
      <c r="AC732" s="23" t="s">
        <v>1599</v>
      </c>
      <c r="AD732" s="15"/>
    </row>
    <row r="733" spans="1:30" ht="15" customHeight="1" x14ac:dyDescent="0.2">
      <c r="C733" s="383">
        <f>SUM(C720:C732)</f>
        <v>312</v>
      </c>
      <c r="D733" s="383">
        <f t="shared" ref="D733:I733" si="69">SUM(D720:D732)</f>
        <v>130</v>
      </c>
      <c r="E733" s="383">
        <f t="shared" si="69"/>
        <v>52</v>
      </c>
      <c r="F733" s="383">
        <f t="shared" si="69"/>
        <v>130</v>
      </c>
      <c r="G733" s="383">
        <f t="shared" si="69"/>
        <v>570</v>
      </c>
      <c r="H733" s="383">
        <f t="shared" si="69"/>
        <v>570</v>
      </c>
      <c r="I733" s="383">
        <f t="shared" si="69"/>
        <v>442</v>
      </c>
      <c r="J733" s="383">
        <f t="shared" si="67"/>
        <v>312</v>
      </c>
      <c r="K733" s="383">
        <f t="shared" si="68"/>
        <v>442</v>
      </c>
      <c r="L733" s="4" t="s">
        <v>532</v>
      </c>
    </row>
    <row r="734" spans="1:30" ht="15" customHeight="1" thickBot="1" x14ac:dyDescent="0.25"/>
    <row r="735" spans="1:30" ht="15" customHeight="1" thickBot="1" x14ac:dyDescent="0.25">
      <c r="A735" s="1375" t="s">
        <v>2223</v>
      </c>
      <c r="B735" s="1376"/>
      <c r="C735" s="1376"/>
      <c r="D735" s="1376"/>
      <c r="E735" s="1376"/>
      <c r="F735" s="1376"/>
      <c r="G735" s="1376" t="s">
        <v>2408</v>
      </c>
      <c r="H735" s="1376"/>
      <c r="I735" s="1393"/>
      <c r="L735" s="952" t="s">
        <v>538</v>
      </c>
      <c r="M735" s="953"/>
      <c r="N735" s="953"/>
      <c r="O735" s="954"/>
    </row>
    <row r="736" spans="1:30" ht="15" customHeight="1" thickBot="1" x14ac:dyDescent="0.25">
      <c r="A736" s="753" t="s">
        <v>496</v>
      </c>
      <c r="B736" s="758" t="s">
        <v>497</v>
      </c>
      <c r="C736" s="759" t="s">
        <v>498</v>
      </c>
      <c r="D736" s="759" t="s">
        <v>499</v>
      </c>
      <c r="E736" s="759" t="s">
        <v>500</v>
      </c>
      <c r="F736" s="759" t="s">
        <v>501</v>
      </c>
      <c r="G736" s="759" t="s">
        <v>502</v>
      </c>
      <c r="H736" s="759" t="s">
        <v>503</v>
      </c>
      <c r="I736" s="762" t="s">
        <v>504</v>
      </c>
      <c r="L736" s="955"/>
      <c r="M736" s="956"/>
      <c r="N736" s="956"/>
      <c r="O736" s="957"/>
      <c r="Q736" s="24" t="s">
        <v>2409</v>
      </c>
      <c r="R736" s="683" t="s">
        <v>241</v>
      </c>
      <c r="S736" s="683" t="s">
        <v>541</v>
      </c>
      <c r="T736" s="683" t="s">
        <v>564</v>
      </c>
      <c r="U736" s="683" t="s">
        <v>1784</v>
      </c>
      <c r="V736" s="683" t="s">
        <v>59</v>
      </c>
      <c r="W736" s="683" t="s">
        <v>1088</v>
      </c>
      <c r="X736" s="683" t="s">
        <v>242</v>
      </c>
      <c r="Y736" s="683" t="s">
        <v>1089</v>
      </c>
      <c r="Z736" s="683" t="s">
        <v>610</v>
      </c>
      <c r="AA736" s="683" t="s">
        <v>514</v>
      </c>
      <c r="AB736" s="684" t="s">
        <v>813</v>
      </c>
    </row>
    <row r="737" spans="1:29" ht="15" customHeight="1" x14ac:dyDescent="0.2">
      <c r="A737" s="757">
        <v>1</v>
      </c>
      <c r="B737" s="159" t="s">
        <v>2281</v>
      </c>
      <c r="C737" s="158">
        <v>20</v>
      </c>
      <c r="D737" s="158">
        <v>15</v>
      </c>
      <c r="E737" s="158">
        <v>1</v>
      </c>
      <c r="F737" s="158">
        <v>4</v>
      </c>
      <c r="G737" s="158">
        <v>45</v>
      </c>
      <c r="H737" s="158">
        <v>17</v>
      </c>
      <c r="I737" s="161">
        <v>46</v>
      </c>
      <c r="J737" s="383">
        <f t="shared" si="67"/>
        <v>20</v>
      </c>
      <c r="K737" s="383">
        <f t="shared" si="68"/>
        <v>46</v>
      </c>
      <c r="L737" s="927" t="s">
        <v>2410</v>
      </c>
      <c r="M737" s="928"/>
      <c r="N737" s="928"/>
      <c r="O737" s="929"/>
      <c r="Q737" s="681" t="s">
        <v>241</v>
      </c>
      <c r="R737" s="10"/>
      <c r="S737" s="20" t="s">
        <v>1540</v>
      </c>
      <c r="T737" s="20"/>
      <c r="U737" s="20"/>
      <c r="V737" s="20"/>
      <c r="W737" s="20"/>
      <c r="X737" s="20"/>
      <c r="Y737" s="20"/>
      <c r="Z737" s="20"/>
      <c r="AA737" s="20"/>
      <c r="AB737" s="21"/>
    </row>
    <row r="738" spans="1:29" ht="15" customHeight="1" x14ac:dyDescent="0.2">
      <c r="A738" s="755">
        <v>2</v>
      </c>
      <c r="B738" s="160" t="s">
        <v>2254</v>
      </c>
      <c r="C738" s="2">
        <v>20</v>
      </c>
      <c r="D738" s="2">
        <v>14</v>
      </c>
      <c r="E738" s="2">
        <v>3</v>
      </c>
      <c r="F738" s="2">
        <v>3</v>
      </c>
      <c r="G738" s="2">
        <v>47</v>
      </c>
      <c r="H738" s="2">
        <v>22</v>
      </c>
      <c r="I738" s="162">
        <v>45</v>
      </c>
      <c r="J738" s="383">
        <f t="shared" si="63"/>
        <v>20</v>
      </c>
      <c r="K738" s="383">
        <f t="shared" si="65"/>
        <v>45</v>
      </c>
      <c r="L738" s="930"/>
      <c r="M738" s="931"/>
      <c r="N738" s="931"/>
      <c r="O738" s="932"/>
      <c r="Q738" s="681" t="s">
        <v>541</v>
      </c>
      <c r="R738" s="20" t="s">
        <v>1210</v>
      </c>
      <c r="S738" s="10"/>
      <c r="T738" s="20" t="s">
        <v>1210</v>
      </c>
      <c r="U738" s="20" t="s">
        <v>1490</v>
      </c>
      <c r="V738" s="20" t="s">
        <v>1597</v>
      </c>
      <c r="W738" s="20" t="s">
        <v>1207</v>
      </c>
      <c r="X738" s="20" t="s">
        <v>1539</v>
      </c>
      <c r="Y738" s="20" t="s">
        <v>1602</v>
      </c>
      <c r="Z738" s="20" t="s">
        <v>1642</v>
      </c>
      <c r="AA738" s="20" t="s">
        <v>1597</v>
      </c>
      <c r="AB738" s="21" t="s">
        <v>1490</v>
      </c>
    </row>
    <row r="739" spans="1:29" ht="15" customHeight="1" x14ac:dyDescent="0.2">
      <c r="A739" s="755">
        <v>3</v>
      </c>
      <c r="B739" s="160" t="s">
        <v>2329</v>
      </c>
      <c r="C739" s="2">
        <v>20</v>
      </c>
      <c r="D739" s="2">
        <v>13</v>
      </c>
      <c r="E739" s="2">
        <v>2</v>
      </c>
      <c r="F739" s="2">
        <v>5</v>
      </c>
      <c r="G739" s="2">
        <v>44</v>
      </c>
      <c r="H739" s="2">
        <v>25</v>
      </c>
      <c r="I739" s="162">
        <v>41</v>
      </c>
      <c r="J739" s="383">
        <f t="shared" si="63"/>
        <v>20</v>
      </c>
      <c r="K739" s="383">
        <f t="shared" si="65"/>
        <v>41</v>
      </c>
      <c r="L739" s="930"/>
      <c r="M739" s="931"/>
      <c r="N739" s="931"/>
      <c r="O739" s="932"/>
      <c r="Q739" s="681" t="s">
        <v>564</v>
      </c>
      <c r="R739" s="20"/>
      <c r="S739" s="20" t="s">
        <v>1493</v>
      </c>
      <c r="T739" s="10"/>
      <c r="U739" s="20"/>
      <c r="V739" s="20"/>
      <c r="W739" s="20"/>
      <c r="X739" s="20"/>
      <c r="Y739" s="20"/>
      <c r="Z739" s="20"/>
      <c r="AA739" s="20"/>
      <c r="AB739" s="21"/>
    </row>
    <row r="740" spans="1:29" ht="15" customHeight="1" x14ac:dyDescent="0.2">
      <c r="A740" s="755">
        <v>4</v>
      </c>
      <c r="B740" s="160" t="s">
        <v>1092</v>
      </c>
      <c r="C740" s="2">
        <v>20</v>
      </c>
      <c r="D740" s="2">
        <v>12</v>
      </c>
      <c r="E740" s="2">
        <v>3</v>
      </c>
      <c r="F740" s="2">
        <v>5</v>
      </c>
      <c r="G740" s="2">
        <v>45</v>
      </c>
      <c r="H740" s="2">
        <v>22</v>
      </c>
      <c r="I740" s="162">
        <v>39</v>
      </c>
      <c r="J740" s="383">
        <f t="shared" si="63"/>
        <v>20</v>
      </c>
      <c r="K740" s="383">
        <f t="shared" si="65"/>
        <v>39</v>
      </c>
      <c r="L740" s="930"/>
      <c r="M740" s="931"/>
      <c r="N740" s="931"/>
      <c r="O740" s="932"/>
      <c r="Q740" s="681" t="s">
        <v>1784</v>
      </c>
      <c r="R740" s="20"/>
      <c r="S740" s="20" t="s">
        <v>1210</v>
      </c>
      <c r="T740" s="20"/>
      <c r="U740" s="10"/>
      <c r="V740" s="20"/>
      <c r="W740" s="20"/>
      <c r="X740" s="20"/>
      <c r="Y740" s="20"/>
      <c r="Z740" s="20" t="s">
        <v>532</v>
      </c>
      <c r="AA740" s="20"/>
      <c r="AB740" s="21"/>
    </row>
    <row r="741" spans="1:29" ht="15" customHeight="1" x14ac:dyDescent="0.2">
      <c r="A741" s="755">
        <v>5</v>
      </c>
      <c r="B741" s="160" t="s">
        <v>106</v>
      </c>
      <c r="C741" s="2">
        <v>20</v>
      </c>
      <c r="D741" s="2">
        <v>10</v>
      </c>
      <c r="E741" s="2">
        <v>5</v>
      </c>
      <c r="F741" s="2">
        <v>5</v>
      </c>
      <c r="G741" s="2">
        <v>43</v>
      </c>
      <c r="H741" s="2">
        <v>27</v>
      </c>
      <c r="I741" s="162">
        <v>35</v>
      </c>
      <c r="J741" s="383">
        <f t="shared" si="63"/>
        <v>20</v>
      </c>
      <c r="K741" s="383">
        <f t="shared" si="65"/>
        <v>35</v>
      </c>
      <c r="L741" s="930"/>
      <c r="M741" s="931"/>
      <c r="N741" s="931"/>
      <c r="O741" s="932"/>
      <c r="Q741" s="681" t="s">
        <v>59</v>
      </c>
      <c r="R741" s="20"/>
      <c r="S741" s="20" t="s">
        <v>1493</v>
      </c>
      <c r="T741" s="20"/>
      <c r="U741" s="20"/>
      <c r="V741" s="10"/>
      <c r="W741" s="20"/>
      <c r="X741" s="20"/>
      <c r="Y741" s="20"/>
      <c r="Z741" s="20"/>
      <c r="AA741" s="20"/>
      <c r="AB741" s="21"/>
    </row>
    <row r="742" spans="1:29" ht="15" customHeight="1" x14ac:dyDescent="0.2">
      <c r="A742" s="755">
        <v>6</v>
      </c>
      <c r="B742" s="160" t="s">
        <v>1469</v>
      </c>
      <c r="C742" s="2">
        <v>20</v>
      </c>
      <c r="D742" s="2">
        <v>9</v>
      </c>
      <c r="E742" s="2">
        <v>5</v>
      </c>
      <c r="F742" s="2">
        <v>6</v>
      </c>
      <c r="G742" s="2">
        <v>29</v>
      </c>
      <c r="H742" s="2">
        <v>26</v>
      </c>
      <c r="I742" s="162" t="s">
        <v>1828</v>
      </c>
      <c r="J742" s="383">
        <f t="shared" si="63"/>
        <v>20</v>
      </c>
      <c r="K742" s="383">
        <f t="shared" si="65"/>
        <v>32</v>
      </c>
      <c r="L742" s="930"/>
      <c r="M742" s="931"/>
      <c r="N742" s="931"/>
      <c r="O742" s="932"/>
      <c r="Q742" s="681" t="s">
        <v>1088</v>
      </c>
      <c r="R742" s="20"/>
      <c r="S742" s="20" t="s">
        <v>1645</v>
      </c>
      <c r="T742" s="20"/>
      <c r="U742" s="20"/>
      <c r="V742" s="20"/>
      <c r="W742" s="10"/>
      <c r="X742" s="20"/>
      <c r="Y742" s="20"/>
      <c r="Z742" s="20"/>
      <c r="AA742" s="20"/>
      <c r="AB742" s="21" t="s">
        <v>532</v>
      </c>
    </row>
    <row r="743" spans="1:29" ht="15" customHeight="1" x14ac:dyDescent="0.2">
      <c r="A743" s="755">
        <v>7</v>
      </c>
      <c r="B743" s="160" t="s">
        <v>1208</v>
      </c>
      <c r="C743" s="2">
        <v>20</v>
      </c>
      <c r="D743" s="2">
        <v>4</v>
      </c>
      <c r="E743" s="2">
        <v>6</v>
      </c>
      <c r="F743" s="2">
        <v>10</v>
      </c>
      <c r="G743" s="2">
        <v>22</v>
      </c>
      <c r="H743" s="2">
        <v>39</v>
      </c>
      <c r="I743" s="162">
        <v>18</v>
      </c>
      <c r="J743" s="383">
        <f t="shared" si="63"/>
        <v>20</v>
      </c>
      <c r="K743" s="383">
        <f t="shared" si="65"/>
        <v>18</v>
      </c>
      <c r="L743" s="930"/>
      <c r="M743" s="931"/>
      <c r="N743" s="931"/>
      <c r="O743" s="932"/>
      <c r="Q743" s="681" t="s">
        <v>242</v>
      </c>
      <c r="R743" s="20"/>
      <c r="S743" s="20" t="s">
        <v>1597</v>
      </c>
      <c r="T743" s="20"/>
      <c r="U743" s="20"/>
      <c r="V743" s="20"/>
      <c r="W743" s="20"/>
      <c r="X743" s="10"/>
      <c r="Y743" s="20"/>
      <c r="Z743" s="20"/>
      <c r="AA743" s="20"/>
      <c r="AB743" s="21"/>
    </row>
    <row r="744" spans="1:29" ht="15" customHeight="1" x14ac:dyDescent="0.2">
      <c r="A744" s="755">
        <v>8</v>
      </c>
      <c r="B744" s="160" t="s">
        <v>1349</v>
      </c>
      <c r="C744" s="2">
        <v>20</v>
      </c>
      <c r="D744" s="2">
        <v>4</v>
      </c>
      <c r="E744" s="2">
        <v>6</v>
      </c>
      <c r="F744" s="2">
        <v>10</v>
      </c>
      <c r="G744" s="2">
        <v>25</v>
      </c>
      <c r="H744" s="2">
        <v>49</v>
      </c>
      <c r="I744" s="162">
        <v>18</v>
      </c>
      <c r="J744" s="383">
        <f t="shared" si="63"/>
        <v>20</v>
      </c>
      <c r="K744" s="383">
        <f t="shared" si="65"/>
        <v>18</v>
      </c>
      <c r="L744" s="930"/>
      <c r="M744" s="931"/>
      <c r="N744" s="931"/>
      <c r="O744" s="932"/>
      <c r="Q744" s="681" t="s">
        <v>1089</v>
      </c>
      <c r="R744" s="20"/>
      <c r="S744" s="20" t="s">
        <v>1207</v>
      </c>
      <c r="T744" s="20"/>
      <c r="U744" s="20"/>
      <c r="V744" s="20"/>
      <c r="W744" s="20"/>
      <c r="X744" s="20"/>
      <c r="Y744" s="10"/>
      <c r="Z744" s="20" t="s">
        <v>532</v>
      </c>
      <c r="AA744" s="20"/>
      <c r="AB744" s="21"/>
    </row>
    <row r="745" spans="1:29" ht="15" customHeight="1" x14ac:dyDescent="0.2">
      <c r="A745" s="755">
        <v>9</v>
      </c>
      <c r="B745" s="160" t="s">
        <v>2364</v>
      </c>
      <c r="C745" s="2">
        <v>20</v>
      </c>
      <c r="D745" s="2">
        <v>3</v>
      </c>
      <c r="E745" s="2">
        <v>4</v>
      </c>
      <c r="F745" s="2">
        <v>13</v>
      </c>
      <c r="G745" s="2">
        <v>25</v>
      </c>
      <c r="H745" s="2">
        <v>40</v>
      </c>
      <c r="I745" s="162">
        <v>13</v>
      </c>
      <c r="J745" s="383">
        <f t="shared" si="63"/>
        <v>20</v>
      </c>
      <c r="K745" s="383">
        <f t="shared" si="65"/>
        <v>13</v>
      </c>
      <c r="L745" s="930"/>
      <c r="M745" s="931"/>
      <c r="N745" s="931"/>
      <c r="O745" s="932"/>
      <c r="Q745" s="681" t="s">
        <v>610</v>
      </c>
      <c r="R745" s="20"/>
      <c r="S745" s="20" t="s">
        <v>1493</v>
      </c>
      <c r="T745" s="20"/>
      <c r="U745" s="20"/>
      <c r="V745" s="20"/>
      <c r="W745" s="20"/>
      <c r="X745" s="20"/>
      <c r="Y745" s="20" t="s">
        <v>532</v>
      </c>
      <c r="Z745" s="10"/>
      <c r="AA745" s="20" t="s">
        <v>532</v>
      </c>
      <c r="AB745" s="21"/>
    </row>
    <row r="746" spans="1:29" ht="15" customHeight="1" x14ac:dyDescent="0.2">
      <c r="A746" s="755">
        <v>10</v>
      </c>
      <c r="B746" s="160" t="s">
        <v>2330</v>
      </c>
      <c r="C746" s="2">
        <v>20</v>
      </c>
      <c r="D746" s="2">
        <v>2</v>
      </c>
      <c r="E746" s="2">
        <v>4</v>
      </c>
      <c r="F746" s="2">
        <v>14</v>
      </c>
      <c r="G746" s="2">
        <v>19</v>
      </c>
      <c r="H746" s="2">
        <v>57</v>
      </c>
      <c r="I746" s="162">
        <v>10</v>
      </c>
      <c r="J746" s="383">
        <f t="shared" si="63"/>
        <v>20</v>
      </c>
      <c r="K746" s="383">
        <f t="shared" si="65"/>
        <v>10</v>
      </c>
      <c r="L746" s="930"/>
      <c r="M746" s="931"/>
      <c r="N746" s="931"/>
      <c r="O746" s="932"/>
      <c r="Q746" s="681" t="s">
        <v>514</v>
      </c>
      <c r="R746" s="20"/>
      <c r="S746" s="20" t="s">
        <v>1599</v>
      </c>
      <c r="T746" s="20"/>
      <c r="U746" s="20"/>
      <c r="V746" s="20"/>
      <c r="W746" s="20"/>
      <c r="X746" s="20"/>
      <c r="Y746" s="20"/>
      <c r="Z746" s="20" t="s">
        <v>532</v>
      </c>
      <c r="AA746" s="10"/>
      <c r="AB746" s="21"/>
    </row>
    <row r="747" spans="1:29" ht="15" customHeight="1" thickBot="1" x14ac:dyDescent="0.25">
      <c r="A747" s="756">
        <v>11</v>
      </c>
      <c r="B747" s="163" t="s">
        <v>1042</v>
      </c>
      <c r="C747" s="3">
        <v>20</v>
      </c>
      <c r="D747" s="3">
        <v>3</v>
      </c>
      <c r="E747" s="3">
        <v>3</v>
      </c>
      <c r="F747" s="3">
        <v>14</v>
      </c>
      <c r="G747" s="3">
        <v>21</v>
      </c>
      <c r="H747" s="3">
        <v>41</v>
      </c>
      <c r="I747" s="164" t="s">
        <v>2411</v>
      </c>
      <c r="J747" s="383">
        <f t="shared" si="63"/>
        <v>20</v>
      </c>
      <c r="K747" s="383">
        <f t="shared" si="65"/>
        <v>12</v>
      </c>
      <c r="L747" s="933"/>
      <c r="M747" s="934"/>
      <c r="N747" s="934"/>
      <c r="O747" s="935"/>
      <c r="Q747" s="682" t="s">
        <v>813</v>
      </c>
      <c r="R747" s="23"/>
      <c r="S747" s="23" t="s">
        <v>1602</v>
      </c>
      <c r="T747" s="23"/>
      <c r="U747" s="23"/>
      <c r="V747" s="23"/>
      <c r="W747" s="23"/>
      <c r="X747" s="23"/>
      <c r="Y747" s="23"/>
      <c r="Z747" s="23"/>
      <c r="AA747" s="23"/>
      <c r="AB747" s="15"/>
    </row>
    <row r="748" spans="1:29" ht="15" customHeight="1" x14ac:dyDescent="0.2">
      <c r="C748" s="383">
        <f t="shared" ref="C748:H748" si="70">SUM(C737:C747)</f>
        <v>220</v>
      </c>
      <c r="D748" s="383">
        <f t="shared" si="70"/>
        <v>89</v>
      </c>
      <c r="E748" s="383">
        <f t="shared" si="70"/>
        <v>42</v>
      </c>
      <c r="F748" s="383">
        <f t="shared" si="70"/>
        <v>89</v>
      </c>
      <c r="G748" s="383">
        <f t="shared" si="70"/>
        <v>365</v>
      </c>
      <c r="H748" s="383">
        <f t="shared" si="70"/>
        <v>365</v>
      </c>
      <c r="I748" s="383">
        <f>SUM(I737:I747)+12</f>
        <v>277</v>
      </c>
      <c r="J748" s="383">
        <f t="shared" si="63"/>
        <v>220</v>
      </c>
      <c r="K748" s="383">
        <f t="shared" si="65"/>
        <v>309</v>
      </c>
      <c r="L748" s="4" t="s">
        <v>532</v>
      </c>
    </row>
    <row r="749" spans="1:29" ht="15" customHeight="1" thickBot="1" x14ac:dyDescent="0.25">
      <c r="L749" s="4" t="s">
        <v>532</v>
      </c>
    </row>
    <row r="750" spans="1:29" ht="15" customHeight="1" thickBot="1" x14ac:dyDescent="0.25">
      <c r="A750" s="1372" t="s">
        <v>2231</v>
      </c>
      <c r="B750" s="1373"/>
      <c r="C750" s="1373"/>
      <c r="D750" s="1373"/>
      <c r="E750" s="1373"/>
      <c r="F750" s="1373"/>
      <c r="G750" s="1369" t="s">
        <v>2408</v>
      </c>
      <c r="H750" s="1370"/>
      <c r="I750" s="1371"/>
      <c r="L750" s="952" t="s">
        <v>538</v>
      </c>
      <c r="M750" s="953"/>
      <c r="N750" s="953"/>
      <c r="O750" s="954"/>
    </row>
    <row r="751" spans="1:29" ht="15" customHeight="1" thickBot="1" x14ac:dyDescent="0.25">
      <c r="A751" s="753" t="s">
        <v>496</v>
      </c>
      <c r="B751" s="758" t="s">
        <v>497</v>
      </c>
      <c r="C751" s="759" t="s">
        <v>498</v>
      </c>
      <c r="D751" s="759" t="s">
        <v>499</v>
      </c>
      <c r="E751" s="759" t="s">
        <v>500</v>
      </c>
      <c r="F751" s="759" t="s">
        <v>501</v>
      </c>
      <c r="G751" s="760" t="s">
        <v>502</v>
      </c>
      <c r="H751" s="760" t="s">
        <v>503</v>
      </c>
      <c r="I751" s="761" t="s">
        <v>504</v>
      </c>
      <c r="L751" s="955"/>
      <c r="M751" s="956"/>
      <c r="N751" s="956"/>
      <c r="O751" s="957"/>
      <c r="Q751" s="24" t="s">
        <v>2409</v>
      </c>
      <c r="R751" s="683" t="s">
        <v>1615</v>
      </c>
      <c r="S751" s="683" t="s">
        <v>241</v>
      </c>
      <c r="T751" s="683" t="s">
        <v>1196</v>
      </c>
      <c r="U751" s="683" t="s">
        <v>1503</v>
      </c>
      <c r="V751" s="683" t="s">
        <v>500</v>
      </c>
      <c r="W751" s="683" t="s">
        <v>1530</v>
      </c>
      <c r="X751" s="683" t="s">
        <v>610</v>
      </c>
      <c r="Y751" s="683" t="s">
        <v>2089</v>
      </c>
      <c r="Z751" s="683" t="s">
        <v>1959</v>
      </c>
      <c r="AA751" s="683" t="s">
        <v>2090</v>
      </c>
      <c r="AB751" s="683" t="s">
        <v>1587</v>
      </c>
      <c r="AC751" s="684" t="s">
        <v>727</v>
      </c>
    </row>
    <row r="752" spans="1:29" ht="15" customHeight="1" x14ac:dyDescent="0.2">
      <c r="A752" s="754">
        <v>1</v>
      </c>
      <c r="B752" s="239" t="s">
        <v>2300</v>
      </c>
      <c r="C752" s="240">
        <v>22</v>
      </c>
      <c r="D752" s="240">
        <v>15</v>
      </c>
      <c r="E752" s="240">
        <v>5</v>
      </c>
      <c r="F752" s="240">
        <v>2</v>
      </c>
      <c r="G752" s="240">
        <v>57</v>
      </c>
      <c r="H752" s="240">
        <v>20</v>
      </c>
      <c r="I752" s="241">
        <v>50</v>
      </c>
      <c r="J752" s="383">
        <f t="shared" si="63"/>
        <v>22</v>
      </c>
      <c r="K752" s="383">
        <f t="shared" si="65"/>
        <v>50</v>
      </c>
      <c r="L752" s="927" t="s">
        <v>2412</v>
      </c>
      <c r="M752" s="928"/>
      <c r="N752" s="928"/>
      <c r="O752" s="929"/>
      <c r="Q752" s="681" t="s">
        <v>1615</v>
      </c>
      <c r="R752" s="10"/>
      <c r="S752" s="20"/>
      <c r="T752" s="20"/>
      <c r="U752" s="20"/>
      <c r="V752" s="20"/>
      <c r="W752" s="20"/>
      <c r="X752" s="20"/>
      <c r="Y752" s="20"/>
      <c r="Z752" s="20"/>
      <c r="AA752" s="20"/>
      <c r="AB752" s="20"/>
      <c r="AC752" s="21"/>
    </row>
    <row r="753" spans="1:29" ht="15" customHeight="1" x14ac:dyDescent="0.2">
      <c r="A753" s="755">
        <v>2</v>
      </c>
      <c r="B753" s="242" t="s">
        <v>2279</v>
      </c>
      <c r="C753" s="2">
        <v>22</v>
      </c>
      <c r="D753" s="2">
        <v>14</v>
      </c>
      <c r="E753" s="2">
        <v>4</v>
      </c>
      <c r="F753" s="2">
        <v>4</v>
      </c>
      <c r="G753" s="2">
        <v>54</v>
      </c>
      <c r="H753" s="2">
        <v>20</v>
      </c>
      <c r="I753" s="162">
        <v>46</v>
      </c>
      <c r="J753" s="383">
        <f t="shared" ref="J753:J816" si="71">D753+E753+F753</f>
        <v>22</v>
      </c>
      <c r="K753" s="383">
        <f t="shared" si="65"/>
        <v>46</v>
      </c>
      <c r="L753" s="930"/>
      <c r="M753" s="931"/>
      <c r="N753" s="931"/>
      <c r="O753" s="932"/>
      <c r="Q753" s="681" t="s">
        <v>241</v>
      </c>
      <c r="R753" s="20"/>
      <c r="S753" s="10"/>
      <c r="T753" s="20"/>
      <c r="U753" s="20"/>
      <c r="V753" s="20"/>
      <c r="W753" s="20"/>
      <c r="X753" s="20"/>
      <c r="Y753" s="20"/>
      <c r="Z753" s="20"/>
      <c r="AA753" s="20"/>
      <c r="AB753" s="20"/>
      <c r="AC753" s="21"/>
    </row>
    <row r="754" spans="1:29" ht="15" customHeight="1" x14ac:dyDescent="0.2">
      <c r="A754" s="755">
        <v>3</v>
      </c>
      <c r="B754" s="242" t="s">
        <v>2312</v>
      </c>
      <c r="C754" s="2">
        <v>22</v>
      </c>
      <c r="D754" s="2">
        <v>13</v>
      </c>
      <c r="E754" s="2">
        <v>6</v>
      </c>
      <c r="F754" s="2">
        <v>3</v>
      </c>
      <c r="G754" s="2">
        <v>47</v>
      </c>
      <c r="H754" s="2">
        <v>20</v>
      </c>
      <c r="I754" s="162">
        <v>45</v>
      </c>
      <c r="J754" s="383">
        <f t="shared" si="71"/>
        <v>22</v>
      </c>
      <c r="K754" s="383">
        <f t="shared" si="65"/>
        <v>45</v>
      </c>
      <c r="L754" s="930"/>
      <c r="M754" s="931"/>
      <c r="N754" s="931"/>
      <c r="O754" s="932"/>
      <c r="Q754" s="681" t="s">
        <v>1196</v>
      </c>
      <c r="R754" s="20"/>
      <c r="S754" s="20"/>
      <c r="T754" s="10"/>
      <c r="U754" s="20"/>
      <c r="V754" s="20"/>
      <c r="W754" s="20"/>
      <c r="X754" s="20"/>
      <c r="Y754" s="20"/>
      <c r="Z754" s="20"/>
      <c r="AA754" s="20"/>
      <c r="AB754" s="20"/>
      <c r="AC754" s="21"/>
    </row>
    <row r="755" spans="1:29" ht="15" customHeight="1" x14ac:dyDescent="0.2">
      <c r="A755" s="755">
        <v>4</v>
      </c>
      <c r="B755" s="242" t="s">
        <v>1451</v>
      </c>
      <c r="C755" s="2">
        <v>22</v>
      </c>
      <c r="D755" s="2">
        <v>14</v>
      </c>
      <c r="E755" s="2">
        <v>2</v>
      </c>
      <c r="F755" s="2">
        <v>6</v>
      </c>
      <c r="G755" s="2">
        <v>67</v>
      </c>
      <c r="H755" s="2">
        <v>32</v>
      </c>
      <c r="I755" s="162">
        <v>44</v>
      </c>
      <c r="J755" s="383">
        <f t="shared" si="71"/>
        <v>22</v>
      </c>
      <c r="K755" s="383">
        <f t="shared" si="65"/>
        <v>44</v>
      </c>
      <c r="L755" s="930"/>
      <c r="M755" s="931"/>
      <c r="N755" s="931"/>
      <c r="O755" s="932"/>
      <c r="Q755" s="681" t="s">
        <v>1503</v>
      </c>
      <c r="R755" s="20"/>
      <c r="S755" s="20"/>
      <c r="T755" s="20"/>
      <c r="U755" s="10"/>
      <c r="V755" s="20" t="s">
        <v>532</v>
      </c>
      <c r="W755" s="20"/>
      <c r="X755" s="20"/>
      <c r="Y755" s="20"/>
      <c r="Z755" s="20"/>
      <c r="AA755" s="20"/>
      <c r="AB755" s="20"/>
      <c r="AC755" s="21"/>
    </row>
    <row r="756" spans="1:29" ht="15" customHeight="1" x14ac:dyDescent="0.2">
      <c r="A756" s="755">
        <v>5</v>
      </c>
      <c r="B756" s="242" t="s">
        <v>1200</v>
      </c>
      <c r="C756" s="2">
        <v>22</v>
      </c>
      <c r="D756" s="2">
        <v>12</v>
      </c>
      <c r="E756" s="2">
        <v>5</v>
      </c>
      <c r="F756" s="2">
        <v>5</v>
      </c>
      <c r="G756" s="2">
        <v>53</v>
      </c>
      <c r="H756" s="2">
        <v>23</v>
      </c>
      <c r="I756" s="162">
        <v>41</v>
      </c>
      <c r="J756" s="383">
        <f t="shared" si="71"/>
        <v>22</v>
      </c>
      <c r="K756" s="383">
        <f t="shared" si="65"/>
        <v>41</v>
      </c>
      <c r="L756" s="930"/>
      <c r="M756" s="931"/>
      <c r="N756" s="931"/>
      <c r="O756" s="932"/>
      <c r="Q756" s="681" t="s">
        <v>500</v>
      </c>
      <c r="R756" s="20"/>
      <c r="S756" s="20"/>
      <c r="T756" s="20"/>
      <c r="U756" s="20" t="s">
        <v>532</v>
      </c>
      <c r="V756" s="10"/>
      <c r="W756" s="20" t="s">
        <v>532</v>
      </c>
      <c r="X756" s="20"/>
      <c r="Y756" s="20"/>
      <c r="Z756" s="20"/>
      <c r="AA756" s="20"/>
      <c r="AB756" s="20"/>
      <c r="AC756" s="21"/>
    </row>
    <row r="757" spans="1:29" ht="15" customHeight="1" x14ac:dyDescent="0.2">
      <c r="A757" s="755">
        <v>6</v>
      </c>
      <c r="B757" s="242" t="s">
        <v>2268</v>
      </c>
      <c r="C757" s="2">
        <v>22</v>
      </c>
      <c r="D757" s="2">
        <v>10</v>
      </c>
      <c r="E757" s="2">
        <v>6</v>
      </c>
      <c r="F757" s="2">
        <v>6</v>
      </c>
      <c r="G757" s="2">
        <v>53</v>
      </c>
      <c r="H757" s="2">
        <v>43</v>
      </c>
      <c r="I757" s="162">
        <v>36</v>
      </c>
      <c r="J757" s="383">
        <f t="shared" si="71"/>
        <v>22</v>
      </c>
      <c r="K757" s="383">
        <f t="shared" si="65"/>
        <v>36</v>
      </c>
      <c r="L757" s="930"/>
      <c r="M757" s="931"/>
      <c r="N757" s="931"/>
      <c r="O757" s="932"/>
      <c r="Q757" s="681" t="s">
        <v>1530</v>
      </c>
      <c r="R757" s="20"/>
      <c r="S757" s="20"/>
      <c r="T757" s="20"/>
      <c r="U757" s="20"/>
      <c r="V757" s="20" t="s">
        <v>532</v>
      </c>
      <c r="W757" s="10"/>
      <c r="X757" s="20"/>
      <c r="Y757" s="20"/>
      <c r="Z757" s="20"/>
      <c r="AA757" s="20"/>
      <c r="AB757" s="20"/>
      <c r="AC757" s="21"/>
    </row>
    <row r="758" spans="1:29" ht="15" customHeight="1" x14ac:dyDescent="0.2">
      <c r="A758" s="755">
        <v>7</v>
      </c>
      <c r="B758" s="242" t="s">
        <v>1497</v>
      </c>
      <c r="C758" s="2">
        <v>22</v>
      </c>
      <c r="D758" s="2">
        <v>10</v>
      </c>
      <c r="E758" s="2">
        <v>3</v>
      </c>
      <c r="F758" s="2">
        <v>9</v>
      </c>
      <c r="G758" s="2">
        <v>55</v>
      </c>
      <c r="H758" s="2">
        <v>43</v>
      </c>
      <c r="I758" s="162">
        <v>33</v>
      </c>
      <c r="J758" s="383">
        <f t="shared" si="71"/>
        <v>22</v>
      </c>
      <c r="K758" s="383">
        <f t="shared" si="65"/>
        <v>33</v>
      </c>
      <c r="L758" s="930"/>
      <c r="M758" s="931"/>
      <c r="N758" s="931"/>
      <c r="O758" s="932"/>
      <c r="Q758" s="681" t="s">
        <v>610</v>
      </c>
      <c r="R758" s="20"/>
      <c r="S758" s="20"/>
      <c r="T758" s="20"/>
      <c r="U758" s="20"/>
      <c r="V758" s="20"/>
      <c r="W758" s="20"/>
      <c r="X758" s="10"/>
      <c r="Y758" s="20"/>
      <c r="Z758" s="20"/>
      <c r="AA758" s="20"/>
      <c r="AB758" s="20"/>
      <c r="AC758" s="21" t="s">
        <v>532</v>
      </c>
    </row>
    <row r="759" spans="1:29" ht="15" customHeight="1" x14ac:dyDescent="0.2">
      <c r="A759" s="755">
        <v>8</v>
      </c>
      <c r="B759" s="242" t="s">
        <v>2094</v>
      </c>
      <c r="C759" s="2">
        <v>22</v>
      </c>
      <c r="D759" s="2">
        <v>9</v>
      </c>
      <c r="E759" s="2">
        <v>4</v>
      </c>
      <c r="F759" s="2">
        <v>9</v>
      </c>
      <c r="G759" s="2">
        <v>43</v>
      </c>
      <c r="H759" s="2">
        <v>45</v>
      </c>
      <c r="I759" s="162">
        <v>31</v>
      </c>
      <c r="J759" s="383">
        <f t="shared" si="71"/>
        <v>22</v>
      </c>
      <c r="K759" s="383">
        <f t="shared" si="65"/>
        <v>31</v>
      </c>
      <c r="L759" s="930"/>
      <c r="M759" s="931"/>
      <c r="N759" s="931"/>
      <c r="O759" s="932"/>
      <c r="Q759" s="681" t="s">
        <v>2089</v>
      </c>
      <c r="R759" s="20"/>
      <c r="S759" s="20"/>
      <c r="T759" s="20"/>
      <c r="U759" s="20"/>
      <c r="V759" s="20"/>
      <c r="W759" s="20"/>
      <c r="X759" s="20"/>
      <c r="Y759" s="10"/>
      <c r="Z759" s="20"/>
      <c r="AA759" s="20"/>
      <c r="AB759" s="20"/>
      <c r="AC759" s="21"/>
    </row>
    <row r="760" spans="1:29" ht="15" customHeight="1" x14ac:dyDescent="0.2">
      <c r="A760" s="755">
        <v>9</v>
      </c>
      <c r="B760" s="242" t="s">
        <v>2270</v>
      </c>
      <c r="C760" s="2">
        <v>22</v>
      </c>
      <c r="D760" s="2">
        <v>5</v>
      </c>
      <c r="E760" s="2">
        <v>7</v>
      </c>
      <c r="F760" s="2">
        <v>10</v>
      </c>
      <c r="G760" s="2">
        <v>31</v>
      </c>
      <c r="H760" s="2">
        <v>38</v>
      </c>
      <c r="I760" s="162">
        <v>22</v>
      </c>
      <c r="J760" s="383">
        <f t="shared" si="71"/>
        <v>22</v>
      </c>
      <c r="K760" s="383">
        <f t="shared" si="65"/>
        <v>22</v>
      </c>
      <c r="L760" s="930"/>
      <c r="M760" s="931"/>
      <c r="N760" s="931"/>
      <c r="O760" s="932"/>
      <c r="Q760" s="681" t="s">
        <v>1959</v>
      </c>
      <c r="R760" s="20"/>
      <c r="S760" s="20"/>
      <c r="T760" s="20"/>
      <c r="U760" s="20"/>
      <c r="V760" s="20"/>
      <c r="W760" s="20"/>
      <c r="X760" s="20"/>
      <c r="Y760" s="20"/>
      <c r="Z760" s="10"/>
      <c r="AA760" s="20" t="s">
        <v>532</v>
      </c>
      <c r="AB760" s="20"/>
      <c r="AC760" s="21"/>
    </row>
    <row r="761" spans="1:29" ht="15" customHeight="1" x14ac:dyDescent="0.2">
      <c r="A761" s="755">
        <v>10</v>
      </c>
      <c r="B761" s="242" t="s">
        <v>616</v>
      </c>
      <c r="C761" s="2">
        <v>22</v>
      </c>
      <c r="D761" s="2">
        <v>3</v>
      </c>
      <c r="E761" s="2">
        <v>3</v>
      </c>
      <c r="F761" s="2">
        <v>16</v>
      </c>
      <c r="G761" s="2">
        <v>23</v>
      </c>
      <c r="H761" s="2">
        <v>74</v>
      </c>
      <c r="I761" s="162">
        <v>12</v>
      </c>
      <c r="J761" s="383">
        <f t="shared" si="71"/>
        <v>22</v>
      </c>
      <c r="K761" s="383">
        <f t="shared" si="65"/>
        <v>12</v>
      </c>
      <c r="L761" s="930"/>
      <c r="M761" s="931"/>
      <c r="N761" s="931"/>
      <c r="O761" s="932"/>
      <c r="Q761" s="681" t="s">
        <v>2090</v>
      </c>
      <c r="R761" s="20"/>
      <c r="S761" s="20"/>
      <c r="T761" s="20"/>
      <c r="U761" s="20"/>
      <c r="V761" s="20"/>
      <c r="W761" s="20"/>
      <c r="X761" s="20"/>
      <c r="Y761" s="20"/>
      <c r="Z761" s="20" t="s">
        <v>532</v>
      </c>
      <c r="AA761" s="10"/>
      <c r="AB761" s="20" t="s">
        <v>532</v>
      </c>
      <c r="AC761" s="21"/>
    </row>
    <row r="762" spans="1:29" ht="15" customHeight="1" x14ac:dyDescent="0.2">
      <c r="A762" s="755">
        <v>11</v>
      </c>
      <c r="B762" s="242" t="s">
        <v>1446</v>
      </c>
      <c r="C762" s="2">
        <v>22</v>
      </c>
      <c r="D762" s="2">
        <v>2</v>
      </c>
      <c r="E762" s="2">
        <v>1</v>
      </c>
      <c r="F762" s="2">
        <v>19</v>
      </c>
      <c r="G762" s="2">
        <v>12</v>
      </c>
      <c r="H762" s="2">
        <v>70</v>
      </c>
      <c r="I762" s="162">
        <v>7</v>
      </c>
      <c r="J762" s="383">
        <f t="shared" si="71"/>
        <v>22</v>
      </c>
      <c r="K762" s="383">
        <f t="shared" si="65"/>
        <v>7</v>
      </c>
      <c r="L762" s="930"/>
      <c r="M762" s="931"/>
      <c r="N762" s="931"/>
      <c r="O762" s="932"/>
      <c r="Q762" s="681" t="s">
        <v>1587</v>
      </c>
      <c r="R762" s="20"/>
      <c r="S762" s="20"/>
      <c r="T762" s="20"/>
      <c r="U762" s="20"/>
      <c r="V762" s="20"/>
      <c r="W762" s="20"/>
      <c r="X762" s="20"/>
      <c r="Y762" s="20"/>
      <c r="Z762" s="20"/>
      <c r="AA762" s="20" t="s">
        <v>532</v>
      </c>
      <c r="AB762" s="10"/>
      <c r="AC762" s="21"/>
    </row>
    <row r="763" spans="1:29" ht="15" customHeight="1" thickBot="1" x14ac:dyDescent="0.25">
      <c r="A763" s="756">
        <v>12</v>
      </c>
      <c r="B763" s="243" t="s">
        <v>1139</v>
      </c>
      <c r="C763" s="3">
        <v>22</v>
      </c>
      <c r="D763" s="3">
        <v>1</v>
      </c>
      <c r="E763" s="3">
        <v>2</v>
      </c>
      <c r="F763" s="3">
        <v>19</v>
      </c>
      <c r="G763" s="3">
        <v>21</v>
      </c>
      <c r="H763" s="3">
        <v>88</v>
      </c>
      <c r="I763" s="164">
        <v>5</v>
      </c>
      <c r="J763" s="383">
        <f t="shared" si="71"/>
        <v>22</v>
      </c>
      <c r="K763" s="383">
        <f t="shared" si="65"/>
        <v>5</v>
      </c>
      <c r="L763" s="933"/>
      <c r="M763" s="934"/>
      <c r="N763" s="934"/>
      <c r="O763" s="935"/>
      <c r="Q763" s="682" t="s">
        <v>727</v>
      </c>
      <c r="R763" s="23"/>
      <c r="S763" s="23"/>
      <c r="T763" s="23"/>
      <c r="U763" s="23"/>
      <c r="V763" s="23"/>
      <c r="W763" s="23"/>
      <c r="X763" s="23"/>
      <c r="Y763" s="23"/>
      <c r="Z763" s="23"/>
      <c r="AA763" s="23"/>
      <c r="AB763" s="23"/>
      <c r="AC763" s="15"/>
    </row>
    <row r="764" spans="1:29" ht="15" customHeight="1" x14ac:dyDescent="0.2">
      <c r="C764" s="383">
        <f t="shared" ref="C764:I764" si="72">SUM(C752:C763)</f>
        <v>264</v>
      </c>
      <c r="D764" s="383">
        <f t="shared" si="72"/>
        <v>108</v>
      </c>
      <c r="E764" s="383">
        <f t="shared" si="72"/>
        <v>48</v>
      </c>
      <c r="F764" s="383">
        <f t="shared" si="72"/>
        <v>108</v>
      </c>
      <c r="G764" s="383">
        <f t="shared" si="72"/>
        <v>516</v>
      </c>
      <c r="H764" s="383">
        <f t="shared" si="72"/>
        <v>516</v>
      </c>
      <c r="I764" s="383">
        <f t="shared" si="72"/>
        <v>372</v>
      </c>
      <c r="J764" s="383">
        <f t="shared" si="71"/>
        <v>264</v>
      </c>
      <c r="K764" s="383">
        <f t="shared" si="65"/>
        <v>372</v>
      </c>
      <c r="L764" s="4" t="s">
        <v>532</v>
      </c>
    </row>
    <row r="765" spans="1:29" ht="15" customHeight="1" thickBot="1" x14ac:dyDescent="0.25"/>
    <row r="766" spans="1:29" ht="15" customHeight="1" x14ac:dyDescent="0.2">
      <c r="A766" s="1131" t="s">
        <v>491</v>
      </c>
      <c r="B766" s="1132"/>
      <c r="C766" s="1170" t="s">
        <v>2413</v>
      </c>
      <c r="D766" s="1171"/>
      <c r="E766" s="1171"/>
      <c r="F766" s="1171"/>
      <c r="G766" s="1171"/>
      <c r="H766" s="1171"/>
      <c r="I766" s="1172"/>
      <c r="P766" s="5" t="s">
        <v>532</v>
      </c>
    </row>
    <row r="767" spans="1:29" ht="15" customHeight="1" thickBot="1" x14ac:dyDescent="0.25">
      <c r="A767" s="1133"/>
      <c r="B767" s="1134"/>
      <c r="C767" s="1173"/>
      <c r="D767" s="1174"/>
      <c r="E767" s="1174"/>
      <c r="F767" s="1174"/>
      <c r="G767" s="1174"/>
      <c r="H767" s="1174"/>
      <c r="I767" s="1175"/>
    </row>
    <row r="768" spans="1:29" ht="15" customHeight="1" thickBot="1" x14ac:dyDescent="0.25"/>
    <row r="769" spans="1:29" ht="15" customHeight="1" thickBot="1" x14ac:dyDescent="0.25">
      <c r="A769" s="1389" t="s">
        <v>2302</v>
      </c>
      <c r="B769" s="1390"/>
      <c r="C769" s="1390"/>
      <c r="D769" s="1390"/>
      <c r="E769" s="1390"/>
      <c r="F769" s="1391"/>
      <c r="G769" s="1386" t="s">
        <v>2413</v>
      </c>
      <c r="H769" s="1387"/>
      <c r="I769" s="1388"/>
      <c r="L769" s="952" t="s">
        <v>538</v>
      </c>
      <c r="M769" s="953"/>
      <c r="N769" s="953"/>
      <c r="O769" s="954"/>
    </row>
    <row r="770" spans="1:29" ht="15" customHeight="1" thickBot="1" x14ac:dyDescent="0.25">
      <c r="A770" s="741" t="s">
        <v>496</v>
      </c>
      <c r="B770" s="747" t="s">
        <v>497</v>
      </c>
      <c r="C770" s="748" t="s">
        <v>498</v>
      </c>
      <c r="D770" s="748" t="s">
        <v>499</v>
      </c>
      <c r="E770" s="748" t="s">
        <v>500</v>
      </c>
      <c r="F770" s="748" t="s">
        <v>501</v>
      </c>
      <c r="G770" s="749" t="s">
        <v>502</v>
      </c>
      <c r="H770" s="749" t="s">
        <v>503</v>
      </c>
      <c r="I770" s="750" t="s">
        <v>504</v>
      </c>
      <c r="L770" s="955"/>
      <c r="M770" s="956"/>
      <c r="N770" s="956"/>
      <c r="O770" s="957"/>
      <c r="Q770" s="24" t="s">
        <v>2414</v>
      </c>
      <c r="R770" s="420" t="s">
        <v>503</v>
      </c>
      <c r="S770" s="420" t="s">
        <v>541</v>
      </c>
      <c r="T770" s="420" t="s">
        <v>506</v>
      </c>
      <c r="U770" s="420" t="s">
        <v>1178</v>
      </c>
      <c r="V770" s="420" t="s">
        <v>514</v>
      </c>
      <c r="W770" s="420" t="s">
        <v>544</v>
      </c>
      <c r="X770" s="420" t="s">
        <v>591</v>
      </c>
      <c r="Y770" s="420" t="s">
        <v>777</v>
      </c>
      <c r="Z770" s="420" t="s">
        <v>1684</v>
      </c>
      <c r="AA770" s="420" t="s">
        <v>533</v>
      </c>
      <c r="AB770" s="420" t="s">
        <v>769</v>
      </c>
      <c r="AC770" s="421" t="s">
        <v>2162</v>
      </c>
    </row>
    <row r="771" spans="1:29" ht="15" customHeight="1" x14ac:dyDescent="0.2">
      <c r="A771" s="746">
        <v>1</v>
      </c>
      <c r="B771" s="159" t="s">
        <v>816</v>
      </c>
      <c r="C771" s="158">
        <v>22</v>
      </c>
      <c r="D771" s="158">
        <v>16</v>
      </c>
      <c r="E771" s="158">
        <v>3</v>
      </c>
      <c r="F771" s="158">
        <v>3</v>
      </c>
      <c r="G771" s="158">
        <v>57</v>
      </c>
      <c r="H771" s="158">
        <v>29</v>
      </c>
      <c r="I771" s="161">
        <v>51</v>
      </c>
      <c r="J771" s="383">
        <f t="shared" si="71"/>
        <v>22</v>
      </c>
      <c r="K771" s="383">
        <f t="shared" si="65"/>
        <v>51</v>
      </c>
      <c r="L771" s="927" t="s">
        <v>532</v>
      </c>
      <c r="M771" s="928"/>
      <c r="N771" s="928"/>
      <c r="O771" s="929"/>
      <c r="Q771" s="422" t="s">
        <v>503</v>
      </c>
      <c r="R771" s="10"/>
      <c r="S771" s="20"/>
      <c r="T771" s="20"/>
      <c r="U771" s="20"/>
      <c r="V771" s="20"/>
      <c r="W771" s="20"/>
      <c r="X771" s="20"/>
      <c r="Y771" s="20"/>
      <c r="Z771" s="20"/>
      <c r="AA771" s="20" t="s">
        <v>1624</v>
      </c>
      <c r="AB771" s="20"/>
      <c r="AC771" s="21"/>
    </row>
    <row r="772" spans="1:29" ht="15" customHeight="1" x14ac:dyDescent="0.2">
      <c r="A772" s="744">
        <v>2</v>
      </c>
      <c r="B772" s="160" t="s">
        <v>554</v>
      </c>
      <c r="C772" s="2">
        <v>22</v>
      </c>
      <c r="D772" s="2">
        <v>15</v>
      </c>
      <c r="E772" s="2">
        <v>4</v>
      </c>
      <c r="F772" s="2">
        <v>3</v>
      </c>
      <c r="G772" s="2">
        <v>44</v>
      </c>
      <c r="H772" s="2">
        <v>19</v>
      </c>
      <c r="I772" s="162">
        <v>49</v>
      </c>
      <c r="J772" s="383">
        <f t="shared" si="71"/>
        <v>22</v>
      </c>
      <c r="K772" s="383">
        <f t="shared" si="65"/>
        <v>49</v>
      </c>
      <c r="L772" s="930"/>
      <c r="M772" s="931"/>
      <c r="N772" s="931"/>
      <c r="O772" s="932"/>
      <c r="Q772" s="422" t="s">
        <v>541</v>
      </c>
      <c r="R772" s="20"/>
      <c r="S772" s="10"/>
      <c r="T772" s="20"/>
      <c r="U772" s="20"/>
      <c r="V772" s="20"/>
      <c r="W772" s="20"/>
      <c r="X772" s="20" t="s">
        <v>532</v>
      </c>
      <c r="Y772" s="20"/>
      <c r="Z772" s="20"/>
      <c r="AA772" s="20" t="s">
        <v>1493</v>
      </c>
      <c r="AB772" s="20"/>
      <c r="AC772" s="21"/>
    </row>
    <row r="773" spans="1:29" ht="15" customHeight="1" x14ac:dyDescent="0.2">
      <c r="A773" s="744">
        <v>3</v>
      </c>
      <c r="B773" s="160" t="s">
        <v>1180</v>
      </c>
      <c r="C773" s="2">
        <v>22</v>
      </c>
      <c r="D773" s="2">
        <v>12</v>
      </c>
      <c r="E773" s="2">
        <v>6</v>
      </c>
      <c r="F773" s="2">
        <v>4</v>
      </c>
      <c r="G773" s="2">
        <v>44</v>
      </c>
      <c r="H773" s="2">
        <v>24</v>
      </c>
      <c r="I773" s="162">
        <v>42</v>
      </c>
      <c r="J773" s="383">
        <f t="shared" si="71"/>
        <v>22</v>
      </c>
      <c r="K773" s="383">
        <f t="shared" si="65"/>
        <v>42</v>
      </c>
      <c r="L773" s="930"/>
      <c r="M773" s="931"/>
      <c r="N773" s="931"/>
      <c r="O773" s="932"/>
      <c r="Q773" s="422" t="s">
        <v>506</v>
      </c>
      <c r="R773" s="20"/>
      <c r="S773" s="20"/>
      <c r="T773" s="10"/>
      <c r="U773" s="20"/>
      <c r="V773" s="20"/>
      <c r="W773" s="20"/>
      <c r="X773" s="20"/>
      <c r="Y773" s="20"/>
      <c r="Z773" s="20"/>
      <c r="AA773" s="20" t="s">
        <v>1210</v>
      </c>
      <c r="AB773" s="20"/>
      <c r="AC773" s="21"/>
    </row>
    <row r="774" spans="1:29" ht="15" customHeight="1" x14ac:dyDescent="0.2">
      <c r="A774" s="744">
        <v>4</v>
      </c>
      <c r="B774" s="160" t="s">
        <v>708</v>
      </c>
      <c r="C774" s="2">
        <v>22</v>
      </c>
      <c r="D774" s="2">
        <v>10</v>
      </c>
      <c r="E774" s="2">
        <v>4</v>
      </c>
      <c r="F774" s="2">
        <v>8</v>
      </c>
      <c r="G774" s="2">
        <v>42</v>
      </c>
      <c r="H774" s="2">
        <v>36</v>
      </c>
      <c r="I774" s="162">
        <v>34</v>
      </c>
      <c r="J774" s="383">
        <f t="shared" si="71"/>
        <v>22</v>
      </c>
      <c r="K774" s="383">
        <f t="shared" si="65"/>
        <v>34</v>
      </c>
      <c r="L774" s="930"/>
      <c r="M774" s="931"/>
      <c r="N774" s="931"/>
      <c r="O774" s="932"/>
      <c r="Q774" s="422" t="s">
        <v>1178</v>
      </c>
      <c r="R774" s="20"/>
      <c r="S774" s="20"/>
      <c r="T774" s="20"/>
      <c r="U774" s="10"/>
      <c r="V774" s="20"/>
      <c r="W774" s="20"/>
      <c r="X774" s="20"/>
      <c r="Y774" s="20"/>
      <c r="Z774" s="20"/>
      <c r="AA774" s="20" t="s">
        <v>1602</v>
      </c>
      <c r="AB774" s="20"/>
      <c r="AC774" s="21"/>
    </row>
    <row r="775" spans="1:29" ht="15" customHeight="1" x14ac:dyDescent="0.2">
      <c r="A775" s="744">
        <v>5</v>
      </c>
      <c r="B775" s="160" t="s">
        <v>1598</v>
      </c>
      <c r="C775" s="2">
        <v>22</v>
      </c>
      <c r="D775" s="2">
        <v>9</v>
      </c>
      <c r="E775" s="2">
        <v>3</v>
      </c>
      <c r="F775" s="2">
        <v>10</v>
      </c>
      <c r="G775" s="2">
        <v>24</v>
      </c>
      <c r="H775" s="2">
        <v>36</v>
      </c>
      <c r="I775" s="162">
        <v>30</v>
      </c>
      <c r="J775" s="383">
        <f t="shared" si="71"/>
        <v>22</v>
      </c>
      <c r="K775" s="383">
        <f t="shared" ref="K775:K833" si="73">D775*3+E775</f>
        <v>30</v>
      </c>
      <c r="L775" s="930"/>
      <c r="M775" s="931"/>
      <c r="N775" s="931"/>
      <c r="O775" s="932"/>
      <c r="Q775" s="422" t="s">
        <v>514</v>
      </c>
      <c r="R775" s="20"/>
      <c r="S775" s="20"/>
      <c r="T775" s="20"/>
      <c r="U775" s="20"/>
      <c r="V775" s="10"/>
      <c r="W775" s="20"/>
      <c r="X775" s="20"/>
      <c r="Y775" s="20"/>
      <c r="Z775" s="20"/>
      <c r="AA775" s="20" t="s">
        <v>1597</v>
      </c>
      <c r="AB775" s="20"/>
      <c r="AC775" s="21"/>
    </row>
    <row r="776" spans="1:29" ht="15" customHeight="1" x14ac:dyDescent="0.2">
      <c r="A776" s="744">
        <v>6</v>
      </c>
      <c r="B776" s="160" t="s">
        <v>1431</v>
      </c>
      <c r="C776" s="2">
        <v>22</v>
      </c>
      <c r="D776" s="2">
        <v>7</v>
      </c>
      <c r="E776" s="2">
        <v>7</v>
      </c>
      <c r="F776" s="2">
        <v>8</v>
      </c>
      <c r="G776" s="2">
        <v>33</v>
      </c>
      <c r="H776" s="2">
        <v>36</v>
      </c>
      <c r="I776" s="162">
        <v>28</v>
      </c>
      <c r="J776" s="383">
        <f t="shared" si="71"/>
        <v>22</v>
      </c>
      <c r="K776" s="383">
        <f t="shared" si="73"/>
        <v>28</v>
      </c>
      <c r="L776" s="930"/>
      <c r="M776" s="931"/>
      <c r="N776" s="931"/>
      <c r="O776" s="932"/>
      <c r="Q776" s="422" t="s">
        <v>544</v>
      </c>
      <c r="R776" s="20"/>
      <c r="S776" s="20"/>
      <c r="T776" s="20"/>
      <c r="U776" s="20"/>
      <c r="V776" s="20"/>
      <c r="W776" s="10"/>
      <c r="X776" s="20" t="s">
        <v>532</v>
      </c>
      <c r="Y776" s="20"/>
      <c r="Z776" s="20"/>
      <c r="AA776" s="20" t="s">
        <v>1601</v>
      </c>
      <c r="AB776" s="20"/>
      <c r="AC776" s="21"/>
    </row>
    <row r="777" spans="1:29" ht="15" customHeight="1" x14ac:dyDescent="0.2">
      <c r="A777" s="744">
        <v>7</v>
      </c>
      <c r="B777" s="160" t="s">
        <v>819</v>
      </c>
      <c r="C777" s="2">
        <v>22</v>
      </c>
      <c r="D777" s="2">
        <v>8</v>
      </c>
      <c r="E777" s="2">
        <v>4</v>
      </c>
      <c r="F777" s="2">
        <v>10</v>
      </c>
      <c r="G777" s="2">
        <v>31</v>
      </c>
      <c r="H777" s="2">
        <v>36</v>
      </c>
      <c r="I777" s="162">
        <v>28</v>
      </c>
      <c r="J777" s="383">
        <f t="shared" si="71"/>
        <v>22</v>
      </c>
      <c r="K777" s="383">
        <f t="shared" si="73"/>
        <v>28</v>
      </c>
      <c r="L777" s="930"/>
      <c r="M777" s="931"/>
      <c r="N777" s="931"/>
      <c r="O777" s="932"/>
      <c r="Q777" s="422" t="s">
        <v>591</v>
      </c>
      <c r="R777" s="20"/>
      <c r="S777" s="20"/>
      <c r="T777" s="20"/>
      <c r="U777" s="20"/>
      <c r="V777" s="20"/>
      <c r="W777" s="20" t="s">
        <v>532</v>
      </c>
      <c r="X777" s="10"/>
      <c r="Y777" s="20"/>
      <c r="Z777" s="20"/>
      <c r="AA777" s="20" t="s">
        <v>1599</v>
      </c>
      <c r="AB777" s="20"/>
      <c r="AC777" s="21"/>
    </row>
    <row r="778" spans="1:29" ht="15" customHeight="1" x14ac:dyDescent="0.2">
      <c r="A778" s="744">
        <v>8</v>
      </c>
      <c r="B778" s="160" t="s">
        <v>781</v>
      </c>
      <c r="C778" s="2">
        <v>22</v>
      </c>
      <c r="D778" s="2">
        <v>7</v>
      </c>
      <c r="E778" s="2">
        <v>6</v>
      </c>
      <c r="F778" s="2">
        <v>9</v>
      </c>
      <c r="G778" s="2">
        <v>30</v>
      </c>
      <c r="H778" s="2">
        <v>31</v>
      </c>
      <c r="I778" s="162">
        <v>27</v>
      </c>
      <c r="J778" s="383">
        <f t="shared" si="71"/>
        <v>22</v>
      </c>
      <c r="K778" s="383">
        <f t="shared" si="73"/>
        <v>27</v>
      </c>
      <c r="L778" s="930"/>
      <c r="M778" s="931"/>
      <c r="N778" s="931"/>
      <c r="O778" s="932"/>
      <c r="Q778" s="422" t="s">
        <v>777</v>
      </c>
      <c r="R778" s="20"/>
      <c r="S778" s="20"/>
      <c r="T778" s="20"/>
      <c r="U778" s="20"/>
      <c r="V778" s="20"/>
      <c r="W778" s="20"/>
      <c r="X778" s="20"/>
      <c r="Y778" s="10"/>
      <c r="Z778" s="20" t="s">
        <v>532</v>
      </c>
      <c r="AA778" s="20" t="s">
        <v>1494</v>
      </c>
      <c r="AB778" s="20"/>
      <c r="AC778" s="21"/>
    </row>
    <row r="779" spans="1:29" ht="15" customHeight="1" x14ac:dyDescent="0.2">
      <c r="A779" s="744">
        <v>9</v>
      </c>
      <c r="B779" s="160" t="s">
        <v>529</v>
      </c>
      <c r="C779" s="2">
        <v>22</v>
      </c>
      <c r="D779" s="2">
        <v>7</v>
      </c>
      <c r="E779" s="2">
        <v>6</v>
      </c>
      <c r="F779" s="2">
        <v>9</v>
      </c>
      <c r="G779" s="2">
        <v>30</v>
      </c>
      <c r="H779" s="2">
        <v>35</v>
      </c>
      <c r="I779" s="162">
        <v>27</v>
      </c>
      <c r="J779" s="383">
        <f t="shared" si="71"/>
        <v>22</v>
      </c>
      <c r="K779" s="383">
        <f t="shared" si="73"/>
        <v>27</v>
      </c>
      <c r="L779" s="930"/>
      <c r="M779" s="931"/>
      <c r="N779" s="931"/>
      <c r="O779" s="932"/>
      <c r="Q779" s="422" t="s">
        <v>1684</v>
      </c>
      <c r="R779" s="20"/>
      <c r="S779" s="20"/>
      <c r="T779" s="20"/>
      <c r="U779" s="20"/>
      <c r="V779" s="20"/>
      <c r="W779" s="20"/>
      <c r="X779" s="20"/>
      <c r="Y779" s="20" t="s">
        <v>532</v>
      </c>
      <c r="Z779" s="10"/>
      <c r="AA779" s="20" t="s">
        <v>1490</v>
      </c>
      <c r="AB779" s="20"/>
      <c r="AC779" s="21"/>
    </row>
    <row r="780" spans="1:29" ht="15" customHeight="1" x14ac:dyDescent="0.2">
      <c r="A780" s="744">
        <v>10</v>
      </c>
      <c r="B780" s="160" t="s">
        <v>2404</v>
      </c>
      <c r="C780" s="2">
        <v>22</v>
      </c>
      <c r="D780" s="2">
        <v>6</v>
      </c>
      <c r="E780" s="2">
        <v>5</v>
      </c>
      <c r="F780" s="2">
        <v>11</v>
      </c>
      <c r="G780" s="2">
        <v>32</v>
      </c>
      <c r="H780" s="2">
        <v>45</v>
      </c>
      <c r="I780" s="162">
        <v>23</v>
      </c>
      <c r="J780" s="383">
        <f t="shared" si="71"/>
        <v>22</v>
      </c>
      <c r="K780" s="383">
        <f t="shared" si="73"/>
        <v>23</v>
      </c>
      <c r="L780" s="930"/>
      <c r="M780" s="931"/>
      <c r="N780" s="931"/>
      <c r="O780" s="932"/>
      <c r="Q780" s="422" t="s">
        <v>533</v>
      </c>
      <c r="R780" s="20" t="s">
        <v>1207</v>
      </c>
      <c r="S780" s="20" t="s">
        <v>1210</v>
      </c>
      <c r="T780" s="20" t="s">
        <v>1487</v>
      </c>
      <c r="U780" s="20" t="s">
        <v>1602</v>
      </c>
      <c r="V780" s="20" t="s">
        <v>1210</v>
      </c>
      <c r="W780" s="20" t="s">
        <v>1642</v>
      </c>
      <c r="X780" s="20" t="s">
        <v>844</v>
      </c>
      <c r="Y780" s="20" t="s">
        <v>1490</v>
      </c>
      <c r="Z780" s="20" t="s">
        <v>844</v>
      </c>
      <c r="AA780" s="10"/>
      <c r="AB780" s="20" t="s">
        <v>1490</v>
      </c>
      <c r="AC780" s="21" t="s">
        <v>844</v>
      </c>
    </row>
    <row r="781" spans="1:29" ht="15" customHeight="1" x14ac:dyDescent="0.2">
      <c r="A781" s="744">
        <v>11</v>
      </c>
      <c r="B781" s="160" t="s">
        <v>2163</v>
      </c>
      <c r="C781" s="2">
        <v>22</v>
      </c>
      <c r="D781" s="2">
        <v>5</v>
      </c>
      <c r="E781" s="2">
        <v>4</v>
      </c>
      <c r="F781" s="2">
        <v>13</v>
      </c>
      <c r="G781" s="2">
        <v>27</v>
      </c>
      <c r="H781" s="2">
        <v>37</v>
      </c>
      <c r="I781" s="162">
        <v>19</v>
      </c>
      <c r="J781" s="383">
        <f t="shared" si="71"/>
        <v>22</v>
      </c>
      <c r="K781" s="383">
        <f t="shared" si="73"/>
        <v>19</v>
      </c>
      <c r="L781" s="930"/>
      <c r="M781" s="931"/>
      <c r="N781" s="931"/>
      <c r="O781" s="932"/>
      <c r="Q781" s="422" t="s">
        <v>769</v>
      </c>
      <c r="R781" s="20" t="s">
        <v>532</v>
      </c>
      <c r="S781" s="20"/>
      <c r="T781" s="20"/>
      <c r="U781" s="20"/>
      <c r="V781" s="20"/>
      <c r="W781" s="20"/>
      <c r="X781" s="20"/>
      <c r="Y781" s="20"/>
      <c r="Z781" s="20"/>
      <c r="AA781" s="20" t="s">
        <v>1602</v>
      </c>
      <c r="AB781" s="10"/>
      <c r="AC781" s="21"/>
    </row>
    <row r="782" spans="1:29" ht="15" customHeight="1" thickBot="1" x14ac:dyDescent="0.25">
      <c r="A782" s="745">
        <v>12</v>
      </c>
      <c r="B782" s="163" t="s">
        <v>534</v>
      </c>
      <c r="C782" s="3">
        <v>22</v>
      </c>
      <c r="D782" s="3">
        <v>3</v>
      </c>
      <c r="E782" s="3">
        <v>2</v>
      </c>
      <c r="F782" s="3">
        <v>17</v>
      </c>
      <c r="G782" s="3">
        <v>18</v>
      </c>
      <c r="H782" s="3">
        <v>48</v>
      </c>
      <c r="I782" s="164">
        <v>11</v>
      </c>
      <c r="J782" s="383">
        <f t="shared" si="71"/>
        <v>22</v>
      </c>
      <c r="K782" s="383">
        <f t="shared" si="73"/>
        <v>11</v>
      </c>
      <c r="L782" s="933"/>
      <c r="M782" s="934"/>
      <c r="N782" s="934"/>
      <c r="O782" s="935"/>
      <c r="Q782" s="423" t="s">
        <v>2162</v>
      </c>
      <c r="R782" s="23"/>
      <c r="S782" s="23"/>
      <c r="T782" s="23"/>
      <c r="U782" s="23"/>
      <c r="V782" s="23"/>
      <c r="W782" s="23"/>
      <c r="X782" s="23"/>
      <c r="Y782" s="23"/>
      <c r="Z782" s="23"/>
      <c r="AA782" s="23" t="s">
        <v>1490</v>
      </c>
      <c r="AB782" s="23"/>
      <c r="AC782" s="15"/>
    </row>
    <row r="783" spans="1:29" ht="15" customHeight="1" x14ac:dyDescent="0.2">
      <c r="C783" s="383">
        <f t="shared" ref="C783:I783" si="74">SUM(C771:C782)</f>
        <v>264</v>
      </c>
      <c r="D783" s="383">
        <f t="shared" si="74"/>
        <v>105</v>
      </c>
      <c r="E783" s="383">
        <f t="shared" si="74"/>
        <v>54</v>
      </c>
      <c r="F783" s="383">
        <f t="shared" si="74"/>
        <v>105</v>
      </c>
      <c r="G783" s="383">
        <f t="shared" si="74"/>
        <v>412</v>
      </c>
      <c r="H783" s="383">
        <f t="shared" si="74"/>
        <v>412</v>
      </c>
      <c r="I783" s="383">
        <f t="shared" si="74"/>
        <v>369</v>
      </c>
      <c r="J783" s="383">
        <f t="shared" si="71"/>
        <v>264</v>
      </c>
      <c r="K783" s="383">
        <f t="shared" si="73"/>
        <v>369</v>
      </c>
      <c r="L783" s="4" t="s">
        <v>532</v>
      </c>
    </row>
    <row r="784" spans="1:29" ht="15" customHeight="1" thickBot="1" x14ac:dyDescent="0.25">
      <c r="Q784" s="5" t="s">
        <v>532</v>
      </c>
    </row>
    <row r="785" spans="1:31" ht="15" customHeight="1" thickBot="1" x14ac:dyDescent="0.25">
      <c r="A785" s="1384" t="s">
        <v>2304</v>
      </c>
      <c r="B785" s="1385"/>
      <c r="C785" s="1385"/>
      <c r="D785" s="1385"/>
      <c r="E785" s="1385"/>
      <c r="F785" s="1385"/>
      <c r="G785" s="1381" t="s">
        <v>2413</v>
      </c>
      <c r="H785" s="1382"/>
      <c r="I785" s="1383"/>
      <c r="L785" s="952" t="s">
        <v>538</v>
      </c>
      <c r="M785" s="953"/>
      <c r="N785" s="953"/>
      <c r="O785" s="954"/>
    </row>
    <row r="786" spans="1:31" ht="15" customHeight="1" thickBot="1" x14ac:dyDescent="0.25">
      <c r="A786" s="741" t="s">
        <v>496</v>
      </c>
      <c r="B786" s="747" t="s">
        <v>497</v>
      </c>
      <c r="C786" s="748" t="s">
        <v>498</v>
      </c>
      <c r="D786" s="748" t="s">
        <v>499</v>
      </c>
      <c r="E786" s="748" t="s">
        <v>500</v>
      </c>
      <c r="F786" s="748" t="s">
        <v>501</v>
      </c>
      <c r="G786" s="749" t="s">
        <v>502</v>
      </c>
      <c r="H786" s="749" t="s">
        <v>503</v>
      </c>
      <c r="I786" s="750" t="s">
        <v>504</v>
      </c>
      <c r="L786" s="955"/>
      <c r="M786" s="956"/>
      <c r="N786" s="956"/>
      <c r="O786" s="957"/>
      <c r="Q786" s="24" t="s">
        <v>2414</v>
      </c>
      <c r="R786" s="420" t="s">
        <v>1344</v>
      </c>
      <c r="S786" s="420" t="s">
        <v>1345</v>
      </c>
      <c r="T786" s="420" t="s">
        <v>902</v>
      </c>
      <c r="U786" s="420" t="s">
        <v>500</v>
      </c>
      <c r="V786" s="420" t="s">
        <v>700</v>
      </c>
      <c r="W786" s="420" t="s">
        <v>511</v>
      </c>
      <c r="X786" s="420" t="s">
        <v>610</v>
      </c>
      <c r="Y786" s="420" t="s">
        <v>566</v>
      </c>
      <c r="Z786" s="420" t="s">
        <v>322</v>
      </c>
      <c r="AA786" s="420" t="s">
        <v>501</v>
      </c>
      <c r="AB786" s="420" t="s">
        <v>2136</v>
      </c>
      <c r="AC786" s="420" t="s">
        <v>704</v>
      </c>
      <c r="AD786" s="420" t="s">
        <v>547</v>
      </c>
      <c r="AE786" s="421" t="s">
        <v>2415</v>
      </c>
    </row>
    <row r="787" spans="1:31" ht="15" customHeight="1" x14ac:dyDescent="0.2">
      <c r="A787" s="743">
        <v>1</v>
      </c>
      <c r="B787" s="239" t="s">
        <v>128</v>
      </c>
      <c r="C787" s="240">
        <v>26</v>
      </c>
      <c r="D787" s="240">
        <v>17</v>
      </c>
      <c r="E787" s="240">
        <v>5</v>
      </c>
      <c r="F787" s="240">
        <v>4</v>
      </c>
      <c r="G787" s="240">
        <v>55</v>
      </c>
      <c r="H787" s="240">
        <v>35</v>
      </c>
      <c r="I787" s="241">
        <v>56</v>
      </c>
      <c r="J787" s="383">
        <f t="shared" si="71"/>
        <v>26</v>
      </c>
      <c r="K787" s="383">
        <f t="shared" si="73"/>
        <v>56</v>
      </c>
      <c r="L787" s="927" t="s">
        <v>532</v>
      </c>
      <c r="M787" s="928"/>
      <c r="N787" s="928"/>
      <c r="O787" s="929"/>
      <c r="Q787" s="422" t="s">
        <v>1344</v>
      </c>
      <c r="R787" s="10"/>
      <c r="S787" s="20"/>
      <c r="T787" s="20"/>
      <c r="U787" s="20"/>
      <c r="V787" s="20"/>
      <c r="W787" s="20"/>
      <c r="X787" s="20"/>
      <c r="Y787" s="20"/>
      <c r="Z787" s="20"/>
      <c r="AA787" s="20"/>
      <c r="AB787" s="20"/>
      <c r="AC787" s="20"/>
      <c r="AD787" s="20"/>
      <c r="AE787" s="21"/>
    </row>
    <row r="788" spans="1:31" ht="15" customHeight="1" x14ac:dyDescent="0.2">
      <c r="A788" s="744">
        <v>2</v>
      </c>
      <c r="B788" s="242" t="s">
        <v>906</v>
      </c>
      <c r="C788" s="2">
        <v>26</v>
      </c>
      <c r="D788" s="2">
        <v>17</v>
      </c>
      <c r="E788" s="2">
        <v>4</v>
      </c>
      <c r="F788" s="2">
        <v>5</v>
      </c>
      <c r="G788" s="2">
        <v>58</v>
      </c>
      <c r="H788" s="2">
        <v>38</v>
      </c>
      <c r="I788" s="162">
        <v>55</v>
      </c>
      <c r="J788" s="383">
        <f t="shared" si="71"/>
        <v>26</v>
      </c>
      <c r="K788" s="383">
        <f t="shared" si="73"/>
        <v>55</v>
      </c>
      <c r="L788" s="930"/>
      <c r="M788" s="931"/>
      <c r="N788" s="931"/>
      <c r="O788" s="932"/>
      <c r="Q788" s="422" t="s">
        <v>1345</v>
      </c>
      <c r="R788" s="20" t="s">
        <v>532</v>
      </c>
      <c r="S788" s="10"/>
      <c r="T788" s="20"/>
      <c r="U788" s="20"/>
      <c r="V788" s="20"/>
      <c r="W788" s="20"/>
      <c r="X788" s="20"/>
      <c r="Y788" s="20"/>
      <c r="Z788" s="20"/>
      <c r="AA788" s="20"/>
      <c r="AB788" s="20"/>
      <c r="AC788" s="20"/>
      <c r="AD788" s="20"/>
      <c r="AE788" s="21"/>
    </row>
    <row r="789" spans="1:31" ht="15" customHeight="1" x14ac:dyDescent="0.2">
      <c r="A789" s="744">
        <v>3</v>
      </c>
      <c r="B789" s="242" t="s">
        <v>1518</v>
      </c>
      <c r="C789" s="2">
        <v>26</v>
      </c>
      <c r="D789" s="2">
        <v>17</v>
      </c>
      <c r="E789" s="2">
        <v>3</v>
      </c>
      <c r="F789" s="2">
        <v>6</v>
      </c>
      <c r="G789" s="2">
        <v>58</v>
      </c>
      <c r="H789" s="2">
        <v>30</v>
      </c>
      <c r="I789" s="162">
        <v>54</v>
      </c>
      <c r="J789" s="383">
        <f t="shared" si="71"/>
        <v>26</v>
      </c>
      <c r="K789" s="383">
        <f t="shared" si="73"/>
        <v>54</v>
      </c>
      <c r="L789" s="930"/>
      <c r="M789" s="931"/>
      <c r="N789" s="931"/>
      <c r="O789" s="932"/>
      <c r="Q789" s="422" t="s">
        <v>902</v>
      </c>
      <c r="R789" s="20"/>
      <c r="S789" s="20"/>
      <c r="T789" s="10"/>
      <c r="U789" s="20"/>
      <c r="V789" s="20"/>
      <c r="W789" s="20"/>
      <c r="X789" s="20"/>
      <c r="Y789" s="20"/>
      <c r="Z789" s="20"/>
      <c r="AA789" s="20"/>
      <c r="AB789" s="20"/>
      <c r="AC789" s="20"/>
      <c r="AD789" s="20"/>
      <c r="AE789" s="21"/>
    </row>
    <row r="790" spans="1:31" ht="15" customHeight="1" x14ac:dyDescent="0.2">
      <c r="A790" s="744">
        <v>4</v>
      </c>
      <c r="B790" s="242" t="s">
        <v>174</v>
      </c>
      <c r="C790" s="2">
        <v>26</v>
      </c>
      <c r="D790" s="2">
        <v>15</v>
      </c>
      <c r="E790" s="2">
        <v>8</v>
      </c>
      <c r="F790" s="2">
        <v>3</v>
      </c>
      <c r="G790" s="2">
        <v>51</v>
      </c>
      <c r="H790" s="2">
        <v>25</v>
      </c>
      <c r="I790" s="162">
        <v>53</v>
      </c>
      <c r="J790" s="383">
        <f t="shared" si="71"/>
        <v>26</v>
      </c>
      <c r="K790" s="383">
        <f t="shared" si="73"/>
        <v>53</v>
      </c>
      <c r="L790" s="930"/>
      <c r="M790" s="931"/>
      <c r="N790" s="931"/>
      <c r="O790" s="932"/>
      <c r="Q790" s="422" t="s">
        <v>500</v>
      </c>
      <c r="R790" s="20"/>
      <c r="S790" s="20"/>
      <c r="T790" s="20"/>
      <c r="U790" s="10"/>
      <c r="V790" s="20"/>
      <c r="W790" s="20"/>
      <c r="X790" s="20"/>
      <c r="Y790" s="20"/>
      <c r="Z790" s="20"/>
      <c r="AA790" s="20"/>
      <c r="AB790" s="20"/>
      <c r="AC790" s="20"/>
      <c r="AD790" s="20"/>
      <c r="AE790" s="21"/>
    </row>
    <row r="791" spans="1:31" ht="15" customHeight="1" x14ac:dyDescent="0.2">
      <c r="A791" s="744">
        <v>5</v>
      </c>
      <c r="B791" s="242" t="s">
        <v>2170</v>
      </c>
      <c r="C791" s="2">
        <v>26</v>
      </c>
      <c r="D791" s="2">
        <v>14</v>
      </c>
      <c r="E791" s="2">
        <v>5</v>
      </c>
      <c r="F791" s="2">
        <v>7</v>
      </c>
      <c r="G791" s="2">
        <v>50</v>
      </c>
      <c r="H791" s="2">
        <v>43</v>
      </c>
      <c r="I791" s="162">
        <v>47</v>
      </c>
      <c r="J791" s="383">
        <f t="shared" si="71"/>
        <v>26</v>
      </c>
      <c r="K791" s="383">
        <f t="shared" si="73"/>
        <v>47</v>
      </c>
      <c r="L791" s="930"/>
      <c r="M791" s="931"/>
      <c r="N791" s="931"/>
      <c r="O791" s="932"/>
      <c r="Q791" s="422" t="s">
        <v>700</v>
      </c>
      <c r="R791" s="20"/>
      <c r="S791" s="20"/>
      <c r="T791" s="20"/>
      <c r="U791" s="20"/>
      <c r="V791" s="10"/>
      <c r="W791" s="20"/>
      <c r="X791" s="20"/>
      <c r="Y791" s="20"/>
      <c r="Z791" s="20"/>
      <c r="AA791" s="20"/>
      <c r="AB791" s="20"/>
      <c r="AC791" s="20"/>
      <c r="AD791" s="20"/>
      <c r="AE791" s="21"/>
    </row>
    <row r="792" spans="1:31" ht="15" customHeight="1" x14ac:dyDescent="0.2">
      <c r="A792" s="744">
        <v>6</v>
      </c>
      <c r="B792" s="242" t="s">
        <v>575</v>
      </c>
      <c r="C792" s="2">
        <v>26</v>
      </c>
      <c r="D792" s="2">
        <v>11</v>
      </c>
      <c r="E792" s="2">
        <v>4</v>
      </c>
      <c r="F792" s="2">
        <v>11</v>
      </c>
      <c r="G792" s="2">
        <v>53</v>
      </c>
      <c r="H792" s="2">
        <v>52</v>
      </c>
      <c r="I792" s="162">
        <v>37</v>
      </c>
      <c r="J792" s="383">
        <f t="shared" si="71"/>
        <v>26</v>
      </c>
      <c r="K792" s="383">
        <f t="shared" si="73"/>
        <v>37</v>
      </c>
      <c r="L792" s="930"/>
      <c r="M792" s="931"/>
      <c r="N792" s="931"/>
      <c r="O792" s="932"/>
      <c r="Q792" s="422" t="s">
        <v>511</v>
      </c>
      <c r="R792" s="20"/>
      <c r="S792" s="20"/>
      <c r="T792" s="20"/>
      <c r="U792" s="20"/>
      <c r="V792" s="20"/>
      <c r="W792" s="10"/>
      <c r="X792" s="20" t="s">
        <v>532</v>
      </c>
      <c r="Y792" s="20"/>
      <c r="Z792" s="20"/>
      <c r="AA792" s="20"/>
      <c r="AB792" s="20"/>
      <c r="AC792" s="20"/>
      <c r="AD792" s="20"/>
      <c r="AE792" s="21"/>
    </row>
    <row r="793" spans="1:31" ht="15" customHeight="1" x14ac:dyDescent="0.2">
      <c r="A793" s="744">
        <v>7</v>
      </c>
      <c r="B793" s="242" t="s">
        <v>89</v>
      </c>
      <c r="C793" s="2">
        <v>26</v>
      </c>
      <c r="D793" s="2">
        <v>11</v>
      </c>
      <c r="E793" s="2">
        <v>4</v>
      </c>
      <c r="F793" s="2">
        <v>11</v>
      </c>
      <c r="G793" s="2">
        <v>35</v>
      </c>
      <c r="H793" s="2">
        <v>43</v>
      </c>
      <c r="I793" s="162">
        <v>37</v>
      </c>
      <c r="J793" s="383">
        <f t="shared" si="71"/>
        <v>26</v>
      </c>
      <c r="K793" s="383">
        <f t="shared" si="73"/>
        <v>37</v>
      </c>
      <c r="L793" s="930"/>
      <c r="M793" s="931"/>
      <c r="N793" s="931"/>
      <c r="O793" s="932"/>
      <c r="Q793" s="422" t="s">
        <v>610</v>
      </c>
      <c r="R793" s="20"/>
      <c r="S793" s="20"/>
      <c r="T793" s="20"/>
      <c r="U793" s="20"/>
      <c r="V793" s="20"/>
      <c r="W793" s="20" t="s">
        <v>532</v>
      </c>
      <c r="X793" s="10"/>
      <c r="Y793" s="20" t="s">
        <v>532</v>
      </c>
      <c r="Z793" s="20"/>
      <c r="AA793" s="20"/>
      <c r="AB793" s="20"/>
      <c r="AC793" s="20"/>
      <c r="AD793" s="20"/>
      <c r="AE793" s="21"/>
    </row>
    <row r="794" spans="1:31" ht="15" customHeight="1" x14ac:dyDescent="0.2">
      <c r="A794" s="744">
        <v>8</v>
      </c>
      <c r="B794" s="242" t="s">
        <v>761</v>
      </c>
      <c r="C794" s="2">
        <v>26</v>
      </c>
      <c r="D794" s="2">
        <v>10</v>
      </c>
      <c r="E794" s="2">
        <v>6</v>
      </c>
      <c r="F794" s="2">
        <v>10</v>
      </c>
      <c r="G794" s="2">
        <v>49</v>
      </c>
      <c r="H794" s="2">
        <v>52</v>
      </c>
      <c r="I794" s="162">
        <v>36</v>
      </c>
      <c r="J794" s="383">
        <f t="shared" si="71"/>
        <v>26</v>
      </c>
      <c r="K794" s="383">
        <f t="shared" si="73"/>
        <v>36</v>
      </c>
      <c r="L794" s="930"/>
      <c r="M794" s="931"/>
      <c r="N794" s="931"/>
      <c r="O794" s="932"/>
      <c r="Q794" s="422" t="s">
        <v>566</v>
      </c>
      <c r="R794" s="20"/>
      <c r="S794" s="20"/>
      <c r="T794" s="20"/>
      <c r="U794" s="20"/>
      <c r="V794" s="20"/>
      <c r="W794" s="20"/>
      <c r="X794" s="20" t="s">
        <v>532</v>
      </c>
      <c r="Y794" s="10"/>
      <c r="Z794" s="20"/>
      <c r="AA794" s="20"/>
      <c r="AB794" s="20"/>
      <c r="AC794" s="20"/>
      <c r="AD794" s="20"/>
      <c r="AE794" s="21"/>
    </row>
    <row r="795" spans="1:31" ht="15" customHeight="1" x14ac:dyDescent="0.2">
      <c r="A795" s="744">
        <v>9</v>
      </c>
      <c r="B795" s="242" t="s">
        <v>1923</v>
      </c>
      <c r="C795" s="2">
        <v>26</v>
      </c>
      <c r="D795" s="2">
        <v>9</v>
      </c>
      <c r="E795" s="2">
        <v>5</v>
      </c>
      <c r="F795" s="2">
        <v>12</v>
      </c>
      <c r="G795" s="2">
        <v>46</v>
      </c>
      <c r="H795" s="2">
        <v>52</v>
      </c>
      <c r="I795" s="162">
        <v>32</v>
      </c>
      <c r="J795" s="383">
        <f t="shared" si="71"/>
        <v>26</v>
      </c>
      <c r="K795" s="383">
        <f t="shared" si="73"/>
        <v>32</v>
      </c>
      <c r="L795" s="930"/>
      <c r="M795" s="931"/>
      <c r="N795" s="931"/>
      <c r="O795" s="932"/>
      <c r="Q795" s="422" t="s">
        <v>322</v>
      </c>
      <c r="R795" s="20"/>
      <c r="S795" s="20"/>
      <c r="T795" s="20"/>
      <c r="U795" s="20"/>
      <c r="V795" s="20"/>
      <c r="W795" s="20"/>
      <c r="X795" s="20"/>
      <c r="Y795" s="20"/>
      <c r="Z795" s="10"/>
      <c r="AA795" s="20"/>
      <c r="AB795" s="20"/>
      <c r="AC795" s="20"/>
      <c r="AD795" s="20"/>
      <c r="AE795" s="21" t="s">
        <v>532</v>
      </c>
    </row>
    <row r="796" spans="1:31" ht="15" customHeight="1" x14ac:dyDescent="0.2">
      <c r="A796" s="744">
        <v>10</v>
      </c>
      <c r="B796" s="242" t="s">
        <v>1307</v>
      </c>
      <c r="C796" s="2">
        <v>26</v>
      </c>
      <c r="D796" s="2">
        <v>8</v>
      </c>
      <c r="E796" s="2">
        <v>5</v>
      </c>
      <c r="F796" s="2">
        <v>13</v>
      </c>
      <c r="G796" s="2">
        <v>42</v>
      </c>
      <c r="H796" s="2">
        <v>44</v>
      </c>
      <c r="I796" s="162">
        <v>29</v>
      </c>
      <c r="J796" s="383">
        <f t="shared" si="71"/>
        <v>26</v>
      </c>
      <c r="K796" s="383">
        <f t="shared" si="73"/>
        <v>29</v>
      </c>
      <c r="L796" s="930"/>
      <c r="M796" s="931"/>
      <c r="N796" s="931"/>
      <c r="O796" s="932"/>
      <c r="Q796" s="422" t="s">
        <v>501</v>
      </c>
      <c r="R796" s="20"/>
      <c r="S796" s="20"/>
      <c r="T796" s="20"/>
      <c r="U796" s="20"/>
      <c r="V796" s="20"/>
      <c r="W796" s="20"/>
      <c r="X796" s="20"/>
      <c r="Y796" s="20"/>
      <c r="Z796" s="20"/>
      <c r="AA796" s="10"/>
      <c r="AB796" s="20"/>
      <c r="AC796" s="20"/>
      <c r="AD796" s="20"/>
      <c r="AE796" s="21"/>
    </row>
    <row r="797" spans="1:31" ht="15" customHeight="1" x14ac:dyDescent="0.2">
      <c r="A797" s="744">
        <v>11</v>
      </c>
      <c r="B797" s="242" t="s">
        <v>737</v>
      </c>
      <c r="C797" s="2">
        <v>26</v>
      </c>
      <c r="D797" s="2">
        <v>6</v>
      </c>
      <c r="E797" s="2">
        <v>7</v>
      </c>
      <c r="F797" s="2">
        <v>13</v>
      </c>
      <c r="G797" s="2">
        <v>38</v>
      </c>
      <c r="H797" s="2">
        <v>48</v>
      </c>
      <c r="I797" s="162">
        <v>25</v>
      </c>
      <c r="J797" s="383">
        <f t="shared" si="71"/>
        <v>26</v>
      </c>
      <c r="K797" s="383">
        <f t="shared" si="73"/>
        <v>25</v>
      </c>
      <c r="L797" s="930"/>
      <c r="M797" s="931"/>
      <c r="N797" s="931"/>
      <c r="O797" s="932"/>
      <c r="Q797" s="422" t="s">
        <v>2136</v>
      </c>
      <c r="R797" s="20" t="s">
        <v>532</v>
      </c>
      <c r="S797" s="20"/>
      <c r="T797" s="20"/>
      <c r="U797" s="20"/>
      <c r="V797" s="20"/>
      <c r="W797" s="20"/>
      <c r="X797" s="20"/>
      <c r="Y797" s="20"/>
      <c r="Z797" s="20"/>
      <c r="AA797" s="20"/>
      <c r="AB797" s="10"/>
      <c r="AC797" s="20" t="s">
        <v>532</v>
      </c>
      <c r="AD797" s="20"/>
      <c r="AE797" s="21"/>
    </row>
    <row r="798" spans="1:31" ht="15" customHeight="1" x14ac:dyDescent="0.2">
      <c r="A798" s="744">
        <v>12</v>
      </c>
      <c r="B798" s="242" t="s">
        <v>2138</v>
      </c>
      <c r="C798" s="2">
        <v>26</v>
      </c>
      <c r="D798" s="2">
        <v>4</v>
      </c>
      <c r="E798" s="2">
        <v>6</v>
      </c>
      <c r="F798" s="2">
        <v>16</v>
      </c>
      <c r="G798" s="2">
        <v>46</v>
      </c>
      <c r="H798" s="2">
        <v>68</v>
      </c>
      <c r="I798" s="162">
        <v>18</v>
      </c>
      <c r="J798" s="383">
        <f t="shared" si="71"/>
        <v>26</v>
      </c>
      <c r="K798" s="383">
        <f t="shared" si="73"/>
        <v>18</v>
      </c>
      <c r="L798" s="930"/>
      <c r="M798" s="931"/>
      <c r="N798" s="931"/>
      <c r="O798" s="932"/>
      <c r="Q798" s="422" t="s">
        <v>704</v>
      </c>
      <c r="R798" s="20"/>
      <c r="S798" s="20"/>
      <c r="T798" s="20"/>
      <c r="U798" s="20"/>
      <c r="V798" s="20"/>
      <c r="W798" s="20"/>
      <c r="X798" s="20"/>
      <c r="Y798" s="20"/>
      <c r="Z798" s="20"/>
      <c r="AA798" s="20"/>
      <c r="AB798" s="20" t="s">
        <v>532</v>
      </c>
      <c r="AC798" s="10"/>
      <c r="AD798" s="20" t="s">
        <v>532</v>
      </c>
      <c r="AE798" s="21"/>
    </row>
    <row r="799" spans="1:31" ht="15" customHeight="1" x14ac:dyDescent="0.2">
      <c r="A799" s="744">
        <v>13</v>
      </c>
      <c r="B799" s="242" t="s">
        <v>711</v>
      </c>
      <c r="C799" s="2">
        <v>26</v>
      </c>
      <c r="D799" s="2">
        <v>4</v>
      </c>
      <c r="E799" s="2">
        <v>5</v>
      </c>
      <c r="F799" s="2">
        <v>17</v>
      </c>
      <c r="G799" s="2">
        <v>28</v>
      </c>
      <c r="H799" s="2">
        <v>52</v>
      </c>
      <c r="I799" s="162">
        <v>17</v>
      </c>
      <c r="J799" s="383">
        <f t="shared" si="71"/>
        <v>26</v>
      </c>
      <c r="K799" s="383">
        <f t="shared" si="73"/>
        <v>17</v>
      </c>
      <c r="L799" s="930"/>
      <c r="M799" s="931"/>
      <c r="N799" s="931"/>
      <c r="O799" s="932"/>
      <c r="Q799" s="422" t="s">
        <v>547</v>
      </c>
      <c r="R799" s="20"/>
      <c r="S799" s="20"/>
      <c r="T799" s="20"/>
      <c r="U799" s="20"/>
      <c r="V799" s="20"/>
      <c r="W799" s="20"/>
      <c r="X799" s="20"/>
      <c r="Y799" s="20"/>
      <c r="Z799" s="20"/>
      <c r="AA799" s="20"/>
      <c r="AB799" s="20"/>
      <c r="AC799" s="20" t="s">
        <v>532</v>
      </c>
      <c r="AD799" s="10"/>
      <c r="AE799" s="21"/>
    </row>
    <row r="800" spans="1:31" ht="15" customHeight="1" thickBot="1" x14ac:dyDescent="0.25">
      <c r="A800" s="745">
        <v>14</v>
      </c>
      <c r="B800" s="243" t="s">
        <v>551</v>
      </c>
      <c r="C800" s="3">
        <v>26</v>
      </c>
      <c r="D800" s="3">
        <v>4</v>
      </c>
      <c r="E800" s="3">
        <v>3</v>
      </c>
      <c r="F800" s="3">
        <v>19</v>
      </c>
      <c r="G800" s="3">
        <v>40</v>
      </c>
      <c r="H800" s="3">
        <v>67</v>
      </c>
      <c r="I800" s="164">
        <v>15</v>
      </c>
      <c r="J800" s="383">
        <f t="shared" si="71"/>
        <v>26</v>
      </c>
      <c r="K800" s="383">
        <f t="shared" si="73"/>
        <v>15</v>
      </c>
      <c r="L800" s="933"/>
      <c r="M800" s="934"/>
      <c r="N800" s="934"/>
      <c r="O800" s="935"/>
      <c r="Q800" s="423" t="s">
        <v>1306</v>
      </c>
      <c r="R800" s="23"/>
      <c r="S800" s="23"/>
      <c r="T800" s="23"/>
      <c r="U800" s="23"/>
      <c r="V800" s="23"/>
      <c r="W800" s="23"/>
      <c r="X800" s="23"/>
      <c r="Y800" s="23"/>
      <c r="Z800" s="23"/>
      <c r="AA800" s="23"/>
      <c r="AB800" s="23"/>
      <c r="AC800" s="23"/>
      <c r="AD800" s="23"/>
      <c r="AE800" s="15"/>
    </row>
    <row r="801" spans="1:30" ht="15" customHeight="1" x14ac:dyDescent="0.2">
      <c r="C801" s="383">
        <f t="shared" ref="C801:I801" si="75">SUM(C787:C800)</f>
        <v>364</v>
      </c>
      <c r="D801" s="383">
        <f t="shared" si="75"/>
        <v>147</v>
      </c>
      <c r="E801" s="383">
        <f t="shared" si="75"/>
        <v>70</v>
      </c>
      <c r="F801" s="383">
        <f t="shared" si="75"/>
        <v>147</v>
      </c>
      <c r="G801" s="383">
        <f t="shared" si="75"/>
        <v>649</v>
      </c>
      <c r="H801" s="383">
        <f t="shared" si="75"/>
        <v>649</v>
      </c>
      <c r="I801" s="383">
        <f t="shared" si="75"/>
        <v>511</v>
      </c>
      <c r="J801" s="383">
        <f t="shared" si="71"/>
        <v>364</v>
      </c>
      <c r="K801" s="383">
        <f t="shared" si="73"/>
        <v>511</v>
      </c>
      <c r="L801" s="4" t="s">
        <v>532</v>
      </c>
    </row>
    <row r="802" spans="1:30" ht="15" customHeight="1" thickBot="1" x14ac:dyDescent="0.25"/>
    <row r="803" spans="1:30" ht="15" customHeight="1" thickBot="1" x14ac:dyDescent="0.25">
      <c r="A803" s="1384" t="s">
        <v>2306</v>
      </c>
      <c r="B803" s="1385"/>
      <c r="C803" s="1385"/>
      <c r="D803" s="1385"/>
      <c r="E803" s="1385"/>
      <c r="F803" s="1392"/>
      <c r="G803" s="1381" t="s">
        <v>2413</v>
      </c>
      <c r="H803" s="1382"/>
      <c r="I803" s="1383"/>
      <c r="L803" s="952" t="s">
        <v>538</v>
      </c>
      <c r="M803" s="953"/>
      <c r="N803" s="953"/>
      <c r="O803" s="954"/>
    </row>
    <row r="804" spans="1:30" ht="15" customHeight="1" thickBot="1" x14ac:dyDescent="0.25">
      <c r="A804" s="741" t="s">
        <v>496</v>
      </c>
      <c r="B804" s="747" t="s">
        <v>497</v>
      </c>
      <c r="C804" s="748" t="s">
        <v>498</v>
      </c>
      <c r="D804" s="748" t="s">
        <v>499</v>
      </c>
      <c r="E804" s="748" t="s">
        <v>500</v>
      </c>
      <c r="F804" s="748" t="s">
        <v>501</v>
      </c>
      <c r="G804" s="749" t="s">
        <v>502</v>
      </c>
      <c r="H804" s="749" t="s">
        <v>503</v>
      </c>
      <c r="I804" s="750" t="s">
        <v>504</v>
      </c>
      <c r="L804" s="955"/>
      <c r="M804" s="956"/>
      <c r="N804" s="956"/>
      <c r="O804" s="957"/>
      <c r="Q804" s="24" t="s">
        <v>2414</v>
      </c>
      <c r="R804" s="420" t="s">
        <v>503</v>
      </c>
      <c r="S804" s="420" t="s">
        <v>541</v>
      </c>
      <c r="T804" s="420" t="s">
        <v>716</v>
      </c>
      <c r="U804" s="420" t="s">
        <v>902</v>
      </c>
      <c r="V804" s="420" t="s">
        <v>158</v>
      </c>
      <c r="W804" s="420" t="s">
        <v>1631</v>
      </c>
      <c r="X804" s="420" t="s">
        <v>299</v>
      </c>
      <c r="Y804" s="420" t="s">
        <v>1587</v>
      </c>
      <c r="Z804" s="420" t="s">
        <v>1313</v>
      </c>
      <c r="AA804" s="420" t="s">
        <v>120</v>
      </c>
      <c r="AB804" s="420" t="s">
        <v>153</v>
      </c>
      <c r="AC804" s="420" t="s">
        <v>499</v>
      </c>
      <c r="AD804" s="421" t="s">
        <v>1214</v>
      </c>
    </row>
    <row r="805" spans="1:30" ht="15" customHeight="1" x14ac:dyDescent="0.2">
      <c r="A805" s="746">
        <v>1</v>
      </c>
      <c r="B805" s="239" t="s">
        <v>991</v>
      </c>
      <c r="C805" s="240">
        <v>24</v>
      </c>
      <c r="D805" s="240">
        <v>23</v>
      </c>
      <c r="E805" s="240">
        <v>1</v>
      </c>
      <c r="F805" s="240">
        <v>0</v>
      </c>
      <c r="G805" s="240">
        <v>71</v>
      </c>
      <c r="H805" s="240">
        <v>16</v>
      </c>
      <c r="I805" s="241">
        <v>70</v>
      </c>
      <c r="J805" s="383">
        <f t="shared" si="71"/>
        <v>24</v>
      </c>
      <c r="K805" s="383">
        <f t="shared" si="73"/>
        <v>70</v>
      </c>
      <c r="L805" s="927" t="s">
        <v>2416</v>
      </c>
      <c r="M805" s="928"/>
      <c r="N805" s="928"/>
      <c r="O805" s="929"/>
      <c r="Q805" s="422" t="s">
        <v>503</v>
      </c>
      <c r="R805" s="10"/>
      <c r="S805" s="20"/>
      <c r="T805" s="20"/>
      <c r="U805" s="20"/>
      <c r="V805" s="20"/>
      <c r="W805" s="20"/>
      <c r="X805" s="20"/>
      <c r="Y805" s="20"/>
      <c r="Z805" s="20"/>
      <c r="AA805" s="20"/>
      <c r="AB805" s="20"/>
      <c r="AC805" s="20"/>
      <c r="AD805" s="21"/>
    </row>
    <row r="806" spans="1:30" ht="15" customHeight="1" x14ac:dyDescent="0.2">
      <c r="A806" s="744">
        <v>2</v>
      </c>
      <c r="B806" s="242" t="s">
        <v>1808</v>
      </c>
      <c r="C806" s="2">
        <v>24</v>
      </c>
      <c r="D806" s="2">
        <v>16</v>
      </c>
      <c r="E806" s="2">
        <v>5</v>
      </c>
      <c r="F806" s="2">
        <v>3</v>
      </c>
      <c r="G806" s="2">
        <v>56</v>
      </c>
      <c r="H806" s="2">
        <v>20</v>
      </c>
      <c r="I806" s="162">
        <v>53</v>
      </c>
      <c r="J806" s="383">
        <f t="shared" si="71"/>
        <v>24</v>
      </c>
      <c r="K806" s="383">
        <f t="shared" si="73"/>
        <v>53</v>
      </c>
      <c r="L806" s="930"/>
      <c r="M806" s="931"/>
      <c r="N806" s="931"/>
      <c r="O806" s="932"/>
      <c r="Q806" s="422" t="s">
        <v>541</v>
      </c>
      <c r="R806" s="20"/>
      <c r="S806" s="10"/>
      <c r="T806" s="20"/>
      <c r="U806" s="20"/>
      <c r="V806" s="20"/>
      <c r="W806" s="20"/>
      <c r="X806" s="20"/>
      <c r="Y806" s="20"/>
      <c r="Z806" s="20"/>
      <c r="AA806" s="20"/>
      <c r="AB806" s="20"/>
      <c r="AC806" s="20"/>
      <c r="AD806" s="21"/>
    </row>
    <row r="807" spans="1:30" ht="15" customHeight="1" x14ac:dyDescent="0.2">
      <c r="A807" s="744">
        <v>3</v>
      </c>
      <c r="B807" s="242" t="s">
        <v>1314</v>
      </c>
      <c r="C807" s="2">
        <v>24</v>
      </c>
      <c r="D807" s="2">
        <v>14</v>
      </c>
      <c r="E807" s="2">
        <v>5</v>
      </c>
      <c r="F807" s="2">
        <v>5</v>
      </c>
      <c r="G807" s="2">
        <v>44</v>
      </c>
      <c r="H807" s="2">
        <v>36</v>
      </c>
      <c r="I807" s="162">
        <v>47</v>
      </c>
      <c r="J807" s="383">
        <f t="shared" si="71"/>
        <v>24</v>
      </c>
      <c r="K807" s="383">
        <f t="shared" si="73"/>
        <v>47</v>
      </c>
      <c r="L807" s="930"/>
      <c r="M807" s="931"/>
      <c r="N807" s="931"/>
      <c r="O807" s="932"/>
      <c r="Q807" s="422" t="s">
        <v>716</v>
      </c>
      <c r="R807" s="20"/>
      <c r="S807" s="20"/>
      <c r="T807" s="10"/>
      <c r="U807" s="20"/>
      <c r="V807" s="20"/>
      <c r="W807" s="20"/>
      <c r="X807" s="20"/>
      <c r="Y807" s="20"/>
      <c r="Z807" s="20"/>
      <c r="AA807" s="20"/>
      <c r="AB807" s="20"/>
      <c r="AC807" s="20"/>
      <c r="AD807" s="21"/>
    </row>
    <row r="808" spans="1:30" ht="15" customHeight="1" x14ac:dyDescent="0.2">
      <c r="A808" s="744">
        <v>4</v>
      </c>
      <c r="B808" s="242" t="s">
        <v>1827</v>
      </c>
      <c r="C808" s="2">
        <v>24</v>
      </c>
      <c r="D808" s="2">
        <v>13</v>
      </c>
      <c r="E808" s="2">
        <v>3</v>
      </c>
      <c r="F808" s="2">
        <v>8</v>
      </c>
      <c r="G808" s="2">
        <v>56</v>
      </c>
      <c r="H808" s="2">
        <v>44</v>
      </c>
      <c r="I808" s="162">
        <v>42</v>
      </c>
      <c r="J808" s="383">
        <f t="shared" si="71"/>
        <v>24</v>
      </c>
      <c r="K808" s="383">
        <f t="shared" si="73"/>
        <v>42</v>
      </c>
      <c r="L808" s="930"/>
      <c r="M808" s="931"/>
      <c r="N808" s="931"/>
      <c r="O808" s="932"/>
      <c r="Q808" s="422" t="s">
        <v>902</v>
      </c>
      <c r="R808" s="20"/>
      <c r="S808" s="20"/>
      <c r="T808" s="20"/>
      <c r="U808" s="10"/>
      <c r="V808" s="20"/>
      <c r="W808" s="20"/>
      <c r="X808" s="20"/>
      <c r="Y808" s="20"/>
      <c r="Z808" s="20"/>
      <c r="AA808" s="20"/>
      <c r="AB808" s="20"/>
      <c r="AC808" s="20"/>
      <c r="AD808" s="21"/>
    </row>
    <row r="809" spans="1:30" ht="15" customHeight="1" x14ac:dyDescent="0.2">
      <c r="A809" s="744">
        <v>5</v>
      </c>
      <c r="B809" s="242" t="s">
        <v>250</v>
      </c>
      <c r="C809" s="2">
        <v>24</v>
      </c>
      <c r="D809" s="2">
        <v>11</v>
      </c>
      <c r="E809" s="2">
        <v>2</v>
      </c>
      <c r="F809" s="2">
        <v>11</v>
      </c>
      <c r="G809" s="2">
        <v>38</v>
      </c>
      <c r="H809" s="2">
        <v>35</v>
      </c>
      <c r="I809" s="162">
        <v>35</v>
      </c>
      <c r="J809" s="383">
        <f t="shared" si="71"/>
        <v>24</v>
      </c>
      <c r="K809" s="383">
        <f t="shared" si="73"/>
        <v>35</v>
      </c>
      <c r="L809" s="930"/>
      <c r="M809" s="931"/>
      <c r="N809" s="931"/>
      <c r="O809" s="932"/>
      <c r="Q809" s="422" t="s">
        <v>158</v>
      </c>
      <c r="R809" s="20"/>
      <c r="S809" s="20"/>
      <c r="T809" s="20"/>
      <c r="U809" s="20"/>
      <c r="V809" s="10"/>
      <c r="W809" s="20" t="s">
        <v>532</v>
      </c>
      <c r="X809" s="20"/>
      <c r="Y809" s="20"/>
      <c r="Z809" s="20"/>
      <c r="AA809" s="20"/>
      <c r="AB809" s="20"/>
      <c r="AC809" s="20"/>
      <c r="AD809" s="21"/>
    </row>
    <row r="810" spans="1:30" ht="15" customHeight="1" x14ac:dyDescent="0.2">
      <c r="A810" s="744">
        <v>6</v>
      </c>
      <c r="B810" s="242" t="s">
        <v>42</v>
      </c>
      <c r="C810" s="2">
        <v>24</v>
      </c>
      <c r="D810" s="2">
        <v>9</v>
      </c>
      <c r="E810" s="2">
        <v>4</v>
      </c>
      <c r="F810" s="2">
        <v>11</v>
      </c>
      <c r="G810" s="2">
        <v>48</v>
      </c>
      <c r="H810" s="2">
        <v>52</v>
      </c>
      <c r="I810" s="162">
        <v>31</v>
      </c>
      <c r="J810" s="383">
        <f t="shared" si="71"/>
        <v>24</v>
      </c>
      <c r="K810" s="383">
        <f t="shared" si="73"/>
        <v>31</v>
      </c>
      <c r="L810" s="930"/>
      <c r="M810" s="931"/>
      <c r="N810" s="931"/>
      <c r="O810" s="932"/>
      <c r="Q810" s="422" t="s">
        <v>1631</v>
      </c>
      <c r="R810" s="20"/>
      <c r="S810" s="20"/>
      <c r="T810" s="20"/>
      <c r="U810" s="20"/>
      <c r="V810" s="20" t="s">
        <v>532</v>
      </c>
      <c r="W810" s="10"/>
      <c r="X810" s="20" t="s">
        <v>532</v>
      </c>
      <c r="Y810" s="20"/>
      <c r="Z810" s="20"/>
      <c r="AA810" s="20"/>
      <c r="AB810" s="20"/>
      <c r="AC810" s="20"/>
      <c r="AD810" s="21"/>
    </row>
    <row r="811" spans="1:30" ht="15" customHeight="1" x14ac:dyDescent="0.2">
      <c r="A811" s="744">
        <v>7</v>
      </c>
      <c r="B811" s="242" t="s">
        <v>558</v>
      </c>
      <c r="C811" s="2">
        <v>24</v>
      </c>
      <c r="D811" s="2">
        <v>9</v>
      </c>
      <c r="E811" s="2">
        <v>3</v>
      </c>
      <c r="F811" s="2">
        <v>12</v>
      </c>
      <c r="G811" s="2">
        <v>51</v>
      </c>
      <c r="H811" s="2">
        <v>46</v>
      </c>
      <c r="I811" s="162">
        <v>30</v>
      </c>
      <c r="J811" s="383">
        <f t="shared" si="71"/>
        <v>24</v>
      </c>
      <c r="K811" s="383">
        <f t="shared" si="73"/>
        <v>30</v>
      </c>
      <c r="L811" s="930"/>
      <c r="M811" s="931"/>
      <c r="N811" s="931"/>
      <c r="O811" s="932"/>
      <c r="Q811" s="422" t="s">
        <v>299</v>
      </c>
      <c r="R811" s="20"/>
      <c r="S811" s="20"/>
      <c r="T811" s="20"/>
      <c r="U811" s="20"/>
      <c r="V811" s="20"/>
      <c r="W811" s="20" t="s">
        <v>532</v>
      </c>
      <c r="X811" s="10"/>
      <c r="Y811" s="20"/>
      <c r="Z811" s="20"/>
      <c r="AA811" s="20"/>
      <c r="AB811" s="20"/>
      <c r="AC811" s="20"/>
      <c r="AD811" s="21"/>
    </row>
    <row r="812" spans="1:30" ht="15" customHeight="1" x14ac:dyDescent="0.2">
      <c r="A812" s="744">
        <v>8</v>
      </c>
      <c r="B812" s="242" t="s">
        <v>164</v>
      </c>
      <c r="C812" s="2">
        <v>24</v>
      </c>
      <c r="D812" s="2">
        <v>8</v>
      </c>
      <c r="E812" s="2">
        <v>6</v>
      </c>
      <c r="F812" s="2">
        <v>10</v>
      </c>
      <c r="G812" s="2">
        <v>38</v>
      </c>
      <c r="H812" s="2">
        <v>40</v>
      </c>
      <c r="I812" s="162">
        <v>30</v>
      </c>
      <c r="J812" s="383">
        <f t="shared" si="71"/>
        <v>24</v>
      </c>
      <c r="K812" s="383">
        <f t="shared" si="73"/>
        <v>30</v>
      </c>
      <c r="L812" s="930"/>
      <c r="M812" s="931"/>
      <c r="N812" s="931"/>
      <c r="O812" s="932"/>
      <c r="Q812" s="422" t="s">
        <v>1587</v>
      </c>
      <c r="R812" s="20"/>
      <c r="S812" s="20"/>
      <c r="T812" s="20"/>
      <c r="U812" s="20"/>
      <c r="V812" s="20"/>
      <c r="W812" s="20"/>
      <c r="X812" s="20"/>
      <c r="Y812" s="10"/>
      <c r="Z812" s="20"/>
      <c r="AA812" s="20"/>
      <c r="AB812" s="20"/>
      <c r="AC812" s="20"/>
      <c r="AD812" s="21" t="s">
        <v>532</v>
      </c>
    </row>
    <row r="813" spans="1:30" ht="15" customHeight="1" x14ac:dyDescent="0.2">
      <c r="A813" s="744">
        <v>9</v>
      </c>
      <c r="B813" s="242" t="s">
        <v>2123</v>
      </c>
      <c r="C813" s="2">
        <v>24</v>
      </c>
      <c r="D813" s="2">
        <v>7</v>
      </c>
      <c r="E813" s="2">
        <v>8</v>
      </c>
      <c r="F813" s="2">
        <v>9</v>
      </c>
      <c r="G813" s="2">
        <v>35</v>
      </c>
      <c r="H813" s="2">
        <v>34</v>
      </c>
      <c r="I813" s="162">
        <v>29</v>
      </c>
      <c r="J813" s="383">
        <f t="shared" si="71"/>
        <v>24</v>
      </c>
      <c r="K813" s="383">
        <f t="shared" si="73"/>
        <v>29</v>
      </c>
      <c r="L813" s="930"/>
      <c r="M813" s="931"/>
      <c r="N813" s="931"/>
      <c r="O813" s="932"/>
      <c r="Q813" s="422" t="s">
        <v>1313</v>
      </c>
      <c r="R813" s="20"/>
      <c r="S813" s="20"/>
      <c r="T813" s="20"/>
      <c r="U813" s="20"/>
      <c r="V813" s="20"/>
      <c r="W813" s="20"/>
      <c r="X813" s="20"/>
      <c r="Y813" s="20"/>
      <c r="Z813" s="10"/>
      <c r="AA813" s="20"/>
      <c r="AB813" s="20"/>
      <c r="AC813" s="20"/>
      <c r="AD813" s="21"/>
    </row>
    <row r="814" spans="1:30" ht="15" customHeight="1" x14ac:dyDescent="0.2">
      <c r="A814" s="744">
        <v>10</v>
      </c>
      <c r="B814" s="242" t="s">
        <v>304</v>
      </c>
      <c r="C814" s="2">
        <v>24</v>
      </c>
      <c r="D814" s="2">
        <v>8</v>
      </c>
      <c r="E814" s="2">
        <v>5</v>
      </c>
      <c r="F814" s="2">
        <v>11</v>
      </c>
      <c r="G814" s="2">
        <v>47</v>
      </c>
      <c r="H814" s="2">
        <v>49</v>
      </c>
      <c r="I814" s="162">
        <v>29</v>
      </c>
      <c r="J814" s="383">
        <f t="shared" si="71"/>
        <v>24</v>
      </c>
      <c r="K814" s="383">
        <f t="shared" si="73"/>
        <v>29</v>
      </c>
      <c r="L814" s="930"/>
      <c r="M814" s="931"/>
      <c r="N814" s="931"/>
      <c r="O814" s="932"/>
      <c r="Q814" s="422" t="s">
        <v>120</v>
      </c>
      <c r="R814" s="20"/>
      <c r="S814" s="20"/>
      <c r="T814" s="20"/>
      <c r="U814" s="20"/>
      <c r="V814" s="20"/>
      <c r="W814" s="20"/>
      <c r="X814" s="20"/>
      <c r="Y814" s="20"/>
      <c r="Z814" s="20"/>
      <c r="AA814" s="10"/>
      <c r="AB814" s="20" t="s">
        <v>532</v>
      </c>
      <c r="AC814" s="20"/>
      <c r="AD814" s="21"/>
    </row>
    <row r="815" spans="1:30" ht="15" customHeight="1" x14ac:dyDescent="0.2">
      <c r="A815" s="744">
        <v>11</v>
      </c>
      <c r="B815" s="242" t="s">
        <v>433</v>
      </c>
      <c r="C815" s="2">
        <v>24</v>
      </c>
      <c r="D815" s="2">
        <v>5</v>
      </c>
      <c r="E815" s="2">
        <v>6</v>
      </c>
      <c r="F815" s="2">
        <v>13</v>
      </c>
      <c r="G815" s="2">
        <v>31</v>
      </c>
      <c r="H815" s="2">
        <v>58</v>
      </c>
      <c r="I815" s="162">
        <v>21</v>
      </c>
      <c r="J815" s="383">
        <f t="shared" si="71"/>
        <v>24</v>
      </c>
      <c r="K815" s="383">
        <f t="shared" si="73"/>
        <v>21</v>
      </c>
      <c r="L815" s="930"/>
      <c r="M815" s="931"/>
      <c r="N815" s="931"/>
      <c r="O815" s="932"/>
      <c r="Q815" s="422" t="s">
        <v>153</v>
      </c>
      <c r="R815" s="20" t="s">
        <v>532</v>
      </c>
      <c r="S815" s="20"/>
      <c r="T815" s="20"/>
      <c r="U815" s="20"/>
      <c r="V815" s="20"/>
      <c r="W815" s="20"/>
      <c r="X815" s="20"/>
      <c r="Y815" s="20"/>
      <c r="Z815" s="20"/>
      <c r="AA815" s="20" t="s">
        <v>532</v>
      </c>
      <c r="AB815" s="10"/>
      <c r="AC815" s="20" t="s">
        <v>532</v>
      </c>
      <c r="AD815" s="21"/>
    </row>
    <row r="816" spans="1:30" ht="15" customHeight="1" x14ac:dyDescent="0.2">
      <c r="A816" s="744">
        <v>12</v>
      </c>
      <c r="B816" s="242" t="s">
        <v>1635</v>
      </c>
      <c r="C816" s="2">
        <v>24</v>
      </c>
      <c r="D816" s="2">
        <v>3</v>
      </c>
      <c r="E816" s="2">
        <v>4</v>
      </c>
      <c r="F816" s="2">
        <v>17</v>
      </c>
      <c r="G816" s="2">
        <v>40</v>
      </c>
      <c r="H816" s="2">
        <v>71</v>
      </c>
      <c r="I816" s="162">
        <v>13</v>
      </c>
      <c r="J816" s="383">
        <f t="shared" si="71"/>
        <v>24</v>
      </c>
      <c r="K816" s="383">
        <f t="shared" si="73"/>
        <v>13</v>
      </c>
      <c r="L816" s="930"/>
      <c r="M816" s="931"/>
      <c r="N816" s="931"/>
      <c r="O816" s="932"/>
      <c r="Q816" s="422" t="s">
        <v>499</v>
      </c>
      <c r="R816" s="20"/>
      <c r="S816" s="20"/>
      <c r="T816" s="20"/>
      <c r="U816" s="20"/>
      <c r="V816" s="20"/>
      <c r="W816" s="20"/>
      <c r="X816" s="20"/>
      <c r="Y816" s="20"/>
      <c r="Z816" s="20"/>
      <c r="AA816" s="20"/>
      <c r="AB816" s="20" t="s">
        <v>532</v>
      </c>
      <c r="AC816" s="10"/>
      <c r="AD816" s="21"/>
    </row>
    <row r="817" spans="1:30" ht="15" customHeight="1" thickBot="1" x14ac:dyDescent="0.25">
      <c r="A817" s="745">
        <v>13</v>
      </c>
      <c r="B817" s="243" t="s">
        <v>1855</v>
      </c>
      <c r="C817" s="3">
        <v>24</v>
      </c>
      <c r="D817" s="3">
        <v>3</v>
      </c>
      <c r="E817" s="3">
        <v>2</v>
      </c>
      <c r="F817" s="3">
        <v>19</v>
      </c>
      <c r="G817" s="3">
        <v>33</v>
      </c>
      <c r="H817" s="3">
        <v>87</v>
      </c>
      <c r="I817" s="164">
        <v>11</v>
      </c>
      <c r="J817" s="383">
        <f t="shared" ref="J817:J880" si="76">D817+E817+F817</f>
        <v>24</v>
      </c>
      <c r="K817" s="383">
        <f t="shared" si="73"/>
        <v>11</v>
      </c>
      <c r="L817" s="933"/>
      <c r="M817" s="934"/>
      <c r="N817" s="934"/>
      <c r="O817" s="935"/>
      <c r="Q817" s="423" t="s">
        <v>1214</v>
      </c>
      <c r="R817" s="23"/>
      <c r="S817" s="23"/>
      <c r="T817" s="23"/>
      <c r="U817" s="23"/>
      <c r="V817" s="23"/>
      <c r="W817" s="23"/>
      <c r="X817" s="23"/>
      <c r="Y817" s="23"/>
      <c r="Z817" s="23"/>
      <c r="AA817" s="23"/>
      <c r="AB817" s="23"/>
      <c r="AC817" s="23"/>
      <c r="AD817" s="15"/>
    </row>
    <row r="818" spans="1:30" ht="15" customHeight="1" x14ac:dyDescent="0.2">
      <c r="C818" s="383">
        <f t="shared" ref="C818:I818" si="77">SUM(C805:C817)</f>
        <v>312</v>
      </c>
      <c r="D818" s="383">
        <f t="shared" si="77"/>
        <v>129</v>
      </c>
      <c r="E818" s="383">
        <f t="shared" si="77"/>
        <v>54</v>
      </c>
      <c r="F818" s="383">
        <f t="shared" si="77"/>
        <v>129</v>
      </c>
      <c r="G818" s="383">
        <f t="shared" si="77"/>
        <v>588</v>
      </c>
      <c r="H818" s="383">
        <f t="shared" si="77"/>
        <v>588</v>
      </c>
      <c r="I818" s="383">
        <f t="shared" si="77"/>
        <v>441</v>
      </c>
      <c r="J818" s="383">
        <f t="shared" si="76"/>
        <v>312</v>
      </c>
      <c r="K818" s="383">
        <f t="shared" si="73"/>
        <v>441</v>
      </c>
      <c r="L818" s="4" t="s">
        <v>532</v>
      </c>
    </row>
    <row r="819" spans="1:30" ht="15" customHeight="1" thickBot="1" x14ac:dyDescent="0.25"/>
    <row r="820" spans="1:30" ht="15" customHeight="1" thickBot="1" x14ac:dyDescent="0.25">
      <c r="A820" s="1384" t="s">
        <v>2223</v>
      </c>
      <c r="B820" s="1385"/>
      <c r="C820" s="1385"/>
      <c r="D820" s="1385"/>
      <c r="E820" s="1385"/>
      <c r="F820" s="1385"/>
      <c r="G820" s="1381" t="s">
        <v>2413</v>
      </c>
      <c r="H820" s="1382"/>
      <c r="I820" s="1383"/>
      <c r="L820" s="952" t="s">
        <v>538</v>
      </c>
      <c r="M820" s="953"/>
      <c r="N820" s="953"/>
      <c r="O820" s="954"/>
    </row>
    <row r="821" spans="1:30" ht="15" customHeight="1" thickBot="1" x14ac:dyDescent="0.25">
      <c r="A821" s="741" t="s">
        <v>496</v>
      </c>
      <c r="B821" s="747" t="s">
        <v>497</v>
      </c>
      <c r="C821" s="748" t="s">
        <v>498</v>
      </c>
      <c r="D821" s="748" t="s">
        <v>499</v>
      </c>
      <c r="E821" s="748" t="s">
        <v>500</v>
      </c>
      <c r="F821" s="748" t="s">
        <v>501</v>
      </c>
      <c r="G821" s="749" t="s">
        <v>502</v>
      </c>
      <c r="H821" s="749" t="s">
        <v>503</v>
      </c>
      <c r="I821" s="750" t="s">
        <v>504</v>
      </c>
      <c r="L821" s="955"/>
      <c r="M821" s="956"/>
      <c r="N821" s="956"/>
      <c r="O821" s="957"/>
      <c r="Q821" s="24" t="s">
        <v>2414</v>
      </c>
      <c r="R821" s="420" t="s">
        <v>241</v>
      </c>
      <c r="S821" s="420" t="s">
        <v>541</v>
      </c>
      <c r="T821" s="420" t="s">
        <v>1503</v>
      </c>
      <c r="U821" s="420" t="s">
        <v>564</v>
      </c>
      <c r="V821" s="420" t="s">
        <v>59</v>
      </c>
      <c r="W821" s="420" t="s">
        <v>1530</v>
      </c>
      <c r="X821" s="420" t="s">
        <v>1088</v>
      </c>
      <c r="Y821" s="420" t="s">
        <v>242</v>
      </c>
      <c r="Z821" s="420" t="s">
        <v>1089</v>
      </c>
      <c r="AA821" s="420" t="s">
        <v>610</v>
      </c>
      <c r="AB821" s="421" t="s">
        <v>2089</v>
      </c>
    </row>
    <row r="822" spans="1:30" ht="15" customHeight="1" x14ac:dyDescent="0.2">
      <c r="A822" s="743">
        <v>1</v>
      </c>
      <c r="B822" s="239" t="s">
        <v>2281</v>
      </c>
      <c r="C822" s="240">
        <v>20</v>
      </c>
      <c r="D822" s="240">
        <v>14</v>
      </c>
      <c r="E822" s="240">
        <v>5</v>
      </c>
      <c r="F822" s="240">
        <v>1</v>
      </c>
      <c r="G822" s="240">
        <v>50</v>
      </c>
      <c r="H822" s="240">
        <v>19</v>
      </c>
      <c r="I822" s="241">
        <v>47</v>
      </c>
      <c r="J822" s="383">
        <f t="shared" si="76"/>
        <v>20</v>
      </c>
      <c r="K822" s="383">
        <f t="shared" si="73"/>
        <v>47</v>
      </c>
      <c r="L822" s="927" t="s">
        <v>2417</v>
      </c>
      <c r="M822" s="928"/>
      <c r="N822" s="928"/>
      <c r="O822" s="929"/>
      <c r="Q822" s="422" t="s">
        <v>241</v>
      </c>
      <c r="R822" s="10"/>
      <c r="S822" s="20" t="s">
        <v>1487</v>
      </c>
      <c r="T822" s="20"/>
      <c r="U822" s="20"/>
      <c r="V822" s="20"/>
      <c r="W822" s="20"/>
      <c r="X822" s="20"/>
      <c r="Y822" s="20"/>
      <c r="Z822" s="20"/>
      <c r="AA822" s="20"/>
      <c r="AB822" s="21"/>
    </row>
    <row r="823" spans="1:30" ht="15" customHeight="1" x14ac:dyDescent="0.2">
      <c r="A823" s="744">
        <v>2</v>
      </c>
      <c r="B823" s="242" t="s">
        <v>2309</v>
      </c>
      <c r="C823" s="2">
        <v>20</v>
      </c>
      <c r="D823" s="2">
        <v>11</v>
      </c>
      <c r="E823" s="2">
        <v>7</v>
      </c>
      <c r="F823" s="2">
        <v>2</v>
      </c>
      <c r="G823" s="2">
        <v>44</v>
      </c>
      <c r="H823" s="2">
        <v>18</v>
      </c>
      <c r="I823" s="162">
        <v>40</v>
      </c>
      <c r="J823" s="383">
        <f t="shared" si="76"/>
        <v>20</v>
      </c>
      <c r="K823" s="383">
        <f t="shared" si="73"/>
        <v>40</v>
      </c>
      <c r="L823" s="930"/>
      <c r="M823" s="931"/>
      <c r="N823" s="931"/>
      <c r="O823" s="932"/>
      <c r="Q823" s="422" t="s">
        <v>541</v>
      </c>
      <c r="R823" s="20" t="s">
        <v>1539</v>
      </c>
      <c r="S823" s="10"/>
      <c r="T823" s="20" t="s">
        <v>1597</v>
      </c>
      <c r="U823" s="20" t="s">
        <v>1493</v>
      </c>
      <c r="V823" s="20" t="s">
        <v>1646</v>
      </c>
      <c r="W823" s="20" t="s">
        <v>1539</v>
      </c>
      <c r="X823" s="20" t="s">
        <v>1210</v>
      </c>
      <c r="Y823" s="20" t="s">
        <v>1494</v>
      </c>
      <c r="Z823" s="20" t="s">
        <v>1602</v>
      </c>
      <c r="AA823" s="20" t="s">
        <v>1539</v>
      </c>
      <c r="AB823" s="21" t="s">
        <v>1207</v>
      </c>
    </row>
    <row r="824" spans="1:30" ht="15" customHeight="1" x14ac:dyDescent="0.2">
      <c r="A824" s="744">
        <v>3</v>
      </c>
      <c r="B824" s="242" t="s">
        <v>2254</v>
      </c>
      <c r="C824" s="2">
        <v>20</v>
      </c>
      <c r="D824" s="2">
        <v>9</v>
      </c>
      <c r="E824" s="2">
        <v>6</v>
      </c>
      <c r="F824" s="2">
        <v>5</v>
      </c>
      <c r="G824" s="2">
        <v>38</v>
      </c>
      <c r="H824" s="2">
        <v>23</v>
      </c>
      <c r="I824" s="162">
        <v>33</v>
      </c>
      <c r="J824" s="383">
        <f t="shared" si="76"/>
        <v>20</v>
      </c>
      <c r="K824" s="383">
        <f t="shared" si="73"/>
        <v>33</v>
      </c>
      <c r="L824" s="930"/>
      <c r="M824" s="931"/>
      <c r="N824" s="931"/>
      <c r="O824" s="932"/>
      <c r="Q824" s="422" t="s">
        <v>1503</v>
      </c>
      <c r="R824" s="20"/>
      <c r="S824" s="20" t="s">
        <v>1491</v>
      </c>
      <c r="T824" s="10"/>
      <c r="U824" s="20" t="s">
        <v>532</v>
      </c>
      <c r="V824" s="20"/>
      <c r="W824" s="20"/>
      <c r="X824" s="20"/>
      <c r="Y824" s="20"/>
      <c r="Z824" s="20"/>
      <c r="AA824" s="20"/>
      <c r="AB824" s="21"/>
    </row>
    <row r="825" spans="1:30" ht="15" customHeight="1" x14ac:dyDescent="0.2">
      <c r="A825" s="744">
        <v>4</v>
      </c>
      <c r="B825" s="242" t="s">
        <v>1469</v>
      </c>
      <c r="C825" s="2">
        <v>20</v>
      </c>
      <c r="D825" s="2">
        <v>9</v>
      </c>
      <c r="E825" s="2">
        <v>5</v>
      </c>
      <c r="F825" s="2">
        <v>6</v>
      </c>
      <c r="G825" s="2">
        <v>31</v>
      </c>
      <c r="H825" s="2">
        <v>22</v>
      </c>
      <c r="I825" s="162">
        <v>32</v>
      </c>
      <c r="J825" s="383">
        <f t="shared" si="76"/>
        <v>20</v>
      </c>
      <c r="K825" s="383">
        <f t="shared" si="73"/>
        <v>32</v>
      </c>
      <c r="L825" s="930"/>
      <c r="M825" s="931"/>
      <c r="N825" s="931"/>
      <c r="O825" s="932"/>
      <c r="Q825" s="422" t="s">
        <v>1450</v>
      </c>
      <c r="R825" s="20"/>
      <c r="S825" s="20" t="s">
        <v>1490</v>
      </c>
      <c r="T825" s="20" t="s">
        <v>532</v>
      </c>
      <c r="U825" s="10"/>
      <c r="V825" s="20" t="s">
        <v>532</v>
      </c>
      <c r="W825" s="20"/>
      <c r="X825" s="20"/>
      <c r="Y825" s="20"/>
      <c r="Z825" s="20"/>
      <c r="AA825" s="20"/>
      <c r="AB825" s="21"/>
    </row>
    <row r="826" spans="1:30" ht="15" customHeight="1" x14ac:dyDescent="0.2">
      <c r="A826" s="744">
        <v>5</v>
      </c>
      <c r="B826" s="242" t="s">
        <v>106</v>
      </c>
      <c r="C826" s="2">
        <v>20</v>
      </c>
      <c r="D826" s="2">
        <v>10</v>
      </c>
      <c r="E826" s="2">
        <v>2</v>
      </c>
      <c r="F826" s="2">
        <v>8</v>
      </c>
      <c r="G826" s="2">
        <v>36</v>
      </c>
      <c r="H826" s="2">
        <v>31</v>
      </c>
      <c r="I826" s="162" t="s">
        <v>2418</v>
      </c>
      <c r="J826" s="383">
        <f t="shared" si="76"/>
        <v>20</v>
      </c>
      <c r="K826" s="383">
        <f t="shared" si="73"/>
        <v>32</v>
      </c>
      <c r="L826" s="930"/>
      <c r="M826" s="931"/>
      <c r="N826" s="931"/>
      <c r="O826" s="932"/>
      <c r="Q826" s="422" t="s">
        <v>59</v>
      </c>
      <c r="R826" s="20"/>
      <c r="S826" s="20" t="s">
        <v>1494</v>
      </c>
      <c r="T826" s="20"/>
      <c r="U826" s="20" t="s">
        <v>532</v>
      </c>
      <c r="V826" s="10"/>
      <c r="W826" s="20"/>
      <c r="X826" s="20"/>
      <c r="Y826" s="20"/>
      <c r="Z826" s="20"/>
      <c r="AA826" s="20"/>
      <c r="AB826" s="21"/>
    </row>
    <row r="827" spans="1:30" ht="15" customHeight="1" x14ac:dyDescent="0.2">
      <c r="A827" s="744">
        <v>6</v>
      </c>
      <c r="B827" s="242" t="s">
        <v>2278</v>
      </c>
      <c r="C827" s="2">
        <v>20</v>
      </c>
      <c r="D827" s="2">
        <v>7</v>
      </c>
      <c r="E827" s="2">
        <v>6</v>
      </c>
      <c r="F827" s="2">
        <v>7</v>
      </c>
      <c r="G827" s="2">
        <v>40</v>
      </c>
      <c r="H827" s="2">
        <v>35</v>
      </c>
      <c r="I827" s="162">
        <v>27</v>
      </c>
      <c r="J827" s="383">
        <f t="shared" si="76"/>
        <v>20</v>
      </c>
      <c r="K827" s="383">
        <f t="shared" si="73"/>
        <v>27</v>
      </c>
      <c r="L827" s="930"/>
      <c r="M827" s="931"/>
      <c r="N827" s="931"/>
      <c r="O827" s="932"/>
      <c r="Q827" s="422" t="s">
        <v>1530</v>
      </c>
      <c r="R827" s="20"/>
      <c r="S827" s="20" t="s">
        <v>1597</v>
      </c>
      <c r="T827" s="20"/>
      <c r="U827" s="20"/>
      <c r="V827" s="20"/>
      <c r="W827" s="10"/>
      <c r="X827" s="20"/>
      <c r="Y827" s="20"/>
      <c r="Z827" s="20"/>
      <c r="AA827" s="20"/>
      <c r="AB827" s="21" t="s">
        <v>532</v>
      </c>
    </row>
    <row r="828" spans="1:30" ht="15" customHeight="1" x14ac:dyDescent="0.2">
      <c r="A828" s="744">
        <v>7</v>
      </c>
      <c r="B828" s="242" t="s">
        <v>1445</v>
      </c>
      <c r="C828" s="2">
        <v>20</v>
      </c>
      <c r="D828" s="2">
        <v>5</v>
      </c>
      <c r="E828" s="2">
        <v>7</v>
      </c>
      <c r="F828" s="2">
        <v>8</v>
      </c>
      <c r="G828" s="2">
        <v>24</v>
      </c>
      <c r="H828" s="2">
        <v>31</v>
      </c>
      <c r="I828" s="162">
        <v>22</v>
      </c>
      <c r="J828" s="383">
        <f t="shared" si="76"/>
        <v>20</v>
      </c>
      <c r="K828" s="383">
        <f t="shared" si="73"/>
        <v>22</v>
      </c>
      <c r="L828" s="930"/>
      <c r="M828" s="931"/>
      <c r="N828" s="931"/>
      <c r="O828" s="932"/>
      <c r="Q828" s="422" t="s">
        <v>1088</v>
      </c>
      <c r="R828" s="20"/>
      <c r="S828" s="20" t="s">
        <v>1207</v>
      </c>
      <c r="T828" s="20"/>
      <c r="U828" s="20"/>
      <c r="V828" s="20"/>
      <c r="W828" s="20"/>
      <c r="X828" s="10"/>
      <c r="Y828" s="20"/>
      <c r="Z828" s="20"/>
      <c r="AA828" s="20"/>
      <c r="AB828" s="21"/>
    </row>
    <row r="829" spans="1:30" ht="15" customHeight="1" x14ac:dyDescent="0.2">
      <c r="A829" s="744">
        <v>8</v>
      </c>
      <c r="B829" s="242" t="s">
        <v>1455</v>
      </c>
      <c r="C829" s="2">
        <v>20</v>
      </c>
      <c r="D829" s="2">
        <v>5</v>
      </c>
      <c r="E829" s="2">
        <v>7</v>
      </c>
      <c r="F829" s="2">
        <v>8</v>
      </c>
      <c r="G829" s="2">
        <v>24</v>
      </c>
      <c r="H829" s="2">
        <v>47</v>
      </c>
      <c r="I829" s="162">
        <v>22</v>
      </c>
      <c r="J829" s="383">
        <f t="shared" si="76"/>
        <v>20</v>
      </c>
      <c r="K829" s="383">
        <f t="shared" si="73"/>
        <v>22</v>
      </c>
      <c r="L829" s="930"/>
      <c r="M829" s="931"/>
      <c r="N829" s="931"/>
      <c r="O829" s="932"/>
      <c r="Q829" s="422" t="s">
        <v>242</v>
      </c>
      <c r="R829" s="20"/>
      <c r="S829" s="20" t="s">
        <v>1600</v>
      </c>
      <c r="T829" s="20"/>
      <c r="U829" s="20"/>
      <c r="V829" s="20"/>
      <c r="W829" s="20"/>
      <c r="X829" s="20"/>
      <c r="Y829" s="10"/>
      <c r="Z829" s="20"/>
      <c r="AA829" s="20"/>
      <c r="AB829" s="21"/>
    </row>
    <row r="830" spans="1:30" ht="15" customHeight="1" x14ac:dyDescent="0.2">
      <c r="A830" s="744">
        <v>9</v>
      </c>
      <c r="B830" s="242" t="s">
        <v>2269</v>
      </c>
      <c r="C830" s="2">
        <v>20</v>
      </c>
      <c r="D830" s="2">
        <v>4</v>
      </c>
      <c r="E830" s="2">
        <v>9</v>
      </c>
      <c r="F830" s="2">
        <v>7</v>
      </c>
      <c r="G830" s="2">
        <v>28</v>
      </c>
      <c r="H830" s="2">
        <v>35</v>
      </c>
      <c r="I830" s="162">
        <v>21</v>
      </c>
      <c r="J830" s="383">
        <f t="shared" si="76"/>
        <v>20</v>
      </c>
      <c r="K830" s="383">
        <f t="shared" si="73"/>
        <v>21</v>
      </c>
      <c r="L830" s="930"/>
      <c r="M830" s="931"/>
      <c r="N830" s="931"/>
      <c r="O830" s="932"/>
      <c r="Q830" s="422" t="s">
        <v>1089</v>
      </c>
      <c r="R830" s="20"/>
      <c r="S830" s="20" t="s">
        <v>1207</v>
      </c>
      <c r="T830" s="20"/>
      <c r="U830" s="20"/>
      <c r="V830" s="20"/>
      <c r="W830" s="20"/>
      <c r="X830" s="20"/>
      <c r="Y830" s="20"/>
      <c r="Z830" s="10"/>
      <c r="AA830" s="20" t="s">
        <v>532</v>
      </c>
      <c r="AB830" s="21"/>
    </row>
    <row r="831" spans="1:30" ht="15" customHeight="1" x14ac:dyDescent="0.2">
      <c r="A831" s="744">
        <v>10</v>
      </c>
      <c r="B831" s="242" t="s">
        <v>1208</v>
      </c>
      <c r="C831" s="2">
        <v>20</v>
      </c>
      <c r="D831" s="2">
        <v>3</v>
      </c>
      <c r="E831" s="2">
        <v>6</v>
      </c>
      <c r="F831" s="2">
        <v>11</v>
      </c>
      <c r="G831" s="2">
        <v>27</v>
      </c>
      <c r="H831" s="2">
        <v>39</v>
      </c>
      <c r="I831" s="162">
        <v>15</v>
      </c>
      <c r="J831" s="383">
        <f t="shared" si="76"/>
        <v>20</v>
      </c>
      <c r="K831" s="383">
        <f t="shared" si="73"/>
        <v>15</v>
      </c>
      <c r="L831" s="930"/>
      <c r="M831" s="931"/>
      <c r="N831" s="931"/>
      <c r="O831" s="932"/>
      <c r="Q831" s="422" t="s">
        <v>610</v>
      </c>
      <c r="R831" s="20"/>
      <c r="S831" s="20" t="s">
        <v>1540</v>
      </c>
      <c r="T831" s="20"/>
      <c r="U831" s="20"/>
      <c r="V831" s="20"/>
      <c r="W831" s="20"/>
      <c r="X831" s="20"/>
      <c r="Y831" s="20"/>
      <c r="Z831" s="20" t="s">
        <v>532</v>
      </c>
      <c r="AA831" s="10"/>
      <c r="AB831" s="21"/>
    </row>
    <row r="832" spans="1:30" ht="15" customHeight="1" thickBot="1" x14ac:dyDescent="0.25">
      <c r="A832" s="745">
        <v>11</v>
      </c>
      <c r="B832" s="243" t="s">
        <v>2204</v>
      </c>
      <c r="C832" s="3">
        <v>20</v>
      </c>
      <c r="D832" s="3">
        <v>0</v>
      </c>
      <c r="E832" s="3">
        <v>6</v>
      </c>
      <c r="F832" s="3">
        <v>14</v>
      </c>
      <c r="G832" s="3">
        <v>14</v>
      </c>
      <c r="H832" s="3">
        <v>56</v>
      </c>
      <c r="I832" s="164">
        <v>6</v>
      </c>
      <c r="J832" s="383">
        <f t="shared" si="76"/>
        <v>20</v>
      </c>
      <c r="K832" s="383">
        <f t="shared" si="73"/>
        <v>6</v>
      </c>
      <c r="L832" s="933"/>
      <c r="M832" s="934"/>
      <c r="N832" s="934"/>
      <c r="O832" s="935"/>
      <c r="Q832" s="423" t="s">
        <v>2089</v>
      </c>
      <c r="R832" s="23"/>
      <c r="S832" s="23" t="s">
        <v>1597</v>
      </c>
      <c r="T832" s="23"/>
      <c r="U832" s="23"/>
      <c r="V832" s="23"/>
      <c r="W832" s="23"/>
      <c r="X832" s="23"/>
      <c r="Y832" s="23"/>
      <c r="Z832" s="23"/>
      <c r="AA832" s="23"/>
      <c r="AB832" s="15"/>
    </row>
    <row r="833" spans="1:29" ht="15" customHeight="1" x14ac:dyDescent="0.2">
      <c r="C833" s="383">
        <f t="shared" ref="C833:H833" si="78">SUM(C822:C832)</f>
        <v>220</v>
      </c>
      <c r="D833" s="383">
        <f t="shared" si="78"/>
        <v>77</v>
      </c>
      <c r="E833" s="383">
        <f t="shared" si="78"/>
        <v>66</v>
      </c>
      <c r="F833" s="383">
        <f t="shared" si="78"/>
        <v>77</v>
      </c>
      <c r="G833" s="383">
        <f t="shared" si="78"/>
        <v>356</v>
      </c>
      <c r="H833" s="383">
        <f t="shared" si="78"/>
        <v>356</v>
      </c>
      <c r="I833" s="383">
        <f>SUM(I822:I832)+32</f>
        <v>297</v>
      </c>
      <c r="J833" s="383">
        <f t="shared" si="76"/>
        <v>220</v>
      </c>
      <c r="K833" s="383">
        <f t="shared" si="73"/>
        <v>297</v>
      </c>
      <c r="L833" s="4" t="s">
        <v>532</v>
      </c>
    </row>
    <row r="834" spans="1:29" ht="15" customHeight="1" thickBot="1" x14ac:dyDescent="0.25">
      <c r="L834" s="4" t="s">
        <v>532</v>
      </c>
    </row>
    <row r="835" spans="1:29" ht="15" customHeight="1" thickBot="1" x14ac:dyDescent="0.25">
      <c r="A835" s="1397" t="s">
        <v>2231</v>
      </c>
      <c r="B835" s="1398"/>
      <c r="C835" s="1398"/>
      <c r="D835" s="1398"/>
      <c r="E835" s="1398"/>
      <c r="F835" s="1399"/>
      <c r="G835" s="1394" t="s">
        <v>2413</v>
      </c>
      <c r="H835" s="1395"/>
      <c r="I835" s="1396"/>
      <c r="L835" s="952" t="s">
        <v>538</v>
      </c>
      <c r="M835" s="953"/>
      <c r="N835" s="953"/>
      <c r="O835" s="954"/>
    </row>
    <row r="836" spans="1:29" ht="15" customHeight="1" thickBot="1" x14ac:dyDescent="0.25">
      <c r="A836" s="752" t="s">
        <v>496</v>
      </c>
      <c r="B836" s="766" t="s">
        <v>497</v>
      </c>
      <c r="C836" s="767" t="s">
        <v>498</v>
      </c>
      <c r="D836" s="767" t="s">
        <v>499</v>
      </c>
      <c r="E836" s="767" t="s">
        <v>500</v>
      </c>
      <c r="F836" s="767" t="s">
        <v>501</v>
      </c>
      <c r="G836" s="771" t="s">
        <v>502</v>
      </c>
      <c r="H836" s="771" t="s">
        <v>503</v>
      </c>
      <c r="I836" s="772" t="s">
        <v>504</v>
      </c>
      <c r="L836" s="955"/>
      <c r="M836" s="956"/>
      <c r="N836" s="956"/>
      <c r="O836" s="957"/>
      <c r="Q836" s="24" t="s">
        <v>2414</v>
      </c>
      <c r="R836" s="790" t="s">
        <v>1615</v>
      </c>
      <c r="S836" s="790" t="s">
        <v>241</v>
      </c>
      <c r="T836" s="790" t="s">
        <v>1196</v>
      </c>
      <c r="U836" s="790" t="s">
        <v>1784</v>
      </c>
      <c r="V836" s="790" t="s">
        <v>500</v>
      </c>
      <c r="W836" s="790" t="s">
        <v>610</v>
      </c>
      <c r="X836" s="790" t="s">
        <v>514</v>
      </c>
      <c r="Y836" s="790" t="s">
        <v>1959</v>
      </c>
      <c r="Z836" s="790" t="s">
        <v>2090</v>
      </c>
      <c r="AA836" s="790" t="s">
        <v>1587</v>
      </c>
      <c r="AB836" s="790" t="s">
        <v>813</v>
      </c>
      <c r="AC836" s="791" t="s">
        <v>727</v>
      </c>
    </row>
    <row r="837" spans="1:29" ht="15" customHeight="1" x14ac:dyDescent="0.2">
      <c r="A837" s="768">
        <v>1</v>
      </c>
      <c r="B837" s="239" t="s">
        <v>2311</v>
      </c>
      <c r="C837" s="240">
        <v>22</v>
      </c>
      <c r="D837" s="240">
        <v>18</v>
      </c>
      <c r="E837" s="240">
        <v>2</v>
      </c>
      <c r="F837" s="240">
        <v>2</v>
      </c>
      <c r="G837" s="240">
        <v>78</v>
      </c>
      <c r="H837" s="240">
        <v>31</v>
      </c>
      <c r="I837" s="241">
        <v>56</v>
      </c>
      <c r="J837" s="225">
        <f t="shared" ref="J837:J848" si="79">D837+E837+F837</f>
        <v>22</v>
      </c>
      <c r="K837" s="225">
        <f t="shared" ref="K837:K848" si="80">D837*3+E837</f>
        <v>56</v>
      </c>
      <c r="L837" s="927" t="s">
        <v>532</v>
      </c>
      <c r="M837" s="928"/>
      <c r="N837" s="928"/>
      <c r="O837" s="929"/>
      <c r="Q837" s="792" t="s">
        <v>1615</v>
      </c>
      <c r="R837" s="10"/>
      <c r="S837" s="20"/>
      <c r="T837" s="20"/>
      <c r="U837" s="20"/>
      <c r="V837" s="20"/>
      <c r="W837" s="20"/>
      <c r="X837" s="20"/>
      <c r="Y837" s="20"/>
      <c r="Z837" s="20"/>
      <c r="AA837" s="20"/>
      <c r="AB837" s="20"/>
      <c r="AC837" s="21"/>
    </row>
    <row r="838" spans="1:29" ht="15" customHeight="1" x14ac:dyDescent="0.2">
      <c r="A838" s="769">
        <v>2</v>
      </c>
      <c r="B838" s="242" t="s">
        <v>2297</v>
      </c>
      <c r="C838" s="2">
        <v>22</v>
      </c>
      <c r="D838" s="2">
        <v>15</v>
      </c>
      <c r="E838" s="2">
        <v>3</v>
      </c>
      <c r="F838" s="2">
        <v>4</v>
      </c>
      <c r="G838" s="2">
        <v>55</v>
      </c>
      <c r="H838" s="2">
        <v>25</v>
      </c>
      <c r="I838" s="162">
        <v>48</v>
      </c>
      <c r="J838" s="225">
        <f t="shared" si="79"/>
        <v>22</v>
      </c>
      <c r="K838" s="225">
        <f t="shared" si="80"/>
        <v>48</v>
      </c>
      <c r="L838" s="930"/>
      <c r="M838" s="931"/>
      <c r="N838" s="931"/>
      <c r="O838" s="932"/>
      <c r="Q838" s="792" t="s">
        <v>241</v>
      </c>
      <c r="R838" s="20"/>
      <c r="S838" s="10"/>
      <c r="T838" s="20"/>
      <c r="U838" s="20"/>
      <c r="V838" s="20"/>
      <c r="W838" s="20"/>
      <c r="X838" s="20"/>
      <c r="Y838" s="20"/>
      <c r="Z838" s="20"/>
      <c r="AA838" s="20"/>
      <c r="AB838" s="20"/>
      <c r="AC838" s="21"/>
    </row>
    <row r="839" spans="1:29" ht="15" customHeight="1" x14ac:dyDescent="0.2">
      <c r="A839" s="769">
        <v>3</v>
      </c>
      <c r="B839" s="242" t="s">
        <v>2364</v>
      </c>
      <c r="C839" s="2">
        <v>22</v>
      </c>
      <c r="D839" s="2">
        <v>14</v>
      </c>
      <c r="E839" s="2">
        <v>3</v>
      </c>
      <c r="F839" s="2">
        <v>5</v>
      </c>
      <c r="G839" s="2">
        <v>62</v>
      </c>
      <c r="H839" s="2">
        <v>19</v>
      </c>
      <c r="I839" s="162">
        <v>45</v>
      </c>
      <c r="J839" s="225">
        <f t="shared" si="79"/>
        <v>22</v>
      </c>
      <c r="K839" s="225">
        <f t="shared" si="80"/>
        <v>45</v>
      </c>
      <c r="L839" s="930"/>
      <c r="M839" s="931"/>
      <c r="N839" s="931"/>
      <c r="O839" s="932"/>
      <c r="Q839" s="792" t="s">
        <v>1196</v>
      </c>
      <c r="R839" s="20"/>
      <c r="S839" s="20"/>
      <c r="T839" s="10"/>
      <c r="U839" s="20"/>
      <c r="V839" s="20"/>
      <c r="W839" s="20"/>
      <c r="X839" s="20"/>
      <c r="Y839" s="20"/>
      <c r="Z839" s="20"/>
      <c r="AA839" s="20"/>
      <c r="AB839" s="20"/>
      <c r="AC839" s="21"/>
    </row>
    <row r="840" spans="1:29" ht="15" customHeight="1" x14ac:dyDescent="0.2">
      <c r="A840" s="769">
        <v>4</v>
      </c>
      <c r="B840" s="242" t="s">
        <v>1497</v>
      </c>
      <c r="C840" s="2">
        <v>22</v>
      </c>
      <c r="D840" s="2">
        <v>11</v>
      </c>
      <c r="E840" s="2">
        <v>6</v>
      </c>
      <c r="F840" s="2">
        <v>5</v>
      </c>
      <c r="G840" s="2">
        <v>57</v>
      </c>
      <c r="H840" s="2">
        <v>28</v>
      </c>
      <c r="I840" s="162">
        <v>39</v>
      </c>
      <c r="J840" s="225">
        <f t="shared" si="79"/>
        <v>22</v>
      </c>
      <c r="K840" s="225">
        <f t="shared" si="80"/>
        <v>39</v>
      </c>
      <c r="L840" s="930"/>
      <c r="M840" s="931"/>
      <c r="N840" s="931"/>
      <c r="O840" s="932"/>
      <c r="Q840" s="792" t="s">
        <v>1784</v>
      </c>
      <c r="R840" s="20"/>
      <c r="S840" s="20"/>
      <c r="T840" s="20"/>
      <c r="U840" s="10"/>
      <c r="V840" s="20" t="s">
        <v>532</v>
      </c>
      <c r="W840" s="20"/>
      <c r="X840" s="20"/>
      <c r="Y840" s="20"/>
      <c r="Z840" s="20"/>
      <c r="AA840" s="20"/>
      <c r="AB840" s="20"/>
      <c r="AC840" s="21"/>
    </row>
    <row r="841" spans="1:29" ht="15" customHeight="1" x14ac:dyDescent="0.2">
      <c r="A841" s="769">
        <v>5</v>
      </c>
      <c r="B841" s="242" t="s">
        <v>2401</v>
      </c>
      <c r="C841" s="2">
        <v>22</v>
      </c>
      <c r="D841" s="2">
        <v>11</v>
      </c>
      <c r="E841" s="2">
        <v>5</v>
      </c>
      <c r="F841" s="2">
        <v>6</v>
      </c>
      <c r="G841" s="2">
        <v>59</v>
      </c>
      <c r="H841" s="2">
        <v>33</v>
      </c>
      <c r="I841" s="162">
        <v>38</v>
      </c>
      <c r="J841" s="225">
        <f t="shared" si="79"/>
        <v>22</v>
      </c>
      <c r="K841" s="225">
        <f t="shared" si="80"/>
        <v>38</v>
      </c>
      <c r="L841" s="930"/>
      <c r="M841" s="931"/>
      <c r="N841" s="931"/>
      <c r="O841" s="932"/>
      <c r="Q841" s="792" t="s">
        <v>500</v>
      </c>
      <c r="R841" s="20"/>
      <c r="S841" s="20"/>
      <c r="T841" s="20"/>
      <c r="U841" s="20" t="s">
        <v>532</v>
      </c>
      <c r="V841" s="10"/>
      <c r="W841" s="20" t="s">
        <v>532</v>
      </c>
      <c r="X841" s="20"/>
      <c r="Y841" s="20"/>
      <c r="Z841" s="20"/>
      <c r="AA841" s="20"/>
      <c r="AB841" s="20"/>
      <c r="AC841" s="21"/>
    </row>
    <row r="842" spans="1:29" ht="15" customHeight="1" x14ac:dyDescent="0.2">
      <c r="A842" s="769">
        <v>6</v>
      </c>
      <c r="B842" s="242" t="s">
        <v>2330</v>
      </c>
      <c r="C842" s="2">
        <v>22</v>
      </c>
      <c r="D842" s="2">
        <v>8</v>
      </c>
      <c r="E842" s="2">
        <v>5</v>
      </c>
      <c r="F842" s="2">
        <v>9</v>
      </c>
      <c r="G842" s="2">
        <v>56</v>
      </c>
      <c r="H842" s="2">
        <v>52</v>
      </c>
      <c r="I842" s="162">
        <v>29</v>
      </c>
      <c r="J842" s="225">
        <f t="shared" si="79"/>
        <v>22</v>
      </c>
      <c r="K842" s="225">
        <f t="shared" si="80"/>
        <v>29</v>
      </c>
      <c r="L842" s="930"/>
      <c r="M842" s="931"/>
      <c r="N842" s="931"/>
      <c r="O842" s="932"/>
      <c r="Q842" s="792" t="s">
        <v>610</v>
      </c>
      <c r="R842" s="20"/>
      <c r="S842" s="20"/>
      <c r="T842" s="20"/>
      <c r="U842" s="20"/>
      <c r="V842" s="20" t="s">
        <v>532</v>
      </c>
      <c r="W842" s="10"/>
      <c r="X842" s="20"/>
      <c r="Y842" s="20"/>
      <c r="Z842" s="20"/>
      <c r="AA842" s="20"/>
      <c r="AB842" s="20"/>
      <c r="AC842" s="21"/>
    </row>
    <row r="843" spans="1:29" ht="15" customHeight="1" x14ac:dyDescent="0.2">
      <c r="A843" s="769">
        <v>7</v>
      </c>
      <c r="B843" s="242" t="s">
        <v>1444</v>
      </c>
      <c r="C843" s="2">
        <v>22</v>
      </c>
      <c r="D843" s="2">
        <v>6</v>
      </c>
      <c r="E843" s="2">
        <v>9</v>
      </c>
      <c r="F843" s="2">
        <v>7</v>
      </c>
      <c r="G843" s="2">
        <v>30</v>
      </c>
      <c r="H843" s="2">
        <v>37</v>
      </c>
      <c r="I843" s="162">
        <v>27</v>
      </c>
      <c r="J843" s="225">
        <f t="shared" si="79"/>
        <v>22</v>
      </c>
      <c r="K843" s="225">
        <f t="shared" si="80"/>
        <v>27</v>
      </c>
      <c r="L843" s="930"/>
      <c r="M843" s="931"/>
      <c r="N843" s="931"/>
      <c r="O843" s="932"/>
      <c r="Q843" s="792" t="s">
        <v>514</v>
      </c>
      <c r="R843" s="20"/>
      <c r="S843" s="20"/>
      <c r="T843" s="20"/>
      <c r="U843" s="20"/>
      <c r="V843" s="20"/>
      <c r="W843" s="20"/>
      <c r="X843" s="10"/>
      <c r="Y843" s="20"/>
      <c r="Z843" s="20"/>
      <c r="AA843" s="20"/>
      <c r="AB843" s="20"/>
      <c r="AC843" s="21" t="s">
        <v>532</v>
      </c>
    </row>
    <row r="844" spans="1:29" ht="15" customHeight="1" x14ac:dyDescent="0.2">
      <c r="A844" s="769">
        <v>8</v>
      </c>
      <c r="B844" s="242" t="s">
        <v>1350</v>
      </c>
      <c r="C844" s="2">
        <v>22</v>
      </c>
      <c r="D844" s="2">
        <v>5</v>
      </c>
      <c r="E844" s="2">
        <v>7</v>
      </c>
      <c r="F844" s="2">
        <v>10</v>
      </c>
      <c r="G844" s="2">
        <v>38</v>
      </c>
      <c r="H844" s="2">
        <v>51</v>
      </c>
      <c r="I844" s="162">
        <v>22</v>
      </c>
      <c r="J844" s="225">
        <f t="shared" si="79"/>
        <v>22</v>
      </c>
      <c r="K844" s="225">
        <f t="shared" si="80"/>
        <v>22</v>
      </c>
      <c r="L844" s="930"/>
      <c r="M844" s="931"/>
      <c r="N844" s="931"/>
      <c r="O844" s="932"/>
      <c r="Q844" s="792" t="s">
        <v>1959</v>
      </c>
      <c r="R844" s="20"/>
      <c r="S844" s="20"/>
      <c r="T844" s="20"/>
      <c r="U844" s="20"/>
      <c r="V844" s="20"/>
      <c r="W844" s="20"/>
      <c r="X844" s="20"/>
      <c r="Y844" s="10"/>
      <c r="Z844" s="20"/>
      <c r="AA844" s="20"/>
      <c r="AB844" s="20"/>
      <c r="AC844" s="21"/>
    </row>
    <row r="845" spans="1:29" ht="15" customHeight="1" x14ac:dyDescent="0.2">
      <c r="A845" s="769">
        <v>9</v>
      </c>
      <c r="B845" s="242" t="s">
        <v>2094</v>
      </c>
      <c r="C845" s="2">
        <v>22</v>
      </c>
      <c r="D845" s="2">
        <v>5</v>
      </c>
      <c r="E845" s="2">
        <v>6</v>
      </c>
      <c r="F845" s="2">
        <v>11</v>
      </c>
      <c r="G845" s="2">
        <v>43</v>
      </c>
      <c r="H845" s="2">
        <v>66</v>
      </c>
      <c r="I845" s="162">
        <v>21</v>
      </c>
      <c r="J845" s="225">
        <f t="shared" si="79"/>
        <v>22</v>
      </c>
      <c r="K845" s="225">
        <f t="shared" si="80"/>
        <v>21</v>
      </c>
      <c r="L845" s="930"/>
      <c r="M845" s="931"/>
      <c r="N845" s="931"/>
      <c r="O845" s="932"/>
      <c r="Q845" s="792" t="s">
        <v>2090</v>
      </c>
      <c r="R845" s="20"/>
      <c r="S845" s="20"/>
      <c r="T845" s="20"/>
      <c r="U845" s="20"/>
      <c r="V845" s="20"/>
      <c r="W845" s="20"/>
      <c r="X845" s="20"/>
      <c r="Y845" s="20"/>
      <c r="Z845" s="10"/>
      <c r="AA845" s="20" t="s">
        <v>532</v>
      </c>
      <c r="AB845" s="20"/>
      <c r="AC845" s="21"/>
    </row>
    <row r="846" spans="1:29" ht="15" customHeight="1" x14ac:dyDescent="0.2">
      <c r="A846" s="769">
        <v>10</v>
      </c>
      <c r="B846" s="242" t="s">
        <v>616</v>
      </c>
      <c r="C846" s="2">
        <v>22</v>
      </c>
      <c r="D846" s="2">
        <v>4</v>
      </c>
      <c r="E846" s="2">
        <v>6</v>
      </c>
      <c r="F846" s="2">
        <v>12</v>
      </c>
      <c r="G846" s="2">
        <v>30</v>
      </c>
      <c r="H846" s="2">
        <v>57</v>
      </c>
      <c r="I846" s="162">
        <v>18</v>
      </c>
      <c r="J846" s="225">
        <f t="shared" si="79"/>
        <v>22</v>
      </c>
      <c r="K846" s="225">
        <f t="shared" si="80"/>
        <v>18</v>
      </c>
      <c r="L846" s="930"/>
      <c r="M846" s="931"/>
      <c r="N846" s="931"/>
      <c r="O846" s="932"/>
      <c r="Q846" s="792" t="s">
        <v>1587</v>
      </c>
      <c r="R846" s="20"/>
      <c r="S846" s="20"/>
      <c r="T846" s="20"/>
      <c r="U846" s="20"/>
      <c r="V846" s="20"/>
      <c r="W846" s="20"/>
      <c r="X846" s="20"/>
      <c r="Y846" s="20"/>
      <c r="Z846" s="20" t="s">
        <v>532</v>
      </c>
      <c r="AA846" s="10"/>
      <c r="AB846" s="20" t="s">
        <v>532</v>
      </c>
      <c r="AC846" s="21"/>
    </row>
    <row r="847" spans="1:29" ht="15" customHeight="1" x14ac:dyDescent="0.2">
      <c r="A847" s="769">
        <v>11</v>
      </c>
      <c r="B847" s="242" t="s">
        <v>2272</v>
      </c>
      <c r="C847" s="2">
        <v>22</v>
      </c>
      <c r="D847" s="2">
        <v>2</v>
      </c>
      <c r="E847" s="2">
        <v>7</v>
      </c>
      <c r="F847" s="2">
        <v>13</v>
      </c>
      <c r="G847" s="2">
        <v>38</v>
      </c>
      <c r="H847" s="2">
        <v>72</v>
      </c>
      <c r="I847" s="162">
        <v>13</v>
      </c>
      <c r="J847" s="225">
        <f t="shared" si="79"/>
        <v>22</v>
      </c>
      <c r="K847" s="225">
        <f t="shared" si="80"/>
        <v>13</v>
      </c>
      <c r="L847" s="930"/>
      <c r="M847" s="931"/>
      <c r="N847" s="931"/>
      <c r="O847" s="932"/>
      <c r="Q847" s="792" t="s">
        <v>813</v>
      </c>
      <c r="R847" s="20"/>
      <c r="S847" s="20"/>
      <c r="T847" s="20"/>
      <c r="U847" s="20"/>
      <c r="V847" s="20"/>
      <c r="W847" s="20"/>
      <c r="X847" s="20"/>
      <c r="Y847" s="20"/>
      <c r="Z847" s="20"/>
      <c r="AA847" s="20" t="s">
        <v>532</v>
      </c>
      <c r="AB847" s="10"/>
      <c r="AC847" s="21"/>
    </row>
    <row r="848" spans="1:29" ht="15" customHeight="1" thickBot="1" x14ac:dyDescent="0.25">
      <c r="A848" s="770">
        <v>12</v>
      </c>
      <c r="B848" s="243" t="s">
        <v>1139</v>
      </c>
      <c r="C848" s="3">
        <v>22</v>
      </c>
      <c r="D848" s="3">
        <v>2</v>
      </c>
      <c r="E848" s="3">
        <v>3</v>
      </c>
      <c r="F848" s="3">
        <v>17</v>
      </c>
      <c r="G848" s="3">
        <v>27</v>
      </c>
      <c r="H848" s="3">
        <v>102</v>
      </c>
      <c r="I848" s="164">
        <v>9</v>
      </c>
      <c r="J848" s="225">
        <f t="shared" si="79"/>
        <v>22</v>
      </c>
      <c r="K848" s="225">
        <f t="shared" si="80"/>
        <v>9</v>
      </c>
      <c r="L848" s="933"/>
      <c r="M848" s="934"/>
      <c r="N848" s="934"/>
      <c r="O848" s="935"/>
      <c r="Q848" s="793" t="s">
        <v>727</v>
      </c>
      <c r="R848" s="23"/>
      <c r="S848" s="23"/>
      <c r="T848" s="23"/>
      <c r="U848" s="23"/>
      <c r="V848" s="23"/>
      <c r="W848" s="23"/>
      <c r="X848" s="23"/>
      <c r="Y848" s="23"/>
      <c r="Z848" s="23"/>
      <c r="AA848" s="23"/>
      <c r="AB848" s="23"/>
      <c r="AC848" s="15"/>
    </row>
    <row r="849" spans="1:29" ht="15" customHeight="1" x14ac:dyDescent="0.2">
      <c r="C849" s="383">
        <f t="shared" ref="C849:I849" si="81">SUM(C837:C848)</f>
        <v>264</v>
      </c>
      <c r="D849" s="383">
        <f t="shared" si="81"/>
        <v>101</v>
      </c>
      <c r="E849" s="383">
        <f t="shared" si="81"/>
        <v>62</v>
      </c>
      <c r="F849" s="383">
        <f t="shared" si="81"/>
        <v>101</v>
      </c>
      <c r="G849" s="383">
        <f t="shared" si="81"/>
        <v>573</v>
      </c>
      <c r="H849" s="383">
        <f t="shared" si="81"/>
        <v>573</v>
      </c>
      <c r="I849" s="383">
        <f t="shared" si="81"/>
        <v>365</v>
      </c>
      <c r="J849" s="383">
        <f t="shared" si="76"/>
        <v>264</v>
      </c>
      <c r="K849" s="383">
        <f t="shared" ref="K849:K902" si="82">D849*3+E849</f>
        <v>365</v>
      </c>
      <c r="L849" s="4" t="s">
        <v>532</v>
      </c>
    </row>
    <row r="850" spans="1:29" ht="15" customHeight="1" thickBot="1" x14ac:dyDescent="0.25"/>
    <row r="851" spans="1:29" ht="15" customHeight="1" x14ac:dyDescent="0.2">
      <c r="A851" s="1131" t="s">
        <v>491</v>
      </c>
      <c r="B851" s="1132"/>
      <c r="C851" s="1170" t="s">
        <v>2419</v>
      </c>
      <c r="D851" s="1171"/>
      <c r="E851" s="1171"/>
      <c r="F851" s="1171"/>
      <c r="G851" s="1171"/>
      <c r="H851" s="1171"/>
      <c r="I851" s="1172"/>
      <c r="P851" s="5" t="s">
        <v>532</v>
      </c>
    </row>
    <row r="852" spans="1:29" ht="15" customHeight="1" thickBot="1" x14ac:dyDescent="0.25">
      <c r="A852" s="1133"/>
      <c r="B852" s="1134"/>
      <c r="C852" s="1173"/>
      <c r="D852" s="1174"/>
      <c r="E852" s="1174"/>
      <c r="F852" s="1174"/>
      <c r="G852" s="1174"/>
      <c r="H852" s="1174"/>
      <c r="I852" s="1175"/>
    </row>
    <row r="853" spans="1:29" ht="15" customHeight="1" thickBot="1" x14ac:dyDescent="0.25"/>
    <row r="854" spans="1:29" ht="15" customHeight="1" thickBot="1" x14ac:dyDescent="0.25">
      <c r="A854" s="1384" t="s">
        <v>2302</v>
      </c>
      <c r="B854" s="1385"/>
      <c r="C854" s="1385"/>
      <c r="D854" s="1385"/>
      <c r="E854" s="1385"/>
      <c r="F854" s="1385"/>
      <c r="G854" s="1381" t="s">
        <v>2419</v>
      </c>
      <c r="H854" s="1382"/>
      <c r="I854" s="1383"/>
      <c r="L854" s="952" t="s">
        <v>538</v>
      </c>
      <c r="M854" s="953"/>
      <c r="N854" s="953"/>
      <c r="O854" s="954"/>
    </row>
    <row r="855" spans="1:29" ht="15" customHeight="1" thickBot="1" x14ac:dyDescent="0.25">
      <c r="A855" s="741" t="s">
        <v>496</v>
      </c>
      <c r="B855" s="747" t="s">
        <v>497</v>
      </c>
      <c r="C855" s="748" t="s">
        <v>498</v>
      </c>
      <c r="D855" s="748" t="s">
        <v>499</v>
      </c>
      <c r="E855" s="748" t="s">
        <v>500</v>
      </c>
      <c r="F855" s="748" t="s">
        <v>501</v>
      </c>
      <c r="G855" s="749" t="s">
        <v>502</v>
      </c>
      <c r="H855" s="749" t="s">
        <v>503</v>
      </c>
      <c r="I855" s="750" t="s">
        <v>504</v>
      </c>
      <c r="L855" s="955"/>
      <c r="M855" s="956"/>
      <c r="N855" s="956"/>
      <c r="O855" s="957"/>
      <c r="Q855" s="24" t="s">
        <v>2420</v>
      </c>
      <c r="R855" s="420" t="s">
        <v>503</v>
      </c>
      <c r="S855" s="420" t="s">
        <v>541</v>
      </c>
      <c r="T855" s="420" t="s">
        <v>901</v>
      </c>
      <c r="U855" s="420" t="s">
        <v>902</v>
      </c>
      <c r="V855" s="420" t="s">
        <v>1178</v>
      </c>
      <c r="W855" s="420" t="s">
        <v>322</v>
      </c>
      <c r="X855" s="420" t="s">
        <v>514</v>
      </c>
      <c r="Y855" s="420" t="s">
        <v>544</v>
      </c>
      <c r="Z855" s="420" t="s">
        <v>591</v>
      </c>
      <c r="AA855" s="420" t="s">
        <v>777</v>
      </c>
      <c r="AB855" s="420" t="s">
        <v>1684</v>
      </c>
      <c r="AC855" s="421" t="s">
        <v>533</v>
      </c>
    </row>
    <row r="856" spans="1:29" ht="15" customHeight="1" x14ac:dyDescent="0.2">
      <c r="A856" s="743">
        <v>1</v>
      </c>
      <c r="B856" s="239" t="s">
        <v>1180</v>
      </c>
      <c r="C856" s="240">
        <v>22</v>
      </c>
      <c r="D856" s="240">
        <v>12</v>
      </c>
      <c r="E856" s="240">
        <v>6</v>
      </c>
      <c r="F856" s="240">
        <v>4</v>
      </c>
      <c r="G856" s="240">
        <v>36</v>
      </c>
      <c r="H856" s="240">
        <v>27</v>
      </c>
      <c r="I856" s="241">
        <v>42</v>
      </c>
      <c r="J856" s="383">
        <f t="shared" si="76"/>
        <v>22</v>
      </c>
      <c r="K856" s="383">
        <f t="shared" si="82"/>
        <v>42</v>
      </c>
      <c r="L856" s="927" t="s">
        <v>2421</v>
      </c>
      <c r="M856" s="928"/>
      <c r="N856" s="928"/>
      <c r="O856" s="929"/>
      <c r="Q856" s="422" t="s">
        <v>503</v>
      </c>
      <c r="R856" s="10"/>
      <c r="S856" s="20" t="s">
        <v>1488</v>
      </c>
      <c r="T856" s="20" t="s">
        <v>1644</v>
      </c>
      <c r="U856" s="20" t="s">
        <v>1207</v>
      </c>
      <c r="V856" s="20" t="s">
        <v>1210</v>
      </c>
      <c r="W856" s="20" t="s">
        <v>1599</v>
      </c>
      <c r="X856" s="20" t="s">
        <v>1602</v>
      </c>
      <c r="Y856" s="20" t="s">
        <v>1210</v>
      </c>
      <c r="Z856" s="20" t="s">
        <v>844</v>
      </c>
      <c r="AA856" s="20" t="s">
        <v>1547</v>
      </c>
      <c r="AB856" s="20" t="s">
        <v>1488</v>
      </c>
      <c r="AC856" s="21" t="s">
        <v>1599</v>
      </c>
    </row>
    <row r="857" spans="1:29" ht="15" customHeight="1" x14ac:dyDescent="0.2">
      <c r="A857" s="744">
        <v>2</v>
      </c>
      <c r="B857" s="242" t="s">
        <v>529</v>
      </c>
      <c r="C857" s="2">
        <v>22</v>
      </c>
      <c r="D857" s="2">
        <v>12</v>
      </c>
      <c r="E857" s="2">
        <v>3</v>
      </c>
      <c r="F857" s="2">
        <v>7</v>
      </c>
      <c r="G857" s="2">
        <v>39</v>
      </c>
      <c r="H857" s="2">
        <v>30</v>
      </c>
      <c r="I857" s="162">
        <v>39</v>
      </c>
      <c r="J857" s="383">
        <f t="shared" si="76"/>
        <v>22</v>
      </c>
      <c r="K857" s="383">
        <f t="shared" si="82"/>
        <v>39</v>
      </c>
      <c r="L857" s="930"/>
      <c r="M857" s="931"/>
      <c r="N857" s="931"/>
      <c r="O857" s="932"/>
      <c r="Q857" s="422" t="s">
        <v>541</v>
      </c>
      <c r="R857" s="20" t="s">
        <v>1602</v>
      </c>
      <c r="S857" s="10"/>
      <c r="T857" s="20" t="s">
        <v>1599</v>
      </c>
      <c r="U857" s="20" t="s">
        <v>1599</v>
      </c>
      <c r="V857" s="20" t="s">
        <v>1597</v>
      </c>
      <c r="W857" s="20" t="s">
        <v>1600</v>
      </c>
      <c r="X857" s="20" t="s">
        <v>1599</v>
      </c>
      <c r="Y857" s="20" t="s">
        <v>1494</v>
      </c>
      <c r="Z857" s="20" t="s">
        <v>1210</v>
      </c>
      <c r="AA857" s="20" t="s">
        <v>844</v>
      </c>
      <c r="AB857" s="20" t="s">
        <v>1488</v>
      </c>
      <c r="AC857" s="21" t="s">
        <v>1493</v>
      </c>
    </row>
    <row r="858" spans="1:29" ht="15" customHeight="1" x14ac:dyDescent="0.2">
      <c r="A858" s="744">
        <v>3</v>
      </c>
      <c r="B858" s="242" t="s">
        <v>1431</v>
      </c>
      <c r="C858" s="2">
        <v>22</v>
      </c>
      <c r="D858" s="2">
        <v>12</v>
      </c>
      <c r="E858" s="2">
        <v>2</v>
      </c>
      <c r="F858" s="2">
        <v>8</v>
      </c>
      <c r="G858" s="2">
        <v>41</v>
      </c>
      <c r="H858" s="2">
        <v>33</v>
      </c>
      <c r="I858" s="162">
        <v>38</v>
      </c>
      <c r="J858" s="383">
        <f t="shared" si="76"/>
        <v>22</v>
      </c>
      <c r="K858" s="383">
        <f t="shared" si="82"/>
        <v>38</v>
      </c>
      <c r="L858" s="930"/>
      <c r="M858" s="931"/>
      <c r="N858" s="931"/>
      <c r="O858" s="932"/>
      <c r="Q858" s="422" t="s">
        <v>901</v>
      </c>
      <c r="R858" s="20" t="s">
        <v>1493</v>
      </c>
      <c r="S858" s="20" t="s">
        <v>1210</v>
      </c>
      <c r="T858" s="10"/>
      <c r="U858" s="20" t="s">
        <v>1210</v>
      </c>
      <c r="V858" s="20" t="s">
        <v>1488</v>
      </c>
      <c r="W858" s="20" t="s">
        <v>1488</v>
      </c>
      <c r="X858" s="20" t="s">
        <v>844</v>
      </c>
      <c r="Y858" s="20" t="s">
        <v>1487</v>
      </c>
      <c r="Z858" s="20" t="s">
        <v>1646</v>
      </c>
      <c r="AA858" s="20" t="s">
        <v>1494</v>
      </c>
      <c r="AB858" s="20" t="s">
        <v>1487</v>
      </c>
      <c r="AC858" s="21" t="s">
        <v>1207</v>
      </c>
    </row>
    <row r="859" spans="1:29" ht="15" customHeight="1" x14ac:dyDescent="0.2">
      <c r="A859" s="744">
        <v>4</v>
      </c>
      <c r="B859" s="242" t="s">
        <v>819</v>
      </c>
      <c r="C859" s="2">
        <v>22</v>
      </c>
      <c r="D859" s="2">
        <v>12</v>
      </c>
      <c r="E859" s="2">
        <v>2</v>
      </c>
      <c r="F859" s="2">
        <v>8</v>
      </c>
      <c r="G859" s="2">
        <v>41</v>
      </c>
      <c r="H859" s="2">
        <v>36</v>
      </c>
      <c r="I859" s="162">
        <v>38</v>
      </c>
      <c r="J859" s="383">
        <f t="shared" si="76"/>
        <v>22</v>
      </c>
      <c r="K859" s="383">
        <f t="shared" si="82"/>
        <v>38</v>
      </c>
      <c r="L859" s="930"/>
      <c r="M859" s="931"/>
      <c r="N859" s="931"/>
      <c r="O859" s="932"/>
      <c r="Q859" s="422" t="s">
        <v>902</v>
      </c>
      <c r="R859" s="20" t="s">
        <v>1488</v>
      </c>
      <c r="S859" s="20" t="s">
        <v>1495</v>
      </c>
      <c r="T859" s="20" t="s">
        <v>1207</v>
      </c>
      <c r="U859" s="10"/>
      <c r="V859" s="20" t="s">
        <v>844</v>
      </c>
      <c r="W859" s="20" t="s">
        <v>1207</v>
      </c>
      <c r="X859" s="20" t="s">
        <v>1602</v>
      </c>
      <c r="Y859" s="20" t="s">
        <v>1496</v>
      </c>
      <c r="Z859" s="20" t="s">
        <v>844</v>
      </c>
      <c r="AA859" s="20" t="s">
        <v>844</v>
      </c>
      <c r="AB859" s="20" t="s">
        <v>1207</v>
      </c>
      <c r="AC859" s="21" t="s">
        <v>1488</v>
      </c>
    </row>
    <row r="860" spans="1:29" ht="15" customHeight="1" x14ac:dyDescent="0.2">
      <c r="A860" s="744">
        <v>5</v>
      </c>
      <c r="B860" s="242" t="s">
        <v>554</v>
      </c>
      <c r="C860" s="2">
        <v>22</v>
      </c>
      <c r="D860" s="2">
        <v>10</v>
      </c>
      <c r="E860" s="2">
        <v>5</v>
      </c>
      <c r="F860" s="2">
        <v>7</v>
      </c>
      <c r="G860" s="2">
        <v>34</v>
      </c>
      <c r="H860" s="2">
        <v>20</v>
      </c>
      <c r="I860" s="162">
        <v>35</v>
      </c>
      <c r="J860" s="383">
        <f t="shared" si="76"/>
        <v>22</v>
      </c>
      <c r="K860" s="383">
        <f t="shared" si="82"/>
        <v>35</v>
      </c>
      <c r="L860" s="930"/>
      <c r="M860" s="931"/>
      <c r="N860" s="931"/>
      <c r="O860" s="932"/>
      <c r="Q860" s="422" t="s">
        <v>1178</v>
      </c>
      <c r="R860" s="20" t="s">
        <v>844</v>
      </c>
      <c r="S860" s="20" t="s">
        <v>1490</v>
      </c>
      <c r="T860" s="20" t="s">
        <v>844</v>
      </c>
      <c r="U860" s="20" t="s">
        <v>1207</v>
      </c>
      <c r="V860" s="10"/>
      <c r="W860" s="20" t="s">
        <v>1207</v>
      </c>
      <c r="X860" s="20" t="s">
        <v>1495</v>
      </c>
      <c r="Y860" s="20" t="s">
        <v>1599</v>
      </c>
      <c r="Z860" s="20" t="s">
        <v>1600</v>
      </c>
      <c r="AA860" s="20" t="s">
        <v>1597</v>
      </c>
      <c r="AB860" s="20" t="s">
        <v>1600</v>
      </c>
      <c r="AC860" s="21" t="s">
        <v>1494</v>
      </c>
    </row>
    <row r="861" spans="1:29" ht="15" customHeight="1" x14ac:dyDescent="0.2">
      <c r="A861" s="744">
        <v>6</v>
      </c>
      <c r="B861" s="242" t="s">
        <v>708</v>
      </c>
      <c r="C861" s="2">
        <v>22</v>
      </c>
      <c r="D861" s="2">
        <v>9</v>
      </c>
      <c r="E861" s="2">
        <v>5</v>
      </c>
      <c r="F861" s="2">
        <v>8</v>
      </c>
      <c r="G861" s="2">
        <v>39</v>
      </c>
      <c r="H861" s="2">
        <v>31</v>
      </c>
      <c r="I861" s="162">
        <v>32</v>
      </c>
      <c r="J861" s="383">
        <f t="shared" si="76"/>
        <v>22</v>
      </c>
      <c r="K861" s="383">
        <f t="shared" si="82"/>
        <v>32</v>
      </c>
      <c r="L861" s="930"/>
      <c r="M861" s="931"/>
      <c r="N861" s="931"/>
      <c r="O861" s="932"/>
      <c r="Q861" s="422" t="s">
        <v>322</v>
      </c>
      <c r="R861" s="20" t="s">
        <v>1599</v>
      </c>
      <c r="S861" s="20" t="s">
        <v>1495</v>
      </c>
      <c r="T861" s="20" t="s">
        <v>1599</v>
      </c>
      <c r="U861" s="20" t="s">
        <v>1493</v>
      </c>
      <c r="V861" s="20" t="s">
        <v>1602</v>
      </c>
      <c r="W861" s="10"/>
      <c r="X861" s="20" t="s">
        <v>1643</v>
      </c>
      <c r="Y861" s="20" t="s">
        <v>1207</v>
      </c>
      <c r="Z861" s="20" t="s">
        <v>1642</v>
      </c>
      <c r="AA861" s="20" t="s">
        <v>1488</v>
      </c>
      <c r="AB861" s="20" t="s">
        <v>1543</v>
      </c>
      <c r="AC861" s="21" t="s">
        <v>1488</v>
      </c>
    </row>
    <row r="862" spans="1:29" ht="15" customHeight="1" x14ac:dyDescent="0.2">
      <c r="A862" s="744">
        <v>7</v>
      </c>
      <c r="B862" s="242" t="s">
        <v>816</v>
      </c>
      <c r="C862" s="2">
        <v>22</v>
      </c>
      <c r="D862" s="2">
        <v>9</v>
      </c>
      <c r="E862" s="2">
        <v>4</v>
      </c>
      <c r="F862" s="2">
        <v>9</v>
      </c>
      <c r="G862" s="2">
        <v>33</v>
      </c>
      <c r="H862" s="2">
        <v>29</v>
      </c>
      <c r="I862" s="162">
        <v>31</v>
      </c>
      <c r="J862" s="383">
        <f t="shared" si="76"/>
        <v>22</v>
      </c>
      <c r="K862" s="383">
        <f t="shared" si="82"/>
        <v>31</v>
      </c>
      <c r="L862" s="930" t="s">
        <v>2422</v>
      </c>
      <c r="M862" s="931"/>
      <c r="N862" s="931"/>
      <c r="O862" s="932"/>
      <c r="Q862" s="422" t="s">
        <v>514</v>
      </c>
      <c r="R862" s="20" t="s">
        <v>1210</v>
      </c>
      <c r="S862" s="20" t="s">
        <v>1487</v>
      </c>
      <c r="T862" s="20" t="s">
        <v>1602</v>
      </c>
      <c r="U862" s="20" t="s">
        <v>1597</v>
      </c>
      <c r="V862" s="20" t="s">
        <v>1602</v>
      </c>
      <c r="W862" s="20" t="s">
        <v>1490</v>
      </c>
      <c r="X862" s="10"/>
      <c r="Y862" s="20" t="s">
        <v>844</v>
      </c>
      <c r="Z862" s="20" t="s">
        <v>1207</v>
      </c>
      <c r="AA862" s="20" t="s">
        <v>1795</v>
      </c>
      <c r="AB862" s="20" t="s">
        <v>1210</v>
      </c>
      <c r="AC862" s="21" t="s">
        <v>1881</v>
      </c>
    </row>
    <row r="863" spans="1:29" ht="15" customHeight="1" x14ac:dyDescent="0.2">
      <c r="A863" s="744">
        <v>8</v>
      </c>
      <c r="B863" s="242" t="s">
        <v>906</v>
      </c>
      <c r="C863" s="2">
        <v>22</v>
      </c>
      <c r="D863" s="2">
        <v>9</v>
      </c>
      <c r="E863" s="2">
        <v>4</v>
      </c>
      <c r="F863" s="2">
        <v>9</v>
      </c>
      <c r="G863" s="2">
        <v>26</v>
      </c>
      <c r="H863" s="2">
        <v>28</v>
      </c>
      <c r="I863" s="162">
        <v>31</v>
      </c>
      <c r="J863" s="383">
        <f t="shared" si="76"/>
        <v>22</v>
      </c>
      <c r="K863" s="383">
        <f t="shared" si="82"/>
        <v>31</v>
      </c>
      <c r="L863" s="930"/>
      <c r="M863" s="931"/>
      <c r="N863" s="931"/>
      <c r="O863" s="932"/>
      <c r="Q863" s="422" t="s">
        <v>544</v>
      </c>
      <c r="R863" s="20" t="s">
        <v>1646</v>
      </c>
      <c r="S863" s="20" t="s">
        <v>1599</v>
      </c>
      <c r="T863" s="20" t="s">
        <v>1490</v>
      </c>
      <c r="U863" s="20" t="s">
        <v>1643</v>
      </c>
      <c r="V863" s="20" t="s">
        <v>1597</v>
      </c>
      <c r="W863" s="20" t="s">
        <v>1546</v>
      </c>
      <c r="X863" s="20" t="s">
        <v>1643</v>
      </c>
      <c r="Y863" s="10"/>
      <c r="Z863" s="20" t="s">
        <v>628</v>
      </c>
      <c r="AA863" s="20" t="s">
        <v>1210</v>
      </c>
      <c r="AB863" s="20" t="s">
        <v>1905</v>
      </c>
      <c r="AC863" s="21" t="s">
        <v>844</v>
      </c>
    </row>
    <row r="864" spans="1:29" ht="15" customHeight="1" x14ac:dyDescent="0.2">
      <c r="A864" s="744">
        <v>9</v>
      </c>
      <c r="B864" s="242" t="s">
        <v>1518</v>
      </c>
      <c r="C864" s="2">
        <v>22</v>
      </c>
      <c r="D864" s="2">
        <v>6</v>
      </c>
      <c r="E864" s="2">
        <v>7</v>
      </c>
      <c r="F864" s="2">
        <v>9</v>
      </c>
      <c r="G864" s="2">
        <v>24</v>
      </c>
      <c r="H864" s="2">
        <v>38</v>
      </c>
      <c r="I864" s="162">
        <v>25</v>
      </c>
      <c r="J864" s="383">
        <f t="shared" si="76"/>
        <v>22</v>
      </c>
      <c r="K864" s="383">
        <f t="shared" si="82"/>
        <v>25</v>
      </c>
      <c r="L864" s="930"/>
      <c r="M864" s="931"/>
      <c r="N864" s="931"/>
      <c r="O864" s="932"/>
      <c r="Q864" s="422" t="s">
        <v>591</v>
      </c>
      <c r="R864" s="20" t="s">
        <v>1540</v>
      </c>
      <c r="S864" s="20" t="s">
        <v>1543</v>
      </c>
      <c r="T864" s="20" t="s">
        <v>844</v>
      </c>
      <c r="U864" s="20" t="s">
        <v>1494</v>
      </c>
      <c r="V864" s="20" t="s">
        <v>1487</v>
      </c>
      <c r="W864" s="20" t="s">
        <v>1493</v>
      </c>
      <c r="X864" s="20" t="s">
        <v>1493</v>
      </c>
      <c r="Y864" s="20" t="s">
        <v>1646</v>
      </c>
      <c r="Z864" s="10"/>
      <c r="AA864" s="20" t="s">
        <v>844</v>
      </c>
      <c r="AB864" s="20" t="s">
        <v>1603</v>
      </c>
      <c r="AC864" s="21" t="s">
        <v>1488</v>
      </c>
    </row>
    <row r="865" spans="1:34" ht="15" customHeight="1" x14ac:dyDescent="0.2">
      <c r="A865" s="744">
        <v>10</v>
      </c>
      <c r="B865" s="242" t="s">
        <v>1598</v>
      </c>
      <c r="C865" s="2">
        <v>22</v>
      </c>
      <c r="D865" s="2">
        <v>6</v>
      </c>
      <c r="E865" s="2">
        <v>4</v>
      </c>
      <c r="F865" s="2">
        <v>12</v>
      </c>
      <c r="G865" s="2">
        <v>26</v>
      </c>
      <c r="H865" s="2">
        <v>34</v>
      </c>
      <c r="I865" s="162">
        <v>22</v>
      </c>
      <c r="J865" s="383">
        <f t="shared" si="76"/>
        <v>22</v>
      </c>
      <c r="K865" s="383">
        <f t="shared" si="82"/>
        <v>22</v>
      </c>
      <c r="L865" s="930"/>
      <c r="M865" s="931"/>
      <c r="N865" s="931"/>
      <c r="O865" s="932"/>
      <c r="Q865" s="422" t="s">
        <v>777</v>
      </c>
      <c r="R865" s="20" t="s">
        <v>1600</v>
      </c>
      <c r="S865" s="20" t="s">
        <v>1490</v>
      </c>
      <c r="T865" s="20" t="s">
        <v>1488</v>
      </c>
      <c r="U865" s="20" t="s">
        <v>1210</v>
      </c>
      <c r="V865" s="20" t="s">
        <v>844</v>
      </c>
      <c r="W865" s="20" t="s">
        <v>1488</v>
      </c>
      <c r="X865" s="20" t="s">
        <v>1210</v>
      </c>
      <c r="Y865" s="20" t="s">
        <v>844</v>
      </c>
      <c r="Z865" s="20" t="s">
        <v>1490</v>
      </c>
      <c r="AA865" s="10"/>
      <c r="AB865" s="20" t="s">
        <v>1488</v>
      </c>
      <c r="AC865" s="21" t="s">
        <v>1207</v>
      </c>
    </row>
    <row r="866" spans="1:34" ht="15" customHeight="1" x14ac:dyDescent="0.2">
      <c r="A866" s="744">
        <v>11</v>
      </c>
      <c r="B866" s="242" t="s">
        <v>781</v>
      </c>
      <c r="C866" s="2">
        <v>22</v>
      </c>
      <c r="D866" s="2">
        <v>6</v>
      </c>
      <c r="E866" s="2">
        <v>4</v>
      </c>
      <c r="F866" s="2">
        <v>12</v>
      </c>
      <c r="G866" s="2">
        <v>29</v>
      </c>
      <c r="H866" s="2">
        <v>41</v>
      </c>
      <c r="I866" s="162">
        <v>22</v>
      </c>
      <c r="J866" s="383">
        <f t="shared" si="76"/>
        <v>22</v>
      </c>
      <c r="K866" s="383">
        <f t="shared" si="82"/>
        <v>22</v>
      </c>
      <c r="L866" s="930"/>
      <c r="M866" s="931"/>
      <c r="N866" s="931"/>
      <c r="O866" s="932"/>
      <c r="Q866" s="422" t="s">
        <v>1684</v>
      </c>
      <c r="R866" s="20" t="s">
        <v>1642</v>
      </c>
      <c r="S866" s="20" t="s">
        <v>1646</v>
      </c>
      <c r="T866" s="20" t="s">
        <v>1210</v>
      </c>
      <c r="U866" s="20" t="s">
        <v>844</v>
      </c>
      <c r="V866" s="20" t="s">
        <v>1210</v>
      </c>
      <c r="W866" s="20" t="s">
        <v>1494</v>
      </c>
      <c r="X866" s="20" t="s">
        <v>1490</v>
      </c>
      <c r="Y866" s="20" t="s">
        <v>1488</v>
      </c>
      <c r="Z866" s="20" t="s">
        <v>1597</v>
      </c>
      <c r="AA866" s="20" t="s">
        <v>1795</v>
      </c>
      <c r="AB866" s="10"/>
      <c r="AC866" s="21" t="s">
        <v>1490</v>
      </c>
    </row>
    <row r="867" spans="1:34" ht="15" customHeight="1" thickBot="1" x14ac:dyDescent="0.25">
      <c r="A867" s="745">
        <v>12</v>
      </c>
      <c r="B867" s="243" t="s">
        <v>128</v>
      </c>
      <c r="C867" s="3">
        <v>22</v>
      </c>
      <c r="D867" s="3">
        <v>3</v>
      </c>
      <c r="E867" s="3">
        <v>6</v>
      </c>
      <c r="F867" s="3">
        <v>13</v>
      </c>
      <c r="G867" s="3">
        <v>20</v>
      </c>
      <c r="H867" s="3">
        <v>41</v>
      </c>
      <c r="I867" s="164">
        <v>15</v>
      </c>
      <c r="J867" s="383">
        <f t="shared" si="76"/>
        <v>22</v>
      </c>
      <c r="K867" s="383">
        <f t="shared" si="82"/>
        <v>15</v>
      </c>
      <c r="L867" s="933"/>
      <c r="M867" s="934"/>
      <c r="N867" s="934"/>
      <c r="O867" s="935"/>
      <c r="Q867" s="423" t="s">
        <v>533</v>
      </c>
      <c r="R867" s="23" t="s">
        <v>1602</v>
      </c>
      <c r="S867" s="23" t="s">
        <v>844</v>
      </c>
      <c r="T867" s="23" t="s">
        <v>1210</v>
      </c>
      <c r="U867" s="23" t="s">
        <v>844</v>
      </c>
      <c r="V867" s="23" t="s">
        <v>1539</v>
      </c>
      <c r="W867" s="23" t="s">
        <v>1600</v>
      </c>
      <c r="X867" s="23" t="s">
        <v>1210</v>
      </c>
      <c r="Y867" s="23" t="s">
        <v>1602</v>
      </c>
      <c r="Z867" s="23" t="s">
        <v>1539</v>
      </c>
      <c r="AA867" s="23" t="s">
        <v>1599</v>
      </c>
      <c r="AB867" s="23" t="s">
        <v>1210</v>
      </c>
      <c r="AC867" s="15"/>
    </row>
    <row r="868" spans="1:34" ht="15" customHeight="1" x14ac:dyDescent="0.2">
      <c r="C868" s="383">
        <f t="shared" ref="C868:I868" si="83">SUM(C856:C867)</f>
        <v>264</v>
      </c>
      <c r="D868" s="383">
        <f t="shared" si="83"/>
        <v>106</v>
      </c>
      <c r="E868" s="383">
        <f t="shared" si="83"/>
        <v>52</v>
      </c>
      <c r="F868" s="383">
        <f t="shared" si="83"/>
        <v>106</v>
      </c>
      <c r="G868" s="383">
        <f t="shared" si="83"/>
        <v>388</v>
      </c>
      <c r="H868" s="383">
        <f t="shared" si="83"/>
        <v>388</v>
      </c>
      <c r="I868" s="383">
        <f t="shared" si="83"/>
        <v>370</v>
      </c>
      <c r="J868" s="383">
        <f t="shared" si="76"/>
        <v>264</v>
      </c>
      <c r="K868" s="383">
        <f t="shared" si="82"/>
        <v>370</v>
      </c>
    </row>
    <row r="869" spans="1:34" ht="15" customHeight="1" thickBot="1" x14ac:dyDescent="0.25">
      <c r="Q869" s="5" t="s">
        <v>532</v>
      </c>
    </row>
    <row r="870" spans="1:34" ht="15" customHeight="1" thickBot="1" x14ac:dyDescent="0.25">
      <c r="A870" s="1384" t="s">
        <v>2304</v>
      </c>
      <c r="B870" s="1385"/>
      <c r="C870" s="1385"/>
      <c r="D870" s="1385"/>
      <c r="E870" s="1385"/>
      <c r="F870" s="1385"/>
      <c r="G870" s="1381" t="s">
        <v>2419</v>
      </c>
      <c r="H870" s="1382"/>
      <c r="I870" s="1383"/>
      <c r="L870" s="952" t="s">
        <v>538</v>
      </c>
      <c r="M870" s="953"/>
      <c r="N870" s="953"/>
      <c r="O870" s="954"/>
    </row>
    <row r="871" spans="1:34" ht="15" customHeight="1" thickBot="1" x14ac:dyDescent="0.25">
      <c r="A871" s="741" t="s">
        <v>496</v>
      </c>
      <c r="B871" s="747" t="s">
        <v>497</v>
      </c>
      <c r="C871" s="748" t="s">
        <v>498</v>
      </c>
      <c r="D871" s="748" t="s">
        <v>499</v>
      </c>
      <c r="E871" s="748" t="s">
        <v>500</v>
      </c>
      <c r="F871" s="748" t="s">
        <v>501</v>
      </c>
      <c r="G871" s="749" t="s">
        <v>502</v>
      </c>
      <c r="H871" s="749" t="s">
        <v>503</v>
      </c>
      <c r="I871" s="750" t="s">
        <v>504</v>
      </c>
      <c r="L871" s="955"/>
      <c r="M871" s="956"/>
      <c r="N871" s="956"/>
      <c r="O871" s="957"/>
      <c r="Q871" s="24" t="s">
        <v>2420</v>
      </c>
      <c r="R871" s="420" t="s">
        <v>716</v>
      </c>
      <c r="S871" s="420" t="s">
        <v>506</v>
      </c>
      <c r="T871" s="420" t="s">
        <v>901</v>
      </c>
      <c r="U871" s="420" t="s">
        <v>500</v>
      </c>
      <c r="V871" s="420" t="s">
        <v>158</v>
      </c>
      <c r="W871" s="420" t="s">
        <v>511</v>
      </c>
      <c r="X871" s="420" t="s">
        <v>610</v>
      </c>
      <c r="Y871" s="420" t="s">
        <v>566</v>
      </c>
      <c r="Z871" s="420" t="s">
        <v>501</v>
      </c>
      <c r="AA871" s="420" t="s">
        <v>769</v>
      </c>
      <c r="AB871" s="420" t="s">
        <v>704</v>
      </c>
      <c r="AC871" s="420" t="s">
        <v>2162</v>
      </c>
      <c r="AD871" s="420" t="s">
        <v>1313</v>
      </c>
      <c r="AE871" s="421" t="s">
        <v>1306</v>
      </c>
    </row>
    <row r="872" spans="1:34" ht="15" customHeight="1" x14ac:dyDescent="0.2">
      <c r="A872" s="746">
        <v>1</v>
      </c>
      <c r="B872" s="239" t="s">
        <v>174</v>
      </c>
      <c r="C872" s="240">
        <v>26</v>
      </c>
      <c r="D872" s="240">
        <v>16</v>
      </c>
      <c r="E872" s="240">
        <v>5</v>
      </c>
      <c r="F872" s="240">
        <v>5</v>
      </c>
      <c r="G872" s="240">
        <v>59</v>
      </c>
      <c r="H872" s="240">
        <v>27</v>
      </c>
      <c r="I872" s="241">
        <v>53</v>
      </c>
      <c r="J872" s="383">
        <f t="shared" si="76"/>
        <v>26</v>
      </c>
      <c r="K872" s="383">
        <f t="shared" si="82"/>
        <v>53</v>
      </c>
      <c r="L872" s="927"/>
      <c r="M872" s="928"/>
      <c r="N872" s="928"/>
      <c r="O872" s="929"/>
      <c r="Q872" s="422" t="s">
        <v>716</v>
      </c>
      <c r="R872" s="10"/>
      <c r="S872" s="20" t="s">
        <v>1597</v>
      </c>
      <c r="T872" s="20" t="s">
        <v>1494</v>
      </c>
      <c r="U872" s="20" t="s">
        <v>1642</v>
      </c>
      <c r="V872" s="20" t="s">
        <v>1602</v>
      </c>
      <c r="W872" s="20" t="s">
        <v>1601</v>
      </c>
      <c r="X872" s="20" t="s">
        <v>1493</v>
      </c>
      <c r="Y872" s="20" t="s">
        <v>1490</v>
      </c>
      <c r="Z872" s="20" t="s">
        <v>1487</v>
      </c>
      <c r="AA872" s="20" t="s">
        <v>1207</v>
      </c>
      <c r="AB872" s="20" t="s">
        <v>844</v>
      </c>
      <c r="AC872" s="20" t="s">
        <v>1207</v>
      </c>
      <c r="AD872" s="20" t="s">
        <v>1493</v>
      </c>
      <c r="AE872" s="21" t="s">
        <v>844</v>
      </c>
    </row>
    <row r="873" spans="1:34" ht="15" customHeight="1" x14ac:dyDescent="0.2">
      <c r="A873" s="744">
        <v>2</v>
      </c>
      <c r="B873" s="242" t="s">
        <v>2163</v>
      </c>
      <c r="C873" s="2">
        <v>26</v>
      </c>
      <c r="D873" s="2">
        <v>14</v>
      </c>
      <c r="E873" s="2">
        <v>8</v>
      </c>
      <c r="F873" s="2">
        <v>4</v>
      </c>
      <c r="G873" s="2">
        <v>50</v>
      </c>
      <c r="H873" s="2">
        <v>30</v>
      </c>
      <c r="I873" s="162">
        <v>50</v>
      </c>
      <c r="J873" s="383">
        <f t="shared" si="76"/>
        <v>26</v>
      </c>
      <c r="K873" s="383">
        <f t="shared" si="82"/>
        <v>50</v>
      </c>
      <c r="L873" s="930"/>
      <c r="M873" s="931"/>
      <c r="N873" s="931"/>
      <c r="O873" s="932"/>
      <c r="Q873" s="422" t="s">
        <v>506</v>
      </c>
      <c r="R873" s="20" t="s">
        <v>1795</v>
      </c>
      <c r="S873" s="10"/>
      <c r="T873" s="20" t="s">
        <v>1494</v>
      </c>
      <c r="U873" s="20" t="s">
        <v>1489</v>
      </c>
      <c r="V873" s="20" t="s">
        <v>1539</v>
      </c>
      <c r="W873" s="20" t="s">
        <v>1207</v>
      </c>
      <c r="X873" s="20" t="s">
        <v>355</v>
      </c>
      <c r="Y873" s="20" t="s">
        <v>355</v>
      </c>
      <c r="Z873" s="20" t="s">
        <v>1490</v>
      </c>
      <c r="AA873" s="20" t="s">
        <v>1599</v>
      </c>
      <c r="AB873" s="20" t="s">
        <v>1210</v>
      </c>
      <c r="AC873" s="20" t="s">
        <v>1599</v>
      </c>
      <c r="AD873" s="20" t="s">
        <v>1600</v>
      </c>
      <c r="AE873" s="21" t="s">
        <v>844</v>
      </c>
    </row>
    <row r="874" spans="1:34" ht="15" customHeight="1" x14ac:dyDescent="0.2">
      <c r="A874" s="744">
        <v>3</v>
      </c>
      <c r="B874" s="242" t="s">
        <v>991</v>
      </c>
      <c r="C874" s="2">
        <v>26</v>
      </c>
      <c r="D874" s="2">
        <v>14</v>
      </c>
      <c r="E874" s="2">
        <v>7</v>
      </c>
      <c r="F874" s="2">
        <v>5</v>
      </c>
      <c r="G874" s="2">
        <v>52</v>
      </c>
      <c r="H874" s="2">
        <v>32</v>
      </c>
      <c r="I874" s="162">
        <v>49</v>
      </c>
      <c r="J874" s="383">
        <f t="shared" si="76"/>
        <v>26</v>
      </c>
      <c r="K874" s="383">
        <f t="shared" si="82"/>
        <v>49</v>
      </c>
      <c r="L874" s="930"/>
      <c r="M874" s="931"/>
      <c r="N874" s="931"/>
      <c r="O874" s="932"/>
      <c r="Q874" s="422" t="s">
        <v>901</v>
      </c>
      <c r="R874" s="20" t="s">
        <v>1488</v>
      </c>
      <c r="S874" s="20" t="s">
        <v>1495</v>
      </c>
      <c r="T874" s="10"/>
      <c r="U874" s="20" t="s">
        <v>1642</v>
      </c>
      <c r="V874" s="20" t="s">
        <v>1600</v>
      </c>
      <c r="W874" s="20" t="s">
        <v>355</v>
      </c>
      <c r="X874" s="20" t="s">
        <v>1602</v>
      </c>
      <c r="Y874" s="20" t="s">
        <v>1488</v>
      </c>
      <c r="Z874" s="20" t="s">
        <v>1642</v>
      </c>
      <c r="AA874" s="20" t="s">
        <v>1488</v>
      </c>
      <c r="AB874" s="20" t="s">
        <v>1543</v>
      </c>
      <c r="AC874" s="20" t="s">
        <v>1599</v>
      </c>
      <c r="AD874" s="20" t="s">
        <v>1602</v>
      </c>
      <c r="AE874" s="21" t="s">
        <v>844</v>
      </c>
    </row>
    <row r="875" spans="1:34" ht="15" customHeight="1" x14ac:dyDescent="0.2">
      <c r="A875" s="744">
        <v>4</v>
      </c>
      <c r="B875" s="242" t="s">
        <v>2423</v>
      </c>
      <c r="C875" s="2">
        <v>26</v>
      </c>
      <c r="D875" s="2">
        <v>13</v>
      </c>
      <c r="E875" s="2">
        <v>8</v>
      </c>
      <c r="F875" s="2">
        <v>5</v>
      </c>
      <c r="G875" s="2">
        <v>53</v>
      </c>
      <c r="H875" s="2">
        <v>34</v>
      </c>
      <c r="I875" s="162">
        <v>47</v>
      </c>
      <c r="J875" s="383">
        <f t="shared" si="76"/>
        <v>26</v>
      </c>
      <c r="K875" s="383">
        <f t="shared" si="82"/>
        <v>47</v>
      </c>
      <c r="L875" s="930"/>
      <c r="M875" s="931"/>
      <c r="N875" s="931"/>
      <c r="O875" s="932"/>
      <c r="Q875" s="422" t="s">
        <v>500</v>
      </c>
      <c r="R875" s="20" t="s">
        <v>1210</v>
      </c>
      <c r="S875" s="20" t="s">
        <v>1210</v>
      </c>
      <c r="T875" s="20" t="s">
        <v>1207</v>
      </c>
      <c r="U875" s="10"/>
      <c r="V875" s="20" t="s">
        <v>1602</v>
      </c>
      <c r="W875" s="20" t="s">
        <v>1599</v>
      </c>
      <c r="X875" s="20" t="s">
        <v>1210</v>
      </c>
      <c r="Y875" s="20" t="s">
        <v>1487</v>
      </c>
      <c r="Z875" s="20" t="s">
        <v>1602</v>
      </c>
      <c r="AA875" s="20" t="s">
        <v>1602</v>
      </c>
      <c r="AB875" s="20" t="s">
        <v>1971</v>
      </c>
      <c r="AC875" s="20" t="s">
        <v>1488</v>
      </c>
      <c r="AD875" s="20" t="s">
        <v>1599</v>
      </c>
      <c r="AE875" s="21" t="s">
        <v>844</v>
      </c>
    </row>
    <row r="876" spans="1:34" ht="15" customHeight="1" x14ac:dyDescent="0.2">
      <c r="A876" s="744">
        <v>5</v>
      </c>
      <c r="B876" s="242" t="s">
        <v>1808</v>
      </c>
      <c r="C876" s="2">
        <v>26</v>
      </c>
      <c r="D876" s="2">
        <v>12</v>
      </c>
      <c r="E876" s="2">
        <v>7</v>
      </c>
      <c r="F876" s="2">
        <v>7</v>
      </c>
      <c r="G876" s="2">
        <v>43</v>
      </c>
      <c r="H876" s="2">
        <v>32</v>
      </c>
      <c r="I876" s="162">
        <v>43</v>
      </c>
      <c r="J876" s="383">
        <f t="shared" si="76"/>
        <v>26</v>
      </c>
      <c r="K876" s="383">
        <f t="shared" si="82"/>
        <v>43</v>
      </c>
      <c r="L876" s="930"/>
      <c r="M876" s="931"/>
      <c r="N876" s="931"/>
      <c r="O876" s="932"/>
      <c r="Q876" s="422" t="s">
        <v>158</v>
      </c>
      <c r="R876" s="20" t="s">
        <v>1597</v>
      </c>
      <c r="S876" s="20" t="s">
        <v>1490</v>
      </c>
      <c r="T876" s="20" t="s">
        <v>1488</v>
      </c>
      <c r="U876" s="20" t="s">
        <v>1546</v>
      </c>
      <c r="V876" s="10"/>
      <c r="W876" s="20" t="s">
        <v>844</v>
      </c>
      <c r="X876" s="20" t="s">
        <v>1487</v>
      </c>
      <c r="Y876" s="20" t="s">
        <v>1539</v>
      </c>
      <c r="Z876" s="20" t="s">
        <v>1599</v>
      </c>
      <c r="AA876" s="20" t="s">
        <v>1493</v>
      </c>
      <c r="AB876" s="20" t="s">
        <v>1488</v>
      </c>
      <c r="AC876" s="20" t="s">
        <v>1600</v>
      </c>
      <c r="AD876" s="20" t="s">
        <v>1489</v>
      </c>
      <c r="AE876" s="21" t="s">
        <v>1494</v>
      </c>
    </row>
    <row r="877" spans="1:34" ht="15" customHeight="1" x14ac:dyDescent="0.2">
      <c r="A877" s="744">
        <v>6</v>
      </c>
      <c r="B877" s="242" t="s">
        <v>2170</v>
      </c>
      <c r="C877" s="2">
        <v>26</v>
      </c>
      <c r="D877" s="2">
        <v>10</v>
      </c>
      <c r="E877" s="2">
        <v>10</v>
      </c>
      <c r="F877" s="2">
        <v>6</v>
      </c>
      <c r="G877" s="2">
        <v>40</v>
      </c>
      <c r="H877" s="2">
        <v>37</v>
      </c>
      <c r="I877" s="162">
        <v>40</v>
      </c>
      <c r="J877" s="383">
        <f t="shared" si="76"/>
        <v>26</v>
      </c>
      <c r="K877" s="383">
        <f t="shared" si="82"/>
        <v>40</v>
      </c>
      <c r="L877" s="930"/>
      <c r="M877" s="931"/>
      <c r="N877" s="931"/>
      <c r="O877" s="932"/>
      <c r="Q877" s="422" t="s">
        <v>511</v>
      </c>
      <c r="R877" s="20" t="s">
        <v>1488</v>
      </c>
      <c r="S877" s="20" t="s">
        <v>1490</v>
      </c>
      <c r="T877" s="20" t="s">
        <v>1207</v>
      </c>
      <c r="U877" s="20" t="s">
        <v>1210</v>
      </c>
      <c r="V877" s="20" t="s">
        <v>1599</v>
      </c>
      <c r="W877" s="10"/>
      <c r="X877" s="20" t="s">
        <v>1487</v>
      </c>
      <c r="Y877" s="20" t="s">
        <v>1600</v>
      </c>
      <c r="Z877" s="20" t="s">
        <v>1597</v>
      </c>
      <c r="AA877" s="20" t="s">
        <v>1490</v>
      </c>
      <c r="AB877" s="20" t="s">
        <v>1207</v>
      </c>
      <c r="AC877" s="20" t="s">
        <v>1599</v>
      </c>
      <c r="AD877" s="20" t="s">
        <v>1547</v>
      </c>
      <c r="AE877" s="21" t="s">
        <v>1600</v>
      </c>
    </row>
    <row r="878" spans="1:34" ht="15" customHeight="1" x14ac:dyDescent="0.2">
      <c r="A878" s="744">
        <v>7</v>
      </c>
      <c r="B878" s="242" t="s">
        <v>534</v>
      </c>
      <c r="C878" s="2">
        <v>26</v>
      </c>
      <c r="D878" s="2">
        <v>10</v>
      </c>
      <c r="E878" s="2">
        <v>7</v>
      </c>
      <c r="F878" s="2">
        <v>9</v>
      </c>
      <c r="G878" s="2">
        <v>57</v>
      </c>
      <c r="H878" s="2">
        <v>52</v>
      </c>
      <c r="I878" s="162">
        <v>37</v>
      </c>
      <c r="J878" s="383">
        <f t="shared" si="76"/>
        <v>26</v>
      </c>
      <c r="K878" s="383">
        <f t="shared" si="82"/>
        <v>37</v>
      </c>
      <c r="L878" s="930"/>
      <c r="M878" s="931"/>
      <c r="N878" s="931"/>
      <c r="O878" s="932"/>
      <c r="Q878" s="422" t="s">
        <v>610</v>
      </c>
      <c r="R878" s="20" t="s">
        <v>1207</v>
      </c>
      <c r="S878" s="20" t="s">
        <v>1643</v>
      </c>
      <c r="T878" s="20" t="s">
        <v>1487</v>
      </c>
      <c r="U878" s="20" t="s">
        <v>32</v>
      </c>
      <c r="V878" s="20" t="s">
        <v>1597</v>
      </c>
      <c r="W878" s="20" t="s">
        <v>1599</v>
      </c>
      <c r="X878" s="10"/>
      <c r="Y878" s="20" t="s">
        <v>1207</v>
      </c>
      <c r="Z878" s="20" t="s">
        <v>1540</v>
      </c>
      <c r="AA878" s="20" t="s">
        <v>1488</v>
      </c>
      <c r="AB878" s="20" t="s">
        <v>1540</v>
      </c>
      <c r="AC878" s="20" t="s">
        <v>1646</v>
      </c>
      <c r="AD878" s="20" t="s">
        <v>1601</v>
      </c>
      <c r="AE878" s="21" t="s">
        <v>1547</v>
      </c>
      <c r="AG878" s="5" t="s">
        <v>532</v>
      </c>
      <c r="AH878" s="5" t="s">
        <v>532</v>
      </c>
    </row>
    <row r="879" spans="1:34" ht="15" customHeight="1" x14ac:dyDescent="0.2">
      <c r="A879" s="744">
        <v>8</v>
      </c>
      <c r="B879" s="242" t="s">
        <v>761</v>
      </c>
      <c r="C879" s="2">
        <v>26</v>
      </c>
      <c r="D879" s="2">
        <v>10</v>
      </c>
      <c r="E879" s="2">
        <v>7</v>
      </c>
      <c r="F879" s="2">
        <v>9</v>
      </c>
      <c r="G879" s="2">
        <v>55</v>
      </c>
      <c r="H879" s="2">
        <v>52</v>
      </c>
      <c r="I879" s="162">
        <v>37</v>
      </c>
      <c r="J879" s="383">
        <f t="shared" si="76"/>
        <v>26</v>
      </c>
      <c r="K879" s="383">
        <f t="shared" si="82"/>
        <v>37</v>
      </c>
      <c r="L879" s="930"/>
      <c r="M879" s="931"/>
      <c r="N879" s="931"/>
      <c r="O879" s="932"/>
      <c r="Q879" s="422" t="s">
        <v>566</v>
      </c>
      <c r="R879" s="20" t="s">
        <v>1210</v>
      </c>
      <c r="S879" s="20" t="s">
        <v>844</v>
      </c>
      <c r="T879" s="20" t="s">
        <v>844</v>
      </c>
      <c r="U879" s="20" t="s">
        <v>844</v>
      </c>
      <c r="V879" s="20" t="s">
        <v>1597</v>
      </c>
      <c r="W879" s="20" t="s">
        <v>1539</v>
      </c>
      <c r="X879" s="20" t="s">
        <v>1207</v>
      </c>
      <c r="Y879" s="10"/>
      <c r="Z879" s="20" t="s">
        <v>1597</v>
      </c>
      <c r="AA879" s="20" t="s">
        <v>1210</v>
      </c>
      <c r="AB879" s="20" t="s">
        <v>1488</v>
      </c>
      <c r="AC879" s="20" t="s">
        <v>1493</v>
      </c>
      <c r="AD879" s="20" t="s">
        <v>1493</v>
      </c>
      <c r="AE879" s="21" t="s">
        <v>1600</v>
      </c>
    </row>
    <row r="880" spans="1:34" ht="15" customHeight="1" x14ac:dyDescent="0.2">
      <c r="A880" s="744">
        <v>9</v>
      </c>
      <c r="B880" s="242" t="s">
        <v>2424</v>
      </c>
      <c r="C880" s="2">
        <v>26</v>
      </c>
      <c r="D880" s="2">
        <v>10</v>
      </c>
      <c r="E880" s="2">
        <v>5</v>
      </c>
      <c r="F880" s="2">
        <v>11</v>
      </c>
      <c r="G880" s="2">
        <v>43</v>
      </c>
      <c r="H880" s="2">
        <v>44</v>
      </c>
      <c r="I880" s="162">
        <v>35</v>
      </c>
      <c r="J880" s="383">
        <f t="shared" si="76"/>
        <v>26</v>
      </c>
      <c r="K880" s="383">
        <f t="shared" si="82"/>
        <v>35</v>
      </c>
      <c r="L880" s="930"/>
      <c r="M880" s="931"/>
      <c r="N880" s="931"/>
      <c r="O880" s="932"/>
      <c r="Q880" s="422" t="s">
        <v>501</v>
      </c>
      <c r="R880" s="20" t="s">
        <v>1543</v>
      </c>
      <c r="S880" s="20" t="s">
        <v>1643</v>
      </c>
      <c r="T880" s="20" t="s">
        <v>1597</v>
      </c>
      <c r="U880" s="20" t="s">
        <v>1624</v>
      </c>
      <c r="V880" s="20" t="s">
        <v>1642</v>
      </c>
      <c r="W880" s="20" t="s">
        <v>1207</v>
      </c>
      <c r="X880" s="20" t="s">
        <v>1489</v>
      </c>
      <c r="Y880" s="20" t="s">
        <v>844</v>
      </c>
      <c r="Z880" s="10"/>
      <c r="AA880" s="20" t="s">
        <v>1597</v>
      </c>
      <c r="AB880" s="20" t="s">
        <v>844</v>
      </c>
      <c r="AC880" s="20" t="s">
        <v>1488</v>
      </c>
      <c r="AD880" s="20" t="s">
        <v>1600</v>
      </c>
      <c r="AE880" s="21" t="s">
        <v>1207</v>
      </c>
    </row>
    <row r="881" spans="1:31" ht="15" customHeight="1" x14ac:dyDescent="0.2">
      <c r="A881" s="744">
        <v>10</v>
      </c>
      <c r="B881" s="242" t="s">
        <v>1307</v>
      </c>
      <c r="C881" s="2">
        <v>26</v>
      </c>
      <c r="D881" s="2">
        <v>7</v>
      </c>
      <c r="E881" s="2">
        <v>5</v>
      </c>
      <c r="F881" s="2">
        <v>14</v>
      </c>
      <c r="G881" s="2">
        <v>44</v>
      </c>
      <c r="H881" s="2">
        <v>52</v>
      </c>
      <c r="I881" s="162">
        <v>26</v>
      </c>
      <c r="J881" s="383">
        <f t="shared" ref="J881:J938" si="84">D881+E881+F881</f>
        <v>26</v>
      </c>
      <c r="K881" s="383">
        <f t="shared" si="82"/>
        <v>26</v>
      </c>
      <c r="L881" s="930"/>
      <c r="M881" s="931"/>
      <c r="N881" s="931"/>
      <c r="O881" s="932"/>
      <c r="Q881" s="422" t="s">
        <v>769</v>
      </c>
      <c r="R881" s="20" t="s">
        <v>1540</v>
      </c>
      <c r="S881" s="20" t="s">
        <v>1597</v>
      </c>
      <c r="T881" s="20" t="s">
        <v>1540</v>
      </c>
      <c r="U881" s="20" t="s">
        <v>1490</v>
      </c>
      <c r="V881" s="20" t="s">
        <v>1487</v>
      </c>
      <c r="W881" s="20" t="s">
        <v>1207</v>
      </c>
      <c r="X881" s="20" t="s">
        <v>376</v>
      </c>
      <c r="Y881" s="20" t="s">
        <v>1207</v>
      </c>
      <c r="Z881" s="20" t="s">
        <v>844</v>
      </c>
      <c r="AA881" s="10"/>
      <c r="AB881" s="20" t="s">
        <v>1493</v>
      </c>
      <c r="AC881" s="20" t="s">
        <v>1642</v>
      </c>
      <c r="AD881" s="20" t="s">
        <v>1624</v>
      </c>
      <c r="AE881" s="21" t="s">
        <v>1600</v>
      </c>
    </row>
    <row r="882" spans="1:31" ht="15" customHeight="1" x14ac:dyDescent="0.2">
      <c r="A882" s="744">
        <v>11</v>
      </c>
      <c r="B882" s="242" t="s">
        <v>1923</v>
      </c>
      <c r="C882" s="2">
        <v>26</v>
      </c>
      <c r="D882" s="2">
        <v>6</v>
      </c>
      <c r="E882" s="2">
        <v>8</v>
      </c>
      <c r="F882" s="2">
        <v>12</v>
      </c>
      <c r="G882" s="2">
        <v>41</v>
      </c>
      <c r="H882" s="2">
        <v>55</v>
      </c>
      <c r="I882" s="162">
        <v>26</v>
      </c>
      <c r="J882" s="383">
        <f t="shared" si="84"/>
        <v>26</v>
      </c>
      <c r="K882" s="383">
        <f t="shared" si="82"/>
        <v>26</v>
      </c>
      <c r="L882" s="930"/>
      <c r="M882" s="931"/>
      <c r="N882" s="931"/>
      <c r="O882" s="932"/>
      <c r="Q882" s="422" t="s">
        <v>704</v>
      </c>
      <c r="R882" s="20" t="s">
        <v>1487</v>
      </c>
      <c r="S882" s="20" t="s">
        <v>1654</v>
      </c>
      <c r="T882" s="20" t="s">
        <v>1490</v>
      </c>
      <c r="U882" s="20" t="s">
        <v>1547</v>
      </c>
      <c r="V882" s="20" t="s">
        <v>1207</v>
      </c>
      <c r="W882" s="20" t="s">
        <v>355</v>
      </c>
      <c r="X882" s="20" t="s">
        <v>1487</v>
      </c>
      <c r="Y882" s="20" t="s">
        <v>1487</v>
      </c>
      <c r="Z882" s="20" t="s">
        <v>1494</v>
      </c>
      <c r="AA882" s="20" t="s">
        <v>1599</v>
      </c>
      <c r="AB882" s="10"/>
      <c r="AC882" s="20" t="s">
        <v>1601</v>
      </c>
      <c r="AD882" s="20" t="s">
        <v>1487</v>
      </c>
      <c r="AE882" s="21" t="s">
        <v>1487</v>
      </c>
    </row>
    <row r="883" spans="1:31" ht="15" customHeight="1" x14ac:dyDescent="0.2">
      <c r="A883" s="744">
        <v>12</v>
      </c>
      <c r="B883" s="242" t="s">
        <v>737</v>
      </c>
      <c r="C883" s="2">
        <v>26</v>
      </c>
      <c r="D883" s="2">
        <v>7</v>
      </c>
      <c r="E883" s="2">
        <v>4</v>
      </c>
      <c r="F883" s="2">
        <v>15</v>
      </c>
      <c r="G883" s="2">
        <v>33</v>
      </c>
      <c r="H883" s="2">
        <v>56</v>
      </c>
      <c r="I883" s="162">
        <v>25</v>
      </c>
      <c r="J883" s="383">
        <f t="shared" si="84"/>
        <v>26</v>
      </c>
      <c r="K883" s="383">
        <f t="shared" si="82"/>
        <v>25</v>
      </c>
      <c r="L883" s="930"/>
      <c r="M883" s="931"/>
      <c r="N883" s="931"/>
      <c r="O883" s="932"/>
      <c r="Q883" s="422" t="s">
        <v>2162</v>
      </c>
      <c r="R883" s="20" t="s">
        <v>1207</v>
      </c>
      <c r="S883" s="20" t="s">
        <v>1597</v>
      </c>
      <c r="T883" s="20" t="s">
        <v>1540</v>
      </c>
      <c r="U883" s="20" t="s">
        <v>1490</v>
      </c>
      <c r="V883" s="20" t="s">
        <v>1490</v>
      </c>
      <c r="W883" s="20" t="s">
        <v>1487</v>
      </c>
      <c r="X883" s="20" t="s">
        <v>32</v>
      </c>
      <c r="Y883" s="20" t="s">
        <v>1490</v>
      </c>
      <c r="Z883" s="20" t="s">
        <v>1601</v>
      </c>
      <c r="AA883" s="20" t="s">
        <v>844</v>
      </c>
      <c r="AB883" s="20" t="s">
        <v>1207</v>
      </c>
      <c r="AC883" s="10"/>
      <c r="AD883" s="20" t="s">
        <v>1546</v>
      </c>
      <c r="AE883" s="21" t="s">
        <v>1539</v>
      </c>
    </row>
    <row r="884" spans="1:31" ht="15" customHeight="1" x14ac:dyDescent="0.2">
      <c r="A884" s="744">
        <v>13</v>
      </c>
      <c r="B884" s="242" t="s">
        <v>1314</v>
      </c>
      <c r="C884" s="2">
        <v>26</v>
      </c>
      <c r="D884" s="2">
        <v>5</v>
      </c>
      <c r="E884" s="2">
        <v>3</v>
      </c>
      <c r="F884" s="2">
        <v>18</v>
      </c>
      <c r="G884" s="2">
        <v>33</v>
      </c>
      <c r="H884" s="2">
        <v>70</v>
      </c>
      <c r="I884" s="162">
        <v>18</v>
      </c>
      <c r="J884" s="383">
        <f t="shared" si="84"/>
        <v>26</v>
      </c>
      <c r="K884" s="383">
        <f t="shared" si="82"/>
        <v>18</v>
      </c>
      <c r="L884" s="930"/>
      <c r="M884" s="931"/>
      <c r="N884" s="931"/>
      <c r="O884" s="932"/>
      <c r="Q884" s="422" t="s">
        <v>1313</v>
      </c>
      <c r="R884" s="20" t="s">
        <v>1539</v>
      </c>
      <c r="S884" s="20" t="s">
        <v>1932</v>
      </c>
      <c r="T884" s="20" t="s">
        <v>1207</v>
      </c>
      <c r="U884" s="20" t="s">
        <v>1210</v>
      </c>
      <c r="V884" s="20" t="s">
        <v>1490</v>
      </c>
      <c r="W884" s="20" t="s">
        <v>1642</v>
      </c>
      <c r="X884" s="20" t="s">
        <v>1795</v>
      </c>
      <c r="Y884" s="20" t="s">
        <v>1543</v>
      </c>
      <c r="Z884" s="20" t="s">
        <v>1487</v>
      </c>
      <c r="AA884" s="20" t="s">
        <v>1210</v>
      </c>
      <c r="AB884" s="20" t="s">
        <v>1602</v>
      </c>
      <c r="AC884" s="20" t="s">
        <v>1210</v>
      </c>
      <c r="AD884" s="10"/>
      <c r="AE884" s="21" t="s">
        <v>844</v>
      </c>
    </row>
    <row r="885" spans="1:31" ht="15" customHeight="1" thickBot="1" x14ac:dyDescent="0.25">
      <c r="A885" s="745">
        <v>14</v>
      </c>
      <c r="B885" s="243" t="s">
        <v>89</v>
      </c>
      <c r="C885" s="3">
        <v>26</v>
      </c>
      <c r="D885" s="3">
        <v>3</v>
      </c>
      <c r="E885" s="3">
        <v>6</v>
      </c>
      <c r="F885" s="3">
        <v>17</v>
      </c>
      <c r="G885" s="3">
        <v>24</v>
      </c>
      <c r="H885" s="3">
        <v>54</v>
      </c>
      <c r="I885" s="164">
        <v>15</v>
      </c>
      <c r="J885" s="383">
        <f t="shared" si="84"/>
        <v>26</v>
      </c>
      <c r="K885" s="383">
        <f t="shared" si="82"/>
        <v>15</v>
      </c>
      <c r="L885" s="933"/>
      <c r="M885" s="934"/>
      <c r="N885" s="934"/>
      <c r="O885" s="935"/>
      <c r="Q885" s="423" t="s">
        <v>1306</v>
      </c>
      <c r="R885" s="23" t="s">
        <v>1597</v>
      </c>
      <c r="S885" s="23" t="s">
        <v>1493</v>
      </c>
      <c r="T885" s="23" t="s">
        <v>1207</v>
      </c>
      <c r="U885" s="23" t="s">
        <v>1488</v>
      </c>
      <c r="V885" s="23" t="s">
        <v>1495</v>
      </c>
      <c r="W885" s="23" t="s">
        <v>844</v>
      </c>
      <c r="X885" s="23" t="s">
        <v>1207</v>
      </c>
      <c r="Y885" s="23" t="s">
        <v>1656</v>
      </c>
      <c r="Z885" s="23" t="s">
        <v>1600</v>
      </c>
      <c r="AA885" s="23" t="s">
        <v>1540</v>
      </c>
      <c r="AB885" s="23" t="s">
        <v>1207</v>
      </c>
      <c r="AC885" s="23" t="s">
        <v>1207</v>
      </c>
      <c r="AD885" s="23" t="s">
        <v>1490</v>
      </c>
      <c r="AE885" s="15"/>
    </row>
    <row r="886" spans="1:31" ht="15" customHeight="1" x14ac:dyDescent="0.2">
      <c r="C886" s="383">
        <f t="shared" ref="C886:I886" si="85">SUM(C872:C885)</f>
        <v>364</v>
      </c>
      <c r="D886" s="383">
        <f t="shared" si="85"/>
        <v>137</v>
      </c>
      <c r="E886" s="383">
        <f t="shared" si="85"/>
        <v>90</v>
      </c>
      <c r="F886" s="383">
        <f t="shared" si="85"/>
        <v>137</v>
      </c>
      <c r="G886" s="383">
        <f t="shared" si="85"/>
        <v>627</v>
      </c>
      <c r="H886" s="383">
        <f t="shared" si="85"/>
        <v>627</v>
      </c>
      <c r="I886" s="383">
        <f t="shared" si="85"/>
        <v>501</v>
      </c>
      <c r="J886" s="383">
        <f t="shared" si="84"/>
        <v>364</v>
      </c>
      <c r="K886" s="383">
        <f t="shared" si="82"/>
        <v>501</v>
      </c>
      <c r="L886" s="4" t="s">
        <v>532</v>
      </c>
    </row>
    <row r="887" spans="1:31" ht="15" customHeight="1" thickBot="1" x14ac:dyDescent="0.25"/>
    <row r="888" spans="1:31" ht="15" customHeight="1" thickBot="1" x14ac:dyDescent="0.25">
      <c r="A888" s="1384" t="s">
        <v>2306</v>
      </c>
      <c r="B888" s="1385"/>
      <c r="C888" s="1385"/>
      <c r="D888" s="1385"/>
      <c r="E888" s="1385"/>
      <c r="F888" s="1385"/>
      <c r="G888" s="1381" t="s">
        <v>2419</v>
      </c>
      <c r="H888" s="1382"/>
      <c r="I888" s="1383"/>
      <c r="L888" s="952" t="s">
        <v>538</v>
      </c>
      <c r="M888" s="953"/>
      <c r="N888" s="953"/>
      <c r="O888" s="954"/>
    </row>
    <row r="889" spans="1:31" ht="15" customHeight="1" thickBot="1" x14ac:dyDescent="0.25">
      <c r="A889" s="741" t="s">
        <v>496</v>
      </c>
      <c r="B889" s="747" t="s">
        <v>497</v>
      </c>
      <c r="C889" s="748" t="s">
        <v>498</v>
      </c>
      <c r="D889" s="748" t="s">
        <v>499</v>
      </c>
      <c r="E889" s="748" t="s">
        <v>500</v>
      </c>
      <c r="F889" s="748" t="s">
        <v>501</v>
      </c>
      <c r="G889" s="749" t="s">
        <v>502</v>
      </c>
      <c r="H889" s="749" t="s">
        <v>503</v>
      </c>
      <c r="I889" s="750" t="s">
        <v>504</v>
      </c>
      <c r="L889" s="955"/>
      <c r="M889" s="956"/>
      <c r="N889" s="956"/>
      <c r="O889" s="957"/>
      <c r="Q889" s="24" t="s">
        <v>2420</v>
      </c>
      <c r="R889" s="420" t="s">
        <v>503</v>
      </c>
      <c r="S889" s="420" t="s">
        <v>541</v>
      </c>
      <c r="T889" s="420" t="s">
        <v>902</v>
      </c>
      <c r="U889" s="420" t="s">
        <v>1631</v>
      </c>
      <c r="V889" s="420" t="s">
        <v>700</v>
      </c>
      <c r="W889" s="420" t="s">
        <v>2136</v>
      </c>
      <c r="X889" s="420" t="s">
        <v>299</v>
      </c>
      <c r="Y889" s="420" t="s">
        <v>1587</v>
      </c>
      <c r="Z889" s="420" t="s">
        <v>120</v>
      </c>
      <c r="AA889" s="420" t="s">
        <v>153</v>
      </c>
      <c r="AB889" s="420" t="s">
        <v>547</v>
      </c>
      <c r="AC889" s="420" t="s">
        <v>499</v>
      </c>
      <c r="AD889" s="421" t="s">
        <v>1214</v>
      </c>
    </row>
    <row r="890" spans="1:31" ht="15" customHeight="1" x14ac:dyDescent="0.2">
      <c r="A890" s="743">
        <v>1</v>
      </c>
      <c r="B890" s="239" t="s">
        <v>711</v>
      </c>
      <c r="C890" s="240">
        <v>22</v>
      </c>
      <c r="D890" s="240">
        <v>13</v>
      </c>
      <c r="E890" s="240">
        <v>6</v>
      </c>
      <c r="F890" s="240">
        <v>3</v>
      </c>
      <c r="G890" s="240">
        <v>50</v>
      </c>
      <c r="H890" s="240">
        <v>32</v>
      </c>
      <c r="I890" s="241">
        <v>45</v>
      </c>
      <c r="J890" s="383">
        <f t="shared" si="84"/>
        <v>22</v>
      </c>
      <c r="K890" s="383">
        <f t="shared" si="82"/>
        <v>45</v>
      </c>
      <c r="L890" s="927" t="s">
        <v>2425</v>
      </c>
      <c r="M890" s="928"/>
      <c r="N890" s="928"/>
      <c r="O890" s="929"/>
      <c r="Q890" s="422" t="s">
        <v>503</v>
      </c>
      <c r="R890" s="10"/>
      <c r="S890" s="20" t="s">
        <v>1207</v>
      </c>
      <c r="T890" s="20" t="s">
        <v>1600</v>
      </c>
      <c r="U890" s="20" t="s">
        <v>1207</v>
      </c>
      <c r="V890" s="20" t="s">
        <v>1210</v>
      </c>
      <c r="W890" s="20" t="s">
        <v>1602</v>
      </c>
      <c r="X890" s="20" t="s">
        <v>1602</v>
      </c>
      <c r="Y890" s="20" t="s">
        <v>1493</v>
      </c>
      <c r="Z890" s="20" t="s">
        <v>1210</v>
      </c>
      <c r="AA890" s="20" t="s">
        <v>1643</v>
      </c>
      <c r="AB890" s="20" t="s">
        <v>1493</v>
      </c>
      <c r="AC890" s="587"/>
      <c r="AD890" s="21" t="s">
        <v>1207</v>
      </c>
    </row>
    <row r="891" spans="1:31" ht="15" customHeight="1" x14ac:dyDescent="0.2">
      <c r="A891" s="744">
        <v>2</v>
      </c>
      <c r="B891" s="242" t="s">
        <v>551</v>
      </c>
      <c r="C891" s="2">
        <v>22</v>
      </c>
      <c r="D891" s="2">
        <v>14</v>
      </c>
      <c r="E891" s="2">
        <v>0</v>
      </c>
      <c r="F891" s="2">
        <v>8</v>
      </c>
      <c r="G891" s="2">
        <v>45</v>
      </c>
      <c r="H891" s="2">
        <v>29</v>
      </c>
      <c r="I891" s="162">
        <v>42</v>
      </c>
      <c r="J891" s="383">
        <f t="shared" si="84"/>
        <v>22</v>
      </c>
      <c r="K891" s="383">
        <f t="shared" si="82"/>
        <v>42</v>
      </c>
      <c r="L891" s="930"/>
      <c r="M891" s="931"/>
      <c r="N891" s="931"/>
      <c r="O891" s="932"/>
      <c r="Q891" s="422" t="s">
        <v>541</v>
      </c>
      <c r="R891" s="20" t="s">
        <v>844</v>
      </c>
      <c r="S891" s="10"/>
      <c r="T891" s="20" t="s">
        <v>1207</v>
      </c>
      <c r="U891" s="20" t="s">
        <v>1494</v>
      </c>
      <c r="V891" s="20" t="s">
        <v>1602</v>
      </c>
      <c r="W891" s="20" t="s">
        <v>1210</v>
      </c>
      <c r="X891" s="20" t="s">
        <v>1207</v>
      </c>
      <c r="Y891" s="20" t="s">
        <v>1490</v>
      </c>
      <c r="Z891" s="20" t="s">
        <v>1642</v>
      </c>
      <c r="AA891" s="20" t="s">
        <v>1210</v>
      </c>
      <c r="AB891" s="20" t="s">
        <v>844</v>
      </c>
      <c r="AC891" s="587"/>
      <c r="AD891" s="21" t="s">
        <v>1490</v>
      </c>
    </row>
    <row r="892" spans="1:31" ht="15" customHeight="1" x14ac:dyDescent="0.2">
      <c r="A892" s="744">
        <v>3</v>
      </c>
      <c r="B892" s="242" t="s">
        <v>1827</v>
      </c>
      <c r="C892" s="2">
        <v>22</v>
      </c>
      <c r="D892" s="2">
        <v>12</v>
      </c>
      <c r="E892" s="2">
        <v>4</v>
      </c>
      <c r="F892" s="2">
        <v>6</v>
      </c>
      <c r="G892" s="2">
        <v>34</v>
      </c>
      <c r="H892" s="2">
        <v>28</v>
      </c>
      <c r="I892" s="162">
        <v>40</v>
      </c>
      <c r="J892" s="383">
        <f t="shared" si="84"/>
        <v>22</v>
      </c>
      <c r="K892" s="383">
        <f t="shared" si="82"/>
        <v>40</v>
      </c>
      <c r="L892" s="930"/>
      <c r="M892" s="931"/>
      <c r="N892" s="931"/>
      <c r="O892" s="932"/>
      <c r="Q892" s="422" t="s">
        <v>902</v>
      </c>
      <c r="R892" s="20" t="s">
        <v>1495</v>
      </c>
      <c r="S892" s="20" t="s">
        <v>1539</v>
      </c>
      <c r="T892" s="10"/>
      <c r="U892" s="20" t="s">
        <v>24</v>
      </c>
      <c r="V892" s="20" t="s">
        <v>1602</v>
      </c>
      <c r="W892" s="20" t="s">
        <v>1540</v>
      </c>
      <c r="X892" s="20" t="s">
        <v>1643</v>
      </c>
      <c r="Y892" s="20" t="s">
        <v>1539</v>
      </c>
      <c r="Z892" s="20" t="s">
        <v>1602</v>
      </c>
      <c r="AA892" s="20" t="s">
        <v>1539</v>
      </c>
      <c r="AB892" s="20" t="s">
        <v>1543</v>
      </c>
      <c r="AC892" s="587"/>
      <c r="AD892" s="21" t="s">
        <v>285</v>
      </c>
    </row>
    <row r="893" spans="1:31" ht="15" customHeight="1" x14ac:dyDescent="0.2">
      <c r="A893" s="744">
        <v>4</v>
      </c>
      <c r="B893" s="242" t="s">
        <v>2138</v>
      </c>
      <c r="C893" s="2">
        <v>22</v>
      </c>
      <c r="D893" s="2">
        <v>11</v>
      </c>
      <c r="E893" s="2">
        <v>5</v>
      </c>
      <c r="F893" s="2">
        <v>6</v>
      </c>
      <c r="G893" s="2">
        <v>52</v>
      </c>
      <c r="H893" s="2">
        <v>42</v>
      </c>
      <c r="I893" s="162">
        <v>38</v>
      </c>
      <c r="J893" s="383">
        <f t="shared" si="84"/>
        <v>22</v>
      </c>
      <c r="K893" s="383">
        <f t="shared" si="82"/>
        <v>38</v>
      </c>
      <c r="L893" s="930"/>
      <c r="M893" s="931"/>
      <c r="N893" s="931"/>
      <c r="O893" s="932"/>
      <c r="Q893" s="422" t="s">
        <v>1631</v>
      </c>
      <c r="R893" s="20" t="s">
        <v>844</v>
      </c>
      <c r="S893" s="20" t="s">
        <v>1493</v>
      </c>
      <c r="T893" s="20" t="s">
        <v>1490</v>
      </c>
      <c r="U893" s="10"/>
      <c r="V893" s="20" t="s">
        <v>1489</v>
      </c>
      <c r="W893" s="20" t="s">
        <v>1603</v>
      </c>
      <c r="X893" s="20" t="s">
        <v>1487</v>
      </c>
      <c r="Y893" s="20" t="s">
        <v>1490</v>
      </c>
      <c r="Z893" s="20" t="s">
        <v>1210</v>
      </c>
      <c r="AA893" s="20" t="s">
        <v>1495</v>
      </c>
      <c r="AB893" s="20" t="s">
        <v>1642</v>
      </c>
      <c r="AC893" s="587"/>
      <c r="AD893" s="21" t="s">
        <v>1597</v>
      </c>
    </row>
    <row r="894" spans="1:31" ht="15" customHeight="1" x14ac:dyDescent="0.2">
      <c r="A894" s="744">
        <v>5</v>
      </c>
      <c r="B894" s="242" t="s">
        <v>2123</v>
      </c>
      <c r="C894" s="2">
        <v>22</v>
      </c>
      <c r="D894" s="2">
        <v>10</v>
      </c>
      <c r="E894" s="2">
        <v>5</v>
      </c>
      <c r="F894" s="2">
        <v>7</v>
      </c>
      <c r="G894" s="2">
        <v>43</v>
      </c>
      <c r="H894" s="2">
        <v>35</v>
      </c>
      <c r="I894" s="162">
        <v>35</v>
      </c>
      <c r="J894" s="383">
        <f t="shared" si="84"/>
        <v>22</v>
      </c>
      <c r="K894" s="383">
        <f t="shared" si="82"/>
        <v>35</v>
      </c>
      <c r="L894" s="930"/>
      <c r="M894" s="931"/>
      <c r="N894" s="931"/>
      <c r="O894" s="932"/>
      <c r="Q894" s="422" t="s">
        <v>700</v>
      </c>
      <c r="R894" s="20" t="s">
        <v>1597</v>
      </c>
      <c r="S894" s="20" t="s">
        <v>1489</v>
      </c>
      <c r="T894" s="20" t="s">
        <v>1487</v>
      </c>
      <c r="U894" s="20" t="s">
        <v>1487</v>
      </c>
      <c r="V894" s="10"/>
      <c r="W894" s="20" t="s">
        <v>104</v>
      </c>
      <c r="X894" s="20" t="s">
        <v>1490</v>
      </c>
      <c r="Y894" s="20" t="s">
        <v>1905</v>
      </c>
      <c r="Z894" s="20" t="s">
        <v>1207</v>
      </c>
      <c r="AA894" s="20" t="s">
        <v>1603</v>
      </c>
      <c r="AB894" s="20" t="s">
        <v>844</v>
      </c>
      <c r="AC894" s="587"/>
      <c r="AD894" s="21" t="s">
        <v>1602</v>
      </c>
    </row>
    <row r="895" spans="1:31" ht="15" customHeight="1" x14ac:dyDescent="0.2">
      <c r="A895" s="744">
        <v>6</v>
      </c>
      <c r="B895" s="242" t="s">
        <v>164</v>
      </c>
      <c r="C895" s="2">
        <v>22</v>
      </c>
      <c r="D895" s="2">
        <v>9</v>
      </c>
      <c r="E895" s="2">
        <v>7</v>
      </c>
      <c r="F895" s="2">
        <v>6</v>
      </c>
      <c r="G895" s="2">
        <v>41</v>
      </c>
      <c r="H895" s="2">
        <v>29</v>
      </c>
      <c r="I895" s="162">
        <v>34</v>
      </c>
      <c r="J895" s="383">
        <f t="shared" si="84"/>
        <v>22</v>
      </c>
      <c r="K895" s="383">
        <f t="shared" si="82"/>
        <v>34</v>
      </c>
      <c r="L895" s="930"/>
      <c r="M895" s="931"/>
      <c r="N895" s="931"/>
      <c r="O895" s="932"/>
      <c r="Q895" s="422" t="s">
        <v>2136</v>
      </c>
      <c r="R895" s="20" t="s">
        <v>1597</v>
      </c>
      <c r="S895" s="20" t="s">
        <v>1643</v>
      </c>
      <c r="T895" s="20" t="s">
        <v>1493</v>
      </c>
      <c r="U895" s="20" t="s">
        <v>1493</v>
      </c>
      <c r="V895" s="20" t="s">
        <v>1603</v>
      </c>
      <c r="W895" s="10"/>
      <c r="X895" s="20" t="s">
        <v>1602</v>
      </c>
      <c r="Y895" s="20" t="s">
        <v>1600</v>
      </c>
      <c r="Z895" s="20" t="s">
        <v>1490</v>
      </c>
      <c r="AA895" s="20" t="s">
        <v>1603</v>
      </c>
      <c r="AB895" s="20" t="s">
        <v>1642</v>
      </c>
      <c r="AC895" s="587"/>
      <c r="AD895" s="21" t="s">
        <v>1597</v>
      </c>
    </row>
    <row r="896" spans="1:31" ht="15" customHeight="1" x14ac:dyDescent="0.2">
      <c r="A896" s="744">
        <v>7</v>
      </c>
      <c r="B896" s="242" t="s">
        <v>42</v>
      </c>
      <c r="C896" s="2">
        <v>22</v>
      </c>
      <c r="D896" s="2">
        <v>8</v>
      </c>
      <c r="E896" s="2">
        <v>7</v>
      </c>
      <c r="F896" s="2">
        <v>7</v>
      </c>
      <c r="G896" s="2">
        <v>32</v>
      </c>
      <c r="H896" s="2">
        <v>31</v>
      </c>
      <c r="I896" s="162">
        <v>31</v>
      </c>
      <c r="J896" s="383">
        <f t="shared" si="84"/>
        <v>22</v>
      </c>
      <c r="K896" s="383">
        <f t="shared" si="82"/>
        <v>31</v>
      </c>
      <c r="L896" s="930"/>
      <c r="M896" s="931"/>
      <c r="N896" s="931"/>
      <c r="O896" s="932"/>
      <c r="Q896" s="422" t="s">
        <v>299</v>
      </c>
      <c r="R896" s="20" t="s">
        <v>1597</v>
      </c>
      <c r="S896" s="20" t="s">
        <v>1489</v>
      </c>
      <c r="T896" s="20" t="s">
        <v>1207</v>
      </c>
      <c r="U896" s="20" t="s">
        <v>1490</v>
      </c>
      <c r="V896" s="20" t="s">
        <v>24</v>
      </c>
      <c r="W896" s="20" t="s">
        <v>1491</v>
      </c>
      <c r="X896" s="10"/>
      <c r="Y896" s="20" t="s">
        <v>1539</v>
      </c>
      <c r="Z896" s="20" t="s">
        <v>1646</v>
      </c>
      <c r="AA896" s="20" t="s">
        <v>1207</v>
      </c>
      <c r="AB896" s="20" t="s">
        <v>1601</v>
      </c>
      <c r="AC896" s="587"/>
      <c r="AD896" s="21" t="s">
        <v>1488</v>
      </c>
    </row>
    <row r="897" spans="1:31" ht="15" customHeight="1" x14ac:dyDescent="0.2">
      <c r="A897" s="744">
        <v>8</v>
      </c>
      <c r="B897" s="242" t="s">
        <v>1635</v>
      </c>
      <c r="C897" s="2">
        <v>22</v>
      </c>
      <c r="D897" s="2">
        <v>8</v>
      </c>
      <c r="E897" s="2">
        <v>4</v>
      </c>
      <c r="F897" s="2">
        <v>10</v>
      </c>
      <c r="G897" s="2">
        <v>32</v>
      </c>
      <c r="H897" s="2">
        <v>34</v>
      </c>
      <c r="I897" s="162">
        <v>28</v>
      </c>
      <c r="J897" s="383">
        <f t="shared" si="84"/>
        <v>22</v>
      </c>
      <c r="K897" s="383">
        <f t="shared" si="82"/>
        <v>28</v>
      </c>
      <c r="L897" s="930"/>
      <c r="M897" s="931"/>
      <c r="N897" s="931"/>
      <c r="O897" s="932"/>
      <c r="Q897" s="422" t="s">
        <v>1587</v>
      </c>
      <c r="R897" s="20" t="s">
        <v>1597</v>
      </c>
      <c r="S897" s="20" t="s">
        <v>1646</v>
      </c>
      <c r="T897" s="20" t="s">
        <v>1493</v>
      </c>
      <c r="U897" s="20" t="s">
        <v>1490</v>
      </c>
      <c r="V897" s="20" t="s">
        <v>1210</v>
      </c>
      <c r="W897" s="20" t="s">
        <v>1207</v>
      </c>
      <c r="X897" s="20" t="s">
        <v>1539</v>
      </c>
      <c r="Y897" s="10"/>
      <c r="Z897" s="20" t="s">
        <v>1488</v>
      </c>
      <c r="AA897" s="20" t="s">
        <v>1646</v>
      </c>
      <c r="AB897" s="20" t="s">
        <v>1488</v>
      </c>
      <c r="AC897" s="587"/>
      <c r="AD897" s="21" t="s">
        <v>1490</v>
      </c>
    </row>
    <row r="898" spans="1:31" ht="15" customHeight="1" x14ac:dyDescent="0.2">
      <c r="A898" s="744">
        <v>9</v>
      </c>
      <c r="B898" s="242" t="s">
        <v>304</v>
      </c>
      <c r="C898" s="2">
        <v>22</v>
      </c>
      <c r="D898" s="2">
        <v>7</v>
      </c>
      <c r="E898" s="2">
        <v>5</v>
      </c>
      <c r="F898" s="2">
        <v>10</v>
      </c>
      <c r="G898" s="2">
        <v>29</v>
      </c>
      <c r="H898" s="2">
        <v>44</v>
      </c>
      <c r="I898" s="162">
        <v>26</v>
      </c>
      <c r="J898" s="383">
        <f t="shared" si="84"/>
        <v>22</v>
      </c>
      <c r="K898" s="383">
        <f t="shared" si="82"/>
        <v>26</v>
      </c>
      <c r="L898" s="930"/>
      <c r="M898" s="931"/>
      <c r="N898" s="931"/>
      <c r="O898" s="932"/>
      <c r="Q898" s="422" t="s">
        <v>120</v>
      </c>
      <c r="R898" s="20" t="s">
        <v>1493</v>
      </c>
      <c r="S898" s="20" t="s">
        <v>1496</v>
      </c>
      <c r="T898" s="20" t="s">
        <v>844</v>
      </c>
      <c r="U898" s="20" t="s">
        <v>1494</v>
      </c>
      <c r="V898" s="20" t="s">
        <v>1643</v>
      </c>
      <c r="W898" s="20" t="s">
        <v>1493</v>
      </c>
      <c r="X898" s="20" t="s">
        <v>1602</v>
      </c>
      <c r="Y898" s="20" t="s">
        <v>844</v>
      </c>
      <c r="Z898" s="10"/>
      <c r="AA898" s="20" t="s">
        <v>1490</v>
      </c>
      <c r="AB898" s="20" t="s">
        <v>1210</v>
      </c>
      <c r="AC898" s="587"/>
      <c r="AD898" s="21" t="s">
        <v>844</v>
      </c>
    </row>
    <row r="899" spans="1:31" ht="15" customHeight="1" x14ac:dyDescent="0.2">
      <c r="A899" s="744">
        <v>10</v>
      </c>
      <c r="B899" s="242" t="s">
        <v>250</v>
      </c>
      <c r="C899" s="2">
        <v>22</v>
      </c>
      <c r="D899" s="2">
        <v>7</v>
      </c>
      <c r="E899" s="2">
        <v>3</v>
      </c>
      <c r="F899" s="2">
        <v>12</v>
      </c>
      <c r="G899" s="2">
        <v>30</v>
      </c>
      <c r="H899" s="2">
        <v>39</v>
      </c>
      <c r="I899" s="162">
        <v>24</v>
      </c>
      <c r="J899" s="383">
        <f t="shared" si="84"/>
        <v>22</v>
      </c>
      <c r="K899" s="383">
        <f t="shared" si="82"/>
        <v>24</v>
      </c>
      <c r="L899" s="930"/>
      <c r="M899" s="931"/>
      <c r="N899" s="931"/>
      <c r="O899" s="932"/>
      <c r="Q899" s="422" t="s">
        <v>153</v>
      </c>
      <c r="R899" s="20" t="s">
        <v>1207</v>
      </c>
      <c r="S899" s="20" t="s">
        <v>1597</v>
      </c>
      <c r="T899" s="20" t="s">
        <v>1540</v>
      </c>
      <c r="U899" s="20" t="s">
        <v>1207</v>
      </c>
      <c r="V899" s="20" t="s">
        <v>1539</v>
      </c>
      <c r="W899" s="20" t="s">
        <v>1490</v>
      </c>
      <c r="X899" s="20" t="s">
        <v>1600</v>
      </c>
      <c r="Y899" s="20" t="s">
        <v>1210</v>
      </c>
      <c r="Z899" s="20" t="s">
        <v>1599</v>
      </c>
      <c r="AA899" s="10"/>
      <c r="AB899" s="20" t="s">
        <v>1493</v>
      </c>
      <c r="AC899" s="587"/>
      <c r="AD899" s="21" t="s">
        <v>1642</v>
      </c>
    </row>
    <row r="900" spans="1:31" ht="15" customHeight="1" x14ac:dyDescent="0.2">
      <c r="A900" s="744">
        <v>11</v>
      </c>
      <c r="B900" s="242" t="s">
        <v>558</v>
      </c>
      <c r="C900" s="2">
        <v>22</v>
      </c>
      <c r="D900" s="2">
        <v>4</v>
      </c>
      <c r="E900" s="2">
        <v>8</v>
      </c>
      <c r="F900" s="2">
        <v>10</v>
      </c>
      <c r="G900" s="2">
        <v>33</v>
      </c>
      <c r="H900" s="2">
        <v>40</v>
      </c>
      <c r="I900" s="162">
        <v>20</v>
      </c>
      <c r="J900" s="383">
        <f t="shared" si="84"/>
        <v>22</v>
      </c>
      <c r="K900" s="383">
        <f t="shared" si="82"/>
        <v>20</v>
      </c>
      <c r="L900" s="930"/>
      <c r="M900" s="931"/>
      <c r="N900" s="931"/>
      <c r="O900" s="932"/>
      <c r="Q900" s="422" t="s">
        <v>547</v>
      </c>
      <c r="R900" s="20" t="s">
        <v>1546</v>
      </c>
      <c r="S900" s="20" t="s">
        <v>1490</v>
      </c>
      <c r="T900" s="20" t="s">
        <v>1487</v>
      </c>
      <c r="U900" s="20" t="s">
        <v>1490</v>
      </c>
      <c r="V900" s="20" t="s">
        <v>1602</v>
      </c>
      <c r="W900" s="20" t="s">
        <v>1210</v>
      </c>
      <c r="X900" s="20" t="s">
        <v>1546</v>
      </c>
      <c r="Y900" s="20" t="s">
        <v>1643</v>
      </c>
      <c r="Z900" s="20" t="s">
        <v>1603</v>
      </c>
      <c r="AA900" s="20" t="s">
        <v>1493</v>
      </c>
      <c r="AB900" s="10"/>
      <c r="AC900" s="587"/>
      <c r="AD900" s="21" t="s">
        <v>1487</v>
      </c>
    </row>
    <row r="901" spans="1:31" ht="15" customHeight="1" x14ac:dyDescent="0.2">
      <c r="A901" s="744">
        <v>12</v>
      </c>
      <c r="B901" s="242" t="s">
        <v>433</v>
      </c>
      <c r="C901" s="2">
        <v>22</v>
      </c>
      <c r="D901" s="2">
        <v>0</v>
      </c>
      <c r="E901" s="2">
        <v>4</v>
      </c>
      <c r="F901" s="2">
        <v>18</v>
      </c>
      <c r="G901" s="2">
        <v>23</v>
      </c>
      <c r="H901" s="2">
        <v>61</v>
      </c>
      <c r="I901" s="162">
        <v>4</v>
      </c>
      <c r="J901" s="383">
        <f t="shared" si="84"/>
        <v>22</v>
      </c>
      <c r="K901" s="383">
        <f t="shared" si="82"/>
        <v>4</v>
      </c>
      <c r="L901" s="930"/>
      <c r="M901" s="931"/>
      <c r="N901" s="931"/>
      <c r="O901" s="932"/>
      <c r="Q901" s="422" t="s">
        <v>499</v>
      </c>
      <c r="R901" s="587"/>
      <c r="S901" s="587"/>
      <c r="T901" s="587"/>
      <c r="U901" s="587"/>
      <c r="V901" s="587"/>
      <c r="W901" s="587"/>
      <c r="X901" s="587"/>
      <c r="Y901" s="587"/>
      <c r="Z901" s="587"/>
      <c r="AA901" s="587"/>
      <c r="AB901" s="587"/>
      <c r="AC901" s="10"/>
      <c r="AD901" s="615"/>
    </row>
    <row r="902" spans="1:31" ht="15" customHeight="1" thickBot="1" x14ac:dyDescent="0.25">
      <c r="A902" s="745">
        <v>13</v>
      </c>
      <c r="B902" s="243" t="s">
        <v>1855</v>
      </c>
      <c r="C902" s="3">
        <v>0</v>
      </c>
      <c r="D902" s="3">
        <v>0</v>
      </c>
      <c r="E902" s="3">
        <v>0</v>
      </c>
      <c r="F902" s="3">
        <v>0</v>
      </c>
      <c r="G902" s="3">
        <v>0</v>
      </c>
      <c r="H902" s="3">
        <v>0</v>
      </c>
      <c r="I902" s="164">
        <v>0</v>
      </c>
      <c r="J902" s="383">
        <f t="shared" si="84"/>
        <v>0</v>
      </c>
      <c r="K902" s="383">
        <f t="shared" si="82"/>
        <v>0</v>
      </c>
      <c r="L902" s="933"/>
      <c r="M902" s="934"/>
      <c r="N902" s="934"/>
      <c r="O902" s="935"/>
      <c r="Q902" s="423" t="s">
        <v>2426</v>
      </c>
      <c r="R902" s="23" t="s">
        <v>844</v>
      </c>
      <c r="S902" s="23" t="s">
        <v>1207</v>
      </c>
      <c r="T902" s="23" t="s">
        <v>1490</v>
      </c>
      <c r="U902" s="23" t="s">
        <v>1207</v>
      </c>
      <c r="V902" s="23" t="s">
        <v>1207</v>
      </c>
      <c r="W902" s="23" t="s">
        <v>1643</v>
      </c>
      <c r="X902" s="23" t="s">
        <v>1493</v>
      </c>
      <c r="Y902" s="23" t="s">
        <v>844</v>
      </c>
      <c r="Z902" s="23" t="s">
        <v>1207</v>
      </c>
      <c r="AA902" s="23" t="s">
        <v>1210</v>
      </c>
      <c r="AB902" s="23" t="s">
        <v>1490</v>
      </c>
      <c r="AC902" s="594"/>
      <c r="AD902" s="15"/>
    </row>
    <row r="903" spans="1:31" ht="15" customHeight="1" x14ac:dyDescent="0.2">
      <c r="C903" s="383">
        <f t="shared" ref="C903:I903" si="86">SUM(C890:C902)</f>
        <v>264</v>
      </c>
      <c r="D903" s="383">
        <f t="shared" si="86"/>
        <v>103</v>
      </c>
      <c r="E903" s="383">
        <f t="shared" si="86"/>
        <v>58</v>
      </c>
      <c r="F903" s="383">
        <f t="shared" si="86"/>
        <v>103</v>
      </c>
      <c r="G903" s="383">
        <f t="shared" si="86"/>
        <v>444</v>
      </c>
      <c r="H903" s="383">
        <f t="shared" si="86"/>
        <v>444</v>
      </c>
      <c r="I903" s="383">
        <f t="shared" si="86"/>
        <v>367</v>
      </c>
      <c r="J903" s="383">
        <f t="shared" si="84"/>
        <v>264</v>
      </c>
      <c r="K903" s="383">
        <f t="shared" ref="K903:K938" si="87">D903*3+E903</f>
        <v>367</v>
      </c>
      <c r="L903" s="4" t="s">
        <v>532</v>
      </c>
    </row>
    <row r="904" spans="1:31" ht="15" customHeight="1" thickBot="1" x14ac:dyDescent="0.25"/>
    <row r="905" spans="1:31" ht="15" customHeight="1" thickBot="1" x14ac:dyDescent="0.25">
      <c r="A905" s="1372" t="s">
        <v>2223</v>
      </c>
      <c r="B905" s="1373"/>
      <c r="C905" s="1373"/>
      <c r="D905" s="1373"/>
      <c r="E905" s="1373"/>
      <c r="F905" s="1373"/>
      <c r="G905" s="1369" t="s">
        <v>2419</v>
      </c>
      <c r="H905" s="1370"/>
      <c r="I905" s="1371"/>
      <c r="J905" s="225"/>
      <c r="L905" s="952" t="s">
        <v>538</v>
      </c>
      <c r="M905" s="953"/>
      <c r="N905" s="953"/>
      <c r="O905" s="954"/>
    </row>
    <row r="906" spans="1:31" ht="15" customHeight="1" thickBot="1" x14ac:dyDescent="0.25">
      <c r="A906" s="753" t="s">
        <v>496</v>
      </c>
      <c r="B906" s="758" t="s">
        <v>497</v>
      </c>
      <c r="C906" s="759" t="s">
        <v>498</v>
      </c>
      <c r="D906" s="759" t="s">
        <v>499</v>
      </c>
      <c r="E906" s="759" t="s">
        <v>500</v>
      </c>
      <c r="F906" s="759" t="s">
        <v>501</v>
      </c>
      <c r="G906" s="760" t="s">
        <v>502</v>
      </c>
      <c r="H906" s="760" t="s">
        <v>503</v>
      </c>
      <c r="I906" s="761" t="s">
        <v>504</v>
      </c>
      <c r="J906" s="225"/>
      <c r="L906" s="955"/>
      <c r="M906" s="956"/>
      <c r="N906" s="956"/>
      <c r="O906" s="957"/>
      <c r="Q906" s="24" t="s">
        <v>2420</v>
      </c>
      <c r="R906" s="683" t="s">
        <v>241</v>
      </c>
      <c r="S906" s="683" t="s">
        <v>564</v>
      </c>
      <c r="T906" s="683" t="s">
        <v>59</v>
      </c>
      <c r="U906" s="683" t="s">
        <v>1088</v>
      </c>
      <c r="V906" s="683" t="s">
        <v>1089</v>
      </c>
      <c r="W906" s="683" t="s">
        <v>610</v>
      </c>
      <c r="X906" s="794" t="s">
        <v>2089</v>
      </c>
      <c r="Y906" s="795" t="s">
        <v>241</v>
      </c>
      <c r="Z906" s="683" t="s">
        <v>564</v>
      </c>
      <c r="AA906" s="683" t="s">
        <v>59</v>
      </c>
      <c r="AB906" s="683" t="s">
        <v>1088</v>
      </c>
      <c r="AC906" s="683" t="s">
        <v>1089</v>
      </c>
      <c r="AD906" s="683" t="s">
        <v>610</v>
      </c>
      <c r="AE906" s="684" t="s">
        <v>2089</v>
      </c>
    </row>
    <row r="907" spans="1:31" ht="15" customHeight="1" x14ac:dyDescent="0.2">
      <c r="A907" s="754">
        <v>1</v>
      </c>
      <c r="B907" s="239" t="s">
        <v>1931</v>
      </c>
      <c r="C907" s="240">
        <v>18</v>
      </c>
      <c r="D907" s="240">
        <v>15</v>
      </c>
      <c r="E907" s="240">
        <v>1</v>
      </c>
      <c r="F907" s="240">
        <v>2</v>
      </c>
      <c r="G907" s="240">
        <v>49</v>
      </c>
      <c r="H907" s="240">
        <v>13</v>
      </c>
      <c r="I907" s="241">
        <v>46</v>
      </c>
      <c r="J907" s="225">
        <f t="shared" si="84"/>
        <v>18</v>
      </c>
      <c r="K907" s="383">
        <f t="shared" si="87"/>
        <v>46</v>
      </c>
      <c r="L907" s="927" t="s">
        <v>532</v>
      </c>
      <c r="M907" s="928"/>
      <c r="N907" s="928"/>
      <c r="O907" s="929"/>
      <c r="Q907" s="681" t="s">
        <v>241</v>
      </c>
      <c r="R907" s="10"/>
      <c r="S907" s="20" t="s">
        <v>532</v>
      </c>
      <c r="T907" s="20"/>
      <c r="U907" s="20"/>
      <c r="V907" s="20"/>
      <c r="W907" s="20"/>
      <c r="X907" s="21"/>
      <c r="Y907" s="10"/>
      <c r="Z907" s="20" t="s">
        <v>532</v>
      </c>
      <c r="AA907" s="20"/>
      <c r="AB907" s="20"/>
      <c r="AC907" s="20"/>
      <c r="AD907" s="20"/>
      <c r="AE907" s="21"/>
    </row>
    <row r="908" spans="1:31" ht="15" customHeight="1" x14ac:dyDescent="0.2">
      <c r="A908" s="755">
        <v>2</v>
      </c>
      <c r="B908" s="242" t="s">
        <v>106</v>
      </c>
      <c r="C908" s="2">
        <v>18</v>
      </c>
      <c r="D908" s="2">
        <v>11</v>
      </c>
      <c r="E908" s="2">
        <v>3</v>
      </c>
      <c r="F908" s="2">
        <v>4</v>
      </c>
      <c r="G908" s="2">
        <v>40</v>
      </c>
      <c r="H908" s="2">
        <v>21</v>
      </c>
      <c r="I908" s="162">
        <v>36</v>
      </c>
      <c r="J908" s="225">
        <f t="shared" si="84"/>
        <v>18</v>
      </c>
      <c r="K908" s="383">
        <f t="shared" si="87"/>
        <v>36</v>
      </c>
      <c r="L908" s="930"/>
      <c r="M908" s="931"/>
      <c r="N908" s="931"/>
      <c r="O908" s="932"/>
      <c r="Q908" s="681" t="s">
        <v>564</v>
      </c>
      <c r="R908" s="20" t="s">
        <v>532</v>
      </c>
      <c r="S908" s="10"/>
      <c r="T908" s="20"/>
      <c r="U908" s="20"/>
      <c r="V908" s="20"/>
      <c r="W908" s="20"/>
      <c r="X908" s="21"/>
      <c r="Y908" s="20" t="s">
        <v>532</v>
      </c>
      <c r="Z908" s="10"/>
      <c r="AA908" s="20"/>
      <c r="AB908" s="20"/>
      <c r="AC908" s="20"/>
      <c r="AD908" s="20"/>
      <c r="AE908" s="21"/>
    </row>
    <row r="909" spans="1:31" ht="15" customHeight="1" x14ac:dyDescent="0.2">
      <c r="A909" s="755">
        <v>3</v>
      </c>
      <c r="B909" s="242" t="s">
        <v>2281</v>
      </c>
      <c r="C909" s="2">
        <v>18</v>
      </c>
      <c r="D909" s="2">
        <v>11</v>
      </c>
      <c r="E909" s="2">
        <v>2</v>
      </c>
      <c r="F909" s="2">
        <v>5</v>
      </c>
      <c r="G909" s="2">
        <v>37</v>
      </c>
      <c r="H909" s="2">
        <v>27</v>
      </c>
      <c r="I909" s="162">
        <v>35</v>
      </c>
      <c r="J909" s="225">
        <f t="shared" si="84"/>
        <v>18</v>
      </c>
      <c r="K909" s="383">
        <f t="shared" si="87"/>
        <v>35</v>
      </c>
      <c r="L909" s="930"/>
      <c r="M909" s="931"/>
      <c r="N909" s="931"/>
      <c r="O909" s="932"/>
      <c r="Q909" s="681" t="s">
        <v>59</v>
      </c>
      <c r="R909" s="20"/>
      <c r="S909" s="20"/>
      <c r="T909" s="10"/>
      <c r="U909" s="20" t="s">
        <v>532</v>
      </c>
      <c r="V909" s="20"/>
      <c r="W909" s="20"/>
      <c r="X909" s="21"/>
      <c r="Y909" s="20"/>
      <c r="Z909" s="20"/>
      <c r="AA909" s="10"/>
      <c r="AB909" s="20" t="s">
        <v>532</v>
      </c>
      <c r="AC909" s="20"/>
      <c r="AD909" s="20"/>
      <c r="AE909" s="21"/>
    </row>
    <row r="910" spans="1:31" ht="15" customHeight="1" x14ac:dyDescent="0.2">
      <c r="A910" s="755">
        <v>4</v>
      </c>
      <c r="B910" s="242" t="s">
        <v>2254</v>
      </c>
      <c r="C910" s="2">
        <v>18</v>
      </c>
      <c r="D910" s="2">
        <v>7</v>
      </c>
      <c r="E910" s="2">
        <v>3</v>
      </c>
      <c r="F910" s="2">
        <v>8</v>
      </c>
      <c r="G910" s="2">
        <v>23</v>
      </c>
      <c r="H910" s="2">
        <v>26</v>
      </c>
      <c r="I910" s="162">
        <v>24</v>
      </c>
      <c r="J910" s="225">
        <f t="shared" si="84"/>
        <v>18</v>
      </c>
      <c r="K910" s="383">
        <f t="shared" si="87"/>
        <v>24</v>
      </c>
      <c r="L910" s="930"/>
      <c r="M910" s="931"/>
      <c r="N910" s="931"/>
      <c r="O910" s="932"/>
      <c r="Q910" s="681" t="s">
        <v>1088</v>
      </c>
      <c r="R910" s="20"/>
      <c r="S910" s="20"/>
      <c r="T910" s="20" t="s">
        <v>532</v>
      </c>
      <c r="U910" s="10"/>
      <c r="V910" s="20"/>
      <c r="W910" s="20"/>
      <c r="X910" s="21"/>
      <c r="Y910" s="20"/>
      <c r="Z910" s="20"/>
      <c r="AA910" s="20" t="s">
        <v>532</v>
      </c>
      <c r="AB910" s="10"/>
      <c r="AC910" s="20"/>
      <c r="AD910" s="20"/>
      <c r="AE910" s="21"/>
    </row>
    <row r="911" spans="1:31" ht="15" customHeight="1" x14ac:dyDescent="0.2">
      <c r="A911" s="755">
        <v>5</v>
      </c>
      <c r="B911" s="242" t="s">
        <v>2278</v>
      </c>
      <c r="C911" s="2">
        <v>18</v>
      </c>
      <c r="D911" s="2">
        <v>6</v>
      </c>
      <c r="E911" s="2">
        <v>3</v>
      </c>
      <c r="F911" s="2">
        <v>9</v>
      </c>
      <c r="G911" s="2">
        <v>33</v>
      </c>
      <c r="H911" s="2">
        <v>33</v>
      </c>
      <c r="I911" s="162">
        <v>21</v>
      </c>
      <c r="J911" s="225">
        <f t="shared" si="84"/>
        <v>18</v>
      </c>
      <c r="K911" s="383">
        <f t="shared" si="87"/>
        <v>21</v>
      </c>
      <c r="L911" s="930"/>
      <c r="M911" s="931"/>
      <c r="N911" s="931"/>
      <c r="O911" s="932"/>
      <c r="Q911" s="681" t="s">
        <v>1089</v>
      </c>
      <c r="R911" s="20"/>
      <c r="S911" s="20"/>
      <c r="T911" s="20"/>
      <c r="U911" s="20"/>
      <c r="V911" s="10"/>
      <c r="W911" s="20" t="s">
        <v>532</v>
      </c>
      <c r="X911" s="21"/>
      <c r="Y911" s="20"/>
      <c r="Z911" s="20"/>
      <c r="AA911" s="20"/>
      <c r="AB911" s="20"/>
      <c r="AC911" s="10"/>
      <c r="AD911" s="20" t="s">
        <v>532</v>
      </c>
      <c r="AE911" s="21"/>
    </row>
    <row r="912" spans="1:31" ht="15" customHeight="1" x14ac:dyDescent="0.2">
      <c r="A912" s="755">
        <v>6</v>
      </c>
      <c r="B912" s="242" t="s">
        <v>1469</v>
      </c>
      <c r="C912" s="2">
        <v>18</v>
      </c>
      <c r="D912" s="2">
        <v>5</v>
      </c>
      <c r="E912" s="2">
        <v>4</v>
      </c>
      <c r="F912" s="2">
        <v>9</v>
      </c>
      <c r="G912" s="2">
        <v>22</v>
      </c>
      <c r="H912" s="2">
        <v>28</v>
      </c>
      <c r="I912" s="162">
        <v>19</v>
      </c>
      <c r="J912" s="225">
        <f t="shared" si="84"/>
        <v>18</v>
      </c>
      <c r="K912" s="383">
        <f t="shared" si="87"/>
        <v>19</v>
      </c>
      <c r="L912" s="930"/>
      <c r="M912" s="931"/>
      <c r="N912" s="931"/>
      <c r="O912" s="932"/>
      <c r="Q912" s="681" t="s">
        <v>610</v>
      </c>
      <c r="R912" s="20"/>
      <c r="S912" s="20"/>
      <c r="T912" s="20"/>
      <c r="U912" s="20"/>
      <c r="V912" s="20" t="s">
        <v>532</v>
      </c>
      <c r="W912" s="10"/>
      <c r="X912" s="21"/>
      <c r="Y912" s="20"/>
      <c r="Z912" s="20"/>
      <c r="AA912" s="20"/>
      <c r="AB912" s="20"/>
      <c r="AC912" s="20" t="s">
        <v>532</v>
      </c>
      <c r="AD912" s="10"/>
      <c r="AE912" s="21"/>
    </row>
    <row r="913" spans="1:33" ht="15" customHeight="1" thickBot="1" x14ac:dyDescent="0.25">
      <c r="A913" s="756">
        <v>7</v>
      </c>
      <c r="B913" s="243" t="s">
        <v>1445</v>
      </c>
      <c r="C913" s="3">
        <v>18</v>
      </c>
      <c r="D913" s="3">
        <v>0</v>
      </c>
      <c r="E913" s="3">
        <v>0</v>
      </c>
      <c r="F913" s="3">
        <v>18</v>
      </c>
      <c r="G913" s="3">
        <v>10</v>
      </c>
      <c r="H913" s="3">
        <v>66</v>
      </c>
      <c r="I913" s="164">
        <v>0</v>
      </c>
      <c r="J913" s="225">
        <f t="shared" si="84"/>
        <v>18</v>
      </c>
      <c r="K913" s="383">
        <f t="shared" si="87"/>
        <v>0</v>
      </c>
      <c r="L913" s="933"/>
      <c r="M913" s="934"/>
      <c r="N913" s="934"/>
      <c r="O913" s="935"/>
      <c r="Q913" s="682" t="s">
        <v>2089</v>
      </c>
      <c r="R913" s="23"/>
      <c r="S913" s="23"/>
      <c r="T913" s="23"/>
      <c r="U913" s="23"/>
      <c r="V913" s="23"/>
      <c r="W913" s="23"/>
      <c r="X913" s="15"/>
      <c r="Y913" s="23"/>
      <c r="Z913" s="23"/>
      <c r="AA913" s="23"/>
      <c r="AB913" s="23"/>
      <c r="AC913" s="23"/>
      <c r="AD913" s="23"/>
      <c r="AE913" s="15"/>
    </row>
    <row r="914" spans="1:33" ht="15" customHeight="1" x14ac:dyDescent="0.2">
      <c r="C914" s="383">
        <f t="shared" ref="C914:I914" si="88">SUM(C907:C913)</f>
        <v>126</v>
      </c>
      <c r="D914" s="383">
        <f t="shared" si="88"/>
        <v>55</v>
      </c>
      <c r="E914" s="383">
        <f t="shared" si="88"/>
        <v>16</v>
      </c>
      <c r="F914" s="383">
        <f t="shared" si="88"/>
        <v>55</v>
      </c>
      <c r="G914" s="383">
        <f t="shared" si="88"/>
        <v>214</v>
      </c>
      <c r="H914" s="383">
        <f t="shared" si="88"/>
        <v>214</v>
      </c>
      <c r="I914" s="383">
        <f t="shared" si="88"/>
        <v>181</v>
      </c>
      <c r="J914" s="383">
        <f t="shared" si="84"/>
        <v>126</v>
      </c>
      <c r="K914" s="383">
        <f t="shared" si="87"/>
        <v>181</v>
      </c>
      <c r="L914" s="4" t="s">
        <v>532</v>
      </c>
    </row>
    <row r="915" spans="1:33" ht="15" customHeight="1" thickBot="1" x14ac:dyDescent="0.25">
      <c r="L915" s="4" t="s">
        <v>532</v>
      </c>
      <c r="X915" s="5" t="s">
        <v>532</v>
      </c>
    </row>
    <row r="916" spans="1:33" ht="15" customHeight="1" thickBot="1" x14ac:dyDescent="0.25">
      <c r="A916" s="1372" t="s">
        <v>2231</v>
      </c>
      <c r="B916" s="1373"/>
      <c r="C916" s="1373"/>
      <c r="D916" s="1373"/>
      <c r="E916" s="1373"/>
      <c r="F916" s="1374"/>
      <c r="G916" s="1369" t="s">
        <v>2419</v>
      </c>
      <c r="H916" s="1370"/>
      <c r="I916" s="1371"/>
      <c r="J916" s="225"/>
      <c r="L916" s="952" t="s">
        <v>538</v>
      </c>
      <c r="M916" s="953"/>
      <c r="N916" s="953"/>
      <c r="O916" s="954"/>
    </row>
    <row r="917" spans="1:33" ht="15" customHeight="1" thickBot="1" x14ac:dyDescent="0.25">
      <c r="A917" s="753" t="s">
        <v>496</v>
      </c>
      <c r="B917" s="758" t="s">
        <v>497</v>
      </c>
      <c r="C917" s="759" t="s">
        <v>498</v>
      </c>
      <c r="D917" s="759" t="s">
        <v>499</v>
      </c>
      <c r="E917" s="759" t="s">
        <v>500</v>
      </c>
      <c r="F917" s="759" t="s">
        <v>501</v>
      </c>
      <c r="G917" s="760" t="s">
        <v>502</v>
      </c>
      <c r="H917" s="760" t="s">
        <v>503</v>
      </c>
      <c r="I917" s="761" t="s">
        <v>504</v>
      </c>
      <c r="J917" s="225"/>
      <c r="L917" s="955"/>
      <c r="M917" s="956"/>
      <c r="N917" s="956"/>
      <c r="O917" s="957"/>
      <c r="Q917" s="24" t="s">
        <v>2420</v>
      </c>
      <c r="R917" s="683" t="s">
        <v>541</v>
      </c>
      <c r="S917" s="683" t="s">
        <v>1503</v>
      </c>
      <c r="T917" s="683" t="s">
        <v>1530</v>
      </c>
      <c r="U917" s="683" t="s">
        <v>242</v>
      </c>
      <c r="V917" s="683" t="s">
        <v>610</v>
      </c>
      <c r="W917" s="683" t="s">
        <v>514</v>
      </c>
      <c r="X917" s="683" t="s">
        <v>544</v>
      </c>
      <c r="Y917" s="684" t="s">
        <v>813</v>
      </c>
      <c r="Z917" s="795" t="s">
        <v>541</v>
      </c>
      <c r="AA917" s="683" t="s">
        <v>1503</v>
      </c>
      <c r="AB917" s="683" t="s">
        <v>1530</v>
      </c>
      <c r="AC917" s="683" t="s">
        <v>242</v>
      </c>
      <c r="AD917" s="683" t="s">
        <v>610</v>
      </c>
      <c r="AE917" s="683" t="s">
        <v>514</v>
      </c>
      <c r="AF917" s="683" t="s">
        <v>544</v>
      </c>
      <c r="AG917" s="684" t="s">
        <v>813</v>
      </c>
    </row>
    <row r="918" spans="1:33" ht="15" customHeight="1" x14ac:dyDescent="0.2">
      <c r="A918" s="757">
        <v>1</v>
      </c>
      <c r="B918" s="239" t="s">
        <v>2364</v>
      </c>
      <c r="C918" s="240">
        <v>21</v>
      </c>
      <c r="D918" s="240">
        <v>15</v>
      </c>
      <c r="E918" s="240">
        <v>3</v>
      </c>
      <c r="F918" s="240">
        <v>3</v>
      </c>
      <c r="G918" s="240">
        <v>58</v>
      </c>
      <c r="H918" s="240">
        <v>17</v>
      </c>
      <c r="I918" s="241">
        <v>48</v>
      </c>
      <c r="J918" s="225">
        <f t="shared" si="84"/>
        <v>21</v>
      </c>
      <c r="K918" s="383">
        <f t="shared" si="87"/>
        <v>48</v>
      </c>
      <c r="L918" s="927" t="s">
        <v>2427</v>
      </c>
      <c r="M918" s="928"/>
      <c r="N918" s="928"/>
      <c r="O918" s="929"/>
      <c r="Q918" s="681" t="s">
        <v>541</v>
      </c>
      <c r="R918" s="10"/>
      <c r="S918" s="20" t="s">
        <v>1493</v>
      </c>
      <c r="T918" s="20" t="s">
        <v>1210</v>
      </c>
      <c r="U918" s="20" t="s">
        <v>1493</v>
      </c>
      <c r="V918" s="20" t="s">
        <v>1540</v>
      </c>
      <c r="W918" s="20" t="s">
        <v>1490</v>
      </c>
      <c r="X918" s="20" t="s">
        <v>1207</v>
      </c>
      <c r="Y918" s="21" t="s">
        <v>1602</v>
      </c>
      <c r="Z918" s="10"/>
      <c r="AA918" s="20" t="s">
        <v>844</v>
      </c>
      <c r="AB918" s="20" t="s">
        <v>809</v>
      </c>
      <c r="AC918" s="20" t="s">
        <v>1493</v>
      </c>
      <c r="AD918" s="20" t="s">
        <v>809</v>
      </c>
      <c r="AE918" s="20" t="s">
        <v>844</v>
      </c>
      <c r="AF918" s="20" t="s">
        <v>1487</v>
      </c>
      <c r="AG918" s="21" t="s">
        <v>809</v>
      </c>
    </row>
    <row r="919" spans="1:33" ht="15" customHeight="1" x14ac:dyDescent="0.2">
      <c r="A919" s="755">
        <v>2</v>
      </c>
      <c r="B919" s="242" t="s">
        <v>2269</v>
      </c>
      <c r="C919" s="2">
        <v>21</v>
      </c>
      <c r="D919" s="2">
        <v>14</v>
      </c>
      <c r="E919" s="2">
        <v>3</v>
      </c>
      <c r="F919" s="2">
        <v>4</v>
      </c>
      <c r="G919" s="2">
        <v>39</v>
      </c>
      <c r="H919" s="2">
        <v>19</v>
      </c>
      <c r="I919" s="162">
        <v>45</v>
      </c>
      <c r="J919" s="225">
        <f t="shared" si="84"/>
        <v>21</v>
      </c>
      <c r="K919" s="383">
        <f t="shared" si="87"/>
        <v>45</v>
      </c>
      <c r="L919" s="930"/>
      <c r="M919" s="931"/>
      <c r="N919" s="931"/>
      <c r="O919" s="932"/>
      <c r="Q919" s="681" t="s">
        <v>1503</v>
      </c>
      <c r="R919" s="20" t="s">
        <v>1642</v>
      </c>
      <c r="S919" s="10"/>
      <c r="T919" s="20" t="s">
        <v>532</v>
      </c>
      <c r="U919" s="20"/>
      <c r="V919" s="20"/>
      <c r="W919" s="20"/>
      <c r="X919" s="20"/>
      <c r="Y919" s="21"/>
      <c r="Z919" s="65" t="s">
        <v>809</v>
      </c>
      <c r="AA919" s="10"/>
      <c r="AB919" s="20" t="s">
        <v>532</v>
      </c>
      <c r="AC919" s="20"/>
      <c r="AD919" s="20"/>
      <c r="AE919" s="20"/>
      <c r="AF919" s="20"/>
      <c r="AG919" s="21"/>
    </row>
    <row r="920" spans="1:33" ht="15" customHeight="1" x14ac:dyDescent="0.2">
      <c r="A920" s="755">
        <v>3</v>
      </c>
      <c r="B920" s="242" t="s">
        <v>1208</v>
      </c>
      <c r="C920" s="2">
        <v>21</v>
      </c>
      <c r="D920" s="2">
        <v>13</v>
      </c>
      <c r="E920" s="2">
        <v>4</v>
      </c>
      <c r="F920" s="2">
        <v>4</v>
      </c>
      <c r="G920" s="2">
        <v>40</v>
      </c>
      <c r="H920" s="2">
        <v>24</v>
      </c>
      <c r="I920" s="162">
        <v>43</v>
      </c>
      <c r="J920" s="225">
        <f t="shared" si="84"/>
        <v>21</v>
      </c>
      <c r="K920" s="383">
        <f t="shared" si="87"/>
        <v>43</v>
      </c>
      <c r="L920" s="930"/>
      <c r="M920" s="931"/>
      <c r="N920" s="931"/>
      <c r="O920" s="932"/>
      <c r="Q920" s="681" t="s">
        <v>1530</v>
      </c>
      <c r="R920" s="20" t="s">
        <v>1207</v>
      </c>
      <c r="S920" s="20" t="s">
        <v>532</v>
      </c>
      <c r="T920" s="10"/>
      <c r="U920" s="20"/>
      <c r="V920" s="20"/>
      <c r="W920" s="20"/>
      <c r="X920" s="20"/>
      <c r="Y920" s="21"/>
      <c r="Z920" s="65" t="s">
        <v>1646</v>
      </c>
      <c r="AA920" s="20" t="s">
        <v>532</v>
      </c>
      <c r="AB920" s="10"/>
      <c r="AC920" s="20"/>
      <c r="AD920" s="20"/>
      <c r="AE920" s="20"/>
      <c r="AF920" s="20"/>
      <c r="AG920" s="21"/>
    </row>
    <row r="921" spans="1:33" ht="15" customHeight="1" x14ac:dyDescent="0.2">
      <c r="A921" s="755">
        <v>4</v>
      </c>
      <c r="B921" s="242" t="s">
        <v>1042</v>
      </c>
      <c r="C921" s="2">
        <v>21</v>
      </c>
      <c r="D921" s="2">
        <v>13</v>
      </c>
      <c r="E921" s="2">
        <v>2</v>
      </c>
      <c r="F921" s="2">
        <v>6</v>
      </c>
      <c r="G921" s="2">
        <v>38</v>
      </c>
      <c r="H921" s="2">
        <v>27</v>
      </c>
      <c r="I921" s="162">
        <v>41</v>
      </c>
      <c r="J921" s="225">
        <f t="shared" si="84"/>
        <v>21</v>
      </c>
      <c r="K921" s="383">
        <f t="shared" si="87"/>
        <v>41</v>
      </c>
      <c r="L921" s="930"/>
      <c r="M921" s="931"/>
      <c r="N921" s="931"/>
      <c r="O921" s="932"/>
      <c r="Q921" s="681" t="s">
        <v>242</v>
      </c>
      <c r="R921" s="20" t="s">
        <v>1488</v>
      </c>
      <c r="S921" s="20"/>
      <c r="T921" s="20"/>
      <c r="U921" s="10"/>
      <c r="V921" s="20" t="s">
        <v>532</v>
      </c>
      <c r="W921" s="20"/>
      <c r="X921" s="20"/>
      <c r="Y921" s="21"/>
      <c r="Z921" s="65" t="s">
        <v>809</v>
      </c>
      <c r="AA921" s="20"/>
      <c r="AB921" s="20"/>
      <c r="AC921" s="10"/>
      <c r="AD921" s="20" t="s">
        <v>532</v>
      </c>
      <c r="AE921" s="20"/>
      <c r="AF921" s="20"/>
      <c r="AG921" s="21"/>
    </row>
    <row r="922" spans="1:33" ht="15" customHeight="1" x14ac:dyDescent="0.2">
      <c r="A922" s="755">
        <v>5</v>
      </c>
      <c r="B922" s="242" t="s">
        <v>1455</v>
      </c>
      <c r="C922" s="2">
        <v>21</v>
      </c>
      <c r="D922" s="2">
        <v>6</v>
      </c>
      <c r="E922" s="2">
        <v>3</v>
      </c>
      <c r="F922" s="2">
        <v>12</v>
      </c>
      <c r="G922" s="2">
        <v>42</v>
      </c>
      <c r="H922" s="2">
        <v>59</v>
      </c>
      <c r="I922" s="162">
        <v>21</v>
      </c>
      <c r="J922" s="225">
        <f t="shared" si="84"/>
        <v>21</v>
      </c>
      <c r="K922" s="383">
        <f t="shared" si="87"/>
        <v>21</v>
      </c>
      <c r="L922" s="930"/>
      <c r="M922" s="931"/>
      <c r="N922" s="931"/>
      <c r="O922" s="932"/>
      <c r="Q922" s="681" t="s">
        <v>610</v>
      </c>
      <c r="R922" s="20" t="s">
        <v>1495</v>
      </c>
      <c r="S922" s="20"/>
      <c r="T922" s="20"/>
      <c r="U922" s="20" t="s">
        <v>532</v>
      </c>
      <c r="V922" s="10"/>
      <c r="W922" s="20"/>
      <c r="X922" s="20"/>
      <c r="Y922" s="21"/>
      <c r="Z922" s="65" t="s">
        <v>1210</v>
      </c>
      <c r="AA922" s="20"/>
      <c r="AB922" s="20"/>
      <c r="AC922" s="20" t="s">
        <v>532</v>
      </c>
      <c r="AD922" s="10"/>
      <c r="AE922" s="20"/>
      <c r="AF922" s="20"/>
      <c r="AG922" s="21"/>
    </row>
    <row r="923" spans="1:33" ht="15" customHeight="1" x14ac:dyDescent="0.2">
      <c r="A923" s="755">
        <v>6</v>
      </c>
      <c r="B923" s="242" t="s">
        <v>1497</v>
      </c>
      <c r="C923" s="2">
        <v>21</v>
      </c>
      <c r="D923" s="2">
        <v>3</v>
      </c>
      <c r="E923" s="2">
        <v>6</v>
      </c>
      <c r="F923" s="2">
        <v>12</v>
      </c>
      <c r="G923" s="2">
        <v>26</v>
      </c>
      <c r="H923" s="2">
        <v>44</v>
      </c>
      <c r="I923" s="162">
        <v>15</v>
      </c>
      <c r="J923" s="225">
        <f t="shared" si="84"/>
        <v>21</v>
      </c>
      <c r="K923" s="383">
        <f t="shared" si="87"/>
        <v>15</v>
      </c>
      <c r="L923" s="930"/>
      <c r="M923" s="931"/>
      <c r="N923" s="931"/>
      <c r="O923" s="932"/>
      <c r="Q923" s="681" t="s">
        <v>514</v>
      </c>
      <c r="R923" s="20" t="s">
        <v>1494</v>
      </c>
      <c r="S923" s="20"/>
      <c r="T923" s="20"/>
      <c r="U923" s="20"/>
      <c r="V923" s="20"/>
      <c r="W923" s="10"/>
      <c r="X923" s="20" t="s">
        <v>532</v>
      </c>
      <c r="Y923" s="21"/>
      <c r="Z923" s="65" t="s">
        <v>809</v>
      </c>
      <c r="AA923" s="20"/>
      <c r="AB923" s="20"/>
      <c r="AC923" s="20"/>
      <c r="AD923" s="20"/>
      <c r="AE923" s="10"/>
      <c r="AF923" s="20" t="s">
        <v>532</v>
      </c>
      <c r="AG923" s="21"/>
    </row>
    <row r="924" spans="1:33" ht="15" customHeight="1" x14ac:dyDescent="0.2">
      <c r="A924" s="755">
        <v>7</v>
      </c>
      <c r="B924" s="242" t="s">
        <v>2297</v>
      </c>
      <c r="C924" s="2">
        <v>21</v>
      </c>
      <c r="D924" s="2">
        <v>4</v>
      </c>
      <c r="E924" s="2">
        <v>3</v>
      </c>
      <c r="F924" s="2">
        <v>14</v>
      </c>
      <c r="G924" s="2">
        <v>23</v>
      </c>
      <c r="H924" s="2">
        <v>53</v>
      </c>
      <c r="I924" s="162">
        <v>15</v>
      </c>
      <c r="J924" s="225">
        <f t="shared" si="84"/>
        <v>21</v>
      </c>
      <c r="K924" s="383">
        <f t="shared" si="87"/>
        <v>15</v>
      </c>
      <c r="L924" s="930"/>
      <c r="M924" s="931"/>
      <c r="N924" s="931"/>
      <c r="O924" s="932"/>
      <c r="Q924" s="681" t="s">
        <v>544</v>
      </c>
      <c r="R924" s="20" t="s">
        <v>1597</v>
      </c>
      <c r="S924" s="20"/>
      <c r="T924" s="20"/>
      <c r="U924" s="20"/>
      <c r="V924" s="20"/>
      <c r="W924" s="20" t="s">
        <v>532</v>
      </c>
      <c r="X924" s="10"/>
      <c r="Y924" s="21"/>
      <c r="Z924" s="65" t="s">
        <v>809</v>
      </c>
      <c r="AA924" s="20"/>
      <c r="AB924" s="20"/>
      <c r="AC924" s="20"/>
      <c r="AD924" s="20"/>
      <c r="AE924" s="20" t="s">
        <v>532</v>
      </c>
      <c r="AF924" s="10"/>
      <c r="AG924" s="21"/>
    </row>
    <row r="925" spans="1:33" ht="15" customHeight="1" thickBot="1" x14ac:dyDescent="0.25">
      <c r="A925" s="756">
        <v>8</v>
      </c>
      <c r="B925" s="243" t="s">
        <v>2308</v>
      </c>
      <c r="C925" s="3">
        <v>21</v>
      </c>
      <c r="D925" s="3">
        <v>3</v>
      </c>
      <c r="E925" s="3">
        <v>2</v>
      </c>
      <c r="F925" s="3">
        <v>16</v>
      </c>
      <c r="G925" s="3">
        <v>22</v>
      </c>
      <c r="H925" s="3">
        <v>45</v>
      </c>
      <c r="I925" s="164">
        <v>11</v>
      </c>
      <c r="J925" s="225">
        <f t="shared" si="84"/>
        <v>21</v>
      </c>
      <c r="K925" s="383">
        <f t="shared" si="87"/>
        <v>11</v>
      </c>
      <c r="L925" s="933"/>
      <c r="M925" s="934"/>
      <c r="N925" s="934"/>
      <c r="O925" s="935"/>
      <c r="Q925" s="682" t="s">
        <v>813</v>
      </c>
      <c r="R925" s="23" t="s">
        <v>1207</v>
      </c>
      <c r="S925" s="23"/>
      <c r="T925" s="23"/>
      <c r="U925" s="23"/>
      <c r="V925" s="23"/>
      <c r="W925" s="23"/>
      <c r="X925" s="23"/>
      <c r="Y925" s="15"/>
      <c r="Z925" s="66" t="s">
        <v>1494</v>
      </c>
      <c r="AA925" s="23"/>
      <c r="AB925" s="23"/>
      <c r="AC925" s="23"/>
      <c r="AD925" s="23"/>
      <c r="AE925" s="23"/>
      <c r="AF925" s="23"/>
      <c r="AG925" s="15"/>
    </row>
    <row r="926" spans="1:33" ht="15" customHeight="1" x14ac:dyDescent="0.2">
      <c r="C926" s="383">
        <f t="shared" ref="C926:I926" si="89">SUM(C918:C925)</f>
        <v>168</v>
      </c>
      <c r="D926" s="383">
        <f t="shared" si="89"/>
        <v>71</v>
      </c>
      <c r="E926" s="383">
        <f t="shared" si="89"/>
        <v>26</v>
      </c>
      <c r="F926" s="383">
        <f t="shared" si="89"/>
        <v>71</v>
      </c>
      <c r="G926" s="383">
        <f t="shared" si="89"/>
        <v>288</v>
      </c>
      <c r="H926" s="383">
        <f t="shared" si="89"/>
        <v>288</v>
      </c>
      <c r="I926" s="383">
        <f t="shared" si="89"/>
        <v>239</v>
      </c>
      <c r="J926" s="383">
        <f t="shared" si="84"/>
        <v>168</v>
      </c>
      <c r="K926" s="383">
        <f t="shared" si="87"/>
        <v>239</v>
      </c>
      <c r="L926" s="4" t="s">
        <v>532</v>
      </c>
      <c r="Q926" s="131"/>
      <c r="R926" s="131"/>
      <c r="S926" s="131"/>
      <c r="T926" s="131"/>
      <c r="U926" s="131"/>
      <c r="V926" s="131"/>
      <c r="W926" s="131"/>
      <c r="X926" s="131"/>
      <c r="Y926" s="131"/>
      <c r="Z926" s="131"/>
      <c r="AA926" s="131"/>
      <c r="AB926" s="131"/>
      <c r="AC926" s="131"/>
      <c r="AD926" s="131"/>
      <c r="AE926" s="131"/>
      <c r="AF926" s="131"/>
      <c r="AG926" s="131"/>
    </row>
    <row r="927" spans="1:33" ht="15" customHeight="1" thickBot="1" x14ac:dyDescent="0.25">
      <c r="Q927" s="131"/>
      <c r="R927" s="131"/>
      <c r="S927" s="131" t="s">
        <v>532</v>
      </c>
      <c r="T927" s="131"/>
      <c r="U927" s="131"/>
      <c r="V927" s="131"/>
      <c r="W927" s="131"/>
      <c r="X927" s="131"/>
      <c r="Y927" s="131"/>
      <c r="Z927" s="131"/>
      <c r="AA927" s="131"/>
      <c r="AB927" s="131"/>
      <c r="AC927" s="131"/>
      <c r="AD927" s="131"/>
      <c r="AE927" s="131"/>
      <c r="AF927" s="131"/>
      <c r="AG927" s="131"/>
    </row>
    <row r="928" spans="1:33" ht="15" customHeight="1" thickBot="1" x14ac:dyDescent="0.25">
      <c r="A928" s="1375" t="s">
        <v>2428</v>
      </c>
      <c r="B928" s="1376"/>
      <c r="C928" s="1376"/>
      <c r="D928" s="1376"/>
      <c r="E928" s="1376"/>
      <c r="F928" s="1377"/>
      <c r="G928" s="1378" t="s">
        <v>2419</v>
      </c>
      <c r="H928" s="1379"/>
      <c r="I928" s="1380"/>
      <c r="L928" s="1216" t="s">
        <v>588</v>
      </c>
      <c r="M928" s="1217"/>
      <c r="N928" s="1217"/>
      <c r="O928" s="1218"/>
    </row>
    <row r="929" spans="1:33" ht="15" customHeight="1" thickBot="1" x14ac:dyDescent="0.25">
      <c r="A929" s="753" t="s">
        <v>496</v>
      </c>
      <c r="B929" s="758" t="s">
        <v>497</v>
      </c>
      <c r="C929" s="759" t="s">
        <v>498</v>
      </c>
      <c r="D929" s="759" t="s">
        <v>499</v>
      </c>
      <c r="E929" s="759" t="s">
        <v>500</v>
      </c>
      <c r="F929" s="759" t="s">
        <v>501</v>
      </c>
      <c r="G929" s="760" t="s">
        <v>502</v>
      </c>
      <c r="H929" s="760" t="s">
        <v>503</v>
      </c>
      <c r="I929" s="761" t="s">
        <v>504</v>
      </c>
      <c r="L929" s="1219"/>
      <c r="M929" s="1220"/>
      <c r="N929" s="1220"/>
      <c r="O929" s="1221"/>
      <c r="Q929" s="642" t="s">
        <v>2420</v>
      </c>
      <c r="R929" s="795" t="s">
        <v>1615</v>
      </c>
      <c r="S929" s="683" t="s">
        <v>241</v>
      </c>
      <c r="T929" s="683" t="s">
        <v>1196</v>
      </c>
      <c r="U929" s="683" t="s">
        <v>1784</v>
      </c>
      <c r="V929" s="683" t="s">
        <v>500</v>
      </c>
      <c r="W929" s="683" t="s">
        <v>544</v>
      </c>
      <c r="X929" s="683" t="s">
        <v>1587</v>
      </c>
      <c r="Y929" s="684" t="s">
        <v>727</v>
      </c>
      <c r="Z929" s="796" t="s">
        <v>1615</v>
      </c>
      <c r="AA929" s="683" t="s">
        <v>241</v>
      </c>
      <c r="AB929" s="683" t="s">
        <v>1196</v>
      </c>
      <c r="AC929" s="683" t="s">
        <v>1784</v>
      </c>
      <c r="AD929" s="683" t="s">
        <v>500</v>
      </c>
      <c r="AE929" s="683" t="s">
        <v>544</v>
      </c>
      <c r="AF929" s="683" t="s">
        <v>1587</v>
      </c>
      <c r="AG929" s="684" t="s">
        <v>727</v>
      </c>
    </row>
    <row r="930" spans="1:33" ht="15" customHeight="1" x14ac:dyDescent="0.2">
      <c r="A930" s="754">
        <v>1</v>
      </c>
      <c r="B930" s="159" t="s">
        <v>2330</v>
      </c>
      <c r="C930" s="158">
        <v>21</v>
      </c>
      <c r="D930" s="158">
        <v>15</v>
      </c>
      <c r="E930" s="158">
        <v>2</v>
      </c>
      <c r="F930" s="158">
        <v>4</v>
      </c>
      <c r="G930" s="158">
        <v>49</v>
      </c>
      <c r="H930" s="158">
        <v>25</v>
      </c>
      <c r="I930" s="161">
        <v>47</v>
      </c>
      <c r="J930" s="383">
        <f t="shared" si="84"/>
        <v>21</v>
      </c>
      <c r="K930" s="383">
        <f t="shared" si="87"/>
        <v>47</v>
      </c>
      <c r="L930" s="927" t="s">
        <v>2429</v>
      </c>
      <c r="M930" s="928"/>
      <c r="N930" s="928"/>
      <c r="O930" s="929"/>
      <c r="Q930" s="797" t="s">
        <v>1615</v>
      </c>
      <c r="R930" s="10"/>
      <c r="S930" s="20"/>
      <c r="T930" s="20"/>
      <c r="U930" s="20"/>
      <c r="V930" s="20"/>
      <c r="W930" s="20"/>
      <c r="X930" s="20"/>
      <c r="Y930" s="21"/>
      <c r="Z930" s="10"/>
      <c r="AA930" s="20"/>
      <c r="AB930" s="20"/>
      <c r="AC930" s="20"/>
      <c r="AD930" s="20"/>
      <c r="AE930" s="20"/>
      <c r="AF930" s="20"/>
      <c r="AG930" s="21"/>
    </row>
    <row r="931" spans="1:33" ht="15" customHeight="1" x14ac:dyDescent="0.2">
      <c r="A931" s="755">
        <v>2</v>
      </c>
      <c r="B931" s="160" t="s">
        <v>2094</v>
      </c>
      <c r="C931" s="2">
        <v>21</v>
      </c>
      <c r="D931" s="2">
        <v>13</v>
      </c>
      <c r="E931" s="2">
        <v>5</v>
      </c>
      <c r="F931" s="2">
        <v>3</v>
      </c>
      <c r="G931" s="2">
        <v>56</v>
      </c>
      <c r="H931" s="2">
        <v>26</v>
      </c>
      <c r="I931" s="162">
        <v>44</v>
      </c>
      <c r="J931" s="383">
        <f t="shared" si="84"/>
        <v>21</v>
      </c>
      <c r="K931" s="383">
        <f t="shared" si="87"/>
        <v>44</v>
      </c>
      <c r="L931" s="930"/>
      <c r="M931" s="931"/>
      <c r="N931" s="931"/>
      <c r="O931" s="932"/>
      <c r="Q931" s="797" t="s">
        <v>241</v>
      </c>
      <c r="R931" s="65"/>
      <c r="S931" s="10"/>
      <c r="T931" s="20" t="s">
        <v>532</v>
      </c>
      <c r="U931" s="20"/>
      <c r="V931" s="20"/>
      <c r="W931" s="20"/>
      <c r="X931" s="20"/>
      <c r="Y931" s="21"/>
      <c r="Z931" s="409"/>
      <c r="AA931" s="10"/>
      <c r="AB931" s="20" t="s">
        <v>532</v>
      </c>
      <c r="AC931" s="20"/>
      <c r="AD931" s="20"/>
      <c r="AE931" s="20"/>
      <c r="AF931" s="20"/>
      <c r="AG931" s="21"/>
    </row>
    <row r="932" spans="1:33" ht="15" customHeight="1" x14ac:dyDescent="0.2">
      <c r="A932" s="755">
        <v>3</v>
      </c>
      <c r="B932" s="160" t="s">
        <v>1350</v>
      </c>
      <c r="C932" s="2">
        <v>21</v>
      </c>
      <c r="D932" s="2">
        <v>10</v>
      </c>
      <c r="E932" s="2">
        <v>4</v>
      </c>
      <c r="F932" s="2">
        <v>7</v>
      </c>
      <c r="G932" s="2">
        <v>43</v>
      </c>
      <c r="H932" s="2">
        <v>41</v>
      </c>
      <c r="I932" s="162">
        <v>34</v>
      </c>
      <c r="J932" s="383">
        <f t="shared" si="84"/>
        <v>21</v>
      </c>
      <c r="K932" s="383">
        <f t="shared" si="87"/>
        <v>34</v>
      </c>
      <c r="L932" s="930"/>
      <c r="M932" s="931"/>
      <c r="N932" s="931"/>
      <c r="O932" s="932"/>
      <c r="Q932" s="797" t="s">
        <v>1196</v>
      </c>
      <c r="R932" s="65"/>
      <c r="S932" s="20" t="s">
        <v>532</v>
      </c>
      <c r="T932" s="10"/>
      <c r="U932" s="20"/>
      <c r="V932" s="20"/>
      <c r="W932" s="20"/>
      <c r="X932" s="20"/>
      <c r="Y932" s="21"/>
      <c r="Z932" s="409"/>
      <c r="AA932" s="20" t="s">
        <v>532</v>
      </c>
      <c r="AB932" s="10"/>
      <c r="AC932" s="20"/>
      <c r="AD932" s="20"/>
      <c r="AE932" s="20"/>
      <c r="AF932" s="20"/>
      <c r="AG932" s="21"/>
    </row>
    <row r="933" spans="1:33" ht="15" customHeight="1" x14ac:dyDescent="0.2">
      <c r="A933" s="755">
        <v>4</v>
      </c>
      <c r="B933" s="160" t="s">
        <v>1444</v>
      </c>
      <c r="C933" s="2">
        <v>21</v>
      </c>
      <c r="D933" s="2">
        <v>10</v>
      </c>
      <c r="E933" s="2">
        <v>3</v>
      </c>
      <c r="F933" s="2">
        <v>8</v>
      </c>
      <c r="G933" s="2">
        <v>50</v>
      </c>
      <c r="H933" s="2">
        <v>38</v>
      </c>
      <c r="I933" s="162">
        <v>33</v>
      </c>
      <c r="J933" s="383">
        <f t="shared" si="84"/>
        <v>21</v>
      </c>
      <c r="K933" s="383">
        <f t="shared" si="87"/>
        <v>33</v>
      </c>
      <c r="L933" s="930"/>
      <c r="M933" s="931"/>
      <c r="N933" s="931"/>
      <c r="O933" s="932"/>
      <c r="Q933" s="797" t="s">
        <v>1784</v>
      </c>
      <c r="R933" s="65"/>
      <c r="S933" s="20"/>
      <c r="T933" s="20"/>
      <c r="U933" s="10"/>
      <c r="V933" s="20" t="s">
        <v>532</v>
      </c>
      <c r="W933" s="20"/>
      <c r="X933" s="20"/>
      <c r="Y933" s="21"/>
      <c r="Z933" s="409"/>
      <c r="AA933" s="20"/>
      <c r="AB933" s="20"/>
      <c r="AC933" s="10"/>
      <c r="AD933" s="20" t="s">
        <v>532</v>
      </c>
      <c r="AE933" s="20"/>
      <c r="AF933" s="20"/>
      <c r="AG933" s="21"/>
    </row>
    <row r="934" spans="1:33" ht="15" customHeight="1" x14ac:dyDescent="0.2">
      <c r="A934" s="755">
        <v>5</v>
      </c>
      <c r="B934" s="160" t="s">
        <v>1139</v>
      </c>
      <c r="C934" s="2">
        <v>21</v>
      </c>
      <c r="D934" s="2">
        <v>10</v>
      </c>
      <c r="E934" s="2">
        <v>2</v>
      </c>
      <c r="F934" s="2">
        <v>9</v>
      </c>
      <c r="G934" s="2">
        <v>50</v>
      </c>
      <c r="H934" s="2">
        <v>54</v>
      </c>
      <c r="I934" s="162">
        <v>32</v>
      </c>
      <c r="J934" s="383">
        <f t="shared" si="84"/>
        <v>21</v>
      </c>
      <c r="K934" s="383">
        <f t="shared" si="87"/>
        <v>32</v>
      </c>
      <c r="L934" s="930"/>
      <c r="M934" s="931"/>
      <c r="N934" s="931"/>
      <c r="O934" s="932"/>
      <c r="Q934" s="797" t="s">
        <v>500</v>
      </c>
      <c r="R934" s="65"/>
      <c r="S934" s="20"/>
      <c r="T934" s="20"/>
      <c r="U934" s="20" t="s">
        <v>532</v>
      </c>
      <c r="V934" s="10"/>
      <c r="W934" s="20"/>
      <c r="X934" s="20"/>
      <c r="Y934" s="21"/>
      <c r="Z934" s="409"/>
      <c r="AA934" s="20"/>
      <c r="AB934" s="20"/>
      <c r="AC934" s="20" t="s">
        <v>532</v>
      </c>
      <c r="AD934" s="10"/>
      <c r="AE934" s="20"/>
      <c r="AF934" s="20"/>
      <c r="AG934" s="21"/>
    </row>
    <row r="935" spans="1:33" ht="15" customHeight="1" x14ac:dyDescent="0.2">
      <c r="A935" s="755">
        <v>6</v>
      </c>
      <c r="B935" s="160" t="s">
        <v>2401</v>
      </c>
      <c r="C935" s="2">
        <v>21</v>
      </c>
      <c r="D935" s="2">
        <v>6</v>
      </c>
      <c r="E935" s="2">
        <v>4</v>
      </c>
      <c r="F935" s="2">
        <v>11</v>
      </c>
      <c r="G935" s="2">
        <v>35</v>
      </c>
      <c r="H935" s="2">
        <v>56</v>
      </c>
      <c r="I935" s="162">
        <v>22</v>
      </c>
      <c r="J935" s="383">
        <f t="shared" si="84"/>
        <v>21</v>
      </c>
      <c r="K935" s="383">
        <f t="shared" si="87"/>
        <v>22</v>
      </c>
      <c r="L935" s="930"/>
      <c r="M935" s="931"/>
      <c r="N935" s="931"/>
      <c r="O935" s="932"/>
      <c r="Q935" s="797" t="s">
        <v>544</v>
      </c>
      <c r="R935" s="65" t="s">
        <v>532</v>
      </c>
      <c r="S935" s="20"/>
      <c r="T935" s="20"/>
      <c r="U935" s="20"/>
      <c r="V935" s="20"/>
      <c r="W935" s="10"/>
      <c r="X935" s="20" t="s">
        <v>532</v>
      </c>
      <c r="Y935" s="21"/>
      <c r="Z935" s="409" t="s">
        <v>532</v>
      </c>
      <c r="AA935" s="20"/>
      <c r="AB935" s="20"/>
      <c r="AC935" s="20"/>
      <c r="AD935" s="20"/>
      <c r="AE935" s="10"/>
      <c r="AF935" s="20" t="s">
        <v>532</v>
      </c>
      <c r="AG935" s="21"/>
    </row>
    <row r="936" spans="1:33" ht="15" customHeight="1" x14ac:dyDescent="0.2">
      <c r="A936" s="755">
        <v>7</v>
      </c>
      <c r="B936" s="160" t="s">
        <v>2272</v>
      </c>
      <c r="C936" s="2">
        <v>21</v>
      </c>
      <c r="D936" s="2">
        <v>4</v>
      </c>
      <c r="E936" s="2">
        <v>4</v>
      </c>
      <c r="F936" s="2">
        <v>13</v>
      </c>
      <c r="G936" s="2">
        <v>36</v>
      </c>
      <c r="H936" s="2">
        <v>54</v>
      </c>
      <c r="I936" s="162">
        <v>16</v>
      </c>
      <c r="J936" s="383">
        <f t="shared" si="84"/>
        <v>21</v>
      </c>
      <c r="K936" s="383">
        <f t="shared" si="87"/>
        <v>16</v>
      </c>
      <c r="L936" s="930"/>
      <c r="M936" s="931"/>
      <c r="N936" s="931"/>
      <c r="O936" s="932"/>
      <c r="Q936" s="797" t="s">
        <v>1587</v>
      </c>
      <c r="R936" s="65"/>
      <c r="S936" s="20"/>
      <c r="T936" s="20"/>
      <c r="U936" s="20"/>
      <c r="V936" s="20"/>
      <c r="W936" s="20" t="s">
        <v>532</v>
      </c>
      <c r="X936" s="10"/>
      <c r="Y936" s="21"/>
      <c r="Z936" s="409"/>
      <c r="AA936" s="20"/>
      <c r="AB936" s="20"/>
      <c r="AC936" s="20"/>
      <c r="AD936" s="20"/>
      <c r="AE936" s="20" t="s">
        <v>532</v>
      </c>
      <c r="AF936" s="10"/>
      <c r="AG936" s="21"/>
    </row>
    <row r="937" spans="1:33" ht="15" customHeight="1" thickBot="1" x14ac:dyDescent="0.25">
      <c r="A937" s="756">
        <v>8</v>
      </c>
      <c r="B937" s="163" t="s">
        <v>616</v>
      </c>
      <c r="C937" s="3">
        <v>21</v>
      </c>
      <c r="D937" s="3">
        <v>2</v>
      </c>
      <c r="E937" s="3">
        <v>4</v>
      </c>
      <c r="F937" s="3">
        <v>15</v>
      </c>
      <c r="G937" s="3">
        <v>25</v>
      </c>
      <c r="H937" s="3">
        <v>61</v>
      </c>
      <c r="I937" s="164">
        <v>10</v>
      </c>
      <c r="J937" s="383">
        <f t="shared" si="84"/>
        <v>21</v>
      </c>
      <c r="K937" s="383">
        <f t="shared" si="87"/>
        <v>10</v>
      </c>
      <c r="L937" s="933"/>
      <c r="M937" s="934"/>
      <c r="N937" s="934"/>
      <c r="O937" s="935"/>
      <c r="Q937" s="798" t="s">
        <v>727</v>
      </c>
      <c r="R937" s="66"/>
      <c r="S937" s="23"/>
      <c r="T937" s="23"/>
      <c r="U937" s="23"/>
      <c r="V937" s="23"/>
      <c r="W937" s="23"/>
      <c r="X937" s="23"/>
      <c r="Y937" s="15"/>
      <c r="Z937" s="411"/>
      <c r="AA937" s="23"/>
      <c r="AB937" s="23"/>
      <c r="AC937" s="23"/>
      <c r="AD937" s="23"/>
      <c r="AE937" s="23"/>
      <c r="AF937" s="23"/>
      <c r="AG937" s="15"/>
    </row>
    <row r="938" spans="1:33" ht="15" customHeight="1" x14ac:dyDescent="0.2">
      <c r="C938" s="383">
        <f t="shared" ref="C938:I938" si="90">SUM(C930:C937)</f>
        <v>168</v>
      </c>
      <c r="D938" s="383">
        <f t="shared" si="90"/>
        <v>70</v>
      </c>
      <c r="E938" s="383">
        <f t="shared" si="90"/>
        <v>28</v>
      </c>
      <c r="F938" s="383">
        <f t="shared" si="90"/>
        <v>70</v>
      </c>
      <c r="G938" s="383">
        <f t="shared" si="90"/>
        <v>344</v>
      </c>
      <c r="H938" s="383">
        <f t="shared" si="90"/>
        <v>355</v>
      </c>
      <c r="I938" s="383">
        <f t="shared" si="90"/>
        <v>238</v>
      </c>
      <c r="J938" s="383">
        <f t="shared" si="84"/>
        <v>168</v>
      </c>
      <c r="K938" s="383">
        <f t="shared" si="87"/>
        <v>238</v>
      </c>
      <c r="L938" s="4" t="s">
        <v>532</v>
      </c>
    </row>
    <row r="939" spans="1:33" ht="15" customHeight="1" x14ac:dyDescent="0.2">
      <c r="AD939" s="5" t="s">
        <v>532</v>
      </c>
    </row>
    <row r="940" spans="1:33" ht="15" customHeight="1" x14ac:dyDescent="0.2">
      <c r="Y940" s="5" t="s">
        <v>532</v>
      </c>
    </row>
  </sheetData>
  <sortState ref="A837:K848">
    <sortCondition ref="A837:A848"/>
  </sortState>
  <mergeCells count="247">
    <mergeCell ref="Q256:AC259"/>
    <mergeCell ref="G20:I20"/>
    <mergeCell ref="A20:F20"/>
    <mergeCell ref="L40:O53"/>
    <mergeCell ref="G38:I38"/>
    <mergeCell ref="A38:F38"/>
    <mergeCell ref="L38:O39"/>
    <mergeCell ref="A1:B2"/>
    <mergeCell ref="C1:I2"/>
    <mergeCell ref="G4:I4"/>
    <mergeCell ref="A4:F4"/>
    <mergeCell ref="L4:O5"/>
    <mergeCell ref="L6:O17"/>
    <mergeCell ref="A106:F106"/>
    <mergeCell ref="G56:I56"/>
    <mergeCell ref="A56:F56"/>
    <mergeCell ref="L58:O68"/>
    <mergeCell ref="G71:I71"/>
    <mergeCell ref="A71:F71"/>
    <mergeCell ref="L73:O84"/>
    <mergeCell ref="L56:O57"/>
    <mergeCell ref="L22:O35"/>
    <mergeCell ref="A157:F157"/>
    <mergeCell ref="L177:O188"/>
    <mergeCell ref="L930:O937"/>
    <mergeCell ref="C87:I88"/>
    <mergeCell ref="L92:O103"/>
    <mergeCell ref="C257:I258"/>
    <mergeCell ref="G835:I835"/>
    <mergeCell ref="A835:F835"/>
    <mergeCell ref="G90:I90"/>
    <mergeCell ref="G106:I106"/>
    <mergeCell ref="A90:F90"/>
    <mergeCell ref="A596:B597"/>
    <mergeCell ref="A681:B682"/>
    <mergeCell ref="A766:B767"/>
    <mergeCell ref="A851:B852"/>
    <mergeCell ref="G928:I928"/>
    <mergeCell ref="A928:F928"/>
    <mergeCell ref="G599:I599"/>
    <mergeCell ref="G615:I615"/>
    <mergeCell ref="A599:F599"/>
    <mergeCell ref="A615:F615"/>
    <mergeCell ref="A87:B88"/>
    <mergeCell ref="A172:B173"/>
    <mergeCell ref="A257:B258"/>
    <mergeCell ref="A342:B343"/>
    <mergeCell ref="G157:I157"/>
    <mergeCell ref="L159:O169"/>
    <mergeCell ref="G175:I175"/>
    <mergeCell ref="A175:F175"/>
    <mergeCell ref="L108:O121"/>
    <mergeCell ref="G124:I124"/>
    <mergeCell ref="A124:F124"/>
    <mergeCell ref="L126:O139"/>
    <mergeCell ref="L144:O154"/>
    <mergeCell ref="G142:I142"/>
    <mergeCell ref="A142:F142"/>
    <mergeCell ref="L142:O143"/>
    <mergeCell ref="L157:O158"/>
    <mergeCell ref="L175:O176"/>
    <mergeCell ref="L124:O125"/>
    <mergeCell ref="G226:I226"/>
    <mergeCell ref="A226:F226"/>
    <mergeCell ref="G311:I311"/>
    <mergeCell ref="A311:F311"/>
    <mergeCell ref="G191:I191"/>
    <mergeCell ref="A191:F191"/>
    <mergeCell ref="G209:I209"/>
    <mergeCell ref="A209:F209"/>
    <mergeCell ref="G276:I276"/>
    <mergeCell ref="G294:I294"/>
    <mergeCell ref="A276:F276"/>
    <mergeCell ref="A294:F294"/>
    <mergeCell ref="G260:I260"/>
    <mergeCell ref="A260:F260"/>
    <mergeCell ref="G326:I326"/>
    <mergeCell ref="A326:F326"/>
    <mergeCell ref="C342:I343"/>
    <mergeCell ref="G345:I345"/>
    <mergeCell ref="A345:F345"/>
    <mergeCell ref="G360:I360"/>
    <mergeCell ref="A360:F360"/>
    <mergeCell ref="G241:I241"/>
    <mergeCell ref="A241:F241"/>
    <mergeCell ref="L362:O375"/>
    <mergeCell ref="G378:I378"/>
    <mergeCell ref="A378:F378"/>
    <mergeCell ref="G395:I395"/>
    <mergeCell ref="G410:I410"/>
    <mergeCell ref="A410:F410"/>
    <mergeCell ref="A395:F395"/>
    <mergeCell ref="L380:O392"/>
    <mergeCell ref="L395:O396"/>
    <mergeCell ref="L397:O407"/>
    <mergeCell ref="L410:O411"/>
    <mergeCell ref="L835:O836"/>
    <mergeCell ref="L854:O855"/>
    <mergeCell ref="G820:I820"/>
    <mergeCell ref="L771:O782"/>
    <mergeCell ref="G735:I735"/>
    <mergeCell ref="A735:F735"/>
    <mergeCell ref="C681:I682"/>
    <mergeCell ref="G700:I700"/>
    <mergeCell ref="A700:F700"/>
    <mergeCell ref="L702:O715"/>
    <mergeCell ref="L686:O697"/>
    <mergeCell ref="G684:I684"/>
    <mergeCell ref="A684:F684"/>
    <mergeCell ref="L720:O732"/>
    <mergeCell ref="C851:I852"/>
    <mergeCell ref="G854:I854"/>
    <mergeCell ref="A854:F854"/>
    <mergeCell ref="G785:I785"/>
    <mergeCell ref="A785:F785"/>
    <mergeCell ref="A820:F820"/>
    <mergeCell ref="L805:O817"/>
    <mergeCell ref="L718:O719"/>
    <mergeCell ref="G769:I769"/>
    <mergeCell ref="A769:F769"/>
    <mergeCell ref="L918:O925"/>
    <mergeCell ref="G870:I870"/>
    <mergeCell ref="A870:F870"/>
    <mergeCell ref="L872:O885"/>
    <mergeCell ref="G888:I888"/>
    <mergeCell ref="A888:F888"/>
    <mergeCell ref="L890:O902"/>
    <mergeCell ref="L870:O871"/>
    <mergeCell ref="L888:O889"/>
    <mergeCell ref="L905:O906"/>
    <mergeCell ref="G916:I916"/>
    <mergeCell ref="G905:I905"/>
    <mergeCell ref="L907:O913"/>
    <mergeCell ref="A905:F905"/>
    <mergeCell ref="A916:F916"/>
    <mergeCell ref="L916:O917"/>
    <mergeCell ref="L582:O593"/>
    <mergeCell ref="C596:I597"/>
    <mergeCell ref="L633:O634"/>
    <mergeCell ref="L650:O651"/>
    <mergeCell ref="L684:O685"/>
    <mergeCell ref="L700:O701"/>
    <mergeCell ref="G665:I665"/>
    <mergeCell ref="L667:O678"/>
    <mergeCell ref="L652:O662"/>
    <mergeCell ref="G650:I650"/>
    <mergeCell ref="A650:F650"/>
    <mergeCell ref="A665:F665"/>
    <mergeCell ref="C766:I767"/>
    <mergeCell ref="G803:I803"/>
    <mergeCell ref="L635:O647"/>
    <mergeCell ref="G633:I633"/>
    <mergeCell ref="A633:F633"/>
    <mergeCell ref="L617:O630"/>
    <mergeCell ref="L601:O612"/>
    <mergeCell ref="C511:I512"/>
    <mergeCell ref="A511:B512"/>
    <mergeCell ref="L532:O545"/>
    <mergeCell ref="G548:I548"/>
    <mergeCell ref="L550:O562"/>
    <mergeCell ref="A548:F548"/>
    <mergeCell ref="G580:I580"/>
    <mergeCell ref="A565:F565"/>
    <mergeCell ref="A580:F580"/>
    <mergeCell ref="L665:O666"/>
    <mergeCell ref="G718:I718"/>
    <mergeCell ref="A718:F718"/>
    <mergeCell ref="A803:F803"/>
    <mergeCell ref="L787:O800"/>
    <mergeCell ref="G750:I750"/>
    <mergeCell ref="A750:F750"/>
    <mergeCell ref="L752:O763"/>
    <mergeCell ref="L429:O430"/>
    <mergeCell ref="L465:O477"/>
    <mergeCell ref="G463:I463"/>
    <mergeCell ref="A463:F463"/>
    <mergeCell ref="G445:I445"/>
    <mergeCell ref="L447:O460"/>
    <mergeCell ref="A445:F445"/>
    <mergeCell ref="L463:O464"/>
    <mergeCell ref="A426:B427"/>
    <mergeCell ref="G429:I429"/>
    <mergeCell ref="A429:F429"/>
    <mergeCell ref="C426:I427"/>
    <mergeCell ref="L431:O442"/>
    <mergeCell ref="L497:O508"/>
    <mergeCell ref="G495:I495"/>
    <mergeCell ref="A495:F495"/>
    <mergeCell ref="A480:F480"/>
    <mergeCell ref="G480:I480"/>
    <mergeCell ref="L482:O492"/>
    <mergeCell ref="L480:O481"/>
    <mergeCell ref="L495:O496"/>
    <mergeCell ref="L567:O577"/>
    <mergeCell ref="G565:I565"/>
    <mergeCell ref="G530:I530"/>
    <mergeCell ref="A530:F530"/>
    <mergeCell ref="G514:I514"/>
    <mergeCell ref="A514:F514"/>
    <mergeCell ref="L862:O867"/>
    <mergeCell ref="L837:O848"/>
    <mergeCell ref="L822:O832"/>
    <mergeCell ref="L243:O254"/>
    <mergeCell ref="L211:O223"/>
    <mergeCell ref="L193:O206"/>
    <mergeCell ref="C172:I173"/>
    <mergeCell ref="L516:O527"/>
    <mergeCell ref="L209:O210"/>
    <mergeCell ref="L226:O227"/>
    <mergeCell ref="L241:O242"/>
    <mergeCell ref="L260:O261"/>
    <mergeCell ref="L347:O357"/>
    <mergeCell ref="L328:O339"/>
    <mergeCell ref="L313:O323"/>
    <mergeCell ref="L296:O308"/>
    <mergeCell ref="L278:O291"/>
    <mergeCell ref="L262:O273"/>
    <mergeCell ref="L294:O295"/>
    <mergeCell ref="L311:O312"/>
    <mergeCell ref="L326:O327"/>
    <mergeCell ref="L345:O346"/>
    <mergeCell ref="L228:O238"/>
    <mergeCell ref="L737:O747"/>
    <mergeCell ref="L412:O423"/>
    <mergeCell ref="L928:O929"/>
    <mergeCell ref="L20:O21"/>
    <mergeCell ref="L71:O72"/>
    <mergeCell ref="L191:O192"/>
    <mergeCell ref="L360:O361"/>
    <mergeCell ref="L378:O379"/>
    <mergeCell ref="L445:O446"/>
    <mergeCell ref="L530:O531"/>
    <mergeCell ref="L735:O736"/>
    <mergeCell ref="L750:O751"/>
    <mergeCell ref="L769:O770"/>
    <mergeCell ref="L785:O786"/>
    <mergeCell ref="L803:O804"/>
    <mergeCell ref="L820:O821"/>
    <mergeCell ref="L514:O515"/>
    <mergeCell ref="L548:O549"/>
    <mergeCell ref="L565:O566"/>
    <mergeCell ref="L580:O581"/>
    <mergeCell ref="L599:O600"/>
    <mergeCell ref="L615:O616"/>
    <mergeCell ref="L90:O91"/>
    <mergeCell ref="L106:O107"/>
    <mergeCell ref="L856:O861"/>
  </mergeCells>
  <phoneticPr fontId="0" type="noConversion"/>
  <pageMargins left="0.75" right="0.75" top="1" bottom="1" header="0.5" footer="0.5"/>
  <pageSetup paperSize="9" orientation="portrait" horizontalDpi="0" verticalDpi="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33"/>
  </sheetPr>
  <dimension ref="A1:BB512"/>
  <sheetViews>
    <sheetView topLeftCell="A475" workbookViewId="0">
      <selection activeCell="B450" sqref="B450:I463"/>
    </sheetView>
  </sheetViews>
  <sheetFormatPr defaultColWidth="6.7109375" defaultRowHeight="15" customHeight="1" x14ac:dyDescent="0.2"/>
  <cols>
    <col min="1" max="1" width="6.85546875" style="787" bestFit="1" customWidth="1"/>
    <col min="2" max="2" width="25.85546875" style="84" customWidth="1"/>
    <col min="3" max="9" width="6.85546875" style="787" bestFit="1" customWidth="1"/>
    <col min="10" max="11" width="7.140625" style="787" bestFit="1" customWidth="1"/>
    <col min="12" max="16" width="6.7109375" style="4"/>
    <col min="17" max="34" width="6.7109375" style="5"/>
    <col min="35" max="35" width="6.7109375" style="5" customWidth="1"/>
    <col min="36" max="54" width="6.7109375" style="5"/>
    <col min="55" max="16384" width="6.7109375" style="383"/>
  </cols>
  <sheetData>
    <row r="1" spans="1:29" ht="15" customHeight="1" x14ac:dyDescent="0.2">
      <c r="A1" s="1131" t="s">
        <v>491</v>
      </c>
      <c r="B1" s="1132"/>
      <c r="C1" s="1020" t="s">
        <v>2430</v>
      </c>
      <c r="D1" s="1021"/>
      <c r="E1" s="1021"/>
      <c r="F1" s="1021"/>
      <c r="G1" s="1021"/>
      <c r="H1" s="1021"/>
      <c r="I1" s="1022"/>
      <c r="Q1" s="5" t="s">
        <v>532</v>
      </c>
    </row>
    <row r="2" spans="1:29" ht="15" customHeight="1" thickBot="1" x14ac:dyDescent="0.25">
      <c r="A2" s="1133"/>
      <c r="B2" s="1134"/>
      <c r="C2" s="1023"/>
      <c r="D2" s="1024"/>
      <c r="E2" s="1024"/>
      <c r="F2" s="1024"/>
      <c r="G2" s="1024"/>
      <c r="H2" s="1024"/>
      <c r="I2" s="1025"/>
    </row>
    <row r="3" spans="1:29" ht="15" customHeight="1" thickBot="1" x14ac:dyDescent="0.25"/>
    <row r="4" spans="1:29" ht="15" customHeight="1" thickBot="1" x14ac:dyDescent="0.25">
      <c r="A4" s="1108" t="s">
        <v>2431</v>
      </c>
      <c r="B4" s="1109"/>
      <c r="C4" s="1109"/>
      <c r="D4" s="1109"/>
      <c r="E4" s="1109"/>
      <c r="F4" s="1110"/>
      <c r="G4" s="1105" t="s">
        <v>2432</v>
      </c>
      <c r="H4" s="1106"/>
      <c r="I4" s="1107"/>
      <c r="L4" s="952" t="s">
        <v>538</v>
      </c>
      <c r="M4" s="953"/>
      <c r="N4" s="953"/>
      <c r="O4" s="954"/>
    </row>
    <row r="5" spans="1:29" ht="15" customHeight="1" thickBot="1" x14ac:dyDescent="0.25">
      <c r="A5" s="360" t="s">
        <v>496</v>
      </c>
      <c r="B5" s="361" t="s">
        <v>497</v>
      </c>
      <c r="C5" s="362" t="s">
        <v>498</v>
      </c>
      <c r="D5" s="362" t="s">
        <v>499</v>
      </c>
      <c r="E5" s="362" t="s">
        <v>500</v>
      </c>
      <c r="F5" s="362" t="s">
        <v>501</v>
      </c>
      <c r="G5" s="363" t="s">
        <v>502</v>
      </c>
      <c r="H5" s="363" t="s">
        <v>503</v>
      </c>
      <c r="I5" s="364" t="s">
        <v>504</v>
      </c>
      <c r="L5" s="955"/>
      <c r="M5" s="956"/>
      <c r="N5" s="956"/>
      <c r="O5" s="957"/>
      <c r="Q5" s="24" t="s">
        <v>2430</v>
      </c>
      <c r="R5" s="368" t="s">
        <v>241</v>
      </c>
      <c r="S5" s="368" t="s">
        <v>541</v>
      </c>
      <c r="T5" s="368" t="s">
        <v>564</v>
      </c>
      <c r="U5" s="368" t="s">
        <v>59</v>
      </c>
      <c r="V5" s="368" t="s">
        <v>1088</v>
      </c>
      <c r="W5" s="368" t="s">
        <v>1178</v>
      </c>
      <c r="X5" s="368" t="s">
        <v>1089</v>
      </c>
      <c r="Y5" s="368" t="s">
        <v>610</v>
      </c>
      <c r="Z5" s="368" t="s">
        <v>514</v>
      </c>
      <c r="AA5" s="368" t="s">
        <v>544</v>
      </c>
      <c r="AB5" s="368" t="s">
        <v>591</v>
      </c>
      <c r="AC5" s="369" t="s">
        <v>702</v>
      </c>
    </row>
    <row r="6" spans="1:29" ht="15" customHeight="1" x14ac:dyDescent="0.2">
      <c r="A6" s="531">
        <v>1</v>
      </c>
      <c r="B6" s="53" t="s">
        <v>1431</v>
      </c>
      <c r="C6" s="46">
        <v>22</v>
      </c>
      <c r="D6" s="46">
        <v>11</v>
      </c>
      <c r="E6" s="46">
        <v>10</v>
      </c>
      <c r="F6" s="46">
        <v>1</v>
      </c>
      <c r="G6" s="46">
        <v>50</v>
      </c>
      <c r="H6" s="46">
        <v>27</v>
      </c>
      <c r="I6" s="788">
        <f>SUM((D6*3)+E6)</f>
        <v>43</v>
      </c>
      <c r="J6" s="787">
        <f>D6+E6+F6</f>
        <v>22</v>
      </c>
      <c r="K6" s="787">
        <f>D6*3+E6</f>
        <v>43</v>
      </c>
      <c r="L6" s="927" t="s">
        <v>532</v>
      </c>
      <c r="M6" s="928"/>
      <c r="N6" s="928"/>
      <c r="O6" s="929"/>
      <c r="Q6" s="366" t="s">
        <v>241</v>
      </c>
      <c r="R6" s="10"/>
      <c r="S6" s="20"/>
      <c r="T6" s="20"/>
      <c r="U6" s="20"/>
      <c r="V6" s="20"/>
      <c r="W6" s="20"/>
      <c r="X6" s="20"/>
      <c r="Y6" s="20"/>
      <c r="Z6" s="20"/>
      <c r="AA6" s="20"/>
      <c r="AB6" s="20"/>
      <c r="AC6" s="21"/>
    </row>
    <row r="7" spans="1:29" ht="15" customHeight="1" x14ac:dyDescent="0.2">
      <c r="A7" s="358">
        <v>2</v>
      </c>
      <c r="B7" s="54" t="s">
        <v>819</v>
      </c>
      <c r="C7" s="783">
        <v>22</v>
      </c>
      <c r="D7" s="783">
        <v>12</v>
      </c>
      <c r="E7" s="783">
        <v>7</v>
      </c>
      <c r="F7" s="783">
        <v>3</v>
      </c>
      <c r="G7" s="783">
        <v>42</v>
      </c>
      <c r="H7" s="783">
        <v>31</v>
      </c>
      <c r="I7" s="785">
        <f t="shared" ref="I7:I17" si="0">SUM((D7*3)+E7)</f>
        <v>43</v>
      </c>
      <c r="J7" s="787">
        <f t="shared" ref="J7:J67" si="1">D7+E7+F7</f>
        <v>22</v>
      </c>
      <c r="K7" s="787">
        <f t="shared" ref="K7:K67" si="2">D7*3+E7</f>
        <v>43</v>
      </c>
      <c r="L7" s="930"/>
      <c r="M7" s="931"/>
      <c r="N7" s="931"/>
      <c r="O7" s="932"/>
      <c r="Q7" s="366" t="s">
        <v>541</v>
      </c>
      <c r="R7" s="20"/>
      <c r="S7" s="10"/>
      <c r="T7" s="20"/>
      <c r="U7" s="20"/>
      <c r="V7" s="20"/>
      <c r="W7" s="20"/>
      <c r="X7" s="20"/>
      <c r="Y7" s="20"/>
      <c r="Z7" s="20"/>
      <c r="AA7" s="20"/>
      <c r="AB7" s="20"/>
      <c r="AC7" s="21"/>
    </row>
    <row r="8" spans="1:29" ht="15" customHeight="1" x14ac:dyDescent="0.2">
      <c r="A8" s="358">
        <v>3</v>
      </c>
      <c r="B8" s="54" t="s">
        <v>1931</v>
      </c>
      <c r="C8" s="783">
        <v>22</v>
      </c>
      <c r="D8" s="783">
        <v>11</v>
      </c>
      <c r="E8" s="783">
        <v>7</v>
      </c>
      <c r="F8" s="783">
        <v>4</v>
      </c>
      <c r="G8" s="783">
        <v>39</v>
      </c>
      <c r="H8" s="783">
        <v>20</v>
      </c>
      <c r="I8" s="785">
        <f t="shared" si="0"/>
        <v>40</v>
      </c>
      <c r="J8" s="787">
        <f t="shared" si="1"/>
        <v>22</v>
      </c>
      <c r="K8" s="787">
        <f t="shared" si="2"/>
        <v>40</v>
      </c>
      <c r="L8" s="930"/>
      <c r="M8" s="931"/>
      <c r="N8" s="931"/>
      <c r="O8" s="932"/>
      <c r="Q8" s="366" t="s">
        <v>564</v>
      </c>
      <c r="R8" s="20"/>
      <c r="S8" s="20"/>
      <c r="T8" s="10"/>
      <c r="U8" s="20"/>
      <c r="V8" s="20"/>
      <c r="W8" s="20"/>
      <c r="X8" s="20"/>
      <c r="Y8" s="20"/>
      <c r="Z8" s="20"/>
      <c r="AA8" s="20"/>
      <c r="AB8" s="20"/>
      <c r="AC8" s="21"/>
    </row>
    <row r="9" spans="1:29" ht="15" customHeight="1" x14ac:dyDescent="0.2">
      <c r="A9" s="358">
        <v>4</v>
      </c>
      <c r="B9" s="54" t="s">
        <v>1094</v>
      </c>
      <c r="C9" s="783">
        <v>22</v>
      </c>
      <c r="D9" s="783">
        <v>10</v>
      </c>
      <c r="E9" s="783">
        <v>5</v>
      </c>
      <c r="F9" s="783">
        <v>7</v>
      </c>
      <c r="G9" s="783">
        <v>38</v>
      </c>
      <c r="H9" s="783">
        <v>24</v>
      </c>
      <c r="I9" s="785">
        <f t="shared" si="0"/>
        <v>35</v>
      </c>
      <c r="J9" s="787">
        <f t="shared" si="1"/>
        <v>22</v>
      </c>
      <c r="K9" s="787">
        <f t="shared" si="2"/>
        <v>35</v>
      </c>
      <c r="L9" s="930"/>
      <c r="M9" s="931"/>
      <c r="N9" s="931"/>
      <c r="O9" s="932"/>
      <c r="Q9" s="366" t="s">
        <v>59</v>
      </c>
      <c r="R9" s="20"/>
      <c r="S9" s="20"/>
      <c r="T9" s="20"/>
      <c r="U9" s="10"/>
      <c r="V9" s="20" t="s">
        <v>532</v>
      </c>
      <c r="W9" s="20"/>
      <c r="X9" s="20"/>
      <c r="Y9" s="20"/>
      <c r="Z9" s="20"/>
      <c r="AA9" s="20"/>
      <c r="AB9" s="20"/>
      <c r="AC9" s="21"/>
    </row>
    <row r="10" spans="1:29" ht="15" customHeight="1" x14ac:dyDescent="0.2">
      <c r="A10" s="358">
        <v>5</v>
      </c>
      <c r="B10" s="54" t="s">
        <v>1180</v>
      </c>
      <c r="C10" s="783">
        <v>22</v>
      </c>
      <c r="D10" s="783">
        <v>9</v>
      </c>
      <c r="E10" s="783">
        <v>5</v>
      </c>
      <c r="F10" s="783">
        <v>8</v>
      </c>
      <c r="G10" s="783">
        <v>27</v>
      </c>
      <c r="H10" s="783">
        <v>28</v>
      </c>
      <c r="I10" s="785">
        <f t="shared" si="0"/>
        <v>32</v>
      </c>
      <c r="J10" s="787">
        <f t="shared" si="1"/>
        <v>22</v>
      </c>
      <c r="K10" s="787">
        <f t="shared" si="2"/>
        <v>32</v>
      </c>
      <c r="L10" s="930"/>
      <c r="M10" s="931"/>
      <c r="N10" s="931"/>
      <c r="O10" s="932"/>
      <c r="Q10" s="366" t="s">
        <v>1088</v>
      </c>
      <c r="R10" s="20"/>
      <c r="S10" s="20"/>
      <c r="T10" s="20"/>
      <c r="U10" s="20" t="s">
        <v>532</v>
      </c>
      <c r="V10" s="10"/>
      <c r="W10" s="20"/>
      <c r="X10" s="20"/>
      <c r="Y10" s="20"/>
      <c r="Z10" s="20"/>
      <c r="AA10" s="20"/>
      <c r="AB10" s="20"/>
      <c r="AC10" s="21"/>
    </row>
    <row r="11" spans="1:29" ht="15" customHeight="1" x14ac:dyDescent="0.2">
      <c r="A11" s="358">
        <v>6</v>
      </c>
      <c r="B11" s="54" t="s">
        <v>1093</v>
      </c>
      <c r="C11" s="783">
        <v>22</v>
      </c>
      <c r="D11" s="783">
        <v>8</v>
      </c>
      <c r="E11" s="783">
        <v>7</v>
      </c>
      <c r="F11" s="783">
        <v>7</v>
      </c>
      <c r="G11" s="783">
        <v>31</v>
      </c>
      <c r="H11" s="783">
        <v>31</v>
      </c>
      <c r="I11" s="785">
        <f t="shared" si="0"/>
        <v>31</v>
      </c>
      <c r="J11" s="787">
        <f t="shared" si="1"/>
        <v>22</v>
      </c>
      <c r="K11" s="787">
        <f t="shared" si="2"/>
        <v>31</v>
      </c>
      <c r="L11" s="930"/>
      <c r="M11" s="931"/>
      <c r="N11" s="931"/>
      <c r="O11" s="932"/>
      <c r="Q11" s="366" t="s">
        <v>1178</v>
      </c>
      <c r="R11" s="20"/>
      <c r="S11" s="20"/>
      <c r="T11" s="20"/>
      <c r="U11" s="20"/>
      <c r="V11" s="20"/>
      <c r="W11" s="10"/>
      <c r="X11" s="20"/>
      <c r="Y11" s="20"/>
      <c r="Z11" s="20"/>
      <c r="AA11" s="20"/>
      <c r="AB11" s="20"/>
      <c r="AC11" s="21"/>
    </row>
    <row r="12" spans="1:29" ht="15" customHeight="1" x14ac:dyDescent="0.2">
      <c r="A12" s="358">
        <v>7</v>
      </c>
      <c r="B12" s="54" t="s">
        <v>529</v>
      </c>
      <c r="C12" s="783">
        <v>22</v>
      </c>
      <c r="D12" s="783">
        <v>7</v>
      </c>
      <c r="E12" s="783">
        <v>8</v>
      </c>
      <c r="F12" s="783">
        <v>7</v>
      </c>
      <c r="G12" s="783">
        <v>34</v>
      </c>
      <c r="H12" s="783">
        <v>30</v>
      </c>
      <c r="I12" s="785">
        <f t="shared" si="0"/>
        <v>29</v>
      </c>
      <c r="J12" s="787">
        <f t="shared" si="1"/>
        <v>22</v>
      </c>
      <c r="K12" s="787">
        <f t="shared" si="2"/>
        <v>29</v>
      </c>
      <c r="L12" s="930"/>
      <c r="M12" s="931"/>
      <c r="N12" s="931"/>
      <c r="O12" s="932"/>
      <c r="Q12" s="366" t="s">
        <v>1089</v>
      </c>
      <c r="R12" s="20"/>
      <c r="S12" s="20"/>
      <c r="T12" s="20"/>
      <c r="U12" s="20"/>
      <c r="V12" s="20"/>
      <c r="W12" s="20"/>
      <c r="X12" s="10"/>
      <c r="Y12" s="20"/>
      <c r="Z12" s="20"/>
      <c r="AA12" s="20"/>
      <c r="AB12" s="20"/>
      <c r="AC12" s="21"/>
    </row>
    <row r="13" spans="1:29" ht="15" customHeight="1" x14ac:dyDescent="0.2">
      <c r="A13" s="358">
        <v>8</v>
      </c>
      <c r="B13" s="54" t="s">
        <v>708</v>
      </c>
      <c r="C13" s="783">
        <v>22</v>
      </c>
      <c r="D13" s="783">
        <v>8</v>
      </c>
      <c r="E13" s="783">
        <v>5</v>
      </c>
      <c r="F13" s="783">
        <v>9</v>
      </c>
      <c r="G13" s="783">
        <v>31</v>
      </c>
      <c r="H13" s="783">
        <v>32</v>
      </c>
      <c r="I13" s="785">
        <f t="shared" si="0"/>
        <v>29</v>
      </c>
      <c r="J13" s="787">
        <f t="shared" si="1"/>
        <v>22</v>
      </c>
      <c r="K13" s="787">
        <f t="shared" si="2"/>
        <v>29</v>
      </c>
      <c r="L13" s="930"/>
      <c r="M13" s="931"/>
      <c r="N13" s="931"/>
      <c r="O13" s="932"/>
      <c r="Q13" s="366" t="s">
        <v>610</v>
      </c>
      <c r="R13" s="20"/>
      <c r="S13" s="20"/>
      <c r="T13" s="20"/>
      <c r="U13" s="20"/>
      <c r="V13" s="20"/>
      <c r="W13" s="20"/>
      <c r="X13" s="20"/>
      <c r="Y13" s="10"/>
      <c r="Z13" s="20"/>
      <c r="AA13" s="20"/>
      <c r="AB13" s="20"/>
      <c r="AC13" s="21"/>
    </row>
    <row r="14" spans="1:29" ht="15" customHeight="1" x14ac:dyDescent="0.2">
      <c r="A14" s="358">
        <v>9</v>
      </c>
      <c r="B14" s="54" t="s">
        <v>106</v>
      </c>
      <c r="C14" s="783">
        <v>22</v>
      </c>
      <c r="D14" s="783">
        <v>8</v>
      </c>
      <c r="E14" s="783">
        <v>4</v>
      </c>
      <c r="F14" s="783">
        <v>10</v>
      </c>
      <c r="G14" s="783">
        <v>28</v>
      </c>
      <c r="H14" s="783">
        <v>40</v>
      </c>
      <c r="I14" s="785">
        <f t="shared" si="0"/>
        <v>28</v>
      </c>
      <c r="J14" s="787">
        <f t="shared" si="1"/>
        <v>22</v>
      </c>
      <c r="K14" s="787">
        <f t="shared" si="2"/>
        <v>28</v>
      </c>
      <c r="L14" s="930"/>
      <c r="M14" s="931"/>
      <c r="N14" s="931"/>
      <c r="O14" s="932"/>
      <c r="Q14" s="366" t="s">
        <v>514</v>
      </c>
      <c r="R14" s="20"/>
      <c r="S14" s="20"/>
      <c r="T14" s="20"/>
      <c r="U14" s="20"/>
      <c r="V14" s="20"/>
      <c r="W14" s="20"/>
      <c r="X14" s="20"/>
      <c r="Y14" s="20"/>
      <c r="Z14" s="10"/>
      <c r="AA14" s="20" t="s">
        <v>532</v>
      </c>
      <c r="AB14" s="20"/>
      <c r="AC14" s="21"/>
    </row>
    <row r="15" spans="1:29" ht="15" customHeight="1" x14ac:dyDescent="0.2">
      <c r="A15" s="358">
        <v>10</v>
      </c>
      <c r="B15" s="54" t="s">
        <v>1498</v>
      </c>
      <c r="C15" s="783">
        <v>22</v>
      </c>
      <c r="D15" s="783">
        <v>7</v>
      </c>
      <c r="E15" s="783">
        <v>6</v>
      </c>
      <c r="F15" s="783">
        <v>9</v>
      </c>
      <c r="G15" s="783">
        <v>40</v>
      </c>
      <c r="H15" s="783">
        <v>36</v>
      </c>
      <c r="I15" s="785">
        <f t="shared" si="0"/>
        <v>27</v>
      </c>
      <c r="J15" s="787">
        <f t="shared" si="1"/>
        <v>22</v>
      </c>
      <c r="K15" s="787">
        <f t="shared" si="2"/>
        <v>27</v>
      </c>
      <c r="L15" s="930"/>
      <c r="M15" s="931"/>
      <c r="N15" s="931"/>
      <c r="O15" s="932"/>
      <c r="Q15" s="366" t="s">
        <v>544</v>
      </c>
      <c r="R15" s="20"/>
      <c r="S15" s="20"/>
      <c r="T15" s="20"/>
      <c r="U15" s="20"/>
      <c r="V15" s="20"/>
      <c r="W15" s="20"/>
      <c r="X15" s="20"/>
      <c r="Y15" s="20"/>
      <c r="Z15" s="20" t="s">
        <v>532</v>
      </c>
      <c r="AA15" s="10"/>
      <c r="AB15" s="20"/>
      <c r="AC15" s="21"/>
    </row>
    <row r="16" spans="1:29" ht="15" customHeight="1" x14ac:dyDescent="0.2">
      <c r="A16" s="358">
        <v>11</v>
      </c>
      <c r="B16" s="54" t="s">
        <v>1092</v>
      </c>
      <c r="C16" s="783">
        <v>22</v>
      </c>
      <c r="D16" s="783">
        <v>5</v>
      </c>
      <c r="E16" s="783">
        <v>4</v>
      </c>
      <c r="F16" s="783">
        <v>13</v>
      </c>
      <c r="G16" s="783">
        <v>29</v>
      </c>
      <c r="H16" s="783">
        <v>45</v>
      </c>
      <c r="I16" s="785">
        <f t="shared" si="0"/>
        <v>19</v>
      </c>
      <c r="J16" s="787">
        <f t="shared" si="1"/>
        <v>22</v>
      </c>
      <c r="K16" s="787">
        <f t="shared" si="2"/>
        <v>19</v>
      </c>
      <c r="L16" s="930"/>
      <c r="M16" s="931"/>
      <c r="N16" s="931"/>
      <c r="O16" s="932"/>
      <c r="Q16" s="366" t="s">
        <v>591</v>
      </c>
      <c r="R16" s="20"/>
      <c r="S16" s="20"/>
      <c r="T16" s="20"/>
      <c r="U16" s="20"/>
      <c r="V16" s="20"/>
      <c r="W16" s="20"/>
      <c r="X16" s="20"/>
      <c r="Y16" s="20"/>
      <c r="Z16" s="20"/>
      <c r="AA16" s="20"/>
      <c r="AB16" s="10"/>
      <c r="AC16" s="21"/>
    </row>
    <row r="17" spans="1:29" ht="15" customHeight="1" thickBot="1" x14ac:dyDescent="0.25">
      <c r="A17" s="359">
        <v>12</v>
      </c>
      <c r="B17" s="55" t="s">
        <v>554</v>
      </c>
      <c r="C17" s="784">
        <v>22</v>
      </c>
      <c r="D17" s="784">
        <v>1</v>
      </c>
      <c r="E17" s="784">
        <v>2</v>
      </c>
      <c r="F17" s="784">
        <v>19</v>
      </c>
      <c r="G17" s="784">
        <v>18</v>
      </c>
      <c r="H17" s="784">
        <v>63</v>
      </c>
      <c r="I17" s="786">
        <f t="shared" si="0"/>
        <v>5</v>
      </c>
      <c r="J17" s="787">
        <f t="shared" si="1"/>
        <v>22</v>
      </c>
      <c r="K17" s="787">
        <f t="shared" si="2"/>
        <v>5</v>
      </c>
      <c r="L17" s="933"/>
      <c r="M17" s="934"/>
      <c r="N17" s="934"/>
      <c r="O17" s="935"/>
      <c r="Q17" s="367" t="s">
        <v>702</v>
      </c>
      <c r="R17" s="23"/>
      <c r="S17" s="23"/>
      <c r="T17" s="23"/>
      <c r="U17" s="23"/>
      <c r="V17" s="23"/>
      <c r="W17" s="23"/>
      <c r="X17" s="23"/>
      <c r="Y17" s="23"/>
      <c r="Z17" s="23"/>
      <c r="AA17" s="23"/>
      <c r="AB17" s="23"/>
      <c r="AC17" s="15"/>
    </row>
    <row r="18" spans="1:29" ht="15" customHeight="1" x14ac:dyDescent="0.2">
      <c r="C18" s="787">
        <f t="shared" ref="C18:H18" si="3">SUM(C6:C17)</f>
        <v>264</v>
      </c>
      <c r="D18" s="787">
        <f t="shared" si="3"/>
        <v>97</v>
      </c>
      <c r="E18" s="787">
        <f t="shared" si="3"/>
        <v>70</v>
      </c>
      <c r="F18" s="787">
        <f t="shared" si="3"/>
        <v>97</v>
      </c>
      <c r="G18" s="787">
        <f t="shared" si="3"/>
        <v>407</v>
      </c>
      <c r="H18" s="787">
        <f t="shared" si="3"/>
        <v>407</v>
      </c>
      <c r="I18" s="787">
        <f>SUM((D18*3)+E18)</f>
        <v>361</v>
      </c>
      <c r="J18" s="787">
        <f t="shared" si="1"/>
        <v>264</v>
      </c>
      <c r="K18" s="787">
        <f t="shared" si="2"/>
        <v>361</v>
      </c>
      <c r="Q18" s="131"/>
      <c r="R18" s="131"/>
      <c r="S18" s="131"/>
      <c r="T18" s="131"/>
      <c r="U18" s="131"/>
      <c r="V18" s="131"/>
      <c r="W18" s="131"/>
      <c r="X18" s="131"/>
      <c r="Y18" s="131"/>
      <c r="Z18" s="131"/>
      <c r="AA18" s="131"/>
      <c r="AB18" s="131"/>
      <c r="AC18" s="131"/>
    </row>
    <row r="19" spans="1:29" ht="15" customHeight="1" thickBot="1" x14ac:dyDescent="0.25">
      <c r="Q19" s="131"/>
      <c r="R19" s="131"/>
      <c r="S19" s="131"/>
      <c r="T19" s="131"/>
      <c r="U19" s="131"/>
      <c r="V19" s="131"/>
      <c r="W19" s="131"/>
      <c r="X19" s="131"/>
      <c r="Y19" s="131"/>
      <c r="Z19" s="131"/>
      <c r="AA19" s="131"/>
      <c r="AB19" s="131"/>
      <c r="AC19" s="131"/>
    </row>
    <row r="20" spans="1:29" ht="15" customHeight="1" thickBot="1" x14ac:dyDescent="0.25">
      <c r="A20" s="1108" t="s">
        <v>2433</v>
      </c>
      <c r="B20" s="1109"/>
      <c r="C20" s="1109"/>
      <c r="D20" s="1109"/>
      <c r="E20" s="1109"/>
      <c r="F20" s="1110"/>
      <c r="G20" s="1105" t="s">
        <v>2432</v>
      </c>
      <c r="H20" s="1106"/>
      <c r="I20" s="1107"/>
      <c r="L20" s="952" t="s">
        <v>538</v>
      </c>
      <c r="M20" s="953"/>
      <c r="N20" s="953"/>
      <c r="O20" s="954"/>
      <c r="Q20" s="131"/>
      <c r="R20" s="131"/>
      <c r="S20" s="131"/>
      <c r="T20" s="131"/>
      <c r="U20" s="131"/>
      <c r="V20" s="131"/>
      <c r="W20" s="131"/>
      <c r="X20" s="131"/>
      <c r="Y20" s="131"/>
      <c r="Z20" s="131"/>
      <c r="AA20" s="131"/>
      <c r="AB20" s="131"/>
      <c r="AC20" s="131"/>
    </row>
    <row r="21" spans="1:29" ht="15" customHeight="1" thickBot="1" x14ac:dyDescent="0.25">
      <c r="A21" s="360" t="s">
        <v>496</v>
      </c>
      <c r="B21" s="361" t="s">
        <v>497</v>
      </c>
      <c r="C21" s="362" t="s">
        <v>498</v>
      </c>
      <c r="D21" s="362" t="s">
        <v>499</v>
      </c>
      <c r="E21" s="362" t="s">
        <v>500</v>
      </c>
      <c r="F21" s="362" t="s">
        <v>501</v>
      </c>
      <c r="G21" s="363" t="s">
        <v>502</v>
      </c>
      <c r="H21" s="363" t="s">
        <v>503</v>
      </c>
      <c r="I21" s="364" t="s">
        <v>504</v>
      </c>
      <c r="L21" s="955"/>
      <c r="M21" s="956"/>
      <c r="N21" s="956"/>
      <c r="O21" s="957"/>
      <c r="Q21" s="24" t="s">
        <v>2430</v>
      </c>
      <c r="R21" s="368" t="s">
        <v>503</v>
      </c>
      <c r="S21" s="368" t="s">
        <v>541</v>
      </c>
      <c r="T21" s="368" t="s">
        <v>716</v>
      </c>
      <c r="U21" s="368" t="s">
        <v>901</v>
      </c>
      <c r="V21" s="368" t="s">
        <v>902</v>
      </c>
      <c r="W21" s="368" t="s">
        <v>44</v>
      </c>
      <c r="X21" s="368" t="s">
        <v>514</v>
      </c>
      <c r="Y21" s="368" t="s">
        <v>702</v>
      </c>
      <c r="Z21" s="368" t="s">
        <v>533</v>
      </c>
      <c r="AA21" s="368" t="s">
        <v>704</v>
      </c>
      <c r="AB21" s="368" t="s">
        <v>2162</v>
      </c>
      <c r="AC21" s="369" t="s">
        <v>813</v>
      </c>
    </row>
    <row r="22" spans="1:29" ht="15" customHeight="1" x14ac:dyDescent="0.2">
      <c r="A22" s="531">
        <v>1</v>
      </c>
      <c r="B22" s="126" t="s">
        <v>816</v>
      </c>
      <c r="C22" s="782">
        <v>22</v>
      </c>
      <c r="D22" s="782">
        <v>13</v>
      </c>
      <c r="E22" s="782">
        <v>5</v>
      </c>
      <c r="F22" s="782">
        <f>SUM(C22-(D22+E22))</f>
        <v>4</v>
      </c>
      <c r="G22" s="782">
        <v>41</v>
      </c>
      <c r="H22" s="782">
        <v>19</v>
      </c>
      <c r="I22" s="789">
        <f>SUM((D22*3)+E22)</f>
        <v>44</v>
      </c>
      <c r="J22" s="787">
        <f t="shared" si="1"/>
        <v>22</v>
      </c>
      <c r="K22" s="787">
        <f t="shared" si="2"/>
        <v>44</v>
      </c>
      <c r="L22" s="927" t="s">
        <v>532</v>
      </c>
      <c r="M22" s="928"/>
      <c r="N22" s="928"/>
      <c r="O22" s="929"/>
      <c r="Q22" s="366" t="s">
        <v>503</v>
      </c>
      <c r="R22" s="10"/>
      <c r="S22" s="20"/>
      <c r="T22" s="20"/>
      <c r="U22" s="20"/>
      <c r="V22" s="20"/>
      <c r="W22" s="20"/>
      <c r="X22" s="20"/>
      <c r="Y22" s="20"/>
      <c r="Z22" s="20"/>
      <c r="AA22" s="20"/>
      <c r="AB22" s="20"/>
      <c r="AC22" s="21"/>
    </row>
    <row r="23" spans="1:29" ht="15" customHeight="1" x14ac:dyDescent="0.2">
      <c r="A23" s="358">
        <v>2</v>
      </c>
      <c r="B23" s="129" t="s">
        <v>1042</v>
      </c>
      <c r="C23" s="783">
        <v>22</v>
      </c>
      <c r="D23" s="783">
        <v>14</v>
      </c>
      <c r="E23" s="783">
        <v>2</v>
      </c>
      <c r="F23" s="783">
        <f>SUM(C23-(D23+E23))</f>
        <v>6</v>
      </c>
      <c r="G23" s="783">
        <v>45</v>
      </c>
      <c r="H23" s="783">
        <v>33</v>
      </c>
      <c r="I23" s="785">
        <f t="shared" ref="I23:I33" si="4">SUM((D23*3)+E23)</f>
        <v>44</v>
      </c>
      <c r="J23" s="787">
        <f t="shared" si="1"/>
        <v>22</v>
      </c>
      <c r="K23" s="787">
        <f t="shared" si="2"/>
        <v>44</v>
      </c>
      <c r="L23" s="930"/>
      <c r="M23" s="931"/>
      <c r="N23" s="931"/>
      <c r="O23" s="932"/>
      <c r="Q23" s="366" t="s">
        <v>541</v>
      </c>
      <c r="R23" s="20"/>
      <c r="S23" s="10"/>
      <c r="T23" s="20"/>
      <c r="U23" s="20"/>
      <c r="V23" s="20"/>
      <c r="W23" s="20"/>
      <c r="X23" s="20"/>
      <c r="Y23" s="20"/>
      <c r="Z23" s="20"/>
      <c r="AA23" s="20"/>
      <c r="AB23" s="20"/>
      <c r="AC23" s="21"/>
    </row>
    <row r="24" spans="1:29" ht="15" customHeight="1" x14ac:dyDescent="0.2">
      <c r="A24" s="358">
        <v>3</v>
      </c>
      <c r="B24" s="129" t="s">
        <v>991</v>
      </c>
      <c r="C24" s="783">
        <v>22</v>
      </c>
      <c r="D24" s="783">
        <v>12</v>
      </c>
      <c r="E24" s="783">
        <v>5</v>
      </c>
      <c r="F24" s="783">
        <f t="shared" ref="F24:F33" si="5">SUM(C24-(D24+E24))</f>
        <v>5</v>
      </c>
      <c r="G24" s="783">
        <v>38</v>
      </c>
      <c r="H24" s="783">
        <v>30</v>
      </c>
      <c r="I24" s="785">
        <f t="shared" si="4"/>
        <v>41</v>
      </c>
      <c r="J24" s="787">
        <f t="shared" si="1"/>
        <v>22</v>
      </c>
      <c r="K24" s="787">
        <f t="shared" si="2"/>
        <v>41</v>
      </c>
      <c r="L24" s="930"/>
      <c r="M24" s="931"/>
      <c r="N24" s="931"/>
      <c r="O24" s="932"/>
      <c r="Q24" s="366" t="s">
        <v>716</v>
      </c>
      <c r="R24" s="20"/>
      <c r="S24" s="20"/>
      <c r="T24" s="10"/>
      <c r="U24" s="20"/>
      <c r="V24" s="20"/>
      <c r="W24" s="20"/>
      <c r="X24" s="20"/>
      <c r="Y24" s="20"/>
      <c r="Z24" s="20"/>
      <c r="AA24" s="20"/>
      <c r="AB24" s="20"/>
      <c r="AC24" s="21"/>
    </row>
    <row r="25" spans="1:29" ht="15" customHeight="1" x14ac:dyDescent="0.2">
      <c r="A25" s="358">
        <v>4</v>
      </c>
      <c r="B25" s="129" t="s">
        <v>1208</v>
      </c>
      <c r="C25" s="783">
        <v>22</v>
      </c>
      <c r="D25" s="783">
        <v>11</v>
      </c>
      <c r="E25" s="783">
        <v>4</v>
      </c>
      <c r="F25" s="783">
        <f t="shared" si="5"/>
        <v>7</v>
      </c>
      <c r="G25" s="783">
        <v>48</v>
      </c>
      <c r="H25" s="783">
        <v>34</v>
      </c>
      <c r="I25" s="785">
        <f t="shared" si="4"/>
        <v>37</v>
      </c>
      <c r="J25" s="787">
        <f t="shared" si="1"/>
        <v>22</v>
      </c>
      <c r="K25" s="787">
        <f t="shared" si="2"/>
        <v>37</v>
      </c>
      <c r="L25" s="930"/>
      <c r="M25" s="931"/>
      <c r="N25" s="931"/>
      <c r="O25" s="932"/>
      <c r="Q25" s="366" t="s">
        <v>901</v>
      </c>
      <c r="R25" s="20"/>
      <c r="S25" s="20"/>
      <c r="T25" s="20"/>
      <c r="U25" s="10"/>
      <c r="V25" s="20" t="s">
        <v>532</v>
      </c>
      <c r="W25" s="20"/>
      <c r="X25" s="20"/>
      <c r="Y25" s="20"/>
      <c r="Z25" s="20"/>
      <c r="AA25" s="20"/>
      <c r="AB25" s="20"/>
      <c r="AC25" s="21"/>
    </row>
    <row r="26" spans="1:29" ht="15" customHeight="1" x14ac:dyDescent="0.2">
      <c r="A26" s="358">
        <v>5</v>
      </c>
      <c r="B26" s="129" t="s">
        <v>174</v>
      </c>
      <c r="C26" s="783">
        <v>22</v>
      </c>
      <c r="D26" s="783">
        <v>9</v>
      </c>
      <c r="E26" s="783">
        <v>5</v>
      </c>
      <c r="F26" s="783">
        <f t="shared" si="5"/>
        <v>8</v>
      </c>
      <c r="G26" s="783">
        <v>29</v>
      </c>
      <c r="H26" s="783">
        <v>23</v>
      </c>
      <c r="I26" s="785">
        <f t="shared" si="4"/>
        <v>32</v>
      </c>
      <c r="J26" s="787">
        <f t="shared" si="1"/>
        <v>22</v>
      </c>
      <c r="K26" s="787">
        <f t="shared" si="2"/>
        <v>32</v>
      </c>
      <c r="L26" s="930"/>
      <c r="M26" s="931"/>
      <c r="N26" s="931"/>
      <c r="O26" s="932"/>
      <c r="Q26" s="366" t="s">
        <v>902</v>
      </c>
      <c r="R26" s="20"/>
      <c r="S26" s="20"/>
      <c r="T26" s="20"/>
      <c r="U26" s="20" t="s">
        <v>532</v>
      </c>
      <c r="V26" s="10"/>
      <c r="W26" s="20"/>
      <c r="X26" s="20"/>
      <c r="Y26" s="20"/>
      <c r="Z26" s="20"/>
      <c r="AA26" s="20"/>
      <c r="AB26" s="20"/>
      <c r="AC26" s="21"/>
    </row>
    <row r="27" spans="1:29" ht="15" customHeight="1" x14ac:dyDescent="0.2">
      <c r="A27" s="358">
        <v>6</v>
      </c>
      <c r="B27" s="129" t="s">
        <v>781</v>
      </c>
      <c r="C27" s="783">
        <v>22</v>
      </c>
      <c r="D27" s="783">
        <v>9</v>
      </c>
      <c r="E27" s="783">
        <v>5</v>
      </c>
      <c r="F27" s="783">
        <f t="shared" si="5"/>
        <v>8</v>
      </c>
      <c r="G27" s="783">
        <v>36</v>
      </c>
      <c r="H27" s="783">
        <v>33</v>
      </c>
      <c r="I27" s="785">
        <f t="shared" si="4"/>
        <v>32</v>
      </c>
      <c r="J27" s="787">
        <f t="shared" si="1"/>
        <v>22</v>
      </c>
      <c r="K27" s="787">
        <f t="shared" si="2"/>
        <v>32</v>
      </c>
      <c r="L27" s="930"/>
      <c r="M27" s="931"/>
      <c r="N27" s="931"/>
      <c r="O27" s="932"/>
      <c r="Q27" s="366" t="s">
        <v>44</v>
      </c>
      <c r="R27" s="20"/>
      <c r="S27" s="20"/>
      <c r="T27" s="20"/>
      <c r="U27" s="20"/>
      <c r="V27" s="20"/>
      <c r="W27" s="10"/>
      <c r="X27" s="20"/>
      <c r="Y27" s="20"/>
      <c r="Z27" s="20"/>
      <c r="AA27" s="20"/>
      <c r="AB27" s="20"/>
      <c r="AC27" s="21"/>
    </row>
    <row r="28" spans="1:29" ht="15" customHeight="1" x14ac:dyDescent="0.2">
      <c r="A28" s="358">
        <v>7</v>
      </c>
      <c r="B28" s="129" t="s">
        <v>2163</v>
      </c>
      <c r="C28" s="783">
        <v>22</v>
      </c>
      <c r="D28" s="783">
        <v>7</v>
      </c>
      <c r="E28" s="783">
        <v>5</v>
      </c>
      <c r="F28" s="783">
        <f t="shared" si="5"/>
        <v>10</v>
      </c>
      <c r="G28" s="783">
        <v>31</v>
      </c>
      <c r="H28" s="783">
        <v>38</v>
      </c>
      <c r="I28" s="785">
        <f t="shared" si="4"/>
        <v>26</v>
      </c>
      <c r="J28" s="787">
        <f t="shared" si="1"/>
        <v>22</v>
      </c>
      <c r="K28" s="787">
        <f t="shared" si="2"/>
        <v>26</v>
      </c>
      <c r="L28" s="930"/>
      <c r="M28" s="931"/>
      <c r="N28" s="931"/>
      <c r="O28" s="932"/>
      <c r="Q28" s="366" t="s">
        <v>514</v>
      </c>
      <c r="R28" s="20"/>
      <c r="S28" s="20"/>
      <c r="T28" s="20"/>
      <c r="U28" s="20"/>
      <c r="V28" s="20"/>
      <c r="W28" s="20"/>
      <c r="X28" s="10"/>
      <c r="Y28" s="20"/>
      <c r="Z28" s="20"/>
      <c r="AA28" s="20"/>
      <c r="AB28" s="20"/>
      <c r="AC28" s="21"/>
    </row>
    <row r="29" spans="1:29" ht="15" customHeight="1" x14ac:dyDescent="0.2">
      <c r="A29" s="358">
        <v>8</v>
      </c>
      <c r="B29" s="129" t="s">
        <v>1598</v>
      </c>
      <c r="C29" s="783">
        <v>22</v>
      </c>
      <c r="D29" s="783">
        <v>6</v>
      </c>
      <c r="E29" s="783">
        <v>6</v>
      </c>
      <c r="F29" s="783">
        <f t="shared" si="5"/>
        <v>10</v>
      </c>
      <c r="G29" s="783">
        <v>32</v>
      </c>
      <c r="H29" s="783">
        <v>47</v>
      </c>
      <c r="I29" s="785">
        <f t="shared" si="4"/>
        <v>24</v>
      </c>
      <c r="J29" s="787">
        <f t="shared" si="1"/>
        <v>22</v>
      </c>
      <c r="K29" s="787">
        <f t="shared" si="2"/>
        <v>24</v>
      </c>
      <c r="L29" s="930"/>
      <c r="M29" s="931"/>
      <c r="N29" s="931"/>
      <c r="O29" s="932"/>
      <c r="Q29" s="366" t="s">
        <v>702</v>
      </c>
      <c r="R29" s="20"/>
      <c r="S29" s="20"/>
      <c r="T29" s="20"/>
      <c r="U29" s="20"/>
      <c r="V29" s="20"/>
      <c r="W29" s="20"/>
      <c r="X29" s="20"/>
      <c r="Y29" s="10"/>
      <c r="Z29" s="20"/>
      <c r="AA29" s="20"/>
      <c r="AB29" s="20"/>
      <c r="AC29" s="21"/>
    </row>
    <row r="30" spans="1:29" ht="15" customHeight="1" x14ac:dyDescent="0.2">
      <c r="A30" s="358">
        <v>9</v>
      </c>
      <c r="B30" s="129" t="s">
        <v>2062</v>
      </c>
      <c r="C30" s="783">
        <v>22</v>
      </c>
      <c r="D30" s="783">
        <v>4</v>
      </c>
      <c r="E30" s="783">
        <v>11</v>
      </c>
      <c r="F30" s="783">
        <f t="shared" si="5"/>
        <v>7</v>
      </c>
      <c r="G30" s="783">
        <v>28</v>
      </c>
      <c r="H30" s="783">
        <v>42</v>
      </c>
      <c r="I30" s="785">
        <f t="shared" si="4"/>
        <v>23</v>
      </c>
      <c r="J30" s="787">
        <f t="shared" si="1"/>
        <v>22</v>
      </c>
      <c r="K30" s="787">
        <f t="shared" si="2"/>
        <v>23</v>
      </c>
      <c r="L30" s="930"/>
      <c r="M30" s="931"/>
      <c r="N30" s="931"/>
      <c r="O30" s="932"/>
      <c r="Q30" s="366" t="s">
        <v>533</v>
      </c>
      <c r="R30" s="20"/>
      <c r="S30" s="20"/>
      <c r="T30" s="20"/>
      <c r="U30" s="20"/>
      <c r="V30" s="20"/>
      <c r="W30" s="20"/>
      <c r="X30" s="20"/>
      <c r="Y30" s="20"/>
      <c r="Z30" s="10"/>
      <c r="AA30" s="20" t="s">
        <v>532</v>
      </c>
      <c r="AB30" s="20"/>
      <c r="AC30" s="21"/>
    </row>
    <row r="31" spans="1:29" ht="15" customHeight="1" x14ac:dyDescent="0.2">
      <c r="A31" s="358">
        <v>10</v>
      </c>
      <c r="B31" s="129" t="s">
        <v>1518</v>
      </c>
      <c r="C31" s="783">
        <v>22</v>
      </c>
      <c r="D31" s="783">
        <v>5</v>
      </c>
      <c r="E31" s="783">
        <v>8</v>
      </c>
      <c r="F31" s="783">
        <f t="shared" si="5"/>
        <v>9</v>
      </c>
      <c r="G31" s="783">
        <v>26</v>
      </c>
      <c r="H31" s="783">
        <v>27</v>
      </c>
      <c r="I31" s="785">
        <f t="shared" si="4"/>
        <v>23</v>
      </c>
      <c r="J31" s="787">
        <f t="shared" si="1"/>
        <v>22</v>
      </c>
      <c r="K31" s="787">
        <f t="shared" si="2"/>
        <v>23</v>
      </c>
      <c r="L31" s="930"/>
      <c r="M31" s="931"/>
      <c r="N31" s="931"/>
      <c r="O31" s="932"/>
      <c r="Q31" s="366" t="s">
        <v>704</v>
      </c>
      <c r="R31" s="20"/>
      <c r="S31" s="20"/>
      <c r="T31" s="20"/>
      <c r="U31" s="20"/>
      <c r="V31" s="20"/>
      <c r="W31" s="20"/>
      <c r="X31" s="20"/>
      <c r="Y31" s="20"/>
      <c r="Z31" s="20" t="s">
        <v>532</v>
      </c>
      <c r="AA31" s="10"/>
      <c r="AB31" s="20"/>
      <c r="AC31" s="21"/>
    </row>
    <row r="32" spans="1:29" ht="15" customHeight="1" x14ac:dyDescent="0.2">
      <c r="A32" s="358">
        <v>11</v>
      </c>
      <c r="B32" s="129" t="s">
        <v>906</v>
      </c>
      <c r="C32" s="783">
        <v>22</v>
      </c>
      <c r="D32" s="783">
        <v>4</v>
      </c>
      <c r="E32" s="783">
        <v>8</v>
      </c>
      <c r="F32" s="783">
        <f t="shared" si="5"/>
        <v>10</v>
      </c>
      <c r="G32" s="783">
        <v>23</v>
      </c>
      <c r="H32" s="783">
        <v>34</v>
      </c>
      <c r="I32" s="785">
        <f t="shared" si="4"/>
        <v>20</v>
      </c>
      <c r="J32" s="787">
        <f t="shared" si="1"/>
        <v>22</v>
      </c>
      <c r="K32" s="787">
        <f t="shared" si="2"/>
        <v>20</v>
      </c>
      <c r="L32" s="930"/>
      <c r="M32" s="931"/>
      <c r="N32" s="931"/>
      <c r="O32" s="932"/>
      <c r="Q32" s="366" t="s">
        <v>2162</v>
      </c>
      <c r="R32" s="20"/>
      <c r="S32" s="20"/>
      <c r="T32" s="20"/>
      <c r="U32" s="20"/>
      <c r="V32" s="20"/>
      <c r="W32" s="20"/>
      <c r="X32" s="20"/>
      <c r="Y32" s="20"/>
      <c r="Z32" s="20"/>
      <c r="AA32" s="20"/>
      <c r="AB32" s="10"/>
      <c r="AC32" s="21"/>
    </row>
    <row r="33" spans="1:34" ht="15" customHeight="1" thickBot="1" x14ac:dyDescent="0.25">
      <c r="A33" s="359">
        <v>12</v>
      </c>
      <c r="B33" s="130" t="s">
        <v>345</v>
      </c>
      <c r="C33" s="784">
        <v>22</v>
      </c>
      <c r="D33" s="784">
        <v>3</v>
      </c>
      <c r="E33" s="784">
        <v>6</v>
      </c>
      <c r="F33" s="784">
        <f t="shared" si="5"/>
        <v>13</v>
      </c>
      <c r="G33" s="784">
        <v>20</v>
      </c>
      <c r="H33" s="784">
        <v>37</v>
      </c>
      <c r="I33" s="786">
        <f t="shared" si="4"/>
        <v>15</v>
      </c>
      <c r="J33" s="787">
        <f t="shared" si="1"/>
        <v>22</v>
      </c>
      <c r="K33" s="787">
        <f t="shared" si="2"/>
        <v>15</v>
      </c>
      <c r="L33" s="933"/>
      <c r="M33" s="934"/>
      <c r="N33" s="934"/>
      <c r="O33" s="935"/>
      <c r="Q33" s="367" t="s">
        <v>813</v>
      </c>
      <c r="R33" s="23"/>
      <c r="S33" s="23"/>
      <c r="T33" s="23"/>
      <c r="U33" s="23"/>
      <c r="V33" s="23"/>
      <c r="W33" s="23"/>
      <c r="X33" s="23"/>
      <c r="Y33" s="23"/>
      <c r="Z33" s="23"/>
      <c r="AA33" s="23"/>
      <c r="AB33" s="23"/>
      <c r="AC33" s="15"/>
    </row>
    <row r="34" spans="1:34" ht="15" customHeight="1" x14ac:dyDescent="0.2">
      <c r="C34" s="787">
        <f t="shared" ref="C34:I34" si="6">SUM(C22:C33)</f>
        <v>264</v>
      </c>
      <c r="D34" s="787">
        <f t="shared" si="6"/>
        <v>97</v>
      </c>
      <c r="E34" s="787">
        <f t="shared" si="6"/>
        <v>70</v>
      </c>
      <c r="F34" s="787">
        <f t="shared" si="6"/>
        <v>97</v>
      </c>
      <c r="G34" s="787">
        <f t="shared" si="6"/>
        <v>397</v>
      </c>
      <c r="H34" s="787">
        <f t="shared" si="6"/>
        <v>397</v>
      </c>
      <c r="I34" s="787">
        <f t="shared" si="6"/>
        <v>361</v>
      </c>
      <c r="J34" s="787">
        <f t="shared" si="1"/>
        <v>264</v>
      </c>
      <c r="K34" s="787">
        <f t="shared" si="2"/>
        <v>361</v>
      </c>
      <c r="L34" s="71"/>
      <c r="M34" s="71"/>
      <c r="N34" s="71"/>
      <c r="O34" s="71"/>
    </row>
    <row r="35" spans="1:34" ht="15" customHeight="1" thickBot="1" x14ac:dyDescent="0.25"/>
    <row r="36" spans="1:34" ht="15" customHeight="1" thickBot="1" x14ac:dyDescent="0.25">
      <c r="A36" s="1332" t="s">
        <v>2434</v>
      </c>
      <c r="B36" s="1333"/>
      <c r="C36" s="1333"/>
      <c r="D36" s="1333"/>
      <c r="E36" s="1333"/>
      <c r="F36" s="1334"/>
      <c r="G36" s="1335" t="s">
        <v>2432</v>
      </c>
      <c r="H36" s="1336"/>
      <c r="I36" s="1337"/>
      <c r="L36" s="952" t="s">
        <v>538</v>
      </c>
      <c r="M36" s="953"/>
      <c r="N36" s="953"/>
      <c r="O36" s="954"/>
    </row>
    <row r="37" spans="1:34" ht="15" customHeight="1" thickBot="1" x14ac:dyDescent="0.25">
      <c r="A37" s="688" t="s">
        <v>496</v>
      </c>
      <c r="B37" s="689" t="s">
        <v>497</v>
      </c>
      <c r="C37" s="690" t="s">
        <v>498</v>
      </c>
      <c r="D37" s="690" t="s">
        <v>499</v>
      </c>
      <c r="E37" s="690" t="s">
        <v>500</v>
      </c>
      <c r="F37" s="690" t="s">
        <v>501</v>
      </c>
      <c r="G37" s="691" t="s">
        <v>502</v>
      </c>
      <c r="H37" s="691" t="s">
        <v>503</v>
      </c>
      <c r="I37" s="692" t="s">
        <v>504</v>
      </c>
      <c r="L37" s="955"/>
      <c r="M37" s="956"/>
      <c r="N37" s="956"/>
      <c r="O37" s="957"/>
      <c r="Q37" s="24" t="s">
        <v>2430</v>
      </c>
      <c r="R37" s="683" t="s">
        <v>1615</v>
      </c>
      <c r="S37" s="683" t="s">
        <v>241</v>
      </c>
      <c r="T37" s="683" t="s">
        <v>1196</v>
      </c>
      <c r="U37" s="683" t="s">
        <v>1503</v>
      </c>
      <c r="V37" s="683" t="s">
        <v>1784</v>
      </c>
      <c r="W37" s="683" t="s">
        <v>500</v>
      </c>
      <c r="X37" s="683" t="s">
        <v>242</v>
      </c>
      <c r="Y37" s="683" t="s">
        <v>610</v>
      </c>
      <c r="Z37" s="683" t="s">
        <v>2089</v>
      </c>
      <c r="AA37" s="683" t="s">
        <v>1959</v>
      </c>
      <c r="AB37" s="683" t="s">
        <v>2090</v>
      </c>
      <c r="AC37" s="683" t="s">
        <v>1587</v>
      </c>
      <c r="AD37" s="684" t="s">
        <v>727</v>
      </c>
      <c r="AG37" s="425"/>
      <c r="AH37" s="425"/>
    </row>
    <row r="38" spans="1:34" ht="15" customHeight="1" x14ac:dyDescent="0.2">
      <c r="A38" s="687">
        <v>1</v>
      </c>
      <c r="B38" s="126" t="s">
        <v>2093</v>
      </c>
      <c r="C38" s="782">
        <v>24</v>
      </c>
      <c r="D38" s="782">
        <v>20</v>
      </c>
      <c r="E38" s="782">
        <v>2</v>
      </c>
      <c r="F38" s="782">
        <f>SUM(C38-(D38+E38))</f>
        <v>2</v>
      </c>
      <c r="G38" s="782">
        <v>88</v>
      </c>
      <c r="H38" s="782">
        <v>26</v>
      </c>
      <c r="I38" s="789">
        <f>SUM((D38*3)+E38)</f>
        <v>62</v>
      </c>
      <c r="J38" s="787">
        <f t="shared" si="1"/>
        <v>24</v>
      </c>
      <c r="K38" s="787">
        <f t="shared" si="2"/>
        <v>62</v>
      </c>
      <c r="L38" s="773" t="s">
        <v>532</v>
      </c>
      <c r="M38" s="774"/>
      <c r="N38" s="774"/>
      <c r="O38" s="775"/>
      <c r="Q38" s="681" t="s">
        <v>1615</v>
      </c>
      <c r="R38" s="10"/>
      <c r="S38" s="20"/>
      <c r="T38" s="20"/>
      <c r="U38" s="20"/>
      <c r="V38" s="20"/>
      <c r="W38" s="20"/>
      <c r="X38" s="20"/>
      <c r="Y38" s="20"/>
      <c r="Z38" s="20"/>
      <c r="AA38" s="20"/>
      <c r="AB38" s="20"/>
      <c r="AC38" s="20"/>
      <c r="AD38" s="21"/>
      <c r="AG38" s="425"/>
      <c r="AH38" s="425"/>
    </row>
    <row r="39" spans="1:34" ht="15" customHeight="1" x14ac:dyDescent="0.2">
      <c r="A39" s="685">
        <v>2</v>
      </c>
      <c r="B39" s="129" t="s">
        <v>2094</v>
      </c>
      <c r="C39" s="783">
        <v>24</v>
      </c>
      <c r="D39" s="783">
        <v>18</v>
      </c>
      <c r="E39" s="783">
        <v>3</v>
      </c>
      <c r="F39" s="783">
        <v>3</v>
      </c>
      <c r="G39" s="783">
        <v>67</v>
      </c>
      <c r="H39" s="783">
        <v>27</v>
      </c>
      <c r="I39" s="785">
        <f t="shared" ref="I39:I50" si="7">SUM((D39*3)+E39)</f>
        <v>57</v>
      </c>
      <c r="J39" s="787">
        <f t="shared" si="1"/>
        <v>24</v>
      </c>
      <c r="K39" s="787">
        <f t="shared" si="2"/>
        <v>57</v>
      </c>
      <c r="L39" s="776"/>
      <c r="M39" s="777"/>
      <c r="N39" s="777"/>
      <c r="O39" s="778"/>
      <c r="Q39" s="681" t="s">
        <v>241</v>
      </c>
      <c r="R39" s="20"/>
      <c r="S39" s="10"/>
      <c r="T39" s="20"/>
      <c r="U39" s="20"/>
      <c r="V39" s="20"/>
      <c r="W39" s="20"/>
      <c r="X39" s="20"/>
      <c r="Y39" s="20"/>
      <c r="Z39" s="20"/>
      <c r="AA39" s="20"/>
      <c r="AB39" s="20"/>
      <c r="AC39" s="20"/>
      <c r="AD39" s="21"/>
      <c r="AG39" s="425"/>
      <c r="AH39" s="425"/>
    </row>
    <row r="40" spans="1:34" ht="15" customHeight="1" x14ac:dyDescent="0.2">
      <c r="A40" s="685">
        <v>3</v>
      </c>
      <c r="B40" s="129" t="s">
        <v>1497</v>
      </c>
      <c r="C40" s="783">
        <v>24</v>
      </c>
      <c r="D40" s="783">
        <v>15</v>
      </c>
      <c r="E40" s="783">
        <v>1</v>
      </c>
      <c r="F40" s="783">
        <v>8</v>
      </c>
      <c r="G40" s="783">
        <v>57</v>
      </c>
      <c r="H40" s="783">
        <v>39</v>
      </c>
      <c r="I40" s="785">
        <f t="shared" si="7"/>
        <v>46</v>
      </c>
      <c r="J40" s="787">
        <f t="shared" si="1"/>
        <v>24</v>
      </c>
      <c r="K40" s="787">
        <f t="shared" si="2"/>
        <v>46</v>
      </c>
      <c r="L40" s="776"/>
      <c r="M40" s="777"/>
      <c r="N40" s="777"/>
      <c r="O40" s="778"/>
      <c r="Q40" s="681" t="s">
        <v>1196</v>
      </c>
      <c r="R40" s="20"/>
      <c r="S40" s="20"/>
      <c r="T40" s="10"/>
      <c r="U40" s="20"/>
      <c r="V40" s="20"/>
      <c r="W40" s="20"/>
      <c r="X40" s="20"/>
      <c r="Y40" s="20"/>
      <c r="Z40" s="20"/>
      <c r="AA40" s="20"/>
      <c r="AB40" s="20"/>
      <c r="AC40" s="20"/>
      <c r="AD40" s="21"/>
      <c r="AG40" s="425"/>
      <c r="AH40" s="425"/>
    </row>
    <row r="41" spans="1:34" ht="15" customHeight="1" x14ac:dyDescent="0.2">
      <c r="A41" s="685">
        <v>4</v>
      </c>
      <c r="B41" s="129" t="s">
        <v>1548</v>
      </c>
      <c r="C41" s="783">
        <v>24</v>
      </c>
      <c r="D41" s="783">
        <v>13</v>
      </c>
      <c r="E41" s="783">
        <v>4</v>
      </c>
      <c r="F41" s="783">
        <f t="shared" ref="F41:F50" si="8">SUM(C41-(D41+E41))</f>
        <v>7</v>
      </c>
      <c r="G41" s="783">
        <v>68</v>
      </c>
      <c r="H41" s="783">
        <v>46</v>
      </c>
      <c r="I41" s="785">
        <f t="shared" si="7"/>
        <v>43</v>
      </c>
      <c r="J41" s="787">
        <f t="shared" si="1"/>
        <v>24</v>
      </c>
      <c r="K41" s="787">
        <f t="shared" si="2"/>
        <v>43</v>
      </c>
      <c r="L41" s="776"/>
      <c r="M41" s="777"/>
      <c r="N41" s="777"/>
      <c r="O41" s="778"/>
      <c r="Q41" s="681" t="s">
        <v>1503</v>
      </c>
      <c r="R41" s="20"/>
      <c r="S41" s="20"/>
      <c r="T41" s="20"/>
      <c r="U41" s="10"/>
      <c r="V41" s="20"/>
      <c r="W41" s="20"/>
      <c r="X41" s="20"/>
      <c r="Y41" s="20"/>
      <c r="Z41" s="20"/>
      <c r="AA41" s="20"/>
      <c r="AB41" s="20"/>
      <c r="AC41" s="20"/>
      <c r="AD41" s="21"/>
      <c r="AG41" s="425"/>
      <c r="AH41" s="425"/>
    </row>
    <row r="42" spans="1:34" ht="15" customHeight="1" x14ac:dyDescent="0.2">
      <c r="A42" s="685">
        <v>5</v>
      </c>
      <c r="B42" s="129" t="s">
        <v>1090</v>
      </c>
      <c r="C42" s="783">
        <v>24</v>
      </c>
      <c r="D42" s="783">
        <v>11</v>
      </c>
      <c r="E42" s="783">
        <v>6</v>
      </c>
      <c r="F42" s="783">
        <f t="shared" si="8"/>
        <v>7</v>
      </c>
      <c r="G42" s="783">
        <v>45</v>
      </c>
      <c r="H42" s="783">
        <v>45</v>
      </c>
      <c r="I42" s="785">
        <f t="shared" si="7"/>
        <v>39</v>
      </c>
      <c r="J42" s="787">
        <f t="shared" si="1"/>
        <v>24</v>
      </c>
      <c r="K42" s="787">
        <f t="shared" si="2"/>
        <v>39</v>
      </c>
      <c r="L42" s="776"/>
      <c r="M42" s="777"/>
      <c r="N42" s="777"/>
      <c r="O42" s="778"/>
      <c r="Q42" s="681" t="s">
        <v>1784</v>
      </c>
      <c r="R42" s="20"/>
      <c r="S42" s="20"/>
      <c r="T42" s="20"/>
      <c r="U42" s="20"/>
      <c r="V42" s="10"/>
      <c r="W42" s="20" t="s">
        <v>532</v>
      </c>
      <c r="X42" s="20"/>
      <c r="Y42" s="20"/>
      <c r="Z42" s="20"/>
      <c r="AA42" s="20"/>
      <c r="AB42" s="20"/>
      <c r="AC42" s="20"/>
      <c r="AD42" s="21"/>
      <c r="AG42" s="425"/>
      <c r="AH42" s="425"/>
    </row>
    <row r="43" spans="1:34" ht="15" customHeight="1" x14ac:dyDescent="0.2">
      <c r="A43" s="685">
        <v>6</v>
      </c>
      <c r="B43" s="129" t="s">
        <v>245</v>
      </c>
      <c r="C43" s="783">
        <v>24</v>
      </c>
      <c r="D43" s="783">
        <v>11</v>
      </c>
      <c r="E43" s="783">
        <v>5</v>
      </c>
      <c r="F43" s="783">
        <f t="shared" si="8"/>
        <v>8</v>
      </c>
      <c r="G43" s="783">
        <v>46</v>
      </c>
      <c r="H43" s="783">
        <v>38</v>
      </c>
      <c r="I43" s="785">
        <f t="shared" si="7"/>
        <v>38</v>
      </c>
      <c r="J43" s="787">
        <f t="shared" si="1"/>
        <v>24</v>
      </c>
      <c r="K43" s="787">
        <f t="shared" si="2"/>
        <v>38</v>
      </c>
      <c r="L43" s="776"/>
      <c r="M43" s="777"/>
      <c r="N43" s="777"/>
      <c r="O43" s="778"/>
      <c r="Q43" s="681" t="s">
        <v>500</v>
      </c>
      <c r="R43" s="20"/>
      <c r="S43" s="20"/>
      <c r="T43" s="20"/>
      <c r="U43" s="20"/>
      <c r="V43" s="20" t="s">
        <v>532</v>
      </c>
      <c r="W43" s="10"/>
      <c r="X43" s="20"/>
      <c r="Y43" s="20"/>
      <c r="Z43" s="20"/>
      <c r="AA43" s="20"/>
      <c r="AB43" s="20"/>
      <c r="AC43" s="20"/>
      <c r="AD43" s="21"/>
      <c r="AG43" s="425"/>
      <c r="AH43" s="425"/>
    </row>
    <row r="44" spans="1:34" ht="15" customHeight="1" x14ac:dyDescent="0.2">
      <c r="A44" s="685">
        <v>7</v>
      </c>
      <c r="B44" s="129" t="s">
        <v>1589</v>
      </c>
      <c r="C44" s="783">
        <v>24</v>
      </c>
      <c r="D44" s="783">
        <v>11</v>
      </c>
      <c r="E44" s="783">
        <v>3</v>
      </c>
      <c r="F44" s="783">
        <f t="shared" si="8"/>
        <v>10</v>
      </c>
      <c r="G44" s="783">
        <v>45</v>
      </c>
      <c r="H44" s="783">
        <v>55</v>
      </c>
      <c r="I44" s="785">
        <f t="shared" si="7"/>
        <v>36</v>
      </c>
      <c r="J44" s="787">
        <f t="shared" si="1"/>
        <v>24</v>
      </c>
      <c r="K44" s="787">
        <f t="shared" si="2"/>
        <v>36</v>
      </c>
      <c r="L44" s="776"/>
      <c r="M44" s="777"/>
      <c r="N44" s="777"/>
      <c r="O44" s="778"/>
      <c r="Q44" s="681" t="s">
        <v>242</v>
      </c>
      <c r="R44" s="20"/>
      <c r="S44" s="20"/>
      <c r="T44" s="20"/>
      <c r="U44" s="20"/>
      <c r="V44" s="20"/>
      <c r="W44" s="20"/>
      <c r="X44" s="10"/>
      <c r="Y44" s="20"/>
      <c r="Z44" s="20"/>
      <c r="AA44" s="20"/>
      <c r="AB44" s="20"/>
      <c r="AC44" s="20"/>
      <c r="AD44" s="21"/>
      <c r="AG44" s="425"/>
      <c r="AH44" s="425"/>
    </row>
    <row r="45" spans="1:34" ht="15" customHeight="1" x14ac:dyDescent="0.2">
      <c r="A45" s="685">
        <v>8</v>
      </c>
      <c r="B45" s="129" t="s">
        <v>2204</v>
      </c>
      <c r="C45" s="783">
        <v>24</v>
      </c>
      <c r="D45" s="783">
        <v>10</v>
      </c>
      <c r="E45" s="783">
        <v>5</v>
      </c>
      <c r="F45" s="783">
        <f t="shared" si="8"/>
        <v>9</v>
      </c>
      <c r="G45" s="783">
        <v>46</v>
      </c>
      <c r="H45" s="783">
        <v>50</v>
      </c>
      <c r="I45" s="785">
        <f t="shared" si="7"/>
        <v>35</v>
      </c>
      <c r="J45" s="787">
        <f t="shared" si="1"/>
        <v>24</v>
      </c>
      <c r="K45" s="787">
        <f t="shared" si="2"/>
        <v>35</v>
      </c>
      <c r="L45" s="776"/>
      <c r="M45" s="777"/>
      <c r="N45" s="777"/>
      <c r="O45" s="778"/>
      <c r="Q45" s="681" t="s">
        <v>610</v>
      </c>
      <c r="R45" s="20"/>
      <c r="S45" s="20"/>
      <c r="T45" s="20"/>
      <c r="U45" s="20"/>
      <c r="V45" s="20"/>
      <c r="W45" s="20"/>
      <c r="X45" s="20"/>
      <c r="Y45" s="10"/>
      <c r="Z45" s="20"/>
      <c r="AA45" s="20"/>
      <c r="AB45" s="20"/>
      <c r="AC45" s="20"/>
      <c r="AD45" s="21"/>
      <c r="AG45" s="425"/>
      <c r="AH45" s="425"/>
    </row>
    <row r="46" spans="1:34" ht="15" customHeight="1" x14ac:dyDescent="0.2">
      <c r="A46" s="685">
        <v>9</v>
      </c>
      <c r="B46" s="129" t="s">
        <v>1200</v>
      </c>
      <c r="C46" s="783">
        <v>24</v>
      </c>
      <c r="D46" s="783">
        <v>8</v>
      </c>
      <c r="E46" s="783">
        <v>2</v>
      </c>
      <c r="F46" s="783">
        <f t="shared" si="8"/>
        <v>14</v>
      </c>
      <c r="G46" s="783">
        <v>38</v>
      </c>
      <c r="H46" s="783">
        <v>49</v>
      </c>
      <c r="I46" s="785">
        <f t="shared" si="7"/>
        <v>26</v>
      </c>
      <c r="J46" s="787">
        <f t="shared" si="1"/>
        <v>24</v>
      </c>
      <c r="K46" s="787">
        <f t="shared" si="2"/>
        <v>26</v>
      </c>
      <c r="L46" s="776"/>
      <c r="M46" s="777"/>
      <c r="N46" s="777"/>
      <c r="O46" s="778"/>
      <c r="Q46" s="681" t="s">
        <v>2089</v>
      </c>
      <c r="R46" s="20"/>
      <c r="S46" s="20"/>
      <c r="T46" s="20"/>
      <c r="U46" s="20"/>
      <c r="V46" s="20"/>
      <c r="W46" s="20"/>
      <c r="X46" s="20"/>
      <c r="Y46" s="20"/>
      <c r="Z46" s="10"/>
      <c r="AA46" s="20"/>
      <c r="AB46" s="20"/>
      <c r="AC46" s="20"/>
      <c r="AD46" s="21"/>
      <c r="AG46" s="425"/>
      <c r="AH46" s="425"/>
    </row>
    <row r="47" spans="1:34" ht="15" customHeight="1" x14ac:dyDescent="0.2">
      <c r="A47" s="685">
        <v>10</v>
      </c>
      <c r="B47" s="129" t="s">
        <v>2061</v>
      </c>
      <c r="C47" s="783">
        <v>24</v>
      </c>
      <c r="D47" s="783">
        <v>7</v>
      </c>
      <c r="E47" s="783">
        <v>4</v>
      </c>
      <c r="F47" s="783">
        <f t="shared" si="8"/>
        <v>13</v>
      </c>
      <c r="G47" s="783">
        <v>48</v>
      </c>
      <c r="H47" s="783">
        <v>56</v>
      </c>
      <c r="I47" s="785">
        <f t="shared" si="7"/>
        <v>25</v>
      </c>
      <c r="J47" s="787">
        <f t="shared" si="1"/>
        <v>24</v>
      </c>
      <c r="K47" s="787">
        <f t="shared" si="2"/>
        <v>25</v>
      </c>
      <c r="L47" s="776"/>
      <c r="M47" s="777"/>
      <c r="N47" s="777"/>
      <c r="O47" s="778"/>
      <c r="Q47" s="681" t="s">
        <v>1959</v>
      </c>
      <c r="R47" s="20"/>
      <c r="S47" s="20"/>
      <c r="T47" s="20"/>
      <c r="U47" s="20"/>
      <c r="V47" s="20"/>
      <c r="W47" s="20"/>
      <c r="X47" s="20"/>
      <c r="Y47" s="20"/>
      <c r="Z47" s="20"/>
      <c r="AA47" s="10"/>
      <c r="AB47" s="20" t="s">
        <v>532</v>
      </c>
      <c r="AC47" s="20"/>
      <c r="AD47" s="21"/>
      <c r="AG47" s="425"/>
      <c r="AH47" s="425"/>
    </row>
    <row r="48" spans="1:34" ht="15" customHeight="1" x14ac:dyDescent="0.2">
      <c r="A48" s="685">
        <v>11</v>
      </c>
      <c r="B48" s="129" t="s">
        <v>244</v>
      </c>
      <c r="C48" s="783">
        <v>24</v>
      </c>
      <c r="D48" s="783">
        <v>5</v>
      </c>
      <c r="E48" s="783">
        <v>1</v>
      </c>
      <c r="F48" s="783">
        <f t="shared" si="8"/>
        <v>18</v>
      </c>
      <c r="G48" s="783">
        <v>42</v>
      </c>
      <c r="H48" s="783">
        <v>81</v>
      </c>
      <c r="I48" s="785">
        <f t="shared" si="7"/>
        <v>16</v>
      </c>
      <c r="J48" s="787">
        <f t="shared" si="1"/>
        <v>24</v>
      </c>
      <c r="K48" s="787">
        <f t="shared" si="2"/>
        <v>16</v>
      </c>
      <c r="L48" s="776"/>
      <c r="M48" s="777"/>
      <c r="N48" s="777"/>
      <c r="O48" s="778"/>
      <c r="Q48" s="681" t="s">
        <v>2090</v>
      </c>
      <c r="R48" s="20"/>
      <c r="S48" s="20"/>
      <c r="T48" s="20"/>
      <c r="U48" s="20"/>
      <c r="V48" s="20"/>
      <c r="W48" s="20"/>
      <c r="X48" s="20"/>
      <c r="Y48" s="20"/>
      <c r="Z48" s="20"/>
      <c r="AA48" s="20" t="s">
        <v>532</v>
      </c>
      <c r="AB48" s="10"/>
      <c r="AC48" s="20"/>
      <c r="AD48" s="21"/>
      <c r="AG48" s="425"/>
      <c r="AH48" s="425"/>
    </row>
    <row r="49" spans="1:34" ht="15" customHeight="1" x14ac:dyDescent="0.2">
      <c r="A49" s="685">
        <v>12</v>
      </c>
      <c r="B49" s="129" t="s">
        <v>1139</v>
      </c>
      <c r="C49" s="783">
        <v>24</v>
      </c>
      <c r="D49" s="783">
        <v>5</v>
      </c>
      <c r="E49" s="783">
        <v>0</v>
      </c>
      <c r="F49" s="783">
        <f t="shared" si="8"/>
        <v>19</v>
      </c>
      <c r="G49" s="783">
        <v>38</v>
      </c>
      <c r="H49" s="783">
        <v>78</v>
      </c>
      <c r="I49" s="785">
        <f t="shared" si="7"/>
        <v>15</v>
      </c>
      <c r="J49" s="787">
        <f t="shared" si="1"/>
        <v>24</v>
      </c>
      <c r="K49" s="787">
        <f t="shared" si="2"/>
        <v>15</v>
      </c>
      <c r="L49" s="776"/>
      <c r="M49" s="777"/>
      <c r="N49" s="777"/>
      <c r="O49" s="778"/>
      <c r="Q49" s="681" t="s">
        <v>1587</v>
      </c>
      <c r="R49" s="20"/>
      <c r="S49" s="20"/>
      <c r="T49" s="20"/>
      <c r="U49" s="20"/>
      <c r="V49" s="20"/>
      <c r="W49" s="20"/>
      <c r="X49" s="20"/>
      <c r="Y49" s="20"/>
      <c r="Z49" s="20"/>
      <c r="AA49" s="20"/>
      <c r="AB49" s="20"/>
      <c r="AC49" s="10"/>
      <c r="AD49" s="21"/>
      <c r="AG49" s="425"/>
      <c r="AH49" s="425"/>
    </row>
    <row r="50" spans="1:34" ht="15" customHeight="1" thickBot="1" x14ac:dyDescent="0.25">
      <c r="A50" s="686">
        <v>13</v>
      </c>
      <c r="B50" s="130" t="s">
        <v>616</v>
      </c>
      <c r="C50" s="784">
        <v>24</v>
      </c>
      <c r="D50" s="784">
        <v>3</v>
      </c>
      <c r="E50" s="784">
        <v>2</v>
      </c>
      <c r="F50" s="784">
        <f t="shared" si="8"/>
        <v>19</v>
      </c>
      <c r="G50" s="784">
        <v>30</v>
      </c>
      <c r="H50" s="784">
        <v>68</v>
      </c>
      <c r="I50" s="786">
        <f t="shared" si="7"/>
        <v>11</v>
      </c>
      <c r="J50" s="787">
        <f t="shared" si="1"/>
        <v>24</v>
      </c>
      <c r="K50" s="787">
        <f t="shared" si="2"/>
        <v>11</v>
      </c>
      <c r="L50" s="779"/>
      <c r="M50" s="780"/>
      <c r="N50" s="780"/>
      <c r="O50" s="781"/>
      <c r="Q50" s="682" t="s">
        <v>727</v>
      </c>
      <c r="R50" s="23"/>
      <c r="S50" s="23"/>
      <c r="T50" s="23"/>
      <c r="U50" s="23"/>
      <c r="V50" s="23"/>
      <c r="W50" s="23"/>
      <c r="X50" s="23"/>
      <c r="Y50" s="23"/>
      <c r="Z50" s="23"/>
      <c r="AA50" s="23"/>
      <c r="AB50" s="23"/>
      <c r="AC50" s="23"/>
      <c r="AD50" s="15"/>
    </row>
    <row r="51" spans="1:34" ht="15" customHeight="1" x14ac:dyDescent="0.2">
      <c r="C51" s="787">
        <f t="shared" ref="C51:I51" si="9">SUM(C38:C50)</f>
        <v>312</v>
      </c>
      <c r="D51" s="787">
        <f t="shared" si="9"/>
        <v>137</v>
      </c>
      <c r="E51" s="787">
        <f t="shared" si="9"/>
        <v>38</v>
      </c>
      <c r="F51" s="787">
        <f t="shared" si="9"/>
        <v>137</v>
      </c>
      <c r="G51" s="787">
        <f t="shared" si="9"/>
        <v>658</v>
      </c>
      <c r="H51" s="787">
        <f t="shared" si="9"/>
        <v>658</v>
      </c>
      <c r="I51" s="787">
        <f t="shared" si="9"/>
        <v>449</v>
      </c>
      <c r="J51" s="787">
        <f t="shared" si="1"/>
        <v>312</v>
      </c>
      <c r="K51" s="787">
        <f t="shared" si="2"/>
        <v>449</v>
      </c>
    </row>
    <row r="52" spans="1:34" ht="15" customHeight="1" thickBot="1" x14ac:dyDescent="0.25">
      <c r="AH52" s="839"/>
    </row>
    <row r="53" spans="1:34" ht="15" customHeight="1" thickBot="1" x14ac:dyDescent="0.25">
      <c r="A53" s="1239" t="s">
        <v>2435</v>
      </c>
      <c r="B53" s="1240"/>
      <c r="C53" s="1240"/>
      <c r="D53" s="1240"/>
      <c r="E53" s="1240"/>
      <c r="F53" s="1241"/>
      <c r="G53" s="1236" t="s">
        <v>2432</v>
      </c>
      <c r="H53" s="1237"/>
      <c r="I53" s="1238"/>
      <c r="L53" s="952" t="s">
        <v>538</v>
      </c>
      <c r="M53" s="953"/>
      <c r="N53" s="953"/>
      <c r="O53" s="954"/>
      <c r="AH53" s="839"/>
    </row>
    <row r="54" spans="1:34" ht="15" customHeight="1" thickBot="1" x14ac:dyDescent="0.25">
      <c r="A54" s="508" t="s">
        <v>496</v>
      </c>
      <c r="B54" s="509" t="s">
        <v>497</v>
      </c>
      <c r="C54" s="510" t="s">
        <v>498</v>
      </c>
      <c r="D54" s="510" t="s">
        <v>499</v>
      </c>
      <c r="E54" s="510" t="s">
        <v>500</v>
      </c>
      <c r="F54" s="510" t="s">
        <v>501</v>
      </c>
      <c r="G54" s="511" t="s">
        <v>502</v>
      </c>
      <c r="H54" s="511" t="s">
        <v>503</v>
      </c>
      <c r="I54" s="512" t="s">
        <v>504</v>
      </c>
      <c r="L54" s="955"/>
      <c r="M54" s="956"/>
      <c r="N54" s="956"/>
      <c r="O54" s="957"/>
      <c r="Q54" s="24" t="s">
        <v>2430</v>
      </c>
      <c r="R54" s="420" t="s">
        <v>506</v>
      </c>
      <c r="S54" s="420" t="s">
        <v>158</v>
      </c>
      <c r="T54" s="420" t="s">
        <v>700</v>
      </c>
      <c r="U54" s="420" t="s">
        <v>511</v>
      </c>
      <c r="V54" s="420" t="s">
        <v>610</v>
      </c>
      <c r="W54" s="420" t="s">
        <v>566</v>
      </c>
      <c r="X54" s="420" t="s">
        <v>322</v>
      </c>
      <c r="Y54" s="420" t="s">
        <v>501</v>
      </c>
      <c r="Z54" s="420" t="s">
        <v>769</v>
      </c>
      <c r="AA54" s="420" t="s">
        <v>120</v>
      </c>
      <c r="AB54" s="420" t="s">
        <v>547</v>
      </c>
      <c r="AC54" s="421" t="s">
        <v>1306</v>
      </c>
      <c r="AH54" s="839"/>
    </row>
    <row r="55" spans="1:34" ht="15" customHeight="1" x14ac:dyDescent="0.2">
      <c r="A55" s="518">
        <v>1</v>
      </c>
      <c r="B55" s="53" t="s">
        <v>761</v>
      </c>
      <c r="C55" s="46">
        <v>22</v>
      </c>
      <c r="D55" s="46">
        <v>15</v>
      </c>
      <c r="E55" s="46">
        <v>4</v>
      </c>
      <c r="F55" s="46">
        <v>3</v>
      </c>
      <c r="G55" s="46">
        <v>61</v>
      </c>
      <c r="H55" s="46">
        <v>31</v>
      </c>
      <c r="I55" s="788">
        <f>SUM((D55*3)+E55)</f>
        <v>49</v>
      </c>
      <c r="J55" s="787">
        <f t="shared" si="1"/>
        <v>22</v>
      </c>
      <c r="K55" s="787">
        <f t="shared" si="2"/>
        <v>49</v>
      </c>
      <c r="L55" s="927" t="s">
        <v>532</v>
      </c>
      <c r="M55" s="928"/>
      <c r="N55" s="928"/>
      <c r="O55" s="929"/>
      <c r="Q55" s="422" t="s">
        <v>506</v>
      </c>
      <c r="R55" s="10"/>
      <c r="S55" s="20"/>
      <c r="T55" s="20"/>
      <c r="U55" s="20"/>
      <c r="V55" s="20"/>
      <c r="W55" s="20"/>
      <c r="X55" s="20"/>
      <c r="Y55" s="20"/>
      <c r="Z55" s="20" t="s">
        <v>1490</v>
      </c>
      <c r="AA55" s="20"/>
      <c r="AB55" s="20"/>
      <c r="AC55" s="21"/>
      <c r="AH55" s="839"/>
    </row>
    <row r="56" spans="1:34" ht="15" customHeight="1" x14ac:dyDescent="0.2">
      <c r="A56" s="514">
        <v>2</v>
      </c>
      <c r="B56" s="54" t="s">
        <v>767</v>
      </c>
      <c r="C56" s="783">
        <v>22</v>
      </c>
      <c r="D56" s="783">
        <v>13</v>
      </c>
      <c r="E56" s="783">
        <v>4</v>
      </c>
      <c r="F56" s="783">
        <f t="shared" ref="F56:F65" si="10">SUM(C56-(D56+E56))</f>
        <v>5</v>
      </c>
      <c r="G56" s="783">
        <v>48</v>
      </c>
      <c r="H56" s="783">
        <v>27</v>
      </c>
      <c r="I56" s="785">
        <f t="shared" ref="I56:I66" si="11">SUM((D56*3)+E56)</f>
        <v>43</v>
      </c>
      <c r="J56" s="787">
        <f t="shared" si="1"/>
        <v>22</v>
      </c>
      <c r="K56" s="787">
        <f t="shared" si="2"/>
        <v>43</v>
      </c>
      <c r="L56" s="930"/>
      <c r="M56" s="931"/>
      <c r="N56" s="931"/>
      <c r="O56" s="932"/>
      <c r="Q56" s="422" t="s">
        <v>158</v>
      </c>
      <c r="R56" s="20"/>
      <c r="S56" s="10"/>
      <c r="T56" s="20"/>
      <c r="U56" s="20"/>
      <c r="V56" s="20"/>
      <c r="W56" s="20"/>
      <c r="X56" s="20"/>
      <c r="Y56" s="20"/>
      <c r="Z56" s="20" t="s">
        <v>844</v>
      </c>
      <c r="AA56" s="20"/>
      <c r="AB56" s="20"/>
      <c r="AC56" s="21"/>
      <c r="AH56" s="839"/>
    </row>
    <row r="57" spans="1:34" ht="15" customHeight="1" x14ac:dyDescent="0.2">
      <c r="A57" s="514">
        <v>3</v>
      </c>
      <c r="B57" s="54" t="s">
        <v>2170</v>
      </c>
      <c r="C57" s="783">
        <v>22</v>
      </c>
      <c r="D57" s="783">
        <v>12</v>
      </c>
      <c r="E57" s="783">
        <v>4</v>
      </c>
      <c r="F57" s="783">
        <f t="shared" si="10"/>
        <v>6</v>
      </c>
      <c r="G57" s="783">
        <v>34</v>
      </c>
      <c r="H57" s="783">
        <v>21</v>
      </c>
      <c r="I57" s="785">
        <f t="shared" si="11"/>
        <v>40</v>
      </c>
      <c r="J57" s="787">
        <f t="shared" si="1"/>
        <v>22</v>
      </c>
      <c r="K57" s="787">
        <f t="shared" si="2"/>
        <v>40</v>
      </c>
      <c r="L57" s="930"/>
      <c r="M57" s="931"/>
      <c r="N57" s="931"/>
      <c r="O57" s="932"/>
      <c r="Q57" s="422" t="s">
        <v>700</v>
      </c>
      <c r="R57" s="20"/>
      <c r="S57" s="20"/>
      <c r="T57" s="10"/>
      <c r="U57" s="20"/>
      <c r="V57" s="20"/>
      <c r="W57" s="20"/>
      <c r="X57" s="20"/>
      <c r="Y57" s="20"/>
      <c r="Z57" s="20" t="s">
        <v>1539</v>
      </c>
      <c r="AA57" s="20"/>
      <c r="AB57" s="20"/>
      <c r="AC57" s="21"/>
      <c r="AH57" s="839"/>
    </row>
    <row r="58" spans="1:34" ht="15" customHeight="1" x14ac:dyDescent="0.2">
      <c r="A58" s="514">
        <v>4</v>
      </c>
      <c r="B58" s="54" t="s">
        <v>1307</v>
      </c>
      <c r="C58" s="783">
        <v>22</v>
      </c>
      <c r="D58" s="783">
        <v>10</v>
      </c>
      <c r="E58" s="783">
        <v>7</v>
      </c>
      <c r="F58" s="783">
        <f t="shared" si="10"/>
        <v>5</v>
      </c>
      <c r="G58" s="783">
        <v>38</v>
      </c>
      <c r="H58" s="783">
        <v>27</v>
      </c>
      <c r="I58" s="785">
        <f t="shared" si="11"/>
        <v>37</v>
      </c>
      <c r="J58" s="787">
        <f t="shared" si="1"/>
        <v>22</v>
      </c>
      <c r="K58" s="787">
        <f t="shared" si="2"/>
        <v>37</v>
      </c>
      <c r="L58" s="930"/>
      <c r="M58" s="931"/>
      <c r="N58" s="931"/>
      <c r="O58" s="932"/>
      <c r="Q58" s="422" t="s">
        <v>511</v>
      </c>
      <c r="R58" s="20"/>
      <c r="S58" s="20"/>
      <c r="T58" s="20"/>
      <c r="U58" s="10"/>
      <c r="V58" s="20"/>
      <c r="W58" s="20"/>
      <c r="X58" s="20"/>
      <c r="Y58" s="20"/>
      <c r="Z58" s="20" t="s">
        <v>1602</v>
      </c>
      <c r="AA58" s="20"/>
      <c r="AB58" s="20"/>
      <c r="AC58" s="21"/>
      <c r="AH58" s="839"/>
    </row>
    <row r="59" spans="1:34" ht="15" customHeight="1" x14ac:dyDescent="0.2">
      <c r="A59" s="514">
        <v>5</v>
      </c>
      <c r="B59" s="54" t="s">
        <v>128</v>
      </c>
      <c r="C59" s="783">
        <v>22</v>
      </c>
      <c r="D59" s="783">
        <v>10</v>
      </c>
      <c r="E59" s="783">
        <v>5</v>
      </c>
      <c r="F59" s="783">
        <f t="shared" si="10"/>
        <v>7</v>
      </c>
      <c r="G59" s="783">
        <v>40</v>
      </c>
      <c r="H59" s="783">
        <v>38</v>
      </c>
      <c r="I59" s="785">
        <f t="shared" si="11"/>
        <v>35</v>
      </c>
      <c r="J59" s="787">
        <f t="shared" si="1"/>
        <v>22</v>
      </c>
      <c r="K59" s="787">
        <f t="shared" si="2"/>
        <v>35</v>
      </c>
      <c r="L59" s="930"/>
      <c r="M59" s="931"/>
      <c r="N59" s="931"/>
      <c r="O59" s="932"/>
      <c r="Q59" s="422" t="s">
        <v>610</v>
      </c>
      <c r="R59" s="20"/>
      <c r="S59" s="20"/>
      <c r="T59" s="20"/>
      <c r="U59" s="20"/>
      <c r="V59" s="10"/>
      <c r="W59" s="20" t="s">
        <v>532</v>
      </c>
      <c r="X59" s="20"/>
      <c r="Y59" s="20"/>
      <c r="Z59" s="20" t="s">
        <v>1795</v>
      </c>
      <c r="AA59" s="20"/>
      <c r="AB59" s="20"/>
      <c r="AC59" s="21"/>
      <c r="AH59" s="839"/>
    </row>
    <row r="60" spans="1:34" ht="15" customHeight="1" x14ac:dyDescent="0.2">
      <c r="A60" s="514">
        <v>6</v>
      </c>
      <c r="B60" s="54" t="s">
        <v>1808</v>
      </c>
      <c r="C60" s="783">
        <v>22</v>
      </c>
      <c r="D60" s="783">
        <v>8</v>
      </c>
      <c r="E60" s="783">
        <v>8</v>
      </c>
      <c r="F60" s="783">
        <f t="shared" si="10"/>
        <v>6</v>
      </c>
      <c r="G60" s="783">
        <v>37</v>
      </c>
      <c r="H60" s="783">
        <v>29</v>
      </c>
      <c r="I60" s="785">
        <f t="shared" si="11"/>
        <v>32</v>
      </c>
      <c r="J60" s="787">
        <f t="shared" si="1"/>
        <v>22</v>
      </c>
      <c r="K60" s="787">
        <f t="shared" si="2"/>
        <v>32</v>
      </c>
      <c r="L60" s="930"/>
      <c r="M60" s="931"/>
      <c r="N60" s="931"/>
      <c r="O60" s="932"/>
      <c r="Q60" s="422" t="s">
        <v>566</v>
      </c>
      <c r="R60" s="20"/>
      <c r="S60" s="20"/>
      <c r="T60" s="20"/>
      <c r="U60" s="20"/>
      <c r="V60" s="20" t="s">
        <v>532</v>
      </c>
      <c r="W60" s="10"/>
      <c r="X60" s="20"/>
      <c r="Y60" s="20"/>
      <c r="Z60" s="20" t="s">
        <v>1493</v>
      </c>
      <c r="AA60" s="20"/>
      <c r="AB60" s="20"/>
      <c r="AC60" s="21"/>
      <c r="AH60" s="839"/>
    </row>
    <row r="61" spans="1:34" ht="15" customHeight="1" x14ac:dyDescent="0.2">
      <c r="A61" s="514">
        <v>7</v>
      </c>
      <c r="B61" s="54" t="s">
        <v>575</v>
      </c>
      <c r="C61" s="783">
        <v>22</v>
      </c>
      <c r="D61" s="783">
        <v>7</v>
      </c>
      <c r="E61" s="783">
        <v>5</v>
      </c>
      <c r="F61" s="783">
        <f t="shared" si="10"/>
        <v>10</v>
      </c>
      <c r="G61" s="783">
        <v>32</v>
      </c>
      <c r="H61" s="783">
        <v>44</v>
      </c>
      <c r="I61" s="785">
        <f t="shared" si="11"/>
        <v>26</v>
      </c>
      <c r="J61" s="787">
        <f t="shared" si="1"/>
        <v>22</v>
      </c>
      <c r="K61" s="787">
        <f t="shared" si="2"/>
        <v>26</v>
      </c>
      <c r="L61" s="930"/>
      <c r="M61" s="931"/>
      <c r="N61" s="931"/>
      <c r="O61" s="932"/>
      <c r="Q61" s="422" t="s">
        <v>322</v>
      </c>
      <c r="R61" s="20"/>
      <c r="S61" s="20"/>
      <c r="T61" s="20"/>
      <c r="U61" s="20"/>
      <c r="V61" s="20"/>
      <c r="W61" s="20"/>
      <c r="X61" s="10"/>
      <c r="Y61" s="20"/>
      <c r="Z61" s="20" t="s">
        <v>1210</v>
      </c>
      <c r="AA61" s="20"/>
      <c r="AB61" s="20"/>
      <c r="AC61" s="21"/>
      <c r="AH61" s="839"/>
    </row>
    <row r="62" spans="1:34" ht="15" customHeight="1" x14ac:dyDescent="0.2">
      <c r="A62" s="514">
        <v>8</v>
      </c>
      <c r="B62" s="54" t="s">
        <v>711</v>
      </c>
      <c r="C62" s="783">
        <v>22</v>
      </c>
      <c r="D62" s="783">
        <v>7</v>
      </c>
      <c r="E62" s="783">
        <v>4</v>
      </c>
      <c r="F62" s="783">
        <f t="shared" si="10"/>
        <v>11</v>
      </c>
      <c r="G62" s="783">
        <v>39</v>
      </c>
      <c r="H62" s="783">
        <v>47</v>
      </c>
      <c r="I62" s="785">
        <f t="shared" si="11"/>
        <v>25</v>
      </c>
      <c r="J62" s="787">
        <f t="shared" si="1"/>
        <v>22</v>
      </c>
      <c r="K62" s="787">
        <f t="shared" si="2"/>
        <v>25</v>
      </c>
      <c r="L62" s="930"/>
      <c r="M62" s="931"/>
      <c r="N62" s="931"/>
      <c r="O62" s="932"/>
      <c r="Q62" s="422" t="s">
        <v>501</v>
      </c>
      <c r="R62" s="20"/>
      <c r="S62" s="20"/>
      <c r="T62" s="20"/>
      <c r="U62" s="20"/>
      <c r="V62" s="20"/>
      <c r="W62" s="20"/>
      <c r="X62" s="20"/>
      <c r="Y62" s="10"/>
      <c r="Z62" s="20" t="s">
        <v>1597</v>
      </c>
      <c r="AA62" s="20"/>
      <c r="AB62" s="20"/>
      <c r="AC62" s="21"/>
      <c r="AH62" s="839"/>
    </row>
    <row r="63" spans="1:34" ht="15" customHeight="1" x14ac:dyDescent="0.2">
      <c r="A63" s="514">
        <v>9</v>
      </c>
      <c r="B63" s="54" t="s">
        <v>551</v>
      </c>
      <c r="C63" s="783">
        <v>22</v>
      </c>
      <c r="D63" s="783">
        <v>6</v>
      </c>
      <c r="E63" s="783">
        <v>7</v>
      </c>
      <c r="F63" s="783">
        <f t="shared" si="10"/>
        <v>9</v>
      </c>
      <c r="G63" s="783">
        <v>34</v>
      </c>
      <c r="H63" s="783">
        <v>47</v>
      </c>
      <c r="I63" s="785">
        <f t="shared" si="11"/>
        <v>25</v>
      </c>
      <c r="J63" s="787">
        <f t="shared" si="1"/>
        <v>22</v>
      </c>
      <c r="K63" s="787">
        <f t="shared" si="2"/>
        <v>25</v>
      </c>
      <c r="L63" s="930"/>
      <c r="M63" s="931"/>
      <c r="N63" s="931"/>
      <c r="O63" s="932"/>
      <c r="Q63" s="422" t="s">
        <v>769</v>
      </c>
      <c r="R63" s="20" t="s">
        <v>1487</v>
      </c>
      <c r="S63" s="20" t="s">
        <v>1597</v>
      </c>
      <c r="T63" s="20" t="s">
        <v>23</v>
      </c>
      <c r="U63" s="20" t="s">
        <v>844</v>
      </c>
      <c r="V63" s="20" t="s">
        <v>1488</v>
      </c>
      <c r="W63" s="20" t="s">
        <v>1490</v>
      </c>
      <c r="X63" s="20" t="s">
        <v>1490</v>
      </c>
      <c r="Y63" s="20" t="s">
        <v>1600</v>
      </c>
      <c r="Z63" s="10"/>
      <c r="AA63" s="20" t="s">
        <v>1207</v>
      </c>
      <c r="AB63" s="20" t="s">
        <v>1597</v>
      </c>
      <c r="AC63" s="21" t="s">
        <v>844</v>
      </c>
      <c r="AH63" s="839"/>
    </row>
    <row r="64" spans="1:34" ht="15" customHeight="1" x14ac:dyDescent="0.2">
      <c r="A64" s="514">
        <v>10</v>
      </c>
      <c r="B64" s="54" t="s">
        <v>1827</v>
      </c>
      <c r="C64" s="783">
        <v>22</v>
      </c>
      <c r="D64" s="783">
        <v>6</v>
      </c>
      <c r="E64" s="783">
        <v>4</v>
      </c>
      <c r="F64" s="783">
        <f t="shared" si="10"/>
        <v>12</v>
      </c>
      <c r="G64" s="783">
        <v>34</v>
      </c>
      <c r="H64" s="783">
        <v>43</v>
      </c>
      <c r="I64" s="785">
        <f t="shared" si="11"/>
        <v>22</v>
      </c>
      <c r="J64" s="787">
        <f t="shared" si="1"/>
        <v>22</v>
      </c>
      <c r="K64" s="787">
        <f t="shared" si="2"/>
        <v>22</v>
      </c>
      <c r="L64" s="930"/>
      <c r="M64" s="931"/>
      <c r="N64" s="931"/>
      <c r="O64" s="932"/>
      <c r="Q64" s="422" t="s">
        <v>120</v>
      </c>
      <c r="R64" s="20"/>
      <c r="S64" s="20"/>
      <c r="T64" s="20"/>
      <c r="U64" s="20"/>
      <c r="V64" s="20"/>
      <c r="W64" s="20"/>
      <c r="X64" s="20"/>
      <c r="Y64" s="20"/>
      <c r="Z64" s="20" t="s">
        <v>1539</v>
      </c>
      <c r="AA64" s="10"/>
      <c r="AB64" s="20" t="s">
        <v>532</v>
      </c>
      <c r="AC64" s="21"/>
      <c r="AH64" s="839"/>
    </row>
    <row r="65" spans="1:34" ht="15" customHeight="1" x14ac:dyDescent="0.2">
      <c r="A65" s="514">
        <v>11</v>
      </c>
      <c r="B65" s="54" t="s">
        <v>1923</v>
      </c>
      <c r="C65" s="783">
        <v>22</v>
      </c>
      <c r="D65" s="783">
        <v>5</v>
      </c>
      <c r="E65" s="783">
        <v>5</v>
      </c>
      <c r="F65" s="783">
        <f t="shared" si="10"/>
        <v>12</v>
      </c>
      <c r="G65" s="783">
        <v>28</v>
      </c>
      <c r="H65" s="783">
        <v>49</v>
      </c>
      <c r="I65" s="785">
        <f t="shared" si="11"/>
        <v>20</v>
      </c>
      <c r="J65" s="787">
        <f t="shared" si="1"/>
        <v>22</v>
      </c>
      <c r="K65" s="787">
        <f t="shared" si="2"/>
        <v>20</v>
      </c>
      <c r="L65" s="930"/>
      <c r="M65" s="931"/>
      <c r="N65" s="931"/>
      <c r="O65" s="932"/>
      <c r="Q65" s="422" t="s">
        <v>547</v>
      </c>
      <c r="R65" s="20"/>
      <c r="S65" s="20"/>
      <c r="T65" s="20"/>
      <c r="U65" s="20"/>
      <c r="V65" s="20"/>
      <c r="W65" s="20"/>
      <c r="X65" s="20"/>
      <c r="Y65" s="20"/>
      <c r="Z65" s="20" t="s">
        <v>1543</v>
      </c>
      <c r="AA65" s="20" t="s">
        <v>532</v>
      </c>
      <c r="AB65" s="10"/>
      <c r="AC65" s="21"/>
      <c r="AH65" s="839"/>
    </row>
    <row r="66" spans="1:34" ht="15" customHeight="1" thickBot="1" x14ac:dyDescent="0.25">
      <c r="A66" s="515">
        <v>12</v>
      </c>
      <c r="B66" s="55" t="s">
        <v>534</v>
      </c>
      <c r="C66" s="784">
        <v>22</v>
      </c>
      <c r="D66" s="784">
        <v>2</v>
      </c>
      <c r="E66" s="784">
        <v>5</v>
      </c>
      <c r="F66" s="784">
        <v>15</v>
      </c>
      <c r="G66" s="784">
        <v>33</v>
      </c>
      <c r="H66" s="784">
        <v>55</v>
      </c>
      <c r="I66" s="786">
        <f t="shared" si="11"/>
        <v>11</v>
      </c>
      <c r="J66" s="787">
        <f t="shared" si="1"/>
        <v>22</v>
      </c>
      <c r="K66" s="787">
        <f t="shared" si="2"/>
        <v>11</v>
      </c>
      <c r="L66" s="933"/>
      <c r="M66" s="934"/>
      <c r="N66" s="934"/>
      <c r="O66" s="935"/>
      <c r="Q66" s="423" t="s">
        <v>1306</v>
      </c>
      <c r="R66" s="23"/>
      <c r="S66" s="23"/>
      <c r="T66" s="23"/>
      <c r="U66" s="23"/>
      <c r="V66" s="23"/>
      <c r="W66" s="23"/>
      <c r="X66" s="23"/>
      <c r="Y66" s="23"/>
      <c r="Z66" s="23" t="s">
        <v>1541</v>
      </c>
      <c r="AA66" s="23"/>
      <c r="AB66" s="23"/>
      <c r="AC66" s="15"/>
      <c r="AH66" s="839"/>
    </row>
    <row r="67" spans="1:34" ht="15" customHeight="1" x14ac:dyDescent="0.2">
      <c r="C67" s="787">
        <f>SUM(C55:C66)</f>
        <v>264</v>
      </c>
      <c r="D67" s="787">
        <f t="shared" ref="D67:I67" si="12">SUM(D55:D66)</f>
        <v>101</v>
      </c>
      <c r="E67" s="787">
        <f t="shared" si="12"/>
        <v>62</v>
      </c>
      <c r="F67" s="787">
        <f t="shared" si="12"/>
        <v>101</v>
      </c>
      <c r="G67" s="787">
        <f t="shared" si="12"/>
        <v>458</v>
      </c>
      <c r="H67" s="787">
        <f t="shared" si="12"/>
        <v>458</v>
      </c>
      <c r="I67" s="787">
        <f t="shared" si="12"/>
        <v>365</v>
      </c>
      <c r="J67" s="787">
        <f t="shared" si="1"/>
        <v>264</v>
      </c>
      <c r="K67" s="787">
        <f t="shared" si="2"/>
        <v>365</v>
      </c>
      <c r="AH67" s="839"/>
    </row>
    <row r="68" spans="1:34" ht="15" customHeight="1" thickBot="1" x14ac:dyDescent="0.25">
      <c r="L68" s="4" t="s">
        <v>532</v>
      </c>
      <c r="AH68" s="839"/>
    </row>
    <row r="69" spans="1:34" ht="15" customHeight="1" thickBot="1" x14ac:dyDescent="0.25">
      <c r="A69" s="1239" t="s">
        <v>2436</v>
      </c>
      <c r="B69" s="1240"/>
      <c r="C69" s="1240"/>
      <c r="D69" s="1240"/>
      <c r="E69" s="1240"/>
      <c r="F69" s="1241"/>
      <c r="G69" s="1236" t="s">
        <v>2432</v>
      </c>
      <c r="H69" s="1237"/>
      <c r="I69" s="1238"/>
      <c r="L69" s="952" t="s">
        <v>538</v>
      </c>
      <c r="M69" s="953"/>
      <c r="N69" s="953"/>
      <c r="O69" s="954"/>
      <c r="AH69" s="839"/>
    </row>
    <row r="70" spans="1:34" ht="15" customHeight="1" thickBot="1" x14ac:dyDescent="0.25">
      <c r="A70" s="508" t="s">
        <v>496</v>
      </c>
      <c r="B70" s="509" t="s">
        <v>497</v>
      </c>
      <c r="C70" s="510" t="s">
        <v>498</v>
      </c>
      <c r="D70" s="510" t="s">
        <v>499</v>
      </c>
      <c r="E70" s="510" t="s">
        <v>500</v>
      </c>
      <c r="F70" s="510" t="s">
        <v>501</v>
      </c>
      <c r="G70" s="511" t="s">
        <v>502</v>
      </c>
      <c r="H70" s="511" t="s">
        <v>503</v>
      </c>
      <c r="I70" s="512" t="s">
        <v>504</v>
      </c>
      <c r="L70" s="955"/>
      <c r="M70" s="956"/>
      <c r="N70" s="956"/>
      <c r="O70" s="957"/>
      <c r="Q70" s="24" t="s">
        <v>2430</v>
      </c>
      <c r="R70" s="420" t="s">
        <v>503</v>
      </c>
      <c r="S70" s="420" t="s">
        <v>541</v>
      </c>
      <c r="T70" s="420" t="s">
        <v>901</v>
      </c>
      <c r="U70" s="420" t="s">
        <v>902</v>
      </c>
      <c r="V70" s="420" t="s">
        <v>500</v>
      </c>
      <c r="W70" s="420" t="s">
        <v>1631</v>
      </c>
      <c r="X70" s="420" t="s">
        <v>2136</v>
      </c>
      <c r="Y70" s="420" t="s">
        <v>299</v>
      </c>
      <c r="Z70" s="420" t="s">
        <v>1587</v>
      </c>
      <c r="AA70" s="420" t="s">
        <v>1313</v>
      </c>
      <c r="AB70" s="420" t="s">
        <v>153</v>
      </c>
      <c r="AC70" s="420" t="s">
        <v>499</v>
      </c>
      <c r="AD70" s="421" t="s">
        <v>1214</v>
      </c>
      <c r="AH70" s="839"/>
    </row>
    <row r="71" spans="1:34" ht="15" customHeight="1" x14ac:dyDescent="0.2">
      <c r="A71" s="518">
        <v>1</v>
      </c>
      <c r="B71" s="53" t="s">
        <v>1314</v>
      </c>
      <c r="C71" s="46">
        <v>24</v>
      </c>
      <c r="D71" s="46">
        <v>16</v>
      </c>
      <c r="E71" s="46">
        <v>7</v>
      </c>
      <c r="F71" s="46">
        <v>1</v>
      </c>
      <c r="G71" s="46">
        <v>66</v>
      </c>
      <c r="H71" s="46">
        <v>26</v>
      </c>
      <c r="I71" s="788">
        <f>SUM((D71*3)+E71)</f>
        <v>55</v>
      </c>
      <c r="J71" s="787">
        <f t="shared" ref="J71:J134" si="13">D71+E71+F71</f>
        <v>24</v>
      </c>
      <c r="K71" s="787">
        <f t="shared" ref="K71:K134" si="14">D71*3+E71</f>
        <v>55</v>
      </c>
      <c r="L71" s="927" t="s">
        <v>532</v>
      </c>
      <c r="M71" s="928"/>
      <c r="N71" s="928"/>
      <c r="O71" s="929"/>
      <c r="Q71" s="422" t="s">
        <v>503</v>
      </c>
      <c r="R71" s="10"/>
      <c r="S71" s="20"/>
      <c r="T71" s="20"/>
      <c r="U71" s="20"/>
      <c r="V71" s="20"/>
      <c r="W71" s="20"/>
      <c r="X71" s="20"/>
      <c r="Y71" s="20"/>
      <c r="Z71" s="20"/>
      <c r="AA71" s="20"/>
      <c r="AB71" s="20"/>
      <c r="AC71" s="20"/>
      <c r="AD71" s="21"/>
      <c r="AH71" s="839"/>
    </row>
    <row r="72" spans="1:34" ht="15" customHeight="1" x14ac:dyDescent="0.2">
      <c r="A72" s="514">
        <v>2</v>
      </c>
      <c r="B72" s="54" t="s">
        <v>2138</v>
      </c>
      <c r="C72" s="783">
        <v>24</v>
      </c>
      <c r="D72" s="783">
        <v>15</v>
      </c>
      <c r="E72" s="783">
        <v>6</v>
      </c>
      <c r="F72" s="783">
        <f t="shared" ref="F72:F83" si="15">SUM(C72-(D72+E72))</f>
        <v>3</v>
      </c>
      <c r="G72" s="783">
        <v>65</v>
      </c>
      <c r="H72" s="783">
        <v>36</v>
      </c>
      <c r="I72" s="785">
        <f t="shared" ref="I72:I83" si="16">SUM((D72*3)+E72)</f>
        <v>51</v>
      </c>
      <c r="J72" s="787">
        <f t="shared" si="13"/>
        <v>24</v>
      </c>
      <c r="K72" s="787">
        <f t="shared" si="14"/>
        <v>51</v>
      </c>
      <c r="L72" s="930"/>
      <c r="M72" s="931"/>
      <c r="N72" s="931"/>
      <c r="O72" s="932"/>
      <c r="Q72" s="422" t="s">
        <v>541</v>
      </c>
      <c r="R72" s="20"/>
      <c r="S72" s="10"/>
      <c r="T72" s="20"/>
      <c r="U72" s="20"/>
      <c r="V72" s="20"/>
      <c r="W72" s="20"/>
      <c r="X72" s="20"/>
      <c r="Y72" s="20"/>
      <c r="Z72" s="20"/>
      <c r="AA72" s="20"/>
      <c r="AB72" s="20"/>
      <c r="AC72" s="20"/>
      <c r="AD72" s="21"/>
      <c r="AH72" s="839"/>
    </row>
    <row r="73" spans="1:34" ht="15" customHeight="1" x14ac:dyDescent="0.2">
      <c r="A73" s="514">
        <v>3</v>
      </c>
      <c r="B73" s="54" t="s">
        <v>737</v>
      </c>
      <c r="C73" s="783">
        <v>24</v>
      </c>
      <c r="D73" s="783">
        <v>13</v>
      </c>
      <c r="E73" s="783">
        <v>8</v>
      </c>
      <c r="F73" s="783">
        <f t="shared" si="15"/>
        <v>3</v>
      </c>
      <c r="G73" s="783">
        <v>59</v>
      </c>
      <c r="H73" s="783">
        <v>27</v>
      </c>
      <c r="I73" s="785">
        <f t="shared" si="16"/>
        <v>47</v>
      </c>
      <c r="J73" s="787">
        <f t="shared" si="13"/>
        <v>24</v>
      </c>
      <c r="K73" s="787">
        <f t="shared" si="14"/>
        <v>47</v>
      </c>
      <c r="L73" s="930"/>
      <c r="M73" s="931"/>
      <c r="N73" s="931"/>
      <c r="O73" s="932"/>
      <c r="Q73" s="422" t="s">
        <v>901</v>
      </c>
      <c r="R73" s="20"/>
      <c r="S73" s="20"/>
      <c r="T73" s="10"/>
      <c r="U73" s="20"/>
      <c r="V73" s="20"/>
      <c r="W73" s="20"/>
      <c r="X73" s="20"/>
      <c r="Y73" s="20"/>
      <c r="Z73" s="20"/>
      <c r="AA73" s="20"/>
      <c r="AB73" s="20"/>
      <c r="AC73" s="20"/>
      <c r="AD73" s="21"/>
      <c r="AH73" s="839"/>
    </row>
    <row r="74" spans="1:34" ht="15" customHeight="1" x14ac:dyDescent="0.2">
      <c r="A74" s="514">
        <v>4</v>
      </c>
      <c r="B74" s="54" t="s">
        <v>558</v>
      </c>
      <c r="C74" s="783">
        <v>24</v>
      </c>
      <c r="D74" s="783">
        <v>14</v>
      </c>
      <c r="E74" s="783">
        <v>1</v>
      </c>
      <c r="F74" s="783">
        <f t="shared" si="15"/>
        <v>9</v>
      </c>
      <c r="G74" s="783">
        <v>58</v>
      </c>
      <c r="H74" s="783">
        <v>43</v>
      </c>
      <c r="I74" s="785">
        <f t="shared" si="16"/>
        <v>43</v>
      </c>
      <c r="J74" s="787">
        <f t="shared" si="13"/>
        <v>24</v>
      </c>
      <c r="K74" s="787">
        <f t="shared" si="14"/>
        <v>43</v>
      </c>
      <c r="L74" s="930"/>
      <c r="M74" s="931"/>
      <c r="N74" s="931"/>
      <c r="O74" s="932"/>
      <c r="Q74" s="422" t="s">
        <v>902</v>
      </c>
      <c r="R74" s="20"/>
      <c r="S74" s="20"/>
      <c r="T74" s="20"/>
      <c r="U74" s="10"/>
      <c r="V74" s="20"/>
      <c r="W74" s="20"/>
      <c r="X74" s="20"/>
      <c r="Y74" s="20"/>
      <c r="Z74" s="20"/>
      <c r="AA74" s="20"/>
      <c r="AB74" s="20"/>
      <c r="AC74" s="20"/>
      <c r="AD74" s="21"/>
    </row>
    <row r="75" spans="1:34" ht="15" customHeight="1" x14ac:dyDescent="0.2">
      <c r="A75" s="514">
        <v>5</v>
      </c>
      <c r="B75" s="54" t="s">
        <v>164</v>
      </c>
      <c r="C75" s="783">
        <v>24</v>
      </c>
      <c r="D75" s="783">
        <v>9</v>
      </c>
      <c r="E75" s="783">
        <v>7</v>
      </c>
      <c r="F75" s="783">
        <f t="shared" si="15"/>
        <v>8</v>
      </c>
      <c r="G75" s="783">
        <v>52</v>
      </c>
      <c r="H75" s="783">
        <v>49</v>
      </c>
      <c r="I75" s="785">
        <f t="shared" si="16"/>
        <v>34</v>
      </c>
      <c r="J75" s="787">
        <f t="shared" si="13"/>
        <v>24</v>
      </c>
      <c r="K75" s="787">
        <f t="shared" si="14"/>
        <v>34</v>
      </c>
      <c r="L75" s="930"/>
      <c r="M75" s="931"/>
      <c r="N75" s="931"/>
      <c r="O75" s="932"/>
      <c r="Q75" s="422" t="s">
        <v>500</v>
      </c>
      <c r="R75" s="20"/>
      <c r="S75" s="20"/>
      <c r="T75" s="20"/>
      <c r="U75" s="20"/>
      <c r="V75" s="10"/>
      <c r="W75" s="20" t="s">
        <v>532</v>
      </c>
      <c r="X75" s="20"/>
      <c r="Y75" s="20"/>
      <c r="Z75" s="20"/>
      <c r="AA75" s="20"/>
      <c r="AB75" s="20"/>
      <c r="AC75" s="20"/>
      <c r="AD75" s="21"/>
    </row>
    <row r="76" spans="1:34" ht="15" customHeight="1" x14ac:dyDescent="0.2">
      <c r="A76" s="514">
        <v>6</v>
      </c>
      <c r="B76" s="54" t="s">
        <v>1635</v>
      </c>
      <c r="C76" s="783">
        <v>24</v>
      </c>
      <c r="D76" s="783">
        <v>10</v>
      </c>
      <c r="E76" s="783">
        <v>4</v>
      </c>
      <c r="F76" s="783">
        <f t="shared" si="15"/>
        <v>10</v>
      </c>
      <c r="G76" s="783">
        <v>43</v>
      </c>
      <c r="H76" s="783">
        <v>47</v>
      </c>
      <c r="I76" s="785">
        <f t="shared" si="16"/>
        <v>34</v>
      </c>
      <c r="J76" s="787">
        <f t="shared" si="13"/>
        <v>24</v>
      </c>
      <c r="K76" s="787">
        <f t="shared" si="14"/>
        <v>34</v>
      </c>
      <c r="L76" s="930"/>
      <c r="M76" s="931"/>
      <c r="N76" s="931"/>
      <c r="O76" s="932"/>
      <c r="Q76" s="422" t="s">
        <v>1631</v>
      </c>
      <c r="R76" s="20"/>
      <c r="S76" s="20"/>
      <c r="T76" s="20"/>
      <c r="U76" s="20"/>
      <c r="V76" s="20" t="s">
        <v>532</v>
      </c>
      <c r="W76" s="10"/>
      <c r="X76" s="20"/>
      <c r="Y76" s="20"/>
      <c r="Z76" s="20"/>
      <c r="AA76" s="20"/>
      <c r="AB76" s="20"/>
      <c r="AC76" s="20"/>
      <c r="AD76" s="21"/>
    </row>
    <row r="77" spans="1:34" ht="15" customHeight="1" x14ac:dyDescent="0.2">
      <c r="A77" s="514">
        <v>7</v>
      </c>
      <c r="B77" s="54" t="s">
        <v>1855</v>
      </c>
      <c r="C77" s="783">
        <v>24</v>
      </c>
      <c r="D77" s="783">
        <v>8</v>
      </c>
      <c r="E77" s="783">
        <v>9</v>
      </c>
      <c r="F77" s="783">
        <f t="shared" si="15"/>
        <v>7</v>
      </c>
      <c r="G77" s="783">
        <v>45</v>
      </c>
      <c r="H77" s="783">
        <v>40</v>
      </c>
      <c r="I77" s="785">
        <f t="shared" si="16"/>
        <v>33</v>
      </c>
      <c r="J77" s="787">
        <f t="shared" si="13"/>
        <v>24</v>
      </c>
      <c r="K77" s="787">
        <f t="shared" si="14"/>
        <v>33</v>
      </c>
      <c r="L77" s="930"/>
      <c r="M77" s="931"/>
      <c r="N77" s="931"/>
      <c r="O77" s="932"/>
      <c r="Q77" s="422" t="s">
        <v>2136</v>
      </c>
      <c r="R77" s="20"/>
      <c r="S77" s="20"/>
      <c r="T77" s="20"/>
      <c r="U77" s="20"/>
      <c r="V77" s="20"/>
      <c r="W77" s="20"/>
      <c r="X77" s="10"/>
      <c r="Y77" s="20"/>
      <c r="Z77" s="20"/>
      <c r="AA77" s="20"/>
      <c r="AB77" s="20"/>
      <c r="AC77" s="20"/>
      <c r="AD77" s="21"/>
    </row>
    <row r="78" spans="1:34" ht="15" customHeight="1" x14ac:dyDescent="0.2">
      <c r="A78" s="514">
        <v>8</v>
      </c>
      <c r="B78" s="54" t="s">
        <v>42</v>
      </c>
      <c r="C78" s="783">
        <v>24</v>
      </c>
      <c r="D78" s="783">
        <v>9</v>
      </c>
      <c r="E78" s="783">
        <v>3</v>
      </c>
      <c r="F78" s="783">
        <f t="shared" si="15"/>
        <v>12</v>
      </c>
      <c r="G78" s="783">
        <v>42</v>
      </c>
      <c r="H78" s="783">
        <v>55</v>
      </c>
      <c r="I78" s="785">
        <f t="shared" si="16"/>
        <v>30</v>
      </c>
      <c r="J78" s="787">
        <f t="shared" si="13"/>
        <v>24</v>
      </c>
      <c r="K78" s="787">
        <f t="shared" si="14"/>
        <v>30</v>
      </c>
      <c r="L78" s="930"/>
      <c r="M78" s="931"/>
      <c r="N78" s="931"/>
      <c r="O78" s="932"/>
      <c r="Q78" s="422" t="s">
        <v>299</v>
      </c>
      <c r="R78" s="20"/>
      <c r="S78" s="20"/>
      <c r="T78" s="20"/>
      <c r="U78" s="20"/>
      <c r="V78" s="20"/>
      <c r="W78" s="20"/>
      <c r="X78" s="20"/>
      <c r="Y78" s="10"/>
      <c r="Z78" s="20"/>
      <c r="AA78" s="20"/>
      <c r="AB78" s="20"/>
      <c r="AC78" s="20"/>
      <c r="AD78" s="21"/>
    </row>
    <row r="79" spans="1:34" ht="15" customHeight="1" x14ac:dyDescent="0.2">
      <c r="A79" s="514">
        <v>9</v>
      </c>
      <c r="B79" s="54" t="s">
        <v>2123</v>
      </c>
      <c r="C79" s="783">
        <v>24</v>
      </c>
      <c r="D79" s="783">
        <v>8</v>
      </c>
      <c r="E79" s="783">
        <v>4</v>
      </c>
      <c r="F79" s="783">
        <f t="shared" si="15"/>
        <v>12</v>
      </c>
      <c r="G79" s="783">
        <v>43</v>
      </c>
      <c r="H79" s="783">
        <v>50</v>
      </c>
      <c r="I79" s="785">
        <f t="shared" si="16"/>
        <v>28</v>
      </c>
      <c r="J79" s="787">
        <f t="shared" si="13"/>
        <v>24</v>
      </c>
      <c r="K79" s="787">
        <f t="shared" si="14"/>
        <v>28</v>
      </c>
      <c r="L79" s="930"/>
      <c r="M79" s="931"/>
      <c r="N79" s="931"/>
      <c r="O79" s="932"/>
      <c r="Q79" s="422" t="s">
        <v>1587</v>
      </c>
      <c r="R79" s="20"/>
      <c r="S79" s="20"/>
      <c r="T79" s="20"/>
      <c r="U79" s="20"/>
      <c r="V79" s="20"/>
      <c r="W79" s="20"/>
      <c r="X79" s="20"/>
      <c r="Y79" s="20"/>
      <c r="Z79" s="10"/>
      <c r="AA79" s="20"/>
      <c r="AB79" s="20"/>
      <c r="AC79" s="20"/>
      <c r="AD79" s="21"/>
    </row>
    <row r="80" spans="1:34" ht="15" customHeight="1" x14ac:dyDescent="0.2">
      <c r="A80" s="514">
        <v>10</v>
      </c>
      <c r="B80" s="54" t="s">
        <v>250</v>
      </c>
      <c r="C80" s="783">
        <v>24</v>
      </c>
      <c r="D80" s="783">
        <v>8</v>
      </c>
      <c r="E80" s="783">
        <v>3</v>
      </c>
      <c r="F80" s="783">
        <f t="shared" si="15"/>
        <v>13</v>
      </c>
      <c r="G80" s="783">
        <v>45</v>
      </c>
      <c r="H80" s="783">
        <v>61</v>
      </c>
      <c r="I80" s="785">
        <f t="shared" si="16"/>
        <v>27</v>
      </c>
      <c r="J80" s="787">
        <f t="shared" si="13"/>
        <v>24</v>
      </c>
      <c r="K80" s="787">
        <f t="shared" si="14"/>
        <v>27</v>
      </c>
      <c r="L80" s="930"/>
      <c r="M80" s="931"/>
      <c r="N80" s="931"/>
      <c r="O80" s="932"/>
      <c r="Q80" s="422" t="s">
        <v>1313</v>
      </c>
      <c r="R80" s="20"/>
      <c r="S80" s="20"/>
      <c r="T80" s="20"/>
      <c r="U80" s="20"/>
      <c r="V80" s="20"/>
      <c r="W80" s="20"/>
      <c r="X80" s="20"/>
      <c r="Y80" s="20"/>
      <c r="Z80" s="20"/>
      <c r="AA80" s="10"/>
      <c r="AB80" s="20" t="s">
        <v>532</v>
      </c>
      <c r="AC80" s="20"/>
      <c r="AD80" s="21"/>
    </row>
    <row r="81" spans="1:30" ht="15" customHeight="1" x14ac:dyDescent="0.2">
      <c r="A81" s="514">
        <v>11</v>
      </c>
      <c r="B81" s="54" t="s">
        <v>433</v>
      </c>
      <c r="C81" s="783">
        <v>24</v>
      </c>
      <c r="D81" s="783">
        <v>5</v>
      </c>
      <c r="E81" s="783">
        <v>6</v>
      </c>
      <c r="F81" s="783">
        <f t="shared" si="15"/>
        <v>13</v>
      </c>
      <c r="G81" s="783">
        <v>29</v>
      </c>
      <c r="H81" s="783">
        <v>58</v>
      </c>
      <c r="I81" s="785">
        <f t="shared" si="16"/>
        <v>21</v>
      </c>
      <c r="J81" s="787">
        <f t="shared" si="13"/>
        <v>24</v>
      </c>
      <c r="K81" s="787">
        <f t="shared" si="14"/>
        <v>21</v>
      </c>
      <c r="L81" s="930"/>
      <c r="M81" s="931"/>
      <c r="N81" s="931"/>
      <c r="O81" s="932"/>
      <c r="Q81" s="422" t="s">
        <v>153</v>
      </c>
      <c r="R81" s="20"/>
      <c r="S81" s="20"/>
      <c r="T81" s="20"/>
      <c r="U81" s="20"/>
      <c r="V81" s="20"/>
      <c r="W81" s="20"/>
      <c r="X81" s="20"/>
      <c r="Y81" s="20"/>
      <c r="Z81" s="20"/>
      <c r="AA81" s="20" t="s">
        <v>532</v>
      </c>
      <c r="AB81" s="10"/>
      <c r="AC81" s="20"/>
      <c r="AD81" s="21"/>
    </row>
    <row r="82" spans="1:30" ht="15" customHeight="1" x14ac:dyDescent="0.2">
      <c r="A82" s="514">
        <v>12</v>
      </c>
      <c r="B82" s="54" t="s">
        <v>89</v>
      </c>
      <c r="C82" s="783">
        <v>24</v>
      </c>
      <c r="D82" s="783">
        <v>5</v>
      </c>
      <c r="E82" s="783">
        <v>5</v>
      </c>
      <c r="F82" s="783">
        <f t="shared" si="15"/>
        <v>14</v>
      </c>
      <c r="G82" s="783">
        <v>40</v>
      </c>
      <c r="H82" s="783">
        <v>59</v>
      </c>
      <c r="I82" s="785">
        <f t="shared" si="16"/>
        <v>20</v>
      </c>
      <c r="J82" s="787">
        <f t="shared" si="13"/>
        <v>24</v>
      </c>
      <c r="K82" s="787">
        <f t="shared" si="14"/>
        <v>20</v>
      </c>
      <c r="L82" s="930"/>
      <c r="M82" s="931"/>
      <c r="N82" s="931"/>
      <c r="O82" s="932"/>
      <c r="Q82" s="422" t="s">
        <v>499</v>
      </c>
      <c r="R82" s="20"/>
      <c r="S82" s="20"/>
      <c r="T82" s="20"/>
      <c r="U82" s="20"/>
      <c r="V82" s="20"/>
      <c r="W82" s="20"/>
      <c r="X82" s="20"/>
      <c r="Y82" s="20"/>
      <c r="Z82" s="20"/>
      <c r="AA82" s="20"/>
      <c r="AB82" s="20"/>
      <c r="AC82" s="10"/>
      <c r="AD82" s="21"/>
    </row>
    <row r="83" spans="1:30" ht="15" customHeight="1" thickBot="1" x14ac:dyDescent="0.25">
      <c r="A83" s="515">
        <v>13</v>
      </c>
      <c r="B83" s="55" t="s">
        <v>304</v>
      </c>
      <c r="C83" s="784">
        <v>24</v>
      </c>
      <c r="D83" s="784">
        <v>2</v>
      </c>
      <c r="E83" s="784">
        <v>5</v>
      </c>
      <c r="F83" s="784">
        <f t="shared" si="15"/>
        <v>17</v>
      </c>
      <c r="G83" s="784">
        <v>34</v>
      </c>
      <c r="H83" s="784">
        <v>70</v>
      </c>
      <c r="I83" s="786">
        <f t="shared" si="16"/>
        <v>11</v>
      </c>
      <c r="J83" s="787">
        <f t="shared" si="13"/>
        <v>24</v>
      </c>
      <c r="K83" s="787">
        <f t="shared" si="14"/>
        <v>11</v>
      </c>
      <c r="L83" s="933"/>
      <c r="M83" s="934"/>
      <c r="N83" s="934"/>
      <c r="O83" s="935"/>
      <c r="Q83" s="423" t="s">
        <v>1214</v>
      </c>
      <c r="R83" s="23"/>
      <c r="S83" s="23"/>
      <c r="T83" s="23"/>
      <c r="U83" s="23"/>
      <c r="V83" s="23"/>
      <c r="W83" s="23"/>
      <c r="X83" s="23"/>
      <c r="Y83" s="23"/>
      <c r="Z83" s="23"/>
      <c r="AA83" s="23"/>
      <c r="AB83" s="23"/>
      <c r="AC83" s="23"/>
      <c r="AD83" s="15"/>
    </row>
    <row r="84" spans="1:30" ht="15" customHeight="1" x14ac:dyDescent="0.2">
      <c r="C84" s="787">
        <f>SUM(C71:C83)</f>
        <v>312</v>
      </c>
      <c r="D84" s="787">
        <f t="shared" ref="D84:I84" si="17">SUM(D71:D83)</f>
        <v>122</v>
      </c>
      <c r="E84" s="787">
        <f t="shared" si="17"/>
        <v>68</v>
      </c>
      <c r="F84" s="787">
        <f t="shared" si="17"/>
        <v>122</v>
      </c>
      <c r="G84" s="787">
        <f t="shared" si="17"/>
        <v>621</v>
      </c>
      <c r="H84" s="787">
        <f t="shared" si="17"/>
        <v>621</v>
      </c>
      <c r="I84" s="787">
        <f t="shared" si="17"/>
        <v>434</v>
      </c>
      <c r="J84" s="787">
        <f t="shared" si="13"/>
        <v>312</v>
      </c>
      <c r="K84" s="787">
        <f t="shared" si="14"/>
        <v>434</v>
      </c>
    </row>
    <row r="85" spans="1:30" ht="15" customHeight="1" thickBot="1" x14ac:dyDescent="0.25"/>
    <row r="86" spans="1:30" ht="15" customHeight="1" x14ac:dyDescent="0.2">
      <c r="A86" s="1131" t="s">
        <v>491</v>
      </c>
      <c r="B86" s="1132"/>
      <c r="C86" s="1020" t="s">
        <v>2437</v>
      </c>
      <c r="D86" s="1021"/>
      <c r="E86" s="1021"/>
      <c r="F86" s="1021"/>
      <c r="G86" s="1021"/>
      <c r="H86" s="1021"/>
      <c r="I86" s="1022"/>
      <c r="Q86" s="5" t="s">
        <v>532</v>
      </c>
    </row>
    <row r="87" spans="1:30" ht="15" customHeight="1" thickBot="1" x14ac:dyDescent="0.25">
      <c r="A87" s="1133"/>
      <c r="B87" s="1134"/>
      <c r="C87" s="1023"/>
      <c r="D87" s="1024"/>
      <c r="E87" s="1024"/>
      <c r="F87" s="1024"/>
      <c r="G87" s="1024"/>
      <c r="H87" s="1024"/>
      <c r="I87" s="1025"/>
    </row>
    <row r="88" spans="1:30" ht="15" customHeight="1" thickBot="1" x14ac:dyDescent="0.25"/>
    <row r="89" spans="1:30" ht="15" customHeight="1" thickBot="1" x14ac:dyDescent="0.25">
      <c r="A89" s="1108" t="s">
        <v>2431</v>
      </c>
      <c r="B89" s="1109"/>
      <c r="C89" s="1109"/>
      <c r="D89" s="1109"/>
      <c r="E89" s="1109"/>
      <c r="F89" s="1110"/>
      <c r="G89" s="1105" t="s">
        <v>2438</v>
      </c>
      <c r="H89" s="1106"/>
      <c r="I89" s="1107"/>
      <c r="L89" s="952" t="s">
        <v>538</v>
      </c>
      <c r="M89" s="953"/>
      <c r="N89" s="953"/>
      <c r="O89" s="954"/>
    </row>
    <row r="90" spans="1:30" ht="15" customHeight="1" thickBot="1" x14ac:dyDescent="0.25">
      <c r="A90" s="360" t="s">
        <v>496</v>
      </c>
      <c r="B90" s="361" t="s">
        <v>497</v>
      </c>
      <c r="C90" s="362" t="s">
        <v>498</v>
      </c>
      <c r="D90" s="362" t="s">
        <v>499</v>
      </c>
      <c r="E90" s="362" t="s">
        <v>500</v>
      </c>
      <c r="F90" s="362" t="s">
        <v>501</v>
      </c>
      <c r="G90" s="363" t="s">
        <v>502</v>
      </c>
      <c r="H90" s="363" t="s">
        <v>503</v>
      </c>
      <c r="I90" s="364" t="s">
        <v>504</v>
      </c>
      <c r="L90" s="955"/>
      <c r="M90" s="956"/>
      <c r="N90" s="956"/>
      <c r="O90" s="957"/>
      <c r="Q90" s="24" t="s">
        <v>2598</v>
      </c>
      <c r="R90" s="368" t="s">
        <v>241</v>
      </c>
      <c r="S90" s="368" t="s">
        <v>541</v>
      </c>
      <c r="T90" s="368" t="s">
        <v>564</v>
      </c>
      <c r="U90" s="368" t="s">
        <v>59</v>
      </c>
      <c r="V90" s="368" t="s">
        <v>1088</v>
      </c>
      <c r="W90" s="368" t="s">
        <v>1178</v>
      </c>
      <c r="X90" s="368" t="s">
        <v>1089</v>
      </c>
      <c r="Y90" s="368" t="s">
        <v>610</v>
      </c>
      <c r="Z90" s="368" t="s">
        <v>514</v>
      </c>
      <c r="AA90" s="368" t="s">
        <v>544</v>
      </c>
      <c r="AB90" s="368" t="s">
        <v>591</v>
      </c>
      <c r="AC90" s="369" t="s">
        <v>702</v>
      </c>
    </row>
    <row r="91" spans="1:30" ht="15" customHeight="1" x14ac:dyDescent="0.2">
      <c r="A91" s="531">
        <v>1</v>
      </c>
      <c r="B91" s="126" t="s">
        <v>1094</v>
      </c>
      <c r="C91" s="782">
        <v>22</v>
      </c>
      <c r="D91" s="782">
        <v>16</v>
      </c>
      <c r="E91" s="782">
        <v>4</v>
      </c>
      <c r="F91" s="782">
        <f>SUM(C91-(D91+E91))</f>
        <v>2</v>
      </c>
      <c r="G91" s="782">
        <v>55</v>
      </c>
      <c r="H91" s="782">
        <v>26</v>
      </c>
      <c r="I91" s="789">
        <f>SUM(D91*3+E91)</f>
        <v>52</v>
      </c>
      <c r="J91" s="787">
        <f t="shared" si="13"/>
        <v>22</v>
      </c>
      <c r="K91" s="787">
        <f t="shared" si="14"/>
        <v>52</v>
      </c>
      <c r="L91" s="927" t="s">
        <v>2586</v>
      </c>
      <c r="M91" s="928"/>
      <c r="N91" s="928"/>
      <c r="O91" s="929"/>
      <c r="Q91" s="366" t="s">
        <v>241</v>
      </c>
      <c r="R91" s="10"/>
      <c r="S91" s="20"/>
      <c r="T91" s="20"/>
      <c r="U91" s="20"/>
      <c r="V91" s="20"/>
      <c r="W91" s="20"/>
      <c r="X91" s="20"/>
      <c r="Y91" s="20"/>
      <c r="Z91" s="20"/>
      <c r="AA91" s="20"/>
      <c r="AB91" s="20"/>
      <c r="AC91" s="21"/>
    </row>
    <row r="92" spans="1:30" ht="15" customHeight="1" x14ac:dyDescent="0.2">
      <c r="A92" s="358">
        <v>2</v>
      </c>
      <c r="B92" s="129" t="s">
        <v>816</v>
      </c>
      <c r="C92" s="783">
        <v>22</v>
      </c>
      <c r="D92" s="783">
        <v>15</v>
      </c>
      <c r="E92" s="783">
        <v>4</v>
      </c>
      <c r="F92" s="783">
        <f>SUM((C92-(D92+E92)))</f>
        <v>3</v>
      </c>
      <c r="G92" s="783">
        <v>53</v>
      </c>
      <c r="H92" s="783">
        <v>24</v>
      </c>
      <c r="I92" s="785">
        <f>SUM((D92*3+E92))</f>
        <v>49</v>
      </c>
      <c r="J92" s="787">
        <f t="shared" si="13"/>
        <v>22</v>
      </c>
      <c r="K92" s="787">
        <f t="shared" si="14"/>
        <v>49</v>
      </c>
      <c r="L92" s="930"/>
      <c r="M92" s="931"/>
      <c r="N92" s="931"/>
      <c r="O92" s="932"/>
      <c r="Q92" s="366" t="s">
        <v>541</v>
      </c>
      <c r="R92" s="20"/>
      <c r="S92" s="10"/>
      <c r="T92" s="20"/>
      <c r="U92" s="20"/>
      <c r="V92" s="20"/>
      <c r="W92" s="20"/>
      <c r="X92" s="20"/>
      <c r="Y92" s="20"/>
      <c r="Z92" s="20"/>
      <c r="AA92" s="20"/>
      <c r="AB92" s="20"/>
      <c r="AC92" s="21"/>
    </row>
    <row r="93" spans="1:30" ht="15" customHeight="1" x14ac:dyDescent="0.2">
      <c r="A93" s="358">
        <v>3</v>
      </c>
      <c r="B93" s="129" t="s">
        <v>1431</v>
      </c>
      <c r="C93" s="783">
        <v>22</v>
      </c>
      <c r="D93" s="783">
        <v>14</v>
      </c>
      <c r="E93" s="783">
        <v>3</v>
      </c>
      <c r="F93" s="783">
        <f t="shared" ref="F93:F101" si="18">SUM((C93-(D93+E93)))</f>
        <v>5</v>
      </c>
      <c r="G93" s="783">
        <v>42</v>
      </c>
      <c r="H93" s="783">
        <v>29</v>
      </c>
      <c r="I93" s="785">
        <f t="shared" ref="I93:I101" si="19">SUM((D93*3+E93))</f>
        <v>45</v>
      </c>
      <c r="J93" s="787">
        <f t="shared" si="13"/>
        <v>22</v>
      </c>
      <c r="K93" s="787">
        <f t="shared" si="14"/>
        <v>45</v>
      </c>
      <c r="L93" s="930"/>
      <c r="M93" s="931"/>
      <c r="N93" s="931"/>
      <c r="O93" s="932"/>
      <c r="Q93" s="366" t="s">
        <v>564</v>
      </c>
      <c r="R93" s="20"/>
      <c r="S93" s="20"/>
      <c r="T93" s="10"/>
      <c r="U93" s="20"/>
      <c r="V93" s="20"/>
      <c r="W93" s="20"/>
      <c r="X93" s="20"/>
      <c r="Y93" s="20"/>
      <c r="Z93" s="20"/>
      <c r="AA93" s="20"/>
      <c r="AB93" s="20"/>
      <c r="AC93" s="21"/>
    </row>
    <row r="94" spans="1:30" ht="15" customHeight="1" x14ac:dyDescent="0.2">
      <c r="A94" s="358">
        <v>4</v>
      </c>
      <c r="B94" s="129" t="s">
        <v>106</v>
      </c>
      <c r="C94" s="783">
        <v>22</v>
      </c>
      <c r="D94" s="783">
        <v>11</v>
      </c>
      <c r="E94" s="783">
        <v>7</v>
      </c>
      <c r="F94" s="783">
        <f>SUM((C94-(D94+E94)))</f>
        <v>4</v>
      </c>
      <c r="G94" s="783">
        <v>53</v>
      </c>
      <c r="H94" s="783">
        <v>34</v>
      </c>
      <c r="I94" s="785">
        <f t="shared" si="19"/>
        <v>40</v>
      </c>
      <c r="J94" s="787">
        <f t="shared" si="13"/>
        <v>22</v>
      </c>
      <c r="K94" s="787">
        <f t="shared" si="14"/>
        <v>40</v>
      </c>
      <c r="L94" s="930"/>
      <c r="M94" s="931"/>
      <c r="N94" s="931"/>
      <c r="O94" s="932"/>
      <c r="Q94" s="366" t="s">
        <v>59</v>
      </c>
      <c r="R94" s="20"/>
      <c r="S94" s="20"/>
      <c r="T94" s="20"/>
      <c r="U94" s="10"/>
      <c r="V94" s="20" t="s">
        <v>532</v>
      </c>
      <c r="W94" s="20"/>
      <c r="X94" s="20"/>
      <c r="Y94" s="20"/>
      <c r="Z94" s="20"/>
      <c r="AA94" s="20"/>
      <c r="AB94" s="20"/>
      <c r="AC94" s="21"/>
    </row>
    <row r="95" spans="1:30" ht="15" customHeight="1" x14ac:dyDescent="0.2">
      <c r="A95" s="358">
        <v>5</v>
      </c>
      <c r="B95" s="129" t="s">
        <v>1931</v>
      </c>
      <c r="C95" s="783">
        <v>22</v>
      </c>
      <c r="D95" s="783">
        <v>10</v>
      </c>
      <c r="E95" s="783">
        <v>4</v>
      </c>
      <c r="F95" s="783">
        <f t="shared" si="18"/>
        <v>8</v>
      </c>
      <c r="G95" s="783">
        <v>38</v>
      </c>
      <c r="H95" s="783">
        <v>26</v>
      </c>
      <c r="I95" s="785">
        <f t="shared" si="19"/>
        <v>34</v>
      </c>
      <c r="J95" s="787">
        <f t="shared" si="13"/>
        <v>22</v>
      </c>
      <c r="K95" s="787">
        <f t="shared" si="14"/>
        <v>34</v>
      </c>
      <c r="L95" s="930"/>
      <c r="M95" s="931"/>
      <c r="N95" s="931"/>
      <c r="O95" s="932"/>
      <c r="Q95" s="366" t="s">
        <v>1088</v>
      </c>
      <c r="R95" s="20"/>
      <c r="S95" s="20"/>
      <c r="T95" s="20"/>
      <c r="U95" s="20" t="s">
        <v>532</v>
      </c>
      <c r="V95" s="10"/>
      <c r="W95" s="20"/>
      <c r="X95" s="20"/>
      <c r="Y95" s="20"/>
      <c r="Z95" s="20"/>
      <c r="AA95" s="20"/>
      <c r="AB95" s="20"/>
      <c r="AC95" s="21"/>
    </row>
    <row r="96" spans="1:30" ht="15" customHeight="1" x14ac:dyDescent="0.2">
      <c r="A96" s="358">
        <v>6</v>
      </c>
      <c r="B96" s="129" t="s">
        <v>708</v>
      </c>
      <c r="C96" s="783">
        <v>22</v>
      </c>
      <c r="D96" s="783">
        <v>9</v>
      </c>
      <c r="E96" s="783">
        <v>4</v>
      </c>
      <c r="F96" s="783">
        <f t="shared" si="18"/>
        <v>9</v>
      </c>
      <c r="G96" s="783">
        <v>36</v>
      </c>
      <c r="H96" s="783">
        <v>33</v>
      </c>
      <c r="I96" s="785">
        <f t="shared" si="19"/>
        <v>31</v>
      </c>
      <c r="J96" s="787">
        <f t="shared" si="13"/>
        <v>22</v>
      </c>
      <c r="K96" s="787">
        <f t="shared" si="14"/>
        <v>31</v>
      </c>
      <c r="L96" s="930"/>
      <c r="M96" s="931"/>
      <c r="N96" s="931"/>
      <c r="O96" s="932"/>
      <c r="Q96" s="366" t="s">
        <v>1178</v>
      </c>
      <c r="R96" s="20"/>
      <c r="S96" s="20"/>
      <c r="T96" s="20"/>
      <c r="U96" s="20"/>
      <c r="V96" s="20"/>
      <c r="W96" s="10"/>
      <c r="X96" s="20"/>
      <c r="Y96" s="20"/>
      <c r="Z96" s="20"/>
      <c r="AA96" s="20"/>
      <c r="AB96" s="20"/>
      <c r="AC96" s="21"/>
    </row>
    <row r="97" spans="1:29" ht="15" customHeight="1" x14ac:dyDescent="0.2">
      <c r="A97" s="358">
        <v>7</v>
      </c>
      <c r="B97" s="129" t="s">
        <v>1042</v>
      </c>
      <c r="C97" s="783">
        <v>22</v>
      </c>
      <c r="D97" s="783">
        <v>8</v>
      </c>
      <c r="E97" s="783">
        <v>6</v>
      </c>
      <c r="F97" s="783">
        <f t="shared" si="18"/>
        <v>8</v>
      </c>
      <c r="G97" s="783">
        <v>33</v>
      </c>
      <c r="H97" s="783">
        <v>38</v>
      </c>
      <c r="I97" s="785" t="s">
        <v>2439</v>
      </c>
      <c r="J97" s="787">
        <f t="shared" si="13"/>
        <v>22</v>
      </c>
      <c r="K97" s="787">
        <f t="shared" si="14"/>
        <v>30</v>
      </c>
      <c r="L97" s="930"/>
      <c r="M97" s="931"/>
      <c r="N97" s="931"/>
      <c r="O97" s="932"/>
      <c r="Q97" s="366" t="s">
        <v>1089</v>
      </c>
      <c r="R97" s="20"/>
      <c r="S97" s="20"/>
      <c r="T97" s="20"/>
      <c r="U97" s="20"/>
      <c r="V97" s="20"/>
      <c r="W97" s="20"/>
      <c r="X97" s="10"/>
      <c r="Y97" s="20"/>
      <c r="Z97" s="20"/>
      <c r="AA97" s="20"/>
      <c r="AB97" s="20"/>
      <c r="AC97" s="21"/>
    </row>
    <row r="98" spans="1:29" ht="15" customHeight="1" x14ac:dyDescent="0.2">
      <c r="A98" s="358">
        <v>8</v>
      </c>
      <c r="B98" s="129" t="s">
        <v>1498</v>
      </c>
      <c r="C98" s="783">
        <v>22</v>
      </c>
      <c r="D98" s="783">
        <v>4</v>
      </c>
      <c r="E98" s="783">
        <v>8</v>
      </c>
      <c r="F98" s="783">
        <f t="shared" si="18"/>
        <v>10</v>
      </c>
      <c r="G98" s="783">
        <v>26</v>
      </c>
      <c r="H98" s="783">
        <v>34</v>
      </c>
      <c r="I98" s="785">
        <f t="shared" si="19"/>
        <v>20</v>
      </c>
      <c r="J98" s="787">
        <f t="shared" si="13"/>
        <v>22</v>
      </c>
      <c r="K98" s="787">
        <f t="shared" si="14"/>
        <v>20</v>
      </c>
      <c r="L98" s="930"/>
      <c r="M98" s="931"/>
      <c r="N98" s="931"/>
      <c r="O98" s="932"/>
      <c r="Q98" s="366" t="s">
        <v>610</v>
      </c>
      <c r="R98" s="20"/>
      <c r="S98" s="20"/>
      <c r="T98" s="20"/>
      <c r="U98" s="20"/>
      <c r="V98" s="20"/>
      <c r="W98" s="20"/>
      <c r="X98" s="20"/>
      <c r="Y98" s="10"/>
      <c r="Z98" s="20"/>
      <c r="AA98" s="20"/>
      <c r="AB98" s="20"/>
      <c r="AC98" s="21"/>
    </row>
    <row r="99" spans="1:29" ht="15" customHeight="1" x14ac:dyDescent="0.2">
      <c r="A99" s="358">
        <v>9</v>
      </c>
      <c r="B99" s="129" t="s">
        <v>1180</v>
      </c>
      <c r="C99" s="783">
        <v>22</v>
      </c>
      <c r="D99" s="783">
        <v>4</v>
      </c>
      <c r="E99" s="783">
        <v>6</v>
      </c>
      <c r="F99" s="783">
        <f t="shared" si="18"/>
        <v>12</v>
      </c>
      <c r="G99" s="783">
        <v>27</v>
      </c>
      <c r="H99" s="783">
        <v>50</v>
      </c>
      <c r="I99" s="785">
        <f t="shared" si="19"/>
        <v>18</v>
      </c>
      <c r="J99" s="787">
        <f t="shared" si="13"/>
        <v>22</v>
      </c>
      <c r="K99" s="787">
        <f t="shared" si="14"/>
        <v>18</v>
      </c>
      <c r="L99" s="930"/>
      <c r="M99" s="931"/>
      <c r="N99" s="931"/>
      <c r="O99" s="932"/>
      <c r="Q99" s="366" t="s">
        <v>514</v>
      </c>
      <c r="R99" s="20"/>
      <c r="S99" s="20"/>
      <c r="T99" s="20"/>
      <c r="U99" s="20"/>
      <c r="V99" s="20"/>
      <c r="W99" s="20"/>
      <c r="X99" s="20"/>
      <c r="Y99" s="20"/>
      <c r="Z99" s="10"/>
      <c r="AA99" s="20" t="s">
        <v>532</v>
      </c>
      <c r="AB99" s="20"/>
      <c r="AC99" s="21"/>
    </row>
    <row r="100" spans="1:29" ht="15" customHeight="1" x14ac:dyDescent="0.2">
      <c r="A100" s="358">
        <v>10</v>
      </c>
      <c r="B100" s="129" t="s">
        <v>529</v>
      </c>
      <c r="C100" s="783">
        <v>22</v>
      </c>
      <c r="D100" s="783">
        <v>3</v>
      </c>
      <c r="E100" s="783">
        <v>8</v>
      </c>
      <c r="F100" s="783">
        <f t="shared" si="18"/>
        <v>11</v>
      </c>
      <c r="G100" s="783">
        <v>29</v>
      </c>
      <c r="H100" s="783">
        <v>47</v>
      </c>
      <c r="I100" s="785">
        <f t="shared" si="19"/>
        <v>17</v>
      </c>
      <c r="J100" s="787">
        <f t="shared" si="13"/>
        <v>22</v>
      </c>
      <c r="K100" s="787">
        <f t="shared" si="14"/>
        <v>17</v>
      </c>
      <c r="L100" s="930"/>
      <c r="M100" s="931"/>
      <c r="N100" s="931"/>
      <c r="O100" s="932"/>
      <c r="Q100" s="366" t="s">
        <v>544</v>
      </c>
      <c r="R100" s="20"/>
      <c r="S100" s="20"/>
      <c r="T100" s="20"/>
      <c r="U100" s="20"/>
      <c r="V100" s="20"/>
      <c r="W100" s="20"/>
      <c r="X100" s="20"/>
      <c r="Y100" s="20"/>
      <c r="Z100" s="20" t="s">
        <v>532</v>
      </c>
      <c r="AA100" s="10"/>
      <c r="AB100" s="20"/>
      <c r="AC100" s="21"/>
    </row>
    <row r="101" spans="1:29" ht="15" customHeight="1" x14ac:dyDescent="0.2">
      <c r="A101" s="358">
        <v>11</v>
      </c>
      <c r="B101" s="129" t="s">
        <v>819</v>
      </c>
      <c r="C101" s="783">
        <v>22</v>
      </c>
      <c r="D101" s="783">
        <v>4</v>
      </c>
      <c r="E101" s="783">
        <v>4</v>
      </c>
      <c r="F101" s="783">
        <f t="shared" si="18"/>
        <v>14</v>
      </c>
      <c r="G101" s="783">
        <v>32</v>
      </c>
      <c r="H101" s="783">
        <v>49</v>
      </c>
      <c r="I101" s="785">
        <f t="shared" si="19"/>
        <v>16</v>
      </c>
      <c r="J101" s="787">
        <f t="shared" si="13"/>
        <v>22</v>
      </c>
      <c r="K101" s="787">
        <f t="shared" si="14"/>
        <v>16</v>
      </c>
      <c r="L101" s="930"/>
      <c r="M101" s="931"/>
      <c r="N101" s="931"/>
      <c r="O101" s="932"/>
      <c r="Q101" s="366" t="s">
        <v>591</v>
      </c>
      <c r="R101" s="20"/>
      <c r="S101" s="20"/>
      <c r="T101" s="20"/>
      <c r="U101" s="20"/>
      <c r="V101" s="20"/>
      <c r="W101" s="20"/>
      <c r="X101" s="20"/>
      <c r="Y101" s="20"/>
      <c r="Z101" s="20"/>
      <c r="AA101" s="20"/>
      <c r="AB101" s="10"/>
      <c r="AC101" s="21"/>
    </row>
    <row r="102" spans="1:29" ht="15" customHeight="1" thickBot="1" x14ac:dyDescent="0.25">
      <c r="A102" s="359">
        <v>12</v>
      </c>
      <c r="B102" s="130" t="s">
        <v>1093</v>
      </c>
      <c r="C102" s="784">
        <v>22</v>
      </c>
      <c r="D102" s="784">
        <v>2</v>
      </c>
      <c r="E102" s="784">
        <v>6</v>
      </c>
      <c r="F102" s="784">
        <f>SUM(((C102-(D102+E102))))</f>
        <v>14</v>
      </c>
      <c r="G102" s="784">
        <v>22</v>
      </c>
      <c r="H102" s="784">
        <v>56</v>
      </c>
      <c r="I102" s="786">
        <f>SUM((D102*3+E102))</f>
        <v>12</v>
      </c>
      <c r="J102" s="787">
        <f t="shared" si="13"/>
        <v>22</v>
      </c>
      <c r="K102" s="787">
        <f t="shared" si="14"/>
        <v>12</v>
      </c>
      <c r="L102" s="933"/>
      <c r="M102" s="934"/>
      <c r="N102" s="934"/>
      <c r="O102" s="935"/>
      <c r="Q102" s="367" t="s">
        <v>702</v>
      </c>
      <c r="R102" s="23"/>
      <c r="S102" s="23"/>
      <c r="T102" s="23"/>
      <c r="U102" s="23"/>
      <c r="V102" s="23"/>
      <c r="W102" s="23"/>
      <c r="X102" s="23"/>
      <c r="Y102" s="23"/>
      <c r="Z102" s="23"/>
      <c r="AA102" s="23"/>
      <c r="AB102" s="23"/>
      <c r="AC102" s="15"/>
    </row>
    <row r="103" spans="1:29" ht="15" customHeight="1" x14ac:dyDescent="0.2">
      <c r="C103" s="787">
        <f t="shared" ref="C103:H103" si="20">SUM(C91:C102)</f>
        <v>264</v>
      </c>
      <c r="D103" s="787">
        <f t="shared" si="20"/>
        <v>100</v>
      </c>
      <c r="E103" s="787">
        <f t="shared" si="20"/>
        <v>64</v>
      </c>
      <c r="F103" s="787">
        <f t="shared" si="20"/>
        <v>100</v>
      </c>
      <c r="G103" s="787">
        <f t="shared" si="20"/>
        <v>446</v>
      </c>
      <c r="H103" s="787">
        <f t="shared" si="20"/>
        <v>446</v>
      </c>
      <c r="I103" s="787">
        <f>SUM(I91:I102)+30</f>
        <v>364</v>
      </c>
      <c r="J103" s="787">
        <f t="shared" si="13"/>
        <v>264</v>
      </c>
      <c r="K103" s="787">
        <f t="shared" si="14"/>
        <v>364</v>
      </c>
    </row>
    <row r="104" spans="1:29" ht="15" customHeight="1" thickBot="1" x14ac:dyDescent="0.25"/>
    <row r="105" spans="1:29" ht="15" customHeight="1" thickBot="1" x14ac:dyDescent="0.25">
      <c r="A105" s="1108" t="s">
        <v>2433</v>
      </c>
      <c r="B105" s="1109"/>
      <c r="C105" s="1109"/>
      <c r="D105" s="1109"/>
      <c r="E105" s="1109"/>
      <c r="F105" s="1110"/>
      <c r="G105" s="1105" t="s">
        <v>2438</v>
      </c>
      <c r="H105" s="1106"/>
      <c r="I105" s="1107"/>
      <c r="L105" s="952" t="s">
        <v>538</v>
      </c>
      <c r="M105" s="953"/>
      <c r="N105" s="953"/>
      <c r="O105" s="954"/>
    </row>
    <row r="106" spans="1:29" ht="15" customHeight="1" thickBot="1" x14ac:dyDescent="0.25">
      <c r="A106" s="360" t="s">
        <v>496</v>
      </c>
      <c r="B106" s="361" t="s">
        <v>497</v>
      </c>
      <c r="C106" s="362" t="s">
        <v>498</v>
      </c>
      <c r="D106" s="362" t="s">
        <v>499</v>
      </c>
      <c r="E106" s="362" t="s">
        <v>500</v>
      </c>
      <c r="F106" s="362" t="s">
        <v>501</v>
      </c>
      <c r="G106" s="363" t="s">
        <v>502</v>
      </c>
      <c r="H106" s="363" t="s">
        <v>503</v>
      </c>
      <c r="I106" s="364" t="s">
        <v>504</v>
      </c>
      <c r="L106" s="955"/>
      <c r="M106" s="956"/>
      <c r="N106" s="956"/>
      <c r="O106" s="957"/>
      <c r="Q106" s="24" t="s">
        <v>2598</v>
      </c>
      <c r="R106" s="368" t="s">
        <v>2587</v>
      </c>
      <c r="S106" s="368" t="s">
        <v>2588</v>
      </c>
      <c r="T106" s="368" t="s">
        <v>716</v>
      </c>
      <c r="U106" s="368" t="s">
        <v>902</v>
      </c>
      <c r="V106" s="368" t="s">
        <v>1530</v>
      </c>
      <c r="W106" s="368" t="s">
        <v>1088</v>
      </c>
      <c r="X106" s="368" t="s">
        <v>610</v>
      </c>
      <c r="Y106" s="368" t="s">
        <v>2089</v>
      </c>
      <c r="Z106" s="368" t="s">
        <v>702</v>
      </c>
      <c r="AA106" s="368" t="s">
        <v>533</v>
      </c>
      <c r="AB106" s="368" t="s">
        <v>704</v>
      </c>
      <c r="AC106" s="369" t="s">
        <v>2162</v>
      </c>
    </row>
    <row r="107" spans="1:29" ht="15" customHeight="1" x14ac:dyDescent="0.2">
      <c r="A107" s="531">
        <v>1</v>
      </c>
      <c r="B107" s="126" t="s">
        <v>991</v>
      </c>
      <c r="C107" s="782">
        <v>22</v>
      </c>
      <c r="D107" s="782">
        <v>14</v>
      </c>
      <c r="E107" s="782">
        <v>4</v>
      </c>
      <c r="F107" s="782">
        <f>SUM(C107-(D107+E107))</f>
        <v>4</v>
      </c>
      <c r="G107" s="782">
        <v>45</v>
      </c>
      <c r="H107" s="782">
        <v>22</v>
      </c>
      <c r="I107" s="789">
        <f>SUM(D107*3+E107)</f>
        <v>46</v>
      </c>
      <c r="J107" s="787">
        <f t="shared" si="13"/>
        <v>22</v>
      </c>
      <c r="K107" s="787">
        <f t="shared" si="14"/>
        <v>46</v>
      </c>
      <c r="L107" s="927" t="s">
        <v>532</v>
      </c>
      <c r="M107" s="928"/>
      <c r="N107" s="928"/>
      <c r="O107" s="929"/>
      <c r="Q107" s="366" t="s">
        <v>2587</v>
      </c>
      <c r="R107" s="10"/>
      <c r="S107" s="20"/>
      <c r="T107" s="20"/>
      <c r="U107" s="20"/>
      <c r="V107" s="20"/>
      <c r="W107" s="20"/>
      <c r="X107" s="20"/>
      <c r="Y107" s="20"/>
      <c r="Z107" s="20"/>
      <c r="AA107" s="20"/>
      <c r="AB107" s="20"/>
      <c r="AC107" s="21"/>
    </row>
    <row r="108" spans="1:29" ht="15" customHeight="1" x14ac:dyDescent="0.2">
      <c r="A108" s="358">
        <v>2</v>
      </c>
      <c r="B108" s="129" t="s">
        <v>1598</v>
      </c>
      <c r="C108" s="783">
        <v>22</v>
      </c>
      <c r="D108" s="783">
        <v>12</v>
      </c>
      <c r="E108" s="783">
        <v>7</v>
      </c>
      <c r="F108" s="783">
        <f t="shared" ref="F108:F117" si="21">SUM((C108-(D108+E108)))</f>
        <v>3</v>
      </c>
      <c r="G108" s="783">
        <v>51</v>
      </c>
      <c r="H108" s="783">
        <v>23</v>
      </c>
      <c r="I108" s="785">
        <f>SUM((D108*3+E108))</f>
        <v>43</v>
      </c>
      <c r="J108" s="787">
        <f t="shared" si="13"/>
        <v>22</v>
      </c>
      <c r="K108" s="787">
        <f t="shared" si="14"/>
        <v>43</v>
      </c>
      <c r="L108" s="930"/>
      <c r="M108" s="931"/>
      <c r="N108" s="931"/>
      <c r="O108" s="932"/>
      <c r="Q108" s="366" t="s">
        <v>2588</v>
      </c>
      <c r="R108" s="20"/>
      <c r="S108" s="10"/>
      <c r="T108" s="20"/>
      <c r="U108" s="20"/>
      <c r="V108" s="20"/>
      <c r="W108" s="20"/>
      <c r="X108" s="20"/>
      <c r="Y108" s="20"/>
      <c r="Z108" s="20"/>
      <c r="AA108" s="20"/>
      <c r="AB108" s="20"/>
      <c r="AC108" s="21"/>
    </row>
    <row r="109" spans="1:29" ht="15" customHeight="1" x14ac:dyDescent="0.2">
      <c r="A109" s="358">
        <v>3</v>
      </c>
      <c r="B109" s="129" t="s">
        <v>2163</v>
      </c>
      <c r="C109" s="783">
        <v>22</v>
      </c>
      <c r="D109" s="783">
        <v>12</v>
      </c>
      <c r="E109" s="783">
        <v>7</v>
      </c>
      <c r="F109" s="783">
        <f t="shared" si="21"/>
        <v>3</v>
      </c>
      <c r="G109" s="783">
        <v>42</v>
      </c>
      <c r="H109" s="783">
        <v>20</v>
      </c>
      <c r="I109" s="785">
        <f t="shared" ref="I109:I117" si="22">SUM((D109*3+E109))</f>
        <v>43</v>
      </c>
      <c r="J109" s="787">
        <f t="shared" si="13"/>
        <v>22</v>
      </c>
      <c r="K109" s="787">
        <f t="shared" si="14"/>
        <v>43</v>
      </c>
      <c r="L109" s="930"/>
      <c r="M109" s="931"/>
      <c r="N109" s="931"/>
      <c r="O109" s="932"/>
      <c r="Q109" s="366" t="s">
        <v>716</v>
      </c>
      <c r="R109" s="20"/>
      <c r="S109" s="20"/>
      <c r="T109" s="10"/>
      <c r="U109" s="20"/>
      <c r="V109" s="20"/>
      <c r="W109" s="20"/>
      <c r="X109" s="20"/>
      <c r="Y109" s="20"/>
      <c r="Z109" s="20"/>
      <c r="AA109" s="20"/>
      <c r="AB109" s="20"/>
      <c r="AC109" s="21"/>
    </row>
    <row r="110" spans="1:29" ht="15" customHeight="1" x14ac:dyDescent="0.2">
      <c r="A110" s="358">
        <v>4</v>
      </c>
      <c r="B110" s="129" t="s">
        <v>761</v>
      </c>
      <c r="C110" s="783">
        <v>22</v>
      </c>
      <c r="D110" s="783">
        <v>10</v>
      </c>
      <c r="E110" s="783">
        <v>4</v>
      </c>
      <c r="F110" s="783">
        <f t="shared" si="21"/>
        <v>8</v>
      </c>
      <c r="G110" s="783">
        <v>36</v>
      </c>
      <c r="H110" s="783">
        <v>30</v>
      </c>
      <c r="I110" s="785">
        <f t="shared" si="22"/>
        <v>34</v>
      </c>
      <c r="J110" s="787">
        <f t="shared" si="13"/>
        <v>22</v>
      </c>
      <c r="K110" s="787">
        <f t="shared" si="14"/>
        <v>34</v>
      </c>
      <c r="L110" s="930"/>
      <c r="M110" s="931"/>
      <c r="N110" s="931"/>
      <c r="O110" s="932"/>
      <c r="Q110" s="366" t="s">
        <v>902</v>
      </c>
      <c r="R110" s="20"/>
      <c r="S110" s="20"/>
      <c r="T110" s="20"/>
      <c r="U110" s="10"/>
      <c r="V110" s="20" t="s">
        <v>532</v>
      </c>
      <c r="W110" s="20"/>
      <c r="X110" s="20"/>
      <c r="Y110" s="20"/>
      <c r="Z110" s="20"/>
      <c r="AA110" s="20"/>
      <c r="AB110" s="20"/>
      <c r="AC110" s="21"/>
    </row>
    <row r="111" spans="1:29" ht="15" customHeight="1" x14ac:dyDescent="0.2">
      <c r="A111" s="358">
        <v>5</v>
      </c>
      <c r="B111" s="129" t="s">
        <v>1208</v>
      </c>
      <c r="C111" s="783">
        <v>22</v>
      </c>
      <c r="D111" s="783">
        <v>9</v>
      </c>
      <c r="E111" s="783">
        <v>6</v>
      </c>
      <c r="F111" s="783">
        <f t="shared" si="21"/>
        <v>7</v>
      </c>
      <c r="G111" s="783">
        <v>43</v>
      </c>
      <c r="H111" s="783">
        <v>35</v>
      </c>
      <c r="I111" s="785">
        <f t="shared" si="22"/>
        <v>33</v>
      </c>
      <c r="J111" s="787">
        <f t="shared" si="13"/>
        <v>22</v>
      </c>
      <c r="K111" s="787">
        <f t="shared" si="14"/>
        <v>33</v>
      </c>
      <c r="L111" s="930"/>
      <c r="M111" s="931"/>
      <c r="N111" s="931"/>
      <c r="O111" s="932"/>
      <c r="Q111" s="366" t="s">
        <v>1530</v>
      </c>
      <c r="R111" s="20"/>
      <c r="S111" s="20"/>
      <c r="T111" s="20"/>
      <c r="U111" s="20" t="s">
        <v>532</v>
      </c>
      <c r="V111" s="10"/>
      <c r="W111" s="20"/>
      <c r="X111" s="20"/>
      <c r="Y111" s="20"/>
      <c r="Z111" s="20"/>
      <c r="AA111" s="20"/>
      <c r="AB111" s="20"/>
      <c r="AC111" s="21"/>
    </row>
    <row r="112" spans="1:29" ht="15" customHeight="1" x14ac:dyDescent="0.2">
      <c r="A112" s="358">
        <v>6</v>
      </c>
      <c r="B112" s="129" t="s">
        <v>781</v>
      </c>
      <c r="C112" s="783">
        <v>22</v>
      </c>
      <c r="D112" s="783">
        <v>9</v>
      </c>
      <c r="E112" s="783">
        <v>3</v>
      </c>
      <c r="F112" s="783">
        <f t="shared" si="21"/>
        <v>10</v>
      </c>
      <c r="G112" s="783">
        <v>39</v>
      </c>
      <c r="H112" s="783">
        <v>40</v>
      </c>
      <c r="I112" s="785">
        <f t="shared" si="22"/>
        <v>30</v>
      </c>
      <c r="J112" s="787">
        <f t="shared" si="13"/>
        <v>22</v>
      </c>
      <c r="K112" s="787">
        <f t="shared" si="14"/>
        <v>30</v>
      </c>
      <c r="L112" s="930"/>
      <c r="M112" s="931"/>
      <c r="N112" s="931"/>
      <c r="O112" s="932"/>
      <c r="Q112" s="366" t="s">
        <v>1088</v>
      </c>
      <c r="R112" s="20"/>
      <c r="S112" s="20"/>
      <c r="T112" s="20"/>
      <c r="U112" s="20"/>
      <c r="V112" s="20"/>
      <c r="W112" s="10"/>
      <c r="X112" s="20"/>
      <c r="Y112" s="20"/>
      <c r="Z112" s="20"/>
      <c r="AA112" s="20"/>
      <c r="AB112" s="20"/>
      <c r="AC112" s="21"/>
    </row>
    <row r="113" spans="1:30" ht="15" customHeight="1" x14ac:dyDescent="0.2">
      <c r="A113" s="358">
        <v>7</v>
      </c>
      <c r="B113" s="129" t="s">
        <v>1092</v>
      </c>
      <c r="C113" s="783">
        <v>22</v>
      </c>
      <c r="D113" s="783">
        <v>8</v>
      </c>
      <c r="E113" s="783">
        <v>5</v>
      </c>
      <c r="F113" s="783">
        <f t="shared" si="21"/>
        <v>9</v>
      </c>
      <c r="G113" s="783">
        <v>23</v>
      </c>
      <c r="H113" s="783">
        <v>24</v>
      </c>
      <c r="I113" s="785">
        <f t="shared" si="22"/>
        <v>29</v>
      </c>
      <c r="J113" s="787">
        <f t="shared" si="13"/>
        <v>22</v>
      </c>
      <c r="K113" s="787">
        <f t="shared" si="14"/>
        <v>29</v>
      </c>
      <c r="L113" s="930"/>
      <c r="M113" s="931"/>
      <c r="N113" s="931"/>
      <c r="O113" s="932"/>
      <c r="Q113" s="366" t="s">
        <v>610</v>
      </c>
      <c r="R113" s="20"/>
      <c r="S113" s="20"/>
      <c r="T113" s="20"/>
      <c r="U113" s="20"/>
      <c r="V113" s="20"/>
      <c r="W113" s="20"/>
      <c r="X113" s="10"/>
      <c r="Y113" s="20"/>
      <c r="Z113" s="20"/>
      <c r="AA113" s="20"/>
      <c r="AB113" s="20"/>
      <c r="AC113" s="21"/>
    </row>
    <row r="114" spans="1:30" ht="15" customHeight="1" x14ac:dyDescent="0.2">
      <c r="A114" s="358">
        <v>8</v>
      </c>
      <c r="B114" s="129" t="s">
        <v>2062</v>
      </c>
      <c r="C114" s="783">
        <v>22</v>
      </c>
      <c r="D114" s="783">
        <v>8</v>
      </c>
      <c r="E114" s="783">
        <v>3</v>
      </c>
      <c r="F114" s="783">
        <f t="shared" si="21"/>
        <v>11</v>
      </c>
      <c r="G114" s="783">
        <v>38</v>
      </c>
      <c r="H114" s="783">
        <v>53</v>
      </c>
      <c r="I114" s="785">
        <f t="shared" si="22"/>
        <v>27</v>
      </c>
      <c r="J114" s="787">
        <f t="shared" si="13"/>
        <v>22</v>
      </c>
      <c r="K114" s="787">
        <f t="shared" si="14"/>
        <v>27</v>
      </c>
      <c r="L114" s="930"/>
      <c r="M114" s="931"/>
      <c r="N114" s="931"/>
      <c r="O114" s="932"/>
      <c r="Q114" s="366" t="s">
        <v>2089</v>
      </c>
      <c r="R114" s="20"/>
      <c r="S114" s="20"/>
      <c r="T114" s="20"/>
      <c r="U114" s="20"/>
      <c r="V114" s="20"/>
      <c r="W114" s="20"/>
      <c r="X114" s="20"/>
      <c r="Y114" s="10"/>
      <c r="Z114" s="20"/>
      <c r="AA114" s="20"/>
      <c r="AB114" s="20"/>
      <c r="AC114" s="21"/>
    </row>
    <row r="115" spans="1:30" ht="15" customHeight="1" x14ac:dyDescent="0.2">
      <c r="A115" s="358">
        <v>9</v>
      </c>
      <c r="B115" s="129" t="s">
        <v>2093</v>
      </c>
      <c r="C115" s="783">
        <v>22</v>
      </c>
      <c r="D115" s="783">
        <v>5</v>
      </c>
      <c r="E115" s="783">
        <v>7</v>
      </c>
      <c r="F115" s="783">
        <f t="shared" si="21"/>
        <v>10</v>
      </c>
      <c r="G115" s="783">
        <v>30</v>
      </c>
      <c r="H115" s="783">
        <v>40</v>
      </c>
      <c r="I115" s="785">
        <f t="shared" si="22"/>
        <v>22</v>
      </c>
      <c r="J115" s="787">
        <f t="shared" si="13"/>
        <v>22</v>
      </c>
      <c r="K115" s="787">
        <f t="shared" si="14"/>
        <v>22</v>
      </c>
      <c r="L115" s="930"/>
      <c r="M115" s="931"/>
      <c r="N115" s="931"/>
      <c r="O115" s="932"/>
      <c r="Q115" s="366" t="s">
        <v>702</v>
      </c>
      <c r="R115" s="20"/>
      <c r="S115" s="20"/>
      <c r="T115" s="20"/>
      <c r="U115" s="20"/>
      <c r="V115" s="20"/>
      <c r="W115" s="20"/>
      <c r="X115" s="20"/>
      <c r="Y115" s="20"/>
      <c r="Z115" s="10"/>
      <c r="AA115" s="20" t="s">
        <v>532</v>
      </c>
      <c r="AB115" s="20"/>
      <c r="AC115" s="21"/>
    </row>
    <row r="116" spans="1:30" ht="15" customHeight="1" x14ac:dyDescent="0.2">
      <c r="A116" s="358">
        <v>10</v>
      </c>
      <c r="B116" s="129" t="s">
        <v>1518</v>
      </c>
      <c r="C116" s="783">
        <v>22</v>
      </c>
      <c r="D116" s="783">
        <v>6</v>
      </c>
      <c r="E116" s="783">
        <v>3</v>
      </c>
      <c r="F116" s="783">
        <f t="shared" si="21"/>
        <v>13</v>
      </c>
      <c r="G116" s="783">
        <v>26</v>
      </c>
      <c r="H116" s="783">
        <v>44</v>
      </c>
      <c r="I116" s="785">
        <f t="shared" si="22"/>
        <v>21</v>
      </c>
      <c r="J116" s="787">
        <f t="shared" si="13"/>
        <v>22</v>
      </c>
      <c r="K116" s="787">
        <f t="shared" si="14"/>
        <v>21</v>
      </c>
      <c r="L116" s="930"/>
      <c r="M116" s="931"/>
      <c r="N116" s="931"/>
      <c r="O116" s="932"/>
      <c r="Q116" s="366" t="s">
        <v>533</v>
      </c>
      <c r="R116" s="20"/>
      <c r="S116" s="20"/>
      <c r="T116" s="20"/>
      <c r="U116" s="20"/>
      <c r="V116" s="20"/>
      <c r="W116" s="20"/>
      <c r="X116" s="20"/>
      <c r="Y116" s="20"/>
      <c r="Z116" s="20" t="s">
        <v>532</v>
      </c>
      <c r="AA116" s="10"/>
      <c r="AB116" s="20"/>
      <c r="AC116" s="21"/>
    </row>
    <row r="117" spans="1:30" ht="15" customHeight="1" x14ac:dyDescent="0.2">
      <c r="A117" s="358">
        <v>11</v>
      </c>
      <c r="B117" s="129" t="s">
        <v>554</v>
      </c>
      <c r="C117" s="783">
        <v>22</v>
      </c>
      <c r="D117" s="783">
        <v>5</v>
      </c>
      <c r="E117" s="783">
        <v>5</v>
      </c>
      <c r="F117" s="783">
        <f t="shared" si="21"/>
        <v>12</v>
      </c>
      <c r="G117" s="783">
        <v>28</v>
      </c>
      <c r="H117" s="783">
        <v>52</v>
      </c>
      <c r="I117" s="785">
        <f t="shared" si="22"/>
        <v>20</v>
      </c>
      <c r="J117" s="787">
        <f t="shared" si="13"/>
        <v>22</v>
      </c>
      <c r="K117" s="787">
        <f t="shared" si="14"/>
        <v>20</v>
      </c>
      <c r="L117" s="930"/>
      <c r="M117" s="931"/>
      <c r="N117" s="931"/>
      <c r="O117" s="932"/>
      <c r="Q117" s="366" t="s">
        <v>704</v>
      </c>
      <c r="R117" s="20"/>
      <c r="S117" s="20"/>
      <c r="T117" s="20"/>
      <c r="U117" s="20"/>
      <c r="V117" s="20"/>
      <c r="W117" s="20"/>
      <c r="X117" s="20"/>
      <c r="Y117" s="20"/>
      <c r="Z117" s="20"/>
      <c r="AA117" s="20"/>
      <c r="AB117" s="10"/>
      <c r="AC117" s="21"/>
    </row>
    <row r="118" spans="1:30" ht="15" customHeight="1" thickBot="1" x14ac:dyDescent="0.25">
      <c r="A118" s="359">
        <v>12</v>
      </c>
      <c r="B118" s="130" t="s">
        <v>174</v>
      </c>
      <c r="C118" s="784">
        <v>22</v>
      </c>
      <c r="D118" s="784">
        <v>3</v>
      </c>
      <c r="E118" s="784">
        <v>8</v>
      </c>
      <c r="F118" s="784">
        <f>SUM(((C118-(D118+E118))))</f>
        <v>11</v>
      </c>
      <c r="G118" s="784">
        <v>31</v>
      </c>
      <c r="H118" s="784">
        <v>49</v>
      </c>
      <c r="I118" s="786">
        <f>SUM((D118*3+E118))</f>
        <v>17</v>
      </c>
      <c r="J118" s="787">
        <f t="shared" si="13"/>
        <v>22</v>
      </c>
      <c r="K118" s="787">
        <f t="shared" si="14"/>
        <v>17</v>
      </c>
      <c r="L118" s="933"/>
      <c r="M118" s="934"/>
      <c r="N118" s="934"/>
      <c r="O118" s="935"/>
      <c r="Q118" s="367" t="s">
        <v>2162</v>
      </c>
      <c r="R118" s="23"/>
      <c r="S118" s="23"/>
      <c r="T118" s="23"/>
      <c r="U118" s="23"/>
      <c r="V118" s="23"/>
      <c r="W118" s="23"/>
      <c r="X118" s="23"/>
      <c r="Y118" s="23"/>
      <c r="Z118" s="23"/>
      <c r="AA118" s="23"/>
      <c r="AB118" s="23"/>
      <c r="AC118" s="15"/>
    </row>
    <row r="119" spans="1:30" ht="15" customHeight="1" x14ac:dyDescent="0.2">
      <c r="C119" s="787">
        <f t="shared" ref="C119:I119" si="23">SUM(C107:C118)</f>
        <v>264</v>
      </c>
      <c r="D119" s="787">
        <f t="shared" si="23"/>
        <v>101</v>
      </c>
      <c r="E119" s="787">
        <f t="shared" si="23"/>
        <v>62</v>
      </c>
      <c r="F119" s="787">
        <f t="shared" si="23"/>
        <v>101</v>
      </c>
      <c r="G119" s="787">
        <f t="shared" si="23"/>
        <v>432</v>
      </c>
      <c r="H119" s="787">
        <f t="shared" si="23"/>
        <v>432</v>
      </c>
      <c r="I119" s="787">
        <f t="shared" si="23"/>
        <v>365</v>
      </c>
      <c r="J119" s="787">
        <f t="shared" si="13"/>
        <v>264</v>
      </c>
      <c r="K119" s="787">
        <f t="shared" si="14"/>
        <v>365</v>
      </c>
    </row>
    <row r="120" spans="1:30" ht="15" customHeight="1" thickBot="1" x14ac:dyDescent="0.25"/>
    <row r="121" spans="1:30" ht="15" customHeight="1" thickBot="1" x14ac:dyDescent="0.25">
      <c r="A121" s="1332" t="s">
        <v>2434</v>
      </c>
      <c r="B121" s="1333"/>
      <c r="C121" s="1333"/>
      <c r="D121" s="1333"/>
      <c r="E121" s="1333"/>
      <c r="F121" s="1334"/>
      <c r="G121" s="1335" t="s">
        <v>2438</v>
      </c>
      <c r="H121" s="1336"/>
      <c r="I121" s="1337"/>
      <c r="L121" s="952" t="s">
        <v>538</v>
      </c>
      <c r="M121" s="953"/>
      <c r="N121" s="953"/>
      <c r="O121" s="954"/>
    </row>
    <row r="122" spans="1:30" ht="15" customHeight="1" thickBot="1" x14ac:dyDescent="0.25">
      <c r="A122" s="688" t="s">
        <v>496</v>
      </c>
      <c r="B122" s="689" t="s">
        <v>497</v>
      </c>
      <c r="C122" s="690" t="s">
        <v>498</v>
      </c>
      <c r="D122" s="690" t="s">
        <v>499</v>
      </c>
      <c r="E122" s="690" t="s">
        <v>500</v>
      </c>
      <c r="F122" s="690" t="s">
        <v>501</v>
      </c>
      <c r="G122" s="691" t="s">
        <v>502</v>
      </c>
      <c r="H122" s="691" t="s">
        <v>503</v>
      </c>
      <c r="I122" s="692" t="s">
        <v>504</v>
      </c>
      <c r="L122" s="955"/>
      <c r="M122" s="956"/>
      <c r="N122" s="956"/>
      <c r="O122" s="957"/>
      <c r="Q122" s="24" t="s">
        <v>2598</v>
      </c>
      <c r="R122" s="683" t="s">
        <v>1615</v>
      </c>
      <c r="S122" s="683" t="s">
        <v>241</v>
      </c>
      <c r="T122" s="683" t="s">
        <v>1196</v>
      </c>
      <c r="U122" s="683" t="s">
        <v>1503</v>
      </c>
      <c r="V122" s="683" t="s">
        <v>1784</v>
      </c>
      <c r="W122" s="683" t="s">
        <v>500</v>
      </c>
      <c r="X122" s="683" t="s">
        <v>242</v>
      </c>
      <c r="Y122" s="683" t="s">
        <v>610</v>
      </c>
      <c r="Z122" s="683" t="s">
        <v>514</v>
      </c>
      <c r="AA122" s="683" t="s">
        <v>1959</v>
      </c>
      <c r="AB122" s="683" t="s">
        <v>2090</v>
      </c>
      <c r="AC122" s="683" t="s">
        <v>1587</v>
      </c>
      <c r="AD122" s="684" t="s">
        <v>727</v>
      </c>
    </row>
    <row r="123" spans="1:30" ht="15" customHeight="1" x14ac:dyDescent="0.2">
      <c r="A123" s="687">
        <v>1</v>
      </c>
      <c r="B123" s="53" t="s">
        <v>2094</v>
      </c>
      <c r="C123" s="46">
        <v>24</v>
      </c>
      <c r="D123" s="46">
        <v>18</v>
      </c>
      <c r="E123" s="46">
        <v>4</v>
      </c>
      <c r="F123" s="46">
        <f>SUM(C123-(D123+E123))</f>
        <v>2</v>
      </c>
      <c r="G123" s="46">
        <v>68</v>
      </c>
      <c r="H123" s="46">
        <v>27</v>
      </c>
      <c r="I123" s="788">
        <f>SUM(D123*3+E123)</f>
        <v>58</v>
      </c>
      <c r="J123" s="787">
        <f t="shared" si="13"/>
        <v>24</v>
      </c>
      <c r="K123" s="787">
        <f t="shared" si="14"/>
        <v>58</v>
      </c>
      <c r="L123" s="927" t="s">
        <v>532</v>
      </c>
      <c r="M123" s="928"/>
      <c r="N123" s="928"/>
      <c r="O123" s="929"/>
      <c r="Q123" s="681" t="s">
        <v>1615</v>
      </c>
      <c r="R123" s="10"/>
      <c r="S123" s="20"/>
      <c r="T123" s="20"/>
      <c r="U123" s="20"/>
      <c r="V123" s="20"/>
      <c r="W123" s="20"/>
      <c r="X123" s="20"/>
      <c r="Y123" s="20"/>
      <c r="Z123" s="20"/>
      <c r="AA123" s="20"/>
      <c r="AB123" s="20"/>
      <c r="AC123" s="20"/>
      <c r="AD123" s="21"/>
    </row>
    <row r="124" spans="1:30" ht="15" customHeight="1" x14ac:dyDescent="0.2">
      <c r="A124" s="685">
        <v>2</v>
      </c>
      <c r="B124" s="54" t="s">
        <v>1589</v>
      </c>
      <c r="C124" s="783">
        <v>24</v>
      </c>
      <c r="D124" s="783">
        <v>17</v>
      </c>
      <c r="E124" s="783">
        <v>3</v>
      </c>
      <c r="F124" s="783">
        <f t="shared" ref="F124:F134" si="24">SUM((C124-(D124+E124)))</f>
        <v>4</v>
      </c>
      <c r="G124" s="783">
        <v>83</v>
      </c>
      <c r="H124" s="783">
        <v>30</v>
      </c>
      <c r="I124" s="785">
        <f>SUM((D124*3+E124))</f>
        <v>54</v>
      </c>
      <c r="J124" s="787">
        <f t="shared" si="13"/>
        <v>24</v>
      </c>
      <c r="K124" s="787">
        <f t="shared" si="14"/>
        <v>54</v>
      </c>
      <c r="L124" s="930"/>
      <c r="M124" s="931"/>
      <c r="N124" s="931"/>
      <c r="O124" s="932"/>
      <c r="Q124" s="681" t="s">
        <v>241</v>
      </c>
      <c r="R124" s="20"/>
      <c r="S124" s="10"/>
      <c r="T124" s="20"/>
      <c r="U124" s="20"/>
      <c r="V124" s="20"/>
      <c r="W124" s="20"/>
      <c r="X124" s="20"/>
      <c r="Y124" s="20"/>
      <c r="Z124" s="20"/>
      <c r="AA124" s="20"/>
      <c r="AB124" s="20"/>
      <c r="AC124" s="20"/>
      <c r="AD124" s="21"/>
    </row>
    <row r="125" spans="1:30" ht="15" customHeight="1" x14ac:dyDescent="0.2">
      <c r="A125" s="685">
        <v>3</v>
      </c>
      <c r="B125" s="54" t="s">
        <v>245</v>
      </c>
      <c r="C125" s="783">
        <v>24</v>
      </c>
      <c r="D125" s="783">
        <v>14</v>
      </c>
      <c r="E125" s="783">
        <v>4</v>
      </c>
      <c r="F125" s="783">
        <f t="shared" si="24"/>
        <v>6</v>
      </c>
      <c r="G125" s="783">
        <v>77</v>
      </c>
      <c r="H125" s="783">
        <v>44</v>
      </c>
      <c r="I125" s="785">
        <f t="shared" ref="I125:I133" si="25">SUM((D125*3+E125))</f>
        <v>46</v>
      </c>
      <c r="J125" s="787">
        <f t="shared" si="13"/>
        <v>24</v>
      </c>
      <c r="K125" s="787">
        <f t="shared" si="14"/>
        <v>46</v>
      </c>
      <c r="L125" s="930"/>
      <c r="M125" s="931"/>
      <c r="N125" s="931"/>
      <c r="O125" s="932"/>
      <c r="Q125" s="681" t="s">
        <v>1196</v>
      </c>
      <c r="R125" s="20"/>
      <c r="S125" s="20"/>
      <c r="T125" s="10"/>
      <c r="U125" s="20"/>
      <c r="V125" s="20"/>
      <c r="W125" s="20"/>
      <c r="X125" s="20"/>
      <c r="Y125" s="20"/>
      <c r="Z125" s="20"/>
      <c r="AA125" s="20"/>
      <c r="AB125" s="20"/>
      <c r="AC125" s="20"/>
      <c r="AD125" s="21"/>
    </row>
    <row r="126" spans="1:30" ht="15" customHeight="1" x14ac:dyDescent="0.2">
      <c r="A126" s="685">
        <v>4</v>
      </c>
      <c r="B126" s="54" t="s">
        <v>2061</v>
      </c>
      <c r="C126" s="783">
        <v>24</v>
      </c>
      <c r="D126" s="783">
        <v>14</v>
      </c>
      <c r="E126" s="783">
        <v>3</v>
      </c>
      <c r="F126" s="783">
        <f t="shared" si="24"/>
        <v>7</v>
      </c>
      <c r="G126" s="783">
        <v>50</v>
      </c>
      <c r="H126" s="783">
        <v>38</v>
      </c>
      <c r="I126" s="785">
        <f t="shared" si="25"/>
        <v>45</v>
      </c>
      <c r="J126" s="787">
        <f t="shared" si="13"/>
        <v>24</v>
      </c>
      <c r="K126" s="787">
        <f t="shared" si="14"/>
        <v>45</v>
      </c>
      <c r="L126" s="930"/>
      <c r="M126" s="931"/>
      <c r="N126" s="931"/>
      <c r="O126" s="932"/>
      <c r="Q126" s="681" t="s">
        <v>1503</v>
      </c>
      <c r="R126" s="20"/>
      <c r="S126" s="20"/>
      <c r="T126" s="20"/>
      <c r="U126" s="10"/>
      <c r="V126" s="20"/>
      <c r="W126" s="20"/>
      <c r="X126" s="20"/>
      <c r="Y126" s="20"/>
      <c r="Z126" s="20"/>
      <c r="AA126" s="20"/>
      <c r="AB126" s="20"/>
      <c r="AC126" s="20"/>
      <c r="AD126" s="21"/>
    </row>
    <row r="127" spans="1:30" ht="15" customHeight="1" x14ac:dyDescent="0.2">
      <c r="A127" s="685">
        <v>5</v>
      </c>
      <c r="B127" s="54" t="s">
        <v>1548</v>
      </c>
      <c r="C127" s="783">
        <v>24</v>
      </c>
      <c r="D127" s="783">
        <v>13</v>
      </c>
      <c r="E127" s="783">
        <v>4</v>
      </c>
      <c r="F127" s="783">
        <f t="shared" si="24"/>
        <v>7</v>
      </c>
      <c r="G127" s="783">
        <v>56</v>
      </c>
      <c r="H127" s="783">
        <v>38</v>
      </c>
      <c r="I127" s="785">
        <f t="shared" si="25"/>
        <v>43</v>
      </c>
      <c r="J127" s="787">
        <f t="shared" si="13"/>
        <v>24</v>
      </c>
      <c r="K127" s="787">
        <f t="shared" si="14"/>
        <v>43</v>
      </c>
      <c r="L127" s="930"/>
      <c r="M127" s="931"/>
      <c r="N127" s="931"/>
      <c r="O127" s="932"/>
      <c r="Q127" s="681" t="s">
        <v>1784</v>
      </c>
      <c r="R127" s="20"/>
      <c r="S127" s="20"/>
      <c r="T127" s="20"/>
      <c r="U127" s="20"/>
      <c r="V127" s="10"/>
      <c r="W127" s="20" t="s">
        <v>532</v>
      </c>
      <c r="X127" s="20"/>
      <c r="Y127" s="20"/>
      <c r="Z127" s="20"/>
      <c r="AA127" s="20"/>
      <c r="AB127" s="20"/>
      <c r="AC127" s="20"/>
      <c r="AD127" s="21"/>
    </row>
    <row r="128" spans="1:30" ht="15" customHeight="1" x14ac:dyDescent="0.2">
      <c r="A128" s="685">
        <v>6</v>
      </c>
      <c r="B128" s="54" t="s">
        <v>345</v>
      </c>
      <c r="C128" s="783">
        <v>24</v>
      </c>
      <c r="D128" s="783">
        <v>13</v>
      </c>
      <c r="E128" s="783">
        <v>2</v>
      </c>
      <c r="F128" s="783">
        <f t="shared" si="24"/>
        <v>9</v>
      </c>
      <c r="G128" s="783">
        <v>60</v>
      </c>
      <c r="H128" s="783">
        <v>44</v>
      </c>
      <c r="I128" s="785">
        <f t="shared" si="25"/>
        <v>41</v>
      </c>
      <c r="J128" s="787">
        <f t="shared" si="13"/>
        <v>24</v>
      </c>
      <c r="K128" s="787">
        <f t="shared" si="14"/>
        <v>41</v>
      </c>
      <c r="L128" s="930"/>
      <c r="M128" s="931"/>
      <c r="N128" s="931"/>
      <c r="O128" s="932"/>
      <c r="Q128" s="681" t="s">
        <v>500</v>
      </c>
      <c r="R128" s="20"/>
      <c r="S128" s="20"/>
      <c r="T128" s="20"/>
      <c r="U128" s="20"/>
      <c r="V128" s="20" t="s">
        <v>532</v>
      </c>
      <c r="W128" s="10"/>
      <c r="X128" s="20"/>
      <c r="Y128" s="20"/>
      <c r="Z128" s="20"/>
      <c r="AA128" s="20"/>
      <c r="AB128" s="20"/>
      <c r="AC128" s="20"/>
      <c r="AD128" s="21"/>
    </row>
    <row r="129" spans="1:35" ht="15" customHeight="1" x14ac:dyDescent="0.2">
      <c r="A129" s="685">
        <v>7</v>
      </c>
      <c r="B129" s="54" t="s">
        <v>616</v>
      </c>
      <c r="C129" s="783">
        <v>24</v>
      </c>
      <c r="D129" s="783">
        <v>10</v>
      </c>
      <c r="E129" s="783">
        <v>5</v>
      </c>
      <c r="F129" s="783">
        <f t="shared" si="24"/>
        <v>9</v>
      </c>
      <c r="G129" s="783">
        <v>50</v>
      </c>
      <c r="H129" s="783">
        <v>52</v>
      </c>
      <c r="I129" s="785">
        <f t="shared" si="25"/>
        <v>35</v>
      </c>
      <c r="J129" s="787">
        <f t="shared" si="13"/>
        <v>24</v>
      </c>
      <c r="K129" s="787">
        <f t="shared" si="14"/>
        <v>35</v>
      </c>
      <c r="L129" s="930"/>
      <c r="M129" s="931"/>
      <c r="N129" s="931"/>
      <c r="O129" s="932"/>
      <c r="Q129" s="681" t="s">
        <v>242</v>
      </c>
      <c r="R129" s="20"/>
      <c r="S129" s="20"/>
      <c r="T129" s="20"/>
      <c r="U129" s="20"/>
      <c r="V129" s="20"/>
      <c r="W129" s="20"/>
      <c r="X129" s="10"/>
      <c r="Y129" s="20"/>
      <c r="Z129" s="20"/>
      <c r="AA129" s="20"/>
      <c r="AB129" s="20"/>
      <c r="AC129" s="20"/>
      <c r="AD129" s="21"/>
    </row>
    <row r="130" spans="1:35" ht="15" customHeight="1" x14ac:dyDescent="0.2">
      <c r="A130" s="685">
        <v>8</v>
      </c>
      <c r="B130" s="54" t="s">
        <v>2204</v>
      </c>
      <c r="C130" s="783">
        <v>24</v>
      </c>
      <c r="D130" s="783">
        <v>7</v>
      </c>
      <c r="E130" s="783">
        <v>4</v>
      </c>
      <c r="F130" s="783">
        <f t="shared" si="24"/>
        <v>13</v>
      </c>
      <c r="G130" s="783">
        <v>38</v>
      </c>
      <c r="H130" s="783">
        <v>59</v>
      </c>
      <c r="I130" s="785">
        <f t="shared" si="25"/>
        <v>25</v>
      </c>
      <c r="J130" s="787">
        <f t="shared" si="13"/>
        <v>24</v>
      </c>
      <c r="K130" s="787">
        <f t="shared" si="14"/>
        <v>25</v>
      </c>
      <c r="L130" s="930"/>
      <c r="M130" s="931"/>
      <c r="N130" s="931"/>
      <c r="O130" s="932"/>
      <c r="Q130" s="681" t="s">
        <v>610</v>
      </c>
      <c r="R130" s="20"/>
      <c r="S130" s="20"/>
      <c r="T130" s="20"/>
      <c r="U130" s="20"/>
      <c r="V130" s="20"/>
      <c r="W130" s="20"/>
      <c r="X130" s="20"/>
      <c r="Y130" s="10"/>
      <c r="Z130" s="20"/>
      <c r="AA130" s="20"/>
      <c r="AB130" s="20"/>
      <c r="AC130" s="20"/>
      <c r="AD130" s="21"/>
    </row>
    <row r="131" spans="1:35" ht="15" customHeight="1" x14ac:dyDescent="0.2">
      <c r="A131" s="685">
        <v>9</v>
      </c>
      <c r="B131" s="54" t="s">
        <v>1200</v>
      </c>
      <c r="C131" s="783">
        <v>24</v>
      </c>
      <c r="D131" s="783">
        <v>5</v>
      </c>
      <c r="E131" s="783">
        <v>8</v>
      </c>
      <c r="F131" s="783">
        <f t="shared" si="24"/>
        <v>11</v>
      </c>
      <c r="G131" s="783">
        <v>37</v>
      </c>
      <c r="H131" s="783">
        <v>51</v>
      </c>
      <c r="I131" s="785">
        <f t="shared" si="25"/>
        <v>23</v>
      </c>
      <c r="J131" s="787">
        <f t="shared" si="13"/>
        <v>24</v>
      </c>
      <c r="K131" s="787">
        <f t="shared" si="14"/>
        <v>23</v>
      </c>
      <c r="L131" s="930"/>
      <c r="M131" s="931"/>
      <c r="N131" s="931"/>
      <c r="O131" s="932"/>
      <c r="Q131" s="681" t="s">
        <v>514</v>
      </c>
      <c r="R131" s="20"/>
      <c r="S131" s="20"/>
      <c r="T131" s="20"/>
      <c r="U131" s="20"/>
      <c r="V131" s="20"/>
      <c r="W131" s="20"/>
      <c r="X131" s="20"/>
      <c r="Y131" s="20"/>
      <c r="Z131" s="10"/>
      <c r="AA131" s="20"/>
      <c r="AB131" s="20"/>
      <c r="AC131" s="20"/>
      <c r="AD131" s="21"/>
    </row>
    <row r="132" spans="1:35" ht="15" customHeight="1" x14ac:dyDescent="0.2">
      <c r="A132" s="685">
        <v>10</v>
      </c>
      <c r="B132" s="54" t="s">
        <v>1139</v>
      </c>
      <c r="C132" s="783">
        <v>24</v>
      </c>
      <c r="D132" s="783">
        <v>7</v>
      </c>
      <c r="E132" s="783">
        <v>2</v>
      </c>
      <c r="F132" s="783">
        <f t="shared" si="24"/>
        <v>15</v>
      </c>
      <c r="G132" s="783">
        <v>52</v>
      </c>
      <c r="H132" s="783">
        <v>77</v>
      </c>
      <c r="I132" s="785">
        <f t="shared" si="25"/>
        <v>23</v>
      </c>
      <c r="J132" s="787">
        <f t="shared" si="13"/>
        <v>24</v>
      </c>
      <c r="K132" s="787">
        <f t="shared" si="14"/>
        <v>23</v>
      </c>
      <c r="L132" s="930"/>
      <c r="M132" s="931"/>
      <c r="N132" s="931"/>
      <c r="O132" s="932"/>
      <c r="Q132" s="681" t="s">
        <v>1959</v>
      </c>
      <c r="R132" s="20"/>
      <c r="S132" s="20"/>
      <c r="T132" s="20"/>
      <c r="U132" s="20"/>
      <c r="V132" s="20"/>
      <c r="W132" s="20"/>
      <c r="X132" s="20"/>
      <c r="Y132" s="20"/>
      <c r="Z132" s="20"/>
      <c r="AA132" s="10"/>
      <c r="AB132" s="20" t="s">
        <v>532</v>
      </c>
      <c r="AC132" s="20"/>
      <c r="AD132" s="21"/>
    </row>
    <row r="133" spans="1:35" ht="15" customHeight="1" x14ac:dyDescent="0.2">
      <c r="A133" s="685">
        <v>11</v>
      </c>
      <c r="B133" s="54" t="s">
        <v>1497</v>
      </c>
      <c r="C133" s="783">
        <v>24</v>
      </c>
      <c r="D133" s="783">
        <v>4</v>
      </c>
      <c r="E133" s="783">
        <v>5</v>
      </c>
      <c r="F133" s="783">
        <f t="shared" si="24"/>
        <v>15</v>
      </c>
      <c r="G133" s="783">
        <v>38</v>
      </c>
      <c r="H133" s="783">
        <v>64</v>
      </c>
      <c r="I133" s="785">
        <f t="shared" si="25"/>
        <v>17</v>
      </c>
      <c r="J133" s="787">
        <f t="shared" si="13"/>
        <v>24</v>
      </c>
      <c r="K133" s="787">
        <f t="shared" si="14"/>
        <v>17</v>
      </c>
      <c r="L133" s="930"/>
      <c r="M133" s="931"/>
      <c r="N133" s="931"/>
      <c r="O133" s="932"/>
      <c r="Q133" s="681" t="s">
        <v>2090</v>
      </c>
      <c r="R133" s="20"/>
      <c r="S133" s="20"/>
      <c r="T133" s="20"/>
      <c r="U133" s="20"/>
      <c r="V133" s="20"/>
      <c r="W133" s="20"/>
      <c r="X133" s="20"/>
      <c r="Y133" s="20"/>
      <c r="Z133" s="20"/>
      <c r="AA133" s="20" t="s">
        <v>532</v>
      </c>
      <c r="AB133" s="10"/>
      <c r="AC133" s="20"/>
      <c r="AD133" s="21"/>
    </row>
    <row r="134" spans="1:35" ht="15" customHeight="1" x14ac:dyDescent="0.2">
      <c r="A134" s="685">
        <v>12</v>
      </c>
      <c r="B134" s="54" t="s">
        <v>244</v>
      </c>
      <c r="C134" s="783">
        <v>24</v>
      </c>
      <c r="D134" s="783">
        <v>4</v>
      </c>
      <c r="E134" s="783">
        <v>5</v>
      </c>
      <c r="F134" s="783">
        <f t="shared" si="24"/>
        <v>15</v>
      </c>
      <c r="G134" s="783">
        <v>34</v>
      </c>
      <c r="H134" s="783">
        <v>63</v>
      </c>
      <c r="I134" s="785">
        <f>SUM((D134*3+E134))</f>
        <v>17</v>
      </c>
      <c r="J134" s="787">
        <f t="shared" si="13"/>
        <v>24</v>
      </c>
      <c r="K134" s="787">
        <f t="shared" si="14"/>
        <v>17</v>
      </c>
      <c r="L134" s="930"/>
      <c r="M134" s="931"/>
      <c r="N134" s="931"/>
      <c r="O134" s="932"/>
      <c r="Q134" s="681" t="s">
        <v>1587</v>
      </c>
      <c r="R134" s="20"/>
      <c r="S134" s="20"/>
      <c r="T134" s="20"/>
      <c r="U134" s="20"/>
      <c r="V134" s="20"/>
      <c r="W134" s="20"/>
      <c r="X134" s="20"/>
      <c r="Y134" s="20"/>
      <c r="Z134" s="20"/>
      <c r="AA134" s="20"/>
      <c r="AB134" s="20"/>
      <c r="AC134" s="10"/>
      <c r="AD134" s="21"/>
    </row>
    <row r="135" spans="1:35" ht="15" customHeight="1" thickBot="1" x14ac:dyDescent="0.25">
      <c r="A135" s="686">
        <v>13</v>
      </c>
      <c r="B135" s="55" t="s">
        <v>1090</v>
      </c>
      <c r="C135" s="784">
        <v>24</v>
      </c>
      <c r="D135" s="784">
        <v>4</v>
      </c>
      <c r="E135" s="784">
        <v>3</v>
      </c>
      <c r="F135" s="784">
        <f>SUM(((C135-(D135+E135))))</f>
        <v>17</v>
      </c>
      <c r="G135" s="784">
        <v>31</v>
      </c>
      <c r="H135" s="784">
        <v>87</v>
      </c>
      <c r="I135" s="786">
        <f>SUM((D135*3+E135))</f>
        <v>15</v>
      </c>
      <c r="J135" s="787">
        <f t="shared" ref="J135:J198" si="26">D135+E135+F135</f>
        <v>24</v>
      </c>
      <c r="K135" s="787">
        <f t="shared" ref="K135:K198" si="27">D135*3+E135</f>
        <v>15</v>
      </c>
      <c r="L135" s="933"/>
      <c r="M135" s="934"/>
      <c r="N135" s="934"/>
      <c r="O135" s="935"/>
      <c r="Q135" s="682" t="s">
        <v>727</v>
      </c>
      <c r="R135" s="23"/>
      <c r="S135" s="23"/>
      <c r="T135" s="23"/>
      <c r="U135" s="23"/>
      <c r="V135" s="23"/>
      <c r="W135" s="23"/>
      <c r="X135" s="23"/>
      <c r="Y135" s="23"/>
      <c r="Z135" s="23"/>
      <c r="AA135" s="23"/>
      <c r="AB135" s="23"/>
      <c r="AC135" s="23"/>
      <c r="AD135" s="15"/>
    </row>
    <row r="136" spans="1:35" ht="15" customHeight="1" x14ac:dyDescent="0.2">
      <c r="C136" s="787">
        <f t="shared" ref="C136:I136" si="28">SUM(C123:C135)</f>
        <v>312</v>
      </c>
      <c r="D136" s="787">
        <f t="shared" si="28"/>
        <v>130</v>
      </c>
      <c r="E136" s="787">
        <f t="shared" si="28"/>
        <v>52</v>
      </c>
      <c r="F136" s="787">
        <f t="shared" si="28"/>
        <v>130</v>
      </c>
      <c r="G136" s="787">
        <f t="shared" si="28"/>
        <v>674</v>
      </c>
      <c r="H136" s="787">
        <f t="shared" si="28"/>
        <v>674</v>
      </c>
      <c r="I136" s="787">
        <f t="shared" si="28"/>
        <v>442</v>
      </c>
      <c r="J136" s="787">
        <f t="shared" si="26"/>
        <v>312</v>
      </c>
      <c r="K136" s="787">
        <f t="shared" si="27"/>
        <v>442</v>
      </c>
    </row>
    <row r="137" spans="1:35" ht="15" customHeight="1" thickBot="1" x14ac:dyDescent="0.25"/>
    <row r="138" spans="1:35" ht="15" customHeight="1" thickBot="1" x14ac:dyDescent="0.25">
      <c r="A138" s="1239" t="s">
        <v>2435</v>
      </c>
      <c r="B138" s="1240"/>
      <c r="C138" s="1240"/>
      <c r="D138" s="1240"/>
      <c r="E138" s="1240"/>
      <c r="F138" s="1241"/>
      <c r="G138" s="1236" t="s">
        <v>2438</v>
      </c>
      <c r="H138" s="1237"/>
      <c r="I138" s="1238"/>
      <c r="L138" s="952" t="s">
        <v>538</v>
      </c>
      <c r="M138" s="953"/>
      <c r="N138" s="953"/>
      <c r="O138" s="954"/>
      <c r="AI138" s="824" t="s">
        <v>532</v>
      </c>
    </row>
    <row r="139" spans="1:35" ht="15" customHeight="1" thickBot="1" x14ac:dyDescent="0.25">
      <c r="A139" s="508" t="s">
        <v>496</v>
      </c>
      <c r="B139" s="509" t="s">
        <v>497</v>
      </c>
      <c r="C139" s="510" t="s">
        <v>498</v>
      </c>
      <c r="D139" s="510" t="s">
        <v>499</v>
      </c>
      <c r="E139" s="510" t="s">
        <v>500</v>
      </c>
      <c r="F139" s="510" t="s">
        <v>501</v>
      </c>
      <c r="G139" s="511" t="s">
        <v>502</v>
      </c>
      <c r="H139" s="511" t="s">
        <v>503</v>
      </c>
      <c r="I139" s="512" t="s">
        <v>504</v>
      </c>
      <c r="L139" s="955"/>
      <c r="M139" s="956"/>
      <c r="N139" s="956"/>
      <c r="O139" s="957"/>
      <c r="Q139" s="24" t="s">
        <v>2598</v>
      </c>
      <c r="R139" s="420" t="s">
        <v>901</v>
      </c>
      <c r="S139" s="420" t="s">
        <v>500</v>
      </c>
      <c r="T139" s="420" t="s">
        <v>158</v>
      </c>
      <c r="U139" s="420" t="s">
        <v>700</v>
      </c>
      <c r="V139" s="420" t="s">
        <v>511</v>
      </c>
      <c r="W139" s="420" t="s">
        <v>566</v>
      </c>
      <c r="X139" s="420" t="s">
        <v>322</v>
      </c>
      <c r="Y139" s="420" t="s">
        <v>2136</v>
      </c>
      <c r="Z139" s="420" t="s">
        <v>769</v>
      </c>
      <c r="AA139" s="420" t="s">
        <v>1313</v>
      </c>
      <c r="AB139" s="420" t="s">
        <v>547</v>
      </c>
      <c r="AC139" s="421" t="s">
        <v>1306</v>
      </c>
      <c r="AI139" s="824" t="s">
        <v>532</v>
      </c>
    </row>
    <row r="140" spans="1:35" ht="15" customHeight="1" x14ac:dyDescent="0.2">
      <c r="A140" s="518">
        <v>1</v>
      </c>
      <c r="B140" s="53" t="s">
        <v>906</v>
      </c>
      <c r="C140" s="46">
        <v>22</v>
      </c>
      <c r="D140" s="46">
        <v>14</v>
      </c>
      <c r="E140" s="46">
        <v>3</v>
      </c>
      <c r="F140" s="46">
        <f>SUM(C140-(D140+E140))</f>
        <v>5</v>
      </c>
      <c r="G140" s="46">
        <v>62</v>
      </c>
      <c r="H140" s="46">
        <v>31</v>
      </c>
      <c r="I140" s="788">
        <f>SUM(D140*3+E140)</f>
        <v>45</v>
      </c>
      <c r="J140" s="787">
        <f t="shared" si="26"/>
        <v>22</v>
      </c>
      <c r="K140" s="787">
        <f t="shared" si="27"/>
        <v>45</v>
      </c>
      <c r="L140" s="927" t="s">
        <v>532</v>
      </c>
      <c r="M140" s="928"/>
      <c r="N140" s="928"/>
      <c r="O140" s="929"/>
      <c r="Q140" s="422" t="s">
        <v>901</v>
      </c>
      <c r="R140" s="10"/>
      <c r="S140" s="20"/>
      <c r="T140" s="20"/>
      <c r="U140" s="20"/>
      <c r="V140" s="20"/>
      <c r="W140" s="20"/>
      <c r="X140" s="20"/>
      <c r="Y140" s="20"/>
      <c r="Z140" s="20" t="s">
        <v>1493</v>
      </c>
      <c r="AA140" s="20"/>
      <c r="AB140" s="20"/>
      <c r="AC140" s="21"/>
      <c r="AI140" s="824"/>
    </row>
    <row r="141" spans="1:35" ht="15" customHeight="1" x14ac:dyDescent="0.2">
      <c r="A141" s="514">
        <v>2</v>
      </c>
      <c r="B141" s="54" t="s">
        <v>575</v>
      </c>
      <c r="C141" s="783">
        <v>22</v>
      </c>
      <c r="D141" s="783">
        <v>14</v>
      </c>
      <c r="E141" s="783">
        <v>2</v>
      </c>
      <c r="F141" s="783">
        <f t="shared" ref="F141:F150" si="29">SUM((C141-(D141+E141)))</f>
        <v>6</v>
      </c>
      <c r="G141" s="783">
        <v>48</v>
      </c>
      <c r="H141" s="783">
        <v>31</v>
      </c>
      <c r="I141" s="785">
        <f>SUM((D141*3+E141))</f>
        <v>44</v>
      </c>
      <c r="J141" s="787">
        <f t="shared" si="26"/>
        <v>22</v>
      </c>
      <c r="K141" s="787">
        <f t="shared" si="27"/>
        <v>44</v>
      </c>
      <c r="L141" s="930"/>
      <c r="M141" s="931"/>
      <c r="N141" s="931"/>
      <c r="O141" s="932"/>
      <c r="Q141" s="422" t="s">
        <v>500</v>
      </c>
      <c r="R141" s="20"/>
      <c r="S141" s="10"/>
      <c r="T141" s="20"/>
      <c r="U141" s="20"/>
      <c r="V141" s="20"/>
      <c r="W141" s="20"/>
      <c r="X141" s="20"/>
      <c r="Y141" s="20"/>
      <c r="Z141" s="20" t="s">
        <v>1490</v>
      </c>
      <c r="AA141" s="20"/>
      <c r="AB141" s="20"/>
      <c r="AC141" s="21"/>
      <c r="AI141" s="824"/>
    </row>
    <row r="142" spans="1:35" ht="15" customHeight="1" x14ac:dyDescent="0.2">
      <c r="A142" s="514">
        <v>3</v>
      </c>
      <c r="B142" s="54" t="s">
        <v>2170</v>
      </c>
      <c r="C142" s="783">
        <v>22</v>
      </c>
      <c r="D142" s="783">
        <v>12</v>
      </c>
      <c r="E142" s="783">
        <v>4</v>
      </c>
      <c r="F142" s="783">
        <f t="shared" si="29"/>
        <v>6</v>
      </c>
      <c r="G142" s="783">
        <v>50</v>
      </c>
      <c r="H142" s="783">
        <v>37</v>
      </c>
      <c r="I142" s="785">
        <f t="shared" ref="I142:I150" si="30">SUM((D142*3+E142))</f>
        <v>40</v>
      </c>
      <c r="J142" s="787">
        <f t="shared" si="26"/>
        <v>22</v>
      </c>
      <c r="K142" s="787">
        <f t="shared" si="27"/>
        <v>40</v>
      </c>
      <c r="L142" s="930"/>
      <c r="M142" s="931"/>
      <c r="N142" s="931"/>
      <c r="O142" s="932"/>
      <c r="Q142" s="422" t="s">
        <v>158</v>
      </c>
      <c r="R142" s="20"/>
      <c r="S142" s="20"/>
      <c r="T142" s="10"/>
      <c r="U142" s="20"/>
      <c r="V142" s="20"/>
      <c r="W142" s="20"/>
      <c r="X142" s="20"/>
      <c r="Y142" s="20"/>
      <c r="Z142" s="20" t="s">
        <v>1599</v>
      </c>
      <c r="AA142" s="20"/>
      <c r="AB142" s="20"/>
      <c r="AC142" s="21"/>
      <c r="AI142" s="824" t="s">
        <v>532</v>
      </c>
    </row>
    <row r="143" spans="1:35" ht="15" customHeight="1" x14ac:dyDescent="0.2">
      <c r="A143" s="514">
        <v>4</v>
      </c>
      <c r="B143" s="54" t="s">
        <v>1307</v>
      </c>
      <c r="C143" s="783">
        <v>22</v>
      </c>
      <c r="D143" s="783">
        <v>11</v>
      </c>
      <c r="E143" s="783">
        <v>3</v>
      </c>
      <c r="F143" s="783">
        <f t="shared" si="29"/>
        <v>8</v>
      </c>
      <c r="G143" s="783">
        <v>63</v>
      </c>
      <c r="H143" s="783">
        <v>43</v>
      </c>
      <c r="I143" s="785">
        <f t="shared" si="30"/>
        <v>36</v>
      </c>
      <c r="J143" s="787">
        <f t="shared" si="26"/>
        <v>22</v>
      </c>
      <c r="K143" s="787">
        <f t="shared" si="27"/>
        <v>36</v>
      </c>
      <c r="L143" s="930"/>
      <c r="M143" s="931"/>
      <c r="N143" s="931"/>
      <c r="O143" s="932"/>
      <c r="Q143" s="422" t="s">
        <v>700</v>
      </c>
      <c r="R143" s="20"/>
      <c r="S143" s="20"/>
      <c r="T143" s="20"/>
      <c r="U143" s="10"/>
      <c r="V143" s="20"/>
      <c r="W143" s="20"/>
      <c r="X143" s="20"/>
      <c r="Y143" s="20"/>
      <c r="Z143" s="20" t="s">
        <v>1602</v>
      </c>
      <c r="AA143" s="20"/>
      <c r="AB143" s="20"/>
      <c r="AC143" s="21"/>
      <c r="AI143" s="824" t="s">
        <v>532</v>
      </c>
    </row>
    <row r="144" spans="1:35" ht="15" customHeight="1" x14ac:dyDescent="0.2">
      <c r="A144" s="514">
        <v>5</v>
      </c>
      <c r="B144" s="54" t="s">
        <v>1808</v>
      </c>
      <c r="C144" s="783">
        <v>22</v>
      </c>
      <c r="D144" s="783">
        <v>10</v>
      </c>
      <c r="E144" s="783">
        <v>4</v>
      </c>
      <c r="F144" s="783">
        <f t="shared" si="29"/>
        <v>8</v>
      </c>
      <c r="G144" s="783">
        <v>50</v>
      </c>
      <c r="H144" s="783">
        <v>41</v>
      </c>
      <c r="I144" s="785">
        <f t="shared" si="30"/>
        <v>34</v>
      </c>
      <c r="J144" s="787">
        <f t="shared" si="26"/>
        <v>22</v>
      </c>
      <c r="K144" s="787">
        <f t="shared" si="27"/>
        <v>34</v>
      </c>
      <c r="L144" s="930"/>
      <c r="M144" s="931"/>
      <c r="N144" s="931"/>
      <c r="O144" s="932"/>
      <c r="Q144" s="422" t="s">
        <v>511</v>
      </c>
      <c r="R144" s="20"/>
      <c r="S144" s="20"/>
      <c r="T144" s="20"/>
      <c r="U144" s="20"/>
      <c r="V144" s="10"/>
      <c r="W144" s="20" t="s">
        <v>532</v>
      </c>
      <c r="X144" s="20"/>
      <c r="Y144" s="20"/>
      <c r="Z144" s="20" t="s">
        <v>1489</v>
      </c>
      <c r="AA144" s="20"/>
      <c r="AB144" s="20"/>
      <c r="AC144" s="21"/>
      <c r="AI144" s="824"/>
    </row>
    <row r="145" spans="1:35" ht="15" customHeight="1" x14ac:dyDescent="0.2">
      <c r="A145" s="514">
        <v>6</v>
      </c>
      <c r="B145" s="54" t="s">
        <v>737</v>
      </c>
      <c r="C145" s="783">
        <v>22</v>
      </c>
      <c r="D145" s="783">
        <v>10</v>
      </c>
      <c r="E145" s="783">
        <v>3</v>
      </c>
      <c r="F145" s="783">
        <f t="shared" si="29"/>
        <v>9</v>
      </c>
      <c r="G145" s="783">
        <v>41</v>
      </c>
      <c r="H145" s="783">
        <v>40</v>
      </c>
      <c r="I145" s="785">
        <f t="shared" si="30"/>
        <v>33</v>
      </c>
      <c r="J145" s="787">
        <f t="shared" si="26"/>
        <v>22</v>
      </c>
      <c r="K145" s="787">
        <f t="shared" si="27"/>
        <v>33</v>
      </c>
      <c r="L145" s="930"/>
      <c r="M145" s="931"/>
      <c r="N145" s="931"/>
      <c r="O145" s="932"/>
      <c r="Q145" s="422" t="s">
        <v>566</v>
      </c>
      <c r="R145" s="20"/>
      <c r="S145" s="20"/>
      <c r="T145" s="20"/>
      <c r="U145" s="20"/>
      <c r="V145" s="20" t="s">
        <v>532</v>
      </c>
      <c r="W145" s="10"/>
      <c r="X145" s="20"/>
      <c r="Y145" s="20"/>
      <c r="Z145" s="20" t="s">
        <v>1602</v>
      </c>
      <c r="AA145" s="20"/>
      <c r="AB145" s="20"/>
      <c r="AC145" s="21"/>
      <c r="AI145" s="824" t="s">
        <v>532</v>
      </c>
    </row>
    <row r="146" spans="1:35" ht="15" customHeight="1" x14ac:dyDescent="0.2">
      <c r="A146" s="514">
        <v>7</v>
      </c>
      <c r="B146" s="54" t="s">
        <v>551</v>
      </c>
      <c r="C146" s="783">
        <v>22</v>
      </c>
      <c r="D146" s="783">
        <v>10</v>
      </c>
      <c r="E146" s="783">
        <v>3</v>
      </c>
      <c r="F146" s="783">
        <f t="shared" si="29"/>
        <v>9</v>
      </c>
      <c r="G146" s="783">
        <v>42</v>
      </c>
      <c r="H146" s="783">
        <v>47</v>
      </c>
      <c r="I146" s="785">
        <f t="shared" si="30"/>
        <v>33</v>
      </c>
      <c r="J146" s="787">
        <f t="shared" si="26"/>
        <v>22</v>
      </c>
      <c r="K146" s="787">
        <f t="shared" si="27"/>
        <v>33</v>
      </c>
      <c r="L146" s="930"/>
      <c r="M146" s="931"/>
      <c r="N146" s="931"/>
      <c r="O146" s="932"/>
      <c r="Q146" s="422" t="s">
        <v>322</v>
      </c>
      <c r="R146" s="20"/>
      <c r="S146" s="20"/>
      <c r="T146" s="20"/>
      <c r="U146" s="20"/>
      <c r="V146" s="20"/>
      <c r="W146" s="20"/>
      <c r="X146" s="10"/>
      <c r="Y146" s="20"/>
      <c r="Z146" s="20" t="s">
        <v>1207</v>
      </c>
      <c r="AA146" s="20"/>
      <c r="AB146" s="20"/>
      <c r="AC146" s="21"/>
      <c r="AI146" s="824"/>
    </row>
    <row r="147" spans="1:35" ht="15" customHeight="1" x14ac:dyDescent="0.2">
      <c r="A147" s="514">
        <v>8</v>
      </c>
      <c r="B147" s="54" t="s">
        <v>1314</v>
      </c>
      <c r="C147" s="783">
        <v>22</v>
      </c>
      <c r="D147" s="783">
        <v>9</v>
      </c>
      <c r="E147" s="783">
        <v>5</v>
      </c>
      <c r="F147" s="783">
        <f t="shared" si="29"/>
        <v>8</v>
      </c>
      <c r="G147" s="783">
        <v>52</v>
      </c>
      <c r="H147" s="783">
        <v>50</v>
      </c>
      <c r="I147" s="785">
        <f t="shared" si="30"/>
        <v>32</v>
      </c>
      <c r="J147" s="787">
        <f t="shared" si="26"/>
        <v>22</v>
      </c>
      <c r="K147" s="787">
        <f t="shared" si="27"/>
        <v>32</v>
      </c>
      <c r="L147" s="930"/>
      <c r="M147" s="931"/>
      <c r="N147" s="931"/>
      <c r="O147" s="932"/>
      <c r="Q147" s="422" t="s">
        <v>2136</v>
      </c>
      <c r="R147" s="20"/>
      <c r="S147" s="20"/>
      <c r="T147" s="20"/>
      <c r="U147" s="20"/>
      <c r="V147" s="20"/>
      <c r="W147" s="20"/>
      <c r="X147" s="20"/>
      <c r="Y147" s="10"/>
      <c r="Z147" s="20" t="s">
        <v>1207</v>
      </c>
      <c r="AA147" s="20"/>
      <c r="AB147" s="20"/>
      <c r="AC147" s="21"/>
      <c r="AI147" s="824" t="s">
        <v>532</v>
      </c>
    </row>
    <row r="148" spans="1:35" ht="15" customHeight="1" x14ac:dyDescent="0.2">
      <c r="A148" s="514">
        <v>9</v>
      </c>
      <c r="B148" s="54" t="s">
        <v>767</v>
      </c>
      <c r="C148" s="783">
        <v>22</v>
      </c>
      <c r="D148" s="783">
        <v>8</v>
      </c>
      <c r="E148" s="783">
        <v>5</v>
      </c>
      <c r="F148" s="783">
        <f t="shared" si="29"/>
        <v>9</v>
      </c>
      <c r="G148" s="783">
        <v>34</v>
      </c>
      <c r="H148" s="783">
        <v>30</v>
      </c>
      <c r="I148" s="785">
        <f t="shared" si="30"/>
        <v>29</v>
      </c>
      <c r="J148" s="787">
        <f t="shared" si="26"/>
        <v>22</v>
      </c>
      <c r="K148" s="787">
        <f t="shared" si="27"/>
        <v>29</v>
      </c>
      <c r="L148" s="930"/>
      <c r="M148" s="931"/>
      <c r="N148" s="931"/>
      <c r="O148" s="932"/>
      <c r="Q148" s="422" t="s">
        <v>769</v>
      </c>
      <c r="R148" s="20" t="s">
        <v>1488</v>
      </c>
      <c r="S148" s="20" t="s">
        <v>1210</v>
      </c>
      <c r="T148" s="20" t="s">
        <v>1493</v>
      </c>
      <c r="U148" s="20" t="s">
        <v>1494</v>
      </c>
      <c r="V148" s="20" t="s">
        <v>1210</v>
      </c>
      <c r="W148" s="20" t="s">
        <v>1488</v>
      </c>
      <c r="X148" s="20" t="s">
        <v>1599</v>
      </c>
      <c r="Y148" s="20" t="s">
        <v>1540</v>
      </c>
      <c r="Z148" s="10"/>
      <c r="AA148" s="20" t="s">
        <v>1601</v>
      </c>
      <c r="AB148" s="20" t="s">
        <v>1602</v>
      </c>
      <c r="AC148" s="21" t="s">
        <v>1491</v>
      </c>
      <c r="AI148" s="824" t="s">
        <v>532</v>
      </c>
    </row>
    <row r="149" spans="1:35" ht="15" customHeight="1" x14ac:dyDescent="0.2">
      <c r="A149" s="514">
        <v>10</v>
      </c>
      <c r="B149" s="54" t="s">
        <v>2138</v>
      </c>
      <c r="C149" s="783">
        <v>22</v>
      </c>
      <c r="D149" s="783">
        <v>5</v>
      </c>
      <c r="E149" s="783">
        <v>7</v>
      </c>
      <c r="F149" s="783">
        <f t="shared" si="29"/>
        <v>10</v>
      </c>
      <c r="G149" s="783">
        <v>35</v>
      </c>
      <c r="H149" s="783">
        <v>47</v>
      </c>
      <c r="I149" s="785">
        <f t="shared" si="30"/>
        <v>22</v>
      </c>
      <c r="J149" s="787">
        <f t="shared" si="26"/>
        <v>22</v>
      </c>
      <c r="K149" s="787">
        <f t="shared" si="27"/>
        <v>22</v>
      </c>
      <c r="L149" s="930"/>
      <c r="M149" s="931"/>
      <c r="N149" s="931"/>
      <c r="O149" s="932"/>
      <c r="Q149" s="422" t="s">
        <v>1313</v>
      </c>
      <c r="R149" s="20"/>
      <c r="S149" s="20"/>
      <c r="T149" s="20"/>
      <c r="U149" s="20"/>
      <c r="V149" s="20"/>
      <c r="W149" s="20"/>
      <c r="X149" s="20"/>
      <c r="Y149" s="20"/>
      <c r="Z149" s="20" t="s">
        <v>1600</v>
      </c>
      <c r="AA149" s="10"/>
      <c r="AB149" s="20" t="s">
        <v>532</v>
      </c>
      <c r="AC149" s="21"/>
      <c r="AI149" s="824" t="s">
        <v>532</v>
      </c>
    </row>
    <row r="150" spans="1:35" ht="15" customHeight="1" x14ac:dyDescent="0.2">
      <c r="A150" s="514">
        <v>11</v>
      </c>
      <c r="B150" s="54" t="s">
        <v>128</v>
      </c>
      <c r="C150" s="783">
        <v>22</v>
      </c>
      <c r="D150" s="783">
        <v>5</v>
      </c>
      <c r="E150" s="783">
        <v>4</v>
      </c>
      <c r="F150" s="783">
        <f t="shared" si="29"/>
        <v>13</v>
      </c>
      <c r="G150" s="783">
        <v>29</v>
      </c>
      <c r="H150" s="783">
        <v>44</v>
      </c>
      <c r="I150" s="785">
        <f t="shared" si="30"/>
        <v>19</v>
      </c>
      <c r="J150" s="787">
        <f t="shared" si="26"/>
        <v>22</v>
      </c>
      <c r="K150" s="787">
        <f t="shared" si="27"/>
        <v>19</v>
      </c>
      <c r="L150" s="930"/>
      <c r="M150" s="931"/>
      <c r="N150" s="931"/>
      <c r="O150" s="932"/>
      <c r="Q150" s="422" t="s">
        <v>547</v>
      </c>
      <c r="R150" s="20"/>
      <c r="S150" s="20"/>
      <c r="T150" s="20"/>
      <c r="U150" s="20"/>
      <c r="V150" s="20"/>
      <c r="W150" s="20"/>
      <c r="X150" s="20"/>
      <c r="Y150" s="20"/>
      <c r="Z150" s="20" t="s">
        <v>1539</v>
      </c>
      <c r="AA150" s="20" t="s">
        <v>532</v>
      </c>
      <c r="AB150" s="10"/>
      <c r="AC150" s="21"/>
      <c r="AI150" s="824" t="s">
        <v>532</v>
      </c>
    </row>
    <row r="151" spans="1:35" ht="15" customHeight="1" thickBot="1" x14ac:dyDescent="0.25">
      <c r="A151" s="515">
        <v>12</v>
      </c>
      <c r="B151" s="55" t="s">
        <v>711</v>
      </c>
      <c r="C151" s="784">
        <v>22</v>
      </c>
      <c r="D151" s="784">
        <v>1</v>
      </c>
      <c r="E151" s="784">
        <v>3</v>
      </c>
      <c r="F151" s="784">
        <f>SUM(((C151-(D151+E151))))</f>
        <v>18</v>
      </c>
      <c r="G151" s="784">
        <v>22</v>
      </c>
      <c r="H151" s="784">
        <v>87</v>
      </c>
      <c r="I151" s="786">
        <f>SUM((D151*3+E151))</f>
        <v>6</v>
      </c>
      <c r="J151" s="787">
        <f t="shared" si="26"/>
        <v>22</v>
      </c>
      <c r="K151" s="787">
        <f t="shared" si="27"/>
        <v>6</v>
      </c>
      <c r="L151" s="933"/>
      <c r="M151" s="934"/>
      <c r="N151" s="934"/>
      <c r="O151" s="935"/>
      <c r="Q151" s="423" t="s">
        <v>1306</v>
      </c>
      <c r="R151" s="23"/>
      <c r="S151" s="23"/>
      <c r="T151" s="23"/>
      <c r="U151" s="23"/>
      <c r="V151" s="23"/>
      <c r="W151" s="23"/>
      <c r="X151" s="23"/>
      <c r="Y151" s="23"/>
      <c r="Z151" s="23" t="s">
        <v>1646</v>
      </c>
      <c r="AA151" s="23"/>
      <c r="AB151" s="23"/>
      <c r="AC151" s="15"/>
      <c r="AI151" s="824" t="s">
        <v>532</v>
      </c>
    </row>
    <row r="152" spans="1:35" ht="15" customHeight="1" x14ac:dyDescent="0.2">
      <c r="C152" s="787">
        <f>SUM(C140:C151)</f>
        <v>264</v>
      </c>
      <c r="D152" s="787">
        <f t="shared" ref="D152:I152" si="31">SUM(D140:D151)</f>
        <v>109</v>
      </c>
      <c r="E152" s="787">
        <f t="shared" si="31"/>
        <v>46</v>
      </c>
      <c r="F152" s="787">
        <f t="shared" si="31"/>
        <v>109</v>
      </c>
      <c r="G152" s="787">
        <f t="shared" si="31"/>
        <v>528</v>
      </c>
      <c r="H152" s="787">
        <f t="shared" si="31"/>
        <v>528</v>
      </c>
      <c r="I152" s="787">
        <f t="shared" si="31"/>
        <v>373</v>
      </c>
      <c r="J152" s="787">
        <f t="shared" si="26"/>
        <v>264</v>
      </c>
      <c r="K152" s="787">
        <f t="shared" si="27"/>
        <v>373</v>
      </c>
      <c r="AI152" s="824" t="s">
        <v>532</v>
      </c>
    </row>
    <row r="153" spans="1:35" ht="15" customHeight="1" thickBot="1" x14ac:dyDescent="0.25">
      <c r="L153" s="4" t="s">
        <v>532</v>
      </c>
      <c r="AI153" s="824" t="s">
        <v>532</v>
      </c>
    </row>
    <row r="154" spans="1:35" ht="15" customHeight="1" thickBot="1" x14ac:dyDescent="0.25">
      <c r="A154" s="1239" t="s">
        <v>2436</v>
      </c>
      <c r="B154" s="1240"/>
      <c r="C154" s="1240"/>
      <c r="D154" s="1240"/>
      <c r="E154" s="1240"/>
      <c r="F154" s="1241"/>
      <c r="G154" s="1236" t="s">
        <v>2438</v>
      </c>
      <c r="H154" s="1237"/>
      <c r="I154" s="1238"/>
      <c r="L154" s="952" t="s">
        <v>538</v>
      </c>
      <c r="M154" s="953"/>
      <c r="N154" s="953"/>
      <c r="O154" s="954"/>
      <c r="AI154" s="824" t="s">
        <v>532</v>
      </c>
    </row>
    <row r="155" spans="1:35" ht="15" customHeight="1" thickBot="1" x14ac:dyDescent="0.25">
      <c r="A155" s="508" t="s">
        <v>496</v>
      </c>
      <c r="B155" s="509" t="s">
        <v>497</v>
      </c>
      <c r="C155" s="510" t="s">
        <v>498</v>
      </c>
      <c r="D155" s="510" t="s">
        <v>499</v>
      </c>
      <c r="E155" s="510" t="s">
        <v>500</v>
      </c>
      <c r="F155" s="510" t="s">
        <v>501</v>
      </c>
      <c r="G155" s="511" t="s">
        <v>502</v>
      </c>
      <c r="H155" s="511" t="s">
        <v>503</v>
      </c>
      <c r="I155" s="512" t="s">
        <v>504</v>
      </c>
      <c r="L155" s="955"/>
      <c r="M155" s="956"/>
      <c r="N155" s="956"/>
      <c r="O155" s="957"/>
      <c r="Q155" s="24" t="s">
        <v>2598</v>
      </c>
      <c r="R155" s="420" t="s">
        <v>503</v>
      </c>
      <c r="S155" s="420" t="s">
        <v>506</v>
      </c>
      <c r="T155" s="420" t="s">
        <v>901</v>
      </c>
      <c r="U155" s="420" t="s">
        <v>564</v>
      </c>
      <c r="V155" s="420" t="s">
        <v>902</v>
      </c>
      <c r="W155" s="420" t="s">
        <v>1631</v>
      </c>
      <c r="X155" s="420" t="s">
        <v>501</v>
      </c>
      <c r="Y155" s="420" t="s">
        <v>299</v>
      </c>
      <c r="Z155" s="420" t="s">
        <v>1587</v>
      </c>
      <c r="AA155" s="420" t="s">
        <v>120</v>
      </c>
      <c r="AB155" s="420" t="s">
        <v>153</v>
      </c>
      <c r="AC155" s="420" t="s">
        <v>499</v>
      </c>
      <c r="AD155" s="421" t="s">
        <v>1214</v>
      </c>
      <c r="AI155" s="824" t="s">
        <v>532</v>
      </c>
    </row>
    <row r="156" spans="1:35" ht="15" customHeight="1" x14ac:dyDescent="0.2">
      <c r="A156" s="513">
        <v>1</v>
      </c>
      <c r="B156" s="126" t="s">
        <v>79</v>
      </c>
      <c r="C156" s="782">
        <v>24</v>
      </c>
      <c r="D156" s="782">
        <v>20</v>
      </c>
      <c r="E156" s="782">
        <v>2</v>
      </c>
      <c r="F156" s="782">
        <f>SUM(C156-(D156+E156))</f>
        <v>2</v>
      </c>
      <c r="G156" s="782">
        <v>66</v>
      </c>
      <c r="H156" s="782">
        <v>16</v>
      </c>
      <c r="I156" s="789">
        <f>SUM(D156*3+E156)</f>
        <v>62</v>
      </c>
      <c r="J156" s="787">
        <f t="shared" si="26"/>
        <v>24</v>
      </c>
      <c r="K156" s="787">
        <f t="shared" si="27"/>
        <v>62</v>
      </c>
      <c r="L156" s="927" t="s">
        <v>532</v>
      </c>
      <c r="M156" s="928"/>
      <c r="N156" s="928"/>
      <c r="O156" s="929"/>
      <c r="Q156" s="422" t="s">
        <v>503</v>
      </c>
      <c r="R156" s="10"/>
      <c r="S156" s="20"/>
      <c r="T156" s="20"/>
      <c r="U156" s="20"/>
      <c r="V156" s="20"/>
      <c r="W156" s="20"/>
      <c r="X156" s="20"/>
      <c r="Y156" s="20"/>
      <c r="Z156" s="20"/>
      <c r="AA156" s="20"/>
      <c r="AB156" s="20"/>
      <c r="AC156" s="20"/>
      <c r="AD156" s="21"/>
      <c r="AI156" s="824" t="s">
        <v>532</v>
      </c>
    </row>
    <row r="157" spans="1:35" ht="15" customHeight="1" x14ac:dyDescent="0.2">
      <c r="A157" s="514">
        <v>2</v>
      </c>
      <c r="B157" s="129" t="s">
        <v>89</v>
      </c>
      <c r="C157" s="783">
        <v>24</v>
      </c>
      <c r="D157" s="783">
        <v>18</v>
      </c>
      <c r="E157" s="783">
        <v>4</v>
      </c>
      <c r="F157" s="783">
        <f t="shared" ref="F157:F167" si="32">SUM((C157-(D157+E157)))</f>
        <v>2</v>
      </c>
      <c r="G157" s="783">
        <v>77</v>
      </c>
      <c r="H157" s="783">
        <v>28</v>
      </c>
      <c r="I157" s="785">
        <f>SUM((D157*3+E157))</f>
        <v>58</v>
      </c>
      <c r="J157" s="787">
        <f t="shared" si="26"/>
        <v>24</v>
      </c>
      <c r="K157" s="787">
        <f t="shared" si="27"/>
        <v>58</v>
      </c>
      <c r="L157" s="930"/>
      <c r="M157" s="931"/>
      <c r="N157" s="931"/>
      <c r="O157" s="932"/>
      <c r="Q157" s="422" t="s">
        <v>506</v>
      </c>
      <c r="R157" s="20"/>
      <c r="S157" s="10"/>
      <c r="T157" s="20"/>
      <c r="U157" s="20"/>
      <c r="V157" s="20"/>
      <c r="W157" s="20"/>
      <c r="X157" s="20"/>
      <c r="Y157" s="20"/>
      <c r="Z157" s="20"/>
      <c r="AA157" s="20"/>
      <c r="AB157" s="20"/>
      <c r="AC157" s="20"/>
      <c r="AD157" s="21"/>
      <c r="AI157" s="824" t="s">
        <v>532</v>
      </c>
    </row>
    <row r="158" spans="1:35" ht="15" customHeight="1" x14ac:dyDescent="0.2">
      <c r="A158" s="514">
        <v>3</v>
      </c>
      <c r="B158" s="129" t="s">
        <v>42</v>
      </c>
      <c r="C158" s="783">
        <v>24</v>
      </c>
      <c r="D158" s="783">
        <v>17</v>
      </c>
      <c r="E158" s="783">
        <v>4</v>
      </c>
      <c r="F158" s="783">
        <f t="shared" si="32"/>
        <v>3</v>
      </c>
      <c r="G158" s="783">
        <v>61</v>
      </c>
      <c r="H158" s="783">
        <v>23</v>
      </c>
      <c r="I158" s="785">
        <f t="shared" ref="I158:I166" si="33">SUM((D158*3+E158))</f>
        <v>55</v>
      </c>
      <c r="J158" s="787">
        <f t="shared" si="26"/>
        <v>24</v>
      </c>
      <c r="K158" s="787">
        <f t="shared" si="27"/>
        <v>55</v>
      </c>
      <c r="L158" s="930"/>
      <c r="M158" s="931"/>
      <c r="N158" s="931"/>
      <c r="O158" s="932"/>
      <c r="Q158" s="422" t="s">
        <v>901</v>
      </c>
      <c r="R158" s="20"/>
      <c r="S158" s="20"/>
      <c r="T158" s="10"/>
      <c r="U158" s="20"/>
      <c r="V158" s="20"/>
      <c r="W158" s="20"/>
      <c r="X158" s="20"/>
      <c r="Y158" s="20"/>
      <c r="Z158" s="20"/>
      <c r="AA158" s="20"/>
      <c r="AB158" s="20"/>
      <c r="AC158" s="20"/>
      <c r="AD158" s="21"/>
      <c r="AI158" s="824" t="s">
        <v>532</v>
      </c>
    </row>
    <row r="159" spans="1:35" ht="15" customHeight="1" x14ac:dyDescent="0.2">
      <c r="A159" s="514">
        <v>4</v>
      </c>
      <c r="B159" s="129" t="s">
        <v>1923</v>
      </c>
      <c r="C159" s="783">
        <v>24</v>
      </c>
      <c r="D159" s="783">
        <v>14</v>
      </c>
      <c r="E159" s="783">
        <v>4</v>
      </c>
      <c r="F159" s="783">
        <f t="shared" si="32"/>
        <v>6</v>
      </c>
      <c r="G159" s="783">
        <v>53</v>
      </c>
      <c r="H159" s="783">
        <v>30</v>
      </c>
      <c r="I159" s="785">
        <f t="shared" si="33"/>
        <v>46</v>
      </c>
      <c r="J159" s="787">
        <f t="shared" si="26"/>
        <v>24</v>
      </c>
      <c r="K159" s="787">
        <f t="shared" si="27"/>
        <v>46</v>
      </c>
      <c r="L159" s="930"/>
      <c r="M159" s="931"/>
      <c r="N159" s="931"/>
      <c r="O159" s="932"/>
      <c r="Q159" s="422" t="s">
        <v>564</v>
      </c>
      <c r="R159" s="20"/>
      <c r="S159" s="20"/>
      <c r="T159" s="20"/>
      <c r="U159" s="10"/>
      <c r="V159" s="20"/>
      <c r="W159" s="20"/>
      <c r="X159" s="20"/>
      <c r="Y159" s="20"/>
      <c r="Z159" s="20"/>
      <c r="AA159" s="20"/>
      <c r="AB159" s="20"/>
      <c r="AC159" s="20"/>
      <c r="AD159" s="21"/>
      <c r="AI159" s="824" t="s">
        <v>532</v>
      </c>
    </row>
    <row r="160" spans="1:35" ht="15" customHeight="1" x14ac:dyDescent="0.2">
      <c r="A160" s="514">
        <v>5</v>
      </c>
      <c r="B160" s="129" t="s">
        <v>534</v>
      </c>
      <c r="C160" s="783">
        <v>24</v>
      </c>
      <c r="D160" s="783">
        <v>13</v>
      </c>
      <c r="E160" s="783">
        <v>2</v>
      </c>
      <c r="F160" s="783">
        <f t="shared" si="32"/>
        <v>9</v>
      </c>
      <c r="G160" s="783">
        <v>52</v>
      </c>
      <c r="H160" s="783">
        <v>44</v>
      </c>
      <c r="I160" s="785">
        <f t="shared" si="33"/>
        <v>41</v>
      </c>
      <c r="J160" s="787">
        <f t="shared" si="26"/>
        <v>24</v>
      </c>
      <c r="K160" s="787">
        <f t="shared" si="27"/>
        <v>41</v>
      </c>
      <c r="L160" s="930"/>
      <c r="M160" s="931"/>
      <c r="N160" s="931"/>
      <c r="O160" s="932"/>
      <c r="Q160" s="422" t="s">
        <v>902</v>
      </c>
      <c r="R160" s="20"/>
      <c r="S160" s="20"/>
      <c r="T160" s="20"/>
      <c r="U160" s="20"/>
      <c r="V160" s="10"/>
      <c r="W160" s="20" t="s">
        <v>532</v>
      </c>
      <c r="X160" s="20"/>
      <c r="Y160" s="20"/>
      <c r="Z160" s="20"/>
      <c r="AA160" s="20"/>
      <c r="AB160" s="20"/>
      <c r="AC160" s="20"/>
      <c r="AD160" s="21"/>
    </row>
    <row r="161" spans="1:30" ht="15" customHeight="1" x14ac:dyDescent="0.2">
      <c r="A161" s="514">
        <v>6</v>
      </c>
      <c r="B161" s="129" t="s">
        <v>1635</v>
      </c>
      <c r="C161" s="783">
        <v>24</v>
      </c>
      <c r="D161" s="783">
        <v>9</v>
      </c>
      <c r="E161" s="783">
        <v>6</v>
      </c>
      <c r="F161" s="783">
        <f t="shared" si="32"/>
        <v>9</v>
      </c>
      <c r="G161" s="783">
        <v>43</v>
      </c>
      <c r="H161" s="783">
        <v>42</v>
      </c>
      <c r="I161" s="785">
        <f t="shared" si="33"/>
        <v>33</v>
      </c>
      <c r="J161" s="787">
        <f t="shared" si="26"/>
        <v>24</v>
      </c>
      <c r="K161" s="787">
        <f t="shared" si="27"/>
        <v>33</v>
      </c>
      <c r="L161" s="930"/>
      <c r="M161" s="931"/>
      <c r="N161" s="931"/>
      <c r="O161" s="932"/>
      <c r="Q161" s="422" t="s">
        <v>1631</v>
      </c>
      <c r="R161" s="20"/>
      <c r="S161" s="20"/>
      <c r="T161" s="20"/>
      <c r="U161" s="20"/>
      <c r="V161" s="20" t="s">
        <v>532</v>
      </c>
      <c r="W161" s="10"/>
      <c r="X161" s="20"/>
      <c r="Y161" s="20"/>
      <c r="Z161" s="20"/>
      <c r="AA161" s="20"/>
      <c r="AB161" s="20"/>
      <c r="AC161" s="20"/>
      <c r="AD161" s="21"/>
    </row>
    <row r="162" spans="1:30" ht="15" customHeight="1" x14ac:dyDescent="0.2">
      <c r="A162" s="514">
        <v>7</v>
      </c>
      <c r="B162" s="129" t="s">
        <v>558</v>
      </c>
      <c r="C162" s="783">
        <v>24</v>
      </c>
      <c r="D162" s="783">
        <v>9</v>
      </c>
      <c r="E162" s="783">
        <v>6</v>
      </c>
      <c r="F162" s="783">
        <f t="shared" si="32"/>
        <v>9</v>
      </c>
      <c r="G162" s="783">
        <v>40</v>
      </c>
      <c r="H162" s="783">
        <v>46</v>
      </c>
      <c r="I162" s="785">
        <f t="shared" si="33"/>
        <v>33</v>
      </c>
      <c r="J162" s="787">
        <f t="shared" si="26"/>
        <v>24</v>
      </c>
      <c r="K162" s="787">
        <f t="shared" si="27"/>
        <v>33</v>
      </c>
      <c r="L162" s="930"/>
      <c r="M162" s="931"/>
      <c r="N162" s="931"/>
      <c r="O162" s="932"/>
      <c r="Q162" s="422" t="s">
        <v>501</v>
      </c>
      <c r="R162" s="20"/>
      <c r="S162" s="20"/>
      <c r="T162" s="20"/>
      <c r="U162" s="20"/>
      <c r="V162" s="20"/>
      <c r="W162" s="20"/>
      <c r="X162" s="10"/>
      <c r="Y162" s="20"/>
      <c r="Z162" s="20"/>
      <c r="AA162" s="20"/>
      <c r="AB162" s="20"/>
      <c r="AC162" s="20"/>
      <c r="AD162" s="21"/>
    </row>
    <row r="163" spans="1:30" ht="15" customHeight="1" x14ac:dyDescent="0.2">
      <c r="A163" s="514">
        <v>8</v>
      </c>
      <c r="B163" s="129" t="s">
        <v>1827</v>
      </c>
      <c r="C163" s="783">
        <v>24</v>
      </c>
      <c r="D163" s="783">
        <v>10</v>
      </c>
      <c r="E163" s="783">
        <v>2</v>
      </c>
      <c r="F163" s="783">
        <f t="shared" si="32"/>
        <v>12</v>
      </c>
      <c r="G163" s="783">
        <v>44</v>
      </c>
      <c r="H163" s="783">
        <v>45</v>
      </c>
      <c r="I163" s="785">
        <f t="shared" si="33"/>
        <v>32</v>
      </c>
      <c r="J163" s="787">
        <f t="shared" si="26"/>
        <v>24</v>
      </c>
      <c r="K163" s="787">
        <f t="shared" si="27"/>
        <v>32</v>
      </c>
      <c r="L163" s="930"/>
      <c r="M163" s="931"/>
      <c r="N163" s="931"/>
      <c r="O163" s="932"/>
      <c r="Q163" s="422" t="s">
        <v>299</v>
      </c>
      <c r="R163" s="20"/>
      <c r="S163" s="20"/>
      <c r="T163" s="20"/>
      <c r="U163" s="20"/>
      <c r="V163" s="20"/>
      <c r="W163" s="20"/>
      <c r="X163" s="20"/>
      <c r="Y163" s="10"/>
      <c r="Z163" s="20"/>
      <c r="AA163" s="20"/>
      <c r="AB163" s="20"/>
      <c r="AC163" s="20"/>
      <c r="AD163" s="21"/>
    </row>
    <row r="164" spans="1:30" ht="15" customHeight="1" x14ac:dyDescent="0.2">
      <c r="A164" s="514">
        <v>9</v>
      </c>
      <c r="B164" s="129" t="s">
        <v>304</v>
      </c>
      <c r="C164" s="783">
        <v>24</v>
      </c>
      <c r="D164" s="783">
        <v>7</v>
      </c>
      <c r="E164" s="783">
        <v>6</v>
      </c>
      <c r="F164" s="783">
        <f t="shared" si="32"/>
        <v>11</v>
      </c>
      <c r="G164" s="783">
        <v>44</v>
      </c>
      <c r="H164" s="783">
        <v>56</v>
      </c>
      <c r="I164" s="785">
        <f t="shared" si="33"/>
        <v>27</v>
      </c>
      <c r="J164" s="787">
        <f t="shared" si="26"/>
        <v>24</v>
      </c>
      <c r="K164" s="787">
        <f t="shared" si="27"/>
        <v>27</v>
      </c>
      <c r="L164" s="930"/>
      <c r="M164" s="931"/>
      <c r="N164" s="931"/>
      <c r="O164" s="932"/>
      <c r="Q164" s="422" t="s">
        <v>1587</v>
      </c>
      <c r="R164" s="20"/>
      <c r="S164" s="20"/>
      <c r="T164" s="20"/>
      <c r="U164" s="20"/>
      <c r="V164" s="20"/>
      <c r="W164" s="20"/>
      <c r="X164" s="20"/>
      <c r="Y164" s="20"/>
      <c r="Z164" s="10"/>
      <c r="AA164" s="20"/>
      <c r="AB164" s="20"/>
      <c r="AC164" s="20"/>
      <c r="AD164" s="21"/>
    </row>
    <row r="165" spans="1:30" ht="15" customHeight="1" x14ac:dyDescent="0.2">
      <c r="A165" s="514">
        <v>10</v>
      </c>
      <c r="B165" s="129" t="s">
        <v>2123</v>
      </c>
      <c r="C165" s="783">
        <v>24</v>
      </c>
      <c r="D165" s="783">
        <v>8</v>
      </c>
      <c r="E165" s="783">
        <v>1</v>
      </c>
      <c r="F165" s="783">
        <f t="shared" si="32"/>
        <v>15</v>
      </c>
      <c r="G165" s="783">
        <v>39</v>
      </c>
      <c r="H165" s="783">
        <v>55</v>
      </c>
      <c r="I165" s="785">
        <f t="shared" si="33"/>
        <v>25</v>
      </c>
      <c r="J165" s="787">
        <f t="shared" si="26"/>
        <v>24</v>
      </c>
      <c r="K165" s="787">
        <f t="shared" si="27"/>
        <v>25</v>
      </c>
      <c r="L165" s="930"/>
      <c r="M165" s="931"/>
      <c r="N165" s="931"/>
      <c r="O165" s="932"/>
      <c r="Q165" s="422" t="s">
        <v>120</v>
      </c>
      <c r="R165" s="20"/>
      <c r="S165" s="20"/>
      <c r="T165" s="20"/>
      <c r="U165" s="20"/>
      <c r="V165" s="20"/>
      <c r="W165" s="20"/>
      <c r="X165" s="20"/>
      <c r="Y165" s="20"/>
      <c r="Z165" s="20"/>
      <c r="AA165" s="10"/>
      <c r="AB165" s="20" t="s">
        <v>532</v>
      </c>
      <c r="AC165" s="20"/>
      <c r="AD165" s="21"/>
    </row>
    <row r="166" spans="1:30" ht="15" customHeight="1" x14ac:dyDescent="0.2">
      <c r="A166" s="514">
        <v>11</v>
      </c>
      <c r="B166" s="129" t="s">
        <v>1855</v>
      </c>
      <c r="C166" s="783">
        <v>24</v>
      </c>
      <c r="D166" s="783">
        <v>6</v>
      </c>
      <c r="E166" s="783">
        <v>4</v>
      </c>
      <c r="F166" s="783">
        <f t="shared" si="32"/>
        <v>14</v>
      </c>
      <c r="G166" s="783">
        <v>38</v>
      </c>
      <c r="H166" s="783">
        <v>40</v>
      </c>
      <c r="I166" s="785">
        <f t="shared" si="33"/>
        <v>22</v>
      </c>
      <c r="J166" s="787">
        <f t="shared" si="26"/>
        <v>24</v>
      </c>
      <c r="K166" s="787">
        <f t="shared" si="27"/>
        <v>22</v>
      </c>
      <c r="L166" s="930"/>
      <c r="M166" s="931"/>
      <c r="N166" s="931"/>
      <c r="O166" s="932"/>
      <c r="Q166" s="422" t="s">
        <v>153</v>
      </c>
      <c r="R166" s="20"/>
      <c r="S166" s="20"/>
      <c r="T166" s="20"/>
      <c r="U166" s="20"/>
      <c r="V166" s="20"/>
      <c r="W166" s="20"/>
      <c r="X166" s="20"/>
      <c r="Y166" s="20"/>
      <c r="Z166" s="20"/>
      <c r="AA166" s="20" t="s">
        <v>532</v>
      </c>
      <c r="AB166" s="10"/>
      <c r="AC166" s="20"/>
      <c r="AD166" s="21"/>
    </row>
    <row r="167" spans="1:30" ht="15" customHeight="1" x14ac:dyDescent="0.2">
      <c r="A167" s="514">
        <v>12</v>
      </c>
      <c r="B167" s="129" t="s">
        <v>250</v>
      </c>
      <c r="C167" s="783">
        <v>24</v>
      </c>
      <c r="D167" s="783">
        <v>3</v>
      </c>
      <c r="E167" s="783">
        <v>2</v>
      </c>
      <c r="F167" s="783">
        <f t="shared" si="32"/>
        <v>19</v>
      </c>
      <c r="G167" s="783">
        <v>30</v>
      </c>
      <c r="H167" s="783">
        <v>81</v>
      </c>
      <c r="I167" s="785">
        <f>SUM((D167*3+E167))</f>
        <v>11</v>
      </c>
      <c r="J167" s="787">
        <f t="shared" si="26"/>
        <v>24</v>
      </c>
      <c r="K167" s="787">
        <f t="shared" si="27"/>
        <v>11</v>
      </c>
      <c r="L167" s="930"/>
      <c r="M167" s="931"/>
      <c r="N167" s="931"/>
      <c r="O167" s="932"/>
      <c r="Q167" s="422" t="s">
        <v>499</v>
      </c>
      <c r="R167" s="20"/>
      <c r="S167" s="20"/>
      <c r="T167" s="20"/>
      <c r="U167" s="20"/>
      <c r="V167" s="20"/>
      <c r="W167" s="20"/>
      <c r="X167" s="20"/>
      <c r="Y167" s="20"/>
      <c r="Z167" s="20"/>
      <c r="AA167" s="20"/>
      <c r="AB167" s="20"/>
      <c r="AC167" s="10"/>
      <c r="AD167" s="21"/>
    </row>
    <row r="168" spans="1:30" ht="15" customHeight="1" thickBot="1" x14ac:dyDescent="0.25">
      <c r="A168" s="515">
        <v>13</v>
      </c>
      <c r="B168" s="130" t="s">
        <v>433</v>
      </c>
      <c r="C168" s="784">
        <v>24</v>
      </c>
      <c r="D168" s="784">
        <v>0</v>
      </c>
      <c r="E168" s="784">
        <v>1</v>
      </c>
      <c r="F168" s="784">
        <f>SUM(((C168-(D168+E168))))</f>
        <v>23</v>
      </c>
      <c r="G168" s="784">
        <v>16</v>
      </c>
      <c r="H168" s="784">
        <v>97</v>
      </c>
      <c r="I168" s="786">
        <f>SUM((D168*3+E168))</f>
        <v>1</v>
      </c>
      <c r="J168" s="787">
        <f t="shared" si="26"/>
        <v>24</v>
      </c>
      <c r="K168" s="787">
        <f t="shared" si="27"/>
        <v>1</v>
      </c>
      <c r="L168" s="933"/>
      <c r="M168" s="934"/>
      <c r="N168" s="934"/>
      <c r="O168" s="935"/>
      <c r="Q168" s="423" t="s">
        <v>1214</v>
      </c>
      <c r="R168" s="23"/>
      <c r="S168" s="23"/>
      <c r="T168" s="23"/>
      <c r="U168" s="23"/>
      <c r="V168" s="23"/>
      <c r="W168" s="23"/>
      <c r="X168" s="23"/>
      <c r="Y168" s="23"/>
      <c r="Z168" s="23"/>
      <c r="AA168" s="23"/>
      <c r="AB168" s="23"/>
      <c r="AC168" s="23"/>
      <c r="AD168" s="15"/>
    </row>
    <row r="169" spans="1:30" ht="15" customHeight="1" x14ac:dyDescent="0.2">
      <c r="C169" s="787">
        <f>SUM(C156:C168)</f>
        <v>312</v>
      </c>
      <c r="D169" s="787">
        <f t="shared" ref="D169:I169" si="34">SUM(D156:D168)</f>
        <v>134</v>
      </c>
      <c r="E169" s="787">
        <f t="shared" si="34"/>
        <v>44</v>
      </c>
      <c r="F169" s="787">
        <f t="shared" si="34"/>
        <v>134</v>
      </c>
      <c r="G169" s="787">
        <f t="shared" si="34"/>
        <v>603</v>
      </c>
      <c r="H169" s="787">
        <f t="shared" si="34"/>
        <v>603</v>
      </c>
      <c r="I169" s="787">
        <f t="shared" si="34"/>
        <v>446</v>
      </c>
      <c r="J169" s="787">
        <f t="shared" si="26"/>
        <v>312</v>
      </c>
      <c r="K169" s="787">
        <f t="shared" si="27"/>
        <v>446</v>
      </c>
    </row>
    <row r="170" spans="1:30" ht="15" customHeight="1" thickBot="1" x14ac:dyDescent="0.25"/>
    <row r="171" spans="1:30" ht="15" customHeight="1" x14ac:dyDescent="0.2">
      <c r="A171" s="1131" t="s">
        <v>491</v>
      </c>
      <c r="B171" s="1132"/>
      <c r="C171" s="1020" t="s">
        <v>2440</v>
      </c>
      <c r="D171" s="1021"/>
      <c r="E171" s="1021"/>
      <c r="F171" s="1021"/>
      <c r="G171" s="1021"/>
      <c r="H171" s="1021"/>
      <c r="I171" s="1022"/>
      <c r="Q171" s="5" t="s">
        <v>532</v>
      </c>
    </row>
    <row r="172" spans="1:30" ht="15" customHeight="1" thickBot="1" x14ac:dyDescent="0.25">
      <c r="A172" s="1133"/>
      <c r="B172" s="1134"/>
      <c r="C172" s="1023"/>
      <c r="D172" s="1024"/>
      <c r="E172" s="1024"/>
      <c r="F172" s="1024"/>
      <c r="G172" s="1024"/>
      <c r="H172" s="1024"/>
      <c r="I172" s="1025"/>
    </row>
    <row r="173" spans="1:30" ht="15" customHeight="1" thickBot="1" x14ac:dyDescent="0.25"/>
    <row r="174" spans="1:30" ht="15" customHeight="1" thickBot="1" x14ac:dyDescent="0.25">
      <c r="A174" s="1108" t="s">
        <v>2431</v>
      </c>
      <c r="B174" s="1109"/>
      <c r="C174" s="1109"/>
      <c r="D174" s="1109"/>
      <c r="E174" s="1109"/>
      <c r="F174" s="1110"/>
      <c r="G174" s="1105" t="s">
        <v>2440</v>
      </c>
      <c r="H174" s="1106"/>
      <c r="I174" s="1107"/>
      <c r="L174" s="952" t="s">
        <v>538</v>
      </c>
      <c r="M174" s="953"/>
      <c r="N174" s="953"/>
      <c r="O174" s="954"/>
    </row>
    <row r="175" spans="1:30" ht="15" customHeight="1" thickBot="1" x14ac:dyDescent="0.25">
      <c r="A175" s="360" t="s">
        <v>496</v>
      </c>
      <c r="B175" s="361" t="s">
        <v>497</v>
      </c>
      <c r="C175" s="362" t="s">
        <v>498</v>
      </c>
      <c r="D175" s="362" t="s">
        <v>499</v>
      </c>
      <c r="E175" s="362" t="s">
        <v>500</v>
      </c>
      <c r="F175" s="362" t="s">
        <v>501</v>
      </c>
      <c r="G175" s="363" t="s">
        <v>502</v>
      </c>
      <c r="H175" s="363" t="s">
        <v>503</v>
      </c>
      <c r="I175" s="364" t="s">
        <v>504</v>
      </c>
      <c r="L175" s="955"/>
      <c r="M175" s="956"/>
      <c r="N175" s="956"/>
      <c r="O175" s="957"/>
      <c r="Q175" s="24" t="s">
        <v>2599</v>
      </c>
      <c r="R175" s="368" t="s">
        <v>503</v>
      </c>
      <c r="S175" s="368" t="s">
        <v>241</v>
      </c>
      <c r="T175" s="368" t="s">
        <v>716</v>
      </c>
      <c r="U175" s="368" t="s">
        <v>564</v>
      </c>
      <c r="V175" s="368" t="s">
        <v>59</v>
      </c>
      <c r="W175" s="368" t="s">
        <v>1178</v>
      </c>
      <c r="X175" s="368" t="s">
        <v>610</v>
      </c>
      <c r="Y175" s="368" t="s">
        <v>514</v>
      </c>
      <c r="Z175" s="368" t="s">
        <v>544</v>
      </c>
      <c r="AA175" s="368" t="s">
        <v>702</v>
      </c>
      <c r="AB175" s="368" t="s">
        <v>533</v>
      </c>
      <c r="AC175" s="369" t="s">
        <v>813</v>
      </c>
    </row>
    <row r="176" spans="1:30" ht="15" customHeight="1" x14ac:dyDescent="0.2">
      <c r="A176" s="531">
        <v>1</v>
      </c>
      <c r="B176" s="53" t="s">
        <v>1431</v>
      </c>
      <c r="C176" s="46">
        <v>22</v>
      </c>
      <c r="D176" s="46">
        <v>15</v>
      </c>
      <c r="E176" s="46">
        <v>4</v>
      </c>
      <c r="F176" s="46">
        <f>SUM(C176-(D176+E176))</f>
        <v>3</v>
      </c>
      <c r="G176" s="46">
        <v>45</v>
      </c>
      <c r="H176" s="46">
        <v>23</v>
      </c>
      <c r="I176" s="788">
        <f>SUM(D176*3+E176)</f>
        <v>49</v>
      </c>
      <c r="J176" s="787">
        <f t="shared" si="26"/>
        <v>22</v>
      </c>
      <c r="K176" s="787">
        <f t="shared" si="27"/>
        <v>49</v>
      </c>
      <c r="L176" s="927"/>
      <c r="M176" s="928"/>
      <c r="N176" s="928"/>
      <c r="O176" s="929"/>
      <c r="Q176" s="366" t="s">
        <v>503</v>
      </c>
      <c r="R176" s="10" t="s">
        <v>532</v>
      </c>
      <c r="S176" s="20"/>
      <c r="T176" s="20"/>
      <c r="U176" s="20"/>
      <c r="V176" s="20"/>
      <c r="W176" s="20"/>
      <c r="X176" s="20"/>
      <c r="Y176" s="20"/>
      <c r="Z176" s="20"/>
      <c r="AA176" s="20"/>
      <c r="AB176" s="20"/>
      <c r="AC176" s="21"/>
    </row>
    <row r="177" spans="1:31" ht="15" customHeight="1" x14ac:dyDescent="0.2">
      <c r="A177" s="358">
        <v>2</v>
      </c>
      <c r="B177" s="54" t="s">
        <v>816</v>
      </c>
      <c r="C177" s="783">
        <v>22</v>
      </c>
      <c r="D177" s="783">
        <v>14</v>
      </c>
      <c r="E177" s="783">
        <v>2</v>
      </c>
      <c r="F177" s="783">
        <f>SUM((C177-(D177+E177)))</f>
        <v>6</v>
      </c>
      <c r="G177" s="783">
        <v>42</v>
      </c>
      <c r="H177" s="783">
        <v>21</v>
      </c>
      <c r="I177" s="785">
        <f>SUM((D177*3+E177))</f>
        <v>44</v>
      </c>
      <c r="J177" s="787">
        <f t="shared" si="26"/>
        <v>22</v>
      </c>
      <c r="K177" s="787">
        <f t="shared" si="27"/>
        <v>44</v>
      </c>
      <c r="L177" s="930"/>
      <c r="M177" s="931"/>
      <c r="N177" s="931"/>
      <c r="O177" s="932"/>
      <c r="Q177" s="366" t="s">
        <v>241</v>
      </c>
      <c r="R177" s="20"/>
      <c r="S177" s="10"/>
      <c r="T177" s="20"/>
      <c r="U177" s="20"/>
      <c r="V177" s="20"/>
      <c r="W177" s="20"/>
      <c r="X177" s="20"/>
      <c r="Y177" s="20"/>
      <c r="Z177" s="20"/>
      <c r="AA177" s="20"/>
      <c r="AB177" s="20"/>
      <c r="AC177" s="21"/>
    </row>
    <row r="178" spans="1:31" ht="15" customHeight="1" x14ac:dyDescent="0.2">
      <c r="A178" s="358">
        <v>3</v>
      </c>
      <c r="B178" s="54" t="s">
        <v>1498</v>
      </c>
      <c r="C178" s="783">
        <v>22</v>
      </c>
      <c r="D178" s="783">
        <v>10</v>
      </c>
      <c r="E178" s="783">
        <v>7</v>
      </c>
      <c r="F178" s="783">
        <f t="shared" ref="F178:F186" si="35">SUM((C178-(D178+E178)))</f>
        <v>5</v>
      </c>
      <c r="G178" s="783">
        <v>43</v>
      </c>
      <c r="H178" s="783">
        <v>36</v>
      </c>
      <c r="I178" s="785">
        <f t="shared" ref="I178:I186" si="36">SUM((D178*3+E178))</f>
        <v>37</v>
      </c>
      <c r="J178" s="787">
        <f t="shared" si="26"/>
        <v>22</v>
      </c>
      <c r="K178" s="787">
        <f t="shared" si="27"/>
        <v>37</v>
      </c>
      <c r="L178" s="930"/>
      <c r="M178" s="931"/>
      <c r="N178" s="931"/>
      <c r="O178" s="932"/>
      <c r="Q178" s="366" t="s">
        <v>716</v>
      </c>
      <c r="R178" s="20"/>
      <c r="S178" s="20"/>
      <c r="T178" s="10"/>
      <c r="U178" s="20"/>
      <c r="V178" s="20"/>
      <c r="W178" s="20"/>
      <c r="X178" s="20"/>
      <c r="Y178" s="20"/>
      <c r="Z178" s="20"/>
      <c r="AA178" s="20"/>
      <c r="AB178" s="20"/>
      <c r="AC178" s="21"/>
    </row>
    <row r="179" spans="1:31" ht="15" customHeight="1" x14ac:dyDescent="0.2">
      <c r="A179" s="358">
        <v>4</v>
      </c>
      <c r="B179" s="54" t="s">
        <v>708</v>
      </c>
      <c r="C179" s="783">
        <v>22</v>
      </c>
      <c r="D179" s="783">
        <v>10</v>
      </c>
      <c r="E179" s="783">
        <v>5</v>
      </c>
      <c r="F179" s="783">
        <f>SUM((C179-(D179+E179)))</f>
        <v>7</v>
      </c>
      <c r="G179" s="783">
        <v>40</v>
      </c>
      <c r="H179" s="783">
        <v>32</v>
      </c>
      <c r="I179" s="785">
        <f t="shared" si="36"/>
        <v>35</v>
      </c>
      <c r="J179" s="787">
        <f t="shared" si="26"/>
        <v>22</v>
      </c>
      <c r="K179" s="787">
        <f t="shared" si="27"/>
        <v>35</v>
      </c>
      <c r="L179" s="930"/>
      <c r="M179" s="931"/>
      <c r="N179" s="931"/>
      <c r="O179" s="932"/>
      <c r="Q179" s="366" t="s">
        <v>564</v>
      </c>
      <c r="R179" s="20"/>
      <c r="S179" s="20"/>
      <c r="T179" s="20"/>
      <c r="U179" s="10"/>
      <c r="V179" s="20" t="s">
        <v>532</v>
      </c>
      <c r="W179" s="20"/>
      <c r="X179" s="20"/>
      <c r="Y179" s="20"/>
      <c r="Z179" s="20"/>
      <c r="AA179" s="20"/>
      <c r="AB179" s="20"/>
      <c r="AC179" s="21"/>
    </row>
    <row r="180" spans="1:31" ht="15" customHeight="1" x14ac:dyDescent="0.2">
      <c r="A180" s="358">
        <v>5</v>
      </c>
      <c r="B180" s="54" t="s">
        <v>529</v>
      </c>
      <c r="C180" s="783">
        <v>22</v>
      </c>
      <c r="D180" s="783">
        <v>10</v>
      </c>
      <c r="E180" s="783">
        <v>3</v>
      </c>
      <c r="F180" s="783">
        <f t="shared" si="35"/>
        <v>9</v>
      </c>
      <c r="G180" s="783">
        <v>40</v>
      </c>
      <c r="H180" s="783">
        <v>37</v>
      </c>
      <c r="I180" s="785">
        <f t="shared" si="36"/>
        <v>33</v>
      </c>
      <c r="J180" s="787">
        <f t="shared" si="26"/>
        <v>22</v>
      </c>
      <c r="K180" s="787">
        <f t="shared" si="27"/>
        <v>33</v>
      </c>
      <c r="L180" s="930"/>
      <c r="M180" s="931"/>
      <c r="N180" s="931"/>
      <c r="O180" s="932"/>
      <c r="Q180" s="366" t="s">
        <v>59</v>
      </c>
      <c r="R180" s="20"/>
      <c r="S180" s="20"/>
      <c r="T180" s="20"/>
      <c r="U180" s="20" t="s">
        <v>532</v>
      </c>
      <c r="V180" s="10"/>
      <c r="W180" s="20"/>
      <c r="X180" s="20"/>
      <c r="Y180" s="20"/>
      <c r="Z180" s="20"/>
      <c r="AA180" s="20"/>
      <c r="AB180" s="20"/>
      <c r="AC180" s="21"/>
    </row>
    <row r="181" spans="1:31" ht="15" customHeight="1" x14ac:dyDescent="0.2">
      <c r="A181" s="358">
        <v>6</v>
      </c>
      <c r="B181" s="54" t="s">
        <v>991</v>
      </c>
      <c r="C181" s="783">
        <v>22</v>
      </c>
      <c r="D181" s="783">
        <v>9</v>
      </c>
      <c r="E181" s="783">
        <v>4</v>
      </c>
      <c r="F181" s="783">
        <f t="shared" si="35"/>
        <v>9</v>
      </c>
      <c r="G181" s="783">
        <v>36</v>
      </c>
      <c r="H181" s="783">
        <v>26</v>
      </c>
      <c r="I181" s="785">
        <f t="shared" si="36"/>
        <v>31</v>
      </c>
      <c r="J181" s="787">
        <f t="shared" si="26"/>
        <v>22</v>
      </c>
      <c r="K181" s="787">
        <f t="shared" si="27"/>
        <v>31</v>
      </c>
      <c r="L181" s="930"/>
      <c r="M181" s="931"/>
      <c r="N181" s="931"/>
      <c r="O181" s="932"/>
      <c r="Q181" s="366" t="s">
        <v>1178</v>
      </c>
      <c r="R181" s="20"/>
      <c r="S181" s="20"/>
      <c r="T181" s="20"/>
      <c r="U181" s="20"/>
      <c r="V181" s="20"/>
      <c r="W181" s="10"/>
      <c r="X181" s="20"/>
      <c r="Y181" s="20"/>
      <c r="Z181" s="20"/>
      <c r="AA181" s="20"/>
      <c r="AB181" s="20"/>
      <c r="AC181" s="21"/>
    </row>
    <row r="182" spans="1:31" ht="15" customHeight="1" x14ac:dyDescent="0.2">
      <c r="A182" s="358">
        <v>7</v>
      </c>
      <c r="B182" s="54" t="s">
        <v>106</v>
      </c>
      <c r="C182" s="783">
        <v>22</v>
      </c>
      <c r="D182" s="783">
        <v>8</v>
      </c>
      <c r="E182" s="783">
        <v>3</v>
      </c>
      <c r="F182" s="783">
        <f t="shared" si="35"/>
        <v>11</v>
      </c>
      <c r="G182" s="783">
        <v>50</v>
      </c>
      <c r="H182" s="783">
        <v>49</v>
      </c>
      <c r="I182" s="785">
        <f t="shared" si="36"/>
        <v>27</v>
      </c>
      <c r="J182" s="787">
        <f t="shared" si="26"/>
        <v>22</v>
      </c>
      <c r="K182" s="787">
        <f t="shared" si="27"/>
        <v>27</v>
      </c>
      <c r="L182" s="930"/>
      <c r="M182" s="931"/>
      <c r="N182" s="931"/>
      <c r="O182" s="932"/>
      <c r="Q182" s="366" t="s">
        <v>610</v>
      </c>
      <c r="R182" s="20"/>
      <c r="S182" s="20"/>
      <c r="T182" s="20"/>
      <c r="U182" s="20"/>
      <c r="V182" s="20"/>
      <c r="W182" s="20"/>
      <c r="X182" s="10"/>
      <c r="Y182" s="20"/>
      <c r="Z182" s="20"/>
      <c r="AA182" s="20"/>
      <c r="AB182" s="20"/>
      <c r="AC182" s="21"/>
    </row>
    <row r="183" spans="1:31" ht="15" customHeight="1" x14ac:dyDescent="0.2">
      <c r="A183" s="358">
        <v>8</v>
      </c>
      <c r="B183" s="54" t="s">
        <v>1598</v>
      </c>
      <c r="C183" s="783">
        <v>22</v>
      </c>
      <c r="D183" s="783">
        <v>7</v>
      </c>
      <c r="E183" s="783">
        <v>6</v>
      </c>
      <c r="F183" s="783">
        <f t="shared" si="35"/>
        <v>9</v>
      </c>
      <c r="G183" s="783">
        <v>33</v>
      </c>
      <c r="H183" s="783">
        <v>42</v>
      </c>
      <c r="I183" s="785">
        <f t="shared" si="36"/>
        <v>27</v>
      </c>
      <c r="J183" s="787">
        <f t="shared" si="26"/>
        <v>22</v>
      </c>
      <c r="K183" s="787">
        <f t="shared" si="27"/>
        <v>27</v>
      </c>
      <c r="L183" s="930"/>
      <c r="M183" s="931"/>
      <c r="N183" s="931"/>
      <c r="O183" s="932"/>
      <c r="Q183" s="366" t="s">
        <v>514</v>
      </c>
      <c r="R183" s="20"/>
      <c r="S183" s="20"/>
      <c r="T183" s="20"/>
      <c r="U183" s="20"/>
      <c r="V183" s="20"/>
      <c r="W183" s="20"/>
      <c r="X183" s="20"/>
      <c r="Y183" s="10"/>
      <c r="Z183" s="20"/>
      <c r="AA183" s="20"/>
      <c r="AB183" s="20"/>
      <c r="AC183" s="21"/>
    </row>
    <row r="184" spans="1:31" ht="15" customHeight="1" x14ac:dyDescent="0.2">
      <c r="A184" s="358">
        <v>9</v>
      </c>
      <c r="B184" s="54" t="s">
        <v>1931</v>
      </c>
      <c r="C184" s="783">
        <v>22</v>
      </c>
      <c r="D184" s="783">
        <v>5</v>
      </c>
      <c r="E184" s="783">
        <v>8</v>
      </c>
      <c r="F184" s="783">
        <f t="shared" si="35"/>
        <v>9</v>
      </c>
      <c r="G184" s="783">
        <v>28</v>
      </c>
      <c r="H184" s="783">
        <v>35</v>
      </c>
      <c r="I184" s="785">
        <f t="shared" si="36"/>
        <v>23</v>
      </c>
      <c r="J184" s="787">
        <f t="shared" si="26"/>
        <v>22</v>
      </c>
      <c r="K184" s="787">
        <f t="shared" si="27"/>
        <v>23</v>
      </c>
      <c r="L184" s="930"/>
      <c r="M184" s="931"/>
      <c r="N184" s="931"/>
      <c r="O184" s="932"/>
      <c r="Q184" s="366" t="s">
        <v>544</v>
      </c>
      <c r="R184" s="20"/>
      <c r="S184" s="20"/>
      <c r="T184" s="20"/>
      <c r="U184" s="20"/>
      <c r="V184" s="20"/>
      <c r="W184" s="20"/>
      <c r="X184" s="20"/>
      <c r="Y184" s="20"/>
      <c r="Z184" s="10"/>
      <c r="AA184" s="20" t="s">
        <v>532</v>
      </c>
      <c r="AB184" s="20"/>
      <c r="AC184" s="21"/>
    </row>
    <row r="185" spans="1:31" ht="15" customHeight="1" x14ac:dyDescent="0.2">
      <c r="A185" s="358">
        <v>10</v>
      </c>
      <c r="B185" s="54" t="s">
        <v>1180</v>
      </c>
      <c r="C185" s="783">
        <v>22</v>
      </c>
      <c r="D185" s="783">
        <v>6</v>
      </c>
      <c r="E185" s="783">
        <v>5</v>
      </c>
      <c r="F185" s="783">
        <f t="shared" si="35"/>
        <v>11</v>
      </c>
      <c r="G185" s="783">
        <v>27</v>
      </c>
      <c r="H185" s="783">
        <v>50</v>
      </c>
      <c r="I185" s="785">
        <f t="shared" si="36"/>
        <v>23</v>
      </c>
      <c r="J185" s="787">
        <f t="shared" si="26"/>
        <v>22</v>
      </c>
      <c r="K185" s="787">
        <f t="shared" si="27"/>
        <v>23</v>
      </c>
      <c r="L185" s="930"/>
      <c r="M185" s="931"/>
      <c r="N185" s="931"/>
      <c r="O185" s="932"/>
      <c r="Q185" s="366" t="s">
        <v>702</v>
      </c>
      <c r="R185" s="20"/>
      <c r="S185" s="20"/>
      <c r="T185" s="20"/>
      <c r="U185" s="20"/>
      <c r="V185" s="20"/>
      <c r="W185" s="20"/>
      <c r="X185" s="20"/>
      <c r="Y185" s="20"/>
      <c r="Z185" s="20" t="s">
        <v>532</v>
      </c>
      <c r="AA185" s="10"/>
      <c r="AB185" s="20"/>
      <c r="AC185" s="21"/>
    </row>
    <row r="186" spans="1:31" ht="15" customHeight="1" x14ac:dyDescent="0.2">
      <c r="A186" s="358">
        <v>11</v>
      </c>
      <c r="B186" s="54" t="s">
        <v>1094</v>
      </c>
      <c r="C186" s="783">
        <v>22</v>
      </c>
      <c r="D186" s="783">
        <v>5</v>
      </c>
      <c r="E186" s="783">
        <v>7</v>
      </c>
      <c r="F186" s="783">
        <f t="shared" si="35"/>
        <v>10</v>
      </c>
      <c r="G186" s="783">
        <v>37</v>
      </c>
      <c r="H186" s="783">
        <v>44</v>
      </c>
      <c r="I186" s="785">
        <f t="shared" si="36"/>
        <v>22</v>
      </c>
      <c r="J186" s="787">
        <f t="shared" si="26"/>
        <v>22</v>
      </c>
      <c r="K186" s="787">
        <f t="shared" si="27"/>
        <v>22</v>
      </c>
      <c r="L186" s="930"/>
      <c r="M186" s="931"/>
      <c r="N186" s="931"/>
      <c r="O186" s="932"/>
      <c r="Q186" s="366" t="s">
        <v>533</v>
      </c>
      <c r="R186" s="20"/>
      <c r="S186" s="20"/>
      <c r="T186" s="20"/>
      <c r="U186" s="20"/>
      <c r="V186" s="20"/>
      <c r="W186" s="20"/>
      <c r="X186" s="20"/>
      <c r="Y186" s="20"/>
      <c r="Z186" s="20"/>
      <c r="AA186" s="20"/>
      <c r="AB186" s="10"/>
      <c r="AC186" s="21"/>
    </row>
    <row r="187" spans="1:31" ht="15" customHeight="1" thickBot="1" x14ac:dyDescent="0.25">
      <c r="A187" s="359">
        <v>12</v>
      </c>
      <c r="B187" s="55" t="s">
        <v>1042</v>
      </c>
      <c r="C187" s="784">
        <v>22</v>
      </c>
      <c r="D187" s="784">
        <v>2</v>
      </c>
      <c r="E187" s="784">
        <v>8</v>
      </c>
      <c r="F187" s="784">
        <f>SUM(((C187-(D187+E187))))</f>
        <v>12</v>
      </c>
      <c r="G187" s="784">
        <v>23</v>
      </c>
      <c r="H187" s="784">
        <v>49</v>
      </c>
      <c r="I187" s="786">
        <f>SUM((D187*3+E187))</f>
        <v>14</v>
      </c>
      <c r="J187" s="787">
        <f t="shared" si="26"/>
        <v>22</v>
      </c>
      <c r="K187" s="787">
        <f t="shared" si="27"/>
        <v>14</v>
      </c>
      <c r="L187" s="933"/>
      <c r="M187" s="934"/>
      <c r="N187" s="934"/>
      <c r="O187" s="935"/>
      <c r="Q187" s="367" t="s">
        <v>813</v>
      </c>
      <c r="R187" s="23"/>
      <c r="S187" s="23"/>
      <c r="T187" s="23"/>
      <c r="U187" s="23"/>
      <c r="V187" s="23"/>
      <c r="W187" s="23"/>
      <c r="X187" s="23"/>
      <c r="Y187" s="23"/>
      <c r="Z187" s="23"/>
      <c r="AA187" s="23"/>
      <c r="AB187" s="23"/>
      <c r="AC187" s="15"/>
    </row>
    <row r="188" spans="1:31" ht="15" customHeight="1" x14ac:dyDescent="0.2">
      <c r="C188" s="787">
        <f t="shared" ref="C188:H188" si="37">SUM(C176:C187)</f>
        <v>264</v>
      </c>
      <c r="D188" s="787">
        <f t="shared" si="37"/>
        <v>101</v>
      </c>
      <c r="E188" s="787">
        <f t="shared" si="37"/>
        <v>62</v>
      </c>
      <c r="F188" s="787">
        <f t="shared" si="37"/>
        <v>101</v>
      </c>
      <c r="G188" s="787">
        <f t="shared" si="37"/>
        <v>444</v>
      </c>
      <c r="H188" s="787">
        <f t="shared" si="37"/>
        <v>444</v>
      </c>
      <c r="I188" s="787">
        <f>SUM((D188*3)+E188)</f>
        <v>365</v>
      </c>
      <c r="J188" s="787">
        <f t="shared" si="26"/>
        <v>264</v>
      </c>
      <c r="K188" s="787">
        <f t="shared" si="27"/>
        <v>365</v>
      </c>
    </row>
    <row r="189" spans="1:31" ht="15" customHeight="1" thickBot="1" x14ac:dyDescent="0.25"/>
    <row r="190" spans="1:31" ht="15" customHeight="1" thickBot="1" x14ac:dyDescent="0.25">
      <c r="A190" s="1108" t="s">
        <v>2433</v>
      </c>
      <c r="B190" s="1109"/>
      <c r="C190" s="1109"/>
      <c r="D190" s="1109"/>
      <c r="E190" s="1109"/>
      <c r="F190" s="1110"/>
      <c r="G190" s="1105" t="s">
        <v>2440</v>
      </c>
      <c r="H190" s="1106"/>
      <c r="I190" s="1107"/>
      <c r="L190" s="952" t="s">
        <v>538</v>
      </c>
      <c r="M190" s="953"/>
      <c r="N190" s="953"/>
      <c r="O190" s="954"/>
    </row>
    <row r="191" spans="1:31" ht="15" customHeight="1" thickBot="1" x14ac:dyDescent="0.25">
      <c r="A191" s="360" t="s">
        <v>496</v>
      </c>
      <c r="B191" s="361" t="s">
        <v>497</v>
      </c>
      <c r="C191" s="362" t="s">
        <v>498</v>
      </c>
      <c r="D191" s="362" t="s">
        <v>499</v>
      </c>
      <c r="E191" s="362" t="s">
        <v>500</v>
      </c>
      <c r="F191" s="362" t="s">
        <v>501</v>
      </c>
      <c r="G191" s="363" t="s">
        <v>502</v>
      </c>
      <c r="H191" s="363" t="s">
        <v>503</v>
      </c>
      <c r="I191" s="364" t="s">
        <v>504</v>
      </c>
      <c r="L191" s="955"/>
      <c r="M191" s="956"/>
      <c r="N191" s="956"/>
      <c r="O191" s="957"/>
      <c r="Q191" s="24" t="s">
        <v>2599</v>
      </c>
      <c r="R191" s="368" t="s">
        <v>541</v>
      </c>
      <c r="S191" s="368" t="s">
        <v>901</v>
      </c>
      <c r="T191" s="368" t="s">
        <v>902</v>
      </c>
      <c r="U191" s="368" t="s">
        <v>1530</v>
      </c>
      <c r="V191" s="368" t="s">
        <v>1088</v>
      </c>
      <c r="W191" s="368" t="s">
        <v>1089</v>
      </c>
      <c r="X191" s="368" t="s">
        <v>610</v>
      </c>
      <c r="Y191" s="368" t="s">
        <v>566</v>
      </c>
      <c r="Z191" s="368" t="s">
        <v>2089</v>
      </c>
      <c r="AA191" s="368" t="s">
        <v>544</v>
      </c>
      <c r="AB191" s="368" t="s">
        <v>591</v>
      </c>
      <c r="AC191" s="368" t="s">
        <v>702</v>
      </c>
      <c r="AD191" s="368" t="s">
        <v>1587</v>
      </c>
      <c r="AE191" s="369" t="s">
        <v>2162</v>
      </c>
    </row>
    <row r="192" spans="1:31" ht="15" customHeight="1" x14ac:dyDescent="0.2">
      <c r="A192" s="531">
        <v>1</v>
      </c>
      <c r="B192" s="126" t="s">
        <v>761</v>
      </c>
      <c r="C192" s="782">
        <v>26</v>
      </c>
      <c r="D192" s="782">
        <v>20</v>
      </c>
      <c r="E192" s="782">
        <v>2</v>
      </c>
      <c r="F192" s="782">
        <f>SUM(C192-(D192+E192))</f>
        <v>4</v>
      </c>
      <c r="G192" s="782">
        <v>59</v>
      </c>
      <c r="H192" s="782">
        <v>30</v>
      </c>
      <c r="I192" s="789">
        <f>SUM(D192*3+E192)</f>
        <v>62</v>
      </c>
      <c r="J192" s="787">
        <f t="shared" si="26"/>
        <v>26</v>
      </c>
      <c r="K192" s="787">
        <f t="shared" si="27"/>
        <v>62</v>
      </c>
      <c r="L192" s="927" t="s">
        <v>532</v>
      </c>
      <c r="M192" s="928"/>
      <c r="N192" s="928"/>
      <c r="O192" s="929"/>
      <c r="Q192" s="366" t="s">
        <v>541</v>
      </c>
      <c r="R192" s="10"/>
      <c r="S192" s="20"/>
      <c r="T192" s="20"/>
      <c r="U192" s="20"/>
      <c r="V192" s="20"/>
      <c r="W192" s="20"/>
      <c r="X192" s="20"/>
      <c r="Y192" s="20"/>
      <c r="Z192" s="20"/>
      <c r="AA192" s="20"/>
      <c r="AB192" s="20"/>
      <c r="AC192" s="20"/>
      <c r="AD192" s="20"/>
      <c r="AE192" s="21"/>
    </row>
    <row r="193" spans="1:31" ht="15" customHeight="1" x14ac:dyDescent="0.2">
      <c r="A193" s="358">
        <v>2</v>
      </c>
      <c r="B193" s="129" t="s">
        <v>2163</v>
      </c>
      <c r="C193" s="783">
        <v>26</v>
      </c>
      <c r="D193" s="783">
        <v>18</v>
      </c>
      <c r="E193" s="783">
        <v>5</v>
      </c>
      <c r="F193" s="783">
        <f t="shared" ref="F193:F204" si="38">SUM((C193-(D193+E193)))</f>
        <v>3</v>
      </c>
      <c r="G193" s="783">
        <v>60</v>
      </c>
      <c r="H193" s="783">
        <v>25</v>
      </c>
      <c r="I193" s="785">
        <f>SUM((D193*3+E193))</f>
        <v>59</v>
      </c>
      <c r="J193" s="787">
        <f t="shared" si="26"/>
        <v>26</v>
      </c>
      <c r="K193" s="787">
        <f t="shared" si="27"/>
        <v>59</v>
      </c>
      <c r="L193" s="930"/>
      <c r="M193" s="931"/>
      <c r="N193" s="931"/>
      <c r="O193" s="932"/>
      <c r="Q193" s="366" t="s">
        <v>901</v>
      </c>
      <c r="R193" s="20"/>
      <c r="S193" s="10"/>
      <c r="T193" s="20"/>
      <c r="U193" s="20"/>
      <c r="V193" s="20"/>
      <c r="W193" s="20"/>
      <c r="X193" s="20"/>
      <c r="Y193" s="20"/>
      <c r="Z193" s="20"/>
      <c r="AA193" s="20"/>
      <c r="AB193" s="20"/>
      <c r="AC193" s="20"/>
      <c r="AD193" s="20"/>
      <c r="AE193" s="21"/>
    </row>
    <row r="194" spans="1:31" ht="15" customHeight="1" x14ac:dyDescent="0.2">
      <c r="A194" s="358">
        <v>3</v>
      </c>
      <c r="B194" s="129" t="s">
        <v>781</v>
      </c>
      <c r="C194" s="783">
        <v>26</v>
      </c>
      <c r="D194" s="783">
        <v>17</v>
      </c>
      <c r="E194" s="783">
        <v>3</v>
      </c>
      <c r="F194" s="783">
        <f t="shared" si="38"/>
        <v>6</v>
      </c>
      <c r="G194" s="783">
        <v>70</v>
      </c>
      <c r="H194" s="783">
        <v>43</v>
      </c>
      <c r="I194" s="785">
        <f t="shared" ref="I194:I204" si="39">SUM((D194*3+E194))</f>
        <v>54</v>
      </c>
      <c r="J194" s="787">
        <f t="shared" si="26"/>
        <v>26</v>
      </c>
      <c r="K194" s="787">
        <f t="shared" si="27"/>
        <v>54</v>
      </c>
      <c r="L194" s="930"/>
      <c r="M194" s="931"/>
      <c r="N194" s="931"/>
      <c r="O194" s="932"/>
      <c r="Q194" s="366" t="s">
        <v>902</v>
      </c>
      <c r="R194" s="20"/>
      <c r="S194" s="20"/>
      <c r="T194" s="10"/>
      <c r="U194" s="20"/>
      <c r="V194" s="20"/>
      <c r="W194" s="20"/>
      <c r="X194" s="20"/>
      <c r="Y194" s="20"/>
      <c r="Z194" s="20"/>
      <c r="AA194" s="20"/>
      <c r="AB194" s="20"/>
      <c r="AC194" s="20"/>
      <c r="AD194" s="20"/>
      <c r="AE194" s="21"/>
    </row>
    <row r="195" spans="1:31" ht="15" customHeight="1" x14ac:dyDescent="0.2">
      <c r="A195" s="358">
        <v>4</v>
      </c>
      <c r="B195" s="129" t="s">
        <v>1208</v>
      </c>
      <c r="C195" s="783">
        <v>26</v>
      </c>
      <c r="D195" s="783">
        <v>13</v>
      </c>
      <c r="E195" s="783">
        <v>2</v>
      </c>
      <c r="F195" s="783">
        <f t="shared" si="38"/>
        <v>11</v>
      </c>
      <c r="G195" s="783">
        <v>48</v>
      </c>
      <c r="H195" s="783">
        <v>35</v>
      </c>
      <c r="I195" s="785">
        <f t="shared" si="39"/>
        <v>41</v>
      </c>
      <c r="J195" s="787">
        <f t="shared" si="26"/>
        <v>26</v>
      </c>
      <c r="K195" s="787">
        <f t="shared" si="27"/>
        <v>41</v>
      </c>
      <c r="L195" s="930"/>
      <c r="M195" s="931"/>
      <c r="N195" s="931"/>
      <c r="O195" s="932"/>
      <c r="Q195" s="366" t="s">
        <v>1530</v>
      </c>
      <c r="R195" s="20"/>
      <c r="S195" s="20"/>
      <c r="T195" s="20"/>
      <c r="U195" s="10"/>
      <c r="V195" s="20" t="s">
        <v>532</v>
      </c>
      <c r="W195" s="20"/>
      <c r="X195" s="20"/>
      <c r="Y195" s="20"/>
      <c r="Z195" s="20"/>
      <c r="AA195" s="20"/>
      <c r="AB195" s="20"/>
      <c r="AC195" s="20"/>
      <c r="AD195" s="20"/>
      <c r="AE195" s="21"/>
    </row>
    <row r="196" spans="1:31" ht="15" customHeight="1" x14ac:dyDescent="0.2">
      <c r="A196" s="358">
        <v>5</v>
      </c>
      <c r="B196" s="129" t="s">
        <v>819</v>
      </c>
      <c r="C196" s="783">
        <v>26</v>
      </c>
      <c r="D196" s="783">
        <v>11</v>
      </c>
      <c r="E196" s="783">
        <v>7</v>
      </c>
      <c r="F196" s="783">
        <f t="shared" si="38"/>
        <v>8</v>
      </c>
      <c r="G196" s="783">
        <v>55</v>
      </c>
      <c r="H196" s="783">
        <v>46</v>
      </c>
      <c r="I196" s="785">
        <f t="shared" si="39"/>
        <v>40</v>
      </c>
      <c r="J196" s="787">
        <f t="shared" si="26"/>
        <v>26</v>
      </c>
      <c r="K196" s="787">
        <f t="shared" si="27"/>
        <v>40</v>
      </c>
      <c r="L196" s="930"/>
      <c r="M196" s="931"/>
      <c r="N196" s="931"/>
      <c r="O196" s="932"/>
      <c r="Q196" s="366" t="s">
        <v>1088</v>
      </c>
      <c r="R196" s="20"/>
      <c r="S196" s="20"/>
      <c r="T196" s="20"/>
      <c r="U196" s="20" t="s">
        <v>532</v>
      </c>
      <c r="V196" s="10"/>
      <c r="W196" s="20"/>
      <c r="X196" s="20"/>
      <c r="Y196" s="20"/>
      <c r="Z196" s="20"/>
      <c r="AA196" s="20"/>
      <c r="AB196" s="20"/>
      <c r="AC196" s="20"/>
      <c r="AD196" s="20"/>
      <c r="AE196" s="21"/>
    </row>
    <row r="197" spans="1:31" ht="15" customHeight="1" x14ac:dyDescent="0.2">
      <c r="A197" s="358">
        <v>6</v>
      </c>
      <c r="B197" s="129" t="s">
        <v>2062</v>
      </c>
      <c r="C197" s="783">
        <v>26</v>
      </c>
      <c r="D197" s="783">
        <v>11</v>
      </c>
      <c r="E197" s="783">
        <v>4</v>
      </c>
      <c r="F197" s="783">
        <f t="shared" si="38"/>
        <v>11</v>
      </c>
      <c r="G197" s="783">
        <v>58</v>
      </c>
      <c r="H197" s="783">
        <v>60</v>
      </c>
      <c r="I197" s="785">
        <f t="shared" si="39"/>
        <v>37</v>
      </c>
      <c r="J197" s="787">
        <f t="shared" si="26"/>
        <v>26</v>
      </c>
      <c r="K197" s="787">
        <f t="shared" si="27"/>
        <v>37</v>
      </c>
      <c r="L197" s="930"/>
      <c r="M197" s="931"/>
      <c r="N197" s="931"/>
      <c r="O197" s="932"/>
      <c r="Q197" s="366" t="s">
        <v>1089</v>
      </c>
      <c r="R197" s="20"/>
      <c r="S197" s="20"/>
      <c r="T197" s="20"/>
      <c r="U197" s="20"/>
      <c r="V197" s="20"/>
      <c r="W197" s="10"/>
      <c r="X197" s="20"/>
      <c r="Y197" s="20"/>
      <c r="Z197" s="20"/>
      <c r="AA197" s="20"/>
      <c r="AB197" s="20"/>
      <c r="AC197" s="20"/>
      <c r="AD197" s="20"/>
      <c r="AE197" s="21"/>
    </row>
    <row r="198" spans="1:31" ht="15" customHeight="1" x14ac:dyDescent="0.2">
      <c r="A198" s="358">
        <v>7</v>
      </c>
      <c r="B198" s="129" t="s">
        <v>2093</v>
      </c>
      <c r="C198" s="783">
        <v>26</v>
      </c>
      <c r="D198" s="783">
        <v>10</v>
      </c>
      <c r="E198" s="783">
        <v>7</v>
      </c>
      <c r="F198" s="783">
        <f t="shared" si="38"/>
        <v>9</v>
      </c>
      <c r="G198" s="783">
        <v>47</v>
      </c>
      <c r="H198" s="783">
        <v>52</v>
      </c>
      <c r="I198" s="785">
        <f t="shared" si="39"/>
        <v>37</v>
      </c>
      <c r="J198" s="787">
        <f t="shared" si="26"/>
        <v>26</v>
      </c>
      <c r="K198" s="787">
        <f t="shared" si="27"/>
        <v>37</v>
      </c>
      <c r="L198" s="930"/>
      <c r="M198" s="931"/>
      <c r="N198" s="931"/>
      <c r="O198" s="932"/>
      <c r="Q198" s="366" t="s">
        <v>610</v>
      </c>
      <c r="R198" s="20"/>
      <c r="S198" s="20"/>
      <c r="T198" s="20"/>
      <c r="U198" s="20"/>
      <c r="V198" s="20"/>
      <c r="W198" s="20"/>
      <c r="X198" s="10"/>
      <c r="Y198" s="20"/>
      <c r="Z198" s="20"/>
      <c r="AA198" s="20"/>
      <c r="AB198" s="20"/>
      <c r="AC198" s="20"/>
      <c r="AD198" s="20"/>
      <c r="AE198" s="21"/>
    </row>
    <row r="199" spans="1:31" ht="15" customHeight="1" x14ac:dyDescent="0.2">
      <c r="A199" s="358">
        <v>8</v>
      </c>
      <c r="B199" s="129" t="s">
        <v>575</v>
      </c>
      <c r="C199" s="783">
        <v>26</v>
      </c>
      <c r="D199" s="783">
        <v>10</v>
      </c>
      <c r="E199" s="783">
        <v>6</v>
      </c>
      <c r="F199" s="783">
        <f t="shared" si="38"/>
        <v>10</v>
      </c>
      <c r="G199" s="783">
        <v>42</v>
      </c>
      <c r="H199" s="783">
        <v>41</v>
      </c>
      <c r="I199" s="785">
        <f t="shared" si="39"/>
        <v>36</v>
      </c>
      <c r="J199" s="787">
        <f t="shared" ref="J199:J262" si="40">D199+E199+F199</f>
        <v>26</v>
      </c>
      <c r="K199" s="787">
        <f t="shared" ref="K199:K262" si="41">D199*3+E199</f>
        <v>36</v>
      </c>
      <c r="L199" s="930"/>
      <c r="M199" s="931"/>
      <c r="N199" s="931"/>
      <c r="O199" s="932"/>
      <c r="Q199" s="366" t="s">
        <v>566</v>
      </c>
      <c r="R199" s="20"/>
      <c r="S199" s="20"/>
      <c r="T199" s="20"/>
      <c r="U199" s="20"/>
      <c r="V199" s="20"/>
      <c r="W199" s="20"/>
      <c r="X199" s="20"/>
      <c r="Y199" s="10"/>
      <c r="Z199" s="20"/>
      <c r="AA199" s="20"/>
      <c r="AB199" s="20"/>
      <c r="AC199" s="20"/>
      <c r="AD199" s="20"/>
      <c r="AE199" s="21"/>
    </row>
    <row r="200" spans="1:31" ht="15" customHeight="1" x14ac:dyDescent="0.2">
      <c r="A200" s="358">
        <v>9</v>
      </c>
      <c r="B200" s="129" t="s">
        <v>2094</v>
      </c>
      <c r="C200" s="783">
        <v>26</v>
      </c>
      <c r="D200" s="783">
        <v>11</v>
      </c>
      <c r="E200" s="783">
        <v>2</v>
      </c>
      <c r="F200" s="783">
        <f t="shared" si="38"/>
        <v>13</v>
      </c>
      <c r="G200" s="783">
        <v>41</v>
      </c>
      <c r="H200" s="783">
        <v>49</v>
      </c>
      <c r="I200" s="785">
        <f t="shared" si="39"/>
        <v>35</v>
      </c>
      <c r="J200" s="787">
        <f t="shared" si="40"/>
        <v>26</v>
      </c>
      <c r="K200" s="787">
        <f t="shared" si="41"/>
        <v>35</v>
      </c>
      <c r="L200" s="930"/>
      <c r="M200" s="931"/>
      <c r="N200" s="931"/>
      <c r="O200" s="932"/>
      <c r="Q200" s="366" t="s">
        <v>2089</v>
      </c>
      <c r="R200" s="20"/>
      <c r="S200" s="20"/>
      <c r="T200" s="20"/>
      <c r="U200" s="20"/>
      <c r="V200" s="20"/>
      <c r="W200" s="20"/>
      <c r="X200" s="20"/>
      <c r="Y200" s="20"/>
      <c r="Z200" s="10"/>
      <c r="AA200" s="20" t="s">
        <v>532</v>
      </c>
      <c r="AB200" s="20"/>
      <c r="AC200" s="20"/>
      <c r="AD200" s="20"/>
      <c r="AE200" s="21"/>
    </row>
    <row r="201" spans="1:31" ht="15" customHeight="1" x14ac:dyDescent="0.2">
      <c r="A201" s="358">
        <v>10</v>
      </c>
      <c r="B201" s="129" t="s">
        <v>906</v>
      </c>
      <c r="C201" s="783">
        <v>26</v>
      </c>
      <c r="D201" s="783">
        <v>9</v>
      </c>
      <c r="E201" s="783">
        <v>6</v>
      </c>
      <c r="F201" s="783">
        <f t="shared" si="38"/>
        <v>11</v>
      </c>
      <c r="G201" s="783">
        <v>48</v>
      </c>
      <c r="H201" s="783">
        <v>49</v>
      </c>
      <c r="I201" s="785">
        <f t="shared" si="39"/>
        <v>33</v>
      </c>
      <c r="J201" s="787">
        <f t="shared" si="40"/>
        <v>26</v>
      </c>
      <c r="K201" s="787">
        <f t="shared" si="41"/>
        <v>33</v>
      </c>
      <c r="L201" s="930"/>
      <c r="M201" s="931"/>
      <c r="N201" s="931"/>
      <c r="O201" s="932"/>
      <c r="Q201" s="366" t="s">
        <v>544</v>
      </c>
      <c r="R201" s="20"/>
      <c r="S201" s="20"/>
      <c r="T201" s="20"/>
      <c r="U201" s="20"/>
      <c r="V201" s="20"/>
      <c r="W201" s="20"/>
      <c r="X201" s="20"/>
      <c r="Y201" s="20"/>
      <c r="Z201" s="20" t="s">
        <v>532</v>
      </c>
      <c r="AA201" s="10"/>
      <c r="AB201" s="20" t="s">
        <v>532</v>
      </c>
      <c r="AC201" s="20"/>
      <c r="AD201" s="20"/>
      <c r="AE201" s="21"/>
    </row>
    <row r="202" spans="1:31" ht="15" customHeight="1" x14ac:dyDescent="0.2">
      <c r="A202" s="358">
        <v>11</v>
      </c>
      <c r="B202" s="129" t="s">
        <v>1092</v>
      </c>
      <c r="C202" s="783">
        <v>26</v>
      </c>
      <c r="D202" s="783">
        <v>6</v>
      </c>
      <c r="E202" s="783">
        <v>8</v>
      </c>
      <c r="F202" s="783">
        <f t="shared" si="38"/>
        <v>12</v>
      </c>
      <c r="G202" s="783">
        <v>35</v>
      </c>
      <c r="H202" s="783">
        <v>48</v>
      </c>
      <c r="I202" s="785">
        <f t="shared" si="39"/>
        <v>26</v>
      </c>
      <c r="J202" s="787">
        <f t="shared" si="40"/>
        <v>26</v>
      </c>
      <c r="K202" s="787">
        <f t="shared" si="41"/>
        <v>26</v>
      </c>
      <c r="L202" s="930"/>
      <c r="M202" s="931"/>
      <c r="N202" s="931"/>
      <c r="O202" s="932"/>
      <c r="Q202" s="366" t="s">
        <v>591</v>
      </c>
      <c r="R202" s="20"/>
      <c r="S202" s="20"/>
      <c r="T202" s="20"/>
      <c r="U202" s="20"/>
      <c r="V202" s="20"/>
      <c r="W202" s="20"/>
      <c r="X202" s="20"/>
      <c r="Y202" s="20"/>
      <c r="Z202" s="20"/>
      <c r="AA202" s="20" t="s">
        <v>532</v>
      </c>
      <c r="AB202" s="10"/>
      <c r="AC202" s="20"/>
      <c r="AD202" s="20"/>
      <c r="AE202" s="21"/>
    </row>
    <row r="203" spans="1:31" ht="15" customHeight="1" x14ac:dyDescent="0.2">
      <c r="A203" s="358">
        <v>12</v>
      </c>
      <c r="B203" s="129" t="s">
        <v>1093</v>
      </c>
      <c r="C203" s="783">
        <v>26</v>
      </c>
      <c r="D203" s="783">
        <v>7</v>
      </c>
      <c r="E203" s="783">
        <v>4</v>
      </c>
      <c r="F203" s="783">
        <f t="shared" si="38"/>
        <v>15</v>
      </c>
      <c r="G203" s="783">
        <v>42</v>
      </c>
      <c r="H203" s="783">
        <v>50</v>
      </c>
      <c r="I203" s="785">
        <f t="shared" si="39"/>
        <v>25</v>
      </c>
      <c r="J203" s="787">
        <f t="shared" si="40"/>
        <v>26</v>
      </c>
      <c r="K203" s="787">
        <f t="shared" si="41"/>
        <v>25</v>
      </c>
      <c r="L203" s="930"/>
      <c r="M203" s="931"/>
      <c r="N203" s="931"/>
      <c r="O203" s="932"/>
      <c r="Q203" s="366" t="s">
        <v>702</v>
      </c>
      <c r="R203" s="20"/>
      <c r="S203" s="20"/>
      <c r="T203" s="20"/>
      <c r="U203" s="20"/>
      <c r="V203" s="20"/>
      <c r="W203" s="20"/>
      <c r="X203" s="20"/>
      <c r="Y203" s="20"/>
      <c r="Z203" s="20"/>
      <c r="AA203" s="20"/>
      <c r="AB203" s="20"/>
      <c r="AC203" s="10"/>
      <c r="AD203" s="20"/>
      <c r="AE203" s="21"/>
    </row>
    <row r="204" spans="1:31" ht="15" customHeight="1" x14ac:dyDescent="0.2">
      <c r="A204" s="358">
        <v>13</v>
      </c>
      <c r="B204" s="129" t="s">
        <v>1518</v>
      </c>
      <c r="C204" s="783">
        <v>26</v>
      </c>
      <c r="D204" s="783">
        <v>3</v>
      </c>
      <c r="E204" s="783">
        <v>6</v>
      </c>
      <c r="F204" s="783">
        <f t="shared" si="38"/>
        <v>17</v>
      </c>
      <c r="G204" s="783">
        <v>34</v>
      </c>
      <c r="H204" s="783">
        <v>63</v>
      </c>
      <c r="I204" s="785">
        <f t="shared" si="39"/>
        <v>15</v>
      </c>
      <c r="J204" s="787">
        <f t="shared" si="40"/>
        <v>26</v>
      </c>
      <c r="K204" s="787">
        <f t="shared" si="41"/>
        <v>15</v>
      </c>
      <c r="L204" s="930"/>
      <c r="M204" s="931"/>
      <c r="N204" s="931"/>
      <c r="O204" s="932"/>
      <c r="Q204" s="366" t="s">
        <v>1587</v>
      </c>
      <c r="R204" s="20"/>
      <c r="S204" s="20"/>
      <c r="T204" s="20"/>
      <c r="U204" s="20"/>
      <c r="V204" s="20"/>
      <c r="W204" s="20"/>
      <c r="X204" s="20"/>
      <c r="Y204" s="20"/>
      <c r="Z204" s="20"/>
      <c r="AA204" s="20"/>
      <c r="AB204" s="20"/>
      <c r="AC204" s="20"/>
      <c r="AD204" s="10"/>
      <c r="AE204" s="21"/>
    </row>
    <row r="205" spans="1:31" ht="15" customHeight="1" thickBot="1" x14ac:dyDescent="0.25">
      <c r="A205" s="359">
        <v>14</v>
      </c>
      <c r="B205" s="130" t="s">
        <v>1589</v>
      </c>
      <c r="C205" s="784">
        <v>26</v>
      </c>
      <c r="D205" s="784">
        <v>4</v>
      </c>
      <c r="E205" s="784">
        <v>2</v>
      </c>
      <c r="F205" s="784">
        <f>SUM(((C205-(D205+E205))))</f>
        <v>20</v>
      </c>
      <c r="G205" s="784">
        <v>23</v>
      </c>
      <c r="H205" s="784">
        <v>71</v>
      </c>
      <c r="I205" s="786">
        <f>SUM((D205*3+E205))</f>
        <v>14</v>
      </c>
      <c r="J205" s="787">
        <f t="shared" si="40"/>
        <v>26</v>
      </c>
      <c r="K205" s="787">
        <f t="shared" si="41"/>
        <v>14</v>
      </c>
      <c r="L205" s="933"/>
      <c r="M205" s="934"/>
      <c r="N205" s="934"/>
      <c r="O205" s="935"/>
      <c r="Q205" s="367" t="s">
        <v>2162</v>
      </c>
      <c r="R205" s="23"/>
      <c r="S205" s="23"/>
      <c r="T205" s="23"/>
      <c r="U205" s="23"/>
      <c r="V205" s="23"/>
      <c r="W205" s="23"/>
      <c r="X205" s="23"/>
      <c r="Y205" s="23"/>
      <c r="Z205" s="23"/>
      <c r="AA205" s="23"/>
      <c r="AB205" s="23"/>
      <c r="AC205" s="23"/>
      <c r="AD205" s="23"/>
      <c r="AE205" s="15"/>
    </row>
    <row r="206" spans="1:31" ht="15" customHeight="1" x14ac:dyDescent="0.2">
      <c r="C206" s="787">
        <f t="shared" ref="C206:I206" si="42">SUM(C192:C205)</f>
        <v>364</v>
      </c>
      <c r="D206" s="787">
        <f t="shared" si="42"/>
        <v>150</v>
      </c>
      <c r="E206" s="787">
        <f t="shared" si="42"/>
        <v>64</v>
      </c>
      <c r="F206" s="787">
        <f t="shared" si="42"/>
        <v>150</v>
      </c>
      <c r="G206" s="787">
        <f t="shared" si="42"/>
        <v>662</v>
      </c>
      <c r="H206" s="787">
        <f t="shared" si="42"/>
        <v>662</v>
      </c>
      <c r="I206" s="787">
        <f t="shared" si="42"/>
        <v>514</v>
      </c>
      <c r="J206" s="787">
        <f t="shared" si="40"/>
        <v>364</v>
      </c>
      <c r="K206" s="787">
        <f t="shared" si="41"/>
        <v>514</v>
      </c>
    </row>
    <row r="207" spans="1:31" ht="15" customHeight="1" thickBot="1" x14ac:dyDescent="0.25"/>
    <row r="208" spans="1:31" ht="15" customHeight="1" thickBot="1" x14ac:dyDescent="0.25">
      <c r="A208" s="1332" t="s">
        <v>2434</v>
      </c>
      <c r="B208" s="1333"/>
      <c r="C208" s="1333"/>
      <c r="D208" s="1333"/>
      <c r="E208" s="1333"/>
      <c r="F208" s="1334"/>
      <c r="G208" s="1335" t="s">
        <v>2440</v>
      </c>
      <c r="H208" s="1336"/>
      <c r="I208" s="1337"/>
      <c r="L208" s="952" t="s">
        <v>538</v>
      </c>
      <c r="M208" s="953"/>
      <c r="N208" s="953"/>
      <c r="O208" s="954"/>
    </row>
    <row r="209" spans="1:35" ht="15" customHeight="1" thickBot="1" x14ac:dyDescent="0.25">
      <c r="A209" s="688" t="s">
        <v>496</v>
      </c>
      <c r="B209" s="689" t="s">
        <v>497</v>
      </c>
      <c r="C209" s="690" t="s">
        <v>498</v>
      </c>
      <c r="D209" s="690" t="s">
        <v>499</v>
      </c>
      <c r="E209" s="690" t="s">
        <v>500</v>
      </c>
      <c r="F209" s="690" t="s">
        <v>501</v>
      </c>
      <c r="G209" s="691" t="s">
        <v>502</v>
      </c>
      <c r="H209" s="691" t="s">
        <v>503</v>
      </c>
      <c r="I209" s="692" t="s">
        <v>504</v>
      </c>
      <c r="L209" s="955"/>
      <c r="M209" s="956"/>
      <c r="N209" s="956"/>
      <c r="O209" s="957"/>
      <c r="Q209" s="24" t="s">
        <v>2599</v>
      </c>
      <c r="R209" s="683" t="s">
        <v>1615</v>
      </c>
      <c r="S209" s="683" t="s">
        <v>241</v>
      </c>
      <c r="T209" s="683" t="s">
        <v>1196</v>
      </c>
      <c r="U209" s="683" t="s">
        <v>1503</v>
      </c>
      <c r="V209" s="683" t="s">
        <v>1784</v>
      </c>
      <c r="W209" s="683" t="s">
        <v>500</v>
      </c>
      <c r="X209" s="683" t="s">
        <v>511</v>
      </c>
      <c r="Y209" s="683" t="s">
        <v>242</v>
      </c>
      <c r="Z209" s="683" t="s">
        <v>610</v>
      </c>
      <c r="AA209" s="683" t="s">
        <v>514</v>
      </c>
      <c r="AB209" s="683" t="s">
        <v>544</v>
      </c>
      <c r="AC209" s="684" t="s">
        <v>727</v>
      </c>
      <c r="AD209"/>
      <c r="AE209" s="425"/>
    </row>
    <row r="210" spans="1:35" ht="15" customHeight="1" x14ac:dyDescent="0.2">
      <c r="A210" s="703">
        <v>1</v>
      </c>
      <c r="B210" s="53" t="s">
        <v>345</v>
      </c>
      <c r="C210" s="46">
        <v>22</v>
      </c>
      <c r="D210" s="46">
        <v>15</v>
      </c>
      <c r="E210" s="46">
        <v>4</v>
      </c>
      <c r="F210" s="46">
        <f>SUM(C210-(D210+E210))</f>
        <v>3</v>
      </c>
      <c r="G210" s="46">
        <v>54</v>
      </c>
      <c r="H210" s="46">
        <v>23</v>
      </c>
      <c r="I210" s="788">
        <f>SUM(D210*3+E210)</f>
        <v>49</v>
      </c>
      <c r="J210" s="787">
        <f t="shared" si="40"/>
        <v>22</v>
      </c>
      <c r="K210" s="787">
        <f t="shared" si="41"/>
        <v>49</v>
      </c>
      <c r="L210" s="927" t="s">
        <v>2441</v>
      </c>
      <c r="M210" s="928"/>
      <c r="N210" s="928"/>
      <c r="O210" s="929"/>
      <c r="Q210" s="681" t="s">
        <v>1615</v>
      </c>
      <c r="R210" s="10"/>
      <c r="S210" s="20"/>
      <c r="T210" s="20"/>
      <c r="U210" s="20"/>
      <c r="V210" s="20"/>
      <c r="W210" s="20"/>
      <c r="X210" s="20"/>
      <c r="Y210" s="20"/>
      <c r="Z210" s="20"/>
      <c r="AA210" s="20"/>
      <c r="AB210" s="20"/>
      <c r="AC210" s="21"/>
      <c r="AD210"/>
      <c r="AE210" s="425"/>
    </row>
    <row r="211" spans="1:35" ht="15" customHeight="1" x14ac:dyDescent="0.2">
      <c r="A211" s="685">
        <v>2</v>
      </c>
      <c r="B211" s="54" t="s">
        <v>2061</v>
      </c>
      <c r="C211" s="783">
        <v>22</v>
      </c>
      <c r="D211" s="783">
        <v>14</v>
      </c>
      <c r="E211" s="783">
        <v>2</v>
      </c>
      <c r="F211" s="783">
        <f t="shared" ref="F211:F220" si="43">SUM((C211-(D211+E211)))</f>
        <v>6</v>
      </c>
      <c r="G211" s="783">
        <v>51</v>
      </c>
      <c r="H211" s="783">
        <v>34</v>
      </c>
      <c r="I211" s="785">
        <f>SUM((D211*3+E211))</f>
        <v>44</v>
      </c>
      <c r="J211" s="787">
        <f t="shared" si="40"/>
        <v>22</v>
      </c>
      <c r="K211" s="787">
        <f t="shared" si="41"/>
        <v>44</v>
      </c>
      <c r="L211" s="930"/>
      <c r="M211" s="931"/>
      <c r="N211" s="931"/>
      <c r="O211" s="932"/>
      <c r="Q211" s="681" t="s">
        <v>241</v>
      </c>
      <c r="R211" s="20"/>
      <c r="S211" s="10"/>
      <c r="T211" s="20"/>
      <c r="U211" s="20"/>
      <c r="V211" s="20"/>
      <c r="W211" s="20"/>
      <c r="X211" s="20"/>
      <c r="Y211" s="20"/>
      <c r="Z211" s="20"/>
      <c r="AA211" s="20"/>
      <c r="AB211" s="20"/>
      <c r="AC211" s="21"/>
      <c r="AD211"/>
      <c r="AE211" s="425"/>
    </row>
    <row r="212" spans="1:35" ht="15" customHeight="1" x14ac:dyDescent="0.2">
      <c r="A212" s="685">
        <v>3</v>
      </c>
      <c r="B212" s="54" t="s">
        <v>1200</v>
      </c>
      <c r="C212" s="783">
        <v>22</v>
      </c>
      <c r="D212" s="783">
        <v>12</v>
      </c>
      <c r="E212" s="783">
        <v>6</v>
      </c>
      <c r="F212" s="783">
        <f t="shared" si="43"/>
        <v>4</v>
      </c>
      <c r="G212" s="783">
        <v>54</v>
      </c>
      <c r="H212" s="783">
        <v>38</v>
      </c>
      <c r="I212" s="785">
        <f t="shared" ref="I212:I220" si="44">SUM((D212*3+E212))</f>
        <v>42</v>
      </c>
      <c r="J212" s="787">
        <f t="shared" si="40"/>
        <v>22</v>
      </c>
      <c r="K212" s="787">
        <f t="shared" si="41"/>
        <v>42</v>
      </c>
      <c r="L212" s="930"/>
      <c r="M212" s="931"/>
      <c r="N212" s="931"/>
      <c r="O212" s="932"/>
      <c r="Q212" s="681" t="s">
        <v>1196</v>
      </c>
      <c r="R212" s="20"/>
      <c r="S212" s="20"/>
      <c r="T212" s="10"/>
      <c r="U212" s="20"/>
      <c r="V212" s="20"/>
      <c r="W212" s="20"/>
      <c r="X212" s="20"/>
      <c r="Y212" s="20"/>
      <c r="Z212" s="20"/>
      <c r="AA212" s="20"/>
      <c r="AB212" s="20"/>
      <c r="AC212" s="21"/>
      <c r="AD212"/>
      <c r="AE212" s="425"/>
    </row>
    <row r="213" spans="1:35" ht="15" customHeight="1" x14ac:dyDescent="0.2">
      <c r="A213" s="685">
        <v>4</v>
      </c>
      <c r="B213" s="54" t="s">
        <v>291</v>
      </c>
      <c r="C213" s="783">
        <v>22</v>
      </c>
      <c r="D213" s="783">
        <v>13</v>
      </c>
      <c r="E213" s="783">
        <v>2</v>
      </c>
      <c r="F213" s="783">
        <f t="shared" si="43"/>
        <v>7</v>
      </c>
      <c r="G213" s="783">
        <v>44</v>
      </c>
      <c r="H213" s="783">
        <v>31</v>
      </c>
      <c r="I213" s="785">
        <f t="shared" si="44"/>
        <v>41</v>
      </c>
      <c r="J213" s="787">
        <f t="shared" si="40"/>
        <v>22</v>
      </c>
      <c r="K213" s="787">
        <f t="shared" si="41"/>
        <v>41</v>
      </c>
      <c r="L213" s="930"/>
      <c r="M213" s="931"/>
      <c r="N213" s="931"/>
      <c r="O213" s="932"/>
      <c r="Q213" s="681" t="s">
        <v>1503</v>
      </c>
      <c r="R213" s="20"/>
      <c r="S213" s="20"/>
      <c r="T213" s="20"/>
      <c r="U213" s="10"/>
      <c r="V213" s="20" t="s">
        <v>532</v>
      </c>
      <c r="W213" s="20"/>
      <c r="X213" s="20"/>
      <c r="Y213" s="20"/>
      <c r="Z213" s="20"/>
      <c r="AA213" s="20"/>
      <c r="AB213" s="20"/>
      <c r="AC213" s="21"/>
      <c r="AD213"/>
      <c r="AE213" s="425"/>
    </row>
    <row r="214" spans="1:35" ht="15" customHeight="1" x14ac:dyDescent="0.2">
      <c r="A214" s="685">
        <v>5</v>
      </c>
      <c r="B214" s="54" t="s">
        <v>245</v>
      </c>
      <c r="C214" s="783">
        <v>22</v>
      </c>
      <c r="D214" s="783">
        <v>12</v>
      </c>
      <c r="E214" s="783">
        <v>2</v>
      </c>
      <c r="F214" s="783">
        <f t="shared" si="43"/>
        <v>8</v>
      </c>
      <c r="G214" s="783">
        <v>54</v>
      </c>
      <c r="H214" s="783">
        <v>35</v>
      </c>
      <c r="I214" s="785">
        <f t="shared" si="44"/>
        <v>38</v>
      </c>
      <c r="J214" s="787">
        <f t="shared" si="40"/>
        <v>22</v>
      </c>
      <c r="K214" s="787">
        <f t="shared" si="41"/>
        <v>38</v>
      </c>
      <c r="L214" s="930"/>
      <c r="M214" s="931"/>
      <c r="N214" s="931"/>
      <c r="O214" s="932"/>
      <c r="Q214" s="681" t="s">
        <v>1784</v>
      </c>
      <c r="R214" s="20"/>
      <c r="S214" s="20"/>
      <c r="T214" s="20"/>
      <c r="U214" s="20" t="s">
        <v>532</v>
      </c>
      <c r="V214" s="10"/>
      <c r="W214" s="20"/>
      <c r="X214" s="20"/>
      <c r="Y214" s="20"/>
      <c r="Z214" s="20"/>
      <c r="AA214" s="20"/>
      <c r="AB214" s="20"/>
      <c r="AC214" s="21"/>
      <c r="AD214"/>
      <c r="AE214" s="425"/>
    </row>
    <row r="215" spans="1:35" ht="15" customHeight="1" x14ac:dyDescent="0.2">
      <c r="A215" s="685">
        <v>6</v>
      </c>
      <c r="B215" s="54" t="s">
        <v>1548</v>
      </c>
      <c r="C215" s="783">
        <v>22</v>
      </c>
      <c r="D215" s="783">
        <v>9</v>
      </c>
      <c r="E215" s="783">
        <v>6</v>
      </c>
      <c r="F215" s="783">
        <f t="shared" si="43"/>
        <v>7</v>
      </c>
      <c r="G215" s="783">
        <v>54</v>
      </c>
      <c r="H215" s="783">
        <v>45</v>
      </c>
      <c r="I215" s="785">
        <f t="shared" si="44"/>
        <v>33</v>
      </c>
      <c r="J215" s="787">
        <f t="shared" si="40"/>
        <v>22</v>
      </c>
      <c r="K215" s="787">
        <f t="shared" si="41"/>
        <v>33</v>
      </c>
      <c r="L215" s="930"/>
      <c r="M215" s="931"/>
      <c r="N215" s="931"/>
      <c r="O215" s="932"/>
      <c r="Q215" s="681" t="s">
        <v>500</v>
      </c>
      <c r="R215" s="20"/>
      <c r="S215" s="20"/>
      <c r="T215" s="20"/>
      <c r="U215" s="20"/>
      <c r="V215" s="20"/>
      <c r="W215" s="10"/>
      <c r="X215" s="20"/>
      <c r="Y215" s="20"/>
      <c r="Z215" s="20"/>
      <c r="AA215" s="20"/>
      <c r="AB215" s="20"/>
      <c r="AC215" s="21"/>
      <c r="AD215"/>
      <c r="AE215" s="425"/>
    </row>
    <row r="216" spans="1:35" ht="15" customHeight="1" x14ac:dyDescent="0.2">
      <c r="A216" s="685">
        <v>7</v>
      </c>
      <c r="B216" s="54" t="s">
        <v>2204</v>
      </c>
      <c r="C216" s="783">
        <v>22</v>
      </c>
      <c r="D216" s="783">
        <v>9</v>
      </c>
      <c r="E216" s="783">
        <v>5</v>
      </c>
      <c r="F216" s="783">
        <f t="shared" si="43"/>
        <v>8</v>
      </c>
      <c r="G216" s="783">
        <v>49</v>
      </c>
      <c r="H216" s="783">
        <v>42</v>
      </c>
      <c r="I216" s="785" t="s">
        <v>1385</v>
      </c>
      <c r="J216" s="787">
        <f t="shared" si="40"/>
        <v>22</v>
      </c>
      <c r="K216" s="787">
        <f t="shared" si="41"/>
        <v>32</v>
      </c>
      <c r="L216" s="930"/>
      <c r="M216" s="931"/>
      <c r="N216" s="931"/>
      <c r="O216" s="932"/>
      <c r="Q216" s="681" t="s">
        <v>511</v>
      </c>
      <c r="R216" s="20"/>
      <c r="S216" s="20"/>
      <c r="T216" s="20"/>
      <c r="U216" s="20"/>
      <c r="V216" s="20"/>
      <c r="W216" s="20"/>
      <c r="X216" s="10"/>
      <c r="Y216" s="20"/>
      <c r="Z216" s="20"/>
      <c r="AA216" s="20"/>
      <c r="AB216" s="20"/>
      <c r="AC216" s="21"/>
      <c r="AD216"/>
      <c r="AE216" s="425"/>
    </row>
    <row r="217" spans="1:35" ht="15" customHeight="1" x14ac:dyDescent="0.2">
      <c r="A217" s="685">
        <v>8</v>
      </c>
      <c r="B217" s="54" t="s">
        <v>1497</v>
      </c>
      <c r="C217" s="783">
        <v>22</v>
      </c>
      <c r="D217" s="783">
        <v>5</v>
      </c>
      <c r="E217" s="783">
        <v>8</v>
      </c>
      <c r="F217" s="783">
        <f t="shared" si="43"/>
        <v>9</v>
      </c>
      <c r="G217" s="783">
        <v>39</v>
      </c>
      <c r="H217" s="783">
        <v>52</v>
      </c>
      <c r="I217" s="785">
        <f t="shared" si="44"/>
        <v>23</v>
      </c>
      <c r="J217" s="787">
        <f t="shared" si="40"/>
        <v>22</v>
      </c>
      <c r="K217" s="787">
        <f t="shared" si="41"/>
        <v>23</v>
      </c>
      <c r="L217" s="930"/>
      <c r="M217" s="931"/>
      <c r="N217" s="931"/>
      <c r="O217" s="932"/>
      <c r="Q217" s="681" t="s">
        <v>242</v>
      </c>
      <c r="R217" s="20"/>
      <c r="S217" s="20"/>
      <c r="T217" s="20"/>
      <c r="U217" s="20"/>
      <c r="V217" s="20"/>
      <c r="W217" s="20"/>
      <c r="X217" s="20"/>
      <c r="Y217" s="10"/>
      <c r="Z217" s="20"/>
      <c r="AA217" s="20"/>
      <c r="AB217" s="20"/>
      <c r="AC217" s="21"/>
      <c r="AD217"/>
      <c r="AE217" s="425"/>
    </row>
    <row r="218" spans="1:35" ht="15" customHeight="1" x14ac:dyDescent="0.2">
      <c r="A218" s="685">
        <v>9</v>
      </c>
      <c r="B218" s="54" t="s">
        <v>616</v>
      </c>
      <c r="C218" s="783">
        <v>22</v>
      </c>
      <c r="D218" s="783">
        <v>5</v>
      </c>
      <c r="E218" s="783">
        <v>6</v>
      </c>
      <c r="F218" s="783">
        <f t="shared" si="43"/>
        <v>11</v>
      </c>
      <c r="G218" s="783">
        <v>43</v>
      </c>
      <c r="H218" s="783">
        <v>47</v>
      </c>
      <c r="I218" s="785">
        <f t="shared" si="44"/>
        <v>21</v>
      </c>
      <c r="J218" s="787">
        <f t="shared" si="40"/>
        <v>22</v>
      </c>
      <c r="K218" s="787">
        <f t="shared" si="41"/>
        <v>21</v>
      </c>
      <c r="L218" s="930"/>
      <c r="M218" s="931"/>
      <c r="N218" s="931"/>
      <c r="O218" s="932"/>
      <c r="Q218" s="681" t="s">
        <v>610</v>
      </c>
      <c r="R218" s="20"/>
      <c r="S218" s="20"/>
      <c r="T218" s="20"/>
      <c r="U218" s="20"/>
      <c r="V218" s="20"/>
      <c r="W218" s="20"/>
      <c r="X218" s="20"/>
      <c r="Y218" s="20"/>
      <c r="Z218" s="10"/>
      <c r="AA218" s="20" t="s">
        <v>532</v>
      </c>
      <c r="AB218" s="20"/>
      <c r="AC218" s="21"/>
      <c r="AD218"/>
      <c r="AE218" s="425"/>
    </row>
    <row r="219" spans="1:35" ht="15" customHeight="1" x14ac:dyDescent="0.2">
      <c r="A219" s="685">
        <v>10</v>
      </c>
      <c r="B219" s="54" t="s">
        <v>1090</v>
      </c>
      <c r="C219" s="783">
        <v>22</v>
      </c>
      <c r="D219" s="783">
        <v>5</v>
      </c>
      <c r="E219" s="783">
        <v>3</v>
      </c>
      <c r="F219" s="783">
        <f t="shared" si="43"/>
        <v>14</v>
      </c>
      <c r="G219" s="783">
        <v>39</v>
      </c>
      <c r="H219" s="783">
        <v>70</v>
      </c>
      <c r="I219" s="785">
        <f t="shared" si="44"/>
        <v>18</v>
      </c>
      <c r="J219" s="787">
        <f t="shared" si="40"/>
        <v>22</v>
      </c>
      <c r="K219" s="787">
        <f t="shared" si="41"/>
        <v>18</v>
      </c>
      <c r="L219" s="930"/>
      <c r="M219" s="931"/>
      <c r="N219" s="931"/>
      <c r="O219" s="932"/>
      <c r="Q219" s="681" t="s">
        <v>514</v>
      </c>
      <c r="R219" s="20"/>
      <c r="S219" s="20"/>
      <c r="T219" s="20"/>
      <c r="U219" s="20"/>
      <c r="V219" s="20"/>
      <c r="W219" s="20"/>
      <c r="X219" s="20"/>
      <c r="Y219" s="20"/>
      <c r="Z219" s="20" t="s">
        <v>532</v>
      </c>
      <c r="AA219" s="10"/>
      <c r="AB219" s="20" t="s">
        <v>532</v>
      </c>
      <c r="AC219" s="21"/>
      <c r="AD219"/>
      <c r="AE219" s="425"/>
    </row>
    <row r="220" spans="1:35" ht="15" customHeight="1" x14ac:dyDescent="0.2">
      <c r="A220" s="685">
        <v>11</v>
      </c>
      <c r="B220" s="54" t="s">
        <v>244</v>
      </c>
      <c r="C220" s="783">
        <v>22</v>
      </c>
      <c r="D220" s="783">
        <v>3</v>
      </c>
      <c r="E220" s="783">
        <v>5</v>
      </c>
      <c r="F220" s="783">
        <f t="shared" si="43"/>
        <v>14</v>
      </c>
      <c r="G220" s="783">
        <v>21</v>
      </c>
      <c r="H220" s="783">
        <v>49</v>
      </c>
      <c r="I220" s="785">
        <f t="shared" si="44"/>
        <v>14</v>
      </c>
      <c r="J220" s="787">
        <f t="shared" si="40"/>
        <v>22</v>
      </c>
      <c r="K220" s="787">
        <f t="shared" si="41"/>
        <v>14</v>
      </c>
      <c r="L220" s="930"/>
      <c r="M220" s="931"/>
      <c r="N220" s="931"/>
      <c r="O220" s="932"/>
      <c r="Q220" s="681" t="s">
        <v>544</v>
      </c>
      <c r="R220" s="20"/>
      <c r="S220" s="20"/>
      <c r="T220" s="20"/>
      <c r="U220" s="20"/>
      <c r="V220" s="20"/>
      <c r="W220" s="20"/>
      <c r="X220" s="20"/>
      <c r="Y220" s="20"/>
      <c r="Z220" s="20"/>
      <c r="AA220" s="20" t="s">
        <v>532</v>
      </c>
      <c r="AB220" s="10"/>
      <c r="AC220" s="21"/>
      <c r="AD220"/>
      <c r="AE220" s="425"/>
    </row>
    <row r="221" spans="1:35" ht="15" customHeight="1" thickBot="1" x14ac:dyDescent="0.25">
      <c r="A221" s="686">
        <v>13</v>
      </c>
      <c r="B221" s="55" t="s">
        <v>1139</v>
      </c>
      <c r="C221" s="784">
        <v>22</v>
      </c>
      <c r="D221" s="784">
        <v>2</v>
      </c>
      <c r="E221" s="784">
        <v>7</v>
      </c>
      <c r="F221" s="784">
        <f>SUM(((C221-(D221+E221))))</f>
        <v>13</v>
      </c>
      <c r="G221" s="784">
        <v>34</v>
      </c>
      <c r="H221" s="784">
        <v>70</v>
      </c>
      <c r="I221" s="786">
        <f>SUM((D221*3+E221))</f>
        <v>13</v>
      </c>
      <c r="J221" s="787">
        <f t="shared" si="40"/>
        <v>22</v>
      </c>
      <c r="K221" s="787">
        <f t="shared" si="41"/>
        <v>13</v>
      </c>
      <c r="L221" s="933"/>
      <c r="M221" s="934"/>
      <c r="N221" s="934"/>
      <c r="O221" s="935"/>
      <c r="Q221" s="682" t="s">
        <v>727</v>
      </c>
      <c r="R221" s="23"/>
      <c r="S221" s="23"/>
      <c r="T221" s="23"/>
      <c r="U221" s="23"/>
      <c r="V221" s="23"/>
      <c r="W221" s="23"/>
      <c r="X221" s="23"/>
      <c r="Y221" s="23"/>
      <c r="Z221" s="23"/>
      <c r="AA221" s="23"/>
      <c r="AB221" s="23"/>
      <c r="AC221" s="15"/>
      <c r="AD221"/>
      <c r="AE221" s="425"/>
      <c r="AI221" s="817"/>
    </row>
    <row r="222" spans="1:35" ht="15" customHeight="1" x14ac:dyDescent="0.2">
      <c r="C222" s="787">
        <f t="shared" ref="C222:H222" si="45">SUM(C210:C221)</f>
        <v>264</v>
      </c>
      <c r="D222" s="787">
        <f t="shared" si="45"/>
        <v>104</v>
      </c>
      <c r="E222" s="787">
        <f t="shared" si="45"/>
        <v>56</v>
      </c>
      <c r="F222" s="787">
        <f t="shared" si="45"/>
        <v>104</v>
      </c>
      <c r="G222" s="787">
        <f t="shared" si="45"/>
        <v>536</v>
      </c>
      <c r="H222" s="787">
        <f t="shared" si="45"/>
        <v>536</v>
      </c>
      <c r="I222" s="787">
        <f>SUM(I210:I221)+32</f>
        <v>368</v>
      </c>
      <c r="J222" s="787">
        <f t="shared" si="40"/>
        <v>264</v>
      </c>
      <c r="K222" s="787">
        <f t="shared" si="41"/>
        <v>368</v>
      </c>
      <c r="Q222"/>
      <c r="R222"/>
      <c r="S222"/>
      <c r="T222"/>
      <c r="U222"/>
      <c r="V222"/>
      <c r="W222"/>
      <c r="X222"/>
      <c r="Y222"/>
      <c r="Z222"/>
      <c r="AA222"/>
      <c r="AB222"/>
      <c r="AC222"/>
      <c r="AD222"/>
      <c r="AE222" s="425"/>
      <c r="AI222" s="818"/>
    </row>
    <row r="223" spans="1:35" ht="15" customHeight="1" thickBot="1" x14ac:dyDescent="0.25">
      <c r="Q223"/>
      <c r="R223"/>
      <c r="S223"/>
      <c r="T223"/>
      <c r="U223"/>
      <c r="V223"/>
      <c r="W223"/>
      <c r="X223"/>
      <c r="Y223"/>
      <c r="Z223"/>
      <c r="AA223"/>
      <c r="AB223"/>
      <c r="AC223"/>
      <c r="AD223"/>
      <c r="AE223" s="425"/>
      <c r="AI223" s="818"/>
    </row>
    <row r="224" spans="1:35" ht="15" customHeight="1" thickBot="1" x14ac:dyDescent="0.25">
      <c r="A224" s="1239" t="s">
        <v>2435</v>
      </c>
      <c r="B224" s="1240"/>
      <c r="C224" s="1240"/>
      <c r="D224" s="1240"/>
      <c r="E224" s="1240"/>
      <c r="F224" s="1241"/>
      <c r="G224" s="1236" t="s">
        <v>2440</v>
      </c>
      <c r="H224" s="1237"/>
      <c r="I224" s="1238"/>
      <c r="L224" s="952" t="s">
        <v>538</v>
      </c>
      <c r="M224" s="953"/>
      <c r="N224" s="953"/>
      <c r="O224" s="954"/>
      <c r="AI224" s="818"/>
    </row>
    <row r="225" spans="1:42" ht="15" customHeight="1" thickBot="1" x14ac:dyDescent="0.25">
      <c r="A225" s="508" t="s">
        <v>496</v>
      </c>
      <c r="B225" s="813" t="s">
        <v>497</v>
      </c>
      <c r="C225" s="814" t="s">
        <v>498</v>
      </c>
      <c r="D225" s="814" t="s">
        <v>499</v>
      </c>
      <c r="E225" s="814" t="s">
        <v>500</v>
      </c>
      <c r="F225" s="814" t="s">
        <v>501</v>
      </c>
      <c r="G225" s="815" t="s">
        <v>502</v>
      </c>
      <c r="H225" s="815" t="s">
        <v>503</v>
      </c>
      <c r="I225" s="816" t="s">
        <v>504</v>
      </c>
      <c r="L225" s="955"/>
      <c r="M225" s="956"/>
      <c r="N225" s="956"/>
      <c r="O225" s="957"/>
      <c r="Q225" s="24" t="s">
        <v>2599</v>
      </c>
      <c r="R225" s="420" t="s">
        <v>541</v>
      </c>
      <c r="S225" s="420" t="s">
        <v>901</v>
      </c>
      <c r="T225" s="420" t="s">
        <v>564</v>
      </c>
      <c r="U225" s="420" t="s">
        <v>500</v>
      </c>
      <c r="V225" s="420" t="s">
        <v>158</v>
      </c>
      <c r="W225" s="420" t="s">
        <v>511</v>
      </c>
      <c r="X225" s="420" t="s">
        <v>769</v>
      </c>
      <c r="Y225" s="420" t="s">
        <v>704</v>
      </c>
      <c r="Z225" s="420" t="s">
        <v>1313</v>
      </c>
      <c r="AA225" s="420" t="s">
        <v>547</v>
      </c>
      <c r="AB225" s="420" t="s">
        <v>1306</v>
      </c>
      <c r="AC225" s="421" t="s">
        <v>1214</v>
      </c>
      <c r="AH225"/>
      <c r="AI225" s="818"/>
      <c r="AJ225"/>
      <c r="AK225"/>
      <c r="AL225"/>
      <c r="AM225"/>
      <c r="AN225"/>
      <c r="AO225"/>
      <c r="AP225"/>
    </row>
    <row r="226" spans="1:42" ht="15" customHeight="1" x14ac:dyDescent="0.2">
      <c r="A226" s="513">
        <v>1</v>
      </c>
      <c r="B226" s="239" t="s">
        <v>2589</v>
      </c>
      <c r="C226" s="240">
        <v>22</v>
      </c>
      <c r="D226" s="240">
        <v>13</v>
      </c>
      <c r="E226" s="240">
        <v>5</v>
      </c>
      <c r="F226" s="240">
        <v>4</v>
      </c>
      <c r="G226" s="240">
        <v>44</v>
      </c>
      <c r="H226" s="240">
        <v>30</v>
      </c>
      <c r="I226" s="241">
        <v>44</v>
      </c>
      <c r="J226" s="787">
        <f t="shared" si="40"/>
        <v>22</v>
      </c>
      <c r="K226" s="787">
        <f t="shared" si="41"/>
        <v>44</v>
      </c>
      <c r="L226" s="927" t="s">
        <v>2597</v>
      </c>
      <c r="M226" s="928"/>
      <c r="N226" s="928"/>
      <c r="O226" s="929"/>
      <c r="Q226" s="422" t="s">
        <v>541</v>
      </c>
      <c r="R226" s="10"/>
      <c r="S226" s="20"/>
      <c r="T226" s="20"/>
      <c r="U226" s="20"/>
      <c r="V226" s="20"/>
      <c r="W226" s="20"/>
      <c r="X226" s="20" t="s">
        <v>1597</v>
      </c>
      <c r="Y226" s="20"/>
      <c r="Z226" s="20"/>
      <c r="AA226" s="20"/>
      <c r="AB226" s="20"/>
      <c r="AC226" s="21"/>
      <c r="AH226"/>
      <c r="AI226" s="818" t="s">
        <v>532</v>
      </c>
      <c r="AJ226"/>
      <c r="AK226"/>
      <c r="AL226"/>
      <c r="AM226"/>
      <c r="AN226"/>
      <c r="AO226"/>
      <c r="AP226"/>
    </row>
    <row r="227" spans="1:42" ht="15" customHeight="1" x14ac:dyDescent="0.2">
      <c r="A227" s="514">
        <v>2</v>
      </c>
      <c r="B227" s="242" t="s">
        <v>2590</v>
      </c>
      <c r="C227" s="2">
        <v>22</v>
      </c>
      <c r="D227" s="2">
        <v>10</v>
      </c>
      <c r="E227" s="2">
        <v>8</v>
      </c>
      <c r="F227" s="2">
        <v>4</v>
      </c>
      <c r="G227" s="2">
        <v>35</v>
      </c>
      <c r="H227" s="2">
        <v>23</v>
      </c>
      <c r="I227" s="162" t="s">
        <v>2596</v>
      </c>
      <c r="J227" s="787">
        <f t="shared" si="40"/>
        <v>22</v>
      </c>
      <c r="K227" s="787">
        <f t="shared" si="41"/>
        <v>38</v>
      </c>
      <c r="L227" s="930"/>
      <c r="M227" s="931"/>
      <c r="N227" s="931"/>
      <c r="O227" s="932"/>
      <c r="Q227" s="422" t="s">
        <v>901</v>
      </c>
      <c r="R227" s="20"/>
      <c r="S227" s="10"/>
      <c r="T227" s="20"/>
      <c r="U227" s="20"/>
      <c r="V227" s="20"/>
      <c r="W227" s="20"/>
      <c r="X227" s="20" t="s">
        <v>844</v>
      </c>
      <c r="Y227" s="20"/>
      <c r="Z227" s="20"/>
      <c r="AA227" s="20"/>
      <c r="AB227" s="20"/>
      <c r="AC227" s="21"/>
      <c r="AH227"/>
      <c r="AI227" s="818"/>
      <c r="AJ227"/>
      <c r="AK227"/>
      <c r="AL227"/>
      <c r="AM227"/>
      <c r="AN227"/>
      <c r="AO227"/>
      <c r="AP227"/>
    </row>
    <row r="228" spans="1:42" ht="15" customHeight="1" x14ac:dyDescent="0.2">
      <c r="A228" s="514">
        <v>3</v>
      </c>
      <c r="B228" s="242" t="s">
        <v>2591</v>
      </c>
      <c r="C228" s="2">
        <v>22</v>
      </c>
      <c r="D228" s="2">
        <v>12</v>
      </c>
      <c r="E228" s="2">
        <v>3</v>
      </c>
      <c r="F228" s="2">
        <v>7</v>
      </c>
      <c r="G228" s="2">
        <v>36</v>
      </c>
      <c r="H228" s="2">
        <v>26</v>
      </c>
      <c r="I228" s="162">
        <v>39</v>
      </c>
      <c r="J228" s="787">
        <f t="shared" si="40"/>
        <v>22</v>
      </c>
      <c r="K228" s="787">
        <f t="shared" si="41"/>
        <v>39</v>
      </c>
      <c r="L228" s="930"/>
      <c r="M228" s="931"/>
      <c r="N228" s="931"/>
      <c r="O228" s="932"/>
      <c r="Q228" s="422" t="s">
        <v>564</v>
      </c>
      <c r="R228" s="20"/>
      <c r="S228" s="20"/>
      <c r="T228" s="10"/>
      <c r="U228" s="20"/>
      <c r="V228" s="20"/>
      <c r="W228" s="20"/>
      <c r="X228" s="20" t="s">
        <v>844</v>
      </c>
      <c r="Y228" s="20"/>
      <c r="Z228" s="20"/>
      <c r="AA228" s="20"/>
      <c r="AB228" s="20"/>
      <c r="AC228" s="21"/>
      <c r="AH228"/>
      <c r="AI228" s="818" t="s">
        <v>532</v>
      </c>
      <c r="AJ228"/>
      <c r="AK228"/>
      <c r="AL228"/>
      <c r="AM228"/>
      <c r="AN228"/>
      <c r="AO228"/>
      <c r="AP228"/>
    </row>
    <row r="229" spans="1:42" ht="15" customHeight="1" x14ac:dyDescent="0.2">
      <c r="A229" s="514">
        <v>4</v>
      </c>
      <c r="B229" s="242" t="s">
        <v>2592</v>
      </c>
      <c r="C229" s="2">
        <v>22</v>
      </c>
      <c r="D229" s="2">
        <v>9</v>
      </c>
      <c r="E229" s="2">
        <v>10</v>
      </c>
      <c r="F229" s="2">
        <v>3</v>
      </c>
      <c r="G229" s="2">
        <v>43</v>
      </c>
      <c r="H229" s="2">
        <v>35</v>
      </c>
      <c r="I229" s="162" t="s">
        <v>1570</v>
      </c>
      <c r="J229" s="787">
        <f t="shared" si="40"/>
        <v>22</v>
      </c>
      <c r="K229" s="787">
        <f t="shared" si="41"/>
        <v>37</v>
      </c>
      <c r="L229" s="930"/>
      <c r="M229" s="931"/>
      <c r="N229" s="931"/>
      <c r="O229" s="932"/>
      <c r="Q229" s="422" t="s">
        <v>500</v>
      </c>
      <c r="R229" s="20"/>
      <c r="S229" s="20"/>
      <c r="T229" s="20"/>
      <c r="U229" s="10"/>
      <c r="V229" s="20"/>
      <c r="W229" s="20"/>
      <c r="X229" s="20" t="s">
        <v>1597</v>
      </c>
      <c r="Y229" s="20"/>
      <c r="Z229" s="20"/>
      <c r="AA229" s="20"/>
      <c r="AB229" s="20"/>
      <c r="AC229" s="21"/>
      <c r="AH229"/>
      <c r="AI229" s="818"/>
      <c r="AJ229"/>
      <c r="AK229"/>
      <c r="AL229"/>
      <c r="AM229"/>
      <c r="AN229"/>
      <c r="AO229"/>
      <c r="AP229"/>
    </row>
    <row r="230" spans="1:42" ht="15" customHeight="1" x14ac:dyDescent="0.2">
      <c r="A230" s="514">
        <v>5</v>
      </c>
      <c r="B230" s="242" t="s">
        <v>2605</v>
      </c>
      <c r="C230" s="2">
        <v>22</v>
      </c>
      <c r="D230" s="2">
        <v>10</v>
      </c>
      <c r="E230" s="2">
        <v>2</v>
      </c>
      <c r="F230" s="2">
        <v>10</v>
      </c>
      <c r="G230" s="2">
        <v>40</v>
      </c>
      <c r="H230" s="2">
        <v>41</v>
      </c>
      <c r="I230" s="162">
        <v>32</v>
      </c>
      <c r="J230" s="787">
        <f t="shared" si="40"/>
        <v>22</v>
      </c>
      <c r="K230" s="787">
        <f t="shared" si="41"/>
        <v>32</v>
      </c>
      <c r="L230" s="930"/>
      <c r="M230" s="931"/>
      <c r="N230" s="931"/>
      <c r="O230" s="932"/>
      <c r="Q230" s="422" t="s">
        <v>158</v>
      </c>
      <c r="R230" s="20"/>
      <c r="S230" s="20"/>
      <c r="T230" s="20"/>
      <c r="U230" s="20"/>
      <c r="V230" s="10"/>
      <c r="W230" s="20" t="s">
        <v>532</v>
      </c>
      <c r="X230" s="20" t="s">
        <v>1493</v>
      </c>
      <c r="Y230" s="20"/>
      <c r="Z230" s="20"/>
      <c r="AA230" s="20"/>
      <c r="AB230" s="20"/>
      <c r="AC230" s="21"/>
      <c r="AH230"/>
      <c r="AI230" s="818" t="s">
        <v>532</v>
      </c>
      <c r="AJ230"/>
      <c r="AK230"/>
      <c r="AL230"/>
      <c r="AM230"/>
      <c r="AN230"/>
      <c r="AO230"/>
      <c r="AP230"/>
    </row>
    <row r="231" spans="1:42" ht="15" customHeight="1" x14ac:dyDescent="0.2">
      <c r="A231" s="514">
        <v>6</v>
      </c>
      <c r="B231" s="242" t="s">
        <v>12</v>
      </c>
      <c r="C231" s="2">
        <v>22</v>
      </c>
      <c r="D231" s="2">
        <v>7</v>
      </c>
      <c r="E231" s="2">
        <v>7</v>
      </c>
      <c r="F231" s="2">
        <v>8</v>
      </c>
      <c r="G231" s="2">
        <v>36</v>
      </c>
      <c r="H231" s="2">
        <v>39</v>
      </c>
      <c r="I231" s="162">
        <v>28</v>
      </c>
      <c r="J231" s="787">
        <f t="shared" si="40"/>
        <v>22</v>
      </c>
      <c r="K231" s="787">
        <f t="shared" si="41"/>
        <v>28</v>
      </c>
      <c r="L231" s="930"/>
      <c r="M231" s="931"/>
      <c r="N231" s="931"/>
      <c r="O231" s="932"/>
      <c r="Q231" s="422" t="s">
        <v>511</v>
      </c>
      <c r="R231" s="20"/>
      <c r="S231" s="20"/>
      <c r="T231" s="20"/>
      <c r="U231" s="20"/>
      <c r="V231" s="20" t="s">
        <v>532</v>
      </c>
      <c r="W231" s="10"/>
      <c r="X231" s="20" t="s">
        <v>1539</v>
      </c>
      <c r="Y231" s="20"/>
      <c r="Z231" s="20"/>
      <c r="AA231" s="20"/>
      <c r="AB231" s="20"/>
      <c r="AC231" s="21"/>
      <c r="AH231"/>
      <c r="AI231" s="818" t="s">
        <v>532</v>
      </c>
      <c r="AJ231"/>
      <c r="AK231"/>
      <c r="AL231"/>
      <c r="AM231"/>
      <c r="AN231"/>
      <c r="AO231"/>
      <c r="AP231"/>
    </row>
    <row r="232" spans="1:42" ht="15" customHeight="1" x14ac:dyDescent="0.2">
      <c r="A232" s="514">
        <v>7</v>
      </c>
      <c r="B232" s="242" t="s">
        <v>2593</v>
      </c>
      <c r="C232" s="2">
        <v>22</v>
      </c>
      <c r="D232" s="2">
        <v>7</v>
      </c>
      <c r="E232" s="2">
        <v>6</v>
      </c>
      <c r="F232" s="2">
        <v>9</v>
      </c>
      <c r="G232" s="2">
        <v>33</v>
      </c>
      <c r="H232" s="2">
        <v>40</v>
      </c>
      <c r="I232" s="162">
        <v>27</v>
      </c>
      <c r="J232" s="787">
        <f t="shared" si="40"/>
        <v>22</v>
      </c>
      <c r="K232" s="787">
        <f t="shared" si="41"/>
        <v>27</v>
      </c>
      <c r="L232" s="930"/>
      <c r="M232" s="931"/>
      <c r="N232" s="931"/>
      <c r="O232" s="932"/>
      <c r="Q232" s="422" t="s">
        <v>769</v>
      </c>
      <c r="R232" s="20" t="s">
        <v>1207</v>
      </c>
      <c r="S232" s="20" t="s">
        <v>1493</v>
      </c>
      <c r="T232" s="20" t="s">
        <v>1539</v>
      </c>
      <c r="U232" s="20" t="s">
        <v>1488</v>
      </c>
      <c r="V232" s="20" t="s">
        <v>1601</v>
      </c>
      <c r="W232" s="20" t="s">
        <v>1207</v>
      </c>
      <c r="X232" s="10"/>
      <c r="Y232" s="20" t="s">
        <v>1540</v>
      </c>
      <c r="Z232" s="20" t="s">
        <v>1489</v>
      </c>
      <c r="AA232" s="20" t="s">
        <v>1210</v>
      </c>
      <c r="AB232" s="20" t="s">
        <v>1487</v>
      </c>
      <c r="AC232" s="21" t="s">
        <v>1207</v>
      </c>
      <c r="AH232"/>
      <c r="AI232" s="818" t="s">
        <v>532</v>
      </c>
      <c r="AJ232"/>
      <c r="AK232"/>
      <c r="AL232"/>
      <c r="AM232"/>
      <c r="AN232"/>
      <c r="AO232"/>
      <c r="AP232"/>
    </row>
    <row r="233" spans="1:42" ht="15" customHeight="1" x14ac:dyDescent="0.2">
      <c r="A233" s="514">
        <v>8</v>
      </c>
      <c r="B233" s="242" t="s">
        <v>8</v>
      </c>
      <c r="C233" s="2">
        <v>22</v>
      </c>
      <c r="D233" s="2">
        <v>6</v>
      </c>
      <c r="E233" s="2">
        <v>8</v>
      </c>
      <c r="F233" s="2">
        <v>8</v>
      </c>
      <c r="G233" s="2">
        <v>36</v>
      </c>
      <c r="H233" s="2">
        <v>34</v>
      </c>
      <c r="I233" s="162">
        <v>26</v>
      </c>
      <c r="J233" s="787">
        <f t="shared" si="40"/>
        <v>22</v>
      </c>
      <c r="K233" s="787">
        <f t="shared" si="41"/>
        <v>26</v>
      </c>
      <c r="L233" s="930"/>
      <c r="M233" s="931"/>
      <c r="N233" s="931"/>
      <c r="O233" s="932"/>
      <c r="Q233" s="422" t="s">
        <v>704</v>
      </c>
      <c r="R233" s="20"/>
      <c r="S233" s="20"/>
      <c r="T233" s="20"/>
      <c r="U233" s="20"/>
      <c r="V233" s="20"/>
      <c r="W233" s="20"/>
      <c r="X233" s="20" t="s">
        <v>1599</v>
      </c>
      <c r="Y233" s="10"/>
      <c r="Z233" s="20"/>
      <c r="AA233" s="20"/>
      <c r="AB233" s="20"/>
      <c r="AC233" s="21"/>
      <c r="AH233"/>
      <c r="AI233" s="818" t="s">
        <v>532</v>
      </c>
      <c r="AJ233"/>
      <c r="AK233"/>
      <c r="AL233"/>
      <c r="AM233"/>
      <c r="AN233"/>
      <c r="AO233"/>
      <c r="AP233"/>
    </row>
    <row r="234" spans="1:42" ht="15" customHeight="1" x14ac:dyDescent="0.2">
      <c r="A234" s="514">
        <v>9</v>
      </c>
      <c r="B234" s="242" t="s">
        <v>2170</v>
      </c>
      <c r="C234" s="2">
        <v>22</v>
      </c>
      <c r="D234" s="2">
        <v>6</v>
      </c>
      <c r="E234" s="2">
        <v>7</v>
      </c>
      <c r="F234" s="2">
        <v>9</v>
      </c>
      <c r="G234" s="2">
        <v>33</v>
      </c>
      <c r="H234" s="2">
        <v>37</v>
      </c>
      <c r="I234" s="162">
        <v>25</v>
      </c>
      <c r="J234" s="787">
        <f t="shared" si="40"/>
        <v>22</v>
      </c>
      <c r="K234" s="787">
        <f t="shared" si="41"/>
        <v>25</v>
      </c>
      <c r="L234" s="930"/>
      <c r="M234" s="931"/>
      <c r="N234" s="931"/>
      <c r="O234" s="932"/>
      <c r="Q234" s="422" t="s">
        <v>1313</v>
      </c>
      <c r="R234" s="20"/>
      <c r="S234" s="20" t="s">
        <v>532</v>
      </c>
      <c r="T234" s="20" t="s">
        <v>532</v>
      </c>
      <c r="U234" s="20"/>
      <c r="V234" s="20"/>
      <c r="W234" s="20"/>
      <c r="X234" s="20" t="s">
        <v>1210</v>
      </c>
      <c r="Y234" s="20"/>
      <c r="Z234" s="10"/>
      <c r="AA234" s="20"/>
      <c r="AB234" s="20"/>
      <c r="AC234" s="21"/>
      <c r="AH234"/>
      <c r="AI234" s="818" t="s">
        <v>532</v>
      </c>
      <c r="AJ234"/>
      <c r="AK234"/>
      <c r="AL234"/>
      <c r="AM234"/>
      <c r="AN234"/>
      <c r="AO234"/>
      <c r="AP234"/>
    </row>
    <row r="235" spans="1:42" ht="15" customHeight="1" x14ac:dyDescent="0.2">
      <c r="A235" s="514">
        <v>10</v>
      </c>
      <c r="B235" s="242" t="s">
        <v>2594</v>
      </c>
      <c r="C235" s="2">
        <v>22</v>
      </c>
      <c r="D235" s="2">
        <v>7</v>
      </c>
      <c r="E235" s="2">
        <v>4</v>
      </c>
      <c r="F235" s="2">
        <v>11</v>
      </c>
      <c r="G235" s="2">
        <v>38</v>
      </c>
      <c r="H235" s="2">
        <v>49</v>
      </c>
      <c r="I235" s="162">
        <v>25</v>
      </c>
      <c r="J235" s="787">
        <f t="shared" si="40"/>
        <v>22</v>
      </c>
      <c r="K235" s="787">
        <f t="shared" si="41"/>
        <v>25</v>
      </c>
      <c r="L235" s="930"/>
      <c r="M235" s="931"/>
      <c r="N235" s="931"/>
      <c r="O235" s="932"/>
      <c r="Q235" s="422" t="s">
        <v>547</v>
      </c>
      <c r="R235" s="20"/>
      <c r="S235" s="20"/>
      <c r="T235" s="20"/>
      <c r="U235" s="20"/>
      <c r="V235" s="20"/>
      <c r="W235" s="20"/>
      <c r="X235" s="20" t="s">
        <v>1487</v>
      </c>
      <c r="Y235" s="20"/>
      <c r="Z235" s="20"/>
      <c r="AA235" s="10"/>
      <c r="AB235" s="20" t="s">
        <v>532</v>
      </c>
      <c r="AC235" s="21"/>
      <c r="AH235"/>
      <c r="AI235" s="818" t="s">
        <v>532</v>
      </c>
      <c r="AJ235"/>
      <c r="AK235"/>
      <c r="AL235"/>
      <c r="AM235"/>
      <c r="AN235"/>
      <c r="AO235"/>
      <c r="AP235"/>
    </row>
    <row r="236" spans="1:42" ht="15" customHeight="1" x14ac:dyDescent="0.2">
      <c r="A236" s="514">
        <v>11</v>
      </c>
      <c r="B236" s="242" t="s">
        <v>7</v>
      </c>
      <c r="C236" s="2">
        <v>22</v>
      </c>
      <c r="D236" s="2">
        <v>6</v>
      </c>
      <c r="E236" s="2">
        <v>5</v>
      </c>
      <c r="F236" s="2">
        <v>11</v>
      </c>
      <c r="G236" s="2">
        <v>29</v>
      </c>
      <c r="H236" s="2">
        <v>38</v>
      </c>
      <c r="I236" s="162">
        <v>23</v>
      </c>
      <c r="J236" s="787">
        <f t="shared" si="40"/>
        <v>22</v>
      </c>
      <c r="K236" s="787">
        <f t="shared" si="41"/>
        <v>23</v>
      </c>
      <c r="L236" s="930"/>
      <c r="M236" s="931"/>
      <c r="N236" s="931"/>
      <c r="O236" s="932"/>
      <c r="Q236" s="422" t="s">
        <v>1306</v>
      </c>
      <c r="R236" s="20"/>
      <c r="S236" s="20"/>
      <c r="T236" s="20"/>
      <c r="U236" s="20"/>
      <c r="V236" s="20"/>
      <c r="W236" s="20"/>
      <c r="X236" s="20" t="s">
        <v>1490</v>
      </c>
      <c r="Y236" s="20" t="s">
        <v>532</v>
      </c>
      <c r="Z236" s="20"/>
      <c r="AA236" s="20" t="s">
        <v>532</v>
      </c>
      <c r="AB236" s="10"/>
      <c r="AC236" s="21"/>
      <c r="AH236"/>
      <c r="AI236" s="818" t="s">
        <v>532</v>
      </c>
      <c r="AJ236"/>
      <c r="AK236"/>
      <c r="AL236"/>
      <c r="AM236"/>
      <c r="AN236"/>
      <c r="AO236"/>
      <c r="AP236"/>
    </row>
    <row r="237" spans="1:42" ht="15" customHeight="1" thickBot="1" x14ac:dyDescent="0.25">
      <c r="A237" s="515">
        <v>12</v>
      </c>
      <c r="B237" s="243" t="s">
        <v>2595</v>
      </c>
      <c r="C237" s="3">
        <v>22</v>
      </c>
      <c r="D237" s="3">
        <v>4</v>
      </c>
      <c r="E237" s="3">
        <v>5</v>
      </c>
      <c r="F237" s="3">
        <v>13</v>
      </c>
      <c r="G237" s="3">
        <v>36</v>
      </c>
      <c r="H237" s="3">
        <v>47</v>
      </c>
      <c r="I237" s="164">
        <v>17</v>
      </c>
      <c r="J237" s="787">
        <f t="shared" si="40"/>
        <v>22</v>
      </c>
      <c r="K237" s="787">
        <f t="shared" si="41"/>
        <v>17</v>
      </c>
      <c r="L237" s="933"/>
      <c r="M237" s="934"/>
      <c r="N237" s="934"/>
      <c r="O237" s="935"/>
      <c r="Q237" s="423" t="s">
        <v>1214</v>
      </c>
      <c r="R237" s="23"/>
      <c r="S237" s="23"/>
      <c r="T237" s="23"/>
      <c r="U237" s="23"/>
      <c r="V237" s="23"/>
      <c r="W237" s="23"/>
      <c r="X237" s="23" t="s">
        <v>1597</v>
      </c>
      <c r="Y237" s="23"/>
      <c r="Z237" s="23"/>
      <c r="AA237" s="23"/>
      <c r="AB237" s="23"/>
      <c r="AC237" s="15"/>
      <c r="AI237" s="818"/>
    </row>
    <row r="238" spans="1:42" ht="15" customHeight="1" x14ac:dyDescent="0.2">
      <c r="C238" s="787">
        <f t="shared" ref="C238:H238" si="46">SUM(C226:C237)</f>
        <v>264</v>
      </c>
      <c r="D238" s="787">
        <f t="shared" si="46"/>
        <v>97</v>
      </c>
      <c r="E238" s="787">
        <f t="shared" si="46"/>
        <v>70</v>
      </c>
      <c r="F238" s="787">
        <f t="shared" si="46"/>
        <v>97</v>
      </c>
      <c r="G238" s="787">
        <f t="shared" si="46"/>
        <v>439</v>
      </c>
      <c r="H238" s="787">
        <f t="shared" si="46"/>
        <v>439</v>
      </c>
      <c r="I238" s="787">
        <f>SUM(I226:I237)+37+38</f>
        <v>361</v>
      </c>
      <c r="J238" s="787">
        <f t="shared" si="40"/>
        <v>264</v>
      </c>
      <c r="K238" s="787">
        <f t="shared" si="41"/>
        <v>361</v>
      </c>
      <c r="AI238" s="818"/>
    </row>
    <row r="239" spans="1:42" ht="15" customHeight="1" thickBot="1" x14ac:dyDescent="0.25">
      <c r="L239" s="4" t="s">
        <v>532</v>
      </c>
      <c r="AI239" s="818"/>
    </row>
    <row r="240" spans="1:42" ht="15" customHeight="1" thickBot="1" x14ac:dyDescent="0.25">
      <c r="A240" s="1239" t="s">
        <v>2436</v>
      </c>
      <c r="B240" s="1240"/>
      <c r="C240" s="1240"/>
      <c r="D240" s="1240"/>
      <c r="E240" s="1240"/>
      <c r="F240" s="1241"/>
      <c r="G240" s="1236" t="s">
        <v>2440</v>
      </c>
      <c r="H240" s="1237"/>
      <c r="I240" s="1238"/>
      <c r="L240" s="952" t="s">
        <v>538</v>
      </c>
      <c r="M240" s="953"/>
      <c r="N240" s="953"/>
      <c r="O240" s="954"/>
      <c r="AI240" s="818"/>
    </row>
    <row r="241" spans="1:35" ht="15" customHeight="1" thickBot="1" x14ac:dyDescent="0.25">
      <c r="A241" s="508" t="s">
        <v>496</v>
      </c>
      <c r="B241" s="509" t="s">
        <v>497</v>
      </c>
      <c r="C241" s="510" t="s">
        <v>498</v>
      </c>
      <c r="D241" s="510" t="s">
        <v>499</v>
      </c>
      <c r="E241" s="510" t="s">
        <v>500</v>
      </c>
      <c r="F241" s="510" t="s">
        <v>501</v>
      </c>
      <c r="G241" s="511" t="s">
        <v>502</v>
      </c>
      <c r="H241" s="511" t="s">
        <v>503</v>
      </c>
      <c r="I241" s="512" t="s">
        <v>504</v>
      </c>
      <c r="L241" s="955"/>
      <c r="M241" s="956"/>
      <c r="N241" s="956"/>
      <c r="O241" s="957"/>
      <c r="Q241" s="24" t="s">
        <v>2599</v>
      </c>
      <c r="R241" s="420" t="s">
        <v>503</v>
      </c>
      <c r="S241" s="420" t="s">
        <v>506</v>
      </c>
      <c r="T241" s="420" t="s">
        <v>901</v>
      </c>
      <c r="U241" s="420" t="s">
        <v>564</v>
      </c>
      <c r="V241" s="420" t="s">
        <v>902</v>
      </c>
      <c r="W241" s="420" t="s">
        <v>1631</v>
      </c>
      <c r="X241" s="420" t="s">
        <v>501</v>
      </c>
      <c r="Y241" s="420" t="s">
        <v>299</v>
      </c>
      <c r="Z241" s="420" t="s">
        <v>1587</v>
      </c>
      <c r="AA241" s="420" t="s">
        <v>120</v>
      </c>
      <c r="AB241" s="420" t="s">
        <v>153</v>
      </c>
      <c r="AC241" s="420" t="s">
        <v>499</v>
      </c>
      <c r="AD241" s="421" t="s">
        <v>1214</v>
      </c>
      <c r="AI241" s="818"/>
    </row>
    <row r="242" spans="1:35" ht="15" customHeight="1" x14ac:dyDescent="0.2">
      <c r="A242" s="513">
        <v>1</v>
      </c>
      <c r="B242" s="126" t="s">
        <v>128</v>
      </c>
      <c r="C242" s="804">
        <v>24</v>
      </c>
      <c r="D242" s="804">
        <v>19</v>
      </c>
      <c r="E242" s="804">
        <v>3</v>
      </c>
      <c r="F242" s="804">
        <f>SUM(C242-(D242+E242))</f>
        <v>2</v>
      </c>
      <c r="G242" s="804">
        <v>77</v>
      </c>
      <c r="H242" s="804">
        <v>31</v>
      </c>
      <c r="I242" s="805">
        <f>SUM(D242*3+E242)</f>
        <v>60</v>
      </c>
      <c r="J242" s="787">
        <f t="shared" si="40"/>
        <v>24</v>
      </c>
      <c r="K242" s="787">
        <f t="shared" si="41"/>
        <v>60</v>
      </c>
      <c r="L242" s="927" t="s">
        <v>2442</v>
      </c>
      <c r="M242" s="928"/>
      <c r="N242" s="928"/>
      <c r="O242" s="929"/>
      <c r="Q242" s="422" t="s">
        <v>503</v>
      </c>
      <c r="R242" s="10"/>
      <c r="S242" s="20"/>
      <c r="T242" s="20"/>
      <c r="U242" s="20"/>
      <c r="V242" s="20"/>
      <c r="W242" s="20"/>
      <c r="X242" s="20"/>
      <c r="Y242" s="20"/>
      <c r="Z242" s="20"/>
      <c r="AA242" s="20"/>
      <c r="AB242" s="20"/>
      <c r="AC242" s="20"/>
      <c r="AD242" s="21"/>
      <c r="AI242" s="818"/>
    </row>
    <row r="243" spans="1:35" ht="15" customHeight="1" x14ac:dyDescent="0.2">
      <c r="A243" s="514">
        <v>2</v>
      </c>
      <c r="B243" s="129" t="s">
        <v>2123</v>
      </c>
      <c r="C243" s="800">
        <v>24</v>
      </c>
      <c r="D243" s="800">
        <v>12</v>
      </c>
      <c r="E243" s="800">
        <v>10</v>
      </c>
      <c r="F243" s="800">
        <f t="shared" ref="F243:F253" si="47">SUM((C243-(D243+E243)))</f>
        <v>2</v>
      </c>
      <c r="G243" s="800">
        <v>59</v>
      </c>
      <c r="H243" s="800">
        <v>28</v>
      </c>
      <c r="I243" s="802">
        <f>SUM((D243*3+E243))</f>
        <v>46</v>
      </c>
      <c r="J243" s="787">
        <f t="shared" si="40"/>
        <v>24</v>
      </c>
      <c r="K243" s="787">
        <f t="shared" si="41"/>
        <v>46</v>
      </c>
      <c r="L243" s="930"/>
      <c r="M243" s="931"/>
      <c r="N243" s="931"/>
      <c r="O243" s="932"/>
      <c r="Q243" s="422" t="s">
        <v>506</v>
      </c>
      <c r="R243" s="20"/>
      <c r="S243" s="10"/>
      <c r="T243" s="20"/>
      <c r="U243" s="20"/>
      <c r="V243" s="20"/>
      <c r="W243" s="20"/>
      <c r="X243" s="20"/>
      <c r="Y243" s="20"/>
      <c r="Z243" s="20"/>
      <c r="AA243" s="20"/>
      <c r="AB243" s="20"/>
      <c r="AC243" s="20"/>
      <c r="AD243" s="21"/>
      <c r="AI243" s="818"/>
    </row>
    <row r="244" spans="1:35" ht="15" customHeight="1" x14ac:dyDescent="0.2">
      <c r="A244" s="514">
        <v>3</v>
      </c>
      <c r="B244" s="129" t="s">
        <v>1923</v>
      </c>
      <c r="C244" s="800">
        <v>24</v>
      </c>
      <c r="D244" s="800">
        <v>14</v>
      </c>
      <c r="E244" s="800">
        <v>6</v>
      </c>
      <c r="F244" s="800">
        <f t="shared" si="47"/>
        <v>4</v>
      </c>
      <c r="G244" s="800">
        <v>64</v>
      </c>
      <c r="H244" s="800">
        <v>29</v>
      </c>
      <c r="I244" s="802" t="s">
        <v>1975</v>
      </c>
      <c r="J244" s="787">
        <f t="shared" si="40"/>
        <v>24</v>
      </c>
      <c r="K244" s="787">
        <f t="shared" si="41"/>
        <v>48</v>
      </c>
      <c r="L244" s="930"/>
      <c r="M244" s="931"/>
      <c r="N244" s="931"/>
      <c r="O244" s="932"/>
      <c r="Q244" s="422" t="s">
        <v>901</v>
      </c>
      <c r="R244" s="20"/>
      <c r="S244" s="20"/>
      <c r="T244" s="10"/>
      <c r="U244" s="20"/>
      <c r="V244" s="20"/>
      <c r="W244" s="20"/>
      <c r="X244" s="20"/>
      <c r="Y244" s="20"/>
      <c r="Z244" s="20"/>
      <c r="AA244" s="20"/>
      <c r="AB244" s="20"/>
      <c r="AC244" s="20"/>
      <c r="AD244" s="21"/>
      <c r="AI244" s="818"/>
    </row>
    <row r="245" spans="1:35" ht="15" customHeight="1" x14ac:dyDescent="0.2">
      <c r="A245" s="514">
        <v>4</v>
      </c>
      <c r="B245" s="129" t="s">
        <v>2138</v>
      </c>
      <c r="C245" s="800">
        <v>24</v>
      </c>
      <c r="D245" s="800">
        <v>13</v>
      </c>
      <c r="E245" s="800">
        <v>5</v>
      </c>
      <c r="F245" s="800">
        <f t="shared" si="47"/>
        <v>6</v>
      </c>
      <c r="G245" s="800">
        <v>50</v>
      </c>
      <c r="H245" s="800">
        <v>33</v>
      </c>
      <c r="I245" s="802">
        <f t="shared" ref="I245:I252" si="48">SUM((D245*3+E245))</f>
        <v>44</v>
      </c>
      <c r="J245" s="787">
        <f t="shared" si="40"/>
        <v>24</v>
      </c>
      <c r="K245" s="787">
        <f t="shared" si="41"/>
        <v>44</v>
      </c>
      <c r="L245" s="930"/>
      <c r="M245" s="931"/>
      <c r="N245" s="931"/>
      <c r="O245" s="932"/>
      <c r="Q245" s="422" t="s">
        <v>564</v>
      </c>
      <c r="R245" s="20"/>
      <c r="S245" s="20"/>
      <c r="T245" s="20"/>
      <c r="U245" s="10"/>
      <c r="V245" s="20"/>
      <c r="W245" s="20"/>
      <c r="X245" s="20"/>
      <c r="Y245" s="20"/>
      <c r="Z245" s="20"/>
      <c r="AA245" s="20"/>
      <c r="AB245" s="20"/>
      <c r="AC245" s="20"/>
      <c r="AD245" s="21"/>
    </row>
    <row r="246" spans="1:35" ht="15" customHeight="1" x14ac:dyDescent="0.2">
      <c r="A246" s="514">
        <v>5</v>
      </c>
      <c r="B246" s="129" t="s">
        <v>558</v>
      </c>
      <c r="C246" s="800">
        <v>24</v>
      </c>
      <c r="D246" s="800">
        <v>12</v>
      </c>
      <c r="E246" s="800">
        <v>4</v>
      </c>
      <c r="F246" s="800">
        <f t="shared" si="47"/>
        <v>8</v>
      </c>
      <c r="G246" s="800">
        <v>61</v>
      </c>
      <c r="H246" s="800">
        <v>37</v>
      </c>
      <c r="I246" s="802">
        <f t="shared" si="48"/>
        <v>40</v>
      </c>
      <c r="J246" s="787">
        <f t="shared" si="40"/>
        <v>24</v>
      </c>
      <c r="K246" s="787">
        <f t="shared" si="41"/>
        <v>40</v>
      </c>
      <c r="L246" s="930"/>
      <c r="M246" s="931"/>
      <c r="N246" s="931"/>
      <c r="O246" s="932"/>
      <c r="Q246" s="422" t="s">
        <v>902</v>
      </c>
      <c r="R246" s="20"/>
      <c r="S246" s="20"/>
      <c r="T246" s="20"/>
      <c r="U246" s="20"/>
      <c r="V246" s="10"/>
      <c r="W246" s="20" t="s">
        <v>532</v>
      </c>
      <c r="X246" s="20"/>
      <c r="Y246" s="20"/>
      <c r="Z246" s="20"/>
      <c r="AA246" s="20"/>
      <c r="AB246" s="20"/>
      <c r="AC246" s="20"/>
      <c r="AD246" s="21"/>
    </row>
    <row r="247" spans="1:35" ht="15" customHeight="1" x14ac:dyDescent="0.2">
      <c r="A247" s="514">
        <v>6</v>
      </c>
      <c r="B247" s="129" t="s">
        <v>250</v>
      </c>
      <c r="C247" s="800">
        <v>24</v>
      </c>
      <c r="D247" s="800">
        <v>11</v>
      </c>
      <c r="E247" s="800">
        <v>5</v>
      </c>
      <c r="F247" s="800">
        <f t="shared" si="47"/>
        <v>8</v>
      </c>
      <c r="G247" s="800">
        <v>52</v>
      </c>
      <c r="H247" s="800">
        <v>46</v>
      </c>
      <c r="I247" s="802">
        <f t="shared" si="48"/>
        <v>38</v>
      </c>
      <c r="J247" s="787">
        <f t="shared" si="40"/>
        <v>24</v>
      </c>
      <c r="K247" s="787">
        <f t="shared" si="41"/>
        <v>38</v>
      </c>
      <c r="L247" s="930"/>
      <c r="M247" s="931"/>
      <c r="N247" s="931"/>
      <c r="O247" s="932"/>
      <c r="Q247" s="422" t="s">
        <v>1631</v>
      </c>
      <c r="R247" s="20"/>
      <c r="S247" s="20"/>
      <c r="T247" s="20"/>
      <c r="U247" s="20"/>
      <c r="V247" s="20" t="s">
        <v>532</v>
      </c>
      <c r="W247" s="10"/>
      <c r="X247" s="20"/>
      <c r="Y247" s="20"/>
      <c r="Z247" s="20"/>
      <c r="AA247" s="20"/>
      <c r="AB247" s="20"/>
      <c r="AC247" s="20"/>
      <c r="AD247" s="21"/>
    </row>
    <row r="248" spans="1:35" ht="15" customHeight="1" x14ac:dyDescent="0.2">
      <c r="A248" s="514">
        <v>7</v>
      </c>
      <c r="B248" s="129" t="s">
        <v>1827</v>
      </c>
      <c r="C248" s="800">
        <v>24</v>
      </c>
      <c r="D248" s="800">
        <v>11</v>
      </c>
      <c r="E248" s="800">
        <v>4</v>
      </c>
      <c r="F248" s="800">
        <f t="shared" si="47"/>
        <v>9</v>
      </c>
      <c r="G248" s="800">
        <v>49</v>
      </c>
      <c r="H248" s="800">
        <v>37</v>
      </c>
      <c r="I248" s="802">
        <f t="shared" si="48"/>
        <v>37</v>
      </c>
      <c r="J248" s="787">
        <f t="shared" si="40"/>
        <v>24</v>
      </c>
      <c r="K248" s="787">
        <f t="shared" si="41"/>
        <v>37</v>
      </c>
      <c r="L248" s="930"/>
      <c r="M248" s="931"/>
      <c r="N248" s="931"/>
      <c r="O248" s="932"/>
      <c r="Q248" s="422" t="s">
        <v>501</v>
      </c>
      <c r="R248" s="20"/>
      <c r="S248" s="20"/>
      <c r="T248" s="20"/>
      <c r="U248" s="20"/>
      <c r="V248" s="20"/>
      <c r="W248" s="20"/>
      <c r="X248" s="10"/>
      <c r="Y248" s="20"/>
      <c r="Z248" s="20"/>
      <c r="AA248" s="20"/>
      <c r="AB248" s="20"/>
      <c r="AC248" s="20"/>
      <c r="AD248" s="21"/>
    </row>
    <row r="249" spans="1:35" ht="15" customHeight="1" x14ac:dyDescent="0.2">
      <c r="A249" s="514">
        <v>8</v>
      </c>
      <c r="B249" s="129" t="s">
        <v>534</v>
      </c>
      <c r="C249" s="800">
        <v>24</v>
      </c>
      <c r="D249" s="800">
        <v>9</v>
      </c>
      <c r="E249" s="800">
        <v>6</v>
      </c>
      <c r="F249" s="800">
        <f t="shared" si="47"/>
        <v>9</v>
      </c>
      <c r="G249" s="800">
        <v>51</v>
      </c>
      <c r="H249" s="800">
        <v>37</v>
      </c>
      <c r="I249" s="802">
        <f t="shared" si="48"/>
        <v>33</v>
      </c>
      <c r="J249" s="787">
        <f t="shared" si="40"/>
        <v>24</v>
      </c>
      <c r="K249" s="787">
        <f t="shared" si="41"/>
        <v>33</v>
      </c>
      <c r="L249" s="930"/>
      <c r="M249" s="931"/>
      <c r="N249" s="931"/>
      <c r="O249" s="932"/>
      <c r="Q249" s="422" t="s">
        <v>299</v>
      </c>
      <c r="R249" s="20"/>
      <c r="S249" s="20"/>
      <c r="T249" s="20"/>
      <c r="U249" s="20"/>
      <c r="V249" s="20"/>
      <c r="W249" s="20"/>
      <c r="X249" s="20"/>
      <c r="Y249" s="10"/>
      <c r="Z249" s="20"/>
      <c r="AA249" s="20"/>
      <c r="AB249" s="20"/>
      <c r="AC249" s="20"/>
      <c r="AD249" s="21"/>
    </row>
    <row r="250" spans="1:35" ht="15" customHeight="1" x14ac:dyDescent="0.2">
      <c r="A250" s="514">
        <v>9</v>
      </c>
      <c r="B250" s="129" t="s">
        <v>1855</v>
      </c>
      <c r="C250" s="800">
        <v>24</v>
      </c>
      <c r="D250" s="800">
        <v>7</v>
      </c>
      <c r="E250" s="800">
        <v>5</v>
      </c>
      <c r="F250" s="800">
        <f t="shared" si="47"/>
        <v>12</v>
      </c>
      <c r="G250" s="800">
        <v>37</v>
      </c>
      <c r="H250" s="800">
        <v>43</v>
      </c>
      <c r="I250" s="802">
        <f t="shared" si="48"/>
        <v>26</v>
      </c>
      <c r="J250" s="787">
        <f t="shared" si="40"/>
        <v>24</v>
      </c>
      <c r="K250" s="787">
        <f t="shared" si="41"/>
        <v>26</v>
      </c>
      <c r="L250" s="930"/>
      <c r="M250" s="931"/>
      <c r="N250" s="931"/>
      <c r="O250" s="932"/>
      <c r="Q250" s="422" t="s">
        <v>1587</v>
      </c>
      <c r="R250" s="20"/>
      <c r="S250" s="20"/>
      <c r="T250" s="20"/>
      <c r="U250" s="20"/>
      <c r="V250" s="20"/>
      <c r="W250" s="20"/>
      <c r="X250" s="20"/>
      <c r="Y250" s="20"/>
      <c r="Z250" s="10"/>
      <c r="AA250" s="20"/>
      <c r="AB250" s="20"/>
      <c r="AC250" s="20"/>
      <c r="AD250" s="21"/>
    </row>
    <row r="251" spans="1:35" ht="15" customHeight="1" x14ac:dyDescent="0.2">
      <c r="A251" s="514">
        <v>10</v>
      </c>
      <c r="B251" s="129" t="s">
        <v>1635</v>
      </c>
      <c r="C251" s="800">
        <v>24</v>
      </c>
      <c r="D251" s="800">
        <v>7</v>
      </c>
      <c r="E251" s="800">
        <v>3</v>
      </c>
      <c r="F251" s="800">
        <f t="shared" si="47"/>
        <v>14</v>
      </c>
      <c r="G251" s="800">
        <v>52</v>
      </c>
      <c r="H251" s="800">
        <v>61</v>
      </c>
      <c r="I251" s="802">
        <f t="shared" si="48"/>
        <v>24</v>
      </c>
      <c r="J251" s="787">
        <f t="shared" si="40"/>
        <v>24</v>
      </c>
      <c r="K251" s="787">
        <f t="shared" si="41"/>
        <v>24</v>
      </c>
      <c r="L251" s="930"/>
      <c r="M251" s="931"/>
      <c r="N251" s="931"/>
      <c r="O251" s="932"/>
      <c r="Q251" s="422" t="s">
        <v>120</v>
      </c>
      <c r="R251" s="20"/>
      <c r="S251" s="20"/>
      <c r="T251" s="20"/>
      <c r="U251" s="20"/>
      <c r="V251" s="20"/>
      <c r="W251" s="20"/>
      <c r="X251" s="20"/>
      <c r="Y251" s="20"/>
      <c r="Z251" s="20"/>
      <c r="AA251" s="10"/>
      <c r="AB251" s="20" t="s">
        <v>532</v>
      </c>
      <c r="AC251" s="20"/>
      <c r="AD251" s="21"/>
    </row>
    <row r="252" spans="1:35" ht="15" customHeight="1" x14ac:dyDescent="0.2">
      <c r="A252" s="514">
        <v>11</v>
      </c>
      <c r="B252" s="129" t="s">
        <v>304</v>
      </c>
      <c r="C252" s="800">
        <v>24</v>
      </c>
      <c r="D252" s="800">
        <v>6</v>
      </c>
      <c r="E252" s="800">
        <v>3</v>
      </c>
      <c r="F252" s="800">
        <f t="shared" si="47"/>
        <v>15</v>
      </c>
      <c r="G252" s="800">
        <v>31</v>
      </c>
      <c r="H252" s="800">
        <v>77</v>
      </c>
      <c r="I252" s="802">
        <f t="shared" si="48"/>
        <v>21</v>
      </c>
      <c r="J252" s="787">
        <f t="shared" si="40"/>
        <v>24</v>
      </c>
      <c r="K252" s="787">
        <f t="shared" si="41"/>
        <v>21</v>
      </c>
      <c r="L252" s="930"/>
      <c r="M252" s="931"/>
      <c r="N252" s="931"/>
      <c r="O252" s="932"/>
      <c r="Q252" s="422" t="s">
        <v>153</v>
      </c>
      <c r="R252" s="20"/>
      <c r="S252" s="20"/>
      <c r="T252" s="20"/>
      <c r="U252" s="20"/>
      <c r="V252" s="20"/>
      <c r="W252" s="20"/>
      <c r="X252" s="20"/>
      <c r="Y252" s="20"/>
      <c r="Z252" s="20"/>
      <c r="AA252" s="20" t="s">
        <v>532</v>
      </c>
      <c r="AB252" s="10"/>
      <c r="AC252" s="20"/>
      <c r="AD252" s="21"/>
    </row>
    <row r="253" spans="1:35" ht="15" customHeight="1" x14ac:dyDescent="0.2">
      <c r="A253" s="514">
        <v>12</v>
      </c>
      <c r="B253" s="129" t="s">
        <v>711</v>
      </c>
      <c r="C253" s="800">
        <v>24</v>
      </c>
      <c r="D253" s="800">
        <v>5</v>
      </c>
      <c r="E253" s="800">
        <v>4</v>
      </c>
      <c r="F253" s="800">
        <f t="shared" si="47"/>
        <v>15</v>
      </c>
      <c r="G253" s="800">
        <v>30</v>
      </c>
      <c r="H253" s="800">
        <v>51</v>
      </c>
      <c r="I253" s="802">
        <f>SUM((D253*3+E253))</f>
        <v>19</v>
      </c>
      <c r="J253" s="787">
        <f t="shared" si="40"/>
        <v>24</v>
      </c>
      <c r="K253" s="787">
        <f t="shared" si="41"/>
        <v>19</v>
      </c>
      <c r="L253" s="930"/>
      <c r="M253" s="931"/>
      <c r="N253" s="931"/>
      <c r="O253" s="932"/>
      <c r="Q253" s="422" t="s">
        <v>499</v>
      </c>
      <c r="R253" s="20"/>
      <c r="S253" s="20"/>
      <c r="T253" s="20"/>
      <c r="U253" s="20"/>
      <c r="V253" s="20"/>
      <c r="W253" s="20"/>
      <c r="X253" s="20"/>
      <c r="Y253" s="20"/>
      <c r="Z253" s="20"/>
      <c r="AA253" s="20"/>
      <c r="AB253" s="20"/>
      <c r="AC253" s="10"/>
      <c r="AD253" s="21"/>
    </row>
    <row r="254" spans="1:35" ht="15" customHeight="1" thickBot="1" x14ac:dyDescent="0.25">
      <c r="A254" s="515">
        <v>13</v>
      </c>
      <c r="B254" s="130" t="s">
        <v>433</v>
      </c>
      <c r="C254" s="801">
        <v>24</v>
      </c>
      <c r="D254" s="801">
        <v>1</v>
      </c>
      <c r="E254" s="801">
        <v>0</v>
      </c>
      <c r="F254" s="801">
        <f>SUM(((C254-(D254+E254))))</f>
        <v>23</v>
      </c>
      <c r="G254" s="801">
        <v>17</v>
      </c>
      <c r="H254" s="801">
        <v>120</v>
      </c>
      <c r="I254" s="803">
        <f>SUM((D254*3+E254))</f>
        <v>3</v>
      </c>
      <c r="J254" s="787">
        <f t="shared" si="40"/>
        <v>24</v>
      </c>
      <c r="K254" s="787">
        <f t="shared" si="41"/>
        <v>3</v>
      </c>
      <c r="L254" s="933"/>
      <c r="M254" s="934"/>
      <c r="N254" s="934"/>
      <c r="O254" s="935"/>
      <c r="Q254" s="423" t="s">
        <v>1214</v>
      </c>
      <c r="R254" s="23"/>
      <c r="S254" s="23"/>
      <c r="T254" s="23"/>
      <c r="U254" s="23"/>
      <c r="V254" s="23"/>
      <c r="W254" s="23"/>
      <c r="X254" s="23"/>
      <c r="Y254" s="23"/>
      <c r="Z254" s="23"/>
      <c r="AA254" s="23"/>
      <c r="AB254" s="23"/>
      <c r="AC254" s="23"/>
      <c r="AD254" s="15"/>
    </row>
    <row r="255" spans="1:35" ht="15" customHeight="1" x14ac:dyDescent="0.2">
      <c r="C255" s="787">
        <f t="shared" ref="C255:H255" si="49">SUM(C242:C254)</f>
        <v>312</v>
      </c>
      <c r="D255" s="787">
        <f t="shared" si="49"/>
        <v>127</v>
      </c>
      <c r="E255" s="787">
        <f t="shared" si="49"/>
        <v>58</v>
      </c>
      <c r="F255" s="787">
        <f t="shared" si="49"/>
        <v>127</v>
      </c>
      <c r="G255" s="787">
        <f t="shared" si="49"/>
        <v>630</v>
      </c>
      <c r="H255" s="787">
        <f t="shared" si="49"/>
        <v>630</v>
      </c>
      <c r="I255" s="787">
        <f>SUM(I242:I254)+48</f>
        <v>439</v>
      </c>
      <c r="J255" s="787">
        <f t="shared" si="40"/>
        <v>312</v>
      </c>
      <c r="K255" s="787">
        <f t="shared" si="41"/>
        <v>439</v>
      </c>
    </row>
    <row r="256" spans="1:35" ht="15" customHeight="1" thickBot="1" x14ac:dyDescent="0.25"/>
    <row r="257" spans="1:29" ht="15" customHeight="1" x14ac:dyDescent="0.2">
      <c r="A257" s="1131" t="s">
        <v>491</v>
      </c>
      <c r="B257" s="1132"/>
      <c r="C257" s="1020" t="s">
        <v>2443</v>
      </c>
      <c r="D257" s="1021"/>
      <c r="E257" s="1021"/>
      <c r="F257" s="1021"/>
      <c r="G257" s="1021"/>
      <c r="H257" s="1021"/>
      <c r="I257" s="1022"/>
    </row>
    <row r="258" spans="1:29" ht="15" customHeight="1" thickBot="1" x14ac:dyDescent="0.25">
      <c r="A258" s="1133"/>
      <c r="B258" s="1134"/>
      <c r="C258" s="1023"/>
      <c r="D258" s="1024"/>
      <c r="E258" s="1024"/>
      <c r="F258" s="1024"/>
      <c r="G258" s="1024"/>
      <c r="H258" s="1024"/>
      <c r="I258" s="1025"/>
    </row>
    <row r="259" spans="1:29" ht="15" customHeight="1" thickBot="1" x14ac:dyDescent="0.25"/>
    <row r="260" spans="1:29" ht="15" customHeight="1" thickBot="1" x14ac:dyDescent="0.25">
      <c r="A260" s="1108" t="s">
        <v>2431</v>
      </c>
      <c r="B260" s="1109"/>
      <c r="C260" s="1109"/>
      <c r="D260" s="1109"/>
      <c r="E260" s="1109"/>
      <c r="F260" s="1110"/>
      <c r="G260" s="1105" t="s">
        <v>2443</v>
      </c>
      <c r="H260" s="1106"/>
      <c r="I260" s="1107"/>
      <c r="L260" s="952" t="s">
        <v>538</v>
      </c>
      <c r="M260" s="953"/>
      <c r="N260" s="953"/>
      <c r="O260" s="954"/>
    </row>
    <row r="261" spans="1:29" ht="15" customHeight="1" thickBot="1" x14ac:dyDescent="0.25">
      <c r="A261" s="360" t="s">
        <v>496</v>
      </c>
      <c r="B261" s="361" t="s">
        <v>497</v>
      </c>
      <c r="C261" s="362" t="s">
        <v>498</v>
      </c>
      <c r="D261" s="362" t="s">
        <v>499</v>
      </c>
      <c r="E261" s="362" t="s">
        <v>500</v>
      </c>
      <c r="F261" s="362" t="s">
        <v>501</v>
      </c>
      <c r="G261" s="363" t="s">
        <v>502</v>
      </c>
      <c r="H261" s="363" t="s">
        <v>503</v>
      </c>
      <c r="I261" s="364" t="s">
        <v>504</v>
      </c>
      <c r="L261" s="955"/>
      <c r="M261" s="956"/>
      <c r="N261" s="956"/>
      <c r="O261" s="957"/>
      <c r="Q261" s="24" t="s">
        <v>2600</v>
      </c>
      <c r="R261" s="368" t="s">
        <v>241</v>
      </c>
      <c r="S261" s="368" t="s">
        <v>541</v>
      </c>
      <c r="T261" s="368" t="s">
        <v>564</v>
      </c>
      <c r="U261" s="368" t="s">
        <v>59</v>
      </c>
      <c r="V261" s="368" t="s">
        <v>1088</v>
      </c>
      <c r="W261" s="368" t="s">
        <v>1178</v>
      </c>
      <c r="X261" s="368" t="s">
        <v>1089</v>
      </c>
      <c r="Y261" s="368" t="s">
        <v>610</v>
      </c>
      <c r="Z261" s="368" t="s">
        <v>514</v>
      </c>
      <c r="AA261" s="368" t="s">
        <v>544</v>
      </c>
      <c r="AB261" s="368" t="s">
        <v>591</v>
      </c>
      <c r="AC261" s="369" t="s">
        <v>702</v>
      </c>
    </row>
    <row r="262" spans="1:29" ht="15" customHeight="1" x14ac:dyDescent="0.2">
      <c r="A262" s="531">
        <v>1</v>
      </c>
      <c r="B262" s="126" t="s">
        <v>1498</v>
      </c>
      <c r="C262" s="804">
        <v>22</v>
      </c>
      <c r="D262" s="804">
        <v>12</v>
      </c>
      <c r="E262" s="804">
        <v>5</v>
      </c>
      <c r="F262" s="804">
        <v>5</v>
      </c>
      <c r="G262" s="804">
        <v>46</v>
      </c>
      <c r="H262" s="804">
        <v>29</v>
      </c>
      <c r="I262" s="805">
        <v>41</v>
      </c>
      <c r="J262" s="787">
        <f t="shared" si="40"/>
        <v>22</v>
      </c>
      <c r="K262" s="787">
        <f t="shared" si="41"/>
        <v>41</v>
      </c>
      <c r="L262" s="927" t="s">
        <v>2604</v>
      </c>
      <c r="M262" s="928"/>
      <c r="N262" s="928"/>
      <c r="O262" s="929"/>
      <c r="Q262" s="366" t="s">
        <v>241</v>
      </c>
      <c r="R262" s="10"/>
      <c r="S262" s="20"/>
      <c r="T262" s="20"/>
      <c r="U262" s="20"/>
      <c r="V262" s="20"/>
      <c r="W262" s="20"/>
      <c r="X262" s="20"/>
      <c r="Y262" s="20"/>
      <c r="Z262" s="20"/>
      <c r="AA262" s="20"/>
      <c r="AB262" s="20"/>
      <c r="AC262" s="21"/>
    </row>
    <row r="263" spans="1:29" ht="15" customHeight="1" x14ac:dyDescent="0.2">
      <c r="A263" s="358">
        <v>2</v>
      </c>
      <c r="B263" s="129" t="s">
        <v>1598</v>
      </c>
      <c r="C263" s="800">
        <v>22</v>
      </c>
      <c r="D263" s="800">
        <v>12</v>
      </c>
      <c r="E263" s="800">
        <v>5</v>
      </c>
      <c r="F263" s="800">
        <v>5</v>
      </c>
      <c r="G263" s="800">
        <v>40</v>
      </c>
      <c r="H263" s="800">
        <v>27</v>
      </c>
      <c r="I263" s="802">
        <v>41</v>
      </c>
      <c r="J263" s="787">
        <f t="shared" ref="J263:J278" si="50">D263+E263+F263</f>
        <v>22</v>
      </c>
      <c r="K263" s="787">
        <f t="shared" ref="K263:K278" si="51">D263*3+E263</f>
        <v>41</v>
      </c>
      <c r="L263" s="930"/>
      <c r="M263" s="931"/>
      <c r="N263" s="931"/>
      <c r="O263" s="932"/>
      <c r="Q263" s="366" t="s">
        <v>541</v>
      </c>
      <c r="R263" s="20"/>
      <c r="S263" s="10"/>
      <c r="T263" s="20"/>
      <c r="U263" s="20"/>
      <c r="V263" s="20"/>
      <c r="W263" s="20"/>
      <c r="X263" s="20"/>
      <c r="Y263" s="20"/>
      <c r="Z263" s="20"/>
      <c r="AA263" s="20"/>
      <c r="AB263" s="20"/>
      <c r="AC263" s="21"/>
    </row>
    <row r="264" spans="1:29" ht="15" customHeight="1" x14ac:dyDescent="0.2">
      <c r="A264" s="358">
        <v>3</v>
      </c>
      <c r="B264" s="129" t="s">
        <v>1431</v>
      </c>
      <c r="C264" s="800">
        <v>22</v>
      </c>
      <c r="D264" s="800">
        <v>11</v>
      </c>
      <c r="E264" s="800">
        <v>5</v>
      </c>
      <c r="F264" s="800">
        <v>6</v>
      </c>
      <c r="G264" s="800">
        <v>43</v>
      </c>
      <c r="H264" s="800">
        <v>30</v>
      </c>
      <c r="I264" s="802">
        <v>38</v>
      </c>
      <c r="J264" s="787">
        <f t="shared" si="50"/>
        <v>22</v>
      </c>
      <c r="K264" s="787">
        <f t="shared" si="51"/>
        <v>38</v>
      </c>
      <c r="L264" s="930"/>
      <c r="M264" s="931"/>
      <c r="N264" s="931"/>
      <c r="O264" s="932"/>
      <c r="Q264" s="366" t="s">
        <v>564</v>
      </c>
      <c r="R264" s="20"/>
      <c r="S264" s="20"/>
      <c r="T264" s="10"/>
      <c r="U264" s="20"/>
      <c r="V264" s="20"/>
      <c r="W264" s="20"/>
      <c r="X264" s="20"/>
      <c r="Y264" s="20"/>
      <c r="Z264" s="20"/>
      <c r="AA264" s="20"/>
      <c r="AB264" s="20"/>
      <c r="AC264" s="21"/>
    </row>
    <row r="265" spans="1:29" ht="15" customHeight="1" x14ac:dyDescent="0.2">
      <c r="A265" s="358">
        <v>4</v>
      </c>
      <c r="B265" s="129" t="s">
        <v>2163</v>
      </c>
      <c r="C265" s="800">
        <v>22</v>
      </c>
      <c r="D265" s="800">
        <v>9</v>
      </c>
      <c r="E265" s="800">
        <v>6</v>
      </c>
      <c r="F265" s="800">
        <v>7</v>
      </c>
      <c r="G265" s="800">
        <v>39</v>
      </c>
      <c r="H265" s="800">
        <v>39</v>
      </c>
      <c r="I265" s="802">
        <v>33</v>
      </c>
      <c r="J265" s="787">
        <f t="shared" si="50"/>
        <v>22</v>
      </c>
      <c r="K265" s="787">
        <f t="shared" si="51"/>
        <v>33</v>
      </c>
      <c r="L265" s="930"/>
      <c r="M265" s="931"/>
      <c r="N265" s="931"/>
      <c r="O265" s="932"/>
      <c r="Q265" s="366" t="s">
        <v>59</v>
      </c>
      <c r="R265" s="20"/>
      <c r="S265" s="20"/>
      <c r="T265" s="20"/>
      <c r="U265" s="10"/>
      <c r="V265" s="20" t="s">
        <v>532</v>
      </c>
      <c r="W265" s="20"/>
      <c r="X265" s="20"/>
      <c r="Y265" s="20"/>
      <c r="Z265" s="20"/>
      <c r="AA265" s="20"/>
      <c r="AB265" s="20"/>
      <c r="AC265" s="21"/>
    </row>
    <row r="266" spans="1:29" ht="15" customHeight="1" x14ac:dyDescent="0.2">
      <c r="A266" s="358">
        <v>5</v>
      </c>
      <c r="B266" s="129" t="s">
        <v>106</v>
      </c>
      <c r="C266" s="800">
        <v>22</v>
      </c>
      <c r="D266" s="800">
        <v>8</v>
      </c>
      <c r="E266" s="800">
        <v>5</v>
      </c>
      <c r="F266" s="800">
        <v>9</v>
      </c>
      <c r="G266" s="800">
        <v>33</v>
      </c>
      <c r="H266" s="800">
        <v>35</v>
      </c>
      <c r="I266" s="802">
        <v>29</v>
      </c>
      <c r="J266" s="787">
        <f t="shared" si="50"/>
        <v>22</v>
      </c>
      <c r="K266" s="787">
        <f t="shared" si="51"/>
        <v>29</v>
      </c>
      <c r="L266" s="930"/>
      <c r="M266" s="931"/>
      <c r="N266" s="931"/>
      <c r="O266" s="932"/>
      <c r="Q266" s="366" t="s">
        <v>1088</v>
      </c>
      <c r="R266" s="20"/>
      <c r="S266" s="20"/>
      <c r="T266" s="20"/>
      <c r="U266" s="20" t="s">
        <v>532</v>
      </c>
      <c r="V266" s="10"/>
      <c r="W266" s="20"/>
      <c r="X266" s="20"/>
      <c r="Y266" s="20"/>
      <c r="Z266" s="20"/>
      <c r="AA266" s="20"/>
      <c r="AB266" s="20"/>
      <c r="AC266" s="21"/>
    </row>
    <row r="267" spans="1:29" ht="15" customHeight="1" x14ac:dyDescent="0.2">
      <c r="A267" s="358">
        <v>6</v>
      </c>
      <c r="B267" s="129" t="s">
        <v>708</v>
      </c>
      <c r="C267" s="800">
        <v>22</v>
      </c>
      <c r="D267" s="800">
        <v>7</v>
      </c>
      <c r="E267" s="800">
        <v>7</v>
      </c>
      <c r="F267" s="800">
        <v>8</v>
      </c>
      <c r="G267" s="800">
        <v>37</v>
      </c>
      <c r="H267" s="800">
        <v>33</v>
      </c>
      <c r="I267" s="802">
        <v>28</v>
      </c>
      <c r="J267" s="787">
        <f t="shared" si="50"/>
        <v>22</v>
      </c>
      <c r="K267" s="787">
        <f t="shared" si="51"/>
        <v>28</v>
      </c>
      <c r="L267" s="930"/>
      <c r="M267" s="931"/>
      <c r="N267" s="931"/>
      <c r="O267" s="932"/>
      <c r="Q267" s="366" t="s">
        <v>1178</v>
      </c>
      <c r="R267" s="20"/>
      <c r="S267" s="20"/>
      <c r="T267" s="20"/>
      <c r="U267" s="20"/>
      <c r="V267" s="20"/>
      <c r="W267" s="10"/>
      <c r="X267" s="20"/>
      <c r="Y267" s="20"/>
      <c r="Z267" s="20"/>
      <c r="AA267" s="20"/>
      <c r="AB267" s="20"/>
      <c r="AC267" s="21"/>
    </row>
    <row r="268" spans="1:29" ht="15" customHeight="1" x14ac:dyDescent="0.2">
      <c r="A268" s="358">
        <v>7</v>
      </c>
      <c r="B268" s="129" t="s">
        <v>761</v>
      </c>
      <c r="C268" s="800">
        <v>22</v>
      </c>
      <c r="D268" s="800">
        <v>6</v>
      </c>
      <c r="E268" s="800">
        <v>10</v>
      </c>
      <c r="F268" s="800">
        <v>6</v>
      </c>
      <c r="G268" s="800">
        <v>28</v>
      </c>
      <c r="H268" s="800">
        <v>28</v>
      </c>
      <c r="I268" s="802">
        <v>28</v>
      </c>
      <c r="J268" s="787">
        <f t="shared" si="50"/>
        <v>22</v>
      </c>
      <c r="K268" s="787">
        <f t="shared" si="51"/>
        <v>28</v>
      </c>
      <c r="L268" s="930"/>
      <c r="M268" s="931"/>
      <c r="N268" s="931"/>
      <c r="O268" s="932"/>
      <c r="Q268" s="366" t="s">
        <v>1089</v>
      </c>
      <c r="R268" s="20"/>
      <c r="S268" s="20"/>
      <c r="T268" s="20"/>
      <c r="U268" s="20"/>
      <c r="V268" s="20"/>
      <c r="W268" s="20"/>
      <c r="X268" s="10"/>
      <c r="Y268" s="20"/>
      <c r="Z268" s="20"/>
      <c r="AA268" s="20"/>
      <c r="AB268" s="20"/>
      <c r="AC268" s="21"/>
    </row>
    <row r="269" spans="1:29" ht="15" customHeight="1" x14ac:dyDescent="0.2">
      <c r="A269" s="358">
        <v>8</v>
      </c>
      <c r="B269" s="129" t="s">
        <v>1931</v>
      </c>
      <c r="C269" s="800">
        <v>22</v>
      </c>
      <c r="D269" s="800">
        <v>5</v>
      </c>
      <c r="E269" s="800">
        <v>10</v>
      </c>
      <c r="F269" s="800">
        <v>7</v>
      </c>
      <c r="G269" s="800">
        <v>24</v>
      </c>
      <c r="H269" s="800">
        <v>25</v>
      </c>
      <c r="I269" s="802">
        <v>25</v>
      </c>
      <c r="J269" s="787">
        <f t="shared" si="50"/>
        <v>22</v>
      </c>
      <c r="K269" s="787">
        <f t="shared" si="51"/>
        <v>25</v>
      </c>
      <c r="L269" s="930"/>
      <c r="M269" s="931"/>
      <c r="N269" s="931"/>
      <c r="O269" s="932"/>
      <c r="Q269" s="366" t="s">
        <v>610</v>
      </c>
      <c r="R269" s="20"/>
      <c r="S269" s="20"/>
      <c r="T269" s="20"/>
      <c r="U269" s="20"/>
      <c r="V269" s="20"/>
      <c r="W269" s="20"/>
      <c r="X269" s="20"/>
      <c r="Y269" s="10"/>
      <c r="Z269" s="20"/>
      <c r="AA269" s="20"/>
      <c r="AB269" s="20"/>
      <c r="AC269" s="21"/>
    </row>
    <row r="270" spans="1:29" ht="15" customHeight="1" x14ac:dyDescent="0.2">
      <c r="A270" s="358">
        <v>9</v>
      </c>
      <c r="B270" s="129" t="s">
        <v>991</v>
      </c>
      <c r="C270" s="800">
        <v>22</v>
      </c>
      <c r="D270" s="800">
        <v>6</v>
      </c>
      <c r="E270" s="800">
        <v>7</v>
      </c>
      <c r="F270" s="800">
        <v>9</v>
      </c>
      <c r="G270" s="800">
        <v>24</v>
      </c>
      <c r="H270" s="800">
        <v>31</v>
      </c>
      <c r="I270" s="802">
        <v>25</v>
      </c>
      <c r="J270" s="787">
        <f t="shared" si="50"/>
        <v>22</v>
      </c>
      <c r="K270" s="787">
        <f t="shared" si="51"/>
        <v>25</v>
      </c>
      <c r="L270" s="930"/>
      <c r="M270" s="931"/>
      <c r="N270" s="931"/>
      <c r="O270" s="932"/>
      <c r="Q270" s="366" t="s">
        <v>514</v>
      </c>
      <c r="R270" s="20"/>
      <c r="S270" s="20"/>
      <c r="T270" s="20"/>
      <c r="U270" s="20"/>
      <c r="V270" s="20"/>
      <c r="W270" s="20"/>
      <c r="X270" s="20"/>
      <c r="Y270" s="20"/>
      <c r="Z270" s="10"/>
      <c r="AA270" s="20" t="s">
        <v>532</v>
      </c>
      <c r="AB270" s="20"/>
      <c r="AC270" s="21"/>
    </row>
    <row r="271" spans="1:29" ht="15" customHeight="1" x14ac:dyDescent="0.2">
      <c r="A271" s="358">
        <v>12</v>
      </c>
      <c r="B271" s="129" t="s">
        <v>816</v>
      </c>
      <c r="C271" s="800">
        <v>22</v>
      </c>
      <c r="D271" s="800">
        <v>11</v>
      </c>
      <c r="E271" s="800">
        <v>4</v>
      </c>
      <c r="F271" s="800">
        <v>7</v>
      </c>
      <c r="G271" s="800">
        <v>34</v>
      </c>
      <c r="H271" s="800">
        <v>32</v>
      </c>
      <c r="I271" s="802" t="s">
        <v>2444</v>
      </c>
      <c r="J271" s="787">
        <f>D271+E271+F271</f>
        <v>22</v>
      </c>
      <c r="K271" s="787">
        <f>D271*3+E271</f>
        <v>37</v>
      </c>
      <c r="L271" s="930"/>
      <c r="M271" s="931"/>
      <c r="N271" s="931"/>
      <c r="O271" s="932"/>
      <c r="Q271" s="366" t="s">
        <v>544</v>
      </c>
      <c r="R271" s="20"/>
      <c r="S271" s="20"/>
      <c r="T271" s="20"/>
      <c r="U271" s="20"/>
      <c r="V271" s="20"/>
      <c r="W271" s="20"/>
      <c r="X271" s="20"/>
      <c r="Y271" s="20"/>
      <c r="Z271" s="20" t="s">
        <v>532</v>
      </c>
      <c r="AA271" s="10"/>
      <c r="AB271" s="20"/>
      <c r="AC271" s="21"/>
    </row>
    <row r="272" spans="1:29" ht="15" customHeight="1" x14ac:dyDescent="0.2">
      <c r="A272" s="358">
        <v>10</v>
      </c>
      <c r="B272" s="129" t="s">
        <v>1180</v>
      </c>
      <c r="C272" s="800">
        <v>22</v>
      </c>
      <c r="D272" s="800">
        <v>6</v>
      </c>
      <c r="E272" s="800">
        <v>2</v>
      </c>
      <c r="F272" s="800">
        <v>14</v>
      </c>
      <c r="G272" s="800">
        <v>19</v>
      </c>
      <c r="H272" s="800">
        <v>37</v>
      </c>
      <c r="I272" s="802">
        <v>20</v>
      </c>
      <c r="J272" s="787">
        <f>D272+E272+F272</f>
        <v>22</v>
      </c>
      <c r="K272" s="787">
        <f>D272*3+E272</f>
        <v>20</v>
      </c>
      <c r="L272" s="930"/>
      <c r="M272" s="931"/>
      <c r="N272" s="931"/>
      <c r="O272" s="932"/>
      <c r="Q272" s="366" t="s">
        <v>591</v>
      </c>
      <c r="R272" s="20"/>
      <c r="S272" s="20"/>
      <c r="T272" s="20"/>
      <c r="U272" s="20"/>
      <c r="V272" s="20"/>
      <c r="W272" s="20"/>
      <c r="X272" s="20"/>
      <c r="Y272" s="20"/>
      <c r="Z272" s="20"/>
      <c r="AA272" s="20"/>
      <c r="AB272" s="10"/>
      <c r="AC272" s="21"/>
    </row>
    <row r="273" spans="1:31" ht="15" customHeight="1" thickBot="1" x14ac:dyDescent="0.25">
      <c r="A273" s="359">
        <v>11</v>
      </c>
      <c r="B273" s="130" t="s">
        <v>529</v>
      </c>
      <c r="C273" s="801">
        <v>22</v>
      </c>
      <c r="D273" s="801">
        <v>2</v>
      </c>
      <c r="E273" s="801">
        <v>8</v>
      </c>
      <c r="F273" s="801">
        <v>12</v>
      </c>
      <c r="G273" s="801">
        <v>29</v>
      </c>
      <c r="H273" s="801">
        <v>50</v>
      </c>
      <c r="I273" s="803">
        <v>14</v>
      </c>
      <c r="J273" s="787">
        <f t="shared" si="50"/>
        <v>22</v>
      </c>
      <c r="K273" s="787">
        <f t="shared" si="51"/>
        <v>14</v>
      </c>
      <c r="L273" s="933"/>
      <c r="M273" s="934"/>
      <c r="N273" s="934"/>
      <c r="O273" s="935"/>
      <c r="Q273" s="367" t="s">
        <v>702</v>
      </c>
      <c r="R273" s="23"/>
      <c r="S273" s="23"/>
      <c r="T273" s="23"/>
      <c r="U273" s="23"/>
      <c r="V273" s="23"/>
      <c r="W273" s="23"/>
      <c r="X273" s="23"/>
      <c r="Y273" s="23"/>
      <c r="Z273" s="23"/>
      <c r="AA273" s="23"/>
      <c r="AB273" s="23"/>
      <c r="AC273" s="15"/>
    </row>
    <row r="274" spans="1:31" ht="15" customHeight="1" x14ac:dyDescent="0.2">
      <c r="C274" s="787">
        <v>264</v>
      </c>
      <c r="D274" s="787">
        <v>95</v>
      </c>
      <c r="E274" s="787">
        <v>74</v>
      </c>
      <c r="F274" s="787">
        <v>95</v>
      </c>
      <c r="G274" s="787">
        <v>396</v>
      </c>
      <c r="H274" s="787">
        <v>396</v>
      </c>
      <c r="I274" s="787">
        <f>SUM(I262:I273)+37</f>
        <v>359</v>
      </c>
      <c r="J274" s="787">
        <f t="shared" si="50"/>
        <v>264</v>
      </c>
      <c r="K274" s="787">
        <f t="shared" si="51"/>
        <v>359</v>
      </c>
    </row>
    <row r="275" spans="1:31" ht="15" customHeight="1" thickBot="1" x14ac:dyDescent="0.25"/>
    <row r="276" spans="1:31" ht="15" customHeight="1" thickBot="1" x14ac:dyDescent="0.25">
      <c r="A276" s="1108" t="s">
        <v>2433</v>
      </c>
      <c r="B276" s="1109"/>
      <c r="C276" s="1109"/>
      <c r="D276" s="1109"/>
      <c r="E276" s="1109"/>
      <c r="F276" s="1110"/>
      <c r="G276" s="1105" t="s">
        <v>2443</v>
      </c>
      <c r="H276" s="1106"/>
      <c r="I276" s="1107"/>
      <c r="L276" s="952" t="s">
        <v>538</v>
      </c>
      <c r="M276" s="953"/>
      <c r="N276" s="953"/>
      <c r="O276" s="954"/>
    </row>
    <row r="277" spans="1:31" ht="15" customHeight="1" thickBot="1" x14ac:dyDescent="0.25">
      <c r="A277" s="360" t="s">
        <v>496</v>
      </c>
      <c r="B277" s="361" t="s">
        <v>497</v>
      </c>
      <c r="C277" s="362" t="s">
        <v>498</v>
      </c>
      <c r="D277" s="362" t="s">
        <v>499</v>
      </c>
      <c r="E277" s="362" t="s">
        <v>500</v>
      </c>
      <c r="F277" s="362" t="s">
        <v>501</v>
      </c>
      <c r="G277" s="363" t="s">
        <v>502</v>
      </c>
      <c r="H277" s="363" t="s">
        <v>503</v>
      </c>
      <c r="I277" s="364" t="s">
        <v>504</v>
      </c>
      <c r="L277" s="955"/>
      <c r="M277" s="956"/>
      <c r="N277" s="956"/>
      <c r="O277" s="957"/>
      <c r="Q277" s="24" t="s">
        <v>2600</v>
      </c>
      <c r="R277" s="368" t="s">
        <v>1615</v>
      </c>
      <c r="S277" s="368" t="s">
        <v>541</v>
      </c>
      <c r="T277" s="368" t="s">
        <v>901</v>
      </c>
      <c r="U277" s="368" t="s">
        <v>500</v>
      </c>
      <c r="V277" s="368" t="s">
        <v>1530</v>
      </c>
      <c r="W277" s="368" t="s">
        <v>610</v>
      </c>
      <c r="X277" s="368" t="s">
        <v>566</v>
      </c>
      <c r="Y277" s="368" t="s">
        <v>514</v>
      </c>
      <c r="Z277" s="368" t="s">
        <v>2089</v>
      </c>
      <c r="AA277" s="368" t="s">
        <v>544</v>
      </c>
      <c r="AB277" s="368" t="s">
        <v>591</v>
      </c>
      <c r="AC277" s="368" t="s">
        <v>702</v>
      </c>
      <c r="AD277" s="368" t="s">
        <v>813</v>
      </c>
      <c r="AE277" s="369" t="s">
        <v>547</v>
      </c>
    </row>
    <row r="278" spans="1:31" ht="15" customHeight="1" x14ac:dyDescent="0.2">
      <c r="A278" s="365">
        <v>1</v>
      </c>
      <c r="B278" s="53" t="s">
        <v>819</v>
      </c>
      <c r="C278" s="46">
        <v>26</v>
      </c>
      <c r="D278" s="46">
        <v>16</v>
      </c>
      <c r="E278" s="46">
        <v>6</v>
      </c>
      <c r="F278" s="46">
        <v>4</v>
      </c>
      <c r="G278" s="46">
        <v>54</v>
      </c>
      <c r="H278" s="46">
        <v>23</v>
      </c>
      <c r="I278" s="799">
        <v>54</v>
      </c>
      <c r="J278" s="787">
        <f t="shared" si="50"/>
        <v>26</v>
      </c>
      <c r="K278" s="787">
        <f t="shared" si="51"/>
        <v>54</v>
      </c>
      <c r="L278" s="927" t="s">
        <v>532</v>
      </c>
      <c r="M278" s="928"/>
      <c r="N278" s="928"/>
      <c r="O278" s="929"/>
      <c r="Q278" s="366" t="s">
        <v>1615</v>
      </c>
      <c r="R278" s="10"/>
      <c r="S278" s="20"/>
      <c r="T278" s="20"/>
      <c r="U278" s="20"/>
      <c r="V278" s="20"/>
      <c r="W278" s="20"/>
      <c r="X278" s="20"/>
      <c r="Y278" s="20"/>
      <c r="Z278" s="20"/>
      <c r="AA278" s="20"/>
      <c r="AB278" s="20"/>
      <c r="AC278" s="20"/>
      <c r="AD278" s="20"/>
      <c r="AE278" s="21"/>
    </row>
    <row r="279" spans="1:31" ht="15" customHeight="1" x14ac:dyDescent="0.2">
      <c r="A279" s="358">
        <v>2</v>
      </c>
      <c r="B279" s="54" t="s">
        <v>781</v>
      </c>
      <c r="C279" s="800">
        <v>26</v>
      </c>
      <c r="D279" s="800">
        <v>14</v>
      </c>
      <c r="E279" s="800">
        <v>5</v>
      </c>
      <c r="F279" s="800">
        <v>7</v>
      </c>
      <c r="G279" s="800">
        <v>46</v>
      </c>
      <c r="H279" s="800">
        <v>35</v>
      </c>
      <c r="I279" s="802">
        <v>47</v>
      </c>
      <c r="J279" s="787">
        <f t="shared" ref="J279:J325" si="52">D279+E279+F279</f>
        <v>26</v>
      </c>
      <c r="K279" s="787">
        <f t="shared" ref="K279:K325" si="53">D279*3+E279</f>
        <v>47</v>
      </c>
      <c r="L279" s="930"/>
      <c r="M279" s="931"/>
      <c r="N279" s="931"/>
      <c r="O279" s="932"/>
      <c r="Q279" s="366" t="s">
        <v>541</v>
      </c>
      <c r="R279" s="20"/>
      <c r="S279" s="10"/>
      <c r="T279" s="20"/>
      <c r="U279" s="20"/>
      <c r="V279" s="20"/>
      <c r="W279" s="20"/>
      <c r="X279" s="20"/>
      <c r="Y279" s="20"/>
      <c r="Z279" s="20"/>
      <c r="AA279" s="20"/>
      <c r="AB279" s="20"/>
      <c r="AC279" s="20"/>
      <c r="AD279" s="20"/>
      <c r="AE279" s="21"/>
    </row>
    <row r="280" spans="1:31" ht="15" customHeight="1" x14ac:dyDescent="0.2">
      <c r="A280" s="358">
        <v>3</v>
      </c>
      <c r="B280" s="54" t="s">
        <v>345</v>
      </c>
      <c r="C280" s="800">
        <v>26</v>
      </c>
      <c r="D280" s="800">
        <v>13</v>
      </c>
      <c r="E280" s="800">
        <v>6</v>
      </c>
      <c r="F280" s="800">
        <v>7</v>
      </c>
      <c r="G280" s="800">
        <v>51</v>
      </c>
      <c r="H280" s="800">
        <v>33</v>
      </c>
      <c r="I280" s="802">
        <v>45</v>
      </c>
      <c r="J280" s="787">
        <f t="shared" si="52"/>
        <v>26</v>
      </c>
      <c r="K280" s="787">
        <f t="shared" si="53"/>
        <v>45</v>
      </c>
      <c r="L280" s="930"/>
      <c r="M280" s="931"/>
      <c r="N280" s="931"/>
      <c r="O280" s="932"/>
      <c r="Q280" s="366" t="s">
        <v>901</v>
      </c>
      <c r="R280" s="20"/>
      <c r="S280" s="20"/>
      <c r="T280" s="10"/>
      <c r="U280" s="20"/>
      <c r="V280" s="20"/>
      <c r="W280" s="20"/>
      <c r="X280" s="20"/>
      <c r="Y280" s="20"/>
      <c r="Z280" s="20"/>
      <c r="AA280" s="20"/>
      <c r="AB280" s="20"/>
      <c r="AC280" s="20"/>
      <c r="AD280" s="20"/>
      <c r="AE280" s="21"/>
    </row>
    <row r="281" spans="1:31" ht="15" customHeight="1" x14ac:dyDescent="0.2">
      <c r="A281" s="358">
        <v>4</v>
      </c>
      <c r="B281" s="54" t="s">
        <v>1208</v>
      </c>
      <c r="C281" s="800">
        <v>26</v>
      </c>
      <c r="D281" s="800">
        <v>11</v>
      </c>
      <c r="E281" s="800">
        <v>8</v>
      </c>
      <c r="F281" s="800">
        <v>7</v>
      </c>
      <c r="G281" s="800">
        <v>60</v>
      </c>
      <c r="H281" s="800">
        <v>39</v>
      </c>
      <c r="I281" s="802">
        <v>41</v>
      </c>
      <c r="J281" s="787">
        <f t="shared" si="52"/>
        <v>26</v>
      </c>
      <c r="K281" s="787">
        <f t="shared" si="53"/>
        <v>41</v>
      </c>
      <c r="L281" s="930"/>
      <c r="M281" s="931"/>
      <c r="N281" s="931"/>
      <c r="O281" s="932"/>
      <c r="Q281" s="366" t="s">
        <v>500</v>
      </c>
      <c r="R281" s="20"/>
      <c r="S281" s="20"/>
      <c r="T281" s="20"/>
      <c r="U281" s="10"/>
      <c r="V281" s="20" t="s">
        <v>532</v>
      </c>
      <c r="W281" s="20"/>
      <c r="X281" s="20"/>
      <c r="Y281" s="20"/>
      <c r="Z281" s="20"/>
      <c r="AA281" s="20"/>
      <c r="AB281" s="20"/>
      <c r="AC281" s="20"/>
      <c r="AD281" s="20"/>
      <c r="AE281" s="21"/>
    </row>
    <row r="282" spans="1:31" ht="15" customHeight="1" x14ac:dyDescent="0.2">
      <c r="A282" s="358">
        <v>5</v>
      </c>
      <c r="B282" s="54" t="s">
        <v>1042</v>
      </c>
      <c r="C282" s="800">
        <v>26</v>
      </c>
      <c r="D282" s="800">
        <v>12</v>
      </c>
      <c r="E282" s="800">
        <v>3</v>
      </c>
      <c r="F282" s="800">
        <v>11</v>
      </c>
      <c r="G282" s="800">
        <v>48</v>
      </c>
      <c r="H282" s="800">
        <v>39</v>
      </c>
      <c r="I282" s="802">
        <v>39</v>
      </c>
      <c r="J282" s="787">
        <f t="shared" si="52"/>
        <v>26</v>
      </c>
      <c r="K282" s="787">
        <f t="shared" si="53"/>
        <v>39</v>
      </c>
      <c r="L282" s="930"/>
      <c r="M282" s="931"/>
      <c r="N282" s="931"/>
      <c r="O282" s="932"/>
      <c r="Q282" s="366" t="s">
        <v>1530</v>
      </c>
      <c r="R282" s="20"/>
      <c r="S282" s="20"/>
      <c r="T282" s="20"/>
      <c r="U282" s="20" t="s">
        <v>532</v>
      </c>
      <c r="V282" s="10"/>
      <c r="W282" s="20"/>
      <c r="X282" s="20"/>
      <c r="Y282" s="20"/>
      <c r="Z282" s="20"/>
      <c r="AA282" s="20"/>
      <c r="AB282" s="20"/>
      <c r="AC282" s="20"/>
      <c r="AD282" s="20"/>
      <c r="AE282" s="21"/>
    </row>
    <row r="283" spans="1:31" ht="15" customHeight="1" x14ac:dyDescent="0.2">
      <c r="A283" s="358">
        <v>6</v>
      </c>
      <c r="B283" s="54" t="s">
        <v>551</v>
      </c>
      <c r="C283" s="800">
        <v>26</v>
      </c>
      <c r="D283" s="800">
        <v>11</v>
      </c>
      <c r="E283" s="800">
        <v>5</v>
      </c>
      <c r="F283" s="800">
        <v>10</v>
      </c>
      <c r="G283" s="800">
        <v>52</v>
      </c>
      <c r="H283" s="800">
        <v>47</v>
      </c>
      <c r="I283" s="802">
        <v>38</v>
      </c>
      <c r="J283" s="787">
        <f t="shared" si="52"/>
        <v>26</v>
      </c>
      <c r="K283" s="787">
        <f t="shared" si="53"/>
        <v>38</v>
      </c>
      <c r="L283" s="930"/>
      <c r="M283" s="931"/>
      <c r="N283" s="931"/>
      <c r="O283" s="932"/>
      <c r="Q283" s="366" t="s">
        <v>610</v>
      </c>
      <c r="R283" s="20"/>
      <c r="S283" s="20"/>
      <c r="T283" s="20"/>
      <c r="U283" s="20"/>
      <c r="V283" s="20"/>
      <c r="W283" s="10"/>
      <c r="X283" s="20"/>
      <c r="Y283" s="20"/>
      <c r="Z283" s="20"/>
      <c r="AA283" s="20"/>
      <c r="AB283" s="20"/>
      <c r="AC283" s="20"/>
      <c r="AD283" s="20"/>
      <c r="AE283" s="21"/>
    </row>
    <row r="284" spans="1:31" ht="15" customHeight="1" x14ac:dyDescent="0.2">
      <c r="A284" s="358">
        <v>7</v>
      </c>
      <c r="B284" s="54" t="s">
        <v>1094</v>
      </c>
      <c r="C284" s="800">
        <v>26</v>
      </c>
      <c r="D284" s="800">
        <v>11</v>
      </c>
      <c r="E284" s="800">
        <v>4</v>
      </c>
      <c r="F284" s="800">
        <v>11</v>
      </c>
      <c r="G284" s="800">
        <v>51</v>
      </c>
      <c r="H284" s="800">
        <v>49</v>
      </c>
      <c r="I284" s="802">
        <v>37</v>
      </c>
      <c r="J284" s="787">
        <f t="shared" si="52"/>
        <v>26</v>
      </c>
      <c r="K284" s="787">
        <f t="shared" si="53"/>
        <v>37</v>
      </c>
      <c r="L284" s="930"/>
      <c r="M284" s="931"/>
      <c r="N284" s="931"/>
      <c r="O284" s="932"/>
      <c r="Q284" s="366" t="s">
        <v>566</v>
      </c>
      <c r="R284" s="20"/>
      <c r="S284" s="20"/>
      <c r="T284" s="20"/>
      <c r="U284" s="20"/>
      <c r="V284" s="20"/>
      <c r="W284" s="20"/>
      <c r="X284" s="10"/>
      <c r="Y284" s="20"/>
      <c r="Z284" s="20"/>
      <c r="AA284" s="20"/>
      <c r="AB284" s="20"/>
      <c r="AC284" s="20"/>
      <c r="AD284" s="20"/>
      <c r="AE284" s="21"/>
    </row>
    <row r="285" spans="1:31" ht="15" customHeight="1" x14ac:dyDescent="0.2">
      <c r="A285" s="358">
        <v>8</v>
      </c>
      <c r="B285" s="54" t="s">
        <v>2062</v>
      </c>
      <c r="C285" s="800">
        <v>26</v>
      </c>
      <c r="D285" s="800">
        <v>11</v>
      </c>
      <c r="E285" s="800">
        <v>4</v>
      </c>
      <c r="F285" s="800">
        <v>11</v>
      </c>
      <c r="G285" s="800">
        <v>51</v>
      </c>
      <c r="H285" s="800">
        <v>54</v>
      </c>
      <c r="I285" s="802">
        <v>37</v>
      </c>
      <c r="J285" s="787">
        <f t="shared" si="52"/>
        <v>26</v>
      </c>
      <c r="K285" s="787">
        <f t="shared" si="53"/>
        <v>37</v>
      </c>
      <c r="L285" s="930"/>
      <c r="M285" s="931"/>
      <c r="N285" s="931"/>
      <c r="O285" s="932"/>
      <c r="Q285" s="366" t="s">
        <v>514</v>
      </c>
      <c r="R285" s="20"/>
      <c r="S285" s="20"/>
      <c r="T285" s="20"/>
      <c r="U285" s="20"/>
      <c r="V285" s="20"/>
      <c r="W285" s="20"/>
      <c r="X285" s="20"/>
      <c r="Y285" s="10"/>
      <c r="Z285" s="20"/>
      <c r="AA285" s="20"/>
      <c r="AB285" s="20"/>
      <c r="AC285" s="20"/>
      <c r="AD285" s="20"/>
      <c r="AE285" s="21"/>
    </row>
    <row r="286" spans="1:31" ht="15" customHeight="1" x14ac:dyDescent="0.2">
      <c r="A286" s="358">
        <v>9</v>
      </c>
      <c r="B286" s="54" t="s">
        <v>2093</v>
      </c>
      <c r="C286" s="800">
        <v>26</v>
      </c>
      <c r="D286" s="800">
        <v>10</v>
      </c>
      <c r="E286" s="800">
        <v>6</v>
      </c>
      <c r="F286" s="800">
        <v>10</v>
      </c>
      <c r="G286" s="800">
        <v>37</v>
      </c>
      <c r="H286" s="800">
        <v>45</v>
      </c>
      <c r="I286" s="802">
        <v>36</v>
      </c>
      <c r="J286" s="787">
        <f t="shared" si="52"/>
        <v>26</v>
      </c>
      <c r="K286" s="787">
        <f t="shared" si="53"/>
        <v>36</v>
      </c>
      <c r="L286" s="930"/>
      <c r="M286" s="931"/>
      <c r="N286" s="931"/>
      <c r="O286" s="932"/>
      <c r="Q286" s="366" t="s">
        <v>2089</v>
      </c>
      <c r="R286" s="20"/>
      <c r="S286" s="20"/>
      <c r="T286" s="20"/>
      <c r="U286" s="20"/>
      <c r="V286" s="20"/>
      <c r="W286" s="20"/>
      <c r="X286" s="20"/>
      <c r="Y286" s="20"/>
      <c r="Z286" s="10"/>
      <c r="AA286" s="20" t="s">
        <v>532</v>
      </c>
      <c r="AB286" s="20"/>
      <c r="AC286" s="20"/>
      <c r="AD286" s="20"/>
      <c r="AE286" s="21"/>
    </row>
    <row r="287" spans="1:31" ht="15" customHeight="1" x14ac:dyDescent="0.2">
      <c r="A287" s="358">
        <v>10</v>
      </c>
      <c r="B287" s="54" t="s">
        <v>2061</v>
      </c>
      <c r="C287" s="800">
        <v>26</v>
      </c>
      <c r="D287" s="800">
        <v>10</v>
      </c>
      <c r="E287" s="800">
        <v>5</v>
      </c>
      <c r="F287" s="800">
        <v>11</v>
      </c>
      <c r="G287" s="800">
        <v>34</v>
      </c>
      <c r="H287" s="800">
        <v>49</v>
      </c>
      <c r="I287" s="802">
        <v>35</v>
      </c>
      <c r="J287" s="787">
        <f t="shared" si="52"/>
        <v>26</v>
      </c>
      <c r="K287" s="787">
        <f t="shared" si="53"/>
        <v>35</v>
      </c>
      <c r="L287" s="930"/>
      <c r="M287" s="931"/>
      <c r="N287" s="931"/>
      <c r="O287" s="932"/>
      <c r="Q287" s="366" t="s">
        <v>544</v>
      </c>
      <c r="R287" s="20"/>
      <c r="S287" s="20"/>
      <c r="T287" s="20"/>
      <c r="U287" s="20"/>
      <c r="V287" s="20"/>
      <c r="W287" s="20"/>
      <c r="X287" s="20"/>
      <c r="Y287" s="20"/>
      <c r="Z287" s="20" t="s">
        <v>532</v>
      </c>
      <c r="AA287" s="10"/>
      <c r="AB287" s="20"/>
      <c r="AC287" s="20"/>
      <c r="AD287" s="20"/>
      <c r="AE287" s="21"/>
    </row>
    <row r="288" spans="1:31" ht="15" customHeight="1" x14ac:dyDescent="0.2">
      <c r="A288" s="358">
        <v>11</v>
      </c>
      <c r="B288" s="54" t="s">
        <v>575</v>
      </c>
      <c r="C288" s="800">
        <v>26</v>
      </c>
      <c r="D288" s="800">
        <v>8</v>
      </c>
      <c r="E288" s="800">
        <v>7</v>
      </c>
      <c r="F288" s="800">
        <v>11</v>
      </c>
      <c r="G288" s="800">
        <v>33</v>
      </c>
      <c r="H288" s="800">
        <v>42</v>
      </c>
      <c r="I288" s="802">
        <v>31</v>
      </c>
      <c r="J288" s="787">
        <f t="shared" si="52"/>
        <v>26</v>
      </c>
      <c r="K288" s="787">
        <f t="shared" si="53"/>
        <v>31</v>
      </c>
      <c r="L288" s="930"/>
      <c r="M288" s="931"/>
      <c r="N288" s="931"/>
      <c r="O288" s="932"/>
      <c r="Q288" s="366" t="s">
        <v>591</v>
      </c>
      <c r="R288" s="20"/>
      <c r="S288" s="20"/>
      <c r="T288" s="20"/>
      <c r="U288" s="20"/>
      <c r="V288" s="20"/>
      <c r="W288" s="20"/>
      <c r="X288" s="20"/>
      <c r="Y288" s="20"/>
      <c r="Z288" s="20"/>
      <c r="AA288" s="20"/>
      <c r="AB288" s="10"/>
      <c r="AC288" s="20"/>
      <c r="AD288" s="20"/>
      <c r="AE288" s="21"/>
    </row>
    <row r="289" spans="1:31" ht="15" customHeight="1" x14ac:dyDescent="0.2">
      <c r="A289" s="358">
        <v>12</v>
      </c>
      <c r="B289" s="54" t="s">
        <v>2094</v>
      </c>
      <c r="C289" s="800">
        <v>26</v>
      </c>
      <c r="D289" s="800">
        <v>8</v>
      </c>
      <c r="E289" s="800">
        <v>5</v>
      </c>
      <c r="F289" s="800">
        <v>13</v>
      </c>
      <c r="G289" s="800">
        <v>31</v>
      </c>
      <c r="H289" s="800">
        <v>44</v>
      </c>
      <c r="I289" s="802">
        <v>29</v>
      </c>
      <c r="J289" s="787">
        <f t="shared" si="52"/>
        <v>26</v>
      </c>
      <c r="K289" s="787">
        <f t="shared" si="53"/>
        <v>29</v>
      </c>
      <c r="L289" s="930"/>
      <c r="M289" s="931"/>
      <c r="N289" s="931"/>
      <c r="O289" s="932"/>
      <c r="Q289" s="366" t="s">
        <v>702</v>
      </c>
      <c r="R289" s="20"/>
      <c r="S289" s="20"/>
      <c r="T289" s="20"/>
      <c r="U289" s="20"/>
      <c r="V289" s="20"/>
      <c r="W289" s="20"/>
      <c r="X289" s="20"/>
      <c r="Y289" s="20"/>
      <c r="Z289" s="20"/>
      <c r="AA289" s="20"/>
      <c r="AB289" s="20"/>
      <c r="AC289" s="10"/>
      <c r="AD289" s="20"/>
      <c r="AE289" s="21"/>
    </row>
    <row r="290" spans="1:31" ht="15" customHeight="1" x14ac:dyDescent="0.2">
      <c r="A290" s="358">
        <v>13</v>
      </c>
      <c r="B290" s="54" t="s">
        <v>737</v>
      </c>
      <c r="C290" s="800">
        <v>26</v>
      </c>
      <c r="D290" s="800">
        <v>6</v>
      </c>
      <c r="E290" s="800">
        <v>4</v>
      </c>
      <c r="F290" s="800">
        <v>16</v>
      </c>
      <c r="G290" s="800">
        <v>33</v>
      </c>
      <c r="H290" s="800">
        <v>53</v>
      </c>
      <c r="I290" s="802">
        <v>22</v>
      </c>
      <c r="J290" s="787">
        <f t="shared" si="52"/>
        <v>26</v>
      </c>
      <c r="K290" s="787">
        <f t="shared" si="53"/>
        <v>22</v>
      </c>
      <c r="L290" s="930"/>
      <c r="M290" s="931"/>
      <c r="N290" s="931"/>
      <c r="O290" s="932"/>
      <c r="Q290" s="366" t="s">
        <v>813</v>
      </c>
      <c r="R290" s="20"/>
      <c r="S290" s="20"/>
      <c r="T290" s="20"/>
      <c r="U290" s="20"/>
      <c r="V290" s="20"/>
      <c r="W290" s="20"/>
      <c r="X290" s="20"/>
      <c r="Y290" s="20"/>
      <c r="Z290" s="20"/>
      <c r="AA290" s="20"/>
      <c r="AB290" s="20"/>
      <c r="AC290" s="20"/>
      <c r="AD290" s="10"/>
      <c r="AE290" s="21"/>
    </row>
    <row r="291" spans="1:31" ht="15" customHeight="1" thickBot="1" x14ac:dyDescent="0.25">
      <c r="A291" s="359">
        <v>14</v>
      </c>
      <c r="B291" s="55" t="s">
        <v>906</v>
      </c>
      <c r="C291" s="801">
        <v>26</v>
      </c>
      <c r="D291" s="801">
        <v>4</v>
      </c>
      <c r="E291" s="801">
        <v>6</v>
      </c>
      <c r="F291" s="801">
        <v>16</v>
      </c>
      <c r="G291" s="801">
        <v>23</v>
      </c>
      <c r="H291" s="801">
        <v>52</v>
      </c>
      <c r="I291" s="803">
        <v>18</v>
      </c>
      <c r="J291" s="787">
        <f t="shared" si="52"/>
        <v>26</v>
      </c>
      <c r="K291" s="787">
        <f t="shared" si="53"/>
        <v>18</v>
      </c>
      <c r="L291" s="933"/>
      <c r="M291" s="934"/>
      <c r="N291" s="934"/>
      <c r="O291" s="935"/>
      <c r="Q291" s="367" t="s">
        <v>547</v>
      </c>
      <c r="R291" s="23"/>
      <c r="S291" s="23"/>
      <c r="T291" s="23"/>
      <c r="U291" s="23"/>
      <c r="V291" s="23"/>
      <c r="W291" s="23"/>
      <c r="X291" s="23"/>
      <c r="Y291" s="23"/>
      <c r="Z291" s="23"/>
      <c r="AA291" s="23"/>
      <c r="AB291" s="23"/>
      <c r="AC291" s="23"/>
      <c r="AD291" s="23"/>
      <c r="AE291" s="15"/>
    </row>
    <row r="292" spans="1:31" ht="15" customHeight="1" x14ac:dyDescent="0.2">
      <c r="C292" s="787">
        <v>364</v>
      </c>
      <c r="D292" s="787">
        <v>145</v>
      </c>
      <c r="E292" s="787">
        <v>74</v>
      </c>
      <c r="F292" s="787">
        <v>145</v>
      </c>
      <c r="G292" s="787">
        <v>604</v>
      </c>
      <c r="H292" s="787">
        <v>604</v>
      </c>
      <c r="I292" s="787">
        <v>509</v>
      </c>
      <c r="J292" s="787">
        <f t="shared" si="52"/>
        <v>364</v>
      </c>
      <c r="K292" s="787">
        <f t="shared" si="53"/>
        <v>509</v>
      </c>
    </row>
    <row r="293" spans="1:31" ht="15" customHeight="1" thickBot="1" x14ac:dyDescent="0.25">
      <c r="Q293"/>
      <c r="R293"/>
      <c r="S293"/>
      <c r="T293"/>
      <c r="U293"/>
      <c r="V293"/>
      <c r="W293"/>
      <c r="X293"/>
      <c r="Y293"/>
      <c r="Z293"/>
      <c r="AA293"/>
      <c r="AB293"/>
      <c r="AC293"/>
      <c r="AD293"/>
    </row>
    <row r="294" spans="1:31" ht="15" customHeight="1" thickBot="1" x14ac:dyDescent="0.25">
      <c r="A294" s="1332" t="s">
        <v>2434</v>
      </c>
      <c r="B294" s="1333"/>
      <c r="C294" s="1333"/>
      <c r="D294" s="1333"/>
      <c r="E294" s="1333"/>
      <c r="F294" s="1334"/>
      <c r="G294" s="1335" t="s">
        <v>2443</v>
      </c>
      <c r="H294" s="1336"/>
      <c r="I294" s="1337"/>
      <c r="L294" s="952" t="s">
        <v>538</v>
      </c>
      <c r="M294" s="953"/>
      <c r="N294" s="953"/>
      <c r="O294" s="954"/>
    </row>
    <row r="295" spans="1:31" ht="15" customHeight="1" thickBot="1" x14ac:dyDescent="0.25">
      <c r="A295" s="688" t="s">
        <v>496</v>
      </c>
      <c r="B295" s="689" t="s">
        <v>497</v>
      </c>
      <c r="C295" s="690" t="s">
        <v>498</v>
      </c>
      <c r="D295" s="690" t="s">
        <v>499</v>
      </c>
      <c r="E295" s="690" t="s">
        <v>500</v>
      </c>
      <c r="F295" s="690" t="s">
        <v>501</v>
      </c>
      <c r="G295" s="691" t="s">
        <v>502</v>
      </c>
      <c r="H295" s="691" t="s">
        <v>503</v>
      </c>
      <c r="I295" s="692" t="s">
        <v>504</v>
      </c>
      <c r="L295" s="955"/>
      <c r="M295" s="956"/>
      <c r="N295" s="956"/>
      <c r="O295" s="957"/>
      <c r="Q295" s="24" t="s">
        <v>2600</v>
      </c>
      <c r="R295" s="683" t="s">
        <v>241</v>
      </c>
      <c r="S295" s="683" t="s">
        <v>1196</v>
      </c>
      <c r="T295" s="683" t="s">
        <v>1503</v>
      </c>
      <c r="U295" s="683" t="s">
        <v>1784</v>
      </c>
      <c r="V295" s="683" t="s">
        <v>500</v>
      </c>
      <c r="W295" s="683" t="s">
        <v>511</v>
      </c>
      <c r="X295" s="683" t="s">
        <v>1088</v>
      </c>
      <c r="Y295" s="683" t="s">
        <v>242</v>
      </c>
      <c r="Z295" s="683" t="s">
        <v>610</v>
      </c>
      <c r="AA295" s="683" t="s">
        <v>1089</v>
      </c>
      <c r="AB295" s="683" t="s">
        <v>544</v>
      </c>
      <c r="AC295" s="683" t="s">
        <v>1587</v>
      </c>
      <c r="AD295" s="684" t="s">
        <v>727</v>
      </c>
    </row>
    <row r="296" spans="1:31" ht="15" customHeight="1" x14ac:dyDescent="0.2">
      <c r="A296" s="703">
        <v>1</v>
      </c>
      <c r="B296" s="126" t="s">
        <v>1092</v>
      </c>
      <c r="C296" s="804">
        <v>24</v>
      </c>
      <c r="D296" s="804">
        <v>22</v>
      </c>
      <c r="E296" s="804">
        <v>2</v>
      </c>
      <c r="F296" s="804">
        <v>0</v>
      </c>
      <c r="G296" s="804">
        <v>87</v>
      </c>
      <c r="H296" s="804">
        <v>16</v>
      </c>
      <c r="I296" s="805">
        <v>68</v>
      </c>
      <c r="J296" s="787">
        <f t="shared" si="52"/>
        <v>24</v>
      </c>
      <c r="K296" s="787">
        <f t="shared" si="53"/>
        <v>68</v>
      </c>
      <c r="L296" s="927"/>
      <c r="M296" s="928"/>
      <c r="N296" s="928"/>
      <c r="O296" s="929"/>
      <c r="Q296" s="681" t="s">
        <v>241</v>
      </c>
      <c r="R296" s="10"/>
      <c r="S296" s="20"/>
      <c r="T296" s="20"/>
      <c r="U296" s="20"/>
      <c r="V296" s="20"/>
      <c r="W296" s="20"/>
      <c r="X296" s="20"/>
      <c r="Y296" s="20"/>
      <c r="Z296" s="20"/>
      <c r="AA296" s="20"/>
      <c r="AB296" s="20"/>
      <c r="AC296" s="20"/>
      <c r="AD296" s="21"/>
    </row>
    <row r="297" spans="1:31" ht="15" customHeight="1" x14ac:dyDescent="0.2">
      <c r="A297" s="685">
        <v>2</v>
      </c>
      <c r="B297" s="129" t="s">
        <v>291</v>
      </c>
      <c r="C297" s="800">
        <v>24</v>
      </c>
      <c r="D297" s="800">
        <v>18</v>
      </c>
      <c r="E297" s="800">
        <v>0</v>
      </c>
      <c r="F297" s="800">
        <v>6</v>
      </c>
      <c r="G297" s="800">
        <v>66</v>
      </c>
      <c r="H297" s="800">
        <v>38</v>
      </c>
      <c r="I297" s="802">
        <v>54</v>
      </c>
      <c r="J297" s="787">
        <f t="shared" si="52"/>
        <v>24</v>
      </c>
      <c r="K297" s="787">
        <f t="shared" si="53"/>
        <v>54</v>
      </c>
      <c r="L297" s="930"/>
      <c r="M297" s="931"/>
      <c r="N297" s="931"/>
      <c r="O297" s="932"/>
      <c r="Q297" s="681" t="s">
        <v>1196</v>
      </c>
      <c r="R297" s="20"/>
      <c r="S297" s="10"/>
      <c r="T297" s="20"/>
      <c r="U297" s="20"/>
      <c r="V297" s="20"/>
      <c r="W297" s="20"/>
      <c r="X297" s="20"/>
      <c r="Y297" s="20"/>
      <c r="Z297" s="20"/>
      <c r="AA297" s="20"/>
      <c r="AB297" s="20"/>
      <c r="AC297" s="20"/>
      <c r="AD297" s="21"/>
    </row>
    <row r="298" spans="1:31" ht="15" customHeight="1" x14ac:dyDescent="0.2">
      <c r="A298" s="685">
        <v>3</v>
      </c>
      <c r="B298" s="129" t="s">
        <v>1093</v>
      </c>
      <c r="C298" s="800">
        <v>24</v>
      </c>
      <c r="D298" s="800">
        <v>13</v>
      </c>
      <c r="E298" s="800">
        <v>5</v>
      </c>
      <c r="F298" s="800">
        <v>6</v>
      </c>
      <c r="G298" s="800">
        <v>69</v>
      </c>
      <c r="H298" s="800">
        <v>35</v>
      </c>
      <c r="I298" s="802">
        <v>44</v>
      </c>
      <c r="J298" s="787">
        <f t="shared" si="52"/>
        <v>24</v>
      </c>
      <c r="K298" s="787">
        <f t="shared" si="53"/>
        <v>44</v>
      </c>
      <c r="L298" s="930"/>
      <c r="M298" s="931"/>
      <c r="N298" s="931"/>
      <c r="O298" s="932"/>
      <c r="Q298" s="681" t="s">
        <v>1503</v>
      </c>
      <c r="R298" s="20"/>
      <c r="S298" s="20"/>
      <c r="T298" s="10"/>
      <c r="U298" s="20"/>
      <c r="V298" s="20"/>
      <c r="W298" s="20"/>
      <c r="X298" s="20"/>
      <c r="Y298" s="20"/>
      <c r="Z298" s="20"/>
      <c r="AA298" s="20"/>
      <c r="AB298" s="20"/>
      <c r="AC298" s="20"/>
      <c r="AD298" s="21"/>
    </row>
    <row r="299" spans="1:31" ht="15" customHeight="1" x14ac:dyDescent="0.2">
      <c r="A299" s="685">
        <v>4</v>
      </c>
      <c r="B299" s="129" t="s">
        <v>2204</v>
      </c>
      <c r="C299" s="800">
        <v>24</v>
      </c>
      <c r="D299" s="800">
        <v>13</v>
      </c>
      <c r="E299" s="800">
        <v>2</v>
      </c>
      <c r="F299" s="800">
        <v>9</v>
      </c>
      <c r="G299" s="800">
        <v>45</v>
      </c>
      <c r="H299" s="800">
        <v>46</v>
      </c>
      <c r="I299" s="802">
        <v>41</v>
      </c>
      <c r="J299" s="787">
        <f t="shared" si="52"/>
        <v>24</v>
      </c>
      <c r="K299" s="787">
        <f t="shared" si="53"/>
        <v>41</v>
      </c>
      <c r="L299" s="930"/>
      <c r="M299" s="931"/>
      <c r="N299" s="931"/>
      <c r="O299" s="932"/>
      <c r="Q299" s="681" t="s">
        <v>1784</v>
      </c>
      <c r="R299" s="20"/>
      <c r="S299" s="20"/>
      <c r="T299" s="20"/>
      <c r="U299" s="10"/>
      <c r="V299" s="20"/>
      <c r="W299" s="20"/>
      <c r="X299" s="20"/>
      <c r="Y299" s="20"/>
      <c r="Z299" s="20"/>
      <c r="AA299" s="20"/>
      <c r="AB299" s="20"/>
      <c r="AC299" s="20"/>
      <c r="AD299" s="21"/>
    </row>
    <row r="300" spans="1:31" ht="15" customHeight="1" x14ac:dyDescent="0.2">
      <c r="A300" s="685">
        <v>5</v>
      </c>
      <c r="B300" s="129" t="s">
        <v>244</v>
      </c>
      <c r="C300" s="800">
        <v>24</v>
      </c>
      <c r="D300" s="800">
        <v>11</v>
      </c>
      <c r="E300" s="800">
        <v>6</v>
      </c>
      <c r="F300" s="800">
        <v>7</v>
      </c>
      <c r="G300" s="800">
        <v>42</v>
      </c>
      <c r="H300" s="800">
        <v>39</v>
      </c>
      <c r="I300" s="802">
        <v>39</v>
      </c>
      <c r="J300" s="787">
        <f t="shared" si="52"/>
        <v>24</v>
      </c>
      <c r="K300" s="787">
        <f t="shared" si="53"/>
        <v>39</v>
      </c>
      <c r="L300" s="930"/>
      <c r="M300" s="931"/>
      <c r="N300" s="931"/>
      <c r="O300" s="932"/>
      <c r="Q300" s="681" t="s">
        <v>500</v>
      </c>
      <c r="R300" s="20"/>
      <c r="S300" s="20"/>
      <c r="T300" s="20"/>
      <c r="U300" s="20"/>
      <c r="V300" s="10"/>
      <c r="W300" s="20" t="s">
        <v>532</v>
      </c>
      <c r="X300" s="20"/>
      <c r="Y300" s="20"/>
      <c r="Z300" s="20"/>
      <c r="AA300" s="20"/>
      <c r="AB300" s="20"/>
      <c r="AC300" s="20"/>
      <c r="AD300" s="21"/>
    </row>
    <row r="301" spans="1:31" ht="15" customHeight="1" x14ac:dyDescent="0.2">
      <c r="A301" s="685">
        <v>6</v>
      </c>
      <c r="B301" s="129" t="s">
        <v>1548</v>
      </c>
      <c r="C301" s="800">
        <v>24</v>
      </c>
      <c r="D301" s="800">
        <v>10</v>
      </c>
      <c r="E301" s="800">
        <v>5</v>
      </c>
      <c r="F301" s="800">
        <v>9</v>
      </c>
      <c r="G301" s="800">
        <v>55</v>
      </c>
      <c r="H301" s="800">
        <v>40</v>
      </c>
      <c r="I301" s="802">
        <v>35</v>
      </c>
      <c r="J301" s="787">
        <f t="shared" si="52"/>
        <v>24</v>
      </c>
      <c r="K301" s="787">
        <f t="shared" si="53"/>
        <v>35</v>
      </c>
      <c r="L301" s="930"/>
      <c r="M301" s="931"/>
      <c r="N301" s="931"/>
      <c r="O301" s="932"/>
      <c r="Q301" s="681" t="s">
        <v>511</v>
      </c>
      <c r="R301" s="20"/>
      <c r="S301" s="20"/>
      <c r="T301" s="20"/>
      <c r="U301" s="20"/>
      <c r="V301" s="20" t="s">
        <v>532</v>
      </c>
      <c r="W301" s="10"/>
      <c r="X301" s="20"/>
      <c r="Y301" s="20"/>
      <c r="Z301" s="20"/>
      <c r="AA301" s="20"/>
      <c r="AB301" s="20"/>
      <c r="AC301" s="20"/>
      <c r="AD301" s="21"/>
    </row>
    <row r="302" spans="1:31" ht="15" customHeight="1" x14ac:dyDescent="0.2">
      <c r="A302" s="685">
        <v>7</v>
      </c>
      <c r="B302" s="129" t="s">
        <v>1139</v>
      </c>
      <c r="C302" s="800">
        <v>24</v>
      </c>
      <c r="D302" s="800">
        <v>10</v>
      </c>
      <c r="E302" s="800">
        <v>4</v>
      </c>
      <c r="F302" s="800">
        <v>10</v>
      </c>
      <c r="G302" s="800">
        <v>49</v>
      </c>
      <c r="H302" s="800">
        <v>34</v>
      </c>
      <c r="I302" s="802">
        <v>34</v>
      </c>
      <c r="J302" s="787">
        <f t="shared" si="52"/>
        <v>24</v>
      </c>
      <c r="K302" s="787">
        <f t="shared" si="53"/>
        <v>34</v>
      </c>
      <c r="L302" s="930"/>
      <c r="M302" s="931"/>
      <c r="N302" s="931"/>
      <c r="O302" s="932"/>
      <c r="Q302" s="681" t="s">
        <v>1088</v>
      </c>
      <c r="R302" s="20"/>
      <c r="S302" s="20"/>
      <c r="T302" s="20"/>
      <c r="U302" s="20"/>
      <c r="V302" s="20"/>
      <c r="W302" s="20"/>
      <c r="X302" s="10"/>
      <c r="Y302" s="20"/>
      <c r="Z302" s="20"/>
      <c r="AA302" s="20"/>
      <c r="AB302" s="20"/>
      <c r="AC302" s="20"/>
      <c r="AD302" s="21"/>
    </row>
    <row r="303" spans="1:31" ht="15" customHeight="1" x14ac:dyDescent="0.2">
      <c r="A303" s="685">
        <v>8</v>
      </c>
      <c r="B303" s="129" t="s">
        <v>1090</v>
      </c>
      <c r="C303" s="800">
        <v>24</v>
      </c>
      <c r="D303" s="800">
        <v>9</v>
      </c>
      <c r="E303" s="800">
        <v>4</v>
      </c>
      <c r="F303" s="800">
        <v>11</v>
      </c>
      <c r="G303" s="800">
        <v>51</v>
      </c>
      <c r="H303" s="800">
        <v>47</v>
      </c>
      <c r="I303" s="802">
        <v>31</v>
      </c>
      <c r="J303" s="787">
        <f t="shared" si="52"/>
        <v>24</v>
      </c>
      <c r="K303" s="787">
        <f t="shared" si="53"/>
        <v>31</v>
      </c>
      <c r="L303" s="930"/>
      <c r="M303" s="931"/>
      <c r="N303" s="931"/>
      <c r="O303" s="932"/>
      <c r="Q303" s="681" t="s">
        <v>242</v>
      </c>
      <c r="R303" s="20"/>
      <c r="S303" s="20"/>
      <c r="T303" s="20"/>
      <c r="U303" s="20"/>
      <c r="V303" s="20"/>
      <c r="W303" s="20"/>
      <c r="X303" s="20"/>
      <c r="Y303" s="10"/>
      <c r="Z303" s="20"/>
      <c r="AA303" s="20"/>
      <c r="AB303" s="20"/>
      <c r="AC303" s="20"/>
      <c r="AD303" s="21"/>
    </row>
    <row r="304" spans="1:31" ht="15" customHeight="1" x14ac:dyDescent="0.2">
      <c r="A304" s="685">
        <v>9</v>
      </c>
      <c r="B304" s="129" t="s">
        <v>1200</v>
      </c>
      <c r="C304" s="800">
        <v>24</v>
      </c>
      <c r="D304" s="800">
        <v>8</v>
      </c>
      <c r="E304" s="800">
        <v>3</v>
      </c>
      <c r="F304" s="800">
        <v>13</v>
      </c>
      <c r="G304" s="800">
        <v>47</v>
      </c>
      <c r="H304" s="800">
        <v>53</v>
      </c>
      <c r="I304" s="802">
        <v>27</v>
      </c>
      <c r="J304" s="787">
        <f t="shared" si="52"/>
        <v>24</v>
      </c>
      <c r="K304" s="787">
        <f t="shared" si="53"/>
        <v>27</v>
      </c>
      <c r="L304" s="930"/>
      <c r="M304" s="931"/>
      <c r="N304" s="931"/>
      <c r="O304" s="932"/>
      <c r="Q304" s="681" t="s">
        <v>610</v>
      </c>
      <c r="R304" s="20"/>
      <c r="S304" s="20"/>
      <c r="T304" s="20"/>
      <c r="U304" s="20"/>
      <c r="V304" s="20"/>
      <c r="W304" s="20"/>
      <c r="X304" s="20"/>
      <c r="Y304" s="20"/>
      <c r="Z304" s="10"/>
      <c r="AA304" s="20"/>
      <c r="AB304" s="20"/>
      <c r="AC304" s="20"/>
      <c r="AD304" s="21"/>
    </row>
    <row r="305" spans="1:35" ht="15" customHeight="1" x14ac:dyDescent="0.2">
      <c r="A305" s="685">
        <v>10</v>
      </c>
      <c r="B305" s="129" t="s">
        <v>245</v>
      </c>
      <c r="C305" s="800">
        <v>24</v>
      </c>
      <c r="D305" s="800">
        <v>7</v>
      </c>
      <c r="E305" s="800">
        <v>6</v>
      </c>
      <c r="F305" s="800">
        <v>11</v>
      </c>
      <c r="G305" s="800">
        <v>44</v>
      </c>
      <c r="H305" s="800">
        <v>52</v>
      </c>
      <c r="I305" s="802">
        <v>27</v>
      </c>
      <c r="J305" s="787">
        <f t="shared" si="52"/>
        <v>24</v>
      </c>
      <c r="K305" s="787">
        <f t="shared" si="53"/>
        <v>27</v>
      </c>
      <c r="L305" s="930"/>
      <c r="M305" s="931"/>
      <c r="N305" s="931"/>
      <c r="O305" s="932"/>
      <c r="Q305" s="681" t="s">
        <v>1089</v>
      </c>
      <c r="R305" s="20"/>
      <c r="S305" s="20"/>
      <c r="T305" s="20"/>
      <c r="U305" s="20"/>
      <c r="V305" s="20"/>
      <c r="W305" s="20"/>
      <c r="X305" s="20"/>
      <c r="Y305" s="20"/>
      <c r="Z305" s="20"/>
      <c r="AA305" s="10"/>
      <c r="AB305" s="20" t="s">
        <v>532</v>
      </c>
      <c r="AC305" s="20"/>
      <c r="AD305" s="21"/>
    </row>
    <row r="306" spans="1:35" ht="15" customHeight="1" x14ac:dyDescent="0.2">
      <c r="A306" s="685">
        <v>11</v>
      </c>
      <c r="B306" s="129" t="s">
        <v>1589</v>
      </c>
      <c r="C306" s="800">
        <v>24</v>
      </c>
      <c r="D306" s="800">
        <v>6</v>
      </c>
      <c r="E306" s="800">
        <v>7</v>
      </c>
      <c r="F306" s="800">
        <v>11</v>
      </c>
      <c r="G306" s="800">
        <v>39</v>
      </c>
      <c r="H306" s="800">
        <v>74</v>
      </c>
      <c r="I306" s="802">
        <v>25</v>
      </c>
      <c r="J306" s="787">
        <f t="shared" si="52"/>
        <v>24</v>
      </c>
      <c r="K306" s="787">
        <f t="shared" si="53"/>
        <v>25</v>
      </c>
      <c r="L306" s="930"/>
      <c r="M306" s="931"/>
      <c r="N306" s="931"/>
      <c r="O306" s="932"/>
      <c r="Q306" s="681" t="s">
        <v>544</v>
      </c>
      <c r="R306" s="20"/>
      <c r="S306" s="20"/>
      <c r="T306" s="20"/>
      <c r="U306" s="20"/>
      <c r="V306" s="20"/>
      <c r="W306" s="20"/>
      <c r="X306" s="20"/>
      <c r="Y306" s="20"/>
      <c r="Z306" s="20"/>
      <c r="AA306" s="20" t="s">
        <v>532</v>
      </c>
      <c r="AB306" s="10"/>
      <c r="AC306" s="20"/>
      <c r="AD306" s="21"/>
    </row>
    <row r="307" spans="1:35" ht="15" customHeight="1" x14ac:dyDescent="0.2">
      <c r="A307" s="685">
        <v>12</v>
      </c>
      <c r="B307" s="129" t="s">
        <v>616</v>
      </c>
      <c r="C307" s="800">
        <v>24</v>
      </c>
      <c r="D307" s="800">
        <v>2</v>
      </c>
      <c r="E307" s="800">
        <v>4</v>
      </c>
      <c r="F307" s="800">
        <v>18</v>
      </c>
      <c r="G307" s="800">
        <v>36</v>
      </c>
      <c r="H307" s="800">
        <v>85</v>
      </c>
      <c r="I307" s="802">
        <v>10</v>
      </c>
      <c r="J307" s="787">
        <f t="shared" si="52"/>
        <v>24</v>
      </c>
      <c r="K307" s="787">
        <f t="shared" si="53"/>
        <v>10</v>
      </c>
      <c r="L307" s="930"/>
      <c r="M307" s="931"/>
      <c r="N307" s="931"/>
      <c r="O307" s="932"/>
      <c r="Q307" s="681" t="s">
        <v>1587</v>
      </c>
      <c r="R307" s="20"/>
      <c r="S307" s="20"/>
      <c r="T307" s="20"/>
      <c r="U307" s="20"/>
      <c r="V307" s="20"/>
      <c r="W307" s="20"/>
      <c r="X307" s="20"/>
      <c r="Y307" s="20"/>
      <c r="Z307" s="20"/>
      <c r="AA307" s="20"/>
      <c r="AB307" s="20"/>
      <c r="AC307" s="10"/>
      <c r="AD307" s="21"/>
    </row>
    <row r="308" spans="1:35" ht="15" customHeight="1" thickBot="1" x14ac:dyDescent="0.25">
      <c r="A308" s="686">
        <v>13</v>
      </c>
      <c r="B308" s="130" t="s">
        <v>1497</v>
      </c>
      <c r="C308" s="801">
        <v>24</v>
      </c>
      <c r="D308" s="801">
        <v>0</v>
      </c>
      <c r="E308" s="801">
        <v>6</v>
      </c>
      <c r="F308" s="801">
        <v>18</v>
      </c>
      <c r="G308" s="801">
        <v>24</v>
      </c>
      <c r="H308" s="801">
        <v>95</v>
      </c>
      <c r="I308" s="803">
        <v>6</v>
      </c>
      <c r="J308" s="787">
        <f t="shared" si="52"/>
        <v>24</v>
      </c>
      <c r="K308" s="787">
        <f t="shared" si="53"/>
        <v>6</v>
      </c>
      <c r="L308" s="933"/>
      <c r="M308" s="934"/>
      <c r="N308" s="934"/>
      <c r="O308" s="935"/>
      <c r="Q308" s="682" t="s">
        <v>727</v>
      </c>
      <c r="R308" s="23"/>
      <c r="S308" s="23"/>
      <c r="T308" s="23"/>
      <c r="U308" s="23"/>
      <c r="V308" s="23"/>
      <c r="W308" s="23"/>
      <c r="X308" s="23"/>
      <c r="Y308" s="23"/>
      <c r="Z308" s="23"/>
      <c r="AA308" s="23"/>
      <c r="AB308" s="23"/>
      <c r="AC308" s="23"/>
      <c r="AD308" s="15"/>
    </row>
    <row r="309" spans="1:35" ht="15" customHeight="1" x14ac:dyDescent="0.2">
      <c r="C309" s="787">
        <v>312</v>
      </c>
      <c r="D309" s="787">
        <v>129</v>
      </c>
      <c r="E309" s="787">
        <v>54</v>
      </c>
      <c r="F309" s="787">
        <v>129</v>
      </c>
      <c r="G309" s="787">
        <v>654</v>
      </c>
      <c r="H309" s="787">
        <v>654</v>
      </c>
      <c r="I309" s="787">
        <v>441</v>
      </c>
      <c r="J309" s="787">
        <f t="shared" si="52"/>
        <v>312</v>
      </c>
      <c r="K309" s="787">
        <f t="shared" si="53"/>
        <v>441</v>
      </c>
    </row>
    <row r="310" spans="1:35" ht="15" customHeight="1" thickBot="1" x14ac:dyDescent="0.25"/>
    <row r="311" spans="1:35" ht="15" customHeight="1" thickBot="1" x14ac:dyDescent="0.25">
      <c r="A311" s="1239" t="s">
        <v>2435</v>
      </c>
      <c r="B311" s="1240"/>
      <c r="C311" s="1240"/>
      <c r="D311" s="1240"/>
      <c r="E311" s="1240"/>
      <c r="F311" s="1241"/>
      <c r="G311" s="1236" t="s">
        <v>2443</v>
      </c>
      <c r="H311" s="1237"/>
      <c r="I311" s="1238"/>
      <c r="L311" s="952" t="s">
        <v>538</v>
      </c>
      <c r="M311" s="953"/>
      <c r="N311" s="953"/>
      <c r="O311" s="954"/>
    </row>
    <row r="312" spans="1:35" ht="15" customHeight="1" thickBot="1" x14ac:dyDescent="0.25">
      <c r="A312" s="508" t="s">
        <v>496</v>
      </c>
      <c r="B312" s="509" t="s">
        <v>497</v>
      </c>
      <c r="C312" s="510" t="s">
        <v>498</v>
      </c>
      <c r="D312" s="510" t="s">
        <v>499</v>
      </c>
      <c r="E312" s="510" t="s">
        <v>500</v>
      </c>
      <c r="F312" s="510" t="s">
        <v>501</v>
      </c>
      <c r="G312" s="511" t="s">
        <v>502</v>
      </c>
      <c r="H312" s="511" t="s">
        <v>503</v>
      </c>
      <c r="I312" s="512" t="s">
        <v>504</v>
      </c>
      <c r="L312" s="955"/>
      <c r="M312" s="956"/>
      <c r="N312" s="956"/>
      <c r="O312" s="957"/>
      <c r="Q312" s="24" t="s">
        <v>2600</v>
      </c>
      <c r="R312" s="420" t="s">
        <v>564</v>
      </c>
      <c r="S312" s="420" t="s">
        <v>902</v>
      </c>
      <c r="T312" s="420" t="s">
        <v>158</v>
      </c>
      <c r="U312" s="420" t="s">
        <v>511</v>
      </c>
      <c r="V312" s="420" t="s">
        <v>322</v>
      </c>
      <c r="W312" s="420" t="s">
        <v>501</v>
      </c>
      <c r="X312" s="420" t="s">
        <v>769</v>
      </c>
      <c r="Y312" s="420" t="s">
        <v>704</v>
      </c>
      <c r="Z312" s="420" t="s">
        <v>1313</v>
      </c>
      <c r="AA312" s="420" t="s">
        <v>153</v>
      </c>
      <c r="AB312" s="420" t="s">
        <v>1306</v>
      </c>
      <c r="AC312" s="421" t="s">
        <v>1214</v>
      </c>
      <c r="AI312" s="818" t="s">
        <v>532</v>
      </c>
    </row>
    <row r="313" spans="1:35" ht="15" customHeight="1" x14ac:dyDescent="0.2">
      <c r="A313" s="513">
        <v>1</v>
      </c>
      <c r="B313" s="126" t="s">
        <v>1923</v>
      </c>
      <c r="C313" s="804">
        <v>22</v>
      </c>
      <c r="D313" s="804">
        <v>12</v>
      </c>
      <c r="E313" s="804">
        <v>6</v>
      </c>
      <c r="F313" s="804">
        <v>4</v>
      </c>
      <c r="G313" s="804">
        <v>37</v>
      </c>
      <c r="H313" s="804">
        <v>24</v>
      </c>
      <c r="I313" s="805">
        <v>42</v>
      </c>
      <c r="J313" s="787">
        <f t="shared" si="52"/>
        <v>22</v>
      </c>
      <c r="K313" s="787">
        <f t="shared" si="53"/>
        <v>42</v>
      </c>
      <c r="L313" s="927" t="s">
        <v>532</v>
      </c>
      <c r="M313" s="928"/>
      <c r="N313" s="928"/>
      <c r="O313" s="929"/>
      <c r="Q313" s="422" t="s">
        <v>564</v>
      </c>
      <c r="R313" s="10"/>
      <c r="S313" s="20"/>
      <c r="T313" s="20"/>
      <c r="U313" s="20"/>
      <c r="V313" s="20"/>
      <c r="W313" s="20"/>
      <c r="X313" s="20" t="s">
        <v>1642</v>
      </c>
      <c r="Y313" s="20"/>
      <c r="Z313" s="20"/>
      <c r="AA313" s="20"/>
      <c r="AB313" s="20"/>
      <c r="AC313" s="21"/>
      <c r="AI313" s="818" t="s">
        <v>532</v>
      </c>
    </row>
    <row r="314" spans="1:35" ht="15" customHeight="1" x14ac:dyDescent="0.2">
      <c r="A314" s="514">
        <v>2</v>
      </c>
      <c r="B314" s="129" t="s">
        <v>1808</v>
      </c>
      <c r="C314" s="800">
        <v>22</v>
      </c>
      <c r="D314" s="800">
        <v>12</v>
      </c>
      <c r="E314" s="800">
        <v>5</v>
      </c>
      <c r="F314" s="800">
        <v>5</v>
      </c>
      <c r="G314" s="800">
        <v>40</v>
      </c>
      <c r="H314" s="800">
        <v>28</v>
      </c>
      <c r="I314" s="802">
        <v>41</v>
      </c>
      <c r="J314" s="787">
        <f t="shared" si="52"/>
        <v>22</v>
      </c>
      <c r="K314" s="787">
        <f t="shared" si="53"/>
        <v>41</v>
      </c>
      <c r="L314" s="930"/>
      <c r="M314" s="931"/>
      <c r="N314" s="931"/>
      <c r="O314" s="932"/>
      <c r="Q314" s="422" t="s">
        <v>902</v>
      </c>
      <c r="R314" s="20"/>
      <c r="S314" s="10"/>
      <c r="T314" s="20"/>
      <c r="U314" s="20"/>
      <c r="V314" s="20"/>
      <c r="W314" s="20"/>
      <c r="X314" s="20" t="s">
        <v>1539</v>
      </c>
      <c r="Y314" s="20"/>
      <c r="Z314" s="20"/>
      <c r="AA314" s="20"/>
      <c r="AB314" s="20"/>
      <c r="AC314" s="21"/>
      <c r="AI314" s="818" t="s">
        <v>532</v>
      </c>
    </row>
    <row r="315" spans="1:35" ht="15" customHeight="1" x14ac:dyDescent="0.2">
      <c r="A315" s="514">
        <v>3</v>
      </c>
      <c r="B315" s="129" t="s">
        <v>767</v>
      </c>
      <c r="C315" s="800">
        <v>22</v>
      </c>
      <c r="D315" s="800">
        <v>11</v>
      </c>
      <c r="E315" s="800">
        <v>6</v>
      </c>
      <c r="F315" s="800">
        <v>5</v>
      </c>
      <c r="G315" s="800">
        <v>43</v>
      </c>
      <c r="H315" s="800">
        <v>31</v>
      </c>
      <c r="I315" s="802">
        <v>39</v>
      </c>
      <c r="J315" s="787">
        <f t="shared" si="52"/>
        <v>22</v>
      </c>
      <c r="K315" s="787">
        <f t="shared" si="53"/>
        <v>39</v>
      </c>
      <c r="L315" s="930"/>
      <c r="M315" s="931"/>
      <c r="N315" s="931"/>
      <c r="O315" s="932"/>
      <c r="Q315" s="422" t="s">
        <v>158</v>
      </c>
      <c r="R315" s="20"/>
      <c r="S315" s="20"/>
      <c r="T315" s="10"/>
      <c r="U315" s="20"/>
      <c r="V315" s="20"/>
      <c r="W315" s="20"/>
      <c r="X315" s="20" t="s">
        <v>1597</v>
      </c>
      <c r="Y315" s="20"/>
      <c r="Z315" s="20"/>
      <c r="AA315" s="20"/>
      <c r="AB315" s="20"/>
      <c r="AC315" s="21"/>
      <c r="AI315" s="818"/>
    </row>
    <row r="316" spans="1:35" ht="15" customHeight="1" x14ac:dyDescent="0.2">
      <c r="A316" s="514">
        <v>4</v>
      </c>
      <c r="B316" s="129" t="s">
        <v>42</v>
      </c>
      <c r="C316" s="800">
        <v>22</v>
      </c>
      <c r="D316" s="800">
        <v>10</v>
      </c>
      <c r="E316" s="800">
        <v>4</v>
      </c>
      <c r="F316" s="800">
        <v>8</v>
      </c>
      <c r="G316" s="800">
        <v>40</v>
      </c>
      <c r="H316" s="800">
        <v>28</v>
      </c>
      <c r="I316" s="802">
        <v>34</v>
      </c>
      <c r="J316" s="787">
        <f t="shared" si="52"/>
        <v>22</v>
      </c>
      <c r="K316" s="787">
        <f t="shared" si="53"/>
        <v>34</v>
      </c>
      <c r="L316" s="930"/>
      <c r="M316" s="931"/>
      <c r="N316" s="931"/>
      <c r="O316" s="932"/>
      <c r="Q316" s="422" t="s">
        <v>511</v>
      </c>
      <c r="R316" s="20"/>
      <c r="S316" s="20"/>
      <c r="T316" s="20"/>
      <c r="U316" s="10"/>
      <c r="V316" s="20"/>
      <c r="W316" s="20"/>
      <c r="X316" s="20" t="s">
        <v>1646</v>
      </c>
      <c r="Y316" s="20"/>
      <c r="Z316" s="20"/>
      <c r="AA316" s="20"/>
      <c r="AB316" s="20"/>
      <c r="AC316" s="21"/>
      <c r="AI316" s="818" t="s">
        <v>532</v>
      </c>
    </row>
    <row r="317" spans="1:35" ht="15" customHeight="1" x14ac:dyDescent="0.2">
      <c r="A317" s="514">
        <v>5</v>
      </c>
      <c r="B317" s="129" t="s">
        <v>1518</v>
      </c>
      <c r="C317" s="800">
        <v>22</v>
      </c>
      <c r="D317" s="800">
        <v>10</v>
      </c>
      <c r="E317" s="800">
        <v>4</v>
      </c>
      <c r="F317" s="800">
        <v>8</v>
      </c>
      <c r="G317" s="800">
        <v>32</v>
      </c>
      <c r="H317" s="800">
        <v>35</v>
      </c>
      <c r="I317" s="802">
        <v>34</v>
      </c>
      <c r="J317" s="787">
        <f t="shared" si="52"/>
        <v>22</v>
      </c>
      <c r="K317" s="787">
        <f t="shared" si="53"/>
        <v>34</v>
      </c>
      <c r="L317" s="930"/>
      <c r="M317" s="931"/>
      <c r="N317" s="931"/>
      <c r="O317" s="932"/>
      <c r="Q317" s="422" t="s">
        <v>322</v>
      </c>
      <c r="R317" s="20"/>
      <c r="S317" s="20"/>
      <c r="T317" s="20"/>
      <c r="U317" s="20"/>
      <c r="V317" s="10"/>
      <c r="W317" s="20" t="s">
        <v>532</v>
      </c>
      <c r="X317" s="20" t="s">
        <v>1493</v>
      </c>
      <c r="Y317" s="20"/>
      <c r="Z317" s="20"/>
      <c r="AA317" s="20"/>
      <c r="AB317" s="20"/>
      <c r="AC317" s="21"/>
      <c r="AI317" s="818" t="s">
        <v>532</v>
      </c>
    </row>
    <row r="318" spans="1:35" ht="15" customHeight="1" x14ac:dyDescent="0.2">
      <c r="A318" s="514">
        <v>6</v>
      </c>
      <c r="B318" s="129" t="s">
        <v>128</v>
      </c>
      <c r="C318" s="800">
        <v>22</v>
      </c>
      <c r="D318" s="800">
        <v>9</v>
      </c>
      <c r="E318" s="800">
        <v>6</v>
      </c>
      <c r="F318" s="800">
        <v>7</v>
      </c>
      <c r="G318" s="800">
        <v>51</v>
      </c>
      <c r="H318" s="800">
        <v>35</v>
      </c>
      <c r="I318" s="802">
        <v>33</v>
      </c>
      <c r="J318" s="787">
        <f t="shared" si="52"/>
        <v>22</v>
      </c>
      <c r="K318" s="787">
        <f t="shared" si="53"/>
        <v>33</v>
      </c>
      <c r="L318" s="930"/>
      <c r="M318" s="931"/>
      <c r="N318" s="931"/>
      <c r="O318" s="932"/>
      <c r="Q318" s="422" t="s">
        <v>501</v>
      </c>
      <c r="R318" s="20"/>
      <c r="S318" s="20"/>
      <c r="T318" s="20"/>
      <c r="U318" s="20"/>
      <c r="V318" s="20" t="s">
        <v>532</v>
      </c>
      <c r="W318" s="10"/>
      <c r="X318" s="20" t="s">
        <v>1489</v>
      </c>
      <c r="Y318" s="20"/>
      <c r="Z318" s="20"/>
      <c r="AA318" s="20"/>
      <c r="AB318" s="20"/>
      <c r="AC318" s="21"/>
      <c r="AI318" s="818" t="s">
        <v>532</v>
      </c>
    </row>
    <row r="319" spans="1:35" ht="15" customHeight="1" x14ac:dyDescent="0.2">
      <c r="A319" s="514">
        <v>7</v>
      </c>
      <c r="B319" s="129" t="s">
        <v>1307</v>
      </c>
      <c r="C319" s="800">
        <v>22</v>
      </c>
      <c r="D319" s="800">
        <v>10</v>
      </c>
      <c r="E319" s="800">
        <v>3</v>
      </c>
      <c r="F319" s="800">
        <v>9</v>
      </c>
      <c r="G319" s="800">
        <v>39</v>
      </c>
      <c r="H319" s="800">
        <v>29</v>
      </c>
      <c r="I319" s="802">
        <v>33</v>
      </c>
      <c r="J319" s="787">
        <f t="shared" si="52"/>
        <v>22</v>
      </c>
      <c r="K319" s="787">
        <f t="shared" si="53"/>
        <v>33</v>
      </c>
      <c r="L319" s="930"/>
      <c r="M319" s="931"/>
      <c r="N319" s="931"/>
      <c r="O319" s="932"/>
      <c r="Q319" s="422" t="s">
        <v>769</v>
      </c>
      <c r="R319" s="20" t="s">
        <v>1487</v>
      </c>
      <c r="S319" s="20" t="s">
        <v>1493</v>
      </c>
      <c r="T319" s="20" t="s">
        <v>1646</v>
      </c>
      <c r="U319" s="20" t="s">
        <v>1603</v>
      </c>
      <c r="V319" s="20" t="s">
        <v>1602</v>
      </c>
      <c r="W319" s="20" t="s">
        <v>1602</v>
      </c>
      <c r="X319" s="10"/>
      <c r="Y319" s="20" t="s">
        <v>1490</v>
      </c>
      <c r="Z319" s="20" t="s">
        <v>844</v>
      </c>
      <c r="AA319" s="20" t="s">
        <v>1540</v>
      </c>
      <c r="AB319" s="20" t="s">
        <v>1207</v>
      </c>
      <c r="AC319" s="21" t="s">
        <v>1207</v>
      </c>
      <c r="AI319" s="818" t="s">
        <v>532</v>
      </c>
    </row>
    <row r="320" spans="1:35" ht="15" customHeight="1" x14ac:dyDescent="0.2">
      <c r="A320" s="514">
        <v>8</v>
      </c>
      <c r="B320" s="129" t="s">
        <v>79</v>
      </c>
      <c r="C320" s="800">
        <v>22</v>
      </c>
      <c r="D320" s="800">
        <v>10</v>
      </c>
      <c r="E320" s="800">
        <v>2</v>
      </c>
      <c r="F320" s="800">
        <v>10</v>
      </c>
      <c r="G320" s="800">
        <v>35</v>
      </c>
      <c r="H320" s="800">
        <v>34</v>
      </c>
      <c r="I320" s="802">
        <v>32</v>
      </c>
      <c r="J320" s="787">
        <f t="shared" si="52"/>
        <v>22</v>
      </c>
      <c r="K320" s="787">
        <f t="shared" si="53"/>
        <v>32</v>
      </c>
      <c r="L320" s="930"/>
      <c r="M320" s="931"/>
      <c r="N320" s="931"/>
      <c r="O320" s="932"/>
      <c r="Q320" s="422" t="s">
        <v>704</v>
      </c>
      <c r="R320" s="20"/>
      <c r="S320" s="20"/>
      <c r="T320" s="20"/>
      <c r="U320" s="20"/>
      <c r="V320" s="20"/>
      <c r="W320" s="20"/>
      <c r="X320" s="20" t="s">
        <v>1646</v>
      </c>
      <c r="Y320" s="10"/>
      <c r="Z320" s="20"/>
      <c r="AA320" s="20"/>
      <c r="AB320" s="20"/>
      <c r="AC320" s="21"/>
      <c r="AI320" s="818" t="s">
        <v>532</v>
      </c>
    </row>
    <row r="321" spans="1:35" ht="15" customHeight="1" x14ac:dyDescent="0.2">
      <c r="A321" s="514">
        <v>9</v>
      </c>
      <c r="B321" s="129" t="s">
        <v>1314</v>
      </c>
      <c r="C321" s="800">
        <v>22</v>
      </c>
      <c r="D321" s="800">
        <v>8</v>
      </c>
      <c r="E321" s="800">
        <v>3</v>
      </c>
      <c r="F321" s="800">
        <v>11</v>
      </c>
      <c r="G321" s="800">
        <v>33</v>
      </c>
      <c r="H321" s="800">
        <v>30</v>
      </c>
      <c r="I321" s="802">
        <v>27</v>
      </c>
      <c r="J321" s="787">
        <f t="shared" si="52"/>
        <v>22</v>
      </c>
      <c r="K321" s="787">
        <f t="shared" si="53"/>
        <v>27</v>
      </c>
      <c r="L321" s="930"/>
      <c r="M321" s="931"/>
      <c r="N321" s="931"/>
      <c r="O321" s="932"/>
      <c r="Q321" s="422" t="s">
        <v>1313</v>
      </c>
      <c r="R321" s="20"/>
      <c r="S321" s="20"/>
      <c r="T321" s="20"/>
      <c r="U321" s="20"/>
      <c r="V321" s="20"/>
      <c r="W321" s="20"/>
      <c r="X321" s="20" t="s">
        <v>1494</v>
      </c>
      <c r="Y321" s="20"/>
      <c r="Z321" s="10"/>
      <c r="AA321" s="20"/>
      <c r="AB321" s="20"/>
      <c r="AC321" s="21"/>
      <c r="AI321" s="818" t="s">
        <v>532</v>
      </c>
    </row>
    <row r="322" spans="1:35" ht="15" customHeight="1" x14ac:dyDescent="0.2">
      <c r="A322" s="514">
        <v>10</v>
      </c>
      <c r="B322" s="129" t="s">
        <v>2170</v>
      </c>
      <c r="C322" s="800">
        <v>22</v>
      </c>
      <c r="D322" s="800">
        <v>7</v>
      </c>
      <c r="E322" s="800">
        <v>3</v>
      </c>
      <c r="F322" s="800">
        <v>12</v>
      </c>
      <c r="G322" s="800">
        <v>32</v>
      </c>
      <c r="H322" s="800">
        <v>46</v>
      </c>
      <c r="I322" s="802">
        <v>24</v>
      </c>
      <c r="J322" s="787">
        <f t="shared" si="52"/>
        <v>22</v>
      </c>
      <c r="K322" s="787">
        <f t="shared" si="53"/>
        <v>24</v>
      </c>
      <c r="L322" s="930"/>
      <c r="M322" s="931"/>
      <c r="N322" s="931"/>
      <c r="O322" s="932"/>
      <c r="Q322" s="422" t="s">
        <v>153</v>
      </c>
      <c r="R322" s="20"/>
      <c r="S322" s="20"/>
      <c r="T322" s="20"/>
      <c r="U322" s="20"/>
      <c r="V322" s="20"/>
      <c r="W322" s="20"/>
      <c r="X322" s="20" t="s">
        <v>1489</v>
      </c>
      <c r="Y322" s="20"/>
      <c r="Z322" s="20"/>
      <c r="AA322" s="10"/>
      <c r="AB322" s="20" t="s">
        <v>532</v>
      </c>
      <c r="AC322" s="21"/>
      <c r="AI322" s="819" t="s">
        <v>532</v>
      </c>
    </row>
    <row r="323" spans="1:35" ht="15" customHeight="1" x14ac:dyDescent="0.2">
      <c r="A323" s="514">
        <v>11</v>
      </c>
      <c r="B323" s="129" t="s">
        <v>2123</v>
      </c>
      <c r="C323" s="800">
        <v>22</v>
      </c>
      <c r="D323" s="800">
        <v>5</v>
      </c>
      <c r="E323" s="800">
        <v>3</v>
      </c>
      <c r="F323" s="800">
        <v>14</v>
      </c>
      <c r="G323" s="800">
        <v>35</v>
      </c>
      <c r="H323" s="800">
        <v>65</v>
      </c>
      <c r="I323" s="802">
        <v>18</v>
      </c>
      <c r="J323" s="787">
        <f t="shared" si="52"/>
        <v>22</v>
      </c>
      <c r="K323" s="787">
        <f t="shared" si="53"/>
        <v>18</v>
      </c>
      <c r="L323" s="930"/>
      <c r="M323" s="931"/>
      <c r="N323" s="931"/>
      <c r="O323" s="932"/>
      <c r="Q323" s="422" t="s">
        <v>1306</v>
      </c>
      <c r="R323" s="20"/>
      <c r="S323" s="20"/>
      <c r="T323" s="20"/>
      <c r="U323" s="20"/>
      <c r="V323" s="20"/>
      <c r="W323" s="20"/>
      <c r="X323" s="20" t="s">
        <v>1597</v>
      </c>
      <c r="Y323" s="20"/>
      <c r="Z323" s="20"/>
      <c r="AA323" s="20" t="s">
        <v>532</v>
      </c>
      <c r="AB323" s="10"/>
      <c r="AC323" s="21"/>
      <c r="AI323" s="818"/>
    </row>
    <row r="324" spans="1:35" ht="15" customHeight="1" thickBot="1" x14ac:dyDescent="0.25">
      <c r="A324" s="515">
        <v>12</v>
      </c>
      <c r="B324" s="130" t="s">
        <v>174</v>
      </c>
      <c r="C324" s="801">
        <v>22</v>
      </c>
      <c r="D324" s="801">
        <v>4</v>
      </c>
      <c r="E324" s="801">
        <v>3</v>
      </c>
      <c r="F324" s="801">
        <v>15</v>
      </c>
      <c r="G324" s="801">
        <v>21</v>
      </c>
      <c r="H324" s="801">
        <v>53</v>
      </c>
      <c r="I324" s="803">
        <v>15</v>
      </c>
      <c r="J324" s="787">
        <f t="shared" si="52"/>
        <v>22</v>
      </c>
      <c r="K324" s="787">
        <f t="shared" si="53"/>
        <v>15</v>
      </c>
      <c r="L324" s="933"/>
      <c r="M324" s="934"/>
      <c r="N324" s="934"/>
      <c r="O324" s="935"/>
      <c r="Q324" s="423" t="s">
        <v>1214</v>
      </c>
      <c r="R324" s="23"/>
      <c r="S324" s="23"/>
      <c r="T324" s="23"/>
      <c r="U324" s="23"/>
      <c r="V324" s="23"/>
      <c r="W324" s="23"/>
      <c r="X324" s="23" t="s">
        <v>1488</v>
      </c>
      <c r="Y324" s="23"/>
      <c r="Z324" s="23"/>
      <c r="AA324" s="23"/>
      <c r="AB324" s="23"/>
      <c r="AC324" s="15"/>
      <c r="AI324" s="818"/>
    </row>
    <row r="325" spans="1:35" ht="15" customHeight="1" x14ac:dyDescent="0.2">
      <c r="C325" s="787">
        <v>264</v>
      </c>
      <c r="D325" s="787">
        <v>108</v>
      </c>
      <c r="E325" s="787">
        <v>48</v>
      </c>
      <c r="F325" s="787">
        <v>108</v>
      </c>
      <c r="G325" s="787">
        <v>438</v>
      </c>
      <c r="H325" s="787">
        <v>438</v>
      </c>
      <c r="I325" s="787">
        <v>372</v>
      </c>
      <c r="J325" s="787">
        <f t="shared" si="52"/>
        <v>264</v>
      </c>
      <c r="K325" s="787">
        <f t="shared" si="53"/>
        <v>372</v>
      </c>
      <c r="AI325" s="818" t="s">
        <v>532</v>
      </c>
    </row>
    <row r="326" spans="1:35" ht="15" customHeight="1" thickBot="1" x14ac:dyDescent="0.25">
      <c r="L326" s="4" t="s">
        <v>532</v>
      </c>
      <c r="AI326" s="818" t="s">
        <v>532</v>
      </c>
    </row>
    <row r="327" spans="1:35" ht="15" customHeight="1" thickBot="1" x14ac:dyDescent="0.25">
      <c r="A327" s="1239" t="s">
        <v>2436</v>
      </c>
      <c r="B327" s="1240"/>
      <c r="C327" s="1240"/>
      <c r="D327" s="1240"/>
      <c r="E327" s="1240"/>
      <c r="F327" s="1241"/>
      <c r="G327" s="1236" t="s">
        <v>2443</v>
      </c>
      <c r="H327" s="1237"/>
      <c r="I327" s="1238"/>
      <c r="L327" s="952" t="s">
        <v>538</v>
      </c>
      <c r="M327" s="953"/>
      <c r="N327" s="953"/>
      <c r="O327" s="954"/>
      <c r="AI327" s="818" t="s">
        <v>532</v>
      </c>
    </row>
    <row r="328" spans="1:35" ht="15" customHeight="1" thickBot="1" x14ac:dyDescent="0.25">
      <c r="A328" s="508" t="s">
        <v>496</v>
      </c>
      <c r="B328" s="509" t="s">
        <v>497</v>
      </c>
      <c r="C328" s="510" t="s">
        <v>498</v>
      </c>
      <c r="D328" s="510" t="s">
        <v>499</v>
      </c>
      <c r="E328" s="510" t="s">
        <v>500</v>
      </c>
      <c r="F328" s="510" t="s">
        <v>501</v>
      </c>
      <c r="G328" s="511" t="s">
        <v>502</v>
      </c>
      <c r="H328" s="511" t="s">
        <v>503</v>
      </c>
      <c r="I328" s="512" t="s">
        <v>504</v>
      </c>
      <c r="L328" s="955"/>
      <c r="M328" s="956"/>
      <c r="N328" s="956"/>
      <c r="O328" s="957"/>
      <c r="Q328" s="24" t="s">
        <v>2600</v>
      </c>
      <c r="R328" s="420" t="s">
        <v>503</v>
      </c>
      <c r="S328" s="420" t="s">
        <v>541</v>
      </c>
      <c r="T328" s="420" t="s">
        <v>506</v>
      </c>
      <c r="U328" s="420" t="s">
        <v>901</v>
      </c>
      <c r="V328" s="420" t="s">
        <v>902</v>
      </c>
      <c r="W328" s="420" t="s">
        <v>1631</v>
      </c>
      <c r="X328" s="420" t="s">
        <v>700</v>
      </c>
      <c r="Y328" s="420" t="s">
        <v>2136</v>
      </c>
      <c r="Z328" s="420" t="s">
        <v>299</v>
      </c>
      <c r="AA328" s="420" t="s">
        <v>1587</v>
      </c>
      <c r="AB328" s="420" t="s">
        <v>120</v>
      </c>
      <c r="AC328" s="421" t="s">
        <v>499</v>
      </c>
      <c r="AD328"/>
      <c r="AI328" s="818" t="s">
        <v>532</v>
      </c>
    </row>
    <row r="329" spans="1:35" ht="15" customHeight="1" x14ac:dyDescent="0.2">
      <c r="A329" s="518">
        <v>1</v>
      </c>
      <c r="B329" s="126" t="s">
        <v>534</v>
      </c>
      <c r="C329" s="804">
        <v>20</v>
      </c>
      <c r="D329" s="804">
        <v>16</v>
      </c>
      <c r="E329" s="804">
        <v>1</v>
      </c>
      <c r="F329" s="804">
        <v>3</v>
      </c>
      <c r="G329" s="804">
        <v>57</v>
      </c>
      <c r="H329" s="804">
        <v>27</v>
      </c>
      <c r="I329" s="805">
        <v>49</v>
      </c>
      <c r="J329" s="787">
        <f t="shared" ref="J329:J390" si="54">D329+E329+F329</f>
        <v>20</v>
      </c>
      <c r="K329" s="787">
        <f t="shared" ref="K329:K390" si="55">D329*3+E329</f>
        <v>49</v>
      </c>
      <c r="L329" s="927" t="s">
        <v>2603</v>
      </c>
      <c r="M329" s="928"/>
      <c r="N329" s="928"/>
      <c r="O329" s="929"/>
      <c r="Q329" s="422" t="s">
        <v>503</v>
      </c>
      <c r="R329" s="10"/>
      <c r="S329" s="20"/>
      <c r="T329" s="20"/>
      <c r="U329" s="20"/>
      <c r="V329" s="354"/>
      <c r="W329" s="20"/>
      <c r="X329" s="20"/>
      <c r="Y329" s="20"/>
      <c r="Z329" s="20"/>
      <c r="AA329" s="20"/>
      <c r="AB329" s="20"/>
      <c r="AC329" s="21"/>
      <c r="AD329"/>
      <c r="AI329" s="818" t="s">
        <v>532</v>
      </c>
    </row>
    <row r="330" spans="1:35" ht="15" customHeight="1" x14ac:dyDescent="0.2">
      <c r="A330" s="514">
        <v>2</v>
      </c>
      <c r="B330" s="129" t="s">
        <v>2138</v>
      </c>
      <c r="C330" s="800">
        <v>20</v>
      </c>
      <c r="D330" s="800">
        <v>11</v>
      </c>
      <c r="E330" s="800">
        <v>7</v>
      </c>
      <c r="F330" s="800">
        <v>2</v>
      </c>
      <c r="G330" s="800">
        <v>48</v>
      </c>
      <c r="H330" s="800">
        <v>23</v>
      </c>
      <c r="I330" s="802">
        <v>40</v>
      </c>
      <c r="J330" s="787">
        <f t="shared" si="54"/>
        <v>20</v>
      </c>
      <c r="K330" s="787">
        <f t="shared" si="55"/>
        <v>40</v>
      </c>
      <c r="L330" s="930"/>
      <c r="M330" s="931"/>
      <c r="N330" s="931"/>
      <c r="O330" s="932"/>
      <c r="Q330" s="422" t="s">
        <v>541</v>
      </c>
      <c r="R330" s="20"/>
      <c r="S330" s="10"/>
      <c r="T330" s="20"/>
      <c r="U330" s="20"/>
      <c r="V330" s="354"/>
      <c r="W330" s="20"/>
      <c r="X330" s="20"/>
      <c r="Y330" s="20"/>
      <c r="Z330" s="20"/>
      <c r="AA330" s="20"/>
      <c r="AB330" s="20"/>
      <c r="AC330" s="21"/>
      <c r="AD330"/>
      <c r="AI330" s="818" t="s">
        <v>532</v>
      </c>
    </row>
    <row r="331" spans="1:35" ht="15" customHeight="1" x14ac:dyDescent="0.2">
      <c r="A331" s="514">
        <v>3</v>
      </c>
      <c r="B331" s="129" t="s">
        <v>711</v>
      </c>
      <c r="C331" s="800">
        <v>20</v>
      </c>
      <c r="D331" s="800">
        <v>10</v>
      </c>
      <c r="E331" s="800">
        <v>7</v>
      </c>
      <c r="F331" s="800">
        <v>3</v>
      </c>
      <c r="G331" s="800">
        <v>44</v>
      </c>
      <c r="H331" s="800">
        <v>24</v>
      </c>
      <c r="I331" s="802">
        <v>37</v>
      </c>
      <c r="J331" s="787">
        <f t="shared" si="54"/>
        <v>20</v>
      </c>
      <c r="K331" s="787">
        <f t="shared" si="55"/>
        <v>37</v>
      </c>
      <c r="L331" s="930"/>
      <c r="M331" s="931"/>
      <c r="N331" s="931"/>
      <c r="O331" s="932"/>
      <c r="Q331" s="422" t="s">
        <v>506</v>
      </c>
      <c r="R331" s="20"/>
      <c r="S331" s="20"/>
      <c r="T331" s="10"/>
      <c r="U331" s="20"/>
      <c r="V331" s="354"/>
      <c r="W331" s="20"/>
      <c r="X331" s="20"/>
      <c r="Y331" s="20"/>
      <c r="Z331" s="20"/>
      <c r="AA331" s="20"/>
      <c r="AB331" s="20"/>
      <c r="AC331" s="21"/>
      <c r="AD331"/>
      <c r="AI331" s="818"/>
    </row>
    <row r="332" spans="1:35" ht="15" customHeight="1" x14ac:dyDescent="0.2">
      <c r="A332" s="514">
        <v>4</v>
      </c>
      <c r="B332" s="129" t="s">
        <v>558</v>
      </c>
      <c r="C332" s="800">
        <v>20</v>
      </c>
      <c r="D332" s="800">
        <v>11</v>
      </c>
      <c r="E332" s="800">
        <v>3</v>
      </c>
      <c r="F332" s="800">
        <v>6</v>
      </c>
      <c r="G332" s="800">
        <v>46</v>
      </c>
      <c r="H332" s="800">
        <v>26</v>
      </c>
      <c r="I332" s="802">
        <v>36</v>
      </c>
      <c r="J332" s="787">
        <f t="shared" si="54"/>
        <v>20</v>
      </c>
      <c r="K332" s="787">
        <f t="shared" si="55"/>
        <v>36</v>
      </c>
      <c r="L332" s="930"/>
      <c r="M332" s="931"/>
      <c r="N332" s="931"/>
      <c r="O332" s="932"/>
      <c r="Q332" s="422" t="s">
        <v>901</v>
      </c>
      <c r="R332" s="20"/>
      <c r="S332" s="20"/>
      <c r="T332" s="20"/>
      <c r="U332" s="10"/>
      <c r="V332" s="354"/>
      <c r="W332" s="20"/>
      <c r="X332" s="20"/>
      <c r="Y332" s="20"/>
      <c r="Z332" s="20"/>
      <c r="AA332" s="20"/>
      <c r="AB332" s="20"/>
      <c r="AC332" s="21"/>
      <c r="AD332"/>
      <c r="AI332" s="818" t="s">
        <v>532</v>
      </c>
    </row>
    <row r="333" spans="1:35" ht="15" customHeight="1" x14ac:dyDescent="0.2">
      <c r="A333" s="514">
        <v>5</v>
      </c>
      <c r="B333" s="129" t="s">
        <v>1827</v>
      </c>
      <c r="C333" s="800">
        <v>20</v>
      </c>
      <c r="D333" s="800">
        <v>11</v>
      </c>
      <c r="E333" s="800">
        <v>2</v>
      </c>
      <c r="F333" s="800">
        <v>7</v>
      </c>
      <c r="G333" s="800">
        <v>36</v>
      </c>
      <c r="H333" s="800">
        <v>28</v>
      </c>
      <c r="I333" s="802">
        <v>35</v>
      </c>
      <c r="J333" s="787">
        <f t="shared" si="54"/>
        <v>20</v>
      </c>
      <c r="K333" s="787">
        <f t="shared" si="55"/>
        <v>35</v>
      </c>
      <c r="L333" s="930"/>
      <c r="M333" s="931"/>
      <c r="N333" s="931"/>
      <c r="O333" s="932"/>
      <c r="Q333" s="422" t="s">
        <v>902</v>
      </c>
      <c r="R333" s="354"/>
      <c r="S333" s="354"/>
      <c r="T333" s="354"/>
      <c r="U333" s="354"/>
      <c r="V333" s="10"/>
      <c r="W333" s="354" t="s">
        <v>532</v>
      </c>
      <c r="X333" s="354"/>
      <c r="Y333" s="354"/>
      <c r="Z333" s="354"/>
      <c r="AA333" s="354"/>
      <c r="AB333" s="354"/>
      <c r="AC333" s="356"/>
      <c r="AD333"/>
      <c r="AI333" s="818"/>
    </row>
    <row r="334" spans="1:35" ht="15" customHeight="1" x14ac:dyDescent="0.2">
      <c r="A334" s="514">
        <v>6</v>
      </c>
      <c r="B334" s="129" t="s">
        <v>250</v>
      </c>
      <c r="C334" s="800">
        <v>20</v>
      </c>
      <c r="D334" s="800">
        <v>10</v>
      </c>
      <c r="E334" s="800">
        <v>2</v>
      </c>
      <c r="F334" s="800">
        <v>8</v>
      </c>
      <c r="G334" s="800">
        <v>45</v>
      </c>
      <c r="H334" s="800">
        <v>36</v>
      </c>
      <c r="I334" s="802">
        <v>32</v>
      </c>
      <c r="J334" s="787">
        <f t="shared" si="54"/>
        <v>20</v>
      </c>
      <c r="K334" s="787">
        <f t="shared" si="55"/>
        <v>32</v>
      </c>
      <c r="L334" s="930"/>
      <c r="M334" s="931"/>
      <c r="N334" s="931"/>
      <c r="O334" s="932"/>
      <c r="Q334" s="422" t="s">
        <v>1631</v>
      </c>
      <c r="R334" s="20"/>
      <c r="S334" s="20"/>
      <c r="T334" s="20"/>
      <c r="U334" s="20"/>
      <c r="V334" s="354" t="s">
        <v>532</v>
      </c>
      <c r="W334" s="10"/>
      <c r="X334" s="20"/>
      <c r="Y334" s="20"/>
      <c r="Z334" s="20"/>
      <c r="AA334" s="20"/>
      <c r="AB334" s="20"/>
      <c r="AC334" s="21"/>
      <c r="AD334"/>
      <c r="AI334" s="818"/>
    </row>
    <row r="335" spans="1:35" ht="15" customHeight="1" x14ac:dyDescent="0.2">
      <c r="A335" s="514">
        <v>7</v>
      </c>
      <c r="B335" s="129" t="s">
        <v>89</v>
      </c>
      <c r="C335" s="800">
        <v>20</v>
      </c>
      <c r="D335" s="800">
        <v>8</v>
      </c>
      <c r="E335" s="800">
        <v>3</v>
      </c>
      <c r="F335" s="800">
        <v>9</v>
      </c>
      <c r="G335" s="800">
        <v>63</v>
      </c>
      <c r="H335" s="800">
        <v>46</v>
      </c>
      <c r="I335" s="802">
        <v>27</v>
      </c>
      <c r="J335" s="787">
        <f t="shared" si="54"/>
        <v>20</v>
      </c>
      <c r="K335" s="787">
        <f t="shared" si="55"/>
        <v>27</v>
      </c>
      <c r="L335" s="930"/>
      <c r="M335" s="931"/>
      <c r="N335" s="931"/>
      <c r="O335" s="932"/>
      <c r="Q335" s="422" t="s">
        <v>700</v>
      </c>
      <c r="R335" s="20"/>
      <c r="S335" s="20"/>
      <c r="T335" s="20"/>
      <c r="U335" s="20"/>
      <c r="V335" s="354"/>
      <c r="W335" s="20"/>
      <c r="X335" s="10"/>
      <c r="Y335" s="20"/>
      <c r="Z335" s="20"/>
      <c r="AA335" s="20"/>
      <c r="AB335" s="20"/>
      <c r="AC335" s="21"/>
      <c r="AD335"/>
      <c r="AI335" s="818"/>
    </row>
    <row r="336" spans="1:35" ht="15" customHeight="1" x14ac:dyDescent="0.2">
      <c r="A336" s="514">
        <v>8</v>
      </c>
      <c r="B336" s="129" t="s">
        <v>554</v>
      </c>
      <c r="C336" s="800">
        <v>20</v>
      </c>
      <c r="D336" s="800">
        <v>8</v>
      </c>
      <c r="E336" s="800">
        <v>2</v>
      </c>
      <c r="F336" s="800">
        <v>10</v>
      </c>
      <c r="G336" s="800">
        <v>36</v>
      </c>
      <c r="H336" s="800">
        <v>54</v>
      </c>
      <c r="I336" s="802">
        <v>26</v>
      </c>
      <c r="J336" s="787">
        <f t="shared" si="54"/>
        <v>20</v>
      </c>
      <c r="K336" s="787">
        <f t="shared" si="55"/>
        <v>26</v>
      </c>
      <c r="L336" s="930"/>
      <c r="M336" s="931"/>
      <c r="N336" s="931"/>
      <c r="O336" s="932"/>
      <c r="Q336" s="422" t="s">
        <v>2136</v>
      </c>
      <c r="R336" s="20"/>
      <c r="S336" s="20"/>
      <c r="T336" s="20"/>
      <c r="U336" s="20"/>
      <c r="V336" s="354"/>
      <c r="W336" s="20"/>
      <c r="X336" s="20"/>
      <c r="Y336" s="10"/>
      <c r="Z336" s="20"/>
      <c r="AA336" s="20"/>
      <c r="AB336" s="20"/>
      <c r="AC336" s="21"/>
      <c r="AD336"/>
    </row>
    <row r="337" spans="1:30" ht="15" customHeight="1" x14ac:dyDescent="0.2">
      <c r="A337" s="514">
        <v>9</v>
      </c>
      <c r="B337" s="129" t="s">
        <v>1635</v>
      </c>
      <c r="C337" s="800">
        <v>20</v>
      </c>
      <c r="D337" s="800">
        <v>4</v>
      </c>
      <c r="E337" s="800">
        <v>3</v>
      </c>
      <c r="F337" s="800">
        <v>13</v>
      </c>
      <c r="G337" s="800">
        <v>31</v>
      </c>
      <c r="H337" s="800">
        <v>53</v>
      </c>
      <c r="I337" s="802">
        <v>15</v>
      </c>
      <c r="J337" s="787">
        <f t="shared" si="54"/>
        <v>20</v>
      </c>
      <c r="K337" s="787">
        <f t="shared" si="55"/>
        <v>15</v>
      </c>
      <c r="L337" s="930"/>
      <c r="M337" s="931"/>
      <c r="N337" s="931"/>
      <c r="O337" s="932"/>
      <c r="Q337" s="422" t="s">
        <v>299</v>
      </c>
      <c r="R337" s="20"/>
      <c r="S337" s="20"/>
      <c r="T337" s="20"/>
      <c r="U337" s="20"/>
      <c r="V337" s="354"/>
      <c r="W337" s="20"/>
      <c r="X337" s="20"/>
      <c r="Y337" s="20"/>
      <c r="Z337" s="10"/>
      <c r="AA337" s="20"/>
      <c r="AB337" s="20"/>
      <c r="AC337" s="21"/>
      <c r="AD337"/>
    </row>
    <row r="338" spans="1:30" ht="15" customHeight="1" x14ac:dyDescent="0.2">
      <c r="A338" s="514">
        <v>10</v>
      </c>
      <c r="B338" s="129" t="s">
        <v>304</v>
      </c>
      <c r="C338" s="800">
        <v>20</v>
      </c>
      <c r="D338" s="800">
        <v>2</v>
      </c>
      <c r="E338" s="800">
        <v>3</v>
      </c>
      <c r="F338" s="800">
        <v>15</v>
      </c>
      <c r="G338" s="800">
        <v>28</v>
      </c>
      <c r="H338" s="800">
        <v>69</v>
      </c>
      <c r="I338" s="802">
        <v>9</v>
      </c>
      <c r="J338" s="787">
        <f t="shared" si="54"/>
        <v>20</v>
      </c>
      <c r="K338" s="787">
        <f t="shared" si="55"/>
        <v>9</v>
      </c>
      <c r="L338" s="930"/>
      <c r="M338" s="931"/>
      <c r="N338" s="931"/>
      <c r="O338" s="932"/>
      <c r="Q338" s="422" t="s">
        <v>1587</v>
      </c>
      <c r="R338" s="20"/>
      <c r="S338" s="20"/>
      <c r="T338" s="20"/>
      <c r="U338" s="20"/>
      <c r="V338" s="354"/>
      <c r="W338" s="20"/>
      <c r="X338" s="20"/>
      <c r="Y338" s="20"/>
      <c r="Z338" s="20"/>
      <c r="AA338" s="10"/>
      <c r="AB338" s="20" t="s">
        <v>532</v>
      </c>
      <c r="AC338" s="21"/>
      <c r="AD338"/>
    </row>
    <row r="339" spans="1:30" ht="15" customHeight="1" x14ac:dyDescent="0.2">
      <c r="A339" s="514">
        <v>11</v>
      </c>
      <c r="B339" s="129" t="s">
        <v>1855</v>
      </c>
      <c r="C339" s="800">
        <v>20</v>
      </c>
      <c r="D339" s="800">
        <v>2</v>
      </c>
      <c r="E339" s="800">
        <v>1</v>
      </c>
      <c r="F339" s="800">
        <v>17</v>
      </c>
      <c r="G339" s="800">
        <v>18</v>
      </c>
      <c r="H339" s="800">
        <v>66</v>
      </c>
      <c r="I339" s="802">
        <v>7</v>
      </c>
      <c r="J339" s="787">
        <f t="shared" si="54"/>
        <v>20</v>
      </c>
      <c r="K339" s="787">
        <f t="shared" si="55"/>
        <v>7</v>
      </c>
      <c r="L339" s="930"/>
      <c r="M339" s="931"/>
      <c r="N339" s="931"/>
      <c r="O339" s="932"/>
      <c r="Q339" s="422" t="s">
        <v>120</v>
      </c>
      <c r="R339" s="20"/>
      <c r="S339" s="20"/>
      <c r="T339" s="20"/>
      <c r="U339" s="20"/>
      <c r="V339" s="354"/>
      <c r="W339" s="20"/>
      <c r="X339" s="20"/>
      <c r="Y339" s="20"/>
      <c r="Z339" s="20"/>
      <c r="AA339" s="20" t="s">
        <v>532</v>
      </c>
      <c r="AB339" s="10"/>
      <c r="AC339" s="21"/>
      <c r="AD339"/>
    </row>
    <row r="340" spans="1:30" ht="15" customHeight="1" thickBot="1" x14ac:dyDescent="0.25">
      <c r="A340" s="515" t="s">
        <v>533</v>
      </c>
      <c r="B340" s="130" t="s">
        <v>433</v>
      </c>
      <c r="C340" s="801">
        <v>0</v>
      </c>
      <c r="D340" s="801">
        <v>0</v>
      </c>
      <c r="E340" s="801">
        <v>0</v>
      </c>
      <c r="F340" s="801">
        <v>0</v>
      </c>
      <c r="G340" s="801">
        <v>0</v>
      </c>
      <c r="H340" s="801">
        <v>0</v>
      </c>
      <c r="I340" s="803">
        <v>0</v>
      </c>
      <c r="J340" s="787">
        <f t="shared" si="54"/>
        <v>0</v>
      </c>
      <c r="K340" s="787">
        <f t="shared" si="55"/>
        <v>0</v>
      </c>
      <c r="L340" s="933"/>
      <c r="M340" s="934"/>
      <c r="N340" s="934"/>
      <c r="O340" s="935"/>
      <c r="Q340" s="423" t="s">
        <v>499</v>
      </c>
      <c r="R340" s="23"/>
      <c r="S340" s="23"/>
      <c r="T340" s="23"/>
      <c r="U340" s="23"/>
      <c r="V340" s="355"/>
      <c r="W340" s="23"/>
      <c r="X340" s="23"/>
      <c r="Y340" s="23"/>
      <c r="Z340" s="23"/>
      <c r="AA340" s="23"/>
      <c r="AB340" s="23"/>
      <c r="AC340" s="15"/>
      <c r="AD340"/>
    </row>
    <row r="341" spans="1:30" ht="15" customHeight="1" x14ac:dyDescent="0.2">
      <c r="C341" s="787">
        <f>SUM(C329:C340)</f>
        <v>220</v>
      </c>
      <c r="D341" s="810">
        <f t="shared" ref="D341:I341" si="56">SUM(D329:D340)</f>
        <v>93</v>
      </c>
      <c r="E341" s="810">
        <f t="shared" si="56"/>
        <v>34</v>
      </c>
      <c r="F341" s="810">
        <f t="shared" si="56"/>
        <v>93</v>
      </c>
      <c r="G341" s="810">
        <f t="shared" si="56"/>
        <v>452</v>
      </c>
      <c r="H341" s="810">
        <f t="shared" si="56"/>
        <v>452</v>
      </c>
      <c r="I341" s="810">
        <f t="shared" si="56"/>
        <v>313</v>
      </c>
      <c r="J341" s="787">
        <f t="shared" si="54"/>
        <v>220</v>
      </c>
      <c r="K341" s="787">
        <f t="shared" si="55"/>
        <v>313</v>
      </c>
      <c r="Q341"/>
      <c r="R341"/>
      <c r="S341"/>
      <c r="T341"/>
      <c r="U341"/>
      <c r="V341"/>
      <c r="W341"/>
      <c r="X341"/>
      <c r="Y341"/>
      <c r="Z341"/>
      <c r="AA341"/>
      <c r="AB341"/>
      <c r="AC341"/>
      <c r="AD341"/>
    </row>
    <row r="342" spans="1:30" ht="15" customHeight="1" thickBot="1" x14ac:dyDescent="0.25">
      <c r="Q342"/>
      <c r="R342"/>
      <c r="S342"/>
      <c r="T342"/>
      <c r="U342"/>
      <c r="V342"/>
      <c r="W342"/>
      <c r="X342"/>
      <c r="Y342"/>
      <c r="Z342"/>
      <c r="AA342"/>
      <c r="AB342"/>
      <c r="AC342"/>
      <c r="AD342"/>
    </row>
    <row r="343" spans="1:30" ht="15" customHeight="1" x14ac:dyDescent="0.2">
      <c r="A343" s="1131" t="s">
        <v>491</v>
      </c>
      <c r="B343" s="1132"/>
      <c r="C343" s="1020" t="s">
        <v>2445</v>
      </c>
      <c r="D343" s="1021"/>
      <c r="E343" s="1021"/>
      <c r="F343" s="1021"/>
      <c r="G343" s="1021"/>
      <c r="H343" s="1021"/>
      <c r="I343" s="1022"/>
      <c r="L343"/>
      <c r="M343"/>
      <c r="N343"/>
      <c r="O343"/>
      <c r="P343"/>
      <c r="Q343"/>
      <c r="R343"/>
      <c r="S343"/>
    </row>
    <row r="344" spans="1:30" ht="15" customHeight="1" thickBot="1" x14ac:dyDescent="0.25">
      <c r="A344" s="1133"/>
      <c r="B344" s="1134"/>
      <c r="C344" s="1023"/>
      <c r="D344" s="1024"/>
      <c r="E344" s="1024"/>
      <c r="F344" s="1024"/>
      <c r="G344" s="1024"/>
      <c r="H344" s="1024"/>
      <c r="I344" s="1025"/>
    </row>
    <row r="345" spans="1:30" ht="15" customHeight="1" thickBot="1" x14ac:dyDescent="0.25"/>
    <row r="346" spans="1:30" ht="15" customHeight="1" thickBot="1" x14ac:dyDescent="0.25">
      <c r="A346" s="1108" t="s">
        <v>2431</v>
      </c>
      <c r="B346" s="1109"/>
      <c r="C346" s="1109"/>
      <c r="D346" s="1109"/>
      <c r="E346" s="1109"/>
      <c r="F346" s="1110"/>
      <c r="G346" s="1105" t="s">
        <v>2446</v>
      </c>
      <c r="H346" s="1106"/>
      <c r="I346" s="1107"/>
      <c r="L346" s="952" t="s">
        <v>538</v>
      </c>
      <c r="M346" s="953"/>
      <c r="N346" s="953"/>
      <c r="O346" s="954"/>
    </row>
    <row r="347" spans="1:30" ht="15" customHeight="1" thickBot="1" x14ac:dyDescent="0.25">
      <c r="A347" s="360" t="s">
        <v>496</v>
      </c>
      <c r="B347" s="361" t="s">
        <v>497</v>
      </c>
      <c r="C347" s="362" t="s">
        <v>498</v>
      </c>
      <c r="D347" s="362" t="s">
        <v>499</v>
      </c>
      <c r="E347" s="362" t="s">
        <v>500</v>
      </c>
      <c r="F347" s="362" t="s">
        <v>501</v>
      </c>
      <c r="G347" s="363" t="s">
        <v>502</v>
      </c>
      <c r="H347" s="363" t="s">
        <v>503</v>
      </c>
      <c r="I347" s="364" t="s">
        <v>504</v>
      </c>
      <c r="L347" s="955"/>
      <c r="M347" s="956"/>
      <c r="N347" s="956"/>
      <c r="O347" s="957"/>
      <c r="Q347" s="24" t="s">
        <v>2445</v>
      </c>
      <c r="R347" s="368" t="s">
        <v>503</v>
      </c>
      <c r="S347" s="368" t="s">
        <v>241</v>
      </c>
      <c r="T347" s="368" t="s">
        <v>716</v>
      </c>
      <c r="U347" s="368" t="s">
        <v>564</v>
      </c>
      <c r="V347" s="368" t="s">
        <v>59</v>
      </c>
      <c r="W347" s="368" t="s">
        <v>610</v>
      </c>
      <c r="X347" s="368" t="s">
        <v>544</v>
      </c>
      <c r="Y347" s="368" t="s">
        <v>591</v>
      </c>
      <c r="Z347" s="368" t="s">
        <v>777</v>
      </c>
      <c r="AA347" s="368" t="s">
        <v>1684</v>
      </c>
      <c r="AB347" s="368" t="s">
        <v>533</v>
      </c>
      <c r="AC347" s="369" t="s">
        <v>2162</v>
      </c>
    </row>
    <row r="348" spans="1:30" ht="15" customHeight="1" x14ac:dyDescent="0.2">
      <c r="A348" s="365">
        <v>1</v>
      </c>
      <c r="B348" s="126" t="s">
        <v>1431</v>
      </c>
      <c r="C348" s="811">
        <v>22</v>
      </c>
      <c r="D348" s="811">
        <v>17</v>
      </c>
      <c r="E348" s="811">
        <v>3</v>
      </c>
      <c r="F348" s="811">
        <f>SUM(C348-(D348+E348))</f>
        <v>2</v>
      </c>
      <c r="G348" s="811">
        <v>57</v>
      </c>
      <c r="H348" s="811">
        <v>25</v>
      </c>
      <c r="I348" s="812">
        <f>SUM(D348*3+E348)</f>
        <v>54</v>
      </c>
      <c r="J348" s="787">
        <f t="shared" si="54"/>
        <v>22</v>
      </c>
      <c r="K348" s="787">
        <f t="shared" si="55"/>
        <v>54</v>
      </c>
      <c r="L348" s="927"/>
      <c r="M348" s="928"/>
      <c r="N348" s="928"/>
      <c r="O348" s="929"/>
      <c r="Q348" s="366" t="s">
        <v>503</v>
      </c>
      <c r="R348" s="10" t="s">
        <v>532</v>
      </c>
      <c r="S348" s="20"/>
      <c r="T348" s="20"/>
      <c r="U348" s="20"/>
      <c r="V348" s="20"/>
      <c r="W348" s="20"/>
      <c r="X348" s="20"/>
      <c r="Y348" s="20"/>
      <c r="Z348" s="20"/>
      <c r="AA348" s="20"/>
      <c r="AB348" s="20"/>
      <c r="AC348" s="21"/>
    </row>
    <row r="349" spans="1:30" ht="15" customHeight="1" x14ac:dyDescent="0.2">
      <c r="A349" s="358">
        <v>2</v>
      </c>
      <c r="B349" s="129" t="s">
        <v>1498</v>
      </c>
      <c r="C349" s="806">
        <v>22</v>
      </c>
      <c r="D349" s="806">
        <v>14</v>
      </c>
      <c r="E349" s="806">
        <v>3</v>
      </c>
      <c r="F349" s="806">
        <f>SUM((C349-(D349+E349)))</f>
        <v>5</v>
      </c>
      <c r="G349" s="806">
        <v>63</v>
      </c>
      <c r="H349" s="806">
        <v>27</v>
      </c>
      <c r="I349" s="808">
        <f>SUM((D349*3+E349))</f>
        <v>45</v>
      </c>
      <c r="J349" s="787">
        <f t="shared" si="54"/>
        <v>22</v>
      </c>
      <c r="K349" s="787">
        <f t="shared" si="55"/>
        <v>45</v>
      </c>
      <c r="L349" s="930"/>
      <c r="M349" s="931"/>
      <c r="N349" s="931"/>
      <c r="O349" s="932"/>
      <c r="Q349" s="366" t="s">
        <v>241</v>
      </c>
      <c r="R349" s="20"/>
      <c r="S349" s="10"/>
      <c r="T349" s="20"/>
      <c r="U349" s="20"/>
      <c r="V349" s="20"/>
      <c r="W349" s="20"/>
      <c r="X349" s="20"/>
      <c r="Y349" s="20"/>
      <c r="Z349" s="20"/>
      <c r="AA349" s="20"/>
      <c r="AB349" s="20"/>
      <c r="AC349" s="21"/>
    </row>
    <row r="350" spans="1:30" ht="15" customHeight="1" x14ac:dyDescent="0.2">
      <c r="A350" s="358">
        <v>3</v>
      </c>
      <c r="B350" s="129" t="s">
        <v>816</v>
      </c>
      <c r="C350" s="806">
        <v>22</v>
      </c>
      <c r="D350" s="806">
        <v>12</v>
      </c>
      <c r="E350" s="806">
        <v>4</v>
      </c>
      <c r="F350" s="806">
        <f t="shared" ref="F350:F358" si="57">SUM((C350-(D350+E350)))</f>
        <v>6</v>
      </c>
      <c r="G350" s="806">
        <v>37</v>
      </c>
      <c r="H350" s="806">
        <v>27</v>
      </c>
      <c r="I350" s="808">
        <f t="shared" ref="I350:I358" si="58">SUM((D350*3+E350))</f>
        <v>40</v>
      </c>
      <c r="J350" s="787">
        <f t="shared" si="54"/>
        <v>22</v>
      </c>
      <c r="K350" s="787">
        <f t="shared" si="55"/>
        <v>40</v>
      </c>
      <c r="L350" s="930"/>
      <c r="M350" s="931"/>
      <c r="N350" s="931"/>
      <c r="O350" s="932"/>
      <c r="Q350" s="366" t="s">
        <v>716</v>
      </c>
      <c r="R350" s="20"/>
      <c r="S350" s="20"/>
      <c r="T350" s="10"/>
      <c r="U350" s="20"/>
      <c r="V350" s="20"/>
      <c r="W350" s="20"/>
      <c r="X350" s="20"/>
      <c r="Y350" s="20"/>
      <c r="Z350" s="20"/>
      <c r="AA350" s="20"/>
      <c r="AB350" s="20"/>
      <c r="AC350" s="21"/>
    </row>
    <row r="351" spans="1:30" ht="15" customHeight="1" x14ac:dyDescent="0.2">
      <c r="A351" s="358">
        <v>4</v>
      </c>
      <c r="B351" s="129" t="s">
        <v>819</v>
      </c>
      <c r="C351" s="806">
        <v>22</v>
      </c>
      <c r="D351" s="806">
        <v>11</v>
      </c>
      <c r="E351" s="806">
        <v>1</v>
      </c>
      <c r="F351" s="806">
        <f>SUM((C351-(D351+E351)))</f>
        <v>10</v>
      </c>
      <c r="G351" s="806">
        <v>36</v>
      </c>
      <c r="H351" s="806">
        <v>34</v>
      </c>
      <c r="I351" s="808">
        <f t="shared" si="58"/>
        <v>34</v>
      </c>
      <c r="J351" s="787">
        <f t="shared" si="54"/>
        <v>22</v>
      </c>
      <c r="K351" s="787">
        <f t="shared" si="55"/>
        <v>34</v>
      </c>
      <c r="L351" s="930"/>
      <c r="M351" s="931"/>
      <c r="N351" s="931"/>
      <c r="O351" s="932"/>
      <c r="Q351" s="366" t="s">
        <v>564</v>
      </c>
      <c r="R351" s="20"/>
      <c r="S351" s="20"/>
      <c r="T351" s="20"/>
      <c r="U351" s="10"/>
      <c r="V351" s="20" t="s">
        <v>532</v>
      </c>
      <c r="W351" s="20"/>
      <c r="X351" s="20"/>
      <c r="Y351" s="20"/>
      <c r="Z351" s="20"/>
      <c r="AA351" s="20"/>
      <c r="AB351" s="20"/>
      <c r="AC351" s="21"/>
    </row>
    <row r="352" spans="1:30" ht="15" customHeight="1" x14ac:dyDescent="0.2">
      <c r="A352" s="358">
        <v>5</v>
      </c>
      <c r="B352" s="129" t="s">
        <v>2163</v>
      </c>
      <c r="C352" s="806">
        <v>22</v>
      </c>
      <c r="D352" s="806">
        <v>10</v>
      </c>
      <c r="E352" s="806">
        <v>4</v>
      </c>
      <c r="F352" s="806">
        <f t="shared" si="57"/>
        <v>8</v>
      </c>
      <c r="G352" s="806">
        <v>33</v>
      </c>
      <c r="H352" s="806">
        <v>31</v>
      </c>
      <c r="I352" s="808">
        <f t="shared" si="58"/>
        <v>34</v>
      </c>
      <c r="J352" s="787">
        <f t="shared" si="54"/>
        <v>22</v>
      </c>
      <c r="K352" s="787">
        <f t="shared" si="55"/>
        <v>34</v>
      </c>
      <c r="L352" s="930"/>
      <c r="M352" s="931"/>
      <c r="N352" s="931"/>
      <c r="O352" s="932"/>
      <c r="Q352" s="366" t="s">
        <v>59</v>
      </c>
      <c r="R352" s="20"/>
      <c r="S352" s="20"/>
      <c r="T352" s="20"/>
      <c r="U352" s="20" t="s">
        <v>532</v>
      </c>
      <c r="V352" s="10"/>
      <c r="W352" s="20"/>
      <c r="X352" s="20"/>
      <c r="Y352" s="20"/>
      <c r="Z352" s="20"/>
      <c r="AA352" s="20"/>
      <c r="AB352" s="20"/>
      <c r="AC352" s="21"/>
    </row>
    <row r="353" spans="1:31" ht="15" customHeight="1" x14ac:dyDescent="0.2">
      <c r="A353" s="358">
        <v>6</v>
      </c>
      <c r="B353" s="129" t="s">
        <v>106</v>
      </c>
      <c r="C353" s="806">
        <v>22</v>
      </c>
      <c r="D353" s="806">
        <v>10</v>
      </c>
      <c r="E353" s="806">
        <v>3</v>
      </c>
      <c r="F353" s="806">
        <f t="shared" si="57"/>
        <v>9</v>
      </c>
      <c r="G353" s="806">
        <v>47</v>
      </c>
      <c r="H353" s="806">
        <v>35</v>
      </c>
      <c r="I353" s="808">
        <f t="shared" si="58"/>
        <v>33</v>
      </c>
      <c r="J353" s="787">
        <f t="shared" si="54"/>
        <v>22</v>
      </c>
      <c r="K353" s="787">
        <f t="shared" si="55"/>
        <v>33</v>
      </c>
      <c r="L353" s="930"/>
      <c r="M353" s="931"/>
      <c r="N353" s="931"/>
      <c r="O353" s="932"/>
      <c r="Q353" s="366" t="s">
        <v>610</v>
      </c>
      <c r="R353" s="20"/>
      <c r="S353" s="20"/>
      <c r="T353" s="20"/>
      <c r="U353" s="20"/>
      <c r="V353" s="20"/>
      <c r="W353" s="10"/>
      <c r="X353" s="20"/>
      <c r="Y353" s="20"/>
      <c r="Z353" s="20"/>
      <c r="AA353" s="20"/>
      <c r="AB353" s="20"/>
      <c r="AC353" s="21"/>
    </row>
    <row r="354" spans="1:31" ht="15" customHeight="1" x14ac:dyDescent="0.2">
      <c r="A354" s="358">
        <v>7</v>
      </c>
      <c r="B354" s="129" t="s">
        <v>781</v>
      </c>
      <c r="C354" s="806">
        <v>22</v>
      </c>
      <c r="D354" s="806">
        <v>10</v>
      </c>
      <c r="E354" s="806">
        <v>3</v>
      </c>
      <c r="F354" s="806">
        <f t="shared" si="57"/>
        <v>9</v>
      </c>
      <c r="G354" s="806">
        <v>30</v>
      </c>
      <c r="H354" s="806">
        <v>33</v>
      </c>
      <c r="I354" s="808">
        <f t="shared" si="58"/>
        <v>33</v>
      </c>
      <c r="J354" s="787">
        <f t="shared" si="54"/>
        <v>22</v>
      </c>
      <c r="K354" s="787">
        <f t="shared" si="55"/>
        <v>33</v>
      </c>
      <c r="L354" s="930"/>
      <c r="M354" s="931"/>
      <c r="N354" s="931"/>
      <c r="O354" s="932"/>
      <c r="Q354" s="366" t="s">
        <v>544</v>
      </c>
      <c r="R354" s="20"/>
      <c r="S354" s="20"/>
      <c r="T354" s="20"/>
      <c r="U354" s="20"/>
      <c r="V354" s="20"/>
      <c r="W354" s="20"/>
      <c r="X354" s="10"/>
      <c r="Y354" s="20"/>
      <c r="Z354" s="20"/>
      <c r="AA354" s="20"/>
      <c r="AB354" s="20"/>
      <c r="AC354" s="21"/>
    </row>
    <row r="355" spans="1:31" ht="15" customHeight="1" x14ac:dyDescent="0.2">
      <c r="A355" s="358">
        <v>8</v>
      </c>
      <c r="B355" s="129" t="s">
        <v>761</v>
      </c>
      <c r="C355" s="806">
        <v>22</v>
      </c>
      <c r="D355" s="806">
        <v>5</v>
      </c>
      <c r="E355" s="806">
        <v>9</v>
      </c>
      <c r="F355" s="806">
        <f t="shared" si="57"/>
        <v>8</v>
      </c>
      <c r="G355" s="806">
        <v>31</v>
      </c>
      <c r="H355" s="806">
        <v>38</v>
      </c>
      <c r="I355" s="808">
        <f t="shared" si="58"/>
        <v>24</v>
      </c>
      <c r="J355" s="787">
        <f t="shared" si="54"/>
        <v>22</v>
      </c>
      <c r="K355" s="787">
        <f t="shared" si="55"/>
        <v>24</v>
      </c>
      <c r="L355" s="930"/>
      <c r="M355" s="931"/>
      <c r="N355" s="931"/>
      <c r="O355" s="932"/>
      <c r="Q355" s="366" t="s">
        <v>591</v>
      </c>
      <c r="R355" s="20"/>
      <c r="S355" s="20"/>
      <c r="T355" s="20"/>
      <c r="U355" s="20"/>
      <c r="V355" s="20"/>
      <c r="W355" s="20"/>
      <c r="X355" s="20"/>
      <c r="Y355" s="10"/>
      <c r="Z355" s="20"/>
      <c r="AA355" s="20"/>
      <c r="AB355" s="20"/>
      <c r="AC355" s="21"/>
    </row>
    <row r="356" spans="1:31" ht="15" customHeight="1" x14ac:dyDescent="0.2">
      <c r="A356" s="358">
        <v>9</v>
      </c>
      <c r="B356" s="129" t="s">
        <v>991</v>
      </c>
      <c r="C356" s="806">
        <v>22</v>
      </c>
      <c r="D356" s="806">
        <v>7</v>
      </c>
      <c r="E356" s="806">
        <v>2</v>
      </c>
      <c r="F356" s="806">
        <f t="shared" si="57"/>
        <v>13</v>
      </c>
      <c r="G356" s="806">
        <v>23</v>
      </c>
      <c r="H356" s="806">
        <v>45</v>
      </c>
      <c r="I356" s="808">
        <f t="shared" si="58"/>
        <v>23</v>
      </c>
      <c r="J356" s="787">
        <f t="shared" si="54"/>
        <v>22</v>
      </c>
      <c r="K356" s="787">
        <f t="shared" si="55"/>
        <v>23</v>
      </c>
      <c r="L356" s="930"/>
      <c r="M356" s="931"/>
      <c r="N356" s="931"/>
      <c r="O356" s="932"/>
      <c r="Q356" s="366" t="s">
        <v>777</v>
      </c>
      <c r="R356" s="20"/>
      <c r="S356" s="20"/>
      <c r="T356" s="20"/>
      <c r="U356" s="20"/>
      <c r="V356" s="20"/>
      <c r="W356" s="20"/>
      <c r="X356" s="20"/>
      <c r="Y356" s="20"/>
      <c r="Z356" s="10"/>
      <c r="AA356" s="20" t="s">
        <v>532</v>
      </c>
      <c r="AB356" s="20"/>
      <c r="AC356" s="21"/>
    </row>
    <row r="357" spans="1:31" ht="15" customHeight="1" x14ac:dyDescent="0.2">
      <c r="A357" s="358">
        <v>10</v>
      </c>
      <c r="B357" s="129" t="s">
        <v>1931</v>
      </c>
      <c r="C357" s="806">
        <v>22</v>
      </c>
      <c r="D357" s="806">
        <v>7</v>
      </c>
      <c r="E357" s="806">
        <v>1</v>
      </c>
      <c r="F357" s="806">
        <f t="shared" si="57"/>
        <v>14</v>
      </c>
      <c r="G357" s="806">
        <v>20</v>
      </c>
      <c r="H357" s="806">
        <v>35</v>
      </c>
      <c r="I357" s="808">
        <f t="shared" si="58"/>
        <v>22</v>
      </c>
      <c r="J357" s="787">
        <f t="shared" si="54"/>
        <v>22</v>
      </c>
      <c r="K357" s="787">
        <f t="shared" si="55"/>
        <v>22</v>
      </c>
      <c r="L357" s="930"/>
      <c r="M357" s="931"/>
      <c r="N357" s="931"/>
      <c r="O357" s="932"/>
      <c r="Q357" s="366" t="s">
        <v>1684</v>
      </c>
      <c r="R357" s="20"/>
      <c r="S357" s="20"/>
      <c r="T357" s="20"/>
      <c r="U357" s="20"/>
      <c r="V357" s="20"/>
      <c r="W357" s="20"/>
      <c r="X357" s="20"/>
      <c r="Y357" s="20"/>
      <c r="Z357" s="20" t="s">
        <v>532</v>
      </c>
      <c r="AA357" s="10"/>
      <c r="AB357" s="20"/>
      <c r="AC357" s="21"/>
    </row>
    <row r="358" spans="1:31" ht="15" customHeight="1" x14ac:dyDescent="0.2">
      <c r="A358" s="358">
        <v>11</v>
      </c>
      <c r="B358" s="129" t="s">
        <v>708</v>
      </c>
      <c r="C358" s="806">
        <v>22</v>
      </c>
      <c r="D358" s="806">
        <v>6</v>
      </c>
      <c r="E358" s="806">
        <v>3</v>
      </c>
      <c r="F358" s="806">
        <f t="shared" si="57"/>
        <v>13</v>
      </c>
      <c r="G358" s="806">
        <v>32</v>
      </c>
      <c r="H358" s="806">
        <v>45</v>
      </c>
      <c r="I358" s="808">
        <f t="shared" si="58"/>
        <v>21</v>
      </c>
      <c r="J358" s="787">
        <f t="shared" si="54"/>
        <v>22</v>
      </c>
      <c r="K358" s="787">
        <f t="shared" si="55"/>
        <v>21</v>
      </c>
      <c r="L358" s="930"/>
      <c r="M358" s="931"/>
      <c r="N358" s="931"/>
      <c r="O358" s="932"/>
      <c r="Q358" s="366" t="s">
        <v>533</v>
      </c>
      <c r="R358" s="20"/>
      <c r="S358" s="20"/>
      <c r="T358" s="20"/>
      <c r="U358" s="20"/>
      <c r="V358" s="20"/>
      <c r="W358" s="20"/>
      <c r="X358" s="20"/>
      <c r="Y358" s="20"/>
      <c r="Z358" s="20"/>
      <c r="AA358" s="20"/>
      <c r="AB358" s="10"/>
      <c r="AC358" s="21"/>
    </row>
    <row r="359" spans="1:31" ht="15" customHeight="1" thickBot="1" x14ac:dyDescent="0.25">
      <c r="A359" s="359">
        <v>12</v>
      </c>
      <c r="B359" s="130" t="s">
        <v>1598</v>
      </c>
      <c r="C359" s="807">
        <v>22</v>
      </c>
      <c r="D359" s="807">
        <v>4</v>
      </c>
      <c r="E359" s="807">
        <v>2</v>
      </c>
      <c r="F359" s="807">
        <f>SUM(((C359-(D359+E359))))</f>
        <v>16</v>
      </c>
      <c r="G359" s="807">
        <v>18</v>
      </c>
      <c r="H359" s="807">
        <v>52</v>
      </c>
      <c r="I359" s="809">
        <f>SUM((D359*3+E359))</f>
        <v>14</v>
      </c>
      <c r="J359" s="787">
        <f t="shared" si="54"/>
        <v>22</v>
      </c>
      <c r="K359" s="787">
        <f t="shared" si="55"/>
        <v>14</v>
      </c>
      <c r="L359" s="933"/>
      <c r="M359" s="934"/>
      <c r="N359" s="934"/>
      <c r="O359" s="935"/>
      <c r="Q359" s="367" t="s">
        <v>2162</v>
      </c>
      <c r="R359" s="23"/>
      <c r="S359" s="23"/>
      <c r="T359" s="23"/>
      <c r="U359" s="23"/>
      <c r="V359" s="23"/>
      <c r="W359" s="23"/>
      <c r="X359" s="23"/>
      <c r="Y359" s="23"/>
      <c r="Z359" s="23"/>
      <c r="AA359" s="23"/>
      <c r="AB359" s="23"/>
      <c r="AC359" s="15"/>
    </row>
    <row r="360" spans="1:31" ht="15" customHeight="1" x14ac:dyDescent="0.2">
      <c r="C360" s="787">
        <f t="shared" ref="C360:H360" si="59">SUM(C348:C359)</f>
        <v>264</v>
      </c>
      <c r="D360" s="787">
        <f t="shared" si="59"/>
        <v>113</v>
      </c>
      <c r="E360" s="787">
        <f t="shared" si="59"/>
        <v>38</v>
      </c>
      <c r="F360" s="787">
        <f t="shared" si="59"/>
        <v>113</v>
      </c>
      <c r="G360" s="787">
        <f t="shared" si="59"/>
        <v>427</v>
      </c>
      <c r="H360" s="787">
        <f t="shared" si="59"/>
        <v>427</v>
      </c>
      <c r="I360" s="787">
        <f>SUM((D360*3)+E360)</f>
        <v>377</v>
      </c>
      <c r="J360" s="787">
        <f t="shared" si="54"/>
        <v>264</v>
      </c>
      <c r="K360" s="787">
        <f t="shared" si="55"/>
        <v>377</v>
      </c>
    </row>
    <row r="361" spans="1:31" ht="15" customHeight="1" thickBot="1" x14ac:dyDescent="0.25"/>
    <row r="362" spans="1:31" ht="15" customHeight="1" thickBot="1" x14ac:dyDescent="0.25">
      <c r="A362" s="1108" t="s">
        <v>2447</v>
      </c>
      <c r="B362" s="1109"/>
      <c r="C362" s="1109"/>
      <c r="D362" s="1109"/>
      <c r="E362" s="1109"/>
      <c r="F362" s="1110"/>
      <c r="G362" s="1105" t="s">
        <v>2446</v>
      </c>
      <c r="H362" s="1106"/>
      <c r="I362" s="1107"/>
      <c r="L362" s="952" t="s">
        <v>538</v>
      </c>
      <c r="M362" s="953"/>
      <c r="N362" s="953"/>
      <c r="O362" s="954"/>
    </row>
    <row r="363" spans="1:31" ht="15" customHeight="1" thickBot="1" x14ac:dyDescent="0.25">
      <c r="A363" s="360" t="s">
        <v>496</v>
      </c>
      <c r="B363" s="361" t="s">
        <v>497</v>
      </c>
      <c r="C363" s="362" t="s">
        <v>498</v>
      </c>
      <c r="D363" s="362" t="s">
        <v>499</v>
      </c>
      <c r="E363" s="362" t="s">
        <v>500</v>
      </c>
      <c r="F363" s="362" t="s">
        <v>501</v>
      </c>
      <c r="G363" s="363" t="s">
        <v>502</v>
      </c>
      <c r="H363" s="363" t="s">
        <v>503</v>
      </c>
      <c r="I363" s="364" t="s">
        <v>504</v>
      </c>
      <c r="L363" s="955"/>
      <c r="M363" s="956"/>
      <c r="N363" s="956"/>
      <c r="O363" s="957"/>
      <c r="Q363" s="24" t="s">
        <v>2445</v>
      </c>
      <c r="R363" s="368" t="s">
        <v>1615</v>
      </c>
      <c r="S363" s="368" t="s">
        <v>541</v>
      </c>
      <c r="T363" s="368" t="s">
        <v>158</v>
      </c>
      <c r="U363" s="368" t="s">
        <v>511</v>
      </c>
      <c r="V363" s="368" t="s">
        <v>1530</v>
      </c>
      <c r="W363" s="368" t="s">
        <v>1088</v>
      </c>
      <c r="X363" s="368" t="s">
        <v>1178</v>
      </c>
      <c r="Y363" s="368" t="s">
        <v>610</v>
      </c>
      <c r="Z363" s="368" t="s">
        <v>2601</v>
      </c>
      <c r="AA363" s="368" t="s">
        <v>2602</v>
      </c>
      <c r="AB363" s="368" t="s">
        <v>501</v>
      </c>
      <c r="AC363" s="368" t="s">
        <v>2089</v>
      </c>
      <c r="AD363" s="368" t="s">
        <v>813</v>
      </c>
      <c r="AE363" s="369" t="s">
        <v>547</v>
      </c>
    </row>
    <row r="364" spans="1:31" ht="15" customHeight="1" x14ac:dyDescent="0.2">
      <c r="A364" s="531">
        <v>1</v>
      </c>
      <c r="B364" s="126" t="s">
        <v>1092</v>
      </c>
      <c r="C364" s="811">
        <v>26</v>
      </c>
      <c r="D364" s="811">
        <v>20</v>
      </c>
      <c r="E364" s="811">
        <v>3</v>
      </c>
      <c r="F364" s="811">
        <f>SUM(C364-(D364+E364))</f>
        <v>3</v>
      </c>
      <c r="G364" s="811">
        <v>61</v>
      </c>
      <c r="H364" s="811">
        <v>21</v>
      </c>
      <c r="I364" s="812">
        <f>SUM(D364*3+E364)</f>
        <v>63</v>
      </c>
      <c r="J364" s="787">
        <f t="shared" si="54"/>
        <v>26</v>
      </c>
      <c r="K364" s="787">
        <f t="shared" si="55"/>
        <v>63</v>
      </c>
      <c r="L364" s="927" t="s">
        <v>532</v>
      </c>
      <c r="M364" s="928"/>
      <c r="N364" s="928"/>
      <c r="O364" s="929"/>
      <c r="Q364" s="366" t="s">
        <v>1615</v>
      </c>
      <c r="R364" s="10"/>
      <c r="S364" s="20"/>
      <c r="T364" s="20"/>
      <c r="U364" s="20"/>
      <c r="V364" s="20"/>
      <c r="W364" s="20"/>
      <c r="X364" s="20"/>
      <c r="Y364" s="20"/>
      <c r="Z364" s="20"/>
      <c r="AA364" s="20"/>
      <c r="AB364" s="20"/>
      <c r="AC364" s="20"/>
      <c r="AD364" s="20"/>
      <c r="AE364" s="21"/>
    </row>
    <row r="365" spans="1:31" ht="15" customHeight="1" x14ac:dyDescent="0.2">
      <c r="A365" s="358">
        <v>2</v>
      </c>
      <c r="B365" s="129" t="s">
        <v>1208</v>
      </c>
      <c r="C365" s="806">
        <v>26</v>
      </c>
      <c r="D365" s="806">
        <v>14</v>
      </c>
      <c r="E365" s="806">
        <v>7</v>
      </c>
      <c r="F365" s="806">
        <f t="shared" ref="F365:F376" si="60">SUM((C365-(D365+E365)))</f>
        <v>5</v>
      </c>
      <c r="G365" s="806">
        <v>45</v>
      </c>
      <c r="H365" s="806">
        <v>28</v>
      </c>
      <c r="I365" s="808">
        <f>SUM((D365*3+E365))</f>
        <v>49</v>
      </c>
      <c r="J365" s="787">
        <f t="shared" si="54"/>
        <v>26</v>
      </c>
      <c r="K365" s="787">
        <f t="shared" si="55"/>
        <v>49</v>
      </c>
      <c r="L365" s="930"/>
      <c r="M365" s="931"/>
      <c r="N365" s="931"/>
      <c r="O365" s="932"/>
      <c r="Q365" s="366" t="s">
        <v>541</v>
      </c>
      <c r="R365" s="20"/>
      <c r="S365" s="10"/>
      <c r="T365" s="20"/>
      <c r="U365" s="20"/>
      <c r="V365" s="20"/>
      <c r="W365" s="20"/>
      <c r="X365" s="20"/>
      <c r="Y365" s="20"/>
      <c r="Z365" s="20"/>
      <c r="AA365" s="20"/>
      <c r="AB365" s="20"/>
      <c r="AC365" s="20"/>
      <c r="AD365" s="20"/>
      <c r="AE365" s="21"/>
    </row>
    <row r="366" spans="1:31" ht="15" customHeight="1" x14ac:dyDescent="0.2">
      <c r="A366" s="358">
        <v>3</v>
      </c>
      <c r="B366" s="129" t="s">
        <v>1094</v>
      </c>
      <c r="C366" s="806">
        <v>26</v>
      </c>
      <c r="D366" s="806">
        <v>12</v>
      </c>
      <c r="E366" s="806">
        <v>9</v>
      </c>
      <c r="F366" s="806">
        <f t="shared" si="60"/>
        <v>5</v>
      </c>
      <c r="G366" s="806">
        <v>46</v>
      </c>
      <c r="H366" s="806">
        <v>34</v>
      </c>
      <c r="I366" s="808">
        <f t="shared" ref="I366:I376" si="61">SUM((D366*3+E366))</f>
        <v>45</v>
      </c>
      <c r="J366" s="787">
        <f t="shared" si="54"/>
        <v>26</v>
      </c>
      <c r="K366" s="787">
        <f t="shared" si="55"/>
        <v>45</v>
      </c>
      <c r="L366" s="930"/>
      <c r="M366" s="931"/>
      <c r="N366" s="931"/>
      <c r="O366" s="932"/>
      <c r="Q366" s="366" t="s">
        <v>158</v>
      </c>
      <c r="R366" s="20"/>
      <c r="S366" s="20"/>
      <c r="T366" s="10"/>
      <c r="U366" s="20"/>
      <c r="V366" s="20"/>
      <c r="W366" s="20"/>
      <c r="X366" s="20"/>
      <c r="Y366" s="20"/>
      <c r="Z366" s="20"/>
      <c r="AA366" s="20"/>
      <c r="AB366" s="20"/>
      <c r="AC366" s="20"/>
      <c r="AD366" s="20"/>
      <c r="AE366" s="21"/>
    </row>
    <row r="367" spans="1:31" ht="15" customHeight="1" x14ac:dyDescent="0.2">
      <c r="A367" s="358">
        <v>4</v>
      </c>
      <c r="B367" s="129" t="s">
        <v>551</v>
      </c>
      <c r="C367" s="806">
        <v>26</v>
      </c>
      <c r="D367" s="806">
        <v>13</v>
      </c>
      <c r="E367" s="806">
        <v>5</v>
      </c>
      <c r="F367" s="806">
        <f t="shared" si="60"/>
        <v>8</v>
      </c>
      <c r="G367" s="806">
        <v>45</v>
      </c>
      <c r="H367" s="806">
        <v>31</v>
      </c>
      <c r="I367" s="808">
        <f t="shared" si="61"/>
        <v>44</v>
      </c>
      <c r="J367" s="787">
        <f t="shared" si="54"/>
        <v>26</v>
      </c>
      <c r="K367" s="787">
        <f t="shared" si="55"/>
        <v>44</v>
      </c>
      <c r="L367" s="930"/>
      <c r="M367" s="931"/>
      <c r="N367" s="931"/>
      <c r="O367" s="932"/>
      <c r="Q367" s="366" t="s">
        <v>511</v>
      </c>
      <c r="R367" s="20"/>
      <c r="S367" s="20"/>
      <c r="T367" s="20"/>
      <c r="U367" s="10"/>
      <c r="V367" s="20"/>
      <c r="W367" s="20"/>
      <c r="X367" s="20"/>
      <c r="Y367" s="20"/>
      <c r="Z367" s="20"/>
      <c r="AA367" s="20"/>
      <c r="AB367" s="20"/>
      <c r="AC367" s="20"/>
      <c r="AD367" s="20"/>
      <c r="AE367" s="21"/>
    </row>
    <row r="368" spans="1:31" ht="15" customHeight="1" x14ac:dyDescent="0.2">
      <c r="A368" s="358">
        <v>5</v>
      </c>
      <c r="B368" s="129" t="s">
        <v>1042</v>
      </c>
      <c r="C368" s="806">
        <v>26</v>
      </c>
      <c r="D368" s="806">
        <v>11</v>
      </c>
      <c r="E368" s="806">
        <v>7</v>
      </c>
      <c r="F368" s="806">
        <f t="shared" si="60"/>
        <v>8</v>
      </c>
      <c r="G368" s="806">
        <v>42</v>
      </c>
      <c r="H368" s="806">
        <v>36</v>
      </c>
      <c r="I368" s="808">
        <f t="shared" si="61"/>
        <v>40</v>
      </c>
      <c r="J368" s="787">
        <f t="shared" si="54"/>
        <v>26</v>
      </c>
      <c r="K368" s="787">
        <f t="shared" si="55"/>
        <v>40</v>
      </c>
      <c r="L368" s="930"/>
      <c r="M368" s="931"/>
      <c r="N368" s="931"/>
      <c r="O368" s="932"/>
      <c r="Q368" s="366" t="s">
        <v>1530</v>
      </c>
      <c r="R368" s="20"/>
      <c r="S368" s="20"/>
      <c r="T368" s="20"/>
      <c r="U368" s="20"/>
      <c r="V368" s="10"/>
      <c r="W368" s="20"/>
      <c r="X368" s="20"/>
      <c r="Y368" s="20"/>
      <c r="Z368" s="20"/>
      <c r="AA368" s="20"/>
      <c r="AB368" s="20"/>
      <c r="AC368" s="20"/>
      <c r="AD368" s="20"/>
      <c r="AE368" s="21"/>
    </row>
    <row r="369" spans="1:31" ht="15" customHeight="1" x14ac:dyDescent="0.2">
      <c r="A369" s="358">
        <v>6</v>
      </c>
      <c r="B369" s="129" t="s">
        <v>345</v>
      </c>
      <c r="C369" s="806">
        <v>26</v>
      </c>
      <c r="D369" s="806">
        <v>11</v>
      </c>
      <c r="E369" s="806">
        <v>5</v>
      </c>
      <c r="F369" s="806">
        <f t="shared" si="60"/>
        <v>10</v>
      </c>
      <c r="G369" s="806">
        <v>31</v>
      </c>
      <c r="H369" s="806">
        <v>30</v>
      </c>
      <c r="I369" s="808">
        <f t="shared" si="61"/>
        <v>38</v>
      </c>
      <c r="J369" s="787">
        <f t="shared" si="54"/>
        <v>26</v>
      </c>
      <c r="K369" s="787">
        <f t="shared" si="55"/>
        <v>38</v>
      </c>
      <c r="L369" s="930"/>
      <c r="M369" s="931"/>
      <c r="N369" s="931"/>
      <c r="O369" s="932"/>
      <c r="Q369" s="366" t="s">
        <v>1088</v>
      </c>
      <c r="R369" s="20"/>
      <c r="S369" s="20"/>
      <c r="T369" s="20"/>
      <c r="U369" s="20"/>
      <c r="V369" s="20"/>
      <c r="W369" s="10"/>
      <c r="X369" s="20"/>
      <c r="Y369" s="20"/>
      <c r="Z369" s="20"/>
      <c r="AA369" s="20"/>
      <c r="AB369" s="20"/>
      <c r="AC369" s="20"/>
      <c r="AD369" s="20"/>
      <c r="AE369" s="21"/>
    </row>
    <row r="370" spans="1:31" ht="15" customHeight="1" x14ac:dyDescent="0.2">
      <c r="A370" s="358">
        <v>7</v>
      </c>
      <c r="B370" s="129" t="s">
        <v>1923</v>
      </c>
      <c r="C370" s="806">
        <v>26</v>
      </c>
      <c r="D370" s="806">
        <v>11</v>
      </c>
      <c r="E370" s="806">
        <v>4</v>
      </c>
      <c r="F370" s="806">
        <f t="shared" si="60"/>
        <v>11</v>
      </c>
      <c r="G370" s="806">
        <v>45</v>
      </c>
      <c r="H370" s="806">
        <v>46</v>
      </c>
      <c r="I370" s="808">
        <f t="shared" si="61"/>
        <v>37</v>
      </c>
      <c r="J370" s="787">
        <f t="shared" si="54"/>
        <v>26</v>
      </c>
      <c r="K370" s="787">
        <f t="shared" si="55"/>
        <v>37</v>
      </c>
      <c r="L370" s="930"/>
      <c r="M370" s="931"/>
      <c r="N370" s="931"/>
      <c r="O370" s="932"/>
      <c r="Q370" s="366" t="s">
        <v>1178</v>
      </c>
      <c r="R370" s="20"/>
      <c r="S370" s="20"/>
      <c r="T370" s="20"/>
      <c r="U370" s="20"/>
      <c r="V370" s="20"/>
      <c r="W370" s="20"/>
      <c r="X370" s="10"/>
      <c r="Y370" s="20"/>
      <c r="Z370" s="20"/>
      <c r="AA370" s="20"/>
      <c r="AB370" s="20"/>
      <c r="AC370" s="20"/>
      <c r="AD370" s="20"/>
      <c r="AE370" s="21"/>
    </row>
    <row r="371" spans="1:31" ht="15" customHeight="1" x14ac:dyDescent="0.2">
      <c r="A371" s="358">
        <v>8</v>
      </c>
      <c r="B371" s="129" t="s">
        <v>2061</v>
      </c>
      <c r="C371" s="806">
        <v>26</v>
      </c>
      <c r="D371" s="806">
        <v>9</v>
      </c>
      <c r="E371" s="806">
        <v>5</v>
      </c>
      <c r="F371" s="806">
        <f t="shared" si="60"/>
        <v>12</v>
      </c>
      <c r="G371" s="806">
        <v>36</v>
      </c>
      <c r="H371" s="806">
        <v>48</v>
      </c>
      <c r="I371" s="808">
        <f t="shared" si="61"/>
        <v>32</v>
      </c>
      <c r="J371" s="787">
        <f t="shared" si="54"/>
        <v>26</v>
      </c>
      <c r="K371" s="787">
        <f t="shared" si="55"/>
        <v>32</v>
      </c>
      <c r="L371" s="930"/>
      <c r="M371" s="931"/>
      <c r="N371" s="931"/>
      <c r="O371" s="932"/>
      <c r="Q371" s="366" t="s">
        <v>610</v>
      </c>
      <c r="R371" s="20"/>
      <c r="S371" s="20"/>
      <c r="T371" s="20"/>
      <c r="U371" s="20"/>
      <c r="V371" s="20"/>
      <c r="W371" s="20"/>
      <c r="X371" s="20"/>
      <c r="Y371" s="10"/>
      <c r="Z371" s="20"/>
      <c r="AA371" s="20"/>
      <c r="AB371" s="20"/>
      <c r="AC371" s="20"/>
      <c r="AD371" s="20"/>
      <c r="AE371" s="21"/>
    </row>
    <row r="372" spans="1:31" ht="15" customHeight="1" x14ac:dyDescent="0.2">
      <c r="A372" s="358">
        <v>9</v>
      </c>
      <c r="B372" s="129" t="s">
        <v>1808</v>
      </c>
      <c r="C372" s="806">
        <v>26</v>
      </c>
      <c r="D372" s="806">
        <v>9</v>
      </c>
      <c r="E372" s="806">
        <v>4</v>
      </c>
      <c r="F372" s="806">
        <f t="shared" si="60"/>
        <v>13</v>
      </c>
      <c r="G372" s="806">
        <v>47</v>
      </c>
      <c r="H372" s="806">
        <v>47</v>
      </c>
      <c r="I372" s="808">
        <f t="shared" si="61"/>
        <v>31</v>
      </c>
      <c r="J372" s="787">
        <f t="shared" si="54"/>
        <v>26</v>
      </c>
      <c r="K372" s="787">
        <f t="shared" si="55"/>
        <v>31</v>
      </c>
      <c r="L372" s="930"/>
      <c r="M372" s="931"/>
      <c r="N372" s="931"/>
      <c r="O372" s="932"/>
      <c r="Q372" s="366" t="s">
        <v>2601</v>
      </c>
      <c r="R372" s="20"/>
      <c r="S372" s="20"/>
      <c r="T372" s="20"/>
      <c r="U372" s="20"/>
      <c r="V372" s="20"/>
      <c r="W372" s="20"/>
      <c r="X372" s="20"/>
      <c r="Y372" s="20"/>
      <c r="Z372" s="10"/>
      <c r="AA372" s="20"/>
      <c r="AB372" s="20"/>
      <c r="AC372" s="20"/>
      <c r="AD372" s="20"/>
      <c r="AE372" s="21"/>
    </row>
    <row r="373" spans="1:31" ht="15" customHeight="1" x14ac:dyDescent="0.2">
      <c r="A373" s="358">
        <v>10</v>
      </c>
      <c r="B373" s="129" t="s">
        <v>1180</v>
      </c>
      <c r="C373" s="806">
        <v>26</v>
      </c>
      <c r="D373" s="806">
        <v>9</v>
      </c>
      <c r="E373" s="806">
        <v>4</v>
      </c>
      <c r="F373" s="806">
        <f t="shared" si="60"/>
        <v>13</v>
      </c>
      <c r="G373" s="806">
        <v>43</v>
      </c>
      <c r="H373" s="806">
        <v>56</v>
      </c>
      <c r="I373" s="808">
        <f t="shared" si="61"/>
        <v>31</v>
      </c>
      <c r="J373" s="787">
        <f t="shared" si="54"/>
        <v>26</v>
      </c>
      <c r="K373" s="787">
        <f t="shared" si="55"/>
        <v>31</v>
      </c>
      <c r="L373" s="930"/>
      <c r="M373" s="931"/>
      <c r="N373" s="931"/>
      <c r="O373" s="932"/>
      <c r="Q373" s="366" t="s">
        <v>2602</v>
      </c>
      <c r="R373" s="20"/>
      <c r="S373" s="20"/>
      <c r="T373" s="20"/>
      <c r="U373" s="20"/>
      <c r="V373" s="20"/>
      <c r="W373" s="20"/>
      <c r="X373" s="20"/>
      <c r="Y373" s="20"/>
      <c r="Z373" s="20"/>
      <c r="AA373" s="10"/>
      <c r="AB373" s="20"/>
      <c r="AC373" s="20"/>
      <c r="AD373" s="20"/>
      <c r="AE373" s="21"/>
    </row>
    <row r="374" spans="1:31" ht="15" customHeight="1" x14ac:dyDescent="0.2">
      <c r="A374" s="358">
        <v>11</v>
      </c>
      <c r="B374" s="129" t="s">
        <v>2062</v>
      </c>
      <c r="C374" s="806">
        <v>26</v>
      </c>
      <c r="D374" s="806">
        <v>8</v>
      </c>
      <c r="E374" s="806">
        <v>6</v>
      </c>
      <c r="F374" s="806">
        <f t="shared" si="60"/>
        <v>12</v>
      </c>
      <c r="G374" s="806">
        <v>39</v>
      </c>
      <c r="H374" s="806">
        <v>43</v>
      </c>
      <c r="I374" s="808">
        <f t="shared" si="61"/>
        <v>30</v>
      </c>
      <c r="J374" s="787">
        <f t="shared" si="54"/>
        <v>26</v>
      </c>
      <c r="K374" s="787">
        <f t="shared" si="55"/>
        <v>30</v>
      </c>
      <c r="L374" s="930"/>
      <c r="M374" s="931"/>
      <c r="N374" s="931"/>
      <c r="O374" s="932"/>
      <c r="Q374" s="366" t="s">
        <v>501</v>
      </c>
      <c r="R374" s="20"/>
      <c r="S374" s="20"/>
      <c r="T374" s="20"/>
      <c r="U374" s="20"/>
      <c r="V374" s="20"/>
      <c r="W374" s="20"/>
      <c r="X374" s="20"/>
      <c r="Y374" s="20"/>
      <c r="Z374" s="20"/>
      <c r="AA374" s="20"/>
      <c r="AB374" s="10"/>
      <c r="AC374" s="20"/>
      <c r="AD374" s="20"/>
      <c r="AE374" s="21"/>
    </row>
    <row r="375" spans="1:31" ht="15" customHeight="1" x14ac:dyDescent="0.2">
      <c r="A375" s="358">
        <v>12</v>
      </c>
      <c r="B375" s="129" t="s">
        <v>529</v>
      </c>
      <c r="C375" s="806">
        <v>26</v>
      </c>
      <c r="D375" s="806">
        <v>6</v>
      </c>
      <c r="E375" s="806">
        <v>8</v>
      </c>
      <c r="F375" s="806">
        <f t="shared" si="60"/>
        <v>12</v>
      </c>
      <c r="G375" s="806">
        <v>39</v>
      </c>
      <c r="H375" s="806">
        <v>53</v>
      </c>
      <c r="I375" s="808">
        <f t="shared" si="61"/>
        <v>26</v>
      </c>
      <c r="J375" s="787">
        <f t="shared" si="54"/>
        <v>26</v>
      </c>
      <c r="K375" s="787">
        <f t="shared" si="55"/>
        <v>26</v>
      </c>
      <c r="L375" s="930"/>
      <c r="M375" s="931"/>
      <c r="N375" s="931"/>
      <c r="O375" s="932"/>
      <c r="Q375" s="366" t="s">
        <v>2089</v>
      </c>
      <c r="R375" s="20"/>
      <c r="S375" s="20"/>
      <c r="T375" s="20"/>
      <c r="U375" s="20"/>
      <c r="V375" s="20"/>
      <c r="W375" s="20"/>
      <c r="X375" s="20"/>
      <c r="Y375" s="20"/>
      <c r="Z375" s="20"/>
      <c r="AA375" s="20"/>
      <c r="AB375" s="20"/>
      <c r="AC375" s="10"/>
      <c r="AD375" s="20"/>
      <c r="AE375" s="21"/>
    </row>
    <row r="376" spans="1:31" ht="15" customHeight="1" x14ac:dyDescent="0.2">
      <c r="A376" s="358">
        <v>13</v>
      </c>
      <c r="B376" s="129" t="s">
        <v>2093</v>
      </c>
      <c r="C376" s="806">
        <v>26</v>
      </c>
      <c r="D376" s="806">
        <v>7</v>
      </c>
      <c r="E376" s="806">
        <v>3</v>
      </c>
      <c r="F376" s="806">
        <f t="shared" si="60"/>
        <v>16</v>
      </c>
      <c r="G376" s="806">
        <v>35</v>
      </c>
      <c r="H376" s="806">
        <v>53</v>
      </c>
      <c r="I376" s="808">
        <f t="shared" si="61"/>
        <v>24</v>
      </c>
      <c r="J376" s="787">
        <f t="shared" si="54"/>
        <v>26</v>
      </c>
      <c r="K376" s="787">
        <f t="shared" si="55"/>
        <v>24</v>
      </c>
      <c r="L376" s="930"/>
      <c r="M376" s="931"/>
      <c r="N376" s="931"/>
      <c r="O376" s="932"/>
      <c r="Q376" s="366" t="s">
        <v>813</v>
      </c>
      <c r="R376" s="20"/>
      <c r="S376" s="20"/>
      <c r="T376" s="20"/>
      <c r="U376" s="20"/>
      <c r="V376" s="20"/>
      <c r="W376" s="20"/>
      <c r="X376" s="20"/>
      <c r="Y376" s="20"/>
      <c r="Z376" s="20"/>
      <c r="AA376" s="20"/>
      <c r="AB376" s="20"/>
      <c r="AC376" s="20"/>
      <c r="AD376" s="10"/>
      <c r="AE376" s="21"/>
    </row>
    <row r="377" spans="1:31" ht="15" customHeight="1" thickBot="1" x14ac:dyDescent="0.25">
      <c r="A377" s="359">
        <v>14</v>
      </c>
      <c r="B377" s="130" t="s">
        <v>291</v>
      </c>
      <c r="C377" s="807">
        <v>26</v>
      </c>
      <c r="D377" s="807">
        <v>5</v>
      </c>
      <c r="E377" s="807">
        <v>4</v>
      </c>
      <c r="F377" s="807">
        <f>SUM(((C377-(D377+E377))))</f>
        <v>17</v>
      </c>
      <c r="G377" s="807">
        <v>36</v>
      </c>
      <c r="H377" s="807">
        <v>64</v>
      </c>
      <c r="I377" s="809">
        <f>SUM((D377*3+E377))</f>
        <v>19</v>
      </c>
      <c r="J377" s="787">
        <f t="shared" si="54"/>
        <v>26</v>
      </c>
      <c r="K377" s="787">
        <f t="shared" si="55"/>
        <v>19</v>
      </c>
      <c r="L377" s="933"/>
      <c r="M377" s="934"/>
      <c r="N377" s="934"/>
      <c r="O377" s="935"/>
      <c r="Q377" s="367" t="s">
        <v>547</v>
      </c>
      <c r="R377" s="23"/>
      <c r="S377" s="23"/>
      <c r="T377" s="23"/>
      <c r="U377" s="23"/>
      <c r="V377" s="23"/>
      <c r="W377" s="23"/>
      <c r="X377" s="23"/>
      <c r="Y377" s="23"/>
      <c r="Z377" s="23"/>
      <c r="AA377" s="23"/>
      <c r="AB377" s="23"/>
      <c r="AC377" s="23"/>
      <c r="AD377" s="23"/>
      <c r="AE377" s="15"/>
    </row>
    <row r="378" spans="1:31" ht="15" customHeight="1" x14ac:dyDescent="0.2">
      <c r="C378" s="787">
        <f t="shared" ref="C378:I378" si="62">SUM(C364:C377)</f>
        <v>364</v>
      </c>
      <c r="D378" s="787">
        <f t="shared" si="62"/>
        <v>145</v>
      </c>
      <c r="E378" s="787">
        <f t="shared" si="62"/>
        <v>74</v>
      </c>
      <c r="F378" s="787">
        <f t="shared" si="62"/>
        <v>145</v>
      </c>
      <c r="G378" s="787">
        <f t="shared" si="62"/>
        <v>590</v>
      </c>
      <c r="H378" s="787">
        <f t="shared" si="62"/>
        <v>590</v>
      </c>
      <c r="I378" s="787">
        <f t="shared" si="62"/>
        <v>509</v>
      </c>
      <c r="J378" s="787">
        <f t="shared" si="54"/>
        <v>364</v>
      </c>
      <c r="K378" s="787">
        <f t="shared" si="55"/>
        <v>509</v>
      </c>
    </row>
    <row r="379" spans="1:31" ht="15" customHeight="1" thickBot="1" x14ac:dyDescent="0.25"/>
    <row r="380" spans="1:31" ht="15" customHeight="1" thickBot="1" x14ac:dyDescent="0.25">
      <c r="A380" s="1326" t="s">
        <v>2434</v>
      </c>
      <c r="B380" s="1327"/>
      <c r="C380" s="1327"/>
      <c r="D380" s="1327"/>
      <c r="E380" s="1327"/>
      <c r="F380" s="1327"/>
      <c r="G380" s="1323" t="s">
        <v>2446</v>
      </c>
      <c r="H380" s="1324"/>
      <c r="I380" s="1325"/>
      <c r="L380" s="952" t="s">
        <v>538</v>
      </c>
      <c r="M380" s="953"/>
      <c r="N380" s="953"/>
      <c r="O380" s="954"/>
      <c r="AD380"/>
    </row>
    <row r="381" spans="1:31" ht="15" customHeight="1" thickBot="1" x14ac:dyDescent="0.25">
      <c r="A381" s="688" t="s">
        <v>496</v>
      </c>
      <c r="B381" s="689" t="s">
        <v>497</v>
      </c>
      <c r="C381" s="690" t="s">
        <v>498</v>
      </c>
      <c r="D381" s="690" t="s">
        <v>499</v>
      </c>
      <c r="E381" s="690" t="s">
        <v>500</v>
      </c>
      <c r="F381" s="690" t="s">
        <v>501</v>
      </c>
      <c r="G381" s="691" t="s">
        <v>502</v>
      </c>
      <c r="H381" s="691" t="s">
        <v>503</v>
      </c>
      <c r="I381" s="692" t="s">
        <v>504</v>
      </c>
      <c r="L381" s="955"/>
      <c r="M381" s="956"/>
      <c r="N381" s="956"/>
      <c r="O381" s="957"/>
      <c r="Q381" s="24" t="s">
        <v>2445</v>
      </c>
      <c r="R381" s="683" t="s">
        <v>241</v>
      </c>
      <c r="S381" s="683" t="s">
        <v>1196</v>
      </c>
      <c r="T381" s="683" t="s">
        <v>1503</v>
      </c>
      <c r="U381" s="683" t="s">
        <v>1784</v>
      </c>
      <c r="V381" s="683" t="s">
        <v>500</v>
      </c>
      <c r="W381" s="683" t="s">
        <v>242</v>
      </c>
      <c r="X381" s="683" t="s">
        <v>610</v>
      </c>
      <c r="Y381" s="683" t="s">
        <v>1089</v>
      </c>
      <c r="Z381" s="683" t="s">
        <v>1959</v>
      </c>
      <c r="AA381" s="683" t="s">
        <v>2090</v>
      </c>
      <c r="AB381" s="683" t="s">
        <v>1587</v>
      </c>
      <c r="AC381" s="684" t="s">
        <v>727</v>
      </c>
      <c r="AD381"/>
    </row>
    <row r="382" spans="1:31" ht="15" customHeight="1" x14ac:dyDescent="0.2">
      <c r="A382" s="703">
        <v>1</v>
      </c>
      <c r="B382" s="126" t="s">
        <v>1093</v>
      </c>
      <c r="C382" s="811">
        <v>22</v>
      </c>
      <c r="D382" s="811">
        <v>18</v>
      </c>
      <c r="E382" s="811">
        <v>4</v>
      </c>
      <c r="F382" s="811">
        <f>SUM(C382-(D382+E382))</f>
        <v>0</v>
      </c>
      <c r="G382" s="811">
        <v>72</v>
      </c>
      <c r="H382" s="811">
        <v>14</v>
      </c>
      <c r="I382" s="812">
        <f>SUM(D382*3+E382)</f>
        <v>58</v>
      </c>
      <c r="J382" s="787">
        <f t="shared" si="54"/>
        <v>22</v>
      </c>
      <c r="K382" s="787">
        <f t="shared" si="55"/>
        <v>58</v>
      </c>
      <c r="L382" s="927"/>
      <c r="M382" s="928"/>
      <c r="N382" s="928"/>
      <c r="O382" s="929"/>
      <c r="Q382" s="681" t="s">
        <v>241</v>
      </c>
      <c r="R382" s="10"/>
      <c r="S382" s="20"/>
      <c r="T382" s="20"/>
      <c r="U382" s="20"/>
      <c r="V382" s="20"/>
      <c r="W382" s="20"/>
      <c r="X382" s="20"/>
      <c r="Y382" s="20"/>
      <c r="Z382" s="20"/>
      <c r="AA382" s="20"/>
      <c r="AB382" s="20"/>
      <c r="AC382" s="21"/>
      <c r="AD382"/>
    </row>
    <row r="383" spans="1:31" ht="15" customHeight="1" x14ac:dyDescent="0.2">
      <c r="A383" s="685">
        <v>2</v>
      </c>
      <c r="B383" s="129" t="s">
        <v>2094</v>
      </c>
      <c r="C383" s="806">
        <v>22</v>
      </c>
      <c r="D383" s="806">
        <v>13</v>
      </c>
      <c r="E383" s="806">
        <v>5</v>
      </c>
      <c r="F383" s="806">
        <f t="shared" ref="F383:F392" si="63">SUM((C383-(D383+E383)))</f>
        <v>4</v>
      </c>
      <c r="G383" s="806">
        <v>67</v>
      </c>
      <c r="H383" s="806">
        <v>31</v>
      </c>
      <c r="I383" s="808">
        <f>SUM((D383*3+E383))</f>
        <v>44</v>
      </c>
      <c r="J383" s="787">
        <f t="shared" si="54"/>
        <v>22</v>
      </c>
      <c r="K383" s="787">
        <f t="shared" si="55"/>
        <v>44</v>
      </c>
      <c r="L383" s="930"/>
      <c r="M383" s="931"/>
      <c r="N383" s="931"/>
      <c r="O383" s="932"/>
      <c r="Q383" s="681" t="s">
        <v>1196</v>
      </c>
      <c r="R383" s="20"/>
      <c r="S383" s="10"/>
      <c r="T383" s="20"/>
      <c r="U383" s="20"/>
      <c r="V383" s="20"/>
      <c r="W383" s="20"/>
      <c r="X383" s="20"/>
      <c r="Y383" s="20"/>
      <c r="Z383" s="20"/>
      <c r="AA383" s="20"/>
      <c r="AB383" s="20"/>
      <c r="AC383" s="21"/>
      <c r="AD383"/>
    </row>
    <row r="384" spans="1:31" ht="15" customHeight="1" x14ac:dyDescent="0.2">
      <c r="A384" s="685">
        <v>3</v>
      </c>
      <c r="B384" s="129" t="s">
        <v>1090</v>
      </c>
      <c r="C384" s="806">
        <v>22</v>
      </c>
      <c r="D384" s="806">
        <v>12</v>
      </c>
      <c r="E384" s="806">
        <v>6</v>
      </c>
      <c r="F384" s="806">
        <f t="shared" si="63"/>
        <v>4</v>
      </c>
      <c r="G384" s="806">
        <v>57</v>
      </c>
      <c r="H384" s="806">
        <v>26</v>
      </c>
      <c r="I384" s="808">
        <f t="shared" ref="I384:I392" si="64">SUM((D384*3+E384))</f>
        <v>42</v>
      </c>
      <c r="J384" s="787">
        <f t="shared" si="54"/>
        <v>22</v>
      </c>
      <c r="K384" s="787">
        <f t="shared" si="55"/>
        <v>42</v>
      </c>
      <c r="L384" s="930"/>
      <c r="M384" s="931"/>
      <c r="N384" s="931"/>
      <c r="O384" s="932"/>
      <c r="Q384" s="681" t="s">
        <v>1503</v>
      </c>
      <c r="R384" s="20"/>
      <c r="S384" s="20"/>
      <c r="T384" s="10"/>
      <c r="U384" s="20"/>
      <c r="V384" s="20"/>
      <c r="W384" s="20"/>
      <c r="X384" s="20"/>
      <c r="Y384" s="20"/>
      <c r="Z384" s="20"/>
      <c r="AA384" s="20"/>
      <c r="AB384" s="20"/>
      <c r="AC384" s="21"/>
      <c r="AD384"/>
    </row>
    <row r="385" spans="1:33" ht="15" customHeight="1" x14ac:dyDescent="0.2">
      <c r="A385" s="685">
        <v>4</v>
      </c>
      <c r="B385" s="129" t="s">
        <v>1139</v>
      </c>
      <c r="C385" s="806">
        <v>22</v>
      </c>
      <c r="D385" s="806">
        <v>11</v>
      </c>
      <c r="E385" s="806">
        <v>6</v>
      </c>
      <c r="F385" s="806">
        <f t="shared" si="63"/>
        <v>5</v>
      </c>
      <c r="G385" s="806">
        <v>51</v>
      </c>
      <c r="H385" s="806">
        <v>32</v>
      </c>
      <c r="I385" s="808">
        <f t="shared" si="64"/>
        <v>39</v>
      </c>
      <c r="J385" s="787">
        <f t="shared" si="54"/>
        <v>22</v>
      </c>
      <c r="K385" s="787">
        <f t="shared" si="55"/>
        <v>39</v>
      </c>
      <c r="L385" s="930"/>
      <c r="M385" s="931"/>
      <c r="N385" s="931"/>
      <c r="O385" s="932"/>
      <c r="Q385" s="681" t="s">
        <v>1784</v>
      </c>
      <c r="R385" s="20"/>
      <c r="S385" s="20"/>
      <c r="T385" s="20"/>
      <c r="U385" s="10"/>
      <c r="V385" s="20" t="s">
        <v>532</v>
      </c>
      <c r="W385" s="20"/>
      <c r="X385" s="20"/>
      <c r="Y385" s="20"/>
      <c r="Z385" s="20"/>
      <c r="AA385" s="20"/>
      <c r="AB385" s="20"/>
      <c r="AC385" s="21"/>
      <c r="AD385"/>
    </row>
    <row r="386" spans="1:33" ht="15" customHeight="1" x14ac:dyDescent="0.2">
      <c r="A386" s="685">
        <v>5</v>
      </c>
      <c r="B386" s="129" t="s">
        <v>244</v>
      </c>
      <c r="C386" s="806">
        <v>22</v>
      </c>
      <c r="D386" s="806">
        <v>12</v>
      </c>
      <c r="E386" s="806">
        <v>3</v>
      </c>
      <c r="F386" s="806">
        <f t="shared" si="63"/>
        <v>7</v>
      </c>
      <c r="G386" s="806">
        <v>43</v>
      </c>
      <c r="H386" s="806">
        <v>31</v>
      </c>
      <c r="I386" s="808">
        <f t="shared" si="64"/>
        <v>39</v>
      </c>
      <c r="J386" s="787">
        <f t="shared" si="54"/>
        <v>22</v>
      </c>
      <c r="K386" s="787">
        <f t="shared" si="55"/>
        <v>39</v>
      </c>
      <c r="L386" s="930"/>
      <c r="M386" s="931"/>
      <c r="N386" s="931"/>
      <c r="O386" s="932"/>
      <c r="Q386" s="681" t="s">
        <v>500</v>
      </c>
      <c r="R386" s="20"/>
      <c r="S386" s="20"/>
      <c r="T386" s="20"/>
      <c r="U386" s="20" t="s">
        <v>532</v>
      </c>
      <c r="V386" s="10"/>
      <c r="W386" s="20"/>
      <c r="X386" s="20"/>
      <c r="Y386" s="20"/>
      <c r="Z386" s="20"/>
      <c r="AA386" s="20"/>
      <c r="AB386" s="20"/>
      <c r="AC386" s="21"/>
      <c r="AD386"/>
    </row>
    <row r="387" spans="1:33" ht="15" customHeight="1" x14ac:dyDescent="0.2">
      <c r="A387" s="685">
        <v>6</v>
      </c>
      <c r="B387" s="129" t="s">
        <v>1200</v>
      </c>
      <c r="C387" s="806">
        <v>22</v>
      </c>
      <c r="D387" s="806">
        <v>11</v>
      </c>
      <c r="E387" s="806">
        <v>3</v>
      </c>
      <c r="F387" s="806">
        <f t="shared" si="63"/>
        <v>8</v>
      </c>
      <c r="G387" s="806">
        <v>40</v>
      </c>
      <c r="H387" s="806">
        <v>31</v>
      </c>
      <c r="I387" s="808">
        <f t="shared" si="64"/>
        <v>36</v>
      </c>
      <c r="J387" s="787">
        <f t="shared" si="54"/>
        <v>22</v>
      </c>
      <c r="K387" s="787">
        <f t="shared" si="55"/>
        <v>36</v>
      </c>
      <c r="L387" s="930"/>
      <c r="M387" s="931"/>
      <c r="N387" s="931"/>
      <c r="O387" s="932"/>
      <c r="Q387" s="681" t="s">
        <v>242</v>
      </c>
      <c r="R387" s="20"/>
      <c r="S387" s="20"/>
      <c r="T387" s="20"/>
      <c r="U387" s="20"/>
      <c r="V387" s="20"/>
      <c r="W387" s="10"/>
      <c r="X387" s="20"/>
      <c r="Y387" s="20"/>
      <c r="Z387" s="20"/>
      <c r="AA387" s="20"/>
      <c r="AB387" s="20"/>
      <c r="AC387" s="21"/>
      <c r="AD387"/>
    </row>
    <row r="388" spans="1:33" ht="15" customHeight="1" x14ac:dyDescent="0.2">
      <c r="A388" s="685">
        <v>7</v>
      </c>
      <c r="B388" s="129" t="s">
        <v>2204</v>
      </c>
      <c r="C388" s="806">
        <v>22</v>
      </c>
      <c r="D388" s="806">
        <v>10</v>
      </c>
      <c r="E388" s="806">
        <v>4</v>
      </c>
      <c r="F388" s="806">
        <f t="shared" si="63"/>
        <v>8</v>
      </c>
      <c r="G388" s="806">
        <v>42</v>
      </c>
      <c r="H388" s="806">
        <v>40</v>
      </c>
      <c r="I388" s="808">
        <f t="shared" si="64"/>
        <v>34</v>
      </c>
      <c r="J388" s="787">
        <f t="shared" si="54"/>
        <v>22</v>
      </c>
      <c r="K388" s="787">
        <f t="shared" si="55"/>
        <v>34</v>
      </c>
      <c r="L388" s="930"/>
      <c r="M388" s="931"/>
      <c r="N388" s="931"/>
      <c r="O388" s="932"/>
      <c r="Q388" s="681" t="s">
        <v>610</v>
      </c>
      <c r="R388" s="20"/>
      <c r="S388" s="20"/>
      <c r="T388" s="20"/>
      <c r="U388" s="20"/>
      <c r="V388" s="20"/>
      <c r="W388" s="20"/>
      <c r="X388" s="10"/>
      <c r="Y388" s="20"/>
      <c r="Z388" s="20"/>
      <c r="AA388" s="20"/>
      <c r="AB388" s="20"/>
      <c r="AC388" s="21"/>
      <c r="AD388"/>
    </row>
    <row r="389" spans="1:33" ht="15" customHeight="1" x14ac:dyDescent="0.2">
      <c r="A389" s="685">
        <v>8</v>
      </c>
      <c r="B389" s="129" t="s">
        <v>1548</v>
      </c>
      <c r="C389" s="806">
        <v>22</v>
      </c>
      <c r="D389" s="806">
        <v>7</v>
      </c>
      <c r="E389" s="806">
        <v>2</v>
      </c>
      <c r="F389" s="806">
        <f t="shared" si="63"/>
        <v>13</v>
      </c>
      <c r="G389" s="806">
        <v>45</v>
      </c>
      <c r="H389" s="806">
        <v>61</v>
      </c>
      <c r="I389" s="808">
        <f t="shared" si="64"/>
        <v>23</v>
      </c>
      <c r="J389" s="787">
        <f t="shared" si="54"/>
        <v>22</v>
      </c>
      <c r="K389" s="787">
        <f t="shared" si="55"/>
        <v>23</v>
      </c>
      <c r="L389" s="930"/>
      <c r="M389" s="931"/>
      <c r="N389" s="931"/>
      <c r="O389" s="932"/>
      <c r="Q389" s="681" t="s">
        <v>1089</v>
      </c>
      <c r="R389" s="20"/>
      <c r="S389" s="20"/>
      <c r="T389" s="20"/>
      <c r="U389" s="20"/>
      <c r="V389" s="20"/>
      <c r="W389" s="20"/>
      <c r="X389" s="20"/>
      <c r="Y389" s="10"/>
      <c r="Z389" s="20"/>
      <c r="AA389" s="20"/>
      <c r="AB389" s="20"/>
      <c r="AC389" s="21"/>
      <c r="AD389"/>
    </row>
    <row r="390" spans="1:33" ht="15" customHeight="1" x14ac:dyDescent="0.2">
      <c r="A390" s="685">
        <v>9</v>
      </c>
      <c r="B390" s="129" t="s">
        <v>245</v>
      </c>
      <c r="C390" s="806">
        <v>22</v>
      </c>
      <c r="D390" s="806">
        <v>6</v>
      </c>
      <c r="E390" s="806">
        <v>4</v>
      </c>
      <c r="F390" s="806">
        <f t="shared" si="63"/>
        <v>12</v>
      </c>
      <c r="G390" s="806">
        <v>46</v>
      </c>
      <c r="H390" s="806">
        <v>52</v>
      </c>
      <c r="I390" s="808">
        <f t="shared" si="64"/>
        <v>22</v>
      </c>
      <c r="J390" s="787">
        <f t="shared" si="54"/>
        <v>22</v>
      </c>
      <c r="K390" s="787">
        <f t="shared" si="55"/>
        <v>22</v>
      </c>
      <c r="L390" s="930"/>
      <c r="M390" s="931"/>
      <c r="N390" s="931"/>
      <c r="O390" s="932"/>
      <c r="Q390" s="681" t="s">
        <v>1959</v>
      </c>
      <c r="R390" s="20"/>
      <c r="S390" s="20"/>
      <c r="T390" s="20"/>
      <c r="U390" s="20"/>
      <c r="V390" s="20"/>
      <c r="W390" s="20"/>
      <c r="X390" s="20"/>
      <c r="Y390" s="20"/>
      <c r="Z390" s="10"/>
      <c r="AA390" s="20" t="s">
        <v>532</v>
      </c>
      <c r="AB390" s="20"/>
      <c r="AC390" s="21"/>
      <c r="AD390"/>
    </row>
    <row r="391" spans="1:33" ht="15" customHeight="1" x14ac:dyDescent="0.2">
      <c r="A391" s="685">
        <v>10</v>
      </c>
      <c r="B391" s="129" t="s">
        <v>1589</v>
      </c>
      <c r="C391" s="806">
        <v>22</v>
      </c>
      <c r="D391" s="806">
        <v>4</v>
      </c>
      <c r="E391" s="806">
        <v>3</v>
      </c>
      <c r="F391" s="806">
        <f t="shared" si="63"/>
        <v>15</v>
      </c>
      <c r="G391" s="806">
        <v>24</v>
      </c>
      <c r="H391" s="806">
        <v>59</v>
      </c>
      <c r="I391" s="808">
        <f t="shared" si="64"/>
        <v>15</v>
      </c>
      <c r="J391" s="787">
        <f t="shared" ref="J391:J454" si="65">D391+E391+F391</f>
        <v>22</v>
      </c>
      <c r="K391" s="787">
        <f t="shared" ref="K391:K454" si="66">D391*3+E391</f>
        <v>15</v>
      </c>
      <c r="L391" s="930"/>
      <c r="M391" s="931"/>
      <c r="N391" s="931"/>
      <c r="O391" s="932"/>
      <c r="Q391" s="681" t="s">
        <v>2090</v>
      </c>
      <c r="R391" s="20"/>
      <c r="S391" s="20"/>
      <c r="T391" s="20"/>
      <c r="U391" s="20"/>
      <c r="V391" s="20"/>
      <c r="W391" s="20"/>
      <c r="X391" s="20"/>
      <c r="Y391" s="20"/>
      <c r="Z391" s="20" t="s">
        <v>532</v>
      </c>
      <c r="AA391" s="10"/>
      <c r="AB391" s="20" t="s">
        <v>532</v>
      </c>
      <c r="AC391" s="21"/>
      <c r="AD391"/>
    </row>
    <row r="392" spans="1:33" ht="15" customHeight="1" x14ac:dyDescent="0.2">
      <c r="A392" s="685">
        <v>11</v>
      </c>
      <c r="B392" s="129" t="s">
        <v>1497</v>
      </c>
      <c r="C392" s="806">
        <v>22</v>
      </c>
      <c r="D392" s="806">
        <v>4</v>
      </c>
      <c r="E392" s="806">
        <v>1</v>
      </c>
      <c r="F392" s="806">
        <f t="shared" si="63"/>
        <v>17</v>
      </c>
      <c r="G392" s="806">
        <v>26</v>
      </c>
      <c r="H392" s="806">
        <v>80</v>
      </c>
      <c r="I392" s="808">
        <f t="shared" si="64"/>
        <v>13</v>
      </c>
      <c r="J392" s="787">
        <f t="shared" si="65"/>
        <v>22</v>
      </c>
      <c r="K392" s="787">
        <f t="shared" si="66"/>
        <v>13</v>
      </c>
      <c r="L392" s="930"/>
      <c r="M392" s="931"/>
      <c r="N392" s="931"/>
      <c r="O392" s="932"/>
      <c r="Q392" s="681" t="s">
        <v>1587</v>
      </c>
      <c r="R392" s="20"/>
      <c r="S392" s="20"/>
      <c r="T392" s="20"/>
      <c r="U392" s="20"/>
      <c r="V392" s="20"/>
      <c r="W392" s="20"/>
      <c r="X392" s="20"/>
      <c r="Y392" s="20"/>
      <c r="Z392" s="20"/>
      <c r="AA392" s="20" t="s">
        <v>532</v>
      </c>
      <c r="AB392" s="10"/>
      <c r="AC392" s="21"/>
      <c r="AD392"/>
    </row>
    <row r="393" spans="1:33" ht="15" customHeight="1" thickBot="1" x14ac:dyDescent="0.25">
      <c r="A393" s="686">
        <v>12</v>
      </c>
      <c r="B393" s="130" t="s">
        <v>616</v>
      </c>
      <c r="C393" s="807">
        <v>22</v>
      </c>
      <c r="D393" s="807">
        <v>3</v>
      </c>
      <c r="E393" s="807">
        <v>1</v>
      </c>
      <c r="F393" s="807">
        <f>SUM(((C393-(D393+E393))))</f>
        <v>18</v>
      </c>
      <c r="G393" s="807">
        <v>24</v>
      </c>
      <c r="H393" s="807">
        <v>80</v>
      </c>
      <c r="I393" s="809">
        <f>SUM((D393*3+E393))</f>
        <v>10</v>
      </c>
      <c r="J393" s="787">
        <f t="shared" si="65"/>
        <v>22</v>
      </c>
      <c r="K393" s="787">
        <f t="shared" si="66"/>
        <v>10</v>
      </c>
      <c r="L393" s="933"/>
      <c r="M393" s="934"/>
      <c r="N393" s="934"/>
      <c r="O393" s="935"/>
      <c r="Q393" s="682" t="s">
        <v>727</v>
      </c>
      <c r="R393" s="23"/>
      <c r="S393" s="23"/>
      <c r="T393" s="23"/>
      <c r="U393" s="23"/>
      <c r="V393" s="23"/>
      <c r="W393" s="23"/>
      <c r="X393" s="23"/>
      <c r="Y393" s="23"/>
      <c r="Z393" s="23"/>
      <c r="AA393" s="23"/>
      <c r="AB393" s="23"/>
      <c r="AC393" s="15"/>
      <c r="AD393"/>
    </row>
    <row r="394" spans="1:33" ht="15" customHeight="1" x14ac:dyDescent="0.2">
      <c r="C394" s="787">
        <f t="shared" ref="C394:I394" si="67">SUM(C382:C393)</f>
        <v>264</v>
      </c>
      <c r="D394" s="787">
        <f t="shared" si="67"/>
        <v>111</v>
      </c>
      <c r="E394" s="787">
        <f t="shared" si="67"/>
        <v>42</v>
      </c>
      <c r="F394" s="787">
        <f t="shared" si="67"/>
        <v>111</v>
      </c>
      <c r="G394" s="787">
        <f t="shared" si="67"/>
        <v>537</v>
      </c>
      <c r="H394" s="787">
        <f t="shared" si="67"/>
        <v>537</v>
      </c>
      <c r="I394" s="787">
        <f t="shared" si="67"/>
        <v>375</v>
      </c>
      <c r="J394" s="787">
        <f t="shared" si="65"/>
        <v>264</v>
      </c>
      <c r="K394" s="787">
        <f t="shared" si="66"/>
        <v>375</v>
      </c>
      <c r="Q394"/>
      <c r="R394"/>
      <c r="S394"/>
      <c r="T394"/>
      <c r="U394"/>
      <c r="V394"/>
      <c r="W394"/>
      <c r="X394"/>
      <c r="Y394"/>
      <c r="Z394"/>
      <c r="AA394"/>
      <c r="AB394"/>
      <c r="AC394"/>
      <c r="AD394"/>
      <c r="AG394" s="840"/>
    </row>
    <row r="395" spans="1:33" ht="15" customHeight="1" thickBot="1" x14ac:dyDescent="0.25">
      <c r="AG395" s="840"/>
    </row>
    <row r="396" spans="1:33" ht="15" customHeight="1" thickBot="1" x14ac:dyDescent="0.25">
      <c r="A396" s="1239" t="s">
        <v>2435</v>
      </c>
      <c r="B396" s="1240"/>
      <c r="C396" s="1240"/>
      <c r="D396" s="1240"/>
      <c r="E396" s="1240"/>
      <c r="F396" s="1241"/>
      <c r="G396" s="1236" t="s">
        <v>2446</v>
      </c>
      <c r="H396" s="1237"/>
      <c r="I396" s="1238"/>
      <c r="L396" s="952" t="s">
        <v>538</v>
      </c>
      <c r="M396" s="953"/>
      <c r="N396" s="953"/>
      <c r="O396" s="954"/>
      <c r="AG396" s="840"/>
    </row>
    <row r="397" spans="1:33" ht="15" customHeight="1" thickBot="1" x14ac:dyDescent="0.25">
      <c r="A397" s="508" t="s">
        <v>496</v>
      </c>
      <c r="B397" s="509" t="s">
        <v>497</v>
      </c>
      <c r="C397" s="510" t="s">
        <v>498</v>
      </c>
      <c r="D397" s="510" t="s">
        <v>499</v>
      </c>
      <c r="E397" s="510" t="s">
        <v>500</v>
      </c>
      <c r="F397" s="510" t="s">
        <v>501</v>
      </c>
      <c r="G397" s="511" t="s">
        <v>502</v>
      </c>
      <c r="H397" s="511" t="s">
        <v>503</v>
      </c>
      <c r="I397" s="512" t="s">
        <v>504</v>
      </c>
      <c r="L397" s="955"/>
      <c r="M397" s="956"/>
      <c r="N397" s="956"/>
      <c r="O397" s="957"/>
      <c r="Q397" s="24" t="s">
        <v>2445</v>
      </c>
      <c r="R397" s="420" t="s">
        <v>506</v>
      </c>
      <c r="S397" s="420" t="s">
        <v>901</v>
      </c>
      <c r="T397" s="420" t="s">
        <v>564</v>
      </c>
      <c r="U397" s="420" t="s">
        <v>902</v>
      </c>
      <c r="V397" s="420" t="s">
        <v>500</v>
      </c>
      <c r="W397" s="420" t="s">
        <v>700</v>
      </c>
      <c r="X397" s="420" t="s">
        <v>566</v>
      </c>
      <c r="Y397" s="420" t="s">
        <v>322</v>
      </c>
      <c r="Z397" s="420" t="s">
        <v>2136</v>
      </c>
      <c r="AA397" s="420" t="s">
        <v>769</v>
      </c>
      <c r="AB397" s="420" t="s">
        <v>1313</v>
      </c>
      <c r="AC397" s="420" t="s">
        <v>1306</v>
      </c>
      <c r="AD397" s="421" t="s">
        <v>1214</v>
      </c>
      <c r="AG397" s="840"/>
    </row>
    <row r="398" spans="1:33" ht="15" customHeight="1" x14ac:dyDescent="0.2">
      <c r="A398" s="518">
        <v>1</v>
      </c>
      <c r="B398" s="126" t="s">
        <v>575</v>
      </c>
      <c r="C398" s="811">
        <v>24</v>
      </c>
      <c r="D398" s="811">
        <v>16</v>
      </c>
      <c r="E398" s="811">
        <v>5</v>
      </c>
      <c r="F398" s="811">
        <f>SUM(C398-(D398+E398))</f>
        <v>3</v>
      </c>
      <c r="G398" s="811">
        <v>41</v>
      </c>
      <c r="H398" s="811">
        <v>19</v>
      </c>
      <c r="I398" s="812">
        <f>SUM(D398*3+E398)</f>
        <v>53</v>
      </c>
      <c r="J398" s="787">
        <f t="shared" si="65"/>
        <v>24</v>
      </c>
      <c r="K398" s="787">
        <f t="shared" si="66"/>
        <v>53</v>
      </c>
      <c r="L398" s="927" t="s">
        <v>532</v>
      </c>
      <c r="M398" s="928"/>
      <c r="N398" s="928"/>
      <c r="O398" s="929"/>
      <c r="Q398" s="823" t="s">
        <v>506</v>
      </c>
      <c r="R398" s="820"/>
      <c r="S398" s="821"/>
      <c r="T398" s="821"/>
      <c r="U398" s="821"/>
      <c r="V398" s="821"/>
      <c r="W398" s="821"/>
      <c r="X398" s="821"/>
      <c r="Y398" s="821"/>
      <c r="Z398" s="821"/>
      <c r="AA398" s="821" t="s">
        <v>1487</v>
      </c>
      <c r="AB398" s="821"/>
      <c r="AC398" s="821"/>
      <c r="AD398" s="822"/>
      <c r="AG398" s="840"/>
    </row>
    <row r="399" spans="1:33" ht="15" customHeight="1" x14ac:dyDescent="0.2">
      <c r="A399" s="514">
        <v>2</v>
      </c>
      <c r="B399" s="129" t="s">
        <v>79</v>
      </c>
      <c r="C399" s="806">
        <v>24</v>
      </c>
      <c r="D399" s="806">
        <v>15</v>
      </c>
      <c r="E399" s="806">
        <v>4</v>
      </c>
      <c r="F399" s="806">
        <f t="shared" ref="F399:F409" si="68">SUM((C399-(D399+E399)))</f>
        <v>5</v>
      </c>
      <c r="G399" s="806">
        <v>46</v>
      </c>
      <c r="H399" s="806">
        <v>27</v>
      </c>
      <c r="I399" s="808">
        <f>SUM((D399*3+E399))</f>
        <v>49</v>
      </c>
      <c r="J399" s="787">
        <f t="shared" si="65"/>
        <v>24</v>
      </c>
      <c r="K399" s="787">
        <f t="shared" si="66"/>
        <v>49</v>
      </c>
      <c r="L399" s="930"/>
      <c r="M399" s="931"/>
      <c r="N399" s="931"/>
      <c r="O399" s="932"/>
      <c r="Q399" s="422" t="s">
        <v>901</v>
      </c>
      <c r="R399" s="20"/>
      <c r="S399" s="10"/>
      <c r="T399" s="20"/>
      <c r="U399" s="20"/>
      <c r="V399" s="20"/>
      <c r="W399" s="20"/>
      <c r="X399" s="20"/>
      <c r="Y399" s="20"/>
      <c r="Z399" s="20"/>
      <c r="AA399" s="20" t="s">
        <v>1642</v>
      </c>
      <c r="AB399" s="20"/>
      <c r="AC399" s="20"/>
      <c r="AD399" s="21"/>
      <c r="AG399" s="840"/>
    </row>
    <row r="400" spans="1:33" ht="15" customHeight="1" x14ac:dyDescent="0.2">
      <c r="A400" s="514">
        <v>3</v>
      </c>
      <c r="B400" s="129" t="s">
        <v>1518</v>
      </c>
      <c r="C400" s="806">
        <v>24</v>
      </c>
      <c r="D400" s="806">
        <v>14</v>
      </c>
      <c r="E400" s="806">
        <v>4</v>
      </c>
      <c r="F400" s="806">
        <f t="shared" si="68"/>
        <v>6</v>
      </c>
      <c r="G400" s="806">
        <v>52</v>
      </c>
      <c r="H400" s="806">
        <v>30</v>
      </c>
      <c r="I400" s="808">
        <f t="shared" ref="I400:I409" si="69">SUM((D400*3+E400))</f>
        <v>46</v>
      </c>
      <c r="J400" s="787">
        <f t="shared" si="65"/>
        <v>24</v>
      </c>
      <c r="K400" s="787">
        <f t="shared" si="66"/>
        <v>46</v>
      </c>
      <c r="L400" s="930"/>
      <c r="M400" s="931"/>
      <c r="N400" s="931"/>
      <c r="O400" s="932"/>
      <c r="Q400" s="422" t="s">
        <v>564</v>
      </c>
      <c r="R400" s="20"/>
      <c r="S400" s="20"/>
      <c r="T400" s="10"/>
      <c r="U400" s="20"/>
      <c r="V400" s="20"/>
      <c r="W400" s="20"/>
      <c r="X400" s="20"/>
      <c r="Y400" s="20"/>
      <c r="Z400" s="20"/>
      <c r="AA400" s="20" t="s">
        <v>1493</v>
      </c>
      <c r="AB400" s="20"/>
      <c r="AC400" s="20"/>
      <c r="AD400" s="21"/>
      <c r="AG400" s="840"/>
    </row>
    <row r="401" spans="1:33" ht="15" customHeight="1" x14ac:dyDescent="0.2">
      <c r="A401" s="514">
        <v>4</v>
      </c>
      <c r="B401" s="129" t="s">
        <v>2138</v>
      </c>
      <c r="C401" s="806">
        <v>24</v>
      </c>
      <c r="D401" s="806">
        <v>12</v>
      </c>
      <c r="E401" s="806">
        <v>5</v>
      </c>
      <c r="F401" s="806">
        <f t="shared" si="68"/>
        <v>7</v>
      </c>
      <c r="G401" s="806">
        <v>46</v>
      </c>
      <c r="H401" s="806">
        <v>39</v>
      </c>
      <c r="I401" s="808">
        <f t="shared" si="69"/>
        <v>41</v>
      </c>
      <c r="J401" s="787">
        <f t="shared" si="65"/>
        <v>24</v>
      </c>
      <c r="K401" s="787">
        <f t="shared" si="66"/>
        <v>41</v>
      </c>
      <c r="L401" s="930"/>
      <c r="M401" s="931"/>
      <c r="N401" s="931"/>
      <c r="O401" s="932"/>
      <c r="Q401" s="422" t="s">
        <v>902</v>
      </c>
      <c r="R401" s="20"/>
      <c r="S401" s="20"/>
      <c r="T401" s="20"/>
      <c r="U401" s="10"/>
      <c r="V401" s="20"/>
      <c r="W401" s="20"/>
      <c r="X401" s="20"/>
      <c r="Y401" s="20"/>
      <c r="Z401" s="20"/>
      <c r="AA401" s="20" t="s">
        <v>1539</v>
      </c>
      <c r="AB401" s="20"/>
      <c r="AC401" s="20"/>
      <c r="AD401" s="21"/>
      <c r="AG401" s="840"/>
    </row>
    <row r="402" spans="1:33" ht="15" customHeight="1" x14ac:dyDescent="0.2">
      <c r="A402" s="514">
        <v>5</v>
      </c>
      <c r="B402" s="129" t="s">
        <v>2448</v>
      </c>
      <c r="C402" s="806">
        <v>24</v>
      </c>
      <c r="D402" s="806">
        <v>12</v>
      </c>
      <c r="E402" s="806">
        <v>1</v>
      </c>
      <c r="F402" s="806">
        <f t="shared" si="68"/>
        <v>11</v>
      </c>
      <c r="G402" s="806">
        <v>45</v>
      </c>
      <c r="H402" s="806">
        <v>40</v>
      </c>
      <c r="I402" s="808">
        <f t="shared" si="69"/>
        <v>37</v>
      </c>
      <c r="J402" s="787">
        <f t="shared" si="65"/>
        <v>24</v>
      </c>
      <c r="K402" s="787">
        <f t="shared" si="66"/>
        <v>37</v>
      </c>
      <c r="L402" s="930"/>
      <c r="M402" s="931"/>
      <c r="N402" s="931"/>
      <c r="O402" s="932"/>
      <c r="Q402" s="422" t="s">
        <v>500</v>
      </c>
      <c r="R402" s="20"/>
      <c r="S402" s="20"/>
      <c r="T402" s="20"/>
      <c r="U402" s="20"/>
      <c r="V402" s="10"/>
      <c r="W402" s="20" t="s">
        <v>532</v>
      </c>
      <c r="X402" s="20"/>
      <c r="Y402" s="20"/>
      <c r="Z402" s="20"/>
      <c r="AA402" s="20" t="s">
        <v>1905</v>
      </c>
      <c r="AB402" s="20"/>
      <c r="AC402" s="20"/>
      <c r="AD402" s="21"/>
      <c r="AG402" s="840"/>
    </row>
    <row r="403" spans="1:33" ht="15" customHeight="1" x14ac:dyDescent="0.2">
      <c r="A403" s="514">
        <v>6</v>
      </c>
      <c r="B403" s="129" t="s">
        <v>42</v>
      </c>
      <c r="C403" s="806">
        <v>24</v>
      </c>
      <c r="D403" s="806">
        <v>10</v>
      </c>
      <c r="E403" s="806">
        <v>5</v>
      </c>
      <c r="F403" s="806">
        <f t="shared" si="68"/>
        <v>9</v>
      </c>
      <c r="G403" s="806">
        <v>51</v>
      </c>
      <c r="H403" s="806">
        <v>38</v>
      </c>
      <c r="I403" s="808">
        <f t="shared" si="69"/>
        <v>35</v>
      </c>
      <c r="J403" s="787">
        <f t="shared" si="65"/>
        <v>24</v>
      </c>
      <c r="K403" s="787">
        <f t="shared" si="66"/>
        <v>35</v>
      </c>
      <c r="L403" s="930"/>
      <c r="M403" s="931"/>
      <c r="N403" s="931"/>
      <c r="O403" s="932"/>
      <c r="Q403" s="422" t="s">
        <v>700</v>
      </c>
      <c r="R403" s="20"/>
      <c r="S403" s="20"/>
      <c r="T403" s="20"/>
      <c r="U403" s="20"/>
      <c r="V403" s="20" t="s">
        <v>532</v>
      </c>
      <c r="W403" s="10"/>
      <c r="X403" s="20"/>
      <c r="Y403" s="20"/>
      <c r="Z403" s="20"/>
      <c r="AA403" s="20" t="s">
        <v>355</v>
      </c>
      <c r="AB403" s="20"/>
      <c r="AC403" s="20"/>
      <c r="AD403" s="21"/>
      <c r="AG403" s="840"/>
    </row>
    <row r="404" spans="1:33" ht="15" customHeight="1" x14ac:dyDescent="0.2">
      <c r="A404" s="514">
        <v>7</v>
      </c>
      <c r="B404" s="129" t="s">
        <v>128</v>
      </c>
      <c r="C404" s="806">
        <v>24</v>
      </c>
      <c r="D404" s="806">
        <v>11</v>
      </c>
      <c r="E404" s="806">
        <v>2</v>
      </c>
      <c r="F404" s="806">
        <f t="shared" si="68"/>
        <v>11</v>
      </c>
      <c r="G404" s="806">
        <v>36</v>
      </c>
      <c r="H404" s="806">
        <v>35</v>
      </c>
      <c r="I404" s="808">
        <f t="shared" si="69"/>
        <v>35</v>
      </c>
      <c r="J404" s="787">
        <f t="shared" si="65"/>
        <v>24</v>
      </c>
      <c r="K404" s="787">
        <f t="shared" si="66"/>
        <v>35</v>
      </c>
      <c r="L404" s="930"/>
      <c r="M404" s="931"/>
      <c r="N404" s="931"/>
      <c r="O404" s="932"/>
      <c r="Q404" s="422" t="s">
        <v>566</v>
      </c>
      <c r="R404" s="20"/>
      <c r="S404" s="20"/>
      <c r="T404" s="20"/>
      <c r="U404" s="20"/>
      <c r="V404" s="20"/>
      <c r="W404" s="20"/>
      <c r="X404" s="10"/>
      <c r="Y404" s="20"/>
      <c r="Z404" s="20"/>
      <c r="AA404" s="20" t="s">
        <v>1490</v>
      </c>
      <c r="AB404" s="20"/>
      <c r="AC404" s="20"/>
      <c r="AD404" s="21"/>
      <c r="AG404" s="840"/>
    </row>
    <row r="405" spans="1:33" ht="15" customHeight="1" x14ac:dyDescent="0.2">
      <c r="A405" s="514">
        <v>8</v>
      </c>
      <c r="B405" s="129" t="s">
        <v>1314</v>
      </c>
      <c r="C405" s="806">
        <v>24</v>
      </c>
      <c r="D405" s="806">
        <v>9</v>
      </c>
      <c r="E405" s="806">
        <v>4</v>
      </c>
      <c r="F405" s="806">
        <f t="shared" si="68"/>
        <v>11</v>
      </c>
      <c r="G405" s="806">
        <v>39</v>
      </c>
      <c r="H405" s="806">
        <v>42</v>
      </c>
      <c r="I405" s="808">
        <f t="shared" si="69"/>
        <v>31</v>
      </c>
      <c r="J405" s="787">
        <f t="shared" si="65"/>
        <v>24</v>
      </c>
      <c r="K405" s="787">
        <f t="shared" si="66"/>
        <v>31</v>
      </c>
      <c r="L405" s="930"/>
      <c r="M405" s="931"/>
      <c r="N405" s="931"/>
      <c r="O405" s="932"/>
      <c r="Q405" s="422" t="s">
        <v>322</v>
      </c>
      <c r="R405" s="20"/>
      <c r="S405" s="20"/>
      <c r="T405" s="20"/>
      <c r="U405" s="20"/>
      <c r="V405" s="20"/>
      <c r="W405" s="20"/>
      <c r="X405" s="20"/>
      <c r="Y405" s="10"/>
      <c r="Z405" s="20"/>
      <c r="AA405" s="20" t="s">
        <v>1494</v>
      </c>
      <c r="AB405" s="20"/>
      <c r="AC405" s="20"/>
      <c r="AD405" s="21"/>
      <c r="AG405" s="840"/>
    </row>
    <row r="406" spans="1:33" ht="15" customHeight="1" x14ac:dyDescent="0.2">
      <c r="A406" s="514">
        <v>9</v>
      </c>
      <c r="B406" s="129" t="s">
        <v>534</v>
      </c>
      <c r="C406" s="806">
        <v>24</v>
      </c>
      <c r="D406" s="806">
        <v>8</v>
      </c>
      <c r="E406" s="806">
        <v>4</v>
      </c>
      <c r="F406" s="806">
        <f t="shared" si="68"/>
        <v>12</v>
      </c>
      <c r="G406" s="806">
        <v>35</v>
      </c>
      <c r="H406" s="806">
        <v>51</v>
      </c>
      <c r="I406" s="808">
        <f t="shared" si="69"/>
        <v>28</v>
      </c>
      <c r="J406" s="787">
        <f t="shared" si="65"/>
        <v>24</v>
      </c>
      <c r="K406" s="787">
        <f t="shared" si="66"/>
        <v>28</v>
      </c>
      <c r="L406" s="930"/>
      <c r="M406" s="931"/>
      <c r="N406" s="931"/>
      <c r="O406" s="932"/>
      <c r="Q406" s="422" t="s">
        <v>2136</v>
      </c>
      <c r="R406" s="20"/>
      <c r="S406" s="20"/>
      <c r="T406" s="20"/>
      <c r="U406" s="20"/>
      <c r="V406" s="20"/>
      <c r="W406" s="20"/>
      <c r="X406" s="20"/>
      <c r="Y406" s="20"/>
      <c r="Z406" s="10"/>
      <c r="AA406" s="20" t="s">
        <v>1487</v>
      </c>
      <c r="AB406" s="20"/>
      <c r="AC406" s="20"/>
      <c r="AD406" s="21"/>
      <c r="AG406" s="840"/>
    </row>
    <row r="407" spans="1:33" ht="15" customHeight="1" x14ac:dyDescent="0.2">
      <c r="A407" s="514">
        <v>10</v>
      </c>
      <c r="B407" s="129" t="s">
        <v>737</v>
      </c>
      <c r="C407" s="806">
        <v>24</v>
      </c>
      <c r="D407" s="806">
        <v>6</v>
      </c>
      <c r="E407" s="806">
        <v>6</v>
      </c>
      <c r="F407" s="806">
        <f t="shared" si="68"/>
        <v>12</v>
      </c>
      <c r="G407" s="806">
        <v>34</v>
      </c>
      <c r="H407" s="806">
        <v>41</v>
      </c>
      <c r="I407" s="808">
        <f t="shared" si="69"/>
        <v>24</v>
      </c>
      <c r="J407" s="787">
        <f t="shared" si="65"/>
        <v>24</v>
      </c>
      <c r="K407" s="787">
        <f t="shared" si="66"/>
        <v>24</v>
      </c>
      <c r="L407" s="930"/>
      <c r="M407" s="931"/>
      <c r="N407" s="931"/>
      <c r="O407" s="932"/>
      <c r="Q407" s="422" t="s">
        <v>769</v>
      </c>
      <c r="R407" s="20" t="s">
        <v>1540</v>
      </c>
      <c r="S407" s="20" t="s">
        <v>1487</v>
      </c>
      <c r="T407" s="20" t="s">
        <v>1602</v>
      </c>
      <c r="U407" s="20" t="s">
        <v>1210</v>
      </c>
      <c r="V407" s="20" t="s">
        <v>1490</v>
      </c>
      <c r="W407" s="20" t="s">
        <v>1487</v>
      </c>
      <c r="X407" s="20" t="s">
        <v>1642</v>
      </c>
      <c r="Y407" s="20" t="s">
        <v>1539</v>
      </c>
      <c r="Z407" s="20" t="s">
        <v>1881</v>
      </c>
      <c r="AA407" s="10"/>
      <c r="AB407" s="20" t="s">
        <v>1602</v>
      </c>
      <c r="AC407" s="20" t="s">
        <v>1494</v>
      </c>
      <c r="AD407" s="21" t="s">
        <v>1487</v>
      </c>
      <c r="AG407" s="840"/>
    </row>
    <row r="408" spans="1:33" ht="15" customHeight="1" x14ac:dyDescent="0.2">
      <c r="A408" s="514">
        <v>11</v>
      </c>
      <c r="B408" s="129" t="s">
        <v>906</v>
      </c>
      <c r="C408" s="806">
        <v>24</v>
      </c>
      <c r="D408" s="806">
        <v>8</v>
      </c>
      <c r="E408" s="806">
        <v>1</v>
      </c>
      <c r="F408" s="806">
        <f t="shared" si="68"/>
        <v>15</v>
      </c>
      <c r="G408" s="806">
        <v>37</v>
      </c>
      <c r="H408" s="806">
        <v>52</v>
      </c>
      <c r="I408" s="808">
        <f t="shared" si="69"/>
        <v>25</v>
      </c>
      <c r="J408" s="787">
        <f t="shared" si="65"/>
        <v>24</v>
      </c>
      <c r="K408" s="787">
        <f t="shared" si="66"/>
        <v>25</v>
      </c>
      <c r="L408" s="930"/>
      <c r="M408" s="931"/>
      <c r="N408" s="931"/>
      <c r="O408" s="932"/>
      <c r="Q408" s="422" t="s">
        <v>1313</v>
      </c>
      <c r="R408" s="20"/>
      <c r="S408" s="20"/>
      <c r="T408" s="20"/>
      <c r="U408" s="20"/>
      <c r="V408" s="20"/>
      <c r="W408" s="20"/>
      <c r="X408" s="20"/>
      <c r="Y408" s="20"/>
      <c r="Z408" s="20"/>
      <c r="AA408" s="20" t="s">
        <v>1490</v>
      </c>
      <c r="AB408" s="10"/>
      <c r="AC408" s="20"/>
      <c r="AD408" s="21"/>
      <c r="AG408" s="840"/>
    </row>
    <row r="409" spans="1:33" ht="15" customHeight="1" x14ac:dyDescent="0.2">
      <c r="A409" s="514">
        <v>12</v>
      </c>
      <c r="B409" s="129" t="s">
        <v>1307</v>
      </c>
      <c r="C409" s="806">
        <v>24</v>
      </c>
      <c r="D409" s="806">
        <v>6</v>
      </c>
      <c r="E409" s="806">
        <v>3</v>
      </c>
      <c r="F409" s="806">
        <f t="shared" si="68"/>
        <v>15</v>
      </c>
      <c r="G409" s="806">
        <v>34</v>
      </c>
      <c r="H409" s="806">
        <v>56</v>
      </c>
      <c r="I409" s="808">
        <f t="shared" si="69"/>
        <v>21</v>
      </c>
      <c r="J409" s="787">
        <f t="shared" si="65"/>
        <v>24</v>
      </c>
      <c r="K409" s="787">
        <f t="shared" si="66"/>
        <v>21</v>
      </c>
      <c r="L409" s="930"/>
      <c r="M409" s="931"/>
      <c r="N409" s="931"/>
      <c r="O409" s="932"/>
      <c r="Q409" s="422" t="s">
        <v>1306</v>
      </c>
      <c r="R409" s="20"/>
      <c r="S409" s="20"/>
      <c r="T409" s="20"/>
      <c r="U409" s="20"/>
      <c r="V409" s="20"/>
      <c r="W409" s="20"/>
      <c r="X409" s="20"/>
      <c r="Y409" s="20"/>
      <c r="Z409" s="20"/>
      <c r="AA409" s="20" t="s">
        <v>1643</v>
      </c>
      <c r="AB409" s="20"/>
      <c r="AC409" s="10"/>
      <c r="AD409" s="21"/>
      <c r="AG409" s="840"/>
    </row>
    <row r="410" spans="1:33" ht="15" customHeight="1" thickBot="1" x14ac:dyDescent="0.25">
      <c r="A410" s="515">
        <v>13</v>
      </c>
      <c r="B410" s="130" t="s">
        <v>711</v>
      </c>
      <c r="C410" s="807">
        <v>24</v>
      </c>
      <c r="D410" s="807">
        <v>5</v>
      </c>
      <c r="E410" s="807">
        <v>4</v>
      </c>
      <c r="F410" s="807">
        <f>SUM(((C410-(D410+E410))))</f>
        <v>15</v>
      </c>
      <c r="G410" s="807">
        <v>29</v>
      </c>
      <c r="H410" s="807">
        <v>55</v>
      </c>
      <c r="I410" s="809">
        <f>SUM((D410*3+E410))</f>
        <v>19</v>
      </c>
      <c r="J410" s="787">
        <f t="shared" si="65"/>
        <v>24</v>
      </c>
      <c r="K410" s="787">
        <f t="shared" si="66"/>
        <v>19</v>
      </c>
      <c r="L410" s="933"/>
      <c r="M410" s="934"/>
      <c r="N410" s="934"/>
      <c r="O410" s="935"/>
      <c r="Q410" s="423" t="s">
        <v>1214</v>
      </c>
      <c r="R410" s="23"/>
      <c r="S410" s="23"/>
      <c r="T410" s="23"/>
      <c r="U410" s="23"/>
      <c r="V410" s="23"/>
      <c r="W410" s="23"/>
      <c r="X410" s="23"/>
      <c r="Y410" s="23"/>
      <c r="Z410" s="23"/>
      <c r="AA410" s="23" t="s">
        <v>1597</v>
      </c>
      <c r="AB410" s="23"/>
      <c r="AC410" s="23"/>
      <c r="AD410" s="15"/>
      <c r="AG410" s="840"/>
    </row>
    <row r="411" spans="1:33" ht="15" customHeight="1" x14ac:dyDescent="0.2">
      <c r="C411" s="787">
        <f>SUM(C398:C410)</f>
        <v>312</v>
      </c>
      <c r="D411" s="787">
        <f t="shared" ref="D411:I411" si="70">SUM(D398:D410)</f>
        <v>132</v>
      </c>
      <c r="E411" s="787">
        <f t="shared" si="70"/>
        <v>48</v>
      </c>
      <c r="F411" s="787">
        <f t="shared" si="70"/>
        <v>132</v>
      </c>
      <c r="G411" s="787">
        <f t="shared" si="70"/>
        <v>525</v>
      </c>
      <c r="H411" s="787">
        <f t="shared" si="70"/>
        <v>525</v>
      </c>
      <c r="I411" s="787">
        <f t="shared" si="70"/>
        <v>444</v>
      </c>
      <c r="J411" s="787">
        <f t="shared" si="65"/>
        <v>312</v>
      </c>
      <c r="K411" s="787">
        <f t="shared" si="66"/>
        <v>444</v>
      </c>
      <c r="AG411" s="840"/>
    </row>
    <row r="412" spans="1:33" ht="15" customHeight="1" thickBot="1" x14ac:dyDescent="0.25">
      <c r="L412" s="4" t="s">
        <v>532</v>
      </c>
      <c r="Q412"/>
      <c r="R412"/>
      <c r="S412"/>
      <c r="T412"/>
      <c r="U412"/>
      <c r="V412"/>
      <c r="W412"/>
      <c r="X412"/>
      <c r="Y412"/>
      <c r="Z412"/>
      <c r="AA412"/>
      <c r="AB412"/>
      <c r="AC412"/>
      <c r="AD412"/>
      <c r="AG412" s="840"/>
    </row>
    <row r="413" spans="1:33" ht="15" customHeight="1" thickBot="1" x14ac:dyDescent="0.25">
      <c r="A413" s="1239" t="s">
        <v>2436</v>
      </c>
      <c r="B413" s="1240"/>
      <c r="C413" s="1240"/>
      <c r="D413" s="1240"/>
      <c r="E413" s="1240"/>
      <c r="F413" s="1241"/>
      <c r="G413" s="1328" t="s">
        <v>2446</v>
      </c>
      <c r="H413" s="1329"/>
      <c r="I413" s="1330"/>
      <c r="L413" s="952" t="s">
        <v>538</v>
      </c>
      <c r="M413" s="953"/>
      <c r="N413" s="953"/>
      <c r="O413" s="954"/>
      <c r="Q413"/>
      <c r="R413"/>
      <c r="S413"/>
      <c r="T413"/>
      <c r="U413"/>
      <c r="V413"/>
      <c r="W413"/>
      <c r="X413"/>
      <c r="Y413"/>
      <c r="Z413"/>
      <c r="AA413"/>
      <c r="AB413"/>
      <c r="AC413"/>
      <c r="AD413"/>
      <c r="AG413" s="840"/>
    </row>
    <row r="414" spans="1:33" ht="15" customHeight="1" thickBot="1" x14ac:dyDescent="0.25">
      <c r="A414" s="508" t="s">
        <v>496</v>
      </c>
      <c r="B414" s="509" t="s">
        <v>497</v>
      </c>
      <c r="C414" s="510" t="s">
        <v>498</v>
      </c>
      <c r="D414" s="510" t="s">
        <v>499</v>
      </c>
      <c r="E414" s="510" t="s">
        <v>500</v>
      </c>
      <c r="F414" s="510" t="s">
        <v>501</v>
      </c>
      <c r="G414" s="511" t="s">
        <v>502</v>
      </c>
      <c r="H414" s="511" t="s">
        <v>503</v>
      </c>
      <c r="I414" s="512" t="s">
        <v>504</v>
      </c>
      <c r="L414" s="955"/>
      <c r="M414" s="956"/>
      <c r="N414" s="956"/>
      <c r="O414" s="957"/>
      <c r="Q414" s="24" t="s">
        <v>2445</v>
      </c>
      <c r="R414" s="420" t="s">
        <v>503</v>
      </c>
      <c r="S414" s="420" t="s">
        <v>541</v>
      </c>
      <c r="T414" s="420" t="s">
        <v>901</v>
      </c>
      <c r="U414" s="420" t="s">
        <v>1631</v>
      </c>
      <c r="V414" s="420" t="s">
        <v>511</v>
      </c>
      <c r="W414" s="420" t="s">
        <v>2459</v>
      </c>
      <c r="X414" s="420" t="s">
        <v>299</v>
      </c>
      <c r="Y414" s="420" t="s">
        <v>704</v>
      </c>
      <c r="Z414" s="420" t="s">
        <v>1587</v>
      </c>
      <c r="AA414" s="420" t="s">
        <v>120</v>
      </c>
      <c r="AB414" s="420" t="s">
        <v>153</v>
      </c>
      <c r="AC414" s="421" t="s">
        <v>499</v>
      </c>
      <c r="AD414"/>
      <c r="AG414" s="840"/>
    </row>
    <row r="415" spans="1:33" ht="15" customHeight="1" x14ac:dyDescent="0.2">
      <c r="A415" s="518">
        <v>1</v>
      </c>
      <c r="B415" s="126" t="s">
        <v>558</v>
      </c>
      <c r="C415" s="811">
        <v>22</v>
      </c>
      <c r="D415" s="811">
        <v>16</v>
      </c>
      <c r="E415" s="811">
        <v>1</v>
      </c>
      <c r="F415" s="811">
        <f>SUM(C415-(D415+E415))</f>
        <v>5</v>
      </c>
      <c r="G415" s="811">
        <v>66</v>
      </c>
      <c r="H415" s="811">
        <v>36</v>
      </c>
      <c r="I415" s="812">
        <f>SUM(D415*3+E415)</f>
        <v>49</v>
      </c>
      <c r="J415" s="787">
        <f t="shared" si="65"/>
        <v>22</v>
      </c>
      <c r="K415" s="787">
        <f t="shared" si="66"/>
        <v>49</v>
      </c>
      <c r="L415" s="927"/>
      <c r="M415" s="928"/>
      <c r="N415" s="928"/>
      <c r="O415" s="929"/>
      <c r="Q415" s="422" t="s">
        <v>503</v>
      </c>
      <c r="R415" s="10"/>
      <c r="S415" s="20"/>
      <c r="T415" s="20"/>
      <c r="U415" s="20"/>
      <c r="V415" s="20"/>
      <c r="W415" s="20"/>
      <c r="X415" s="20"/>
      <c r="Y415" s="20"/>
      <c r="Z415" s="20"/>
      <c r="AA415" s="20"/>
      <c r="AB415" s="20"/>
      <c r="AC415" s="21"/>
      <c r="AD415"/>
      <c r="AG415" s="840"/>
    </row>
    <row r="416" spans="1:33" ht="15" customHeight="1" x14ac:dyDescent="0.2">
      <c r="A416" s="514">
        <v>2</v>
      </c>
      <c r="B416" s="129" t="s">
        <v>1827</v>
      </c>
      <c r="C416" s="806">
        <v>22</v>
      </c>
      <c r="D416" s="806">
        <v>14</v>
      </c>
      <c r="E416" s="806">
        <v>2</v>
      </c>
      <c r="F416" s="806">
        <f t="shared" ref="F416:F425" si="71">SUM((C416-(D416+E416)))</f>
        <v>6</v>
      </c>
      <c r="G416" s="806">
        <v>53</v>
      </c>
      <c r="H416" s="806">
        <v>40</v>
      </c>
      <c r="I416" s="808">
        <f>SUM((D416*3+E416))</f>
        <v>44</v>
      </c>
      <c r="J416" s="787">
        <f t="shared" si="65"/>
        <v>22</v>
      </c>
      <c r="K416" s="787">
        <f t="shared" si="66"/>
        <v>44</v>
      </c>
      <c r="L416" s="930"/>
      <c r="M416" s="931"/>
      <c r="N416" s="931"/>
      <c r="O416" s="932"/>
      <c r="Q416" s="422" t="s">
        <v>541</v>
      </c>
      <c r="R416" s="20"/>
      <c r="S416" s="10"/>
      <c r="T416" s="20"/>
      <c r="U416" s="20"/>
      <c r="V416" s="20"/>
      <c r="W416" s="20"/>
      <c r="X416" s="20"/>
      <c r="Y416" s="20"/>
      <c r="Z416" s="20"/>
      <c r="AA416" s="20"/>
      <c r="AB416" s="20"/>
      <c r="AC416" s="21"/>
      <c r="AD416"/>
      <c r="AG416" s="840"/>
    </row>
    <row r="417" spans="1:33" ht="15" customHeight="1" x14ac:dyDescent="0.2">
      <c r="A417" s="514">
        <v>3</v>
      </c>
      <c r="B417" s="129" t="s">
        <v>554</v>
      </c>
      <c r="C417" s="806">
        <v>22</v>
      </c>
      <c r="D417" s="806">
        <v>13</v>
      </c>
      <c r="E417" s="806">
        <v>4</v>
      </c>
      <c r="F417" s="806">
        <f t="shared" si="71"/>
        <v>5</v>
      </c>
      <c r="G417" s="806">
        <v>61</v>
      </c>
      <c r="H417" s="806">
        <v>35</v>
      </c>
      <c r="I417" s="808">
        <f t="shared" ref="I417:I425" si="72">SUM((D417*3+E417))</f>
        <v>43</v>
      </c>
      <c r="J417" s="787">
        <f t="shared" si="65"/>
        <v>22</v>
      </c>
      <c r="K417" s="787">
        <f t="shared" si="66"/>
        <v>43</v>
      </c>
      <c r="L417" s="930"/>
      <c r="M417" s="931"/>
      <c r="N417" s="931"/>
      <c r="O417" s="932"/>
      <c r="Q417" s="422" t="s">
        <v>901</v>
      </c>
      <c r="R417" s="20"/>
      <c r="S417" s="20"/>
      <c r="T417" s="10"/>
      <c r="U417" s="20"/>
      <c r="V417" s="20"/>
      <c r="W417" s="20"/>
      <c r="X417" s="20"/>
      <c r="Y417" s="20"/>
      <c r="Z417" s="20"/>
      <c r="AA417" s="20"/>
      <c r="AB417" s="20"/>
      <c r="AC417" s="21"/>
      <c r="AD417"/>
      <c r="AG417" s="840"/>
    </row>
    <row r="418" spans="1:33" ht="15" customHeight="1" x14ac:dyDescent="0.2">
      <c r="A418" s="514">
        <v>4</v>
      </c>
      <c r="B418" s="129" t="s">
        <v>2170</v>
      </c>
      <c r="C418" s="806">
        <v>22</v>
      </c>
      <c r="D418" s="806">
        <v>12</v>
      </c>
      <c r="E418" s="806">
        <v>5</v>
      </c>
      <c r="F418" s="806">
        <f t="shared" si="71"/>
        <v>5</v>
      </c>
      <c r="G418" s="806">
        <v>57</v>
      </c>
      <c r="H418" s="806">
        <v>34</v>
      </c>
      <c r="I418" s="808">
        <f t="shared" si="72"/>
        <v>41</v>
      </c>
      <c r="J418" s="787">
        <f t="shared" si="65"/>
        <v>22</v>
      </c>
      <c r="K418" s="787">
        <f t="shared" si="66"/>
        <v>41</v>
      </c>
      <c r="L418" s="930"/>
      <c r="M418" s="931"/>
      <c r="N418" s="931"/>
      <c r="O418" s="932"/>
      <c r="Q418" s="422" t="s">
        <v>1631</v>
      </c>
      <c r="R418" s="20"/>
      <c r="S418" s="20"/>
      <c r="T418" s="20"/>
      <c r="U418" s="10"/>
      <c r="V418" s="20"/>
      <c r="W418" s="20"/>
      <c r="X418" s="20"/>
      <c r="Y418" s="20"/>
      <c r="Z418" s="20"/>
      <c r="AA418" s="20"/>
      <c r="AB418" s="20"/>
      <c r="AC418" s="21"/>
      <c r="AD418"/>
    </row>
    <row r="419" spans="1:33" ht="15" customHeight="1" x14ac:dyDescent="0.2">
      <c r="A419" s="514">
        <v>5</v>
      </c>
      <c r="B419" s="129" t="s">
        <v>89</v>
      </c>
      <c r="C419" s="806">
        <v>22</v>
      </c>
      <c r="D419" s="806">
        <v>12</v>
      </c>
      <c r="E419" s="806">
        <v>4</v>
      </c>
      <c r="F419" s="806">
        <f t="shared" si="71"/>
        <v>6</v>
      </c>
      <c r="G419" s="806">
        <v>60</v>
      </c>
      <c r="H419" s="806">
        <v>42</v>
      </c>
      <c r="I419" s="808">
        <f t="shared" si="72"/>
        <v>40</v>
      </c>
      <c r="J419" s="787">
        <f t="shared" si="65"/>
        <v>22</v>
      </c>
      <c r="K419" s="787">
        <f t="shared" si="66"/>
        <v>40</v>
      </c>
      <c r="L419" s="930"/>
      <c r="M419" s="931"/>
      <c r="N419" s="931"/>
      <c r="O419" s="932"/>
      <c r="Q419" s="422" t="s">
        <v>511</v>
      </c>
      <c r="R419" s="20"/>
      <c r="S419" s="20"/>
      <c r="T419" s="20"/>
      <c r="U419" s="20"/>
      <c r="V419" s="10"/>
      <c r="W419" s="20" t="s">
        <v>532</v>
      </c>
      <c r="X419" s="20"/>
      <c r="Y419" s="20"/>
      <c r="Z419" s="20"/>
      <c r="AA419" s="20"/>
      <c r="AB419" s="20"/>
      <c r="AC419" s="21"/>
      <c r="AD419"/>
    </row>
    <row r="420" spans="1:33" ht="15" customHeight="1" x14ac:dyDescent="0.2">
      <c r="A420" s="514">
        <v>6</v>
      </c>
      <c r="B420" s="129" t="s">
        <v>174</v>
      </c>
      <c r="C420" s="806">
        <v>22</v>
      </c>
      <c r="D420" s="806">
        <v>12</v>
      </c>
      <c r="E420" s="806">
        <v>4</v>
      </c>
      <c r="F420" s="806">
        <f t="shared" si="71"/>
        <v>6</v>
      </c>
      <c r="G420" s="806">
        <v>54</v>
      </c>
      <c r="H420" s="806">
        <v>43</v>
      </c>
      <c r="I420" s="808">
        <f t="shared" si="72"/>
        <v>40</v>
      </c>
      <c r="J420" s="787">
        <f t="shared" si="65"/>
        <v>22</v>
      </c>
      <c r="K420" s="787">
        <f t="shared" si="66"/>
        <v>40</v>
      </c>
      <c r="L420" s="930"/>
      <c r="M420" s="931"/>
      <c r="N420" s="931"/>
      <c r="O420" s="932"/>
      <c r="Q420" s="422" t="s">
        <v>2459</v>
      </c>
      <c r="R420" s="20"/>
      <c r="S420" s="20"/>
      <c r="T420" s="20"/>
      <c r="U420" s="20"/>
      <c r="V420" s="20" t="s">
        <v>532</v>
      </c>
      <c r="W420" s="10"/>
      <c r="X420" s="20"/>
      <c r="Y420" s="20"/>
      <c r="Z420" s="20"/>
      <c r="AA420" s="20"/>
      <c r="AB420" s="20"/>
      <c r="AC420" s="21"/>
      <c r="AD420"/>
    </row>
    <row r="421" spans="1:33" ht="15" customHeight="1" x14ac:dyDescent="0.2">
      <c r="A421" s="514">
        <v>7</v>
      </c>
      <c r="B421" s="129" t="s">
        <v>1635</v>
      </c>
      <c r="C421" s="806">
        <v>22</v>
      </c>
      <c r="D421" s="806">
        <v>8</v>
      </c>
      <c r="E421" s="806">
        <v>4</v>
      </c>
      <c r="F421" s="806">
        <f t="shared" si="71"/>
        <v>10</v>
      </c>
      <c r="G421" s="806">
        <v>39</v>
      </c>
      <c r="H421" s="806">
        <v>47</v>
      </c>
      <c r="I421" s="808">
        <f t="shared" si="72"/>
        <v>28</v>
      </c>
      <c r="J421" s="787">
        <f t="shared" si="65"/>
        <v>22</v>
      </c>
      <c r="K421" s="787">
        <f t="shared" si="66"/>
        <v>28</v>
      </c>
      <c r="L421" s="930"/>
      <c r="M421" s="931"/>
      <c r="N421" s="931"/>
      <c r="O421" s="932"/>
      <c r="Q421" s="422" t="s">
        <v>299</v>
      </c>
      <c r="R421" s="20"/>
      <c r="S421" s="20"/>
      <c r="T421" s="20"/>
      <c r="U421" s="20"/>
      <c r="V421" s="20"/>
      <c r="W421" s="20"/>
      <c r="X421" s="10"/>
      <c r="Y421" s="20"/>
      <c r="Z421" s="20"/>
      <c r="AA421" s="20"/>
      <c r="AB421" s="20"/>
      <c r="AC421" s="21"/>
      <c r="AD421"/>
    </row>
    <row r="422" spans="1:33" ht="15" customHeight="1" x14ac:dyDescent="0.2">
      <c r="A422" s="514">
        <v>8</v>
      </c>
      <c r="B422" s="129" t="s">
        <v>2123</v>
      </c>
      <c r="C422" s="806">
        <v>22</v>
      </c>
      <c r="D422" s="806">
        <v>8</v>
      </c>
      <c r="E422" s="806">
        <v>4</v>
      </c>
      <c r="F422" s="806">
        <f t="shared" si="71"/>
        <v>10</v>
      </c>
      <c r="G422" s="806">
        <v>47</v>
      </c>
      <c r="H422" s="806">
        <v>55</v>
      </c>
      <c r="I422" s="808">
        <f t="shared" si="72"/>
        <v>28</v>
      </c>
      <c r="J422" s="787">
        <f t="shared" si="65"/>
        <v>22</v>
      </c>
      <c r="K422" s="787">
        <f t="shared" si="66"/>
        <v>28</v>
      </c>
      <c r="L422" s="930"/>
      <c r="M422" s="931"/>
      <c r="N422" s="931"/>
      <c r="O422" s="932"/>
      <c r="Q422" s="422" t="s">
        <v>704</v>
      </c>
      <c r="R422" s="20"/>
      <c r="S422" s="20"/>
      <c r="T422" s="20"/>
      <c r="U422" s="20"/>
      <c r="V422" s="20"/>
      <c r="W422" s="20"/>
      <c r="X422" s="20"/>
      <c r="Y422" s="10"/>
      <c r="Z422" s="20"/>
      <c r="AA422" s="20"/>
      <c r="AB422" s="20"/>
      <c r="AC422" s="21"/>
      <c r="AD422"/>
    </row>
    <row r="423" spans="1:33" ht="15" customHeight="1" x14ac:dyDescent="0.2">
      <c r="A423" s="514">
        <v>9</v>
      </c>
      <c r="B423" s="129" t="s">
        <v>2449</v>
      </c>
      <c r="C423" s="806">
        <v>22</v>
      </c>
      <c r="D423" s="806">
        <v>8</v>
      </c>
      <c r="E423" s="806">
        <v>3</v>
      </c>
      <c r="F423" s="806">
        <f t="shared" si="71"/>
        <v>11</v>
      </c>
      <c r="G423" s="806">
        <v>38</v>
      </c>
      <c r="H423" s="806">
        <v>41</v>
      </c>
      <c r="I423" s="808">
        <f t="shared" si="72"/>
        <v>27</v>
      </c>
      <c r="J423" s="787">
        <f t="shared" si="65"/>
        <v>22</v>
      </c>
      <c r="K423" s="787">
        <f t="shared" si="66"/>
        <v>27</v>
      </c>
      <c r="L423" s="930"/>
      <c r="M423" s="931"/>
      <c r="N423" s="931"/>
      <c r="O423" s="932"/>
      <c r="Q423" s="422" t="s">
        <v>1587</v>
      </c>
      <c r="R423" s="20"/>
      <c r="S423" s="20"/>
      <c r="T423" s="20"/>
      <c r="U423" s="20"/>
      <c r="V423" s="20"/>
      <c r="W423" s="20"/>
      <c r="X423" s="20"/>
      <c r="Y423" s="20"/>
      <c r="Z423" s="10"/>
      <c r="AA423" s="20"/>
      <c r="AB423" s="20"/>
      <c r="AC423" s="21"/>
      <c r="AD423"/>
    </row>
    <row r="424" spans="1:33" ht="15" customHeight="1" x14ac:dyDescent="0.2">
      <c r="A424" s="514">
        <v>10</v>
      </c>
      <c r="B424" s="129" t="s">
        <v>250</v>
      </c>
      <c r="C424" s="806">
        <v>22</v>
      </c>
      <c r="D424" s="806">
        <v>6</v>
      </c>
      <c r="E424" s="806">
        <v>4</v>
      </c>
      <c r="F424" s="806">
        <f t="shared" si="71"/>
        <v>12</v>
      </c>
      <c r="G424" s="806">
        <v>40</v>
      </c>
      <c r="H424" s="806">
        <v>59</v>
      </c>
      <c r="I424" s="808">
        <f t="shared" si="72"/>
        <v>22</v>
      </c>
      <c r="J424" s="787">
        <f t="shared" si="65"/>
        <v>22</v>
      </c>
      <c r="K424" s="787">
        <f t="shared" si="66"/>
        <v>22</v>
      </c>
      <c r="L424" s="930"/>
      <c r="M424" s="931"/>
      <c r="N424" s="931"/>
      <c r="O424" s="932"/>
      <c r="Q424" s="422" t="s">
        <v>120</v>
      </c>
      <c r="R424" s="20"/>
      <c r="S424" s="20"/>
      <c r="T424" s="20"/>
      <c r="U424" s="20"/>
      <c r="V424" s="20"/>
      <c r="W424" s="20"/>
      <c r="X424" s="20"/>
      <c r="Y424" s="20"/>
      <c r="Z424" s="20"/>
      <c r="AA424" s="10"/>
      <c r="AB424" s="20" t="s">
        <v>532</v>
      </c>
      <c r="AC424" s="21"/>
      <c r="AD424"/>
    </row>
    <row r="425" spans="1:33" ht="15" customHeight="1" x14ac:dyDescent="0.2">
      <c r="A425" s="514">
        <v>11</v>
      </c>
      <c r="B425" s="129" t="s">
        <v>304</v>
      </c>
      <c r="C425" s="806">
        <v>22</v>
      </c>
      <c r="D425" s="806">
        <v>4</v>
      </c>
      <c r="E425" s="806">
        <v>1</v>
      </c>
      <c r="F425" s="806">
        <f t="shared" si="71"/>
        <v>17</v>
      </c>
      <c r="G425" s="806">
        <v>28</v>
      </c>
      <c r="H425" s="806">
        <v>67</v>
      </c>
      <c r="I425" s="808">
        <f t="shared" si="72"/>
        <v>13</v>
      </c>
      <c r="J425" s="787">
        <f t="shared" si="65"/>
        <v>22</v>
      </c>
      <c r="K425" s="787">
        <f t="shared" si="66"/>
        <v>13</v>
      </c>
      <c r="L425" s="930"/>
      <c r="M425" s="931"/>
      <c r="N425" s="931"/>
      <c r="O425" s="932"/>
      <c r="Q425" s="422" t="s">
        <v>153</v>
      </c>
      <c r="R425" s="20"/>
      <c r="S425" s="20"/>
      <c r="T425" s="20"/>
      <c r="U425" s="20"/>
      <c r="V425" s="20"/>
      <c r="W425" s="20"/>
      <c r="X425" s="20"/>
      <c r="Y425" s="20"/>
      <c r="Z425" s="20"/>
      <c r="AA425" s="20" t="s">
        <v>532</v>
      </c>
      <c r="AB425" s="10"/>
      <c r="AC425" s="21"/>
      <c r="AD425"/>
    </row>
    <row r="426" spans="1:33" ht="15" customHeight="1" thickBot="1" x14ac:dyDescent="0.25">
      <c r="A426" s="515">
        <v>12</v>
      </c>
      <c r="B426" s="130" t="s">
        <v>1855</v>
      </c>
      <c r="C426" s="807">
        <v>22</v>
      </c>
      <c r="D426" s="807">
        <v>0</v>
      </c>
      <c r="E426" s="807">
        <v>2</v>
      </c>
      <c r="F426" s="807">
        <f>SUM(((C426-(D426+E426))))</f>
        <v>20</v>
      </c>
      <c r="G426" s="807">
        <v>31</v>
      </c>
      <c r="H426" s="807">
        <v>75</v>
      </c>
      <c r="I426" s="809">
        <f>SUM((D426*3+E426))</f>
        <v>2</v>
      </c>
      <c r="J426" s="787">
        <f t="shared" si="65"/>
        <v>22</v>
      </c>
      <c r="K426" s="787">
        <f t="shared" si="66"/>
        <v>2</v>
      </c>
      <c r="L426" s="933"/>
      <c r="M426" s="934"/>
      <c r="N426" s="934"/>
      <c r="O426" s="935"/>
      <c r="Q426" s="423" t="s">
        <v>499</v>
      </c>
      <c r="R426" s="23"/>
      <c r="S426" s="23"/>
      <c r="T426" s="23"/>
      <c r="U426" s="23"/>
      <c r="V426" s="23"/>
      <c r="W426" s="23"/>
      <c r="X426" s="23"/>
      <c r="Y426" s="23"/>
      <c r="Z426" s="23"/>
      <c r="AA426" s="23"/>
      <c r="AB426" s="23"/>
      <c r="AC426" s="15"/>
      <c r="AD426"/>
    </row>
    <row r="427" spans="1:33" ht="15" customHeight="1" x14ac:dyDescent="0.2">
      <c r="C427" s="787">
        <f t="shared" ref="C427:I427" si="73">SUM(C415:C426)</f>
        <v>264</v>
      </c>
      <c r="D427" s="787">
        <f t="shared" si="73"/>
        <v>113</v>
      </c>
      <c r="E427" s="787">
        <f t="shared" si="73"/>
        <v>38</v>
      </c>
      <c r="F427" s="787">
        <f t="shared" si="73"/>
        <v>113</v>
      </c>
      <c r="G427" s="787">
        <f t="shared" si="73"/>
        <v>574</v>
      </c>
      <c r="H427" s="787">
        <f t="shared" si="73"/>
        <v>574</v>
      </c>
      <c r="I427" s="787">
        <f t="shared" si="73"/>
        <v>377</v>
      </c>
      <c r="J427" s="787">
        <f t="shared" si="65"/>
        <v>264</v>
      </c>
      <c r="K427" s="787">
        <f t="shared" si="66"/>
        <v>377</v>
      </c>
      <c r="Q427"/>
      <c r="R427"/>
      <c r="S427"/>
      <c r="T427"/>
      <c r="U427"/>
      <c r="V427"/>
      <c r="W427"/>
      <c r="X427"/>
      <c r="Y427"/>
      <c r="Z427"/>
      <c r="AA427"/>
      <c r="AB427"/>
      <c r="AC427"/>
      <c r="AD427"/>
      <c r="AE427"/>
    </row>
    <row r="428" spans="1:33" ht="15" customHeight="1" thickBot="1" x14ac:dyDescent="0.25"/>
    <row r="429" spans="1:33" ht="15" customHeight="1" x14ac:dyDescent="0.2">
      <c r="A429" s="1131" t="s">
        <v>491</v>
      </c>
      <c r="B429" s="1132"/>
      <c r="C429" s="1020" t="s">
        <v>2450</v>
      </c>
      <c r="D429" s="1021"/>
      <c r="E429" s="1021"/>
      <c r="F429" s="1021"/>
      <c r="G429" s="1021"/>
      <c r="H429" s="1021"/>
      <c r="I429" s="1022"/>
    </row>
    <row r="430" spans="1:33" ht="15" customHeight="1" thickBot="1" x14ac:dyDescent="0.25">
      <c r="A430" s="1133"/>
      <c r="B430" s="1134"/>
      <c r="C430" s="1023"/>
      <c r="D430" s="1024"/>
      <c r="E430" s="1024"/>
      <c r="F430" s="1024"/>
      <c r="G430" s="1024"/>
      <c r="H430" s="1024"/>
      <c r="I430" s="1025"/>
    </row>
    <row r="431" spans="1:33" ht="15" customHeight="1" thickBot="1" x14ac:dyDescent="0.25"/>
    <row r="432" spans="1:33" ht="15" customHeight="1" thickBot="1" x14ac:dyDescent="0.25">
      <c r="A432" s="1108" t="s">
        <v>2431</v>
      </c>
      <c r="B432" s="1109"/>
      <c r="C432" s="1109"/>
      <c r="D432" s="1109"/>
      <c r="E432" s="1109"/>
      <c r="F432" s="1110"/>
      <c r="G432" s="1105" t="s">
        <v>2450</v>
      </c>
      <c r="H432" s="1106"/>
      <c r="I432" s="1107"/>
      <c r="L432" s="952" t="s">
        <v>538</v>
      </c>
      <c r="M432" s="953"/>
      <c r="N432" s="953"/>
      <c r="O432" s="954"/>
    </row>
    <row r="433" spans="1:29" ht="15" customHeight="1" thickBot="1" x14ac:dyDescent="0.25">
      <c r="A433" s="360" t="s">
        <v>496</v>
      </c>
      <c r="B433" s="361" t="s">
        <v>497</v>
      </c>
      <c r="C433" s="362" t="s">
        <v>498</v>
      </c>
      <c r="D433" s="362" t="s">
        <v>499</v>
      </c>
      <c r="E433" s="362" t="s">
        <v>500</v>
      </c>
      <c r="F433" s="362" t="s">
        <v>501</v>
      </c>
      <c r="G433" s="363" t="s">
        <v>502</v>
      </c>
      <c r="H433" s="363" t="s">
        <v>503</v>
      </c>
      <c r="I433" s="364" t="s">
        <v>504</v>
      </c>
      <c r="L433" s="955"/>
      <c r="M433" s="956"/>
      <c r="N433" s="956"/>
      <c r="O433" s="957"/>
      <c r="Q433" s="24" t="s">
        <v>2451</v>
      </c>
      <c r="R433" s="368" t="s">
        <v>503</v>
      </c>
      <c r="S433" s="368" t="s">
        <v>241</v>
      </c>
      <c r="T433" s="368" t="s">
        <v>541</v>
      </c>
      <c r="U433" s="368" t="s">
        <v>716</v>
      </c>
      <c r="V433" s="368" t="s">
        <v>564</v>
      </c>
      <c r="W433" s="368" t="s">
        <v>59</v>
      </c>
      <c r="X433" s="368" t="s">
        <v>1088</v>
      </c>
      <c r="Y433" s="368" t="s">
        <v>610</v>
      </c>
      <c r="Z433" s="368" t="s">
        <v>591</v>
      </c>
      <c r="AA433" s="368" t="s">
        <v>777</v>
      </c>
      <c r="AB433" s="368" t="s">
        <v>1684</v>
      </c>
      <c r="AC433" s="369" t="s">
        <v>2162</v>
      </c>
    </row>
    <row r="434" spans="1:29" ht="15" customHeight="1" x14ac:dyDescent="0.2">
      <c r="A434" s="365">
        <v>1</v>
      </c>
      <c r="B434" s="126" t="s">
        <v>1431</v>
      </c>
      <c r="C434" s="811">
        <v>22</v>
      </c>
      <c r="D434" s="811">
        <v>14</v>
      </c>
      <c r="E434" s="811">
        <v>3</v>
      </c>
      <c r="F434" s="811">
        <f>SUM(C434-(D434+E434))</f>
        <v>5</v>
      </c>
      <c r="G434" s="811">
        <v>51</v>
      </c>
      <c r="H434" s="811">
        <v>31</v>
      </c>
      <c r="I434" s="812">
        <f>SUM(D434*3+E434)</f>
        <v>45</v>
      </c>
      <c r="J434" s="787">
        <f t="shared" si="65"/>
        <v>22</v>
      </c>
      <c r="K434" s="787">
        <f t="shared" si="66"/>
        <v>45</v>
      </c>
      <c r="L434" s="927" t="s">
        <v>2452</v>
      </c>
      <c r="M434" s="928"/>
      <c r="N434" s="928"/>
      <c r="O434" s="929"/>
      <c r="Q434" s="366" t="s">
        <v>503</v>
      </c>
      <c r="R434" s="10"/>
      <c r="S434" s="20" t="s">
        <v>1490</v>
      </c>
      <c r="T434" s="20" t="s">
        <v>1493</v>
      </c>
      <c r="U434" s="20" t="s">
        <v>1597</v>
      </c>
      <c r="V434" s="20" t="s">
        <v>1487</v>
      </c>
      <c r="W434" s="20" t="s">
        <v>1207</v>
      </c>
      <c r="X434" s="20" t="s">
        <v>1602</v>
      </c>
      <c r="Y434" s="20" t="s">
        <v>1597</v>
      </c>
      <c r="Z434" s="20" t="s">
        <v>1489</v>
      </c>
      <c r="AA434" s="20" t="s">
        <v>1210</v>
      </c>
      <c r="AB434" s="20" t="s">
        <v>844</v>
      </c>
      <c r="AC434" s="21" t="s">
        <v>1539</v>
      </c>
    </row>
    <row r="435" spans="1:29" ht="15" customHeight="1" x14ac:dyDescent="0.2">
      <c r="A435" s="358">
        <v>2</v>
      </c>
      <c r="B435" s="129" t="s">
        <v>1092</v>
      </c>
      <c r="C435" s="806">
        <v>22</v>
      </c>
      <c r="D435" s="806">
        <v>13</v>
      </c>
      <c r="E435" s="806">
        <v>3</v>
      </c>
      <c r="F435" s="806">
        <f>SUM((C435-(D435+E435)))</f>
        <v>6</v>
      </c>
      <c r="G435" s="806">
        <v>44</v>
      </c>
      <c r="H435" s="806">
        <v>29</v>
      </c>
      <c r="I435" s="808">
        <f>SUM((D435*3+E435))</f>
        <v>42</v>
      </c>
      <c r="J435" s="787">
        <f t="shared" si="65"/>
        <v>22</v>
      </c>
      <c r="K435" s="787">
        <f t="shared" si="66"/>
        <v>42</v>
      </c>
      <c r="L435" s="930"/>
      <c r="M435" s="931"/>
      <c r="N435" s="931"/>
      <c r="O435" s="932"/>
      <c r="Q435" s="366" t="s">
        <v>241</v>
      </c>
      <c r="R435" s="20" t="s">
        <v>1600</v>
      </c>
      <c r="S435" s="10"/>
      <c r="T435" s="20" t="s">
        <v>1642</v>
      </c>
      <c r="U435" s="20" t="s">
        <v>1487</v>
      </c>
      <c r="V435" s="20" t="s">
        <v>1487</v>
      </c>
      <c r="W435" s="20" t="s">
        <v>1602</v>
      </c>
      <c r="X435" s="20" t="s">
        <v>1210</v>
      </c>
      <c r="Y435" s="20" t="s">
        <v>1644</v>
      </c>
      <c r="Z435" s="20" t="s">
        <v>844</v>
      </c>
      <c r="AA435" s="20" t="s">
        <v>1207</v>
      </c>
      <c r="AB435" s="20" t="s">
        <v>1207</v>
      </c>
      <c r="AC435" s="21" t="s">
        <v>628</v>
      </c>
    </row>
    <row r="436" spans="1:29" ht="15" customHeight="1" x14ac:dyDescent="0.2">
      <c r="A436" s="358">
        <v>3</v>
      </c>
      <c r="B436" s="129" t="s">
        <v>781</v>
      </c>
      <c r="C436" s="806">
        <v>22</v>
      </c>
      <c r="D436" s="806">
        <v>9</v>
      </c>
      <c r="E436" s="806">
        <v>9</v>
      </c>
      <c r="F436" s="806">
        <f t="shared" ref="F436:F444" si="74">SUM((C436-(D436+E436)))</f>
        <v>4</v>
      </c>
      <c r="G436" s="806">
        <v>30</v>
      </c>
      <c r="H436" s="806">
        <v>21</v>
      </c>
      <c r="I436" s="808">
        <f t="shared" ref="I436:I444" si="75">SUM((D436*3+E436))</f>
        <v>36</v>
      </c>
      <c r="J436" s="787">
        <f t="shared" si="65"/>
        <v>22</v>
      </c>
      <c r="K436" s="787">
        <f t="shared" si="66"/>
        <v>36</v>
      </c>
      <c r="L436" s="930"/>
      <c r="M436" s="931"/>
      <c r="N436" s="931"/>
      <c r="O436" s="932"/>
      <c r="Q436" s="366" t="s">
        <v>541</v>
      </c>
      <c r="R436" s="20" t="s">
        <v>1489</v>
      </c>
      <c r="S436" s="20" t="s">
        <v>1489</v>
      </c>
      <c r="T436" s="10"/>
      <c r="U436" s="20" t="s">
        <v>1487</v>
      </c>
      <c r="V436" s="20" t="s">
        <v>844</v>
      </c>
      <c r="W436" s="20" t="s">
        <v>1207</v>
      </c>
      <c r="X436" s="20" t="s">
        <v>1643</v>
      </c>
      <c r="Y436" s="20" t="s">
        <v>1487</v>
      </c>
      <c r="Z436" s="20" t="s">
        <v>1600</v>
      </c>
      <c r="AA436" s="20" t="s">
        <v>1488</v>
      </c>
      <c r="AB436" s="20" t="s">
        <v>1540</v>
      </c>
      <c r="AC436" s="21" t="s">
        <v>1642</v>
      </c>
    </row>
    <row r="437" spans="1:29" ht="15" customHeight="1" x14ac:dyDescent="0.2">
      <c r="A437" s="358">
        <v>4</v>
      </c>
      <c r="B437" s="129" t="s">
        <v>1498</v>
      </c>
      <c r="C437" s="806">
        <v>22</v>
      </c>
      <c r="D437" s="806">
        <v>10</v>
      </c>
      <c r="E437" s="806">
        <v>5</v>
      </c>
      <c r="F437" s="806">
        <f>SUM((C437-(D437+E437)))</f>
        <v>7</v>
      </c>
      <c r="G437" s="806">
        <v>44</v>
      </c>
      <c r="H437" s="806">
        <v>26</v>
      </c>
      <c r="I437" s="808">
        <f t="shared" si="75"/>
        <v>35</v>
      </c>
      <c r="J437" s="787">
        <f t="shared" si="65"/>
        <v>22</v>
      </c>
      <c r="K437" s="787">
        <f t="shared" si="66"/>
        <v>35</v>
      </c>
      <c r="L437" s="930"/>
      <c r="M437" s="931"/>
      <c r="N437" s="931"/>
      <c r="O437" s="932"/>
      <c r="Q437" s="366" t="s">
        <v>716</v>
      </c>
      <c r="R437" s="20" t="s">
        <v>1207</v>
      </c>
      <c r="S437" s="20" t="s">
        <v>844</v>
      </c>
      <c r="T437" s="20" t="s">
        <v>1539</v>
      </c>
      <c r="U437" s="10"/>
      <c r="V437" s="20" t="s">
        <v>1642</v>
      </c>
      <c r="W437" s="20" t="s">
        <v>1602</v>
      </c>
      <c r="X437" s="20" t="s">
        <v>844</v>
      </c>
      <c r="Y437" s="20" t="s">
        <v>1493</v>
      </c>
      <c r="Z437" s="20" t="s">
        <v>1597</v>
      </c>
      <c r="AA437" s="20" t="s">
        <v>1207</v>
      </c>
      <c r="AB437" s="20" t="s">
        <v>1599</v>
      </c>
      <c r="AC437" s="21" t="s">
        <v>1490</v>
      </c>
    </row>
    <row r="438" spans="1:29" ht="15" customHeight="1" x14ac:dyDescent="0.2">
      <c r="A438" s="358">
        <v>5</v>
      </c>
      <c r="B438" s="129" t="s">
        <v>1208</v>
      </c>
      <c r="C438" s="806">
        <v>22</v>
      </c>
      <c r="D438" s="806">
        <v>10</v>
      </c>
      <c r="E438" s="806">
        <v>3</v>
      </c>
      <c r="F438" s="806">
        <f t="shared" si="74"/>
        <v>9</v>
      </c>
      <c r="G438" s="806">
        <v>43</v>
      </c>
      <c r="H438" s="806">
        <v>40</v>
      </c>
      <c r="I438" s="808">
        <f t="shared" si="75"/>
        <v>33</v>
      </c>
      <c r="J438" s="787">
        <f t="shared" si="65"/>
        <v>22</v>
      </c>
      <c r="K438" s="787">
        <f t="shared" si="66"/>
        <v>33</v>
      </c>
      <c r="L438" s="930"/>
      <c r="M438" s="931"/>
      <c r="N438" s="931"/>
      <c r="O438" s="932"/>
      <c r="Q438" s="366" t="s">
        <v>564</v>
      </c>
      <c r="R438" s="20" t="s">
        <v>1646</v>
      </c>
      <c r="S438" s="20" t="s">
        <v>1488</v>
      </c>
      <c r="T438" s="20" t="s">
        <v>1487</v>
      </c>
      <c r="U438" s="20" t="s">
        <v>1601</v>
      </c>
      <c r="V438" s="10"/>
      <c r="W438" s="20" t="s">
        <v>1602</v>
      </c>
      <c r="X438" s="20" t="s">
        <v>844</v>
      </c>
      <c r="Y438" s="20" t="s">
        <v>1547</v>
      </c>
      <c r="Z438" s="20" t="s">
        <v>1210</v>
      </c>
      <c r="AA438" s="20" t="s">
        <v>1488</v>
      </c>
      <c r="AB438" s="20" t="s">
        <v>1602</v>
      </c>
      <c r="AC438" s="21" t="s">
        <v>1487</v>
      </c>
    </row>
    <row r="439" spans="1:29" ht="15" customHeight="1" x14ac:dyDescent="0.2">
      <c r="A439" s="358">
        <v>6</v>
      </c>
      <c r="B439" s="129" t="s">
        <v>1931</v>
      </c>
      <c r="C439" s="806">
        <v>22</v>
      </c>
      <c r="D439" s="806">
        <v>8</v>
      </c>
      <c r="E439" s="806">
        <v>8</v>
      </c>
      <c r="F439" s="806">
        <f t="shared" si="74"/>
        <v>6</v>
      </c>
      <c r="G439" s="806">
        <v>37</v>
      </c>
      <c r="H439" s="806">
        <v>31</v>
      </c>
      <c r="I439" s="808">
        <f t="shared" si="75"/>
        <v>32</v>
      </c>
      <c r="J439" s="787">
        <f t="shared" si="65"/>
        <v>22</v>
      </c>
      <c r="K439" s="787">
        <f t="shared" si="66"/>
        <v>32</v>
      </c>
      <c r="L439" s="930"/>
      <c r="M439" s="931"/>
      <c r="N439" s="931"/>
      <c r="O439" s="932"/>
      <c r="Q439" s="366" t="s">
        <v>59</v>
      </c>
      <c r="R439" s="20" t="s">
        <v>1207</v>
      </c>
      <c r="S439" s="20" t="s">
        <v>1642</v>
      </c>
      <c r="T439" s="20" t="s">
        <v>1603</v>
      </c>
      <c r="U439" s="20" t="s">
        <v>844</v>
      </c>
      <c r="V439" s="20" t="s">
        <v>1207</v>
      </c>
      <c r="W439" s="10"/>
      <c r="X439" s="20" t="s">
        <v>1488</v>
      </c>
      <c r="Y439" s="20" t="s">
        <v>1645</v>
      </c>
      <c r="Z439" s="20" t="s">
        <v>1599</v>
      </c>
      <c r="AA439" s="20" t="s">
        <v>1488</v>
      </c>
      <c r="AB439" s="20" t="s">
        <v>1602</v>
      </c>
      <c r="AC439" s="21" t="s">
        <v>1493</v>
      </c>
    </row>
    <row r="440" spans="1:29" ht="15" customHeight="1" x14ac:dyDescent="0.2">
      <c r="A440" s="358">
        <v>7</v>
      </c>
      <c r="B440" s="129" t="s">
        <v>816</v>
      </c>
      <c r="C440" s="806">
        <v>22</v>
      </c>
      <c r="D440" s="806">
        <v>8</v>
      </c>
      <c r="E440" s="806">
        <v>7</v>
      </c>
      <c r="F440" s="806">
        <f t="shared" si="74"/>
        <v>7</v>
      </c>
      <c r="G440" s="806">
        <v>37</v>
      </c>
      <c r="H440" s="806">
        <v>31</v>
      </c>
      <c r="I440" s="808">
        <f t="shared" si="75"/>
        <v>31</v>
      </c>
      <c r="J440" s="787">
        <f t="shared" si="65"/>
        <v>22</v>
      </c>
      <c r="K440" s="787">
        <f t="shared" si="66"/>
        <v>31</v>
      </c>
      <c r="L440" s="930"/>
      <c r="M440" s="931"/>
      <c r="N440" s="931"/>
      <c r="O440" s="932"/>
      <c r="Q440" s="366" t="s">
        <v>1088</v>
      </c>
      <c r="R440" s="20" t="s">
        <v>1490</v>
      </c>
      <c r="S440" s="20" t="s">
        <v>844</v>
      </c>
      <c r="T440" s="20" t="s">
        <v>1642</v>
      </c>
      <c r="U440" s="20" t="s">
        <v>1539</v>
      </c>
      <c r="V440" s="20" t="s">
        <v>844</v>
      </c>
      <c r="W440" s="20" t="s">
        <v>1597</v>
      </c>
      <c r="X440" s="10"/>
      <c r="Y440" s="20" t="s">
        <v>628</v>
      </c>
      <c r="Z440" s="20" t="s">
        <v>1207</v>
      </c>
      <c r="AA440" s="20" t="s">
        <v>1494</v>
      </c>
      <c r="AB440" s="20" t="s">
        <v>1488</v>
      </c>
      <c r="AC440" s="21" t="s">
        <v>1603</v>
      </c>
    </row>
    <row r="441" spans="1:29" ht="15" customHeight="1" x14ac:dyDescent="0.2">
      <c r="A441" s="358">
        <v>8</v>
      </c>
      <c r="B441" s="129" t="s">
        <v>819</v>
      </c>
      <c r="C441" s="806">
        <v>22</v>
      </c>
      <c r="D441" s="806">
        <v>8</v>
      </c>
      <c r="E441" s="806">
        <v>6</v>
      </c>
      <c r="F441" s="806">
        <f t="shared" si="74"/>
        <v>8</v>
      </c>
      <c r="G441" s="806">
        <v>45</v>
      </c>
      <c r="H441" s="806">
        <v>44</v>
      </c>
      <c r="I441" s="808">
        <f t="shared" si="75"/>
        <v>30</v>
      </c>
      <c r="J441" s="787">
        <f t="shared" si="65"/>
        <v>22</v>
      </c>
      <c r="K441" s="787">
        <f t="shared" si="66"/>
        <v>30</v>
      </c>
      <c r="L441" s="930"/>
      <c r="M441" s="931"/>
      <c r="N441" s="931"/>
      <c r="O441" s="932"/>
      <c r="Q441" s="366" t="s">
        <v>610</v>
      </c>
      <c r="R441" s="20" t="s">
        <v>1646</v>
      </c>
      <c r="S441" s="20" t="s">
        <v>1543</v>
      </c>
      <c r="T441" s="20" t="s">
        <v>1490</v>
      </c>
      <c r="U441" s="20" t="s">
        <v>1488</v>
      </c>
      <c r="V441" s="20" t="s">
        <v>1495</v>
      </c>
      <c r="W441" s="20" t="s">
        <v>1210</v>
      </c>
      <c r="X441" s="20" t="s">
        <v>1488</v>
      </c>
      <c r="Y441" s="10"/>
      <c r="Z441" s="20" t="s">
        <v>376</v>
      </c>
      <c r="AA441" s="20" t="s">
        <v>1493</v>
      </c>
      <c r="AB441" s="20" t="s">
        <v>2040</v>
      </c>
      <c r="AC441" s="21" t="s">
        <v>1646</v>
      </c>
    </row>
    <row r="442" spans="1:29" ht="15" customHeight="1" x14ac:dyDescent="0.2">
      <c r="A442" s="358">
        <v>9</v>
      </c>
      <c r="B442" s="129" t="s">
        <v>991</v>
      </c>
      <c r="C442" s="806">
        <v>22</v>
      </c>
      <c r="D442" s="806">
        <v>8</v>
      </c>
      <c r="E442" s="806">
        <v>5</v>
      </c>
      <c r="F442" s="806">
        <f t="shared" si="74"/>
        <v>9</v>
      </c>
      <c r="G442" s="806">
        <v>30</v>
      </c>
      <c r="H442" s="806">
        <v>34</v>
      </c>
      <c r="I442" s="808">
        <f t="shared" si="75"/>
        <v>29</v>
      </c>
      <c r="J442" s="787">
        <f t="shared" si="65"/>
        <v>22</v>
      </c>
      <c r="K442" s="787">
        <f t="shared" si="66"/>
        <v>29</v>
      </c>
      <c r="L442" s="930"/>
      <c r="M442" s="931"/>
      <c r="N442" s="931"/>
      <c r="O442" s="932"/>
      <c r="Q442" s="366" t="s">
        <v>591</v>
      </c>
      <c r="R442" s="20" t="s">
        <v>1210</v>
      </c>
      <c r="S442" s="20" t="s">
        <v>1207</v>
      </c>
      <c r="T442" s="20" t="s">
        <v>1602</v>
      </c>
      <c r="U442" s="20" t="s">
        <v>1643</v>
      </c>
      <c r="V442" s="20" t="s">
        <v>844</v>
      </c>
      <c r="W442" s="20" t="s">
        <v>1493</v>
      </c>
      <c r="X442" s="20" t="s">
        <v>376</v>
      </c>
      <c r="Y442" s="20" t="s">
        <v>1600</v>
      </c>
      <c r="Z442" s="10"/>
      <c r="AA442" s="20" t="s">
        <v>1207</v>
      </c>
      <c r="AB442" s="20" t="s">
        <v>1210</v>
      </c>
      <c r="AC442" s="21" t="s">
        <v>1600</v>
      </c>
    </row>
    <row r="443" spans="1:29" ht="15" customHeight="1" x14ac:dyDescent="0.2">
      <c r="A443" s="358">
        <v>10</v>
      </c>
      <c r="B443" s="129" t="s">
        <v>106</v>
      </c>
      <c r="C443" s="806">
        <v>22</v>
      </c>
      <c r="D443" s="806">
        <v>8</v>
      </c>
      <c r="E443" s="806">
        <v>2</v>
      </c>
      <c r="F443" s="806">
        <f t="shared" si="74"/>
        <v>12</v>
      </c>
      <c r="G443" s="806">
        <v>33</v>
      </c>
      <c r="H443" s="806">
        <v>37</v>
      </c>
      <c r="I443" s="808">
        <f t="shared" si="75"/>
        <v>26</v>
      </c>
      <c r="J443" s="787">
        <f t="shared" si="65"/>
        <v>22</v>
      </c>
      <c r="K443" s="787">
        <f t="shared" si="66"/>
        <v>26</v>
      </c>
      <c r="L443" s="930"/>
      <c r="M443" s="931"/>
      <c r="N443" s="931"/>
      <c r="O443" s="932"/>
      <c r="Q443" s="366" t="s">
        <v>777</v>
      </c>
      <c r="R443" s="20" t="s">
        <v>1490</v>
      </c>
      <c r="S443" s="20" t="s">
        <v>1599</v>
      </c>
      <c r="T443" s="20" t="s">
        <v>1600</v>
      </c>
      <c r="U443" s="20" t="s">
        <v>1487</v>
      </c>
      <c r="V443" s="20" t="s">
        <v>1207</v>
      </c>
      <c r="W443" s="20" t="s">
        <v>1207</v>
      </c>
      <c r="X443" s="20" t="s">
        <v>1207</v>
      </c>
      <c r="Y443" s="20" t="s">
        <v>1487</v>
      </c>
      <c r="Z443" s="20" t="s">
        <v>1494</v>
      </c>
      <c r="AA443" s="10"/>
      <c r="AB443" s="20" t="s">
        <v>1210</v>
      </c>
      <c r="AC443" s="21" t="s">
        <v>1207</v>
      </c>
    </row>
    <row r="444" spans="1:29" ht="15" customHeight="1" x14ac:dyDescent="0.2">
      <c r="A444" s="358">
        <v>11</v>
      </c>
      <c r="B444" s="129" t="s">
        <v>2163</v>
      </c>
      <c r="C444" s="806">
        <v>22</v>
      </c>
      <c r="D444" s="806">
        <v>7</v>
      </c>
      <c r="E444" s="806">
        <v>2</v>
      </c>
      <c r="F444" s="806">
        <f t="shared" si="74"/>
        <v>13</v>
      </c>
      <c r="G444" s="806">
        <v>34</v>
      </c>
      <c r="H444" s="806">
        <v>50</v>
      </c>
      <c r="I444" s="808">
        <f t="shared" si="75"/>
        <v>23</v>
      </c>
      <c r="J444" s="787">
        <f t="shared" si="65"/>
        <v>22</v>
      </c>
      <c r="K444" s="787">
        <f t="shared" si="66"/>
        <v>23</v>
      </c>
      <c r="L444" s="930"/>
      <c r="M444" s="931"/>
      <c r="N444" s="931"/>
      <c r="O444" s="932"/>
      <c r="Q444" s="366" t="s">
        <v>1684</v>
      </c>
      <c r="R444" s="20" t="s">
        <v>355</v>
      </c>
      <c r="S444" s="20" t="s">
        <v>844</v>
      </c>
      <c r="T444" s="20" t="s">
        <v>1490</v>
      </c>
      <c r="U444" s="20" t="s">
        <v>1602</v>
      </c>
      <c r="V444" s="20" t="s">
        <v>1644</v>
      </c>
      <c r="W444" s="20" t="s">
        <v>1881</v>
      </c>
      <c r="X444" s="20" t="s">
        <v>1487</v>
      </c>
      <c r="Y444" s="20" t="s">
        <v>1490</v>
      </c>
      <c r="Z444" s="20" t="s">
        <v>1541</v>
      </c>
      <c r="AA444" s="20" t="s">
        <v>1597</v>
      </c>
      <c r="AB444" s="10"/>
      <c r="AC444" s="21" t="s">
        <v>1600</v>
      </c>
    </row>
    <row r="445" spans="1:29" ht="15" customHeight="1" thickBot="1" x14ac:dyDescent="0.25">
      <c r="A445" s="359">
        <v>12</v>
      </c>
      <c r="B445" s="130" t="s">
        <v>761</v>
      </c>
      <c r="C445" s="807">
        <v>22</v>
      </c>
      <c r="D445" s="807">
        <v>2</v>
      </c>
      <c r="E445" s="807">
        <v>1</v>
      </c>
      <c r="F445" s="807">
        <f>SUM(((C445-(D445+E445))))</f>
        <v>19</v>
      </c>
      <c r="G445" s="807">
        <v>20</v>
      </c>
      <c r="H445" s="807">
        <v>74</v>
      </c>
      <c r="I445" s="809">
        <f>SUM((D445*3+E445))</f>
        <v>7</v>
      </c>
      <c r="J445" s="787">
        <f t="shared" si="65"/>
        <v>22</v>
      </c>
      <c r="K445" s="787">
        <f t="shared" si="66"/>
        <v>7</v>
      </c>
      <c r="L445" s="933"/>
      <c r="M445" s="934"/>
      <c r="N445" s="934"/>
      <c r="O445" s="935"/>
      <c r="Q445" s="367" t="s">
        <v>2162</v>
      </c>
      <c r="R445" s="23" t="s">
        <v>1490</v>
      </c>
      <c r="S445" s="23" t="s">
        <v>1539</v>
      </c>
      <c r="T445" s="23" t="s">
        <v>1495</v>
      </c>
      <c r="U445" s="23" t="s">
        <v>844</v>
      </c>
      <c r="V445" s="23" t="s">
        <v>1539</v>
      </c>
      <c r="W445" s="23" t="s">
        <v>1489</v>
      </c>
      <c r="X445" s="23" t="s">
        <v>1488</v>
      </c>
      <c r="Y445" s="23" t="s">
        <v>1603</v>
      </c>
      <c r="Z445" s="23" t="s">
        <v>1539</v>
      </c>
      <c r="AA445" s="23" t="s">
        <v>1490</v>
      </c>
      <c r="AB445" s="23" t="s">
        <v>1643</v>
      </c>
      <c r="AC445" s="15"/>
    </row>
    <row r="446" spans="1:29" ht="15" customHeight="1" x14ac:dyDescent="0.2">
      <c r="C446" s="787">
        <f t="shared" ref="C446:H446" si="76">SUM(C434:C445)</f>
        <v>264</v>
      </c>
      <c r="D446" s="787">
        <f t="shared" si="76"/>
        <v>105</v>
      </c>
      <c r="E446" s="787">
        <f t="shared" si="76"/>
        <v>54</v>
      </c>
      <c r="F446" s="787">
        <f t="shared" si="76"/>
        <v>105</v>
      </c>
      <c r="G446" s="787">
        <f t="shared" si="76"/>
        <v>448</v>
      </c>
      <c r="H446" s="787">
        <f t="shared" si="76"/>
        <v>448</v>
      </c>
      <c r="I446" s="787">
        <f>SUM((D446*3)+E446)</f>
        <v>369</v>
      </c>
      <c r="J446" s="787">
        <f t="shared" si="65"/>
        <v>264</v>
      </c>
      <c r="K446" s="787">
        <f t="shared" si="66"/>
        <v>369</v>
      </c>
      <c r="Q446"/>
      <c r="R446"/>
      <c r="S446"/>
      <c r="T446"/>
      <c r="U446"/>
      <c r="V446"/>
      <c r="W446"/>
      <c r="X446"/>
      <c r="Y446"/>
      <c r="Z446"/>
      <c r="AA446"/>
      <c r="AB446"/>
      <c r="AC446"/>
    </row>
    <row r="447" spans="1:29" ht="15" customHeight="1" thickBot="1" x14ac:dyDescent="0.25"/>
    <row r="448" spans="1:29" ht="15" customHeight="1" thickBot="1" x14ac:dyDescent="0.25">
      <c r="A448" s="1108" t="s">
        <v>2433</v>
      </c>
      <c r="B448" s="1109"/>
      <c r="C448" s="1109"/>
      <c r="D448" s="1109"/>
      <c r="E448" s="1109"/>
      <c r="F448" s="1110"/>
      <c r="G448" s="1105" t="s">
        <v>2450</v>
      </c>
      <c r="H448" s="1106"/>
      <c r="I448" s="1107"/>
      <c r="L448" s="952" t="s">
        <v>538</v>
      </c>
      <c r="M448" s="953"/>
      <c r="N448" s="953"/>
      <c r="O448" s="954"/>
    </row>
    <row r="449" spans="1:31" ht="15" customHeight="1" thickBot="1" x14ac:dyDescent="0.25">
      <c r="A449" s="360" t="s">
        <v>496</v>
      </c>
      <c r="B449" s="361" t="s">
        <v>497</v>
      </c>
      <c r="C449" s="362" t="s">
        <v>498</v>
      </c>
      <c r="D449" s="362" t="s">
        <v>499</v>
      </c>
      <c r="E449" s="362" t="s">
        <v>500</v>
      </c>
      <c r="F449" s="362" t="s">
        <v>501</v>
      </c>
      <c r="G449" s="363" t="s">
        <v>502</v>
      </c>
      <c r="H449" s="363" t="s">
        <v>503</v>
      </c>
      <c r="I449" s="364" t="s">
        <v>504</v>
      </c>
      <c r="L449" s="955"/>
      <c r="M449" s="956"/>
      <c r="N449" s="956"/>
      <c r="O449" s="957"/>
      <c r="Q449" s="24" t="s">
        <v>2451</v>
      </c>
      <c r="R449" s="368" t="s">
        <v>1615</v>
      </c>
      <c r="S449" s="368" t="s">
        <v>564</v>
      </c>
      <c r="T449" s="368" t="s">
        <v>158</v>
      </c>
      <c r="U449" s="368" t="s">
        <v>1178</v>
      </c>
      <c r="V449" s="368" t="s">
        <v>1089</v>
      </c>
      <c r="W449" s="368" t="s">
        <v>610</v>
      </c>
      <c r="X449" s="368" t="s">
        <v>566</v>
      </c>
      <c r="Y449" s="368" t="s">
        <v>514</v>
      </c>
      <c r="Z449" s="368" t="s">
        <v>501</v>
      </c>
      <c r="AA449" s="368" t="s">
        <v>2453</v>
      </c>
      <c r="AB449" s="368" t="s">
        <v>2454</v>
      </c>
      <c r="AC449" s="368" t="s">
        <v>533</v>
      </c>
      <c r="AD449" s="368" t="s">
        <v>813</v>
      </c>
      <c r="AE449" s="369" t="s">
        <v>547</v>
      </c>
    </row>
    <row r="450" spans="1:31" ht="15" customHeight="1" x14ac:dyDescent="0.2">
      <c r="A450" s="365">
        <v>1</v>
      </c>
      <c r="B450" s="126" t="s">
        <v>575</v>
      </c>
      <c r="C450" s="831">
        <v>26</v>
      </c>
      <c r="D450" s="831">
        <v>18</v>
      </c>
      <c r="E450" s="831">
        <v>3</v>
      </c>
      <c r="F450" s="831">
        <f>SUM(C450-(D450+E450))</f>
        <v>5</v>
      </c>
      <c r="G450" s="831">
        <v>69</v>
      </c>
      <c r="H450" s="831">
        <v>39</v>
      </c>
      <c r="I450" s="832">
        <f>SUM(D450*3+E450)</f>
        <v>57</v>
      </c>
      <c r="J450" s="787">
        <f t="shared" si="65"/>
        <v>26</v>
      </c>
      <c r="K450" s="787">
        <f t="shared" si="66"/>
        <v>57</v>
      </c>
      <c r="L450" s="927" t="s">
        <v>532</v>
      </c>
      <c r="M450" s="928"/>
      <c r="N450" s="928"/>
      <c r="O450" s="929"/>
      <c r="Q450" s="366" t="s">
        <v>1615</v>
      </c>
      <c r="R450" s="10"/>
      <c r="S450" s="20" t="s">
        <v>1490</v>
      </c>
      <c r="T450" s="20" t="s">
        <v>1494</v>
      </c>
      <c r="U450" s="20" t="s">
        <v>1487</v>
      </c>
      <c r="V450" s="20" t="s">
        <v>1646</v>
      </c>
      <c r="W450" s="20" t="s">
        <v>1210</v>
      </c>
      <c r="X450" s="20" t="s">
        <v>1210</v>
      </c>
      <c r="Y450" s="20" t="s">
        <v>1602</v>
      </c>
      <c r="Z450" s="20" t="s">
        <v>1540</v>
      </c>
      <c r="AA450" s="20" t="s">
        <v>1541</v>
      </c>
      <c r="AB450" s="20" t="s">
        <v>1210</v>
      </c>
      <c r="AC450" s="20" t="s">
        <v>1493</v>
      </c>
      <c r="AD450" s="20" t="s">
        <v>1490</v>
      </c>
      <c r="AE450" s="21" t="s">
        <v>844</v>
      </c>
    </row>
    <row r="451" spans="1:31" ht="15" customHeight="1" x14ac:dyDescent="0.2">
      <c r="A451" s="358">
        <v>2</v>
      </c>
      <c r="B451" s="129" t="s">
        <v>551</v>
      </c>
      <c r="C451" s="827">
        <v>26</v>
      </c>
      <c r="D451" s="827">
        <v>15</v>
      </c>
      <c r="E451" s="827">
        <v>7</v>
      </c>
      <c r="F451" s="827">
        <f t="shared" ref="F451:F462" si="77">SUM((C451-(D451+E451)))</f>
        <v>4</v>
      </c>
      <c r="G451" s="827">
        <v>44</v>
      </c>
      <c r="H451" s="827">
        <v>30</v>
      </c>
      <c r="I451" s="829">
        <f>SUM((D451*3+E451))</f>
        <v>52</v>
      </c>
      <c r="J451" s="787">
        <f t="shared" si="65"/>
        <v>26</v>
      </c>
      <c r="K451" s="787">
        <f t="shared" si="66"/>
        <v>52</v>
      </c>
      <c r="L451" s="930"/>
      <c r="M451" s="931"/>
      <c r="N451" s="931"/>
      <c r="O451" s="932"/>
      <c r="Q451" s="366" t="s">
        <v>564</v>
      </c>
      <c r="R451" s="20" t="s">
        <v>1494</v>
      </c>
      <c r="S451" s="10"/>
      <c r="T451" s="20" t="s">
        <v>1207</v>
      </c>
      <c r="U451" s="20" t="s">
        <v>1642</v>
      </c>
      <c r="V451" s="20" t="s">
        <v>1600</v>
      </c>
      <c r="W451" s="20" t="s">
        <v>1602</v>
      </c>
      <c r="X451" s="20" t="s">
        <v>1656</v>
      </c>
      <c r="Y451" s="20" t="s">
        <v>1207</v>
      </c>
      <c r="Z451" s="20" t="s">
        <v>1207</v>
      </c>
      <c r="AA451" s="20" t="s">
        <v>1547</v>
      </c>
      <c r="AB451" s="20" t="s">
        <v>1597</v>
      </c>
      <c r="AC451" s="20" t="s">
        <v>1490</v>
      </c>
      <c r="AD451" s="20" t="s">
        <v>1602</v>
      </c>
      <c r="AE451" s="21" t="s">
        <v>1210</v>
      </c>
    </row>
    <row r="452" spans="1:31" ht="15" customHeight="1" x14ac:dyDescent="0.2">
      <c r="A452" s="358">
        <v>3</v>
      </c>
      <c r="B452" s="129" t="s">
        <v>1094</v>
      </c>
      <c r="C452" s="827">
        <v>26</v>
      </c>
      <c r="D452" s="827">
        <v>15</v>
      </c>
      <c r="E452" s="827">
        <v>5</v>
      </c>
      <c r="F452" s="827">
        <f t="shared" si="77"/>
        <v>6</v>
      </c>
      <c r="G452" s="827">
        <v>61</v>
      </c>
      <c r="H452" s="827">
        <v>34</v>
      </c>
      <c r="I452" s="829">
        <f t="shared" ref="I452:I462" si="78">SUM((D452*3+E452))</f>
        <v>50</v>
      </c>
      <c r="J452" s="787">
        <f t="shared" si="65"/>
        <v>26</v>
      </c>
      <c r="K452" s="787">
        <f t="shared" si="66"/>
        <v>50</v>
      </c>
      <c r="L452" s="930"/>
      <c r="M452" s="931"/>
      <c r="N452" s="931"/>
      <c r="O452" s="932"/>
      <c r="Q452" s="366" t="s">
        <v>158</v>
      </c>
      <c r="R452" s="20" t="s">
        <v>1210</v>
      </c>
      <c r="S452" s="20" t="s">
        <v>1489</v>
      </c>
      <c r="T452" s="10"/>
      <c r="U452" s="20" t="s">
        <v>1487</v>
      </c>
      <c r="V452" s="20" t="s">
        <v>1493</v>
      </c>
      <c r="W452" s="20" t="s">
        <v>844</v>
      </c>
      <c r="X452" s="20" t="s">
        <v>1602</v>
      </c>
      <c r="Y452" s="20" t="s">
        <v>1488</v>
      </c>
      <c r="Z452" s="20" t="s">
        <v>1600</v>
      </c>
      <c r="AA452" s="20" t="s">
        <v>1600</v>
      </c>
      <c r="AB452" s="20" t="s">
        <v>1210</v>
      </c>
      <c r="AC452" s="20" t="s">
        <v>1207</v>
      </c>
      <c r="AD452" s="20" t="s">
        <v>1600</v>
      </c>
      <c r="AE452" s="21" t="s">
        <v>1600</v>
      </c>
    </row>
    <row r="453" spans="1:31" ht="15" customHeight="1" x14ac:dyDescent="0.2">
      <c r="A453" s="358">
        <v>4</v>
      </c>
      <c r="B453" s="129" t="s">
        <v>1093</v>
      </c>
      <c r="C453" s="827">
        <v>26</v>
      </c>
      <c r="D453" s="827">
        <v>13</v>
      </c>
      <c r="E453" s="827">
        <v>5</v>
      </c>
      <c r="F453" s="827">
        <f t="shared" si="77"/>
        <v>8</v>
      </c>
      <c r="G453" s="827">
        <v>72</v>
      </c>
      <c r="H453" s="827">
        <v>44</v>
      </c>
      <c r="I453" s="829">
        <f t="shared" si="78"/>
        <v>44</v>
      </c>
      <c r="J453" s="787">
        <f t="shared" si="65"/>
        <v>26</v>
      </c>
      <c r="K453" s="787">
        <f t="shared" si="66"/>
        <v>44</v>
      </c>
      <c r="L453" s="930"/>
      <c r="M453" s="931"/>
      <c r="N453" s="931"/>
      <c r="O453" s="932"/>
      <c r="Q453" s="366" t="s">
        <v>1178</v>
      </c>
      <c r="R453" s="20" t="s">
        <v>1543</v>
      </c>
      <c r="S453" s="20" t="s">
        <v>1207</v>
      </c>
      <c r="T453" s="20" t="s">
        <v>1539</v>
      </c>
      <c r="U453" s="10"/>
      <c r="V453" s="20" t="s">
        <v>1495</v>
      </c>
      <c r="W453" s="20" t="s">
        <v>1602</v>
      </c>
      <c r="X453" s="20" t="s">
        <v>1646</v>
      </c>
      <c r="Y453" s="20" t="s">
        <v>1488</v>
      </c>
      <c r="Z453" s="20" t="s">
        <v>1599</v>
      </c>
      <c r="AA453" s="20" t="s">
        <v>1488</v>
      </c>
      <c r="AB453" s="20" t="s">
        <v>1488</v>
      </c>
      <c r="AC453" s="20" t="s">
        <v>1210</v>
      </c>
      <c r="AD453" s="20" t="s">
        <v>1496</v>
      </c>
      <c r="AE453" s="21" t="s">
        <v>1599</v>
      </c>
    </row>
    <row r="454" spans="1:31" ht="15" customHeight="1" x14ac:dyDescent="0.2">
      <c r="A454" s="358">
        <v>5</v>
      </c>
      <c r="B454" s="129" t="s">
        <v>345</v>
      </c>
      <c r="C454" s="827">
        <v>26</v>
      </c>
      <c r="D454" s="827">
        <v>11</v>
      </c>
      <c r="E454" s="827">
        <v>9</v>
      </c>
      <c r="F454" s="827">
        <f t="shared" si="77"/>
        <v>6</v>
      </c>
      <c r="G454" s="827">
        <v>37</v>
      </c>
      <c r="H454" s="827">
        <v>32</v>
      </c>
      <c r="I454" s="829">
        <f t="shared" si="78"/>
        <v>42</v>
      </c>
      <c r="J454" s="787">
        <f t="shared" si="65"/>
        <v>26</v>
      </c>
      <c r="K454" s="787">
        <f t="shared" si="66"/>
        <v>42</v>
      </c>
      <c r="L454" s="930"/>
      <c r="M454" s="931"/>
      <c r="N454" s="931"/>
      <c r="O454" s="932"/>
      <c r="Q454" s="366" t="s">
        <v>1089</v>
      </c>
      <c r="R454" s="20" t="s">
        <v>628</v>
      </c>
      <c r="S454" s="20" t="s">
        <v>1597</v>
      </c>
      <c r="T454" s="20" t="s">
        <v>1643</v>
      </c>
      <c r="U454" s="20" t="s">
        <v>1487</v>
      </c>
      <c r="V454" s="10"/>
      <c r="W454" s="20" t="s">
        <v>1489</v>
      </c>
      <c r="X454" s="20" t="s">
        <v>104</v>
      </c>
      <c r="Y454" s="20" t="s">
        <v>628</v>
      </c>
      <c r="Z454" s="20" t="s">
        <v>1487</v>
      </c>
      <c r="AA454" s="20" t="s">
        <v>1494</v>
      </c>
      <c r="AB454" s="20" t="s">
        <v>1489</v>
      </c>
      <c r="AC454" s="20" t="s">
        <v>1601</v>
      </c>
      <c r="AD454" s="20" t="s">
        <v>1601</v>
      </c>
      <c r="AE454" s="21" t="s">
        <v>1971</v>
      </c>
    </row>
    <row r="455" spans="1:31" ht="15" customHeight="1" x14ac:dyDescent="0.2">
      <c r="A455" s="358">
        <v>6</v>
      </c>
      <c r="B455" s="129" t="s">
        <v>2094</v>
      </c>
      <c r="C455" s="827">
        <v>26</v>
      </c>
      <c r="D455" s="827">
        <v>11</v>
      </c>
      <c r="E455" s="827">
        <v>7</v>
      </c>
      <c r="F455" s="827">
        <f t="shared" si="77"/>
        <v>8</v>
      </c>
      <c r="G455" s="827">
        <v>46</v>
      </c>
      <c r="H455" s="827">
        <v>43</v>
      </c>
      <c r="I455" s="829">
        <f t="shared" si="78"/>
        <v>40</v>
      </c>
      <c r="J455" s="787">
        <f t="shared" ref="J455:J511" si="79">D455+E455+F455</f>
        <v>26</v>
      </c>
      <c r="K455" s="787">
        <f t="shared" ref="K455:K511" si="80">D455*3+E455</f>
        <v>40</v>
      </c>
      <c r="L455" s="930"/>
      <c r="M455" s="931"/>
      <c r="N455" s="931"/>
      <c r="O455" s="932"/>
      <c r="Q455" s="366" t="s">
        <v>610</v>
      </c>
      <c r="R455" s="20" t="s">
        <v>1487</v>
      </c>
      <c r="S455" s="20" t="s">
        <v>1495</v>
      </c>
      <c r="T455" s="20" t="s">
        <v>1487</v>
      </c>
      <c r="U455" s="20" t="s">
        <v>1645</v>
      </c>
      <c r="V455" s="20" t="s">
        <v>1487</v>
      </c>
      <c r="W455" s="10"/>
      <c r="X455" s="20" t="s">
        <v>1656</v>
      </c>
      <c r="Y455" s="20" t="s">
        <v>1210</v>
      </c>
      <c r="Z455" s="20" t="s">
        <v>1599</v>
      </c>
      <c r="AA455" s="20" t="s">
        <v>1603</v>
      </c>
      <c r="AB455" s="20" t="s">
        <v>1602</v>
      </c>
      <c r="AC455" s="20" t="s">
        <v>1881</v>
      </c>
      <c r="AD455" s="20" t="s">
        <v>1207</v>
      </c>
      <c r="AE455" s="21" t="s">
        <v>1207</v>
      </c>
    </row>
    <row r="456" spans="1:31" ht="15" customHeight="1" x14ac:dyDescent="0.2">
      <c r="A456" s="358">
        <v>7</v>
      </c>
      <c r="B456" s="129" t="s">
        <v>1808</v>
      </c>
      <c r="C456" s="827">
        <v>26</v>
      </c>
      <c r="D456" s="827">
        <v>11</v>
      </c>
      <c r="E456" s="827">
        <v>6</v>
      </c>
      <c r="F456" s="827">
        <f t="shared" si="77"/>
        <v>9</v>
      </c>
      <c r="G456" s="827">
        <v>43</v>
      </c>
      <c r="H456" s="827">
        <v>44</v>
      </c>
      <c r="I456" s="829">
        <f t="shared" si="78"/>
        <v>39</v>
      </c>
      <c r="J456" s="787">
        <f t="shared" si="79"/>
        <v>26</v>
      </c>
      <c r="K456" s="787">
        <f t="shared" si="80"/>
        <v>39</v>
      </c>
      <c r="L456" s="930"/>
      <c r="M456" s="931"/>
      <c r="N456" s="931"/>
      <c r="O456" s="932"/>
      <c r="Q456" s="366" t="s">
        <v>566</v>
      </c>
      <c r="R456" s="20" t="s">
        <v>1603</v>
      </c>
      <c r="S456" s="20" t="s">
        <v>1494</v>
      </c>
      <c r="T456" s="20" t="s">
        <v>1207</v>
      </c>
      <c r="U456" s="20" t="s">
        <v>23</v>
      </c>
      <c r="V456" s="20" t="s">
        <v>1490</v>
      </c>
      <c r="W456" s="20" t="s">
        <v>1490</v>
      </c>
      <c r="X456" s="10"/>
      <c r="Y456" s="20" t="s">
        <v>1490</v>
      </c>
      <c r="Z456" s="20" t="s">
        <v>1600</v>
      </c>
      <c r="AA456" s="20" t="s">
        <v>1493</v>
      </c>
      <c r="AB456" s="20" t="s">
        <v>1597</v>
      </c>
      <c r="AC456" s="20" t="s">
        <v>1654</v>
      </c>
      <c r="AD456" s="20" t="s">
        <v>844</v>
      </c>
      <c r="AE456" s="21" t="s">
        <v>1602</v>
      </c>
    </row>
    <row r="457" spans="1:31" ht="15" customHeight="1" x14ac:dyDescent="0.2">
      <c r="A457" s="358">
        <v>8</v>
      </c>
      <c r="B457" s="129" t="s">
        <v>79</v>
      </c>
      <c r="C457" s="827">
        <v>26</v>
      </c>
      <c r="D457" s="827">
        <v>10</v>
      </c>
      <c r="E457" s="827">
        <v>7</v>
      </c>
      <c r="F457" s="827">
        <f t="shared" si="77"/>
        <v>9</v>
      </c>
      <c r="G457" s="827">
        <v>49</v>
      </c>
      <c r="H457" s="827">
        <v>39</v>
      </c>
      <c r="I457" s="829">
        <f t="shared" si="78"/>
        <v>37</v>
      </c>
      <c r="J457" s="787">
        <f t="shared" si="79"/>
        <v>26</v>
      </c>
      <c r="K457" s="787">
        <f t="shared" si="80"/>
        <v>37</v>
      </c>
      <c r="L457" s="930"/>
      <c r="M457" s="931"/>
      <c r="N457" s="931"/>
      <c r="O457" s="932"/>
      <c r="Q457" s="366" t="s">
        <v>514</v>
      </c>
      <c r="R457" s="20" t="s">
        <v>1493</v>
      </c>
      <c r="S457" s="20" t="s">
        <v>1207</v>
      </c>
      <c r="T457" s="20" t="s">
        <v>1210</v>
      </c>
      <c r="U457" s="20" t="s">
        <v>1599</v>
      </c>
      <c r="V457" s="20" t="s">
        <v>1207</v>
      </c>
      <c r="W457" s="20" t="s">
        <v>1646</v>
      </c>
      <c r="X457" s="20" t="s">
        <v>1600</v>
      </c>
      <c r="Y457" s="10"/>
      <c r="Z457" s="20" t="s">
        <v>1597</v>
      </c>
      <c r="AA457" s="20" t="s">
        <v>1795</v>
      </c>
      <c r="AB457" s="20" t="s">
        <v>1210</v>
      </c>
      <c r="AC457" s="20" t="s">
        <v>1207</v>
      </c>
      <c r="AD457" s="20" t="s">
        <v>1490</v>
      </c>
      <c r="AE457" s="21" t="s">
        <v>1210</v>
      </c>
    </row>
    <row r="458" spans="1:31" ht="15" customHeight="1" x14ac:dyDescent="0.2">
      <c r="A458" s="358">
        <v>9</v>
      </c>
      <c r="B458" s="129" t="s">
        <v>2061</v>
      </c>
      <c r="C458" s="827">
        <v>26</v>
      </c>
      <c r="D458" s="827">
        <v>11</v>
      </c>
      <c r="E458" s="827">
        <v>0</v>
      </c>
      <c r="F458" s="827">
        <f t="shared" si="77"/>
        <v>15</v>
      </c>
      <c r="G458" s="827">
        <v>43</v>
      </c>
      <c r="H458" s="827">
        <v>48</v>
      </c>
      <c r="I458" s="829">
        <f t="shared" si="78"/>
        <v>33</v>
      </c>
      <c r="J458" s="787">
        <f t="shared" si="79"/>
        <v>26</v>
      </c>
      <c r="K458" s="787">
        <f t="shared" si="80"/>
        <v>33</v>
      </c>
      <c r="L458" s="930"/>
      <c r="M458" s="931"/>
      <c r="N458" s="931"/>
      <c r="O458" s="932"/>
      <c r="Q458" s="366" t="s">
        <v>501</v>
      </c>
      <c r="R458" s="20" t="s">
        <v>1541</v>
      </c>
      <c r="S458" s="20" t="s">
        <v>1495</v>
      </c>
      <c r="T458" s="20" t="s">
        <v>1210</v>
      </c>
      <c r="U458" s="20" t="s">
        <v>1493</v>
      </c>
      <c r="V458" s="20" t="s">
        <v>844</v>
      </c>
      <c r="W458" s="20" t="s">
        <v>1642</v>
      </c>
      <c r="X458" s="20" t="s">
        <v>1210</v>
      </c>
      <c r="Y458" s="20" t="s">
        <v>1207</v>
      </c>
      <c r="Z458" s="10"/>
      <c r="AA458" s="20" t="s">
        <v>1207</v>
      </c>
      <c r="AB458" s="20" t="s">
        <v>1207</v>
      </c>
      <c r="AC458" s="20" t="s">
        <v>1546</v>
      </c>
      <c r="AD458" s="20" t="s">
        <v>1642</v>
      </c>
      <c r="AE458" s="21" t="s">
        <v>1597</v>
      </c>
    </row>
    <row r="459" spans="1:31" ht="15" customHeight="1" x14ac:dyDescent="0.2">
      <c r="A459" s="358">
        <v>10</v>
      </c>
      <c r="B459" s="129" t="s">
        <v>1598</v>
      </c>
      <c r="C459" s="827">
        <v>26</v>
      </c>
      <c r="D459" s="827">
        <v>9</v>
      </c>
      <c r="E459" s="827">
        <v>5</v>
      </c>
      <c r="F459" s="827">
        <f t="shared" si="77"/>
        <v>12</v>
      </c>
      <c r="G459" s="827">
        <v>52</v>
      </c>
      <c r="H459" s="827">
        <v>50</v>
      </c>
      <c r="I459" s="829">
        <f t="shared" si="78"/>
        <v>32</v>
      </c>
      <c r="J459" s="787">
        <f t="shared" si="79"/>
        <v>26</v>
      </c>
      <c r="K459" s="787">
        <f t="shared" si="80"/>
        <v>32</v>
      </c>
      <c r="L459" s="930"/>
      <c r="M459" s="931"/>
      <c r="N459" s="931"/>
      <c r="O459" s="932"/>
      <c r="Q459" s="366" t="s">
        <v>2453</v>
      </c>
      <c r="R459" s="20" t="s">
        <v>24</v>
      </c>
      <c r="S459" s="20" t="s">
        <v>1488</v>
      </c>
      <c r="T459" s="20" t="s">
        <v>1487</v>
      </c>
      <c r="U459" s="20" t="s">
        <v>844</v>
      </c>
      <c r="V459" s="20" t="s">
        <v>1797</v>
      </c>
      <c r="W459" s="20" t="s">
        <v>1913</v>
      </c>
      <c r="X459" s="20" t="s">
        <v>1488</v>
      </c>
      <c r="Y459" s="20" t="s">
        <v>1210</v>
      </c>
      <c r="Z459" s="20" t="s">
        <v>844</v>
      </c>
      <c r="AA459" s="10"/>
      <c r="AB459" s="20" t="s">
        <v>1489</v>
      </c>
      <c r="AC459" s="20" t="s">
        <v>1490</v>
      </c>
      <c r="AD459" s="20" t="s">
        <v>1207</v>
      </c>
      <c r="AE459" s="21" t="s">
        <v>1488</v>
      </c>
    </row>
    <row r="460" spans="1:31" ht="15" customHeight="1" x14ac:dyDescent="0.2">
      <c r="A460" s="358">
        <v>11</v>
      </c>
      <c r="B460" s="129" t="s">
        <v>708</v>
      </c>
      <c r="C460" s="827">
        <v>26</v>
      </c>
      <c r="D460" s="827">
        <v>8</v>
      </c>
      <c r="E460" s="827">
        <v>4</v>
      </c>
      <c r="F460" s="827">
        <f t="shared" si="77"/>
        <v>14</v>
      </c>
      <c r="G460" s="827">
        <v>43</v>
      </c>
      <c r="H460" s="827">
        <v>64</v>
      </c>
      <c r="I460" s="829">
        <f t="shared" si="78"/>
        <v>28</v>
      </c>
      <c r="J460" s="787">
        <f t="shared" si="79"/>
        <v>26</v>
      </c>
      <c r="K460" s="787">
        <f t="shared" si="80"/>
        <v>28</v>
      </c>
      <c r="L460" s="930"/>
      <c r="M460" s="931"/>
      <c r="N460" s="931"/>
      <c r="O460" s="932"/>
      <c r="Q460" s="366" t="s">
        <v>2454</v>
      </c>
      <c r="R460" s="20" t="s">
        <v>1494</v>
      </c>
      <c r="S460" s="20" t="s">
        <v>1495</v>
      </c>
      <c r="T460" s="20" t="s">
        <v>1207</v>
      </c>
      <c r="U460" s="20" t="s">
        <v>1603</v>
      </c>
      <c r="V460" s="20" t="s">
        <v>1646</v>
      </c>
      <c r="W460" s="20" t="s">
        <v>1210</v>
      </c>
      <c r="X460" s="20" t="s">
        <v>1795</v>
      </c>
      <c r="Y460" s="20" t="s">
        <v>1599</v>
      </c>
      <c r="Z460" s="20" t="s">
        <v>1539</v>
      </c>
      <c r="AA460" s="20" t="s">
        <v>1207</v>
      </c>
      <c r="AB460" s="10"/>
      <c r="AC460" s="20" t="s">
        <v>1488</v>
      </c>
      <c r="AD460" s="20" t="s">
        <v>1487</v>
      </c>
      <c r="AE460" s="21" t="s">
        <v>628</v>
      </c>
    </row>
    <row r="461" spans="1:31" ht="15" customHeight="1" x14ac:dyDescent="0.2">
      <c r="A461" s="358">
        <v>12</v>
      </c>
      <c r="B461" s="129" t="s">
        <v>1042</v>
      </c>
      <c r="C461" s="827">
        <v>26</v>
      </c>
      <c r="D461" s="827">
        <v>6</v>
      </c>
      <c r="E461" s="827">
        <v>6</v>
      </c>
      <c r="F461" s="827">
        <f t="shared" si="77"/>
        <v>14</v>
      </c>
      <c r="G461" s="827">
        <v>30</v>
      </c>
      <c r="H461" s="827">
        <v>52</v>
      </c>
      <c r="I461" s="829">
        <f t="shared" si="78"/>
        <v>24</v>
      </c>
      <c r="J461" s="787">
        <f t="shared" si="79"/>
        <v>26</v>
      </c>
      <c r="K461" s="787">
        <f t="shared" si="80"/>
        <v>24</v>
      </c>
      <c r="L461" s="930"/>
      <c r="M461" s="931"/>
      <c r="N461" s="931"/>
      <c r="O461" s="932"/>
      <c r="Q461" s="366" t="s">
        <v>533</v>
      </c>
      <c r="R461" s="20" t="s">
        <v>1493</v>
      </c>
      <c r="S461" s="20" t="s">
        <v>1644</v>
      </c>
      <c r="T461" s="20" t="s">
        <v>1540</v>
      </c>
      <c r="U461" s="20" t="s">
        <v>1540</v>
      </c>
      <c r="V461" s="20" t="s">
        <v>1642</v>
      </c>
      <c r="W461" s="20" t="s">
        <v>1207</v>
      </c>
      <c r="X461" s="20" t="s">
        <v>1642</v>
      </c>
      <c r="Y461" s="20" t="s">
        <v>1642</v>
      </c>
      <c r="Z461" s="20" t="s">
        <v>628</v>
      </c>
      <c r="AA461" s="20" t="s">
        <v>1488</v>
      </c>
      <c r="AB461" s="20" t="s">
        <v>1547</v>
      </c>
      <c r="AC461" s="10"/>
      <c r="AD461" s="20" t="s">
        <v>1207</v>
      </c>
      <c r="AE461" s="21" t="s">
        <v>1599</v>
      </c>
    </row>
    <row r="462" spans="1:31" ht="15" customHeight="1" x14ac:dyDescent="0.2">
      <c r="A462" s="358">
        <v>13</v>
      </c>
      <c r="B462" s="129" t="s">
        <v>1923</v>
      </c>
      <c r="C462" s="827">
        <v>26</v>
      </c>
      <c r="D462" s="827">
        <v>4</v>
      </c>
      <c r="E462" s="827">
        <v>9</v>
      </c>
      <c r="F462" s="827">
        <f t="shared" si="77"/>
        <v>13</v>
      </c>
      <c r="G462" s="827">
        <v>36</v>
      </c>
      <c r="H462" s="827">
        <v>52</v>
      </c>
      <c r="I462" s="829">
        <f t="shared" si="78"/>
        <v>21</v>
      </c>
      <c r="J462" s="787">
        <f t="shared" si="79"/>
        <v>26</v>
      </c>
      <c r="K462" s="787">
        <f t="shared" si="80"/>
        <v>21</v>
      </c>
      <c r="L462" s="930"/>
      <c r="M462" s="931"/>
      <c r="N462" s="931"/>
      <c r="O462" s="932"/>
      <c r="Q462" s="366" t="s">
        <v>813</v>
      </c>
      <c r="R462" s="20" t="s">
        <v>1487</v>
      </c>
      <c r="S462" s="20" t="s">
        <v>1490</v>
      </c>
      <c r="T462" s="20" t="s">
        <v>844</v>
      </c>
      <c r="U462" s="20" t="s">
        <v>1599</v>
      </c>
      <c r="V462" s="20" t="s">
        <v>1643</v>
      </c>
      <c r="W462" s="20" t="s">
        <v>1495</v>
      </c>
      <c r="X462" s="20" t="s">
        <v>24</v>
      </c>
      <c r="Y462" s="20" t="s">
        <v>1543</v>
      </c>
      <c r="Z462" s="20" t="s">
        <v>1207</v>
      </c>
      <c r="AA462" s="20" t="s">
        <v>1541</v>
      </c>
      <c r="AB462" s="20" t="s">
        <v>1602</v>
      </c>
      <c r="AC462" s="20" t="s">
        <v>1495</v>
      </c>
      <c r="AD462" s="10"/>
      <c r="AE462" s="21" t="s">
        <v>1207</v>
      </c>
    </row>
    <row r="463" spans="1:31" ht="15" customHeight="1" thickBot="1" x14ac:dyDescent="0.25">
      <c r="A463" s="359">
        <v>14</v>
      </c>
      <c r="B463" s="130" t="s">
        <v>1180</v>
      </c>
      <c r="C463" s="828">
        <v>26</v>
      </c>
      <c r="D463" s="828">
        <v>1</v>
      </c>
      <c r="E463" s="828">
        <v>5</v>
      </c>
      <c r="F463" s="828">
        <f>SUM(((C463-(D463+E463))))</f>
        <v>20</v>
      </c>
      <c r="G463" s="828">
        <v>12</v>
      </c>
      <c r="H463" s="828">
        <v>66</v>
      </c>
      <c r="I463" s="830">
        <f>SUM((D463*3+E463))</f>
        <v>8</v>
      </c>
      <c r="J463" s="787">
        <f t="shared" si="79"/>
        <v>26</v>
      </c>
      <c r="K463" s="787">
        <f t="shared" si="80"/>
        <v>8</v>
      </c>
      <c r="L463" s="933"/>
      <c r="M463" s="934"/>
      <c r="N463" s="934"/>
      <c r="O463" s="935"/>
      <c r="Q463" s="367" t="s">
        <v>547</v>
      </c>
      <c r="R463" s="23" t="s">
        <v>844</v>
      </c>
      <c r="S463" s="23" t="s">
        <v>844</v>
      </c>
      <c r="T463" s="23" t="s">
        <v>1597</v>
      </c>
      <c r="U463" s="23" t="s">
        <v>1494</v>
      </c>
      <c r="V463" s="23" t="s">
        <v>1490</v>
      </c>
      <c r="W463" s="23" t="s">
        <v>1493</v>
      </c>
      <c r="X463" s="23" t="s">
        <v>1210</v>
      </c>
      <c r="Y463" s="23" t="s">
        <v>1599</v>
      </c>
      <c r="Z463" s="23" t="s">
        <v>1487</v>
      </c>
      <c r="AA463" s="23" t="s">
        <v>844</v>
      </c>
      <c r="AB463" s="23" t="s">
        <v>1600</v>
      </c>
      <c r="AC463" s="23" t="s">
        <v>1490</v>
      </c>
      <c r="AD463" s="23" t="s">
        <v>844</v>
      </c>
      <c r="AE463" s="15"/>
    </row>
    <row r="464" spans="1:31" ht="15" customHeight="1" x14ac:dyDescent="0.2">
      <c r="C464" s="787">
        <f t="shared" ref="C464:I464" si="81">SUM(C450:C463)</f>
        <v>364</v>
      </c>
      <c r="D464" s="787">
        <f t="shared" si="81"/>
        <v>143</v>
      </c>
      <c r="E464" s="787">
        <f t="shared" si="81"/>
        <v>78</v>
      </c>
      <c r="F464" s="787">
        <f t="shared" si="81"/>
        <v>143</v>
      </c>
      <c r="G464" s="787">
        <f t="shared" si="81"/>
        <v>637</v>
      </c>
      <c r="H464" s="787">
        <f t="shared" si="81"/>
        <v>637</v>
      </c>
      <c r="I464" s="787">
        <f t="shared" si="81"/>
        <v>507</v>
      </c>
      <c r="J464" s="787">
        <f t="shared" si="79"/>
        <v>364</v>
      </c>
      <c r="K464" s="787">
        <f t="shared" si="80"/>
        <v>507</v>
      </c>
    </row>
    <row r="465" spans="1:30" ht="15" customHeight="1" thickBot="1" x14ac:dyDescent="0.25"/>
    <row r="466" spans="1:30" ht="15" customHeight="1" thickBot="1" x14ac:dyDescent="0.25">
      <c r="A466" s="1332" t="s">
        <v>2434</v>
      </c>
      <c r="B466" s="1333"/>
      <c r="C466" s="1333"/>
      <c r="D466" s="1333"/>
      <c r="E466" s="1333"/>
      <c r="F466" s="1334"/>
      <c r="G466" s="1335" t="s">
        <v>2450</v>
      </c>
      <c r="H466" s="1336"/>
      <c r="I466" s="1337"/>
      <c r="L466" s="952" t="s">
        <v>538</v>
      </c>
      <c r="M466" s="953"/>
      <c r="N466" s="953"/>
      <c r="O466" s="954"/>
    </row>
    <row r="467" spans="1:30" ht="15" customHeight="1" thickBot="1" x14ac:dyDescent="0.25">
      <c r="A467" s="688" t="s">
        <v>496</v>
      </c>
      <c r="B467" s="689" t="s">
        <v>497</v>
      </c>
      <c r="C467" s="690" t="s">
        <v>498</v>
      </c>
      <c r="D467" s="690" t="s">
        <v>499</v>
      </c>
      <c r="E467" s="690" t="s">
        <v>500</v>
      </c>
      <c r="F467" s="690" t="s">
        <v>501</v>
      </c>
      <c r="G467" s="691" t="s">
        <v>502</v>
      </c>
      <c r="H467" s="691" t="s">
        <v>503</v>
      </c>
      <c r="I467" s="692" t="s">
        <v>504</v>
      </c>
      <c r="L467" s="955"/>
      <c r="M467" s="956"/>
      <c r="N467" s="956"/>
      <c r="O467" s="957"/>
      <c r="Q467" s="24" t="s">
        <v>2451</v>
      </c>
      <c r="R467" s="683" t="s">
        <v>241</v>
      </c>
      <c r="S467" s="683" t="s">
        <v>1196</v>
      </c>
      <c r="T467" s="683" t="s">
        <v>1503</v>
      </c>
      <c r="U467" s="683" t="s">
        <v>1784</v>
      </c>
      <c r="V467" s="683" t="s">
        <v>500</v>
      </c>
      <c r="W467" s="683" t="s">
        <v>511</v>
      </c>
      <c r="X467" s="683" t="s">
        <v>1530</v>
      </c>
      <c r="Y467" s="683" t="s">
        <v>242</v>
      </c>
      <c r="Z467" s="683" t="s">
        <v>610</v>
      </c>
      <c r="AA467" s="683" t="s">
        <v>2089</v>
      </c>
      <c r="AB467" s="683" t="s">
        <v>544</v>
      </c>
      <c r="AC467" s="683" t="s">
        <v>1587</v>
      </c>
      <c r="AD467" s="684" t="s">
        <v>727</v>
      </c>
    </row>
    <row r="468" spans="1:30" ht="15" customHeight="1" x14ac:dyDescent="0.2">
      <c r="A468" s="687">
        <v>1</v>
      </c>
      <c r="B468" s="53" t="s">
        <v>2062</v>
      </c>
      <c r="C468" s="46">
        <v>24</v>
      </c>
      <c r="D468" s="46">
        <v>19</v>
      </c>
      <c r="E468" s="46">
        <v>2</v>
      </c>
      <c r="F468" s="46">
        <f>SUM(C468-(D468+E468))</f>
        <v>3</v>
      </c>
      <c r="G468" s="46">
        <v>63</v>
      </c>
      <c r="H468" s="46">
        <v>23</v>
      </c>
      <c r="I468" s="826">
        <f>SUM(D468*3+E468)</f>
        <v>59</v>
      </c>
      <c r="J468" s="787">
        <f t="shared" si="79"/>
        <v>24</v>
      </c>
      <c r="K468" s="787">
        <f t="shared" si="80"/>
        <v>59</v>
      </c>
      <c r="L468" s="927"/>
      <c r="M468" s="928"/>
      <c r="N468" s="928"/>
      <c r="O468" s="929"/>
      <c r="Q468" s="681" t="s">
        <v>241</v>
      </c>
      <c r="R468" s="10"/>
      <c r="S468" s="20" t="s">
        <v>844</v>
      </c>
      <c r="T468" s="20" t="s">
        <v>1210</v>
      </c>
      <c r="U468" s="20" t="s">
        <v>1597</v>
      </c>
      <c r="V468" s="20" t="s">
        <v>1543</v>
      </c>
      <c r="W468" s="20" t="s">
        <v>2455</v>
      </c>
      <c r="X468" s="20" t="s">
        <v>1541</v>
      </c>
      <c r="Y468" s="20" t="s">
        <v>844</v>
      </c>
      <c r="Z468" s="20" t="s">
        <v>1207</v>
      </c>
      <c r="AA468" s="20" t="s">
        <v>1490</v>
      </c>
      <c r="AB468" s="20" t="s">
        <v>1600</v>
      </c>
      <c r="AC468" s="20" t="s">
        <v>1546</v>
      </c>
      <c r="AD468" s="21" t="s">
        <v>1543</v>
      </c>
    </row>
    <row r="469" spans="1:30" ht="15" customHeight="1" x14ac:dyDescent="0.2">
      <c r="A469" s="685">
        <v>2</v>
      </c>
      <c r="B469" s="54" t="s">
        <v>291</v>
      </c>
      <c r="C469" s="827">
        <v>24</v>
      </c>
      <c r="D469" s="827">
        <v>18</v>
      </c>
      <c r="E469" s="827">
        <v>0</v>
      </c>
      <c r="F469" s="827">
        <f t="shared" ref="F469:F479" si="82">SUM((C469-(D469+E469)))</f>
        <v>6</v>
      </c>
      <c r="G469" s="827">
        <v>84</v>
      </c>
      <c r="H469" s="827">
        <v>30</v>
      </c>
      <c r="I469" s="829">
        <f>SUM((D469*3+E469))</f>
        <v>54</v>
      </c>
      <c r="J469" s="787">
        <f t="shared" si="79"/>
        <v>24</v>
      </c>
      <c r="K469" s="787">
        <f t="shared" si="80"/>
        <v>54</v>
      </c>
      <c r="L469" s="930"/>
      <c r="M469" s="931"/>
      <c r="N469" s="931"/>
      <c r="O469" s="932"/>
      <c r="Q469" s="681" t="s">
        <v>1196</v>
      </c>
      <c r="R469" s="20" t="s">
        <v>1493</v>
      </c>
      <c r="S469" s="10"/>
      <c r="T469" s="20" t="s">
        <v>1207</v>
      </c>
      <c r="U469" s="20" t="s">
        <v>1643</v>
      </c>
      <c r="V469" s="20" t="s">
        <v>1494</v>
      </c>
      <c r="W469" s="20" t="s">
        <v>1210</v>
      </c>
      <c r="X469" s="20" t="s">
        <v>1490</v>
      </c>
      <c r="Y469" s="20" t="s">
        <v>1207</v>
      </c>
      <c r="Z469" s="20" t="s">
        <v>1624</v>
      </c>
      <c r="AA469" s="20" t="s">
        <v>1643</v>
      </c>
      <c r="AB469" s="20" t="s">
        <v>1644</v>
      </c>
      <c r="AC469" s="20" t="s">
        <v>1540</v>
      </c>
      <c r="AD469" s="21" t="s">
        <v>1487</v>
      </c>
    </row>
    <row r="470" spans="1:30" ht="15" customHeight="1" x14ac:dyDescent="0.2">
      <c r="A470" s="685">
        <v>3</v>
      </c>
      <c r="B470" s="54" t="s">
        <v>1139</v>
      </c>
      <c r="C470" s="827">
        <v>24</v>
      </c>
      <c r="D470" s="827">
        <v>15</v>
      </c>
      <c r="E470" s="827">
        <v>3</v>
      </c>
      <c r="F470" s="827">
        <f t="shared" si="82"/>
        <v>6</v>
      </c>
      <c r="G470" s="827">
        <v>59</v>
      </c>
      <c r="H470" s="827">
        <v>31</v>
      </c>
      <c r="I470" s="829">
        <f t="shared" ref="I470:I479" si="83">SUM((D470*3+E470))</f>
        <v>48</v>
      </c>
      <c r="J470" s="787">
        <f t="shared" si="79"/>
        <v>24</v>
      </c>
      <c r="K470" s="787">
        <f t="shared" si="80"/>
        <v>48</v>
      </c>
      <c r="L470" s="930"/>
      <c r="M470" s="931"/>
      <c r="N470" s="931"/>
      <c r="O470" s="932"/>
      <c r="Q470" s="681" t="s">
        <v>1503</v>
      </c>
      <c r="R470" s="20" t="s">
        <v>1546</v>
      </c>
      <c r="S470" s="20" t="s">
        <v>1490</v>
      </c>
      <c r="T470" s="10"/>
      <c r="U470" s="20" t="s">
        <v>1539</v>
      </c>
      <c r="V470" s="20" t="s">
        <v>1494</v>
      </c>
      <c r="W470" s="20" t="s">
        <v>1539</v>
      </c>
      <c r="X470" s="20" t="s">
        <v>1210</v>
      </c>
      <c r="Y470" s="20" t="s">
        <v>1597</v>
      </c>
      <c r="Z470" s="20" t="s">
        <v>844</v>
      </c>
      <c r="AA470" s="20" t="s">
        <v>1539</v>
      </c>
      <c r="AB470" s="20" t="s">
        <v>628</v>
      </c>
      <c r="AC470" s="20" t="s">
        <v>1490</v>
      </c>
      <c r="AD470" s="21" t="s">
        <v>1210</v>
      </c>
    </row>
    <row r="471" spans="1:30" ht="15" customHeight="1" x14ac:dyDescent="0.2">
      <c r="A471" s="685">
        <v>4</v>
      </c>
      <c r="B471" s="54" t="s">
        <v>1090</v>
      </c>
      <c r="C471" s="827">
        <v>24</v>
      </c>
      <c r="D471" s="827">
        <v>15</v>
      </c>
      <c r="E471" s="827">
        <v>2</v>
      </c>
      <c r="F471" s="827">
        <f t="shared" si="82"/>
        <v>7</v>
      </c>
      <c r="G471" s="827">
        <v>62</v>
      </c>
      <c r="H471" s="827">
        <v>32</v>
      </c>
      <c r="I471" s="829">
        <f t="shared" si="83"/>
        <v>47</v>
      </c>
      <c r="J471" s="787">
        <f t="shared" si="79"/>
        <v>24</v>
      </c>
      <c r="K471" s="787">
        <f t="shared" si="80"/>
        <v>47</v>
      </c>
      <c r="L471" s="930"/>
      <c r="M471" s="931"/>
      <c r="N471" s="931"/>
      <c r="O471" s="932"/>
      <c r="Q471" s="681" t="s">
        <v>1784</v>
      </c>
      <c r="R471" s="20" t="s">
        <v>1603</v>
      </c>
      <c r="S471" s="20" t="s">
        <v>1490</v>
      </c>
      <c r="T471" s="20" t="s">
        <v>1546</v>
      </c>
      <c r="U471" s="10"/>
      <c r="V471" s="20" t="s">
        <v>1490</v>
      </c>
      <c r="W471" s="20" t="s">
        <v>1493</v>
      </c>
      <c r="X471" s="20" t="s">
        <v>1539</v>
      </c>
      <c r="Y471" s="20" t="s">
        <v>1488</v>
      </c>
      <c r="Z471" s="20" t="s">
        <v>1210</v>
      </c>
      <c r="AA471" s="20" t="s">
        <v>1487</v>
      </c>
      <c r="AB471" s="20" t="s">
        <v>1645</v>
      </c>
      <c r="AC471" s="20" t="s">
        <v>1599</v>
      </c>
      <c r="AD471" s="21" t="s">
        <v>1210</v>
      </c>
    </row>
    <row r="472" spans="1:30" ht="15" customHeight="1" x14ac:dyDescent="0.2">
      <c r="A472" s="685">
        <v>5</v>
      </c>
      <c r="B472" s="54" t="s">
        <v>1200</v>
      </c>
      <c r="C472" s="827">
        <v>24</v>
      </c>
      <c r="D472" s="827">
        <v>14</v>
      </c>
      <c r="E472" s="827">
        <v>2</v>
      </c>
      <c r="F472" s="827">
        <f t="shared" si="82"/>
        <v>8</v>
      </c>
      <c r="G472" s="827">
        <v>61</v>
      </c>
      <c r="H472" s="827">
        <v>35</v>
      </c>
      <c r="I472" s="829">
        <f t="shared" si="83"/>
        <v>44</v>
      </c>
      <c r="J472" s="787">
        <f t="shared" si="79"/>
        <v>24</v>
      </c>
      <c r="K472" s="787">
        <f t="shared" si="80"/>
        <v>44</v>
      </c>
      <c r="L472" s="930"/>
      <c r="M472" s="931"/>
      <c r="N472" s="931"/>
      <c r="O472" s="932"/>
      <c r="Q472" s="681" t="s">
        <v>500</v>
      </c>
      <c r="R472" s="20" t="s">
        <v>1543</v>
      </c>
      <c r="S472" s="20" t="s">
        <v>1642</v>
      </c>
      <c r="T472" s="20" t="s">
        <v>1602</v>
      </c>
      <c r="U472" s="20" t="s">
        <v>24</v>
      </c>
      <c r="V472" s="10"/>
      <c r="W472" s="20" t="s">
        <v>1600</v>
      </c>
      <c r="X472" s="20" t="s">
        <v>1488</v>
      </c>
      <c r="Y472" s="20" t="s">
        <v>22</v>
      </c>
      <c r="Z472" s="20" t="s">
        <v>1646</v>
      </c>
      <c r="AA472" s="20" t="s">
        <v>1597</v>
      </c>
      <c r="AB472" s="20" t="s">
        <v>1210</v>
      </c>
      <c r="AC472" s="20" t="s">
        <v>628</v>
      </c>
      <c r="AD472" s="21" t="s">
        <v>1602</v>
      </c>
    </row>
    <row r="473" spans="1:30" ht="15" customHeight="1" x14ac:dyDescent="0.2">
      <c r="A473" s="685">
        <v>6</v>
      </c>
      <c r="B473" s="54" t="s">
        <v>2204</v>
      </c>
      <c r="C473" s="827">
        <v>24</v>
      </c>
      <c r="D473" s="827">
        <v>14</v>
      </c>
      <c r="E473" s="827">
        <v>2</v>
      </c>
      <c r="F473" s="827">
        <f t="shared" si="82"/>
        <v>8</v>
      </c>
      <c r="G473" s="827">
        <v>49</v>
      </c>
      <c r="H473" s="827">
        <v>36</v>
      </c>
      <c r="I473" s="829">
        <f t="shared" si="83"/>
        <v>44</v>
      </c>
      <c r="J473" s="787">
        <f t="shared" si="79"/>
        <v>24</v>
      </c>
      <c r="K473" s="787">
        <f t="shared" si="80"/>
        <v>44</v>
      </c>
      <c r="L473" s="930"/>
      <c r="M473" s="931"/>
      <c r="N473" s="931"/>
      <c r="O473" s="932"/>
      <c r="Q473" s="681" t="s">
        <v>511</v>
      </c>
      <c r="R473" s="20" t="s">
        <v>1493</v>
      </c>
      <c r="S473" s="20" t="s">
        <v>1494</v>
      </c>
      <c r="T473" s="20" t="s">
        <v>1642</v>
      </c>
      <c r="U473" s="20" t="s">
        <v>1795</v>
      </c>
      <c r="V473" s="20" t="s">
        <v>1540</v>
      </c>
      <c r="W473" s="10"/>
      <c r="X473" s="20" t="s">
        <v>1488</v>
      </c>
      <c r="Y473" s="20" t="s">
        <v>844</v>
      </c>
      <c r="Z473" s="20" t="s">
        <v>1487</v>
      </c>
      <c r="AA473" s="20" t="s">
        <v>1540</v>
      </c>
      <c r="AB473" s="20" t="s">
        <v>1911</v>
      </c>
      <c r="AC473" s="20" t="s">
        <v>628</v>
      </c>
      <c r="AD473" s="21" t="s">
        <v>1487</v>
      </c>
    </row>
    <row r="474" spans="1:30" ht="15" customHeight="1" x14ac:dyDescent="0.2">
      <c r="A474" s="685">
        <v>7</v>
      </c>
      <c r="B474" s="54" t="s">
        <v>245</v>
      </c>
      <c r="C474" s="827">
        <v>24</v>
      </c>
      <c r="D474" s="827">
        <v>11</v>
      </c>
      <c r="E474" s="827">
        <v>3</v>
      </c>
      <c r="F474" s="827">
        <f t="shared" si="82"/>
        <v>10</v>
      </c>
      <c r="G474" s="827">
        <v>57</v>
      </c>
      <c r="H474" s="827">
        <v>44</v>
      </c>
      <c r="I474" s="829">
        <f t="shared" si="83"/>
        <v>36</v>
      </c>
      <c r="J474" s="787">
        <f t="shared" si="79"/>
        <v>24</v>
      </c>
      <c r="K474" s="787">
        <f t="shared" si="80"/>
        <v>36</v>
      </c>
      <c r="L474" s="930"/>
      <c r="M474" s="931"/>
      <c r="N474" s="931"/>
      <c r="O474" s="932"/>
      <c r="Q474" s="681" t="s">
        <v>1530</v>
      </c>
      <c r="R474" s="20" t="s">
        <v>1540</v>
      </c>
      <c r="S474" s="20" t="s">
        <v>1600</v>
      </c>
      <c r="T474" s="20" t="s">
        <v>1600</v>
      </c>
      <c r="U474" s="20" t="s">
        <v>1603</v>
      </c>
      <c r="V474" s="20" t="s">
        <v>1603</v>
      </c>
      <c r="W474" s="20" t="s">
        <v>844</v>
      </c>
      <c r="X474" s="10"/>
      <c r="Y474" s="20" t="s">
        <v>1487</v>
      </c>
      <c r="Z474" s="20" t="s">
        <v>1494</v>
      </c>
      <c r="AA474" s="20" t="s">
        <v>23</v>
      </c>
      <c r="AB474" s="20" t="s">
        <v>1207</v>
      </c>
      <c r="AC474" s="20" t="s">
        <v>1540</v>
      </c>
      <c r="AD474" s="21" t="s">
        <v>1210</v>
      </c>
    </row>
    <row r="475" spans="1:30" ht="15" customHeight="1" x14ac:dyDescent="0.2">
      <c r="A475" s="685">
        <v>8</v>
      </c>
      <c r="B475" s="54" t="s">
        <v>2093</v>
      </c>
      <c r="C475" s="827">
        <v>24</v>
      </c>
      <c r="D475" s="827">
        <v>8</v>
      </c>
      <c r="E475" s="827">
        <v>5</v>
      </c>
      <c r="F475" s="827">
        <f t="shared" si="82"/>
        <v>11</v>
      </c>
      <c r="G475" s="827">
        <v>55</v>
      </c>
      <c r="H475" s="827">
        <v>52</v>
      </c>
      <c r="I475" s="829">
        <f t="shared" si="83"/>
        <v>29</v>
      </c>
      <c r="J475" s="787">
        <f t="shared" si="79"/>
        <v>24</v>
      </c>
      <c r="K475" s="787">
        <f t="shared" si="80"/>
        <v>29</v>
      </c>
      <c r="L475" s="930"/>
      <c r="M475" s="931"/>
      <c r="N475" s="931"/>
      <c r="O475" s="932"/>
      <c r="Q475" s="681" t="s">
        <v>242</v>
      </c>
      <c r="R475" s="20" t="s">
        <v>628</v>
      </c>
      <c r="S475" s="20" t="s">
        <v>1495</v>
      </c>
      <c r="T475" s="20" t="s">
        <v>1546</v>
      </c>
      <c r="U475" s="20" t="s">
        <v>355</v>
      </c>
      <c r="V475" s="20" t="s">
        <v>1540</v>
      </c>
      <c r="W475" s="20" t="s">
        <v>1496</v>
      </c>
      <c r="X475" s="20" t="s">
        <v>1599</v>
      </c>
      <c r="Y475" s="10"/>
      <c r="Z475" s="20" t="s">
        <v>376</v>
      </c>
      <c r="AA475" s="20" t="s">
        <v>1913</v>
      </c>
      <c r="AB475" s="20" t="s">
        <v>1487</v>
      </c>
      <c r="AC475" s="20" t="s">
        <v>1546</v>
      </c>
      <c r="AD475" s="21" t="s">
        <v>628</v>
      </c>
    </row>
    <row r="476" spans="1:30" ht="15" customHeight="1" x14ac:dyDescent="0.2">
      <c r="A476" s="685">
        <v>9</v>
      </c>
      <c r="B476" s="54" t="s">
        <v>244</v>
      </c>
      <c r="C476" s="827">
        <v>24</v>
      </c>
      <c r="D476" s="827">
        <v>8</v>
      </c>
      <c r="E476" s="827">
        <v>2</v>
      </c>
      <c r="F476" s="827">
        <f t="shared" si="82"/>
        <v>14</v>
      </c>
      <c r="G476" s="827">
        <v>37</v>
      </c>
      <c r="H476" s="827">
        <v>78</v>
      </c>
      <c r="I476" s="829">
        <f t="shared" si="83"/>
        <v>26</v>
      </c>
      <c r="J476" s="787">
        <f t="shared" si="79"/>
        <v>24</v>
      </c>
      <c r="K476" s="787">
        <f t="shared" si="80"/>
        <v>26</v>
      </c>
      <c r="L476" s="930"/>
      <c r="M476" s="931"/>
      <c r="N476" s="931"/>
      <c r="O476" s="932"/>
      <c r="Q476" s="681" t="s">
        <v>610</v>
      </c>
      <c r="R476" s="20" t="s">
        <v>1795</v>
      </c>
      <c r="S476" s="20" t="s">
        <v>1495</v>
      </c>
      <c r="T476" s="20" t="s">
        <v>1210</v>
      </c>
      <c r="U476" s="20" t="s">
        <v>2040</v>
      </c>
      <c r="V476" s="20" t="s">
        <v>1495</v>
      </c>
      <c r="W476" s="20" t="s">
        <v>1543</v>
      </c>
      <c r="X476" s="20" t="s">
        <v>1642</v>
      </c>
      <c r="Y476" s="20" t="s">
        <v>1488</v>
      </c>
      <c r="Z476" s="10"/>
      <c r="AA476" s="20" t="s">
        <v>844</v>
      </c>
      <c r="AB476" s="20" t="s">
        <v>1597</v>
      </c>
      <c r="AC476" s="20" t="s">
        <v>1597</v>
      </c>
      <c r="AD476" s="21" t="s">
        <v>355</v>
      </c>
    </row>
    <row r="477" spans="1:30" ht="15" customHeight="1" x14ac:dyDescent="0.2">
      <c r="A477" s="685">
        <v>10</v>
      </c>
      <c r="B477" s="54" t="s">
        <v>1548</v>
      </c>
      <c r="C477" s="827">
        <v>24</v>
      </c>
      <c r="D477" s="827">
        <v>7</v>
      </c>
      <c r="E477" s="827">
        <v>4</v>
      </c>
      <c r="F477" s="827">
        <f t="shared" si="82"/>
        <v>13</v>
      </c>
      <c r="G477" s="827">
        <v>48</v>
      </c>
      <c r="H477" s="827">
        <v>70</v>
      </c>
      <c r="I477" s="829">
        <f t="shared" si="83"/>
        <v>25</v>
      </c>
      <c r="J477" s="787">
        <f t="shared" si="79"/>
        <v>24</v>
      </c>
      <c r="K477" s="787">
        <f t="shared" si="80"/>
        <v>25</v>
      </c>
      <c r="L477" s="930"/>
      <c r="M477" s="931"/>
      <c r="N477" s="931"/>
      <c r="O477" s="932"/>
      <c r="Q477" s="681" t="s">
        <v>2089</v>
      </c>
      <c r="R477" s="20" t="s">
        <v>1911</v>
      </c>
      <c r="S477" s="20" t="s">
        <v>1488</v>
      </c>
      <c r="T477" s="20" t="s">
        <v>1642</v>
      </c>
      <c r="U477" s="20" t="s">
        <v>1602</v>
      </c>
      <c r="V477" s="20" t="s">
        <v>1493</v>
      </c>
      <c r="W477" s="20" t="s">
        <v>1541</v>
      </c>
      <c r="X477" s="20" t="s">
        <v>1210</v>
      </c>
      <c r="Y477" s="20" t="s">
        <v>1493</v>
      </c>
      <c r="Z477" s="20" t="s">
        <v>1489</v>
      </c>
      <c r="AA477" s="10"/>
      <c r="AB477" s="20" t="s">
        <v>1207</v>
      </c>
      <c r="AC477" s="20" t="s">
        <v>1547</v>
      </c>
      <c r="AD477" s="21" t="s">
        <v>1495</v>
      </c>
    </row>
    <row r="478" spans="1:30" ht="15" customHeight="1" x14ac:dyDescent="0.2">
      <c r="A478" s="685">
        <v>11</v>
      </c>
      <c r="B478" s="54" t="s">
        <v>616</v>
      </c>
      <c r="C478" s="827">
        <v>24</v>
      </c>
      <c r="D478" s="827">
        <v>5</v>
      </c>
      <c r="E478" s="827">
        <v>1</v>
      </c>
      <c r="F478" s="827">
        <f t="shared" si="82"/>
        <v>18</v>
      </c>
      <c r="G478" s="827">
        <v>29</v>
      </c>
      <c r="H478" s="827">
        <v>61</v>
      </c>
      <c r="I478" s="829">
        <f t="shared" si="83"/>
        <v>16</v>
      </c>
      <c r="J478" s="787">
        <f t="shared" si="79"/>
        <v>24</v>
      </c>
      <c r="K478" s="787">
        <f t="shared" si="80"/>
        <v>16</v>
      </c>
      <c r="L478" s="930"/>
      <c r="M478" s="931"/>
      <c r="N478" s="931"/>
      <c r="O478" s="932"/>
      <c r="Q478" s="681" t="s">
        <v>544</v>
      </c>
      <c r="R478" s="20" t="s">
        <v>1602</v>
      </c>
      <c r="S478" s="20" t="s">
        <v>1495</v>
      </c>
      <c r="T478" s="20" t="s">
        <v>1496</v>
      </c>
      <c r="U478" s="20" t="s">
        <v>1602</v>
      </c>
      <c r="V478" s="20" t="s">
        <v>1602</v>
      </c>
      <c r="W478" s="20" t="s">
        <v>1491</v>
      </c>
      <c r="X478" s="20" t="s">
        <v>1488</v>
      </c>
      <c r="Y478" s="20" t="s">
        <v>1600</v>
      </c>
      <c r="Z478" s="20" t="s">
        <v>20</v>
      </c>
      <c r="AA478" s="20" t="s">
        <v>1597</v>
      </c>
      <c r="AB478" s="10"/>
      <c r="AC478" s="20" t="s">
        <v>1488</v>
      </c>
      <c r="AD478" s="21" t="s">
        <v>218</v>
      </c>
    </row>
    <row r="479" spans="1:30" ht="15" customHeight="1" x14ac:dyDescent="0.2">
      <c r="A479" s="685">
        <v>12</v>
      </c>
      <c r="B479" s="54" t="s">
        <v>1589</v>
      </c>
      <c r="C479" s="827">
        <v>24</v>
      </c>
      <c r="D479" s="827">
        <v>3</v>
      </c>
      <c r="E479" s="827">
        <v>3</v>
      </c>
      <c r="F479" s="827">
        <f t="shared" si="82"/>
        <v>18</v>
      </c>
      <c r="G479" s="827">
        <v>26</v>
      </c>
      <c r="H479" s="827">
        <v>79</v>
      </c>
      <c r="I479" s="829">
        <f t="shared" si="83"/>
        <v>12</v>
      </c>
      <c r="J479" s="787">
        <f t="shared" si="79"/>
        <v>24</v>
      </c>
      <c r="K479" s="787">
        <f t="shared" si="80"/>
        <v>12</v>
      </c>
      <c r="L479" s="930"/>
      <c r="M479" s="931"/>
      <c r="N479" s="931"/>
      <c r="O479" s="932"/>
      <c r="Q479" s="681" t="s">
        <v>1587</v>
      </c>
      <c r="R479" s="20" t="s">
        <v>376</v>
      </c>
      <c r="S479" s="20" t="s">
        <v>355</v>
      </c>
      <c r="T479" s="20" t="s">
        <v>1543</v>
      </c>
      <c r="U479" s="20" t="s">
        <v>1488</v>
      </c>
      <c r="V479" s="20" t="s">
        <v>1600</v>
      </c>
      <c r="W479" s="20" t="s">
        <v>1541</v>
      </c>
      <c r="X479" s="20" t="s">
        <v>1543</v>
      </c>
      <c r="Y479" s="20" t="s">
        <v>1642</v>
      </c>
      <c r="Z479" s="20" t="s">
        <v>1894</v>
      </c>
      <c r="AA479" s="20" t="s">
        <v>1646</v>
      </c>
      <c r="AB479" s="20" t="s">
        <v>844</v>
      </c>
      <c r="AC479" s="10"/>
      <c r="AD479" s="21" t="s">
        <v>1599</v>
      </c>
    </row>
    <row r="480" spans="1:30" ht="15" customHeight="1" thickBot="1" x14ac:dyDescent="0.25">
      <c r="A480" s="686">
        <v>13</v>
      </c>
      <c r="B480" s="55" t="s">
        <v>1497</v>
      </c>
      <c r="C480" s="828">
        <v>24</v>
      </c>
      <c r="D480" s="828">
        <v>2</v>
      </c>
      <c r="E480" s="828">
        <v>5</v>
      </c>
      <c r="F480" s="828">
        <f>SUM(((C480-(D480+E480))))</f>
        <v>17</v>
      </c>
      <c r="G480" s="828">
        <v>20</v>
      </c>
      <c r="H480" s="828">
        <v>79</v>
      </c>
      <c r="I480" s="830">
        <f>SUM((D480*3+E480))</f>
        <v>11</v>
      </c>
      <c r="J480" s="787">
        <f t="shared" si="79"/>
        <v>24</v>
      </c>
      <c r="K480" s="787">
        <f t="shared" si="80"/>
        <v>11</v>
      </c>
      <c r="L480" s="933"/>
      <c r="M480" s="934"/>
      <c r="N480" s="934"/>
      <c r="O480" s="935"/>
      <c r="Q480" s="682" t="s">
        <v>727</v>
      </c>
      <c r="R480" s="23" t="s">
        <v>1645</v>
      </c>
      <c r="S480" s="23" t="s">
        <v>1539</v>
      </c>
      <c r="T480" s="23" t="s">
        <v>1642</v>
      </c>
      <c r="U480" s="23" t="s">
        <v>1540</v>
      </c>
      <c r="V480" s="23" t="s">
        <v>1487</v>
      </c>
      <c r="W480" s="23" t="s">
        <v>844</v>
      </c>
      <c r="X480" s="23" t="s">
        <v>1490</v>
      </c>
      <c r="Y480" s="23" t="s">
        <v>1602</v>
      </c>
      <c r="Z480" s="23" t="s">
        <v>1540</v>
      </c>
      <c r="AA480" s="23" t="s">
        <v>1597</v>
      </c>
      <c r="AB480" s="23" t="s">
        <v>1207</v>
      </c>
      <c r="AC480" s="23" t="s">
        <v>1644</v>
      </c>
      <c r="AD480" s="15"/>
    </row>
    <row r="481" spans="1:29" ht="15" customHeight="1" x14ac:dyDescent="0.2">
      <c r="C481" s="787">
        <f t="shared" ref="C481:I481" si="84">SUM(C468:C480)</f>
        <v>312</v>
      </c>
      <c r="D481" s="787">
        <f t="shared" si="84"/>
        <v>139</v>
      </c>
      <c r="E481" s="787">
        <f t="shared" si="84"/>
        <v>34</v>
      </c>
      <c r="F481" s="787">
        <f t="shared" si="84"/>
        <v>139</v>
      </c>
      <c r="G481" s="787">
        <f t="shared" si="84"/>
        <v>650</v>
      </c>
      <c r="H481" s="787">
        <f t="shared" si="84"/>
        <v>650</v>
      </c>
      <c r="I481" s="787">
        <f t="shared" si="84"/>
        <v>451</v>
      </c>
      <c r="J481" s="787">
        <f t="shared" si="79"/>
        <v>312</v>
      </c>
      <c r="K481" s="787">
        <f t="shared" si="80"/>
        <v>451</v>
      </c>
    </row>
    <row r="482" spans="1:29" ht="15" customHeight="1" thickBot="1" x14ac:dyDescent="0.25"/>
    <row r="483" spans="1:29" ht="15" customHeight="1" thickBot="1" x14ac:dyDescent="0.25">
      <c r="A483" s="1239" t="s">
        <v>2435</v>
      </c>
      <c r="B483" s="1240"/>
      <c r="C483" s="1240"/>
      <c r="D483" s="1240"/>
      <c r="E483" s="1240"/>
      <c r="F483" s="1241"/>
      <c r="G483" s="1236" t="s">
        <v>2450</v>
      </c>
      <c r="H483" s="1237"/>
      <c r="I483" s="1238"/>
      <c r="L483" s="952" t="s">
        <v>538</v>
      </c>
      <c r="M483" s="953"/>
      <c r="N483" s="953"/>
      <c r="O483" s="954"/>
    </row>
    <row r="484" spans="1:29" ht="15" customHeight="1" thickBot="1" x14ac:dyDescent="0.25">
      <c r="A484" s="508" t="s">
        <v>496</v>
      </c>
      <c r="B484" s="509" t="s">
        <v>497</v>
      </c>
      <c r="C484" s="510" t="s">
        <v>498</v>
      </c>
      <c r="D484" s="510" t="s">
        <v>499</v>
      </c>
      <c r="E484" s="510" t="s">
        <v>500</v>
      </c>
      <c r="F484" s="510" t="s">
        <v>501</v>
      </c>
      <c r="G484" s="511" t="s">
        <v>502</v>
      </c>
      <c r="H484" s="511" t="s">
        <v>503</v>
      </c>
      <c r="I484" s="512" t="s">
        <v>504</v>
      </c>
      <c r="L484" s="955"/>
      <c r="M484" s="956"/>
      <c r="N484" s="956"/>
      <c r="O484" s="957"/>
      <c r="Q484" s="24" t="s">
        <v>2451</v>
      </c>
      <c r="R484" s="420" t="s">
        <v>503</v>
      </c>
      <c r="S484" s="420" t="s">
        <v>541</v>
      </c>
      <c r="T484" s="420" t="s">
        <v>506</v>
      </c>
      <c r="U484" s="420" t="s">
        <v>902</v>
      </c>
      <c r="V484" s="420" t="s">
        <v>500</v>
      </c>
      <c r="W484" s="420" t="s">
        <v>322</v>
      </c>
      <c r="X484" s="420" t="s">
        <v>514</v>
      </c>
      <c r="Y484" s="420" t="s">
        <v>2136</v>
      </c>
      <c r="Z484" s="420" t="s">
        <v>769</v>
      </c>
      <c r="AA484" s="420" t="s">
        <v>1313</v>
      </c>
      <c r="AB484" s="420" t="s">
        <v>120</v>
      </c>
      <c r="AC484" s="421" t="s">
        <v>1214</v>
      </c>
    </row>
    <row r="485" spans="1:29" ht="15" customHeight="1" x14ac:dyDescent="0.2">
      <c r="A485" s="518">
        <v>1</v>
      </c>
      <c r="B485" s="53" t="s">
        <v>2138</v>
      </c>
      <c r="C485" s="46">
        <v>22</v>
      </c>
      <c r="D485" s="46">
        <v>12</v>
      </c>
      <c r="E485" s="46">
        <v>8</v>
      </c>
      <c r="F485" s="46">
        <f>SUM(C485-(D485+E485))</f>
        <v>2</v>
      </c>
      <c r="G485" s="46">
        <v>39</v>
      </c>
      <c r="H485" s="46">
        <v>29</v>
      </c>
      <c r="I485" s="826">
        <f>SUM(D485*3+E485)</f>
        <v>44</v>
      </c>
      <c r="J485" s="787">
        <f t="shared" si="79"/>
        <v>22</v>
      </c>
      <c r="K485" s="787">
        <f t="shared" si="80"/>
        <v>44</v>
      </c>
      <c r="L485" s="927" t="s">
        <v>532</v>
      </c>
      <c r="M485" s="928"/>
      <c r="N485" s="928"/>
      <c r="O485" s="929"/>
      <c r="Q485" s="422" t="s">
        <v>503</v>
      </c>
      <c r="R485" s="10"/>
      <c r="S485" s="20" t="s">
        <v>1487</v>
      </c>
      <c r="T485" s="20" t="s">
        <v>1207</v>
      </c>
      <c r="U485" s="20" t="s">
        <v>844</v>
      </c>
      <c r="V485" s="20" t="s">
        <v>1490</v>
      </c>
      <c r="W485" s="20" t="s">
        <v>1602</v>
      </c>
      <c r="X485" s="20" t="s">
        <v>1487</v>
      </c>
      <c r="Y485" s="20" t="s">
        <v>1597</v>
      </c>
      <c r="Z485" s="20" t="s">
        <v>1207</v>
      </c>
      <c r="AA485" s="20" t="s">
        <v>1599</v>
      </c>
      <c r="AB485" s="20" t="s">
        <v>1490</v>
      </c>
      <c r="AC485" s="21" t="s">
        <v>1599</v>
      </c>
    </row>
    <row r="486" spans="1:29" ht="15" customHeight="1" x14ac:dyDescent="0.2">
      <c r="A486" s="514">
        <v>2</v>
      </c>
      <c r="B486" s="54" t="s">
        <v>128</v>
      </c>
      <c r="C486" s="827">
        <v>22</v>
      </c>
      <c r="D486" s="827">
        <v>12</v>
      </c>
      <c r="E486" s="827">
        <v>6</v>
      </c>
      <c r="F486" s="827">
        <f t="shared" ref="F486:F495" si="85">SUM((C486-(D486+E486)))</f>
        <v>4</v>
      </c>
      <c r="G486" s="827">
        <v>47</v>
      </c>
      <c r="H486" s="827">
        <v>26</v>
      </c>
      <c r="I486" s="829">
        <f>SUM((D486*3+E486))</f>
        <v>42</v>
      </c>
      <c r="J486" s="787">
        <f t="shared" si="79"/>
        <v>22</v>
      </c>
      <c r="K486" s="787">
        <f t="shared" si="80"/>
        <v>42</v>
      </c>
      <c r="L486" s="930"/>
      <c r="M486" s="931"/>
      <c r="N486" s="931"/>
      <c r="O486" s="932"/>
      <c r="Q486" s="422" t="s">
        <v>541</v>
      </c>
      <c r="R486" s="20" t="s">
        <v>1643</v>
      </c>
      <c r="S486" s="10"/>
      <c r="T486" s="20" t="s">
        <v>1490</v>
      </c>
      <c r="U486" s="20" t="s">
        <v>1539</v>
      </c>
      <c r="V486" s="20" t="s">
        <v>1642</v>
      </c>
      <c r="W486" s="20" t="s">
        <v>1490</v>
      </c>
      <c r="X486" s="20" t="s">
        <v>1207</v>
      </c>
      <c r="Y486" s="20" t="s">
        <v>1540</v>
      </c>
      <c r="Z486" s="20" t="s">
        <v>1599</v>
      </c>
      <c r="AA486" s="20" t="s">
        <v>1539</v>
      </c>
      <c r="AB486" s="20" t="s">
        <v>1490</v>
      </c>
      <c r="AC486" s="21" t="s">
        <v>1599</v>
      </c>
    </row>
    <row r="487" spans="1:29" ht="15" customHeight="1" x14ac:dyDescent="0.2">
      <c r="A487" s="514">
        <v>3</v>
      </c>
      <c r="B487" s="54" t="s">
        <v>558</v>
      </c>
      <c r="C487" s="827">
        <v>22</v>
      </c>
      <c r="D487" s="827">
        <v>12</v>
      </c>
      <c r="E487" s="827">
        <v>5</v>
      </c>
      <c r="F487" s="827">
        <f t="shared" si="85"/>
        <v>5</v>
      </c>
      <c r="G487" s="827">
        <v>40</v>
      </c>
      <c r="H487" s="827">
        <v>20</v>
      </c>
      <c r="I487" s="829">
        <f t="shared" ref="I487:I495" si="86">SUM((D487*3+E487))</f>
        <v>41</v>
      </c>
      <c r="J487" s="787">
        <f t="shared" si="79"/>
        <v>22</v>
      </c>
      <c r="K487" s="787">
        <f t="shared" si="80"/>
        <v>41</v>
      </c>
      <c r="L487" s="930"/>
      <c r="M487" s="931"/>
      <c r="N487" s="931"/>
      <c r="O487" s="932"/>
      <c r="Q487" s="422" t="s">
        <v>506</v>
      </c>
      <c r="R487" s="20" t="s">
        <v>1541</v>
      </c>
      <c r="S487" s="20" t="s">
        <v>1490</v>
      </c>
      <c r="T487" s="10"/>
      <c r="U487" s="20" t="s">
        <v>1602</v>
      </c>
      <c r="V487" s="20" t="s">
        <v>1597</v>
      </c>
      <c r="W487" s="20" t="s">
        <v>1489</v>
      </c>
      <c r="X487" s="20" t="s">
        <v>1207</v>
      </c>
      <c r="Y487" s="20" t="s">
        <v>1646</v>
      </c>
      <c r="Z487" s="20" t="s">
        <v>1495</v>
      </c>
      <c r="AA487" s="20" t="s">
        <v>1494</v>
      </c>
      <c r="AB487" s="20" t="s">
        <v>1493</v>
      </c>
      <c r="AC487" s="21" t="s">
        <v>1487</v>
      </c>
    </row>
    <row r="488" spans="1:29" ht="15" customHeight="1" x14ac:dyDescent="0.2">
      <c r="A488" s="514">
        <v>4</v>
      </c>
      <c r="B488" s="54" t="s">
        <v>2448</v>
      </c>
      <c r="C488" s="827">
        <v>22</v>
      </c>
      <c r="D488" s="827">
        <v>9</v>
      </c>
      <c r="E488" s="827">
        <v>8</v>
      </c>
      <c r="F488" s="827">
        <f t="shared" si="85"/>
        <v>5</v>
      </c>
      <c r="G488" s="827">
        <v>35</v>
      </c>
      <c r="H488" s="827">
        <v>30</v>
      </c>
      <c r="I488" s="829">
        <f t="shared" si="86"/>
        <v>35</v>
      </c>
      <c r="J488" s="787">
        <f t="shared" si="79"/>
        <v>22</v>
      </c>
      <c r="K488" s="787">
        <f t="shared" si="80"/>
        <v>35</v>
      </c>
      <c r="L488" s="930"/>
      <c r="M488" s="931"/>
      <c r="N488" s="931"/>
      <c r="O488" s="932"/>
      <c r="Q488" s="422" t="s">
        <v>902</v>
      </c>
      <c r="R488" s="20" t="s">
        <v>1493</v>
      </c>
      <c r="S488" s="20" t="s">
        <v>1494</v>
      </c>
      <c r="T488" s="20" t="s">
        <v>1599</v>
      </c>
      <c r="U488" s="10"/>
      <c r="V488" s="20" t="s">
        <v>1602</v>
      </c>
      <c r="W488" s="20" t="s">
        <v>1646</v>
      </c>
      <c r="X488" s="20" t="s">
        <v>1543</v>
      </c>
      <c r="Y488" s="20" t="s">
        <v>1643</v>
      </c>
      <c r="Z488" s="20" t="s">
        <v>1490</v>
      </c>
      <c r="AA488" s="20" t="s">
        <v>1207</v>
      </c>
      <c r="AB488" s="20" t="s">
        <v>1207</v>
      </c>
      <c r="AC488" s="21" t="s">
        <v>1539</v>
      </c>
    </row>
    <row r="489" spans="1:29" ht="15" customHeight="1" x14ac:dyDescent="0.2">
      <c r="A489" s="514">
        <v>5</v>
      </c>
      <c r="B489" s="54" t="s">
        <v>1518</v>
      </c>
      <c r="C489" s="827">
        <v>22</v>
      </c>
      <c r="D489" s="827">
        <v>9</v>
      </c>
      <c r="E489" s="827">
        <v>7</v>
      </c>
      <c r="F489" s="827">
        <f t="shared" si="85"/>
        <v>6</v>
      </c>
      <c r="G489" s="827">
        <v>28</v>
      </c>
      <c r="H489" s="827">
        <v>27</v>
      </c>
      <c r="I489" s="829">
        <f t="shared" si="86"/>
        <v>34</v>
      </c>
      <c r="J489" s="787">
        <f t="shared" si="79"/>
        <v>22</v>
      </c>
      <c r="K489" s="787">
        <f t="shared" si="80"/>
        <v>34</v>
      </c>
      <c r="L489" s="930"/>
      <c r="M489" s="931"/>
      <c r="N489" s="931"/>
      <c r="O489" s="932"/>
      <c r="Q489" s="422" t="s">
        <v>500</v>
      </c>
      <c r="R489" s="20" t="s">
        <v>1488</v>
      </c>
      <c r="S489" s="20" t="s">
        <v>1642</v>
      </c>
      <c r="T489" s="20" t="s">
        <v>844</v>
      </c>
      <c r="U489" s="20" t="s">
        <v>1602</v>
      </c>
      <c r="V489" s="10"/>
      <c r="W489" s="20" t="s">
        <v>1488</v>
      </c>
      <c r="X489" s="20" t="s">
        <v>1539</v>
      </c>
      <c r="Y489" s="20" t="s">
        <v>1602</v>
      </c>
      <c r="Z489" s="20" t="s">
        <v>1602</v>
      </c>
      <c r="AA489" s="20" t="s">
        <v>1602</v>
      </c>
      <c r="AB489" s="20" t="s">
        <v>355</v>
      </c>
      <c r="AC489" s="21" t="s">
        <v>1210</v>
      </c>
    </row>
    <row r="490" spans="1:29" ht="15" customHeight="1" x14ac:dyDescent="0.2">
      <c r="A490" s="514">
        <v>6</v>
      </c>
      <c r="B490" s="54" t="s">
        <v>42</v>
      </c>
      <c r="C490" s="827">
        <v>22</v>
      </c>
      <c r="D490" s="827">
        <v>9</v>
      </c>
      <c r="E490" s="827">
        <v>6</v>
      </c>
      <c r="F490" s="827">
        <f t="shared" si="85"/>
        <v>7</v>
      </c>
      <c r="G490" s="827">
        <v>32</v>
      </c>
      <c r="H490" s="827">
        <v>33</v>
      </c>
      <c r="I490" s="829">
        <f t="shared" si="86"/>
        <v>33</v>
      </c>
      <c r="J490" s="787">
        <f t="shared" si="79"/>
        <v>22</v>
      </c>
      <c r="K490" s="787">
        <f t="shared" si="80"/>
        <v>33</v>
      </c>
      <c r="L490" s="930"/>
      <c r="M490" s="931"/>
      <c r="N490" s="931"/>
      <c r="O490" s="932"/>
      <c r="Q490" s="422" t="s">
        <v>322</v>
      </c>
      <c r="R490" s="20" t="s">
        <v>1488</v>
      </c>
      <c r="S490" s="20" t="s">
        <v>844</v>
      </c>
      <c r="T490" s="20" t="s">
        <v>844</v>
      </c>
      <c r="U490" s="20" t="s">
        <v>1539</v>
      </c>
      <c r="V490" s="20" t="s">
        <v>1540</v>
      </c>
      <c r="W490" s="10"/>
      <c r="X490" s="20" t="s">
        <v>1207</v>
      </c>
      <c r="Y490" s="20" t="s">
        <v>104</v>
      </c>
      <c r="Z490" s="20" t="s">
        <v>1546</v>
      </c>
      <c r="AA490" s="20" t="s">
        <v>844</v>
      </c>
      <c r="AB490" s="20" t="s">
        <v>1490</v>
      </c>
      <c r="AC490" s="21" t="s">
        <v>1597</v>
      </c>
    </row>
    <row r="491" spans="1:29" ht="15" customHeight="1" x14ac:dyDescent="0.2">
      <c r="A491" s="514">
        <v>7</v>
      </c>
      <c r="B491" s="54" t="s">
        <v>529</v>
      </c>
      <c r="C491" s="827">
        <v>22</v>
      </c>
      <c r="D491" s="827">
        <v>8</v>
      </c>
      <c r="E491" s="827">
        <v>5</v>
      </c>
      <c r="F491" s="827">
        <f t="shared" si="85"/>
        <v>9</v>
      </c>
      <c r="G491" s="827">
        <v>28</v>
      </c>
      <c r="H491" s="827">
        <v>31</v>
      </c>
      <c r="I491" s="829">
        <f t="shared" si="86"/>
        <v>29</v>
      </c>
      <c r="J491" s="787">
        <f t="shared" si="79"/>
        <v>22</v>
      </c>
      <c r="K491" s="787">
        <f t="shared" si="80"/>
        <v>29</v>
      </c>
      <c r="L491" s="930"/>
      <c r="M491" s="931"/>
      <c r="N491" s="931"/>
      <c r="O491" s="932"/>
      <c r="Q491" s="422" t="s">
        <v>514</v>
      </c>
      <c r="R491" s="20" t="s">
        <v>1496</v>
      </c>
      <c r="S491" s="20" t="s">
        <v>1210</v>
      </c>
      <c r="T491" s="20" t="s">
        <v>1494</v>
      </c>
      <c r="U491" s="20" t="s">
        <v>1602</v>
      </c>
      <c r="V491" s="20" t="s">
        <v>1488</v>
      </c>
      <c r="W491" s="20" t="s">
        <v>1539</v>
      </c>
      <c r="X491" s="10"/>
      <c r="Y491" s="20" t="s">
        <v>1602</v>
      </c>
      <c r="Z491" s="20" t="s">
        <v>1210</v>
      </c>
      <c r="AA491" s="20" t="s">
        <v>1490</v>
      </c>
      <c r="AB491" s="20" t="s">
        <v>844</v>
      </c>
      <c r="AC491" s="21" t="s">
        <v>1539</v>
      </c>
    </row>
    <row r="492" spans="1:29" ht="15" customHeight="1" x14ac:dyDescent="0.2">
      <c r="A492" s="514">
        <v>8</v>
      </c>
      <c r="B492" s="54" t="s">
        <v>554</v>
      </c>
      <c r="C492" s="827">
        <v>22</v>
      </c>
      <c r="D492" s="827">
        <v>8</v>
      </c>
      <c r="E492" s="827">
        <v>4</v>
      </c>
      <c r="F492" s="827">
        <f t="shared" si="85"/>
        <v>10</v>
      </c>
      <c r="G492" s="827">
        <v>29</v>
      </c>
      <c r="H492" s="827">
        <v>34</v>
      </c>
      <c r="I492" s="829">
        <f t="shared" si="86"/>
        <v>28</v>
      </c>
      <c r="J492" s="787">
        <f t="shared" si="79"/>
        <v>22</v>
      </c>
      <c r="K492" s="787">
        <f t="shared" si="80"/>
        <v>28</v>
      </c>
      <c r="L492" s="930"/>
      <c r="M492" s="931"/>
      <c r="N492" s="931"/>
      <c r="O492" s="932"/>
      <c r="Q492" s="422" t="s">
        <v>2136</v>
      </c>
      <c r="R492" s="20" t="s">
        <v>1490</v>
      </c>
      <c r="S492" s="20" t="s">
        <v>1487</v>
      </c>
      <c r="T492" s="20" t="s">
        <v>1490</v>
      </c>
      <c r="U492" s="20" t="s">
        <v>1207</v>
      </c>
      <c r="V492" s="20" t="s">
        <v>1494</v>
      </c>
      <c r="W492" s="20" t="s">
        <v>1207</v>
      </c>
      <c r="X492" s="20" t="s">
        <v>1207</v>
      </c>
      <c r="Y492" s="10"/>
      <c r="Z492" s="20" t="s">
        <v>1600</v>
      </c>
      <c r="AA492" s="20" t="s">
        <v>844</v>
      </c>
      <c r="AB492" s="20" t="s">
        <v>1490</v>
      </c>
      <c r="AC492" s="21" t="s">
        <v>1493</v>
      </c>
    </row>
    <row r="493" spans="1:29" ht="15" customHeight="1" x14ac:dyDescent="0.2">
      <c r="A493" s="514">
        <v>9</v>
      </c>
      <c r="B493" s="54" t="s">
        <v>1314</v>
      </c>
      <c r="C493" s="827">
        <v>22</v>
      </c>
      <c r="D493" s="827">
        <v>7</v>
      </c>
      <c r="E493" s="827">
        <v>6</v>
      </c>
      <c r="F493" s="827">
        <f t="shared" si="85"/>
        <v>9</v>
      </c>
      <c r="G493" s="827">
        <v>33</v>
      </c>
      <c r="H493" s="827">
        <v>37</v>
      </c>
      <c r="I493" s="829">
        <f t="shared" si="86"/>
        <v>27</v>
      </c>
      <c r="J493" s="787">
        <f t="shared" si="79"/>
        <v>22</v>
      </c>
      <c r="K493" s="787">
        <f t="shared" si="80"/>
        <v>27</v>
      </c>
      <c r="L493" s="930"/>
      <c r="M493" s="931"/>
      <c r="N493" s="931"/>
      <c r="O493" s="932"/>
      <c r="Q493" s="422" t="s">
        <v>769</v>
      </c>
      <c r="R493" s="20" t="s">
        <v>844</v>
      </c>
      <c r="S493" s="20" t="s">
        <v>1495</v>
      </c>
      <c r="T493" s="20" t="s">
        <v>1487</v>
      </c>
      <c r="U493" s="20" t="s">
        <v>1599</v>
      </c>
      <c r="V493" s="20" t="s">
        <v>1597</v>
      </c>
      <c r="W493" s="20" t="s">
        <v>1599</v>
      </c>
      <c r="X493" s="20" t="s">
        <v>1210</v>
      </c>
      <c r="Y493" s="20" t="s">
        <v>1597</v>
      </c>
      <c r="Z493" s="10"/>
      <c r="AA493" s="20" t="s">
        <v>1207</v>
      </c>
      <c r="AB493" s="20" t="s">
        <v>844</v>
      </c>
      <c r="AC493" s="21" t="s">
        <v>2044</v>
      </c>
    </row>
    <row r="494" spans="1:29" ht="15" customHeight="1" x14ac:dyDescent="0.2">
      <c r="A494" s="514">
        <v>10</v>
      </c>
      <c r="B494" s="54" t="s">
        <v>534</v>
      </c>
      <c r="C494" s="827">
        <v>22</v>
      </c>
      <c r="D494" s="827">
        <v>5</v>
      </c>
      <c r="E494" s="827">
        <v>5</v>
      </c>
      <c r="F494" s="827">
        <f t="shared" si="85"/>
        <v>12</v>
      </c>
      <c r="G494" s="827">
        <v>26</v>
      </c>
      <c r="H494" s="827">
        <v>36</v>
      </c>
      <c r="I494" s="829">
        <f t="shared" si="86"/>
        <v>20</v>
      </c>
      <c r="J494" s="787">
        <f t="shared" si="79"/>
        <v>22</v>
      </c>
      <c r="K494" s="787">
        <f t="shared" si="80"/>
        <v>20</v>
      </c>
      <c r="L494" s="930"/>
      <c r="M494" s="931"/>
      <c r="N494" s="931"/>
      <c r="O494" s="932"/>
      <c r="Q494" s="422" t="s">
        <v>1313</v>
      </c>
      <c r="R494" s="20" t="s">
        <v>1643</v>
      </c>
      <c r="S494" s="20" t="s">
        <v>1642</v>
      </c>
      <c r="T494" s="20" t="s">
        <v>1490</v>
      </c>
      <c r="U494" s="20" t="s">
        <v>1597</v>
      </c>
      <c r="V494" s="20" t="s">
        <v>1490</v>
      </c>
      <c r="W494" s="20" t="s">
        <v>20</v>
      </c>
      <c r="X494" s="20" t="s">
        <v>1207</v>
      </c>
      <c r="Y494" s="20" t="s">
        <v>1645</v>
      </c>
      <c r="Z494" s="20" t="s">
        <v>1210</v>
      </c>
      <c r="AA494" s="10"/>
      <c r="AB494" s="20" t="s">
        <v>1207</v>
      </c>
      <c r="AC494" s="21" t="s">
        <v>1490</v>
      </c>
    </row>
    <row r="495" spans="1:29" ht="15" customHeight="1" x14ac:dyDescent="0.2">
      <c r="A495" s="514">
        <v>11</v>
      </c>
      <c r="B495" s="54" t="s">
        <v>737</v>
      </c>
      <c r="C495" s="827">
        <v>22</v>
      </c>
      <c r="D495" s="827">
        <v>5</v>
      </c>
      <c r="E495" s="827">
        <v>2</v>
      </c>
      <c r="F495" s="827">
        <f t="shared" si="85"/>
        <v>15</v>
      </c>
      <c r="G495" s="827">
        <v>24</v>
      </c>
      <c r="H495" s="827">
        <v>45</v>
      </c>
      <c r="I495" s="829">
        <f t="shared" si="86"/>
        <v>17</v>
      </c>
      <c r="J495" s="787">
        <f t="shared" si="79"/>
        <v>22</v>
      </c>
      <c r="K495" s="787">
        <f t="shared" si="80"/>
        <v>17</v>
      </c>
      <c r="L495" s="930"/>
      <c r="M495" s="931"/>
      <c r="N495" s="931"/>
      <c r="O495" s="932"/>
      <c r="Q495" s="422" t="s">
        <v>120</v>
      </c>
      <c r="R495" s="20" t="s">
        <v>1646</v>
      </c>
      <c r="S495" s="20" t="s">
        <v>1207</v>
      </c>
      <c r="T495" s="20" t="s">
        <v>1541</v>
      </c>
      <c r="U495" s="20" t="s">
        <v>1210</v>
      </c>
      <c r="V495" s="20" t="s">
        <v>1645</v>
      </c>
      <c r="W495" s="20" t="s">
        <v>1488</v>
      </c>
      <c r="X495" s="20" t="s">
        <v>1642</v>
      </c>
      <c r="Y495" s="20" t="s">
        <v>1597</v>
      </c>
      <c r="Z495" s="20" t="s">
        <v>1599</v>
      </c>
      <c r="AA495" s="20" t="s">
        <v>355</v>
      </c>
      <c r="AB495" s="10"/>
      <c r="AC495" s="21" t="s">
        <v>1602</v>
      </c>
    </row>
    <row r="496" spans="1:29" ht="15" customHeight="1" thickBot="1" x14ac:dyDescent="0.25">
      <c r="A496" s="515">
        <v>12</v>
      </c>
      <c r="B496" s="55" t="s">
        <v>1827</v>
      </c>
      <c r="C496" s="828">
        <v>22</v>
      </c>
      <c r="D496" s="828">
        <v>2</v>
      </c>
      <c r="E496" s="828">
        <v>6</v>
      </c>
      <c r="F496" s="828">
        <f>SUM(((C496-(D496+E496))))</f>
        <v>14</v>
      </c>
      <c r="G496" s="828">
        <v>26</v>
      </c>
      <c r="H496" s="828">
        <v>39</v>
      </c>
      <c r="I496" s="830">
        <f>SUM((D496*3+E496))</f>
        <v>12</v>
      </c>
      <c r="J496" s="787">
        <f t="shared" si="79"/>
        <v>22</v>
      </c>
      <c r="K496" s="787">
        <f t="shared" si="80"/>
        <v>12</v>
      </c>
      <c r="L496" s="933"/>
      <c r="M496" s="934"/>
      <c r="N496" s="934"/>
      <c r="O496" s="935"/>
      <c r="Q496" s="423" t="s">
        <v>1214</v>
      </c>
      <c r="R496" s="23" t="s">
        <v>844</v>
      </c>
      <c r="S496" s="23" t="s">
        <v>844</v>
      </c>
      <c r="T496" s="23" t="s">
        <v>1490</v>
      </c>
      <c r="U496" s="23" t="s">
        <v>1207</v>
      </c>
      <c r="V496" s="23" t="s">
        <v>355</v>
      </c>
      <c r="W496" s="23" t="s">
        <v>1600</v>
      </c>
      <c r="X496" s="23" t="s">
        <v>1602</v>
      </c>
      <c r="Y496" s="23" t="s">
        <v>1599</v>
      </c>
      <c r="Z496" s="23" t="s">
        <v>1210</v>
      </c>
      <c r="AA496" s="23" t="s">
        <v>1600</v>
      </c>
      <c r="AB496" s="23" t="s">
        <v>1599</v>
      </c>
      <c r="AC496" s="15"/>
    </row>
    <row r="497" spans="1:27" ht="15" customHeight="1" x14ac:dyDescent="0.2">
      <c r="C497" s="787">
        <f t="shared" ref="C497:I497" si="87">SUM(C485:C496)</f>
        <v>264</v>
      </c>
      <c r="D497" s="787">
        <f t="shared" si="87"/>
        <v>98</v>
      </c>
      <c r="E497" s="787">
        <f t="shared" si="87"/>
        <v>68</v>
      </c>
      <c r="F497" s="787">
        <f t="shared" si="87"/>
        <v>98</v>
      </c>
      <c r="G497" s="787">
        <f t="shared" si="87"/>
        <v>387</v>
      </c>
      <c r="H497" s="787">
        <f t="shared" si="87"/>
        <v>387</v>
      </c>
      <c r="I497" s="787">
        <f t="shared" si="87"/>
        <v>362</v>
      </c>
      <c r="J497" s="787">
        <f t="shared" si="79"/>
        <v>264</v>
      </c>
      <c r="K497" s="787">
        <f t="shared" si="80"/>
        <v>362</v>
      </c>
    </row>
    <row r="498" spans="1:27" ht="15" customHeight="1" thickBot="1" x14ac:dyDescent="0.25">
      <c r="L498" s="4" t="s">
        <v>532</v>
      </c>
    </row>
    <row r="499" spans="1:27" ht="15" customHeight="1" thickBot="1" x14ac:dyDescent="0.25">
      <c r="A499" s="1239" t="s">
        <v>2436</v>
      </c>
      <c r="B499" s="1240"/>
      <c r="C499" s="1240"/>
      <c r="D499" s="1240"/>
      <c r="E499" s="1240"/>
      <c r="F499" s="1241"/>
      <c r="G499" s="1236" t="s">
        <v>2450</v>
      </c>
      <c r="H499" s="1237"/>
      <c r="I499" s="1238"/>
      <c r="L499" s="952" t="s">
        <v>538</v>
      </c>
      <c r="M499" s="953"/>
      <c r="N499" s="953"/>
      <c r="O499" s="954"/>
    </row>
    <row r="500" spans="1:27" ht="15" customHeight="1" thickBot="1" x14ac:dyDescent="0.25">
      <c r="A500" s="508" t="s">
        <v>496</v>
      </c>
      <c r="B500" s="509" t="s">
        <v>497</v>
      </c>
      <c r="C500" s="510" t="s">
        <v>498</v>
      </c>
      <c r="D500" s="510" t="s">
        <v>499</v>
      </c>
      <c r="E500" s="510" t="s">
        <v>500</v>
      </c>
      <c r="F500" s="510" t="s">
        <v>501</v>
      </c>
      <c r="G500" s="511" t="s">
        <v>502</v>
      </c>
      <c r="H500" s="511" t="s">
        <v>503</v>
      </c>
      <c r="I500" s="512" t="s">
        <v>504</v>
      </c>
      <c r="L500" s="955"/>
      <c r="M500" s="956"/>
      <c r="N500" s="956"/>
      <c r="O500" s="957"/>
      <c r="Q500" s="24" t="s">
        <v>2451</v>
      </c>
      <c r="R500" s="420" t="s">
        <v>1344</v>
      </c>
      <c r="S500" s="420" t="s">
        <v>1345</v>
      </c>
      <c r="T500" s="420" t="s">
        <v>1631</v>
      </c>
      <c r="U500" s="420" t="s">
        <v>511</v>
      </c>
      <c r="V500" s="420" t="s">
        <v>299</v>
      </c>
      <c r="W500" s="420" t="s">
        <v>704</v>
      </c>
      <c r="X500" s="420" t="s">
        <v>1587</v>
      </c>
      <c r="Y500" s="420" t="s">
        <v>153</v>
      </c>
      <c r="Z500" s="420" t="s">
        <v>1306</v>
      </c>
      <c r="AA500" s="421" t="s">
        <v>499</v>
      </c>
    </row>
    <row r="501" spans="1:27" ht="15" customHeight="1" x14ac:dyDescent="0.2">
      <c r="A501" s="518">
        <v>1</v>
      </c>
      <c r="B501" s="53" t="s">
        <v>1307</v>
      </c>
      <c r="C501" s="46">
        <v>18</v>
      </c>
      <c r="D501" s="46">
        <v>12</v>
      </c>
      <c r="E501" s="46">
        <v>1</v>
      </c>
      <c r="F501" s="46">
        <f>SUM(C501-(D501+E501))</f>
        <v>5</v>
      </c>
      <c r="G501" s="46">
        <v>48</v>
      </c>
      <c r="H501" s="46">
        <v>21</v>
      </c>
      <c r="I501" s="826">
        <f>SUM(D501*3+E501)</f>
        <v>37</v>
      </c>
      <c r="J501" s="787">
        <f t="shared" si="79"/>
        <v>18</v>
      </c>
      <c r="K501" s="787">
        <f t="shared" si="80"/>
        <v>37</v>
      </c>
      <c r="L501" s="927"/>
      <c r="M501" s="928"/>
      <c r="N501" s="928"/>
      <c r="O501" s="929"/>
      <c r="Q501" s="422" t="s">
        <v>1344</v>
      </c>
      <c r="R501" s="10"/>
      <c r="S501" s="20" t="s">
        <v>1599</v>
      </c>
      <c r="T501" s="20" t="s">
        <v>1597</v>
      </c>
      <c r="U501" s="20" t="s">
        <v>844</v>
      </c>
      <c r="V501" s="20" t="s">
        <v>1493</v>
      </c>
      <c r="W501" s="20" t="s">
        <v>1493</v>
      </c>
      <c r="X501" s="20"/>
      <c r="Y501" s="20" t="s">
        <v>104</v>
      </c>
      <c r="Z501" s="20" t="s">
        <v>844</v>
      </c>
      <c r="AA501" s="21" t="s">
        <v>1600</v>
      </c>
    </row>
    <row r="502" spans="1:27" ht="15" customHeight="1" x14ac:dyDescent="0.2">
      <c r="A502" s="514">
        <v>2</v>
      </c>
      <c r="B502" s="54" t="s">
        <v>2123</v>
      </c>
      <c r="C502" s="827">
        <v>18</v>
      </c>
      <c r="D502" s="827">
        <v>11</v>
      </c>
      <c r="E502" s="827">
        <v>2</v>
      </c>
      <c r="F502" s="827">
        <f t="shared" ref="F502:F509" si="88">SUM((C502-(D502+E502)))</f>
        <v>5</v>
      </c>
      <c r="G502" s="827">
        <v>54</v>
      </c>
      <c r="H502" s="827">
        <v>29</v>
      </c>
      <c r="I502" s="829">
        <f>SUM((D502*3+E502))</f>
        <v>35</v>
      </c>
      <c r="J502" s="787">
        <f t="shared" si="79"/>
        <v>18</v>
      </c>
      <c r="K502" s="787">
        <f t="shared" si="80"/>
        <v>35</v>
      </c>
      <c r="L502" s="930"/>
      <c r="M502" s="931"/>
      <c r="N502" s="931"/>
      <c r="O502" s="932"/>
      <c r="Q502" s="422" t="s">
        <v>1345</v>
      </c>
      <c r="R502" s="20" t="s">
        <v>1540</v>
      </c>
      <c r="S502" s="10"/>
      <c r="T502" s="20" t="s">
        <v>1210</v>
      </c>
      <c r="U502" s="20" t="s">
        <v>1487</v>
      </c>
      <c r="V502" s="20" t="s">
        <v>1645</v>
      </c>
      <c r="W502" s="20" t="s">
        <v>1646</v>
      </c>
      <c r="X502" s="20"/>
      <c r="Y502" s="20" t="s">
        <v>1539</v>
      </c>
      <c r="Z502" s="20" t="s">
        <v>1493</v>
      </c>
      <c r="AA502" s="21" t="s">
        <v>1540</v>
      </c>
    </row>
    <row r="503" spans="1:27" ht="15" customHeight="1" x14ac:dyDescent="0.2">
      <c r="A503" s="514">
        <v>3</v>
      </c>
      <c r="B503" s="54" t="s">
        <v>906</v>
      </c>
      <c r="C503" s="827">
        <v>18</v>
      </c>
      <c r="D503" s="827">
        <v>9</v>
      </c>
      <c r="E503" s="827">
        <v>6</v>
      </c>
      <c r="F503" s="827">
        <f t="shared" si="88"/>
        <v>3</v>
      </c>
      <c r="G503" s="827">
        <v>37</v>
      </c>
      <c r="H503" s="827">
        <v>30</v>
      </c>
      <c r="I503" s="829">
        <f t="shared" ref="I503:I509" si="89">SUM((D503*3+E503))</f>
        <v>33</v>
      </c>
      <c r="J503" s="787">
        <f t="shared" si="79"/>
        <v>18</v>
      </c>
      <c r="K503" s="787">
        <f t="shared" si="80"/>
        <v>33</v>
      </c>
      <c r="L503" s="930"/>
      <c r="M503" s="931"/>
      <c r="N503" s="931"/>
      <c r="O503" s="932"/>
      <c r="Q503" s="422" t="s">
        <v>1631</v>
      </c>
      <c r="R503" s="20" t="s">
        <v>1597</v>
      </c>
      <c r="S503" s="20" t="s">
        <v>1495</v>
      </c>
      <c r="T503" s="10"/>
      <c r="U503" s="20" t="s">
        <v>1599</v>
      </c>
      <c r="V503" s="20" t="s">
        <v>1601</v>
      </c>
      <c r="W503" s="20" t="s">
        <v>1490</v>
      </c>
      <c r="X503" s="20"/>
      <c r="Y503" s="20" t="s">
        <v>1494</v>
      </c>
      <c r="Z503" s="20" t="s">
        <v>1643</v>
      </c>
      <c r="AA503" s="21" t="s">
        <v>844</v>
      </c>
    </row>
    <row r="504" spans="1:27" ht="15" customHeight="1" x14ac:dyDescent="0.2">
      <c r="A504" s="514">
        <v>4</v>
      </c>
      <c r="B504" s="54" t="s">
        <v>89</v>
      </c>
      <c r="C504" s="827">
        <v>18</v>
      </c>
      <c r="D504" s="827">
        <v>10</v>
      </c>
      <c r="E504" s="827">
        <v>2</v>
      </c>
      <c r="F504" s="827">
        <f t="shared" si="88"/>
        <v>6</v>
      </c>
      <c r="G504" s="827">
        <v>45</v>
      </c>
      <c r="H504" s="827">
        <v>34</v>
      </c>
      <c r="I504" s="829">
        <f t="shared" si="89"/>
        <v>32</v>
      </c>
      <c r="J504" s="787">
        <f t="shared" si="79"/>
        <v>18</v>
      </c>
      <c r="K504" s="787">
        <f t="shared" si="80"/>
        <v>32</v>
      </c>
      <c r="L504" s="930"/>
      <c r="M504" s="931"/>
      <c r="N504" s="931"/>
      <c r="O504" s="932"/>
      <c r="Q504" s="422" t="s">
        <v>511</v>
      </c>
      <c r="R504" s="20" t="s">
        <v>844</v>
      </c>
      <c r="S504" s="20" t="s">
        <v>104</v>
      </c>
      <c r="T504" s="20" t="s">
        <v>1600</v>
      </c>
      <c r="U504" s="10"/>
      <c r="V504" s="20" t="s">
        <v>1597</v>
      </c>
      <c r="W504" s="20" t="s">
        <v>1540</v>
      </c>
      <c r="X504" s="20"/>
      <c r="Y504" s="20" t="s">
        <v>1642</v>
      </c>
      <c r="Z504" s="20" t="s">
        <v>1207</v>
      </c>
      <c r="AA504" s="21" t="s">
        <v>1494</v>
      </c>
    </row>
    <row r="505" spans="1:27" ht="15" customHeight="1" x14ac:dyDescent="0.2">
      <c r="A505" s="514">
        <v>5</v>
      </c>
      <c r="B505" s="54" t="s">
        <v>1635</v>
      </c>
      <c r="C505" s="827">
        <v>18</v>
      </c>
      <c r="D505" s="827">
        <v>8</v>
      </c>
      <c r="E505" s="827">
        <v>5</v>
      </c>
      <c r="F505" s="827">
        <f t="shared" si="88"/>
        <v>5</v>
      </c>
      <c r="G505" s="827">
        <v>37</v>
      </c>
      <c r="H505" s="827">
        <v>34</v>
      </c>
      <c r="I505" s="829">
        <f t="shared" si="89"/>
        <v>29</v>
      </c>
      <c r="J505" s="787">
        <f t="shared" si="79"/>
        <v>18</v>
      </c>
      <c r="K505" s="787">
        <f t="shared" si="80"/>
        <v>29</v>
      </c>
      <c r="L505" s="930"/>
      <c r="M505" s="931"/>
      <c r="N505" s="931"/>
      <c r="O505" s="932"/>
      <c r="Q505" s="422" t="s">
        <v>299</v>
      </c>
      <c r="R505" s="20" t="s">
        <v>1643</v>
      </c>
      <c r="S505" s="20" t="s">
        <v>1646</v>
      </c>
      <c r="T505" s="20" t="s">
        <v>1495</v>
      </c>
      <c r="U505" s="20" t="s">
        <v>1488</v>
      </c>
      <c r="V505" s="10"/>
      <c r="W505" s="20" t="s">
        <v>1496</v>
      </c>
      <c r="X505" s="20"/>
      <c r="Y505" s="20" t="s">
        <v>2040</v>
      </c>
      <c r="Z505" s="20" t="s">
        <v>1488</v>
      </c>
      <c r="AA505" s="21" t="s">
        <v>1539</v>
      </c>
    </row>
    <row r="506" spans="1:27" ht="15" customHeight="1" x14ac:dyDescent="0.2">
      <c r="A506" s="514">
        <v>6</v>
      </c>
      <c r="B506" s="54" t="s">
        <v>2170</v>
      </c>
      <c r="C506" s="827">
        <v>18</v>
      </c>
      <c r="D506" s="827">
        <v>7</v>
      </c>
      <c r="E506" s="827">
        <v>4</v>
      </c>
      <c r="F506" s="827">
        <f t="shared" si="88"/>
        <v>7</v>
      </c>
      <c r="G506" s="827">
        <v>33</v>
      </c>
      <c r="H506" s="827">
        <v>30</v>
      </c>
      <c r="I506" s="829">
        <f t="shared" si="89"/>
        <v>25</v>
      </c>
      <c r="J506" s="787">
        <f t="shared" si="79"/>
        <v>18</v>
      </c>
      <c r="K506" s="787">
        <f t="shared" si="80"/>
        <v>25</v>
      </c>
      <c r="L506" s="930"/>
      <c r="M506" s="931"/>
      <c r="N506" s="931"/>
      <c r="O506" s="932"/>
      <c r="Q506" s="422" t="s">
        <v>704</v>
      </c>
      <c r="R506" s="20" t="s">
        <v>844</v>
      </c>
      <c r="S506" s="20" t="s">
        <v>1601</v>
      </c>
      <c r="T506" s="20" t="s">
        <v>1489</v>
      </c>
      <c r="U506" s="20" t="s">
        <v>1494</v>
      </c>
      <c r="V506" s="20" t="s">
        <v>1597</v>
      </c>
      <c r="W506" s="10"/>
      <c r="X506" s="20"/>
      <c r="Y506" s="20" t="s">
        <v>1602</v>
      </c>
      <c r="Z506" s="20" t="s">
        <v>1643</v>
      </c>
      <c r="AA506" s="21" t="s">
        <v>1493</v>
      </c>
    </row>
    <row r="507" spans="1:27" ht="15" customHeight="1" x14ac:dyDescent="0.2">
      <c r="A507" s="514">
        <v>7</v>
      </c>
      <c r="B507" s="54" t="s">
        <v>174</v>
      </c>
      <c r="C507" s="827">
        <v>18</v>
      </c>
      <c r="D507" s="827">
        <v>7</v>
      </c>
      <c r="E507" s="827">
        <v>2</v>
      </c>
      <c r="F507" s="827">
        <f t="shared" si="88"/>
        <v>9</v>
      </c>
      <c r="G507" s="827">
        <v>34</v>
      </c>
      <c r="H507" s="827">
        <v>33</v>
      </c>
      <c r="I507" s="829">
        <f t="shared" si="89"/>
        <v>23</v>
      </c>
      <c r="J507" s="787">
        <f t="shared" si="79"/>
        <v>18</v>
      </c>
      <c r="K507" s="787">
        <f t="shared" si="80"/>
        <v>23</v>
      </c>
      <c r="L507" s="930"/>
      <c r="M507" s="931"/>
      <c r="N507" s="931"/>
      <c r="O507" s="932"/>
      <c r="Q507" s="422" t="s">
        <v>1587</v>
      </c>
      <c r="R507" s="20"/>
      <c r="S507" s="20"/>
      <c r="T507" s="20"/>
      <c r="U507" s="20"/>
      <c r="V507" s="20"/>
      <c r="W507" s="20"/>
      <c r="X507" s="10"/>
      <c r="Y507" s="20"/>
      <c r="Z507" s="20" t="s">
        <v>23</v>
      </c>
      <c r="AA507" s="21"/>
    </row>
    <row r="508" spans="1:27" ht="15" customHeight="1" x14ac:dyDescent="0.2">
      <c r="A508" s="514">
        <v>8</v>
      </c>
      <c r="B508" s="54" t="s">
        <v>250</v>
      </c>
      <c r="C508" s="827">
        <v>18</v>
      </c>
      <c r="D508" s="827">
        <v>7</v>
      </c>
      <c r="E508" s="827">
        <v>2</v>
      </c>
      <c r="F508" s="827">
        <f t="shared" si="88"/>
        <v>9</v>
      </c>
      <c r="G508" s="827">
        <v>33</v>
      </c>
      <c r="H508" s="827">
        <v>41</v>
      </c>
      <c r="I508" s="829">
        <f t="shared" si="89"/>
        <v>23</v>
      </c>
      <c r="J508" s="787">
        <f t="shared" si="79"/>
        <v>18</v>
      </c>
      <c r="K508" s="787">
        <f t="shared" si="80"/>
        <v>23</v>
      </c>
      <c r="L508" s="930"/>
      <c r="M508" s="931"/>
      <c r="N508" s="931"/>
      <c r="O508" s="932"/>
      <c r="Q508" s="422" t="s">
        <v>153</v>
      </c>
      <c r="R508" s="20" t="s">
        <v>1597</v>
      </c>
      <c r="S508" s="20" t="s">
        <v>1642</v>
      </c>
      <c r="T508" s="20" t="s">
        <v>1546</v>
      </c>
      <c r="U508" s="20" t="s">
        <v>1488</v>
      </c>
      <c r="V508" s="20" t="s">
        <v>1601</v>
      </c>
      <c r="W508" s="20" t="s">
        <v>628</v>
      </c>
      <c r="X508" s="20"/>
      <c r="Y508" s="10"/>
      <c r="Z508" s="20" t="s">
        <v>1210</v>
      </c>
      <c r="AA508" s="21" t="s">
        <v>1603</v>
      </c>
    </row>
    <row r="509" spans="1:27" ht="15" customHeight="1" x14ac:dyDescent="0.2">
      <c r="A509" s="514">
        <v>9</v>
      </c>
      <c r="B509" s="54" t="s">
        <v>1855</v>
      </c>
      <c r="C509" s="827">
        <v>18</v>
      </c>
      <c r="D509" s="827">
        <v>5</v>
      </c>
      <c r="E509" s="827">
        <v>1</v>
      </c>
      <c r="F509" s="827">
        <f t="shared" si="88"/>
        <v>12</v>
      </c>
      <c r="G509" s="827">
        <v>36</v>
      </c>
      <c r="H509" s="827">
        <v>54</v>
      </c>
      <c r="I509" s="829">
        <f t="shared" si="89"/>
        <v>16</v>
      </c>
      <c r="J509" s="787">
        <f t="shared" si="79"/>
        <v>18</v>
      </c>
      <c r="K509" s="787">
        <f t="shared" si="80"/>
        <v>16</v>
      </c>
      <c r="L509" s="930"/>
      <c r="M509" s="931"/>
      <c r="N509" s="931"/>
      <c r="O509" s="932"/>
      <c r="Q509" s="422" t="s">
        <v>1306</v>
      </c>
      <c r="R509" s="20" t="s">
        <v>1210</v>
      </c>
      <c r="S509" s="20" t="s">
        <v>1494</v>
      </c>
      <c r="T509" s="20" t="s">
        <v>1642</v>
      </c>
      <c r="U509" s="20" t="s">
        <v>1493</v>
      </c>
      <c r="V509" s="20" t="s">
        <v>1487</v>
      </c>
      <c r="W509" s="20" t="s">
        <v>1210</v>
      </c>
      <c r="X509" s="20" t="s">
        <v>1487</v>
      </c>
      <c r="Y509" s="20" t="s">
        <v>1493</v>
      </c>
      <c r="Z509" s="10"/>
      <c r="AA509" s="21" t="s">
        <v>844</v>
      </c>
    </row>
    <row r="510" spans="1:27" ht="15" customHeight="1" thickBot="1" x14ac:dyDescent="0.25">
      <c r="A510" s="515">
        <v>10</v>
      </c>
      <c r="B510" s="55" t="s">
        <v>304</v>
      </c>
      <c r="C510" s="828">
        <v>18</v>
      </c>
      <c r="D510" s="828">
        <v>0</v>
      </c>
      <c r="E510" s="828">
        <v>3</v>
      </c>
      <c r="F510" s="828">
        <f>SUM(((C510-(D510+E510))))</f>
        <v>15</v>
      </c>
      <c r="G510" s="828">
        <v>14</v>
      </c>
      <c r="H510" s="828">
        <v>65</v>
      </c>
      <c r="I510" s="830">
        <f>SUM((D510*3+E510))</f>
        <v>3</v>
      </c>
      <c r="J510" s="787">
        <f t="shared" si="79"/>
        <v>18</v>
      </c>
      <c r="K510" s="787">
        <f t="shared" si="80"/>
        <v>3</v>
      </c>
      <c r="L510" s="933"/>
      <c r="M510" s="934"/>
      <c r="N510" s="934"/>
      <c r="O510" s="935"/>
      <c r="Q510" s="423" t="s">
        <v>499</v>
      </c>
      <c r="R510" s="23" t="s">
        <v>1597</v>
      </c>
      <c r="S510" s="23" t="s">
        <v>1881</v>
      </c>
      <c r="T510" s="23" t="s">
        <v>1540</v>
      </c>
      <c r="U510" s="23" t="s">
        <v>1495</v>
      </c>
      <c r="V510" s="23" t="s">
        <v>1493</v>
      </c>
      <c r="W510" s="23" t="s">
        <v>1490</v>
      </c>
      <c r="X510" s="23"/>
      <c r="Y510" s="23" t="s">
        <v>1642</v>
      </c>
      <c r="Z510" s="23" t="s">
        <v>22</v>
      </c>
      <c r="AA510" s="15"/>
    </row>
    <row r="511" spans="1:27" ht="15" customHeight="1" x14ac:dyDescent="0.2">
      <c r="C511" s="787">
        <f t="shared" ref="C511:I511" si="90">SUM(C501:C510)</f>
        <v>180</v>
      </c>
      <c r="D511" s="787">
        <f t="shared" si="90"/>
        <v>76</v>
      </c>
      <c r="E511" s="787">
        <f t="shared" si="90"/>
        <v>28</v>
      </c>
      <c r="F511" s="787">
        <f t="shared" si="90"/>
        <v>76</v>
      </c>
      <c r="G511" s="787">
        <f t="shared" si="90"/>
        <v>371</v>
      </c>
      <c r="H511" s="787">
        <f t="shared" si="90"/>
        <v>371</v>
      </c>
      <c r="I511" s="787">
        <f t="shared" si="90"/>
        <v>256</v>
      </c>
      <c r="J511" s="787">
        <f t="shared" si="79"/>
        <v>180</v>
      </c>
      <c r="K511" s="787">
        <f t="shared" si="80"/>
        <v>256</v>
      </c>
    </row>
    <row r="512" spans="1:27" ht="15" customHeight="1" x14ac:dyDescent="0.2">
      <c r="L512" s="4" t="s">
        <v>532</v>
      </c>
    </row>
  </sheetData>
  <sortState ref="P226:Q237">
    <sortCondition ref="Q226:Q237"/>
  </sortState>
  <mergeCells count="131">
    <mergeCell ref="L501:O510"/>
    <mergeCell ref="G483:I483"/>
    <mergeCell ref="L485:O496"/>
    <mergeCell ref="A483:F483"/>
    <mergeCell ref="G499:I499"/>
    <mergeCell ref="A499:F499"/>
    <mergeCell ref="L450:O463"/>
    <mergeCell ref="G448:I448"/>
    <mergeCell ref="A448:F448"/>
    <mergeCell ref="L468:O480"/>
    <mergeCell ref="G466:I466"/>
    <mergeCell ref="A466:F466"/>
    <mergeCell ref="L499:O500"/>
    <mergeCell ref="L483:O484"/>
    <mergeCell ref="L466:O467"/>
    <mergeCell ref="L448:O449"/>
    <mergeCell ref="L434:O445"/>
    <mergeCell ref="L260:O261"/>
    <mergeCell ref="L240:O241"/>
    <mergeCell ref="L224:O225"/>
    <mergeCell ref="L208:O209"/>
    <mergeCell ref="L190:O191"/>
    <mergeCell ref="L4:O5"/>
    <mergeCell ref="L20:O21"/>
    <mergeCell ref="L36:O37"/>
    <mergeCell ref="L53:O54"/>
    <mergeCell ref="L176:O187"/>
    <mergeCell ref="L174:O175"/>
    <mergeCell ref="L226:O237"/>
    <mergeCell ref="L242:O254"/>
    <mergeCell ref="L192:O205"/>
    <mergeCell ref="L210:O221"/>
    <mergeCell ref="L262:O273"/>
    <mergeCell ref="L278:O291"/>
    <mergeCell ref="L296:O308"/>
    <mergeCell ref="C429:I430"/>
    <mergeCell ref="G432:I432"/>
    <mergeCell ref="A432:F432"/>
    <mergeCell ref="L413:O414"/>
    <mergeCell ref="A413:F413"/>
    <mergeCell ref="G413:I413"/>
    <mergeCell ref="L415:O426"/>
    <mergeCell ref="L398:O410"/>
    <mergeCell ref="L313:O324"/>
    <mergeCell ref="A346:F346"/>
    <mergeCell ref="L348:O359"/>
    <mergeCell ref="L329:O340"/>
    <mergeCell ref="C343:I344"/>
    <mergeCell ref="G380:I380"/>
    <mergeCell ref="A380:F380"/>
    <mergeCell ref="L382:O393"/>
    <mergeCell ref="G362:I362"/>
    <mergeCell ref="A362:F362"/>
    <mergeCell ref="L364:O377"/>
    <mergeCell ref="A396:F396"/>
    <mergeCell ref="L432:O433"/>
    <mergeCell ref="L396:O397"/>
    <mergeCell ref="L380:O381"/>
    <mergeCell ref="L362:O363"/>
    <mergeCell ref="G396:I396"/>
    <mergeCell ref="G346:I346"/>
    <mergeCell ref="L276:O277"/>
    <mergeCell ref="A276:F276"/>
    <mergeCell ref="G294:I294"/>
    <mergeCell ref="A294:F294"/>
    <mergeCell ref="G311:I311"/>
    <mergeCell ref="G327:I327"/>
    <mergeCell ref="A311:F311"/>
    <mergeCell ref="A327:F327"/>
    <mergeCell ref="L346:O347"/>
    <mergeCell ref="L327:O328"/>
    <mergeCell ref="L311:O312"/>
    <mergeCell ref="L294:O295"/>
    <mergeCell ref="A36:F36"/>
    <mergeCell ref="G53:I53"/>
    <mergeCell ref="A53:F53"/>
    <mergeCell ref="L123:O135"/>
    <mergeCell ref="G138:I138"/>
    <mergeCell ref="L138:O139"/>
    <mergeCell ref="L121:O122"/>
    <mergeCell ref="L105:O106"/>
    <mergeCell ref="L89:O90"/>
    <mergeCell ref="L69:O70"/>
    <mergeCell ref="G224:I224"/>
    <mergeCell ref="A224:F224"/>
    <mergeCell ref="A1:B2"/>
    <mergeCell ref="C1:I2"/>
    <mergeCell ref="G4:I4"/>
    <mergeCell ref="L91:O102"/>
    <mergeCell ref="L107:O118"/>
    <mergeCell ref="L22:O33"/>
    <mergeCell ref="G36:I36"/>
    <mergeCell ref="L55:O66"/>
    <mergeCell ref="L71:O83"/>
    <mergeCell ref="G69:I69"/>
    <mergeCell ref="A69:F69"/>
    <mergeCell ref="A86:B87"/>
    <mergeCell ref="L6:O17"/>
    <mergeCell ref="A4:F4"/>
    <mergeCell ref="G20:I20"/>
    <mergeCell ref="A20:F20"/>
    <mergeCell ref="C171:I172"/>
    <mergeCell ref="G154:I154"/>
    <mergeCell ref="A154:F154"/>
    <mergeCell ref="L140:O151"/>
    <mergeCell ref="L156:O168"/>
    <mergeCell ref="L154:O155"/>
    <mergeCell ref="G240:I240"/>
    <mergeCell ref="A240:F240"/>
    <mergeCell ref="A257:B258"/>
    <mergeCell ref="A343:B344"/>
    <mergeCell ref="A429:B430"/>
    <mergeCell ref="C86:I87"/>
    <mergeCell ref="G89:I89"/>
    <mergeCell ref="G105:I105"/>
    <mergeCell ref="A89:F89"/>
    <mergeCell ref="A105:F105"/>
    <mergeCell ref="G121:I121"/>
    <mergeCell ref="A121:F121"/>
    <mergeCell ref="A171:B172"/>
    <mergeCell ref="C257:I258"/>
    <mergeCell ref="G260:I260"/>
    <mergeCell ref="A260:F260"/>
    <mergeCell ref="G276:I276"/>
    <mergeCell ref="A138:F138"/>
    <mergeCell ref="G174:I174"/>
    <mergeCell ref="A174:F174"/>
    <mergeCell ref="G190:I190"/>
    <mergeCell ref="A190:F190"/>
    <mergeCell ref="G208:I208"/>
    <mergeCell ref="A208:F208"/>
  </mergeCells>
  <phoneticPr fontId="0" type="noConversion"/>
  <pageMargins left="0.75" right="0.75" top="1" bottom="1" header="0.5" footer="0.5"/>
  <pageSetup paperSize="9" orientation="portrait" horizontalDpi="0" verticalDpi="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33"/>
  </sheetPr>
  <dimension ref="A1:AL512"/>
  <sheetViews>
    <sheetView topLeftCell="A366" workbookViewId="0">
      <selection activeCell="G423" sqref="G423"/>
    </sheetView>
  </sheetViews>
  <sheetFormatPr defaultColWidth="6.7109375" defaultRowHeight="15" customHeight="1" x14ac:dyDescent="0.2"/>
  <cols>
    <col min="1" max="1" width="6.7109375" style="383"/>
    <col min="2" max="2" width="25.85546875" style="157" customWidth="1"/>
    <col min="3" max="11" width="6.7109375" style="383"/>
    <col min="12" max="15" width="6.7109375" style="825"/>
    <col min="16" max="16384" width="6.7109375" style="383"/>
  </cols>
  <sheetData>
    <row r="1" spans="1:29" ht="15" customHeight="1" x14ac:dyDescent="0.2">
      <c r="A1" s="1131" t="s">
        <v>491</v>
      </c>
      <c r="B1" s="1132"/>
      <c r="C1" s="1170" t="s">
        <v>2456</v>
      </c>
      <c r="D1" s="1171"/>
      <c r="E1" s="1171"/>
      <c r="F1" s="1171"/>
      <c r="G1" s="1171"/>
      <c r="H1" s="1171"/>
      <c r="I1" s="1172"/>
    </row>
    <row r="2" spans="1:29" ht="15" customHeight="1" thickBot="1" x14ac:dyDescent="0.25">
      <c r="A2" s="1133"/>
      <c r="B2" s="1134"/>
      <c r="C2" s="1173"/>
      <c r="D2" s="1174"/>
      <c r="E2" s="1174"/>
      <c r="F2" s="1174"/>
      <c r="G2" s="1174"/>
      <c r="H2" s="1174"/>
      <c r="I2" s="1175"/>
    </row>
    <row r="3" spans="1:29" ht="15" customHeight="1" thickBot="1" x14ac:dyDescent="0.25">
      <c r="S3" s="383" t="s">
        <v>532</v>
      </c>
    </row>
    <row r="4" spans="1:29" ht="15" customHeight="1" thickBot="1" x14ac:dyDescent="0.25">
      <c r="A4" s="1412" t="s">
        <v>2431</v>
      </c>
      <c r="B4" s="1413"/>
      <c r="C4" s="1413"/>
      <c r="D4" s="1413"/>
      <c r="E4" s="1413"/>
      <c r="F4" s="1414"/>
      <c r="G4" s="1409" t="s">
        <v>2456</v>
      </c>
      <c r="H4" s="1410"/>
      <c r="I4" s="1411"/>
      <c r="L4" s="952" t="s">
        <v>538</v>
      </c>
      <c r="M4" s="953"/>
      <c r="N4" s="953"/>
      <c r="O4" s="954"/>
    </row>
    <row r="5" spans="1:29" ht="15" customHeight="1" thickBot="1" x14ac:dyDescent="0.25">
      <c r="A5" s="850" t="s">
        <v>496</v>
      </c>
      <c r="B5" s="851" t="s">
        <v>497</v>
      </c>
      <c r="C5" s="852" t="s">
        <v>498</v>
      </c>
      <c r="D5" s="852" t="s">
        <v>499</v>
      </c>
      <c r="E5" s="852" t="s">
        <v>500</v>
      </c>
      <c r="F5" s="852" t="s">
        <v>501</v>
      </c>
      <c r="G5" s="853" t="s">
        <v>502</v>
      </c>
      <c r="H5" s="853" t="s">
        <v>503</v>
      </c>
      <c r="I5" s="854" t="s">
        <v>504</v>
      </c>
      <c r="L5" s="955"/>
      <c r="M5" s="956"/>
      <c r="N5" s="956"/>
      <c r="O5" s="957"/>
      <c r="Q5" s="165" t="s">
        <v>2457</v>
      </c>
      <c r="R5" s="856" t="s">
        <v>503</v>
      </c>
      <c r="S5" s="856" t="s">
        <v>241</v>
      </c>
      <c r="T5" s="856" t="s">
        <v>541</v>
      </c>
      <c r="U5" s="856" t="s">
        <v>716</v>
      </c>
      <c r="V5" s="856" t="s">
        <v>564</v>
      </c>
      <c r="W5" s="856" t="s">
        <v>59</v>
      </c>
      <c r="X5" s="856" t="s">
        <v>1088</v>
      </c>
      <c r="Y5" s="856" t="s">
        <v>566</v>
      </c>
      <c r="Z5" s="856" t="s">
        <v>591</v>
      </c>
      <c r="AA5" s="856" t="s">
        <v>777</v>
      </c>
      <c r="AB5" s="856" t="s">
        <v>1684</v>
      </c>
      <c r="AC5" s="857" t="s">
        <v>547</v>
      </c>
    </row>
    <row r="6" spans="1:29" ht="15" customHeight="1" x14ac:dyDescent="0.2">
      <c r="A6" s="847">
        <v>1</v>
      </c>
      <c r="B6" s="159" t="s">
        <v>1092</v>
      </c>
      <c r="C6" s="158">
        <v>22</v>
      </c>
      <c r="D6" s="158">
        <v>15</v>
      </c>
      <c r="E6" s="158">
        <v>3</v>
      </c>
      <c r="F6" s="158">
        <v>4</v>
      </c>
      <c r="G6" s="158">
        <v>40</v>
      </c>
      <c r="H6" s="158">
        <v>22</v>
      </c>
      <c r="I6" s="161">
        <v>48</v>
      </c>
      <c r="J6" s="383">
        <f>D6+E6+F6</f>
        <v>22</v>
      </c>
      <c r="K6" s="383">
        <f>D6*3+E6</f>
        <v>48</v>
      </c>
      <c r="L6" s="1135" t="s">
        <v>532</v>
      </c>
      <c r="M6" s="1136"/>
      <c r="N6" s="1136"/>
      <c r="O6" s="1137"/>
      <c r="Q6" s="855" t="s">
        <v>503</v>
      </c>
      <c r="R6" s="10"/>
      <c r="S6" s="2" t="s">
        <v>1210</v>
      </c>
      <c r="T6" s="2" t="s">
        <v>1599</v>
      </c>
      <c r="U6" s="2" t="s">
        <v>1539</v>
      </c>
      <c r="V6" s="2" t="s">
        <v>1642</v>
      </c>
      <c r="W6" s="2" t="s">
        <v>628</v>
      </c>
      <c r="X6" s="2" t="s">
        <v>1495</v>
      </c>
      <c r="Y6" s="2" t="s">
        <v>1493</v>
      </c>
      <c r="Z6" s="2" t="s">
        <v>844</v>
      </c>
      <c r="AA6" s="2" t="s">
        <v>1488</v>
      </c>
      <c r="AB6" s="2" t="s">
        <v>1493</v>
      </c>
      <c r="AC6" s="162" t="s">
        <v>844</v>
      </c>
    </row>
    <row r="7" spans="1:29" ht="15" customHeight="1" x14ac:dyDescent="0.2">
      <c r="A7" s="848">
        <v>2</v>
      </c>
      <c r="B7" s="160" t="s">
        <v>1431</v>
      </c>
      <c r="C7" s="2">
        <v>22</v>
      </c>
      <c r="D7" s="2">
        <v>15</v>
      </c>
      <c r="E7" s="2">
        <v>1</v>
      </c>
      <c r="F7" s="2">
        <v>6</v>
      </c>
      <c r="G7" s="2">
        <v>50</v>
      </c>
      <c r="H7" s="2">
        <v>30</v>
      </c>
      <c r="I7" s="162">
        <v>46</v>
      </c>
      <c r="J7" s="383">
        <f t="shared" ref="J7:J18" si="0">D7+E7+F7</f>
        <v>22</v>
      </c>
      <c r="K7" s="383">
        <f t="shared" ref="K7:K18" si="1">D7*3+E7</f>
        <v>46</v>
      </c>
      <c r="L7" s="1138"/>
      <c r="M7" s="1139"/>
      <c r="N7" s="1139"/>
      <c r="O7" s="1140"/>
      <c r="Q7" s="855" t="s">
        <v>241</v>
      </c>
      <c r="R7" s="2" t="s">
        <v>1597</v>
      </c>
      <c r="S7" s="10"/>
      <c r="T7" s="2" t="s">
        <v>1642</v>
      </c>
      <c r="U7" s="2" t="s">
        <v>1603</v>
      </c>
      <c r="V7" s="2" t="s">
        <v>1207</v>
      </c>
      <c r="W7" s="2" t="s">
        <v>844</v>
      </c>
      <c r="X7" s="2" t="s">
        <v>1602</v>
      </c>
      <c r="Y7" s="2" t="s">
        <v>1600</v>
      </c>
      <c r="Z7" s="2" t="s">
        <v>1540</v>
      </c>
      <c r="AA7" s="2" t="s">
        <v>1599</v>
      </c>
      <c r="AB7" s="2" t="s">
        <v>1493</v>
      </c>
      <c r="AC7" s="162" t="s">
        <v>1494</v>
      </c>
    </row>
    <row r="8" spans="1:29" ht="15" customHeight="1" x14ac:dyDescent="0.2">
      <c r="A8" s="848">
        <v>3</v>
      </c>
      <c r="B8" s="160" t="s">
        <v>1208</v>
      </c>
      <c r="C8" s="2">
        <v>22</v>
      </c>
      <c r="D8" s="2">
        <v>13</v>
      </c>
      <c r="E8" s="2">
        <v>3</v>
      </c>
      <c r="F8" s="2">
        <v>6</v>
      </c>
      <c r="G8" s="2">
        <v>39</v>
      </c>
      <c r="H8" s="2">
        <v>32</v>
      </c>
      <c r="I8" s="162">
        <v>42</v>
      </c>
      <c r="J8" s="383">
        <f t="shared" si="0"/>
        <v>22</v>
      </c>
      <c r="K8" s="383">
        <f t="shared" si="1"/>
        <v>42</v>
      </c>
      <c r="L8" s="1138"/>
      <c r="M8" s="1139"/>
      <c r="N8" s="1139"/>
      <c r="O8" s="1140"/>
      <c r="Q8" s="855" t="s">
        <v>541</v>
      </c>
      <c r="R8" s="2" t="s">
        <v>1797</v>
      </c>
      <c r="S8" s="2" t="s">
        <v>1602</v>
      </c>
      <c r="T8" s="10"/>
      <c r="U8" s="2" t="s">
        <v>1210</v>
      </c>
      <c r="V8" s="2" t="s">
        <v>1493</v>
      </c>
      <c r="W8" s="2" t="s">
        <v>1493</v>
      </c>
      <c r="X8" s="2" t="s">
        <v>1603</v>
      </c>
      <c r="Y8" s="2" t="s">
        <v>844</v>
      </c>
      <c r="Z8" s="2" t="s">
        <v>1540</v>
      </c>
      <c r="AA8" s="2" t="s">
        <v>1207</v>
      </c>
      <c r="AB8" s="2" t="s">
        <v>1541</v>
      </c>
      <c r="AC8" s="162" t="s">
        <v>1490</v>
      </c>
    </row>
    <row r="9" spans="1:29" ht="15" customHeight="1" x14ac:dyDescent="0.2">
      <c r="A9" s="848">
        <v>4</v>
      </c>
      <c r="B9" s="160" t="s">
        <v>1498</v>
      </c>
      <c r="C9" s="2">
        <v>22</v>
      </c>
      <c r="D9" s="2">
        <v>12</v>
      </c>
      <c r="E9" s="2">
        <v>4</v>
      </c>
      <c r="F9" s="2">
        <v>6</v>
      </c>
      <c r="G9" s="2">
        <v>46</v>
      </c>
      <c r="H9" s="2">
        <v>33</v>
      </c>
      <c r="I9" s="162">
        <v>40</v>
      </c>
      <c r="J9" s="383">
        <f t="shared" si="0"/>
        <v>22</v>
      </c>
      <c r="K9" s="383">
        <f t="shared" si="1"/>
        <v>40</v>
      </c>
      <c r="L9" s="1138"/>
      <c r="M9" s="1139"/>
      <c r="N9" s="1139"/>
      <c r="O9" s="1140"/>
      <c r="Q9" s="855" t="s">
        <v>716</v>
      </c>
      <c r="R9" s="2" t="s">
        <v>844</v>
      </c>
      <c r="S9" s="2" t="s">
        <v>1541</v>
      </c>
      <c r="T9" s="2" t="s">
        <v>1539</v>
      </c>
      <c r="U9" s="10"/>
      <c r="V9" s="2" t="s">
        <v>1543</v>
      </c>
      <c r="W9" s="2" t="s">
        <v>1597</v>
      </c>
      <c r="X9" s="2" t="s">
        <v>1210</v>
      </c>
      <c r="Y9" s="2" t="s">
        <v>1543</v>
      </c>
      <c r="Z9" s="2" t="s">
        <v>1487</v>
      </c>
      <c r="AA9" s="2" t="s">
        <v>1539</v>
      </c>
      <c r="AB9" s="2" t="s">
        <v>1488</v>
      </c>
      <c r="AC9" s="162" t="s">
        <v>1539</v>
      </c>
    </row>
    <row r="10" spans="1:29" ht="15" customHeight="1" x14ac:dyDescent="0.2">
      <c r="A10" s="848">
        <v>5</v>
      </c>
      <c r="B10" s="160" t="s">
        <v>781</v>
      </c>
      <c r="C10" s="2">
        <v>22</v>
      </c>
      <c r="D10" s="2">
        <v>10</v>
      </c>
      <c r="E10" s="2">
        <v>8</v>
      </c>
      <c r="F10" s="2">
        <v>4</v>
      </c>
      <c r="G10" s="2">
        <v>34</v>
      </c>
      <c r="H10" s="2">
        <v>22</v>
      </c>
      <c r="I10" s="162">
        <v>38</v>
      </c>
      <c r="J10" s="383">
        <f t="shared" si="0"/>
        <v>22</v>
      </c>
      <c r="K10" s="383">
        <f t="shared" si="1"/>
        <v>38</v>
      </c>
      <c r="L10" s="1138"/>
      <c r="M10" s="1139"/>
      <c r="N10" s="1139"/>
      <c r="O10" s="1140"/>
      <c r="Q10" s="855" t="s">
        <v>564</v>
      </c>
      <c r="R10" s="2" t="s">
        <v>1210</v>
      </c>
      <c r="S10" s="2" t="s">
        <v>844</v>
      </c>
      <c r="T10" s="2" t="s">
        <v>1602</v>
      </c>
      <c r="U10" s="2" t="s">
        <v>1210</v>
      </c>
      <c r="V10" s="10"/>
      <c r="W10" s="2" t="s">
        <v>844</v>
      </c>
      <c r="X10" s="2" t="s">
        <v>1642</v>
      </c>
      <c r="Y10" s="2" t="s">
        <v>1643</v>
      </c>
      <c r="Z10" s="2" t="s">
        <v>1490</v>
      </c>
      <c r="AA10" s="2" t="s">
        <v>1488</v>
      </c>
      <c r="AB10" s="2" t="s">
        <v>1488</v>
      </c>
      <c r="AC10" s="162" t="s">
        <v>1597</v>
      </c>
    </row>
    <row r="11" spans="1:29" ht="15" customHeight="1" x14ac:dyDescent="0.2">
      <c r="A11" s="848">
        <v>6</v>
      </c>
      <c r="B11" s="160" t="s">
        <v>575</v>
      </c>
      <c r="C11" s="2">
        <v>22</v>
      </c>
      <c r="D11" s="2">
        <v>9</v>
      </c>
      <c r="E11" s="2">
        <v>3</v>
      </c>
      <c r="F11" s="2">
        <v>10</v>
      </c>
      <c r="G11" s="2">
        <v>36</v>
      </c>
      <c r="H11" s="2">
        <v>32</v>
      </c>
      <c r="I11" s="162">
        <v>30</v>
      </c>
      <c r="J11" s="383">
        <f t="shared" si="0"/>
        <v>22</v>
      </c>
      <c r="K11" s="383">
        <f t="shared" si="1"/>
        <v>30</v>
      </c>
      <c r="L11" s="1138"/>
      <c r="M11" s="1139"/>
      <c r="N11" s="1139"/>
      <c r="O11" s="1140"/>
      <c r="Q11" s="855" t="s">
        <v>59</v>
      </c>
      <c r="R11" s="2" t="s">
        <v>1207</v>
      </c>
      <c r="S11" s="2" t="s">
        <v>1491</v>
      </c>
      <c r="T11" s="2" t="s">
        <v>1602</v>
      </c>
      <c r="U11" s="2" t="s">
        <v>1487</v>
      </c>
      <c r="V11" s="2" t="s">
        <v>1546</v>
      </c>
      <c r="W11" s="10"/>
      <c r="X11" s="2" t="s">
        <v>1493</v>
      </c>
      <c r="Y11" s="2" t="s">
        <v>1600</v>
      </c>
      <c r="Z11" s="2" t="s">
        <v>1600</v>
      </c>
      <c r="AA11" s="2" t="s">
        <v>1210</v>
      </c>
      <c r="AB11" s="2" t="s">
        <v>1210</v>
      </c>
      <c r="AC11" s="162" t="s">
        <v>1490</v>
      </c>
    </row>
    <row r="12" spans="1:29" ht="15" customHeight="1" x14ac:dyDescent="0.2">
      <c r="A12" s="848">
        <v>7</v>
      </c>
      <c r="B12" s="160" t="s">
        <v>816</v>
      </c>
      <c r="C12" s="2">
        <v>22</v>
      </c>
      <c r="D12" s="2">
        <v>8</v>
      </c>
      <c r="E12" s="2">
        <v>4</v>
      </c>
      <c r="F12" s="2">
        <v>10</v>
      </c>
      <c r="G12" s="2">
        <v>39</v>
      </c>
      <c r="H12" s="2">
        <v>39</v>
      </c>
      <c r="I12" s="162">
        <v>28</v>
      </c>
      <c r="J12" s="383">
        <f t="shared" si="0"/>
        <v>22</v>
      </c>
      <c r="K12" s="383">
        <f t="shared" si="1"/>
        <v>28</v>
      </c>
      <c r="L12" s="1138"/>
      <c r="M12" s="1139"/>
      <c r="N12" s="1139"/>
      <c r="O12" s="1140"/>
      <c r="Q12" s="855" t="s">
        <v>1088</v>
      </c>
      <c r="R12" s="2" t="s">
        <v>1490</v>
      </c>
      <c r="S12" s="2" t="s">
        <v>1540</v>
      </c>
      <c r="T12" s="2" t="s">
        <v>1488</v>
      </c>
      <c r="U12" s="2" t="s">
        <v>1539</v>
      </c>
      <c r="V12" s="2" t="s">
        <v>1490</v>
      </c>
      <c r="W12" s="2" t="s">
        <v>1487</v>
      </c>
      <c r="X12" s="10"/>
      <c r="Y12" s="2" t="s">
        <v>844</v>
      </c>
      <c r="Z12" s="2" t="s">
        <v>1487</v>
      </c>
      <c r="AA12" s="2" t="s">
        <v>1207</v>
      </c>
      <c r="AB12" s="2" t="s">
        <v>844</v>
      </c>
      <c r="AC12" s="162" t="s">
        <v>1494</v>
      </c>
    </row>
    <row r="13" spans="1:29" ht="15" customHeight="1" x14ac:dyDescent="0.2">
      <c r="A13" s="848">
        <v>8</v>
      </c>
      <c r="B13" s="160" t="s">
        <v>551</v>
      </c>
      <c r="C13" s="2">
        <v>22</v>
      </c>
      <c r="D13" s="2">
        <v>7</v>
      </c>
      <c r="E13" s="2">
        <v>5</v>
      </c>
      <c r="F13" s="2">
        <v>10</v>
      </c>
      <c r="G13" s="2">
        <v>33</v>
      </c>
      <c r="H13" s="2">
        <v>38</v>
      </c>
      <c r="I13" s="162">
        <v>26</v>
      </c>
      <c r="J13" s="383">
        <f t="shared" si="0"/>
        <v>22</v>
      </c>
      <c r="K13" s="383">
        <f t="shared" si="1"/>
        <v>26</v>
      </c>
      <c r="L13" s="1138"/>
      <c r="M13" s="1139"/>
      <c r="N13" s="1139"/>
      <c r="O13" s="1140"/>
      <c r="Q13" s="855" t="s">
        <v>566</v>
      </c>
      <c r="R13" s="2" t="s">
        <v>1207</v>
      </c>
      <c r="S13" s="2" t="s">
        <v>1210</v>
      </c>
      <c r="T13" s="2" t="s">
        <v>1488</v>
      </c>
      <c r="U13" s="2" t="s">
        <v>844</v>
      </c>
      <c r="V13" s="2" t="s">
        <v>844</v>
      </c>
      <c r="W13" s="2" t="s">
        <v>1600</v>
      </c>
      <c r="X13" s="2" t="s">
        <v>1599</v>
      </c>
      <c r="Y13" s="10"/>
      <c r="Z13" s="2" t="s">
        <v>1207</v>
      </c>
      <c r="AA13" s="2" t="s">
        <v>1487</v>
      </c>
      <c r="AB13" s="2" t="s">
        <v>1210</v>
      </c>
      <c r="AC13" s="162" t="s">
        <v>1602</v>
      </c>
    </row>
    <row r="14" spans="1:29" ht="15" customHeight="1" x14ac:dyDescent="0.2">
      <c r="A14" s="848">
        <v>9</v>
      </c>
      <c r="B14" s="160" t="s">
        <v>991</v>
      </c>
      <c r="C14" s="2">
        <v>22</v>
      </c>
      <c r="D14" s="2">
        <v>8</v>
      </c>
      <c r="E14" s="2">
        <v>2</v>
      </c>
      <c r="F14" s="2">
        <v>12</v>
      </c>
      <c r="G14" s="2">
        <v>30</v>
      </c>
      <c r="H14" s="2">
        <v>46</v>
      </c>
      <c r="I14" s="162">
        <v>26</v>
      </c>
      <c r="J14" s="383">
        <f t="shared" si="0"/>
        <v>22</v>
      </c>
      <c r="K14" s="383">
        <f t="shared" si="1"/>
        <v>26</v>
      </c>
      <c r="L14" s="1138"/>
      <c r="M14" s="1139"/>
      <c r="N14" s="1139"/>
      <c r="O14" s="1140"/>
      <c r="Q14" s="855" t="s">
        <v>591</v>
      </c>
      <c r="R14" s="2" t="s">
        <v>1646</v>
      </c>
      <c r="S14" s="2" t="s">
        <v>1493</v>
      </c>
      <c r="T14" s="2" t="s">
        <v>1210</v>
      </c>
      <c r="U14" s="2" t="s">
        <v>1488</v>
      </c>
      <c r="V14" s="2" t="s">
        <v>1795</v>
      </c>
      <c r="W14" s="2" t="s">
        <v>1602</v>
      </c>
      <c r="X14" s="2" t="s">
        <v>1488</v>
      </c>
      <c r="Y14" s="2" t="s">
        <v>1646</v>
      </c>
      <c r="Z14" s="10"/>
      <c r="AA14" s="2" t="s">
        <v>1599</v>
      </c>
      <c r="AB14" s="2" t="s">
        <v>1210</v>
      </c>
      <c r="AC14" s="162" t="s">
        <v>1488</v>
      </c>
    </row>
    <row r="15" spans="1:29" ht="15" customHeight="1" x14ac:dyDescent="0.2">
      <c r="A15" s="848">
        <v>10</v>
      </c>
      <c r="B15" s="160" t="s">
        <v>1931</v>
      </c>
      <c r="C15" s="2">
        <v>22</v>
      </c>
      <c r="D15" s="2">
        <v>7</v>
      </c>
      <c r="E15" s="2">
        <v>4</v>
      </c>
      <c r="F15" s="2">
        <v>11</v>
      </c>
      <c r="G15" s="2">
        <v>34</v>
      </c>
      <c r="H15" s="2">
        <v>42</v>
      </c>
      <c r="I15" s="162">
        <v>25</v>
      </c>
      <c r="J15" s="383">
        <f t="shared" si="0"/>
        <v>22</v>
      </c>
      <c r="K15" s="383">
        <f t="shared" si="1"/>
        <v>25</v>
      </c>
      <c r="L15" s="1138"/>
      <c r="M15" s="1139"/>
      <c r="N15" s="1139"/>
      <c r="O15" s="1140"/>
      <c r="Q15" s="855" t="s">
        <v>777</v>
      </c>
      <c r="R15" s="2" t="s">
        <v>1487</v>
      </c>
      <c r="S15" s="2" t="s">
        <v>1597</v>
      </c>
      <c r="T15" s="2" t="s">
        <v>1487</v>
      </c>
      <c r="U15" s="2" t="s">
        <v>1210</v>
      </c>
      <c r="V15" s="2" t="s">
        <v>1490</v>
      </c>
      <c r="W15" s="2" t="s">
        <v>1597</v>
      </c>
      <c r="X15" s="2" t="s">
        <v>1207</v>
      </c>
      <c r="Y15" s="2" t="s">
        <v>1602</v>
      </c>
      <c r="Z15" s="2" t="s">
        <v>1490</v>
      </c>
      <c r="AA15" s="10"/>
      <c r="AB15" s="2" t="s">
        <v>1642</v>
      </c>
      <c r="AC15" s="162" t="s">
        <v>1540</v>
      </c>
    </row>
    <row r="16" spans="1:29" ht="15" customHeight="1" x14ac:dyDescent="0.2">
      <c r="A16" s="848">
        <v>11</v>
      </c>
      <c r="B16" s="160" t="s">
        <v>106</v>
      </c>
      <c r="C16" s="2">
        <v>22</v>
      </c>
      <c r="D16" s="2">
        <v>5</v>
      </c>
      <c r="E16" s="2">
        <v>3</v>
      </c>
      <c r="F16" s="2">
        <v>14</v>
      </c>
      <c r="G16" s="2">
        <v>30</v>
      </c>
      <c r="H16" s="2">
        <v>44</v>
      </c>
      <c r="I16" s="162">
        <v>18</v>
      </c>
      <c r="J16" s="383">
        <f t="shared" si="0"/>
        <v>22</v>
      </c>
      <c r="K16" s="383">
        <f t="shared" si="1"/>
        <v>18</v>
      </c>
      <c r="L16" s="1138"/>
      <c r="M16" s="1139"/>
      <c r="N16" s="1139"/>
      <c r="O16" s="1140"/>
      <c r="Q16" s="855" t="s">
        <v>1684</v>
      </c>
      <c r="R16" s="2" t="s">
        <v>1601</v>
      </c>
      <c r="S16" s="2" t="s">
        <v>1487</v>
      </c>
      <c r="T16" s="2" t="s">
        <v>1494</v>
      </c>
      <c r="U16" s="2" t="s">
        <v>1494</v>
      </c>
      <c r="V16" s="2" t="s">
        <v>1603</v>
      </c>
      <c r="W16" s="2" t="s">
        <v>844</v>
      </c>
      <c r="X16" s="2" t="s">
        <v>1210</v>
      </c>
      <c r="Y16" s="2" t="s">
        <v>1643</v>
      </c>
      <c r="Z16" s="2" t="s">
        <v>1494</v>
      </c>
      <c r="AA16" s="2" t="s">
        <v>1597</v>
      </c>
      <c r="AB16" s="10"/>
      <c r="AC16" s="162" t="s">
        <v>844</v>
      </c>
    </row>
    <row r="17" spans="1:31" ht="15" customHeight="1" thickBot="1" x14ac:dyDescent="0.25">
      <c r="A17" s="849">
        <v>12</v>
      </c>
      <c r="B17" s="163" t="s">
        <v>819</v>
      </c>
      <c r="C17" s="3">
        <v>22</v>
      </c>
      <c r="D17" s="3">
        <v>2</v>
      </c>
      <c r="E17" s="3">
        <v>2</v>
      </c>
      <c r="F17" s="3">
        <v>18</v>
      </c>
      <c r="G17" s="3">
        <v>16</v>
      </c>
      <c r="H17" s="3">
        <v>47</v>
      </c>
      <c r="I17" s="164">
        <v>8</v>
      </c>
      <c r="J17" s="383">
        <f t="shared" si="0"/>
        <v>22</v>
      </c>
      <c r="K17" s="383">
        <f t="shared" si="1"/>
        <v>8</v>
      </c>
      <c r="L17" s="1141"/>
      <c r="M17" s="1142"/>
      <c r="N17" s="1142"/>
      <c r="O17" s="1143"/>
      <c r="Q17" s="850" t="s">
        <v>547</v>
      </c>
      <c r="R17" s="3" t="s">
        <v>1603</v>
      </c>
      <c r="S17" s="3" t="s">
        <v>1210</v>
      </c>
      <c r="T17" s="3" t="s">
        <v>844</v>
      </c>
      <c r="U17" s="3" t="s">
        <v>1207</v>
      </c>
      <c r="V17" s="3" t="s">
        <v>844</v>
      </c>
      <c r="W17" s="3" t="s">
        <v>1489</v>
      </c>
      <c r="X17" s="3" t="s">
        <v>1646</v>
      </c>
      <c r="Y17" s="3" t="s">
        <v>1487</v>
      </c>
      <c r="Z17" s="3" t="s">
        <v>1493</v>
      </c>
      <c r="AA17" s="3" t="s">
        <v>1642</v>
      </c>
      <c r="AB17" s="3" t="s">
        <v>1487</v>
      </c>
      <c r="AC17" s="15"/>
    </row>
    <row r="18" spans="1:31" ht="15" customHeight="1" x14ac:dyDescent="0.2">
      <c r="C18" s="383">
        <f>SUM(C6:C17)</f>
        <v>264</v>
      </c>
      <c r="D18" s="383">
        <f t="shared" ref="D18:I18" si="2">SUM(D6:D17)</f>
        <v>111</v>
      </c>
      <c r="E18" s="383">
        <f t="shared" si="2"/>
        <v>42</v>
      </c>
      <c r="F18" s="383">
        <f t="shared" si="2"/>
        <v>111</v>
      </c>
      <c r="G18" s="383">
        <f t="shared" si="2"/>
        <v>427</v>
      </c>
      <c r="H18" s="383">
        <f t="shared" si="2"/>
        <v>427</v>
      </c>
      <c r="I18" s="383">
        <f t="shared" si="2"/>
        <v>375</v>
      </c>
      <c r="J18" s="383">
        <f t="shared" si="0"/>
        <v>264</v>
      </c>
      <c r="K18" s="383">
        <f t="shared" si="1"/>
        <v>375</v>
      </c>
    </row>
    <row r="19" spans="1:31" ht="15" customHeight="1" thickBot="1" x14ac:dyDescent="0.25"/>
    <row r="20" spans="1:31" ht="15" customHeight="1" thickBot="1" x14ac:dyDescent="0.25">
      <c r="A20" s="1412" t="s">
        <v>2433</v>
      </c>
      <c r="B20" s="1413"/>
      <c r="C20" s="1413"/>
      <c r="D20" s="1413"/>
      <c r="E20" s="1413"/>
      <c r="F20" s="1414"/>
      <c r="G20" s="1409" t="s">
        <v>2456</v>
      </c>
      <c r="H20" s="1410"/>
      <c r="I20" s="1411"/>
      <c r="L20" s="952" t="s">
        <v>538</v>
      </c>
      <c r="M20" s="953"/>
      <c r="N20" s="953"/>
      <c r="O20" s="954"/>
    </row>
    <row r="21" spans="1:31" ht="15" customHeight="1" thickBot="1" x14ac:dyDescent="0.25">
      <c r="A21" s="850" t="s">
        <v>496</v>
      </c>
      <c r="B21" s="851" t="s">
        <v>497</v>
      </c>
      <c r="C21" s="852" t="s">
        <v>498</v>
      </c>
      <c r="D21" s="852" t="s">
        <v>499</v>
      </c>
      <c r="E21" s="852" t="s">
        <v>500</v>
      </c>
      <c r="F21" s="852" t="s">
        <v>501</v>
      </c>
      <c r="G21" s="853" t="s">
        <v>502</v>
      </c>
      <c r="H21" s="853" t="s">
        <v>503</v>
      </c>
      <c r="I21" s="854" t="s">
        <v>504</v>
      </c>
      <c r="L21" s="955"/>
      <c r="M21" s="956"/>
      <c r="N21" s="956"/>
      <c r="O21" s="957"/>
      <c r="Q21" s="165" t="s">
        <v>2457</v>
      </c>
      <c r="R21" s="856" t="s">
        <v>1615</v>
      </c>
      <c r="S21" s="856" t="s">
        <v>564</v>
      </c>
      <c r="T21" s="856" t="s">
        <v>158</v>
      </c>
      <c r="U21" s="856" t="s">
        <v>511</v>
      </c>
      <c r="V21" s="856" t="s">
        <v>1530</v>
      </c>
      <c r="W21" s="856" t="s">
        <v>1089</v>
      </c>
      <c r="X21" s="856" t="s">
        <v>1787</v>
      </c>
      <c r="Y21" s="856" t="s">
        <v>1788</v>
      </c>
      <c r="Z21" s="856" t="s">
        <v>322</v>
      </c>
      <c r="AA21" s="856" t="s">
        <v>514</v>
      </c>
      <c r="AB21" s="856" t="s">
        <v>544</v>
      </c>
      <c r="AC21" s="856" t="s">
        <v>2136</v>
      </c>
      <c r="AD21" s="856" t="s">
        <v>533</v>
      </c>
      <c r="AE21" s="857" t="s">
        <v>2162</v>
      </c>
    </row>
    <row r="22" spans="1:31" ht="15" customHeight="1" x14ac:dyDescent="0.2">
      <c r="A22" s="847">
        <v>1</v>
      </c>
      <c r="B22" s="159" t="s">
        <v>345</v>
      </c>
      <c r="C22" s="158">
        <v>26</v>
      </c>
      <c r="D22" s="158">
        <v>18</v>
      </c>
      <c r="E22" s="158">
        <v>4</v>
      </c>
      <c r="F22" s="158">
        <v>4</v>
      </c>
      <c r="G22" s="158">
        <v>53</v>
      </c>
      <c r="H22" s="158">
        <v>22</v>
      </c>
      <c r="I22" s="161">
        <v>55</v>
      </c>
      <c r="J22" s="383">
        <f>D22+E22+F22</f>
        <v>26</v>
      </c>
      <c r="K22" s="383">
        <f>D22*3+E22</f>
        <v>58</v>
      </c>
      <c r="L22" s="1135" t="s">
        <v>2606</v>
      </c>
      <c r="M22" s="1136"/>
      <c r="N22" s="1136"/>
      <c r="O22" s="1137"/>
      <c r="Q22" s="855" t="s">
        <v>1615</v>
      </c>
      <c r="R22" s="10"/>
      <c r="S22" s="2" t="s">
        <v>844</v>
      </c>
      <c r="T22" s="2" t="s">
        <v>1487</v>
      </c>
      <c r="U22" s="2" t="s">
        <v>1207</v>
      </c>
      <c r="V22" s="2" t="s">
        <v>1540</v>
      </c>
      <c r="W22" s="2" t="s">
        <v>844</v>
      </c>
      <c r="X22" s="2" t="s">
        <v>1495</v>
      </c>
      <c r="Y22" s="2" t="s">
        <v>1600</v>
      </c>
      <c r="Z22" s="2" t="s">
        <v>1602</v>
      </c>
      <c r="AA22" s="2" t="s">
        <v>1602</v>
      </c>
      <c r="AB22" s="2" t="s">
        <v>1646</v>
      </c>
      <c r="AC22" s="2" t="s">
        <v>1600</v>
      </c>
      <c r="AD22" s="2" t="s">
        <v>1487</v>
      </c>
      <c r="AE22" s="162" t="s">
        <v>1489</v>
      </c>
    </row>
    <row r="23" spans="1:31" ht="15" customHeight="1" x14ac:dyDescent="0.2">
      <c r="A23" s="848">
        <v>2</v>
      </c>
      <c r="B23" s="160" t="s">
        <v>1093</v>
      </c>
      <c r="C23" s="2">
        <v>26</v>
      </c>
      <c r="D23" s="2">
        <v>17</v>
      </c>
      <c r="E23" s="2">
        <v>1</v>
      </c>
      <c r="F23" s="2">
        <v>8</v>
      </c>
      <c r="G23" s="2">
        <v>52</v>
      </c>
      <c r="H23" s="2">
        <v>26</v>
      </c>
      <c r="I23" s="162">
        <v>52</v>
      </c>
      <c r="J23" s="383">
        <f t="shared" ref="J23:J36" si="3">D23+E23+F23</f>
        <v>26</v>
      </c>
      <c r="K23" s="383">
        <f t="shared" ref="K23:K36" si="4">D23*3+E23</f>
        <v>52</v>
      </c>
      <c r="L23" s="1138"/>
      <c r="M23" s="1139"/>
      <c r="N23" s="1139"/>
      <c r="O23" s="1140"/>
      <c r="Q23" s="855" t="s">
        <v>564</v>
      </c>
      <c r="R23" s="2" t="s">
        <v>1490</v>
      </c>
      <c r="S23" s="10"/>
      <c r="T23" s="2" t="s">
        <v>1494</v>
      </c>
      <c r="U23" s="2" t="s">
        <v>1210</v>
      </c>
      <c r="V23" s="2" t="s">
        <v>1490</v>
      </c>
      <c r="W23" s="2" t="s">
        <v>1490</v>
      </c>
      <c r="X23" s="2" t="s">
        <v>1490</v>
      </c>
      <c r="Y23" s="2" t="s">
        <v>1540</v>
      </c>
      <c r="Z23" s="2" t="s">
        <v>1494</v>
      </c>
      <c r="AA23" s="2" t="s">
        <v>1539</v>
      </c>
      <c r="AB23" s="2" t="s">
        <v>1487</v>
      </c>
      <c r="AC23" s="2" t="s">
        <v>1599</v>
      </c>
      <c r="AD23" s="2" t="s">
        <v>1597</v>
      </c>
      <c r="AE23" s="162" t="s">
        <v>1493</v>
      </c>
    </row>
    <row r="24" spans="1:31" ht="15" customHeight="1" x14ac:dyDescent="0.2">
      <c r="A24" s="848">
        <v>3</v>
      </c>
      <c r="B24" s="160" t="s">
        <v>291</v>
      </c>
      <c r="C24" s="2">
        <v>26</v>
      </c>
      <c r="D24" s="2">
        <v>14</v>
      </c>
      <c r="E24" s="2">
        <v>4</v>
      </c>
      <c r="F24" s="2">
        <v>8</v>
      </c>
      <c r="G24" s="2">
        <v>49</v>
      </c>
      <c r="H24" s="2">
        <v>46</v>
      </c>
      <c r="I24" s="162">
        <v>44</v>
      </c>
      <c r="J24" s="383">
        <f t="shared" si="3"/>
        <v>26</v>
      </c>
      <c r="K24" s="383">
        <f t="shared" si="4"/>
        <v>46</v>
      </c>
      <c r="L24" s="1138"/>
      <c r="M24" s="1139"/>
      <c r="N24" s="1139"/>
      <c r="O24" s="1140"/>
      <c r="Q24" s="855" t="s">
        <v>158</v>
      </c>
      <c r="R24" s="2" t="s">
        <v>1602</v>
      </c>
      <c r="S24" s="2" t="s">
        <v>1642</v>
      </c>
      <c r="T24" s="10"/>
      <c r="U24" s="2" t="s">
        <v>1602</v>
      </c>
      <c r="V24" s="2" t="s">
        <v>1494</v>
      </c>
      <c r="W24" s="2" t="s">
        <v>1488</v>
      </c>
      <c r="X24" s="2" t="s">
        <v>1646</v>
      </c>
      <c r="Y24" s="2" t="s">
        <v>1210</v>
      </c>
      <c r="Z24" s="2" t="s">
        <v>844</v>
      </c>
      <c r="AA24" s="2" t="s">
        <v>844</v>
      </c>
      <c r="AB24" s="2" t="s">
        <v>1546</v>
      </c>
      <c r="AC24" s="2" t="s">
        <v>1207</v>
      </c>
      <c r="AD24" s="2" t="s">
        <v>1642</v>
      </c>
      <c r="AE24" s="162" t="s">
        <v>844</v>
      </c>
    </row>
    <row r="25" spans="1:31" ht="15" customHeight="1" x14ac:dyDescent="0.2">
      <c r="A25" s="848">
        <v>4</v>
      </c>
      <c r="B25" s="160" t="s">
        <v>128</v>
      </c>
      <c r="C25" s="2">
        <v>26</v>
      </c>
      <c r="D25" s="2">
        <v>14</v>
      </c>
      <c r="E25" s="2">
        <v>5</v>
      </c>
      <c r="F25" s="2">
        <v>7</v>
      </c>
      <c r="G25" s="2">
        <v>45</v>
      </c>
      <c r="H25" s="2">
        <v>33</v>
      </c>
      <c r="I25" s="162">
        <v>43</v>
      </c>
      <c r="J25" s="383">
        <f t="shared" si="3"/>
        <v>26</v>
      </c>
      <c r="K25" s="383">
        <f t="shared" si="4"/>
        <v>47</v>
      </c>
      <c r="L25" s="1138"/>
      <c r="M25" s="1139"/>
      <c r="N25" s="1139"/>
      <c r="O25" s="1140"/>
      <c r="Q25" s="855" t="s">
        <v>511</v>
      </c>
      <c r="R25" s="2" t="s">
        <v>1603</v>
      </c>
      <c r="S25" s="2" t="s">
        <v>1210</v>
      </c>
      <c r="T25" s="2" t="s">
        <v>844</v>
      </c>
      <c r="U25" s="10"/>
      <c r="V25" s="2" t="s">
        <v>1600</v>
      </c>
      <c r="W25" s="2" t="s">
        <v>1495</v>
      </c>
      <c r="X25" s="2" t="s">
        <v>1540</v>
      </c>
      <c r="Y25" s="2" t="s">
        <v>844</v>
      </c>
      <c r="Z25" s="2" t="s">
        <v>1599</v>
      </c>
      <c r="AA25" s="2" t="s">
        <v>1539</v>
      </c>
      <c r="AB25" s="2" t="s">
        <v>1490</v>
      </c>
      <c r="AC25" s="2" t="s">
        <v>1600</v>
      </c>
      <c r="AD25" s="2" t="s">
        <v>1207</v>
      </c>
      <c r="AE25" s="162" t="s">
        <v>1539</v>
      </c>
    </row>
    <row r="26" spans="1:31" ht="15" customHeight="1" x14ac:dyDescent="0.2">
      <c r="A26" s="848">
        <v>5</v>
      </c>
      <c r="B26" s="160" t="s">
        <v>79</v>
      </c>
      <c r="C26" s="2">
        <v>26</v>
      </c>
      <c r="D26" s="2">
        <v>12</v>
      </c>
      <c r="E26" s="2">
        <v>5</v>
      </c>
      <c r="F26" s="2">
        <v>9</v>
      </c>
      <c r="G26" s="2">
        <v>35</v>
      </c>
      <c r="H26" s="2">
        <v>30</v>
      </c>
      <c r="I26" s="162">
        <v>38</v>
      </c>
      <c r="J26" s="383">
        <f t="shared" si="3"/>
        <v>26</v>
      </c>
      <c r="K26" s="383">
        <f t="shared" si="4"/>
        <v>41</v>
      </c>
      <c r="L26" s="1138"/>
      <c r="M26" s="1139"/>
      <c r="N26" s="1139"/>
      <c r="O26" s="1140"/>
      <c r="Q26" s="855" t="s">
        <v>1530</v>
      </c>
      <c r="R26" s="2" t="s">
        <v>1210</v>
      </c>
      <c r="S26" s="2" t="s">
        <v>1488</v>
      </c>
      <c r="T26" s="2" t="s">
        <v>1207</v>
      </c>
      <c r="U26" s="2" t="s">
        <v>1642</v>
      </c>
      <c r="V26" s="10"/>
      <c r="W26" s="2" t="s">
        <v>1543</v>
      </c>
      <c r="X26" s="2" t="s">
        <v>844</v>
      </c>
      <c r="Y26" s="2" t="s">
        <v>1487</v>
      </c>
      <c r="Z26" s="2" t="s">
        <v>1602</v>
      </c>
      <c r="AA26" s="2" t="s">
        <v>1602</v>
      </c>
      <c r="AB26" s="2" t="s">
        <v>1602</v>
      </c>
      <c r="AC26" s="2" t="s">
        <v>1207</v>
      </c>
      <c r="AD26" s="2" t="s">
        <v>1643</v>
      </c>
      <c r="AE26" s="162" t="s">
        <v>1493</v>
      </c>
    </row>
    <row r="27" spans="1:31" ht="15" customHeight="1" x14ac:dyDescent="0.2">
      <c r="A27" s="848">
        <v>6</v>
      </c>
      <c r="B27" s="160" t="s">
        <v>2094</v>
      </c>
      <c r="C27" s="2">
        <v>26</v>
      </c>
      <c r="D27" s="2">
        <v>11</v>
      </c>
      <c r="E27" s="2">
        <v>5</v>
      </c>
      <c r="F27" s="2">
        <v>10</v>
      </c>
      <c r="G27" s="2">
        <v>30</v>
      </c>
      <c r="H27" s="2">
        <v>32</v>
      </c>
      <c r="I27" s="162">
        <v>38</v>
      </c>
      <c r="J27" s="383">
        <f t="shared" si="3"/>
        <v>26</v>
      </c>
      <c r="K27" s="383">
        <f t="shared" si="4"/>
        <v>38</v>
      </c>
      <c r="L27" s="1138"/>
      <c r="M27" s="1139"/>
      <c r="N27" s="1139"/>
      <c r="O27" s="1140"/>
      <c r="Q27" s="855" t="s">
        <v>1089</v>
      </c>
      <c r="R27" s="2" t="s">
        <v>844</v>
      </c>
      <c r="S27" s="2" t="s">
        <v>1494</v>
      </c>
      <c r="T27" s="2" t="s">
        <v>844</v>
      </c>
      <c r="U27" s="2" t="s">
        <v>1541</v>
      </c>
      <c r="V27" s="2" t="s">
        <v>23</v>
      </c>
      <c r="W27" s="10"/>
      <c r="X27" s="2" t="s">
        <v>1599</v>
      </c>
      <c r="Y27" s="2" t="s">
        <v>1600</v>
      </c>
      <c r="Z27" s="2" t="s">
        <v>1487</v>
      </c>
      <c r="AA27" s="2" t="s">
        <v>1539</v>
      </c>
      <c r="AB27" s="2" t="s">
        <v>1487</v>
      </c>
      <c r="AC27" s="2" t="s">
        <v>1487</v>
      </c>
      <c r="AD27" s="2" t="s">
        <v>1487</v>
      </c>
      <c r="AE27" s="162" t="s">
        <v>1487</v>
      </c>
    </row>
    <row r="28" spans="1:31" ht="15" customHeight="1" x14ac:dyDescent="0.2">
      <c r="A28" s="848">
        <v>7</v>
      </c>
      <c r="B28" s="160" t="s">
        <v>2061</v>
      </c>
      <c r="C28" s="2">
        <v>26</v>
      </c>
      <c r="D28" s="2">
        <v>11</v>
      </c>
      <c r="E28" s="2">
        <v>2</v>
      </c>
      <c r="F28" s="2">
        <v>13</v>
      </c>
      <c r="G28" s="2">
        <v>42</v>
      </c>
      <c r="H28" s="2">
        <v>49</v>
      </c>
      <c r="I28" s="162">
        <v>35</v>
      </c>
      <c r="J28" s="383">
        <f t="shared" si="3"/>
        <v>26</v>
      </c>
      <c r="K28" s="383">
        <f t="shared" si="4"/>
        <v>35</v>
      </c>
      <c r="L28" s="1138"/>
      <c r="M28" s="1139"/>
      <c r="N28" s="1139"/>
      <c r="O28" s="1140"/>
      <c r="Q28" s="855" t="s">
        <v>1787</v>
      </c>
      <c r="R28" s="2" t="s">
        <v>1493</v>
      </c>
      <c r="S28" s="2" t="s">
        <v>1207</v>
      </c>
      <c r="T28" s="2" t="s">
        <v>1642</v>
      </c>
      <c r="U28" s="2" t="s">
        <v>1210</v>
      </c>
      <c r="V28" s="2" t="s">
        <v>1603</v>
      </c>
      <c r="W28" s="2" t="s">
        <v>1487</v>
      </c>
      <c r="X28" s="10"/>
      <c r="Y28" s="2" t="s">
        <v>1490</v>
      </c>
      <c r="Z28" s="2" t="s">
        <v>1210</v>
      </c>
      <c r="AA28" s="2" t="s">
        <v>1207</v>
      </c>
      <c r="AB28" s="2" t="s">
        <v>1210</v>
      </c>
      <c r="AC28" s="2" t="s">
        <v>1490</v>
      </c>
      <c r="AD28" s="2" t="s">
        <v>1547</v>
      </c>
      <c r="AE28" s="162" t="s">
        <v>1494</v>
      </c>
    </row>
    <row r="29" spans="1:31" ht="15" customHeight="1" x14ac:dyDescent="0.2">
      <c r="A29" s="848">
        <v>8</v>
      </c>
      <c r="B29" s="160" t="s">
        <v>1808</v>
      </c>
      <c r="C29" s="2">
        <v>26</v>
      </c>
      <c r="D29" s="2">
        <v>11</v>
      </c>
      <c r="E29" s="2">
        <v>2</v>
      </c>
      <c r="F29" s="2">
        <v>13</v>
      </c>
      <c r="G29" s="2">
        <v>34</v>
      </c>
      <c r="H29" s="2">
        <v>40</v>
      </c>
      <c r="I29" s="162">
        <v>34</v>
      </c>
      <c r="J29" s="383">
        <f t="shared" si="3"/>
        <v>26</v>
      </c>
      <c r="K29" s="383">
        <f t="shared" si="4"/>
        <v>35</v>
      </c>
      <c r="L29" s="1138"/>
      <c r="M29" s="1139"/>
      <c r="N29" s="1139"/>
      <c r="O29" s="1140"/>
      <c r="Q29" s="855" t="s">
        <v>1788</v>
      </c>
      <c r="R29" s="2" t="s">
        <v>1643</v>
      </c>
      <c r="S29" s="2" t="s">
        <v>1597</v>
      </c>
      <c r="T29" s="2" t="s">
        <v>1539</v>
      </c>
      <c r="U29" s="2" t="s">
        <v>1495</v>
      </c>
      <c r="V29" s="2" t="s">
        <v>1603</v>
      </c>
      <c r="W29" s="2" t="s">
        <v>1602</v>
      </c>
      <c r="X29" s="2" t="s">
        <v>1489</v>
      </c>
      <c r="Y29" s="10"/>
      <c r="Z29" s="2" t="s">
        <v>844</v>
      </c>
      <c r="AA29" s="2" t="s">
        <v>1210</v>
      </c>
      <c r="AB29" s="2" t="s">
        <v>1488</v>
      </c>
      <c r="AC29" s="2" t="s">
        <v>1597</v>
      </c>
      <c r="AD29" s="2" t="s">
        <v>1488</v>
      </c>
      <c r="AE29" s="162" t="s">
        <v>1597</v>
      </c>
    </row>
    <row r="30" spans="1:31" ht="15" customHeight="1" x14ac:dyDescent="0.2">
      <c r="A30" s="848">
        <v>9</v>
      </c>
      <c r="B30" s="160" t="s">
        <v>1598</v>
      </c>
      <c r="C30" s="2">
        <v>26</v>
      </c>
      <c r="D30" s="2">
        <v>11</v>
      </c>
      <c r="E30" s="2">
        <v>5</v>
      </c>
      <c r="F30" s="2">
        <v>10</v>
      </c>
      <c r="G30" s="2">
        <v>40</v>
      </c>
      <c r="H30" s="2">
        <v>44</v>
      </c>
      <c r="I30" s="162">
        <v>34</v>
      </c>
      <c r="J30" s="383">
        <f t="shared" si="3"/>
        <v>26</v>
      </c>
      <c r="K30" s="383">
        <f t="shared" si="4"/>
        <v>38</v>
      </c>
      <c r="L30" s="1138"/>
      <c r="M30" s="1139"/>
      <c r="N30" s="1139"/>
      <c r="O30" s="1140"/>
      <c r="Q30" s="855" t="s">
        <v>322</v>
      </c>
      <c r="R30" s="2" t="s">
        <v>1487</v>
      </c>
      <c r="S30" s="2" t="s">
        <v>844</v>
      </c>
      <c r="T30" s="2" t="s">
        <v>1487</v>
      </c>
      <c r="U30" s="2" t="s">
        <v>1494</v>
      </c>
      <c r="V30" s="2" t="s">
        <v>1540</v>
      </c>
      <c r="W30" s="2" t="s">
        <v>844</v>
      </c>
      <c r="X30" s="2" t="s">
        <v>1600</v>
      </c>
      <c r="Y30" s="2" t="s">
        <v>1881</v>
      </c>
      <c r="Z30" s="10"/>
      <c r="AA30" s="2" t="s">
        <v>1488</v>
      </c>
      <c r="AB30" s="2" t="s">
        <v>1494</v>
      </c>
      <c r="AC30" s="2" t="s">
        <v>1602</v>
      </c>
      <c r="AD30" s="2" t="s">
        <v>1207</v>
      </c>
      <c r="AE30" s="162" t="s">
        <v>1540</v>
      </c>
    </row>
    <row r="31" spans="1:31" ht="15" customHeight="1" x14ac:dyDescent="0.2">
      <c r="A31" s="848">
        <v>10</v>
      </c>
      <c r="B31" s="160" t="s">
        <v>761</v>
      </c>
      <c r="C31" s="2">
        <v>26</v>
      </c>
      <c r="D31" s="2">
        <v>10</v>
      </c>
      <c r="E31" s="2">
        <v>6</v>
      </c>
      <c r="F31" s="2">
        <v>10</v>
      </c>
      <c r="G31" s="2">
        <v>47</v>
      </c>
      <c r="H31" s="2">
        <v>43</v>
      </c>
      <c r="I31" s="162">
        <v>32</v>
      </c>
      <c r="J31" s="383">
        <f t="shared" si="3"/>
        <v>26</v>
      </c>
      <c r="K31" s="383">
        <f t="shared" si="4"/>
        <v>36</v>
      </c>
      <c r="L31" s="1138"/>
      <c r="M31" s="1139"/>
      <c r="N31" s="1139"/>
      <c r="O31" s="1140"/>
      <c r="Q31" s="855" t="s">
        <v>514</v>
      </c>
      <c r="R31" s="2" t="s">
        <v>1546</v>
      </c>
      <c r="S31" s="2" t="s">
        <v>1490</v>
      </c>
      <c r="T31" s="2" t="s">
        <v>1546</v>
      </c>
      <c r="U31" s="2" t="s">
        <v>1600</v>
      </c>
      <c r="V31" s="2" t="s">
        <v>1603</v>
      </c>
      <c r="W31" s="2" t="s">
        <v>1490</v>
      </c>
      <c r="X31" s="2" t="s">
        <v>1540</v>
      </c>
      <c r="Y31" s="2" t="s">
        <v>844</v>
      </c>
      <c r="Z31" s="2" t="s">
        <v>1597</v>
      </c>
      <c r="AA31" s="10"/>
      <c r="AB31" s="2" t="s">
        <v>1602</v>
      </c>
      <c r="AC31" s="2" t="s">
        <v>628</v>
      </c>
      <c r="AD31" s="2" t="s">
        <v>844</v>
      </c>
      <c r="AE31" s="162" t="s">
        <v>844</v>
      </c>
    </row>
    <row r="32" spans="1:31" ht="15" customHeight="1" x14ac:dyDescent="0.2">
      <c r="A32" s="848">
        <v>11</v>
      </c>
      <c r="B32" s="160" t="s">
        <v>2163</v>
      </c>
      <c r="C32" s="2">
        <v>26</v>
      </c>
      <c r="D32" s="2">
        <v>7</v>
      </c>
      <c r="E32" s="2">
        <v>9</v>
      </c>
      <c r="F32" s="2">
        <v>10</v>
      </c>
      <c r="G32" s="2">
        <v>43</v>
      </c>
      <c r="H32" s="2">
        <v>46</v>
      </c>
      <c r="I32" s="162">
        <v>26</v>
      </c>
      <c r="J32" s="383">
        <f t="shared" si="3"/>
        <v>26</v>
      </c>
      <c r="K32" s="383">
        <f t="shared" si="4"/>
        <v>30</v>
      </c>
      <c r="L32" s="1138"/>
      <c r="M32" s="1139"/>
      <c r="N32" s="1139"/>
      <c r="O32" s="1140"/>
      <c r="Q32" s="855" t="s">
        <v>544</v>
      </c>
      <c r="R32" s="2" t="s">
        <v>1541</v>
      </c>
      <c r="S32" s="2" t="s">
        <v>1599</v>
      </c>
      <c r="T32" s="2" t="s">
        <v>1602</v>
      </c>
      <c r="U32" s="2" t="s">
        <v>844</v>
      </c>
      <c r="V32" s="2" t="s">
        <v>1487</v>
      </c>
      <c r="W32" s="2" t="s">
        <v>1642</v>
      </c>
      <c r="X32" s="2" t="s">
        <v>1207</v>
      </c>
      <c r="Y32" s="2" t="s">
        <v>1487</v>
      </c>
      <c r="Z32" s="2" t="s">
        <v>1599</v>
      </c>
      <c r="AA32" s="2" t="s">
        <v>1207</v>
      </c>
      <c r="AB32" s="10"/>
      <c r="AC32" s="2" t="s">
        <v>1488</v>
      </c>
      <c r="AD32" s="2" t="s">
        <v>1488</v>
      </c>
      <c r="AE32" s="162" t="s">
        <v>1207</v>
      </c>
    </row>
    <row r="33" spans="1:38" ht="15" customHeight="1" x14ac:dyDescent="0.2">
      <c r="A33" s="848">
        <v>12</v>
      </c>
      <c r="B33" s="160" t="s">
        <v>2138</v>
      </c>
      <c r="C33" s="2">
        <v>26</v>
      </c>
      <c r="D33" s="2">
        <v>8</v>
      </c>
      <c r="E33" s="2">
        <v>5</v>
      </c>
      <c r="F33" s="2">
        <v>13</v>
      </c>
      <c r="G33" s="2">
        <v>44</v>
      </c>
      <c r="H33" s="2">
        <v>41</v>
      </c>
      <c r="I33" s="162">
        <v>25</v>
      </c>
      <c r="J33" s="383">
        <f t="shared" si="3"/>
        <v>26</v>
      </c>
      <c r="K33" s="383">
        <f t="shared" si="4"/>
        <v>29</v>
      </c>
      <c r="L33" s="1138"/>
      <c r="M33" s="1139"/>
      <c r="N33" s="1139"/>
      <c r="O33" s="1140"/>
      <c r="Q33" s="855" t="s">
        <v>2136</v>
      </c>
      <c r="R33" s="2" t="s">
        <v>1487</v>
      </c>
      <c r="S33" s="2" t="s">
        <v>1494</v>
      </c>
      <c r="T33" s="2" t="s">
        <v>1210</v>
      </c>
      <c r="U33" s="2" t="s">
        <v>1642</v>
      </c>
      <c r="V33" s="2" t="s">
        <v>1539</v>
      </c>
      <c r="W33" s="2" t="s">
        <v>1643</v>
      </c>
      <c r="X33" s="2" t="s">
        <v>1603</v>
      </c>
      <c r="Y33" s="2" t="s">
        <v>1644</v>
      </c>
      <c r="Z33" s="2" t="s">
        <v>1210</v>
      </c>
      <c r="AA33" s="2" t="s">
        <v>1490</v>
      </c>
      <c r="AB33" s="2" t="s">
        <v>1488</v>
      </c>
      <c r="AC33" s="10"/>
      <c r="AD33" s="2" t="s">
        <v>1546</v>
      </c>
      <c r="AE33" s="162" t="s">
        <v>1597</v>
      </c>
    </row>
    <row r="34" spans="1:38" ht="15" customHeight="1" x14ac:dyDescent="0.2">
      <c r="A34" s="848">
        <v>13</v>
      </c>
      <c r="B34" s="160" t="s">
        <v>1094</v>
      </c>
      <c r="C34" s="2">
        <v>26</v>
      </c>
      <c r="D34" s="2">
        <v>4</v>
      </c>
      <c r="E34" s="2">
        <v>4</v>
      </c>
      <c r="F34" s="2">
        <v>18</v>
      </c>
      <c r="G34" s="2">
        <v>38</v>
      </c>
      <c r="H34" s="2">
        <v>65</v>
      </c>
      <c r="I34" s="162">
        <v>16</v>
      </c>
      <c r="J34" s="383">
        <f t="shared" si="3"/>
        <v>26</v>
      </c>
      <c r="K34" s="383">
        <f t="shared" si="4"/>
        <v>16</v>
      </c>
      <c r="L34" s="1138"/>
      <c r="M34" s="1139"/>
      <c r="N34" s="1139"/>
      <c r="O34" s="1140"/>
      <c r="Q34" s="855" t="s">
        <v>533</v>
      </c>
      <c r="R34" s="2" t="s">
        <v>1795</v>
      </c>
      <c r="S34" s="2" t="s">
        <v>1597</v>
      </c>
      <c r="T34" s="2" t="s">
        <v>1210</v>
      </c>
      <c r="U34" s="2" t="s">
        <v>1207</v>
      </c>
      <c r="V34" s="2" t="s">
        <v>1494</v>
      </c>
      <c r="W34" s="2" t="s">
        <v>1488</v>
      </c>
      <c r="X34" s="2" t="s">
        <v>844</v>
      </c>
      <c r="Y34" s="2" t="s">
        <v>1646</v>
      </c>
      <c r="Z34" s="2" t="s">
        <v>1493</v>
      </c>
      <c r="AA34" s="2" t="s">
        <v>1490</v>
      </c>
      <c r="AB34" s="2" t="s">
        <v>1539</v>
      </c>
      <c r="AC34" s="2" t="s">
        <v>1646</v>
      </c>
      <c r="AD34" s="10"/>
      <c r="AE34" s="162" t="s">
        <v>1493</v>
      </c>
    </row>
    <row r="35" spans="1:38" ht="15" customHeight="1" thickBot="1" x14ac:dyDescent="0.25">
      <c r="A35" s="849">
        <v>14</v>
      </c>
      <c r="B35" s="163" t="s">
        <v>2062</v>
      </c>
      <c r="C35" s="3">
        <v>26</v>
      </c>
      <c r="D35" s="3">
        <v>4</v>
      </c>
      <c r="E35" s="3">
        <v>3</v>
      </c>
      <c r="F35" s="3">
        <v>19</v>
      </c>
      <c r="G35" s="3">
        <v>29</v>
      </c>
      <c r="H35" s="3">
        <v>64</v>
      </c>
      <c r="I35" s="164">
        <v>14</v>
      </c>
      <c r="J35" s="383">
        <f t="shared" si="3"/>
        <v>26</v>
      </c>
      <c r="K35" s="383">
        <f t="shared" si="4"/>
        <v>15</v>
      </c>
      <c r="L35" s="1141"/>
      <c r="M35" s="1142"/>
      <c r="N35" s="1142"/>
      <c r="O35" s="1143"/>
      <c r="Q35" s="850" t="s">
        <v>2162</v>
      </c>
      <c r="R35" s="3" t="s">
        <v>1487</v>
      </c>
      <c r="S35" s="3" t="s">
        <v>1487</v>
      </c>
      <c r="T35" s="3" t="s">
        <v>1602</v>
      </c>
      <c r="U35" s="3" t="s">
        <v>628</v>
      </c>
      <c r="V35" s="3" t="s">
        <v>1597</v>
      </c>
      <c r="W35" s="3" t="s">
        <v>1490</v>
      </c>
      <c r="X35" s="3" t="s">
        <v>1597</v>
      </c>
      <c r="Y35" s="3" t="s">
        <v>1540</v>
      </c>
      <c r="Z35" s="3" t="s">
        <v>1489</v>
      </c>
      <c r="AA35" s="3" t="s">
        <v>1207</v>
      </c>
      <c r="AB35" s="3" t="s">
        <v>1539</v>
      </c>
      <c r="AC35" s="3" t="s">
        <v>844</v>
      </c>
      <c r="AD35" s="3" t="s">
        <v>1207</v>
      </c>
      <c r="AE35" s="15"/>
    </row>
    <row r="36" spans="1:38" ht="15" customHeight="1" x14ac:dyDescent="0.2">
      <c r="B36" s="157" t="s">
        <v>532</v>
      </c>
      <c r="C36" s="383">
        <f>SUM(C22:C35)</f>
        <v>364</v>
      </c>
      <c r="D36" s="383">
        <f t="shared" ref="D36:I36" si="5">SUM(D22:D35)</f>
        <v>152</v>
      </c>
      <c r="E36" s="383">
        <f t="shared" si="5"/>
        <v>60</v>
      </c>
      <c r="F36" s="383">
        <f t="shared" si="5"/>
        <v>152</v>
      </c>
      <c r="G36" s="383">
        <f t="shared" si="5"/>
        <v>581</v>
      </c>
      <c r="H36" s="383">
        <f t="shared" si="5"/>
        <v>581</v>
      </c>
      <c r="I36" s="383">
        <f t="shared" si="5"/>
        <v>486</v>
      </c>
      <c r="J36" s="383">
        <f t="shared" si="3"/>
        <v>364</v>
      </c>
      <c r="K36" s="383">
        <f t="shared" si="4"/>
        <v>516</v>
      </c>
    </row>
    <row r="37" spans="1:38" ht="15" customHeight="1" thickBot="1" x14ac:dyDescent="0.25"/>
    <row r="38" spans="1:38" ht="15" customHeight="1" thickBot="1" x14ac:dyDescent="0.25">
      <c r="A38" s="1375" t="s">
        <v>2434</v>
      </c>
      <c r="B38" s="1376"/>
      <c r="C38" s="1376"/>
      <c r="D38" s="1376"/>
      <c r="E38" s="1376"/>
      <c r="F38" s="1377"/>
      <c r="G38" s="1378" t="s">
        <v>2456</v>
      </c>
      <c r="H38" s="1379"/>
      <c r="I38" s="1380"/>
      <c r="L38" s="952" t="s">
        <v>538</v>
      </c>
      <c r="M38" s="953"/>
      <c r="N38" s="953"/>
      <c r="O38" s="954"/>
    </row>
    <row r="39" spans="1:38" ht="15" customHeight="1" thickBot="1" x14ac:dyDescent="0.25">
      <c r="A39" s="753" t="s">
        <v>496</v>
      </c>
      <c r="B39" s="758" t="s">
        <v>497</v>
      </c>
      <c r="C39" s="759" t="s">
        <v>498</v>
      </c>
      <c r="D39" s="759" t="s">
        <v>499</v>
      </c>
      <c r="E39" s="759" t="s">
        <v>500</v>
      </c>
      <c r="F39" s="759" t="s">
        <v>501</v>
      </c>
      <c r="G39" s="760" t="s">
        <v>502</v>
      </c>
      <c r="H39" s="760" t="s">
        <v>503</v>
      </c>
      <c r="I39" s="761" t="s">
        <v>504</v>
      </c>
      <c r="L39" s="955"/>
      <c r="M39" s="956"/>
      <c r="N39" s="956"/>
      <c r="O39" s="957"/>
      <c r="Q39" s="165" t="s">
        <v>2457</v>
      </c>
      <c r="R39" s="837" t="s">
        <v>241</v>
      </c>
      <c r="S39" s="837" t="s">
        <v>1196</v>
      </c>
      <c r="T39" s="837" t="s">
        <v>1503</v>
      </c>
      <c r="U39" s="837" t="s">
        <v>500</v>
      </c>
      <c r="V39" s="837" t="s">
        <v>1784</v>
      </c>
      <c r="W39" s="837" t="s">
        <v>242</v>
      </c>
      <c r="X39" s="837" t="s">
        <v>610</v>
      </c>
      <c r="Y39" s="837" t="s">
        <v>2089</v>
      </c>
      <c r="Z39" s="837" t="s">
        <v>544</v>
      </c>
      <c r="AA39" s="837" t="s">
        <v>1587</v>
      </c>
      <c r="AB39" s="837" t="s">
        <v>813</v>
      </c>
      <c r="AC39" s="838" t="s">
        <v>727</v>
      </c>
    </row>
    <row r="40" spans="1:38" ht="15" customHeight="1" x14ac:dyDescent="0.2">
      <c r="A40" s="757">
        <v>1</v>
      </c>
      <c r="B40" s="159" t="s">
        <v>1090</v>
      </c>
      <c r="C40" s="158">
        <v>22</v>
      </c>
      <c r="D40" s="158">
        <v>13</v>
      </c>
      <c r="E40" s="158">
        <v>6</v>
      </c>
      <c r="F40" s="158">
        <v>3</v>
      </c>
      <c r="G40" s="158">
        <v>43</v>
      </c>
      <c r="H40" s="158">
        <v>18</v>
      </c>
      <c r="I40" s="161">
        <v>45</v>
      </c>
      <c r="J40" s="383">
        <f t="shared" ref="J40:J52" si="6">D40+E40+F40</f>
        <v>22</v>
      </c>
      <c r="K40" s="383">
        <f t="shared" ref="K40:K52" si="7">D40*3+E40</f>
        <v>45</v>
      </c>
      <c r="L40" s="1135" t="s">
        <v>532</v>
      </c>
      <c r="M40" s="1136"/>
      <c r="N40" s="1136"/>
      <c r="O40" s="1137"/>
      <c r="Q40" s="858" t="s">
        <v>241</v>
      </c>
      <c r="R40" s="10"/>
      <c r="S40" s="2" t="s">
        <v>1602</v>
      </c>
      <c r="T40" s="2" t="s">
        <v>1642</v>
      </c>
      <c r="U40" s="2" t="s">
        <v>1488</v>
      </c>
      <c r="V40" s="2" t="s">
        <v>1210</v>
      </c>
      <c r="W40" s="2" t="s">
        <v>1600</v>
      </c>
      <c r="X40" s="2" t="s">
        <v>1210</v>
      </c>
      <c r="Y40" s="2" t="s">
        <v>24</v>
      </c>
      <c r="Z40" s="2" t="s">
        <v>1602</v>
      </c>
      <c r="AA40" s="2" t="s">
        <v>844</v>
      </c>
      <c r="AB40" s="2" t="s">
        <v>1602</v>
      </c>
      <c r="AC40" s="162" t="s">
        <v>1643</v>
      </c>
    </row>
    <row r="41" spans="1:38" ht="15" customHeight="1" x14ac:dyDescent="0.2">
      <c r="A41" s="755">
        <v>2</v>
      </c>
      <c r="B41" s="160" t="s">
        <v>1139</v>
      </c>
      <c r="C41" s="2">
        <v>22</v>
      </c>
      <c r="D41" s="2">
        <v>13</v>
      </c>
      <c r="E41" s="2">
        <v>5</v>
      </c>
      <c r="F41" s="2">
        <v>4</v>
      </c>
      <c r="G41" s="2">
        <v>45</v>
      </c>
      <c r="H41" s="2">
        <v>20</v>
      </c>
      <c r="I41" s="162">
        <v>44</v>
      </c>
      <c r="J41" s="383">
        <f t="shared" si="6"/>
        <v>22</v>
      </c>
      <c r="K41" s="383">
        <f t="shared" si="7"/>
        <v>44</v>
      </c>
      <c r="L41" s="1138"/>
      <c r="M41" s="1139"/>
      <c r="N41" s="1139"/>
      <c r="O41" s="1140"/>
      <c r="Q41" s="858" t="s">
        <v>1196</v>
      </c>
      <c r="R41" s="2" t="s">
        <v>1603</v>
      </c>
      <c r="S41" s="10"/>
      <c r="T41" s="2" t="s">
        <v>844</v>
      </c>
      <c r="U41" s="2" t="s">
        <v>1642</v>
      </c>
      <c r="V41" s="2" t="s">
        <v>1490</v>
      </c>
      <c r="W41" s="2" t="s">
        <v>844</v>
      </c>
      <c r="X41" s="2" t="s">
        <v>1905</v>
      </c>
      <c r="Y41" s="2" t="s">
        <v>1493</v>
      </c>
      <c r="Z41" s="2" t="s">
        <v>1644</v>
      </c>
      <c r="AA41" s="2" t="s">
        <v>1641</v>
      </c>
      <c r="AB41" s="2" t="s">
        <v>1490</v>
      </c>
      <c r="AC41" s="162" t="s">
        <v>1602</v>
      </c>
    </row>
    <row r="42" spans="1:38" ht="15" customHeight="1" x14ac:dyDescent="0.2">
      <c r="A42" s="755">
        <v>3</v>
      </c>
      <c r="B42" s="160" t="s">
        <v>2093</v>
      </c>
      <c r="C42" s="2">
        <v>22</v>
      </c>
      <c r="D42" s="2">
        <v>11</v>
      </c>
      <c r="E42" s="2">
        <v>7</v>
      </c>
      <c r="F42" s="2">
        <v>4</v>
      </c>
      <c r="G42" s="2">
        <v>51</v>
      </c>
      <c r="H42" s="2">
        <v>20</v>
      </c>
      <c r="I42" s="162">
        <v>40</v>
      </c>
      <c r="J42" s="383">
        <f t="shared" si="6"/>
        <v>22</v>
      </c>
      <c r="K42" s="383">
        <f t="shared" si="7"/>
        <v>40</v>
      </c>
      <c r="L42" s="1138"/>
      <c r="M42" s="1139"/>
      <c r="N42" s="1139"/>
      <c r="O42" s="1140"/>
      <c r="Q42" s="858" t="s">
        <v>1503</v>
      </c>
      <c r="R42" s="2" t="s">
        <v>1645</v>
      </c>
      <c r="S42" s="2" t="s">
        <v>1600</v>
      </c>
      <c r="T42" s="10"/>
      <c r="U42" s="2" t="s">
        <v>1207</v>
      </c>
      <c r="V42" s="2" t="s">
        <v>1490</v>
      </c>
      <c r="W42" s="2" t="s">
        <v>1597</v>
      </c>
      <c r="X42" s="2" t="s">
        <v>1602</v>
      </c>
      <c r="Y42" s="2" t="s">
        <v>1597</v>
      </c>
      <c r="Z42" s="2" t="s">
        <v>1644</v>
      </c>
      <c r="AA42" s="2" t="s">
        <v>1546</v>
      </c>
      <c r="AB42" s="2" t="s">
        <v>1210</v>
      </c>
      <c r="AC42" s="162" t="s">
        <v>1602</v>
      </c>
    </row>
    <row r="43" spans="1:38" ht="15" customHeight="1" x14ac:dyDescent="0.2">
      <c r="A43" s="755">
        <v>4</v>
      </c>
      <c r="B43" s="160" t="s">
        <v>1200</v>
      </c>
      <c r="C43" s="2">
        <v>22</v>
      </c>
      <c r="D43" s="2">
        <v>13</v>
      </c>
      <c r="E43" s="2">
        <v>1</v>
      </c>
      <c r="F43" s="2">
        <v>8</v>
      </c>
      <c r="G43" s="2">
        <v>50</v>
      </c>
      <c r="H43" s="2">
        <v>36</v>
      </c>
      <c r="I43" s="162">
        <v>40</v>
      </c>
      <c r="J43" s="383">
        <f t="shared" si="6"/>
        <v>22</v>
      </c>
      <c r="K43" s="383">
        <f t="shared" si="7"/>
        <v>40</v>
      </c>
      <c r="L43" s="1138"/>
      <c r="M43" s="1139"/>
      <c r="N43" s="1139"/>
      <c r="O43" s="1140"/>
      <c r="Q43" s="858" t="s">
        <v>500</v>
      </c>
      <c r="R43" s="2" t="s">
        <v>844</v>
      </c>
      <c r="S43" s="2" t="s">
        <v>1490</v>
      </c>
      <c r="T43" s="2" t="s">
        <v>1539</v>
      </c>
      <c r="U43" s="10"/>
      <c r="V43" s="2" t="s">
        <v>1493</v>
      </c>
      <c r="W43" s="2" t="s">
        <v>1494</v>
      </c>
      <c r="X43" s="2" t="s">
        <v>1490</v>
      </c>
      <c r="Y43" s="2" t="s">
        <v>1599</v>
      </c>
      <c r="Z43" s="2" t="s">
        <v>1487</v>
      </c>
      <c r="AA43" s="2" t="s">
        <v>1540</v>
      </c>
      <c r="AB43" s="2" t="s">
        <v>1207</v>
      </c>
      <c r="AC43" s="162" t="s">
        <v>1210</v>
      </c>
    </row>
    <row r="44" spans="1:38" ht="15" customHeight="1" x14ac:dyDescent="0.2">
      <c r="A44" s="755">
        <v>5</v>
      </c>
      <c r="B44" s="160" t="s">
        <v>1042</v>
      </c>
      <c r="C44" s="2">
        <v>22</v>
      </c>
      <c r="D44" s="2">
        <v>12</v>
      </c>
      <c r="E44" s="2">
        <v>3</v>
      </c>
      <c r="F44" s="2">
        <v>7</v>
      </c>
      <c r="G44" s="2">
        <v>48</v>
      </c>
      <c r="H44" s="2">
        <v>30</v>
      </c>
      <c r="I44" s="162">
        <v>39</v>
      </c>
      <c r="J44" s="383">
        <f t="shared" si="6"/>
        <v>22</v>
      </c>
      <c r="K44" s="383">
        <f t="shared" si="7"/>
        <v>39</v>
      </c>
      <c r="L44" s="1138"/>
      <c r="M44" s="1139"/>
      <c r="N44" s="1139"/>
      <c r="O44" s="1140"/>
      <c r="Q44" s="858" t="s">
        <v>1784</v>
      </c>
      <c r="R44" s="2" t="s">
        <v>1494</v>
      </c>
      <c r="S44" s="2" t="s">
        <v>1642</v>
      </c>
      <c r="T44" s="2" t="s">
        <v>1487</v>
      </c>
      <c r="U44" s="2" t="s">
        <v>1207</v>
      </c>
      <c r="V44" s="10"/>
      <c r="W44" s="2" t="s">
        <v>1539</v>
      </c>
      <c r="X44" s="2" t="s">
        <v>1540</v>
      </c>
      <c r="Y44" s="2" t="s">
        <v>1488</v>
      </c>
      <c r="Z44" s="2" t="s">
        <v>1487</v>
      </c>
      <c r="AA44" s="2" t="s">
        <v>1599</v>
      </c>
      <c r="AB44" s="2" t="s">
        <v>1210</v>
      </c>
      <c r="AC44" s="162" t="s">
        <v>1490</v>
      </c>
    </row>
    <row r="45" spans="1:38" ht="15" customHeight="1" x14ac:dyDescent="0.2">
      <c r="A45" s="755">
        <v>6</v>
      </c>
      <c r="B45" s="160" t="s">
        <v>1548</v>
      </c>
      <c r="C45" s="2">
        <v>22</v>
      </c>
      <c r="D45" s="2">
        <v>12</v>
      </c>
      <c r="E45" s="2">
        <v>2</v>
      </c>
      <c r="F45" s="2">
        <v>8</v>
      </c>
      <c r="G45" s="2">
        <v>62</v>
      </c>
      <c r="H45" s="2">
        <v>37</v>
      </c>
      <c r="I45" s="162">
        <v>38</v>
      </c>
      <c r="J45" s="383">
        <f t="shared" si="6"/>
        <v>22</v>
      </c>
      <c r="K45" s="383">
        <f t="shared" si="7"/>
        <v>38</v>
      </c>
      <c r="L45" s="1138"/>
      <c r="M45" s="1139"/>
      <c r="N45" s="1139"/>
      <c r="O45" s="1140"/>
      <c r="Q45" s="858" t="s">
        <v>242</v>
      </c>
      <c r="R45" s="2" t="s">
        <v>1490</v>
      </c>
      <c r="S45" s="2" t="s">
        <v>844</v>
      </c>
      <c r="T45" s="2" t="s">
        <v>1494</v>
      </c>
      <c r="U45" s="2" t="s">
        <v>1599</v>
      </c>
      <c r="V45" s="2" t="s">
        <v>1539</v>
      </c>
      <c r="W45" s="10"/>
      <c r="X45" s="2" t="s">
        <v>1495</v>
      </c>
      <c r="Y45" s="2" t="s">
        <v>1597</v>
      </c>
      <c r="Z45" s="2" t="s">
        <v>1546</v>
      </c>
      <c r="AA45" s="2" t="s">
        <v>844</v>
      </c>
      <c r="AB45" s="2" t="s">
        <v>1493</v>
      </c>
      <c r="AC45" s="162" t="s">
        <v>1210</v>
      </c>
    </row>
    <row r="46" spans="1:38" ht="15" customHeight="1" x14ac:dyDescent="0.2">
      <c r="A46" s="755">
        <v>7</v>
      </c>
      <c r="B46" s="160" t="s">
        <v>616</v>
      </c>
      <c r="C46" s="2">
        <v>22</v>
      </c>
      <c r="D46" s="2">
        <v>10</v>
      </c>
      <c r="E46" s="2">
        <v>4</v>
      </c>
      <c r="F46" s="2">
        <v>8</v>
      </c>
      <c r="G46" s="2">
        <v>35</v>
      </c>
      <c r="H46" s="2">
        <v>39</v>
      </c>
      <c r="I46" s="162">
        <v>34</v>
      </c>
      <c r="J46" s="383">
        <f t="shared" si="6"/>
        <v>22</v>
      </c>
      <c r="K46" s="383">
        <f t="shared" si="7"/>
        <v>34</v>
      </c>
      <c r="L46" s="1138"/>
      <c r="M46" s="1139"/>
      <c r="N46" s="1139"/>
      <c r="O46" s="1140"/>
      <c r="Q46" s="858" t="s">
        <v>610</v>
      </c>
      <c r="R46" s="2" t="s">
        <v>2458</v>
      </c>
      <c r="S46" s="2" t="s">
        <v>1493</v>
      </c>
      <c r="T46" s="2" t="s">
        <v>1546</v>
      </c>
      <c r="U46" s="2" t="s">
        <v>20</v>
      </c>
      <c r="V46" s="2" t="s">
        <v>104</v>
      </c>
      <c r="W46" s="2" t="s">
        <v>1488</v>
      </c>
      <c r="X46" s="10"/>
      <c r="Y46" s="2" t="s">
        <v>1642</v>
      </c>
      <c r="Z46" s="2" t="s">
        <v>1624</v>
      </c>
      <c r="AA46" s="2" t="s">
        <v>1493</v>
      </c>
      <c r="AB46" s="2" t="s">
        <v>1646</v>
      </c>
      <c r="AC46" s="162" t="s">
        <v>1207</v>
      </c>
    </row>
    <row r="47" spans="1:38" ht="15" customHeight="1" x14ac:dyDescent="0.2">
      <c r="A47" s="755">
        <v>8</v>
      </c>
      <c r="B47" s="160" t="s">
        <v>245</v>
      </c>
      <c r="C47" s="2">
        <v>22</v>
      </c>
      <c r="D47" s="2">
        <v>10</v>
      </c>
      <c r="E47" s="2">
        <v>3</v>
      </c>
      <c r="F47" s="2">
        <v>9</v>
      </c>
      <c r="G47" s="2">
        <v>42</v>
      </c>
      <c r="H47" s="2">
        <v>33</v>
      </c>
      <c r="I47" s="162">
        <v>33</v>
      </c>
      <c r="J47" s="383">
        <f t="shared" si="6"/>
        <v>22</v>
      </c>
      <c r="K47" s="383">
        <f t="shared" si="7"/>
        <v>33</v>
      </c>
      <c r="L47" s="1138"/>
      <c r="M47" s="1139"/>
      <c r="N47" s="1139"/>
      <c r="O47" s="1140"/>
      <c r="Q47" s="858" t="s">
        <v>2089</v>
      </c>
      <c r="R47" s="2" t="s">
        <v>628</v>
      </c>
      <c r="S47" s="2" t="s">
        <v>1546</v>
      </c>
      <c r="T47" s="2" t="s">
        <v>1210</v>
      </c>
      <c r="U47" s="2" t="s">
        <v>1602</v>
      </c>
      <c r="V47" s="2" t="s">
        <v>1210</v>
      </c>
      <c r="W47" s="2" t="s">
        <v>844</v>
      </c>
      <c r="X47" s="2" t="s">
        <v>1490</v>
      </c>
      <c r="Y47" s="10"/>
      <c r="Z47" s="2" t="s">
        <v>23</v>
      </c>
      <c r="AA47" s="2" t="s">
        <v>1207</v>
      </c>
      <c r="AB47" s="2" t="s">
        <v>1540</v>
      </c>
      <c r="AC47" s="162" t="s">
        <v>1597</v>
      </c>
      <c r="AK47" s="383" t="s">
        <v>532</v>
      </c>
      <c r="AL47" s="383" t="s">
        <v>532</v>
      </c>
    </row>
    <row r="48" spans="1:38" ht="15" customHeight="1" x14ac:dyDescent="0.2">
      <c r="A48" s="755">
        <v>9</v>
      </c>
      <c r="B48" s="160" t="s">
        <v>2204</v>
      </c>
      <c r="C48" s="2">
        <v>22</v>
      </c>
      <c r="D48" s="2">
        <v>8</v>
      </c>
      <c r="E48" s="2">
        <v>6</v>
      </c>
      <c r="F48" s="2">
        <v>8</v>
      </c>
      <c r="G48" s="2">
        <v>50</v>
      </c>
      <c r="H48" s="2">
        <v>33</v>
      </c>
      <c r="I48" s="162">
        <v>30</v>
      </c>
      <c r="J48" s="383">
        <f t="shared" si="6"/>
        <v>22</v>
      </c>
      <c r="K48" s="383">
        <f t="shared" si="7"/>
        <v>30</v>
      </c>
      <c r="L48" s="1138"/>
      <c r="M48" s="1139"/>
      <c r="N48" s="1139"/>
      <c r="O48" s="1140"/>
      <c r="Q48" s="858" t="s">
        <v>544</v>
      </c>
      <c r="R48" s="2" t="s">
        <v>1603</v>
      </c>
      <c r="S48" s="2" t="s">
        <v>1496</v>
      </c>
      <c r="T48" s="2" t="s">
        <v>1207</v>
      </c>
      <c r="U48" s="2" t="s">
        <v>1496</v>
      </c>
      <c r="V48" s="2" t="s">
        <v>1539</v>
      </c>
      <c r="W48" s="2" t="s">
        <v>1795</v>
      </c>
      <c r="X48" s="2" t="s">
        <v>1543</v>
      </c>
      <c r="Y48" s="2" t="s">
        <v>1496</v>
      </c>
      <c r="Z48" s="10"/>
      <c r="AA48" s="2" t="s">
        <v>1643</v>
      </c>
      <c r="AB48" s="2" t="s">
        <v>1496</v>
      </c>
      <c r="AC48" s="162" t="s">
        <v>1496</v>
      </c>
    </row>
    <row r="49" spans="1:30" ht="15" customHeight="1" x14ac:dyDescent="0.2">
      <c r="A49" s="755">
        <v>10</v>
      </c>
      <c r="B49" s="160" t="s">
        <v>1497</v>
      </c>
      <c r="C49" s="2">
        <v>22</v>
      </c>
      <c r="D49" s="2">
        <v>4</v>
      </c>
      <c r="E49" s="2">
        <v>1</v>
      </c>
      <c r="F49" s="2">
        <v>17</v>
      </c>
      <c r="G49" s="2">
        <v>22</v>
      </c>
      <c r="H49" s="2">
        <v>90</v>
      </c>
      <c r="I49" s="162">
        <v>13</v>
      </c>
      <c r="J49" s="383">
        <f t="shared" si="6"/>
        <v>22</v>
      </c>
      <c r="K49" s="383">
        <f t="shared" si="7"/>
        <v>13</v>
      </c>
      <c r="L49" s="1138"/>
      <c r="M49" s="1139"/>
      <c r="N49" s="1139"/>
      <c r="O49" s="1140"/>
      <c r="Q49" s="858" t="s">
        <v>1587</v>
      </c>
      <c r="R49" s="2" t="s">
        <v>844</v>
      </c>
      <c r="S49" s="2" t="s">
        <v>1602</v>
      </c>
      <c r="T49" s="2" t="s">
        <v>1207</v>
      </c>
      <c r="U49" s="2" t="s">
        <v>1488</v>
      </c>
      <c r="V49" s="2" t="s">
        <v>1539</v>
      </c>
      <c r="W49" s="2" t="s">
        <v>24</v>
      </c>
      <c r="X49" s="2" t="s">
        <v>1543</v>
      </c>
      <c r="Y49" s="2" t="s">
        <v>1599</v>
      </c>
      <c r="Z49" s="2" t="s">
        <v>355</v>
      </c>
      <c r="AA49" s="10"/>
      <c r="AB49" s="2" t="s">
        <v>1543</v>
      </c>
      <c r="AC49" s="162" t="s">
        <v>1496</v>
      </c>
    </row>
    <row r="50" spans="1:30" ht="15" customHeight="1" x14ac:dyDescent="0.2">
      <c r="A50" s="755">
        <v>11</v>
      </c>
      <c r="B50" s="160" t="s">
        <v>1589</v>
      </c>
      <c r="C50" s="2">
        <v>22</v>
      </c>
      <c r="D50" s="2">
        <v>2</v>
      </c>
      <c r="E50" s="2">
        <v>4</v>
      </c>
      <c r="F50" s="2">
        <v>16</v>
      </c>
      <c r="G50" s="2">
        <v>19</v>
      </c>
      <c r="H50" s="2">
        <v>65</v>
      </c>
      <c r="I50" s="162">
        <v>10</v>
      </c>
      <c r="J50" s="383">
        <f t="shared" si="6"/>
        <v>22</v>
      </c>
      <c r="K50" s="383">
        <f t="shared" si="7"/>
        <v>10</v>
      </c>
      <c r="L50" s="1138"/>
      <c r="M50" s="1139"/>
      <c r="N50" s="1139"/>
      <c r="O50" s="1140"/>
      <c r="Q50" s="858" t="s">
        <v>813</v>
      </c>
      <c r="R50" s="2" t="s">
        <v>844</v>
      </c>
      <c r="S50" s="2" t="s">
        <v>355</v>
      </c>
      <c r="T50" s="2" t="s">
        <v>1600</v>
      </c>
      <c r="U50" s="2" t="s">
        <v>1207</v>
      </c>
      <c r="V50" s="2" t="s">
        <v>1494</v>
      </c>
      <c r="W50" s="2" t="s">
        <v>1488</v>
      </c>
      <c r="X50" s="2" t="s">
        <v>1487</v>
      </c>
      <c r="Y50" s="2" t="s">
        <v>1207</v>
      </c>
      <c r="Z50" s="2" t="s">
        <v>1540</v>
      </c>
      <c r="AA50" s="2" t="s">
        <v>1644</v>
      </c>
      <c r="AB50" s="10"/>
      <c r="AC50" s="162" t="s">
        <v>1210</v>
      </c>
    </row>
    <row r="51" spans="1:30" ht="15" customHeight="1" thickBot="1" x14ac:dyDescent="0.25">
      <c r="A51" s="756">
        <v>12</v>
      </c>
      <c r="B51" s="163" t="s">
        <v>244</v>
      </c>
      <c r="C51" s="3">
        <v>22</v>
      </c>
      <c r="D51" s="3">
        <v>3</v>
      </c>
      <c r="E51" s="3">
        <v>0</v>
      </c>
      <c r="F51" s="3">
        <v>19</v>
      </c>
      <c r="G51" s="3">
        <v>20</v>
      </c>
      <c r="H51" s="3">
        <v>66</v>
      </c>
      <c r="I51" s="164">
        <v>9</v>
      </c>
      <c r="J51" s="383">
        <f t="shared" si="6"/>
        <v>22</v>
      </c>
      <c r="K51" s="383">
        <f t="shared" si="7"/>
        <v>9</v>
      </c>
      <c r="L51" s="1141"/>
      <c r="M51" s="1142"/>
      <c r="N51" s="1142"/>
      <c r="O51" s="1143"/>
      <c r="Q51" s="753" t="s">
        <v>727</v>
      </c>
      <c r="R51" s="3" t="s">
        <v>1602</v>
      </c>
      <c r="S51" s="3" t="s">
        <v>1207</v>
      </c>
      <c r="T51" s="3" t="s">
        <v>1207</v>
      </c>
      <c r="U51" s="3" t="s">
        <v>1493</v>
      </c>
      <c r="V51" s="3" t="s">
        <v>1599</v>
      </c>
      <c r="W51" s="3" t="s">
        <v>1487</v>
      </c>
      <c r="X51" s="3" t="s">
        <v>1646</v>
      </c>
      <c r="Y51" s="3" t="s">
        <v>1602</v>
      </c>
      <c r="Z51" s="3" t="s">
        <v>1644</v>
      </c>
      <c r="AA51" s="3" t="s">
        <v>1494</v>
      </c>
      <c r="AB51" s="3" t="s">
        <v>1603</v>
      </c>
      <c r="AC51" s="15"/>
    </row>
    <row r="52" spans="1:30" ht="15" customHeight="1" x14ac:dyDescent="0.2">
      <c r="C52" s="383">
        <f t="shared" ref="C52:I52" si="8">SUM(C40:C51)</f>
        <v>264</v>
      </c>
      <c r="D52" s="383">
        <f t="shared" si="8"/>
        <v>111</v>
      </c>
      <c r="E52" s="383">
        <f t="shared" si="8"/>
        <v>42</v>
      </c>
      <c r="F52" s="383">
        <f t="shared" si="8"/>
        <v>111</v>
      </c>
      <c r="G52" s="383">
        <f t="shared" si="8"/>
        <v>487</v>
      </c>
      <c r="H52" s="383">
        <f t="shared" si="8"/>
        <v>487</v>
      </c>
      <c r="I52" s="383">
        <f t="shared" si="8"/>
        <v>375</v>
      </c>
      <c r="J52" s="383">
        <f t="shared" si="6"/>
        <v>264</v>
      </c>
      <c r="K52" s="383">
        <f t="shared" si="7"/>
        <v>375</v>
      </c>
    </row>
    <row r="53" spans="1:30" ht="15" customHeight="1" thickBot="1" x14ac:dyDescent="0.25"/>
    <row r="54" spans="1:30" ht="15" customHeight="1" thickBot="1" x14ac:dyDescent="0.25">
      <c r="A54" s="1389" t="s">
        <v>2435</v>
      </c>
      <c r="B54" s="1390"/>
      <c r="C54" s="1390"/>
      <c r="D54" s="1390"/>
      <c r="E54" s="1390"/>
      <c r="F54" s="1391"/>
      <c r="G54" s="1386" t="s">
        <v>2456</v>
      </c>
      <c r="H54" s="1387"/>
      <c r="I54" s="1388"/>
      <c r="L54" s="952" t="s">
        <v>538</v>
      </c>
      <c r="M54" s="953"/>
      <c r="N54" s="953"/>
      <c r="O54" s="954"/>
    </row>
    <row r="55" spans="1:30" ht="15" customHeight="1" thickBot="1" x14ac:dyDescent="0.25">
      <c r="A55" s="741" t="s">
        <v>496</v>
      </c>
      <c r="B55" s="747" t="s">
        <v>497</v>
      </c>
      <c r="C55" s="748" t="s">
        <v>498</v>
      </c>
      <c r="D55" s="748" t="s">
        <v>499</v>
      </c>
      <c r="E55" s="748" t="s">
        <v>500</v>
      </c>
      <c r="F55" s="748" t="s">
        <v>501</v>
      </c>
      <c r="G55" s="749" t="s">
        <v>502</v>
      </c>
      <c r="H55" s="749" t="s">
        <v>503</v>
      </c>
      <c r="I55" s="750" t="s">
        <v>504</v>
      </c>
      <c r="L55" s="955"/>
      <c r="M55" s="956"/>
      <c r="N55" s="956"/>
      <c r="O55" s="957"/>
      <c r="Q55" s="165" t="s">
        <v>2457</v>
      </c>
      <c r="R55" s="836" t="s">
        <v>503</v>
      </c>
      <c r="S55" s="836" t="s">
        <v>541</v>
      </c>
      <c r="T55" s="836" t="s">
        <v>901</v>
      </c>
      <c r="U55" s="836" t="s">
        <v>902</v>
      </c>
      <c r="V55" s="836" t="s">
        <v>1178</v>
      </c>
      <c r="W55" s="836" t="s">
        <v>514</v>
      </c>
      <c r="X55" s="836" t="s">
        <v>501</v>
      </c>
      <c r="Y55" s="836" t="s">
        <v>544</v>
      </c>
      <c r="Z55" s="836" t="s">
        <v>769</v>
      </c>
      <c r="AA55" s="836" t="s">
        <v>1313</v>
      </c>
      <c r="AB55" s="836" t="s">
        <v>153</v>
      </c>
      <c r="AC55" s="836" t="s">
        <v>1306</v>
      </c>
      <c r="AD55" s="860" t="s">
        <v>1214</v>
      </c>
    </row>
    <row r="56" spans="1:30" ht="15" customHeight="1" x14ac:dyDescent="0.2">
      <c r="A56" s="746">
        <v>1</v>
      </c>
      <c r="B56" s="239" t="s">
        <v>767</v>
      </c>
      <c r="C56" s="240">
        <v>24</v>
      </c>
      <c r="D56" s="240">
        <v>19</v>
      </c>
      <c r="E56" s="240">
        <v>2</v>
      </c>
      <c r="F56" s="240">
        <v>3</v>
      </c>
      <c r="G56" s="240">
        <v>65</v>
      </c>
      <c r="H56" s="240">
        <v>30</v>
      </c>
      <c r="I56" s="241">
        <v>59</v>
      </c>
      <c r="J56" s="383">
        <f t="shared" ref="J56:J69" si="9">D56+E56+F56</f>
        <v>24</v>
      </c>
      <c r="K56" s="383">
        <f t="shared" ref="K56:K69" si="10">D56*3+E56</f>
        <v>59</v>
      </c>
      <c r="L56" s="1135" t="s">
        <v>532</v>
      </c>
      <c r="M56" s="1136"/>
      <c r="N56" s="1136"/>
      <c r="O56" s="1137"/>
      <c r="Q56" s="859" t="s">
        <v>503</v>
      </c>
      <c r="R56" s="10"/>
      <c r="S56" s="2" t="s">
        <v>1642</v>
      </c>
      <c r="T56" s="2" t="s">
        <v>1601</v>
      </c>
      <c r="U56" s="2" t="s">
        <v>1795</v>
      </c>
      <c r="V56" s="2" t="s">
        <v>1644</v>
      </c>
      <c r="W56" s="2" t="s">
        <v>1487</v>
      </c>
      <c r="X56" s="2" t="s">
        <v>1487</v>
      </c>
      <c r="Y56" s="2" t="s">
        <v>1795</v>
      </c>
      <c r="Z56" s="2" t="s">
        <v>1603</v>
      </c>
      <c r="AA56" s="2" t="s">
        <v>1642</v>
      </c>
      <c r="AB56" s="2" t="s">
        <v>1210</v>
      </c>
      <c r="AC56" s="2" t="s">
        <v>844</v>
      </c>
      <c r="AD56" s="162" t="s">
        <v>1488</v>
      </c>
    </row>
    <row r="57" spans="1:30" ht="15" customHeight="1" x14ac:dyDescent="0.2">
      <c r="A57" s="744">
        <v>2</v>
      </c>
      <c r="B57" s="242" t="s">
        <v>558</v>
      </c>
      <c r="C57" s="2">
        <v>24</v>
      </c>
      <c r="D57" s="2">
        <v>14</v>
      </c>
      <c r="E57" s="2">
        <v>1</v>
      </c>
      <c r="F57" s="2">
        <v>9</v>
      </c>
      <c r="G57" s="2">
        <v>60</v>
      </c>
      <c r="H57" s="2">
        <v>43</v>
      </c>
      <c r="I57" s="162">
        <v>43</v>
      </c>
      <c r="J57" s="383">
        <f t="shared" si="9"/>
        <v>24</v>
      </c>
      <c r="K57" s="383">
        <f t="shared" si="10"/>
        <v>43</v>
      </c>
      <c r="L57" s="1138"/>
      <c r="M57" s="1139"/>
      <c r="N57" s="1139"/>
      <c r="O57" s="1140"/>
      <c r="Q57" s="859" t="s">
        <v>541</v>
      </c>
      <c r="R57" s="2" t="s">
        <v>363</v>
      </c>
      <c r="S57" s="10"/>
      <c r="T57" s="2" t="s">
        <v>1602</v>
      </c>
      <c r="U57" s="2" t="s">
        <v>1597</v>
      </c>
      <c r="V57" s="2" t="s">
        <v>1493</v>
      </c>
      <c r="W57" s="2" t="s">
        <v>1489</v>
      </c>
      <c r="X57" s="2" t="s">
        <v>1207</v>
      </c>
      <c r="Y57" s="2" t="s">
        <v>1642</v>
      </c>
      <c r="Z57" s="2" t="s">
        <v>1597</v>
      </c>
      <c r="AA57" s="2" t="s">
        <v>1543</v>
      </c>
      <c r="AB57" s="2" t="s">
        <v>1488</v>
      </c>
      <c r="AC57" s="2" t="s">
        <v>844</v>
      </c>
      <c r="AD57" s="162" t="s">
        <v>1210</v>
      </c>
    </row>
    <row r="58" spans="1:30" ht="15" customHeight="1" x14ac:dyDescent="0.2">
      <c r="A58" s="744">
        <v>3</v>
      </c>
      <c r="B58" s="242" t="s">
        <v>2123</v>
      </c>
      <c r="C58" s="2">
        <v>24</v>
      </c>
      <c r="D58" s="2">
        <v>14</v>
      </c>
      <c r="E58" s="2">
        <v>1</v>
      </c>
      <c r="F58" s="2">
        <v>9</v>
      </c>
      <c r="G58" s="2">
        <v>60</v>
      </c>
      <c r="H58" s="2">
        <v>49</v>
      </c>
      <c r="I58" s="162">
        <v>43</v>
      </c>
      <c r="J58" s="383">
        <f t="shared" si="9"/>
        <v>24</v>
      </c>
      <c r="K58" s="383">
        <f t="shared" si="10"/>
        <v>43</v>
      </c>
      <c r="L58" s="1138"/>
      <c r="M58" s="1139"/>
      <c r="N58" s="1139"/>
      <c r="O58" s="1140"/>
      <c r="Q58" s="859" t="s">
        <v>901</v>
      </c>
      <c r="R58" s="2" t="s">
        <v>1207</v>
      </c>
      <c r="S58" s="2" t="s">
        <v>1642</v>
      </c>
      <c r="T58" s="10"/>
      <c r="U58" s="2" t="s">
        <v>1493</v>
      </c>
      <c r="V58" s="2" t="s">
        <v>1597</v>
      </c>
      <c r="W58" s="2" t="s">
        <v>1210</v>
      </c>
      <c r="X58" s="2" t="s">
        <v>1210</v>
      </c>
      <c r="Y58" s="2" t="s">
        <v>1600</v>
      </c>
      <c r="Z58" s="2" t="s">
        <v>1642</v>
      </c>
      <c r="AA58" s="2" t="s">
        <v>1493</v>
      </c>
      <c r="AB58" s="2" t="s">
        <v>1493</v>
      </c>
      <c r="AC58" s="2" t="s">
        <v>844</v>
      </c>
      <c r="AD58" s="162" t="s">
        <v>1539</v>
      </c>
    </row>
    <row r="59" spans="1:30" ht="15" customHeight="1" x14ac:dyDescent="0.2">
      <c r="A59" s="744">
        <v>4</v>
      </c>
      <c r="B59" s="242" t="s">
        <v>708</v>
      </c>
      <c r="C59" s="2">
        <v>24</v>
      </c>
      <c r="D59" s="2">
        <v>12</v>
      </c>
      <c r="E59" s="2">
        <v>6</v>
      </c>
      <c r="F59" s="2">
        <v>6</v>
      </c>
      <c r="G59" s="2">
        <v>59</v>
      </c>
      <c r="H59" s="2">
        <v>45</v>
      </c>
      <c r="I59" s="162">
        <v>42</v>
      </c>
      <c r="J59" s="383">
        <f t="shared" si="9"/>
        <v>24</v>
      </c>
      <c r="K59" s="383">
        <f t="shared" si="10"/>
        <v>42</v>
      </c>
      <c r="L59" s="1138"/>
      <c r="M59" s="1139"/>
      <c r="N59" s="1139"/>
      <c r="O59" s="1140"/>
      <c r="Q59" s="859" t="s">
        <v>902</v>
      </c>
      <c r="R59" s="2" t="s">
        <v>1600</v>
      </c>
      <c r="S59" s="2" t="s">
        <v>1600</v>
      </c>
      <c r="T59" s="2" t="s">
        <v>1597</v>
      </c>
      <c r="U59" s="10"/>
      <c r="V59" s="2" t="s">
        <v>1494</v>
      </c>
      <c r="W59" s="2" t="s">
        <v>1489</v>
      </c>
      <c r="X59" s="2" t="s">
        <v>1489</v>
      </c>
      <c r="Y59" s="2" t="s">
        <v>1646</v>
      </c>
      <c r="Z59" s="2" t="s">
        <v>1491</v>
      </c>
      <c r="AA59" s="2" t="s">
        <v>1210</v>
      </c>
      <c r="AB59" s="2" t="s">
        <v>1493</v>
      </c>
      <c r="AC59" s="2" t="s">
        <v>1210</v>
      </c>
      <c r="AD59" s="162" t="s">
        <v>1601</v>
      </c>
    </row>
    <row r="60" spans="1:30" ht="15" customHeight="1" x14ac:dyDescent="0.2">
      <c r="A60" s="744">
        <v>5</v>
      </c>
      <c r="B60" s="242" t="s">
        <v>906</v>
      </c>
      <c r="C60" s="2">
        <v>24</v>
      </c>
      <c r="D60" s="2">
        <v>11</v>
      </c>
      <c r="E60" s="2">
        <v>3</v>
      </c>
      <c r="F60" s="2">
        <v>10</v>
      </c>
      <c r="G60" s="2">
        <v>52</v>
      </c>
      <c r="H60" s="2">
        <v>47</v>
      </c>
      <c r="I60" s="162">
        <v>36</v>
      </c>
      <c r="J60" s="383">
        <f t="shared" si="9"/>
        <v>24</v>
      </c>
      <c r="K60" s="383">
        <f t="shared" si="10"/>
        <v>36</v>
      </c>
      <c r="L60" s="1138"/>
      <c r="M60" s="1139"/>
      <c r="N60" s="1139"/>
      <c r="O60" s="1140"/>
      <c r="Q60" s="859" t="s">
        <v>1178</v>
      </c>
      <c r="R60" s="2" t="s">
        <v>1603</v>
      </c>
      <c r="S60" s="2" t="s">
        <v>1597</v>
      </c>
      <c r="T60" s="2" t="s">
        <v>1488</v>
      </c>
      <c r="U60" s="2" t="s">
        <v>844</v>
      </c>
      <c r="V60" s="10"/>
      <c r="W60" s="2" t="s">
        <v>1602</v>
      </c>
      <c r="X60" s="2" t="s">
        <v>1539</v>
      </c>
      <c r="Y60" s="2" t="s">
        <v>1597</v>
      </c>
      <c r="Z60" s="2" t="s">
        <v>1210</v>
      </c>
      <c r="AA60" s="2" t="s">
        <v>1602</v>
      </c>
      <c r="AB60" s="2" t="s">
        <v>1797</v>
      </c>
      <c r="AC60" s="2" t="s">
        <v>1210</v>
      </c>
      <c r="AD60" s="162" t="s">
        <v>1493</v>
      </c>
    </row>
    <row r="61" spans="1:30" ht="15" customHeight="1" x14ac:dyDescent="0.2">
      <c r="A61" s="744">
        <v>6</v>
      </c>
      <c r="B61" s="242" t="s">
        <v>1518</v>
      </c>
      <c r="C61" s="2">
        <v>24</v>
      </c>
      <c r="D61" s="2">
        <v>9</v>
      </c>
      <c r="E61" s="2">
        <v>7</v>
      </c>
      <c r="F61" s="2">
        <v>8</v>
      </c>
      <c r="G61" s="2">
        <v>48</v>
      </c>
      <c r="H61" s="2">
        <v>43</v>
      </c>
      <c r="I61" s="162">
        <v>34</v>
      </c>
      <c r="J61" s="383">
        <f t="shared" si="9"/>
        <v>24</v>
      </c>
      <c r="K61" s="383">
        <f t="shared" si="10"/>
        <v>34</v>
      </c>
      <c r="L61" s="1138"/>
      <c r="M61" s="1139"/>
      <c r="N61" s="1139"/>
      <c r="O61" s="1140"/>
      <c r="Q61" s="859" t="s">
        <v>501</v>
      </c>
      <c r="R61" s="2" t="s">
        <v>1210</v>
      </c>
      <c r="S61" s="2" t="s">
        <v>1795</v>
      </c>
      <c r="T61" s="2" t="s">
        <v>1643</v>
      </c>
      <c r="U61" s="2" t="s">
        <v>1597</v>
      </c>
      <c r="V61" s="2" t="s">
        <v>1539</v>
      </c>
      <c r="W61" s="10"/>
      <c r="X61" s="2" t="s">
        <v>1487</v>
      </c>
      <c r="Y61" s="2" t="s">
        <v>1488</v>
      </c>
      <c r="Z61" s="2" t="s">
        <v>1642</v>
      </c>
      <c r="AA61" s="2" t="s">
        <v>1597</v>
      </c>
      <c r="AB61" s="2" t="s">
        <v>1210</v>
      </c>
      <c r="AC61" s="2" t="s">
        <v>1487</v>
      </c>
      <c r="AD61" s="162" t="s">
        <v>1487</v>
      </c>
    </row>
    <row r="62" spans="1:30" ht="15" customHeight="1" x14ac:dyDescent="0.2">
      <c r="A62" s="744">
        <v>7</v>
      </c>
      <c r="B62" s="242" t="s">
        <v>1314</v>
      </c>
      <c r="C62" s="2">
        <v>24</v>
      </c>
      <c r="D62" s="2">
        <v>7</v>
      </c>
      <c r="E62" s="2">
        <v>10</v>
      </c>
      <c r="F62" s="2">
        <v>7</v>
      </c>
      <c r="G62" s="2">
        <v>43</v>
      </c>
      <c r="H62" s="2">
        <v>42</v>
      </c>
      <c r="I62" s="162">
        <v>31</v>
      </c>
      <c r="J62" s="383">
        <f t="shared" si="9"/>
        <v>24</v>
      </c>
      <c r="K62" s="383">
        <f t="shared" si="10"/>
        <v>31</v>
      </c>
      <c r="L62" s="1138"/>
      <c r="M62" s="1139"/>
      <c r="N62" s="1139"/>
      <c r="O62" s="1140"/>
      <c r="Q62" s="859" t="s">
        <v>514</v>
      </c>
      <c r="R62" s="2" t="s">
        <v>1488</v>
      </c>
      <c r="S62" s="2" t="s">
        <v>1489</v>
      </c>
      <c r="T62" s="2" t="s">
        <v>1600</v>
      </c>
      <c r="U62" s="2" t="s">
        <v>1599</v>
      </c>
      <c r="V62" s="2" t="s">
        <v>1487</v>
      </c>
      <c r="W62" s="2" t="s">
        <v>1487</v>
      </c>
      <c r="X62" s="10"/>
      <c r="Y62" s="2" t="s">
        <v>1493</v>
      </c>
      <c r="Z62" s="2" t="s">
        <v>1642</v>
      </c>
      <c r="AA62" s="2" t="s">
        <v>1603</v>
      </c>
      <c r="AB62" s="2" t="s">
        <v>1539</v>
      </c>
      <c r="AC62" s="2" t="s">
        <v>1599</v>
      </c>
      <c r="AD62" s="162" t="s">
        <v>1207</v>
      </c>
    </row>
    <row r="63" spans="1:30" ht="15" customHeight="1" x14ac:dyDescent="0.2">
      <c r="A63" s="744">
        <v>8</v>
      </c>
      <c r="B63" s="242" t="s">
        <v>529</v>
      </c>
      <c r="C63" s="2">
        <v>24</v>
      </c>
      <c r="D63" s="2">
        <v>8</v>
      </c>
      <c r="E63" s="2">
        <v>6</v>
      </c>
      <c r="F63" s="2">
        <v>10</v>
      </c>
      <c r="G63" s="2">
        <v>42</v>
      </c>
      <c r="H63" s="2">
        <v>47</v>
      </c>
      <c r="I63" s="162">
        <v>30</v>
      </c>
      <c r="J63" s="383">
        <f t="shared" si="9"/>
        <v>24</v>
      </c>
      <c r="K63" s="383">
        <f t="shared" si="10"/>
        <v>30</v>
      </c>
      <c r="L63" s="1138"/>
      <c r="M63" s="1139"/>
      <c r="N63" s="1139"/>
      <c r="O63" s="1140"/>
      <c r="Q63" s="859" t="s">
        <v>544</v>
      </c>
      <c r="R63" s="2" t="s">
        <v>1539</v>
      </c>
      <c r="S63" s="2" t="s">
        <v>628</v>
      </c>
      <c r="T63" s="2" t="s">
        <v>1600</v>
      </c>
      <c r="U63" s="2" t="s">
        <v>1599</v>
      </c>
      <c r="V63" s="2" t="s">
        <v>1493</v>
      </c>
      <c r="W63" s="2" t="s">
        <v>1207</v>
      </c>
      <c r="X63" s="2" t="s">
        <v>1487</v>
      </c>
      <c r="Y63" s="10"/>
      <c r="Z63" s="2" t="s">
        <v>1489</v>
      </c>
      <c r="AA63" s="2" t="s">
        <v>1489</v>
      </c>
      <c r="AB63" s="2" t="s">
        <v>1881</v>
      </c>
      <c r="AC63" s="2" t="s">
        <v>1881</v>
      </c>
      <c r="AD63" s="162" t="s">
        <v>1207</v>
      </c>
    </row>
    <row r="64" spans="1:30" ht="15" customHeight="1" x14ac:dyDescent="0.2">
      <c r="A64" s="744">
        <v>9</v>
      </c>
      <c r="B64" s="242" t="s">
        <v>1923</v>
      </c>
      <c r="C64" s="2">
        <v>24</v>
      </c>
      <c r="D64" s="2">
        <v>7</v>
      </c>
      <c r="E64" s="2">
        <v>8</v>
      </c>
      <c r="F64" s="2">
        <v>9</v>
      </c>
      <c r="G64" s="2">
        <v>33</v>
      </c>
      <c r="H64" s="2">
        <v>41</v>
      </c>
      <c r="I64" s="162">
        <v>29</v>
      </c>
      <c r="J64" s="383">
        <f t="shared" si="9"/>
        <v>24</v>
      </c>
      <c r="K64" s="383">
        <f t="shared" si="10"/>
        <v>29</v>
      </c>
      <c r="L64" s="1138"/>
      <c r="M64" s="1139"/>
      <c r="N64" s="1139"/>
      <c r="O64" s="1140"/>
      <c r="Q64" s="859" t="s">
        <v>769</v>
      </c>
      <c r="R64" s="2" t="s">
        <v>1490</v>
      </c>
      <c r="S64" s="2" t="s">
        <v>1493</v>
      </c>
      <c r="T64" s="2" t="s">
        <v>1493</v>
      </c>
      <c r="U64" s="2" t="s">
        <v>1494</v>
      </c>
      <c r="V64" s="2" t="s">
        <v>1644</v>
      </c>
      <c r="W64" s="2" t="s">
        <v>1540</v>
      </c>
      <c r="X64" s="2" t="s">
        <v>628</v>
      </c>
      <c r="Y64" s="2" t="s">
        <v>1490</v>
      </c>
      <c r="Z64" s="10"/>
      <c r="AA64" s="2" t="s">
        <v>844</v>
      </c>
      <c r="AB64" s="2" t="s">
        <v>844</v>
      </c>
      <c r="AC64" s="2" t="s">
        <v>1210</v>
      </c>
      <c r="AD64" s="162" t="s">
        <v>1600</v>
      </c>
    </row>
    <row r="65" spans="1:30" ht="15" customHeight="1" x14ac:dyDescent="0.2">
      <c r="A65" s="744">
        <v>10</v>
      </c>
      <c r="B65" s="242" t="s">
        <v>1307</v>
      </c>
      <c r="C65" s="2">
        <v>24</v>
      </c>
      <c r="D65" s="2">
        <v>7</v>
      </c>
      <c r="E65" s="2">
        <v>4</v>
      </c>
      <c r="F65" s="2">
        <v>13</v>
      </c>
      <c r="G65" s="2">
        <v>37</v>
      </c>
      <c r="H65" s="2">
        <v>49</v>
      </c>
      <c r="I65" s="162">
        <v>25</v>
      </c>
      <c r="J65" s="383">
        <f t="shared" si="9"/>
        <v>24</v>
      </c>
      <c r="K65" s="383">
        <f t="shared" si="10"/>
        <v>25</v>
      </c>
      <c r="L65" s="1138"/>
      <c r="M65" s="1139"/>
      <c r="N65" s="1139"/>
      <c r="O65" s="1140"/>
      <c r="Q65" s="859" t="s">
        <v>1313</v>
      </c>
      <c r="R65" s="2" t="s">
        <v>844</v>
      </c>
      <c r="S65" s="2" t="s">
        <v>1207</v>
      </c>
      <c r="T65" s="2" t="s">
        <v>1495</v>
      </c>
      <c r="U65" s="2" t="s">
        <v>1210</v>
      </c>
      <c r="V65" s="2" t="s">
        <v>1207</v>
      </c>
      <c r="W65" s="2" t="s">
        <v>1207</v>
      </c>
      <c r="X65" s="2" t="s">
        <v>1207</v>
      </c>
      <c r="Y65" s="2" t="s">
        <v>32</v>
      </c>
      <c r="Z65" s="2" t="s">
        <v>1602</v>
      </c>
      <c r="AA65" s="10"/>
      <c r="AB65" s="2" t="s">
        <v>1540</v>
      </c>
      <c r="AC65" s="2" t="s">
        <v>1597</v>
      </c>
      <c r="AD65" s="162" t="s">
        <v>1599</v>
      </c>
    </row>
    <row r="66" spans="1:30" ht="15" customHeight="1" x14ac:dyDescent="0.2">
      <c r="A66" s="744">
        <v>11</v>
      </c>
      <c r="B66" s="242" t="s">
        <v>42</v>
      </c>
      <c r="C66" s="2">
        <v>24</v>
      </c>
      <c r="D66" s="2">
        <v>6</v>
      </c>
      <c r="E66" s="2">
        <v>5</v>
      </c>
      <c r="F66" s="2">
        <v>13</v>
      </c>
      <c r="G66" s="2">
        <v>32</v>
      </c>
      <c r="H66" s="2">
        <v>47</v>
      </c>
      <c r="I66" s="162">
        <v>23</v>
      </c>
      <c r="J66" s="383">
        <f t="shared" si="9"/>
        <v>24</v>
      </c>
      <c r="K66" s="383">
        <f t="shared" si="10"/>
        <v>23</v>
      </c>
      <c r="L66" s="1138"/>
      <c r="M66" s="1139"/>
      <c r="N66" s="1139"/>
      <c r="O66" s="1140"/>
      <c r="Q66" s="859" t="s">
        <v>153</v>
      </c>
      <c r="R66" s="2" t="s">
        <v>1210</v>
      </c>
      <c r="S66" s="2" t="s">
        <v>1494</v>
      </c>
      <c r="T66" s="2" t="s">
        <v>375</v>
      </c>
      <c r="U66" s="2" t="s">
        <v>1646</v>
      </c>
      <c r="V66" s="2" t="s">
        <v>1600</v>
      </c>
      <c r="W66" s="2" t="s">
        <v>1600</v>
      </c>
      <c r="X66" s="2" t="s">
        <v>1487</v>
      </c>
      <c r="Y66" s="2" t="s">
        <v>1642</v>
      </c>
      <c r="Z66" s="2" t="s">
        <v>844</v>
      </c>
      <c r="AA66" s="2" t="s">
        <v>1603</v>
      </c>
      <c r="AB66" s="10"/>
      <c r="AC66" s="2" t="s">
        <v>1494</v>
      </c>
      <c r="AD66" s="162" t="s">
        <v>1540</v>
      </c>
    </row>
    <row r="67" spans="1:30" ht="15" customHeight="1" x14ac:dyDescent="0.2">
      <c r="A67" s="744">
        <v>12</v>
      </c>
      <c r="B67" s="242" t="s">
        <v>554</v>
      </c>
      <c r="C67" s="2">
        <v>24</v>
      </c>
      <c r="D67" s="2">
        <v>5</v>
      </c>
      <c r="E67" s="2">
        <v>7</v>
      </c>
      <c r="F67" s="2">
        <v>12</v>
      </c>
      <c r="G67" s="2">
        <v>39</v>
      </c>
      <c r="H67" s="2">
        <v>61</v>
      </c>
      <c r="I67" s="162">
        <v>22</v>
      </c>
      <c r="J67" s="383">
        <f t="shared" si="9"/>
        <v>24</v>
      </c>
      <c r="K67" s="383">
        <f t="shared" si="10"/>
        <v>22</v>
      </c>
      <c r="L67" s="1138"/>
      <c r="M67" s="1139"/>
      <c r="N67" s="1139"/>
      <c r="O67" s="1140"/>
      <c r="Q67" s="859" t="s">
        <v>1306</v>
      </c>
      <c r="R67" s="2" t="s">
        <v>1603</v>
      </c>
      <c r="S67" s="2" t="s">
        <v>1642</v>
      </c>
      <c r="T67" s="2" t="s">
        <v>844</v>
      </c>
      <c r="U67" s="2" t="s">
        <v>1543</v>
      </c>
      <c r="V67" s="2" t="s">
        <v>1210</v>
      </c>
      <c r="W67" s="2" t="s">
        <v>1642</v>
      </c>
      <c r="X67" s="2" t="s">
        <v>1207</v>
      </c>
      <c r="Y67" s="2" t="s">
        <v>1210</v>
      </c>
      <c r="Z67" s="2" t="s">
        <v>1543</v>
      </c>
      <c r="AA67" s="2" t="s">
        <v>1207</v>
      </c>
      <c r="AB67" s="2" t="s">
        <v>355</v>
      </c>
      <c r="AC67" s="10"/>
      <c r="AD67" s="162" t="s">
        <v>844</v>
      </c>
    </row>
    <row r="68" spans="1:30" ht="15" customHeight="1" thickBot="1" x14ac:dyDescent="0.25">
      <c r="A68" s="745">
        <v>13</v>
      </c>
      <c r="B68" s="243" t="s">
        <v>1180</v>
      </c>
      <c r="C68" s="3">
        <v>24</v>
      </c>
      <c r="D68" s="3">
        <v>5</v>
      </c>
      <c r="E68" s="3">
        <v>4</v>
      </c>
      <c r="F68" s="3">
        <v>15</v>
      </c>
      <c r="G68" s="3">
        <v>32</v>
      </c>
      <c r="H68" s="3">
        <v>58</v>
      </c>
      <c r="I68" s="164">
        <v>19</v>
      </c>
      <c r="J68" s="383">
        <f t="shared" si="9"/>
        <v>24</v>
      </c>
      <c r="K68" s="383">
        <f t="shared" si="10"/>
        <v>19</v>
      </c>
      <c r="L68" s="1141"/>
      <c r="M68" s="1142"/>
      <c r="N68" s="1142"/>
      <c r="O68" s="1143"/>
      <c r="Q68" s="741" t="s">
        <v>1214</v>
      </c>
      <c r="R68" s="3" t="s">
        <v>1642</v>
      </c>
      <c r="S68" s="3" t="s">
        <v>1487</v>
      </c>
      <c r="T68" s="3" t="s">
        <v>1488</v>
      </c>
      <c r="U68" s="3" t="s">
        <v>1488</v>
      </c>
      <c r="V68" s="3" t="s">
        <v>1487</v>
      </c>
      <c r="W68" s="3" t="s">
        <v>1643</v>
      </c>
      <c r="X68" s="3" t="s">
        <v>1493</v>
      </c>
      <c r="Y68" s="3" t="s">
        <v>1646</v>
      </c>
      <c r="Z68" s="3" t="s">
        <v>1210</v>
      </c>
      <c r="AA68" s="3" t="s">
        <v>1597</v>
      </c>
      <c r="AB68" s="3" t="s">
        <v>1597</v>
      </c>
      <c r="AC68" s="3" t="s">
        <v>1539</v>
      </c>
      <c r="AD68" s="15"/>
    </row>
    <row r="69" spans="1:30" ht="15" customHeight="1" x14ac:dyDescent="0.2">
      <c r="C69" s="383">
        <f>SUM(C56:C68)</f>
        <v>312</v>
      </c>
      <c r="D69" s="383">
        <f t="shared" ref="D69:I69" si="11">SUM(D56:D68)</f>
        <v>124</v>
      </c>
      <c r="E69" s="383">
        <f t="shared" si="11"/>
        <v>64</v>
      </c>
      <c r="F69" s="383">
        <f t="shared" si="11"/>
        <v>124</v>
      </c>
      <c r="G69" s="383">
        <f t="shared" si="11"/>
        <v>602</v>
      </c>
      <c r="H69" s="383">
        <f t="shared" si="11"/>
        <v>602</v>
      </c>
      <c r="I69" s="383">
        <f t="shared" si="11"/>
        <v>436</v>
      </c>
      <c r="J69" s="383">
        <f t="shared" si="9"/>
        <v>312</v>
      </c>
      <c r="K69" s="383">
        <f t="shared" si="10"/>
        <v>436</v>
      </c>
    </row>
    <row r="70" spans="1:30" ht="15" customHeight="1" thickBot="1" x14ac:dyDescent="0.25"/>
    <row r="71" spans="1:30" ht="15" customHeight="1" thickBot="1" x14ac:dyDescent="0.25">
      <c r="A71" s="1389" t="s">
        <v>2436</v>
      </c>
      <c r="B71" s="1390"/>
      <c r="C71" s="1390"/>
      <c r="D71" s="1390"/>
      <c r="E71" s="1390"/>
      <c r="F71" s="1391"/>
      <c r="G71" s="1386" t="s">
        <v>2456</v>
      </c>
      <c r="H71" s="1387"/>
      <c r="I71" s="1388"/>
      <c r="L71" s="952" t="s">
        <v>538</v>
      </c>
      <c r="M71" s="953"/>
      <c r="N71" s="953"/>
      <c r="O71" s="954"/>
    </row>
    <row r="72" spans="1:30" ht="15" customHeight="1" thickBot="1" x14ac:dyDescent="0.25">
      <c r="A72" s="741" t="s">
        <v>496</v>
      </c>
      <c r="B72" s="747" t="s">
        <v>497</v>
      </c>
      <c r="C72" s="748" t="s">
        <v>498</v>
      </c>
      <c r="D72" s="748" t="s">
        <v>499</v>
      </c>
      <c r="E72" s="748" t="s">
        <v>500</v>
      </c>
      <c r="F72" s="748" t="s">
        <v>501</v>
      </c>
      <c r="G72" s="749" t="s">
        <v>502</v>
      </c>
      <c r="H72" s="749" t="s">
        <v>503</v>
      </c>
      <c r="I72" s="750" t="s">
        <v>504</v>
      </c>
      <c r="L72" s="955"/>
      <c r="M72" s="956"/>
      <c r="N72" s="956"/>
      <c r="O72" s="957"/>
      <c r="Q72" s="165" t="s">
        <v>2457</v>
      </c>
      <c r="R72" s="836" t="s">
        <v>506</v>
      </c>
      <c r="S72" s="836" t="s">
        <v>901</v>
      </c>
      <c r="T72" s="836" t="s">
        <v>500</v>
      </c>
      <c r="U72" s="836" t="s">
        <v>1631</v>
      </c>
      <c r="V72" s="836" t="s">
        <v>700</v>
      </c>
      <c r="W72" s="836" t="s">
        <v>511</v>
      </c>
      <c r="X72" s="836" t="s">
        <v>2459</v>
      </c>
      <c r="Y72" s="836" t="s">
        <v>299</v>
      </c>
      <c r="Z72" s="836" t="s">
        <v>704</v>
      </c>
      <c r="AA72" s="836" t="s">
        <v>120</v>
      </c>
      <c r="AB72" s="860" t="s">
        <v>499</v>
      </c>
    </row>
    <row r="73" spans="1:30" ht="15" customHeight="1" x14ac:dyDescent="0.2">
      <c r="A73" s="746">
        <v>1</v>
      </c>
      <c r="B73" s="159" t="s">
        <v>534</v>
      </c>
      <c r="C73" s="158">
        <v>20</v>
      </c>
      <c r="D73" s="158">
        <v>12</v>
      </c>
      <c r="E73" s="158">
        <v>2</v>
      </c>
      <c r="F73" s="158">
        <v>6</v>
      </c>
      <c r="G73" s="158">
        <v>43</v>
      </c>
      <c r="H73" s="158">
        <v>22</v>
      </c>
      <c r="I73" s="161">
        <v>38</v>
      </c>
      <c r="J73" s="383">
        <f t="shared" ref="J73:J84" si="12">D73+E73+F73</f>
        <v>20</v>
      </c>
      <c r="K73" s="383">
        <f t="shared" ref="K73:K84" si="13">D73*3+E73</f>
        <v>38</v>
      </c>
      <c r="L73" s="1135" t="s">
        <v>532</v>
      </c>
      <c r="M73" s="1136"/>
      <c r="N73" s="1136"/>
      <c r="O73" s="1137"/>
      <c r="Q73" s="859" t="s">
        <v>506</v>
      </c>
      <c r="R73" s="10"/>
      <c r="S73" s="2" t="s">
        <v>1487</v>
      </c>
      <c r="T73" s="2" t="s">
        <v>1490</v>
      </c>
      <c r="U73" s="2" t="s">
        <v>1493</v>
      </c>
      <c r="V73" s="2" t="s">
        <v>1210</v>
      </c>
      <c r="W73" s="2" t="s">
        <v>1487</v>
      </c>
      <c r="X73" s="2" t="s">
        <v>1602</v>
      </c>
      <c r="Y73" s="2" t="s">
        <v>355</v>
      </c>
      <c r="Z73" s="2" t="s">
        <v>1493</v>
      </c>
      <c r="AA73" s="2" t="s">
        <v>1603</v>
      </c>
      <c r="AB73" s="162" t="s">
        <v>1546</v>
      </c>
    </row>
    <row r="74" spans="1:30" ht="15" customHeight="1" x14ac:dyDescent="0.2">
      <c r="A74" s="744">
        <v>2</v>
      </c>
      <c r="B74" s="160" t="s">
        <v>89</v>
      </c>
      <c r="C74" s="2">
        <v>20</v>
      </c>
      <c r="D74" s="2">
        <v>11</v>
      </c>
      <c r="E74" s="2">
        <v>4</v>
      </c>
      <c r="F74" s="2">
        <v>5</v>
      </c>
      <c r="G74" s="2">
        <v>36</v>
      </c>
      <c r="H74" s="2">
        <v>26</v>
      </c>
      <c r="I74" s="162">
        <v>37</v>
      </c>
      <c r="J74" s="383">
        <f t="shared" si="12"/>
        <v>20</v>
      </c>
      <c r="K74" s="383">
        <f t="shared" si="13"/>
        <v>37</v>
      </c>
      <c r="L74" s="1138"/>
      <c r="M74" s="1139"/>
      <c r="N74" s="1139"/>
      <c r="O74" s="1140"/>
      <c r="Q74" s="859" t="s">
        <v>901</v>
      </c>
      <c r="R74" s="2" t="s">
        <v>1600</v>
      </c>
      <c r="S74" s="10"/>
      <c r="T74" s="2" t="s">
        <v>1488</v>
      </c>
      <c r="U74" s="2" t="s">
        <v>1207</v>
      </c>
      <c r="V74" s="2" t="s">
        <v>1494</v>
      </c>
      <c r="W74" s="2" t="s">
        <v>1489</v>
      </c>
      <c r="X74" s="2" t="s">
        <v>1547</v>
      </c>
      <c r="Y74" s="2" t="s">
        <v>1642</v>
      </c>
      <c r="Z74" s="2" t="s">
        <v>1490</v>
      </c>
      <c r="AA74" s="2" t="s">
        <v>1487</v>
      </c>
      <c r="AB74" s="162" t="s">
        <v>1490</v>
      </c>
    </row>
    <row r="75" spans="1:30" ht="15" customHeight="1" x14ac:dyDescent="0.2">
      <c r="A75" s="744">
        <v>3</v>
      </c>
      <c r="B75" s="160" t="s">
        <v>737</v>
      </c>
      <c r="C75" s="2">
        <v>20</v>
      </c>
      <c r="D75" s="2">
        <v>11</v>
      </c>
      <c r="E75" s="2">
        <v>4</v>
      </c>
      <c r="F75" s="2">
        <v>5</v>
      </c>
      <c r="G75" s="2">
        <v>49</v>
      </c>
      <c r="H75" s="2">
        <v>26</v>
      </c>
      <c r="I75" s="162">
        <v>37</v>
      </c>
      <c r="J75" s="383">
        <f t="shared" si="12"/>
        <v>20</v>
      </c>
      <c r="K75" s="383">
        <f t="shared" si="13"/>
        <v>37</v>
      </c>
      <c r="L75" s="1138"/>
      <c r="M75" s="1139"/>
      <c r="N75" s="1139"/>
      <c r="O75" s="1140"/>
      <c r="Q75" s="859" t="s">
        <v>500</v>
      </c>
      <c r="R75" s="2" t="s">
        <v>1207</v>
      </c>
      <c r="S75" s="2" t="s">
        <v>844</v>
      </c>
      <c r="T75" s="10"/>
      <c r="U75" s="2" t="s">
        <v>1210</v>
      </c>
      <c r="V75" s="2" t="s">
        <v>1490</v>
      </c>
      <c r="W75" s="2" t="s">
        <v>628</v>
      </c>
      <c r="X75" s="2" t="s">
        <v>628</v>
      </c>
      <c r="Y75" s="2" t="s">
        <v>1600</v>
      </c>
      <c r="Z75" s="2" t="s">
        <v>1543</v>
      </c>
      <c r="AA75" s="2" t="s">
        <v>1601</v>
      </c>
      <c r="AB75" s="162" t="s">
        <v>1645</v>
      </c>
    </row>
    <row r="76" spans="1:30" ht="15" customHeight="1" x14ac:dyDescent="0.2">
      <c r="A76" s="744">
        <v>4</v>
      </c>
      <c r="B76" s="160" t="s">
        <v>711</v>
      </c>
      <c r="C76" s="2">
        <v>20</v>
      </c>
      <c r="D76" s="2">
        <v>11</v>
      </c>
      <c r="E76" s="2">
        <v>4</v>
      </c>
      <c r="F76" s="2">
        <v>5</v>
      </c>
      <c r="G76" s="2">
        <v>43</v>
      </c>
      <c r="H76" s="2">
        <v>29</v>
      </c>
      <c r="I76" s="162">
        <v>37</v>
      </c>
      <c r="J76" s="383">
        <f t="shared" si="12"/>
        <v>20</v>
      </c>
      <c r="K76" s="383">
        <f t="shared" si="13"/>
        <v>37</v>
      </c>
      <c r="L76" s="1138"/>
      <c r="M76" s="1139"/>
      <c r="N76" s="1139"/>
      <c r="O76" s="1140"/>
      <c r="Q76" s="859" t="s">
        <v>1631</v>
      </c>
      <c r="R76" s="2" t="s">
        <v>1210</v>
      </c>
      <c r="S76" s="2" t="s">
        <v>1210</v>
      </c>
      <c r="T76" s="2" t="s">
        <v>1488</v>
      </c>
      <c r="U76" s="10"/>
      <c r="V76" s="2" t="s">
        <v>32</v>
      </c>
      <c r="W76" s="2" t="s">
        <v>1207</v>
      </c>
      <c r="X76" s="2" t="s">
        <v>1207</v>
      </c>
      <c r="Y76" s="2" t="s">
        <v>1643</v>
      </c>
      <c r="Z76" s="2" t="s">
        <v>844</v>
      </c>
      <c r="AA76" s="2" t="s">
        <v>1488</v>
      </c>
      <c r="AB76" s="162" t="s">
        <v>1493</v>
      </c>
    </row>
    <row r="77" spans="1:30" ht="15" customHeight="1" x14ac:dyDescent="0.2">
      <c r="A77" s="744">
        <v>5</v>
      </c>
      <c r="B77" s="160" t="s">
        <v>174</v>
      </c>
      <c r="C77" s="2">
        <v>20</v>
      </c>
      <c r="D77" s="2">
        <v>11</v>
      </c>
      <c r="E77" s="2">
        <v>3</v>
      </c>
      <c r="F77" s="2">
        <v>6</v>
      </c>
      <c r="G77" s="2">
        <v>41</v>
      </c>
      <c r="H77" s="2">
        <v>27</v>
      </c>
      <c r="I77" s="162">
        <v>36</v>
      </c>
      <c r="J77" s="383">
        <f t="shared" si="12"/>
        <v>20</v>
      </c>
      <c r="K77" s="383">
        <f t="shared" si="13"/>
        <v>36</v>
      </c>
      <c r="L77" s="1138"/>
      <c r="M77" s="1139"/>
      <c r="N77" s="1139"/>
      <c r="O77" s="1140"/>
      <c r="Q77" s="859" t="s">
        <v>700</v>
      </c>
      <c r="R77" s="2" t="s">
        <v>844</v>
      </c>
      <c r="S77" s="2" t="s">
        <v>1207</v>
      </c>
      <c r="T77" s="2" t="s">
        <v>1207</v>
      </c>
      <c r="U77" s="2" t="s">
        <v>1489</v>
      </c>
      <c r="V77" s="10"/>
      <c r="W77" s="2" t="s">
        <v>1540</v>
      </c>
      <c r="X77" s="2" t="s">
        <v>1493</v>
      </c>
      <c r="Y77" s="2" t="s">
        <v>1546</v>
      </c>
      <c r="Z77" s="2" t="s">
        <v>1546</v>
      </c>
      <c r="AA77" s="2" t="s">
        <v>1488</v>
      </c>
      <c r="AB77" s="162" t="s">
        <v>1540</v>
      </c>
    </row>
    <row r="78" spans="1:30" ht="15" customHeight="1" x14ac:dyDescent="0.2">
      <c r="A78" s="744">
        <v>6</v>
      </c>
      <c r="B78" s="160" t="s">
        <v>304</v>
      </c>
      <c r="C78" s="2">
        <v>20</v>
      </c>
      <c r="D78" s="2">
        <v>8</v>
      </c>
      <c r="E78" s="2">
        <v>3</v>
      </c>
      <c r="F78" s="2">
        <v>9</v>
      </c>
      <c r="G78" s="2">
        <v>44</v>
      </c>
      <c r="H78" s="2">
        <v>50</v>
      </c>
      <c r="I78" s="162">
        <v>27</v>
      </c>
      <c r="J78" s="383">
        <f t="shared" si="12"/>
        <v>20</v>
      </c>
      <c r="K78" s="383">
        <f t="shared" si="13"/>
        <v>27</v>
      </c>
      <c r="L78" s="1138"/>
      <c r="M78" s="1139"/>
      <c r="N78" s="1139"/>
      <c r="O78" s="1140"/>
      <c r="Q78" s="859" t="s">
        <v>511</v>
      </c>
      <c r="R78" s="2" t="s">
        <v>844</v>
      </c>
      <c r="S78" s="2" t="s">
        <v>1539</v>
      </c>
      <c r="T78" s="2" t="s">
        <v>1493</v>
      </c>
      <c r="U78" s="2" t="s">
        <v>1602</v>
      </c>
      <c r="V78" s="2" t="s">
        <v>1602</v>
      </c>
      <c r="W78" s="10"/>
      <c r="X78" s="2" t="s">
        <v>1494</v>
      </c>
      <c r="Y78" s="2" t="s">
        <v>844</v>
      </c>
      <c r="Z78" s="2" t="s">
        <v>1543</v>
      </c>
      <c r="AA78" s="2" t="s">
        <v>1495</v>
      </c>
      <c r="AB78" s="162" t="s">
        <v>1487</v>
      </c>
    </row>
    <row r="79" spans="1:30" ht="15" customHeight="1" x14ac:dyDescent="0.2">
      <c r="A79" s="744">
        <v>7</v>
      </c>
      <c r="B79" s="160" t="s">
        <v>2170</v>
      </c>
      <c r="C79" s="2">
        <v>20</v>
      </c>
      <c r="D79" s="2">
        <v>7</v>
      </c>
      <c r="E79" s="2">
        <v>4</v>
      </c>
      <c r="F79" s="2">
        <v>9</v>
      </c>
      <c r="G79" s="2">
        <v>27</v>
      </c>
      <c r="H79" s="2">
        <v>38</v>
      </c>
      <c r="I79" s="162">
        <v>25</v>
      </c>
      <c r="J79" s="383">
        <f t="shared" si="12"/>
        <v>20</v>
      </c>
      <c r="K79" s="383">
        <f t="shared" si="13"/>
        <v>25</v>
      </c>
      <c r="L79" s="1138"/>
      <c r="M79" s="1139"/>
      <c r="N79" s="1139"/>
      <c r="O79" s="1140"/>
      <c r="Q79" s="859" t="s">
        <v>2459</v>
      </c>
      <c r="R79" s="2" t="s">
        <v>1210</v>
      </c>
      <c r="S79" s="2" t="s">
        <v>1488</v>
      </c>
      <c r="T79" s="2" t="s">
        <v>1495</v>
      </c>
      <c r="U79" s="2" t="s">
        <v>1600</v>
      </c>
      <c r="V79" s="2" t="s">
        <v>1207</v>
      </c>
      <c r="W79" s="2" t="s">
        <v>1597</v>
      </c>
      <c r="X79" s="10"/>
      <c r="Y79" s="2" t="s">
        <v>104</v>
      </c>
      <c r="Z79" s="2" t="s">
        <v>844</v>
      </c>
      <c r="AA79" s="2" t="s">
        <v>1642</v>
      </c>
      <c r="AB79" s="162" t="s">
        <v>1905</v>
      </c>
    </row>
    <row r="80" spans="1:30" ht="15" customHeight="1" x14ac:dyDescent="0.2">
      <c r="A80" s="744">
        <v>8</v>
      </c>
      <c r="B80" s="160" t="s">
        <v>1635</v>
      </c>
      <c r="C80" s="2">
        <v>20</v>
      </c>
      <c r="D80" s="2">
        <v>6</v>
      </c>
      <c r="E80" s="2">
        <v>5</v>
      </c>
      <c r="F80" s="2">
        <v>9</v>
      </c>
      <c r="G80" s="2">
        <v>38</v>
      </c>
      <c r="H80" s="2">
        <v>40</v>
      </c>
      <c r="I80" s="162">
        <v>23</v>
      </c>
      <c r="J80" s="383">
        <f t="shared" si="12"/>
        <v>20</v>
      </c>
      <c r="K80" s="383">
        <f t="shared" si="13"/>
        <v>23</v>
      </c>
      <c r="L80" s="1138"/>
      <c r="M80" s="1139"/>
      <c r="N80" s="1139"/>
      <c r="O80" s="1140"/>
      <c r="Q80" s="859" t="s">
        <v>299</v>
      </c>
      <c r="R80" s="2" t="s">
        <v>1646</v>
      </c>
      <c r="S80" s="2" t="s">
        <v>1597</v>
      </c>
      <c r="T80" s="2" t="s">
        <v>1597</v>
      </c>
      <c r="U80" s="2" t="s">
        <v>1795</v>
      </c>
      <c r="V80" s="2" t="s">
        <v>1493</v>
      </c>
      <c r="W80" s="2" t="s">
        <v>1602</v>
      </c>
      <c r="X80" s="2" t="s">
        <v>844</v>
      </c>
      <c r="Y80" s="10"/>
      <c r="Z80" s="2" t="s">
        <v>1495</v>
      </c>
      <c r="AA80" s="2" t="s">
        <v>1905</v>
      </c>
      <c r="AB80" s="162" t="s">
        <v>32</v>
      </c>
    </row>
    <row r="81" spans="1:29" ht="15" customHeight="1" x14ac:dyDescent="0.2">
      <c r="A81" s="744">
        <v>9</v>
      </c>
      <c r="B81" s="160" t="s">
        <v>1827</v>
      </c>
      <c r="C81" s="2">
        <v>20</v>
      </c>
      <c r="D81" s="2">
        <v>7</v>
      </c>
      <c r="E81" s="2">
        <v>2</v>
      </c>
      <c r="F81" s="2">
        <v>11</v>
      </c>
      <c r="G81" s="2">
        <v>40</v>
      </c>
      <c r="H81" s="2">
        <v>50</v>
      </c>
      <c r="I81" s="162">
        <v>23</v>
      </c>
      <c r="J81" s="383">
        <f t="shared" si="12"/>
        <v>20</v>
      </c>
      <c r="K81" s="383">
        <f t="shared" si="13"/>
        <v>23</v>
      </c>
      <c r="L81" s="1138"/>
      <c r="M81" s="1139"/>
      <c r="N81" s="1139"/>
      <c r="O81" s="1140"/>
      <c r="Q81" s="859" t="s">
        <v>704</v>
      </c>
      <c r="R81" s="2" t="s">
        <v>1207</v>
      </c>
      <c r="S81" s="2" t="s">
        <v>1494</v>
      </c>
      <c r="T81" s="2" t="s">
        <v>844</v>
      </c>
      <c r="U81" s="2" t="s">
        <v>844</v>
      </c>
      <c r="V81" s="2" t="s">
        <v>1539</v>
      </c>
      <c r="W81" s="2" t="s">
        <v>844</v>
      </c>
      <c r="X81" s="2" t="s">
        <v>1493</v>
      </c>
      <c r="Y81" s="2" t="s">
        <v>844</v>
      </c>
      <c r="Z81" s="10"/>
      <c r="AA81" s="2" t="s">
        <v>844</v>
      </c>
      <c r="AB81" s="162" t="s">
        <v>1207</v>
      </c>
    </row>
    <row r="82" spans="1:29" ht="15" customHeight="1" x14ac:dyDescent="0.2">
      <c r="A82" s="744">
        <v>10</v>
      </c>
      <c r="B82" s="160" t="s">
        <v>2449</v>
      </c>
      <c r="C82" s="2">
        <v>20</v>
      </c>
      <c r="D82" s="2">
        <v>4</v>
      </c>
      <c r="E82" s="2">
        <v>4</v>
      </c>
      <c r="F82" s="2">
        <v>12</v>
      </c>
      <c r="G82" s="2">
        <v>28</v>
      </c>
      <c r="H82" s="2">
        <v>54</v>
      </c>
      <c r="I82" s="162">
        <v>16</v>
      </c>
      <c r="J82" s="383">
        <f t="shared" si="12"/>
        <v>20</v>
      </c>
      <c r="K82" s="383">
        <f t="shared" si="13"/>
        <v>16</v>
      </c>
      <c r="L82" s="1138"/>
      <c r="M82" s="1139"/>
      <c r="N82" s="1139"/>
      <c r="O82" s="1140"/>
      <c r="Q82" s="859" t="s">
        <v>120</v>
      </c>
      <c r="R82" s="2" t="s">
        <v>1496</v>
      </c>
      <c r="S82" s="2" t="s">
        <v>1539</v>
      </c>
      <c r="T82" s="2" t="s">
        <v>1643</v>
      </c>
      <c r="U82" s="2" t="s">
        <v>1543</v>
      </c>
      <c r="V82" s="2" t="s">
        <v>1642</v>
      </c>
      <c r="W82" s="2" t="s">
        <v>1489</v>
      </c>
      <c r="X82" s="2" t="s">
        <v>1488</v>
      </c>
      <c r="Y82" s="2" t="s">
        <v>1642</v>
      </c>
      <c r="Z82" s="2" t="s">
        <v>1597</v>
      </c>
      <c r="AA82" s="10"/>
      <c r="AB82" s="162" t="s">
        <v>1546</v>
      </c>
    </row>
    <row r="83" spans="1:29" ht="15" customHeight="1" thickBot="1" x14ac:dyDescent="0.25">
      <c r="A83" s="745">
        <v>11</v>
      </c>
      <c r="B83" s="163" t="s">
        <v>1855</v>
      </c>
      <c r="C83" s="3">
        <v>20</v>
      </c>
      <c r="D83" s="3">
        <v>3</v>
      </c>
      <c r="E83" s="3">
        <v>3</v>
      </c>
      <c r="F83" s="3">
        <v>14</v>
      </c>
      <c r="G83" s="3">
        <v>29</v>
      </c>
      <c r="H83" s="3">
        <v>56</v>
      </c>
      <c r="I83" s="164">
        <v>12</v>
      </c>
      <c r="J83" s="383">
        <f t="shared" si="12"/>
        <v>20</v>
      </c>
      <c r="K83" s="383">
        <f t="shared" si="13"/>
        <v>12</v>
      </c>
      <c r="L83" s="1141"/>
      <c r="M83" s="1142"/>
      <c r="N83" s="1142"/>
      <c r="O83" s="1143"/>
      <c r="Q83" s="741" t="s">
        <v>499</v>
      </c>
      <c r="R83" s="3" t="s">
        <v>1488</v>
      </c>
      <c r="S83" s="3" t="s">
        <v>1602</v>
      </c>
      <c r="T83" s="3" t="s">
        <v>1489</v>
      </c>
      <c r="U83" s="3" t="s">
        <v>104</v>
      </c>
      <c r="V83" s="3" t="s">
        <v>1539</v>
      </c>
      <c r="W83" s="3" t="s">
        <v>1602</v>
      </c>
      <c r="X83" s="3" t="s">
        <v>1645</v>
      </c>
      <c r="Y83" s="3" t="s">
        <v>1490</v>
      </c>
      <c r="Z83" s="3" t="s">
        <v>1491</v>
      </c>
      <c r="AA83" s="3" t="s">
        <v>1643</v>
      </c>
      <c r="AB83" s="15"/>
    </row>
    <row r="84" spans="1:29" ht="15" customHeight="1" x14ac:dyDescent="0.2">
      <c r="C84" s="383">
        <f>SUM(C73:C83)</f>
        <v>220</v>
      </c>
      <c r="D84" s="383">
        <f t="shared" ref="D84:I84" si="14">SUM(D73:D83)</f>
        <v>91</v>
      </c>
      <c r="E84" s="383">
        <f t="shared" si="14"/>
        <v>38</v>
      </c>
      <c r="F84" s="383">
        <f t="shared" si="14"/>
        <v>91</v>
      </c>
      <c r="G84" s="383">
        <f t="shared" si="14"/>
        <v>418</v>
      </c>
      <c r="H84" s="383">
        <f t="shared" si="14"/>
        <v>418</v>
      </c>
      <c r="I84" s="383">
        <f t="shared" si="14"/>
        <v>311</v>
      </c>
      <c r="J84" s="383">
        <f t="shared" si="12"/>
        <v>220</v>
      </c>
      <c r="K84" s="383">
        <f t="shared" si="13"/>
        <v>311</v>
      </c>
    </row>
    <row r="85" spans="1:29" ht="15" customHeight="1" thickBot="1" x14ac:dyDescent="0.25"/>
    <row r="86" spans="1:29" ht="15" customHeight="1" x14ac:dyDescent="0.2">
      <c r="A86" s="1131" t="s">
        <v>491</v>
      </c>
      <c r="B86" s="1132"/>
      <c r="C86" s="1170" t="s">
        <v>2460</v>
      </c>
      <c r="D86" s="1171"/>
      <c r="E86" s="1171"/>
      <c r="F86" s="1171"/>
      <c r="G86" s="1171"/>
      <c r="H86" s="1171"/>
      <c r="I86" s="1172"/>
    </row>
    <row r="87" spans="1:29" ht="15" customHeight="1" thickBot="1" x14ac:dyDescent="0.25">
      <c r="A87" s="1133"/>
      <c r="B87" s="1134"/>
      <c r="C87" s="1173"/>
      <c r="D87" s="1174"/>
      <c r="E87" s="1174"/>
      <c r="F87" s="1174"/>
      <c r="G87" s="1174"/>
      <c r="H87" s="1174"/>
      <c r="I87" s="1175"/>
    </row>
    <row r="88" spans="1:29" ht="15" customHeight="1" thickBot="1" x14ac:dyDescent="0.25"/>
    <row r="89" spans="1:29" ht="15" customHeight="1" thickBot="1" x14ac:dyDescent="0.25">
      <c r="A89" s="1412" t="s">
        <v>2431</v>
      </c>
      <c r="B89" s="1413"/>
      <c r="C89" s="1413"/>
      <c r="D89" s="1413"/>
      <c r="E89" s="1413"/>
      <c r="F89" s="1414"/>
      <c r="G89" s="1409" t="s">
        <v>2460</v>
      </c>
      <c r="H89" s="1410"/>
      <c r="I89" s="1411"/>
      <c r="L89" s="952" t="s">
        <v>538</v>
      </c>
      <c r="M89" s="953"/>
      <c r="N89" s="953"/>
      <c r="O89" s="954"/>
    </row>
    <row r="90" spans="1:29" ht="15" customHeight="1" thickBot="1" x14ac:dyDescent="0.25">
      <c r="A90" s="850" t="s">
        <v>496</v>
      </c>
      <c r="B90" s="851" t="s">
        <v>497</v>
      </c>
      <c r="C90" s="852" t="s">
        <v>498</v>
      </c>
      <c r="D90" s="852" t="s">
        <v>499</v>
      </c>
      <c r="E90" s="852" t="s">
        <v>500</v>
      </c>
      <c r="F90" s="852" t="s">
        <v>501</v>
      </c>
      <c r="G90" s="853" t="s">
        <v>502</v>
      </c>
      <c r="H90" s="853" t="s">
        <v>503</v>
      </c>
      <c r="I90" s="854" t="s">
        <v>504</v>
      </c>
      <c r="L90" s="955"/>
      <c r="M90" s="956"/>
      <c r="N90" s="956"/>
      <c r="O90" s="957"/>
      <c r="Q90" s="165" t="s">
        <v>2461</v>
      </c>
      <c r="R90" s="856" t="s">
        <v>503</v>
      </c>
      <c r="S90" s="856" t="s">
        <v>541</v>
      </c>
      <c r="T90" s="856" t="s">
        <v>902</v>
      </c>
      <c r="U90" s="856" t="s">
        <v>511</v>
      </c>
      <c r="V90" s="856" t="s">
        <v>1787</v>
      </c>
      <c r="W90" s="856" t="s">
        <v>1788</v>
      </c>
      <c r="X90" s="856" t="s">
        <v>501</v>
      </c>
      <c r="Y90" s="856" t="s">
        <v>544</v>
      </c>
      <c r="Z90" s="856" t="s">
        <v>533</v>
      </c>
      <c r="AA90" s="856" t="s">
        <v>769</v>
      </c>
      <c r="AB90" s="856" t="s">
        <v>2162</v>
      </c>
      <c r="AC90" s="857" t="s">
        <v>153</v>
      </c>
    </row>
    <row r="91" spans="1:29" ht="15" customHeight="1" x14ac:dyDescent="0.2">
      <c r="A91" s="863">
        <v>1</v>
      </c>
      <c r="B91" s="159" t="s">
        <v>2462</v>
      </c>
      <c r="C91" s="158">
        <v>22</v>
      </c>
      <c r="D91" s="158">
        <v>17</v>
      </c>
      <c r="E91" s="158">
        <v>4</v>
      </c>
      <c r="F91" s="158">
        <v>1</v>
      </c>
      <c r="G91" s="158">
        <v>55</v>
      </c>
      <c r="H91" s="158">
        <v>20</v>
      </c>
      <c r="I91" s="161">
        <v>55</v>
      </c>
      <c r="J91" s="383">
        <f>D91+E91+F91</f>
        <v>22</v>
      </c>
      <c r="K91" s="383">
        <f>D91*3+E91</f>
        <v>55</v>
      </c>
      <c r="L91" s="1135" t="s">
        <v>528</v>
      </c>
      <c r="M91" s="1136"/>
      <c r="N91" s="1136"/>
      <c r="O91" s="1137"/>
      <c r="Q91" s="855" t="s">
        <v>503</v>
      </c>
      <c r="R91" s="10"/>
      <c r="S91" s="2" t="s">
        <v>1543</v>
      </c>
      <c r="T91" s="2" t="s">
        <v>1597</v>
      </c>
      <c r="U91" s="2" t="s">
        <v>1490</v>
      </c>
      <c r="V91" s="2" t="s">
        <v>844</v>
      </c>
      <c r="W91" s="2" t="s">
        <v>844</v>
      </c>
      <c r="X91" s="2" t="s">
        <v>1599</v>
      </c>
      <c r="Y91" s="2" t="s">
        <v>1540</v>
      </c>
      <c r="Z91" s="2" t="s">
        <v>1207</v>
      </c>
      <c r="AA91" s="2" t="s">
        <v>23</v>
      </c>
      <c r="AB91" s="2" t="s">
        <v>844</v>
      </c>
      <c r="AC91" s="162" t="s">
        <v>1493</v>
      </c>
    </row>
    <row r="92" spans="1:29" ht="15" customHeight="1" x14ac:dyDescent="0.2">
      <c r="A92" s="848">
        <v>2</v>
      </c>
      <c r="B92" s="160" t="s">
        <v>816</v>
      </c>
      <c r="C92" s="2">
        <v>22</v>
      </c>
      <c r="D92" s="2">
        <v>13</v>
      </c>
      <c r="E92" s="2">
        <v>6</v>
      </c>
      <c r="F92" s="2">
        <v>3</v>
      </c>
      <c r="G92" s="2">
        <v>55</v>
      </c>
      <c r="H92" s="2">
        <v>32</v>
      </c>
      <c r="I92" s="162">
        <v>45</v>
      </c>
      <c r="J92" s="383">
        <f t="shared" ref="J92:J103" si="15">D92+E92+F92</f>
        <v>22</v>
      </c>
      <c r="K92" s="383">
        <f t="shared" ref="K92:K103" si="16">D92*3+E92</f>
        <v>45</v>
      </c>
      <c r="L92" s="1138"/>
      <c r="M92" s="1139"/>
      <c r="N92" s="1139"/>
      <c r="O92" s="1140"/>
      <c r="Q92" s="855" t="s">
        <v>241</v>
      </c>
      <c r="R92" s="2" t="s">
        <v>1489</v>
      </c>
      <c r="S92" s="10"/>
      <c r="T92" s="2" t="s">
        <v>1493</v>
      </c>
      <c r="U92" s="2" t="s">
        <v>1207</v>
      </c>
      <c r="V92" s="2" t="s">
        <v>1210</v>
      </c>
      <c r="W92" s="2" t="s">
        <v>1207</v>
      </c>
      <c r="X92" s="2" t="s">
        <v>1601</v>
      </c>
      <c r="Y92" s="2" t="s">
        <v>844</v>
      </c>
      <c r="Z92" s="2" t="s">
        <v>1645</v>
      </c>
      <c r="AA92" s="2" t="s">
        <v>1210</v>
      </c>
      <c r="AB92" s="2" t="s">
        <v>1546</v>
      </c>
      <c r="AC92" s="162" t="s">
        <v>1654</v>
      </c>
    </row>
    <row r="93" spans="1:29" ht="15" customHeight="1" x14ac:dyDescent="0.2">
      <c r="A93" s="848">
        <v>3</v>
      </c>
      <c r="B93" s="160" t="s">
        <v>1498</v>
      </c>
      <c r="C93" s="2">
        <v>22</v>
      </c>
      <c r="D93" s="2">
        <v>13</v>
      </c>
      <c r="E93" s="2">
        <v>5</v>
      </c>
      <c r="F93" s="2">
        <v>4</v>
      </c>
      <c r="G93" s="2">
        <v>60</v>
      </c>
      <c r="H93" s="2">
        <v>25</v>
      </c>
      <c r="I93" s="162">
        <v>44</v>
      </c>
      <c r="J93" s="383">
        <f t="shared" si="15"/>
        <v>22</v>
      </c>
      <c r="K93" s="383">
        <f t="shared" si="16"/>
        <v>44</v>
      </c>
      <c r="L93" s="1138"/>
      <c r="M93" s="1139"/>
      <c r="N93" s="1139"/>
      <c r="O93" s="1140"/>
      <c r="Q93" s="855" t="s">
        <v>541</v>
      </c>
      <c r="R93" s="2" t="s">
        <v>1600</v>
      </c>
      <c r="S93" s="2" t="s">
        <v>1599</v>
      </c>
      <c r="T93" s="10"/>
      <c r="U93" s="2" t="s">
        <v>844</v>
      </c>
      <c r="V93" s="2" t="s">
        <v>844</v>
      </c>
      <c r="W93" s="2" t="s">
        <v>1546</v>
      </c>
      <c r="X93" s="2" t="s">
        <v>844</v>
      </c>
      <c r="Y93" s="2" t="s">
        <v>1644</v>
      </c>
      <c r="Z93" s="2" t="s">
        <v>32</v>
      </c>
      <c r="AA93" s="2" t="s">
        <v>844</v>
      </c>
      <c r="AB93" s="2" t="s">
        <v>1599</v>
      </c>
      <c r="AC93" s="162" t="s">
        <v>628</v>
      </c>
    </row>
    <row r="94" spans="1:29" ht="15" customHeight="1" x14ac:dyDescent="0.2">
      <c r="A94" s="848">
        <v>4</v>
      </c>
      <c r="B94" s="160" t="s">
        <v>2208</v>
      </c>
      <c r="C94" s="2">
        <v>22</v>
      </c>
      <c r="D94" s="2">
        <v>10</v>
      </c>
      <c r="E94" s="2">
        <v>5</v>
      </c>
      <c r="F94" s="2">
        <v>7</v>
      </c>
      <c r="G94" s="2">
        <v>41</v>
      </c>
      <c r="H94" s="2">
        <v>31</v>
      </c>
      <c r="I94" s="162" t="s">
        <v>2463</v>
      </c>
      <c r="J94" s="383">
        <f t="shared" si="15"/>
        <v>22</v>
      </c>
      <c r="K94" s="383">
        <f t="shared" si="16"/>
        <v>35</v>
      </c>
      <c r="L94" s="1138"/>
      <c r="M94" s="1139"/>
      <c r="N94" s="1139"/>
      <c r="O94" s="1140"/>
      <c r="Q94" s="855" t="s">
        <v>716</v>
      </c>
      <c r="R94" s="2" t="s">
        <v>1643</v>
      </c>
      <c r="S94" s="2" t="s">
        <v>1495</v>
      </c>
      <c r="T94" s="2" t="s">
        <v>1488</v>
      </c>
      <c r="U94" s="10"/>
      <c r="V94" s="2" t="s">
        <v>1210</v>
      </c>
      <c r="W94" s="2" t="s">
        <v>1489</v>
      </c>
      <c r="X94" s="2" t="s">
        <v>1597</v>
      </c>
      <c r="Y94" s="2" t="s">
        <v>375</v>
      </c>
      <c r="Z94" s="2" t="s">
        <v>1488</v>
      </c>
      <c r="AA94" s="2" t="s">
        <v>1207</v>
      </c>
      <c r="AB94" s="2" t="s">
        <v>1490</v>
      </c>
      <c r="AC94" s="162" t="s">
        <v>32</v>
      </c>
    </row>
    <row r="95" spans="1:29" ht="15" customHeight="1" x14ac:dyDescent="0.2">
      <c r="A95" s="848">
        <v>5</v>
      </c>
      <c r="B95" s="160" t="s">
        <v>1431</v>
      </c>
      <c r="C95" s="2">
        <v>22</v>
      </c>
      <c r="D95" s="2">
        <v>9</v>
      </c>
      <c r="E95" s="2">
        <v>4</v>
      </c>
      <c r="F95" s="2">
        <v>9</v>
      </c>
      <c r="G95" s="2">
        <v>40</v>
      </c>
      <c r="H95" s="2">
        <v>34</v>
      </c>
      <c r="I95" s="162">
        <v>31</v>
      </c>
      <c r="J95" s="383">
        <f t="shared" si="15"/>
        <v>22</v>
      </c>
      <c r="K95" s="383">
        <f t="shared" si="16"/>
        <v>31</v>
      </c>
      <c r="L95" s="1138"/>
      <c r="M95" s="1139"/>
      <c r="N95" s="1139"/>
      <c r="O95" s="1140"/>
      <c r="Q95" s="855" t="s">
        <v>1088</v>
      </c>
      <c r="R95" s="2" t="s">
        <v>1597</v>
      </c>
      <c r="S95" s="2" t="s">
        <v>1642</v>
      </c>
      <c r="T95" s="2" t="s">
        <v>1495</v>
      </c>
      <c r="U95" s="2" t="s">
        <v>1490</v>
      </c>
      <c r="V95" s="10"/>
      <c r="W95" s="2" t="s">
        <v>1546</v>
      </c>
      <c r="X95" s="2" t="s">
        <v>1487</v>
      </c>
      <c r="Y95" s="2" t="s">
        <v>1207</v>
      </c>
      <c r="Z95" s="2" t="s">
        <v>1539</v>
      </c>
      <c r="AA95" s="2" t="s">
        <v>1210</v>
      </c>
      <c r="AB95" s="2" t="s">
        <v>844</v>
      </c>
      <c r="AC95" s="162" t="s">
        <v>1493</v>
      </c>
    </row>
    <row r="96" spans="1:29" ht="15" customHeight="1" x14ac:dyDescent="0.2">
      <c r="A96" s="848">
        <v>6</v>
      </c>
      <c r="B96" s="160" t="s">
        <v>2464</v>
      </c>
      <c r="C96" s="2">
        <v>22</v>
      </c>
      <c r="D96" s="2">
        <v>9</v>
      </c>
      <c r="E96" s="2">
        <v>4</v>
      </c>
      <c r="F96" s="2">
        <v>9</v>
      </c>
      <c r="G96" s="2">
        <v>43</v>
      </c>
      <c r="H96" s="2">
        <v>42</v>
      </c>
      <c r="I96" s="162" t="s">
        <v>2465</v>
      </c>
      <c r="J96" s="383">
        <f t="shared" si="15"/>
        <v>22</v>
      </c>
      <c r="K96" s="383">
        <f t="shared" si="16"/>
        <v>31</v>
      </c>
      <c r="L96" s="1138"/>
      <c r="M96" s="1139"/>
      <c r="N96" s="1139"/>
      <c r="O96" s="1140"/>
      <c r="Q96" s="855" t="s">
        <v>1089</v>
      </c>
      <c r="R96" s="2" t="s">
        <v>1642</v>
      </c>
      <c r="S96" s="2" t="s">
        <v>1493</v>
      </c>
      <c r="T96" s="2" t="s">
        <v>1210</v>
      </c>
      <c r="U96" s="2" t="s">
        <v>628</v>
      </c>
      <c r="V96" s="2" t="s">
        <v>1539</v>
      </c>
      <c r="W96" s="10"/>
      <c r="X96" s="2" t="s">
        <v>1601</v>
      </c>
      <c r="Y96" s="2" t="s">
        <v>1603</v>
      </c>
      <c r="Z96" s="2" t="s">
        <v>1487</v>
      </c>
      <c r="AA96" s="2" t="s">
        <v>1210</v>
      </c>
      <c r="AB96" s="2" t="s">
        <v>844</v>
      </c>
      <c r="AC96" s="162" t="s">
        <v>1600</v>
      </c>
    </row>
    <row r="97" spans="1:31" ht="15" customHeight="1" x14ac:dyDescent="0.2">
      <c r="A97" s="848">
        <v>7</v>
      </c>
      <c r="B97" s="160" t="s">
        <v>345</v>
      </c>
      <c r="C97" s="2">
        <v>22</v>
      </c>
      <c r="D97" s="2">
        <v>9</v>
      </c>
      <c r="E97" s="2">
        <v>3</v>
      </c>
      <c r="F97" s="2">
        <v>10</v>
      </c>
      <c r="G97" s="2">
        <v>31</v>
      </c>
      <c r="H97" s="2">
        <v>43</v>
      </c>
      <c r="I97" s="162" t="s">
        <v>2466</v>
      </c>
      <c r="J97" s="383">
        <f t="shared" si="15"/>
        <v>22</v>
      </c>
      <c r="K97" s="383">
        <f t="shared" si="16"/>
        <v>30</v>
      </c>
      <c r="L97" s="1138"/>
      <c r="M97" s="1139"/>
      <c r="N97" s="1139"/>
      <c r="O97" s="1140"/>
      <c r="Q97" s="855" t="s">
        <v>566</v>
      </c>
      <c r="R97" s="2" t="s">
        <v>1602</v>
      </c>
      <c r="S97" s="2" t="s">
        <v>1210</v>
      </c>
      <c r="T97" s="2" t="s">
        <v>1210</v>
      </c>
      <c r="U97" s="2" t="s">
        <v>1642</v>
      </c>
      <c r="V97" s="2" t="s">
        <v>1490</v>
      </c>
      <c r="W97" s="2" t="s">
        <v>1602</v>
      </c>
      <c r="X97" s="10"/>
      <c r="Y97" s="2" t="s">
        <v>1493</v>
      </c>
      <c r="Z97" s="2" t="s">
        <v>1602</v>
      </c>
      <c r="AA97" s="2" t="s">
        <v>1490</v>
      </c>
      <c r="AB97" s="2" t="s">
        <v>1539</v>
      </c>
      <c r="AC97" s="162" t="s">
        <v>1487</v>
      </c>
    </row>
    <row r="98" spans="1:31" ht="15" customHeight="1" x14ac:dyDescent="0.2">
      <c r="A98" s="848">
        <v>8</v>
      </c>
      <c r="B98" s="160" t="s">
        <v>575</v>
      </c>
      <c r="C98" s="2">
        <v>22</v>
      </c>
      <c r="D98" s="2">
        <v>8</v>
      </c>
      <c r="E98" s="2">
        <v>3</v>
      </c>
      <c r="F98" s="2">
        <v>11</v>
      </c>
      <c r="G98" s="2">
        <v>27</v>
      </c>
      <c r="H98" s="2">
        <v>31</v>
      </c>
      <c r="I98" s="162" t="s">
        <v>2467</v>
      </c>
      <c r="J98" s="383">
        <f t="shared" si="15"/>
        <v>22</v>
      </c>
      <c r="K98" s="383">
        <f t="shared" si="16"/>
        <v>27</v>
      </c>
      <c r="L98" s="1138"/>
      <c r="M98" s="1139"/>
      <c r="N98" s="1139"/>
      <c r="O98" s="1140"/>
      <c r="Q98" s="855" t="s">
        <v>514</v>
      </c>
      <c r="R98" s="2" t="s">
        <v>1210</v>
      </c>
      <c r="S98" s="2" t="s">
        <v>844</v>
      </c>
      <c r="T98" s="2" t="s">
        <v>1207</v>
      </c>
      <c r="U98" s="2" t="s">
        <v>1602</v>
      </c>
      <c r="V98" s="2" t="s">
        <v>1597</v>
      </c>
      <c r="W98" s="2" t="s">
        <v>1642</v>
      </c>
      <c r="X98" s="2" t="s">
        <v>1602</v>
      </c>
      <c r="Y98" s="10"/>
      <c r="Z98" s="2" t="s">
        <v>1494</v>
      </c>
      <c r="AA98" s="2" t="s">
        <v>1894</v>
      </c>
      <c r="AB98" s="2" t="s">
        <v>844</v>
      </c>
      <c r="AC98" s="162" t="s">
        <v>1207</v>
      </c>
    </row>
    <row r="99" spans="1:31" ht="15" customHeight="1" x14ac:dyDescent="0.2">
      <c r="A99" s="848">
        <v>9</v>
      </c>
      <c r="B99" s="160" t="s">
        <v>781</v>
      </c>
      <c r="C99" s="2">
        <v>22</v>
      </c>
      <c r="D99" s="2">
        <v>7</v>
      </c>
      <c r="E99" s="2">
        <v>3</v>
      </c>
      <c r="F99" s="2">
        <v>12</v>
      </c>
      <c r="G99" s="2">
        <v>33</v>
      </c>
      <c r="H99" s="2">
        <v>47</v>
      </c>
      <c r="I99" s="162">
        <v>24</v>
      </c>
      <c r="J99" s="383">
        <f t="shared" si="15"/>
        <v>22</v>
      </c>
      <c r="K99" s="383">
        <f t="shared" si="16"/>
        <v>24</v>
      </c>
      <c r="L99" s="1138"/>
      <c r="M99" s="1139"/>
      <c r="N99" s="1139"/>
      <c r="O99" s="1140"/>
      <c r="Q99" s="855" t="s">
        <v>322</v>
      </c>
      <c r="R99" s="2" t="s">
        <v>1597</v>
      </c>
      <c r="S99" s="2" t="s">
        <v>1491</v>
      </c>
      <c r="T99" s="2" t="s">
        <v>1488</v>
      </c>
      <c r="U99" s="2" t="s">
        <v>1539</v>
      </c>
      <c r="V99" s="2" t="s">
        <v>1488</v>
      </c>
      <c r="W99" s="2" t="s">
        <v>1493</v>
      </c>
      <c r="X99" s="2" t="s">
        <v>1488</v>
      </c>
      <c r="Y99" s="2" t="s">
        <v>844</v>
      </c>
      <c r="Z99" s="10"/>
      <c r="AA99" s="2" t="s">
        <v>1540</v>
      </c>
      <c r="AB99" s="2" t="s">
        <v>1600</v>
      </c>
      <c r="AC99" s="162" t="s">
        <v>1493</v>
      </c>
    </row>
    <row r="100" spans="1:31" ht="15" customHeight="1" x14ac:dyDescent="0.2">
      <c r="A100" s="848">
        <v>10</v>
      </c>
      <c r="B100" s="160" t="s">
        <v>128</v>
      </c>
      <c r="C100" s="2">
        <v>22</v>
      </c>
      <c r="D100" s="2">
        <v>6</v>
      </c>
      <c r="E100" s="2">
        <v>4</v>
      </c>
      <c r="F100" s="2">
        <v>12</v>
      </c>
      <c r="G100" s="2">
        <v>34</v>
      </c>
      <c r="H100" s="2">
        <v>49</v>
      </c>
      <c r="I100" s="162" t="s">
        <v>2468</v>
      </c>
      <c r="J100" s="383">
        <f t="shared" si="15"/>
        <v>22</v>
      </c>
      <c r="K100" s="383">
        <f t="shared" si="16"/>
        <v>22</v>
      </c>
      <c r="L100" s="1138"/>
      <c r="M100" s="1139"/>
      <c r="N100" s="1139"/>
      <c r="O100" s="1140"/>
      <c r="Q100" s="855" t="s">
        <v>777</v>
      </c>
      <c r="R100" s="2" t="s">
        <v>1643</v>
      </c>
      <c r="S100" s="2" t="s">
        <v>1602</v>
      </c>
      <c r="T100" s="2" t="s">
        <v>1602</v>
      </c>
      <c r="U100" s="2" t="s">
        <v>1487</v>
      </c>
      <c r="V100" s="2" t="s">
        <v>1495</v>
      </c>
      <c r="W100" s="2" t="s">
        <v>1597</v>
      </c>
      <c r="X100" s="2" t="s">
        <v>1495</v>
      </c>
      <c r="Y100" s="2" t="s">
        <v>1488</v>
      </c>
      <c r="Z100" s="2" t="s">
        <v>1599</v>
      </c>
      <c r="AA100" s="10"/>
      <c r="AB100" s="2" t="s">
        <v>1797</v>
      </c>
      <c r="AC100" s="162" t="s">
        <v>1210</v>
      </c>
    </row>
    <row r="101" spans="1:31" ht="15" customHeight="1" x14ac:dyDescent="0.2">
      <c r="A101" s="848">
        <v>11</v>
      </c>
      <c r="B101" s="160" t="s">
        <v>991</v>
      </c>
      <c r="C101" s="2">
        <v>22</v>
      </c>
      <c r="D101" s="2">
        <v>5</v>
      </c>
      <c r="E101" s="2">
        <v>5</v>
      </c>
      <c r="F101" s="2">
        <v>12</v>
      </c>
      <c r="G101" s="2">
        <v>32</v>
      </c>
      <c r="H101" s="2">
        <v>49</v>
      </c>
      <c r="I101" s="162" t="s">
        <v>2469</v>
      </c>
      <c r="J101" s="383">
        <f t="shared" si="15"/>
        <v>22</v>
      </c>
      <c r="K101" s="383">
        <f t="shared" si="16"/>
        <v>20</v>
      </c>
      <c r="L101" s="1138"/>
      <c r="M101" s="1139"/>
      <c r="N101" s="1139"/>
      <c r="O101" s="1140"/>
      <c r="Q101" s="855" t="s">
        <v>1684</v>
      </c>
      <c r="R101" s="2" t="s">
        <v>1493</v>
      </c>
      <c r="S101" s="2" t="s">
        <v>1207</v>
      </c>
      <c r="T101" s="2" t="s">
        <v>1495</v>
      </c>
      <c r="U101" s="2" t="s">
        <v>1603</v>
      </c>
      <c r="V101" s="2" t="s">
        <v>1539</v>
      </c>
      <c r="W101" s="2" t="s">
        <v>1487</v>
      </c>
      <c r="X101" s="2" t="s">
        <v>1599</v>
      </c>
      <c r="Y101" s="2" t="s">
        <v>1487</v>
      </c>
      <c r="Z101" s="2" t="s">
        <v>1493</v>
      </c>
      <c r="AA101" s="2" t="s">
        <v>1210</v>
      </c>
      <c r="AB101" s="10"/>
      <c r="AC101" s="162" t="s">
        <v>1490</v>
      </c>
    </row>
    <row r="102" spans="1:31" ht="15" customHeight="1" thickBot="1" x14ac:dyDescent="0.25">
      <c r="A102" s="849">
        <v>12</v>
      </c>
      <c r="B102" s="163" t="s">
        <v>551</v>
      </c>
      <c r="C102" s="3">
        <v>22</v>
      </c>
      <c r="D102" s="3">
        <v>1</v>
      </c>
      <c r="E102" s="3">
        <v>4</v>
      </c>
      <c r="F102" s="3">
        <v>17</v>
      </c>
      <c r="G102" s="3">
        <v>21</v>
      </c>
      <c r="H102" s="3">
        <v>69</v>
      </c>
      <c r="I102" s="164" t="s">
        <v>2470</v>
      </c>
      <c r="J102" s="383">
        <f t="shared" si="15"/>
        <v>22</v>
      </c>
      <c r="K102" s="383">
        <f t="shared" si="16"/>
        <v>7</v>
      </c>
      <c r="L102" s="1141"/>
      <c r="M102" s="1142"/>
      <c r="N102" s="1142"/>
      <c r="O102" s="1143"/>
      <c r="Q102" s="850" t="s">
        <v>547</v>
      </c>
      <c r="R102" s="3" t="s">
        <v>22</v>
      </c>
      <c r="S102" s="3" t="s">
        <v>1495</v>
      </c>
      <c r="T102" s="3" t="s">
        <v>1646</v>
      </c>
      <c r="U102" s="3" t="s">
        <v>1207</v>
      </c>
      <c r="V102" s="3" t="s">
        <v>1207</v>
      </c>
      <c r="W102" s="3" t="s">
        <v>1597</v>
      </c>
      <c r="X102" s="3" t="s">
        <v>1646</v>
      </c>
      <c r="Y102" s="3" t="s">
        <v>1642</v>
      </c>
      <c r="Z102" s="3" t="s">
        <v>1602</v>
      </c>
      <c r="AA102" s="3" t="s">
        <v>1491</v>
      </c>
      <c r="AB102" s="3" t="s">
        <v>1491</v>
      </c>
      <c r="AC102" s="15"/>
    </row>
    <row r="103" spans="1:31" ht="15" customHeight="1" x14ac:dyDescent="0.2">
      <c r="C103" s="383">
        <f t="shared" ref="C103:H103" si="17">SUM(C91:C102)</f>
        <v>264</v>
      </c>
      <c r="D103" s="383">
        <f t="shared" si="17"/>
        <v>107</v>
      </c>
      <c r="E103" s="383">
        <f t="shared" si="17"/>
        <v>50</v>
      </c>
      <c r="F103" s="383">
        <f t="shared" si="17"/>
        <v>107</v>
      </c>
      <c r="G103" s="383">
        <f t="shared" si="17"/>
        <v>472</v>
      </c>
      <c r="H103" s="383">
        <f t="shared" si="17"/>
        <v>472</v>
      </c>
      <c r="I103" s="383">
        <f>SUM(D103)</f>
        <v>107</v>
      </c>
      <c r="J103" s="383">
        <f t="shared" si="15"/>
        <v>264</v>
      </c>
      <c r="K103" s="383">
        <f t="shared" si="16"/>
        <v>371</v>
      </c>
    </row>
    <row r="104" spans="1:31" ht="15" customHeight="1" thickBot="1" x14ac:dyDescent="0.25"/>
    <row r="105" spans="1:31" ht="15" customHeight="1" thickBot="1" x14ac:dyDescent="0.25">
      <c r="A105" s="1412" t="s">
        <v>2433</v>
      </c>
      <c r="B105" s="1413"/>
      <c r="C105" s="1413"/>
      <c r="D105" s="1413"/>
      <c r="E105" s="1413"/>
      <c r="F105" s="1414"/>
      <c r="G105" s="1409" t="s">
        <v>2460</v>
      </c>
      <c r="H105" s="1410"/>
      <c r="I105" s="1411"/>
      <c r="L105" s="952" t="s">
        <v>538</v>
      </c>
      <c r="M105" s="953"/>
      <c r="N105" s="953"/>
      <c r="O105" s="954"/>
    </row>
    <row r="106" spans="1:31" ht="15" customHeight="1" thickBot="1" x14ac:dyDescent="0.25">
      <c r="A106" s="850" t="s">
        <v>496</v>
      </c>
      <c r="B106" s="851" t="s">
        <v>497</v>
      </c>
      <c r="C106" s="852" t="s">
        <v>498</v>
      </c>
      <c r="D106" s="852" t="s">
        <v>499</v>
      </c>
      <c r="E106" s="852" t="s">
        <v>500</v>
      </c>
      <c r="F106" s="852" t="s">
        <v>501</v>
      </c>
      <c r="G106" s="853" t="s">
        <v>502</v>
      </c>
      <c r="H106" s="853" t="s">
        <v>503</v>
      </c>
      <c r="I106" s="854" t="s">
        <v>504</v>
      </c>
      <c r="L106" s="955"/>
      <c r="M106" s="956"/>
      <c r="N106" s="956"/>
      <c r="O106" s="957"/>
      <c r="Q106" s="165" t="s">
        <v>2461</v>
      </c>
      <c r="R106" s="856" t="s">
        <v>503</v>
      </c>
      <c r="S106" s="856" t="s">
        <v>541</v>
      </c>
      <c r="T106" s="856" t="s">
        <v>902</v>
      </c>
      <c r="U106" s="856" t="s">
        <v>511</v>
      </c>
      <c r="V106" s="856" t="s">
        <v>1787</v>
      </c>
      <c r="W106" s="856" t="s">
        <v>1788</v>
      </c>
      <c r="X106" s="856" t="s">
        <v>501</v>
      </c>
      <c r="Y106" s="856" t="s">
        <v>544</v>
      </c>
      <c r="Z106" s="856" t="s">
        <v>533</v>
      </c>
      <c r="AA106" s="856" t="s">
        <v>769</v>
      </c>
      <c r="AB106" s="856" t="s">
        <v>2162</v>
      </c>
      <c r="AC106" s="856" t="s">
        <v>153</v>
      </c>
      <c r="AD106" s="856" t="s">
        <v>813</v>
      </c>
      <c r="AE106" s="857" t="s">
        <v>1214</v>
      </c>
    </row>
    <row r="107" spans="1:31" ht="15" customHeight="1" x14ac:dyDescent="0.2">
      <c r="A107" s="863">
        <v>1</v>
      </c>
      <c r="B107" s="159" t="s">
        <v>767</v>
      </c>
      <c r="C107" s="158">
        <v>26</v>
      </c>
      <c r="D107" s="158">
        <v>18</v>
      </c>
      <c r="E107" s="158">
        <v>3</v>
      </c>
      <c r="F107" s="158">
        <v>5</v>
      </c>
      <c r="G107" s="158">
        <v>60</v>
      </c>
      <c r="H107" s="158">
        <v>34</v>
      </c>
      <c r="I107" s="161">
        <v>57</v>
      </c>
      <c r="J107" s="383">
        <f t="shared" ref="J107:J120" si="18">D107+E107+F107</f>
        <v>26</v>
      </c>
      <c r="K107" s="383">
        <f>D107*3+E107</f>
        <v>57</v>
      </c>
      <c r="L107" s="1135" t="s">
        <v>2471</v>
      </c>
      <c r="M107" s="1136"/>
      <c r="N107" s="1136"/>
      <c r="O107" s="1137"/>
      <c r="Q107" s="855" t="s">
        <v>503</v>
      </c>
      <c r="R107" s="10"/>
      <c r="S107" s="2" t="s">
        <v>1494</v>
      </c>
      <c r="T107" s="2" t="s">
        <v>1642</v>
      </c>
      <c r="U107" s="2" t="s">
        <v>1646</v>
      </c>
      <c r="V107" s="2" t="s">
        <v>1597</v>
      </c>
      <c r="W107" s="2" t="s">
        <v>1603</v>
      </c>
      <c r="X107" s="2" t="s">
        <v>1599</v>
      </c>
      <c r="Y107" s="2" t="s">
        <v>1642</v>
      </c>
      <c r="Z107" s="2" t="s">
        <v>1597</v>
      </c>
      <c r="AA107" s="2" t="s">
        <v>1600</v>
      </c>
      <c r="AB107" s="2" t="s">
        <v>1495</v>
      </c>
      <c r="AC107" s="2" t="s">
        <v>1539</v>
      </c>
      <c r="AD107" s="2" t="s">
        <v>1490</v>
      </c>
      <c r="AE107" s="162" t="s">
        <v>1210</v>
      </c>
    </row>
    <row r="108" spans="1:31" ht="15" customHeight="1" x14ac:dyDescent="0.2">
      <c r="A108" s="848">
        <v>2</v>
      </c>
      <c r="B108" s="160" t="s">
        <v>106</v>
      </c>
      <c r="C108" s="2">
        <v>26</v>
      </c>
      <c r="D108" s="2">
        <v>17</v>
      </c>
      <c r="E108" s="2">
        <v>2</v>
      </c>
      <c r="F108" s="2">
        <v>7</v>
      </c>
      <c r="G108" s="2">
        <v>50</v>
      </c>
      <c r="H108" s="2">
        <v>35</v>
      </c>
      <c r="I108" s="162">
        <v>53</v>
      </c>
      <c r="J108" s="383">
        <f t="shared" si="18"/>
        <v>26</v>
      </c>
      <c r="K108" s="383">
        <f t="shared" ref="K108:K169" si="19">D108*3+E108</f>
        <v>53</v>
      </c>
      <c r="L108" s="1138"/>
      <c r="M108" s="1139"/>
      <c r="N108" s="1139"/>
      <c r="O108" s="1140"/>
      <c r="Q108" s="855" t="s">
        <v>541</v>
      </c>
      <c r="R108" s="2" t="s">
        <v>1487</v>
      </c>
      <c r="S108" s="10"/>
      <c r="T108" s="2" t="s">
        <v>1602</v>
      </c>
      <c r="U108" s="2" t="s">
        <v>1493</v>
      </c>
      <c r="V108" s="2" t="s">
        <v>355</v>
      </c>
      <c r="W108" s="2" t="s">
        <v>1642</v>
      </c>
      <c r="X108" s="2" t="s">
        <v>844</v>
      </c>
      <c r="Y108" s="2" t="s">
        <v>1597</v>
      </c>
      <c r="Z108" s="2" t="s">
        <v>1494</v>
      </c>
      <c r="AA108" s="2" t="s">
        <v>1540</v>
      </c>
      <c r="AB108" s="2" t="s">
        <v>844</v>
      </c>
      <c r="AC108" s="2" t="s">
        <v>1488</v>
      </c>
      <c r="AD108" s="2" t="s">
        <v>1643</v>
      </c>
      <c r="AE108" s="162" t="s">
        <v>1602</v>
      </c>
    </row>
    <row r="109" spans="1:31" ht="15" customHeight="1" x14ac:dyDescent="0.2">
      <c r="A109" s="848">
        <v>3</v>
      </c>
      <c r="B109" s="160" t="s">
        <v>79</v>
      </c>
      <c r="C109" s="2">
        <v>26</v>
      </c>
      <c r="D109" s="2">
        <v>13</v>
      </c>
      <c r="E109" s="2">
        <v>6</v>
      </c>
      <c r="F109" s="2">
        <v>7</v>
      </c>
      <c r="G109" s="2">
        <v>43</v>
      </c>
      <c r="H109" s="2">
        <v>35</v>
      </c>
      <c r="I109" s="162">
        <v>45</v>
      </c>
      <c r="J109" s="383">
        <f t="shared" si="18"/>
        <v>26</v>
      </c>
      <c r="K109" s="383">
        <f t="shared" si="19"/>
        <v>45</v>
      </c>
      <c r="L109" s="1138"/>
      <c r="M109" s="1139"/>
      <c r="N109" s="1139"/>
      <c r="O109" s="1140"/>
      <c r="Q109" s="855" t="s">
        <v>902</v>
      </c>
      <c r="R109" s="2" t="s">
        <v>1210</v>
      </c>
      <c r="S109" s="2" t="s">
        <v>1602</v>
      </c>
      <c r="T109" s="10"/>
      <c r="U109" s="2" t="s">
        <v>1539</v>
      </c>
      <c r="V109" s="2" t="s">
        <v>1493</v>
      </c>
      <c r="W109" s="2" t="s">
        <v>1490</v>
      </c>
      <c r="X109" s="2" t="s">
        <v>1489</v>
      </c>
      <c r="Y109" s="2" t="s">
        <v>844</v>
      </c>
      <c r="Z109" s="2" t="s">
        <v>1597</v>
      </c>
      <c r="AA109" s="2" t="s">
        <v>844</v>
      </c>
      <c r="AB109" s="2" t="s">
        <v>1207</v>
      </c>
      <c r="AC109" s="2" t="s">
        <v>1490</v>
      </c>
      <c r="AD109" s="2" t="s">
        <v>355</v>
      </c>
      <c r="AE109" s="162" t="s">
        <v>1493</v>
      </c>
    </row>
    <row r="110" spans="1:31" ht="15" customHeight="1" x14ac:dyDescent="0.2">
      <c r="A110" s="848">
        <v>4</v>
      </c>
      <c r="B110" s="160" t="s">
        <v>1598</v>
      </c>
      <c r="C110" s="2">
        <v>26</v>
      </c>
      <c r="D110" s="2">
        <v>11</v>
      </c>
      <c r="E110" s="2">
        <v>6</v>
      </c>
      <c r="F110" s="2">
        <v>9</v>
      </c>
      <c r="G110" s="2">
        <v>47</v>
      </c>
      <c r="H110" s="2">
        <v>47</v>
      </c>
      <c r="I110" s="162">
        <v>39</v>
      </c>
      <c r="J110" s="383">
        <f t="shared" si="18"/>
        <v>26</v>
      </c>
      <c r="K110" s="383">
        <f t="shared" si="19"/>
        <v>39</v>
      </c>
      <c r="L110" s="1138"/>
      <c r="M110" s="1139"/>
      <c r="N110" s="1139"/>
      <c r="O110" s="1140"/>
      <c r="Q110" s="855" t="s">
        <v>511</v>
      </c>
      <c r="R110" s="2" t="s">
        <v>1600</v>
      </c>
      <c r="S110" s="2" t="s">
        <v>1597</v>
      </c>
      <c r="T110" s="2" t="s">
        <v>1599</v>
      </c>
      <c r="U110" s="10"/>
      <c r="V110" s="2" t="s">
        <v>1487</v>
      </c>
      <c r="W110" s="2" t="s">
        <v>1600</v>
      </c>
      <c r="X110" s="2" t="s">
        <v>844</v>
      </c>
      <c r="Y110" s="2" t="s">
        <v>1488</v>
      </c>
      <c r="Z110" s="2" t="s">
        <v>1493</v>
      </c>
      <c r="AA110" s="2" t="s">
        <v>1602</v>
      </c>
      <c r="AB110" s="2" t="s">
        <v>1490</v>
      </c>
      <c r="AC110" s="2" t="s">
        <v>1490</v>
      </c>
      <c r="AD110" s="2" t="s">
        <v>1495</v>
      </c>
      <c r="AE110" s="162" t="s">
        <v>1490</v>
      </c>
    </row>
    <row r="111" spans="1:31" ht="15" customHeight="1" x14ac:dyDescent="0.2">
      <c r="A111" s="848">
        <v>5</v>
      </c>
      <c r="B111" s="160" t="s">
        <v>291</v>
      </c>
      <c r="C111" s="2">
        <v>26</v>
      </c>
      <c r="D111" s="2">
        <v>10</v>
      </c>
      <c r="E111" s="2">
        <v>8</v>
      </c>
      <c r="F111" s="2">
        <v>8</v>
      </c>
      <c r="G111" s="2">
        <v>48</v>
      </c>
      <c r="H111" s="2">
        <v>41</v>
      </c>
      <c r="I111" s="162">
        <v>38</v>
      </c>
      <c r="J111" s="383">
        <f t="shared" si="18"/>
        <v>26</v>
      </c>
      <c r="K111" s="383">
        <f t="shared" si="19"/>
        <v>38</v>
      </c>
      <c r="L111" s="1138"/>
      <c r="M111" s="1139"/>
      <c r="N111" s="1139"/>
      <c r="O111" s="1140"/>
      <c r="Q111" s="855" t="s">
        <v>1787</v>
      </c>
      <c r="R111" s="2" t="s">
        <v>1494</v>
      </c>
      <c r="S111" s="2" t="s">
        <v>1489</v>
      </c>
      <c r="T111" s="2" t="s">
        <v>844</v>
      </c>
      <c r="U111" s="2" t="s">
        <v>1491</v>
      </c>
      <c r="V111" s="10"/>
      <c r="W111" s="2" t="s">
        <v>844</v>
      </c>
      <c r="X111" s="2" t="s">
        <v>1210</v>
      </c>
      <c r="Y111" s="2" t="s">
        <v>1210</v>
      </c>
      <c r="Z111" s="2" t="s">
        <v>1487</v>
      </c>
      <c r="AA111" s="2" t="s">
        <v>1494</v>
      </c>
      <c r="AB111" s="2" t="s">
        <v>1600</v>
      </c>
      <c r="AC111" s="2" t="s">
        <v>1207</v>
      </c>
      <c r="AD111" s="2" t="s">
        <v>1210</v>
      </c>
      <c r="AE111" s="162" t="s">
        <v>1646</v>
      </c>
    </row>
    <row r="112" spans="1:31" ht="15" customHeight="1" x14ac:dyDescent="0.2">
      <c r="A112" s="848">
        <v>6</v>
      </c>
      <c r="B112" s="160" t="s">
        <v>1808</v>
      </c>
      <c r="C112" s="2">
        <v>26</v>
      </c>
      <c r="D112" s="2">
        <v>10</v>
      </c>
      <c r="E112" s="2">
        <v>7</v>
      </c>
      <c r="F112" s="2">
        <v>9</v>
      </c>
      <c r="G112" s="2">
        <v>40</v>
      </c>
      <c r="H112" s="2">
        <v>37</v>
      </c>
      <c r="I112" s="162">
        <v>37</v>
      </c>
      <c r="J112" s="383">
        <f t="shared" si="18"/>
        <v>26</v>
      </c>
      <c r="K112" s="383">
        <f t="shared" si="19"/>
        <v>37</v>
      </c>
      <c r="L112" s="1138"/>
      <c r="M112" s="1139"/>
      <c r="N112" s="1139"/>
      <c r="O112" s="1140"/>
      <c r="Q112" s="855" t="s">
        <v>1788</v>
      </c>
      <c r="R112" s="2" t="s">
        <v>1210</v>
      </c>
      <c r="S112" s="2" t="s">
        <v>1487</v>
      </c>
      <c r="T112" s="2" t="s">
        <v>1487</v>
      </c>
      <c r="U112" s="2" t="s">
        <v>1210</v>
      </c>
      <c r="V112" s="2" t="s">
        <v>1646</v>
      </c>
      <c r="W112" s="10"/>
      <c r="X112" s="2" t="s">
        <v>1599</v>
      </c>
      <c r="Y112" s="2" t="s">
        <v>844</v>
      </c>
      <c r="Z112" s="2" t="s">
        <v>1490</v>
      </c>
      <c r="AA112" s="2" t="s">
        <v>1493</v>
      </c>
      <c r="AB112" s="2" t="s">
        <v>1601</v>
      </c>
      <c r="AC112" s="2" t="s">
        <v>1539</v>
      </c>
      <c r="AD112" s="2" t="s">
        <v>1488</v>
      </c>
      <c r="AE112" s="162" t="s">
        <v>1207</v>
      </c>
    </row>
    <row r="113" spans="1:31" ht="15" customHeight="1" x14ac:dyDescent="0.2">
      <c r="A113" s="848">
        <v>7</v>
      </c>
      <c r="B113" s="160" t="s">
        <v>1931</v>
      </c>
      <c r="C113" s="2">
        <v>26</v>
      </c>
      <c r="D113" s="2">
        <v>10</v>
      </c>
      <c r="E113" s="2">
        <v>6</v>
      </c>
      <c r="F113" s="2">
        <v>10</v>
      </c>
      <c r="G113" s="2">
        <v>44</v>
      </c>
      <c r="H113" s="2">
        <v>39</v>
      </c>
      <c r="I113" s="162">
        <v>36</v>
      </c>
      <c r="J113" s="383">
        <f t="shared" si="18"/>
        <v>26</v>
      </c>
      <c r="K113" s="383">
        <f t="shared" si="19"/>
        <v>36</v>
      </c>
      <c r="L113" s="1138"/>
      <c r="M113" s="1139"/>
      <c r="N113" s="1139"/>
      <c r="O113" s="1140"/>
      <c r="Q113" s="855" t="s">
        <v>501</v>
      </c>
      <c r="R113" s="2" t="s">
        <v>355</v>
      </c>
      <c r="S113" s="2" t="s">
        <v>355</v>
      </c>
      <c r="T113" s="2" t="s">
        <v>1207</v>
      </c>
      <c r="U113" s="2" t="s">
        <v>1490</v>
      </c>
      <c r="V113" s="2" t="s">
        <v>1600</v>
      </c>
      <c r="W113" s="2" t="s">
        <v>1210</v>
      </c>
      <c r="X113" s="10"/>
      <c r="Y113" s="2" t="s">
        <v>1597</v>
      </c>
      <c r="Z113" s="2" t="s">
        <v>1494</v>
      </c>
      <c r="AA113" s="2" t="s">
        <v>1210</v>
      </c>
      <c r="AB113" s="2" t="s">
        <v>1493</v>
      </c>
      <c r="AC113" s="2" t="s">
        <v>1540</v>
      </c>
      <c r="AD113" s="2" t="s">
        <v>1207</v>
      </c>
      <c r="AE113" s="162" t="s">
        <v>1603</v>
      </c>
    </row>
    <row r="114" spans="1:31" ht="15" customHeight="1" x14ac:dyDescent="0.2">
      <c r="A114" s="848">
        <v>8</v>
      </c>
      <c r="B114" s="160" t="s">
        <v>558</v>
      </c>
      <c r="C114" s="2">
        <v>26</v>
      </c>
      <c r="D114" s="2">
        <v>11</v>
      </c>
      <c r="E114" s="2">
        <v>3</v>
      </c>
      <c r="F114" s="2">
        <v>12</v>
      </c>
      <c r="G114" s="2">
        <v>49</v>
      </c>
      <c r="H114" s="2">
        <v>47</v>
      </c>
      <c r="I114" s="162">
        <v>36</v>
      </c>
      <c r="J114" s="383">
        <f t="shared" si="18"/>
        <v>26</v>
      </c>
      <c r="K114" s="383">
        <f t="shared" si="19"/>
        <v>36</v>
      </c>
      <c r="L114" s="1138"/>
      <c r="M114" s="1139"/>
      <c r="N114" s="1139"/>
      <c r="O114" s="1140"/>
      <c r="Q114" s="855" t="s">
        <v>544</v>
      </c>
      <c r="R114" s="2" t="s">
        <v>1642</v>
      </c>
      <c r="S114" s="2" t="s">
        <v>1495</v>
      </c>
      <c r="T114" s="2" t="s">
        <v>1599</v>
      </c>
      <c r="U114" s="2" t="s">
        <v>1488</v>
      </c>
      <c r="V114" s="2" t="s">
        <v>1490</v>
      </c>
      <c r="W114" s="2" t="s">
        <v>1597</v>
      </c>
      <c r="X114" s="2" t="s">
        <v>1547</v>
      </c>
      <c r="Y114" s="10"/>
      <c r="Z114" s="2" t="s">
        <v>1494</v>
      </c>
      <c r="AA114" s="2" t="s">
        <v>1207</v>
      </c>
      <c r="AB114" s="2" t="s">
        <v>1600</v>
      </c>
      <c r="AC114" s="2" t="s">
        <v>1207</v>
      </c>
      <c r="AD114" s="2" t="s">
        <v>1602</v>
      </c>
      <c r="AE114" s="162" t="s">
        <v>1493</v>
      </c>
    </row>
    <row r="115" spans="1:31" ht="15" customHeight="1" x14ac:dyDescent="0.2">
      <c r="A115" s="848">
        <v>9</v>
      </c>
      <c r="B115" s="160" t="s">
        <v>2061</v>
      </c>
      <c r="C115" s="2">
        <v>26</v>
      </c>
      <c r="D115" s="2">
        <v>11</v>
      </c>
      <c r="E115" s="2">
        <v>3</v>
      </c>
      <c r="F115" s="2">
        <v>12</v>
      </c>
      <c r="G115" s="2">
        <v>45</v>
      </c>
      <c r="H115" s="2">
        <v>54</v>
      </c>
      <c r="I115" s="162">
        <v>36</v>
      </c>
      <c r="J115" s="383">
        <f t="shared" si="18"/>
        <v>26</v>
      </c>
      <c r="K115" s="383">
        <f t="shared" si="19"/>
        <v>36</v>
      </c>
      <c r="L115" s="1138"/>
      <c r="M115" s="1139"/>
      <c r="N115" s="1139"/>
      <c r="O115" s="1140"/>
      <c r="Q115" s="855" t="s">
        <v>533</v>
      </c>
      <c r="R115" s="2" t="s">
        <v>844</v>
      </c>
      <c r="S115" s="2" t="s">
        <v>1495</v>
      </c>
      <c r="T115" s="2" t="s">
        <v>1494</v>
      </c>
      <c r="U115" s="2" t="s">
        <v>1210</v>
      </c>
      <c r="V115" s="2" t="s">
        <v>1494</v>
      </c>
      <c r="W115" s="2" t="s">
        <v>1599</v>
      </c>
      <c r="X115" s="2" t="s">
        <v>1210</v>
      </c>
      <c r="Y115" s="2" t="s">
        <v>1539</v>
      </c>
      <c r="Z115" s="10"/>
      <c r="AA115" s="2" t="s">
        <v>1600</v>
      </c>
      <c r="AB115" s="2" t="s">
        <v>1493</v>
      </c>
      <c r="AC115" s="2" t="s">
        <v>1546</v>
      </c>
      <c r="AD115" s="2" t="s">
        <v>1207</v>
      </c>
      <c r="AE115" s="162" t="s">
        <v>1488</v>
      </c>
    </row>
    <row r="116" spans="1:31" ht="15" customHeight="1" x14ac:dyDescent="0.2">
      <c r="A116" s="848">
        <v>10</v>
      </c>
      <c r="B116" s="160" t="s">
        <v>1139</v>
      </c>
      <c r="C116" s="2">
        <v>26</v>
      </c>
      <c r="D116" s="2">
        <v>10</v>
      </c>
      <c r="E116" s="2">
        <v>4</v>
      </c>
      <c r="F116" s="2">
        <v>12</v>
      </c>
      <c r="G116" s="2">
        <v>31</v>
      </c>
      <c r="H116" s="2">
        <v>36</v>
      </c>
      <c r="I116" s="162">
        <v>34</v>
      </c>
      <c r="J116" s="383">
        <f t="shared" si="18"/>
        <v>26</v>
      </c>
      <c r="K116" s="383">
        <f t="shared" si="19"/>
        <v>34</v>
      </c>
      <c r="L116" s="1138"/>
      <c r="M116" s="1139"/>
      <c r="N116" s="1139"/>
      <c r="O116" s="1140"/>
      <c r="Q116" s="855" t="s">
        <v>769</v>
      </c>
      <c r="R116" s="2" t="s">
        <v>355</v>
      </c>
      <c r="S116" s="2" t="s">
        <v>1487</v>
      </c>
      <c r="T116" s="2" t="s">
        <v>1602</v>
      </c>
      <c r="U116" s="2" t="s">
        <v>355</v>
      </c>
      <c r="V116" s="2" t="s">
        <v>1646</v>
      </c>
      <c r="W116" s="2" t="s">
        <v>1207</v>
      </c>
      <c r="X116" s="2" t="s">
        <v>1207</v>
      </c>
      <c r="Y116" s="2" t="s">
        <v>1600</v>
      </c>
      <c r="Z116" s="2" t="s">
        <v>1490</v>
      </c>
      <c r="AA116" s="10"/>
      <c r="AB116" s="2" t="s">
        <v>1207</v>
      </c>
      <c r="AC116" s="2" t="s">
        <v>1539</v>
      </c>
      <c r="AD116" s="2" t="s">
        <v>1646</v>
      </c>
      <c r="AE116" s="162" t="s">
        <v>1488</v>
      </c>
    </row>
    <row r="117" spans="1:31" ht="15" customHeight="1" x14ac:dyDescent="0.2">
      <c r="A117" s="848">
        <v>11</v>
      </c>
      <c r="B117" s="160" t="s">
        <v>1090</v>
      </c>
      <c r="C117" s="2">
        <v>26</v>
      </c>
      <c r="D117" s="2">
        <v>10</v>
      </c>
      <c r="E117" s="2">
        <v>3</v>
      </c>
      <c r="F117" s="2">
        <v>13</v>
      </c>
      <c r="G117" s="2">
        <v>40</v>
      </c>
      <c r="H117" s="2">
        <v>44</v>
      </c>
      <c r="I117" s="162">
        <v>33</v>
      </c>
      <c r="J117" s="383">
        <f t="shared" si="18"/>
        <v>26</v>
      </c>
      <c r="K117" s="383">
        <f t="shared" si="19"/>
        <v>33</v>
      </c>
      <c r="L117" s="1138"/>
      <c r="M117" s="1139"/>
      <c r="N117" s="1139"/>
      <c r="O117" s="1140"/>
      <c r="Q117" s="855" t="s">
        <v>2162</v>
      </c>
      <c r="R117" s="2" t="s">
        <v>1540</v>
      </c>
      <c r="S117" s="2" t="s">
        <v>1493</v>
      </c>
      <c r="T117" s="2" t="s">
        <v>1539</v>
      </c>
      <c r="U117" s="2" t="s">
        <v>1541</v>
      </c>
      <c r="V117" s="2" t="s">
        <v>1602</v>
      </c>
      <c r="W117" s="2" t="s">
        <v>1207</v>
      </c>
      <c r="X117" s="2" t="s">
        <v>1488</v>
      </c>
      <c r="Y117" s="2" t="s">
        <v>1488</v>
      </c>
      <c r="Z117" s="2" t="s">
        <v>844</v>
      </c>
      <c r="AA117" s="2" t="s">
        <v>1602</v>
      </c>
      <c r="AB117" s="10"/>
      <c r="AC117" s="2" t="s">
        <v>104</v>
      </c>
      <c r="AD117" s="2" t="s">
        <v>1543</v>
      </c>
      <c r="AE117" s="162" t="s">
        <v>1599</v>
      </c>
    </row>
    <row r="118" spans="1:31" ht="15" customHeight="1" x14ac:dyDescent="0.2">
      <c r="A118" s="848">
        <v>12</v>
      </c>
      <c r="B118" s="160" t="s">
        <v>2094</v>
      </c>
      <c r="C118" s="2">
        <v>26</v>
      </c>
      <c r="D118" s="2">
        <v>8</v>
      </c>
      <c r="E118" s="2">
        <v>4</v>
      </c>
      <c r="F118" s="2">
        <v>14</v>
      </c>
      <c r="G118" s="2">
        <v>35</v>
      </c>
      <c r="H118" s="2">
        <v>47</v>
      </c>
      <c r="I118" s="162">
        <v>28</v>
      </c>
      <c r="J118" s="383">
        <f t="shared" si="18"/>
        <v>26</v>
      </c>
      <c r="K118" s="383">
        <f t="shared" si="19"/>
        <v>28</v>
      </c>
      <c r="L118" s="1138"/>
      <c r="M118" s="1139"/>
      <c r="N118" s="1139"/>
      <c r="O118" s="1140"/>
      <c r="Q118" s="855" t="s">
        <v>153</v>
      </c>
      <c r="R118" s="2" t="s">
        <v>1540</v>
      </c>
      <c r="S118" s="2" t="s">
        <v>1493</v>
      </c>
      <c r="T118" s="2" t="s">
        <v>1797</v>
      </c>
      <c r="U118" s="2" t="s">
        <v>1210</v>
      </c>
      <c r="V118" s="2" t="s">
        <v>844</v>
      </c>
      <c r="W118" s="2" t="s">
        <v>1643</v>
      </c>
      <c r="X118" s="2" t="s">
        <v>1599</v>
      </c>
      <c r="Y118" s="2" t="s">
        <v>1490</v>
      </c>
      <c r="Z118" s="2" t="s">
        <v>1487</v>
      </c>
      <c r="AA118" s="2" t="s">
        <v>1539</v>
      </c>
      <c r="AB118" s="2" t="s">
        <v>844</v>
      </c>
      <c r="AC118" s="10"/>
      <c r="AD118" s="2" t="s">
        <v>32</v>
      </c>
      <c r="AE118" s="162" t="s">
        <v>1207</v>
      </c>
    </row>
    <row r="119" spans="1:31" ht="15" customHeight="1" x14ac:dyDescent="0.2">
      <c r="A119" s="848">
        <v>13</v>
      </c>
      <c r="B119" s="160" t="s">
        <v>761</v>
      </c>
      <c r="C119" s="2">
        <v>26</v>
      </c>
      <c r="D119" s="2">
        <v>7</v>
      </c>
      <c r="E119" s="2">
        <v>4</v>
      </c>
      <c r="F119" s="2">
        <v>15</v>
      </c>
      <c r="G119" s="2">
        <v>34</v>
      </c>
      <c r="H119" s="2">
        <v>47</v>
      </c>
      <c r="I119" s="162">
        <v>25</v>
      </c>
      <c r="J119" s="383">
        <f t="shared" si="18"/>
        <v>26</v>
      </c>
      <c r="K119" s="383">
        <f t="shared" si="19"/>
        <v>25</v>
      </c>
      <c r="L119" s="1138"/>
      <c r="M119" s="1139"/>
      <c r="N119" s="1139"/>
      <c r="O119" s="1140"/>
      <c r="Q119" s="855" t="s">
        <v>813</v>
      </c>
      <c r="R119" s="2" t="s">
        <v>1602</v>
      </c>
      <c r="S119" s="2" t="s">
        <v>1600</v>
      </c>
      <c r="T119" s="2" t="s">
        <v>1642</v>
      </c>
      <c r="U119" s="2" t="s">
        <v>1540</v>
      </c>
      <c r="V119" s="2" t="s">
        <v>1490</v>
      </c>
      <c r="W119" s="2" t="s">
        <v>1597</v>
      </c>
      <c r="X119" s="2" t="s">
        <v>1210</v>
      </c>
      <c r="Y119" s="2" t="s">
        <v>1600</v>
      </c>
      <c r="Z119" s="2" t="s">
        <v>1795</v>
      </c>
      <c r="AA119" s="2" t="s">
        <v>1490</v>
      </c>
      <c r="AB119" s="2" t="s">
        <v>1493</v>
      </c>
      <c r="AC119" s="2" t="s">
        <v>1493</v>
      </c>
      <c r="AD119" s="10"/>
      <c r="AE119" s="162" t="s">
        <v>844</v>
      </c>
    </row>
    <row r="120" spans="1:31" ht="15" customHeight="1" thickBot="1" x14ac:dyDescent="0.25">
      <c r="A120" s="849">
        <v>14</v>
      </c>
      <c r="B120" s="163" t="s">
        <v>819</v>
      </c>
      <c r="C120" s="3">
        <v>26</v>
      </c>
      <c r="D120" s="3">
        <v>4</v>
      </c>
      <c r="E120" s="3">
        <v>5</v>
      </c>
      <c r="F120" s="3">
        <v>17</v>
      </c>
      <c r="G120" s="3">
        <v>34</v>
      </c>
      <c r="H120" s="3">
        <v>57</v>
      </c>
      <c r="I120" s="164">
        <v>17</v>
      </c>
      <c r="J120" s="383">
        <f t="shared" si="18"/>
        <v>26</v>
      </c>
      <c r="K120" s="383">
        <f t="shared" si="19"/>
        <v>17</v>
      </c>
      <c r="L120" s="1141"/>
      <c r="M120" s="1142"/>
      <c r="N120" s="1142"/>
      <c r="O120" s="1143"/>
      <c r="Q120" s="850" t="s">
        <v>1214</v>
      </c>
      <c r="R120" s="3" t="s">
        <v>1488</v>
      </c>
      <c r="S120" s="3" t="s">
        <v>1488</v>
      </c>
      <c r="T120" s="3" t="s">
        <v>1602</v>
      </c>
      <c r="U120" s="3" t="s">
        <v>844</v>
      </c>
      <c r="V120" s="3" t="s">
        <v>1490</v>
      </c>
      <c r="W120" s="3" t="s">
        <v>1602</v>
      </c>
      <c r="X120" s="3" t="s">
        <v>1600</v>
      </c>
      <c r="Y120" s="3" t="s">
        <v>1490</v>
      </c>
      <c r="Z120" s="3" t="s">
        <v>1210</v>
      </c>
      <c r="AA120" s="3" t="s">
        <v>1543</v>
      </c>
      <c r="AB120" s="3" t="s">
        <v>1493</v>
      </c>
      <c r="AC120" s="3" t="s">
        <v>1597</v>
      </c>
      <c r="AD120" s="3" t="s">
        <v>1488</v>
      </c>
      <c r="AE120" s="15"/>
    </row>
    <row r="121" spans="1:31" ht="15" customHeight="1" x14ac:dyDescent="0.2">
      <c r="C121" s="383">
        <f>SUM(C107:C120)</f>
        <v>364</v>
      </c>
      <c r="D121" s="383">
        <f t="shared" ref="D121:I121" si="20">SUM(D107:D120)</f>
        <v>150</v>
      </c>
      <c r="E121" s="383">
        <f t="shared" si="20"/>
        <v>64</v>
      </c>
      <c r="F121" s="383">
        <f t="shared" si="20"/>
        <v>150</v>
      </c>
      <c r="G121" s="383">
        <f t="shared" si="20"/>
        <v>600</v>
      </c>
      <c r="H121" s="383">
        <f t="shared" si="20"/>
        <v>600</v>
      </c>
      <c r="I121" s="383">
        <f t="shared" si="20"/>
        <v>514</v>
      </c>
      <c r="J121" s="383">
        <f>D121+E121+F121</f>
        <v>364</v>
      </c>
      <c r="K121" s="383">
        <f t="shared" si="19"/>
        <v>514</v>
      </c>
    </row>
    <row r="122" spans="1:31" ht="15" customHeight="1" thickBot="1" x14ac:dyDescent="0.25"/>
    <row r="123" spans="1:31" ht="15" customHeight="1" thickBot="1" x14ac:dyDescent="0.25">
      <c r="A123" s="1375" t="s">
        <v>2434</v>
      </c>
      <c r="B123" s="1376"/>
      <c r="C123" s="1376"/>
      <c r="D123" s="1376"/>
      <c r="E123" s="1376"/>
      <c r="F123" s="1377"/>
      <c r="G123" s="1378" t="s">
        <v>2460</v>
      </c>
      <c r="H123" s="1379"/>
      <c r="I123" s="1380"/>
      <c r="L123" s="952" t="s">
        <v>538</v>
      </c>
      <c r="M123" s="953"/>
      <c r="N123" s="953"/>
      <c r="O123" s="954"/>
    </row>
    <row r="124" spans="1:31" ht="15" customHeight="1" thickBot="1" x14ac:dyDescent="0.25">
      <c r="A124" s="753" t="s">
        <v>496</v>
      </c>
      <c r="B124" s="758" t="s">
        <v>497</v>
      </c>
      <c r="C124" s="759" t="s">
        <v>498</v>
      </c>
      <c r="D124" s="759" t="s">
        <v>499</v>
      </c>
      <c r="E124" s="759" t="s">
        <v>500</v>
      </c>
      <c r="F124" s="759" t="s">
        <v>501</v>
      </c>
      <c r="G124" s="760" t="s">
        <v>502</v>
      </c>
      <c r="H124" s="760" t="s">
        <v>503</v>
      </c>
      <c r="I124" s="761" t="s">
        <v>504</v>
      </c>
      <c r="L124" s="955"/>
      <c r="M124" s="956"/>
      <c r="N124" s="956"/>
      <c r="O124" s="957"/>
      <c r="Q124" s="165" t="s">
        <v>2461</v>
      </c>
      <c r="R124" s="837" t="s">
        <v>241</v>
      </c>
      <c r="S124" s="837" t="s">
        <v>1196</v>
      </c>
      <c r="T124" s="837" t="s">
        <v>1503</v>
      </c>
      <c r="U124" s="837" t="s">
        <v>500</v>
      </c>
      <c r="V124" s="837" t="s">
        <v>1530</v>
      </c>
      <c r="W124" s="837" t="s">
        <v>242</v>
      </c>
      <c r="X124" s="837" t="s">
        <v>436</v>
      </c>
      <c r="Y124" s="837" t="s">
        <v>437</v>
      </c>
      <c r="Z124" s="837" t="s">
        <v>2089</v>
      </c>
      <c r="AA124" s="837" t="s">
        <v>544</v>
      </c>
      <c r="AB124" s="837" t="s">
        <v>1587</v>
      </c>
      <c r="AC124" s="838" t="s">
        <v>813</v>
      </c>
    </row>
    <row r="125" spans="1:31" ht="15" customHeight="1" x14ac:dyDescent="0.2">
      <c r="A125" s="757">
        <v>1</v>
      </c>
      <c r="B125" s="239" t="s">
        <v>2062</v>
      </c>
      <c r="C125" s="240">
        <v>22</v>
      </c>
      <c r="D125" s="240">
        <v>15</v>
      </c>
      <c r="E125" s="240">
        <v>4</v>
      </c>
      <c r="F125" s="240">
        <v>3</v>
      </c>
      <c r="G125" s="240">
        <v>55</v>
      </c>
      <c r="H125" s="240">
        <v>28</v>
      </c>
      <c r="I125" s="241">
        <v>49</v>
      </c>
      <c r="J125" s="383">
        <f t="shared" ref="J125:J137" si="21">D125+E125+F125</f>
        <v>22</v>
      </c>
      <c r="K125" s="383">
        <f t="shared" si="19"/>
        <v>49</v>
      </c>
      <c r="L125" s="1135" t="s">
        <v>532</v>
      </c>
      <c r="M125" s="1136"/>
      <c r="N125" s="1136"/>
      <c r="O125" s="1137"/>
      <c r="Q125" s="858" t="s">
        <v>241</v>
      </c>
      <c r="R125" s="10"/>
      <c r="S125" s="2" t="s">
        <v>1893</v>
      </c>
      <c r="T125" s="2" t="s">
        <v>1646</v>
      </c>
      <c r="U125" s="2" t="s">
        <v>1602</v>
      </c>
      <c r="V125" s="2" t="s">
        <v>1646</v>
      </c>
      <c r="W125" s="2" t="s">
        <v>844</v>
      </c>
      <c r="X125" s="2" t="s">
        <v>22</v>
      </c>
      <c r="Y125" s="2" t="s">
        <v>24</v>
      </c>
      <c r="Z125" s="2" t="s">
        <v>1646</v>
      </c>
      <c r="AA125" s="2" t="s">
        <v>1795</v>
      </c>
      <c r="AB125" s="2" t="s">
        <v>1210</v>
      </c>
      <c r="AC125" s="162" t="s">
        <v>1488</v>
      </c>
    </row>
    <row r="126" spans="1:31" ht="15" customHeight="1" x14ac:dyDescent="0.2">
      <c r="A126" s="755">
        <v>2</v>
      </c>
      <c r="B126" s="242" t="s">
        <v>1094</v>
      </c>
      <c r="C126" s="2">
        <v>22</v>
      </c>
      <c r="D126" s="2">
        <v>15</v>
      </c>
      <c r="E126" s="2">
        <v>3</v>
      </c>
      <c r="F126" s="2">
        <v>4</v>
      </c>
      <c r="G126" s="2">
        <v>59</v>
      </c>
      <c r="H126" s="2">
        <v>25</v>
      </c>
      <c r="I126" s="162">
        <v>48</v>
      </c>
      <c r="J126" s="383">
        <f t="shared" si="21"/>
        <v>22</v>
      </c>
      <c r="K126" s="383">
        <f t="shared" si="19"/>
        <v>48</v>
      </c>
      <c r="L126" s="1138"/>
      <c r="M126" s="1139"/>
      <c r="N126" s="1139"/>
      <c r="O126" s="1140"/>
      <c r="Q126" s="858" t="s">
        <v>1196</v>
      </c>
      <c r="R126" s="2" t="s">
        <v>1603</v>
      </c>
      <c r="S126" s="10"/>
      <c r="T126" s="2" t="s">
        <v>1494</v>
      </c>
      <c r="U126" s="2" t="s">
        <v>1603</v>
      </c>
      <c r="V126" s="2" t="s">
        <v>844</v>
      </c>
      <c r="W126" s="2" t="s">
        <v>1546</v>
      </c>
      <c r="X126" s="2" t="s">
        <v>1602</v>
      </c>
      <c r="Y126" s="2" t="s">
        <v>1603</v>
      </c>
      <c r="Z126" s="2" t="s">
        <v>1487</v>
      </c>
      <c r="AA126" s="2" t="s">
        <v>1540</v>
      </c>
      <c r="AB126" s="2" t="s">
        <v>1547</v>
      </c>
      <c r="AC126" s="162" t="s">
        <v>1210</v>
      </c>
    </row>
    <row r="127" spans="1:31" ht="15" customHeight="1" x14ac:dyDescent="0.2">
      <c r="A127" s="755">
        <v>3</v>
      </c>
      <c r="B127" s="242" t="s">
        <v>2093</v>
      </c>
      <c r="C127" s="2">
        <v>22</v>
      </c>
      <c r="D127" s="2">
        <v>15</v>
      </c>
      <c r="E127" s="2">
        <v>3</v>
      </c>
      <c r="F127" s="2">
        <v>4</v>
      </c>
      <c r="G127" s="2">
        <v>50</v>
      </c>
      <c r="H127" s="2">
        <v>18</v>
      </c>
      <c r="I127" s="162">
        <v>48</v>
      </c>
      <c r="J127" s="383">
        <f t="shared" si="21"/>
        <v>22</v>
      </c>
      <c r="K127" s="383">
        <f t="shared" si="19"/>
        <v>48</v>
      </c>
      <c r="L127" s="1138"/>
      <c r="M127" s="1139"/>
      <c r="N127" s="1139"/>
      <c r="O127" s="1140"/>
      <c r="Q127" s="858" t="s">
        <v>1503</v>
      </c>
      <c r="R127" s="2" t="s">
        <v>1493</v>
      </c>
      <c r="S127" s="2" t="s">
        <v>1602</v>
      </c>
      <c r="T127" s="10"/>
      <c r="U127" s="2" t="s">
        <v>1493</v>
      </c>
      <c r="V127" s="2" t="s">
        <v>1210</v>
      </c>
      <c r="W127" s="2" t="s">
        <v>1488</v>
      </c>
      <c r="X127" s="2" t="s">
        <v>1602</v>
      </c>
      <c r="Y127" s="2" t="s">
        <v>1602</v>
      </c>
      <c r="Z127" s="2" t="s">
        <v>1490</v>
      </c>
      <c r="AA127" s="2" t="s">
        <v>628</v>
      </c>
      <c r="AB127" s="2" t="s">
        <v>1207</v>
      </c>
      <c r="AC127" s="162" t="s">
        <v>1543</v>
      </c>
    </row>
    <row r="128" spans="1:31" ht="15" customHeight="1" x14ac:dyDescent="0.2">
      <c r="A128" s="755">
        <v>4</v>
      </c>
      <c r="B128" s="242" t="s">
        <v>1200</v>
      </c>
      <c r="C128" s="2">
        <v>22</v>
      </c>
      <c r="D128" s="2">
        <v>15</v>
      </c>
      <c r="E128" s="2">
        <v>0</v>
      </c>
      <c r="F128" s="2">
        <v>7</v>
      </c>
      <c r="G128" s="2">
        <v>64</v>
      </c>
      <c r="H128" s="2">
        <v>34</v>
      </c>
      <c r="I128" s="162">
        <v>45</v>
      </c>
      <c r="J128" s="383">
        <f t="shared" si="21"/>
        <v>22</v>
      </c>
      <c r="K128" s="383">
        <f t="shared" si="19"/>
        <v>45</v>
      </c>
      <c r="L128" s="1138"/>
      <c r="M128" s="1139"/>
      <c r="N128" s="1139"/>
      <c r="O128" s="1140"/>
      <c r="Q128" s="858" t="s">
        <v>500</v>
      </c>
      <c r="R128" s="2" t="s">
        <v>628</v>
      </c>
      <c r="S128" s="2" t="s">
        <v>1602</v>
      </c>
      <c r="T128" s="2" t="s">
        <v>1642</v>
      </c>
      <c r="U128" s="10"/>
      <c r="V128" s="2" t="s">
        <v>1490</v>
      </c>
      <c r="W128" s="2" t="s">
        <v>1491</v>
      </c>
      <c r="X128" s="2" t="s">
        <v>1495</v>
      </c>
      <c r="Y128" s="2" t="s">
        <v>844</v>
      </c>
      <c r="Z128" s="2" t="s">
        <v>1539</v>
      </c>
      <c r="AA128" s="2" t="s">
        <v>1539</v>
      </c>
      <c r="AB128" s="2" t="s">
        <v>1490</v>
      </c>
      <c r="AC128" s="162" t="s">
        <v>1490</v>
      </c>
    </row>
    <row r="129" spans="1:30" ht="15" customHeight="1" x14ac:dyDescent="0.2">
      <c r="A129" s="755">
        <v>5</v>
      </c>
      <c r="B129" s="242" t="s">
        <v>1548</v>
      </c>
      <c r="C129" s="2">
        <v>22</v>
      </c>
      <c r="D129" s="2">
        <v>13</v>
      </c>
      <c r="E129" s="2">
        <v>2</v>
      </c>
      <c r="F129" s="2">
        <v>7</v>
      </c>
      <c r="G129" s="2">
        <v>56</v>
      </c>
      <c r="H129" s="2">
        <v>33</v>
      </c>
      <c r="I129" s="162">
        <v>41</v>
      </c>
      <c r="J129" s="383">
        <f t="shared" si="21"/>
        <v>22</v>
      </c>
      <c r="K129" s="383">
        <f t="shared" si="19"/>
        <v>41</v>
      </c>
      <c r="L129" s="1138"/>
      <c r="M129" s="1139"/>
      <c r="N129" s="1139"/>
      <c r="O129" s="1140"/>
      <c r="Q129" s="858" t="s">
        <v>1530</v>
      </c>
      <c r="R129" s="2" t="s">
        <v>1603</v>
      </c>
      <c r="S129" s="2" t="s">
        <v>1881</v>
      </c>
      <c r="T129" s="2" t="s">
        <v>1490</v>
      </c>
      <c r="U129" s="2" t="s">
        <v>32</v>
      </c>
      <c r="V129" s="10"/>
      <c r="W129" s="2" t="s">
        <v>1493</v>
      </c>
      <c r="X129" s="2" t="s">
        <v>1600</v>
      </c>
      <c r="Y129" s="2" t="s">
        <v>1210</v>
      </c>
      <c r="Z129" s="2" t="s">
        <v>1207</v>
      </c>
      <c r="AA129" s="2" t="s">
        <v>1546</v>
      </c>
      <c r="AB129" s="2" t="s">
        <v>1600</v>
      </c>
      <c r="AC129" s="162" t="s">
        <v>1487</v>
      </c>
    </row>
    <row r="130" spans="1:30" ht="15" customHeight="1" x14ac:dyDescent="0.2">
      <c r="A130" s="755">
        <v>6</v>
      </c>
      <c r="B130" s="242" t="s">
        <v>2204</v>
      </c>
      <c r="C130" s="2">
        <v>22</v>
      </c>
      <c r="D130" s="2">
        <v>10</v>
      </c>
      <c r="E130" s="2">
        <v>3</v>
      </c>
      <c r="F130" s="2">
        <v>9</v>
      </c>
      <c r="G130" s="2">
        <v>31</v>
      </c>
      <c r="H130" s="2">
        <v>26</v>
      </c>
      <c r="I130" s="162">
        <v>33</v>
      </c>
      <c r="J130" s="383">
        <f t="shared" si="21"/>
        <v>22</v>
      </c>
      <c r="K130" s="383">
        <f t="shared" si="19"/>
        <v>33</v>
      </c>
      <c r="L130" s="1138"/>
      <c r="M130" s="1139"/>
      <c r="N130" s="1139"/>
      <c r="O130" s="1140"/>
      <c r="Q130" s="858" t="s">
        <v>242</v>
      </c>
      <c r="R130" s="2" t="s">
        <v>844</v>
      </c>
      <c r="S130" s="2" t="s">
        <v>1210</v>
      </c>
      <c r="T130" s="2" t="s">
        <v>1207</v>
      </c>
      <c r="U130" s="2" t="s">
        <v>1487</v>
      </c>
      <c r="V130" s="2" t="s">
        <v>1210</v>
      </c>
      <c r="W130" s="10"/>
      <c r="X130" s="2" t="s">
        <v>1210</v>
      </c>
      <c r="Y130" s="2" t="s">
        <v>1597</v>
      </c>
      <c r="Z130" s="2" t="s">
        <v>1602</v>
      </c>
      <c r="AA130" s="2" t="s">
        <v>1645</v>
      </c>
      <c r="AB130" s="2" t="s">
        <v>1599</v>
      </c>
      <c r="AC130" s="162" t="s">
        <v>1540</v>
      </c>
    </row>
    <row r="131" spans="1:30" ht="15" customHeight="1" x14ac:dyDescent="0.2">
      <c r="A131" s="755">
        <v>7</v>
      </c>
      <c r="B131" s="242" t="s">
        <v>1042</v>
      </c>
      <c r="C131" s="2">
        <v>22</v>
      </c>
      <c r="D131" s="2">
        <v>10</v>
      </c>
      <c r="E131" s="2">
        <v>3</v>
      </c>
      <c r="F131" s="2">
        <v>9</v>
      </c>
      <c r="G131" s="2">
        <v>31</v>
      </c>
      <c r="H131" s="2">
        <v>27</v>
      </c>
      <c r="I131" s="162">
        <v>33</v>
      </c>
      <c r="J131" s="383">
        <f t="shared" si="21"/>
        <v>22</v>
      </c>
      <c r="K131" s="383">
        <f t="shared" si="19"/>
        <v>33</v>
      </c>
      <c r="L131" s="1138"/>
      <c r="M131" s="1139"/>
      <c r="N131" s="1139"/>
      <c r="O131" s="1140"/>
      <c r="Q131" s="858" t="s">
        <v>610</v>
      </c>
      <c r="R131" s="2" t="s">
        <v>23</v>
      </c>
      <c r="S131" s="2" t="s">
        <v>1600</v>
      </c>
      <c r="T131" s="2" t="s">
        <v>1210</v>
      </c>
      <c r="U131" s="2" t="s">
        <v>1207</v>
      </c>
      <c r="V131" s="2" t="s">
        <v>1894</v>
      </c>
      <c r="W131" s="2" t="s">
        <v>1600</v>
      </c>
      <c r="X131" s="10"/>
      <c r="Y131" s="2" t="s">
        <v>844</v>
      </c>
      <c r="Z131" s="2" t="s">
        <v>1539</v>
      </c>
      <c r="AA131" s="2" t="s">
        <v>628</v>
      </c>
      <c r="AB131" s="2" t="s">
        <v>1795</v>
      </c>
      <c r="AC131" s="162" t="s">
        <v>1546</v>
      </c>
    </row>
    <row r="132" spans="1:30" ht="15" customHeight="1" x14ac:dyDescent="0.2">
      <c r="A132" s="755">
        <v>8</v>
      </c>
      <c r="B132" s="242" t="s">
        <v>245</v>
      </c>
      <c r="C132" s="2">
        <v>22</v>
      </c>
      <c r="D132" s="2">
        <v>8</v>
      </c>
      <c r="E132" s="2">
        <v>3</v>
      </c>
      <c r="F132" s="2">
        <v>11</v>
      </c>
      <c r="G132" s="2">
        <v>42</v>
      </c>
      <c r="H132" s="2">
        <v>31</v>
      </c>
      <c r="I132" s="162">
        <v>27</v>
      </c>
      <c r="J132" s="383">
        <f t="shared" si="21"/>
        <v>22</v>
      </c>
      <c r="K132" s="383">
        <f t="shared" si="19"/>
        <v>27</v>
      </c>
      <c r="L132" s="1138"/>
      <c r="M132" s="1139"/>
      <c r="N132" s="1139"/>
      <c r="O132" s="1140"/>
      <c r="Q132" s="858" t="s">
        <v>610</v>
      </c>
      <c r="R132" s="2" t="s">
        <v>1644</v>
      </c>
      <c r="S132" s="2" t="s">
        <v>844</v>
      </c>
      <c r="T132" s="2" t="s">
        <v>1207</v>
      </c>
      <c r="U132" s="2" t="s">
        <v>1600</v>
      </c>
      <c r="V132" s="2" t="s">
        <v>1597</v>
      </c>
      <c r="W132" s="2" t="s">
        <v>1494</v>
      </c>
      <c r="X132" s="2" t="s">
        <v>1600</v>
      </c>
      <c r="Y132" s="10"/>
      <c r="Z132" s="2" t="s">
        <v>1488</v>
      </c>
      <c r="AA132" s="2" t="s">
        <v>628</v>
      </c>
      <c r="AB132" s="2" t="s">
        <v>1493</v>
      </c>
      <c r="AC132" s="162" t="s">
        <v>1540</v>
      </c>
    </row>
    <row r="133" spans="1:30" ht="15" customHeight="1" x14ac:dyDescent="0.2">
      <c r="A133" s="755">
        <v>9</v>
      </c>
      <c r="B133" s="242" t="s">
        <v>616</v>
      </c>
      <c r="C133" s="2">
        <v>22</v>
      </c>
      <c r="D133" s="2">
        <v>7</v>
      </c>
      <c r="E133" s="2">
        <v>2</v>
      </c>
      <c r="F133" s="2">
        <v>13</v>
      </c>
      <c r="G133" s="2">
        <v>32</v>
      </c>
      <c r="H133" s="2">
        <v>45</v>
      </c>
      <c r="I133" s="162">
        <v>23</v>
      </c>
      <c r="J133" s="383">
        <f t="shared" si="21"/>
        <v>22</v>
      </c>
      <c r="K133" s="383">
        <f t="shared" si="19"/>
        <v>23</v>
      </c>
      <c r="L133" s="1138"/>
      <c r="M133" s="1139"/>
      <c r="N133" s="1139"/>
      <c r="O133" s="1140"/>
      <c r="Q133" s="858" t="s">
        <v>2089</v>
      </c>
      <c r="R133" s="2" t="s">
        <v>1494</v>
      </c>
      <c r="S133" s="2" t="s">
        <v>628</v>
      </c>
      <c r="T133" s="2" t="s">
        <v>844</v>
      </c>
      <c r="U133" s="2" t="s">
        <v>844</v>
      </c>
      <c r="V133" s="2" t="s">
        <v>1207</v>
      </c>
      <c r="W133" s="2" t="s">
        <v>1490</v>
      </c>
      <c r="X133" s="2" t="s">
        <v>1490</v>
      </c>
      <c r="Y133" s="2" t="s">
        <v>1495</v>
      </c>
      <c r="Z133" s="10"/>
      <c r="AA133" s="2" t="s">
        <v>1494</v>
      </c>
      <c r="AB133" s="2" t="s">
        <v>1547</v>
      </c>
      <c r="AC133" s="162" t="s">
        <v>1602</v>
      </c>
    </row>
    <row r="134" spans="1:30" ht="15" customHeight="1" x14ac:dyDescent="0.2">
      <c r="A134" s="755">
        <v>10</v>
      </c>
      <c r="B134" s="242" t="s">
        <v>1589</v>
      </c>
      <c r="C134" s="2">
        <v>22</v>
      </c>
      <c r="D134" s="2">
        <v>4</v>
      </c>
      <c r="E134" s="2">
        <v>4</v>
      </c>
      <c r="F134" s="2">
        <v>14</v>
      </c>
      <c r="G134" s="2">
        <v>25</v>
      </c>
      <c r="H134" s="2">
        <v>54</v>
      </c>
      <c r="I134" s="162">
        <v>16</v>
      </c>
      <c r="J134" s="383">
        <f t="shared" si="21"/>
        <v>22</v>
      </c>
      <c r="K134" s="383">
        <f t="shared" si="19"/>
        <v>16</v>
      </c>
      <c r="L134" s="1138"/>
      <c r="M134" s="1139"/>
      <c r="N134" s="1139"/>
      <c r="O134" s="1140"/>
      <c r="Q134" s="858" t="s">
        <v>544</v>
      </c>
      <c r="R134" s="2" t="s">
        <v>1597</v>
      </c>
      <c r="S134" s="2" t="s">
        <v>1905</v>
      </c>
      <c r="T134" s="2" t="s">
        <v>1539</v>
      </c>
      <c r="U134" s="2" t="s">
        <v>1642</v>
      </c>
      <c r="V134" s="2" t="s">
        <v>1646</v>
      </c>
      <c r="W134" s="2" t="s">
        <v>1893</v>
      </c>
      <c r="X134" s="2" t="s">
        <v>1489</v>
      </c>
      <c r="Y134" s="2" t="s">
        <v>1496</v>
      </c>
      <c r="Z134" s="2" t="s">
        <v>1893</v>
      </c>
      <c r="AA134" s="10"/>
      <c r="AB134" s="2" t="s">
        <v>628</v>
      </c>
      <c r="AC134" s="162" t="s">
        <v>1496</v>
      </c>
    </row>
    <row r="135" spans="1:30" ht="15" customHeight="1" x14ac:dyDescent="0.2">
      <c r="A135" s="755">
        <v>11</v>
      </c>
      <c r="B135" s="242" t="s">
        <v>1497</v>
      </c>
      <c r="C135" s="2">
        <v>22</v>
      </c>
      <c r="D135" s="2">
        <v>2</v>
      </c>
      <c r="E135" s="2">
        <v>3</v>
      </c>
      <c r="F135" s="2">
        <v>17</v>
      </c>
      <c r="G135" s="2">
        <v>23</v>
      </c>
      <c r="H135" s="2">
        <v>83</v>
      </c>
      <c r="I135" s="162">
        <v>9</v>
      </c>
      <c r="J135" s="383">
        <f t="shared" si="21"/>
        <v>22</v>
      </c>
      <c r="K135" s="383">
        <f t="shared" si="19"/>
        <v>9</v>
      </c>
      <c r="L135" s="1138"/>
      <c r="M135" s="1139"/>
      <c r="N135" s="1139"/>
      <c r="O135" s="1140"/>
      <c r="Q135" s="858" t="s">
        <v>1587</v>
      </c>
      <c r="R135" s="2" t="s">
        <v>1207</v>
      </c>
      <c r="S135" s="2" t="s">
        <v>20</v>
      </c>
      <c r="T135" s="2" t="s">
        <v>1488</v>
      </c>
      <c r="U135" s="2" t="s">
        <v>1600</v>
      </c>
      <c r="V135" s="2" t="s">
        <v>1597</v>
      </c>
      <c r="W135" s="2" t="s">
        <v>1646</v>
      </c>
      <c r="X135" s="2" t="s">
        <v>1490</v>
      </c>
      <c r="Y135" s="2" t="s">
        <v>1602</v>
      </c>
      <c r="Z135" s="2" t="s">
        <v>1646</v>
      </c>
      <c r="AA135" s="2" t="s">
        <v>1490</v>
      </c>
      <c r="AB135" s="10"/>
      <c r="AC135" s="162" t="s">
        <v>1642</v>
      </c>
    </row>
    <row r="136" spans="1:30" ht="15" customHeight="1" thickBot="1" x14ac:dyDescent="0.25">
      <c r="A136" s="756">
        <v>12</v>
      </c>
      <c r="B136" s="243" t="s">
        <v>244</v>
      </c>
      <c r="C136" s="3">
        <v>22</v>
      </c>
      <c r="D136" s="3">
        <v>2</v>
      </c>
      <c r="E136" s="3">
        <v>2</v>
      </c>
      <c r="F136" s="3">
        <v>18</v>
      </c>
      <c r="G136" s="3">
        <v>17</v>
      </c>
      <c r="H136" s="3">
        <v>81</v>
      </c>
      <c r="I136" s="164">
        <v>8</v>
      </c>
      <c r="J136" s="383">
        <f t="shared" si="21"/>
        <v>22</v>
      </c>
      <c r="K136" s="383">
        <f t="shared" si="19"/>
        <v>8</v>
      </c>
      <c r="L136" s="1141"/>
      <c r="M136" s="1142"/>
      <c r="N136" s="1142"/>
      <c r="O136" s="1143"/>
      <c r="Q136" s="753" t="s">
        <v>813</v>
      </c>
      <c r="R136" s="3" t="s">
        <v>628</v>
      </c>
      <c r="S136" s="3" t="s">
        <v>1490</v>
      </c>
      <c r="T136" s="3" t="s">
        <v>1602</v>
      </c>
      <c r="U136" s="3" t="s">
        <v>1599</v>
      </c>
      <c r="V136" s="3" t="s">
        <v>1602</v>
      </c>
      <c r="W136" s="3" t="s">
        <v>1487</v>
      </c>
      <c r="X136" s="3" t="s">
        <v>1488</v>
      </c>
      <c r="Y136" s="3" t="s">
        <v>1488</v>
      </c>
      <c r="Z136" s="3" t="s">
        <v>1597</v>
      </c>
      <c r="AA136" s="3" t="s">
        <v>1599</v>
      </c>
      <c r="AB136" s="3" t="s">
        <v>844</v>
      </c>
      <c r="AC136" s="15"/>
    </row>
    <row r="137" spans="1:30" ht="15" customHeight="1" x14ac:dyDescent="0.2">
      <c r="C137" s="383">
        <f t="shared" ref="C137:I137" si="22">SUM(C125:C136)</f>
        <v>264</v>
      </c>
      <c r="D137" s="383">
        <f t="shared" si="22"/>
        <v>116</v>
      </c>
      <c r="E137" s="383">
        <f t="shared" si="22"/>
        <v>32</v>
      </c>
      <c r="F137" s="383">
        <f t="shared" si="22"/>
        <v>116</v>
      </c>
      <c r="G137" s="383">
        <f t="shared" si="22"/>
        <v>485</v>
      </c>
      <c r="H137" s="383">
        <f t="shared" si="22"/>
        <v>485</v>
      </c>
      <c r="I137" s="383">
        <f t="shared" si="22"/>
        <v>380</v>
      </c>
      <c r="J137" s="383">
        <f t="shared" si="21"/>
        <v>264</v>
      </c>
      <c r="K137" s="383">
        <f t="shared" si="19"/>
        <v>380</v>
      </c>
    </row>
    <row r="138" spans="1:30" ht="15" customHeight="1" thickBot="1" x14ac:dyDescent="0.25"/>
    <row r="139" spans="1:30" ht="15" customHeight="1" thickBot="1" x14ac:dyDescent="0.25">
      <c r="A139" s="1389" t="s">
        <v>2435</v>
      </c>
      <c r="B139" s="1390"/>
      <c r="C139" s="1390"/>
      <c r="D139" s="1390"/>
      <c r="E139" s="1390"/>
      <c r="F139" s="1391"/>
      <c r="G139" s="1386" t="s">
        <v>2460</v>
      </c>
      <c r="H139" s="1387"/>
      <c r="I139" s="1388"/>
      <c r="L139" s="952" t="s">
        <v>538</v>
      </c>
      <c r="M139" s="953"/>
      <c r="N139" s="953"/>
      <c r="O139" s="954"/>
    </row>
    <row r="140" spans="1:30" ht="15" customHeight="1" thickBot="1" x14ac:dyDescent="0.25">
      <c r="A140" s="741" t="s">
        <v>496</v>
      </c>
      <c r="B140" s="747" t="s">
        <v>497</v>
      </c>
      <c r="C140" s="748" t="s">
        <v>498</v>
      </c>
      <c r="D140" s="748" t="s">
        <v>499</v>
      </c>
      <c r="E140" s="748" t="s">
        <v>500</v>
      </c>
      <c r="F140" s="748" t="s">
        <v>501</v>
      </c>
      <c r="G140" s="749" t="s">
        <v>502</v>
      </c>
      <c r="H140" s="749" t="s">
        <v>503</v>
      </c>
      <c r="I140" s="750" t="s">
        <v>504</v>
      </c>
      <c r="L140" s="955"/>
      <c r="M140" s="956"/>
      <c r="N140" s="956"/>
      <c r="O140" s="957"/>
      <c r="Q140" s="165" t="s">
        <v>2461</v>
      </c>
      <c r="R140" s="836" t="s">
        <v>506</v>
      </c>
      <c r="S140" s="836" t="s">
        <v>901</v>
      </c>
      <c r="T140" s="836" t="s">
        <v>902</v>
      </c>
      <c r="U140" s="836" t="s">
        <v>500</v>
      </c>
      <c r="V140" s="836" t="s">
        <v>700</v>
      </c>
      <c r="W140" s="836" t="s">
        <v>514</v>
      </c>
      <c r="X140" s="836" t="s">
        <v>501</v>
      </c>
      <c r="Y140" s="836" t="s">
        <v>544</v>
      </c>
      <c r="Z140" s="836" t="s">
        <v>2136</v>
      </c>
      <c r="AA140" s="836" t="s">
        <v>2162</v>
      </c>
      <c r="AB140" s="836" t="s">
        <v>1313</v>
      </c>
      <c r="AC140" s="836" t="s">
        <v>153</v>
      </c>
      <c r="AD140" s="860" t="s">
        <v>1306</v>
      </c>
    </row>
    <row r="141" spans="1:30" ht="15" customHeight="1" x14ac:dyDescent="0.2">
      <c r="A141" s="743">
        <v>1</v>
      </c>
      <c r="B141" s="239" t="s">
        <v>1518</v>
      </c>
      <c r="C141" s="240">
        <v>24</v>
      </c>
      <c r="D141" s="240">
        <v>18</v>
      </c>
      <c r="E141" s="240">
        <v>4</v>
      </c>
      <c r="F141" s="240">
        <v>2</v>
      </c>
      <c r="G141" s="240">
        <v>54</v>
      </c>
      <c r="H141" s="240">
        <v>26</v>
      </c>
      <c r="I141" s="241">
        <v>58</v>
      </c>
      <c r="J141" s="383">
        <f t="shared" ref="J141:J169" si="23">D141+E141+F141</f>
        <v>24</v>
      </c>
      <c r="K141" s="383">
        <f t="shared" si="19"/>
        <v>58</v>
      </c>
      <c r="L141" s="1269" t="s">
        <v>532</v>
      </c>
      <c r="M141" s="1270"/>
      <c r="N141" s="1270"/>
      <c r="O141" s="1271"/>
      <c r="Q141" s="859" t="s">
        <v>506</v>
      </c>
      <c r="R141" s="10"/>
      <c r="S141" s="2" t="s">
        <v>1207</v>
      </c>
      <c r="T141" s="2" t="s">
        <v>1488</v>
      </c>
      <c r="U141" s="2" t="s">
        <v>1489</v>
      </c>
      <c r="V141" s="2" t="s">
        <v>1599</v>
      </c>
      <c r="W141" s="2" t="s">
        <v>1540</v>
      </c>
      <c r="X141" s="2" t="s">
        <v>1646</v>
      </c>
      <c r="Y141" s="2" t="s">
        <v>1602</v>
      </c>
      <c r="Z141" s="2" t="s">
        <v>1540</v>
      </c>
      <c r="AA141" s="2" t="s">
        <v>1210</v>
      </c>
      <c r="AB141" s="2" t="s">
        <v>1487</v>
      </c>
      <c r="AC141" s="2" t="s">
        <v>32</v>
      </c>
      <c r="AD141" s="162" t="s">
        <v>1210</v>
      </c>
    </row>
    <row r="142" spans="1:30" ht="15" customHeight="1" x14ac:dyDescent="0.2">
      <c r="A142" s="744">
        <v>2</v>
      </c>
      <c r="B142" s="242" t="s">
        <v>2163</v>
      </c>
      <c r="C142" s="2">
        <v>24</v>
      </c>
      <c r="D142" s="2">
        <v>15</v>
      </c>
      <c r="E142" s="2">
        <v>6</v>
      </c>
      <c r="F142" s="2">
        <v>3</v>
      </c>
      <c r="G142" s="2">
        <v>56</v>
      </c>
      <c r="H142" s="2">
        <v>24</v>
      </c>
      <c r="I142" s="162">
        <v>51</v>
      </c>
      <c r="J142" s="383">
        <f t="shared" si="23"/>
        <v>24</v>
      </c>
      <c r="K142" s="383">
        <f t="shared" si="19"/>
        <v>51</v>
      </c>
      <c r="L142" s="1272"/>
      <c r="M142" s="1273"/>
      <c r="N142" s="1273"/>
      <c r="O142" s="1274"/>
      <c r="Q142" s="859" t="s">
        <v>901</v>
      </c>
      <c r="R142" s="2" t="s">
        <v>1489</v>
      </c>
      <c r="S142" s="10"/>
      <c r="T142" s="2" t="s">
        <v>1207</v>
      </c>
      <c r="U142" s="2" t="s">
        <v>1493</v>
      </c>
      <c r="V142" s="2" t="s">
        <v>1599</v>
      </c>
      <c r="W142" s="2" t="s">
        <v>1642</v>
      </c>
      <c r="X142" s="2" t="s">
        <v>1540</v>
      </c>
      <c r="Y142" s="2" t="s">
        <v>1490</v>
      </c>
      <c r="Z142" s="2" t="s">
        <v>1656</v>
      </c>
      <c r="AA142" s="2" t="s">
        <v>1643</v>
      </c>
      <c r="AB142" s="2" t="s">
        <v>1642</v>
      </c>
      <c r="AC142" s="2" t="s">
        <v>1210</v>
      </c>
      <c r="AD142" s="162" t="s">
        <v>844</v>
      </c>
    </row>
    <row r="143" spans="1:30" ht="15" customHeight="1" x14ac:dyDescent="0.2">
      <c r="A143" s="744">
        <v>3</v>
      </c>
      <c r="B143" s="242" t="s">
        <v>1314</v>
      </c>
      <c r="C143" s="2">
        <v>24</v>
      </c>
      <c r="D143" s="2">
        <v>14</v>
      </c>
      <c r="E143" s="2">
        <v>4</v>
      </c>
      <c r="F143" s="2">
        <v>6</v>
      </c>
      <c r="G143" s="2">
        <v>45</v>
      </c>
      <c r="H143" s="2">
        <v>33</v>
      </c>
      <c r="I143" s="162">
        <v>46</v>
      </c>
      <c r="J143" s="383">
        <f t="shared" si="23"/>
        <v>24</v>
      </c>
      <c r="K143" s="383">
        <f t="shared" si="19"/>
        <v>46</v>
      </c>
      <c r="L143" s="1272"/>
      <c r="M143" s="1273"/>
      <c r="N143" s="1273"/>
      <c r="O143" s="1274"/>
      <c r="Q143" s="859" t="s">
        <v>902</v>
      </c>
      <c r="R143" s="2" t="s">
        <v>1539</v>
      </c>
      <c r="S143" s="2" t="s">
        <v>1490</v>
      </c>
      <c r="T143" s="10"/>
      <c r="U143" s="2" t="s">
        <v>1603</v>
      </c>
      <c r="V143" s="2" t="s">
        <v>1487</v>
      </c>
      <c r="W143" s="2" t="s">
        <v>1493</v>
      </c>
      <c r="X143" s="2" t="s">
        <v>1207</v>
      </c>
      <c r="Y143" s="2" t="s">
        <v>1487</v>
      </c>
      <c r="Z143" s="2" t="s">
        <v>1487</v>
      </c>
      <c r="AA143" s="2" t="s">
        <v>1642</v>
      </c>
      <c r="AB143" s="2" t="s">
        <v>844</v>
      </c>
      <c r="AC143" s="2" t="s">
        <v>1795</v>
      </c>
      <c r="AD143" s="162" t="s">
        <v>1603</v>
      </c>
    </row>
    <row r="144" spans="1:30" ht="15" customHeight="1" x14ac:dyDescent="0.2">
      <c r="A144" s="744">
        <v>4</v>
      </c>
      <c r="B144" s="242" t="s">
        <v>906</v>
      </c>
      <c r="C144" s="2">
        <v>24</v>
      </c>
      <c r="D144" s="2">
        <v>10</v>
      </c>
      <c r="E144" s="2">
        <v>7</v>
      </c>
      <c r="F144" s="2">
        <v>7</v>
      </c>
      <c r="G144" s="2">
        <v>51</v>
      </c>
      <c r="H144" s="2">
        <v>41</v>
      </c>
      <c r="I144" s="162">
        <v>37</v>
      </c>
      <c r="J144" s="383">
        <f t="shared" si="23"/>
        <v>24</v>
      </c>
      <c r="K144" s="383">
        <f t="shared" si="19"/>
        <v>37</v>
      </c>
      <c r="L144" s="1272"/>
      <c r="M144" s="1273"/>
      <c r="N144" s="1273"/>
      <c r="O144" s="1274"/>
      <c r="Q144" s="859" t="s">
        <v>500</v>
      </c>
      <c r="R144" s="2" t="s">
        <v>844</v>
      </c>
      <c r="S144" s="2" t="s">
        <v>1642</v>
      </c>
      <c r="T144" s="2" t="s">
        <v>1599</v>
      </c>
      <c r="U144" s="10"/>
      <c r="V144" s="2" t="s">
        <v>844</v>
      </c>
      <c r="W144" s="2" t="s">
        <v>1597</v>
      </c>
      <c r="X144" s="2" t="s">
        <v>1487</v>
      </c>
      <c r="Y144" s="2" t="s">
        <v>1207</v>
      </c>
      <c r="Z144" s="2" t="s">
        <v>1207</v>
      </c>
      <c r="AA144" s="2" t="s">
        <v>1496</v>
      </c>
      <c r="AB144" s="2" t="s">
        <v>1490</v>
      </c>
      <c r="AC144" s="2" t="s">
        <v>1603</v>
      </c>
      <c r="AD144" s="162" t="s">
        <v>1600</v>
      </c>
    </row>
    <row r="145" spans="1:30" ht="15" customHeight="1" x14ac:dyDescent="0.2">
      <c r="A145" s="744">
        <v>5</v>
      </c>
      <c r="B145" s="242" t="s">
        <v>1307</v>
      </c>
      <c r="C145" s="2">
        <v>24</v>
      </c>
      <c r="D145" s="2">
        <v>11</v>
      </c>
      <c r="E145" s="2">
        <v>4</v>
      </c>
      <c r="F145" s="2">
        <v>9</v>
      </c>
      <c r="G145" s="2">
        <v>42</v>
      </c>
      <c r="H145" s="2">
        <v>33</v>
      </c>
      <c r="I145" s="162">
        <v>37</v>
      </c>
      <c r="J145" s="383">
        <f t="shared" si="23"/>
        <v>24</v>
      </c>
      <c r="K145" s="383">
        <f t="shared" si="19"/>
        <v>37</v>
      </c>
      <c r="L145" s="1272"/>
      <c r="M145" s="1273"/>
      <c r="N145" s="1273"/>
      <c r="O145" s="1274"/>
      <c r="Q145" s="859" t="s">
        <v>700</v>
      </c>
      <c r="R145" s="2" t="s">
        <v>1642</v>
      </c>
      <c r="S145" s="2" t="s">
        <v>1646</v>
      </c>
      <c r="T145" s="2" t="s">
        <v>1210</v>
      </c>
      <c r="U145" s="2" t="s">
        <v>1797</v>
      </c>
      <c r="V145" s="10"/>
      <c r="W145" s="2" t="s">
        <v>1489</v>
      </c>
      <c r="X145" s="2" t="s">
        <v>1490</v>
      </c>
      <c r="Y145" s="2" t="s">
        <v>1490</v>
      </c>
      <c r="Z145" s="2" t="s">
        <v>844</v>
      </c>
      <c r="AA145" s="2" t="s">
        <v>1207</v>
      </c>
      <c r="AB145" s="2" t="s">
        <v>1600</v>
      </c>
      <c r="AC145" s="2" t="s">
        <v>1493</v>
      </c>
      <c r="AD145" s="162" t="s">
        <v>1646</v>
      </c>
    </row>
    <row r="146" spans="1:30" ht="15" customHeight="1" x14ac:dyDescent="0.2">
      <c r="A146" s="744">
        <v>6</v>
      </c>
      <c r="B146" s="242" t="s">
        <v>2123</v>
      </c>
      <c r="C146" s="2">
        <v>24</v>
      </c>
      <c r="D146" s="2">
        <v>9</v>
      </c>
      <c r="E146" s="2">
        <v>3</v>
      </c>
      <c r="F146" s="2">
        <v>12</v>
      </c>
      <c r="G146" s="2">
        <v>42</v>
      </c>
      <c r="H146" s="2">
        <v>51</v>
      </c>
      <c r="I146" s="162">
        <v>30</v>
      </c>
      <c r="J146" s="383">
        <f t="shared" si="23"/>
        <v>24</v>
      </c>
      <c r="K146" s="383">
        <f t="shared" si="19"/>
        <v>30</v>
      </c>
      <c r="L146" s="1272"/>
      <c r="M146" s="1273"/>
      <c r="N146" s="1273"/>
      <c r="O146" s="1274"/>
      <c r="Q146" s="859" t="s">
        <v>501</v>
      </c>
      <c r="R146" s="2" t="s">
        <v>1543</v>
      </c>
      <c r="S146" s="2" t="s">
        <v>375</v>
      </c>
      <c r="T146" s="2" t="s">
        <v>1905</v>
      </c>
      <c r="U146" s="2" t="s">
        <v>1207</v>
      </c>
      <c r="V146" s="2" t="s">
        <v>844</v>
      </c>
      <c r="W146" s="10"/>
      <c r="X146" s="2" t="s">
        <v>1210</v>
      </c>
      <c r="Y146" s="2" t="s">
        <v>1539</v>
      </c>
      <c r="Z146" s="2" t="s">
        <v>1603</v>
      </c>
      <c r="AA146" s="2" t="s">
        <v>1207</v>
      </c>
      <c r="AB146" s="2" t="s">
        <v>1599</v>
      </c>
      <c r="AC146" s="2" t="s">
        <v>1210</v>
      </c>
      <c r="AD146" s="162" t="s">
        <v>1494</v>
      </c>
    </row>
    <row r="147" spans="1:30" ht="15" customHeight="1" x14ac:dyDescent="0.2">
      <c r="A147" s="744">
        <v>7</v>
      </c>
      <c r="B147" s="242" t="s">
        <v>534</v>
      </c>
      <c r="C147" s="2">
        <v>24</v>
      </c>
      <c r="D147" s="2">
        <v>7</v>
      </c>
      <c r="E147" s="2">
        <v>8</v>
      </c>
      <c r="F147" s="2">
        <v>9</v>
      </c>
      <c r="G147" s="2">
        <v>44</v>
      </c>
      <c r="H147" s="2">
        <v>40</v>
      </c>
      <c r="I147" s="162">
        <v>29</v>
      </c>
      <c r="J147" s="383">
        <f t="shared" si="23"/>
        <v>24</v>
      </c>
      <c r="K147" s="383">
        <f t="shared" si="19"/>
        <v>29</v>
      </c>
      <c r="L147" s="1272"/>
      <c r="M147" s="1273"/>
      <c r="N147" s="1273"/>
      <c r="O147" s="1274"/>
      <c r="Q147" s="859" t="s">
        <v>514</v>
      </c>
      <c r="R147" s="2" t="s">
        <v>1597</v>
      </c>
      <c r="S147" s="2" t="s">
        <v>1490</v>
      </c>
      <c r="T147" s="2" t="s">
        <v>1210</v>
      </c>
      <c r="U147" s="2" t="s">
        <v>1597</v>
      </c>
      <c r="V147" s="2" t="s">
        <v>1210</v>
      </c>
      <c r="W147" s="2" t="s">
        <v>1597</v>
      </c>
      <c r="X147" s="10"/>
      <c r="Y147" s="2" t="s">
        <v>1601</v>
      </c>
      <c r="Z147" s="2" t="s">
        <v>1599</v>
      </c>
      <c r="AA147" s="2" t="s">
        <v>1539</v>
      </c>
      <c r="AB147" s="2" t="s">
        <v>1487</v>
      </c>
      <c r="AC147" s="2" t="s">
        <v>844</v>
      </c>
      <c r="AD147" s="162" t="s">
        <v>1210</v>
      </c>
    </row>
    <row r="148" spans="1:30" ht="15" customHeight="1" x14ac:dyDescent="0.2">
      <c r="A148" s="744">
        <v>8</v>
      </c>
      <c r="B148" s="242" t="s">
        <v>737</v>
      </c>
      <c r="C148" s="2">
        <v>24</v>
      </c>
      <c r="D148" s="2">
        <v>7</v>
      </c>
      <c r="E148" s="2">
        <v>8</v>
      </c>
      <c r="F148" s="2">
        <v>9</v>
      </c>
      <c r="G148" s="2">
        <v>43</v>
      </c>
      <c r="H148" s="2">
        <v>51</v>
      </c>
      <c r="I148" s="162">
        <v>29</v>
      </c>
      <c r="J148" s="383">
        <f t="shared" si="23"/>
        <v>24</v>
      </c>
      <c r="K148" s="383">
        <f t="shared" si="19"/>
        <v>29</v>
      </c>
      <c r="L148" s="1272"/>
      <c r="M148" s="1273"/>
      <c r="N148" s="1273"/>
      <c r="O148" s="1274"/>
      <c r="Q148" s="859" t="s">
        <v>544</v>
      </c>
      <c r="R148" s="2" t="s">
        <v>1599</v>
      </c>
      <c r="S148" s="2" t="s">
        <v>1597</v>
      </c>
      <c r="T148" s="2" t="s">
        <v>1905</v>
      </c>
      <c r="U148" s="2" t="s">
        <v>1493</v>
      </c>
      <c r="V148" s="2" t="s">
        <v>1602</v>
      </c>
      <c r="W148" s="2" t="s">
        <v>1207</v>
      </c>
      <c r="X148" s="2" t="s">
        <v>1642</v>
      </c>
      <c r="Y148" s="10"/>
      <c r="Z148" s="2" t="s">
        <v>1207</v>
      </c>
      <c r="AA148" s="2" t="s">
        <v>1488</v>
      </c>
      <c r="AB148" s="2" t="s">
        <v>1539</v>
      </c>
      <c r="AC148" s="2" t="s">
        <v>1210</v>
      </c>
      <c r="AD148" s="162" t="s">
        <v>1488</v>
      </c>
    </row>
    <row r="149" spans="1:30" ht="15" customHeight="1" x14ac:dyDescent="0.2">
      <c r="A149" s="744">
        <v>9</v>
      </c>
      <c r="B149" s="242" t="s">
        <v>2138</v>
      </c>
      <c r="C149" s="2">
        <v>24</v>
      </c>
      <c r="D149" s="2">
        <v>8</v>
      </c>
      <c r="E149" s="2">
        <v>5</v>
      </c>
      <c r="F149" s="2">
        <v>11</v>
      </c>
      <c r="G149" s="2">
        <v>40</v>
      </c>
      <c r="H149" s="2">
        <v>48</v>
      </c>
      <c r="I149" s="162">
        <v>29</v>
      </c>
      <c r="J149" s="383">
        <f t="shared" si="23"/>
        <v>24</v>
      </c>
      <c r="K149" s="383">
        <f t="shared" si="19"/>
        <v>29</v>
      </c>
      <c r="L149" s="1272"/>
      <c r="M149" s="1273"/>
      <c r="N149" s="1273"/>
      <c r="O149" s="1274"/>
      <c r="Q149" s="859" t="s">
        <v>2136</v>
      </c>
      <c r="R149" s="2" t="s">
        <v>1597</v>
      </c>
      <c r="S149" s="2" t="s">
        <v>1643</v>
      </c>
      <c r="T149" s="2" t="s">
        <v>1210</v>
      </c>
      <c r="U149" s="2" t="s">
        <v>1547</v>
      </c>
      <c r="V149" s="2" t="s">
        <v>1599</v>
      </c>
      <c r="W149" s="2" t="s">
        <v>1540</v>
      </c>
      <c r="X149" s="2" t="s">
        <v>1600</v>
      </c>
      <c r="Y149" s="2" t="s">
        <v>1494</v>
      </c>
      <c r="Z149" s="10"/>
      <c r="AA149" s="2" t="s">
        <v>1488</v>
      </c>
      <c r="AB149" s="2" t="s">
        <v>1210</v>
      </c>
      <c r="AC149" s="2" t="s">
        <v>32</v>
      </c>
      <c r="AD149" s="162" t="s">
        <v>1493</v>
      </c>
    </row>
    <row r="150" spans="1:30" ht="15" customHeight="1" x14ac:dyDescent="0.2">
      <c r="A150" s="744">
        <v>10</v>
      </c>
      <c r="B150" s="242" t="s">
        <v>711</v>
      </c>
      <c r="C150" s="2">
        <v>24</v>
      </c>
      <c r="D150" s="2">
        <v>7</v>
      </c>
      <c r="E150" s="2">
        <v>5</v>
      </c>
      <c r="F150" s="2">
        <v>12</v>
      </c>
      <c r="G150" s="2">
        <v>25</v>
      </c>
      <c r="H150" s="2">
        <v>49</v>
      </c>
      <c r="I150" s="162">
        <v>26</v>
      </c>
      <c r="J150" s="383">
        <f t="shared" si="23"/>
        <v>24</v>
      </c>
      <c r="K150" s="383">
        <f t="shared" si="19"/>
        <v>26</v>
      </c>
      <c r="L150" s="1272"/>
      <c r="M150" s="1273"/>
      <c r="N150" s="1273"/>
      <c r="O150" s="1274"/>
      <c r="Q150" s="859" t="s">
        <v>2162</v>
      </c>
      <c r="R150" s="2" t="s">
        <v>1487</v>
      </c>
      <c r="S150" s="2" t="s">
        <v>1540</v>
      </c>
      <c r="T150" s="2" t="s">
        <v>1488</v>
      </c>
      <c r="U150" s="2" t="s">
        <v>1597</v>
      </c>
      <c r="V150" s="2" t="s">
        <v>1601</v>
      </c>
      <c r="W150" s="2" t="s">
        <v>1487</v>
      </c>
      <c r="X150" s="2" t="s">
        <v>1493</v>
      </c>
      <c r="Y150" s="2" t="s">
        <v>1599</v>
      </c>
      <c r="Z150" s="2" t="s">
        <v>1540</v>
      </c>
      <c r="AA150" s="10"/>
      <c r="AB150" s="2" t="s">
        <v>1210</v>
      </c>
      <c r="AC150" s="2" t="s">
        <v>1207</v>
      </c>
      <c r="AD150" s="162" t="s">
        <v>844</v>
      </c>
    </row>
    <row r="151" spans="1:30" ht="15" customHeight="1" x14ac:dyDescent="0.2">
      <c r="A151" s="744">
        <v>11</v>
      </c>
      <c r="B151" s="242" t="s">
        <v>1923</v>
      </c>
      <c r="C151" s="2">
        <v>24</v>
      </c>
      <c r="D151" s="2">
        <v>6</v>
      </c>
      <c r="E151" s="2">
        <v>6</v>
      </c>
      <c r="F151" s="2">
        <v>12</v>
      </c>
      <c r="G151" s="2">
        <v>35</v>
      </c>
      <c r="H151" s="2">
        <v>41</v>
      </c>
      <c r="I151" s="162">
        <v>24</v>
      </c>
      <c r="J151" s="383">
        <f t="shared" si="23"/>
        <v>24</v>
      </c>
      <c r="K151" s="383">
        <f t="shared" si="19"/>
        <v>24</v>
      </c>
      <c r="L151" s="1272"/>
      <c r="M151" s="1273"/>
      <c r="N151" s="1273"/>
      <c r="O151" s="1274"/>
      <c r="Q151" s="859" t="s">
        <v>1313</v>
      </c>
      <c r="R151" s="2" t="s">
        <v>1600</v>
      </c>
      <c r="S151" s="2" t="s">
        <v>1210</v>
      </c>
      <c r="T151" s="2" t="s">
        <v>1597</v>
      </c>
      <c r="U151" s="2" t="s">
        <v>1795</v>
      </c>
      <c r="V151" s="2" t="s">
        <v>1490</v>
      </c>
      <c r="W151" s="2" t="s">
        <v>1540</v>
      </c>
      <c r="X151" s="2" t="s">
        <v>844</v>
      </c>
      <c r="Y151" s="2" t="s">
        <v>1487</v>
      </c>
      <c r="Z151" s="2" t="s">
        <v>1490</v>
      </c>
      <c r="AA151" s="2" t="s">
        <v>1207</v>
      </c>
      <c r="AB151" s="10"/>
      <c r="AC151" s="2" t="s">
        <v>1603</v>
      </c>
      <c r="AD151" s="162" t="s">
        <v>1493</v>
      </c>
    </row>
    <row r="152" spans="1:30" ht="15" customHeight="1" x14ac:dyDescent="0.2">
      <c r="A152" s="744">
        <v>12</v>
      </c>
      <c r="B152" s="242" t="s">
        <v>529</v>
      </c>
      <c r="C152" s="2">
        <v>24</v>
      </c>
      <c r="D152" s="2">
        <v>4</v>
      </c>
      <c r="E152" s="2">
        <v>8</v>
      </c>
      <c r="F152" s="2">
        <v>12</v>
      </c>
      <c r="G152" s="2">
        <v>39</v>
      </c>
      <c r="H152" s="2">
        <v>58</v>
      </c>
      <c r="I152" s="162">
        <v>20</v>
      </c>
      <c r="J152" s="383">
        <f t="shared" si="23"/>
        <v>24</v>
      </c>
      <c r="K152" s="383">
        <f t="shared" si="19"/>
        <v>20</v>
      </c>
      <c r="L152" s="1272"/>
      <c r="M152" s="1273"/>
      <c r="N152" s="1273"/>
      <c r="O152" s="1274"/>
      <c r="Q152" s="859" t="s">
        <v>153</v>
      </c>
      <c r="R152" s="2" t="s">
        <v>844</v>
      </c>
      <c r="S152" s="2" t="s">
        <v>1207</v>
      </c>
      <c r="T152" s="2" t="s">
        <v>1539</v>
      </c>
      <c r="U152" s="2" t="s">
        <v>1487</v>
      </c>
      <c r="V152" s="2" t="s">
        <v>1494</v>
      </c>
      <c r="W152" s="2" t="s">
        <v>1600</v>
      </c>
      <c r="X152" s="2" t="s">
        <v>1490</v>
      </c>
      <c r="Y152" s="2" t="s">
        <v>1600</v>
      </c>
      <c r="Z152" s="2" t="s">
        <v>1602</v>
      </c>
      <c r="AA152" s="2" t="s">
        <v>1491</v>
      </c>
      <c r="AB152" s="2" t="s">
        <v>1210</v>
      </c>
      <c r="AC152" s="10"/>
      <c r="AD152" s="162" t="s">
        <v>1599</v>
      </c>
    </row>
    <row r="153" spans="1:30" ht="15" customHeight="1" thickBot="1" x14ac:dyDescent="0.25">
      <c r="A153" s="745">
        <v>13</v>
      </c>
      <c r="B153" s="243" t="s">
        <v>708</v>
      </c>
      <c r="C153" s="3">
        <v>24</v>
      </c>
      <c r="D153" s="3">
        <v>3</v>
      </c>
      <c r="E153" s="3">
        <v>6</v>
      </c>
      <c r="F153" s="3">
        <v>15</v>
      </c>
      <c r="G153" s="3">
        <v>20</v>
      </c>
      <c r="H153" s="3">
        <v>41</v>
      </c>
      <c r="I153" s="164">
        <v>15</v>
      </c>
      <c r="J153" s="383">
        <f t="shared" si="23"/>
        <v>24</v>
      </c>
      <c r="K153" s="383">
        <f t="shared" si="19"/>
        <v>15</v>
      </c>
      <c r="L153" s="1275"/>
      <c r="M153" s="1276"/>
      <c r="N153" s="1276"/>
      <c r="O153" s="1277"/>
      <c r="Q153" s="741" t="s">
        <v>1306</v>
      </c>
      <c r="R153" s="3" t="s">
        <v>1597</v>
      </c>
      <c r="S153" s="3" t="s">
        <v>1207</v>
      </c>
      <c r="T153" s="3" t="s">
        <v>1602</v>
      </c>
      <c r="U153" s="3" t="s">
        <v>1487</v>
      </c>
      <c r="V153" s="3" t="s">
        <v>1911</v>
      </c>
      <c r="W153" s="3" t="s">
        <v>1207</v>
      </c>
      <c r="X153" s="3" t="s">
        <v>844</v>
      </c>
      <c r="Y153" s="3" t="s">
        <v>844</v>
      </c>
      <c r="Z153" s="3" t="s">
        <v>1602</v>
      </c>
      <c r="AA153" s="3" t="s">
        <v>844</v>
      </c>
      <c r="AB153" s="3" t="s">
        <v>1488</v>
      </c>
      <c r="AC153" s="3" t="s">
        <v>1600</v>
      </c>
      <c r="AD153" s="15"/>
    </row>
    <row r="154" spans="1:30" ht="15" customHeight="1" x14ac:dyDescent="0.2">
      <c r="C154" s="383">
        <f t="shared" ref="C154:I154" si="24">SUM(C141:C153)</f>
        <v>312</v>
      </c>
      <c r="D154" s="383">
        <f t="shared" si="24"/>
        <v>119</v>
      </c>
      <c r="E154" s="383">
        <f t="shared" si="24"/>
        <v>74</v>
      </c>
      <c r="F154" s="383">
        <f t="shared" si="24"/>
        <v>119</v>
      </c>
      <c r="G154" s="383">
        <f t="shared" si="24"/>
        <v>536</v>
      </c>
      <c r="H154" s="383">
        <f t="shared" si="24"/>
        <v>536</v>
      </c>
      <c r="I154" s="383">
        <f t="shared" si="24"/>
        <v>431</v>
      </c>
      <c r="J154" s="383">
        <f t="shared" si="23"/>
        <v>312</v>
      </c>
      <c r="K154" s="383">
        <f t="shared" si="19"/>
        <v>431</v>
      </c>
    </row>
    <row r="155" spans="1:30" ht="15" customHeight="1" thickBot="1" x14ac:dyDescent="0.25"/>
    <row r="156" spans="1:30" ht="15" customHeight="1" thickBot="1" x14ac:dyDescent="0.25">
      <c r="A156" s="1389" t="s">
        <v>2436</v>
      </c>
      <c r="B156" s="1390"/>
      <c r="C156" s="1390"/>
      <c r="D156" s="1390"/>
      <c r="E156" s="1390"/>
      <c r="F156" s="1391"/>
      <c r="G156" s="1386" t="s">
        <v>2460</v>
      </c>
      <c r="H156" s="1387"/>
      <c r="I156" s="1388"/>
      <c r="L156" s="952" t="s">
        <v>538</v>
      </c>
      <c r="M156" s="953"/>
      <c r="N156" s="953"/>
      <c r="O156" s="954"/>
    </row>
    <row r="157" spans="1:30" ht="15" customHeight="1" thickBot="1" x14ac:dyDescent="0.25">
      <c r="A157" s="741" t="s">
        <v>496</v>
      </c>
      <c r="B157" s="747" t="s">
        <v>497</v>
      </c>
      <c r="C157" s="748" t="s">
        <v>498</v>
      </c>
      <c r="D157" s="748" t="s">
        <v>499</v>
      </c>
      <c r="E157" s="748" t="s">
        <v>500</v>
      </c>
      <c r="F157" s="748" t="s">
        <v>501</v>
      </c>
      <c r="G157" s="749" t="s">
        <v>502</v>
      </c>
      <c r="H157" s="749" t="s">
        <v>503</v>
      </c>
      <c r="I157" s="750" t="s">
        <v>504</v>
      </c>
      <c r="L157" s="955"/>
      <c r="M157" s="956"/>
      <c r="N157" s="956"/>
      <c r="O157" s="957"/>
      <c r="Q157" s="165" t="s">
        <v>2461</v>
      </c>
      <c r="R157" s="836" t="s">
        <v>541</v>
      </c>
      <c r="S157" s="836" t="s">
        <v>901</v>
      </c>
      <c r="T157" s="836" t="s">
        <v>1631</v>
      </c>
      <c r="U157" s="836" t="s">
        <v>511</v>
      </c>
      <c r="V157" s="836" t="s">
        <v>1178</v>
      </c>
      <c r="W157" s="836" t="s">
        <v>2459</v>
      </c>
      <c r="X157" s="836" t="s">
        <v>299</v>
      </c>
      <c r="Y157" s="836" t="s">
        <v>704</v>
      </c>
      <c r="Z157" s="836" t="s">
        <v>120</v>
      </c>
      <c r="AA157" s="836" t="s">
        <v>499</v>
      </c>
      <c r="AB157" s="860" t="s">
        <v>1214</v>
      </c>
    </row>
    <row r="158" spans="1:30" ht="15" customHeight="1" x14ac:dyDescent="0.2">
      <c r="A158" s="746">
        <v>1</v>
      </c>
      <c r="B158" s="239" t="s">
        <v>1180</v>
      </c>
      <c r="C158" s="240">
        <v>20</v>
      </c>
      <c r="D158" s="240">
        <v>12</v>
      </c>
      <c r="E158" s="240">
        <v>6</v>
      </c>
      <c r="F158" s="240">
        <v>2</v>
      </c>
      <c r="G158" s="240">
        <v>49</v>
      </c>
      <c r="H158" s="240">
        <v>27</v>
      </c>
      <c r="I158" s="241">
        <v>42</v>
      </c>
      <c r="J158" s="383">
        <f t="shared" si="23"/>
        <v>20</v>
      </c>
      <c r="K158" s="383">
        <f t="shared" si="19"/>
        <v>42</v>
      </c>
      <c r="L158" s="1135" t="s">
        <v>532</v>
      </c>
      <c r="M158" s="1136"/>
      <c r="N158" s="1136"/>
      <c r="O158" s="1137"/>
      <c r="Q158" s="859" t="s">
        <v>541</v>
      </c>
      <c r="R158" s="10"/>
      <c r="S158" s="2" t="s">
        <v>1496</v>
      </c>
      <c r="T158" s="2" t="s">
        <v>1493</v>
      </c>
      <c r="U158" s="2" t="s">
        <v>1493</v>
      </c>
      <c r="V158" s="2" t="s">
        <v>1646</v>
      </c>
      <c r="W158" s="2" t="s">
        <v>1210</v>
      </c>
      <c r="X158" s="2" t="s">
        <v>1487</v>
      </c>
      <c r="Y158" s="2" t="s">
        <v>1493</v>
      </c>
      <c r="Z158" s="2" t="s">
        <v>1490</v>
      </c>
      <c r="AA158" s="2" t="s">
        <v>1547</v>
      </c>
      <c r="AB158" s="162" t="s">
        <v>1600</v>
      </c>
    </row>
    <row r="159" spans="1:30" ht="15" customHeight="1" x14ac:dyDescent="0.2">
      <c r="A159" s="744">
        <v>2</v>
      </c>
      <c r="B159" s="242" t="s">
        <v>174</v>
      </c>
      <c r="C159" s="2">
        <v>20</v>
      </c>
      <c r="D159" s="2">
        <v>13</v>
      </c>
      <c r="E159" s="2">
        <v>3</v>
      </c>
      <c r="F159" s="2">
        <v>4</v>
      </c>
      <c r="G159" s="2">
        <v>41</v>
      </c>
      <c r="H159" s="2">
        <v>24</v>
      </c>
      <c r="I159" s="162">
        <v>42</v>
      </c>
      <c r="J159" s="383">
        <f t="shared" si="23"/>
        <v>20</v>
      </c>
      <c r="K159" s="383">
        <f t="shared" si="19"/>
        <v>42</v>
      </c>
      <c r="L159" s="1138"/>
      <c r="M159" s="1139"/>
      <c r="N159" s="1139"/>
      <c r="O159" s="1140"/>
      <c r="Q159" s="859" t="s">
        <v>901</v>
      </c>
      <c r="R159" s="2" t="s">
        <v>1600</v>
      </c>
      <c r="S159" s="10"/>
      <c r="T159" s="2" t="s">
        <v>355</v>
      </c>
      <c r="U159" s="2" t="s">
        <v>1543</v>
      </c>
      <c r="V159" s="2" t="s">
        <v>1597</v>
      </c>
      <c r="W159" s="2" t="s">
        <v>1599</v>
      </c>
      <c r="X159" s="2" t="s">
        <v>1539</v>
      </c>
      <c r="Y159" s="2" t="s">
        <v>355</v>
      </c>
      <c r="Z159" s="2" t="s">
        <v>1490</v>
      </c>
      <c r="AA159" s="2" t="s">
        <v>1125</v>
      </c>
      <c r="AB159" s="162" t="s">
        <v>1210</v>
      </c>
    </row>
    <row r="160" spans="1:30" ht="15" customHeight="1" x14ac:dyDescent="0.2">
      <c r="A160" s="744">
        <v>3</v>
      </c>
      <c r="B160" s="242" t="s">
        <v>2170</v>
      </c>
      <c r="C160" s="2">
        <v>20</v>
      </c>
      <c r="D160" s="2">
        <v>12</v>
      </c>
      <c r="E160" s="2">
        <v>4</v>
      </c>
      <c r="F160" s="2">
        <v>4</v>
      </c>
      <c r="G160" s="2">
        <v>46</v>
      </c>
      <c r="H160" s="2">
        <v>22</v>
      </c>
      <c r="I160" s="162">
        <v>40</v>
      </c>
      <c r="J160" s="383">
        <f t="shared" si="23"/>
        <v>20</v>
      </c>
      <c r="K160" s="383">
        <f t="shared" si="19"/>
        <v>40</v>
      </c>
      <c r="L160" s="1138"/>
      <c r="M160" s="1139"/>
      <c r="N160" s="1139"/>
      <c r="O160" s="1140"/>
      <c r="Q160" s="859" t="s">
        <v>1631</v>
      </c>
      <c r="R160" s="2" t="s">
        <v>1491</v>
      </c>
      <c r="S160" s="2" t="s">
        <v>1597</v>
      </c>
      <c r="T160" s="10"/>
      <c r="U160" s="2" t="s">
        <v>1489</v>
      </c>
      <c r="V160" s="2" t="s">
        <v>1539</v>
      </c>
      <c r="W160" s="2" t="s">
        <v>1494</v>
      </c>
      <c r="X160" s="2" t="s">
        <v>1600</v>
      </c>
      <c r="Y160" s="2" t="s">
        <v>1646</v>
      </c>
      <c r="Z160" s="2" t="s">
        <v>1210</v>
      </c>
      <c r="AA160" s="2" t="s">
        <v>1490</v>
      </c>
      <c r="AB160" s="162" t="s">
        <v>1646</v>
      </c>
    </row>
    <row r="161" spans="1:29" ht="15" customHeight="1" x14ac:dyDescent="0.2">
      <c r="A161" s="744">
        <v>4</v>
      </c>
      <c r="B161" s="242" t="s">
        <v>554</v>
      </c>
      <c r="C161" s="2">
        <v>20</v>
      </c>
      <c r="D161" s="2">
        <v>11</v>
      </c>
      <c r="E161" s="2">
        <v>5</v>
      </c>
      <c r="F161" s="2">
        <v>4</v>
      </c>
      <c r="G161" s="2">
        <v>43</v>
      </c>
      <c r="H161" s="2">
        <v>27</v>
      </c>
      <c r="I161" s="162">
        <v>38</v>
      </c>
      <c r="J161" s="383">
        <f t="shared" si="23"/>
        <v>20</v>
      </c>
      <c r="K161" s="383">
        <f t="shared" si="19"/>
        <v>38</v>
      </c>
      <c r="L161" s="1138"/>
      <c r="M161" s="1139"/>
      <c r="N161" s="1139"/>
      <c r="O161" s="1140"/>
      <c r="Q161" s="859" t="s">
        <v>511</v>
      </c>
      <c r="R161" s="2" t="s">
        <v>1488</v>
      </c>
      <c r="S161" s="2" t="s">
        <v>1646</v>
      </c>
      <c r="T161" s="2" t="s">
        <v>628</v>
      </c>
      <c r="U161" s="10"/>
      <c r="V161" s="2" t="s">
        <v>1489</v>
      </c>
      <c r="W161" s="2" t="s">
        <v>1493</v>
      </c>
      <c r="X161" s="2" t="s">
        <v>628</v>
      </c>
      <c r="Y161" s="2" t="s">
        <v>844</v>
      </c>
      <c r="Z161" s="2" t="s">
        <v>1490</v>
      </c>
      <c r="AA161" s="2" t="s">
        <v>1494</v>
      </c>
      <c r="AB161" s="162" t="s">
        <v>1490</v>
      </c>
    </row>
    <row r="162" spans="1:29" ht="15" customHeight="1" x14ac:dyDescent="0.2">
      <c r="A162" s="744">
        <v>5</v>
      </c>
      <c r="B162" s="242" t="s">
        <v>42</v>
      </c>
      <c r="C162" s="2">
        <v>20</v>
      </c>
      <c r="D162" s="2">
        <v>11</v>
      </c>
      <c r="E162" s="2">
        <v>2</v>
      </c>
      <c r="F162" s="2">
        <v>7</v>
      </c>
      <c r="G162" s="2">
        <v>43</v>
      </c>
      <c r="H162" s="2">
        <v>31</v>
      </c>
      <c r="I162" s="162">
        <v>35</v>
      </c>
      <c r="J162" s="383">
        <f t="shared" si="23"/>
        <v>20</v>
      </c>
      <c r="K162" s="383">
        <f t="shared" si="19"/>
        <v>35</v>
      </c>
      <c r="L162" s="1138"/>
      <c r="M162" s="1139"/>
      <c r="N162" s="1139"/>
      <c r="O162" s="1140"/>
      <c r="Q162" s="859" t="s">
        <v>1178</v>
      </c>
      <c r="R162" s="2" t="s">
        <v>1599</v>
      </c>
      <c r="S162" s="2" t="s">
        <v>1599</v>
      </c>
      <c r="T162" s="2" t="s">
        <v>1603</v>
      </c>
      <c r="U162" s="2" t="s">
        <v>1207</v>
      </c>
      <c r="V162" s="10"/>
      <c r="W162" s="2" t="s">
        <v>1490</v>
      </c>
      <c r="X162" s="2" t="s">
        <v>1493</v>
      </c>
      <c r="Y162" s="2" t="s">
        <v>1597</v>
      </c>
      <c r="Z162" s="2" t="s">
        <v>1600</v>
      </c>
      <c r="AA162" s="2" t="s">
        <v>1546</v>
      </c>
      <c r="AB162" s="162" t="s">
        <v>844</v>
      </c>
    </row>
    <row r="163" spans="1:29" ht="15" customHeight="1" x14ac:dyDescent="0.2">
      <c r="A163" s="744">
        <v>6</v>
      </c>
      <c r="B163" s="242" t="s">
        <v>89</v>
      </c>
      <c r="C163" s="2">
        <v>20</v>
      </c>
      <c r="D163" s="2">
        <v>6</v>
      </c>
      <c r="E163" s="2">
        <v>6</v>
      </c>
      <c r="F163" s="2">
        <v>8</v>
      </c>
      <c r="G163" s="2">
        <v>33</v>
      </c>
      <c r="H163" s="2">
        <v>36</v>
      </c>
      <c r="I163" s="162">
        <v>24</v>
      </c>
      <c r="J163" s="383">
        <f t="shared" si="23"/>
        <v>20</v>
      </c>
      <c r="K163" s="383">
        <f t="shared" si="19"/>
        <v>24</v>
      </c>
      <c r="L163" s="1138"/>
      <c r="M163" s="1139"/>
      <c r="N163" s="1139"/>
      <c r="O163" s="1140"/>
      <c r="Q163" s="859" t="s">
        <v>2459</v>
      </c>
      <c r="R163" s="2" t="s">
        <v>1495</v>
      </c>
      <c r="S163" s="2" t="s">
        <v>1207</v>
      </c>
      <c r="T163" s="2" t="s">
        <v>1490</v>
      </c>
      <c r="U163" s="2" t="s">
        <v>1210</v>
      </c>
      <c r="V163" s="2" t="s">
        <v>1539</v>
      </c>
      <c r="W163" s="10"/>
      <c r="X163" s="2" t="s">
        <v>1539</v>
      </c>
      <c r="Y163" s="2" t="s">
        <v>1488</v>
      </c>
      <c r="Z163" s="2" t="s">
        <v>1488</v>
      </c>
      <c r="AA163" s="2" t="s">
        <v>1644</v>
      </c>
      <c r="AB163" s="162" t="s">
        <v>1494</v>
      </c>
    </row>
    <row r="164" spans="1:29" ht="15" customHeight="1" x14ac:dyDescent="0.2">
      <c r="A164" s="744">
        <v>7</v>
      </c>
      <c r="B164" s="242" t="s">
        <v>1827</v>
      </c>
      <c r="C164" s="2">
        <v>20</v>
      </c>
      <c r="D164" s="2">
        <v>7</v>
      </c>
      <c r="E164" s="2">
        <v>1</v>
      </c>
      <c r="F164" s="2">
        <v>12</v>
      </c>
      <c r="G164" s="2">
        <v>30</v>
      </c>
      <c r="H164" s="2">
        <v>34</v>
      </c>
      <c r="I164" s="162">
        <v>22</v>
      </c>
      <c r="J164" s="383">
        <f t="shared" si="23"/>
        <v>20</v>
      </c>
      <c r="K164" s="383">
        <f t="shared" si="19"/>
        <v>22</v>
      </c>
      <c r="L164" s="1138"/>
      <c r="M164" s="1139"/>
      <c r="N164" s="1139"/>
      <c r="O164" s="1140"/>
      <c r="Q164" s="859" t="s">
        <v>299</v>
      </c>
      <c r="R164" s="2" t="s">
        <v>1599</v>
      </c>
      <c r="S164" s="2" t="s">
        <v>1599</v>
      </c>
      <c r="T164" s="2" t="s">
        <v>32</v>
      </c>
      <c r="U164" s="2" t="s">
        <v>1602</v>
      </c>
      <c r="V164" s="2" t="s">
        <v>355</v>
      </c>
      <c r="W164" s="2" t="s">
        <v>1493</v>
      </c>
      <c r="X164" s="10"/>
      <c r="Y164" s="2" t="s">
        <v>1207</v>
      </c>
      <c r="Z164" s="2" t="s">
        <v>1602</v>
      </c>
      <c r="AA164" s="2" t="s">
        <v>1602</v>
      </c>
      <c r="AB164" s="162" t="s">
        <v>1597</v>
      </c>
    </row>
    <row r="165" spans="1:29" ht="15" customHeight="1" x14ac:dyDescent="0.2">
      <c r="A165" s="744">
        <v>8</v>
      </c>
      <c r="B165" s="242" t="s">
        <v>1855</v>
      </c>
      <c r="C165" s="2">
        <v>20</v>
      </c>
      <c r="D165" s="2">
        <v>6</v>
      </c>
      <c r="E165" s="2">
        <v>2</v>
      </c>
      <c r="F165" s="2">
        <v>12</v>
      </c>
      <c r="G165" s="2">
        <v>39</v>
      </c>
      <c r="H165" s="2">
        <v>61</v>
      </c>
      <c r="I165" s="162">
        <v>20</v>
      </c>
      <c r="J165" s="383">
        <f t="shared" si="23"/>
        <v>20</v>
      </c>
      <c r="K165" s="383">
        <f t="shared" si="19"/>
        <v>20</v>
      </c>
      <c r="L165" s="1138"/>
      <c r="M165" s="1139"/>
      <c r="N165" s="1139"/>
      <c r="O165" s="1140"/>
      <c r="Q165" s="859" t="s">
        <v>704</v>
      </c>
      <c r="R165" s="2" t="s">
        <v>1487</v>
      </c>
      <c r="S165" s="2" t="s">
        <v>1210</v>
      </c>
      <c r="T165" s="2" t="s">
        <v>1602</v>
      </c>
      <c r="U165" s="2" t="s">
        <v>1487</v>
      </c>
      <c r="V165" s="2" t="s">
        <v>1493</v>
      </c>
      <c r="W165" s="2" t="s">
        <v>844</v>
      </c>
      <c r="X165" s="2" t="s">
        <v>1597</v>
      </c>
      <c r="Y165" s="10"/>
      <c r="Z165" s="2" t="s">
        <v>1490</v>
      </c>
      <c r="AA165" s="2" t="s">
        <v>1601</v>
      </c>
      <c r="AB165" s="162" t="s">
        <v>1600</v>
      </c>
    </row>
    <row r="166" spans="1:29" ht="15" customHeight="1" x14ac:dyDescent="0.2">
      <c r="A166" s="744">
        <v>9</v>
      </c>
      <c r="B166" s="242" t="s">
        <v>1635</v>
      </c>
      <c r="C166" s="2">
        <v>20</v>
      </c>
      <c r="D166" s="2">
        <v>5</v>
      </c>
      <c r="E166" s="2">
        <v>2</v>
      </c>
      <c r="F166" s="2">
        <v>13</v>
      </c>
      <c r="G166" s="2">
        <v>26</v>
      </c>
      <c r="H166" s="2">
        <v>56</v>
      </c>
      <c r="I166" s="162">
        <v>17</v>
      </c>
      <c r="J166" s="383">
        <f t="shared" si="23"/>
        <v>20</v>
      </c>
      <c r="K166" s="383">
        <f t="shared" si="19"/>
        <v>17</v>
      </c>
      <c r="L166" s="1138"/>
      <c r="M166" s="1139"/>
      <c r="N166" s="1139"/>
      <c r="O166" s="1140"/>
      <c r="Q166" s="859" t="s">
        <v>120</v>
      </c>
      <c r="R166" s="2" t="s">
        <v>1642</v>
      </c>
      <c r="S166" s="2" t="s">
        <v>1490</v>
      </c>
      <c r="T166" s="2" t="s">
        <v>1599</v>
      </c>
      <c r="U166" s="2" t="s">
        <v>1642</v>
      </c>
      <c r="V166" s="2" t="s">
        <v>1210</v>
      </c>
      <c r="W166" s="2" t="s">
        <v>1493</v>
      </c>
      <c r="X166" s="2" t="s">
        <v>1603</v>
      </c>
      <c r="Y166" s="2" t="s">
        <v>844</v>
      </c>
      <c r="Z166" s="10"/>
      <c r="AA166" s="2" t="s">
        <v>628</v>
      </c>
      <c r="AB166" s="162" t="s">
        <v>1543</v>
      </c>
    </row>
    <row r="167" spans="1:29" ht="15" customHeight="1" x14ac:dyDescent="0.2">
      <c r="A167" s="744">
        <v>10</v>
      </c>
      <c r="B167" s="242" t="s">
        <v>304</v>
      </c>
      <c r="C167" s="2">
        <v>20</v>
      </c>
      <c r="D167" s="2">
        <v>4</v>
      </c>
      <c r="E167" s="2">
        <v>4</v>
      </c>
      <c r="F167" s="2">
        <v>12</v>
      </c>
      <c r="G167" s="2">
        <v>30</v>
      </c>
      <c r="H167" s="2">
        <v>47</v>
      </c>
      <c r="I167" s="162">
        <v>16</v>
      </c>
      <c r="J167" s="383">
        <f t="shared" si="23"/>
        <v>20</v>
      </c>
      <c r="K167" s="383">
        <f t="shared" si="19"/>
        <v>16</v>
      </c>
      <c r="L167" s="1138"/>
      <c r="M167" s="1139"/>
      <c r="N167" s="1139"/>
      <c r="O167" s="1140"/>
      <c r="Q167" s="859" t="s">
        <v>499</v>
      </c>
      <c r="R167" s="2" t="s">
        <v>1489</v>
      </c>
      <c r="S167" s="2" t="s">
        <v>1210</v>
      </c>
      <c r="T167" s="2" t="s">
        <v>1601</v>
      </c>
      <c r="U167" s="2" t="s">
        <v>20</v>
      </c>
      <c r="V167" s="2" t="s">
        <v>1894</v>
      </c>
      <c r="W167" s="2" t="s">
        <v>1599</v>
      </c>
      <c r="X167" s="2" t="s">
        <v>1540</v>
      </c>
      <c r="Y167" s="2" t="s">
        <v>1642</v>
      </c>
      <c r="Z167" s="2" t="s">
        <v>1643</v>
      </c>
      <c r="AA167" s="10"/>
      <c r="AB167" s="162" t="s">
        <v>1601</v>
      </c>
    </row>
    <row r="168" spans="1:29" ht="15" customHeight="1" thickBot="1" x14ac:dyDescent="0.25">
      <c r="A168" s="745">
        <v>11</v>
      </c>
      <c r="B168" s="243" t="s">
        <v>2449</v>
      </c>
      <c r="C168" s="3">
        <v>20</v>
      </c>
      <c r="D168" s="3">
        <v>4</v>
      </c>
      <c r="E168" s="3">
        <v>3</v>
      </c>
      <c r="F168" s="3">
        <v>13</v>
      </c>
      <c r="G168" s="3">
        <v>20</v>
      </c>
      <c r="H168" s="3">
        <v>35</v>
      </c>
      <c r="I168" s="164">
        <v>15</v>
      </c>
      <c r="J168" s="383">
        <f t="shared" si="23"/>
        <v>20</v>
      </c>
      <c r="K168" s="383">
        <f t="shared" si="19"/>
        <v>15</v>
      </c>
      <c r="L168" s="1141"/>
      <c r="M168" s="1142"/>
      <c r="N168" s="1142"/>
      <c r="O168" s="1143"/>
      <c r="Q168" s="741" t="s">
        <v>1214</v>
      </c>
      <c r="R168" s="3" t="s">
        <v>1207</v>
      </c>
      <c r="S168" s="3" t="s">
        <v>844</v>
      </c>
      <c r="T168" s="3" t="s">
        <v>1644</v>
      </c>
      <c r="U168" s="3" t="s">
        <v>844</v>
      </c>
      <c r="V168" s="3" t="s">
        <v>844</v>
      </c>
      <c r="W168" s="3" t="s">
        <v>1487</v>
      </c>
      <c r="X168" s="3" t="s">
        <v>1540</v>
      </c>
      <c r="Y168" s="3" t="s">
        <v>1642</v>
      </c>
      <c r="Z168" s="3" t="s">
        <v>844</v>
      </c>
      <c r="AA168" s="3" t="s">
        <v>1493</v>
      </c>
      <c r="AB168" s="15"/>
    </row>
    <row r="169" spans="1:29" ht="15" customHeight="1" x14ac:dyDescent="0.2">
      <c r="C169" s="383">
        <f>SUM(C158:C168)</f>
        <v>220</v>
      </c>
      <c r="D169" s="383">
        <f t="shared" ref="D169:I169" si="25">SUM(D158:D168)</f>
        <v>91</v>
      </c>
      <c r="E169" s="383">
        <f t="shared" si="25"/>
        <v>38</v>
      </c>
      <c r="F169" s="383">
        <f t="shared" si="25"/>
        <v>91</v>
      </c>
      <c r="G169" s="383">
        <f t="shared" si="25"/>
        <v>400</v>
      </c>
      <c r="H169" s="383">
        <f t="shared" si="25"/>
        <v>400</v>
      </c>
      <c r="I169" s="383">
        <f t="shared" si="25"/>
        <v>311</v>
      </c>
      <c r="J169" s="383">
        <f t="shared" si="23"/>
        <v>220</v>
      </c>
      <c r="K169" s="383">
        <f t="shared" si="19"/>
        <v>311</v>
      </c>
    </row>
    <row r="170" spans="1:29" ht="15" customHeight="1" thickBot="1" x14ac:dyDescent="0.25"/>
    <row r="171" spans="1:29" ht="15" customHeight="1" x14ac:dyDescent="0.2">
      <c r="A171" s="1131" t="s">
        <v>491</v>
      </c>
      <c r="B171" s="1132"/>
      <c r="C171" s="1170" t="s">
        <v>2472</v>
      </c>
      <c r="D171" s="1171"/>
      <c r="E171" s="1171"/>
      <c r="F171" s="1171"/>
      <c r="G171" s="1171"/>
      <c r="H171" s="1171"/>
      <c r="I171" s="1172"/>
      <c r="O171" s="825" t="s">
        <v>532</v>
      </c>
    </row>
    <row r="172" spans="1:29" ht="15" customHeight="1" thickBot="1" x14ac:dyDescent="0.25">
      <c r="A172" s="1133"/>
      <c r="B172" s="1134"/>
      <c r="C172" s="1173"/>
      <c r="D172" s="1174"/>
      <c r="E172" s="1174"/>
      <c r="F172" s="1174"/>
      <c r="G172" s="1174"/>
      <c r="H172" s="1174"/>
      <c r="I172" s="1175"/>
    </row>
    <row r="173" spans="1:29" ht="15" customHeight="1" thickBot="1" x14ac:dyDescent="0.25"/>
    <row r="174" spans="1:29" ht="15" customHeight="1" thickBot="1" x14ac:dyDescent="0.25">
      <c r="A174" s="1412" t="s">
        <v>2431</v>
      </c>
      <c r="B174" s="1413"/>
      <c r="C174" s="1413"/>
      <c r="D174" s="1413"/>
      <c r="E174" s="1413"/>
      <c r="F174" s="1414"/>
      <c r="G174" s="1409" t="s">
        <v>2472</v>
      </c>
      <c r="H174" s="1410"/>
      <c r="I174" s="1411"/>
      <c r="L174" s="952" t="s">
        <v>538</v>
      </c>
      <c r="M174" s="953"/>
      <c r="N174" s="953"/>
      <c r="O174" s="954"/>
    </row>
    <row r="175" spans="1:29" ht="15" customHeight="1" thickBot="1" x14ac:dyDescent="0.25">
      <c r="A175" s="850" t="s">
        <v>496</v>
      </c>
      <c r="B175" s="851" t="s">
        <v>497</v>
      </c>
      <c r="C175" s="852" t="s">
        <v>498</v>
      </c>
      <c r="D175" s="852" t="s">
        <v>499</v>
      </c>
      <c r="E175" s="852" t="s">
        <v>500</v>
      </c>
      <c r="F175" s="852" t="s">
        <v>501</v>
      </c>
      <c r="G175" s="853" t="s">
        <v>502</v>
      </c>
      <c r="H175" s="853" t="s">
        <v>503</v>
      </c>
      <c r="I175" s="854" t="s">
        <v>504</v>
      </c>
      <c r="L175" s="955"/>
      <c r="M175" s="956"/>
      <c r="N175" s="956"/>
      <c r="O175" s="957"/>
      <c r="Q175" s="165" t="s">
        <v>2473</v>
      </c>
      <c r="R175" s="856" t="s">
        <v>503</v>
      </c>
      <c r="S175" s="856" t="s">
        <v>241</v>
      </c>
      <c r="T175" s="856" t="s">
        <v>541</v>
      </c>
      <c r="U175" s="856" t="s">
        <v>564</v>
      </c>
      <c r="V175" s="856" t="s">
        <v>1088</v>
      </c>
      <c r="W175" s="856" t="s">
        <v>1089</v>
      </c>
      <c r="X175" s="856" t="s">
        <v>566</v>
      </c>
      <c r="Y175" s="856" t="s">
        <v>514</v>
      </c>
      <c r="Z175" s="856" t="s">
        <v>322</v>
      </c>
      <c r="AA175" s="856" t="s">
        <v>777</v>
      </c>
      <c r="AB175" s="856" t="s">
        <v>1684</v>
      </c>
      <c r="AC175" s="857" t="s">
        <v>769</v>
      </c>
    </row>
    <row r="176" spans="1:29" ht="15" customHeight="1" x14ac:dyDescent="0.2">
      <c r="A176" s="863">
        <v>1</v>
      </c>
      <c r="B176" s="159" t="s">
        <v>1792</v>
      </c>
      <c r="C176" s="158">
        <v>22</v>
      </c>
      <c r="D176" s="158">
        <v>17</v>
      </c>
      <c r="E176" s="158">
        <v>2</v>
      </c>
      <c r="F176" s="158">
        <v>3</v>
      </c>
      <c r="G176" s="158">
        <v>60</v>
      </c>
      <c r="H176" s="158">
        <v>26</v>
      </c>
      <c r="I176" s="161">
        <v>53</v>
      </c>
      <c r="J176" s="383">
        <f>D176+E176+F176</f>
        <v>22</v>
      </c>
      <c r="K176" s="383">
        <f t="shared" ref="K176:K235" si="26">D176*3+E176</f>
        <v>53</v>
      </c>
      <c r="L176" s="1269" t="s">
        <v>532</v>
      </c>
      <c r="M176" s="1270"/>
      <c r="N176" s="1270"/>
      <c r="O176" s="1271"/>
      <c r="Q176" s="855" t="s">
        <v>503</v>
      </c>
      <c r="R176" s="10"/>
      <c r="S176" s="2" t="s">
        <v>844</v>
      </c>
      <c r="T176" s="2" t="s">
        <v>1599</v>
      </c>
      <c r="U176" s="2" t="s">
        <v>1599</v>
      </c>
      <c r="V176" s="2" t="s">
        <v>355</v>
      </c>
      <c r="W176" s="2" t="s">
        <v>1600</v>
      </c>
      <c r="X176" s="2" t="s">
        <v>844</v>
      </c>
      <c r="Y176" s="2" t="s">
        <v>1490</v>
      </c>
      <c r="Z176" s="2" t="s">
        <v>844</v>
      </c>
      <c r="AA176" s="2" t="s">
        <v>1490</v>
      </c>
      <c r="AB176" s="2" t="s">
        <v>1495</v>
      </c>
      <c r="AC176" s="162" t="s">
        <v>1487</v>
      </c>
    </row>
    <row r="177" spans="1:31" ht="15" customHeight="1" x14ac:dyDescent="0.2">
      <c r="A177" s="848">
        <v>2</v>
      </c>
      <c r="B177" s="160" t="s">
        <v>816</v>
      </c>
      <c r="C177" s="2">
        <v>22</v>
      </c>
      <c r="D177" s="2">
        <v>12</v>
      </c>
      <c r="E177" s="2">
        <v>4</v>
      </c>
      <c r="F177" s="2">
        <v>6</v>
      </c>
      <c r="G177" s="2">
        <v>32</v>
      </c>
      <c r="H177" s="2">
        <v>26</v>
      </c>
      <c r="I177" s="162">
        <v>40</v>
      </c>
      <c r="J177" s="383">
        <f t="shared" ref="J177:J188" si="27">D177+E177+F177</f>
        <v>22</v>
      </c>
      <c r="K177" s="383">
        <f t="shared" si="26"/>
        <v>40</v>
      </c>
      <c r="L177" s="1272"/>
      <c r="M177" s="1273"/>
      <c r="N177" s="1273"/>
      <c r="O177" s="1274"/>
      <c r="Q177" s="855" t="s">
        <v>241</v>
      </c>
      <c r="R177" s="2" t="s">
        <v>1487</v>
      </c>
      <c r="S177" s="10"/>
      <c r="T177" s="2" t="s">
        <v>1602</v>
      </c>
      <c r="U177" s="2" t="s">
        <v>1494</v>
      </c>
      <c r="V177" s="2" t="s">
        <v>1210</v>
      </c>
      <c r="W177" s="2" t="s">
        <v>1656</v>
      </c>
      <c r="X177" s="2" t="s">
        <v>1601</v>
      </c>
      <c r="Y177" s="2" t="s">
        <v>1597</v>
      </c>
      <c r="Z177" s="2" t="s">
        <v>1207</v>
      </c>
      <c r="AA177" s="2" t="s">
        <v>1539</v>
      </c>
      <c r="AB177" s="2" t="s">
        <v>844</v>
      </c>
      <c r="AC177" s="162" t="s">
        <v>1207</v>
      </c>
    </row>
    <row r="178" spans="1:31" ht="15" customHeight="1" x14ac:dyDescent="0.2">
      <c r="A178" s="848">
        <v>3</v>
      </c>
      <c r="B178" s="160" t="s">
        <v>1498</v>
      </c>
      <c r="C178" s="2">
        <v>22</v>
      </c>
      <c r="D178" s="2">
        <v>11</v>
      </c>
      <c r="E178" s="2">
        <v>4</v>
      </c>
      <c r="F178" s="2">
        <v>7</v>
      </c>
      <c r="G178" s="2">
        <v>48</v>
      </c>
      <c r="H178" s="2">
        <v>30</v>
      </c>
      <c r="I178" s="162">
        <v>37</v>
      </c>
      <c r="J178" s="383">
        <f t="shared" si="27"/>
        <v>22</v>
      </c>
      <c r="K178" s="383">
        <f t="shared" si="26"/>
        <v>37</v>
      </c>
      <c r="L178" s="1272"/>
      <c r="M178" s="1273"/>
      <c r="N178" s="1273"/>
      <c r="O178" s="1274"/>
      <c r="Q178" s="855" t="s">
        <v>541</v>
      </c>
      <c r="R178" s="2" t="s">
        <v>1599</v>
      </c>
      <c r="S178" s="2" t="s">
        <v>1642</v>
      </c>
      <c r="T178" s="10"/>
      <c r="U178" s="2" t="s">
        <v>1490</v>
      </c>
      <c r="V178" s="2" t="s">
        <v>1642</v>
      </c>
      <c r="W178" s="2" t="s">
        <v>1207</v>
      </c>
      <c r="X178" s="2" t="s">
        <v>1539</v>
      </c>
      <c r="Y178" s="2" t="s">
        <v>1494</v>
      </c>
      <c r="Z178" s="2" t="s">
        <v>1656</v>
      </c>
      <c r="AA178" s="2" t="s">
        <v>1646</v>
      </c>
      <c r="AB178" s="2" t="s">
        <v>1540</v>
      </c>
      <c r="AC178" s="162" t="s">
        <v>1597</v>
      </c>
    </row>
    <row r="179" spans="1:31" ht="15" customHeight="1" x14ac:dyDescent="0.2">
      <c r="A179" s="848">
        <v>4</v>
      </c>
      <c r="B179" s="160" t="s">
        <v>1431</v>
      </c>
      <c r="C179" s="2">
        <v>22</v>
      </c>
      <c r="D179" s="2">
        <v>9</v>
      </c>
      <c r="E179" s="2">
        <v>5</v>
      </c>
      <c r="F179" s="2">
        <v>8</v>
      </c>
      <c r="G179" s="2">
        <v>38</v>
      </c>
      <c r="H179" s="2">
        <v>34</v>
      </c>
      <c r="I179" s="162">
        <v>32</v>
      </c>
      <c r="J179" s="383">
        <f t="shared" si="27"/>
        <v>22</v>
      </c>
      <c r="K179" s="383">
        <f t="shared" si="26"/>
        <v>32</v>
      </c>
      <c r="L179" s="1272"/>
      <c r="M179" s="1273"/>
      <c r="N179" s="1273"/>
      <c r="O179" s="1274"/>
      <c r="Q179" s="855" t="s">
        <v>564</v>
      </c>
      <c r="R179" s="2" t="s">
        <v>1495</v>
      </c>
      <c r="S179" s="2" t="s">
        <v>1488</v>
      </c>
      <c r="T179" s="2" t="s">
        <v>1539</v>
      </c>
      <c r="U179" s="10"/>
      <c r="V179" s="2" t="s">
        <v>1673</v>
      </c>
      <c r="W179" s="2" t="s">
        <v>1207</v>
      </c>
      <c r="X179" s="2" t="s">
        <v>1547</v>
      </c>
      <c r="Y179" s="2" t="s">
        <v>1597</v>
      </c>
      <c r="Z179" s="2" t="s">
        <v>1600</v>
      </c>
      <c r="AA179" s="2" t="s">
        <v>1543</v>
      </c>
      <c r="AB179" s="2" t="s">
        <v>1642</v>
      </c>
      <c r="AC179" s="162" t="s">
        <v>1603</v>
      </c>
    </row>
    <row r="180" spans="1:31" ht="15" customHeight="1" x14ac:dyDescent="0.2">
      <c r="A180" s="848">
        <v>5</v>
      </c>
      <c r="B180" s="160" t="s">
        <v>345</v>
      </c>
      <c r="C180" s="2">
        <v>22</v>
      </c>
      <c r="D180" s="2">
        <v>9</v>
      </c>
      <c r="E180" s="2">
        <v>5</v>
      </c>
      <c r="F180" s="2">
        <v>8</v>
      </c>
      <c r="G180" s="2">
        <v>34</v>
      </c>
      <c r="H180" s="2">
        <v>33</v>
      </c>
      <c r="I180" s="162">
        <v>32</v>
      </c>
      <c r="J180" s="383">
        <f t="shared" si="27"/>
        <v>22</v>
      </c>
      <c r="K180" s="383">
        <f t="shared" si="26"/>
        <v>32</v>
      </c>
      <c r="L180" s="1272"/>
      <c r="M180" s="1273"/>
      <c r="N180" s="1273"/>
      <c r="O180" s="1274"/>
      <c r="Q180" s="855" t="s">
        <v>1088</v>
      </c>
      <c r="R180" s="2" t="s">
        <v>1210</v>
      </c>
      <c r="S180" s="2" t="s">
        <v>1602</v>
      </c>
      <c r="T180" s="2" t="s">
        <v>1600</v>
      </c>
      <c r="U180" s="2" t="s">
        <v>844</v>
      </c>
      <c r="V180" s="10"/>
      <c r="W180" s="2" t="s">
        <v>844</v>
      </c>
      <c r="X180" s="2" t="s">
        <v>1540</v>
      </c>
      <c r="Y180" s="2" t="s">
        <v>1601</v>
      </c>
      <c r="Z180" s="2" t="s">
        <v>1494</v>
      </c>
      <c r="AA180" s="2" t="s">
        <v>1645</v>
      </c>
      <c r="AB180" s="2" t="s">
        <v>1490</v>
      </c>
      <c r="AC180" s="162" t="s">
        <v>1489</v>
      </c>
    </row>
    <row r="181" spans="1:31" ht="15" customHeight="1" x14ac:dyDescent="0.2">
      <c r="A181" s="848">
        <v>6</v>
      </c>
      <c r="B181" s="160" t="s">
        <v>575</v>
      </c>
      <c r="C181" s="2">
        <v>22</v>
      </c>
      <c r="D181" s="2">
        <v>9</v>
      </c>
      <c r="E181" s="2">
        <v>4</v>
      </c>
      <c r="F181" s="2">
        <v>9</v>
      </c>
      <c r="G181" s="2">
        <v>40</v>
      </c>
      <c r="H181" s="2">
        <v>48</v>
      </c>
      <c r="I181" s="162">
        <v>31</v>
      </c>
      <c r="J181" s="383">
        <f t="shared" si="27"/>
        <v>22</v>
      </c>
      <c r="K181" s="383">
        <f t="shared" si="26"/>
        <v>31</v>
      </c>
      <c r="L181" s="1272"/>
      <c r="M181" s="1273"/>
      <c r="N181" s="1273"/>
      <c r="O181" s="1274"/>
      <c r="Q181" s="855" t="s">
        <v>1089</v>
      </c>
      <c r="R181" s="2" t="s">
        <v>1210</v>
      </c>
      <c r="S181" s="2" t="s">
        <v>1603</v>
      </c>
      <c r="T181" s="2" t="s">
        <v>1210</v>
      </c>
      <c r="U181" s="2" t="s">
        <v>1490</v>
      </c>
      <c r="V181" s="2" t="s">
        <v>1210</v>
      </c>
      <c r="W181" s="10"/>
      <c r="X181" s="2" t="s">
        <v>1644</v>
      </c>
      <c r="Y181" s="2" t="s">
        <v>1488</v>
      </c>
      <c r="Z181" s="2" t="s">
        <v>1602</v>
      </c>
      <c r="AA181" s="2" t="s">
        <v>1645</v>
      </c>
      <c r="AB181" s="2" t="s">
        <v>1490</v>
      </c>
      <c r="AC181" s="162" t="s">
        <v>844</v>
      </c>
    </row>
    <row r="182" spans="1:31" ht="15" customHeight="1" x14ac:dyDescent="0.2">
      <c r="A182" s="848">
        <v>7</v>
      </c>
      <c r="B182" s="160" t="s">
        <v>1208</v>
      </c>
      <c r="C182" s="2">
        <v>22</v>
      </c>
      <c r="D182" s="2">
        <v>8</v>
      </c>
      <c r="E182" s="2">
        <v>6</v>
      </c>
      <c r="F182" s="2">
        <v>8</v>
      </c>
      <c r="G182" s="2">
        <v>45</v>
      </c>
      <c r="H182" s="2">
        <v>36</v>
      </c>
      <c r="I182" s="162">
        <v>30</v>
      </c>
      <c r="J182" s="383">
        <f t="shared" si="27"/>
        <v>22</v>
      </c>
      <c r="K182" s="383">
        <f t="shared" si="26"/>
        <v>30</v>
      </c>
      <c r="L182" s="1272"/>
      <c r="M182" s="1273"/>
      <c r="N182" s="1273"/>
      <c r="O182" s="1274"/>
      <c r="Q182" s="855" t="s">
        <v>566</v>
      </c>
      <c r="R182" s="2" t="s">
        <v>844</v>
      </c>
      <c r="S182" s="2" t="s">
        <v>844</v>
      </c>
      <c r="T182" s="2" t="s">
        <v>1795</v>
      </c>
      <c r="U182" s="2" t="s">
        <v>1210</v>
      </c>
      <c r="V182" s="2" t="s">
        <v>1539</v>
      </c>
      <c r="W182" s="2" t="s">
        <v>1603</v>
      </c>
      <c r="X182" s="10"/>
      <c r="Y182" s="2" t="s">
        <v>1490</v>
      </c>
      <c r="Z182" s="2" t="s">
        <v>1539</v>
      </c>
      <c r="AA182" s="2" t="s">
        <v>1597</v>
      </c>
      <c r="AB182" s="2" t="s">
        <v>1597</v>
      </c>
      <c r="AC182" s="162" t="s">
        <v>1487</v>
      </c>
    </row>
    <row r="183" spans="1:31" ht="15" customHeight="1" x14ac:dyDescent="0.2">
      <c r="A183" s="848">
        <v>8</v>
      </c>
      <c r="B183" s="160" t="s">
        <v>1093</v>
      </c>
      <c r="C183" s="2">
        <v>22</v>
      </c>
      <c r="D183" s="2">
        <v>7</v>
      </c>
      <c r="E183" s="2">
        <v>6</v>
      </c>
      <c r="F183" s="2">
        <v>9</v>
      </c>
      <c r="G183" s="2">
        <v>39</v>
      </c>
      <c r="H183" s="2">
        <v>35</v>
      </c>
      <c r="I183" s="162">
        <v>27</v>
      </c>
      <c r="J183" s="383">
        <f t="shared" si="27"/>
        <v>22</v>
      </c>
      <c r="K183" s="383">
        <f t="shared" si="26"/>
        <v>27</v>
      </c>
      <c r="L183" s="1272"/>
      <c r="M183" s="1273"/>
      <c r="N183" s="1273"/>
      <c r="O183" s="1274"/>
      <c r="Q183" s="855" t="s">
        <v>514</v>
      </c>
      <c r="R183" s="2" t="s">
        <v>1642</v>
      </c>
      <c r="S183" s="2" t="s">
        <v>1797</v>
      </c>
      <c r="T183" s="2" t="s">
        <v>844</v>
      </c>
      <c r="U183" s="2" t="s">
        <v>1597</v>
      </c>
      <c r="V183" s="2" t="s">
        <v>1490</v>
      </c>
      <c r="W183" s="2" t="s">
        <v>1488</v>
      </c>
      <c r="X183" s="2" t="s">
        <v>1642</v>
      </c>
      <c r="Y183" s="10"/>
      <c r="Z183" s="2" t="s">
        <v>1494</v>
      </c>
      <c r="AA183" s="2" t="s">
        <v>1539</v>
      </c>
      <c r="AB183" s="2" t="s">
        <v>1495</v>
      </c>
      <c r="AC183" s="162" t="s">
        <v>1494</v>
      </c>
    </row>
    <row r="184" spans="1:31" ht="15" customHeight="1" x14ac:dyDescent="0.2">
      <c r="A184" s="848">
        <v>9</v>
      </c>
      <c r="B184" s="160" t="s">
        <v>106</v>
      </c>
      <c r="C184" s="2">
        <v>22</v>
      </c>
      <c r="D184" s="2">
        <v>7</v>
      </c>
      <c r="E184" s="2">
        <v>5</v>
      </c>
      <c r="F184" s="2">
        <v>10</v>
      </c>
      <c r="G184" s="2">
        <v>32</v>
      </c>
      <c r="H184" s="2">
        <v>47</v>
      </c>
      <c r="I184" s="162">
        <v>26</v>
      </c>
      <c r="J184" s="383">
        <f t="shared" si="27"/>
        <v>22</v>
      </c>
      <c r="K184" s="383">
        <f t="shared" si="26"/>
        <v>26</v>
      </c>
      <c r="L184" s="1272"/>
      <c r="M184" s="1273"/>
      <c r="N184" s="1273"/>
      <c r="O184" s="1274"/>
      <c r="Q184" s="855" t="s">
        <v>322</v>
      </c>
      <c r="R184" s="2" t="s">
        <v>1490</v>
      </c>
      <c r="S184" s="2" t="s">
        <v>844</v>
      </c>
      <c r="T184" s="2" t="s">
        <v>1487</v>
      </c>
      <c r="U184" s="2" t="s">
        <v>1210</v>
      </c>
      <c r="V184" s="2" t="s">
        <v>1210</v>
      </c>
      <c r="W184" s="2" t="s">
        <v>1207</v>
      </c>
      <c r="X184" s="2" t="s">
        <v>1597</v>
      </c>
      <c r="Y184" s="2" t="s">
        <v>1599</v>
      </c>
      <c r="Z184" s="10"/>
      <c r="AA184" s="2" t="s">
        <v>1487</v>
      </c>
      <c r="AB184" s="2" t="s">
        <v>1490</v>
      </c>
      <c r="AC184" s="162" t="s">
        <v>1547</v>
      </c>
    </row>
    <row r="185" spans="1:31" ht="15" customHeight="1" x14ac:dyDescent="0.2">
      <c r="A185" s="848">
        <v>10</v>
      </c>
      <c r="B185" s="160" t="s">
        <v>781</v>
      </c>
      <c r="C185" s="2">
        <v>22</v>
      </c>
      <c r="D185" s="2">
        <v>7</v>
      </c>
      <c r="E185" s="2">
        <v>4</v>
      </c>
      <c r="F185" s="2">
        <v>11</v>
      </c>
      <c r="G185" s="2">
        <v>36</v>
      </c>
      <c r="H185" s="2">
        <v>44</v>
      </c>
      <c r="I185" s="162">
        <v>25</v>
      </c>
      <c r="J185" s="383">
        <f t="shared" si="27"/>
        <v>22</v>
      </c>
      <c r="K185" s="383">
        <f t="shared" si="26"/>
        <v>25</v>
      </c>
      <c r="L185" s="1272"/>
      <c r="M185" s="1273"/>
      <c r="N185" s="1273"/>
      <c r="O185" s="1274"/>
      <c r="Q185" s="855" t="s">
        <v>777</v>
      </c>
      <c r="R185" s="2" t="s">
        <v>1488</v>
      </c>
      <c r="S185" s="2" t="s">
        <v>1210</v>
      </c>
      <c r="T185" s="2" t="s">
        <v>1489</v>
      </c>
      <c r="U185" s="2" t="s">
        <v>1599</v>
      </c>
      <c r="V185" s="2" t="s">
        <v>1210</v>
      </c>
      <c r="W185" s="2" t="s">
        <v>1597</v>
      </c>
      <c r="X185" s="2" t="s">
        <v>1490</v>
      </c>
      <c r="Y185" s="2" t="s">
        <v>1603</v>
      </c>
      <c r="Z185" s="2" t="s">
        <v>1491</v>
      </c>
      <c r="AA185" s="10"/>
      <c r="AB185" s="2" t="s">
        <v>1210</v>
      </c>
      <c r="AC185" s="162" t="s">
        <v>1654</v>
      </c>
    </row>
    <row r="186" spans="1:31" ht="15" customHeight="1" x14ac:dyDescent="0.2">
      <c r="A186" s="848">
        <v>11</v>
      </c>
      <c r="B186" s="160" t="s">
        <v>128</v>
      </c>
      <c r="C186" s="2">
        <v>22</v>
      </c>
      <c r="D186" s="2">
        <v>6</v>
      </c>
      <c r="E186" s="2">
        <v>4</v>
      </c>
      <c r="F186" s="2">
        <v>12</v>
      </c>
      <c r="G186" s="2">
        <v>32</v>
      </c>
      <c r="H186" s="2">
        <v>44</v>
      </c>
      <c r="I186" s="162">
        <v>22</v>
      </c>
      <c r="J186" s="383">
        <f t="shared" si="27"/>
        <v>22</v>
      </c>
      <c r="K186" s="383">
        <f t="shared" si="26"/>
        <v>22</v>
      </c>
      <c r="L186" s="1272"/>
      <c r="M186" s="1273"/>
      <c r="N186" s="1273"/>
      <c r="O186" s="1274"/>
      <c r="Q186" s="855" t="s">
        <v>1684</v>
      </c>
      <c r="R186" s="2" t="s">
        <v>1207</v>
      </c>
      <c r="S186" s="2" t="s">
        <v>1207</v>
      </c>
      <c r="T186" s="2" t="s">
        <v>24</v>
      </c>
      <c r="U186" s="2" t="s">
        <v>1210</v>
      </c>
      <c r="V186" s="2" t="s">
        <v>1597</v>
      </c>
      <c r="W186" s="2" t="s">
        <v>1207</v>
      </c>
      <c r="X186" s="2" t="s">
        <v>1646</v>
      </c>
      <c r="Y186" s="2" t="s">
        <v>844</v>
      </c>
      <c r="Z186" s="2" t="s">
        <v>1487</v>
      </c>
      <c r="AA186" s="2" t="s">
        <v>1487</v>
      </c>
      <c r="AB186" s="10"/>
      <c r="AC186" s="162" t="s">
        <v>1601</v>
      </c>
    </row>
    <row r="187" spans="1:31" ht="15" customHeight="1" thickBot="1" x14ac:dyDescent="0.25">
      <c r="A187" s="849">
        <v>12</v>
      </c>
      <c r="B187" s="163" t="s">
        <v>767</v>
      </c>
      <c r="C187" s="3">
        <v>22</v>
      </c>
      <c r="D187" s="3">
        <v>2</v>
      </c>
      <c r="E187" s="3">
        <v>7</v>
      </c>
      <c r="F187" s="3">
        <v>13</v>
      </c>
      <c r="G187" s="3">
        <v>24</v>
      </c>
      <c r="H187" s="3">
        <v>57</v>
      </c>
      <c r="I187" s="164">
        <v>13</v>
      </c>
      <c r="J187" s="383">
        <f t="shared" si="27"/>
        <v>22</v>
      </c>
      <c r="K187" s="383">
        <f t="shared" si="26"/>
        <v>13</v>
      </c>
      <c r="L187" s="1275"/>
      <c r="M187" s="1276"/>
      <c r="N187" s="1276"/>
      <c r="O187" s="1277"/>
      <c r="Q187" s="850" t="s">
        <v>769</v>
      </c>
      <c r="R187" s="3" t="s">
        <v>1487</v>
      </c>
      <c r="S187" s="3" t="s">
        <v>1543</v>
      </c>
      <c r="T187" s="3" t="s">
        <v>1597</v>
      </c>
      <c r="U187" s="3" t="s">
        <v>1642</v>
      </c>
      <c r="V187" s="3" t="s">
        <v>1488</v>
      </c>
      <c r="W187" s="3" t="s">
        <v>1207</v>
      </c>
      <c r="X187" s="3" t="s">
        <v>1207</v>
      </c>
      <c r="Y187" s="3" t="s">
        <v>1646</v>
      </c>
      <c r="Z187" s="3" t="s">
        <v>1207</v>
      </c>
      <c r="AA187" s="3" t="s">
        <v>1487</v>
      </c>
      <c r="AB187" s="3" t="s">
        <v>1543</v>
      </c>
      <c r="AC187" s="15"/>
    </row>
    <row r="188" spans="1:31" ht="15" customHeight="1" x14ac:dyDescent="0.2">
      <c r="C188" s="383">
        <f>SUM(C176:C187)</f>
        <v>264</v>
      </c>
      <c r="D188" s="383">
        <f t="shared" ref="D188:I188" si="28">SUM(D176:D187)</f>
        <v>104</v>
      </c>
      <c r="E188" s="383">
        <f t="shared" si="28"/>
        <v>56</v>
      </c>
      <c r="F188" s="383">
        <f t="shared" si="28"/>
        <v>104</v>
      </c>
      <c r="G188" s="383">
        <f t="shared" si="28"/>
        <v>460</v>
      </c>
      <c r="H188" s="383">
        <f t="shared" si="28"/>
        <v>460</v>
      </c>
      <c r="I188" s="383">
        <f t="shared" si="28"/>
        <v>368</v>
      </c>
      <c r="J188" s="383">
        <f t="shared" si="27"/>
        <v>264</v>
      </c>
      <c r="K188" s="383">
        <f t="shared" si="26"/>
        <v>368</v>
      </c>
    </row>
    <row r="189" spans="1:31" ht="15" customHeight="1" thickBot="1" x14ac:dyDescent="0.25"/>
    <row r="190" spans="1:31" ht="15" customHeight="1" thickBot="1" x14ac:dyDescent="0.25">
      <c r="A190" s="1412" t="s">
        <v>2433</v>
      </c>
      <c r="B190" s="1413"/>
      <c r="C190" s="1413"/>
      <c r="D190" s="1413"/>
      <c r="E190" s="1413"/>
      <c r="F190" s="1414"/>
      <c r="G190" s="1409" t="s">
        <v>2472</v>
      </c>
      <c r="H190" s="1410"/>
      <c r="I190" s="1411"/>
      <c r="L190" s="952" t="s">
        <v>538</v>
      </c>
      <c r="M190" s="953"/>
      <c r="N190" s="953"/>
      <c r="O190" s="954"/>
    </row>
    <row r="191" spans="1:31" ht="15" customHeight="1" thickBot="1" x14ac:dyDescent="0.25">
      <c r="A191" s="850" t="s">
        <v>496</v>
      </c>
      <c r="B191" s="851" t="s">
        <v>497</v>
      </c>
      <c r="C191" s="852" t="s">
        <v>498</v>
      </c>
      <c r="D191" s="852" t="s">
        <v>499</v>
      </c>
      <c r="E191" s="852" t="s">
        <v>500</v>
      </c>
      <c r="F191" s="852" t="s">
        <v>501</v>
      </c>
      <c r="G191" s="853" t="s">
        <v>502</v>
      </c>
      <c r="H191" s="853" t="s">
        <v>503</v>
      </c>
      <c r="I191" s="854" t="s">
        <v>504</v>
      </c>
      <c r="L191" s="955"/>
      <c r="M191" s="956"/>
      <c r="N191" s="956"/>
      <c r="O191" s="957"/>
      <c r="Q191" s="165" t="s">
        <v>2473</v>
      </c>
      <c r="R191" s="856" t="s">
        <v>1615</v>
      </c>
      <c r="S191" s="856" t="s">
        <v>503</v>
      </c>
      <c r="T191" s="856" t="s">
        <v>716</v>
      </c>
      <c r="U191" s="856" t="s">
        <v>564</v>
      </c>
      <c r="V191" s="856" t="s">
        <v>902</v>
      </c>
      <c r="W191" s="856" t="s">
        <v>158</v>
      </c>
      <c r="X191" s="856" t="s">
        <v>511</v>
      </c>
      <c r="Y191" s="856" t="s">
        <v>59</v>
      </c>
      <c r="Z191" s="856" t="s">
        <v>1530</v>
      </c>
      <c r="AA191" s="856" t="s">
        <v>610</v>
      </c>
      <c r="AB191" s="856" t="s">
        <v>533</v>
      </c>
      <c r="AC191" s="856" t="s">
        <v>2162</v>
      </c>
      <c r="AD191" s="856" t="s">
        <v>547</v>
      </c>
      <c r="AE191" s="857" t="s">
        <v>727</v>
      </c>
    </row>
    <row r="192" spans="1:31" ht="15" customHeight="1" x14ac:dyDescent="0.2">
      <c r="A192" s="863">
        <v>1</v>
      </c>
      <c r="B192" s="159" t="s">
        <v>558</v>
      </c>
      <c r="C192" s="158">
        <v>24</v>
      </c>
      <c r="D192" s="158">
        <v>16</v>
      </c>
      <c r="E192" s="158">
        <v>3</v>
      </c>
      <c r="F192" s="158">
        <v>7</v>
      </c>
      <c r="G192" s="158">
        <v>69</v>
      </c>
      <c r="H192" s="158">
        <v>41</v>
      </c>
      <c r="I192" s="161">
        <v>51</v>
      </c>
      <c r="J192" s="383">
        <f t="shared" ref="J192:J206" si="29">D192+E192+F192</f>
        <v>26</v>
      </c>
      <c r="K192" s="383">
        <f t="shared" ref="K192:K206" si="30">D192*3+E192</f>
        <v>51</v>
      </c>
      <c r="L192" s="1135" t="s">
        <v>2607</v>
      </c>
      <c r="M192" s="1136"/>
      <c r="N192" s="1136"/>
      <c r="O192" s="1137"/>
      <c r="Q192" s="855" t="s">
        <v>1615</v>
      </c>
      <c r="R192" s="10"/>
      <c r="S192" s="2" t="s">
        <v>1543</v>
      </c>
      <c r="T192" s="2" t="s">
        <v>1487</v>
      </c>
      <c r="U192" s="2" t="s">
        <v>1539</v>
      </c>
      <c r="V192" s="2" t="s">
        <v>24</v>
      </c>
      <c r="W192" s="2" t="s">
        <v>1541</v>
      </c>
      <c r="X192" s="2" t="s">
        <v>1602</v>
      </c>
      <c r="Y192" s="2" t="s">
        <v>1599</v>
      </c>
      <c r="Z192" s="2" t="s">
        <v>1210</v>
      </c>
      <c r="AA192" s="2" t="s">
        <v>1602</v>
      </c>
      <c r="AB192" s="2" t="s">
        <v>1210</v>
      </c>
      <c r="AC192" s="2" t="s">
        <v>1597</v>
      </c>
      <c r="AD192" s="2" t="s">
        <v>844</v>
      </c>
      <c r="AE192" s="162" t="s">
        <v>1602</v>
      </c>
    </row>
    <row r="193" spans="1:31" ht="15" customHeight="1" x14ac:dyDescent="0.2">
      <c r="A193" s="848">
        <v>2</v>
      </c>
      <c r="B193" s="160" t="s">
        <v>79</v>
      </c>
      <c r="C193" s="2">
        <v>24</v>
      </c>
      <c r="D193" s="2">
        <v>15</v>
      </c>
      <c r="E193" s="2">
        <v>6</v>
      </c>
      <c r="F193" s="2">
        <v>5</v>
      </c>
      <c r="G193" s="2">
        <v>48</v>
      </c>
      <c r="H193" s="2">
        <v>25</v>
      </c>
      <c r="I193" s="162">
        <v>51</v>
      </c>
      <c r="J193" s="383">
        <f t="shared" si="29"/>
        <v>26</v>
      </c>
      <c r="K193" s="383">
        <f t="shared" si="30"/>
        <v>51</v>
      </c>
      <c r="L193" s="1138"/>
      <c r="M193" s="1139"/>
      <c r="N193" s="1139"/>
      <c r="O193" s="1140"/>
      <c r="Q193" s="855" t="s">
        <v>503</v>
      </c>
      <c r="R193" s="2" t="s">
        <v>1601</v>
      </c>
      <c r="S193" s="10"/>
      <c r="T193" s="2" t="s">
        <v>1600</v>
      </c>
      <c r="U193" s="2" t="s">
        <v>1210</v>
      </c>
      <c r="V193" s="2" t="s">
        <v>1642</v>
      </c>
      <c r="W193" s="2" t="s">
        <v>1490</v>
      </c>
      <c r="X193" s="2" t="s">
        <v>1487</v>
      </c>
      <c r="Y193" s="2" t="s">
        <v>1207</v>
      </c>
      <c r="Z193" s="2" t="s">
        <v>1547</v>
      </c>
      <c r="AA193" s="2" t="s">
        <v>1493</v>
      </c>
      <c r="AB193" s="2" t="s">
        <v>1601</v>
      </c>
      <c r="AC193" s="2" t="s">
        <v>1489</v>
      </c>
      <c r="AD193" s="2" t="s">
        <v>1643</v>
      </c>
      <c r="AE193" s="162" t="s">
        <v>1600</v>
      </c>
    </row>
    <row r="194" spans="1:31" ht="15" customHeight="1" x14ac:dyDescent="0.2">
      <c r="A194" s="848">
        <v>3</v>
      </c>
      <c r="B194" s="160" t="s">
        <v>1931</v>
      </c>
      <c r="C194" s="2">
        <v>24</v>
      </c>
      <c r="D194" s="2">
        <v>12</v>
      </c>
      <c r="E194" s="2">
        <v>7</v>
      </c>
      <c r="F194" s="2">
        <v>7</v>
      </c>
      <c r="G194" s="2">
        <v>41</v>
      </c>
      <c r="H194" s="2">
        <v>32</v>
      </c>
      <c r="I194" s="162">
        <v>43</v>
      </c>
      <c r="J194" s="383">
        <f t="shared" si="29"/>
        <v>26</v>
      </c>
      <c r="K194" s="383">
        <f t="shared" si="30"/>
        <v>43</v>
      </c>
      <c r="L194" s="1138"/>
      <c r="M194" s="1139"/>
      <c r="N194" s="1139"/>
      <c r="O194" s="1140"/>
      <c r="Q194" s="855" t="s">
        <v>716</v>
      </c>
      <c r="R194" s="2" t="s">
        <v>1540</v>
      </c>
      <c r="S194" s="2" t="s">
        <v>1603</v>
      </c>
      <c r="T194" s="10"/>
      <c r="U194" s="2" t="s">
        <v>1539</v>
      </c>
      <c r="V194" s="2" t="s">
        <v>1487</v>
      </c>
      <c r="W194" s="2" t="s">
        <v>1488</v>
      </c>
      <c r="X194" s="2" t="s">
        <v>1489</v>
      </c>
      <c r="Y194" s="2" t="s">
        <v>1971</v>
      </c>
      <c r="Z194" s="2" t="s">
        <v>1488</v>
      </c>
      <c r="AA194" s="2" t="s">
        <v>1603</v>
      </c>
      <c r="AB194" s="2" t="s">
        <v>1488</v>
      </c>
      <c r="AC194" s="2" t="s">
        <v>1207</v>
      </c>
      <c r="AD194" s="2" t="s">
        <v>1495</v>
      </c>
      <c r="AE194" s="162" t="s">
        <v>1597</v>
      </c>
    </row>
    <row r="195" spans="1:31" ht="15" customHeight="1" x14ac:dyDescent="0.2">
      <c r="A195" s="848">
        <v>4</v>
      </c>
      <c r="B195" s="160" t="s">
        <v>291</v>
      </c>
      <c r="C195" s="2">
        <v>24</v>
      </c>
      <c r="D195" s="2">
        <v>11</v>
      </c>
      <c r="E195" s="2">
        <v>6</v>
      </c>
      <c r="F195" s="2">
        <v>9</v>
      </c>
      <c r="G195" s="2">
        <v>42</v>
      </c>
      <c r="H195" s="2">
        <v>36</v>
      </c>
      <c r="I195" s="162">
        <v>39</v>
      </c>
      <c r="J195" s="383">
        <f t="shared" si="29"/>
        <v>26</v>
      </c>
      <c r="K195" s="383">
        <f t="shared" si="30"/>
        <v>39</v>
      </c>
      <c r="L195" s="1138"/>
      <c r="M195" s="1139"/>
      <c r="N195" s="1139"/>
      <c r="O195" s="1140"/>
      <c r="Q195" s="855" t="s">
        <v>564</v>
      </c>
      <c r="R195" s="2" t="s">
        <v>1490</v>
      </c>
      <c r="S195" s="2" t="s">
        <v>1488</v>
      </c>
      <c r="T195" s="2" t="s">
        <v>1487</v>
      </c>
      <c r="U195" s="10"/>
      <c r="V195" s="2" t="s">
        <v>1597</v>
      </c>
      <c r="W195" s="2" t="s">
        <v>1210</v>
      </c>
      <c r="X195" s="2" t="s">
        <v>1487</v>
      </c>
      <c r="Y195" s="2" t="s">
        <v>1490</v>
      </c>
      <c r="Z195" s="2" t="s">
        <v>1642</v>
      </c>
      <c r="AA195" s="2" t="s">
        <v>1494</v>
      </c>
      <c r="AB195" s="2" t="s">
        <v>1602</v>
      </c>
      <c r="AC195" s="2" t="s">
        <v>1540</v>
      </c>
      <c r="AD195" s="2" t="s">
        <v>1490</v>
      </c>
      <c r="AE195" s="162" t="s">
        <v>1487</v>
      </c>
    </row>
    <row r="196" spans="1:31" ht="15" customHeight="1" x14ac:dyDescent="0.2">
      <c r="A196" s="848">
        <v>5</v>
      </c>
      <c r="B196" s="160" t="s">
        <v>1139</v>
      </c>
      <c r="C196" s="2">
        <v>24</v>
      </c>
      <c r="D196" s="2">
        <v>10</v>
      </c>
      <c r="E196" s="2">
        <v>9</v>
      </c>
      <c r="F196" s="2">
        <v>7</v>
      </c>
      <c r="G196" s="2">
        <v>37</v>
      </c>
      <c r="H196" s="2">
        <v>34</v>
      </c>
      <c r="I196" s="162">
        <v>39</v>
      </c>
      <c r="J196" s="383">
        <f t="shared" si="29"/>
        <v>26</v>
      </c>
      <c r="K196" s="383">
        <f t="shared" si="30"/>
        <v>39</v>
      </c>
      <c r="L196" s="1138"/>
      <c r="M196" s="1139"/>
      <c r="N196" s="1139"/>
      <c r="O196" s="1140"/>
      <c r="Q196" s="855" t="s">
        <v>902</v>
      </c>
      <c r="R196" s="2" t="s">
        <v>1487</v>
      </c>
      <c r="S196" s="2" t="s">
        <v>1642</v>
      </c>
      <c r="T196" s="2" t="s">
        <v>355</v>
      </c>
      <c r="U196" s="2" t="s">
        <v>1489</v>
      </c>
      <c r="V196" s="10"/>
      <c r="W196" s="2" t="s">
        <v>1646</v>
      </c>
      <c r="X196" s="2" t="s">
        <v>844</v>
      </c>
      <c r="Y196" s="2" t="s">
        <v>1539</v>
      </c>
      <c r="Z196" s="2" t="s">
        <v>32</v>
      </c>
      <c r="AA196" s="2" t="s">
        <v>1600</v>
      </c>
      <c r="AB196" s="2" t="s">
        <v>1642</v>
      </c>
      <c r="AC196" s="2" t="s">
        <v>1489</v>
      </c>
      <c r="AD196" s="2" t="s">
        <v>1210</v>
      </c>
      <c r="AE196" s="162" t="s">
        <v>1488</v>
      </c>
    </row>
    <row r="197" spans="1:31" ht="15" customHeight="1" x14ac:dyDescent="0.2">
      <c r="A197" s="848">
        <v>6</v>
      </c>
      <c r="B197" s="160" t="s">
        <v>1808</v>
      </c>
      <c r="C197" s="2">
        <v>24</v>
      </c>
      <c r="D197" s="2">
        <v>11</v>
      </c>
      <c r="E197" s="2">
        <v>5</v>
      </c>
      <c r="F197" s="2">
        <v>10</v>
      </c>
      <c r="G197" s="2">
        <v>36</v>
      </c>
      <c r="H197" s="2">
        <v>34</v>
      </c>
      <c r="I197" s="162">
        <v>38</v>
      </c>
      <c r="J197" s="383">
        <f t="shared" si="29"/>
        <v>26</v>
      </c>
      <c r="K197" s="383">
        <f t="shared" si="30"/>
        <v>38</v>
      </c>
      <c r="L197" s="1138"/>
      <c r="M197" s="1139"/>
      <c r="N197" s="1139"/>
      <c r="O197" s="1140"/>
      <c r="Q197" s="855" t="s">
        <v>158</v>
      </c>
      <c r="R197" s="2" t="s">
        <v>1493</v>
      </c>
      <c r="S197" s="2" t="s">
        <v>1488</v>
      </c>
      <c r="T197" s="2" t="s">
        <v>355</v>
      </c>
      <c r="U197" s="2" t="s">
        <v>844</v>
      </c>
      <c r="V197" s="2" t="s">
        <v>1494</v>
      </c>
      <c r="W197" s="10"/>
      <c r="X197" s="2" t="s">
        <v>1642</v>
      </c>
      <c r="Y197" s="2" t="s">
        <v>1602</v>
      </c>
      <c r="Z197" s="2" t="s">
        <v>1541</v>
      </c>
      <c r="AA197" s="2" t="s">
        <v>1488</v>
      </c>
      <c r="AB197" s="2" t="s">
        <v>1599</v>
      </c>
      <c r="AC197" s="2" t="s">
        <v>1207</v>
      </c>
      <c r="AD197" s="2" t="s">
        <v>1490</v>
      </c>
      <c r="AE197" s="162" t="s">
        <v>1210</v>
      </c>
    </row>
    <row r="198" spans="1:31" ht="15" customHeight="1" x14ac:dyDescent="0.2">
      <c r="A198" s="848">
        <v>7</v>
      </c>
      <c r="B198" s="160" t="s">
        <v>2163</v>
      </c>
      <c r="C198" s="2">
        <v>24</v>
      </c>
      <c r="D198" s="2">
        <v>9</v>
      </c>
      <c r="E198" s="2">
        <v>10</v>
      </c>
      <c r="F198" s="2">
        <v>7</v>
      </c>
      <c r="G198" s="2">
        <v>39</v>
      </c>
      <c r="H198" s="2">
        <v>39</v>
      </c>
      <c r="I198" s="162">
        <v>37</v>
      </c>
      <c r="J198" s="383">
        <f t="shared" si="29"/>
        <v>26</v>
      </c>
      <c r="K198" s="383">
        <f t="shared" si="30"/>
        <v>37</v>
      </c>
      <c r="L198" s="1138"/>
      <c r="M198" s="1139"/>
      <c r="N198" s="1139"/>
      <c r="O198" s="1140"/>
      <c r="Q198" s="855" t="s">
        <v>511</v>
      </c>
      <c r="R198" s="2" t="s">
        <v>1207</v>
      </c>
      <c r="S198" s="2" t="s">
        <v>1489</v>
      </c>
      <c r="T198" s="2" t="s">
        <v>1600</v>
      </c>
      <c r="U198" s="2" t="s">
        <v>1207</v>
      </c>
      <c r="V198" s="2" t="s">
        <v>1494</v>
      </c>
      <c r="W198" s="2" t="s">
        <v>1602</v>
      </c>
      <c r="X198" s="10"/>
      <c r="Y198" s="2" t="s">
        <v>628</v>
      </c>
      <c r="Z198" s="2" t="s">
        <v>628</v>
      </c>
      <c r="AA198" s="2" t="s">
        <v>1645</v>
      </c>
      <c r="AB198" s="2" t="s">
        <v>1602</v>
      </c>
      <c r="AC198" s="2" t="s">
        <v>1493</v>
      </c>
      <c r="AD198" s="2" t="s">
        <v>844</v>
      </c>
      <c r="AE198" s="162" t="s">
        <v>1601</v>
      </c>
    </row>
    <row r="199" spans="1:31" ht="15" customHeight="1" x14ac:dyDescent="0.2">
      <c r="A199" s="848">
        <v>8</v>
      </c>
      <c r="B199" s="160" t="s">
        <v>1598</v>
      </c>
      <c r="C199" s="2">
        <v>24</v>
      </c>
      <c r="D199" s="2">
        <v>11</v>
      </c>
      <c r="E199" s="2">
        <v>3</v>
      </c>
      <c r="F199" s="2">
        <v>12</v>
      </c>
      <c r="G199" s="2">
        <v>33</v>
      </c>
      <c r="H199" s="2">
        <v>46</v>
      </c>
      <c r="I199" s="162">
        <v>36</v>
      </c>
      <c r="J199" s="383">
        <f t="shared" si="29"/>
        <v>26</v>
      </c>
      <c r="K199" s="383">
        <f t="shared" si="30"/>
        <v>36</v>
      </c>
      <c r="L199" s="1138"/>
      <c r="M199" s="1139"/>
      <c r="N199" s="1139"/>
      <c r="O199" s="1140"/>
      <c r="Q199" s="855" t="s">
        <v>59</v>
      </c>
      <c r="R199" s="2" t="s">
        <v>1546</v>
      </c>
      <c r="S199" s="2" t="s">
        <v>1646</v>
      </c>
      <c r="T199" s="2" t="s">
        <v>1597</v>
      </c>
      <c r="U199" s="2" t="s">
        <v>1646</v>
      </c>
      <c r="V199" s="2" t="s">
        <v>1602</v>
      </c>
      <c r="W199" s="2" t="s">
        <v>1599</v>
      </c>
      <c r="X199" s="2" t="s">
        <v>1487</v>
      </c>
      <c r="Y199" s="10"/>
      <c r="Z199" s="2" t="s">
        <v>1494</v>
      </c>
      <c r="AA199" s="2" t="s">
        <v>1600</v>
      </c>
      <c r="AB199" s="2" t="s">
        <v>1602</v>
      </c>
      <c r="AC199" s="2" t="s">
        <v>1490</v>
      </c>
      <c r="AD199" s="2" t="s">
        <v>1653</v>
      </c>
      <c r="AE199" s="162" t="s">
        <v>1207</v>
      </c>
    </row>
    <row r="200" spans="1:31" ht="15" customHeight="1" x14ac:dyDescent="0.2">
      <c r="A200" s="848">
        <v>9</v>
      </c>
      <c r="B200" s="160" t="s">
        <v>1518</v>
      </c>
      <c r="C200" s="2">
        <v>24</v>
      </c>
      <c r="D200" s="2">
        <v>10</v>
      </c>
      <c r="E200" s="2">
        <v>5</v>
      </c>
      <c r="F200" s="2">
        <v>11</v>
      </c>
      <c r="G200" s="2">
        <v>51</v>
      </c>
      <c r="H200" s="2">
        <v>49</v>
      </c>
      <c r="I200" s="162">
        <v>35</v>
      </c>
      <c r="J200" s="383">
        <f t="shared" si="29"/>
        <v>26</v>
      </c>
      <c r="K200" s="383">
        <f t="shared" si="30"/>
        <v>35</v>
      </c>
      <c r="L200" s="1138"/>
      <c r="M200" s="1139"/>
      <c r="N200" s="1139"/>
      <c r="O200" s="1140"/>
      <c r="Q200" s="855" t="s">
        <v>1530</v>
      </c>
      <c r="R200" s="2" t="s">
        <v>1487</v>
      </c>
      <c r="S200" s="2" t="s">
        <v>1600</v>
      </c>
      <c r="T200" s="2" t="s">
        <v>844</v>
      </c>
      <c r="U200" s="2" t="s">
        <v>1539</v>
      </c>
      <c r="V200" s="2" t="s">
        <v>1207</v>
      </c>
      <c r="W200" s="2" t="s">
        <v>1602</v>
      </c>
      <c r="X200" s="2" t="s">
        <v>1602</v>
      </c>
      <c r="Y200" s="2" t="s">
        <v>1207</v>
      </c>
      <c r="Z200" s="10"/>
      <c r="AA200" s="2" t="s">
        <v>1597</v>
      </c>
      <c r="AB200" s="2" t="s">
        <v>1210</v>
      </c>
      <c r="AC200" s="2" t="s">
        <v>1207</v>
      </c>
      <c r="AD200" s="2" t="s">
        <v>1795</v>
      </c>
      <c r="AE200" s="162" t="s">
        <v>1599</v>
      </c>
    </row>
    <row r="201" spans="1:31" ht="15" customHeight="1" x14ac:dyDescent="0.2">
      <c r="A201" s="848">
        <v>10</v>
      </c>
      <c r="B201" s="160" t="s">
        <v>2062</v>
      </c>
      <c r="C201" s="2">
        <v>24</v>
      </c>
      <c r="D201" s="2">
        <v>9</v>
      </c>
      <c r="E201" s="2">
        <v>7</v>
      </c>
      <c r="F201" s="2">
        <v>10</v>
      </c>
      <c r="G201" s="2">
        <v>44</v>
      </c>
      <c r="H201" s="2">
        <v>50</v>
      </c>
      <c r="I201" s="162">
        <v>34</v>
      </c>
      <c r="J201" s="383">
        <f t="shared" si="29"/>
        <v>26</v>
      </c>
      <c r="K201" s="383">
        <f t="shared" si="30"/>
        <v>34</v>
      </c>
      <c r="L201" s="1138"/>
      <c r="M201" s="1139"/>
      <c r="N201" s="1139"/>
      <c r="O201" s="1140"/>
      <c r="Q201" s="855" t="s">
        <v>610</v>
      </c>
      <c r="R201" s="2" t="s">
        <v>1653</v>
      </c>
      <c r="S201" s="2" t="s">
        <v>1600</v>
      </c>
      <c r="T201" s="2" t="s">
        <v>1210</v>
      </c>
      <c r="U201" s="2" t="s">
        <v>1597</v>
      </c>
      <c r="V201" s="2" t="s">
        <v>1539</v>
      </c>
      <c r="W201" s="2" t="s">
        <v>1494</v>
      </c>
      <c r="X201" s="2" t="s">
        <v>1493</v>
      </c>
      <c r="Y201" s="2" t="s">
        <v>1207</v>
      </c>
      <c r="Z201" s="2" t="s">
        <v>1539</v>
      </c>
      <c r="AA201" s="10"/>
      <c r="AB201" s="2" t="s">
        <v>1210</v>
      </c>
      <c r="AC201" s="2" t="s">
        <v>1540</v>
      </c>
      <c r="AD201" s="2" t="s">
        <v>844</v>
      </c>
      <c r="AE201" s="162" t="s">
        <v>1207</v>
      </c>
    </row>
    <row r="202" spans="1:31" ht="15" customHeight="1" x14ac:dyDescent="0.2">
      <c r="A202" s="848">
        <v>11</v>
      </c>
      <c r="B202" s="160" t="s">
        <v>1094</v>
      </c>
      <c r="C202" s="2">
        <v>24</v>
      </c>
      <c r="D202" s="2">
        <v>10</v>
      </c>
      <c r="E202" s="2">
        <v>4</v>
      </c>
      <c r="F202" s="2">
        <v>12</v>
      </c>
      <c r="G202" s="2">
        <v>43</v>
      </c>
      <c r="H202" s="2">
        <v>52</v>
      </c>
      <c r="I202" s="162">
        <v>34</v>
      </c>
      <c r="J202" s="383">
        <f t="shared" si="29"/>
        <v>26</v>
      </c>
      <c r="K202" s="383">
        <f t="shared" si="30"/>
        <v>34</v>
      </c>
      <c r="L202" s="1138"/>
      <c r="M202" s="1139"/>
      <c r="N202" s="1139"/>
      <c r="O202" s="1140"/>
      <c r="Q202" s="855" t="s">
        <v>533</v>
      </c>
      <c r="R202" s="2" t="s">
        <v>1491</v>
      </c>
      <c r="S202" s="2" t="s">
        <v>1210</v>
      </c>
      <c r="T202" s="2" t="s">
        <v>1210</v>
      </c>
      <c r="U202" s="2" t="s">
        <v>1488</v>
      </c>
      <c r="V202" s="2" t="s">
        <v>1496</v>
      </c>
      <c r="W202" s="2" t="s">
        <v>1539</v>
      </c>
      <c r="X202" s="2" t="s">
        <v>1600</v>
      </c>
      <c r="Y202" s="2" t="s">
        <v>1487</v>
      </c>
      <c r="Z202" s="2" t="s">
        <v>1207</v>
      </c>
      <c r="AA202" s="2" t="s">
        <v>1602</v>
      </c>
      <c r="AB202" s="10"/>
      <c r="AC202" s="2" t="s">
        <v>1488</v>
      </c>
      <c r="AD202" s="2" t="s">
        <v>1600</v>
      </c>
      <c r="AE202" s="162" t="s">
        <v>1642</v>
      </c>
    </row>
    <row r="203" spans="1:31" ht="15" customHeight="1" x14ac:dyDescent="0.2">
      <c r="A203" s="848">
        <v>12</v>
      </c>
      <c r="B203" s="160" t="s">
        <v>991</v>
      </c>
      <c r="C203" s="2">
        <v>24</v>
      </c>
      <c r="D203" s="2">
        <v>8</v>
      </c>
      <c r="E203" s="2">
        <v>6</v>
      </c>
      <c r="F203" s="2">
        <v>12</v>
      </c>
      <c r="G203" s="2">
        <v>48</v>
      </c>
      <c r="H203" s="2">
        <v>58</v>
      </c>
      <c r="I203" s="162">
        <v>30</v>
      </c>
      <c r="J203" s="383">
        <f t="shared" si="29"/>
        <v>26</v>
      </c>
      <c r="K203" s="383">
        <f t="shared" si="30"/>
        <v>30</v>
      </c>
      <c r="L203" s="1138"/>
      <c r="M203" s="1139"/>
      <c r="N203" s="1139"/>
      <c r="O203" s="1140"/>
      <c r="Q203" s="855" t="s">
        <v>2162</v>
      </c>
      <c r="R203" s="2" t="s">
        <v>1207</v>
      </c>
      <c r="S203" s="2" t="s">
        <v>1490</v>
      </c>
      <c r="T203" s="2" t="s">
        <v>1597</v>
      </c>
      <c r="U203" s="2" t="s">
        <v>1599</v>
      </c>
      <c r="V203" s="2" t="s">
        <v>1646</v>
      </c>
      <c r="W203" s="2" t="s">
        <v>1494</v>
      </c>
      <c r="X203" s="2" t="s">
        <v>1597</v>
      </c>
      <c r="Y203" s="2" t="s">
        <v>1210</v>
      </c>
      <c r="Z203" s="2" t="s">
        <v>844</v>
      </c>
      <c r="AA203" s="2" t="s">
        <v>1490</v>
      </c>
      <c r="AB203" s="2" t="s">
        <v>844</v>
      </c>
      <c r="AC203" s="10"/>
      <c r="AD203" s="2" t="s">
        <v>1487</v>
      </c>
      <c r="AE203" s="162" t="s">
        <v>1490</v>
      </c>
    </row>
    <row r="204" spans="1:31" ht="15" customHeight="1" x14ac:dyDescent="0.2">
      <c r="A204" s="848">
        <v>13</v>
      </c>
      <c r="B204" s="160" t="s">
        <v>551</v>
      </c>
      <c r="C204" s="2">
        <v>24</v>
      </c>
      <c r="D204" s="2">
        <v>6</v>
      </c>
      <c r="E204" s="2">
        <v>5</v>
      </c>
      <c r="F204" s="2">
        <v>15</v>
      </c>
      <c r="G204" s="2">
        <v>42</v>
      </c>
      <c r="H204" s="2">
        <v>52</v>
      </c>
      <c r="I204" s="162">
        <v>23</v>
      </c>
      <c r="J204" s="383">
        <f t="shared" si="29"/>
        <v>26</v>
      </c>
      <c r="K204" s="383">
        <f t="shared" si="30"/>
        <v>23</v>
      </c>
      <c r="L204" s="1138"/>
      <c r="M204" s="1139"/>
      <c r="N204" s="1139"/>
      <c r="O204" s="1140"/>
      <c r="Q204" s="855" t="s">
        <v>547</v>
      </c>
      <c r="R204" s="2" t="s">
        <v>1642</v>
      </c>
      <c r="S204" s="2" t="s">
        <v>1539</v>
      </c>
      <c r="T204" s="2" t="s">
        <v>1487</v>
      </c>
      <c r="U204" s="2" t="s">
        <v>1207</v>
      </c>
      <c r="V204" s="2" t="s">
        <v>1494</v>
      </c>
      <c r="W204" s="2" t="s">
        <v>1207</v>
      </c>
      <c r="X204" s="2" t="s">
        <v>1487</v>
      </c>
      <c r="Y204" s="2" t="s">
        <v>1646</v>
      </c>
      <c r="Z204" s="2" t="s">
        <v>1210</v>
      </c>
      <c r="AA204" s="2" t="s">
        <v>1487</v>
      </c>
      <c r="AB204" s="2" t="s">
        <v>1597</v>
      </c>
      <c r="AC204" s="2" t="s">
        <v>1643</v>
      </c>
      <c r="AD204" s="10"/>
      <c r="AE204" s="162" t="s">
        <v>1207</v>
      </c>
    </row>
    <row r="205" spans="1:31" ht="15" customHeight="1" thickBot="1" x14ac:dyDescent="0.25">
      <c r="A205" s="849">
        <v>14</v>
      </c>
      <c r="B205" s="163" t="s">
        <v>2061</v>
      </c>
      <c r="C205" s="3">
        <v>24</v>
      </c>
      <c r="D205" s="3">
        <v>4</v>
      </c>
      <c r="E205" s="3">
        <v>4</v>
      </c>
      <c r="F205" s="3">
        <v>18</v>
      </c>
      <c r="G205" s="3">
        <v>27</v>
      </c>
      <c r="H205" s="3">
        <v>62</v>
      </c>
      <c r="I205" s="164">
        <v>16</v>
      </c>
      <c r="J205" s="383">
        <f t="shared" si="29"/>
        <v>26</v>
      </c>
      <c r="K205" s="383">
        <f t="shared" si="30"/>
        <v>16</v>
      </c>
      <c r="L205" s="1141"/>
      <c r="M205" s="1142"/>
      <c r="N205" s="1142"/>
      <c r="O205" s="1143"/>
      <c r="Q205" s="850" t="s">
        <v>727</v>
      </c>
      <c r="R205" s="3" t="s">
        <v>1487</v>
      </c>
      <c r="S205" s="3" t="s">
        <v>1491</v>
      </c>
      <c r="T205" s="3" t="s">
        <v>1487</v>
      </c>
      <c r="U205" s="3" t="s">
        <v>1539</v>
      </c>
      <c r="V205" s="3" t="s">
        <v>1599</v>
      </c>
      <c r="W205" s="3" t="s">
        <v>1599</v>
      </c>
      <c r="X205" s="3" t="s">
        <v>1207</v>
      </c>
      <c r="Y205" s="3" t="s">
        <v>1602</v>
      </c>
      <c r="Z205" s="3" t="s">
        <v>1600</v>
      </c>
      <c r="AA205" s="3" t="s">
        <v>1546</v>
      </c>
      <c r="AB205" s="3" t="s">
        <v>1487</v>
      </c>
      <c r="AC205" s="3" t="s">
        <v>1597</v>
      </c>
      <c r="AD205" s="3" t="s">
        <v>1493</v>
      </c>
      <c r="AE205" s="15"/>
    </row>
    <row r="206" spans="1:31" ht="15" customHeight="1" x14ac:dyDescent="0.2">
      <c r="C206" s="383">
        <f>SUM(C192:C205)</f>
        <v>336</v>
      </c>
      <c r="D206" s="383">
        <f t="shared" ref="D206:I206" si="31">SUM(N201)</f>
        <v>0</v>
      </c>
      <c r="E206" s="383">
        <f t="shared" si="31"/>
        <v>0</v>
      </c>
      <c r="F206" s="383">
        <f t="shared" si="31"/>
        <v>0</v>
      </c>
      <c r="G206" s="383">
        <f t="shared" si="31"/>
        <v>0</v>
      </c>
      <c r="H206" s="383">
        <f t="shared" si="31"/>
        <v>0</v>
      </c>
      <c r="I206" s="383">
        <f t="shared" si="31"/>
        <v>0</v>
      </c>
      <c r="J206" s="383">
        <f t="shared" si="29"/>
        <v>0</v>
      </c>
      <c r="K206" s="383">
        <f t="shared" si="30"/>
        <v>0</v>
      </c>
    </row>
    <row r="207" spans="1:31" ht="15" customHeight="1" thickBot="1" x14ac:dyDescent="0.25"/>
    <row r="208" spans="1:31" ht="15" customHeight="1" thickBot="1" x14ac:dyDescent="0.25">
      <c r="A208" s="1375" t="s">
        <v>2434</v>
      </c>
      <c r="B208" s="1376"/>
      <c r="C208" s="1376"/>
      <c r="D208" s="1376"/>
      <c r="E208" s="1376"/>
      <c r="F208" s="1377"/>
      <c r="G208" s="1378" t="s">
        <v>2472</v>
      </c>
      <c r="H208" s="1379"/>
      <c r="I208" s="1380"/>
      <c r="L208" s="952" t="s">
        <v>538</v>
      </c>
      <c r="M208" s="953"/>
      <c r="N208" s="953"/>
      <c r="O208" s="954"/>
    </row>
    <row r="209" spans="1:29" ht="15" customHeight="1" thickBot="1" x14ac:dyDescent="0.25">
      <c r="A209" s="753" t="s">
        <v>496</v>
      </c>
      <c r="B209" s="758" t="s">
        <v>497</v>
      </c>
      <c r="C209" s="759" t="s">
        <v>498</v>
      </c>
      <c r="D209" s="759" t="s">
        <v>499</v>
      </c>
      <c r="E209" s="759" t="s">
        <v>500</v>
      </c>
      <c r="F209" s="759" t="s">
        <v>501</v>
      </c>
      <c r="G209" s="760" t="s">
        <v>502</v>
      </c>
      <c r="H209" s="760" t="s">
        <v>503</v>
      </c>
      <c r="I209" s="761" t="s">
        <v>504</v>
      </c>
      <c r="L209" s="955"/>
      <c r="M209" s="956"/>
      <c r="N209" s="956"/>
      <c r="O209" s="957"/>
      <c r="Q209" s="165" t="s">
        <v>2473</v>
      </c>
      <c r="R209" s="837" t="s">
        <v>241</v>
      </c>
      <c r="S209" s="837" t="s">
        <v>1196</v>
      </c>
      <c r="T209" s="837" t="s">
        <v>1503</v>
      </c>
      <c r="U209" s="837" t="s">
        <v>1784</v>
      </c>
      <c r="V209" s="837" t="s">
        <v>500</v>
      </c>
      <c r="W209" s="837" t="s">
        <v>242</v>
      </c>
      <c r="X209" s="837" t="s">
        <v>610</v>
      </c>
      <c r="Y209" s="837" t="s">
        <v>2089</v>
      </c>
      <c r="Z209" s="837" t="s">
        <v>1959</v>
      </c>
      <c r="AA209" s="837" t="s">
        <v>2090</v>
      </c>
      <c r="AB209" s="837" t="s">
        <v>1587</v>
      </c>
      <c r="AC209" s="838" t="s">
        <v>813</v>
      </c>
    </row>
    <row r="210" spans="1:29" ht="15" customHeight="1" x14ac:dyDescent="0.2">
      <c r="A210" s="754">
        <v>1</v>
      </c>
      <c r="B210" s="159" t="s">
        <v>1200</v>
      </c>
      <c r="C210" s="158">
        <v>22</v>
      </c>
      <c r="D210" s="158">
        <v>18</v>
      </c>
      <c r="E210" s="158">
        <v>2</v>
      </c>
      <c r="F210" s="158">
        <v>2</v>
      </c>
      <c r="G210" s="158">
        <v>81</v>
      </c>
      <c r="H210" s="158">
        <v>26</v>
      </c>
      <c r="I210" s="161">
        <v>56</v>
      </c>
      <c r="J210" s="383">
        <f t="shared" ref="J210:J243" si="32">D210+E210+F210</f>
        <v>22</v>
      </c>
      <c r="K210" s="383">
        <f t="shared" si="26"/>
        <v>56</v>
      </c>
      <c r="L210" s="1135" t="s">
        <v>532</v>
      </c>
      <c r="M210" s="1136"/>
      <c r="N210" s="1136"/>
      <c r="O210" s="1137"/>
      <c r="Q210" s="858" t="s">
        <v>241</v>
      </c>
      <c r="R210" s="10"/>
      <c r="S210" s="2" t="s">
        <v>1491</v>
      </c>
      <c r="T210" s="2" t="s">
        <v>1644</v>
      </c>
      <c r="U210" s="2" t="s">
        <v>1207</v>
      </c>
      <c r="V210" s="2" t="s">
        <v>1207</v>
      </c>
      <c r="W210" s="2" t="s">
        <v>1597</v>
      </c>
      <c r="X210" s="2" t="s">
        <v>1600</v>
      </c>
      <c r="Y210" s="2" t="s">
        <v>1490</v>
      </c>
      <c r="Z210" s="2" t="s">
        <v>1643</v>
      </c>
      <c r="AA210" s="2" t="s">
        <v>844</v>
      </c>
      <c r="AB210" s="2" t="s">
        <v>1207</v>
      </c>
      <c r="AC210" s="162" t="s">
        <v>1207</v>
      </c>
    </row>
    <row r="211" spans="1:29" ht="15" customHeight="1" x14ac:dyDescent="0.2">
      <c r="A211" s="755">
        <v>2</v>
      </c>
      <c r="B211" s="160" t="s">
        <v>1090</v>
      </c>
      <c r="C211" s="2">
        <v>22</v>
      </c>
      <c r="D211" s="2">
        <v>14</v>
      </c>
      <c r="E211" s="2">
        <v>5</v>
      </c>
      <c r="F211" s="2">
        <v>3</v>
      </c>
      <c r="G211" s="2">
        <v>57</v>
      </c>
      <c r="H211" s="2">
        <v>18</v>
      </c>
      <c r="I211" s="162">
        <v>47</v>
      </c>
      <c r="J211" s="383">
        <f t="shared" si="32"/>
        <v>22</v>
      </c>
      <c r="K211" s="383">
        <f t="shared" si="26"/>
        <v>47</v>
      </c>
      <c r="L211" s="1138"/>
      <c r="M211" s="1139"/>
      <c r="N211" s="1139"/>
      <c r="O211" s="1140"/>
      <c r="Q211" s="858" t="s">
        <v>1196</v>
      </c>
      <c r="R211" s="2" t="s">
        <v>1641</v>
      </c>
      <c r="S211" s="10"/>
      <c r="T211" s="2" t="s">
        <v>1911</v>
      </c>
      <c r="U211" s="2" t="s">
        <v>1646</v>
      </c>
      <c r="V211" s="2" t="s">
        <v>1493</v>
      </c>
      <c r="W211" s="2" t="s">
        <v>1494</v>
      </c>
      <c r="X211" s="2" t="s">
        <v>1644</v>
      </c>
      <c r="Y211" s="2" t="s">
        <v>32</v>
      </c>
      <c r="Z211" s="2" t="s">
        <v>1597</v>
      </c>
      <c r="AA211" s="2" t="s">
        <v>1603</v>
      </c>
      <c r="AB211" s="2" t="s">
        <v>1210</v>
      </c>
      <c r="AC211" s="162" t="s">
        <v>1490</v>
      </c>
    </row>
    <row r="212" spans="1:29" ht="15" customHeight="1" x14ac:dyDescent="0.2">
      <c r="A212" s="755">
        <v>3</v>
      </c>
      <c r="B212" s="160" t="s">
        <v>1589</v>
      </c>
      <c r="C212" s="2">
        <v>22</v>
      </c>
      <c r="D212" s="2">
        <v>14</v>
      </c>
      <c r="E212" s="2">
        <v>2</v>
      </c>
      <c r="F212" s="2">
        <v>6</v>
      </c>
      <c r="G212" s="2">
        <v>38</v>
      </c>
      <c r="H212" s="2">
        <v>26</v>
      </c>
      <c r="I212" s="162">
        <v>44</v>
      </c>
      <c r="J212" s="383">
        <f t="shared" si="32"/>
        <v>22</v>
      </c>
      <c r="K212" s="383">
        <f t="shared" si="26"/>
        <v>44</v>
      </c>
      <c r="L212" s="1138"/>
      <c r="M212" s="1139"/>
      <c r="N212" s="1139"/>
      <c r="O212" s="1140"/>
      <c r="Q212" s="858" t="s">
        <v>1503</v>
      </c>
      <c r="R212" s="2" t="s">
        <v>1905</v>
      </c>
      <c r="S212" s="2" t="s">
        <v>1894</v>
      </c>
      <c r="T212" s="10"/>
      <c r="U212" s="2" t="s">
        <v>1646</v>
      </c>
      <c r="V212" s="2" t="s">
        <v>1490</v>
      </c>
      <c r="W212" s="2" t="s">
        <v>1597</v>
      </c>
      <c r="X212" s="2" t="s">
        <v>1541</v>
      </c>
      <c r="Y212" s="2" t="s">
        <v>1491</v>
      </c>
      <c r="Z212" s="2" t="s">
        <v>1543</v>
      </c>
      <c r="AA212" s="2" t="s">
        <v>1547</v>
      </c>
      <c r="AB212" s="2" t="s">
        <v>1210</v>
      </c>
      <c r="AC212" s="162" t="s">
        <v>1602</v>
      </c>
    </row>
    <row r="213" spans="1:29" ht="15" customHeight="1" x14ac:dyDescent="0.2">
      <c r="A213" s="755">
        <v>4</v>
      </c>
      <c r="B213" s="160" t="s">
        <v>2094</v>
      </c>
      <c r="C213" s="2">
        <v>22</v>
      </c>
      <c r="D213" s="2">
        <v>12</v>
      </c>
      <c r="E213" s="2">
        <v>5</v>
      </c>
      <c r="F213" s="2">
        <v>5</v>
      </c>
      <c r="G213" s="2">
        <v>55</v>
      </c>
      <c r="H213" s="2">
        <v>25</v>
      </c>
      <c r="I213" s="162">
        <v>41</v>
      </c>
      <c r="J213" s="383">
        <f t="shared" si="32"/>
        <v>22</v>
      </c>
      <c r="K213" s="383">
        <f t="shared" si="26"/>
        <v>41</v>
      </c>
      <c r="L213" s="1138"/>
      <c r="M213" s="1139"/>
      <c r="N213" s="1139"/>
      <c r="O213" s="1140"/>
      <c r="Q213" s="858" t="s">
        <v>1784</v>
      </c>
      <c r="R213" s="2" t="s">
        <v>1494</v>
      </c>
      <c r="S213" s="2" t="s">
        <v>1643</v>
      </c>
      <c r="T213" s="2" t="s">
        <v>1540</v>
      </c>
      <c r="U213" s="10"/>
      <c r="V213" s="2" t="s">
        <v>1540</v>
      </c>
      <c r="W213" s="2" t="s">
        <v>628</v>
      </c>
      <c r="X213" s="2" t="s">
        <v>1601</v>
      </c>
      <c r="Y213" s="2" t="s">
        <v>1599</v>
      </c>
      <c r="Z213" s="2" t="s">
        <v>1207</v>
      </c>
      <c r="AA213" s="2" t="s">
        <v>1546</v>
      </c>
      <c r="AB213" s="2" t="s">
        <v>1493</v>
      </c>
      <c r="AC213" s="162" t="s">
        <v>1601</v>
      </c>
    </row>
    <row r="214" spans="1:29" ht="15" customHeight="1" x14ac:dyDescent="0.2">
      <c r="A214" s="755">
        <v>5</v>
      </c>
      <c r="B214" s="160" t="s">
        <v>616</v>
      </c>
      <c r="C214" s="2">
        <v>22</v>
      </c>
      <c r="D214" s="2">
        <v>10</v>
      </c>
      <c r="E214" s="2">
        <v>7</v>
      </c>
      <c r="F214" s="2">
        <v>5</v>
      </c>
      <c r="G214" s="2">
        <v>45</v>
      </c>
      <c r="H214" s="2">
        <v>34</v>
      </c>
      <c r="I214" s="162">
        <v>37</v>
      </c>
      <c r="J214" s="383">
        <f t="shared" si="32"/>
        <v>22</v>
      </c>
      <c r="K214" s="383">
        <f t="shared" si="26"/>
        <v>37</v>
      </c>
      <c r="L214" s="1138"/>
      <c r="M214" s="1139"/>
      <c r="N214" s="1139"/>
      <c r="O214" s="1140"/>
      <c r="Q214" s="858" t="s">
        <v>500</v>
      </c>
      <c r="R214" s="2" t="s">
        <v>2056</v>
      </c>
      <c r="S214" s="2" t="s">
        <v>1489</v>
      </c>
      <c r="T214" s="2" t="s">
        <v>1600</v>
      </c>
      <c r="U214" s="2" t="s">
        <v>1599</v>
      </c>
      <c r="V214" s="10"/>
      <c r="W214" s="2" t="s">
        <v>844</v>
      </c>
      <c r="X214" s="2" t="s">
        <v>1494</v>
      </c>
      <c r="Y214" s="2" t="s">
        <v>628</v>
      </c>
      <c r="Z214" s="2" t="s">
        <v>1487</v>
      </c>
      <c r="AA214" s="2" t="s">
        <v>1539</v>
      </c>
      <c r="AB214" s="2" t="s">
        <v>1488</v>
      </c>
      <c r="AC214" s="162" t="s">
        <v>1597</v>
      </c>
    </row>
    <row r="215" spans="1:29" ht="15" customHeight="1" x14ac:dyDescent="0.2">
      <c r="A215" s="755">
        <v>6</v>
      </c>
      <c r="B215" s="160" t="s">
        <v>1042</v>
      </c>
      <c r="C215" s="2">
        <v>22</v>
      </c>
      <c r="D215" s="2">
        <v>10</v>
      </c>
      <c r="E215" s="2">
        <v>3</v>
      </c>
      <c r="F215" s="2">
        <v>9</v>
      </c>
      <c r="G215" s="2">
        <v>45</v>
      </c>
      <c r="H215" s="2">
        <v>36</v>
      </c>
      <c r="I215" s="162">
        <v>33</v>
      </c>
      <c r="J215" s="383">
        <f t="shared" si="32"/>
        <v>22</v>
      </c>
      <c r="K215" s="383">
        <f t="shared" si="26"/>
        <v>33</v>
      </c>
      <c r="L215" s="1138"/>
      <c r="M215" s="1139"/>
      <c r="N215" s="1139"/>
      <c r="O215" s="1140"/>
      <c r="Q215" s="858" t="s">
        <v>242</v>
      </c>
      <c r="R215" s="2" t="s">
        <v>1540</v>
      </c>
      <c r="S215" s="2" t="s">
        <v>1491</v>
      </c>
      <c r="T215" s="2" t="s">
        <v>1654</v>
      </c>
      <c r="U215" s="2" t="s">
        <v>1539</v>
      </c>
      <c r="V215" s="2" t="s">
        <v>1488</v>
      </c>
      <c r="W215" s="10"/>
      <c r="X215" s="2" t="s">
        <v>1494</v>
      </c>
      <c r="Y215" s="2" t="s">
        <v>1642</v>
      </c>
      <c r="Z215" s="2" t="s">
        <v>1491</v>
      </c>
      <c r="AA215" s="2" t="s">
        <v>1207</v>
      </c>
      <c r="AB215" s="2" t="s">
        <v>1210</v>
      </c>
      <c r="AC215" s="162" t="s">
        <v>1602</v>
      </c>
    </row>
    <row r="216" spans="1:29" ht="15" customHeight="1" x14ac:dyDescent="0.2">
      <c r="A216" s="755">
        <v>7</v>
      </c>
      <c r="B216" s="160" t="s">
        <v>2093</v>
      </c>
      <c r="C216" s="2">
        <v>22</v>
      </c>
      <c r="D216" s="2">
        <v>9</v>
      </c>
      <c r="E216" s="2">
        <v>3</v>
      </c>
      <c r="F216" s="2">
        <v>10</v>
      </c>
      <c r="G216" s="2">
        <v>41</v>
      </c>
      <c r="H216" s="2">
        <v>32</v>
      </c>
      <c r="I216" s="162">
        <v>30</v>
      </c>
      <c r="J216" s="383">
        <f t="shared" si="32"/>
        <v>22</v>
      </c>
      <c r="K216" s="383">
        <f t="shared" si="26"/>
        <v>30</v>
      </c>
      <c r="L216" s="1138"/>
      <c r="M216" s="1139"/>
      <c r="N216" s="1139"/>
      <c r="O216" s="1140"/>
      <c r="Q216" s="858" t="s">
        <v>610</v>
      </c>
      <c r="R216" s="2" t="s">
        <v>1543</v>
      </c>
      <c r="S216" s="2" t="s">
        <v>1673</v>
      </c>
      <c r="T216" s="2" t="s">
        <v>1540</v>
      </c>
      <c r="U216" s="2" t="s">
        <v>24</v>
      </c>
      <c r="V216" s="2" t="s">
        <v>1599</v>
      </c>
      <c r="W216" s="2" t="s">
        <v>1490</v>
      </c>
      <c r="X216" s="10"/>
      <c r="Y216" s="2" t="s">
        <v>1495</v>
      </c>
      <c r="Z216" s="2" t="s">
        <v>1646</v>
      </c>
      <c r="AA216" s="2" t="s">
        <v>1493</v>
      </c>
      <c r="AB216" s="2" t="s">
        <v>1646</v>
      </c>
      <c r="AC216" s="162" t="s">
        <v>1543</v>
      </c>
    </row>
    <row r="217" spans="1:29" ht="15" customHeight="1" x14ac:dyDescent="0.2">
      <c r="A217" s="755">
        <v>8</v>
      </c>
      <c r="B217" s="160" t="s">
        <v>244</v>
      </c>
      <c r="C217" s="2">
        <v>22</v>
      </c>
      <c r="D217" s="2">
        <v>7</v>
      </c>
      <c r="E217" s="2">
        <v>5</v>
      </c>
      <c r="F217" s="2">
        <v>10</v>
      </c>
      <c r="G217" s="2">
        <v>45</v>
      </c>
      <c r="H217" s="2">
        <v>63</v>
      </c>
      <c r="I217" s="162">
        <v>26</v>
      </c>
      <c r="J217" s="383">
        <f t="shared" si="32"/>
        <v>22</v>
      </c>
      <c r="K217" s="383">
        <f t="shared" si="26"/>
        <v>26</v>
      </c>
      <c r="L217" s="1138"/>
      <c r="M217" s="1139"/>
      <c r="N217" s="1139"/>
      <c r="O217" s="1140"/>
      <c r="Q217" s="858" t="s">
        <v>2089</v>
      </c>
      <c r="R217" s="2" t="s">
        <v>628</v>
      </c>
      <c r="S217" s="2" t="s">
        <v>1602</v>
      </c>
      <c r="T217" s="2" t="s">
        <v>1210</v>
      </c>
      <c r="U217" s="2" t="s">
        <v>1599</v>
      </c>
      <c r="V217" s="2" t="s">
        <v>1597</v>
      </c>
      <c r="W217" s="2" t="s">
        <v>1487</v>
      </c>
      <c r="X217" s="2" t="s">
        <v>1494</v>
      </c>
      <c r="Y217" s="10"/>
      <c r="Z217" s="2" t="s">
        <v>1210</v>
      </c>
      <c r="AA217" s="2" t="s">
        <v>1539</v>
      </c>
      <c r="AB217" s="2" t="s">
        <v>1494</v>
      </c>
      <c r="AC217" s="162" t="s">
        <v>1602</v>
      </c>
    </row>
    <row r="218" spans="1:29" ht="15" customHeight="1" x14ac:dyDescent="0.2">
      <c r="A218" s="755">
        <v>9</v>
      </c>
      <c r="B218" s="160" t="s">
        <v>245</v>
      </c>
      <c r="C218" s="2">
        <v>22</v>
      </c>
      <c r="D218" s="2">
        <v>5</v>
      </c>
      <c r="E218" s="2">
        <v>3</v>
      </c>
      <c r="F218" s="2">
        <v>14</v>
      </c>
      <c r="G218" s="2">
        <v>31</v>
      </c>
      <c r="H218" s="2">
        <v>47</v>
      </c>
      <c r="I218" s="162">
        <v>18</v>
      </c>
      <c r="J218" s="383">
        <f t="shared" si="32"/>
        <v>22</v>
      </c>
      <c r="K218" s="383">
        <f t="shared" si="26"/>
        <v>18</v>
      </c>
      <c r="L218" s="1138"/>
      <c r="M218" s="1139"/>
      <c r="N218" s="1139"/>
      <c r="O218" s="1140"/>
      <c r="Q218" s="858" t="s">
        <v>1959</v>
      </c>
      <c r="R218" s="2" t="s">
        <v>1547</v>
      </c>
      <c r="S218" s="2" t="s">
        <v>1602</v>
      </c>
      <c r="T218" s="2" t="s">
        <v>1911</v>
      </c>
      <c r="U218" s="2" t="s">
        <v>1494</v>
      </c>
      <c r="V218" s="2" t="s">
        <v>1597</v>
      </c>
      <c r="W218" s="2" t="s">
        <v>1603</v>
      </c>
      <c r="X218" s="2" t="s">
        <v>1490</v>
      </c>
      <c r="Y218" s="2" t="s">
        <v>1603</v>
      </c>
      <c r="Z218" s="10"/>
      <c r="AA218" s="2" t="s">
        <v>1602</v>
      </c>
      <c r="AB218" s="2" t="s">
        <v>1642</v>
      </c>
      <c r="AC218" s="162" t="s">
        <v>1540</v>
      </c>
    </row>
    <row r="219" spans="1:29" ht="15" customHeight="1" x14ac:dyDescent="0.2">
      <c r="A219" s="755">
        <v>10</v>
      </c>
      <c r="B219" s="160" t="s">
        <v>1497</v>
      </c>
      <c r="C219" s="2">
        <v>22</v>
      </c>
      <c r="D219" s="2">
        <v>5</v>
      </c>
      <c r="E219" s="2">
        <v>3</v>
      </c>
      <c r="F219" s="2">
        <v>14</v>
      </c>
      <c r="G219" s="2">
        <v>25</v>
      </c>
      <c r="H219" s="2">
        <v>56</v>
      </c>
      <c r="I219" s="162">
        <v>18</v>
      </c>
      <c r="J219" s="383">
        <f t="shared" si="32"/>
        <v>22</v>
      </c>
      <c r="K219" s="383">
        <f t="shared" si="26"/>
        <v>18</v>
      </c>
      <c r="L219" s="1138"/>
      <c r="M219" s="1139"/>
      <c r="N219" s="1139"/>
      <c r="O219" s="1140"/>
      <c r="Q219" s="858" t="s">
        <v>2090</v>
      </c>
      <c r="R219" s="2" t="s">
        <v>1210</v>
      </c>
      <c r="S219" s="2" t="s">
        <v>1539</v>
      </c>
      <c r="T219" s="2" t="s">
        <v>1600</v>
      </c>
      <c r="U219" s="2" t="s">
        <v>1488</v>
      </c>
      <c r="V219" s="2" t="s">
        <v>1543</v>
      </c>
      <c r="W219" s="2" t="s">
        <v>1210</v>
      </c>
      <c r="X219" s="2" t="s">
        <v>1546</v>
      </c>
      <c r="Y219" s="2" t="s">
        <v>1539</v>
      </c>
      <c r="Z219" s="2" t="s">
        <v>1599</v>
      </c>
      <c r="AA219" s="10"/>
      <c r="AB219" s="2" t="s">
        <v>1599</v>
      </c>
      <c r="AC219" s="162" t="s">
        <v>1543</v>
      </c>
    </row>
    <row r="220" spans="1:29" ht="15" customHeight="1" x14ac:dyDescent="0.2">
      <c r="A220" s="755">
        <v>11</v>
      </c>
      <c r="B220" s="160" t="s">
        <v>1548</v>
      </c>
      <c r="C220" s="2">
        <v>22</v>
      </c>
      <c r="D220" s="2">
        <v>4</v>
      </c>
      <c r="E220" s="2">
        <v>1</v>
      </c>
      <c r="F220" s="2">
        <v>17</v>
      </c>
      <c r="G220" s="2">
        <v>21</v>
      </c>
      <c r="H220" s="2">
        <v>68</v>
      </c>
      <c r="I220" s="162">
        <v>13</v>
      </c>
      <c r="J220" s="383">
        <f t="shared" si="32"/>
        <v>22</v>
      </c>
      <c r="K220" s="383">
        <f t="shared" si="26"/>
        <v>13</v>
      </c>
      <c r="L220" s="1138"/>
      <c r="M220" s="1139"/>
      <c r="N220" s="1139"/>
      <c r="O220" s="1140"/>
      <c r="Q220" s="858" t="s">
        <v>1587</v>
      </c>
      <c r="R220" s="2" t="s">
        <v>1645</v>
      </c>
      <c r="S220" s="2" t="s">
        <v>1602</v>
      </c>
      <c r="T220" s="2" t="s">
        <v>1603</v>
      </c>
      <c r="U220" s="2" t="s">
        <v>1488</v>
      </c>
      <c r="V220" s="2" t="s">
        <v>1642</v>
      </c>
      <c r="W220" s="2" t="s">
        <v>1490</v>
      </c>
      <c r="X220" s="2" t="s">
        <v>1490</v>
      </c>
      <c r="Y220" s="2" t="s">
        <v>1490</v>
      </c>
      <c r="Z220" s="2" t="s">
        <v>844</v>
      </c>
      <c r="AA220" s="2" t="s">
        <v>1487</v>
      </c>
      <c r="AB220" s="10"/>
      <c r="AC220" s="162" t="s">
        <v>1646</v>
      </c>
    </row>
    <row r="221" spans="1:29" ht="15" customHeight="1" thickBot="1" x14ac:dyDescent="0.25">
      <c r="A221" s="756">
        <v>12</v>
      </c>
      <c r="B221" s="163" t="s">
        <v>2204</v>
      </c>
      <c r="C221" s="3">
        <v>22</v>
      </c>
      <c r="D221" s="3">
        <v>4</v>
      </c>
      <c r="E221" s="3">
        <v>1</v>
      </c>
      <c r="F221" s="3">
        <v>17</v>
      </c>
      <c r="G221" s="3">
        <v>32</v>
      </c>
      <c r="H221" s="3">
        <v>85</v>
      </c>
      <c r="I221" s="164">
        <v>13</v>
      </c>
      <c r="J221" s="383">
        <f t="shared" si="32"/>
        <v>22</v>
      </c>
      <c r="K221" s="383">
        <f t="shared" si="26"/>
        <v>13</v>
      </c>
      <c r="L221" s="1141"/>
      <c r="M221" s="1142"/>
      <c r="N221" s="1142"/>
      <c r="O221" s="1143"/>
      <c r="Q221" s="753" t="s">
        <v>813</v>
      </c>
      <c r="R221" s="3" t="s">
        <v>1795</v>
      </c>
      <c r="S221" s="3" t="s">
        <v>1543</v>
      </c>
      <c r="T221" s="3" t="s">
        <v>1643</v>
      </c>
      <c r="U221" s="3" t="s">
        <v>1493</v>
      </c>
      <c r="V221" s="3" t="s">
        <v>1210</v>
      </c>
      <c r="W221" s="3" t="s">
        <v>1602</v>
      </c>
      <c r="X221" s="3" t="s">
        <v>1600</v>
      </c>
      <c r="Y221" s="3" t="s">
        <v>1646</v>
      </c>
      <c r="Z221" s="3" t="s">
        <v>1599</v>
      </c>
      <c r="AA221" s="3" t="s">
        <v>366</v>
      </c>
      <c r="AB221" s="3" t="s">
        <v>1642</v>
      </c>
      <c r="AC221" s="15"/>
    </row>
    <row r="222" spans="1:29" ht="15" customHeight="1" x14ac:dyDescent="0.2">
      <c r="C222" s="383">
        <f t="shared" ref="C222:I222" si="33">SUM(C210:C221)</f>
        <v>264</v>
      </c>
      <c r="D222" s="383">
        <f t="shared" si="33"/>
        <v>112</v>
      </c>
      <c r="E222" s="383">
        <f t="shared" si="33"/>
        <v>40</v>
      </c>
      <c r="F222" s="383">
        <f t="shared" si="33"/>
        <v>112</v>
      </c>
      <c r="G222" s="383">
        <f t="shared" si="33"/>
        <v>516</v>
      </c>
      <c r="H222" s="383">
        <f t="shared" si="33"/>
        <v>516</v>
      </c>
      <c r="I222" s="383">
        <f t="shared" si="33"/>
        <v>376</v>
      </c>
      <c r="J222" s="383">
        <f t="shared" si="32"/>
        <v>264</v>
      </c>
      <c r="K222" s="383">
        <f t="shared" si="26"/>
        <v>376</v>
      </c>
    </row>
    <row r="223" spans="1:29" ht="15" customHeight="1" thickBot="1" x14ac:dyDescent="0.25"/>
    <row r="224" spans="1:29" ht="15" customHeight="1" thickBot="1" x14ac:dyDescent="0.25">
      <c r="A224" s="1389" t="s">
        <v>2435</v>
      </c>
      <c r="B224" s="1390"/>
      <c r="C224" s="1390"/>
      <c r="D224" s="1390"/>
      <c r="E224" s="1390"/>
      <c r="F224" s="1391"/>
      <c r="G224" s="1386" t="s">
        <v>2472</v>
      </c>
      <c r="H224" s="1387"/>
      <c r="I224" s="1388"/>
      <c r="L224" s="952" t="s">
        <v>538</v>
      </c>
      <c r="M224" s="953"/>
      <c r="N224" s="953"/>
      <c r="O224" s="954"/>
    </row>
    <row r="225" spans="1:30" ht="15" customHeight="1" thickBot="1" x14ac:dyDescent="0.25">
      <c r="A225" s="741" t="s">
        <v>496</v>
      </c>
      <c r="B225" s="747" t="s">
        <v>497</v>
      </c>
      <c r="C225" s="748" t="s">
        <v>498</v>
      </c>
      <c r="D225" s="748" t="s">
        <v>499</v>
      </c>
      <c r="E225" s="748" t="s">
        <v>500</v>
      </c>
      <c r="F225" s="748" t="s">
        <v>501</v>
      </c>
      <c r="G225" s="749" t="s">
        <v>502</v>
      </c>
      <c r="H225" s="749" t="s">
        <v>503</v>
      </c>
      <c r="I225" s="750" t="s">
        <v>504</v>
      </c>
      <c r="L225" s="955"/>
      <c r="M225" s="956"/>
      <c r="N225" s="956"/>
      <c r="O225" s="957"/>
      <c r="Q225" s="864" t="s">
        <v>2473</v>
      </c>
      <c r="R225" s="833" t="s">
        <v>506</v>
      </c>
      <c r="S225" s="834" t="s">
        <v>901</v>
      </c>
      <c r="T225" s="834" t="s">
        <v>500</v>
      </c>
      <c r="U225" s="834" t="s">
        <v>700</v>
      </c>
      <c r="V225" s="834" t="s">
        <v>511</v>
      </c>
      <c r="W225" s="834" t="s">
        <v>1178</v>
      </c>
      <c r="X225" s="834" t="s">
        <v>610</v>
      </c>
      <c r="Y225" s="834" t="s">
        <v>591</v>
      </c>
      <c r="Z225" s="834" t="s">
        <v>2136</v>
      </c>
      <c r="AA225" s="834" t="s">
        <v>704</v>
      </c>
      <c r="AB225" s="834" t="s">
        <v>1313</v>
      </c>
      <c r="AC225" s="834" t="s">
        <v>153</v>
      </c>
      <c r="AD225" s="835" t="s">
        <v>1306</v>
      </c>
    </row>
    <row r="226" spans="1:30" ht="15" customHeight="1" x14ac:dyDescent="0.2">
      <c r="A226" s="746">
        <v>1</v>
      </c>
      <c r="B226" s="239" t="s">
        <v>761</v>
      </c>
      <c r="C226" s="240">
        <v>24</v>
      </c>
      <c r="D226" s="240">
        <v>15</v>
      </c>
      <c r="E226" s="240">
        <v>6</v>
      </c>
      <c r="F226" s="240">
        <v>3</v>
      </c>
      <c r="G226" s="240">
        <v>50</v>
      </c>
      <c r="H226" s="240">
        <v>24</v>
      </c>
      <c r="I226" s="241">
        <v>51</v>
      </c>
      <c r="J226" s="383">
        <f t="shared" si="32"/>
        <v>24</v>
      </c>
      <c r="K226" s="383">
        <f t="shared" si="26"/>
        <v>51</v>
      </c>
      <c r="L226" s="1135" t="s">
        <v>532</v>
      </c>
      <c r="M226" s="1136"/>
      <c r="N226" s="1136"/>
      <c r="O226" s="1137"/>
      <c r="Q226" s="859" t="s">
        <v>506</v>
      </c>
      <c r="R226" s="10"/>
      <c r="S226" s="158" t="s">
        <v>1911</v>
      </c>
      <c r="T226" s="158" t="s">
        <v>1210</v>
      </c>
      <c r="U226" s="158" t="s">
        <v>1599</v>
      </c>
      <c r="V226" s="158" t="s">
        <v>1495</v>
      </c>
      <c r="W226" s="158" t="s">
        <v>1543</v>
      </c>
      <c r="X226" s="158" t="s">
        <v>1602</v>
      </c>
      <c r="Y226" s="158" t="s">
        <v>1646</v>
      </c>
      <c r="Z226" s="158" t="s">
        <v>1642</v>
      </c>
      <c r="AA226" s="158" t="s">
        <v>1541</v>
      </c>
      <c r="AB226" s="158" t="s">
        <v>1210</v>
      </c>
      <c r="AC226" s="158" t="s">
        <v>1602</v>
      </c>
      <c r="AD226" s="161" t="s">
        <v>844</v>
      </c>
    </row>
    <row r="227" spans="1:30" ht="15" customHeight="1" x14ac:dyDescent="0.2">
      <c r="A227" s="744">
        <v>2</v>
      </c>
      <c r="B227" s="242" t="s">
        <v>2123</v>
      </c>
      <c r="C227" s="2">
        <v>24</v>
      </c>
      <c r="D227" s="2">
        <v>14</v>
      </c>
      <c r="E227" s="2">
        <v>6</v>
      </c>
      <c r="F227" s="2">
        <v>4</v>
      </c>
      <c r="G227" s="2">
        <v>49</v>
      </c>
      <c r="H227" s="2">
        <v>31</v>
      </c>
      <c r="I227" s="162">
        <v>48</v>
      </c>
      <c r="J227" s="383">
        <f t="shared" si="32"/>
        <v>24</v>
      </c>
      <c r="K227" s="383">
        <f t="shared" si="26"/>
        <v>48</v>
      </c>
      <c r="L227" s="1138"/>
      <c r="M227" s="1139"/>
      <c r="N227" s="1139"/>
      <c r="O227" s="1140"/>
      <c r="Q227" s="859" t="s">
        <v>901</v>
      </c>
      <c r="R227" s="2" t="s">
        <v>1207</v>
      </c>
      <c r="S227" s="10"/>
      <c r="T227" s="2" t="s">
        <v>1603</v>
      </c>
      <c r="U227" s="2" t="s">
        <v>1210</v>
      </c>
      <c r="V227" s="2" t="s">
        <v>1489</v>
      </c>
      <c r="W227" s="2" t="s">
        <v>844</v>
      </c>
      <c r="X227" s="2" t="s">
        <v>844</v>
      </c>
      <c r="Y227" s="2" t="s">
        <v>1207</v>
      </c>
      <c r="Z227" s="2" t="s">
        <v>1643</v>
      </c>
      <c r="AA227" s="2" t="s">
        <v>1597</v>
      </c>
      <c r="AB227" s="2" t="s">
        <v>1210</v>
      </c>
      <c r="AC227" s="2" t="s">
        <v>1494</v>
      </c>
      <c r="AD227" s="162" t="s">
        <v>355</v>
      </c>
    </row>
    <row r="228" spans="1:30" ht="15" customHeight="1" x14ac:dyDescent="0.2">
      <c r="A228" s="744">
        <v>3</v>
      </c>
      <c r="B228" s="242" t="s">
        <v>1314</v>
      </c>
      <c r="C228" s="2">
        <v>24</v>
      </c>
      <c r="D228" s="2">
        <v>12</v>
      </c>
      <c r="E228" s="2">
        <v>5</v>
      </c>
      <c r="F228" s="2">
        <v>7</v>
      </c>
      <c r="G228" s="2">
        <v>46</v>
      </c>
      <c r="H228" s="2">
        <v>33</v>
      </c>
      <c r="I228" s="162">
        <v>41</v>
      </c>
      <c r="J228" s="383">
        <f t="shared" si="32"/>
        <v>24</v>
      </c>
      <c r="K228" s="383">
        <f t="shared" si="26"/>
        <v>41</v>
      </c>
      <c r="L228" s="1138"/>
      <c r="M228" s="1139"/>
      <c r="N228" s="1139"/>
      <c r="O228" s="1140"/>
      <c r="Q228" s="859" t="s">
        <v>500</v>
      </c>
      <c r="R228" s="2" t="s">
        <v>1210</v>
      </c>
      <c r="S228" s="2" t="s">
        <v>1603</v>
      </c>
      <c r="T228" s="10"/>
      <c r="U228" s="2" t="s">
        <v>1602</v>
      </c>
      <c r="V228" s="2" t="s">
        <v>355</v>
      </c>
      <c r="W228" s="2" t="s">
        <v>1597</v>
      </c>
      <c r="X228" s="2" t="s">
        <v>1496</v>
      </c>
      <c r="Y228" s="2" t="s">
        <v>1490</v>
      </c>
      <c r="Z228" s="2" t="s">
        <v>1210</v>
      </c>
      <c r="AA228" s="2" t="s">
        <v>844</v>
      </c>
      <c r="AB228" s="2" t="s">
        <v>1207</v>
      </c>
      <c r="AC228" s="2" t="s">
        <v>1602</v>
      </c>
      <c r="AD228" s="162" t="s">
        <v>1599</v>
      </c>
    </row>
    <row r="229" spans="1:30" ht="15" customHeight="1" x14ac:dyDescent="0.2">
      <c r="A229" s="744">
        <v>4</v>
      </c>
      <c r="B229" s="242" t="s">
        <v>819</v>
      </c>
      <c r="C229" s="2">
        <v>24</v>
      </c>
      <c r="D229" s="2">
        <v>12</v>
      </c>
      <c r="E229" s="2">
        <v>5</v>
      </c>
      <c r="F229" s="2">
        <v>7</v>
      </c>
      <c r="G229" s="2">
        <v>40</v>
      </c>
      <c r="H229" s="2">
        <v>31</v>
      </c>
      <c r="I229" s="162">
        <v>41</v>
      </c>
      <c r="J229" s="383">
        <f t="shared" si="32"/>
        <v>24</v>
      </c>
      <c r="K229" s="383">
        <f t="shared" si="26"/>
        <v>41</v>
      </c>
      <c r="L229" s="1138"/>
      <c r="M229" s="1139"/>
      <c r="N229" s="1139"/>
      <c r="O229" s="1140"/>
      <c r="Q229" s="859" t="s">
        <v>700</v>
      </c>
      <c r="R229" s="2" t="s">
        <v>1599</v>
      </c>
      <c r="S229" s="2" t="s">
        <v>1210</v>
      </c>
      <c r="T229" s="2" t="s">
        <v>1599</v>
      </c>
      <c r="U229" s="10"/>
      <c r="V229" s="2" t="s">
        <v>1494</v>
      </c>
      <c r="W229" s="2" t="s">
        <v>1602</v>
      </c>
      <c r="X229" s="2" t="s">
        <v>1207</v>
      </c>
      <c r="Y229" s="2" t="s">
        <v>1210</v>
      </c>
      <c r="Z229" s="2" t="s">
        <v>1540</v>
      </c>
      <c r="AA229" s="2" t="s">
        <v>1600</v>
      </c>
      <c r="AB229" s="2" t="s">
        <v>1207</v>
      </c>
      <c r="AC229" s="2" t="s">
        <v>1543</v>
      </c>
      <c r="AD229" s="162" t="s">
        <v>1489</v>
      </c>
    </row>
    <row r="230" spans="1:30" ht="15" customHeight="1" x14ac:dyDescent="0.2">
      <c r="A230" s="744">
        <v>5</v>
      </c>
      <c r="B230" s="242" t="s">
        <v>906</v>
      </c>
      <c r="C230" s="2">
        <v>24</v>
      </c>
      <c r="D230" s="2">
        <v>10</v>
      </c>
      <c r="E230" s="2">
        <v>4</v>
      </c>
      <c r="F230" s="2">
        <v>10</v>
      </c>
      <c r="G230" s="2">
        <v>51</v>
      </c>
      <c r="H230" s="2">
        <v>41</v>
      </c>
      <c r="I230" s="162">
        <v>34</v>
      </c>
      <c r="J230" s="383">
        <f t="shared" si="32"/>
        <v>24</v>
      </c>
      <c r="K230" s="383">
        <f t="shared" si="26"/>
        <v>34</v>
      </c>
      <c r="L230" s="1138"/>
      <c r="M230" s="1139"/>
      <c r="N230" s="1139"/>
      <c r="O230" s="1140"/>
      <c r="Q230" s="859" t="s">
        <v>511</v>
      </c>
      <c r="R230" s="2" t="s">
        <v>1495</v>
      </c>
      <c r="S230" s="2" t="s">
        <v>1489</v>
      </c>
      <c r="T230" s="2" t="s">
        <v>1602</v>
      </c>
      <c r="U230" s="2" t="s">
        <v>1645</v>
      </c>
      <c r="V230" s="10"/>
      <c r="W230" s="2" t="s">
        <v>1597</v>
      </c>
      <c r="X230" s="2" t="s">
        <v>1489</v>
      </c>
      <c r="Y230" s="2" t="s">
        <v>1539</v>
      </c>
      <c r="Z230" s="2" t="s">
        <v>1599</v>
      </c>
      <c r="AA230" s="2" t="s">
        <v>1494</v>
      </c>
      <c r="AB230" s="2" t="s">
        <v>1642</v>
      </c>
      <c r="AC230" s="2" t="s">
        <v>1489</v>
      </c>
      <c r="AD230" s="162" t="s">
        <v>1597</v>
      </c>
    </row>
    <row r="231" spans="1:30" ht="15" customHeight="1" x14ac:dyDescent="0.2">
      <c r="A231" s="744">
        <v>6</v>
      </c>
      <c r="B231" s="242" t="s">
        <v>711</v>
      </c>
      <c r="C231" s="2">
        <v>24</v>
      </c>
      <c r="D231" s="2">
        <v>9</v>
      </c>
      <c r="E231" s="2">
        <v>6</v>
      </c>
      <c r="F231" s="2">
        <v>9</v>
      </c>
      <c r="G231" s="2">
        <v>31</v>
      </c>
      <c r="H231" s="2">
        <v>42</v>
      </c>
      <c r="I231" s="162">
        <v>33</v>
      </c>
      <c r="J231" s="383">
        <f t="shared" si="32"/>
        <v>24</v>
      </c>
      <c r="K231" s="383">
        <f t="shared" si="26"/>
        <v>33</v>
      </c>
      <c r="L231" s="1138"/>
      <c r="M231" s="1139"/>
      <c r="N231" s="1139"/>
      <c r="O231" s="1140"/>
      <c r="Q231" s="859" t="s">
        <v>1178</v>
      </c>
      <c r="R231" s="2" t="s">
        <v>1543</v>
      </c>
      <c r="S231" s="2" t="s">
        <v>844</v>
      </c>
      <c r="T231" s="2" t="s">
        <v>844</v>
      </c>
      <c r="U231" s="2" t="s">
        <v>1210</v>
      </c>
      <c r="V231" s="2" t="s">
        <v>1646</v>
      </c>
      <c r="W231" s="10"/>
      <c r="X231" s="2" t="s">
        <v>1210</v>
      </c>
      <c r="Y231" s="2" t="s">
        <v>1602</v>
      </c>
      <c r="Z231" s="2" t="s">
        <v>1210</v>
      </c>
      <c r="AA231" s="2" t="s">
        <v>844</v>
      </c>
      <c r="AB231" s="2" t="s">
        <v>1602</v>
      </c>
      <c r="AC231" s="2" t="s">
        <v>1602</v>
      </c>
      <c r="AD231" s="162" t="s">
        <v>1490</v>
      </c>
    </row>
    <row r="232" spans="1:30" ht="15" customHeight="1" x14ac:dyDescent="0.2">
      <c r="A232" s="744">
        <v>7</v>
      </c>
      <c r="B232" s="242" t="s">
        <v>1307</v>
      </c>
      <c r="C232" s="2">
        <v>24</v>
      </c>
      <c r="D232" s="2">
        <v>8</v>
      </c>
      <c r="E232" s="2">
        <v>8</v>
      </c>
      <c r="F232" s="2">
        <v>8</v>
      </c>
      <c r="G232" s="2">
        <v>44</v>
      </c>
      <c r="H232" s="2">
        <v>42</v>
      </c>
      <c r="I232" s="162">
        <v>32</v>
      </c>
      <c r="J232" s="383">
        <f t="shared" si="32"/>
        <v>24</v>
      </c>
      <c r="K232" s="383">
        <f t="shared" si="26"/>
        <v>32</v>
      </c>
      <c r="L232" s="1138"/>
      <c r="M232" s="1139"/>
      <c r="N232" s="1139"/>
      <c r="O232" s="1140"/>
      <c r="Q232" s="859" t="s">
        <v>610</v>
      </c>
      <c r="R232" s="2" t="s">
        <v>1602</v>
      </c>
      <c r="S232" s="2" t="s">
        <v>844</v>
      </c>
      <c r="T232" s="2" t="s">
        <v>1599</v>
      </c>
      <c r="U232" s="2" t="s">
        <v>1490</v>
      </c>
      <c r="V232" s="2" t="s">
        <v>1493</v>
      </c>
      <c r="W232" s="2" t="s">
        <v>844</v>
      </c>
      <c r="X232" s="10"/>
      <c r="Y232" s="2" t="s">
        <v>1493</v>
      </c>
      <c r="Z232" s="2" t="s">
        <v>1546</v>
      </c>
      <c r="AA232" s="2" t="s">
        <v>1494</v>
      </c>
      <c r="AB232" s="2" t="s">
        <v>1207</v>
      </c>
      <c r="AC232" s="2" t="s">
        <v>1490</v>
      </c>
      <c r="AD232" s="162" t="s">
        <v>1597</v>
      </c>
    </row>
    <row r="233" spans="1:30" ht="15" customHeight="1" x14ac:dyDescent="0.2">
      <c r="A233" s="744">
        <v>8</v>
      </c>
      <c r="B233" s="242" t="s">
        <v>2138</v>
      </c>
      <c r="C233" s="2">
        <v>24</v>
      </c>
      <c r="D233" s="2">
        <v>9</v>
      </c>
      <c r="E233" s="2">
        <v>5</v>
      </c>
      <c r="F233" s="2">
        <v>10</v>
      </c>
      <c r="G233" s="2">
        <v>42</v>
      </c>
      <c r="H233" s="2">
        <v>50</v>
      </c>
      <c r="I233" s="162">
        <v>32</v>
      </c>
      <c r="J233" s="383">
        <f t="shared" si="32"/>
        <v>24</v>
      </c>
      <c r="K233" s="383">
        <f t="shared" si="26"/>
        <v>32</v>
      </c>
      <c r="L233" s="1138"/>
      <c r="M233" s="1139"/>
      <c r="N233" s="1139"/>
      <c r="O233" s="1140"/>
      <c r="Q233" s="859" t="s">
        <v>591</v>
      </c>
      <c r="R233" s="2" t="s">
        <v>1646</v>
      </c>
      <c r="S233" s="2" t="s">
        <v>1207</v>
      </c>
      <c r="T233" s="2" t="s">
        <v>1599</v>
      </c>
      <c r="U233" s="2" t="s">
        <v>1207</v>
      </c>
      <c r="V233" s="2" t="s">
        <v>1490</v>
      </c>
      <c r="W233" s="2" t="s">
        <v>1540</v>
      </c>
      <c r="X233" s="2" t="s">
        <v>1496</v>
      </c>
      <c r="Y233" s="10"/>
      <c r="Z233" s="2" t="s">
        <v>1207</v>
      </c>
      <c r="AA233" s="2" t="s">
        <v>1546</v>
      </c>
      <c r="AB233" s="2" t="s">
        <v>1600</v>
      </c>
      <c r="AC233" s="2" t="s">
        <v>1642</v>
      </c>
      <c r="AD233" s="162" t="s">
        <v>844</v>
      </c>
    </row>
    <row r="234" spans="1:30" ht="15" customHeight="1" x14ac:dyDescent="0.2">
      <c r="A234" s="744">
        <v>9</v>
      </c>
      <c r="B234" s="242" t="s">
        <v>737</v>
      </c>
      <c r="C234" s="2">
        <v>24</v>
      </c>
      <c r="D234" s="2">
        <v>7</v>
      </c>
      <c r="E234" s="2">
        <v>8</v>
      </c>
      <c r="F234" s="2">
        <v>9</v>
      </c>
      <c r="G234" s="2">
        <v>26</v>
      </c>
      <c r="H234" s="2">
        <v>35</v>
      </c>
      <c r="I234" s="162">
        <v>29</v>
      </c>
      <c r="J234" s="383">
        <f t="shared" si="32"/>
        <v>24</v>
      </c>
      <c r="K234" s="383">
        <f t="shared" si="26"/>
        <v>29</v>
      </c>
      <c r="L234" s="1138"/>
      <c r="M234" s="1139"/>
      <c r="N234" s="1139"/>
      <c r="O234" s="1140"/>
      <c r="Q234" s="859" t="s">
        <v>2136</v>
      </c>
      <c r="R234" s="2" t="s">
        <v>1642</v>
      </c>
      <c r="S234" s="2" t="s">
        <v>1643</v>
      </c>
      <c r="T234" s="2" t="s">
        <v>1540</v>
      </c>
      <c r="U234" s="2" t="s">
        <v>1210</v>
      </c>
      <c r="V234" s="2" t="s">
        <v>1207</v>
      </c>
      <c r="W234" s="2" t="s">
        <v>1488</v>
      </c>
      <c r="X234" s="2" t="s">
        <v>1543</v>
      </c>
      <c r="Y234" s="2" t="s">
        <v>32</v>
      </c>
      <c r="Z234" s="10"/>
      <c r="AA234" s="2" t="s">
        <v>1488</v>
      </c>
      <c r="AB234" s="2" t="s">
        <v>1642</v>
      </c>
      <c r="AC234" s="2" t="s">
        <v>1597</v>
      </c>
      <c r="AD234" s="162" t="s">
        <v>1540</v>
      </c>
    </row>
    <row r="235" spans="1:30" ht="15" customHeight="1" x14ac:dyDescent="0.2">
      <c r="A235" s="744">
        <v>10</v>
      </c>
      <c r="B235" s="242" t="s">
        <v>2170</v>
      </c>
      <c r="C235" s="2">
        <v>24</v>
      </c>
      <c r="D235" s="2">
        <v>7</v>
      </c>
      <c r="E235" s="2">
        <v>7</v>
      </c>
      <c r="F235" s="2">
        <v>10</v>
      </c>
      <c r="G235" s="2">
        <v>47</v>
      </c>
      <c r="H235" s="2">
        <v>46</v>
      </c>
      <c r="I235" s="162">
        <v>28</v>
      </c>
      <c r="J235" s="383">
        <f t="shared" si="32"/>
        <v>24</v>
      </c>
      <c r="K235" s="383">
        <f t="shared" si="26"/>
        <v>28</v>
      </c>
      <c r="L235" s="1138"/>
      <c r="M235" s="1139"/>
      <c r="N235" s="1139"/>
      <c r="O235" s="1140"/>
      <c r="Q235" s="859" t="s">
        <v>704</v>
      </c>
      <c r="R235" s="2" t="s">
        <v>1541</v>
      </c>
      <c r="S235" s="2" t="s">
        <v>1597</v>
      </c>
      <c r="T235" s="2" t="s">
        <v>1487</v>
      </c>
      <c r="U235" s="2" t="s">
        <v>1494</v>
      </c>
      <c r="V235" s="2" t="s">
        <v>1602</v>
      </c>
      <c r="W235" s="2" t="s">
        <v>1597</v>
      </c>
      <c r="X235" s="2" t="s">
        <v>1602</v>
      </c>
      <c r="Y235" s="2" t="s">
        <v>1488</v>
      </c>
      <c r="Z235" s="2" t="s">
        <v>1494</v>
      </c>
      <c r="AA235" s="10"/>
      <c r="AB235" s="2" t="s">
        <v>844</v>
      </c>
      <c r="AC235" s="2" t="s">
        <v>1207</v>
      </c>
      <c r="AD235" s="162" t="s">
        <v>1488</v>
      </c>
    </row>
    <row r="236" spans="1:30" ht="15" customHeight="1" x14ac:dyDescent="0.2">
      <c r="A236" s="744">
        <v>11</v>
      </c>
      <c r="B236" s="242" t="s">
        <v>174</v>
      </c>
      <c r="C236" s="2">
        <v>24</v>
      </c>
      <c r="D236" s="2">
        <v>8</v>
      </c>
      <c r="E236" s="2">
        <v>3</v>
      </c>
      <c r="F236" s="2">
        <v>13</v>
      </c>
      <c r="G236" s="2">
        <v>33</v>
      </c>
      <c r="H236" s="2">
        <v>38</v>
      </c>
      <c r="I236" s="162">
        <v>27</v>
      </c>
      <c r="J236" s="383">
        <f t="shared" si="32"/>
        <v>24</v>
      </c>
      <c r="K236" s="383">
        <f>D236*3+E236</f>
        <v>27</v>
      </c>
      <c r="L236" s="1138"/>
      <c r="M236" s="1139"/>
      <c r="N236" s="1139"/>
      <c r="O236" s="1140"/>
      <c r="Q236" s="859" t="s">
        <v>1313</v>
      </c>
      <c r="R236" s="2" t="s">
        <v>1210</v>
      </c>
      <c r="S236" s="2" t="s">
        <v>1210</v>
      </c>
      <c r="T236" s="2" t="s">
        <v>1210</v>
      </c>
      <c r="U236" s="2" t="s">
        <v>628</v>
      </c>
      <c r="V236" s="2" t="s">
        <v>844</v>
      </c>
      <c r="W236" s="2" t="s">
        <v>1494</v>
      </c>
      <c r="X236" s="2" t="s">
        <v>1601</v>
      </c>
      <c r="Y236" s="2" t="s">
        <v>1207</v>
      </c>
      <c r="Z236" s="2" t="s">
        <v>1642</v>
      </c>
      <c r="AA236" s="2" t="s">
        <v>1488</v>
      </c>
      <c r="AB236" s="10"/>
      <c r="AC236" s="2" t="s">
        <v>1493</v>
      </c>
      <c r="AD236" s="162" t="s">
        <v>1597</v>
      </c>
    </row>
    <row r="237" spans="1:30" ht="15" customHeight="1" x14ac:dyDescent="0.2">
      <c r="A237" s="744">
        <v>12</v>
      </c>
      <c r="B237" s="242" t="s">
        <v>1180</v>
      </c>
      <c r="C237" s="2">
        <v>24</v>
      </c>
      <c r="D237" s="2">
        <v>7</v>
      </c>
      <c r="E237" s="2">
        <v>4</v>
      </c>
      <c r="F237" s="2">
        <v>13</v>
      </c>
      <c r="G237" s="2">
        <v>30</v>
      </c>
      <c r="H237" s="2">
        <v>40</v>
      </c>
      <c r="I237" s="162">
        <v>25</v>
      </c>
      <c r="J237" s="383">
        <f t="shared" si="32"/>
        <v>24</v>
      </c>
      <c r="K237" s="383">
        <f>D237*3+E237</f>
        <v>25</v>
      </c>
      <c r="L237" s="1138"/>
      <c r="M237" s="1139"/>
      <c r="N237" s="1139"/>
      <c r="O237" s="1140"/>
      <c r="Q237" s="859" t="s">
        <v>153</v>
      </c>
      <c r="R237" s="2" t="s">
        <v>1602</v>
      </c>
      <c r="S237" s="2" t="s">
        <v>1494</v>
      </c>
      <c r="T237" s="2" t="s">
        <v>1597</v>
      </c>
      <c r="U237" s="2" t="s">
        <v>1487</v>
      </c>
      <c r="V237" s="2" t="s">
        <v>1603</v>
      </c>
      <c r="W237" s="2" t="s">
        <v>1207</v>
      </c>
      <c r="X237" s="2" t="s">
        <v>1493</v>
      </c>
      <c r="Y237" s="2" t="s">
        <v>1494</v>
      </c>
      <c r="Z237" s="2" t="s">
        <v>1490</v>
      </c>
      <c r="AA237" s="2" t="s">
        <v>1487</v>
      </c>
      <c r="AB237" s="2" t="s">
        <v>844</v>
      </c>
      <c r="AC237" s="10"/>
      <c r="AD237" s="162" t="s">
        <v>1597</v>
      </c>
    </row>
    <row r="238" spans="1:30" ht="15" customHeight="1" thickBot="1" x14ac:dyDescent="0.25">
      <c r="A238" s="745">
        <v>13</v>
      </c>
      <c r="B238" s="243" t="s">
        <v>534</v>
      </c>
      <c r="C238" s="3">
        <v>24</v>
      </c>
      <c r="D238" s="3">
        <v>3</v>
      </c>
      <c r="E238" s="3">
        <v>3</v>
      </c>
      <c r="F238" s="3">
        <v>18</v>
      </c>
      <c r="G238" s="3">
        <v>27</v>
      </c>
      <c r="H238" s="3">
        <v>63</v>
      </c>
      <c r="I238" s="164">
        <v>12</v>
      </c>
      <c r="J238" s="383">
        <f t="shared" si="32"/>
        <v>24</v>
      </c>
      <c r="K238" s="383">
        <f>D238*3+E238</f>
        <v>12</v>
      </c>
      <c r="L238" s="1141"/>
      <c r="M238" s="1142"/>
      <c r="N238" s="1142"/>
      <c r="O238" s="1143"/>
      <c r="Q238" s="741" t="s">
        <v>1306</v>
      </c>
      <c r="R238" s="3" t="s">
        <v>844</v>
      </c>
      <c r="S238" s="3" t="s">
        <v>355</v>
      </c>
      <c r="T238" s="3" t="s">
        <v>1207</v>
      </c>
      <c r="U238" s="3" t="s">
        <v>1600</v>
      </c>
      <c r="V238" s="3" t="s">
        <v>1540</v>
      </c>
      <c r="W238" s="3" t="s">
        <v>1646</v>
      </c>
      <c r="X238" s="3" t="s">
        <v>1602</v>
      </c>
      <c r="Y238" s="3" t="s">
        <v>1490</v>
      </c>
      <c r="Z238" s="3" t="s">
        <v>1489</v>
      </c>
      <c r="AA238" s="3" t="s">
        <v>844</v>
      </c>
      <c r="AB238" s="3" t="s">
        <v>1210</v>
      </c>
      <c r="AC238" s="3" t="s">
        <v>1795</v>
      </c>
      <c r="AD238" s="15"/>
    </row>
    <row r="239" spans="1:30" ht="15" customHeight="1" x14ac:dyDescent="0.2">
      <c r="C239" s="383">
        <f t="shared" ref="C239:I239" si="34">SUM(C226:C238)</f>
        <v>312</v>
      </c>
      <c r="D239" s="383">
        <f t="shared" si="34"/>
        <v>121</v>
      </c>
      <c r="E239" s="383">
        <f t="shared" si="34"/>
        <v>70</v>
      </c>
      <c r="F239" s="383">
        <f t="shared" si="34"/>
        <v>121</v>
      </c>
      <c r="G239" s="383">
        <f t="shared" si="34"/>
        <v>516</v>
      </c>
      <c r="H239" s="383">
        <f t="shared" si="34"/>
        <v>516</v>
      </c>
      <c r="I239" s="383">
        <f t="shared" si="34"/>
        <v>433</v>
      </c>
      <c r="J239" s="383">
        <f t="shared" si="32"/>
        <v>312</v>
      </c>
      <c r="K239" s="383">
        <f>D239*3+E239</f>
        <v>433</v>
      </c>
    </row>
    <row r="240" spans="1:30" ht="15" customHeight="1" thickBot="1" x14ac:dyDescent="0.25"/>
    <row r="241" spans="1:28" ht="15" customHeight="1" thickBot="1" x14ac:dyDescent="0.25">
      <c r="A241" s="1389" t="s">
        <v>2436</v>
      </c>
      <c r="B241" s="1390"/>
      <c r="C241" s="1390"/>
      <c r="D241" s="1390"/>
      <c r="E241" s="1390"/>
      <c r="F241" s="1391"/>
      <c r="G241" s="1386" t="s">
        <v>2472</v>
      </c>
      <c r="H241" s="1387"/>
      <c r="I241" s="1388"/>
      <c r="L241" s="952" t="s">
        <v>538</v>
      </c>
      <c r="M241" s="953"/>
      <c r="N241" s="953"/>
      <c r="O241" s="954"/>
    </row>
    <row r="242" spans="1:28" ht="15" customHeight="1" thickBot="1" x14ac:dyDescent="0.25">
      <c r="A242" s="741" t="s">
        <v>496</v>
      </c>
      <c r="B242" s="747" t="s">
        <v>497</v>
      </c>
      <c r="C242" s="748" t="s">
        <v>498</v>
      </c>
      <c r="D242" s="748" t="s">
        <v>499</v>
      </c>
      <c r="E242" s="748" t="s">
        <v>500</v>
      </c>
      <c r="F242" s="748" t="s">
        <v>501</v>
      </c>
      <c r="G242" s="749" t="s">
        <v>502</v>
      </c>
      <c r="H242" s="749" t="s">
        <v>503</v>
      </c>
      <c r="I242" s="750" t="s">
        <v>504</v>
      </c>
      <c r="L242" s="955"/>
      <c r="M242" s="956"/>
      <c r="N242" s="956"/>
      <c r="O242" s="957"/>
      <c r="Q242" s="165" t="s">
        <v>2473</v>
      </c>
      <c r="R242" s="836" t="s">
        <v>541</v>
      </c>
      <c r="S242" s="836" t="s">
        <v>1697</v>
      </c>
      <c r="T242" s="836" t="s">
        <v>1631</v>
      </c>
      <c r="U242" s="836" t="s">
        <v>514</v>
      </c>
      <c r="V242" s="836" t="s">
        <v>501</v>
      </c>
      <c r="W242" s="836" t="s">
        <v>544</v>
      </c>
      <c r="X242" s="836" t="s">
        <v>2459</v>
      </c>
      <c r="Y242" s="836" t="s">
        <v>299</v>
      </c>
      <c r="Z242" s="836" t="s">
        <v>120</v>
      </c>
      <c r="AA242" s="836" t="s">
        <v>499</v>
      </c>
      <c r="AB242" s="860" t="s">
        <v>1214</v>
      </c>
    </row>
    <row r="243" spans="1:28" ht="15" customHeight="1" x14ac:dyDescent="0.2">
      <c r="A243" s="746">
        <v>1</v>
      </c>
      <c r="B243" s="159" t="s">
        <v>42</v>
      </c>
      <c r="C243" s="158">
        <v>22</v>
      </c>
      <c r="D243" s="158">
        <v>14</v>
      </c>
      <c r="E243" s="158">
        <v>3</v>
      </c>
      <c r="F243" s="158">
        <v>3</v>
      </c>
      <c r="G243" s="158">
        <v>53</v>
      </c>
      <c r="H243" s="158">
        <v>19</v>
      </c>
      <c r="I243" s="161">
        <v>45</v>
      </c>
      <c r="J243" s="383">
        <f t="shared" si="32"/>
        <v>20</v>
      </c>
      <c r="K243" s="383">
        <f>D243*3+E243</f>
        <v>45</v>
      </c>
      <c r="L243" s="1135" t="s">
        <v>532</v>
      </c>
      <c r="M243" s="1136"/>
      <c r="N243" s="1136"/>
      <c r="O243" s="1137"/>
      <c r="Q243" s="859" t="s">
        <v>541</v>
      </c>
      <c r="R243" s="10"/>
      <c r="S243" s="2" t="s">
        <v>1597</v>
      </c>
      <c r="T243" s="2" t="s">
        <v>1603</v>
      </c>
      <c r="U243" s="2" t="s">
        <v>1599</v>
      </c>
      <c r="V243" s="2" t="s">
        <v>1490</v>
      </c>
      <c r="W243" s="2" t="s">
        <v>1210</v>
      </c>
      <c r="X243" s="2" t="s">
        <v>1490</v>
      </c>
      <c r="Y243" s="2" t="s">
        <v>1599</v>
      </c>
      <c r="Z243" s="2" t="s">
        <v>844</v>
      </c>
      <c r="AA243" s="2" t="s">
        <v>844</v>
      </c>
      <c r="AB243" s="162" t="s">
        <v>1797</v>
      </c>
    </row>
    <row r="244" spans="1:28" ht="15" customHeight="1" x14ac:dyDescent="0.2">
      <c r="A244" s="744">
        <v>2</v>
      </c>
      <c r="B244" s="160" t="s">
        <v>554</v>
      </c>
      <c r="C244" s="2">
        <v>20</v>
      </c>
      <c r="D244" s="2">
        <v>11</v>
      </c>
      <c r="E244" s="2">
        <v>5</v>
      </c>
      <c r="F244" s="2">
        <v>4</v>
      </c>
      <c r="G244" s="2">
        <v>41</v>
      </c>
      <c r="H244" s="2">
        <v>27</v>
      </c>
      <c r="I244" s="162">
        <v>38</v>
      </c>
      <c r="J244" s="383">
        <f t="shared" ref="J244:J254" si="35">D244+E244+F244</f>
        <v>20</v>
      </c>
      <c r="K244" s="383">
        <f t="shared" ref="K244:K254" si="36">D244*3+E244</f>
        <v>38</v>
      </c>
      <c r="L244" s="1138"/>
      <c r="M244" s="1139"/>
      <c r="N244" s="1139"/>
      <c r="O244" s="1140"/>
      <c r="Q244" s="859" t="s">
        <v>901</v>
      </c>
      <c r="R244" s="2" t="s">
        <v>1495</v>
      </c>
      <c r="S244" s="10"/>
      <c r="T244" s="2" t="s">
        <v>1597</v>
      </c>
      <c r="U244" s="2" t="s">
        <v>1600</v>
      </c>
      <c r="V244" s="2" t="s">
        <v>844</v>
      </c>
      <c r="W244" s="2" t="s">
        <v>1494</v>
      </c>
      <c r="X244" s="2" t="s">
        <v>1491</v>
      </c>
      <c r="Y244" s="2" t="s">
        <v>1547</v>
      </c>
      <c r="Z244" s="2" t="s">
        <v>844</v>
      </c>
      <c r="AA244" s="2" t="s">
        <v>1495</v>
      </c>
      <c r="AB244" s="162" t="s">
        <v>1543</v>
      </c>
    </row>
    <row r="245" spans="1:28" ht="15" customHeight="1" x14ac:dyDescent="0.2">
      <c r="A245" s="744">
        <v>3</v>
      </c>
      <c r="B245" s="160" t="s">
        <v>529</v>
      </c>
      <c r="C245" s="2">
        <v>22</v>
      </c>
      <c r="D245" s="2">
        <v>12</v>
      </c>
      <c r="E245" s="2">
        <v>2</v>
      </c>
      <c r="F245" s="2">
        <v>6</v>
      </c>
      <c r="G245" s="2">
        <v>54</v>
      </c>
      <c r="H245" s="2">
        <v>30</v>
      </c>
      <c r="I245" s="162">
        <v>38</v>
      </c>
      <c r="J245" s="383">
        <f t="shared" si="35"/>
        <v>20</v>
      </c>
      <c r="K245" s="383">
        <f t="shared" si="36"/>
        <v>38</v>
      </c>
      <c r="L245" s="1138"/>
      <c r="M245" s="1139"/>
      <c r="N245" s="1139"/>
      <c r="O245" s="1140"/>
      <c r="Q245" s="859" t="s">
        <v>1631</v>
      </c>
      <c r="R245" s="2" t="s">
        <v>1207</v>
      </c>
      <c r="S245" s="2" t="s">
        <v>844</v>
      </c>
      <c r="T245" s="10"/>
      <c r="U245" s="2" t="s">
        <v>1491</v>
      </c>
      <c r="V245" s="2" t="s">
        <v>844</v>
      </c>
      <c r="W245" s="2" t="s">
        <v>1490</v>
      </c>
      <c r="X245" s="2" t="s">
        <v>1495</v>
      </c>
      <c r="Y245" s="2" t="s">
        <v>1207</v>
      </c>
      <c r="Z245" s="2" t="s">
        <v>1496</v>
      </c>
      <c r="AA245" s="2" t="s">
        <v>1210</v>
      </c>
      <c r="AB245" s="162" t="s">
        <v>1646</v>
      </c>
    </row>
    <row r="246" spans="1:28" ht="15" customHeight="1" x14ac:dyDescent="0.2">
      <c r="A246" s="744">
        <v>4</v>
      </c>
      <c r="B246" s="160" t="s">
        <v>1827</v>
      </c>
      <c r="C246" s="2">
        <v>22</v>
      </c>
      <c r="D246" s="2">
        <v>11</v>
      </c>
      <c r="E246" s="2">
        <v>2</v>
      </c>
      <c r="F246" s="2">
        <v>7</v>
      </c>
      <c r="G246" s="2">
        <v>49</v>
      </c>
      <c r="H246" s="2">
        <v>38</v>
      </c>
      <c r="I246" s="162">
        <v>35</v>
      </c>
      <c r="J246" s="383">
        <f t="shared" si="35"/>
        <v>20</v>
      </c>
      <c r="K246" s="383">
        <f t="shared" si="36"/>
        <v>35</v>
      </c>
      <c r="L246" s="1138"/>
      <c r="M246" s="1139"/>
      <c r="N246" s="1139"/>
      <c r="O246" s="1140"/>
      <c r="Q246" s="859" t="s">
        <v>514</v>
      </c>
      <c r="R246" s="2" t="s">
        <v>1487</v>
      </c>
      <c r="S246" s="2" t="s">
        <v>1795</v>
      </c>
      <c r="T246" s="2" t="s">
        <v>1546</v>
      </c>
      <c r="U246" s="10"/>
      <c r="V246" s="2" t="s">
        <v>1642</v>
      </c>
      <c r="W246" s="2" t="s">
        <v>1210</v>
      </c>
      <c r="X246" s="2" t="s">
        <v>1600</v>
      </c>
      <c r="Y246" s="2" t="s">
        <v>1490</v>
      </c>
      <c r="Z246" s="2" t="s">
        <v>844</v>
      </c>
      <c r="AA246" s="2" t="s">
        <v>1644</v>
      </c>
      <c r="AB246" s="162" t="s">
        <v>1539</v>
      </c>
    </row>
    <row r="247" spans="1:28" ht="15" customHeight="1" x14ac:dyDescent="0.2">
      <c r="A247" s="744">
        <v>5</v>
      </c>
      <c r="B247" s="160" t="s">
        <v>708</v>
      </c>
      <c r="C247" s="2">
        <v>22</v>
      </c>
      <c r="D247" s="2">
        <v>8</v>
      </c>
      <c r="E247" s="2">
        <v>4</v>
      </c>
      <c r="F247" s="2">
        <v>8</v>
      </c>
      <c r="G247" s="2">
        <v>27</v>
      </c>
      <c r="H247" s="2">
        <v>32</v>
      </c>
      <c r="I247" s="162">
        <v>28</v>
      </c>
      <c r="J247" s="383">
        <f t="shared" si="35"/>
        <v>20</v>
      </c>
      <c r="K247" s="383">
        <f t="shared" si="36"/>
        <v>28</v>
      </c>
      <c r="L247" s="1138"/>
      <c r="M247" s="1139"/>
      <c r="N247" s="1139"/>
      <c r="O247" s="1140"/>
      <c r="Q247" s="859" t="s">
        <v>501</v>
      </c>
      <c r="R247" s="2" t="s">
        <v>1493</v>
      </c>
      <c r="S247" s="2" t="s">
        <v>1603</v>
      </c>
      <c r="T247" s="2" t="s">
        <v>1487</v>
      </c>
      <c r="U247" s="2" t="s">
        <v>1541</v>
      </c>
      <c r="V247" s="10"/>
      <c r="W247" s="2" t="s">
        <v>1539</v>
      </c>
      <c r="X247" s="2" t="s">
        <v>1654</v>
      </c>
      <c r="Y247" s="2" t="s">
        <v>1602</v>
      </c>
      <c r="Z247" s="2" t="s">
        <v>32</v>
      </c>
      <c r="AA247" s="2" t="s">
        <v>1210</v>
      </c>
      <c r="AB247" s="162" t="s">
        <v>1602</v>
      </c>
    </row>
    <row r="248" spans="1:28" ht="15" customHeight="1" x14ac:dyDescent="0.2">
      <c r="A248" s="744">
        <v>6</v>
      </c>
      <c r="B248" s="160" t="s">
        <v>1923</v>
      </c>
      <c r="C248" s="2">
        <v>22</v>
      </c>
      <c r="D248" s="2">
        <v>9</v>
      </c>
      <c r="E248" s="2">
        <v>0</v>
      </c>
      <c r="F248" s="2">
        <v>11</v>
      </c>
      <c r="G248" s="2">
        <v>44</v>
      </c>
      <c r="H248" s="2">
        <v>40</v>
      </c>
      <c r="I248" s="162">
        <v>27</v>
      </c>
      <c r="J248" s="383">
        <f t="shared" si="35"/>
        <v>20</v>
      </c>
      <c r="K248" s="383">
        <f t="shared" si="36"/>
        <v>27</v>
      </c>
      <c r="L248" s="1138"/>
      <c r="M248" s="1139"/>
      <c r="N248" s="1139"/>
      <c r="O248" s="1140"/>
      <c r="Q248" s="859" t="s">
        <v>544</v>
      </c>
      <c r="R248" s="2" t="s">
        <v>1597</v>
      </c>
      <c r="S248" s="2" t="s">
        <v>844</v>
      </c>
      <c r="T248" s="2" t="s">
        <v>1493</v>
      </c>
      <c r="U248" s="2" t="s">
        <v>1797</v>
      </c>
      <c r="V248" s="2" t="s">
        <v>1210</v>
      </c>
      <c r="W248" s="10"/>
      <c r="X248" s="2" t="s">
        <v>1599</v>
      </c>
      <c r="Y248" s="2" t="s">
        <v>1488</v>
      </c>
      <c r="Z248" s="2" t="s">
        <v>1488</v>
      </c>
      <c r="AA248" s="2" t="s">
        <v>1546</v>
      </c>
      <c r="AB248" s="162" t="s">
        <v>1543</v>
      </c>
    </row>
    <row r="249" spans="1:28" ht="15" customHeight="1" x14ac:dyDescent="0.2">
      <c r="A249" s="744">
        <v>7</v>
      </c>
      <c r="B249" s="160" t="s">
        <v>89</v>
      </c>
      <c r="C249" s="2">
        <v>22</v>
      </c>
      <c r="D249" s="2">
        <v>8</v>
      </c>
      <c r="E249" s="2">
        <v>2</v>
      </c>
      <c r="F249" s="2">
        <v>10</v>
      </c>
      <c r="G249" s="2">
        <v>42</v>
      </c>
      <c r="H249" s="2">
        <v>50</v>
      </c>
      <c r="I249" s="162">
        <v>26</v>
      </c>
      <c r="J249" s="383">
        <f t="shared" si="35"/>
        <v>20</v>
      </c>
      <c r="K249" s="383">
        <f t="shared" si="36"/>
        <v>26</v>
      </c>
      <c r="L249" s="1138"/>
      <c r="M249" s="1139"/>
      <c r="N249" s="1139"/>
      <c r="O249" s="1140"/>
      <c r="Q249" s="859" t="s">
        <v>2459</v>
      </c>
      <c r="R249" s="2" t="s">
        <v>1539</v>
      </c>
      <c r="S249" s="2" t="s">
        <v>1642</v>
      </c>
      <c r="T249" s="2" t="s">
        <v>1540</v>
      </c>
      <c r="U249" s="2" t="s">
        <v>1642</v>
      </c>
      <c r="V249" s="2" t="s">
        <v>1643</v>
      </c>
      <c r="W249" s="2" t="s">
        <v>1599</v>
      </c>
      <c r="X249" s="10"/>
      <c r="Y249" s="2" t="s">
        <v>1210</v>
      </c>
      <c r="Z249" s="2" t="s">
        <v>1539</v>
      </c>
      <c r="AA249" s="2" t="s">
        <v>1642</v>
      </c>
      <c r="AB249" s="162" t="s">
        <v>1893</v>
      </c>
    </row>
    <row r="250" spans="1:28" ht="15" customHeight="1" x14ac:dyDescent="0.2">
      <c r="A250" s="744">
        <v>8</v>
      </c>
      <c r="B250" s="160" t="s">
        <v>304</v>
      </c>
      <c r="C250" s="2">
        <v>22</v>
      </c>
      <c r="D250" s="2">
        <v>6</v>
      </c>
      <c r="E250" s="2">
        <v>5</v>
      </c>
      <c r="F250" s="2">
        <v>9</v>
      </c>
      <c r="G250" s="2">
        <v>25</v>
      </c>
      <c r="H250" s="2">
        <v>34</v>
      </c>
      <c r="I250" s="162">
        <v>23</v>
      </c>
      <c r="J250" s="383">
        <f t="shared" si="35"/>
        <v>20</v>
      </c>
      <c r="K250" s="383">
        <f t="shared" si="36"/>
        <v>23</v>
      </c>
      <c r="L250" s="1138"/>
      <c r="M250" s="1139"/>
      <c r="N250" s="1139"/>
      <c r="O250" s="1140"/>
      <c r="Q250" s="859" t="s">
        <v>299</v>
      </c>
      <c r="R250" s="2" t="s">
        <v>1491</v>
      </c>
      <c r="S250" s="2" t="s">
        <v>1546</v>
      </c>
      <c r="T250" s="2" t="s">
        <v>1602</v>
      </c>
      <c r="U250" s="2" t="s">
        <v>1597</v>
      </c>
      <c r="V250" s="2" t="s">
        <v>844</v>
      </c>
      <c r="W250" s="2" t="s">
        <v>1602</v>
      </c>
      <c r="X250" s="2" t="s">
        <v>1597</v>
      </c>
      <c r="Y250" s="10"/>
      <c r="Z250" s="2" t="s">
        <v>1539</v>
      </c>
      <c r="AA250" s="2" t="s">
        <v>1493</v>
      </c>
      <c r="AB250" s="162" t="s">
        <v>1646</v>
      </c>
    </row>
    <row r="251" spans="1:28" ht="15" customHeight="1" x14ac:dyDescent="0.2">
      <c r="A251" s="744">
        <v>9</v>
      </c>
      <c r="B251" s="160" t="s">
        <v>1855</v>
      </c>
      <c r="C251" s="2">
        <v>22</v>
      </c>
      <c r="D251" s="2">
        <v>7</v>
      </c>
      <c r="E251" s="2">
        <v>1</v>
      </c>
      <c r="F251" s="2">
        <v>12</v>
      </c>
      <c r="G251" s="2">
        <v>34</v>
      </c>
      <c r="H251" s="2">
        <v>53</v>
      </c>
      <c r="I251" s="162">
        <v>22</v>
      </c>
      <c r="J251" s="383">
        <f t="shared" si="35"/>
        <v>20</v>
      </c>
      <c r="K251" s="383">
        <f t="shared" si="36"/>
        <v>22</v>
      </c>
      <c r="L251" s="1138"/>
      <c r="M251" s="1139"/>
      <c r="N251" s="1139"/>
      <c r="O251" s="1140"/>
      <c r="Q251" s="859" t="s">
        <v>120</v>
      </c>
      <c r="R251" s="2" t="s">
        <v>1210</v>
      </c>
      <c r="S251" s="2" t="s">
        <v>20</v>
      </c>
      <c r="T251" s="2" t="s">
        <v>1905</v>
      </c>
      <c r="U251" s="2" t="s">
        <v>1487</v>
      </c>
      <c r="V251" s="2" t="s">
        <v>1881</v>
      </c>
      <c r="W251" s="2" t="s">
        <v>1597</v>
      </c>
      <c r="X251" s="2" t="s">
        <v>1601</v>
      </c>
      <c r="Y251" s="2" t="s">
        <v>1490</v>
      </c>
      <c r="Z251" s="10"/>
      <c r="AA251" s="2" t="s">
        <v>1487</v>
      </c>
      <c r="AB251" s="162" t="s">
        <v>1540</v>
      </c>
    </row>
    <row r="252" spans="1:28" ht="15" customHeight="1" x14ac:dyDescent="0.2">
      <c r="A252" s="744">
        <v>10</v>
      </c>
      <c r="B252" s="160" t="s">
        <v>1635</v>
      </c>
      <c r="C252" s="2">
        <v>22</v>
      </c>
      <c r="D252" s="2">
        <v>5</v>
      </c>
      <c r="E252" s="2">
        <v>5</v>
      </c>
      <c r="F252" s="2">
        <v>10</v>
      </c>
      <c r="G252" s="2">
        <v>24</v>
      </c>
      <c r="H252" s="2">
        <v>47</v>
      </c>
      <c r="I252" s="162">
        <v>20</v>
      </c>
      <c r="J252" s="383">
        <f t="shared" si="35"/>
        <v>20</v>
      </c>
      <c r="K252" s="383">
        <f t="shared" si="36"/>
        <v>20</v>
      </c>
      <c r="L252" s="1138"/>
      <c r="M252" s="1139"/>
      <c r="N252" s="1139"/>
      <c r="O252" s="1140"/>
      <c r="Q252" s="859" t="s">
        <v>499</v>
      </c>
      <c r="R252" s="2" t="s">
        <v>1491</v>
      </c>
      <c r="S252" s="2" t="s">
        <v>1642</v>
      </c>
      <c r="T252" s="2" t="s">
        <v>1207</v>
      </c>
      <c r="U252" s="2" t="s">
        <v>1496</v>
      </c>
      <c r="V252" s="2" t="s">
        <v>1642</v>
      </c>
      <c r="W252" s="2" t="s">
        <v>1642</v>
      </c>
      <c r="X252" s="2" t="s">
        <v>1603</v>
      </c>
      <c r="Y252" s="2" t="s">
        <v>1546</v>
      </c>
      <c r="Z252" s="2" t="s">
        <v>1210</v>
      </c>
      <c r="AA252" s="10"/>
      <c r="AB252" s="162" t="s">
        <v>1600</v>
      </c>
    </row>
    <row r="253" spans="1:28" ht="15" customHeight="1" thickBot="1" x14ac:dyDescent="0.25">
      <c r="A253" s="745">
        <v>11</v>
      </c>
      <c r="B253" s="163" t="s">
        <v>2449</v>
      </c>
      <c r="C253" s="3">
        <v>22</v>
      </c>
      <c r="D253" s="3">
        <v>3</v>
      </c>
      <c r="E253" s="3">
        <v>3</v>
      </c>
      <c r="F253" s="3">
        <v>14</v>
      </c>
      <c r="G253" s="3">
        <v>33</v>
      </c>
      <c r="H253" s="3">
        <v>56</v>
      </c>
      <c r="I253" s="164">
        <v>12</v>
      </c>
      <c r="J253" s="383">
        <f t="shared" si="35"/>
        <v>20</v>
      </c>
      <c r="K253" s="383">
        <f t="shared" si="36"/>
        <v>12</v>
      </c>
      <c r="L253" s="1141"/>
      <c r="M253" s="1142"/>
      <c r="N253" s="1142"/>
      <c r="O253" s="1143"/>
      <c r="Q253" s="741" t="s">
        <v>1214</v>
      </c>
      <c r="R253" s="3" t="s">
        <v>1646</v>
      </c>
      <c r="S253" s="3" t="s">
        <v>1487</v>
      </c>
      <c r="T253" s="3" t="s">
        <v>1207</v>
      </c>
      <c r="U253" s="3" t="s">
        <v>1490</v>
      </c>
      <c r="V253" s="3" t="s">
        <v>1487</v>
      </c>
      <c r="W253" s="3" t="s">
        <v>1490</v>
      </c>
      <c r="X253" s="3" t="s">
        <v>844</v>
      </c>
      <c r="Y253" s="3" t="s">
        <v>1597</v>
      </c>
      <c r="Z253" s="3" t="s">
        <v>1597</v>
      </c>
      <c r="AA253" s="3" t="s">
        <v>628</v>
      </c>
      <c r="AB253" s="15"/>
    </row>
    <row r="254" spans="1:28" ht="15" customHeight="1" x14ac:dyDescent="0.2">
      <c r="C254" s="383">
        <f t="shared" ref="C254:I254" si="37">SUM(C243:C253)</f>
        <v>240</v>
      </c>
      <c r="D254" s="383">
        <f t="shared" si="37"/>
        <v>94</v>
      </c>
      <c r="E254" s="383">
        <f t="shared" si="37"/>
        <v>32</v>
      </c>
      <c r="F254" s="383">
        <f t="shared" si="37"/>
        <v>94</v>
      </c>
      <c r="G254" s="383">
        <f t="shared" si="37"/>
        <v>426</v>
      </c>
      <c r="H254" s="383">
        <f t="shared" si="37"/>
        <v>426</v>
      </c>
      <c r="I254" s="383">
        <f t="shared" si="37"/>
        <v>314</v>
      </c>
      <c r="J254" s="383">
        <f t="shared" si="35"/>
        <v>220</v>
      </c>
      <c r="K254" s="383">
        <f t="shared" si="36"/>
        <v>314</v>
      </c>
    </row>
    <row r="255" spans="1:28" ht="15" customHeight="1" thickBot="1" x14ac:dyDescent="0.25"/>
    <row r="256" spans="1:28" ht="15" customHeight="1" x14ac:dyDescent="0.2">
      <c r="A256" s="1131" t="s">
        <v>491</v>
      </c>
      <c r="B256" s="1132"/>
      <c r="C256" s="1170" t="s">
        <v>1698</v>
      </c>
      <c r="D256" s="1171"/>
      <c r="E256" s="1171"/>
      <c r="F256" s="1171"/>
      <c r="G256" s="1171"/>
      <c r="H256" s="1171"/>
      <c r="I256" s="1172"/>
    </row>
    <row r="257" spans="1:29" ht="15" customHeight="1" thickBot="1" x14ac:dyDescent="0.25">
      <c r="A257" s="1133"/>
      <c r="B257" s="1134"/>
      <c r="C257" s="1173"/>
      <c r="D257" s="1174"/>
      <c r="E257" s="1174"/>
      <c r="F257" s="1174"/>
      <c r="G257" s="1174"/>
      <c r="H257" s="1174"/>
      <c r="I257" s="1175"/>
    </row>
    <row r="258" spans="1:29" ht="15" customHeight="1" thickBot="1" x14ac:dyDescent="0.25"/>
    <row r="259" spans="1:29" ht="15" customHeight="1" thickBot="1" x14ac:dyDescent="0.25">
      <c r="A259" s="1412" t="s">
        <v>2431</v>
      </c>
      <c r="B259" s="1413"/>
      <c r="C259" s="1413"/>
      <c r="D259" s="1413"/>
      <c r="E259" s="1413"/>
      <c r="F259" s="1414"/>
      <c r="G259" s="1409" t="s">
        <v>1698</v>
      </c>
      <c r="H259" s="1410"/>
      <c r="I259" s="1411"/>
      <c r="L259" s="952" t="s">
        <v>538</v>
      </c>
      <c r="M259" s="953"/>
      <c r="N259" s="953"/>
      <c r="O259" s="954"/>
    </row>
    <row r="260" spans="1:29" ht="15" customHeight="1" thickBot="1" x14ac:dyDescent="0.25">
      <c r="A260" s="850" t="s">
        <v>496</v>
      </c>
      <c r="B260" s="851" t="s">
        <v>497</v>
      </c>
      <c r="C260" s="852" t="s">
        <v>498</v>
      </c>
      <c r="D260" s="852" t="s">
        <v>499</v>
      </c>
      <c r="E260" s="852" t="s">
        <v>500</v>
      </c>
      <c r="F260" s="852" t="s">
        <v>501</v>
      </c>
      <c r="G260" s="853" t="s">
        <v>502</v>
      </c>
      <c r="H260" s="853" t="s">
        <v>503</v>
      </c>
      <c r="I260" s="854" t="s">
        <v>504</v>
      </c>
      <c r="L260" s="955"/>
      <c r="M260" s="956"/>
      <c r="N260" s="956"/>
      <c r="O260" s="957"/>
      <c r="Q260" s="165" t="s">
        <v>1699</v>
      </c>
      <c r="R260" s="856" t="s">
        <v>373</v>
      </c>
      <c r="S260" s="856" t="s">
        <v>374</v>
      </c>
      <c r="T260" s="856" t="s">
        <v>241</v>
      </c>
      <c r="U260" s="856" t="s">
        <v>541</v>
      </c>
      <c r="V260" s="856" t="s">
        <v>908</v>
      </c>
      <c r="W260" s="856" t="s">
        <v>102</v>
      </c>
      <c r="X260" s="856" t="s">
        <v>1088</v>
      </c>
      <c r="Y260" s="856" t="s">
        <v>1089</v>
      </c>
      <c r="Z260" s="856" t="s">
        <v>566</v>
      </c>
      <c r="AA260" s="856" t="s">
        <v>514</v>
      </c>
      <c r="AB260" s="856" t="s">
        <v>777</v>
      </c>
      <c r="AC260" s="857" t="s">
        <v>1684</v>
      </c>
    </row>
    <row r="261" spans="1:29" ht="15" customHeight="1" x14ac:dyDescent="0.2">
      <c r="A261" s="863">
        <v>1</v>
      </c>
      <c r="B261" s="159" t="s">
        <v>98</v>
      </c>
      <c r="C261" s="158">
        <v>22</v>
      </c>
      <c r="D261" s="158">
        <v>15</v>
      </c>
      <c r="E261" s="158">
        <v>3</v>
      </c>
      <c r="F261" s="158">
        <v>4</v>
      </c>
      <c r="G261" s="158">
        <v>54</v>
      </c>
      <c r="H261" s="158">
        <v>25</v>
      </c>
      <c r="I261" s="161">
        <v>48</v>
      </c>
      <c r="J261" s="383">
        <f t="shared" ref="J261:J273" si="38">D261+E261+F261</f>
        <v>22</v>
      </c>
      <c r="K261" s="383">
        <f t="shared" ref="K261:K273" si="39">D261*3+E261</f>
        <v>48</v>
      </c>
      <c r="L261" s="1135" t="s">
        <v>532</v>
      </c>
      <c r="M261" s="1136"/>
      <c r="N261" s="1136"/>
      <c r="O261" s="1137"/>
      <c r="Q261" s="855" t="s">
        <v>373</v>
      </c>
      <c r="R261" s="10"/>
      <c r="S261" s="2" t="s">
        <v>1207</v>
      </c>
      <c r="T261" s="2" t="s">
        <v>1495</v>
      </c>
      <c r="U261" s="2" t="s">
        <v>1646</v>
      </c>
      <c r="V261" s="2" t="s">
        <v>1495</v>
      </c>
      <c r="W261" s="2" t="s">
        <v>1489</v>
      </c>
      <c r="X261" s="2" t="s">
        <v>1643</v>
      </c>
      <c r="Y261" s="2" t="s">
        <v>1493</v>
      </c>
      <c r="Z261" s="2" t="s">
        <v>1602</v>
      </c>
      <c r="AA261" s="2" t="s">
        <v>1546</v>
      </c>
      <c r="AB261" s="2" t="s">
        <v>355</v>
      </c>
      <c r="AC261" s="162" t="s">
        <v>1546</v>
      </c>
    </row>
    <row r="262" spans="1:29" ht="15" customHeight="1" x14ac:dyDescent="0.2">
      <c r="A262" s="848">
        <v>2</v>
      </c>
      <c r="B262" s="160" t="s">
        <v>781</v>
      </c>
      <c r="C262" s="2">
        <v>22</v>
      </c>
      <c r="D262" s="2">
        <v>12</v>
      </c>
      <c r="E262" s="2">
        <v>7</v>
      </c>
      <c r="F262" s="2">
        <v>3</v>
      </c>
      <c r="G262" s="2">
        <v>47</v>
      </c>
      <c r="H262" s="2">
        <v>26</v>
      </c>
      <c r="I262" s="162">
        <v>43</v>
      </c>
      <c r="J262" s="383">
        <f t="shared" si="38"/>
        <v>22</v>
      </c>
      <c r="K262" s="383">
        <f t="shared" si="39"/>
        <v>43</v>
      </c>
      <c r="L262" s="1138"/>
      <c r="M262" s="1139"/>
      <c r="N262" s="1139"/>
      <c r="O262" s="1140"/>
      <c r="Q262" s="855" t="s">
        <v>374</v>
      </c>
      <c r="R262" s="2" t="s">
        <v>1541</v>
      </c>
      <c r="S262" s="10"/>
      <c r="T262" s="2" t="s">
        <v>1494</v>
      </c>
      <c r="U262" s="2" t="s">
        <v>1642</v>
      </c>
      <c r="V262" s="2" t="s">
        <v>1207</v>
      </c>
      <c r="W262" s="2" t="s">
        <v>1540</v>
      </c>
      <c r="X262" s="2" t="s">
        <v>1493</v>
      </c>
      <c r="Y262" s="2" t="s">
        <v>1644</v>
      </c>
      <c r="Z262" s="2" t="s">
        <v>1207</v>
      </c>
      <c r="AA262" s="2" t="s">
        <v>1210</v>
      </c>
      <c r="AB262" s="2" t="s">
        <v>1597</v>
      </c>
      <c r="AC262" s="162" t="s">
        <v>1546</v>
      </c>
    </row>
    <row r="263" spans="1:29" ht="15" customHeight="1" x14ac:dyDescent="0.2">
      <c r="A263" s="848">
        <v>3</v>
      </c>
      <c r="B263" s="160" t="s">
        <v>1498</v>
      </c>
      <c r="C263" s="2">
        <v>22</v>
      </c>
      <c r="D263" s="2">
        <v>11</v>
      </c>
      <c r="E263" s="2">
        <v>6</v>
      </c>
      <c r="F263" s="2">
        <v>5</v>
      </c>
      <c r="G263" s="2">
        <v>42</v>
      </c>
      <c r="H263" s="2">
        <v>21</v>
      </c>
      <c r="I263" s="162">
        <v>39</v>
      </c>
      <c r="J263" s="383">
        <f t="shared" si="38"/>
        <v>22</v>
      </c>
      <c r="K263" s="383">
        <f t="shared" si="39"/>
        <v>39</v>
      </c>
      <c r="L263" s="1138"/>
      <c r="M263" s="1139"/>
      <c r="N263" s="1139"/>
      <c r="O263" s="1140"/>
      <c r="Q263" s="855" t="s">
        <v>241</v>
      </c>
      <c r="R263" s="2" t="s">
        <v>1642</v>
      </c>
      <c r="S263" s="2" t="s">
        <v>1929</v>
      </c>
      <c r="T263" s="10"/>
      <c r="U263" s="2" t="s">
        <v>1599</v>
      </c>
      <c r="V263" s="2" t="s">
        <v>1487</v>
      </c>
      <c r="W263" s="2" t="s">
        <v>844</v>
      </c>
      <c r="X263" s="2" t="s">
        <v>1210</v>
      </c>
      <c r="Y263" s="2" t="s">
        <v>1493</v>
      </c>
      <c r="Z263" s="2" t="s">
        <v>1539</v>
      </c>
      <c r="AA263" s="2" t="s">
        <v>1599</v>
      </c>
      <c r="AB263" s="2" t="s">
        <v>1487</v>
      </c>
      <c r="AC263" s="162" t="s">
        <v>32</v>
      </c>
    </row>
    <row r="264" spans="1:29" ht="15" customHeight="1" x14ac:dyDescent="0.2">
      <c r="A264" s="848">
        <v>4</v>
      </c>
      <c r="B264" s="160" t="s">
        <v>79</v>
      </c>
      <c r="C264" s="2">
        <v>22</v>
      </c>
      <c r="D264" s="2">
        <v>12</v>
      </c>
      <c r="E264" s="2">
        <v>3</v>
      </c>
      <c r="F264" s="2">
        <v>7</v>
      </c>
      <c r="G264" s="2">
        <v>45</v>
      </c>
      <c r="H264" s="2">
        <v>32</v>
      </c>
      <c r="I264" s="162">
        <v>39</v>
      </c>
      <c r="J264" s="383">
        <f t="shared" si="38"/>
        <v>22</v>
      </c>
      <c r="K264" s="383">
        <f t="shared" si="39"/>
        <v>39</v>
      </c>
      <c r="L264" s="1138"/>
      <c r="M264" s="1139"/>
      <c r="N264" s="1139"/>
      <c r="O264" s="1140"/>
      <c r="Q264" s="855" t="s">
        <v>541</v>
      </c>
      <c r="R264" s="2" t="s">
        <v>844</v>
      </c>
      <c r="S264" s="2" t="s">
        <v>1210</v>
      </c>
      <c r="T264" s="2" t="s">
        <v>844</v>
      </c>
      <c r="U264" s="10"/>
      <c r="V264" s="2" t="s">
        <v>1646</v>
      </c>
      <c r="W264" s="2" t="s">
        <v>844</v>
      </c>
      <c r="X264" s="2" t="s">
        <v>1543</v>
      </c>
      <c r="Y264" s="2" t="s">
        <v>1487</v>
      </c>
      <c r="Z264" s="2" t="s">
        <v>844</v>
      </c>
      <c r="AA264" s="2" t="s">
        <v>1602</v>
      </c>
      <c r="AB264" s="2" t="s">
        <v>1207</v>
      </c>
      <c r="AC264" s="162" t="s">
        <v>1487</v>
      </c>
    </row>
    <row r="265" spans="1:29" ht="15" customHeight="1" x14ac:dyDescent="0.2">
      <c r="A265" s="848">
        <v>5</v>
      </c>
      <c r="B265" s="160" t="s">
        <v>1208</v>
      </c>
      <c r="C265" s="2">
        <v>22</v>
      </c>
      <c r="D265" s="2">
        <v>10</v>
      </c>
      <c r="E265" s="2">
        <v>5</v>
      </c>
      <c r="F265" s="2">
        <v>7</v>
      </c>
      <c r="G265" s="2">
        <v>31</v>
      </c>
      <c r="H265" s="2">
        <v>30</v>
      </c>
      <c r="I265" s="162">
        <v>35</v>
      </c>
      <c r="J265" s="383">
        <f t="shared" si="38"/>
        <v>22</v>
      </c>
      <c r="K265" s="383">
        <f t="shared" si="39"/>
        <v>35</v>
      </c>
      <c r="L265" s="1138"/>
      <c r="M265" s="1139"/>
      <c r="N265" s="1139"/>
      <c r="O265" s="1140"/>
      <c r="Q265" s="855" t="s">
        <v>908</v>
      </c>
      <c r="R265" s="2" t="s">
        <v>1643</v>
      </c>
      <c r="S265" s="2" t="s">
        <v>1646</v>
      </c>
      <c r="T265" s="2" t="s">
        <v>1599</v>
      </c>
      <c r="U265" s="2" t="s">
        <v>1487</v>
      </c>
      <c r="V265" s="10"/>
      <c r="W265" s="2" t="s">
        <v>1541</v>
      </c>
      <c r="X265" s="2" t="s">
        <v>1493</v>
      </c>
      <c r="Y265" s="2" t="s">
        <v>1494</v>
      </c>
      <c r="Z265" s="2" t="s">
        <v>1494</v>
      </c>
      <c r="AA265" s="2" t="s">
        <v>1490</v>
      </c>
      <c r="AB265" s="2" t="s">
        <v>1602</v>
      </c>
      <c r="AC265" s="162" t="s">
        <v>1493</v>
      </c>
    </row>
    <row r="266" spans="1:29" ht="15" customHeight="1" x14ac:dyDescent="0.2">
      <c r="A266" s="848">
        <v>6</v>
      </c>
      <c r="B266" s="160" t="s">
        <v>558</v>
      </c>
      <c r="C266" s="2">
        <v>22</v>
      </c>
      <c r="D266" s="2">
        <v>9</v>
      </c>
      <c r="E266" s="2">
        <v>7</v>
      </c>
      <c r="F266" s="2">
        <v>6</v>
      </c>
      <c r="G266" s="2">
        <v>46</v>
      </c>
      <c r="H266" s="2">
        <v>36</v>
      </c>
      <c r="I266" s="162">
        <v>34</v>
      </c>
      <c r="J266" s="383">
        <f t="shared" si="38"/>
        <v>22</v>
      </c>
      <c r="K266" s="383">
        <f t="shared" si="39"/>
        <v>34</v>
      </c>
      <c r="L266" s="1138"/>
      <c r="M266" s="1139"/>
      <c r="N266" s="1139"/>
      <c r="O266" s="1140"/>
      <c r="Q266" s="855" t="s">
        <v>102</v>
      </c>
      <c r="R266" s="2" t="s">
        <v>1487</v>
      </c>
      <c r="S266" s="2" t="s">
        <v>844</v>
      </c>
      <c r="T266" s="2" t="s">
        <v>1207</v>
      </c>
      <c r="U266" s="2" t="s">
        <v>1207</v>
      </c>
      <c r="V266" s="2" t="s">
        <v>1207</v>
      </c>
      <c r="W266" s="10"/>
      <c r="X266" s="2" t="s">
        <v>24</v>
      </c>
      <c r="Y266" s="2" t="s">
        <v>1487</v>
      </c>
      <c r="Z266" s="2" t="s">
        <v>1539</v>
      </c>
      <c r="AA266" s="2" t="s">
        <v>1487</v>
      </c>
      <c r="AB266" s="2" t="s">
        <v>1642</v>
      </c>
      <c r="AC266" s="162" t="s">
        <v>1600</v>
      </c>
    </row>
    <row r="267" spans="1:29" ht="15" customHeight="1" x14ac:dyDescent="0.2">
      <c r="A267" s="848">
        <v>7</v>
      </c>
      <c r="B267" s="160" t="s">
        <v>816</v>
      </c>
      <c r="C267" s="2">
        <v>22</v>
      </c>
      <c r="D267" s="2">
        <v>9</v>
      </c>
      <c r="E267" s="2">
        <v>3</v>
      </c>
      <c r="F267" s="2">
        <v>10</v>
      </c>
      <c r="G267" s="2">
        <v>41</v>
      </c>
      <c r="H267" s="2">
        <v>41</v>
      </c>
      <c r="I267" s="162">
        <v>30</v>
      </c>
      <c r="J267" s="383">
        <f t="shared" si="38"/>
        <v>22</v>
      </c>
      <c r="K267" s="383">
        <f t="shared" si="39"/>
        <v>30</v>
      </c>
      <c r="L267" s="1138"/>
      <c r="M267" s="1139"/>
      <c r="N267" s="1139"/>
      <c r="O267" s="1140"/>
      <c r="Q267" s="855" t="s">
        <v>1088</v>
      </c>
      <c r="R267" s="2" t="s">
        <v>1493</v>
      </c>
      <c r="S267" s="2" t="s">
        <v>1487</v>
      </c>
      <c r="T267" s="2" t="s">
        <v>1599</v>
      </c>
      <c r="U267" s="2" t="s">
        <v>1493</v>
      </c>
      <c r="V267" s="2" t="s">
        <v>844</v>
      </c>
      <c r="W267" s="2" t="s">
        <v>1597</v>
      </c>
      <c r="X267" s="10"/>
      <c r="Y267" s="2" t="s">
        <v>1603</v>
      </c>
      <c r="Z267" s="2" t="s">
        <v>1645</v>
      </c>
      <c r="AA267" s="2" t="s">
        <v>1487</v>
      </c>
      <c r="AB267" s="2" t="s">
        <v>1210</v>
      </c>
      <c r="AC267" s="162" t="s">
        <v>844</v>
      </c>
    </row>
    <row r="268" spans="1:29" ht="15" customHeight="1" x14ac:dyDescent="0.2">
      <c r="A268" s="848">
        <v>8</v>
      </c>
      <c r="B268" s="160" t="s">
        <v>575</v>
      </c>
      <c r="C268" s="2">
        <v>22</v>
      </c>
      <c r="D268" s="2">
        <v>8</v>
      </c>
      <c r="E268" s="2">
        <v>4</v>
      </c>
      <c r="F268" s="2">
        <v>10</v>
      </c>
      <c r="G268" s="2">
        <v>36</v>
      </c>
      <c r="H268" s="2">
        <v>46</v>
      </c>
      <c r="I268" s="162">
        <v>28</v>
      </c>
      <c r="J268" s="383">
        <f t="shared" si="38"/>
        <v>22</v>
      </c>
      <c r="K268" s="383">
        <f t="shared" si="39"/>
        <v>28</v>
      </c>
      <c r="L268" s="1138"/>
      <c r="M268" s="1139"/>
      <c r="N268" s="1139"/>
      <c r="O268" s="1140"/>
      <c r="Q268" s="855" t="s">
        <v>1089</v>
      </c>
      <c r="R268" s="2" t="s">
        <v>1602</v>
      </c>
      <c r="S268" s="2" t="s">
        <v>1599</v>
      </c>
      <c r="T268" s="2" t="s">
        <v>1543</v>
      </c>
      <c r="U268" s="2" t="s">
        <v>1488</v>
      </c>
      <c r="V268" s="2" t="s">
        <v>1488</v>
      </c>
      <c r="W268" s="2" t="s">
        <v>1640</v>
      </c>
      <c r="X268" s="2" t="s">
        <v>1646</v>
      </c>
      <c r="Y268" s="10"/>
      <c r="Z268" s="2" t="s">
        <v>1491</v>
      </c>
      <c r="AA268" s="2" t="s">
        <v>1489</v>
      </c>
      <c r="AB268" s="2" t="s">
        <v>1491</v>
      </c>
      <c r="AC268" s="162" t="s">
        <v>1643</v>
      </c>
    </row>
    <row r="269" spans="1:29" ht="15" customHeight="1" x14ac:dyDescent="0.2">
      <c r="A269" s="848">
        <v>9</v>
      </c>
      <c r="B269" s="160" t="s">
        <v>106</v>
      </c>
      <c r="C269" s="2">
        <v>22</v>
      </c>
      <c r="D269" s="2">
        <v>6</v>
      </c>
      <c r="E269" s="2">
        <v>7</v>
      </c>
      <c r="F269" s="2">
        <v>9</v>
      </c>
      <c r="G269" s="2">
        <v>38</v>
      </c>
      <c r="H269" s="2">
        <v>50</v>
      </c>
      <c r="I269" s="162">
        <v>25</v>
      </c>
      <c r="J269" s="383">
        <f t="shared" si="38"/>
        <v>22</v>
      </c>
      <c r="K269" s="383">
        <f t="shared" si="39"/>
        <v>25</v>
      </c>
      <c r="L269" s="1138"/>
      <c r="M269" s="1139"/>
      <c r="N269" s="1139"/>
      <c r="O269" s="1140"/>
      <c r="Q269" s="855" t="s">
        <v>566</v>
      </c>
      <c r="R269" s="2" t="s">
        <v>1602</v>
      </c>
      <c r="S269" s="2" t="s">
        <v>1541</v>
      </c>
      <c r="T269" s="2" t="s">
        <v>1646</v>
      </c>
      <c r="U269" s="2" t="s">
        <v>1489</v>
      </c>
      <c r="V269" s="2" t="s">
        <v>1600</v>
      </c>
      <c r="W269" s="2" t="s">
        <v>1207</v>
      </c>
      <c r="X269" s="2" t="s">
        <v>1642</v>
      </c>
      <c r="Y269" s="2" t="s">
        <v>844</v>
      </c>
      <c r="Z269" s="10"/>
      <c r="AA269" s="2" t="s">
        <v>1488</v>
      </c>
      <c r="AB269" s="2" t="s">
        <v>1207</v>
      </c>
      <c r="AC269" s="162" t="s">
        <v>1490</v>
      </c>
    </row>
    <row r="270" spans="1:29" ht="15" customHeight="1" x14ac:dyDescent="0.2">
      <c r="A270" s="848">
        <v>10</v>
      </c>
      <c r="B270" s="160" t="s">
        <v>1431</v>
      </c>
      <c r="C270" s="2">
        <v>22</v>
      </c>
      <c r="D270" s="2">
        <v>7</v>
      </c>
      <c r="E270" s="2">
        <v>2</v>
      </c>
      <c r="F270" s="2">
        <v>13</v>
      </c>
      <c r="G270" s="2">
        <v>34</v>
      </c>
      <c r="H270" s="2">
        <v>45</v>
      </c>
      <c r="I270" s="162">
        <v>23</v>
      </c>
      <c r="J270" s="383">
        <f t="shared" si="38"/>
        <v>22</v>
      </c>
      <c r="K270" s="383">
        <f t="shared" si="39"/>
        <v>23</v>
      </c>
      <c r="L270" s="1138"/>
      <c r="M270" s="1139"/>
      <c r="N270" s="1139"/>
      <c r="O270" s="1140"/>
      <c r="Q270" s="855" t="s">
        <v>514</v>
      </c>
      <c r="R270" s="2" t="s">
        <v>1646</v>
      </c>
      <c r="S270" s="2" t="s">
        <v>1488</v>
      </c>
      <c r="T270" s="2" t="s">
        <v>1602</v>
      </c>
      <c r="U270" s="2" t="s">
        <v>1207</v>
      </c>
      <c r="V270" s="2" t="s">
        <v>1495</v>
      </c>
      <c r="W270" s="2" t="s">
        <v>1489</v>
      </c>
      <c r="X270" s="2" t="s">
        <v>1602</v>
      </c>
      <c r="Y270" s="2" t="s">
        <v>1488</v>
      </c>
      <c r="Z270" s="2" t="s">
        <v>1603</v>
      </c>
      <c r="AA270" s="10"/>
      <c r="AB270" s="2" t="s">
        <v>1207</v>
      </c>
      <c r="AC270" s="162" t="s">
        <v>1646</v>
      </c>
    </row>
    <row r="271" spans="1:29" ht="15" customHeight="1" x14ac:dyDescent="0.2">
      <c r="A271" s="848">
        <v>11</v>
      </c>
      <c r="B271" s="160" t="s">
        <v>345</v>
      </c>
      <c r="C271" s="2">
        <v>22</v>
      </c>
      <c r="D271" s="2">
        <v>4</v>
      </c>
      <c r="E271" s="2">
        <v>5</v>
      </c>
      <c r="F271" s="2">
        <v>13</v>
      </c>
      <c r="G271" s="2">
        <v>20</v>
      </c>
      <c r="H271" s="2">
        <v>44</v>
      </c>
      <c r="I271" s="162">
        <v>17</v>
      </c>
      <c r="J271" s="383">
        <f t="shared" si="38"/>
        <v>22</v>
      </c>
      <c r="K271" s="383">
        <f t="shared" si="39"/>
        <v>17</v>
      </c>
      <c r="L271" s="1138"/>
      <c r="M271" s="1139"/>
      <c r="N271" s="1139"/>
      <c r="O271" s="1140"/>
      <c r="Q271" s="855" t="s">
        <v>777</v>
      </c>
      <c r="R271" s="2" t="s">
        <v>1494</v>
      </c>
      <c r="S271" s="2" t="s">
        <v>1207</v>
      </c>
      <c r="T271" s="2" t="s">
        <v>1599</v>
      </c>
      <c r="U271" s="2" t="s">
        <v>1600</v>
      </c>
      <c r="V271" s="2" t="s">
        <v>1642</v>
      </c>
      <c r="W271" s="2" t="s">
        <v>1487</v>
      </c>
      <c r="X271" s="2" t="s">
        <v>1597</v>
      </c>
      <c r="Y271" s="2" t="s">
        <v>1546</v>
      </c>
      <c r="Z271" s="2" t="s">
        <v>1493</v>
      </c>
      <c r="AA271" s="2" t="s">
        <v>1540</v>
      </c>
      <c r="AB271" s="10"/>
      <c r="AC271" s="162" t="s">
        <v>1210</v>
      </c>
    </row>
    <row r="272" spans="1:29" ht="15" customHeight="1" thickBot="1" x14ac:dyDescent="0.25">
      <c r="A272" s="849">
        <v>12</v>
      </c>
      <c r="B272" s="163" t="s">
        <v>1093</v>
      </c>
      <c r="C272" s="3">
        <v>22</v>
      </c>
      <c r="D272" s="3">
        <v>2</v>
      </c>
      <c r="E272" s="3">
        <v>2</v>
      </c>
      <c r="F272" s="3">
        <v>18</v>
      </c>
      <c r="G272" s="3">
        <v>25</v>
      </c>
      <c r="H272" s="3">
        <v>63</v>
      </c>
      <c r="I272" s="164">
        <v>8</v>
      </c>
      <c r="J272" s="383">
        <f t="shared" si="38"/>
        <v>22</v>
      </c>
      <c r="K272" s="383">
        <f t="shared" si="39"/>
        <v>8</v>
      </c>
      <c r="L272" s="1141"/>
      <c r="M272" s="1142"/>
      <c r="N272" s="1142"/>
      <c r="O272" s="1143"/>
      <c r="Q272" s="850" t="s">
        <v>1684</v>
      </c>
      <c r="R272" s="3" t="s">
        <v>1599</v>
      </c>
      <c r="S272" s="3" t="s">
        <v>1207</v>
      </c>
      <c r="T272" s="3" t="s">
        <v>1602</v>
      </c>
      <c r="U272" s="3" t="s">
        <v>1602</v>
      </c>
      <c r="V272" s="3" t="s">
        <v>376</v>
      </c>
      <c r="W272" s="3" t="s">
        <v>1600</v>
      </c>
      <c r="X272" s="3" t="s">
        <v>1490</v>
      </c>
      <c r="Y272" s="3" t="s">
        <v>1600</v>
      </c>
      <c r="Z272" s="3" t="s">
        <v>1642</v>
      </c>
      <c r="AA272" s="3" t="s">
        <v>1540</v>
      </c>
      <c r="AB272" s="3" t="s">
        <v>1488</v>
      </c>
      <c r="AC272" s="15"/>
    </row>
    <row r="273" spans="1:31" ht="15" customHeight="1" x14ac:dyDescent="0.2">
      <c r="C273" s="383">
        <f>SUM(C261:C272)</f>
        <v>264</v>
      </c>
      <c r="D273" s="383">
        <f t="shared" ref="D273:I273" si="40">SUM(D261:D272)</f>
        <v>105</v>
      </c>
      <c r="E273" s="383">
        <f t="shared" si="40"/>
        <v>54</v>
      </c>
      <c r="F273" s="383">
        <f t="shared" si="40"/>
        <v>105</v>
      </c>
      <c r="G273" s="383">
        <f t="shared" si="40"/>
        <v>459</v>
      </c>
      <c r="H273" s="383">
        <f t="shared" si="40"/>
        <v>459</v>
      </c>
      <c r="I273" s="383">
        <f t="shared" si="40"/>
        <v>369</v>
      </c>
      <c r="J273" s="383">
        <f t="shared" si="38"/>
        <v>264</v>
      </c>
      <c r="K273" s="383">
        <f t="shared" si="39"/>
        <v>369</v>
      </c>
    </row>
    <row r="274" spans="1:31" ht="15" customHeight="1" thickBot="1" x14ac:dyDescent="0.25"/>
    <row r="275" spans="1:31" ht="15" customHeight="1" thickBot="1" x14ac:dyDescent="0.25">
      <c r="A275" s="1412" t="s">
        <v>2433</v>
      </c>
      <c r="B275" s="1413"/>
      <c r="C275" s="1413"/>
      <c r="D275" s="1413"/>
      <c r="E275" s="1413"/>
      <c r="F275" s="1414"/>
      <c r="G275" s="1409" t="s">
        <v>1698</v>
      </c>
      <c r="H275" s="1410"/>
      <c r="I275" s="1411"/>
      <c r="L275" s="952" t="s">
        <v>538</v>
      </c>
      <c r="M275" s="953"/>
      <c r="N275" s="953"/>
      <c r="O275" s="954"/>
    </row>
    <row r="276" spans="1:31" ht="15" customHeight="1" thickBot="1" x14ac:dyDescent="0.25">
      <c r="A276" s="850" t="s">
        <v>496</v>
      </c>
      <c r="B276" s="851" t="s">
        <v>497</v>
      </c>
      <c r="C276" s="852" t="s">
        <v>498</v>
      </c>
      <c r="D276" s="852" t="s">
        <v>499</v>
      </c>
      <c r="E276" s="852" t="s">
        <v>500</v>
      </c>
      <c r="F276" s="852" t="s">
        <v>501</v>
      </c>
      <c r="G276" s="853" t="s">
        <v>502</v>
      </c>
      <c r="H276" s="853" t="s">
        <v>503</v>
      </c>
      <c r="I276" s="854" t="s">
        <v>504</v>
      </c>
      <c r="L276" s="955"/>
      <c r="M276" s="956"/>
      <c r="N276" s="956"/>
      <c r="O276" s="957"/>
      <c r="Q276" s="165" t="s">
        <v>1699</v>
      </c>
      <c r="R276" s="856" t="s">
        <v>1196</v>
      </c>
      <c r="S276" s="856" t="s">
        <v>902</v>
      </c>
      <c r="T276" s="856" t="s">
        <v>1784</v>
      </c>
      <c r="U276" s="856" t="s">
        <v>158</v>
      </c>
      <c r="V276" s="856" t="s">
        <v>511</v>
      </c>
      <c r="W276" s="856" t="s">
        <v>59</v>
      </c>
      <c r="X276" s="856" t="s">
        <v>1530</v>
      </c>
      <c r="Y276" s="856" t="s">
        <v>610</v>
      </c>
      <c r="Z276" s="856" t="s">
        <v>322</v>
      </c>
      <c r="AA276" s="856" t="s">
        <v>533</v>
      </c>
      <c r="AB276" s="856" t="s">
        <v>769</v>
      </c>
      <c r="AC276" s="856" t="s">
        <v>2162</v>
      </c>
      <c r="AD276" s="856" t="s">
        <v>153</v>
      </c>
      <c r="AE276" s="857" t="s">
        <v>727</v>
      </c>
    </row>
    <row r="277" spans="1:31" ht="15" customHeight="1" x14ac:dyDescent="0.2">
      <c r="A277" s="847">
        <v>1</v>
      </c>
      <c r="B277" s="159" t="s">
        <v>1931</v>
      </c>
      <c r="C277" s="158">
        <v>26</v>
      </c>
      <c r="D277" s="158">
        <v>15</v>
      </c>
      <c r="E277" s="158">
        <v>7</v>
      </c>
      <c r="F277" s="158">
        <v>4</v>
      </c>
      <c r="G277" s="158">
        <v>58</v>
      </c>
      <c r="H277" s="158">
        <v>33</v>
      </c>
      <c r="I277" s="161">
        <v>52</v>
      </c>
      <c r="J277" s="383">
        <f t="shared" ref="J277:J291" si="41">D277+E277+F277</f>
        <v>26</v>
      </c>
      <c r="K277" s="383">
        <f t="shared" ref="K277:K291" si="42">D277*2+E277</f>
        <v>37</v>
      </c>
      <c r="L277" s="1135" t="s">
        <v>2608</v>
      </c>
      <c r="M277" s="1136"/>
      <c r="N277" s="1136"/>
      <c r="O277" s="1137"/>
      <c r="Q277" s="855" t="s">
        <v>1196</v>
      </c>
      <c r="R277" s="10"/>
      <c r="S277" s="2" t="s">
        <v>1602</v>
      </c>
      <c r="T277" s="2" t="s">
        <v>355</v>
      </c>
      <c r="U277" s="2" t="s">
        <v>1493</v>
      </c>
      <c r="V277" s="2" t="s">
        <v>1210</v>
      </c>
      <c r="W277" s="2" t="s">
        <v>355</v>
      </c>
      <c r="X277" s="2" t="s">
        <v>1207</v>
      </c>
      <c r="Y277" s="2" t="s">
        <v>844</v>
      </c>
      <c r="Z277" s="2" t="s">
        <v>1600</v>
      </c>
      <c r="AA277" s="2" t="s">
        <v>1602</v>
      </c>
      <c r="AB277" s="2" t="s">
        <v>1642</v>
      </c>
      <c r="AC277" s="2" t="s">
        <v>22</v>
      </c>
      <c r="AD277" s="2" t="s">
        <v>1210</v>
      </c>
      <c r="AE277" s="162" t="s">
        <v>1490</v>
      </c>
    </row>
    <row r="278" spans="1:31" ht="15" customHeight="1" x14ac:dyDescent="0.2">
      <c r="A278" s="848">
        <v>2</v>
      </c>
      <c r="B278" s="160" t="s">
        <v>2163</v>
      </c>
      <c r="C278" s="2">
        <v>26</v>
      </c>
      <c r="D278" s="2">
        <v>16</v>
      </c>
      <c r="E278" s="2">
        <v>4</v>
      </c>
      <c r="F278" s="2">
        <v>6</v>
      </c>
      <c r="G278" s="2">
        <v>60</v>
      </c>
      <c r="H278" s="2">
        <v>38</v>
      </c>
      <c r="I278" s="162">
        <v>52</v>
      </c>
      <c r="J278" s="383">
        <f t="shared" si="41"/>
        <v>26</v>
      </c>
      <c r="K278" s="383">
        <f t="shared" si="42"/>
        <v>36</v>
      </c>
      <c r="L278" s="1138"/>
      <c r="M278" s="1139"/>
      <c r="N278" s="1139"/>
      <c r="O278" s="1140"/>
      <c r="Q278" s="855" t="s">
        <v>902</v>
      </c>
      <c r="R278" s="2" t="s">
        <v>1491</v>
      </c>
      <c r="S278" s="10"/>
      <c r="T278" s="2" t="s">
        <v>844</v>
      </c>
      <c r="U278" s="2" t="s">
        <v>1602</v>
      </c>
      <c r="V278" s="2" t="s">
        <v>1795</v>
      </c>
      <c r="W278" s="2" t="s">
        <v>1541</v>
      </c>
      <c r="X278" s="2" t="s">
        <v>1488</v>
      </c>
      <c r="Y278" s="2" t="s">
        <v>1602</v>
      </c>
      <c r="Z278" s="2" t="s">
        <v>1600</v>
      </c>
      <c r="AA278" s="2" t="s">
        <v>1543</v>
      </c>
      <c r="AB278" s="2" t="s">
        <v>1642</v>
      </c>
      <c r="AC278" s="2" t="s">
        <v>1539</v>
      </c>
      <c r="AD278" s="2" t="s">
        <v>1603</v>
      </c>
      <c r="AE278" s="162" t="s">
        <v>1490</v>
      </c>
    </row>
    <row r="279" spans="1:31" ht="15" customHeight="1" x14ac:dyDescent="0.2">
      <c r="A279" s="848">
        <v>3</v>
      </c>
      <c r="B279" s="160" t="s">
        <v>1598</v>
      </c>
      <c r="C279" s="2">
        <v>26</v>
      </c>
      <c r="D279" s="2">
        <v>13</v>
      </c>
      <c r="E279" s="2">
        <v>6</v>
      </c>
      <c r="F279" s="2">
        <v>7</v>
      </c>
      <c r="G279" s="2">
        <v>63</v>
      </c>
      <c r="H279" s="2">
        <v>48</v>
      </c>
      <c r="I279" s="162">
        <v>45</v>
      </c>
      <c r="J279" s="383">
        <f t="shared" si="41"/>
        <v>26</v>
      </c>
      <c r="K279" s="383">
        <f t="shared" si="42"/>
        <v>32</v>
      </c>
      <c r="L279" s="1138"/>
      <c r="M279" s="1139"/>
      <c r="N279" s="1139"/>
      <c r="O279" s="1140"/>
      <c r="Q279" s="855" t="s">
        <v>1784</v>
      </c>
      <c r="R279" s="2" t="s">
        <v>1643</v>
      </c>
      <c r="S279" s="2" t="s">
        <v>1543</v>
      </c>
      <c r="T279" s="10"/>
      <c r="U279" s="2" t="s">
        <v>1539</v>
      </c>
      <c r="V279" s="2" t="s">
        <v>1642</v>
      </c>
      <c r="W279" s="2" t="s">
        <v>1495</v>
      </c>
      <c r="X279" s="2" t="s">
        <v>1541</v>
      </c>
      <c r="Y279" s="2" t="s">
        <v>1643</v>
      </c>
      <c r="Z279" s="2" t="s">
        <v>1488</v>
      </c>
      <c r="AA279" s="2" t="s">
        <v>1642</v>
      </c>
      <c r="AB279" s="2" t="s">
        <v>1488</v>
      </c>
      <c r="AC279" s="2" t="s">
        <v>1600</v>
      </c>
      <c r="AD279" s="2" t="s">
        <v>1646</v>
      </c>
      <c r="AE279" s="162" t="s">
        <v>1602</v>
      </c>
    </row>
    <row r="280" spans="1:31" ht="15" customHeight="1" x14ac:dyDescent="0.2">
      <c r="A280" s="848">
        <v>4</v>
      </c>
      <c r="B280" s="160" t="s">
        <v>761</v>
      </c>
      <c r="C280" s="2">
        <v>26</v>
      </c>
      <c r="D280" s="2">
        <v>13</v>
      </c>
      <c r="E280" s="2">
        <v>4</v>
      </c>
      <c r="F280" s="2">
        <v>9</v>
      </c>
      <c r="G280" s="2">
        <v>58</v>
      </c>
      <c r="H280" s="2">
        <v>46</v>
      </c>
      <c r="I280" s="162">
        <v>43</v>
      </c>
      <c r="J280" s="383">
        <f t="shared" si="41"/>
        <v>26</v>
      </c>
      <c r="K280" s="383">
        <f t="shared" si="42"/>
        <v>30</v>
      </c>
      <c r="L280" s="1138"/>
      <c r="M280" s="1139"/>
      <c r="N280" s="1139"/>
      <c r="O280" s="1140"/>
      <c r="Q280" s="855" t="s">
        <v>158</v>
      </c>
      <c r="R280" s="2" t="s">
        <v>1207</v>
      </c>
      <c r="S280" s="2" t="s">
        <v>20</v>
      </c>
      <c r="T280" s="2" t="s">
        <v>1494</v>
      </c>
      <c r="U280" s="10"/>
      <c r="V280" s="2" t="s">
        <v>1490</v>
      </c>
      <c r="W280" s="2" t="s">
        <v>1488</v>
      </c>
      <c r="X280" s="2" t="s">
        <v>1602</v>
      </c>
      <c r="Y280" s="2" t="s">
        <v>1489</v>
      </c>
      <c r="Z280" s="2" t="s">
        <v>1490</v>
      </c>
      <c r="AA280" s="2" t="s">
        <v>1489</v>
      </c>
      <c r="AB280" s="2" t="s">
        <v>1643</v>
      </c>
      <c r="AC280" s="2" t="s">
        <v>1490</v>
      </c>
      <c r="AD280" s="2" t="s">
        <v>32</v>
      </c>
      <c r="AE280" s="162" t="s">
        <v>1495</v>
      </c>
    </row>
    <row r="281" spans="1:31" ht="15" customHeight="1" x14ac:dyDescent="0.2">
      <c r="A281" s="848">
        <v>5</v>
      </c>
      <c r="B281" s="160" t="s">
        <v>2123</v>
      </c>
      <c r="C281" s="2">
        <v>26</v>
      </c>
      <c r="D281" s="2">
        <v>12</v>
      </c>
      <c r="E281" s="2">
        <v>5</v>
      </c>
      <c r="F281" s="2">
        <v>9</v>
      </c>
      <c r="G281" s="2">
        <v>55</v>
      </c>
      <c r="H281" s="2">
        <v>51</v>
      </c>
      <c r="I281" s="162">
        <v>41</v>
      </c>
      <c r="J281" s="383">
        <f t="shared" si="41"/>
        <v>26</v>
      </c>
      <c r="K281" s="383">
        <f t="shared" si="42"/>
        <v>29</v>
      </c>
      <c r="L281" s="1138"/>
      <c r="M281" s="1139"/>
      <c r="N281" s="1139"/>
      <c r="O281" s="1140"/>
      <c r="Q281" s="855" t="s">
        <v>511</v>
      </c>
      <c r="R281" s="2" t="s">
        <v>1893</v>
      </c>
      <c r="S281" s="2" t="s">
        <v>844</v>
      </c>
      <c r="T281" s="2" t="s">
        <v>1597</v>
      </c>
      <c r="U281" s="2" t="s">
        <v>1210</v>
      </c>
      <c r="V281" s="10"/>
      <c r="W281" s="2" t="s">
        <v>628</v>
      </c>
      <c r="X281" s="2" t="s">
        <v>1597</v>
      </c>
      <c r="Y281" s="2" t="s">
        <v>1643</v>
      </c>
      <c r="Z281" s="2" t="s">
        <v>844</v>
      </c>
      <c r="AA281" s="2" t="s">
        <v>1490</v>
      </c>
      <c r="AB281" s="2" t="s">
        <v>1653</v>
      </c>
      <c r="AC281" s="2" t="s">
        <v>1489</v>
      </c>
      <c r="AD281" s="2" t="s">
        <v>1539</v>
      </c>
      <c r="AE281" s="162" t="s">
        <v>1207</v>
      </c>
    </row>
    <row r="282" spans="1:31" ht="15" customHeight="1" x14ac:dyDescent="0.2">
      <c r="A282" s="848">
        <v>6</v>
      </c>
      <c r="B282" s="160" t="s">
        <v>767</v>
      </c>
      <c r="C282" s="2">
        <v>26</v>
      </c>
      <c r="D282" s="2">
        <v>11</v>
      </c>
      <c r="E282" s="2">
        <v>4</v>
      </c>
      <c r="F282" s="2">
        <v>11</v>
      </c>
      <c r="G282" s="2">
        <v>45</v>
      </c>
      <c r="H282" s="2">
        <v>45</v>
      </c>
      <c r="I282" s="162">
        <v>37</v>
      </c>
      <c r="J282" s="383">
        <f t="shared" si="41"/>
        <v>26</v>
      </c>
      <c r="K282" s="383">
        <f t="shared" si="42"/>
        <v>26</v>
      </c>
      <c r="L282" s="1138"/>
      <c r="M282" s="1139"/>
      <c r="N282" s="1139"/>
      <c r="O282" s="1140"/>
      <c r="Q282" s="855" t="s">
        <v>59</v>
      </c>
      <c r="R282" s="2" t="s">
        <v>1490</v>
      </c>
      <c r="S282" s="2" t="s">
        <v>1210</v>
      </c>
      <c r="T282" s="2" t="s">
        <v>1540</v>
      </c>
      <c r="U282" s="2" t="s">
        <v>628</v>
      </c>
      <c r="V282" s="2" t="s">
        <v>1493</v>
      </c>
      <c r="W282" s="10"/>
      <c r="X282" s="2" t="s">
        <v>1543</v>
      </c>
      <c r="Y282" s="2" t="s">
        <v>1494</v>
      </c>
      <c r="Z282" s="2" t="s">
        <v>844</v>
      </c>
      <c r="AA282" s="2" t="s">
        <v>1210</v>
      </c>
      <c r="AB282" s="2" t="s">
        <v>1490</v>
      </c>
      <c r="AC282" s="2" t="s">
        <v>1207</v>
      </c>
      <c r="AD282" s="2" t="s">
        <v>1597</v>
      </c>
      <c r="AE282" s="162" t="s">
        <v>1597</v>
      </c>
    </row>
    <row r="283" spans="1:31" ht="15" customHeight="1" x14ac:dyDescent="0.2">
      <c r="A283" s="848">
        <v>7</v>
      </c>
      <c r="B283" s="160" t="s">
        <v>1518</v>
      </c>
      <c r="C283" s="2">
        <v>26</v>
      </c>
      <c r="D283" s="2">
        <v>12</v>
      </c>
      <c r="E283" s="2">
        <v>0</v>
      </c>
      <c r="F283" s="2">
        <v>14</v>
      </c>
      <c r="G283" s="2">
        <v>43</v>
      </c>
      <c r="H283" s="2">
        <v>47</v>
      </c>
      <c r="I283" s="162">
        <v>36</v>
      </c>
      <c r="J283" s="383">
        <f t="shared" si="41"/>
        <v>26</v>
      </c>
      <c r="K283" s="383">
        <f t="shared" si="42"/>
        <v>24</v>
      </c>
      <c r="L283" s="1138"/>
      <c r="M283" s="1139"/>
      <c r="N283" s="1139"/>
      <c r="O283" s="1140"/>
      <c r="Q283" s="855" t="s">
        <v>1530</v>
      </c>
      <c r="R283" s="2" t="s">
        <v>1487</v>
      </c>
      <c r="S283" s="2" t="s">
        <v>1490</v>
      </c>
      <c r="T283" s="2" t="s">
        <v>1600</v>
      </c>
      <c r="U283" s="2" t="s">
        <v>375</v>
      </c>
      <c r="V283" s="2" t="s">
        <v>1599</v>
      </c>
      <c r="W283" s="2" t="s">
        <v>1602</v>
      </c>
      <c r="X283" s="10"/>
      <c r="Y283" s="2" t="s">
        <v>1541</v>
      </c>
      <c r="Z283" s="2" t="s">
        <v>1210</v>
      </c>
      <c r="AA283" s="2" t="s">
        <v>1795</v>
      </c>
      <c r="AB283" s="2" t="s">
        <v>1487</v>
      </c>
      <c r="AC283" s="2" t="s">
        <v>1490</v>
      </c>
      <c r="AD283" s="2" t="s">
        <v>1642</v>
      </c>
      <c r="AE283" s="162" t="s">
        <v>1599</v>
      </c>
    </row>
    <row r="284" spans="1:31" ht="15" customHeight="1" x14ac:dyDescent="0.2">
      <c r="A284" s="848">
        <v>8</v>
      </c>
      <c r="B284" s="160" t="s">
        <v>1200</v>
      </c>
      <c r="C284" s="2">
        <v>26</v>
      </c>
      <c r="D284" s="2">
        <v>10</v>
      </c>
      <c r="E284" s="2">
        <v>4</v>
      </c>
      <c r="F284" s="2">
        <v>12</v>
      </c>
      <c r="G284" s="2">
        <v>53</v>
      </c>
      <c r="H284" s="2">
        <v>49</v>
      </c>
      <c r="I284" s="162">
        <v>34</v>
      </c>
      <c r="J284" s="383">
        <f t="shared" si="41"/>
        <v>26</v>
      </c>
      <c r="K284" s="383">
        <f t="shared" si="42"/>
        <v>24</v>
      </c>
      <c r="L284" s="1138"/>
      <c r="M284" s="1139"/>
      <c r="N284" s="1139"/>
      <c r="O284" s="1140"/>
      <c r="Q284" s="855" t="s">
        <v>610</v>
      </c>
      <c r="R284" s="2" t="s">
        <v>1540</v>
      </c>
      <c r="S284" s="2" t="s">
        <v>1488</v>
      </c>
      <c r="T284" s="2" t="s">
        <v>1601</v>
      </c>
      <c r="U284" s="2" t="s">
        <v>1493</v>
      </c>
      <c r="V284" s="2" t="s">
        <v>1493</v>
      </c>
      <c r="W284" s="2" t="s">
        <v>1597</v>
      </c>
      <c r="X284" s="2" t="s">
        <v>844</v>
      </c>
      <c r="Y284" s="10"/>
      <c r="Z284" s="2" t="s">
        <v>844</v>
      </c>
      <c r="AA284" s="2" t="s">
        <v>355</v>
      </c>
      <c r="AB284" s="2" t="s">
        <v>1597</v>
      </c>
      <c r="AC284" s="2" t="s">
        <v>1602</v>
      </c>
      <c r="AD284" s="2" t="s">
        <v>1494</v>
      </c>
      <c r="AE284" s="162" t="s">
        <v>1210</v>
      </c>
    </row>
    <row r="285" spans="1:31" ht="15" customHeight="1" x14ac:dyDescent="0.2">
      <c r="A285" s="848">
        <v>9</v>
      </c>
      <c r="B285" s="160" t="s">
        <v>1139</v>
      </c>
      <c r="C285" s="2">
        <v>26</v>
      </c>
      <c r="D285" s="2">
        <v>9</v>
      </c>
      <c r="E285" s="2">
        <v>7</v>
      </c>
      <c r="F285" s="2">
        <v>10</v>
      </c>
      <c r="G285" s="2">
        <v>45</v>
      </c>
      <c r="H285" s="2">
        <v>47</v>
      </c>
      <c r="I285" s="162">
        <v>34</v>
      </c>
      <c r="J285" s="383">
        <f t="shared" si="41"/>
        <v>26</v>
      </c>
      <c r="K285" s="383">
        <f t="shared" si="42"/>
        <v>25</v>
      </c>
      <c r="L285" s="1138"/>
      <c r="M285" s="1139"/>
      <c r="N285" s="1139"/>
      <c r="O285" s="1140"/>
      <c r="Q285" s="855" t="s">
        <v>322</v>
      </c>
      <c r="R285" s="2" t="s">
        <v>1488</v>
      </c>
      <c r="S285" s="2" t="s">
        <v>1488</v>
      </c>
      <c r="T285" s="2" t="s">
        <v>1487</v>
      </c>
      <c r="U285" s="2" t="s">
        <v>1487</v>
      </c>
      <c r="V285" s="2" t="s">
        <v>1602</v>
      </c>
      <c r="W285" s="2" t="s">
        <v>1207</v>
      </c>
      <c r="X285" s="2" t="s">
        <v>1490</v>
      </c>
      <c r="Y285" s="2" t="s">
        <v>1487</v>
      </c>
      <c r="Z285" s="10"/>
      <c r="AA285" s="2" t="s">
        <v>1602</v>
      </c>
      <c r="AB285" s="2" t="s">
        <v>1493</v>
      </c>
      <c r="AC285" s="2" t="s">
        <v>355</v>
      </c>
      <c r="AD285" s="2" t="s">
        <v>1487</v>
      </c>
      <c r="AE285" s="162" t="s">
        <v>1599</v>
      </c>
    </row>
    <row r="286" spans="1:31" ht="15" customHeight="1" x14ac:dyDescent="0.2">
      <c r="A286" s="848">
        <v>10</v>
      </c>
      <c r="B286" s="160" t="s">
        <v>2062</v>
      </c>
      <c r="C286" s="2">
        <v>26</v>
      </c>
      <c r="D286" s="2">
        <v>10</v>
      </c>
      <c r="E286" s="2">
        <v>4</v>
      </c>
      <c r="F286" s="2">
        <v>12</v>
      </c>
      <c r="G286" s="2">
        <v>44</v>
      </c>
      <c r="H286" s="2">
        <v>49</v>
      </c>
      <c r="I286" s="162">
        <v>34</v>
      </c>
      <c r="J286" s="383">
        <f t="shared" si="41"/>
        <v>26</v>
      </c>
      <c r="K286" s="383">
        <f t="shared" si="42"/>
        <v>24</v>
      </c>
      <c r="L286" s="1138"/>
      <c r="M286" s="1139"/>
      <c r="N286" s="1139"/>
      <c r="O286" s="1140"/>
      <c r="Q286" s="855" t="s">
        <v>533</v>
      </c>
      <c r="R286" s="2" t="s">
        <v>1597</v>
      </c>
      <c r="S286" s="2" t="s">
        <v>1546</v>
      </c>
      <c r="T286" s="2" t="s">
        <v>1540</v>
      </c>
      <c r="U286" s="2" t="s">
        <v>1493</v>
      </c>
      <c r="V286" s="2" t="s">
        <v>1207</v>
      </c>
      <c r="W286" s="2" t="s">
        <v>1642</v>
      </c>
      <c r="X286" s="2" t="s">
        <v>1603</v>
      </c>
      <c r="Y286" s="2" t="s">
        <v>1597</v>
      </c>
      <c r="Z286" s="2" t="s">
        <v>1210</v>
      </c>
      <c r="AA286" s="10"/>
      <c r="AB286" s="2" t="s">
        <v>844</v>
      </c>
      <c r="AC286" s="2" t="s">
        <v>1489</v>
      </c>
      <c r="AD286" s="2" t="s">
        <v>104</v>
      </c>
      <c r="AE286" s="162" t="s">
        <v>844</v>
      </c>
    </row>
    <row r="287" spans="1:31" ht="15" customHeight="1" x14ac:dyDescent="0.2">
      <c r="A287" s="848">
        <v>11</v>
      </c>
      <c r="B287" s="160" t="s">
        <v>1808</v>
      </c>
      <c r="C287" s="2">
        <v>26</v>
      </c>
      <c r="D287" s="2">
        <v>10</v>
      </c>
      <c r="E287" s="2">
        <v>4</v>
      </c>
      <c r="F287" s="2">
        <v>12</v>
      </c>
      <c r="G287" s="2">
        <v>43</v>
      </c>
      <c r="H287" s="2">
        <v>61</v>
      </c>
      <c r="I287" s="162">
        <v>34</v>
      </c>
      <c r="J287" s="383">
        <f t="shared" si="41"/>
        <v>26</v>
      </c>
      <c r="K287" s="383">
        <f t="shared" si="42"/>
        <v>24</v>
      </c>
      <c r="L287" s="1138"/>
      <c r="M287" s="1139"/>
      <c r="N287" s="1139"/>
      <c r="O287" s="1140"/>
      <c r="Q287" s="855" t="s">
        <v>769</v>
      </c>
      <c r="R287" s="2" t="s">
        <v>1539</v>
      </c>
      <c r="S287" s="2" t="s">
        <v>1602</v>
      </c>
      <c r="T287" s="2" t="s">
        <v>844</v>
      </c>
      <c r="U287" s="2" t="s">
        <v>355</v>
      </c>
      <c r="V287" s="2" t="s">
        <v>1599</v>
      </c>
      <c r="W287" s="2" t="s">
        <v>1599</v>
      </c>
      <c r="X287" s="2" t="s">
        <v>1493</v>
      </c>
      <c r="Y287" s="2" t="s">
        <v>1210</v>
      </c>
      <c r="Z287" s="2" t="s">
        <v>1642</v>
      </c>
      <c r="AA287" s="2" t="s">
        <v>844</v>
      </c>
      <c r="AB287" s="10"/>
      <c r="AC287" s="2" t="s">
        <v>1599</v>
      </c>
      <c r="AD287" s="2" t="s">
        <v>1600</v>
      </c>
      <c r="AE287" s="162" t="s">
        <v>1642</v>
      </c>
    </row>
    <row r="288" spans="1:31" ht="15" customHeight="1" x14ac:dyDescent="0.2">
      <c r="A288" s="848">
        <v>12</v>
      </c>
      <c r="B288" s="160" t="s">
        <v>128</v>
      </c>
      <c r="C288" s="2">
        <v>26</v>
      </c>
      <c r="D288" s="2">
        <v>10</v>
      </c>
      <c r="E288" s="2">
        <v>3</v>
      </c>
      <c r="F288" s="2">
        <v>13</v>
      </c>
      <c r="G288" s="2">
        <v>35</v>
      </c>
      <c r="H288" s="2">
        <v>34</v>
      </c>
      <c r="I288" s="162">
        <v>33</v>
      </c>
      <c r="J288" s="383">
        <f t="shared" si="41"/>
        <v>26</v>
      </c>
      <c r="K288" s="383">
        <f t="shared" si="42"/>
        <v>23</v>
      </c>
      <c r="L288" s="1138"/>
      <c r="M288" s="1139"/>
      <c r="N288" s="1139"/>
      <c r="O288" s="1140"/>
      <c r="Q288" s="855" t="s">
        <v>2162</v>
      </c>
      <c r="R288" s="2" t="s">
        <v>1490</v>
      </c>
      <c r="S288" s="2" t="s">
        <v>1490</v>
      </c>
      <c r="T288" s="2" t="s">
        <v>844</v>
      </c>
      <c r="U288" s="2" t="s">
        <v>1601</v>
      </c>
      <c r="V288" s="2" t="s">
        <v>1795</v>
      </c>
      <c r="W288" s="2" t="s">
        <v>1600</v>
      </c>
      <c r="X288" s="2" t="s">
        <v>1210</v>
      </c>
      <c r="Y288" s="2" t="s">
        <v>844</v>
      </c>
      <c r="Z288" s="2" t="s">
        <v>844</v>
      </c>
      <c r="AA288" s="2" t="s">
        <v>1795</v>
      </c>
      <c r="AB288" s="2" t="s">
        <v>1488</v>
      </c>
      <c r="AC288" s="10"/>
      <c r="AD288" s="2" t="s">
        <v>1493</v>
      </c>
      <c r="AE288" s="162" t="s">
        <v>1540</v>
      </c>
    </row>
    <row r="289" spans="1:31" ht="15" customHeight="1" x14ac:dyDescent="0.2">
      <c r="A289" s="848">
        <v>13</v>
      </c>
      <c r="B289" s="160" t="s">
        <v>291</v>
      </c>
      <c r="C289" s="2">
        <v>26</v>
      </c>
      <c r="D289" s="2">
        <v>8</v>
      </c>
      <c r="E289" s="2">
        <v>9</v>
      </c>
      <c r="F289" s="2">
        <v>9</v>
      </c>
      <c r="G289" s="2">
        <v>48</v>
      </c>
      <c r="H289" s="2">
        <v>54</v>
      </c>
      <c r="I289" s="162">
        <v>33</v>
      </c>
      <c r="J289" s="383">
        <f t="shared" si="41"/>
        <v>26</v>
      </c>
      <c r="K289" s="383">
        <f t="shared" si="42"/>
        <v>25</v>
      </c>
      <c r="L289" s="1138"/>
      <c r="M289" s="1139"/>
      <c r="N289" s="1139"/>
      <c r="O289" s="1140"/>
      <c r="Q289" s="855" t="s">
        <v>153</v>
      </c>
      <c r="R289" s="2" t="s">
        <v>1643</v>
      </c>
      <c r="S289" s="2" t="s">
        <v>1600</v>
      </c>
      <c r="T289" s="2" t="s">
        <v>1493</v>
      </c>
      <c r="U289" s="2" t="s">
        <v>1487</v>
      </c>
      <c r="V289" s="2" t="s">
        <v>844</v>
      </c>
      <c r="W289" s="2" t="s">
        <v>1207</v>
      </c>
      <c r="X289" s="2" t="s">
        <v>1795</v>
      </c>
      <c r="Y289" s="2" t="s">
        <v>1642</v>
      </c>
      <c r="Z289" s="2" t="s">
        <v>1599</v>
      </c>
      <c r="AA289" s="2" t="s">
        <v>1540</v>
      </c>
      <c r="AB289" s="2" t="s">
        <v>1539</v>
      </c>
      <c r="AC289" s="2" t="s">
        <v>1490</v>
      </c>
      <c r="AD289" s="10"/>
      <c r="AE289" s="162" t="s">
        <v>1490</v>
      </c>
    </row>
    <row r="290" spans="1:31" ht="15" customHeight="1" thickBot="1" x14ac:dyDescent="0.25">
      <c r="A290" s="849">
        <v>14</v>
      </c>
      <c r="B290" s="163" t="s">
        <v>1700</v>
      </c>
      <c r="C290" s="3">
        <v>26</v>
      </c>
      <c r="D290" s="3">
        <v>2</v>
      </c>
      <c r="E290" s="3">
        <v>1</v>
      </c>
      <c r="F290" s="3">
        <v>23</v>
      </c>
      <c r="G290" s="3">
        <v>31</v>
      </c>
      <c r="H290" s="3">
        <v>79</v>
      </c>
      <c r="I290" s="164">
        <v>7</v>
      </c>
      <c r="J290" s="383">
        <f t="shared" si="41"/>
        <v>26</v>
      </c>
      <c r="K290" s="383">
        <f t="shared" si="42"/>
        <v>5</v>
      </c>
      <c r="L290" s="1141"/>
      <c r="M290" s="1142"/>
      <c r="N290" s="1142"/>
      <c r="O290" s="1143"/>
      <c r="Q290" s="850" t="s">
        <v>727</v>
      </c>
      <c r="R290" s="3" t="s">
        <v>1489</v>
      </c>
      <c r="S290" s="3" t="s">
        <v>844</v>
      </c>
      <c r="T290" s="3" t="s">
        <v>1540</v>
      </c>
      <c r="U290" s="3" t="s">
        <v>1207</v>
      </c>
      <c r="V290" s="3" t="s">
        <v>1493</v>
      </c>
      <c r="W290" s="3" t="s">
        <v>1539</v>
      </c>
      <c r="X290" s="3" t="s">
        <v>1600</v>
      </c>
      <c r="Y290" s="3" t="s">
        <v>1603</v>
      </c>
      <c r="Z290" s="3" t="s">
        <v>1600</v>
      </c>
      <c r="AA290" s="3" t="s">
        <v>1539</v>
      </c>
      <c r="AB290" s="3" t="s">
        <v>1210</v>
      </c>
      <c r="AC290" s="3" t="s">
        <v>355</v>
      </c>
      <c r="AD290" s="3" t="s">
        <v>1495</v>
      </c>
      <c r="AE290" s="15"/>
    </row>
    <row r="291" spans="1:31" ht="15" customHeight="1" x14ac:dyDescent="0.2">
      <c r="C291" s="383">
        <f>SUM(C277:C290)</f>
        <v>364</v>
      </c>
      <c r="D291" s="383">
        <f t="shared" ref="D291:I291" si="43">SUM(D277:D290)</f>
        <v>151</v>
      </c>
      <c r="E291" s="383">
        <f t="shared" si="43"/>
        <v>62</v>
      </c>
      <c r="F291" s="383">
        <f t="shared" si="43"/>
        <v>151</v>
      </c>
      <c r="G291" s="383">
        <f t="shared" si="43"/>
        <v>681</v>
      </c>
      <c r="H291" s="383">
        <f t="shared" si="43"/>
        <v>681</v>
      </c>
      <c r="I291" s="383">
        <f t="shared" si="43"/>
        <v>515</v>
      </c>
      <c r="J291" s="383">
        <f t="shared" si="41"/>
        <v>364</v>
      </c>
      <c r="K291" s="383">
        <f t="shared" si="42"/>
        <v>364</v>
      </c>
    </row>
    <row r="292" spans="1:31" ht="15" customHeight="1" thickBot="1" x14ac:dyDescent="0.25"/>
    <row r="293" spans="1:31" ht="15" customHeight="1" thickBot="1" x14ac:dyDescent="0.25">
      <c r="A293" s="1375" t="s">
        <v>2434</v>
      </c>
      <c r="B293" s="1376"/>
      <c r="C293" s="1376"/>
      <c r="D293" s="1376"/>
      <c r="E293" s="1376"/>
      <c r="F293" s="1377"/>
      <c r="G293" s="1378" t="s">
        <v>1698</v>
      </c>
      <c r="H293" s="1379"/>
      <c r="I293" s="1380"/>
      <c r="L293" s="952" t="s">
        <v>538</v>
      </c>
      <c r="M293" s="953"/>
      <c r="N293" s="953"/>
      <c r="O293" s="954"/>
    </row>
    <row r="294" spans="1:31" ht="15" customHeight="1" thickBot="1" x14ac:dyDescent="0.25">
      <c r="A294" s="753" t="s">
        <v>496</v>
      </c>
      <c r="B294" s="758" t="s">
        <v>497</v>
      </c>
      <c r="C294" s="759" t="s">
        <v>498</v>
      </c>
      <c r="D294" s="759" t="s">
        <v>499</v>
      </c>
      <c r="E294" s="759" t="s">
        <v>500</v>
      </c>
      <c r="F294" s="759" t="s">
        <v>501</v>
      </c>
      <c r="G294" s="760" t="s">
        <v>502</v>
      </c>
      <c r="H294" s="760" t="s">
        <v>503</v>
      </c>
      <c r="I294" s="761" t="s">
        <v>504</v>
      </c>
      <c r="L294" s="955"/>
      <c r="M294" s="956"/>
      <c r="N294" s="956"/>
      <c r="O294" s="957"/>
      <c r="Q294" s="165" t="s">
        <v>1699</v>
      </c>
      <c r="R294" s="837" t="s">
        <v>1615</v>
      </c>
      <c r="S294" s="837" t="s">
        <v>241</v>
      </c>
      <c r="T294" s="837" t="s">
        <v>1503</v>
      </c>
      <c r="U294" s="837" t="s">
        <v>500</v>
      </c>
      <c r="V294" s="837" t="s">
        <v>242</v>
      </c>
      <c r="W294" s="837" t="s">
        <v>436</v>
      </c>
      <c r="X294" s="837" t="s">
        <v>437</v>
      </c>
      <c r="Y294" s="837" t="s">
        <v>2089</v>
      </c>
      <c r="Z294" s="837" t="s">
        <v>1959</v>
      </c>
      <c r="AA294" s="837" t="s">
        <v>2090</v>
      </c>
      <c r="AB294" s="837" t="s">
        <v>1587</v>
      </c>
      <c r="AC294" s="838" t="s">
        <v>813</v>
      </c>
    </row>
    <row r="295" spans="1:31" ht="15" customHeight="1" x14ac:dyDescent="0.2">
      <c r="A295" s="754">
        <v>1</v>
      </c>
      <c r="B295" s="159" t="s">
        <v>2094</v>
      </c>
      <c r="C295" s="158">
        <v>22</v>
      </c>
      <c r="D295" s="158">
        <v>18</v>
      </c>
      <c r="E295" s="158">
        <v>1</v>
      </c>
      <c r="F295" s="158">
        <v>3</v>
      </c>
      <c r="G295" s="158">
        <v>56</v>
      </c>
      <c r="H295" s="158">
        <v>19</v>
      </c>
      <c r="I295" s="161">
        <v>55</v>
      </c>
      <c r="J295" s="383">
        <f>D295+E295+F295</f>
        <v>22</v>
      </c>
      <c r="K295" s="383">
        <f>D295*3+E295</f>
        <v>55</v>
      </c>
      <c r="L295" s="1135" t="s">
        <v>532</v>
      </c>
      <c r="M295" s="1136"/>
      <c r="N295" s="1136"/>
      <c r="O295" s="1137"/>
      <c r="Q295" s="858" t="s">
        <v>241</v>
      </c>
      <c r="R295" s="10"/>
      <c r="S295" s="2" t="s">
        <v>1494</v>
      </c>
      <c r="T295" s="2" t="s">
        <v>1601</v>
      </c>
      <c r="U295" s="2" t="s">
        <v>1546</v>
      </c>
      <c r="V295" s="2" t="s">
        <v>1490</v>
      </c>
      <c r="W295" s="2" t="s">
        <v>355</v>
      </c>
      <c r="X295" s="2" t="s">
        <v>1210</v>
      </c>
      <c r="Y295" s="2" t="s">
        <v>1540</v>
      </c>
      <c r="Z295" s="2" t="s">
        <v>1602</v>
      </c>
      <c r="AA295" s="2" t="s">
        <v>1597</v>
      </c>
      <c r="AB295" s="2" t="s">
        <v>1540</v>
      </c>
      <c r="AC295" s="162" t="s">
        <v>1600</v>
      </c>
    </row>
    <row r="296" spans="1:31" ht="15" customHeight="1" x14ac:dyDescent="0.2">
      <c r="A296" s="755">
        <v>2</v>
      </c>
      <c r="B296" s="160" t="s">
        <v>1548</v>
      </c>
      <c r="C296" s="2">
        <v>22</v>
      </c>
      <c r="D296" s="2">
        <v>17</v>
      </c>
      <c r="E296" s="2">
        <v>2</v>
      </c>
      <c r="F296" s="2">
        <v>3</v>
      </c>
      <c r="G296" s="2">
        <v>73</v>
      </c>
      <c r="H296" s="2">
        <v>31</v>
      </c>
      <c r="I296" s="162">
        <v>53</v>
      </c>
      <c r="J296" s="383">
        <f>D296+E296+F296</f>
        <v>22</v>
      </c>
      <c r="K296" s="383">
        <f t="shared" ref="K296:K306" si="44">D296*3+E296</f>
        <v>53</v>
      </c>
      <c r="L296" s="1138"/>
      <c r="M296" s="1139"/>
      <c r="N296" s="1139"/>
      <c r="O296" s="1140"/>
      <c r="Q296" s="858" t="s">
        <v>1615</v>
      </c>
      <c r="R296" s="2" t="s">
        <v>1489</v>
      </c>
      <c r="S296" s="10"/>
      <c r="T296" s="2" t="s">
        <v>1210</v>
      </c>
      <c r="U296" s="2" t="s">
        <v>1493</v>
      </c>
      <c r="V296" s="2" t="s">
        <v>1487</v>
      </c>
      <c r="W296" s="2" t="s">
        <v>1207</v>
      </c>
      <c r="X296" s="2" t="s">
        <v>1673</v>
      </c>
      <c r="Y296" s="2" t="s">
        <v>844</v>
      </c>
      <c r="Z296" s="2" t="s">
        <v>1602</v>
      </c>
      <c r="AA296" s="2" t="s">
        <v>355</v>
      </c>
      <c r="AB296" s="2" t="s">
        <v>1490</v>
      </c>
      <c r="AC296" s="162" t="s">
        <v>24</v>
      </c>
    </row>
    <row r="297" spans="1:31" ht="15" customHeight="1" x14ac:dyDescent="0.2">
      <c r="A297" s="755">
        <v>3</v>
      </c>
      <c r="B297" s="160" t="s">
        <v>1042</v>
      </c>
      <c r="C297" s="2">
        <v>22</v>
      </c>
      <c r="D297" s="2">
        <v>16</v>
      </c>
      <c r="E297" s="2">
        <v>3</v>
      </c>
      <c r="F297" s="2">
        <v>3</v>
      </c>
      <c r="G297" s="2">
        <v>74</v>
      </c>
      <c r="H297" s="2">
        <v>23</v>
      </c>
      <c r="I297" s="162">
        <v>51</v>
      </c>
      <c r="J297" s="383">
        <f>D297+E297+F297</f>
        <v>22</v>
      </c>
      <c r="K297" s="383">
        <f t="shared" si="44"/>
        <v>51</v>
      </c>
      <c r="L297" s="1138"/>
      <c r="M297" s="1139"/>
      <c r="N297" s="1139"/>
      <c r="O297" s="1140"/>
      <c r="Q297" s="858" t="s">
        <v>1503</v>
      </c>
      <c r="R297" s="2" t="s">
        <v>2035</v>
      </c>
      <c r="S297" s="2" t="s">
        <v>1495</v>
      </c>
      <c r="T297" s="10"/>
      <c r="U297" s="2" t="s">
        <v>1207</v>
      </c>
      <c r="V297" s="2" t="s">
        <v>1795</v>
      </c>
      <c r="W297" s="2" t="s">
        <v>1597</v>
      </c>
      <c r="X297" s="2" t="s">
        <v>1913</v>
      </c>
      <c r="Y297" s="2" t="s">
        <v>1207</v>
      </c>
      <c r="Z297" s="2" t="s">
        <v>1496</v>
      </c>
      <c r="AA297" s="2" t="s">
        <v>1490</v>
      </c>
      <c r="AB297" s="2" t="s">
        <v>1207</v>
      </c>
      <c r="AC297" s="162" t="s">
        <v>1495</v>
      </c>
    </row>
    <row r="298" spans="1:31" ht="15" customHeight="1" x14ac:dyDescent="0.2">
      <c r="A298" s="755">
        <v>4</v>
      </c>
      <c r="B298" s="160" t="s">
        <v>1094</v>
      </c>
      <c r="C298" s="2">
        <v>22</v>
      </c>
      <c r="D298" s="2">
        <v>15</v>
      </c>
      <c r="E298" s="2">
        <v>2</v>
      </c>
      <c r="F298" s="2">
        <v>5</v>
      </c>
      <c r="G298" s="2">
        <v>73</v>
      </c>
      <c r="H298" s="2">
        <v>24</v>
      </c>
      <c r="I298" s="162">
        <v>47</v>
      </c>
      <c r="J298" s="383">
        <f t="shared" ref="J298:J306" si="45">D298+E298+F298</f>
        <v>22</v>
      </c>
      <c r="K298" s="383">
        <f t="shared" si="44"/>
        <v>47</v>
      </c>
      <c r="L298" s="1138"/>
      <c r="M298" s="1139"/>
      <c r="N298" s="1139"/>
      <c r="O298" s="1140"/>
      <c r="Q298" s="858" t="s">
        <v>500</v>
      </c>
      <c r="R298" s="2" t="s">
        <v>1597</v>
      </c>
      <c r="S298" s="2" t="s">
        <v>1493</v>
      </c>
      <c r="T298" s="2" t="s">
        <v>1603</v>
      </c>
      <c r="U298" s="10"/>
      <c r="V298" s="2" t="s">
        <v>1489</v>
      </c>
      <c r="W298" s="2" t="s">
        <v>1210</v>
      </c>
      <c r="X298" s="2" t="s">
        <v>1496</v>
      </c>
      <c r="Y298" s="2" t="s">
        <v>1495</v>
      </c>
      <c r="Z298" s="2" t="s">
        <v>1643</v>
      </c>
      <c r="AA298" s="2" t="s">
        <v>1539</v>
      </c>
      <c r="AB298" s="2" t="s">
        <v>1701</v>
      </c>
      <c r="AC298" s="162" t="s">
        <v>1496</v>
      </c>
    </row>
    <row r="299" spans="1:31" ht="15" customHeight="1" x14ac:dyDescent="0.2">
      <c r="A299" s="755">
        <v>5</v>
      </c>
      <c r="B299" s="160" t="s">
        <v>2061</v>
      </c>
      <c r="C299" s="2">
        <v>22</v>
      </c>
      <c r="D299" s="2">
        <v>12</v>
      </c>
      <c r="E299" s="2">
        <v>3</v>
      </c>
      <c r="F299" s="2">
        <v>7</v>
      </c>
      <c r="G299" s="2">
        <v>63</v>
      </c>
      <c r="H299" s="2">
        <v>40</v>
      </c>
      <c r="I299" s="162">
        <v>39</v>
      </c>
      <c r="J299" s="383">
        <f t="shared" si="45"/>
        <v>22</v>
      </c>
      <c r="K299" s="383">
        <f t="shared" si="44"/>
        <v>39</v>
      </c>
      <c r="L299" s="1138"/>
      <c r="M299" s="1139"/>
      <c r="N299" s="1139"/>
      <c r="O299" s="1140"/>
      <c r="Q299" s="858" t="s">
        <v>242</v>
      </c>
      <c r="R299" s="2" t="s">
        <v>20</v>
      </c>
      <c r="S299" s="2" t="s">
        <v>1911</v>
      </c>
      <c r="T299" s="2" t="s">
        <v>23</v>
      </c>
      <c r="U299" s="2" t="s">
        <v>1675</v>
      </c>
      <c r="V299" s="10"/>
      <c r="W299" s="2" t="s">
        <v>1646</v>
      </c>
      <c r="X299" s="2" t="s">
        <v>1600</v>
      </c>
      <c r="Y299" s="2" t="s">
        <v>1493</v>
      </c>
      <c r="Z299" s="2" t="s">
        <v>1210</v>
      </c>
      <c r="AA299" s="2" t="s">
        <v>1642</v>
      </c>
      <c r="AB299" s="2" t="s">
        <v>1494</v>
      </c>
      <c r="AC299" s="162" t="s">
        <v>1207</v>
      </c>
    </row>
    <row r="300" spans="1:31" ht="15" customHeight="1" x14ac:dyDescent="0.2">
      <c r="A300" s="755">
        <v>6</v>
      </c>
      <c r="B300" s="160" t="s">
        <v>245</v>
      </c>
      <c r="C300" s="2">
        <v>22</v>
      </c>
      <c r="D300" s="2">
        <v>9</v>
      </c>
      <c r="E300" s="2">
        <v>3</v>
      </c>
      <c r="F300" s="2">
        <v>10</v>
      </c>
      <c r="G300" s="2">
        <v>58</v>
      </c>
      <c r="H300" s="2">
        <v>46</v>
      </c>
      <c r="I300" s="162">
        <v>30</v>
      </c>
      <c r="J300" s="383">
        <f t="shared" si="45"/>
        <v>22</v>
      </c>
      <c r="K300" s="383">
        <f t="shared" si="44"/>
        <v>30</v>
      </c>
      <c r="L300" s="1138"/>
      <c r="M300" s="1139"/>
      <c r="N300" s="1139"/>
      <c r="O300" s="1140"/>
      <c r="Q300" s="858" t="s">
        <v>436</v>
      </c>
      <c r="R300" s="2" t="s">
        <v>1603</v>
      </c>
      <c r="S300" s="2" t="s">
        <v>1645</v>
      </c>
      <c r="T300" s="2" t="s">
        <v>1540</v>
      </c>
      <c r="U300" s="2" t="s">
        <v>844</v>
      </c>
      <c r="V300" s="2" t="s">
        <v>1547</v>
      </c>
      <c r="W300" s="10"/>
      <c r="X300" s="2" t="s">
        <v>1493</v>
      </c>
      <c r="Y300" s="2" t="s">
        <v>1645</v>
      </c>
      <c r="Z300" s="2" t="s">
        <v>20</v>
      </c>
      <c r="AA300" s="2" t="s">
        <v>1546</v>
      </c>
      <c r="AB300" s="2" t="s">
        <v>1490</v>
      </c>
      <c r="AC300" s="162" t="s">
        <v>1642</v>
      </c>
    </row>
    <row r="301" spans="1:31" ht="15" customHeight="1" x14ac:dyDescent="0.2">
      <c r="A301" s="755">
        <v>7</v>
      </c>
      <c r="B301" s="160" t="s">
        <v>1589</v>
      </c>
      <c r="C301" s="2">
        <v>22</v>
      </c>
      <c r="D301" s="2">
        <v>9</v>
      </c>
      <c r="E301" s="2">
        <v>3</v>
      </c>
      <c r="F301" s="2">
        <v>10</v>
      </c>
      <c r="G301" s="2">
        <v>43</v>
      </c>
      <c r="H301" s="2">
        <v>40</v>
      </c>
      <c r="I301" s="162">
        <v>30</v>
      </c>
      <c r="J301" s="383">
        <f t="shared" si="45"/>
        <v>22</v>
      </c>
      <c r="K301" s="383">
        <f t="shared" si="44"/>
        <v>30</v>
      </c>
      <c r="L301" s="1138"/>
      <c r="M301" s="1139"/>
      <c r="N301" s="1139"/>
      <c r="O301" s="1140"/>
      <c r="Q301" s="858" t="s">
        <v>437</v>
      </c>
      <c r="R301" s="2" t="s">
        <v>1494</v>
      </c>
      <c r="S301" s="2" t="s">
        <v>1493</v>
      </c>
      <c r="T301" s="2" t="s">
        <v>1540</v>
      </c>
      <c r="U301" s="2" t="s">
        <v>195</v>
      </c>
      <c r="V301" s="2" t="s">
        <v>1207</v>
      </c>
      <c r="W301" s="2" t="s">
        <v>1210</v>
      </c>
      <c r="X301" s="10"/>
      <c r="Y301" s="2" t="s">
        <v>1493</v>
      </c>
      <c r="Z301" s="2" t="s">
        <v>1645</v>
      </c>
      <c r="AA301" s="2" t="s">
        <v>1600</v>
      </c>
      <c r="AB301" s="2" t="s">
        <v>1494</v>
      </c>
      <c r="AC301" s="162" t="s">
        <v>1602</v>
      </c>
    </row>
    <row r="302" spans="1:31" ht="15" customHeight="1" x14ac:dyDescent="0.2">
      <c r="A302" s="755">
        <v>8</v>
      </c>
      <c r="B302" s="160" t="s">
        <v>1497</v>
      </c>
      <c r="C302" s="2">
        <v>22</v>
      </c>
      <c r="D302" s="2">
        <v>7</v>
      </c>
      <c r="E302" s="2">
        <v>1</v>
      </c>
      <c r="F302" s="2">
        <v>14</v>
      </c>
      <c r="G302" s="2">
        <v>34</v>
      </c>
      <c r="H302" s="2">
        <v>54</v>
      </c>
      <c r="I302" s="162">
        <v>22</v>
      </c>
      <c r="J302" s="383">
        <f t="shared" si="45"/>
        <v>22</v>
      </c>
      <c r="K302" s="383">
        <f t="shared" si="44"/>
        <v>22</v>
      </c>
      <c r="L302" s="1138"/>
      <c r="M302" s="1139"/>
      <c r="N302" s="1139"/>
      <c r="O302" s="1140"/>
      <c r="Q302" s="858" t="s">
        <v>2089</v>
      </c>
      <c r="R302" s="2" t="s">
        <v>1543</v>
      </c>
      <c r="S302" s="2" t="s">
        <v>1644</v>
      </c>
      <c r="T302" s="2" t="s">
        <v>844</v>
      </c>
      <c r="U302" s="2" t="s">
        <v>1210</v>
      </c>
      <c r="V302" s="2" t="s">
        <v>1539</v>
      </c>
      <c r="W302" s="2" t="s">
        <v>1797</v>
      </c>
      <c r="X302" s="2" t="s">
        <v>1539</v>
      </c>
      <c r="Y302" s="10"/>
      <c r="Z302" s="2" t="s">
        <v>1495</v>
      </c>
      <c r="AA302" s="2" t="s">
        <v>1210</v>
      </c>
      <c r="AB302" s="2" t="s">
        <v>1490</v>
      </c>
      <c r="AC302" s="162" t="s">
        <v>1489</v>
      </c>
    </row>
    <row r="303" spans="1:31" ht="15" customHeight="1" x14ac:dyDescent="0.2">
      <c r="A303" s="755">
        <v>9</v>
      </c>
      <c r="B303" s="160" t="s">
        <v>244</v>
      </c>
      <c r="C303" s="2">
        <v>22</v>
      </c>
      <c r="D303" s="2">
        <v>5</v>
      </c>
      <c r="E303" s="2">
        <v>2</v>
      </c>
      <c r="F303" s="2">
        <v>15</v>
      </c>
      <c r="G303" s="2">
        <v>26</v>
      </c>
      <c r="H303" s="2">
        <v>77</v>
      </c>
      <c r="I303" s="162">
        <v>17</v>
      </c>
      <c r="J303" s="383">
        <f t="shared" si="45"/>
        <v>22</v>
      </c>
      <c r="K303" s="383">
        <f t="shared" si="44"/>
        <v>17</v>
      </c>
      <c r="L303" s="1138"/>
      <c r="M303" s="1139"/>
      <c r="N303" s="1139"/>
      <c r="O303" s="1140"/>
      <c r="Q303" s="858" t="s">
        <v>1959</v>
      </c>
      <c r="R303" s="2" t="s">
        <v>1490</v>
      </c>
      <c r="S303" s="2" t="s">
        <v>1487</v>
      </c>
      <c r="T303" s="2" t="s">
        <v>1494</v>
      </c>
      <c r="U303" s="2" t="s">
        <v>1601</v>
      </c>
      <c r="V303" s="2" t="s">
        <v>1597</v>
      </c>
      <c r="W303" s="2" t="s">
        <v>844</v>
      </c>
      <c r="X303" s="2" t="s">
        <v>1602</v>
      </c>
      <c r="Y303" s="2" t="s">
        <v>628</v>
      </c>
      <c r="Z303" s="10"/>
      <c r="AA303" s="2" t="s">
        <v>844</v>
      </c>
      <c r="AB303" s="2" t="s">
        <v>1546</v>
      </c>
      <c r="AC303" s="162" t="s">
        <v>1210</v>
      </c>
    </row>
    <row r="304" spans="1:31" ht="15" customHeight="1" x14ac:dyDescent="0.2">
      <c r="A304" s="755">
        <v>10</v>
      </c>
      <c r="B304" s="160" t="s">
        <v>616</v>
      </c>
      <c r="C304" s="2">
        <v>22</v>
      </c>
      <c r="D304" s="2">
        <v>4</v>
      </c>
      <c r="E304" s="2">
        <v>2</v>
      </c>
      <c r="F304" s="2">
        <v>16</v>
      </c>
      <c r="G304" s="2">
        <v>30</v>
      </c>
      <c r="H304" s="2">
        <v>91</v>
      </c>
      <c r="I304" s="162">
        <v>14</v>
      </c>
      <c r="J304" s="383">
        <f t="shared" si="45"/>
        <v>22</v>
      </c>
      <c r="K304" s="383">
        <f t="shared" si="44"/>
        <v>14</v>
      </c>
      <c r="L304" s="1138"/>
      <c r="M304" s="1139"/>
      <c r="N304" s="1139"/>
      <c r="O304" s="1140"/>
      <c r="Q304" s="858" t="s">
        <v>2090</v>
      </c>
      <c r="R304" s="2" t="s">
        <v>1797</v>
      </c>
      <c r="S304" s="2" t="s">
        <v>1493</v>
      </c>
      <c r="T304" s="2" t="s">
        <v>844</v>
      </c>
      <c r="U304" s="2" t="s">
        <v>1210</v>
      </c>
      <c r="V304" s="2" t="s">
        <v>1642</v>
      </c>
      <c r="W304" s="2" t="s">
        <v>1496</v>
      </c>
      <c r="X304" s="2" t="s">
        <v>1602</v>
      </c>
      <c r="Y304" s="2" t="s">
        <v>1601</v>
      </c>
      <c r="Z304" s="2" t="s">
        <v>1488</v>
      </c>
      <c r="AA304" s="10"/>
      <c r="AB304" s="2" t="s">
        <v>1646</v>
      </c>
      <c r="AC304" s="162" t="s">
        <v>1495</v>
      </c>
    </row>
    <row r="305" spans="1:31" ht="15" customHeight="1" x14ac:dyDescent="0.2">
      <c r="A305" s="755">
        <v>11</v>
      </c>
      <c r="B305" s="160" t="s">
        <v>2204</v>
      </c>
      <c r="C305" s="2">
        <v>22</v>
      </c>
      <c r="D305" s="2">
        <v>3</v>
      </c>
      <c r="E305" s="2">
        <v>4</v>
      </c>
      <c r="F305" s="2">
        <v>15</v>
      </c>
      <c r="G305" s="2">
        <v>27</v>
      </c>
      <c r="H305" s="2">
        <v>74</v>
      </c>
      <c r="I305" s="162">
        <v>13</v>
      </c>
      <c r="J305" s="383">
        <f t="shared" si="45"/>
        <v>22</v>
      </c>
      <c r="K305" s="383">
        <f t="shared" si="44"/>
        <v>13</v>
      </c>
      <c r="L305" s="1138"/>
      <c r="M305" s="1139"/>
      <c r="N305" s="1139"/>
      <c r="O305" s="1140"/>
      <c r="Q305" s="858" t="s">
        <v>1587</v>
      </c>
      <c r="R305" s="2" t="s">
        <v>1210</v>
      </c>
      <c r="S305" s="2" t="s">
        <v>23</v>
      </c>
      <c r="T305" s="2" t="s">
        <v>844</v>
      </c>
      <c r="U305" s="2" t="s">
        <v>1600</v>
      </c>
      <c r="V305" s="2" t="s">
        <v>1487</v>
      </c>
      <c r="W305" s="2" t="s">
        <v>1491</v>
      </c>
      <c r="X305" s="2" t="s">
        <v>1207</v>
      </c>
      <c r="Y305" s="2" t="s">
        <v>1600</v>
      </c>
      <c r="Z305" s="2" t="s">
        <v>1602</v>
      </c>
      <c r="AA305" s="2" t="s">
        <v>1493</v>
      </c>
      <c r="AB305" s="10"/>
      <c r="AC305" s="162" t="s">
        <v>1543</v>
      </c>
    </row>
    <row r="306" spans="1:31" ht="15" customHeight="1" thickBot="1" x14ac:dyDescent="0.25">
      <c r="A306" s="756">
        <v>12</v>
      </c>
      <c r="B306" s="163" t="s">
        <v>2093</v>
      </c>
      <c r="C306" s="3">
        <v>22</v>
      </c>
      <c r="D306" s="3">
        <v>3</v>
      </c>
      <c r="E306" s="3">
        <v>2</v>
      </c>
      <c r="F306" s="3">
        <v>17</v>
      </c>
      <c r="G306" s="3">
        <v>31</v>
      </c>
      <c r="H306" s="3">
        <v>69</v>
      </c>
      <c r="I306" s="164">
        <v>11</v>
      </c>
      <c r="J306" s="383">
        <f t="shared" si="45"/>
        <v>22</v>
      </c>
      <c r="K306" s="383">
        <f t="shared" si="44"/>
        <v>11</v>
      </c>
      <c r="L306" s="1141"/>
      <c r="M306" s="1142"/>
      <c r="N306" s="1142"/>
      <c r="O306" s="1143"/>
      <c r="Q306" s="753" t="s">
        <v>813</v>
      </c>
      <c r="R306" s="3" t="s">
        <v>628</v>
      </c>
      <c r="S306" s="3" t="s">
        <v>1624</v>
      </c>
      <c r="T306" s="3" t="s">
        <v>1546</v>
      </c>
      <c r="U306" s="3" t="s">
        <v>1644</v>
      </c>
      <c r="V306" s="3" t="s">
        <v>1540</v>
      </c>
      <c r="W306" s="3" t="s">
        <v>1539</v>
      </c>
      <c r="X306" s="3" t="s">
        <v>1600</v>
      </c>
      <c r="Y306" s="3" t="s">
        <v>1546</v>
      </c>
      <c r="Z306" s="3" t="s">
        <v>1488</v>
      </c>
      <c r="AA306" s="3" t="s">
        <v>1494</v>
      </c>
      <c r="AB306" s="3" t="s">
        <v>1207</v>
      </c>
      <c r="AC306" s="15"/>
    </row>
    <row r="307" spans="1:31" ht="15" customHeight="1" x14ac:dyDescent="0.2">
      <c r="C307" s="383">
        <f t="shared" ref="C307:I307" si="46">SUM(C295:C306)</f>
        <v>264</v>
      </c>
      <c r="D307" s="383">
        <f t="shared" si="46"/>
        <v>118</v>
      </c>
      <c r="E307" s="383">
        <f t="shared" si="46"/>
        <v>28</v>
      </c>
      <c r="F307" s="383">
        <f t="shared" si="46"/>
        <v>118</v>
      </c>
      <c r="G307" s="383">
        <f t="shared" si="46"/>
        <v>588</v>
      </c>
      <c r="H307" s="383">
        <f t="shared" si="46"/>
        <v>588</v>
      </c>
      <c r="I307" s="383">
        <f t="shared" si="46"/>
        <v>382</v>
      </c>
      <c r="J307" s="383">
        <f>D307+E307+F307</f>
        <v>264</v>
      </c>
      <c r="K307" s="383">
        <f>D307*3+E307</f>
        <v>382</v>
      </c>
    </row>
    <row r="308" spans="1:31" ht="15" customHeight="1" thickBot="1" x14ac:dyDescent="0.25"/>
    <row r="309" spans="1:31" ht="15" customHeight="1" thickBot="1" x14ac:dyDescent="0.25">
      <c r="A309" s="1389" t="s">
        <v>2435</v>
      </c>
      <c r="B309" s="1390"/>
      <c r="C309" s="1390"/>
      <c r="D309" s="1390"/>
      <c r="E309" s="1390"/>
      <c r="F309" s="1391"/>
      <c r="G309" s="1386" t="s">
        <v>1698</v>
      </c>
      <c r="H309" s="1387"/>
      <c r="I309" s="1388"/>
      <c r="L309" s="952" t="s">
        <v>538</v>
      </c>
      <c r="M309" s="953"/>
      <c r="N309" s="953"/>
      <c r="O309" s="954"/>
    </row>
    <row r="310" spans="1:31" ht="15" customHeight="1" thickBot="1" x14ac:dyDescent="0.25">
      <c r="A310" s="741" t="s">
        <v>496</v>
      </c>
      <c r="B310" s="747" t="s">
        <v>497</v>
      </c>
      <c r="C310" s="748" t="s">
        <v>498</v>
      </c>
      <c r="D310" s="748" t="s">
        <v>499</v>
      </c>
      <c r="E310" s="748" t="s">
        <v>500</v>
      </c>
      <c r="F310" s="748" t="s">
        <v>501</v>
      </c>
      <c r="G310" s="749" t="s">
        <v>502</v>
      </c>
      <c r="H310" s="749" t="s">
        <v>503</v>
      </c>
      <c r="I310" s="750" t="s">
        <v>504</v>
      </c>
      <c r="L310" s="955"/>
      <c r="M310" s="956"/>
      <c r="N310" s="956"/>
      <c r="O310" s="957"/>
      <c r="Q310" s="165" t="s">
        <v>1699</v>
      </c>
      <c r="R310" s="836" t="s">
        <v>716</v>
      </c>
      <c r="S310" s="836" t="s">
        <v>541</v>
      </c>
      <c r="T310" s="836" t="s">
        <v>901</v>
      </c>
      <c r="U310" s="836" t="s">
        <v>500</v>
      </c>
      <c r="V310" s="836" t="s">
        <v>700</v>
      </c>
      <c r="W310" s="836" t="s">
        <v>511</v>
      </c>
      <c r="X310" s="836" t="s">
        <v>514</v>
      </c>
      <c r="Y310" s="836" t="s">
        <v>591</v>
      </c>
      <c r="Z310" s="836" t="s">
        <v>2136</v>
      </c>
      <c r="AA310" s="836" t="s">
        <v>704</v>
      </c>
      <c r="AB310" s="836" t="s">
        <v>1313</v>
      </c>
      <c r="AC310" s="836" t="s">
        <v>547</v>
      </c>
      <c r="AD310" s="836" t="s">
        <v>1306</v>
      </c>
      <c r="AE310" s="860" t="s">
        <v>1214</v>
      </c>
    </row>
    <row r="311" spans="1:31" ht="15" customHeight="1" x14ac:dyDescent="0.2">
      <c r="A311" s="746">
        <v>1</v>
      </c>
      <c r="B311" s="159" t="s">
        <v>711</v>
      </c>
      <c r="C311" s="158">
        <v>26</v>
      </c>
      <c r="D311" s="158">
        <v>20</v>
      </c>
      <c r="E311" s="158">
        <v>3</v>
      </c>
      <c r="F311" s="158">
        <v>3</v>
      </c>
      <c r="G311" s="158">
        <v>63</v>
      </c>
      <c r="H311" s="158">
        <v>26</v>
      </c>
      <c r="I311" s="161">
        <v>63</v>
      </c>
      <c r="J311" s="383">
        <f t="shared" ref="J311:J325" si="47">D311+E311+F311</f>
        <v>26</v>
      </c>
      <c r="K311" s="383">
        <f t="shared" ref="K311:K325" si="48">D311*3+E311</f>
        <v>63</v>
      </c>
      <c r="L311" s="1135" t="s">
        <v>532</v>
      </c>
      <c r="M311" s="1136"/>
      <c r="N311" s="1136"/>
      <c r="O311" s="1137"/>
      <c r="Q311" s="859" t="s">
        <v>716</v>
      </c>
      <c r="R311" s="10"/>
      <c r="S311" s="2" t="s">
        <v>1546</v>
      </c>
      <c r="T311" s="2" t="s">
        <v>844</v>
      </c>
      <c r="U311" s="2" t="s">
        <v>1487</v>
      </c>
      <c r="V311" s="2" t="s">
        <v>1488</v>
      </c>
      <c r="W311" s="2" t="s">
        <v>1210</v>
      </c>
      <c r="X311" s="2" t="s">
        <v>1487</v>
      </c>
      <c r="Y311" s="2" t="s">
        <v>1495</v>
      </c>
      <c r="Z311" s="2" t="s">
        <v>1490</v>
      </c>
      <c r="AA311" s="2" t="s">
        <v>1207</v>
      </c>
      <c r="AB311" s="2" t="s">
        <v>1599</v>
      </c>
      <c r="AC311" s="2" t="s">
        <v>1490</v>
      </c>
      <c r="AD311" s="2" t="s">
        <v>1494</v>
      </c>
      <c r="AE311" s="162" t="s">
        <v>1210</v>
      </c>
    </row>
    <row r="312" spans="1:31" ht="15" customHeight="1" x14ac:dyDescent="0.2">
      <c r="A312" s="744">
        <v>2</v>
      </c>
      <c r="B312" s="160" t="s">
        <v>42</v>
      </c>
      <c r="C312" s="2">
        <v>26</v>
      </c>
      <c r="D312" s="2">
        <v>18</v>
      </c>
      <c r="E312" s="2">
        <v>1</v>
      </c>
      <c r="F312" s="2">
        <v>7</v>
      </c>
      <c r="G312" s="2">
        <v>71</v>
      </c>
      <c r="H312" s="2">
        <v>41</v>
      </c>
      <c r="I312" s="162">
        <v>55</v>
      </c>
      <c r="J312" s="383">
        <f t="shared" si="47"/>
        <v>26</v>
      </c>
      <c r="K312" s="383">
        <f t="shared" si="48"/>
        <v>55</v>
      </c>
      <c r="L312" s="1138"/>
      <c r="M312" s="1139"/>
      <c r="N312" s="1139"/>
      <c r="O312" s="1140"/>
      <c r="Q312" s="859" t="s">
        <v>541</v>
      </c>
      <c r="R312" s="2" t="s">
        <v>1487</v>
      </c>
      <c r="S312" s="10"/>
      <c r="T312" s="2" t="s">
        <v>1600</v>
      </c>
      <c r="U312" s="2" t="s">
        <v>1493</v>
      </c>
      <c r="V312" s="2" t="s">
        <v>1487</v>
      </c>
      <c r="W312" s="2" t="s">
        <v>1495</v>
      </c>
      <c r="X312" s="2" t="s">
        <v>1597</v>
      </c>
      <c r="Y312" s="2" t="s">
        <v>1646</v>
      </c>
      <c r="Z312" s="2" t="s">
        <v>844</v>
      </c>
      <c r="AA312" s="2" t="s">
        <v>1644</v>
      </c>
      <c r="AB312" s="2" t="s">
        <v>1642</v>
      </c>
      <c r="AC312" s="2" t="s">
        <v>1494</v>
      </c>
      <c r="AD312" s="2" t="s">
        <v>1490</v>
      </c>
      <c r="AE312" s="162" t="s">
        <v>1539</v>
      </c>
    </row>
    <row r="313" spans="1:31" ht="15" customHeight="1" x14ac:dyDescent="0.2">
      <c r="A313" s="744">
        <v>3</v>
      </c>
      <c r="B313" s="160" t="s">
        <v>2170</v>
      </c>
      <c r="C313" s="2">
        <v>26</v>
      </c>
      <c r="D313" s="2">
        <v>17</v>
      </c>
      <c r="E313" s="2">
        <v>4</v>
      </c>
      <c r="F313" s="2">
        <v>5</v>
      </c>
      <c r="G313" s="2">
        <v>60</v>
      </c>
      <c r="H313" s="2">
        <v>36</v>
      </c>
      <c r="I313" s="162">
        <v>55</v>
      </c>
      <c r="J313" s="383">
        <f t="shared" si="47"/>
        <v>26</v>
      </c>
      <c r="K313" s="383">
        <f t="shared" si="48"/>
        <v>55</v>
      </c>
      <c r="L313" s="1138"/>
      <c r="M313" s="1139"/>
      <c r="N313" s="1139"/>
      <c r="O313" s="1140"/>
      <c r="Q313" s="859" t="s">
        <v>901</v>
      </c>
      <c r="R313" s="2" t="s">
        <v>1490</v>
      </c>
      <c r="S313" s="2" t="s">
        <v>1539</v>
      </c>
      <c r="T313" s="10"/>
      <c r="U313" s="2" t="s">
        <v>1210</v>
      </c>
      <c r="V313" s="2" t="s">
        <v>1488</v>
      </c>
      <c r="W313" s="2" t="s">
        <v>1488</v>
      </c>
      <c r="X313" s="2" t="s">
        <v>1493</v>
      </c>
      <c r="Y313" s="2" t="s">
        <v>1646</v>
      </c>
      <c r="Z313" s="2" t="s">
        <v>1210</v>
      </c>
      <c r="AA313" s="2" t="s">
        <v>1210</v>
      </c>
      <c r="AB313" s="2" t="s">
        <v>1210</v>
      </c>
      <c r="AC313" s="2" t="s">
        <v>1487</v>
      </c>
      <c r="AD313" s="2" t="s">
        <v>1597</v>
      </c>
      <c r="AE313" s="162" t="s">
        <v>844</v>
      </c>
    </row>
    <row r="314" spans="1:31" ht="15" customHeight="1" x14ac:dyDescent="0.2">
      <c r="A314" s="744">
        <v>4</v>
      </c>
      <c r="B314" s="160" t="s">
        <v>819</v>
      </c>
      <c r="C314" s="2">
        <v>26</v>
      </c>
      <c r="D314" s="2">
        <v>12</v>
      </c>
      <c r="E314" s="2">
        <v>1</v>
      </c>
      <c r="F314" s="2">
        <v>13</v>
      </c>
      <c r="G314" s="2">
        <v>46</v>
      </c>
      <c r="H314" s="2">
        <v>39</v>
      </c>
      <c r="I314" s="162">
        <v>37</v>
      </c>
      <c r="J314" s="383">
        <f t="shared" si="47"/>
        <v>26</v>
      </c>
      <c r="K314" s="383">
        <f t="shared" si="48"/>
        <v>37</v>
      </c>
      <c r="L314" s="1138"/>
      <c r="M314" s="1139"/>
      <c r="N314" s="1139"/>
      <c r="O314" s="1140"/>
      <c r="Q314" s="859" t="s">
        <v>500</v>
      </c>
      <c r="R314" s="2" t="s">
        <v>1487</v>
      </c>
      <c r="S314" s="2" t="s">
        <v>1210</v>
      </c>
      <c r="T314" s="2" t="s">
        <v>1602</v>
      </c>
      <c r="U314" s="10"/>
      <c r="V314" s="2" t="s">
        <v>1495</v>
      </c>
      <c r="W314" s="2" t="s">
        <v>1494</v>
      </c>
      <c r="X314" s="2" t="s">
        <v>1641</v>
      </c>
      <c r="Y314" s="2" t="s">
        <v>1490</v>
      </c>
      <c r="Z314" s="2" t="s">
        <v>1602</v>
      </c>
      <c r="AA314" s="2" t="s">
        <v>844</v>
      </c>
      <c r="AB314" s="2" t="s">
        <v>844</v>
      </c>
      <c r="AC314" s="2" t="s">
        <v>1493</v>
      </c>
      <c r="AD314" s="2" t="s">
        <v>844</v>
      </c>
      <c r="AE314" s="162" t="s">
        <v>844</v>
      </c>
    </row>
    <row r="315" spans="1:31" ht="15" customHeight="1" x14ac:dyDescent="0.2">
      <c r="A315" s="744">
        <v>5</v>
      </c>
      <c r="B315" s="160" t="s">
        <v>554</v>
      </c>
      <c r="C315" s="2">
        <v>26</v>
      </c>
      <c r="D315" s="2">
        <v>11</v>
      </c>
      <c r="E315" s="2">
        <v>3</v>
      </c>
      <c r="F315" s="2">
        <v>12</v>
      </c>
      <c r="G315" s="2">
        <v>42</v>
      </c>
      <c r="H315" s="2">
        <v>49</v>
      </c>
      <c r="I315" s="162">
        <v>36</v>
      </c>
      <c r="J315" s="383">
        <f t="shared" si="47"/>
        <v>26</v>
      </c>
      <c r="K315" s="383">
        <f t="shared" si="48"/>
        <v>36</v>
      </c>
      <c r="L315" s="1138"/>
      <c r="M315" s="1139"/>
      <c r="N315" s="1139"/>
      <c r="O315" s="1140"/>
      <c r="Q315" s="859" t="s">
        <v>700</v>
      </c>
      <c r="R315" s="2" t="s">
        <v>844</v>
      </c>
      <c r="S315" s="2" t="s">
        <v>1494</v>
      </c>
      <c r="T315" s="2" t="s">
        <v>1600</v>
      </c>
      <c r="U315" s="2" t="s">
        <v>1540</v>
      </c>
      <c r="V315" s="10"/>
      <c r="W315" s="2" t="s">
        <v>844</v>
      </c>
      <c r="X315" s="2" t="s">
        <v>844</v>
      </c>
      <c r="Y315" s="2" t="s">
        <v>1642</v>
      </c>
      <c r="Z315" s="2" t="s">
        <v>1489</v>
      </c>
      <c r="AA315" s="2" t="s">
        <v>1490</v>
      </c>
      <c r="AB315" s="2" t="s">
        <v>1540</v>
      </c>
      <c r="AC315" s="2" t="s">
        <v>628</v>
      </c>
      <c r="AD315" s="2" t="s">
        <v>1494</v>
      </c>
      <c r="AE315" s="162" t="s">
        <v>1795</v>
      </c>
    </row>
    <row r="316" spans="1:31" ht="15" customHeight="1" x14ac:dyDescent="0.2">
      <c r="A316" s="744">
        <v>6</v>
      </c>
      <c r="B316" s="160" t="s">
        <v>2138</v>
      </c>
      <c r="C316" s="2">
        <v>26</v>
      </c>
      <c r="D316" s="2">
        <v>10</v>
      </c>
      <c r="E316" s="2">
        <v>4</v>
      </c>
      <c r="F316" s="2">
        <v>12</v>
      </c>
      <c r="G316" s="2">
        <v>45</v>
      </c>
      <c r="H316" s="2">
        <v>52</v>
      </c>
      <c r="I316" s="162">
        <v>34</v>
      </c>
      <c r="J316" s="383">
        <f t="shared" si="47"/>
        <v>26</v>
      </c>
      <c r="K316" s="383">
        <f t="shared" si="48"/>
        <v>34</v>
      </c>
      <c r="L316" s="1138"/>
      <c r="M316" s="1139"/>
      <c r="N316" s="1139"/>
      <c r="O316" s="1140"/>
      <c r="Q316" s="859" t="s">
        <v>511</v>
      </c>
      <c r="R316" s="2" t="s">
        <v>844</v>
      </c>
      <c r="S316" s="2" t="s">
        <v>1487</v>
      </c>
      <c r="T316" s="2" t="s">
        <v>844</v>
      </c>
      <c r="U316" s="2" t="s">
        <v>844</v>
      </c>
      <c r="V316" s="2" t="s">
        <v>1602</v>
      </c>
      <c r="W316" s="10"/>
      <c r="X316" s="2" t="s">
        <v>1597</v>
      </c>
      <c r="Y316" s="2" t="s">
        <v>1490</v>
      </c>
      <c r="Z316" s="2" t="s">
        <v>1493</v>
      </c>
      <c r="AA316" s="2" t="s">
        <v>1601</v>
      </c>
      <c r="AB316" s="2" t="s">
        <v>1487</v>
      </c>
      <c r="AC316" s="2" t="s">
        <v>844</v>
      </c>
      <c r="AD316" s="2" t="s">
        <v>1547</v>
      </c>
      <c r="AE316" s="162" t="s">
        <v>1597</v>
      </c>
    </row>
    <row r="317" spans="1:31" ht="15" customHeight="1" x14ac:dyDescent="0.2">
      <c r="A317" s="744">
        <v>7</v>
      </c>
      <c r="B317" s="160" t="s">
        <v>737</v>
      </c>
      <c r="C317" s="2">
        <v>26</v>
      </c>
      <c r="D317" s="2">
        <v>10</v>
      </c>
      <c r="E317" s="2">
        <v>3</v>
      </c>
      <c r="F317" s="2">
        <v>13</v>
      </c>
      <c r="G317" s="2">
        <v>39</v>
      </c>
      <c r="H317" s="2">
        <v>41</v>
      </c>
      <c r="I317" s="162">
        <v>33</v>
      </c>
      <c r="J317" s="383">
        <f t="shared" si="47"/>
        <v>26</v>
      </c>
      <c r="K317" s="383">
        <f t="shared" si="48"/>
        <v>33</v>
      </c>
      <c r="L317" s="1138"/>
      <c r="M317" s="1139"/>
      <c r="N317" s="1139"/>
      <c r="O317" s="1140"/>
      <c r="Q317" s="859" t="s">
        <v>514</v>
      </c>
      <c r="R317" s="2" t="s">
        <v>1207</v>
      </c>
      <c r="S317" s="2" t="s">
        <v>1644</v>
      </c>
      <c r="T317" s="2" t="s">
        <v>1488</v>
      </c>
      <c r="U317" s="2" t="s">
        <v>1881</v>
      </c>
      <c r="V317" s="2" t="s">
        <v>1207</v>
      </c>
      <c r="W317" s="2" t="s">
        <v>1207</v>
      </c>
      <c r="X317" s="10"/>
      <c r="Y317" s="2" t="s">
        <v>1543</v>
      </c>
      <c r="Z317" s="2" t="s">
        <v>1493</v>
      </c>
      <c r="AA317" s="2" t="s">
        <v>1494</v>
      </c>
      <c r="AB317" s="2" t="s">
        <v>1489</v>
      </c>
      <c r="AC317" s="2" t="s">
        <v>1546</v>
      </c>
      <c r="AD317" s="2" t="s">
        <v>1487</v>
      </c>
      <c r="AE317" s="162" t="s">
        <v>1495</v>
      </c>
    </row>
    <row r="318" spans="1:31" ht="15" customHeight="1" x14ac:dyDescent="0.2">
      <c r="A318" s="744">
        <v>8</v>
      </c>
      <c r="B318" s="160" t="s">
        <v>174</v>
      </c>
      <c r="C318" s="2">
        <v>26</v>
      </c>
      <c r="D318" s="2">
        <v>9</v>
      </c>
      <c r="E318" s="2">
        <v>6</v>
      </c>
      <c r="F318" s="2">
        <v>11</v>
      </c>
      <c r="G318" s="2">
        <v>42</v>
      </c>
      <c r="H318" s="2">
        <v>53</v>
      </c>
      <c r="I318" s="162">
        <v>33</v>
      </c>
      <c r="J318" s="383">
        <f t="shared" si="47"/>
        <v>26</v>
      </c>
      <c r="K318" s="383">
        <f t="shared" si="48"/>
        <v>33</v>
      </c>
      <c r="L318" s="1138"/>
      <c r="M318" s="1139"/>
      <c r="N318" s="1139"/>
      <c r="O318" s="1140"/>
      <c r="Q318" s="859" t="s">
        <v>591</v>
      </c>
      <c r="R318" s="2" t="s">
        <v>1487</v>
      </c>
      <c r="S318" s="2" t="s">
        <v>1488</v>
      </c>
      <c r="T318" s="2" t="s">
        <v>1642</v>
      </c>
      <c r="U318" s="2" t="s">
        <v>1490</v>
      </c>
      <c r="V318" s="2" t="s">
        <v>1602</v>
      </c>
      <c r="W318" s="2" t="s">
        <v>1602</v>
      </c>
      <c r="X318" s="2" t="s">
        <v>1539</v>
      </c>
      <c r="Y318" s="10"/>
      <c r="Z318" s="2" t="s">
        <v>1489</v>
      </c>
      <c r="AA318" s="2" t="s">
        <v>355</v>
      </c>
      <c r="AB318" s="2" t="s">
        <v>1547</v>
      </c>
      <c r="AC318" s="2" t="s">
        <v>844</v>
      </c>
      <c r="AD318" s="2" t="s">
        <v>1602</v>
      </c>
      <c r="AE318" s="162" t="s">
        <v>1488</v>
      </c>
    </row>
    <row r="319" spans="1:31" ht="15" customHeight="1" x14ac:dyDescent="0.2">
      <c r="A319" s="744">
        <v>9</v>
      </c>
      <c r="B319" s="160" t="s">
        <v>529</v>
      </c>
      <c r="C319" s="2">
        <v>26</v>
      </c>
      <c r="D319" s="2">
        <v>9</v>
      </c>
      <c r="E319" s="2">
        <v>7</v>
      </c>
      <c r="F319" s="2">
        <v>10</v>
      </c>
      <c r="G319" s="2">
        <v>53</v>
      </c>
      <c r="H319" s="2">
        <v>52</v>
      </c>
      <c r="I319" s="162">
        <v>32</v>
      </c>
      <c r="J319" s="383">
        <f t="shared" si="47"/>
        <v>26</v>
      </c>
      <c r="K319" s="383">
        <f t="shared" si="48"/>
        <v>34</v>
      </c>
      <c r="L319" s="1138"/>
      <c r="M319" s="1139"/>
      <c r="N319" s="1139"/>
      <c r="O319" s="1140"/>
      <c r="Q319" s="859" t="s">
        <v>2136</v>
      </c>
      <c r="R319" s="2" t="s">
        <v>844</v>
      </c>
      <c r="S319" s="2" t="s">
        <v>844</v>
      </c>
      <c r="T319" s="2" t="s">
        <v>1602</v>
      </c>
      <c r="U319" s="2" t="s">
        <v>1493</v>
      </c>
      <c r="V319" s="2" t="s">
        <v>1646</v>
      </c>
      <c r="W319" s="2" t="s">
        <v>1646</v>
      </c>
      <c r="X319" s="2" t="s">
        <v>1495</v>
      </c>
      <c r="Y319" s="2" t="s">
        <v>844</v>
      </c>
      <c r="Z319" s="10"/>
      <c r="AA319" s="2" t="s">
        <v>1601</v>
      </c>
      <c r="AB319" s="2" t="s">
        <v>1210</v>
      </c>
      <c r="AC319" s="2" t="s">
        <v>1541</v>
      </c>
      <c r="AD319" s="2" t="s">
        <v>1493</v>
      </c>
      <c r="AE319" s="162" t="s">
        <v>1539</v>
      </c>
    </row>
    <row r="320" spans="1:31" ht="15" customHeight="1" x14ac:dyDescent="0.2">
      <c r="A320" s="744">
        <v>10</v>
      </c>
      <c r="B320" s="160" t="s">
        <v>991</v>
      </c>
      <c r="C320" s="2">
        <v>26</v>
      </c>
      <c r="D320" s="2">
        <v>9</v>
      </c>
      <c r="E320" s="2">
        <v>5</v>
      </c>
      <c r="F320" s="2">
        <v>12</v>
      </c>
      <c r="G320" s="2">
        <v>32</v>
      </c>
      <c r="H320" s="2">
        <v>32</v>
      </c>
      <c r="I320" s="162">
        <v>32</v>
      </c>
      <c r="J320" s="383">
        <f t="shared" si="47"/>
        <v>26</v>
      </c>
      <c r="K320" s="383">
        <f t="shared" si="48"/>
        <v>32</v>
      </c>
      <c r="L320" s="1138"/>
      <c r="M320" s="1139"/>
      <c r="N320" s="1139"/>
      <c r="O320" s="1140"/>
      <c r="Q320" s="859" t="s">
        <v>704</v>
      </c>
      <c r="R320" s="2" t="s">
        <v>1602</v>
      </c>
      <c r="S320" s="2" t="s">
        <v>1597</v>
      </c>
      <c r="T320" s="2" t="s">
        <v>1210</v>
      </c>
      <c r="U320" s="2" t="s">
        <v>1207</v>
      </c>
      <c r="V320" s="2" t="s">
        <v>1207</v>
      </c>
      <c r="W320" s="2" t="s">
        <v>1603</v>
      </c>
      <c r="X320" s="2" t="s">
        <v>844</v>
      </c>
      <c r="Y320" s="2" t="s">
        <v>1210</v>
      </c>
      <c r="Z320" s="2" t="s">
        <v>1597</v>
      </c>
      <c r="AA320" s="10"/>
      <c r="AB320" s="2" t="s">
        <v>1490</v>
      </c>
      <c r="AC320" s="2" t="s">
        <v>1602</v>
      </c>
      <c r="AD320" s="2" t="s">
        <v>1487</v>
      </c>
      <c r="AE320" s="162" t="s">
        <v>1210</v>
      </c>
    </row>
    <row r="321" spans="1:31" ht="15" customHeight="1" x14ac:dyDescent="0.2">
      <c r="A321" s="744">
        <v>11</v>
      </c>
      <c r="B321" s="160" t="s">
        <v>1314</v>
      </c>
      <c r="C321" s="2">
        <v>26</v>
      </c>
      <c r="D321" s="2">
        <v>8</v>
      </c>
      <c r="E321" s="2">
        <v>8</v>
      </c>
      <c r="F321" s="2">
        <v>10</v>
      </c>
      <c r="G321" s="2">
        <v>36</v>
      </c>
      <c r="H321" s="2">
        <v>42</v>
      </c>
      <c r="I321" s="162">
        <v>32</v>
      </c>
      <c r="J321" s="383">
        <f t="shared" si="47"/>
        <v>26</v>
      </c>
      <c r="K321" s="383">
        <f t="shared" si="48"/>
        <v>32</v>
      </c>
      <c r="L321" s="1138"/>
      <c r="M321" s="1139"/>
      <c r="N321" s="1139"/>
      <c r="O321" s="1140"/>
      <c r="Q321" s="859" t="s">
        <v>1313</v>
      </c>
      <c r="R321" s="2" t="s">
        <v>1207</v>
      </c>
      <c r="S321" s="2" t="s">
        <v>1207</v>
      </c>
      <c r="T321" s="2" t="s">
        <v>1599</v>
      </c>
      <c r="U321" s="2" t="s">
        <v>1207</v>
      </c>
      <c r="V321" s="2" t="s">
        <v>1643</v>
      </c>
      <c r="W321" s="2" t="s">
        <v>1602</v>
      </c>
      <c r="X321" s="2" t="s">
        <v>1597</v>
      </c>
      <c r="Y321" s="2" t="s">
        <v>1210</v>
      </c>
      <c r="Z321" s="2" t="s">
        <v>1539</v>
      </c>
      <c r="AA321" s="2" t="s">
        <v>1489</v>
      </c>
      <c r="AB321" s="10"/>
      <c r="AC321" s="2" t="s">
        <v>1494</v>
      </c>
      <c r="AD321" s="2" t="s">
        <v>1490</v>
      </c>
      <c r="AE321" s="162" t="s">
        <v>1494</v>
      </c>
    </row>
    <row r="322" spans="1:31" ht="15" customHeight="1" x14ac:dyDescent="0.2">
      <c r="A322" s="744">
        <v>12</v>
      </c>
      <c r="B322" s="160" t="s">
        <v>906</v>
      </c>
      <c r="C322" s="2">
        <v>26</v>
      </c>
      <c r="D322" s="2">
        <v>10</v>
      </c>
      <c r="E322" s="2">
        <v>2</v>
      </c>
      <c r="F322" s="2">
        <v>14</v>
      </c>
      <c r="G322" s="2">
        <v>36</v>
      </c>
      <c r="H322" s="2">
        <v>44</v>
      </c>
      <c r="I322" s="162">
        <v>32</v>
      </c>
      <c r="J322" s="383">
        <f t="shared" si="47"/>
        <v>26</v>
      </c>
      <c r="K322" s="383">
        <f t="shared" si="48"/>
        <v>32</v>
      </c>
      <c r="L322" s="1138"/>
      <c r="M322" s="1139"/>
      <c r="N322" s="1139"/>
      <c r="O322" s="1140"/>
      <c r="Q322" s="859" t="s">
        <v>547</v>
      </c>
      <c r="R322" s="2" t="s">
        <v>24</v>
      </c>
      <c r="S322" s="2" t="s">
        <v>1493</v>
      </c>
      <c r="T322" s="2" t="s">
        <v>1495</v>
      </c>
      <c r="U322" s="2" t="s">
        <v>1207</v>
      </c>
      <c r="V322" s="2" t="s">
        <v>1600</v>
      </c>
      <c r="W322" s="2" t="s">
        <v>1597</v>
      </c>
      <c r="X322" s="2" t="s">
        <v>1642</v>
      </c>
      <c r="Y322" s="2" t="s">
        <v>1646</v>
      </c>
      <c r="Z322" s="2" t="s">
        <v>1495</v>
      </c>
      <c r="AA322" s="2" t="s">
        <v>1642</v>
      </c>
      <c r="AB322" s="2" t="s">
        <v>1602</v>
      </c>
      <c r="AC322" s="10"/>
      <c r="AD322" s="2" t="s">
        <v>1491</v>
      </c>
      <c r="AE322" s="162" t="s">
        <v>1797</v>
      </c>
    </row>
    <row r="323" spans="1:31" ht="15" customHeight="1" x14ac:dyDescent="0.2">
      <c r="A323" s="744">
        <v>13</v>
      </c>
      <c r="B323" s="160" t="s">
        <v>1307</v>
      </c>
      <c r="C323" s="2">
        <v>26</v>
      </c>
      <c r="D323" s="2">
        <v>9</v>
      </c>
      <c r="E323" s="2">
        <v>3</v>
      </c>
      <c r="F323" s="2">
        <v>14</v>
      </c>
      <c r="G323" s="2">
        <v>37</v>
      </c>
      <c r="H323" s="2">
        <v>48</v>
      </c>
      <c r="I323" s="162">
        <v>30</v>
      </c>
      <c r="J323" s="383">
        <f t="shared" si="47"/>
        <v>26</v>
      </c>
      <c r="K323" s="383">
        <f t="shared" si="48"/>
        <v>30</v>
      </c>
      <c r="L323" s="1138"/>
      <c r="M323" s="1139"/>
      <c r="N323" s="1139"/>
      <c r="O323" s="1140"/>
      <c r="Q323" s="859" t="s">
        <v>1306</v>
      </c>
      <c r="R323" s="2" t="s">
        <v>1599</v>
      </c>
      <c r="S323" s="2" t="s">
        <v>1487</v>
      </c>
      <c r="T323" s="2" t="s">
        <v>1540</v>
      </c>
      <c r="U323" s="2" t="s">
        <v>1490</v>
      </c>
      <c r="V323" s="2" t="s">
        <v>1488</v>
      </c>
      <c r="W323" s="2" t="s">
        <v>1125</v>
      </c>
      <c r="X323" s="2" t="s">
        <v>844</v>
      </c>
      <c r="Y323" s="2" t="s">
        <v>844</v>
      </c>
      <c r="Z323" s="2" t="s">
        <v>1597</v>
      </c>
      <c r="AA323" s="2" t="s">
        <v>1643</v>
      </c>
      <c r="AB323" s="2" t="s">
        <v>1488</v>
      </c>
      <c r="AC323" s="2" t="s">
        <v>1546</v>
      </c>
      <c r="AD323" s="10"/>
      <c r="AE323" s="162" t="s">
        <v>844</v>
      </c>
    </row>
    <row r="324" spans="1:31" ht="15" customHeight="1" thickBot="1" x14ac:dyDescent="0.25">
      <c r="A324" s="745">
        <v>14</v>
      </c>
      <c r="B324" s="163" t="s">
        <v>551</v>
      </c>
      <c r="C324" s="3">
        <v>26</v>
      </c>
      <c r="D324" s="3">
        <v>4</v>
      </c>
      <c r="E324" s="3">
        <v>2</v>
      </c>
      <c r="F324" s="3">
        <v>20</v>
      </c>
      <c r="G324" s="3">
        <v>30</v>
      </c>
      <c r="H324" s="3">
        <v>77</v>
      </c>
      <c r="I324" s="164">
        <v>14</v>
      </c>
      <c r="J324" s="383">
        <f t="shared" si="47"/>
        <v>26</v>
      </c>
      <c r="K324" s="383">
        <f t="shared" si="48"/>
        <v>14</v>
      </c>
      <c r="L324" s="1141"/>
      <c r="M324" s="1142"/>
      <c r="N324" s="1142"/>
      <c r="O324" s="1143"/>
      <c r="Q324" s="741" t="s">
        <v>1214</v>
      </c>
      <c r="R324" s="3" t="s">
        <v>1601</v>
      </c>
      <c r="S324" s="3" t="s">
        <v>844</v>
      </c>
      <c r="T324" s="3" t="s">
        <v>1540</v>
      </c>
      <c r="U324" s="3" t="s">
        <v>1490</v>
      </c>
      <c r="V324" s="3" t="s">
        <v>1210</v>
      </c>
      <c r="W324" s="3" t="s">
        <v>1890</v>
      </c>
      <c r="X324" s="3" t="s">
        <v>844</v>
      </c>
      <c r="Y324" s="3" t="s">
        <v>1601</v>
      </c>
      <c r="Z324" s="3" t="s">
        <v>1494</v>
      </c>
      <c r="AA324" s="3" t="s">
        <v>1642</v>
      </c>
      <c r="AB324" s="3" t="s">
        <v>1493</v>
      </c>
      <c r="AC324" s="3" t="s">
        <v>32</v>
      </c>
      <c r="AD324" s="3" t="s">
        <v>844</v>
      </c>
      <c r="AE324" s="15"/>
    </row>
    <row r="325" spans="1:31" ht="15" customHeight="1" x14ac:dyDescent="0.2">
      <c r="C325" s="383">
        <f>SUM(C311:C324)</f>
        <v>364</v>
      </c>
      <c r="D325" s="383">
        <f t="shared" ref="D325:I325" si="49">SUM(D311:D324)</f>
        <v>156</v>
      </c>
      <c r="E325" s="383">
        <f t="shared" si="49"/>
        <v>52</v>
      </c>
      <c r="F325" s="383">
        <f t="shared" si="49"/>
        <v>156</v>
      </c>
      <c r="G325" s="383">
        <f t="shared" si="49"/>
        <v>632</v>
      </c>
      <c r="H325" s="383">
        <f t="shared" si="49"/>
        <v>632</v>
      </c>
      <c r="I325" s="383">
        <f t="shared" si="49"/>
        <v>518</v>
      </c>
      <c r="J325" s="383">
        <f t="shared" si="47"/>
        <v>364</v>
      </c>
      <c r="K325" s="383">
        <f t="shared" si="48"/>
        <v>520</v>
      </c>
    </row>
    <row r="326" spans="1:31" ht="15" customHeight="1" thickBot="1" x14ac:dyDescent="0.25"/>
    <row r="327" spans="1:31" ht="15" customHeight="1" thickBot="1" x14ac:dyDescent="0.25">
      <c r="A327" s="1389" t="s">
        <v>2436</v>
      </c>
      <c r="B327" s="1390"/>
      <c r="C327" s="1390"/>
      <c r="D327" s="1390"/>
      <c r="E327" s="1390"/>
      <c r="F327" s="1391"/>
      <c r="G327" s="1386" t="s">
        <v>1698</v>
      </c>
      <c r="H327" s="1387"/>
      <c r="I327" s="1388"/>
      <c r="L327" s="952" t="s">
        <v>538</v>
      </c>
      <c r="M327" s="953"/>
      <c r="N327" s="953"/>
      <c r="O327" s="954"/>
    </row>
    <row r="328" spans="1:31" ht="15" customHeight="1" thickBot="1" x14ac:dyDescent="0.25">
      <c r="A328" s="741" t="s">
        <v>496</v>
      </c>
      <c r="B328" s="747" t="s">
        <v>497</v>
      </c>
      <c r="C328" s="748" t="s">
        <v>498</v>
      </c>
      <c r="D328" s="748" t="s">
        <v>499</v>
      </c>
      <c r="E328" s="748" t="s">
        <v>500</v>
      </c>
      <c r="F328" s="748" t="s">
        <v>501</v>
      </c>
      <c r="G328" s="749" t="s">
        <v>502</v>
      </c>
      <c r="H328" s="749" t="s">
        <v>503</v>
      </c>
      <c r="I328" s="750" t="s">
        <v>504</v>
      </c>
      <c r="L328" s="955"/>
      <c r="M328" s="956"/>
      <c r="N328" s="956"/>
      <c r="O328" s="957"/>
      <c r="Q328" s="165" t="s">
        <v>1699</v>
      </c>
      <c r="R328" s="836" t="s">
        <v>506</v>
      </c>
      <c r="S328" s="836" t="s">
        <v>901</v>
      </c>
      <c r="T328" s="836" t="s">
        <v>1631</v>
      </c>
      <c r="U328" s="836" t="s">
        <v>1178</v>
      </c>
      <c r="V328" s="836" t="s">
        <v>501</v>
      </c>
      <c r="W328" s="836" t="s">
        <v>544</v>
      </c>
      <c r="X328" s="836" t="s">
        <v>2459</v>
      </c>
      <c r="Y328" s="836" t="s">
        <v>533</v>
      </c>
      <c r="Z328" s="836" t="s">
        <v>299</v>
      </c>
      <c r="AA328" s="836" t="s">
        <v>120</v>
      </c>
      <c r="AB328" s="860" t="s">
        <v>499</v>
      </c>
    </row>
    <row r="329" spans="1:31" ht="15" customHeight="1" x14ac:dyDescent="0.2">
      <c r="A329" s="746">
        <v>1</v>
      </c>
      <c r="B329" s="239" t="s">
        <v>89</v>
      </c>
      <c r="C329" s="240">
        <v>20</v>
      </c>
      <c r="D329" s="240">
        <v>13</v>
      </c>
      <c r="E329" s="240">
        <v>2</v>
      </c>
      <c r="F329" s="240">
        <v>5</v>
      </c>
      <c r="G329" s="240">
        <v>56</v>
      </c>
      <c r="H329" s="240">
        <v>31</v>
      </c>
      <c r="I329" s="241">
        <v>41</v>
      </c>
      <c r="J329" s="383">
        <f t="shared" ref="J329:J340" si="50">D329+E329+F329</f>
        <v>20</v>
      </c>
      <c r="K329" s="383">
        <f t="shared" ref="K329:K340" si="51">D329*3+E329</f>
        <v>41</v>
      </c>
      <c r="L329" s="1135" t="s">
        <v>532</v>
      </c>
      <c r="M329" s="1136"/>
      <c r="N329" s="1136"/>
      <c r="O329" s="1137"/>
      <c r="Q329" s="859" t="s">
        <v>506</v>
      </c>
      <c r="R329" s="10"/>
      <c r="S329" s="2" t="s">
        <v>1490</v>
      </c>
      <c r="T329" s="2" t="s">
        <v>1210</v>
      </c>
      <c r="U329" s="2" t="s">
        <v>1207</v>
      </c>
      <c r="V329" s="2" t="s">
        <v>1210</v>
      </c>
      <c r="W329" s="2" t="s">
        <v>1210</v>
      </c>
      <c r="X329" s="2" t="s">
        <v>1539</v>
      </c>
      <c r="Y329" s="2" t="s">
        <v>1494</v>
      </c>
      <c r="Z329" s="2" t="s">
        <v>1602</v>
      </c>
      <c r="AA329" s="2" t="s">
        <v>1495</v>
      </c>
      <c r="AB329" s="162" t="s">
        <v>1539</v>
      </c>
    </row>
    <row r="330" spans="1:31" ht="15" customHeight="1" x14ac:dyDescent="0.2">
      <c r="A330" s="744">
        <v>2</v>
      </c>
      <c r="B330" s="242" t="s">
        <v>1827</v>
      </c>
      <c r="C330" s="2">
        <v>20</v>
      </c>
      <c r="D330" s="2">
        <v>12</v>
      </c>
      <c r="E330" s="2">
        <v>3</v>
      </c>
      <c r="F330" s="2">
        <v>5</v>
      </c>
      <c r="G330" s="2">
        <v>51</v>
      </c>
      <c r="H330" s="2">
        <v>21</v>
      </c>
      <c r="I330" s="162">
        <v>39</v>
      </c>
      <c r="J330" s="383">
        <f t="shared" si="50"/>
        <v>20</v>
      </c>
      <c r="K330" s="383">
        <f t="shared" si="51"/>
        <v>39</v>
      </c>
      <c r="L330" s="1138"/>
      <c r="M330" s="1139"/>
      <c r="N330" s="1139"/>
      <c r="O330" s="1140"/>
      <c r="Q330" s="859" t="s">
        <v>901</v>
      </c>
      <c r="R330" s="2" t="s">
        <v>375</v>
      </c>
      <c r="S330" s="10"/>
      <c r="T330" s="2" t="s">
        <v>1602</v>
      </c>
      <c r="U330" s="2" t="s">
        <v>1600</v>
      </c>
      <c r="V330" s="2" t="s">
        <v>1493</v>
      </c>
      <c r="W330" s="2" t="s">
        <v>1210</v>
      </c>
      <c r="X330" s="2" t="s">
        <v>1493</v>
      </c>
      <c r="Y330" s="2" t="s">
        <v>1490</v>
      </c>
      <c r="Z330" s="2" t="s">
        <v>1540</v>
      </c>
      <c r="AA330" s="2" t="s">
        <v>1643</v>
      </c>
      <c r="AB330" s="162" t="s">
        <v>1546</v>
      </c>
    </row>
    <row r="331" spans="1:31" ht="15" customHeight="1" x14ac:dyDescent="0.2">
      <c r="A331" s="744">
        <v>3</v>
      </c>
      <c r="B331" s="242" t="s">
        <v>1923</v>
      </c>
      <c r="C331" s="2">
        <v>20</v>
      </c>
      <c r="D331" s="2">
        <v>12</v>
      </c>
      <c r="E331" s="2">
        <v>3</v>
      </c>
      <c r="F331" s="2">
        <v>5</v>
      </c>
      <c r="G331" s="2">
        <v>47</v>
      </c>
      <c r="H331" s="2">
        <v>23</v>
      </c>
      <c r="I331" s="162">
        <v>39</v>
      </c>
      <c r="J331" s="383">
        <f t="shared" si="50"/>
        <v>20</v>
      </c>
      <c r="K331" s="383">
        <f t="shared" si="51"/>
        <v>39</v>
      </c>
      <c r="L331" s="1138"/>
      <c r="M331" s="1139"/>
      <c r="N331" s="1139"/>
      <c r="O331" s="1140"/>
      <c r="Q331" s="859" t="s">
        <v>1631</v>
      </c>
      <c r="R331" s="2" t="s">
        <v>1546</v>
      </c>
      <c r="S331" s="2" t="s">
        <v>1643</v>
      </c>
      <c r="T331" s="10"/>
      <c r="U331" s="2" t="s">
        <v>1540</v>
      </c>
      <c r="V331" s="2" t="s">
        <v>1207</v>
      </c>
      <c r="W331" s="2" t="s">
        <v>1602</v>
      </c>
      <c r="X331" s="2" t="s">
        <v>1540</v>
      </c>
      <c r="Y331" s="2" t="s">
        <v>1597</v>
      </c>
      <c r="Z331" s="2" t="s">
        <v>1494</v>
      </c>
      <c r="AA331" s="2" t="s">
        <v>1646</v>
      </c>
      <c r="AB331" s="162" t="s">
        <v>1210</v>
      </c>
    </row>
    <row r="332" spans="1:31" ht="15" customHeight="1" x14ac:dyDescent="0.2">
      <c r="A332" s="744">
        <v>4</v>
      </c>
      <c r="B332" s="242" t="s">
        <v>1635</v>
      </c>
      <c r="C332" s="2">
        <v>20</v>
      </c>
      <c r="D332" s="2">
        <v>11</v>
      </c>
      <c r="E332" s="2">
        <v>4</v>
      </c>
      <c r="F332" s="2">
        <v>5</v>
      </c>
      <c r="G332" s="2">
        <v>54</v>
      </c>
      <c r="H332" s="2">
        <v>42</v>
      </c>
      <c r="I332" s="162">
        <v>37</v>
      </c>
      <c r="J332" s="383">
        <f t="shared" si="50"/>
        <v>20</v>
      </c>
      <c r="K332" s="383">
        <f t="shared" si="51"/>
        <v>37</v>
      </c>
      <c r="L332" s="1138"/>
      <c r="M332" s="1139"/>
      <c r="N332" s="1139"/>
      <c r="O332" s="1140"/>
      <c r="Q332" s="859" t="s">
        <v>1178</v>
      </c>
      <c r="R332" s="2" t="s">
        <v>1207</v>
      </c>
      <c r="S332" s="2" t="s">
        <v>1207</v>
      </c>
      <c r="T332" s="2" t="s">
        <v>1599</v>
      </c>
      <c r="U332" s="10"/>
      <c r="V332" s="2" t="s">
        <v>1207</v>
      </c>
      <c r="W332" s="2" t="s">
        <v>1597</v>
      </c>
      <c r="X332" s="2" t="s">
        <v>1487</v>
      </c>
      <c r="Y332" s="2" t="s">
        <v>1539</v>
      </c>
      <c r="Z332" s="2" t="s">
        <v>1603</v>
      </c>
      <c r="AA332" s="2" t="s">
        <v>1490</v>
      </c>
      <c r="AB332" s="162" t="s">
        <v>1490</v>
      </c>
    </row>
    <row r="333" spans="1:31" ht="15" customHeight="1" x14ac:dyDescent="0.2">
      <c r="A333" s="744">
        <v>5</v>
      </c>
      <c r="B333" s="242" t="s">
        <v>708</v>
      </c>
      <c r="C333" s="2">
        <v>20</v>
      </c>
      <c r="D333" s="2">
        <v>11</v>
      </c>
      <c r="E333" s="2">
        <v>1</v>
      </c>
      <c r="F333" s="2">
        <v>8</v>
      </c>
      <c r="G333" s="2">
        <v>44</v>
      </c>
      <c r="H333" s="2">
        <v>34</v>
      </c>
      <c r="I333" s="162">
        <v>34</v>
      </c>
      <c r="J333" s="383">
        <f t="shared" si="50"/>
        <v>20</v>
      </c>
      <c r="K333" s="383">
        <f t="shared" si="51"/>
        <v>34</v>
      </c>
      <c r="L333" s="1138"/>
      <c r="M333" s="1139"/>
      <c r="N333" s="1139"/>
      <c r="O333" s="1140"/>
      <c r="Q333" s="859" t="s">
        <v>501</v>
      </c>
      <c r="R333" s="2" t="s">
        <v>1600</v>
      </c>
      <c r="S333" s="2" t="s">
        <v>1489</v>
      </c>
      <c r="T333" s="2" t="s">
        <v>1488</v>
      </c>
      <c r="U333" s="2" t="s">
        <v>1493</v>
      </c>
      <c r="V333" s="10"/>
      <c r="W333" s="2" t="s">
        <v>844</v>
      </c>
      <c r="X333" s="2" t="s">
        <v>1795</v>
      </c>
      <c r="Y333" s="2" t="s">
        <v>1881</v>
      </c>
      <c r="Z333" s="2" t="s">
        <v>1601</v>
      </c>
      <c r="AA333" s="2" t="s">
        <v>1540</v>
      </c>
      <c r="AB333" s="162" t="s">
        <v>1494</v>
      </c>
    </row>
    <row r="334" spans="1:31" ht="15" customHeight="1" x14ac:dyDescent="0.2">
      <c r="A334" s="744">
        <v>6</v>
      </c>
      <c r="B334" s="242" t="s">
        <v>1180</v>
      </c>
      <c r="C334" s="2">
        <v>20</v>
      </c>
      <c r="D334" s="2">
        <v>7</v>
      </c>
      <c r="E334" s="2">
        <v>7</v>
      </c>
      <c r="F334" s="2">
        <v>6</v>
      </c>
      <c r="G334" s="2">
        <v>38</v>
      </c>
      <c r="H334" s="2">
        <v>33</v>
      </c>
      <c r="I334" s="162">
        <v>28</v>
      </c>
      <c r="J334" s="383">
        <f t="shared" si="50"/>
        <v>20</v>
      </c>
      <c r="K334" s="383">
        <f t="shared" si="51"/>
        <v>28</v>
      </c>
      <c r="L334" s="1138"/>
      <c r="M334" s="1139"/>
      <c r="N334" s="1139"/>
      <c r="O334" s="1140"/>
      <c r="Q334" s="859" t="s">
        <v>544</v>
      </c>
      <c r="R334" s="2" t="s">
        <v>1546</v>
      </c>
      <c r="S334" s="2" t="s">
        <v>1539</v>
      </c>
      <c r="T334" s="2" t="s">
        <v>376</v>
      </c>
      <c r="U334" s="2" t="s">
        <v>1496</v>
      </c>
      <c r="V334" s="2" t="s">
        <v>1539</v>
      </c>
      <c r="W334" s="10"/>
      <c r="X334" s="2" t="s">
        <v>1546</v>
      </c>
      <c r="Y334" s="2" t="s">
        <v>1493</v>
      </c>
      <c r="Z334" s="2" t="s">
        <v>1643</v>
      </c>
      <c r="AA334" s="2" t="s">
        <v>1646</v>
      </c>
      <c r="AB334" s="162" t="s">
        <v>844</v>
      </c>
    </row>
    <row r="335" spans="1:31" ht="15" customHeight="1" x14ac:dyDescent="0.2">
      <c r="A335" s="744">
        <v>7</v>
      </c>
      <c r="B335" s="242" t="s">
        <v>1855</v>
      </c>
      <c r="C335" s="2">
        <v>20</v>
      </c>
      <c r="D335" s="2">
        <v>9</v>
      </c>
      <c r="E335" s="2">
        <v>1</v>
      </c>
      <c r="F335" s="2">
        <v>10</v>
      </c>
      <c r="G335" s="2">
        <v>39</v>
      </c>
      <c r="H335" s="2">
        <v>45</v>
      </c>
      <c r="I335" s="162">
        <v>28</v>
      </c>
      <c r="J335" s="383">
        <f t="shared" si="50"/>
        <v>20</v>
      </c>
      <c r="K335" s="383">
        <f t="shared" si="51"/>
        <v>28</v>
      </c>
      <c r="L335" s="1138"/>
      <c r="M335" s="1139"/>
      <c r="N335" s="1139"/>
      <c r="O335" s="1140"/>
      <c r="Q335" s="859" t="s">
        <v>2459</v>
      </c>
      <c r="R335" s="2" t="s">
        <v>1539</v>
      </c>
      <c r="S335" s="2" t="s">
        <v>1543</v>
      </c>
      <c r="T335" s="2" t="s">
        <v>20</v>
      </c>
      <c r="U335" s="2" t="s">
        <v>1643</v>
      </c>
      <c r="V335" s="2" t="s">
        <v>1702</v>
      </c>
      <c r="W335" s="2" t="s">
        <v>22</v>
      </c>
      <c r="X335" s="10"/>
      <c r="Y335" s="2" t="s">
        <v>844</v>
      </c>
      <c r="Z335" s="2" t="s">
        <v>1490</v>
      </c>
      <c r="AA335" s="2" t="s">
        <v>1496</v>
      </c>
      <c r="AB335" s="162" t="s">
        <v>32</v>
      </c>
    </row>
    <row r="336" spans="1:31" ht="15" customHeight="1" x14ac:dyDescent="0.2">
      <c r="A336" s="744">
        <v>8</v>
      </c>
      <c r="B336" s="242" t="s">
        <v>1703</v>
      </c>
      <c r="C336" s="2">
        <v>20</v>
      </c>
      <c r="D336" s="2">
        <v>7</v>
      </c>
      <c r="E336" s="2">
        <v>1</v>
      </c>
      <c r="F336" s="2">
        <v>12</v>
      </c>
      <c r="G336" s="2">
        <v>30</v>
      </c>
      <c r="H336" s="2">
        <v>53</v>
      </c>
      <c r="I336" s="162">
        <v>22</v>
      </c>
      <c r="J336" s="383">
        <f t="shared" si="50"/>
        <v>20</v>
      </c>
      <c r="K336" s="383">
        <f t="shared" si="51"/>
        <v>22</v>
      </c>
      <c r="L336" s="1138"/>
      <c r="M336" s="1139"/>
      <c r="N336" s="1139"/>
      <c r="O336" s="1140"/>
      <c r="Q336" s="859" t="s">
        <v>533</v>
      </c>
      <c r="R336" s="2" t="s">
        <v>1600</v>
      </c>
      <c r="S336" s="2" t="s">
        <v>363</v>
      </c>
      <c r="T336" s="2" t="s">
        <v>1646</v>
      </c>
      <c r="U336" s="2" t="s">
        <v>24</v>
      </c>
      <c r="V336" s="2" t="s">
        <v>1543</v>
      </c>
      <c r="W336" s="2" t="s">
        <v>1539</v>
      </c>
      <c r="X336" s="2" t="s">
        <v>1493</v>
      </c>
      <c r="Y336" s="10"/>
      <c r="Z336" s="2" t="s">
        <v>844</v>
      </c>
      <c r="AA336" s="2" t="s">
        <v>1210</v>
      </c>
      <c r="AB336" s="162" t="s">
        <v>844</v>
      </c>
    </row>
    <row r="337" spans="1:29" ht="15" customHeight="1" x14ac:dyDescent="0.2">
      <c r="A337" s="744">
        <v>9</v>
      </c>
      <c r="B337" s="242" t="s">
        <v>2449</v>
      </c>
      <c r="C337" s="2">
        <v>20</v>
      </c>
      <c r="D337" s="2">
        <v>6</v>
      </c>
      <c r="E337" s="2">
        <v>0</v>
      </c>
      <c r="F337" s="2">
        <v>14</v>
      </c>
      <c r="G337" s="2">
        <v>32</v>
      </c>
      <c r="H337" s="2">
        <v>67</v>
      </c>
      <c r="I337" s="162">
        <v>18</v>
      </c>
      <c r="J337" s="383">
        <f t="shared" si="50"/>
        <v>20</v>
      </c>
      <c r="K337" s="383">
        <f t="shared" si="51"/>
        <v>18</v>
      </c>
      <c r="L337" s="1138"/>
      <c r="M337" s="1139"/>
      <c r="N337" s="1139"/>
      <c r="O337" s="1140"/>
      <c r="Q337" s="859" t="s">
        <v>299</v>
      </c>
      <c r="R337" s="2" t="s">
        <v>1541</v>
      </c>
      <c r="S337" s="2" t="s">
        <v>1539</v>
      </c>
      <c r="T337" s="2" t="s">
        <v>1602</v>
      </c>
      <c r="U337" s="2" t="s">
        <v>1599</v>
      </c>
      <c r="V337" s="2" t="s">
        <v>844</v>
      </c>
      <c r="W337" s="2" t="s">
        <v>1495</v>
      </c>
      <c r="X337" s="2" t="s">
        <v>1210</v>
      </c>
      <c r="Y337" s="2" t="s">
        <v>1488</v>
      </c>
      <c r="Z337" s="10"/>
      <c r="AA337" s="2" t="s">
        <v>1599</v>
      </c>
      <c r="AB337" s="162" t="s">
        <v>1539</v>
      </c>
    </row>
    <row r="338" spans="1:29" ht="15" customHeight="1" x14ac:dyDescent="0.2">
      <c r="A338" s="744">
        <v>10</v>
      </c>
      <c r="B338" s="242" t="s">
        <v>534</v>
      </c>
      <c r="C338" s="2">
        <v>20</v>
      </c>
      <c r="D338" s="2">
        <v>6</v>
      </c>
      <c r="E338" s="2">
        <v>2</v>
      </c>
      <c r="F338" s="2">
        <v>12</v>
      </c>
      <c r="G338" s="2">
        <v>33</v>
      </c>
      <c r="H338" s="2">
        <v>47</v>
      </c>
      <c r="I338" s="162">
        <v>17</v>
      </c>
      <c r="J338" s="383">
        <f t="shared" si="50"/>
        <v>20</v>
      </c>
      <c r="K338" s="383">
        <f t="shared" si="51"/>
        <v>20</v>
      </c>
      <c r="L338" s="1138"/>
      <c r="M338" s="1139"/>
      <c r="N338" s="1139"/>
      <c r="O338" s="1140"/>
      <c r="Q338" s="859" t="s">
        <v>120</v>
      </c>
      <c r="R338" s="2" t="s">
        <v>1642</v>
      </c>
      <c r="S338" s="2" t="s">
        <v>1602</v>
      </c>
      <c r="T338" s="2" t="s">
        <v>844</v>
      </c>
      <c r="U338" s="2" t="s">
        <v>1601</v>
      </c>
      <c r="V338" s="2" t="s">
        <v>1207</v>
      </c>
      <c r="W338" s="2" t="s">
        <v>1602</v>
      </c>
      <c r="X338" s="2" t="s">
        <v>1494</v>
      </c>
      <c r="Y338" s="2" t="s">
        <v>1644</v>
      </c>
      <c r="Z338" s="2" t="s">
        <v>1600</v>
      </c>
      <c r="AA338" s="10"/>
      <c r="AB338" s="162" t="s">
        <v>1599</v>
      </c>
    </row>
    <row r="339" spans="1:29" ht="15" customHeight="1" thickBot="1" x14ac:dyDescent="0.25">
      <c r="A339" s="745">
        <v>11</v>
      </c>
      <c r="B339" s="243" t="s">
        <v>304</v>
      </c>
      <c r="C339" s="3">
        <v>20</v>
      </c>
      <c r="D339" s="3">
        <v>3</v>
      </c>
      <c r="E339" s="3">
        <v>2</v>
      </c>
      <c r="F339" s="3">
        <v>15</v>
      </c>
      <c r="G339" s="3">
        <v>21</v>
      </c>
      <c r="H339" s="3">
        <v>49</v>
      </c>
      <c r="I339" s="164">
        <v>11</v>
      </c>
      <c r="J339" s="383">
        <f t="shared" si="50"/>
        <v>20</v>
      </c>
      <c r="K339" s="383">
        <f t="shared" si="51"/>
        <v>11</v>
      </c>
      <c r="L339" s="1141"/>
      <c r="M339" s="1142"/>
      <c r="N339" s="1142"/>
      <c r="O339" s="1143"/>
      <c r="Q339" s="741" t="s">
        <v>499</v>
      </c>
      <c r="R339" s="3" t="s">
        <v>628</v>
      </c>
      <c r="S339" s="3" t="s">
        <v>1541</v>
      </c>
      <c r="T339" s="3" t="s">
        <v>1543</v>
      </c>
      <c r="U339" s="3" t="s">
        <v>32</v>
      </c>
      <c r="V339" s="3" t="s">
        <v>1656</v>
      </c>
      <c r="W339" s="3" t="s">
        <v>1490</v>
      </c>
      <c r="X339" s="3" t="s">
        <v>844</v>
      </c>
      <c r="Y339" s="3" t="s">
        <v>1488</v>
      </c>
      <c r="Z339" s="3" t="s">
        <v>1540</v>
      </c>
      <c r="AA339" s="3" t="s">
        <v>20</v>
      </c>
      <c r="AB339" s="15"/>
    </row>
    <row r="340" spans="1:29" ht="15" customHeight="1" x14ac:dyDescent="0.2">
      <c r="C340" s="383">
        <f t="shared" ref="C340:I340" si="52">SUM(C329:C339)</f>
        <v>220</v>
      </c>
      <c r="D340" s="383">
        <f t="shared" si="52"/>
        <v>97</v>
      </c>
      <c r="E340" s="383">
        <f t="shared" si="52"/>
        <v>26</v>
      </c>
      <c r="F340" s="383">
        <f t="shared" si="52"/>
        <v>97</v>
      </c>
      <c r="G340" s="383">
        <f t="shared" si="52"/>
        <v>445</v>
      </c>
      <c r="H340" s="383">
        <f t="shared" si="52"/>
        <v>445</v>
      </c>
      <c r="I340" s="383">
        <f t="shared" si="52"/>
        <v>314</v>
      </c>
      <c r="J340" s="383">
        <f t="shared" si="50"/>
        <v>220</v>
      </c>
      <c r="K340" s="383">
        <f t="shared" si="51"/>
        <v>317</v>
      </c>
    </row>
    <row r="341" spans="1:29" ht="15" customHeight="1" thickBot="1" x14ac:dyDescent="0.25"/>
    <row r="342" spans="1:29" ht="15" customHeight="1" x14ac:dyDescent="0.2">
      <c r="A342" s="1131" t="s">
        <v>491</v>
      </c>
      <c r="B342" s="1132"/>
      <c r="C342" s="1170" t="s">
        <v>1704</v>
      </c>
      <c r="D342" s="1171"/>
      <c r="E342" s="1171"/>
      <c r="F342" s="1171"/>
      <c r="G342" s="1171"/>
      <c r="H342" s="1171"/>
      <c r="I342" s="1172"/>
    </row>
    <row r="343" spans="1:29" ht="15" customHeight="1" thickBot="1" x14ac:dyDescent="0.25">
      <c r="A343" s="1133"/>
      <c r="B343" s="1134"/>
      <c r="C343" s="1173"/>
      <c r="D343" s="1174"/>
      <c r="E343" s="1174"/>
      <c r="F343" s="1174"/>
      <c r="G343" s="1174"/>
      <c r="H343" s="1174"/>
      <c r="I343" s="1175"/>
    </row>
    <row r="344" spans="1:29" ht="15" customHeight="1" thickBot="1" x14ac:dyDescent="0.25"/>
    <row r="345" spans="1:29" ht="15" customHeight="1" thickBot="1" x14ac:dyDescent="0.25">
      <c r="A345" s="1412" t="s">
        <v>2431</v>
      </c>
      <c r="B345" s="1413"/>
      <c r="C345" s="1413"/>
      <c r="D345" s="1413"/>
      <c r="E345" s="1413"/>
      <c r="F345" s="1414"/>
      <c r="G345" s="1409" t="s">
        <v>1704</v>
      </c>
      <c r="H345" s="1410"/>
      <c r="I345" s="1411"/>
      <c r="L345" s="952" t="s">
        <v>538</v>
      </c>
      <c r="M345" s="953"/>
      <c r="N345" s="953"/>
      <c r="O345" s="954"/>
    </row>
    <row r="346" spans="1:29" ht="15" customHeight="1" thickBot="1" x14ac:dyDescent="0.25">
      <c r="A346" s="850" t="s">
        <v>496</v>
      </c>
      <c r="B346" s="851" t="s">
        <v>497</v>
      </c>
      <c r="C346" s="852" t="s">
        <v>498</v>
      </c>
      <c r="D346" s="852" t="s">
        <v>499</v>
      </c>
      <c r="E346" s="852" t="s">
        <v>500</v>
      </c>
      <c r="F346" s="852" t="s">
        <v>501</v>
      </c>
      <c r="G346" s="853" t="s">
        <v>502</v>
      </c>
      <c r="H346" s="853" t="s">
        <v>503</v>
      </c>
      <c r="I346" s="854" t="s">
        <v>504</v>
      </c>
      <c r="L346" s="955"/>
      <c r="M346" s="956"/>
      <c r="N346" s="956"/>
      <c r="O346" s="957"/>
      <c r="Q346" s="165" t="s">
        <v>1705</v>
      </c>
      <c r="R346" s="856" t="s">
        <v>373</v>
      </c>
      <c r="S346" s="856" t="s">
        <v>374</v>
      </c>
      <c r="T346" s="856" t="s">
        <v>241</v>
      </c>
      <c r="U346" s="856" t="s">
        <v>541</v>
      </c>
      <c r="V346" s="856" t="s">
        <v>908</v>
      </c>
      <c r="W346" s="856" t="s">
        <v>102</v>
      </c>
      <c r="X346" s="856" t="s">
        <v>59</v>
      </c>
      <c r="Y346" s="856" t="s">
        <v>1088</v>
      </c>
      <c r="Z346" s="856" t="s">
        <v>566</v>
      </c>
      <c r="AA346" s="856" t="s">
        <v>777</v>
      </c>
      <c r="AB346" s="856" t="s">
        <v>1684</v>
      </c>
      <c r="AC346" s="857" t="s">
        <v>2162</v>
      </c>
    </row>
    <row r="347" spans="1:29" ht="15" customHeight="1" x14ac:dyDescent="0.2">
      <c r="A347" s="861">
        <v>1</v>
      </c>
      <c r="B347" s="862" t="s">
        <v>1498</v>
      </c>
      <c r="C347" s="158">
        <v>22</v>
      </c>
      <c r="D347" s="158">
        <v>20</v>
      </c>
      <c r="E347" s="158">
        <v>2</v>
      </c>
      <c r="F347" s="158">
        <v>0</v>
      </c>
      <c r="G347" s="158">
        <v>62</v>
      </c>
      <c r="H347" s="158">
        <v>14</v>
      </c>
      <c r="I347" s="161">
        <v>62</v>
      </c>
      <c r="J347" s="383">
        <f t="shared" ref="J347:J359" si="53">D347+E347+F347</f>
        <v>22</v>
      </c>
      <c r="K347" s="383">
        <f>D347*3+E347</f>
        <v>62</v>
      </c>
      <c r="L347" s="1135" t="s">
        <v>532</v>
      </c>
      <c r="M347" s="1136"/>
      <c r="N347" s="1136"/>
      <c r="O347" s="1137"/>
      <c r="Q347" s="855" t="s">
        <v>373</v>
      </c>
      <c r="R347" s="10"/>
      <c r="S347" s="2" t="s">
        <v>1493</v>
      </c>
      <c r="T347" s="2" t="s">
        <v>1642</v>
      </c>
      <c r="U347" s="2" t="s">
        <v>1540</v>
      </c>
      <c r="V347" s="2" t="s">
        <v>1210</v>
      </c>
      <c r="W347" s="2" t="s">
        <v>1207</v>
      </c>
      <c r="X347" s="2" t="s">
        <v>1495</v>
      </c>
      <c r="Y347" s="2" t="s">
        <v>1597</v>
      </c>
      <c r="Z347" s="2" t="s">
        <v>1489</v>
      </c>
      <c r="AA347" s="2" t="s">
        <v>1207</v>
      </c>
      <c r="AB347" s="2" t="s">
        <v>1597</v>
      </c>
      <c r="AC347" s="162" t="s">
        <v>1494</v>
      </c>
    </row>
    <row r="348" spans="1:29" ht="15" customHeight="1" x14ac:dyDescent="0.2">
      <c r="A348" s="855">
        <v>2</v>
      </c>
      <c r="B348" s="224" t="s">
        <v>781</v>
      </c>
      <c r="C348" s="2">
        <v>22</v>
      </c>
      <c r="D348" s="2">
        <v>11</v>
      </c>
      <c r="E348" s="2">
        <v>6</v>
      </c>
      <c r="F348" s="2">
        <v>5</v>
      </c>
      <c r="G348" s="2">
        <v>41</v>
      </c>
      <c r="H348" s="2">
        <v>23</v>
      </c>
      <c r="I348" s="162">
        <v>39</v>
      </c>
      <c r="J348" s="383">
        <f t="shared" si="53"/>
        <v>22</v>
      </c>
      <c r="K348" s="383">
        <f t="shared" ref="K348:K377" si="54">D348*3+E348</f>
        <v>39</v>
      </c>
      <c r="L348" s="1138"/>
      <c r="M348" s="1139"/>
      <c r="N348" s="1139"/>
      <c r="O348" s="1140"/>
      <c r="Q348" s="855" t="s">
        <v>374</v>
      </c>
      <c r="R348" s="2" t="s">
        <v>844</v>
      </c>
      <c r="S348" s="10"/>
      <c r="T348" s="2" t="s">
        <v>1539</v>
      </c>
      <c r="U348" s="2" t="s">
        <v>1207</v>
      </c>
      <c r="V348" s="2" t="s">
        <v>1603</v>
      </c>
      <c r="W348" s="2" t="s">
        <v>1603</v>
      </c>
      <c r="X348" s="2" t="s">
        <v>1487</v>
      </c>
      <c r="Y348" s="2" t="s">
        <v>1547</v>
      </c>
      <c r="Z348" s="2" t="s">
        <v>1597</v>
      </c>
      <c r="AA348" s="2" t="s">
        <v>1210</v>
      </c>
      <c r="AB348" s="2" t="s">
        <v>1600</v>
      </c>
      <c r="AC348" s="162" t="s">
        <v>1207</v>
      </c>
    </row>
    <row r="349" spans="1:29" ht="15" customHeight="1" x14ac:dyDescent="0.2">
      <c r="A349" s="855">
        <v>3</v>
      </c>
      <c r="B349" s="224" t="s">
        <v>79</v>
      </c>
      <c r="C349" s="2">
        <v>22</v>
      </c>
      <c r="D349" s="2">
        <v>11</v>
      </c>
      <c r="E349" s="2">
        <v>3</v>
      </c>
      <c r="F349" s="2">
        <v>8</v>
      </c>
      <c r="G349" s="2">
        <v>34</v>
      </c>
      <c r="H349" s="2">
        <v>32</v>
      </c>
      <c r="I349" s="162">
        <v>36</v>
      </c>
      <c r="J349" s="383">
        <f t="shared" si="53"/>
        <v>22</v>
      </c>
      <c r="K349" s="383">
        <f t="shared" si="54"/>
        <v>36</v>
      </c>
      <c r="L349" s="1138"/>
      <c r="M349" s="1139"/>
      <c r="N349" s="1139"/>
      <c r="O349" s="1140"/>
      <c r="Q349" s="855" t="s">
        <v>241</v>
      </c>
      <c r="R349" s="2" t="s">
        <v>1494</v>
      </c>
      <c r="S349" s="2" t="s">
        <v>1540</v>
      </c>
      <c r="T349" s="10"/>
      <c r="U349" s="2" t="s">
        <v>1489</v>
      </c>
      <c r="V349" s="2" t="s">
        <v>1601</v>
      </c>
      <c r="W349" s="2" t="s">
        <v>1487</v>
      </c>
      <c r="X349" s="2" t="s">
        <v>1546</v>
      </c>
      <c r="Y349" s="2" t="s">
        <v>1487</v>
      </c>
      <c r="Z349" s="2" t="s">
        <v>1489</v>
      </c>
      <c r="AA349" s="2" t="s">
        <v>844</v>
      </c>
      <c r="AB349" s="2" t="s">
        <v>1546</v>
      </c>
      <c r="AC349" s="162" t="s">
        <v>844</v>
      </c>
    </row>
    <row r="350" spans="1:29" ht="15" customHeight="1" x14ac:dyDescent="0.2">
      <c r="A350" s="855">
        <v>4</v>
      </c>
      <c r="B350" s="224" t="s">
        <v>1931</v>
      </c>
      <c r="C350" s="2">
        <v>22</v>
      </c>
      <c r="D350" s="2">
        <v>10</v>
      </c>
      <c r="E350" s="2">
        <v>2</v>
      </c>
      <c r="F350" s="2">
        <v>10</v>
      </c>
      <c r="G350" s="2">
        <v>26</v>
      </c>
      <c r="H350" s="2">
        <v>37</v>
      </c>
      <c r="I350" s="162">
        <v>32</v>
      </c>
      <c r="J350" s="383">
        <f t="shared" si="53"/>
        <v>22</v>
      </c>
      <c r="K350" s="383">
        <f t="shared" si="54"/>
        <v>32</v>
      </c>
      <c r="L350" s="1138"/>
      <c r="M350" s="1139"/>
      <c r="N350" s="1139"/>
      <c r="O350" s="1140"/>
      <c r="Q350" s="855" t="s">
        <v>541</v>
      </c>
      <c r="R350" s="2" t="s">
        <v>1488</v>
      </c>
      <c r="S350" s="2" t="s">
        <v>844</v>
      </c>
      <c r="T350" s="2" t="s">
        <v>1602</v>
      </c>
      <c r="U350" s="10"/>
      <c r="V350" s="2" t="s">
        <v>1495</v>
      </c>
      <c r="W350" s="2" t="s">
        <v>1642</v>
      </c>
      <c r="X350" s="2" t="s">
        <v>1210</v>
      </c>
      <c r="Y350" s="2" t="s">
        <v>1494</v>
      </c>
      <c r="Z350" s="2" t="s">
        <v>1600</v>
      </c>
      <c r="AA350" s="2" t="s">
        <v>1495</v>
      </c>
      <c r="AB350" s="2" t="s">
        <v>1597</v>
      </c>
      <c r="AC350" s="162" t="s">
        <v>844</v>
      </c>
    </row>
    <row r="351" spans="1:29" ht="15" customHeight="1" x14ac:dyDescent="0.2">
      <c r="A351" s="855">
        <v>5</v>
      </c>
      <c r="B351" s="224" t="s">
        <v>1792</v>
      </c>
      <c r="C351" s="2">
        <v>22</v>
      </c>
      <c r="D351" s="2">
        <v>9</v>
      </c>
      <c r="E351" s="2">
        <v>3</v>
      </c>
      <c r="F351" s="2">
        <v>10</v>
      </c>
      <c r="G351" s="2">
        <v>36</v>
      </c>
      <c r="H351" s="2">
        <v>37</v>
      </c>
      <c r="I351" s="162">
        <v>30</v>
      </c>
      <c r="J351" s="383">
        <f t="shared" si="53"/>
        <v>22</v>
      </c>
      <c r="K351" s="383">
        <f t="shared" si="54"/>
        <v>30</v>
      </c>
      <c r="L351" s="1138"/>
      <c r="M351" s="1139"/>
      <c r="N351" s="1139"/>
      <c r="O351" s="1140"/>
      <c r="Q351" s="855" t="s">
        <v>908</v>
      </c>
      <c r="R351" s="2" t="s">
        <v>1210</v>
      </c>
      <c r="S351" s="2" t="s">
        <v>1490</v>
      </c>
      <c r="T351" s="2" t="s">
        <v>1646</v>
      </c>
      <c r="U351" s="2" t="s">
        <v>1546</v>
      </c>
      <c r="V351" s="10"/>
      <c r="W351" s="2" t="s">
        <v>844</v>
      </c>
      <c r="X351" s="2" t="s">
        <v>1494</v>
      </c>
      <c r="Y351" s="2" t="s">
        <v>1490</v>
      </c>
      <c r="Z351" s="2" t="s">
        <v>1646</v>
      </c>
      <c r="AA351" s="2" t="s">
        <v>1207</v>
      </c>
      <c r="AB351" s="2" t="s">
        <v>1490</v>
      </c>
      <c r="AC351" s="162" t="s">
        <v>1646</v>
      </c>
    </row>
    <row r="352" spans="1:29" ht="15" customHeight="1" x14ac:dyDescent="0.2">
      <c r="A352" s="855">
        <v>6</v>
      </c>
      <c r="B352" s="224" t="s">
        <v>816</v>
      </c>
      <c r="C352" s="2">
        <v>22</v>
      </c>
      <c r="D352" s="2">
        <v>8</v>
      </c>
      <c r="E352" s="2">
        <v>5</v>
      </c>
      <c r="F352" s="2">
        <v>9</v>
      </c>
      <c r="G352" s="2">
        <v>40</v>
      </c>
      <c r="H352" s="2">
        <v>40</v>
      </c>
      <c r="I352" s="162">
        <v>29</v>
      </c>
      <c r="J352" s="383">
        <f t="shared" si="53"/>
        <v>22</v>
      </c>
      <c r="K352" s="383">
        <f t="shared" si="54"/>
        <v>29</v>
      </c>
      <c r="L352" s="1138"/>
      <c r="M352" s="1139"/>
      <c r="N352" s="1139"/>
      <c r="O352" s="1140"/>
      <c r="Q352" s="855" t="s">
        <v>102</v>
      </c>
      <c r="R352" s="2" t="s">
        <v>1795</v>
      </c>
      <c r="S352" s="2" t="s">
        <v>1487</v>
      </c>
      <c r="T352" s="2" t="s">
        <v>1488</v>
      </c>
      <c r="U352" s="2" t="s">
        <v>1643</v>
      </c>
      <c r="V352" s="2" t="s">
        <v>1539</v>
      </c>
      <c r="W352" s="10"/>
      <c r="X352" s="2" t="s">
        <v>1602</v>
      </c>
      <c r="Y352" s="2" t="s">
        <v>1597</v>
      </c>
      <c r="Z352" s="2" t="s">
        <v>1210</v>
      </c>
      <c r="AA352" s="2" t="s">
        <v>1546</v>
      </c>
      <c r="AB352" s="2" t="s">
        <v>1599</v>
      </c>
      <c r="AC352" s="162" t="s">
        <v>1494</v>
      </c>
    </row>
    <row r="353" spans="1:31" ht="15" customHeight="1" x14ac:dyDescent="0.2">
      <c r="A353" s="855">
        <v>7</v>
      </c>
      <c r="B353" s="224" t="s">
        <v>575</v>
      </c>
      <c r="C353" s="2">
        <v>22</v>
      </c>
      <c r="D353" s="2">
        <v>8</v>
      </c>
      <c r="E353" s="2">
        <v>5</v>
      </c>
      <c r="F353" s="2">
        <v>9</v>
      </c>
      <c r="G353" s="2">
        <v>49</v>
      </c>
      <c r="H353" s="2">
        <v>50</v>
      </c>
      <c r="I353" s="162">
        <v>29</v>
      </c>
      <c r="J353" s="383">
        <f t="shared" si="53"/>
        <v>22</v>
      </c>
      <c r="K353" s="383">
        <f t="shared" si="54"/>
        <v>29</v>
      </c>
      <c r="L353" s="1138"/>
      <c r="M353" s="1139"/>
      <c r="N353" s="1139"/>
      <c r="O353" s="1140"/>
      <c r="Q353" s="855" t="s">
        <v>59</v>
      </c>
      <c r="R353" s="2" t="s">
        <v>1210</v>
      </c>
      <c r="S353" s="2" t="s">
        <v>1493</v>
      </c>
      <c r="T353" s="2" t="s">
        <v>1602</v>
      </c>
      <c r="U353" s="2" t="s">
        <v>1539</v>
      </c>
      <c r="V353" s="2" t="s">
        <v>1600</v>
      </c>
      <c r="W353" s="2" t="s">
        <v>1490</v>
      </c>
      <c r="X353" s="10"/>
      <c r="Y353" s="2" t="s">
        <v>844</v>
      </c>
      <c r="Z353" s="2" t="s">
        <v>1543</v>
      </c>
      <c r="AA353" s="2" t="s">
        <v>1490</v>
      </c>
      <c r="AB353" s="2" t="s">
        <v>1602</v>
      </c>
      <c r="AC353" s="162" t="s">
        <v>1487</v>
      </c>
    </row>
    <row r="354" spans="1:31" ht="15" customHeight="1" x14ac:dyDescent="0.2">
      <c r="A354" s="855">
        <v>8</v>
      </c>
      <c r="B354" s="224" t="s">
        <v>1431</v>
      </c>
      <c r="C354" s="2">
        <v>22</v>
      </c>
      <c r="D354" s="2">
        <v>7</v>
      </c>
      <c r="E354" s="2">
        <v>6</v>
      </c>
      <c r="F354" s="2">
        <v>9</v>
      </c>
      <c r="G354" s="2">
        <v>25</v>
      </c>
      <c r="H354" s="2">
        <v>35</v>
      </c>
      <c r="I354" s="162">
        <v>27</v>
      </c>
      <c r="J354" s="383">
        <f t="shared" si="53"/>
        <v>22</v>
      </c>
      <c r="K354" s="383">
        <f t="shared" si="54"/>
        <v>27</v>
      </c>
      <c r="L354" s="1138"/>
      <c r="M354" s="1139"/>
      <c r="N354" s="1139"/>
      <c r="O354" s="1140"/>
      <c r="Q354" s="855" t="s">
        <v>1088</v>
      </c>
      <c r="R354" s="2" t="s">
        <v>844</v>
      </c>
      <c r="S354" s="2" t="s">
        <v>1490</v>
      </c>
      <c r="T354" s="2" t="s">
        <v>1488</v>
      </c>
      <c r="U354" s="2" t="s">
        <v>1642</v>
      </c>
      <c r="V354" s="2" t="s">
        <v>1487</v>
      </c>
      <c r="W354" s="2" t="s">
        <v>844</v>
      </c>
      <c r="X354" s="2" t="s">
        <v>1602</v>
      </c>
      <c r="Y354" s="10"/>
      <c r="Z354" s="2" t="s">
        <v>1489</v>
      </c>
      <c r="AA354" s="2" t="s">
        <v>1495</v>
      </c>
      <c r="AB354" s="2" t="s">
        <v>844</v>
      </c>
      <c r="AC354" s="162" t="s">
        <v>844</v>
      </c>
    </row>
    <row r="355" spans="1:31" ht="15" customHeight="1" x14ac:dyDescent="0.2">
      <c r="A355" s="855">
        <v>9</v>
      </c>
      <c r="B355" s="224" t="s">
        <v>106</v>
      </c>
      <c r="C355" s="2">
        <v>22</v>
      </c>
      <c r="D355" s="2">
        <v>7</v>
      </c>
      <c r="E355" s="2">
        <v>4</v>
      </c>
      <c r="F355" s="2">
        <v>11</v>
      </c>
      <c r="G355" s="2">
        <v>36</v>
      </c>
      <c r="H355" s="2">
        <v>40</v>
      </c>
      <c r="I355" s="162">
        <v>25</v>
      </c>
      <c r="J355" s="383">
        <f t="shared" si="53"/>
        <v>22</v>
      </c>
      <c r="K355" s="383">
        <f t="shared" si="54"/>
        <v>25</v>
      </c>
      <c r="L355" s="1138"/>
      <c r="M355" s="1139"/>
      <c r="N355" s="1139"/>
      <c r="O355" s="1140"/>
      <c r="Q355" s="855" t="s">
        <v>566</v>
      </c>
      <c r="R355" s="2" t="s">
        <v>1543</v>
      </c>
      <c r="S355" s="2" t="s">
        <v>844</v>
      </c>
      <c r="T355" s="2" t="s">
        <v>1646</v>
      </c>
      <c r="U355" s="2" t="s">
        <v>1546</v>
      </c>
      <c r="V355" s="2" t="s">
        <v>1646</v>
      </c>
      <c r="W355" s="2" t="s">
        <v>1539</v>
      </c>
      <c r="X355" s="2" t="s">
        <v>1655</v>
      </c>
      <c r="Y355" s="2" t="s">
        <v>24</v>
      </c>
      <c r="Z355" s="10"/>
      <c r="AA355" s="2" t="s">
        <v>1642</v>
      </c>
      <c r="AB355" s="2" t="s">
        <v>1210</v>
      </c>
      <c r="AC355" s="162" t="s">
        <v>1603</v>
      </c>
    </row>
    <row r="356" spans="1:31" ht="15" customHeight="1" x14ac:dyDescent="0.2">
      <c r="A356" s="855">
        <v>10</v>
      </c>
      <c r="B356" s="224" t="s">
        <v>558</v>
      </c>
      <c r="C356" s="2">
        <v>22</v>
      </c>
      <c r="D356" s="2">
        <v>7</v>
      </c>
      <c r="E356" s="2">
        <v>4</v>
      </c>
      <c r="F356" s="2">
        <v>11</v>
      </c>
      <c r="G356" s="2">
        <v>35</v>
      </c>
      <c r="H356" s="2">
        <v>40</v>
      </c>
      <c r="I356" s="162">
        <v>25</v>
      </c>
      <c r="J356" s="383">
        <f t="shared" si="53"/>
        <v>22</v>
      </c>
      <c r="K356" s="383">
        <f t="shared" si="54"/>
        <v>25</v>
      </c>
      <c r="L356" s="1138"/>
      <c r="M356" s="1139"/>
      <c r="N356" s="1139"/>
      <c r="O356" s="1140"/>
      <c r="Q356" s="855" t="s">
        <v>777</v>
      </c>
      <c r="R356" s="2" t="s">
        <v>1546</v>
      </c>
      <c r="S356" s="2" t="s">
        <v>1642</v>
      </c>
      <c r="T356" s="2" t="s">
        <v>1602</v>
      </c>
      <c r="U356" s="2" t="s">
        <v>844</v>
      </c>
      <c r="V356" s="2" t="s">
        <v>1207</v>
      </c>
      <c r="W356" s="2" t="s">
        <v>1546</v>
      </c>
      <c r="X356" s="2" t="s">
        <v>1494</v>
      </c>
      <c r="Y356" s="2" t="s">
        <v>1487</v>
      </c>
      <c r="Z356" s="2" t="s">
        <v>1490</v>
      </c>
      <c r="AA356" s="10"/>
      <c r="AB356" s="2" t="s">
        <v>1207</v>
      </c>
      <c r="AC356" s="162" t="s">
        <v>1597</v>
      </c>
    </row>
    <row r="357" spans="1:31" ht="15" customHeight="1" x14ac:dyDescent="0.2">
      <c r="A357" s="855">
        <v>11</v>
      </c>
      <c r="B357" s="224" t="s">
        <v>1208</v>
      </c>
      <c r="C357" s="2">
        <v>22</v>
      </c>
      <c r="D357" s="2">
        <v>7</v>
      </c>
      <c r="E357" s="2">
        <v>3</v>
      </c>
      <c r="F357" s="2">
        <v>12</v>
      </c>
      <c r="G357" s="2">
        <v>36</v>
      </c>
      <c r="H357" s="2">
        <v>50</v>
      </c>
      <c r="I357" s="162">
        <v>24</v>
      </c>
      <c r="J357" s="383">
        <f t="shared" si="53"/>
        <v>22</v>
      </c>
      <c r="K357" s="383">
        <f t="shared" si="54"/>
        <v>24</v>
      </c>
      <c r="L357" s="1138"/>
      <c r="M357" s="1139"/>
      <c r="N357" s="1139"/>
      <c r="O357" s="1140"/>
      <c r="Q357" s="855" t="s">
        <v>1684</v>
      </c>
      <c r="R357" s="2" t="s">
        <v>1493</v>
      </c>
      <c r="S357" s="2" t="s">
        <v>1490</v>
      </c>
      <c r="T357" s="2" t="s">
        <v>1495</v>
      </c>
      <c r="U357" s="2" t="s">
        <v>1600</v>
      </c>
      <c r="V357" s="2" t="s">
        <v>1602</v>
      </c>
      <c r="W357" s="2" t="s">
        <v>1539</v>
      </c>
      <c r="X357" s="2" t="s">
        <v>1599</v>
      </c>
      <c r="Y357" s="2" t="s">
        <v>1488</v>
      </c>
      <c r="Z357" s="2" t="s">
        <v>1597</v>
      </c>
      <c r="AA357" s="2" t="s">
        <v>1646</v>
      </c>
      <c r="AB357" s="10"/>
      <c r="AC357" s="162" t="s">
        <v>844</v>
      </c>
    </row>
    <row r="358" spans="1:31" ht="15" customHeight="1" thickBot="1" x14ac:dyDescent="0.25">
      <c r="A358" s="850">
        <v>12</v>
      </c>
      <c r="B358" s="846" t="s">
        <v>2163</v>
      </c>
      <c r="C358" s="3">
        <v>22</v>
      </c>
      <c r="D358" s="3">
        <v>2</v>
      </c>
      <c r="E358" s="3">
        <v>7</v>
      </c>
      <c r="F358" s="3">
        <v>13</v>
      </c>
      <c r="G358" s="3">
        <v>23</v>
      </c>
      <c r="H358" s="3">
        <v>45</v>
      </c>
      <c r="I358" s="164">
        <v>13</v>
      </c>
      <c r="J358" s="383">
        <f t="shared" si="53"/>
        <v>22</v>
      </c>
      <c r="K358" s="383">
        <f t="shared" si="54"/>
        <v>13</v>
      </c>
      <c r="L358" s="1141"/>
      <c r="M358" s="1142"/>
      <c r="N358" s="1142"/>
      <c r="O358" s="1143"/>
      <c r="Q358" s="850" t="s">
        <v>2162</v>
      </c>
      <c r="R358" s="3" t="s">
        <v>1602</v>
      </c>
      <c r="S358" s="3" t="s">
        <v>1207</v>
      </c>
      <c r="T358" s="3" t="s">
        <v>1496</v>
      </c>
      <c r="U358" s="3" t="s">
        <v>844</v>
      </c>
      <c r="V358" s="3" t="s">
        <v>1207</v>
      </c>
      <c r="W358" s="3" t="s">
        <v>1489</v>
      </c>
      <c r="X358" s="3" t="s">
        <v>1207</v>
      </c>
      <c r="Y358" s="3" t="s">
        <v>1495</v>
      </c>
      <c r="Z358" s="3" t="s">
        <v>1643</v>
      </c>
      <c r="AA358" s="3" t="s">
        <v>1599</v>
      </c>
      <c r="AB358" s="3" t="s">
        <v>1602</v>
      </c>
      <c r="AC358" s="15"/>
    </row>
    <row r="359" spans="1:31" ht="15" customHeight="1" x14ac:dyDescent="0.2">
      <c r="C359" s="383">
        <f>SUM(C347:C358)</f>
        <v>264</v>
      </c>
      <c r="D359" s="383">
        <f t="shared" ref="D359:I359" si="55">SUM(D347:D358)</f>
        <v>107</v>
      </c>
      <c r="E359" s="383">
        <f t="shared" si="55"/>
        <v>50</v>
      </c>
      <c r="F359" s="383">
        <f t="shared" si="55"/>
        <v>107</v>
      </c>
      <c r="G359" s="383">
        <f t="shared" si="55"/>
        <v>443</v>
      </c>
      <c r="H359" s="383">
        <f t="shared" si="55"/>
        <v>443</v>
      </c>
      <c r="I359" s="383">
        <f t="shared" si="55"/>
        <v>371</v>
      </c>
      <c r="J359" s="383">
        <f t="shared" si="53"/>
        <v>264</v>
      </c>
      <c r="K359" s="383">
        <f t="shared" si="54"/>
        <v>371</v>
      </c>
    </row>
    <row r="360" spans="1:31" ht="15" customHeight="1" thickBot="1" x14ac:dyDescent="0.25"/>
    <row r="361" spans="1:31" ht="15" customHeight="1" thickBot="1" x14ac:dyDescent="0.25">
      <c r="A361" s="1412" t="s">
        <v>2433</v>
      </c>
      <c r="B361" s="1413"/>
      <c r="C361" s="1413"/>
      <c r="D361" s="1413"/>
      <c r="E361" s="1413"/>
      <c r="F361" s="1414"/>
      <c r="G361" s="1409" t="s">
        <v>1704</v>
      </c>
      <c r="H361" s="1410"/>
      <c r="I361" s="1411"/>
      <c r="L361" s="952" t="s">
        <v>538</v>
      </c>
      <c r="M361" s="953"/>
      <c r="N361" s="953"/>
      <c r="O361" s="954"/>
    </row>
    <row r="362" spans="1:31" ht="15" customHeight="1" thickBot="1" x14ac:dyDescent="0.25">
      <c r="A362" s="850" t="s">
        <v>496</v>
      </c>
      <c r="B362" s="851" t="s">
        <v>497</v>
      </c>
      <c r="C362" s="852" t="s">
        <v>498</v>
      </c>
      <c r="D362" s="852" t="s">
        <v>499</v>
      </c>
      <c r="E362" s="852" t="s">
        <v>500</v>
      </c>
      <c r="F362" s="852" t="s">
        <v>501</v>
      </c>
      <c r="G362" s="853" t="s">
        <v>502</v>
      </c>
      <c r="H362" s="853" t="s">
        <v>503</v>
      </c>
      <c r="I362" s="854" t="s">
        <v>504</v>
      </c>
      <c r="L362" s="955"/>
      <c r="M362" s="956"/>
      <c r="N362" s="956"/>
      <c r="O362" s="957"/>
      <c r="Q362" s="165" t="s">
        <v>1705</v>
      </c>
      <c r="R362" s="856" t="s">
        <v>1196</v>
      </c>
      <c r="S362" s="856" t="s">
        <v>902</v>
      </c>
      <c r="T362" s="856" t="s">
        <v>700</v>
      </c>
      <c r="U362" s="856" t="s">
        <v>1530</v>
      </c>
      <c r="V362" s="856" t="s">
        <v>436</v>
      </c>
      <c r="W362" s="856" t="s">
        <v>1788</v>
      </c>
      <c r="X362" s="856" t="s">
        <v>1787</v>
      </c>
      <c r="Y362" s="856" t="s">
        <v>514</v>
      </c>
      <c r="Z362" s="856" t="s">
        <v>544</v>
      </c>
      <c r="AA362" s="856" t="s">
        <v>533</v>
      </c>
      <c r="AB362" s="856" t="s">
        <v>769</v>
      </c>
      <c r="AC362" s="856" t="s">
        <v>153</v>
      </c>
      <c r="AD362" s="856" t="s">
        <v>727</v>
      </c>
      <c r="AE362" s="857" t="s">
        <v>1214</v>
      </c>
    </row>
    <row r="363" spans="1:31" ht="15" customHeight="1" x14ac:dyDescent="0.2">
      <c r="A363" s="863">
        <v>1</v>
      </c>
      <c r="B363" s="159" t="s">
        <v>2062</v>
      </c>
      <c r="C363" s="158">
        <v>26</v>
      </c>
      <c r="D363" s="158">
        <v>16</v>
      </c>
      <c r="E363" s="158">
        <v>3</v>
      </c>
      <c r="F363" s="158">
        <v>7</v>
      </c>
      <c r="G363" s="158">
        <v>52</v>
      </c>
      <c r="H363" s="158">
        <v>43</v>
      </c>
      <c r="I363" s="161">
        <v>51</v>
      </c>
      <c r="J363" s="383">
        <f t="shared" ref="J363:J377" si="56">D363+E363+F363</f>
        <v>26</v>
      </c>
      <c r="K363" s="383">
        <f t="shared" si="54"/>
        <v>51</v>
      </c>
      <c r="L363" s="1135" t="s">
        <v>2609</v>
      </c>
      <c r="M363" s="1136"/>
      <c r="N363" s="1136"/>
      <c r="O363" s="1137"/>
      <c r="Q363" s="855" t="s">
        <v>1196</v>
      </c>
      <c r="R363" s="10"/>
      <c r="S363" s="2" t="s">
        <v>1643</v>
      </c>
      <c r="T363" s="2" t="s">
        <v>1597</v>
      </c>
      <c r="U363" s="2" t="s">
        <v>1207</v>
      </c>
      <c r="V363" s="2" t="s">
        <v>1905</v>
      </c>
      <c r="W363" s="2" t="s">
        <v>1643</v>
      </c>
      <c r="X363" s="2" t="s">
        <v>1643</v>
      </c>
      <c r="Y363" s="2" t="s">
        <v>1489</v>
      </c>
      <c r="Z363" s="2" t="s">
        <v>32</v>
      </c>
      <c r="AA363" s="2" t="s">
        <v>1539</v>
      </c>
      <c r="AB363" s="2" t="s">
        <v>1493</v>
      </c>
      <c r="AC363" s="2" t="s">
        <v>1493</v>
      </c>
      <c r="AD363" s="2" t="s">
        <v>1539</v>
      </c>
      <c r="AE363" s="162" t="s">
        <v>1597</v>
      </c>
    </row>
    <row r="364" spans="1:31" ht="15" customHeight="1" x14ac:dyDescent="0.2">
      <c r="A364" s="848">
        <v>2</v>
      </c>
      <c r="B364" s="160" t="s">
        <v>1093</v>
      </c>
      <c r="C364" s="2">
        <v>26</v>
      </c>
      <c r="D364" s="2">
        <v>15</v>
      </c>
      <c r="E364" s="2">
        <v>5</v>
      </c>
      <c r="F364" s="2">
        <v>6</v>
      </c>
      <c r="G364" s="2">
        <v>58</v>
      </c>
      <c r="H364" s="2">
        <v>37</v>
      </c>
      <c r="I364" s="162">
        <v>50</v>
      </c>
      <c r="J364" s="383">
        <f t="shared" si="56"/>
        <v>26</v>
      </c>
      <c r="K364" s="383">
        <f t="shared" si="54"/>
        <v>50</v>
      </c>
      <c r="L364" s="1138"/>
      <c r="M364" s="1139"/>
      <c r="N364" s="1139"/>
      <c r="O364" s="1140"/>
      <c r="Q364" s="855" t="s">
        <v>902</v>
      </c>
      <c r="R364" s="2" t="s">
        <v>844</v>
      </c>
      <c r="S364" s="10"/>
      <c r="T364" s="2" t="s">
        <v>1493</v>
      </c>
      <c r="U364" s="2" t="s">
        <v>1547</v>
      </c>
      <c r="V364" s="2" t="s">
        <v>1495</v>
      </c>
      <c r="W364" s="2" t="s">
        <v>1540</v>
      </c>
      <c r="X364" s="2" t="s">
        <v>1493</v>
      </c>
      <c r="Y364" s="2" t="s">
        <v>1493</v>
      </c>
      <c r="Z364" s="2" t="s">
        <v>1489</v>
      </c>
      <c r="AA364" s="2" t="s">
        <v>844</v>
      </c>
      <c r="AB364" s="2" t="s">
        <v>1488</v>
      </c>
      <c r="AC364" s="2" t="s">
        <v>1643</v>
      </c>
      <c r="AD364" s="2" t="s">
        <v>1490</v>
      </c>
      <c r="AE364" s="162" t="s">
        <v>285</v>
      </c>
    </row>
    <row r="365" spans="1:31" ht="15" customHeight="1" x14ac:dyDescent="0.2">
      <c r="A365" s="848">
        <v>3</v>
      </c>
      <c r="B365" s="160" t="s">
        <v>345</v>
      </c>
      <c r="C365" s="2">
        <v>26</v>
      </c>
      <c r="D365" s="2">
        <v>14</v>
      </c>
      <c r="E365" s="2">
        <v>3</v>
      </c>
      <c r="F365" s="2">
        <v>9</v>
      </c>
      <c r="G365" s="2">
        <v>59</v>
      </c>
      <c r="H365" s="2">
        <v>39</v>
      </c>
      <c r="I365" s="162">
        <v>45</v>
      </c>
      <c r="J365" s="383">
        <f t="shared" si="56"/>
        <v>26</v>
      </c>
      <c r="K365" s="383">
        <f t="shared" si="54"/>
        <v>45</v>
      </c>
      <c r="L365" s="1138"/>
      <c r="M365" s="1139"/>
      <c r="N365" s="1139"/>
      <c r="O365" s="1140"/>
      <c r="Q365" s="855" t="s">
        <v>700</v>
      </c>
      <c r="R365" s="2" t="s">
        <v>1645</v>
      </c>
      <c r="S365" s="2" t="s">
        <v>1645</v>
      </c>
      <c r="T365" s="10"/>
      <c r="U365" s="2" t="s">
        <v>1540</v>
      </c>
      <c r="V365" s="2" t="s">
        <v>1597</v>
      </c>
      <c r="W365" s="2" t="s">
        <v>1646</v>
      </c>
      <c r="X365" s="2" t="s">
        <v>32</v>
      </c>
      <c r="Y365" s="2" t="s">
        <v>1539</v>
      </c>
      <c r="Z365" s="2" t="s">
        <v>1546</v>
      </c>
      <c r="AA365" s="2" t="s">
        <v>1539</v>
      </c>
      <c r="AB365" s="2" t="s">
        <v>1539</v>
      </c>
      <c r="AC365" s="2" t="s">
        <v>1706</v>
      </c>
      <c r="AD365" s="2" t="s">
        <v>1546</v>
      </c>
      <c r="AE365" s="162" t="s">
        <v>1602</v>
      </c>
    </row>
    <row r="366" spans="1:31" ht="15" customHeight="1" x14ac:dyDescent="0.2">
      <c r="A366" s="848">
        <v>4</v>
      </c>
      <c r="B366" s="160" t="s">
        <v>2123</v>
      </c>
      <c r="C366" s="2">
        <v>26</v>
      </c>
      <c r="D366" s="2">
        <v>13</v>
      </c>
      <c r="E366" s="2">
        <v>5</v>
      </c>
      <c r="F366" s="2">
        <v>8</v>
      </c>
      <c r="G366" s="2">
        <v>44</v>
      </c>
      <c r="H366" s="2">
        <v>31</v>
      </c>
      <c r="I366" s="162">
        <v>44</v>
      </c>
      <c r="J366" s="383">
        <f t="shared" si="56"/>
        <v>26</v>
      </c>
      <c r="K366" s="383">
        <f t="shared" si="54"/>
        <v>44</v>
      </c>
      <c r="L366" s="1138"/>
      <c r="M366" s="1139"/>
      <c r="N366" s="1139"/>
      <c r="O366" s="1140"/>
      <c r="Q366" s="855" t="s">
        <v>1530</v>
      </c>
      <c r="R366" s="2" t="s">
        <v>844</v>
      </c>
      <c r="S366" s="2" t="s">
        <v>1656</v>
      </c>
      <c r="T366" s="2" t="s">
        <v>1600</v>
      </c>
      <c r="U366" s="10"/>
      <c r="V366" s="2" t="s">
        <v>844</v>
      </c>
      <c r="W366" s="2" t="s">
        <v>1495</v>
      </c>
      <c r="X366" s="2" t="s">
        <v>1487</v>
      </c>
      <c r="Y366" s="2" t="s">
        <v>1487</v>
      </c>
      <c r="Z366" s="2" t="s">
        <v>1600</v>
      </c>
      <c r="AA366" s="2" t="s">
        <v>1490</v>
      </c>
      <c r="AB366" s="2" t="s">
        <v>1210</v>
      </c>
      <c r="AC366" s="2" t="s">
        <v>1490</v>
      </c>
      <c r="AD366" s="2" t="s">
        <v>1490</v>
      </c>
      <c r="AE366" s="162" t="s">
        <v>1597</v>
      </c>
    </row>
    <row r="367" spans="1:31" ht="15" customHeight="1" x14ac:dyDescent="0.2">
      <c r="A367" s="848">
        <v>5</v>
      </c>
      <c r="B367" s="160" t="s">
        <v>42</v>
      </c>
      <c r="C367" s="2">
        <v>26</v>
      </c>
      <c r="D367" s="2">
        <v>11</v>
      </c>
      <c r="E367" s="2">
        <v>7</v>
      </c>
      <c r="F367" s="2">
        <v>8</v>
      </c>
      <c r="G367" s="2">
        <v>67</v>
      </c>
      <c r="H367" s="2">
        <v>49</v>
      </c>
      <c r="I367" s="162">
        <v>40</v>
      </c>
      <c r="J367" s="383">
        <f t="shared" si="56"/>
        <v>26</v>
      </c>
      <c r="K367" s="383">
        <f t="shared" si="54"/>
        <v>40</v>
      </c>
      <c r="L367" s="1138"/>
      <c r="M367" s="1139"/>
      <c r="N367" s="1139"/>
      <c r="O367" s="1140"/>
      <c r="Q367" s="855" t="s">
        <v>436</v>
      </c>
      <c r="R367" s="2" t="s">
        <v>375</v>
      </c>
      <c r="S367" s="2" t="s">
        <v>1490</v>
      </c>
      <c r="T367" s="2" t="s">
        <v>1493</v>
      </c>
      <c r="U367" s="2" t="s">
        <v>1643</v>
      </c>
      <c r="V367" s="10"/>
      <c r="W367" s="2" t="s">
        <v>1539</v>
      </c>
      <c r="X367" s="2" t="s">
        <v>844</v>
      </c>
      <c r="Y367" s="2" t="s">
        <v>1546</v>
      </c>
      <c r="Z367" s="2" t="s">
        <v>1495</v>
      </c>
      <c r="AA367" s="2" t="s">
        <v>1487</v>
      </c>
      <c r="AB367" s="2" t="s">
        <v>1646</v>
      </c>
      <c r="AC367" s="2" t="s">
        <v>1707</v>
      </c>
      <c r="AD367" s="2" t="s">
        <v>1487</v>
      </c>
      <c r="AE367" s="162" t="s">
        <v>1643</v>
      </c>
    </row>
    <row r="368" spans="1:31" ht="15" customHeight="1" x14ac:dyDescent="0.2">
      <c r="A368" s="848">
        <v>6</v>
      </c>
      <c r="B368" s="160" t="s">
        <v>767</v>
      </c>
      <c r="C368" s="2">
        <v>26</v>
      </c>
      <c r="D368" s="2">
        <v>12</v>
      </c>
      <c r="E368" s="2">
        <v>4</v>
      </c>
      <c r="F368" s="2">
        <v>10</v>
      </c>
      <c r="G368" s="2">
        <v>51</v>
      </c>
      <c r="H368" s="2">
        <v>42</v>
      </c>
      <c r="I368" s="162">
        <v>40</v>
      </c>
      <c r="J368" s="383">
        <f t="shared" si="56"/>
        <v>26</v>
      </c>
      <c r="K368" s="383">
        <f t="shared" si="54"/>
        <v>40</v>
      </c>
      <c r="L368" s="1138"/>
      <c r="M368" s="1139"/>
      <c r="N368" s="1139"/>
      <c r="O368" s="1140"/>
      <c r="Q368" s="855" t="s">
        <v>1788</v>
      </c>
      <c r="R368" s="2" t="s">
        <v>1489</v>
      </c>
      <c r="S368" s="2" t="s">
        <v>1540</v>
      </c>
      <c r="T368" s="2" t="s">
        <v>1600</v>
      </c>
      <c r="U368" s="2" t="s">
        <v>1488</v>
      </c>
      <c r="V368" s="2" t="s">
        <v>1546</v>
      </c>
      <c r="W368" s="10"/>
      <c r="X368" s="2" t="s">
        <v>1494</v>
      </c>
      <c r="Y368" s="2" t="s">
        <v>1495</v>
      </c>
      <c r="Z368" s="2" t="s">
        <v>1210</v>
      </c>
      <c r="AA368" s="2" t="s">
        <v>844</v>
      </c>
      <c r="AB368" s="2" t="s">
        <v>1487</v>
      </c>
      <c r="AC368" s="2" t="s">
        <v>1708</v>
      </c>
      <c r="AD368" s="2" t="s">
        <v>1546</v>
      </c>
      <c r="AE368" s="162" t="s">
        <v>1493</v>
      </c>
    </row>
    <row r="369" spans="1:31" ht="15" customHeight="1" x14ac:dyDescent="0.2">
      <c r="A369" s="848">
        <v>7</v>
      </c>
      <c r="B369" s="160" t="s">
        <v>1598</v>
      </c>
      <c r="C369" s="2">
        <v>26</v>
      </c>
      <c r="D369" s="2">
        <v>11</v>
      </c>
      <c r="E369" s="2">
        <v>4</v>
      </c>
      <c r="F369" s="2">
        <v>11</v>
      </c>
      <c r="G369" s="2">
        <v>48</v>
      </c>
      <c r="H369" s="2">
        <v>40</v>
      </c>
      <c r="I369" s="162">
        <v>37</v>
      </c>
      <c r="J369" s="383">
        <f t="shared" si="56"/>
        <v>26</v>
      </c>
      <c r="K369" s="383">
        <f t="shared" si="54"/>
        <v>37</v>
      </c>
      <c r="L369" s="1138"/>
      <c r="M369" s="1139"/>
      <c r="N369" s="1139"/>
      <c r="O369" s="1140"/>
      <c r="Q369" s="855" t="s">
        <v>1787</v>
      </c>
      <c r="R369" s="2" t="s">
        <v>1654</v>
      </c>
      <c r="S369" s="2" t="s">
        <v>1488</v>
      </c>
      <c r="T369" s="2" t="s">
        <v>1599</v>
      </c>
      <c r="U369" s="2" t="s">
        <v>1646</v>
      </c>
      <c r="V369" s="2" t="s">
        <v>1546</v>
      </c>
      <c r="W369" s="2" t="s">
        <v>1599</v>
      </c>
      <c r="X369" s="10"/>
      <c r="Y369" s="2" t="s">
        <v>1600</v>
      </c>
      <c r="Z369" s="2" t="s">
        <v>1210</v>
      </c>
      <c r="AA369" s="2" t="s">
        <v>1546</v>
      </c>
      <c r="AB369" s="2" t="s">
        <v>844</v>
      </c>
      <c r="AC369" s="2" t="s">
        <v>1539</v>
      </c>
      <c r="AD369" s="2" t="s">
        <v>1603</v>
      </c>
      <c r="AE369" s="162" t="s">
        <v>844</v>
      </c>
    </row>
    <row r="370" spans="1:31" ht="15" customHeight="1" x14ac:dyDescent="0.2">
      <c r="A370" s="848">
        <v>8</v>
      </c>
      <c r="B370" s="160" t="s">
        <v>1518</v>
      </c>
      <c r="C370" s="2">
        <v>26</v>
      </c>
      <c r="D370" s="2">
        <v>11</v>
      </c>
      <c r="E370" s="2">
        <v>4</v>
      </c>
      <c r="F370" s="2">
        <v>11</v>
      </c>
      <c r="G370" s="2">
        <v>53</v>
      </c>
      <c r="H370" s="2">
        <v>63</v>
      </c>
      <c r="I370" s="162">
        <v>37</v>
      </c>
      <c r="J370" s="383">
        <f t="shared" si="56"/>
        <v>26</v>
      </c>
      <c r="K370" s="383">
        <f t="shared" si="54"/>
        <v>37</v>
      </c>
      <c r="L370" s="1138"/>
      <c r="M370" s="1139"/>
      <c r="N370" s="1139"/>
      <c r="O370" s="1140"/>
      <c r="Q370" s="855" t="s">
        <v>514</v>
      </c>
      <c r="R370" s="2" t="s">
        <v>1600</v>
      </c>
      <c r="S370" s="2" t="s">
        <v>1601</v>
      </c>
      <c r="T370" s="2" t="s">
        <v>1210</v>
      </c>
      <c r="U370" s="2" t="s">
        <v>1487</v>
      </c>
      <c r="V370" s="2" t="s">
        <v>1645</v>
      </c>
      <c r="W370" s="2" t="s">
        <v>1539</v>
      </c>
      <c r="X370" s="2" t="s">
        <v>1207</v>
      </c>
      <c r="Y370" s="10"/>
      <c r="Z370" s="2" t="s">
        <v>1488</v>
      </c>
      <c r="AA370" s="2" t="s">
        <v>1539</v>
      </c>
      <c r="AB370" s="2" t="s">
        <v>1602</v>
      </c>
      <c r="AC370" s="2" t="s">
        <v>844</v>
      </c>
      <c r="AD370" s="2" t="s">
        <v>1597</v>
      </c>
      <c r="AE370" s="162" t="s">
        <v>844</v>
      </c>
    </row>
    <row r="371" spans="1:31" ht="15" customHeight="1" x14ac:dyDescent="0.2">
      <c r="A371" s="848">
        <v>9</v>
      </c>
      <c r="B371" s="160" t="s">
        <v>761</v>
      </c>
      <c r="C371" s="2">
        <v>26</v>
      </c>
      <c r="D371" s="2">
        <v>10</v>
      </c>
      <c r="E371" s="2">
        <v>6</v>
      </c>
      <c r="F371" s="2">
        <v>10</v>
      </c>
      <c r="G371" s="2">
        <v>44</v>
      </c>
      <c r="H371" s="2">
        <v>42</v>
      </c>
      <c r="I371" s="162">
        <v>36</v>
      </c>
      <c r="J371" s="383">
        <f t="shared" si="56"/>
        <v>26</v>
      </c>
      <c r="K371" s="383">
        <f t="shared" si="54"/>
        <v>36</v>
      </c>
      <c r="L371" s="1138"/>
      <c r="M371" s="1139"/>
      <c r="N371" s="1139"/>
      <c r="O371" s="1140"/>
      <c r="Q371" s="855" t="s">
        <v>544</v>
      </c>
      <c r="R371" s="2" t="s">
        <v>1487</v>
      </c>
      <c r="S371" s="2" t="s">
        <v>1597</v>
      </c>
      <c r="T371" s="2" t="s">
        <v>1539</v>
      </c>
      <c r="U371" s="2" t="s">
        <v>1599</v>
      </c>
      <c r="V371" s="2" t="s">
        <v>1207</v>
      </c>
      <c r="W371" s="2" t="s">
        <v>1602</v>
      </c>
      <c r="X371" s="2" t="s">
        <v>1207</v>
      </c>
      <c r="Y371" s="2" t="s">
        <v>1646</v>
      </c>
      <c r="Z371" s="10"/>
      <c r="AA371" s="2" t="s">
        <v>1539</v>
      </c>
      <c r="AB371" s="2" t="s">
        <v>1597</v>
      </c>
      <c r="AC371" s="2" t="s">
        <v>1599</v>
      </c>
      <c r="AD371" s="2" t="s">
        <v>1540</v>
      </c>
      <c r="AE371" s="162" t="s">
        <v>1597</v>
      </c>
    </row>
    <row r="372" spans="1:31" ht="15" customHeight="1" x14ac:dyDescent="0.2">
      <c r="A372" s="848">
        <v>10</v>
      </c>
      <c r="B372" s="160" t="s">
        <v>2094</v>
      </c>
      <c r="C372" s="2">
        <v>26</v>
      </c>
      <c r="D372" s="2">
        <v>9</v>
      </c>
      <c r="E372" s="2">
        <v>8</v>
      </c>
      <c r="F372" s="2">
        <v>9</v>
      </c>
      <c r="G372" s="2">
        <v>43</v>
      </c>
      <c r="H372" s="2">
        <v>48</v>
      </c>
      <c r="I372" s="162">
        <v>35</v>
      </c>
      <c r="J372" s="383">
        <f t="shared" si="56"/>
        <v>26</v>
      </c>
      <c r="K372" s="383">
        <f t="shared" si="54"/>
        <v>35</v>
      </c>
      <c r="L372" s="1138"/>
      <c r="M372" s="1139"/>
      <c r="N372" s="1139"/>
      <c r="O372" s="1140"/>
      <c r="Q372" s="855" t="s">
        <v>533</v>
      </c>
      <c r="R372" s="2" t="s">
        <v>1210</v>
      </c>
      <c r="S372" s="2" t="s">
        <v>1597</v>
      </c>
      <c r="T372" s="2" t="s">
        <v>1210</v>
      </c>
      <c r="U372" s="2" t="s">
        <v>1603</v>
      </c>
      <c r="V372" s="2" t="s">
        <v>1487</v>
      </c>
      <c r="W372" s="2" t="s">
        <v>1597</v>
      </c>
      <c r="X372" s="2" t="s">
        <v>1599</v>
      </c>
      <c r="Y372" s="2" t="s">
        <v>1539</v>
      </c>
      <c r="Z372" s="2" t="s">
        <v>1546</v>
      </c>
      <c r="AA372" s="10"/>
      <c r="AB372" s="2" t="s">
        <v>1540</v>
      </c>
      <c r="AC372" s="2" t="s">
        <v>1709</v>
      </c>
      <c r="AD372" s="2" t="s">
        <v>1487</v>
      </c>
      <c r="AE372" s="162" t="s">
        <v>1210</v>
      </c>
    </row>
    <row r="373" spans="1:31" ht="15" customHeight="1" x14ac:dyDescent="0.2">
      <c r="A373" s="848">
        <v>11</v>
      </c>
      <c r="B373" s="160" t="s">
        <v>711</v>
      </c>
      <c r="C373" s="2">
        <v>26</v>
      </c>
      <c r="D373" s="2">
        <v>10</v>
      </c>
      <c r="E373" s="2">
        <v>4</v>
      </c>
      <c r="F373" s="2">
        <v>12</v>
      </c>
      <c r="G373" s="2">
        <v>57</v>
      </c>
      <c r="H373" s="2">
        <v>48</v>
      </c>
      <c r="I373" s="162">
        <v>34</v>
      </c>
      <c r="J373" s="383">
        <f t="shared" si="56"/>
        <v>26</v>
      </c>
      <c r="K373" s="383">
        <f t="shared" si="54"/>
        <v>34</v>
      </c>
      <c r="L373" s="1138"/>
      <c r="M373" s="1139"/>
      <c r="N373" s="1139"/>
      <c r="O373" s="1140"/>
      <c r="Q373" s="855" t="s">
        <v>769</v>
      </c>
      <c r="R373" s="2" t="s">
        <v>1600</v>
      </c>
      <c r="S373" s="2" t="s">
        <v>1487</v>
      </c>
      <c r="T373" s="2" t="s">
        <v>1488</v>
      </c>
      <c r="U373" s="2" t="s">
        <v>1488</v>
      </c>
      <c r="V373" s="2" t="s">
        <v>628</v>
      </c>
      <c r="W373" s="2" t="s">
        <v>1546</v>
      </c>
      <c r="X373" s="2" t="s">
        <v>1602</v>
      </c>
      <c r="Y373" s="2" t="s">
        <v>1491</v>
      </c>
      <c r="Z373" s="2" t="s">
        <v>1210</v>
      </c>
      <c r="AA373" s="2" t="s">
        <v>1797</v>
      </c>
      <c r="AB373" s="10"/>
      <c r="AC373" s="2" t="s">
        <v>1710</v>
      </c>
      <c r="AD373" s="2" t="s">
        <v>1540</v>
      </c>
      <c r="AE373" s="162" t="s">
        <v>1495</v>
      </c>
    </row>
    <row r="374" spans="1:31" ht="15" customHeight="1" x14ac:dyDescent="0.2">
      <c r="A374" s="848">
        <v>12</v>
      </c>
      <c r="B374" s="160" t="s">
        <v>1548</v>
      </c>
      <c r="C374" s="2">
        <v>26</v>
      </c>
      <c r="D374" s="2">
        <v>9</v>
      </c>
      <c r="E374" s="2">
        <v>2</v>
      </c>
      <c r="F374" s="2">
        <v>15</v>
      </c>
      <c r="G374" s="2">
        <v>43</v>
      </c>
      <c r="H374" s="2">
        <v>69</v>
      </c>
      <c r="I374" s="162">
        <v>29</v>
      </c>
      <c r="J374" s="383">
        <f t="shared" si="56"/>
        <v>26</v>
      </c>
      <c r="K374" s="383">
        <f t="shared" si="54"/>
        <v>29</v>
      </c>
      <c r="L374" s="1138"/>
      <c r="M374" s="1139"/>
      <c r="N374" s="1139"/>
      <c r="O374" s="1140"/>
      <c r="Q374" s="855" t="s">
        <v>153</v>
      </c>
      <c r="R374" s="2" t="s">
        <v>1597</v>
      </c>
      <c r="S374" s="2" t="s">
        <v>1210</v>
      </c>
      <c r="T374" s="2" t="s">
        <v>1210</v>
      </c>
      <c r="U374" s="2" t="s">
        <v>1210</v>
      </c>
      <c r="V374" s="2" t="s">
        <v>844</v>
      </c>
      <c r="W374" s="2" t="s">
        <v>1487</v>
      </c>
      <c r="X374" s="2" t="s">
        <v>1602</v>
      </c>
      <c r="Y374" s="2" t="s">
        <v>1488</v>
      </c>
      <c r="Z374" s="2" t="s">
        <v>1539</v>
      </c>
      <c r="AA374" s="2" t="s">
        <v>1490</v>
      </c>
      <c r="AB374" s="2" t="s">
        <v>1599</v>
      </c>
      <c r="AC374" s="10"/>
      <c r="AD374" s="2" t="s">
        <v>1490</v>
      </c>
      <c r="AE374" s="162" t="s">
        <v>1493</v>
      </c>
    </row>
    <row r="375" spans="1:31" ht="15" customHeight="1" x14ac:dyDescent="0.2">
      <c r="A375" s="848">
        <v>13</v>
      </c>
      <c r="B375" s="160" t="s">
        <v>1200</v>
      </c>
      <c r="C375" s="2">
        <v>26</v>
      </c>
      <c r="D375" s="2">
        <v>5</v>
      </c>
      <c r="E375" s="2">
        <v>7</v>
      </c>
      <c r="F375" s="2">
        <v>14</v>
      </c>
      <c r="G375" s="2">
        <v>52</v>
      </c>
      <c r="H375" s="2">
        <v>80</v>
      </c>
      <c r="I375" s="162">
        <v>22</v>
      </c>
      <c r="J375" s="383">
        <f t="shared" si="56"/>
        <v>26</v>
      </c>
      <c r="K375" s="383">
        <f t="shared" si="54"/>
        <v>22</v>
      </c>
      <c r="L375" s="1138"/>
      <c r="M375" s="1139"/>
      <c r="N375" s="1139"/>
      <c r="O375" s="1140"/>
      <c r="Q375" s="855" t="s">
        <v>727</v>
      </c>
      <c r="R375" s="2" t="s">
        <v>1207</v>
      </c>
      <c r="S375" s="2" t="s">
        <v>1600</v>
      </c>
      <c r="T375" s="2" t="s">
        <v>1491</v>
      </c>
      <c r="U375" s="2" t="s">
        <v>1491</v>
      </c>
      <c r="V375" s="2" t="s">
        <v>1601</v>
      </c>
      <c r="W375" s="2" t="s">
        <v>1597</v>
      </c>
      <c r="X375" s="2" t="s">
        <v>1642</v>
      </c>
      <c r="Y375" s="2" t="s">
        <v>1543</v>
      </c>
      <c r="Z375" s="2" t="s">
        <v>1642</v>
      </c>
      <c r="AA375" s="2" t="s">
        <v>1210</v>
      </c>
      <c r="AB375" s="2" t="s">
        <v>1543</v>
      </c>
      <c r="AC375" s="2" t="s">
        <v>1643</v>
      </c>
      <c r="AD375" s="10"/>
      <c r="AE375" s="162" t="s">
        <v>1599</v>
      </c>
    </row>
    <row r="376" spans="1:31" ht="15" customHeight="1" thickBot="1" x14ac:dyDescent="0.25">
      <c r="A376" s="849">
        <v>14</v>
      </c>
      <c r="B376" s="163" t="s">
        <v>1139</v>
      </c>
      <c r="C376" s="3">
        <v>26</v>
      </c>
      <c r="D376" s="3">
        <v>3</v>
      </c>
      <c r="E376" s="3">
        <v>4</v>
      </c>
      <c r="F376" s="3">
        <v>19</v>
      </c>
      <c r="G376" s="3">
        <v>30</v>
      </c>
      <c r="H376" s="3">
        <v>70</v>
      </c>
      <c r="I376" s="164">
        <v>13</v>
      </c>
      <c r="J376" s="383">
        <f t="shared" si="56"/>
        <v>26</v>
      </c>
      <c r="K376" s="383">
        <f t="shared" si="54"/>
        <v>13</v>
      </c>
      <c r="L376" s="1141"/>
      <c r="M376" s="1142"/>
      <c r="N376" s="1142"/>
      <c r="O376" s="1143"/>
      <c r="Q376" s="850" t="s">
        <v>1214</v>
      </c>
      <c r="R376" s="3" t="s">
        <v>1654</v>
      </c>
      <c r="S376" s="3" t="s">
        <v>1493</v>
      </c>
      <c r="T376" s="3" t="s">
        <v>1494</v>
      </c>
      <c r="U376" s="3" t="s">
        <v>1654</v>
      </c>
      <c r="V376" s="3" t="s">
        <v>1643</v>
      </c>
      <c r="W376" s="3" t="s">
        <v>1539</v>
      </c>
      <c r="X376" s="3" t="s">
        <v>1494</v>
      </c>
      <c r="Y376" s="3" t="s">
        <v>1539</v>
      </c>
      <c r="Z376" s="3" t="s">
        <v>1493</v>
      </c>
      <c r="AA376" s="3" t="s">
        <v>1597</v>
      </c>
      <c r="AB376" s="3" t="s">
        <v>1489</v>
      </c>
      <c r="AC376" s="3" t="s">
        <v>1711</v>
      </c>
      <c r="AD376" s="3" t="s">
        <v>1540</v>
      </c>
      <c r="AE376" s="15"/>
    </row>
    <row r="377" spans="1:31" ht="15" customHeight="1" x14ac:dyDescent="0.2">
      <c r="C377" s="383">
        <f>SUM(C363:C376)</f>
        <v>364</v>
      </c>
      <c r="D377" s="383">
        <f t="shared" ref="D377:I377" si="57">SUM(D363:D376)</f>
        <v>149</v>
      </c>
      <c r="E377" s="383">
        <f t="shared" si="57"/>
        <v>66</v>
      </c>
      <c r="F377" s="383">
        <f t="shared" si="57"/>
        <v>149</v>
      </c>
      <c r="G377" s="383">
        <f t="shared" si="57"/>
        <v>701</v>
      </c>
      <c r="H377" s="383">
        <f t="shared" si="57"/>
        <v>701</v>
      </c>
      <c r="I377" s="383">
        <f t="shared" si="57"/>
        <v>513</v>
      </c>
      <c r="J377" s="383">
        <f t="shared" si="56"/>
        <v>364</v>
      </c>
      <c r="K377" s="383">
        <f t="shared" si="54"/>
        <v>513</v>
      </c>
    </row>
    <row r="378" spans="1:31" ht="15" customHeight="1" thickBot="1" x14ac:dyDescent="0.25"/>
    <row r="379" spans="1:31" ht="15" customHeight="1" thickBot="1" x14ac:dyDescent="0.25">
      <c r="A379" s="1375" t="s">
        <v>2434</v>
      </c>
      <c r="B379" s="1376"/>
      <c r="C379" s="1376"/>
      <c r="D379" s="1376"/>
      <c r="E379" s="1376"/>
      <c r="F379" s="1377"/>
      <c r="G379" s="1378" t="s">
        <v>1704</v>
      </c>
      <c r="H379" s="1379"/>
      <c r="I379" s="1380"/>
      <c r="L379" s="952" t="s">
        <v>538</v>
      </c>
      <c r="M379" s="953"/>
      <c r="N379" s="953"/>
      <c r="O379" s="954"/>
    </row>
    <row r="380" spans="1:31" ht="15" customHeight="1" thickBot="1" x14ac:dyDescent="0.25">
      <c r="A380" s="753" t="s">
        <v>496</v>
      </c>
      <c r="B380" s="758" t="s">
        <v>497</v>
      </c>
      <c r="C380" s="759" t="s">
        <v>498</v>
      </c>
      <c r="D380" s="759" t="s">
        <v>499</v>
      </c>
      <c r="E380" s="759" t="s">
        <v>500</v>
      </c>
      <c r="F380" s="759" t="s">
        <v>501</v>
      </c>
      <c r="G380" s="760" t="s">
        <v>502</v>
      </c>
      <c r="H380" s="760" t="s">
        <v>503</v>
      </c>
      <c r="I380" s="761" t="s">
        <v>504</v>
      </c>
      <c r="L380" s="955"/>
      <c r="M380" s="956"/>
      <c r="N380" s="956"/>
      <c r="O380" s="957"/>
      <c r="Q380" s="165" t="s">
        <v>1705</v>
      </c>
      <c r="R380" s="837" t="s">
        <v>1615</v>
      </c>
      <c r="S380" s="837" t="s">
        <v>241</v>
      </c>
      <c r="T380" s="837" t="s">
        <v>1503</v>
      </c>
      <c r="U380" s="837" t="s">
        <v>1784</v>
      </c>
      <c r="V380" s="837" t="s">
        <v>500</v>
      </c>
      <c r="W380" s="837" t="s">
        <v>511</v>
      </c>
      <c r="X380" s="837" t="s">
        <v>242</v>
      </c>
      <c r="Y380" s="837" t="s">
        <v>610</v>
      </c>
      <c r="Z380" s="837" t="s">
        <v>2089</v>
      </c>
      <c r="AA380" s="837" t="s">
        <v>544</v>
      </c>
      <c r="AB380" s="837" t="s">
        <v>1587</v>
      </c>
      <c r="AC380" s="838" t="s">
        <v>813</v>
      </c>
    </row>
    <row r="381" spans="1:31" ht="15" customHeight="1" x14ac:dyDescent="0.2">
      <c r="A381" s="754">
        <v>1</v>
      </c>
      <c r="B381" s="159" t="s">
        <v>1094</v>
      </c>
      <c r="C381" s="158">
        <v>22</v>
      </c>
      <c r="D381" s="158">
        <v>18</v>
      </c>
      <c r="E381" s="158">
        <v>2</v>
      </c>
      <c r="F381" s="158">
        <v>2</v>
      </c>
      <c r="G381" s="158">
        <v>76</v>
      </c>
      <c r="H381" s="158">
        <v>22</v>
      </c>
      <c r="I381" s="161">
        <v>56</v>
      </c>
      <c r="J381" s="383">
        <f t="shared" ref="J381:J393" si="58">D381+E381+F381</f>
        <v>22</v>
      </c>
      <c r="K381" s="383">
        <f>D381*3+E381</f>
        <v>56</v>
      </c>
      <c r="L381" s="1135" t="s">
        <v>532</v>
      </c>
      <c r="M381" s="1136"/>
      <c r="N381" s="1136"/>
      <c r="O381" s="1137"/>
      <c r="Q381" s="858" t="s">
        <v>1615</v>
      </c>
      <c r="R381" s="10"/>
      <c r="S381" s="2" t="s">
        <v>1488</v>
      </c>
      <c r="T381" s="2" t="s">
        <v>1487</v>
      </c>
      <c r="U381" s="2" t="s">
        <v>1597</v>
      </c>
      <c r="V381" s="2" t="s">
        <v>355</v>
      </c>
      <c r="W381" s="2" t="s">
        <v>1490</v>
      </c>
      <c r="X381" s="2" t="s">
        <v>1646</v>
      </c>
      <c r="Y381" s="2" t="s">
        <v>1539</v>
      </c>
      <c r="Z381" s="2" t="s">
        <v>1646</v>
      </c>
      <c r="AA381" s="2" t="s">
        <v>1493</v>
      </c>
      <c r="AB381" s="2" t="s">
        <v>1642</v>
      </c>
      <c r="AC381" s="162" t="s">
        <v>1539</v>
      </c>
    </row>
    <row r="382" spans="1:31" ht="15" customHeight="1" x14ac:dyDescent="0.2">
      <c r="A382" s="755">
        <v>2</v>
      </c>
      <c r="B382" s="160" t="s">
        <v>1042</v>
      </c>
      <c r="C382" s="2">
        <v>22</v>
      </c>
      <c r="D382" s="2">
        <v>16</v>
      </c>
      <c r="E382" s="2">
        <v>3</v>
      </c>
      <c r="F382" s="2">
        <v>3</v>
      </c>
      <c r="G382" s="2">
        <v>66</v>
      </c>
      <c r="H382" s="2">
        <v>23</v>
      </c>
      <c r="I382" s="162">
        <v>51</v>
      </c>
      <c r="J382" s="383">
        <f t="shared" si="58"/>
        <v>22</v>
      </c>
      <c r="K382" s="383">
        <f t="shared" ref="K382:K393" si="59">D382*3+E382</f>
        <v>51</v>
      </c>
      <c r="L382" s="1138"/>
      <c r="M382" s="1139"/>
      <c r="N382" s="1139"/>
      <c r="O382" s="1140"/>
      <c r="Q382" s="858" t="s">
        <v>241</v>
      </c>
      <c r="R382" s="2" t="s">
        <v>1210</v>
      </c>
      <c r="S382" s="10"/>
      <c r="T382" s="2" t="s">
        <v>1493</v>
      </c>
      <c r="U382" s="2" t="s">
        <v>1911</v>
      </c>
      <c r="V382" s="2" t="s">
        <v>1487</v>
      </c>
      <c r="W382" s="2" t="s">
        <v>1602</v>
      </c>
      <c r="X382" s="2" t="s">
        <v>1602</v>
      </c>
      <c r="Y382" s="2" t="s">
        <v>1490</v>
      </c>
      <c r="Z382" s="2" t="s">
        <v>1210</v>
      </c>
      <c r="AA382" s="2" t="s">
        <v>1654</v>
      </c>
      <c r="AB382" s="2" t="s">
        <v>1597</v>
      </c>
      <c r="AC382" s="162" t="s">
        <v>844</v>
      </c>
    </row>
    <row r="383" spans="1:31" ht="15" customHeight="1" x14ac:dyDescent="0.2">
      <c r="A383" s="755">
        <v>3</v>
      </c>
      <c r="B383" s="160" t="s">
        <v>2093</v>
      </c>
      <c r="C383" s="2">
        <v>22</v>
      </c>
      <c r="D383" s="2">
        <v>16</v>
      </c>
      <c r="E383" s="2">
        <v>2</v>
      </c>
      <c r="F383" s="2">
        <v>4</v>
      </c>
      <c r="G383" s="2">
        <v>60</v>
      </c>
      <c r="H383" s="2">
        <v>27</v>
      </c>
      <c r="I383" s="162">
        <v>50</v>
      </c>
      <c r="J383" s="383">
        <f t="shared" si="58"/>
        <v>22</v>
      </c>
      <c r="K383" s="383">
        <f t="shared" si="59"/>
        <v>50</v>
      </c>
      <c r="L383" s="1138"/>
      <c r="M383" s="1139"/>
      <c r="N383" s="1139"/>
      <c r="O383" s="1140"/>
      <c r="Q383" s="858" t="s">
        <v>1503</v>
      </c>
      <c r="R383" s="2" t="s">
        <v>1495</v>
      </c>
      <c r="S383" s="2" t="s">
        <v>1539</v>
      </c>
      <c r="T383" s="10"/>
      <c r="U383" s="2" t="s">
        <v>1905</v>
      </c>
      <c r="V383" s="2" t="s">
        <v>1600</v>
      </c>
      <c r="W383" s="2" t="s">
        <v>1493</v>
      </c>
      <c r="X383" s="2" t="s">
        <v>1539</v>
      </c>
      <c r="Y383" s="2" t="s">
        <v>1541</v>
      </c>
      <c r="Z383" s="2" t="s">
        <v>1642</v>
      </c>
      <c r="AA383" s="2" t="s">
        <v>844</v>
      </c>
      <c r="AB383" s="2" t="s">
        <v>1643</v>
      </c>
      <c r="AC383" s="162" t="s">
        <v>1602</v>
      </c>
    </row>
    <row r="384" spans="1:31" ht="15" customHeight="1" x14ac:dyDescent="0.2">
      <c r="A384" s="755">
        <v>4</v>
      </c>
      <c r="B384" s="160" t="s">
        <v>244</v>
      </c>
      <c r="C384" s="2">
        <v>22</v>
      </c>
      <c r="D384" s="2">
        <v>12</v>
      </c>
      <c r="E384" s="2">
        <v>2</v>
      </c>
      <c r="F384" s="2">
        <v>8</v>
      </c>
      <c r="G384" s="2">
        <v>55</v>
      </c>
      <c r="H384" s="2">
        <v>26</v>
      </c>
      <c r="I384" s="162">
        <v>38</v>
      </c>
      <c r="J384" s="383">
        <f t="shared" si="58"/>
        <v>22</v>
      </c>
      <c r="K384" s="383">
        <f t="shared" si="59"/>
        <v>38</v>
      </c>
      <c r="L384" s="1138"/>
      <c r="M384" s="1139"/>
      <c r="N384" s="1139"/>
      <c r="O384" s="1140"/>
      <c r="Q384" s="858" t="s">
        <v>1784</v>
      </c>
      <c r="R384" s="2" t="s">
        <v>1893</v>
      </c>
      <c r="S384" s="2" t="s">
        <v>1539</v>
      </c>
      <c r="T384" s="2" t="s">
        <v>1597</v>
      </c>
      <c r="U384" s="10"/>
      <c r="V384" s="2" t="s">
        <v>1600</v>
      </c>
      <c r="W384" s="2" t="s">
        <v>1210</v>
      </c>
      <c r="X384" s="2" t="s">
        <v>844</v>
      </c>
      <c r="Y384" s="2" t="s">
        <v>1646</v>
      </c>
      <c r="Z384" s="2" t="s">
        <v>1495</v>
      </c>
      <c r="AA384" s="2" t="s">
        <v>1674</v>
      </c>
      <c r="AB384" s="2" t="s">
        <v>1795</v>
      </c>
      <c r="AC384" s="162" t="s">
        <v>1539</v>
      </c>
    </row>
    <row r="385" spans="1:31" ht="15" customHeight="1" x14ac:dyDescent="0.2">
      <c r="A385" s="755">
        <v>5</v>
      </c>
      <c r="B385" s="160" t="s">
        <v>245</v>
      </c>
      <c r="C385" s="2">
        <v>22</v>
      </c>
      <c r="D385" s="2">
        <v>11</v>
      </c>
      <c r="E385" s="2">
        <v>3</v>
      </c>
      <c r="F385" s="2">
        <v>8</v>
      </c>
      <c r="G385" s="2">
        <v>37</v>
      </c>
      <c r="H385" s="2">
        <v>38</v>
      </c>
      <c r="I385" s="162">
        <v>36</v>
      </c>
      <c r="J385" s="383">
        <f t="shared" si="58"/>
        <v>22</v>
      </c>
      <c r="K385" s="383">
        <f t="shared" si="59"/>
        <v>36</v>
      </c>
      <c r="L385" s="1138"/>
      <c r="M385" s="1139"/>
      <c r="N385" s="1139"/>
      <c r="O385" s="1140"/>
      <c r="Q385" s="858" t="s">
        <v>500</v>
      </c>
      <c r="R385" s="2" t="s">
        <v>1655</v>
      </c>
      <c r="S385" s="2" t="s">
        <v>844</v>
      </c>
      <c r="T385" s="2" t="s">
        <v>1642</v>
      </c>
      <c r="U385" s="2" t="s">
        <v>1494</v>
      </c>
      <c r="V385" s="10"/>
      <c r="W385" s="2" t="s">
        <v>844</v>
      </c>
      <c r="X385" s="2" t="s">
        <v>1494</v>
      </c>
      <c r="Y385" s="2" t="s">
        <v>1207</v>
      </c>
      <c r="Z385" s="2" t="s">
        <v>1646</v>
      </c>
      <c r="AA385" s="2" t="s">
        <v>1488</v>
      </c>
      <c r="AB385" s="2" t="s">
        <v>1642</v>
      </c>
      <c r="AC385" s="162" t="s">
        <v>1597</v>
      </c>
    </row>
    <row r="386" spans="1:31" ht="15" customHeight="1" x14ac:dyDescent="0.2">
      <c r="A386" s="755">
        <v>6</v>
      </c>
      <c r="B386" s="160" t="s">
        <v>1589</v>
      </c>
      <c r="C386" s="2">
        <v>22</v>
      </c>
      <c r="D386" s="2">
        <v>9</v>
      </c>
      <c r="E386" s="2">
        <v>3</v>
      </c>
      <c r="F386" s="2">
        <v>10</v>
      </c>
      <c r="G386" s="2">
        <v>43</v>
      </c>
      <c r="H386" s="2">
        <v>44</v>
      </c>
      <c r="I386" s="162">
        <v>30</v>
      </c>
      <c r="J386" s="383">
        <f t="shared" si="58"/>
        <v>22</v>
      </c>
      <c r="K386" s="383">
        <f t="shared" si="59"/>
        <v>30</v>
      </c>
      <c r="L386" s="1138"/>
      <c r="M386" s="1139"/>
      <c r="N386" s="1139"/>
      <c r="O386" s="1140"/>
      <c r="Q386" s="858" t="s">
        <v>511</v>
      </c>
      <c r="R386" s="2" t="s">
        <v>1207</v>
      </c>
      <c r="S386" s="2" t="s">
        <v>1646</v>
      </c>
      <c r="T386" s="2" t="s">
        <v>1640</v>
      </c>
      <c r="U386" s="2" t="s">
        <v>1540</v>
      </c>
      <c r="V386" s="2" t="s">
        <v>32</v>
      </c>
      <c r="W386" s="10"/>
      <c r="X386" s="2" t="s">
        <v>1540</v>
      </c>
      <c r="Y386" s="2" t="s">
        <v>1643</v>
      </c>
      <c r="Z386" s="2" t="s">
        <v>1210</v>
      </c>
      <c r="AA386" s="2" t="s">
        <v>1911</v>
      </c>
      <c r="AB386" s="2" t="s">
        <v>1488</v>
      </c>
      <c r="AC386" s="162" t="s">
        <v>355</v>
      </c>
    </row>
    <row r="387" spans="1:31" ht="15" customHeight="1" x14ac:dyDescent="0.2">
      <c r="A387" s="755">
        <v>7</v>
      </c>
      <c r="B387" s="160" t="s">
        <v>291</v>
      </c>
      <c r="C387" s="2">
        <v>22</v>
      </c>
      <c r="D387" s="2">
        <v>8</v>
      </c>
      <c r="E387" s="2">
        <v>3</v>
      </c>
      <c r="F387" s="2">
        <v>11</v>
      </c>
      <c r="G387" s="2">
        <v>52</v>
      </c>
      <c r="H387" s="2">
        <v>43</v>
      </c>
      <c r="I387" s="162">
        <v>27</v>
      </c>
      <c r="J387" s="383">
        <f t="shared" si="58"/>
        <v>22</v>
      </c>
      <c r="K387" s="383">
        <f t="shared" si="59"/>
        <v>27</v>
      </c>
      <c r="L387" s="1138"/>
      <c r="M387" s="1139"/>
      <c r="N387" s="1139"/>
      <c r="O387" s="1140"/>
      <c r="Q387" s="858" t="s">
        <v>242</v>
      </c>
      <c r="R387" s="2" t="s">
        <v>1600</v>
      </c>
      <c r="S387" s="2" t="s">
        <v>1600</v>
      </c>
      <c r="T387" s="2" t="s">
        <v>844</v>
      </c>
      <c r="U387" s="2" t="s">
        <v>1493</v>
      </c>
      <c r="V387" s="2" t="s">
        <v>1489</v>
      </c>
      <c r="W387" s="2" t="s">
        <v>1599</v>
      </c>
      <c r="X387" s="10"/>
      <c r="Y387" s="2" t="s">
        <v>1491</v>
      </c>
      <c r="Z387" s="2" t="s">
        <v>1493</v>
      </c>
      <c r="AA387" s="2" t="s">
        <v>1493</v>
      </c>
      <c r="AB387" s="2" t="s">
        <v>1210</v>
      </c>
      <c r="AC387" s="162" t="s">
        <v>1539</v>
      </c>
    </row>
    <row r="388" spans="1:31" ht="15" customHeight="1" x14ac:dyDescent="0.2">
      <c r="A388" s="755">
        <v>8</v>
      </c>
      <c r="B388" s="160" t="s">
        <v>2061</v>
      </c>
      <c r="C388" s="2">
        <v>22</v>
      </c>
      <c r="D388" s="2">
        <v>8</v>
      </c>
      <c r="E388" s="2">
        <v>2</v>
      </c>
      <c r="F388" s="2">
        <v>12</v>
      </c>
      <c r="G388" s="2">
        <v>41</v>
      </c>
      <c r="H388" s="2">
        <v>45</v>
      </c>
      <c r="I388" s="162">
        <v>26</v>
      </c>
      <c r="J388" s="383">
        <f t="shared" si="58"/>
        <v>22</v>
      </c>
      <c r="K388" s="383">
        <f t="shared" si="59"/>
        <v>26</v>
      </c>
      <c r="L388" s="1138"/>
      <c r="M388" s="1139"/>
      <c r="N388" s="1139"/>
      <c r="O388" s="1140"/>
      <c r="Q388" s="858" t="s">
        <v>610</v>
      </c>
      <c r="R388" s="2" t="s">
        <v>1490</v>
      </c>
      <c r="S388" s="2" t="s">
        <v>1493</v>
      </c>
      <c r="T388" s="2" t="s">
        <v>1603</v>
      </c>
      <c r="U388" s="2" t="s">
        <v>1674</v>
      </c>
      <c r="V388" s="2" t="s">
        <v>23</v>
      </c>
      <c r="W388" s="2" t="s">
        <v>1547</v>
      </c>
      <c r="X388" s="2" t="s">
        <v>1487</v>
      </c>
      <c r="Y388" s="10"/>
      <c r="Z388" s="2" t="s">
        <v>1494</v>
      </c>
      <c r="AA388" s="2" t="s">
        <v>1645</v>
      </c>
      <c r="AB388" s="2" t="s">
        <v>844</v>
      </c>
      <c r="AC388" s="162" t="s">
        <v>1207</v>
      </c>
    </row>
    <row r="389" spans="1:31" ht="15" customHeight="1" x14ac:dyDescent="0.2">
      <c r="A389" s="755">
        <v>9</v>
      </c>
      <c r="B389" s="160" t="s">
        <v>616</v>
      </c>
      <c r="C389" s="2">
        <v>22</v>
      </c>
      <c r="D389" s="2">
        <v>7</v>
      </c>
      <c r="E389" s="2">
        <v>4</v>
      </c>
      <c r="F389" s="2">
        <v>11</v>
      </c>
      <c r="G389" s="2">
        <v>43</v>
      </c>
      <c r="H389" s="2">
        <v>57</v>
      </c>
      <c r="I389" s="162">
        <v>25</v>
      </c>
      <c r="J389" s="383">
        <f t="shared" si="58"/>
        <v>22</v>
      </c>
      <c r="K389" s="383">
        <f t="shared" si="59"/>
        <v>25</v>
      </c>
      <c r="L389" s="1138"/>
      <c r="M389" s="1139"/>
      <c r="N389" s="1139"/>
      <c r="O389" s="1140"/>
      <c r="Q389" s="858" t="s">
        <v>2089</v>
      </c>
      <c r="R389" s="2" t="s">
        <v>1494</v>
      </c>
      <c r="S389" s="2" t="s">
        <v>1597</v>
      </c>
      <c r="T389" s="2" t="s">
        <v>1546</v>
      </c>
      <c r="U389" s="2" t="s">
        <v>1546</v>
      </c>
      <c r="V389" s="2" t="s">
        <v>1547</v>
      </c>
      <c r="W389" s="2" t="s">
        <v>1600</v>
      </c>
      <c r="X389" s="2" t="s">
        <v>1597</v>
      </c>
      <c r="Y389" s="2" t="s">
        <v>1493</v>
      </c>
      <c r="Z389" s="10"/>
      <c r="AA389" s="2" t="s">
        <v>1546</v>
      </c>
      <c r="AB389" s="2" t="s">
        <v>1540</v>
      </c>
      <c r="AC389" s="162" t="s">
        <v>1642</v>
      </c>
    </row>
    <row r="390" spans="1:31" ht="15" customHeight="1" x14ac:dyDescent="0.2">
      <c r="A390" s="755">
        <v>10</v>
      </c>
      <c r="B390" s="160" t="s">
        <v>1090</v>
      </c>
      <c r="C390" s="2">
        <v>22</v>
      </c>
      <c r="D390" s="2">
        <v>6</v>
      </c>
      <c r="E390" s="2">
        <v>2</v>
      </c>
      <c r="F390" s="2">
        <v>14</v>
      </c>
      <c r="G390" s="2">
        <v>39</v>
      </c>
      <c r="H390" s="2">
        <v>75</v>
      </c>
      <c r="I390" s="162">
        <v>20</v>
      </c>
      <c r="J390" s="383">
        <f t="shared" si="58"/>
        <v>22</v>
      </c>
      <c r="K390" s="383">
        <f t="shared" si="59"/>
        <v>20</v>
      </c>
      <c r="L390" s="1138"/>
      <c r="M390" s="1139"/>
      <c r="N390" s="1139"/>
      <c r="O390" s="1140"/>
      <c r="Q390" s="858" t="s">
        <v>544</v>
      </c>
      <c r="R390" s="2" t="s">
        <v>1210</v>
      </c>
      <c r="S390" s="2" t="s">
        <v>22</v>
      </c>
      <c r="T390" s="2" t="s">
        <v>1643</v>
      </c>
      <c r="U390" s="2" t="s">
        <v>1905</v>
      </c>
      <c r="V390" s="2" t="s">
        <v>1207</v>
      </c>
      <c r="W390" s="2" t="s">
        <v>1543</v>
      </c>
      <c r="X390" s="2" t="s">
        <v>1602</v>
      </c>
      <c r="Y390" s="2" t="s">
        <v>1543</v>
      </c>
      <c r="Z390" s="2" t="s">
        <v>1543</v>
      </c>
      <c r="AA390" s="10"/>
      <c r="AB390" s="2" t="s">
        <v>1541</v>
      </c>
      <c r="AC390" s="162" t="s">
        <v>24</v>
      </c>
    </row>
    <row r="391" spans="1:31" ht="15" customHeight="1" x14ac:dyDescent="0.2">
      <c r="A391" s="755">
        <v>11</v>
      </c>
      <c r="B391" s="160" t="s">
        <v>2204</v>
      </c>
      <c r="C391" s="2">
        <v>22</v>
      </c>
      <c r="D391" s="2">
        <v>6</v>
      </c>
      <c r="E391" s="2">
        <v>1</v>
      </c>
      <c r="F391" s="2">
        <v>15</v>
      </c>
      <c r="G391" s="2">
        <v>40</v>
      </c>
      <c r="H391" s="2">
        <v>68</v>
      </c>
      <c r="I391" s="162">
        <v>19</v>
      </c>
      <c r="J391" s="383">
        <f t="shared" si="58"/>
        <v>22</v>
      </c>
      <c r="K391" s="383">
        <f t="shared" si="59"/>
        <v>19</v>
      </c>
      <c r="L391" s="1138"/>
      <c r="M391" s="1139"/>
      <c r="N391" s="1139"/>
      <c r="O391" s="1140"/>
      <c r="Q391" s="858" t="s">
        <v>1587</v>
      </c>
      <c r="R391" s="2" t="s">
        <v>844</v>
      </c>
      <c r="S391" s="2" t="s">
        <v>1495</v>
      </c>
      <c r="T391" s="2" t="s">
        <v>355</v>
      </c>
      <c r="U391" s="2" t="s">
        <v>1490</v>
      </c>
      <c r="V391" s="2" t="s">
        <v>1488</v>
      </c>
      <c r="W391" s="2" t="s">
        <v>1597</v>
      </c>
      <c r="X391" s="2" t="s">
        <v>1210</v>
      </c>
      <c r="Y391" s="2" t="s">
        <v>1210</v>
      </c>
      <c r="Z391" s="2" t="s">
        <v>1210</v>
      </c>
      <c r="AA391" s="2" t="s">
        <v>1493</v>
      </c>
      <c r="AB391" s="10"/>
      <c r="AC391" s="162" t="s">
        <v>1207</v>
      </c>
    </row>
    <row r="392" spans="1:31" ht="15" customHeight="1" thickBot="1" x14ac:dyDescent="0.25">
      <c r="A392" s="756">
        <v>12</v>
      </c>
      <c r="B392" s="163" t="s">
        <v>1497</v>
      </c>
      <c r="C392" s="3">
        <v>22</v>
      </c>
      <c r="D392" s="3">
        <v>1</v>
      </c>
      <c r="E392" s="3">
        <v>1</v>
      </c>
      <c r="F392" s="3">
        <v>20</v>
      </c>
      <c r="G392" s="3">
        <v>16</v>
      </c>
      <c r="H392" s="3">
        <v>97</v>
      </c>
      <c r="I392" s="164">
        <v>4</v>
      </c>
      <c r="J392" s="383">
        <f t="shared" si="58"/>
        <v>22</v>
      </c>
      <c r="K392" s="383">
        <f t="shared" si="59"/>
        <v>4</v>
      </c>
      <c r="L392" s="1141"/>
      <c r="M392" s="1142"/>
      <c r="N392" s="1142"/>
      <c r="O392" s="1143"/>
      <c r="Q392" s="753" t="s">
        <v>813</v>
      </c>
      <c r="R392" s="3" t="s">
        <v>1539</v>
      </c>
      <c r="S392" s="3" t="s">
        <v>1487</v>
      </c>
      <c r="T392" s="3" t="s">
        <v>628</v>
      </c>
      <c r="U392" s="3" t="s">
        <v>1546</v>
      </c>
      <c r="V392" s="3" t="s">
        <v>1645</v>
      </c>
      <c r="W392" s="3" t="s">
        <v>1493</v>
      </c>
      <c r="X392" s="3" t="s">
        <v>1487</v>
      </c>
      <c r="Y392" s="3" t="s">
        <v>355</v>
      </c>
      <c r="Z392" s="3" t="s">
        <v>1487</v>
      </c>
      <c r="AA392" s="3" t="s">
        <v>1911</v>
      </c>
      <c r="AB392" s="3" t="s">
        <v>844</v>
      </c>
      <c r="AC392" s="15"/>
    </row>
    <row r="393" spans="1:31" ht="15" customHeight="1" x14ac:dyDescent="0.2">
      <c r="C393" s="383">
        <f>SUM(C381:C392)</f>
        <v>264</v>
      </c>
      <c r="D393" s="383">
        <f t="shared" ref="D393:I393" si="60">SUM(D381:D392)</f>
        <v>118</v>
      </c>
      <c r="E393" s="383">
        <f t="shared" si="60"/>
        <v>28</v>
      </c>
      <c r="F393" s="383">
        <f t="shared" si="60"/>
        <v>118</v>
      </c>
      <c r="G393" s="383">
        <f t="shared" si="60"/>
        <v>568</v>
      </c>
      <c r="H393" s="383">
        <f t="shared" si="60"/>
        <v>565</v>
      </c>
      <c r="I393" s="383">
        <f t="shared" si="60"/>
        <v>382</v>
      </c>
      <c r="J393" s="383">
        <f t="shared" si="58"/>
        <v>264</v>
      </c>
      <c r="K393" s="383">
        <f t="shared" si="59"/>
        <v>382</v>
      </c>
    </row>
    <row r="394" spans="1:31" ht="15" customHeight="1" thickBot="1" x14ac:dyDescent="0.25"/>
    <row r="395" spans="1:31" ht="15" customHeight="1" thickBot="1" x14ac:dyDescent="0.25">
      <c r="A395" s="1389" t="s">
        <v>2435</v>
      </c>
      <c r="B395" s="1390"/>
      <c r="C395" s="1390"/>
      <c r="D395" s="1390"/>
      <c r="E395" s="1390"/>
      <c r="F395" s="1391"/>
      <c r="G395" s="1386" t="s">
        <v>1704</v>
      </c>
      <c r="H395" s="1387"/>
      <c r="I395" s="1388"/>
      <c r="L395" s="952" t="s">
        <v>538</v>
      </c>
      <c r="M395" s="953"/>
      <c r="N395" s="953"/>
      <c r="O395" s="954"/>
    </row>
    <row r="396" spans="1:31" ht="15" customHeight="1" thickBot="1" x14ac:dyDescent="0.25">
      <c r="A396" s="741" t="s">
        <v>496</v>
      </c>
      <c r="B396" s="747" t="s">
        <v>497</v>
      </c>
      <c r="C396" s="748" t="s">
        <v>498</v>
      </c>
      <c r="D396" s="748" t="s">
        <v>499</v>
      </c>
      <c r="E396" s="748" t="s">
        <v>500</v>
      </c>
      <c r="F396" s="748" t="s">
        <v>501</v>
      </c>
      <c r="G396" s="749" t="s">
        <v>502</v>
      </c>
      <c r="H396" s="749" t="s">
        <v>503</v>
      </c>
      <c r="I396" s="750" t="s">
        <v>504</v>
      </c>
      <c r="L396" s="955"/>
      <c r="M396" s="956"/>
      <c r="N396" s="956"/>
      <c r="O396" s="957"/>
      <c r="Q396" s="165" t="s">
        <v>1705</v>
      </c>
      <c r="R396" s="836" t="s">
        <v>716</v>
      </c>
      <c r="S396" s="836" t="s">
        <v>541</v>
      </c>
      <c r="T396" s="836" t="s">
        <v>901</v>
      </c>
      <c r="U396" s="836" t="s">
        <v>500</v>
      </c>
      <c r="V396" s="836" t="s">
        <v>158</v>
      </c>
      <c r="W396" s="836" t="s">
        <v>511</v>
      </c>
      <c r="X396" s="836" t="s">
        <v>322</v>
      </c>
      <c r="Y396" s="836" t="s">
        <v>514</v>
      </c>
      <c r="Z396" s="836" t="s">
        <v>501</v>
      </c>
      <c r="AA396" s="836" t="s">
        <v>591</v>
      </c>
      <c r="AB396" s="836" t="s">
        <v>2136</v>
      </c>
      <c r="AC396" s="836" t="s">
        <v>704</v>
      </c>
      <c r="AD396" s="836" t="s">
        <v>1313</v>
      </c>
      <c r="AE396" s="860" t="s">
        <v>120</v>
      </c>
    </row>
    <row r="397" spans="1:31" ht="15" customHeight="1" x14ac:dyDescent="0.2">
      <c r="A397" s="746">
        <v>1</v>
      </c>
      <c r="B397" s="159" t="s">
        <v>2170</v>
      </c>
      <c r="C397" s="158">
        <v>26</v>
      </c>
      <c r="D397" s="158">
        <v>17</v>
      </c>
      <c r="E397" s="158">
        <v>5</v>
      </c>
      <c r="F397" s="158">
        <v>4</v>
      </c>
      <c r="G397" s="158">
        <v>66</v>
      </c>
      <c r="H397" s="158">
        <v>33</v>
      </c>
      <c r="I397" s="161">
        <v>56</v>
      </c>
      <c r="J397" s="383">
        <f t="shared" ref="J397:J411" si="61">D397+E397+F397</f>
        <v>26</v>
      </c>
      <c r="K397" s="383">
        <f t="shared" ref="K397:K411" si="62">D397*3+E397</f>
        <v>56</v>
      </c>
      <c r="L397" s="1135" t="s">
        <v>532</v>
      </c>
      <c r="M397" s="1136"/>
      <c r="N397" s="1136"/>
      <c r="O397" s="1137"/>
      <c r="Q397" s="859" t="s">
        <v>716</v>
      </c>
      <c r="R397" s="10"/>
      <c r="S397" s="2" t="s">
        <v>376</v>
      </c>
      <c r="T397" s="2" t="s">
        <v>1540</v>
      </c>
      <c r="U397" s="2" t="s">
        <v>1487</v>
      </c>
      <c r="V397" s="2" t="s">
        <v>1207</v>
      </c>
      <c r="W397" s="2" t="s">
        <v>1210</v>
      </c>
      <c r="X397" s="2" t="s">
        <v>1541</v>
      </c>
      <c r="Y397" s="2" t="s">
        <v>1795</v>
      </c>
      <c r="Z397" s="2" t="s">
        <v>1603</v>
      </c>
      <c r="AA397" s="2" t="s">
        <v>844</v>
      </c>
      <c r="AB397" s="2" t="s">
        <v>1207</v>
      </c>
      <c r="AC397" s="2" t="s">
        <v>1602</v>
      </c>
      <c r="AD397" s="2" t="s">
        <v>1210</v>
      </c>
      <c r="AE397" s="162" t="s">
        <v>1642</v>
      </c>
    </row>
    <row r="398" spans="1:31" ht="15" customHeight="1" x14ac:dyDescent="0.2">
      <c r="A398" s="744">
        <v>2</v>
      </c>
      <c r="B398" s="160" t="s">
        <v>1923</v>
      </c>
      <c r="C398" s="2">
        <v>26</v>
      </c>
      <c r="D398" s="2">
        <v>15</v>
      </c>
      <c r="E398" s="2">
        <v>6</v>
      </c>
      <c r="F398" s="2">
        <v>5</v>
      </c>
      <c r="G398" s="2">
        <v>73</v>
      </c>
      <c r="H398" s="2">
        <v>37</v>
      </c>
      <c r="I398" s="162">
        <v>51</v>
      </c>
      <c r="J398" s="383">
        <f t="shared" si="61"/>
        <v>26</v>
      </c>
      <c r="K398" s="383">
        <f t="shared" si="62"/>
        <v>51</v>
      </c>
      <c r="L398" s="1138"/>
      <c r="M398" s="1139"/>
      <c r="N398" s="1139"/>
      <c r="O398" s="1140"/>
      <c r="Q398" s="859" t="s">
        <v>541</v>
      </c>
      <c r="R398" s="2" t="s">
        <v>104</v>
      </c>
      <c r="S398" s="10"/>
      <c r="T398" s="2" t="s">
        <v>1539</v>
      </c>
      <c r="U398" s="2" t="s">
        <v>844</v>
      </c>
      <c r="V398" s="2" t="s">
        <v>1601</v>
      </c>
      <c r="W398" s="2" t="s">
        <v>1207</v>
      </c>
      <c r="X398" s="2" t="s">
        <v>1600</v>
      </c>
      <c r="Y398" s="2" t="s">
        <v>1547</v>
      </c>
      <c r="Z398" s="2" t="s">
        <v>1495</v>
      </c>
      <c r="AA398" s="2" t="s">
        <v>1540</v>
      </c>
      <c r="AB398" s="2" t="s">
        <v>1494</v>
      </c>
      <c r="AC398" s="2" t="s">
        <v>1210</v>
      </c>
      <c r="AD398" s="2" t="s">
        <v>1207</v>
      </c>
      <c r="AE398" s="162" t="s">
        <v>1546</v>
      </c>
    </row>
    <row r="399" spans="1:31" ht="15" customHeight="1" x14ac:dyDescent="0.2">
      <c r="A399" s="744">
        <v>3</v>
      </c>
      <c r="B399" s="160" t="s">
        <v>529</v>
      </c>
      <c r="C399" s="2">
        <v>26</v>
      </c>
      <c r="D399" s="2">
        <v>16</v>
      </c>
      <c r="E399" s="2">
        <v>2</v>
      </c>
      <c r="F399" s="2">
        <v>8</v>
      </c>
      <c r="G399" s="2">
        <v>80</v>
      </c>
      <c r="H399" s="2">
        <v>52</v>
      </c>
      <c r="I399" s="162">
        <v>50</v>
      </c>
      <c r="J399" s="383">
        <f t="shared" si="61"/>
        <v>26</v>
      </c>
      <c r="K399" s="383">
        <f t="shared" si="62"/>
        <v>50</v>
      </c>
      <c r="L399" s="1138"/>
      <c r="M399" s="1139"/>
      <c r="N399" s="1139"/>
      <c r="O399" s="1140"/>
      <c r="Q399" s="859" t="s">
        <v>901</v>
      </c>
      <c r="R399" s="2" t="s">
        <v>1490</v>
      </c>
      <c r="S399" s="2" t="s">
        <v>1546</v>
      </c>
      <c r="T399" s="10"/>
      <c r="U399" s="2" t="s">
        <v>1207</v>
      </c>
      <c r="V399" s="2" t="s">
        <v>1546</v>
      </c>
      <c r="W399" s="2" t="s">
        <v>1539</v>
      </c>
      <c r="X399" s="2" t="s">
        <v>1494</v>
      </c>
      <c r="Y399" s="2" t="s">
        <v>844</v>
      </c>
      <c r="Z399" s="2" t="s">
        <v>1490</v>
      </c>
      <c r="AA399" s="2" t="s">
        <v>1543</v>
      </c>
      <c r="AB399" s="2" t="s">
        <v>1540</v>
      </c>
      <c r="AC399" s="2" t="s">
        <v>1541</v>
      </c>
      <c r="AD399" s="2" t="s">
        <v>1539</v>
      </c>
      <c r="AE399" s="162" t="s">
        <v>1490</v>
      </c>
    </row>
    <row r="400" spans="1:31" ht="15" customHeight="1" x14ac:dyDescent="0.2">
      <c r="A400" s="744">
        <v>4</v>
      </c>
      <c r="B400" s="160" t="s">
        <v>174</v>
      </c>
      <c r="C400" s="2">
        <v>26</v>
      </c>
      <c r="D400" s="2">
        <v>15</v>
      </c>
      <c r="E400" s="2">
        <v>4</v>
      </c>
      <c r="F400" s="2">
        <v>7</v>
      </c>
      <c r="G400" s="2">
        <v>57</v>
      </c>
      <c r="H400" s="2">
        <v>34</v>
      </c>
      <c r="I400" s="162">
        <v>49</v>
      </c>
      <c r="J400" s="383">
        <f t="shared" si="61"/>
        <v>26</v>
      </c>
      <c r="K400" s="383">
        <f t="shared" si="62"/>
        <v>49</v>
      </c>
      <c r="L400" s="1138"/>
      <c r="M400" s="1139"/>
      <c r="N400" s="1139"/>
      <c r="O400" s="1140"/>
      <c r="Q400" s="859" t="s">
        <v>500</v>
      </c>
      <c r="R400" s="2" t="s">
        <v>1210</v>
      </c>
      <c r="S400" s="2" t="s">
        <v>1487</v>
      </c>
      <c r="T400" s="2" t="s">
        <v>1603</v>
      </c>
      <c r="U400" s="10"/>
      <c r="V400" s="2" t="s">
        <v>1656</v>
      </c>
      <c r="W400" s="2" t="s">
        <v>1600</v>
      </c>
      <c r="X400" s="2" t="s">
        <v>1210</v>
      </c>
      <c r="Y400" s="2" t="s">
        <v>1546</v>
      </c>
      <c r="Z400" s="2" t="s">
        <v>1539</v>
      </c>
      <c r="AA400" s="2" t="s">
        <v>1646</v>
      </c>
      <c r="AB400" s="2" t="s">
        <v>1600</v>
      </c>
      <c r="AC400" s="2" t="s">
        <v>1602</v>
      </c>
      <c r="AD400" s="2" t="s">
        <v>1599</v>
      </c>
      <c r="AE400" s="162" t="s">
        <v>1493</v>
      </c>
    </row>
    <row r="401" spans="1:31" ht="15" customHeight="1" x14ac:dyDescent="0.2">
      <c r="A401" s="744">
        <v>5</v>
      </c>
      <c r="B401" s="160" t="s">
        <v>1314</v>
      </c>
      <c r="C401" s="2">
        <v>26</v>
      </c>
      <c r="D401" s="2">
        <v>14</v>
      </c>
      <c r="E401" s="2">
        <v>7</v>
      </c>
      <c r="F401" s="2">
        <v>5</v>
      </c>
      <c r="G401" s="2">
        <v>49</v>
      </c>
      <c r="H401" s="2">
        <v>28</v>
      </c>
      <c r="I401" s="162">
        <v>49</v>
      </c>
      <c r="J401" s="383">
        <f t="shared" si="61"/>
        <v>26</v>
      </c>
      <c r="K401" s="383">
        <f t="shared" si="62"/>
        <v>49</v>
      </c>
      <c r="L401" s="1138"/>
      <c r="M401" s="1139"/>
      <c r="N401" s="1139"/>
      <c r="O401" s="1140"/>
      <c r="Q401" s="859" t="s">
        <v>158</v>
      </c>
      <c r="R401" s="2" t="s">
        <v>1495</v>
      </c>
      <c r="S401" s="2" t="s">
        <v>1543</v>
      </c>
      <c r="T401" s="2" t="s">
        <v>1894</v>
      </c>
      <c r="U401" s="2" t="s">
        <v>1543</v>
      </c>
      <c r="V401" s="10"/>
      <c r="W401" s="2" t="s">
        <v>1488</v>
      </c>
      <c r="X401" s="2" t="s">
        <v>1543</v>
      </c>
      <c r="Y401" s="2" t="s">
        <v>1893</v>
      </c>
      <c r="Z401" s="2" t="s">
        <v>22</v>
      </c>
      <c r="AA401" s="2" t="s">
        <v>1125</v>
      </c>
      <c r="AB401" s="2" t="s">
        <v>1543</v>
      </c>
      <c r="AC401" s="2" t="s">
        <v>1488</v>
      </c>
      <c r="AD401" s="2" t="s">
        <v>1646</v>
      </c>
      <c r="AE401" s="162" t="s">
        <v>1602</v>
      </c>
    </row>
    <row r="402" spans="1:31" ht="15" customHeight="1" x14ac:dyDescent="0.2">
      <c r="A402" s="744">
        <v>6</v>
      </c>
      <c r="B402" s="160" t="s">
        <v>128</v>
      </c>
      <c r="C402" s="2">
        <v>26</v>
      </c>
      <c r="D402" s="2">
        <v>14</v>
      </c>
      <c r="E402" s="2">
        <v>3</v>
      </c>
      <c r="F402" s="2">
        <v>9</v>
      </c>
      <c r="G402" s="2">
        <v>56</v>
      </c>
      <c r="H402" s="2">
        <v>41</v>
      </c>
      <c r="I402" s="162">
        <v>45</v>
      </c>
      <c r="J402" s="383">
        <f t="shared" si="61"/>
        <v>26</v>
      </c>
      <c r="K402" s="383">
        <f t="shared" si="62"/>
        <v>45</v>
      </c>
      <c r="L402" s="1138"/>
      <c r="M402" s="1139"/>
      <c r="N402" s="1139"/>
      <c r="O402" s="1140"/>
      <c r="Q402" s="859" t="s">
        <v>511</v>
      </c>
      <c r="R402" s="2" t="s">
        <v>1600</v>
      </c>
      <c r="S402" s="2" t="s">
        <v>1603</v>
      </c>
      <c r="T402" s="2" t="s">
        <v>1540</v>
      </c>
      <c r="U402" s="2" t="s">
        <v>1494</v>
      </c>
      <c r="V402" s="2" t="s">
        <v>1624</v>
      </c>
      <c r="W402" s="10"/>
      <c r="X402" s="2" t="s">
        <v>1603</v>
      </c>
      <c r="Y402" s="2" t="s">
        <v>1496</v>
      </c>
      <c r="Z402" s="2" t="s">
        <v>1540</v>
      </c>
      <c r="AA402" s="2" t="s">
        <v>844</v>
      </c>
      <c r="AB402" s="2" t="s">
        <v>1487</v>
      </c>
      <c r="AC402" s="2" t="s">
        <v>1207</v>
      </c>
      <c r="AD402" s="2" t="s">
        <v>1602</v>
      </c>
      <c r="AE402" s="162" t="s">
        <v>2045</v>
      </c>
    </row>
    <row r="403" spans="1:31" ht="15" customHeight="1" x14ac:dyDescent="0.2">
      <c r="A403" s="744">
        <v>7</v>
      </c>
      <c r="B403" s="160" t="s">
        <v>89</v>
      </c>
      <c r="C403" s="2">
        <v>26</v>
      </c>
      <c r="D403" s="2">
        <v>13</v>
      </c>
      <c r="E403" s="2">
        <v>4</v>
      </c>
      <c r="F403" s="2">
        <v>9</v>
      </c>
      <c r="G403" s="2">
        <v>58</v>
      </c>
      <c r="H403" s="2">
        <v>47</v>
      </c>
      <c r="I403" s="162">
        <v>43</v>
      </c>
      <c r="J403" s="383">
        <f t="shared" si="61"/>
        <v>26</v>
      </c>
      <c r="K403" s="383">
        <f t="shared" si="62"/>
        <v>43</v>
      </c>
      <c r="L403" s="1138"/>
      <c r="M403" s="1139"/>
      <c r="N403" s="1139"/>
      <c r="O403" s="1140"/>
      <c r="Q403" s="859" t="s">
        <v>322</v>
      </c>
      <c r="R403" s="2" t="s">
        <v>1494</v>
      </c>
      <c r="S403" s="2" t="s">
        <v>844</v>
      </c>
      <c r="T403" s="2" t="s">
        <v>1489</v>
      </c>
      <c r="U403" s="2" t="s">
        <v>1597</v>
      </c>
      <c r="V403" s="2" t="s">
        <v>1600</v>
      </c>
      <c r="W403" s="2" t="s">
        <v>1488</v>
      </c>
      <c r="X403" s="10"/>
      <c r="Y403" s="2" t="s">
        <v>1487</v>
      </c>
      <c r="Z403" s="2" t="s">
        <v>1599</v>
      </c>
      <c r="AA403" s="2" t="s">
        <v>1494</v>
      </c>
      <c r="AB403" s="2" t="s">
        <v>1493</v>
      </c>
      <c r="AC403" s="2" t="s">
        <v>1210</v>
      </c>
      <c r="AD403" s="2" t="s">
        <v>1210</v>
      </c>
      <c r="AE403" s="162" t="s">
        <v>1487</v>
      </c>
    </row>
    <row r="404" spans="1:31" ht="15" customHeight="1" x14ac:dyDescent="0.2">
      <c r="A404" s="744">
        <v>8</v>
      </c>
      <c r="B404" s="160" t="s">
        <v>554</v>
      </c>
      <c r="C404" s="2">
        <v>26</v>
      </c>
      <c r="D404" s="2">
        <v>11</v>
      </c>
      <c r="E404" s="2">
        <v>4</v>
      </c>
      <c r="F404" s="2">
        <v>11</v>
      </c>
      <c r="G404" s="2">
        <v>57</v>
      </c>
      <c r="H404" s="2">
        <v>51</v>
      </c>
      <c r="I404" s="162">
        <v>37</v>
      </c>
      <c r="J404" s="383">
        <f t="shared" si="61"/>
        <v>26</v>
      </c>
      <c r="K404" s="383">
        <f t="shared" si="62"/>
        <v>37</v>
      </c>
      <c r="L404" s="1138"/>
      <c r="M404" s="1139"/>
      <c r="N404" s="1139"/>
      <c r="O404" s="1140"/>
      <c r="Q404" s="859" t="s">
        <v>514</v>
      </c>
      <c r="R404" s="2" t="s">
        <v>1597</v>
      </c>
      <c r="S404" s="2" t="s">
        <v>1603</v>
      </c>
      <c r="T404" s="2" t="s">
        <v>1597</v>
      </c>
      <c r="U404" s="2" t="s">
        <v>1603</v>
      </c>
      <c r="V404" s="2" t="s">
        <v>1540</v>
      </c>
      <c r="W404" s="2" t="s">
        <v>1547</v>
      </c>
      <c r="X404" s="2" t="s">
        <v>355</v>
      </c>
      <c r="Y404" s="10"/>
      <c r="Z404" s="2" t="s">
        <v>1487</v>
      </c>
      <c r="AA404" s="2" t="s">
        <v>1644</v>
      </c>
      <c r="AB404" s="2" t="s">
        <v>1547</v>
      </c>
      <c r="AC404" s="2" t="s">
        <v>1646</v>
      </c>
      <c r="AD404" s="2" t="s">
        <v>1600</v>
      </c>
      <c r="AE404" s="162" t="s">
        <v>1603</v>
      </c>
    </row>
    <row r="405" spans="1:31" ht="15" customHeight="1" x14ac:dyDescent="0.2">
      <c r="A405" s="744">
        <v>9</v>
      </c>
      <c r="B405" s="160" t="s">
        <v>991</v>
      </c>
      <c r="C405" s="2">
        <v>26</v>
      </c>
      <c r="D405" s="2">
        <v>10</v>
      </c>
      <c r="E405" s="2">
        <v>6</v>
      </c>
      <c r="F405" s="2">
        <v>10</v>
      </c>
      <c r="G405" s="2">
        <v>56</v>
      </c>
      <c r="H405" s="2">
        <v>50</v>
      </c>
      <c r="I405" s="162">
        <v>36</v>
      </c>
      <c r="J405" s="383">
        <f t="shared" si="61"/>
        <v>26</v>
      </c>
      <c r="K405" s="383">
        <f t="shared" si="62"/>
        <v>36</v>
      </c>
      <c r="L405" s="1138"/>
      <c r="M405" s="1139"/>
      <c r="N405" s="1139"/>
      <c r="O405" s="1140"/>
      <c r="Q405" s="859" t="s">
        <v>501</v>
      </c>
      <c r="R405" s="2" t="s">
        <v>1493</v>
      </c>
      <c r="S405" s="2" t="s">
        <v>1540</v>
      </c>
      <c r="T405" s="2" t="s">
        <v>1597</v>
      </c>
      <c r="U405" s="2" t="s">
        <v>1540</v>
      </c>
      <c r="V405" s="2" t="s">
        <v>1645</v>
      </c>
      <c r="W405" s="2" t="s">
        <v>1597</v>
      </c>
      <c r="X405" s="2" t="s">
        <v>844</v>
      </c>
      <c r="Y405" s="2" t="s">
        <v>1653</v>
      </c>
      <c r="Z405" s="10"/>
      <c r="AA405" s="2" t="s">
        <v>1547</v>
      </c>
      <c r="AB405" s="2" t="s">
        <v>1487</v>
      </c>
      <c r="AC405" s="2" t="s">
        <v>104</v>
      </c>
      <c r="AD405" s="2" t="s">
        <v>1487</v>
      </c>
      <c r="AE405" s="162" t="s">
        <v>1654</v>
      </c>
    </row>
    <row r="406" spans="1:31" ht="15" customHeight="1" x14ac:dyDescent="0.2">
      <c r="A406" s="744">
        <v>10</v>
      </c>
      <c r="B406" s="160" t="s">
        <v>737</v>
      </c>
      <c r="C406" s="2">
        <v>26</v>
      </c>
      <c r="D406" s="2">
        <v>11</v>
      </c>
      <c r="E406" s="2">
        <v>3</v>
      </c>
      <c r="F406" s="2">
        <v>12</v>
      </c>
      <c r="G406" s="2">
        <v>51</v>
      </c>
      <c r="H406" s="2">
        <v>46</v>
      </c>
      <c r="I406" s="162">
        <v>36</v>
      </c>
      <c r="J406" s="383">
        <f t="shared" si="61"/>
        <v>26</v>
      </c>
      <c r="K406" s="383">
        <f t="shared" si="62"/>
        <v>36</v>
      </c>
      <c r="L406" s="1138"/>
      <c r="M406" s="1139"/>
      <c r="N406" s="1139"/>
      <c r="O406" s="1140"/>
      <c r="Q406" s="859" t="s">
        <v>591</v>
      </c>
      <c r="R406" s="2" t="s">
        <v>1597</v>
      </c>
      <c r="S406" s="2" t="s">
        <v>1599</v>
      </c>
      <c r="T406" s="2" t="s">
        <v>1491</v>
      </c>
      <c r="U406" s="2" t="s">
        <v>1491</v>
      </c>
      <c r="V406" s="2" t="s">
        <v>1490</v>
      </c>
      <c r="W406" s="2" t="s">
        <v>1602</v>
      </c>
      <c r="X406" s="2" t="s">
        <v>1642</v>
      </c>
      <c r="Y406" s="2" t="s">
        <v>1210</v>
      </c>
      <c r="Z406" s="2" t="s">
        <v>1490</v>
      </c>
      <c r="AA406" s="10"/>
      <c r="AB406" s="2" t="s">
        <v>1795</v>
      </c>
      <c r="AC406" s="2" t="s">
        <v>1642</v>
      </c>
      <c r="AD406" s="2" t="s">
        <v>1599</v>
      </c>
      <c r="AE406" s="162" t="s">
        <v>1599</v>
      </c>
    </row>
    <row r="407" spans="1:31" ht="15" customHeight="1" x14ac:dyDescent="0.2">
      <c r="A407" s="744">
        <v>11</v>
      </c>
      <c r="B407" s="160" t="s">
        <v>819</v>
      </c>
      <c r="C407" s="2">
        <v>26</v>
      </c>
      <c r="D407" s="2">
        <v>10</v>
      </c>
      <c r="E407" s="2">
        <v>4</v>
      </c>
      <c r="F407" s="2">
        <v>12</v>
      </c>
      <c r="G407" s="2">
        <v>51</v>
      </c>
      <c r="H407" s="2">
        <v>51</v>
      </c>
      <c r="I407" s="162">
        <v>34</v>
      </c>
      <c r="J407" s="383">
        <f t="shared" si="61"/>
        <v>26</v>
      </c>
      <c r="K407" s="383">
        <f t="shared" si="62"/>
        <v>34</v>
      </c>
      <c r="L407" s="1138"/>
      <c r="M407" s="1139"/>
      <c r="N407" s="1139"/>
      <c r="O407" s="1140"/>
      <c r="Q407" s="859" t="s">
        <v>2136</v>
      </c>
      <c r="R407" s="2" t="s">
        <v>1539</v>
      </c>
      <c r="S407" s="2" t="s">
        <v>1543</v>
      </c>
      <c r="T407" s="2" t="s">
        <v>1643</v>
      </c>
      <c r="U407" s="2" t="s">
        <v>844</v>
      </c>
      <c r="V407" s="2" t="s">
        <v>1494</v>
      </c>
      <c r="W407" s="2" t="s">
        <v>1602</v>
      </c>
      <c r="X407" s="2" t="s">
        <v>1539</v>
      </c>
      <c r="Y407" s="2" t="s">
        <v>1495</v>
      </c>
      <c r="Z407" s="2" t="s">
        <v>1597</v>
      </c>
      <c r="AA407" s="2" t="s">
        <v>1543</v>
      </c>
      <c r="AB407" s="10"/>
      <c r="AC407" s="2" t="s">
        <v>844</v>
      </c>
      <c r="AD407" s="2" t="s">
        <v>1210</v>
      </c>
      <c r="AE407" s="162" t="s">
        <v>1603</v>
      </c>
    </row>
    <row r="408" spans="1:31" ht="15" customHeight="1" x14ac:dyDescent="0.2">
      <c r="A408" s="744">
        <v>12</v>
      </c>
      <c r="B408" s="160" t="s">
        <v>2138</v>
      </c>
      <c r="C408" s="2">
        <v>26</v>
      </c>
      <c r="D408" s="2">
        <v>6</v>
      </c>
      <c r="E408" s="2">
        <v>2</v>
      </c>
      <c r="F408" s="2">
        <v>18</v>
      </c>
      <c r="G408" s="2">
        <v>39</v>
      </c>
      <c r="H408" s="2">
        <v>65</v>
      </c>
      <c r="I408" s="162">
        <v>20</v>
      </c>
      <c r="J408" s="383">
        <f t="shared" si="61"/>
        <v>26</v>
      </c>
      <c r="K408" s="383">
        <f t="shared" si="62"/>
        <v>20</v>
      </c>
      <c r="L408" s="1138"/>
      <c r="M408" s="1139"/>
      <c r="N408" s="1139"/>
      <c r="O408" s="1140"/>
      <c r="Q408" s="859" t="s">
        <v>704</v>
      </c>
      <c r="R408" s="2" t="s">
        <v>1539</v>
      </c>
      <c r="S408" s="2" t="s">
        <v>1494</v>
      </c>
      <c r="T408" s="2" t="s">
        <v>1487</v>
      </c>
      <c r="U408" s="2" t="s">
        <v>1602</v>
      </c>
      <c r="V408" s="2" t="s">
        <v>1487</v>
      </c>
      <c r="W408" s="2" t="s">
        <v>1207</v>
      </c>
      <c r="X408" s="2" t="s">
        <v>844</v>
      </c>
      <c r="Y408" s="2" t="s">
        <v>1602</v>
      </c>
      <c r="Z408" s="2" t="s">
        <v>1642</v>
      </c>
      <c r="AA408" s="2" t="s">
        <v>1210</v>
      </c>
      <c r="AB408" s="2" t="s">
        <v>1600</v>
      </c>
      <c r="AC408" s="10"/>
      <c r="AD408" s="2" t="s">
        <v>1597</v>
      </c>
      <c r="AE408" s="162" t="s">
        <v>1540</v>
      </c>
    </row>
    <row r="409" spans="1:31" ht="15" customHeight="1" x14ac:dyDescent="0.2">
      <c r="A409" s="744">
        <v>13</v>
      </c>
      <c r="B409" s="160" t="s">
        <v>1827</v>
      </c>
      <c r="C409" s="2">
        <v>26</v>
      </c>
      <c r="D409" s="2">
        <v>3</v>
      </c>
      <c r="E409" s="2">
        <v>1</v>
      </c>
      <c r="F409" s="2">
        <v>22</v>
      </c>
      <c r="G409" s="2">
        <v>21</v>
      </c>
      <c r="H409" s="2">
        <v>96</v>
      </c>
      <c r="I409" s="162">
        <v>10</v>
      </c>
      <c r="J409" s="383">
        <f t="shared" si="61"/>
        <v>26</v>
      </c>
      <c r="K409" s="383">
        <f t="shared" si="62"/>
        <v>10</v>
      </c>
      <c r="L409" s="1138"/>
      <c r="M409" s="1139"/>
      <c r="N409" s="1139"/>
      <c r="O409" s="1140"/>
      <c r="Q409" s="859" t="s">
        <v>1313</v>
      </c>
      <c r="R409" s="2" t="s">
        <v>1207</v>
      </c>
      <c r="S409" s="2" t="s">
        <v>1490</v>
      </c>
      <c r="T409" s="2" t="s">
        <v>844</v>
      </c>
      <c r="U409" s="2" t="s">
        <v>1600</v>
      </c>
      <c r="V409" s="2" t="s">
        <v>1600</v>
      </c>
      <c r="W409" s="2" t="s">
        <v>1207</v>
      </c>
      <c r="X409" s="2" t="s">
        <v>1487</v>
      </c>
      <c r="Y409" s="2" t="s">
        <v>1642</v>
      </c>
      <c r="Z409" s="2" t="s">
        <v>1207</v>
      </c>
      <c r="AA409" s="2" t="s">
        <v>1539</v>
      </c>
      <c r="AB409" s="2" t="s">
        <v>1210</v>
      </c>
      <c r="AC409" s="2" t="s">
        <v>1546</v>
      </c>
      <c r="AD409" s="10"/>
      <c r="AE409" s="162" t="s">
        <v>1645</v>
      </c>
    </row>
    <row r="410" spans="1:31" ht="15" customHeight="1" thickBot="1" x14ac:dyDescent="0.25">
      <c r="A410" s="745">
        <v>14</v>
      </c>
      <c r="B410" s="163" t="s">
        <v>1808</v>
      </c>
      <c r="C410" s="3">
        <v>26</v>
      </c>
      <c r="D410" s="3">
        <v>1</v>
      </c>
      <c r="E410" s="3">
        <v>1</v>
      </c>
      <c r="F410" s="3">
        <v>24</v>
      </c>
      <c r="G410" s="3">
        <v>20</v>
      </c>
      <c r="H410" s="3">
        <v>103</v>
      </c>
      <c r="I410" s="164">
        <v>4</v>
      </c>
      <c r="J410" s="383">
        <f t="shared" si="61"/>
        <v>26</v>
      </c>
      <c r="K410" s="383">
        <f t="shared" si="62"/>
        <v>4</v>
      </c>
      <c r="L410" s="1141"/>
      <c r="M410" s="1142"/>
      <c r="N410" s="1142"/>
      <c r="O410" s="1143"/>
      <c r="Q410" s="741" t="s">
        <v>120</v>
      </c>
      <c r="R410" s="3" t="s">
        <v>1543</v>
      </c>
      <c r="S410" s="3" t="s">
        <v>1539</v>
      </c>
      <c r="T410" s="3" t="s">
        <v>1539</v>
      </c>
      <c r="U410" s="3" t="s">
        <v>1642</v>
      </c>
      <c r="V410" s="3" t="s">
        <v>1491</v>
      </c>
      <c r="W410" s="3" t="s">
        <v>1602</v>
      </c>
      <c r="X410" s="3" t="s">
        <v>1495</v>
      </c>
      <c r="Y410" s="3" t="s">
        <v>1543</v>
      </c>
      <c r="Z410" s="3" t="s">
        <v>1602</v>
      </c>
      <c r="AA410" s="3" t="s">
        <v>22</v>
      </c>
      <c r="AB410" s="3" t="s">
        <v>1600</v>
      </c>
      <c r="AC410" s="3" t="s">
        <v>2040</v>
      </c>
      <c r="AD410" s="3" t="s">
        <v>1646</v>
      </c>
      <c r="AE410" s="15"/>
    </row>
    <row r="411" spans="1:31" ht="15" customHeight="1" x14ac:dyDescent="0.2">
      <c r="C411" s="383">
        <f>SUM(C397:C410)</f>
        <v>364</v>
      </c>
      <c r="D411" s="383">
        <f t="shared" ref="D411:I411" si="63">SUM(D397:D410)</f>
        <v>156</v>
      </c>
      <c r="E411" s="383">
        <f t="shared" si="63"/>
        <v>52</v>
      </c>
      <c r="F411" s="383">
        <f t="shared" si="63"/>
        <v>156</v>
      </c>
      <c r="G411" s="383">
        <f t="shared" si="63"/>
        <v>734</v>
      </c>
      <c r="H411" s="383">
        <f t="shared" si="63"/>
        <v>734</v>
      </c>
      <c r="I411" s="383">
        <f t="shared" si="63"/>
        <v>520</v>
      </c>
      <c r="J411" s="383">
        <f t="shared" si="61"/>
        <v>364</v>
      </c>
      <c r="K411" s="383">
        <f t="shared" si="62"/>
        <v>520</v>
      </c>
    </row>
    <row r="412" spans="1:31" ht="15" customHeight="1" thickBot="1" x14ac:dyDescent="0.25"/>
    <row r="413" spans="1:31" ht="15" customHeight="1" thickBot="1" x14ac:dyDescent="0.25">
      <c r="A413" s="1389" t="s">
        <v>2436</v>
      </c>
      <c r="B413" s="1390"/>
      <c r="C413" s="1390"/>
      <c r="D413" s="1390"/>
      <c r="E413" s="1390"/>
      <c r="F413" s="1391"/>
      <c r="G413" s="1386" t="s">
        <v>1704</v>
      </c>
      <c r="H413" s="1387"/>
      <c r="I413" s="1388"/>
      <c r="L413" s="952" t="s">
        <v>538</v>
      </c>
      <c r="M413" s="953"/>
      <c r="N413" s="953"/>
      <c r="O413" s="954"/>
    </row>
    <row r="414" spans="1:31" ht="15" customHeight="1" thickBot="1" x14ac:dyDescent="0.25">
      <c r="A414" s="741" t="s">
        <v>496</v>
      </c>
      <c r="B414" s="747" t="s">
        <v>497</v>
      </c>
      <c r="C414" s="748" t="s">
        <v>498</v>
      </c>
      <c r="D414" s="748" t="s">
        <v>499</v>
      </c>
      <c r="E414" s="748" t="s">
        <v>500</v>
      </c>
      <c r="F414" s="748" t="s">
        <v>501</v>
      </c>
      <c r="G414" s="749" t="s">
        <v>502</v>
      </c>
      <c r="H414" s="749" t="s">
        <v>503</v>
      </c>
      <c r="I414" s="750" t="s">
        <v>504</v>
      </c>
      <c r="L414" s="955"/>
      <c r="M414" s="956"/>
      <c r="N414" s="956"/>
      <c r="O414" s="957"/>
      <c r="Q414" s="165" t="s">
        <v>1705</v>
      </c>
      <c r="R414" s="836" t="s">
        <v>506</v>
      </c>
      <c r="S414" s="836" t="s">
        <v>901</v>
      </c>
      <c r="T414" s="836" t="s">
        <v>1631</v>
      </c>
      <c r="U414" s="836" t="s">
        <v>1178</v>
      </c>
      <c r="V414" s="836" t="s">
        <v>544</v>
      </c>
      <c r="W414" s="836" t="s">
        <v>2459</v>
      </c>
      <c r="X414" s="836" t="s">
        <v>533</v>
      </c>
      <c r="Y414" s="836" t="s">
        <v>299</v>
      </c>
      <c r="Z414" s="836" t="s">
        <v>547</v>
      </c>
      <c r="AA414" s="836" t="s">
        <v>1306</v>
      </c>
      <c r="AB414" s="860" t="s">
        <v>499</v>
      </c>
    </row>
    <row r="415" spans="1:31" ht="15" customHeight="1" x14ac:dyDescent="0.2">
      <c r="A415" s="743">
        <v>1</v>
      </c>
      <c r="B415" s="159" t="s">
        <v>906</v>
      </c>
      <c r="C415" s="158">
        <v>20</v>
      </c>
      <c r="D415" s="158">
        <v>15</v>
      </c>
      <c r="E415" s="158">
        <v>1</v>
      </c>
      <c r="F415" s="158">
        <v>4</v>
      </c>
      <c r="G415" s="158">
        <v>65</v>
      </c>
      <c r="H415" s="158">
        <v>20</v>
      </c>
      <c r="I415" s="161">
        <v>46</v>
      </c>
      <c r="J415" s="383">
        <f t="shared" ref="J415:J426" si="64">D415+E415+F415</f>
        <v>20</v>
      </c>
      <c r="K415" s="383">
        <f t="shared" ref="K415:K426" si="65">D415*3+E415</f>
        <v>46</v>
      </c>
      <c r="L415" s="1135" t="s">
        <v>532</v>
      </c>
      <c r="M415" s="1136"/>
      <c r="N415" s="1136"/>
      <c r="O415" s="1137"/>
      <c r="Q415" s="859" t="s">
        <v>506</v>
      </c>
      <c r="R415" s="10"/>
      <c r="S415" s="2" t="s">
        <v>1646</v>
      </c>
      <c r="T415" s="2" t="s">
        <v>1546</v>
      </c>
      <c r="U415" s="2" t="s">
        <v>1602</v>
      </c>
      <c r="V415" s="2" t="s">
        <v>1602</v>
      </c>
      <c r="W415" s="2" t="s">
        <v>1602</v>
      </c>
      <c r="X415" s="2" t="s">
        <v>1597</v>
      </c>
      <c r="Y415" s="2" t="s">
        <v>1493</v>
      </c>
      <c r="Z415" s="2" t="s">
        <v>1597</v>
      </c>
      <c r="AA415" s="2" t="s">
        <v>1646</v>
      </c>
      <c r="AB415" s="162" t="s">
        <v>1210</v>
      </c>
    </row>
    <row r="416" spans="1:31" ht="15" customHeight="1" x14ac:dyDescent="0.2">
      <c r="A416" s="744">
        <v>2</v>
      </c>
      <c r="B416" s="160" t="s">
        <v>708</v>
      </c>
      <c r="C416" s="2">
        <v>20</v>
      </c>
      <c r="D416" s="2">
        <v>14</v>
      </c>
      <c r="E416" s="2">
        <v>2</v>
      </c>
      <c r="F416" s="2">
        <v>4</v>
      </c>
      <c r="G416" s="2">
        <v>52</v>
      </c>
      <c r="H416" s="2">
        <v>32</v>
      </c>
      <c r="I416" s="162">
        <v>44</v>
      </c>
      <c r="J416" s="383">
        <f t="shared" si="64"/>
        <v>20</v>
      </c>
      <c r="K416" s="383">
        <f t="shared" si="65"/>
        <v>44</v>
      </c>
      <c r="L416" s="1138"/>
      <c r="M416" s="1139"/>
      <c r="N416" s="1139"/>
      <c r="O416" s="1140"/>
      <c r="Q416" s="859" t="s">
        <v>901</v>
      </c>
      <c r="R416" s="2" t="s">
        <v>1642</v>
      </c>
      <c r="S416" s="10"/>
      <c r="T416" s="2" t="s">
        <v>1493</v>
      </c>
      <c r="U416" s="2" t="s">
        <v>355</v>
      </c>
      <c r="V416" s="2" t="s">
        <v>1601</v>
      </c>
      <c r="W416" s="2" t="s">
        <v>1641</v>
      </c>
      <c r="X416" s="2" t="s">
        <v>1601</v>
      </c>
      <c r="Y416" s="2" t="s">
        <v>23</v>
      </c>
      <c r="Z416" s="2" t="s">
        <v>1493</v>
      </c>
      <c r="AA416" s="2" t="s">
        <v>1540</v>
      </c>
      <c r="AB416" s="162" t="s">
        <v>1207</v>
      </c>
    </row>
    <row r="417" spans="1:29" ht="15" customHeight="1" x14ac:dyDescent="0.2">
      <c r="A417" s="744">
        <v>3</v>
      </c>
      <c r="B417" s="160" t="s">
        <v>1180</v>
      </c>
      <c r="C417" s="2">
        <v>20</v>
      </c>
      <c r="D417" s="2">
        <v>11</v>
      </c>
      <c r="E417" s="2">
        <v>2</v>
      </c>
      <c r="F417" s="2">
        <v>7</v>
      </c>
      <c r="G417" s="2">
        <v>55</v>
      </c>
      <c r="H417" s="2">
        <v>40</v>
      </c>
      <c r="I417" s="162">
        <v>35</v>
      </c>
      <c r="J417" s="383">
        <f t="shared" si="64"/>
        <v>20</v>
      </c>
      <c r="K417" s="383">
        <f t="shared" si="65"/>
        <v>35</v>
      </c>
      <c r="L417" s="1138"/>
      <c r="M417" s="1139"/>
      <c r="N417" s="1139"/>
      <c r="O417" s="1140"/>
      <c r="Q417" s="859" t="s">
        <v>1631</v>
      </c>
      <c r="R417" s="2" t="s">
        <v>1487</v>
      </c>
      <c r="S417" s="2" t="s">
        <v>1646</v>
      </c>
      <c r="T417" s="10"/>
      <c r="U417" s="2" t="s">
        <v>104</v>
      </c>
      <c r="V417" s="2" t="s">
        <v>1646</v>
      </c>
      <c r="W417" s="2" t="s">
        <v>1494</v>
      </c>
      <c r="X417" s="2" t="s">
        <v>1210</v>
      </c>
      <c r="Y417" s="2" t="s">
        <v>1597</v>
      </c>
      <c r="Z417" s="2" t="s">
        <v>1494</v>
      </c>
      <c r="AA417" s="2" t="s">
        <v>1539</v>
      </c>
      <c r="AB417" s="162" t="s">
        <v>1207</v>
      </c>
    </row>
    <row r="418" spans="1:29" ht="15" customHeight="1" x14ac:dyDescent="0.2">
      <c r="A418" s="744">
        <v>4</v>
      </c>
      <c r="B418" s="160" t="s">
        <v>1855</v>
      </c>
      <c r="C418" s="2">
        <v>20</v>
      </c>
      <c r="D418" s="2">
        <v>10</v>
      </c>
      <c r="E418" s="2">
        <v>4</v>
      </c>
      <c r="F418" s="2">
        <v>6</v>
      </c>
      <c r="G418" s="2">
        <v>42</v>
      </c>
      <c r="H418" s="2">
        <v>36</v>
      </c>
      <c r="I418" s="162">
        <v>34</v>
      </c>
      <c r="J418" s="383">
        <f t="shared" si="64"/>
        <v>20</v>
      </c>
      <c r="K418" s="383">
        <f t="shared" si="65"/>
        <v>34</v>
      </c>
      <c r="L418" s="1138"/>
      <c r="M418" s="1139"/>
      <c r="N418" s="1139"/>
      <c r="O418" s="1140"/>
      <c r="Q418" s="859" t="s">
        <v>1178</v>
      </c>
      <c r="R418" s="2" t="s">
        <v>1495</v>
      </c>
      <c r="S418" s="2" t="s">
        <v>1602</v>
      </c>
      <c r="T418" s="2" t="s">
        <v>1494</v>
      </c>
      <c r="U418" s="10"/>
      <c r="V418" s="2" t="s">
        <v>1603</v>
      </c>
      <c r="W418" s="2" t="s">
        <v>1546</v>
      </c>
      <c r="X418" s="2" t="s">
        <v>1642</v>
      </c>
      <c r="Y418" s="2" t="s">
        <v>1655</v>
      </c>
      <c r="Z418" s="2" t="s">
        <v>1487</v>
      </c>
      <c r="AA418" s="2" t="s">
        <v>1489</v>
      </c>
      <c r="AB418" s="162" t="s">
        <v>1642</v>
      </c>
    </row>
    <row r="419" spans="1:29" ht="15" customHeight="1" x14ac:dyDescent="0.2">
      <c r="A419" s="744">
        <v>5</v>
      </c>
      <c r="B419" s="160" t="s">
        <v>1703</v>
      </c>
      <c r="C419" s="2">
        <v>20</v>
      </c>
      <c r="D419" s="2">
        <v>9</v>
      </c>
      <c r="E419" s="2">
        <v>4</v>
      </c>
      <c r="F419" s="2">
        <v>7</v>
      </c>
      <c r="G419" s="2">
        <v>34</v>
      </c>
      <c r="H419" s="2">
        <v>35</v>
      </c>
      <c r="I419" s="162">
        <v>31</v>
      </c>
      <c r="J419" s="383">
        <f t="shared" si="64"/>
        <v>20</v>
      </c>
      <c r="K419" s="383">
        <f t="shared" si="65"/>
        <v>31</v>
      </c>
      <c r="L419" s="1138"/>
      <c r="M419" s="1139"/>
      <c r="N419" s="1139"/>
      <c r="O419" s="1140"/>
      <c r="Q419" s="859" t="s">
        <v>544</v>
      </c>
      <c r="R419" s="2" t="s">
        <v>628</v>
      </c>
      <c r="S419" s="2" t="s">
        <v>844</v>
      </c>
      <c r="T419" s="2" t="s">
        <v>1600</v>
      </c>
      <c r="U419" s="2" t="s">
        <v>1795</v>
      </c>
      <c r="V419" s="10"/>
      <c r="W419" s="2" t="s">
        <v>1210</v>
      </c>
      <c r="X419" s="2" t="s">
        <v>1490</v>
      </c>
      <c r="Y419" s="2" t="s">
        <v>1493</v>
      </c>
      <c r="Z419" s="2" t="s">
        <v>1207</v>
      </c>
      <c r="AA419" s="2" t="s">
        <v>1600</v>
      </c>
      <c r="AB419" s="162" t="s">
        <v>1603</v>
      </c>
    </row>
    <row r="420" spans="1:29" ht="15" customHeight="1" x14ac:dyDescent="0.2">
      <c r="A420" s="744">
        <v>6</v>
      </c>
      <c r="B420" s="160" t="s">
        <v>551</v>
      </c>
      <c r="C420" s="2">
        <v>20</v>
      </c>
      <c r="D420" s="2">
        <v>8</v>
      </c>
      <c r="E420" s="2">
        <v>4</v>
      </c>
      <c r="F420" s="2">
        <v>8</v>
      </c>
      <c r="G420" s="2">
        <v>39</v>
      </c>
      <c r="H420" s="2">
        <v>30</v>
      </c>
      <c r="I420" s="162">
        <v>28</v>
      </c>
      <c r="J420" s="383">
        <f t="shared" si="64"/>
        <v>20</v>
      </c>
      <c r="K420" s="383">
        <f t="shared" si="65"/>
        <v>28</v>
      </c>
      <c r="L420" s="1138"/>
      <c r="M420" s="1139"/>
      <c r="N420" s="1139"/>
      <c r="O420" s="1140"/>
      <c r="Q420" s="859" t="s">
        <v>2459</v>
      </c>
      <c r="R420" s="2" t="s">
        <v>1491</v>
      </c>
      <c r="S420" s="2" t="s">
        <v>1646</v>
      </c>
      <c r="T420" s="2" t="s">
        <v>1599</v>
      </c>
      <c r="U420" s="2" t="s">
        <v>1496</v>
      </c>
      <c r="V420" s="2" t="s">
        <v>1495</v>
      </c>
      <c r="W420" s="10"/>
      <c r="X420" s="2" t="s">
        <v>1488</v>
      </c>
      <c r="Y420" s="2" t="s">
        <v>1646</v>
      </c>
      <c r="Z420" s="2" t="s">
        <v>1543</v>
      </c>
      <c r="AA420" s="2" t="s">
        <v>1539</v>
      </c>
      <c r="AB420" s="162" t="s">
        <v>1543</v>
      </c>
    </row>
    <row r="421" spans="1:29" ht="15" customHeight="1" x14ac:dyDescent="0.2">
      <c r="A421" s="744">
        <v>7</v>
      </c>
      <c r="B421" s="160" t="s">
        <v>1307</v>
      </c>
      <c r="C421" s="2">
        <v>20</v>
      </c>
      <c r="D421" s="2">
        <v>8</v>
      </c>
      <c r="E421" s="2">
        <v>4</v>
      </c>
      <c r="F421" s="2">
        <v>8</v>
      </c>
      <c r="G421" s="2">
        <v>37</v>
      </c>
      <c r="H421" s="2">
        <v>38</v>
      </c>
      <c r="I421" s="162">
        <v>28</v>
      </c>
      <c r="J421" s="383">
        <f t="shared" si="64"/>
        <v>20</v>
      </c>
      <c r="K421" s="383">
        <f t="shared" si="65"/>
        <v>28</v>
      </c>
      <c r="L421" s="1138"/>
      <c r="M421" s="1139"/>
      <c r="N421" s="1139"/>
      <c r="O421" s="1140"/>
      <c r="Q421" s="859" t="s">
        <v>533</v>
      </c>
      <c r="R421" s="2" t="s">
        <v>1490</v>
      </c>
      <c r="S421" s="2" t="s">
        <v>1646</v>
      </c>
      <c r="T421" s="2" t="s">
        <v>1490</v>
      </c>
      <c r="U421" s="2" t="s">
        <v>1210</v>
      </c>
      <c r="V421" s="2" t="s">
        <v>1495</v>
      </c>
      <c r="W421" s="2" t="s">
        <v>844</v>
      </c>
      <c r="X421" s="10"/>
      <c r="Y421" s="2" t="s">
        <v>1494</v>
      </c>
      <c r="Z421" s="2" t="s">
        <v>1646</v>
      </c>
      <c r="AA421" s="2" t="s">
        <v>1642</v>
      </c>
      <c r="AB421" s="162" t="s">
        <v>1597</v>
      </c>
    </row>
    <row r="422" spans="1:29" ht="15" customHeight="1" x14ac:dyDescent="0.2">
      <c r="A422" s="744">
        <v>8</v>
      </c>
      <c r="B422" s="160" t="s">
        <v>534</v>
      </c>
      <c r="C422" s="2">
        <v>20</v>
      </c>
      <c r="D422" s="2">
        <v>8</v>
      </c>
      <c r="E422" s="2">
        <v>2</v>
      </c>
      <c r="F422" s="2">
        <v>10</v>
      </c>
      <c r="G422" s="2">
        <v>32</v>
      </c>
      <c r="H422" s="2">
        <v>32</v>
      </c>
      <c r="I422" s="162">
        <v>26</v>
      </c>
      <c r="J422" s="383">
        <f t="shared" si="64"/>
        <v>20</v>
      </c>
      <c r="K422" s="383">
        <f t="shared" si="65"/>
        <v>26</v>
      </c>
      <c r="L422" s="1138"/>
      <c r="M422" s="1139"/>
      <c r="N422" s="1139"/>
      <c r="O422" s="1140"/>
      <c r="Q422" s="859" t="s">
        <v>299</v>
      </c>
      <c r="R422" s="2" t="s">
        <v>1493</v>
      </c>
      <c r="S422" s="2" t="s">
        <v>1496</v>
      </c>
      <c r="T422" s="2" t="s">
        <v>1597</v>
      </c>
      <c r="U422" s="2" t="s">
        <v>1642</v>
      </c>
      <c r="V422" s="2" t="s">
        <v>1493</v>
      </c>
      <c r="W422" s="2" t="s">
        <v>628</v>
      </c>
      <c r="X422" s="2" t="s">
        <v>1495</v>
      </c>
      <c r="Y422" s="10"/>
      <c r="Z422" s="2" t="s">
        <v>1495</v>
      </c>
      <c r="AA422" s="2" t="s">
        <v>844</v>
      </c>
      <c r="AB422" s="162" t="s">
        <v>1539</v>
      </c>
    </row>
    <row r="423" spans="1:29" ht="15" customHeight="1" x14ac:dyDescent="0.2">
      <c r="A423" s="744">
        <v>9</v>
      </c>
      <c r="B423" s="160" t="s">
        <v>304</v>
      </c>
      <c r="C423" s="2">
        <v>20</v>
      </c>
      <c r="D423" s="2">
        <v>5</v>
      </c>
      <c r="E423" s="2">
        <v>2</v>
      </c>
      <c r="F423" s="2">
        <v>13</v>
      </c>
      <c r="G423" s="2">
        <v>32</v>
      </c>
      <c r="H423" s="2">
        <v>62</v>
      </c>
      <c r="I423" s="162">
        <v>17</v>
      </c>
      <c r="J423" s="383">
        <f t="shared" si="64"/>
        <v>20</v>
      </c>
      <c r="K423" s="383">
        <f t="shared" si="65"/>
        <v>17</v>
      </c>
      <c r="L423" s="1138"/>
      <c r="M423" s="1139"/>
      <c r="N423" s="1139"/>
      <c r="O423" s="1140"/>
      <c r="Q423" s="859" t="s">
        <v>547</v>
      </c>
      <c r="R423" s="2" t="s">
        <v>1210</v>
      </c>
      <c r="S423" s="2" t="s">
        <v>1539</v>
      </c>
      <c r="T423" s="2" t="s">
        <v>1488</v>
      </c>
      <c r="U423" s="2" t="s">
        <v>1494</v>
      </c>
      <c r="V423" s="2" t="s">
        <v>1210</v>
      </c>
      <c r="W423" s="2" t="s">
        <v>1493</v>
      </c>
      <c r="X423" s="2" t="s">
        <v>1489</v>
      </c>
      <c r="Y423" s="2" t="s">
        <v>1546</v>
      </c>
      <c r="Z423" s="10"/>
      <c r="AA423" s="2" t="s">
        <v>1210</v>
      </c>
      <c r="AB423" s="162" t="s">
        <v>1599</v>
      </c>
    </row>
    <row r="424" spans="1:29" ht="15" customHeight="1" x14ac:dyDescent="0.2">
      <c r="A424" s="744">
        <v>10</v>
      </c>
      <c r="B424" s="160" t="s">
        <v>1635</v>
      </c>
      <c r="C424" s="2">
        <v>20</v>
      </c>
      <c r="D424" s="2">
        <v>4</v>
      </c>
      <c r="E424" s="2">
        <v>4</v>
      </c>
      <c r="F424" s="2">
        <v>10</v>
      </c>
      <c r="G424" s="2">
        <v>26</v>
      </c>
      <c r="H424" s="2">
        <v>38</v>
      </c>
      <c r="I424" s="162">
        <v>16</v>
      </c>
      <c r="J424" s="383">
        <f t="shared" si="64"/>
        <v>18</v>
      </c>
      <c r="K424" s="383">
        <f t="shared" si="65"/>
        <v>16</v>
      </c>
      <c r="L424" s="1138"/>
      <c r="M424" s="1139"/>
      <c r="N424" s="1139"/>
      <c r="O424" s="1140"/>
      <c r="Q424" s="859" t="s">
        <v>1306</v>
      </c>
      <c r="R424" s="2" t="s">
        <v>1488</v>
      </c>
      <c r="S424" s="2" t="s">
        <v>1488</v>
      </c>
      <c r="T424" s="2" t="s">
        <v>1207</v>
      </c>
      <c r="U424" s="2" t="s">
        <v>1643</v>
      </c>
      <c r="V424" s="2" t="s">
        <v>1207</v>
      </c>
      <c r="W424" s="2" t="s">
        <v>1487</v>
      </c>
      <c r="X424" s="2" t="s">
        <v>1207</v>
      </c>
      <c r="Y424" s="2" t="s">
        <v>1603</v>
      </c>
      <c r="Z424" s="2" t="s">
        <v>1643</v>
      </c>
      <c r="AA424" s="10"/>
      <c r="AB424" s="162" t="s">
        <v>1643</v>
      </c>
    </row>
    <row r="425" spans="1:29" ht="15" customHeight="1" thickBot="1" x14ac:dyDescent="0.25">
      <c r="A425" s="745">
        <v>11</v>
      </c>
      <c r="B425" s="163" t="s">
        <v>2449</v>
      </c>
      <c r="C425" s="3">
        <v>20</v>
      </c>
      <c r="D425" s="3">
        <v>2</v>
      </c>
      <c r="E425" s="3">
        <v>1</v>
      </c>
      <c r="F425" s="3">
        <v>17</v>
      </c>
      <c r="G425" s="3">
        <v>13</v>
      </c>
      <c r="H425" s="3">
        <v>62</v>
      </c>
      <c r="I425" s="164">
        <v>7</v>
      </c>
      <c r="J425" s="383">
        <f t="shared" si="64"/>
        <v>20</v>
      </c>
      <c r="K425" s="383">
        <f t="shared" si="65"/>
        <v>7</v>
      </c>
      <c r="L425" s="1141"/>
      <c r="M425" s="1142"/>
      <c r="N425" s="1142"/>
      <c r="O425" s="1143"/>
      <c r="Q425" s="741" t="s">
        <v>499</v>
      </c>
      <c r="R425" s="3" t="s">
        <v>1646</v>
      </c>
      <c r="S425" s="3" t="s">
        <v>844</v>
      </c>
      <c r="T425" s="3" t="s">
        <v>1493</v>
      </c>
      <c r="U425" s="3" t="s">
        <v>844</v>
      </c>
      <c r="V425" s="3" t="s">
        <v>1797</v>
      </c>
      <c r="W425" s="3" t="s">
        <v>1795</v>
      </c>
      <c r="X425" s="3" t="s">
        <v>1539</v>
      </c>
      <c r="Y425" s="3" t="s">
        <v>628</v>
      </c>
      <c r="Z425" s="3" t="s">
        <v>1539</v>
      </c>
      <c r="AA425" s="3" t="s">
        <v>1602</v>
      </c>
      <c r="AB425" s="15"/>
    </row>
    <row r="426" spans="1:29" ht="15" customHeight="1" x14ac:dyDescent="0.2">
      <c r="C426" s="383">
        <f>SUM(C415:C425)</f>
        <v>220</v>
      </c>
      <c r="D426" s="383">
        <f t="shared" ref="D426:I426" si="66">SUM(D415:D425)</f>
        <v>94</v>
      </c>
      <c r="E426" s="383">
        <f t="shared" si="66"/>
        <v>30</v>
      </c>
      <c r="F426" s="383">
        <f t="shared" si="66"/>
        <v>94</v>
      </c>
      <c r="G426" s="383">
        <f t="shared" si="66"/>
        <v>427</v>
      </c>
      <c r="H426" s="383">
        <f t="shared" si="66"/>
        <v>425</v>
      </c>
      <c r="I426" s="383">
        <f t="shared" si="66"/>
        <v>312</v>
      </c>
      <c r="J426" s="383">
        <f t="shared" si="64"/>
        <v>218</v>
      </c>
      <c r="K426" s="383">
        <f t="shared" si="65"/>
        <v>312</v>
      </c>
    </row>
    <row r="427" spans="1:29" ht="15" customHeight="1" thickBot="1" x14ac:dyDescent="0.25"/>
    <row r="428" spans="1:29" ht="15" customHeight="1" x14ac:dyDescent="0.2">
      <c r="A428" s="1131" t="s">
        <v>491</v>
      </c>
      <c r="B428" s="1132"/>
      <c r="C428" s="1170" t="s">
        <v>1712</v>
      </c>
      <c r="D428" s="1171"/>
      <c r="E428" s="1171"/>
      <c r="F428" s="1171"/>
      <c r="G428" s="1171"/>
      <c r="H428" s="1171"/>
      <c r="I428" s="1172"/>
    </row>
    <row r="429" spans="1:29" ht="15" customHeight="1" thickBot="1" x14ac:dyDescent="0.25">
      <c r="A429" s="1133"/>
      <c r="B429" s="1134"/>
      <c r="C429" s="1173"/>
      <c r="D429" s="1174"/>
      <c r="E429" s="1174"/>
      <c r="F429" s="1174"/>
      <c r="G429" s="1174"/>
      <c r="H429" s="1174"/>
      <c r="I429" s="1175"/>
    </row>
    <row r="430" spans="1:29" ht="15" customHeight="1" thickBot="1" x14ac:dyDescent="0.25"/>
    <row r="431" spans="1:29" ht="15" customHeight="1" thickBot="1" x14ac:dyDescent="0.25">
      <c r="A431" s="1412" t="s">
        <v>2431</v>
      </c>
      <c r="B431" s="1413"/>
      <c r="C431" s="1413"/>
      <c r="D431" s="1413"/>
      <c r="E431" s="1413"/>
      <c r="F431" s="1414"/>
      <c r="G431" s="1409" t="s">
        <v>1712</v>
      </c>
      <c r="H431" s="1410"/>
      <c r="I431" s="1411"/>
      <c r="L431" s="945" t="s">
        <v>495</v>
      </c>
      <c r="M431" s="946"/>
      <c r="N431" s="946"/>
      <c r="O431" s="947"/>
    </row>
    <row r="432" spans="1:29" ht="15" customHeight="1" thickBot="1" x14ac:dyDescent="0.25">
      <c r="A432" s="850" t="s">
        <v>496</v>
      </c>
      <c r="B432" s="851" t="s">
        <v>497</v>
      </c>
      <c r="C432" s="852" t="s">
        <v>498</v>
      </c>
      <c r="D432" s="852" t="s">
        <v>499</v>
      </c>
      <c r="E432" s="852" t="s">
        <v>500</v>
      </c>
      <c r="F432" s="852" t="s">
        <v>501</v>
      </c>
      <c r="G432" s="853" t="s">
        <v>502</v>
      </c>
      <c r="H432" s="853" t="s">
        <v>503</v>
      </c>
      <c r="I432" s="854" t="s">
        <v>504</v>
      </c>
      <c r="L432" s="1063"/>
      <c r="M432" s="1064"/>
      <c r="N432" s="1064"/>
      <c r="O432" s="1065"/>
      <c r="Q432" s="165" t="s">
        <v>1713</v>
      </c>
      <c r="R432" s="856" t="s">
        <v>503</v>
      </c>
      <c r="S432" s="856" t="s">
        <v>541</v>
      </c>
      <c r="T432" s="856" t="s">
        <v>902</v>
      </c>
      <c r="U432" s="856" t="s">
        <v>511</v>
      </c>
      <c r="V432" s="856" t="s">
        <v>1787</v>
      </c>
      <c r="W432" s="856" t="s">
        <v>1788</v>
      </c>
      <c r="X432" s="856" t="s">
        <v>501</v>
      </c>
      <c r="Y432" s="856" t="s">
        <v>544</v>
      </c>
      <c r="Z432" s="856" t="s">
        <v>533</v>
      </c>
      <c r="AA432" s="856" t="s">
        <v>769</v>
      </c>
      <c r="AB432" s="856" t="s">
        <v>2162</v>
      </c>
      <c r="AC432" s="857" t="s">
        <v>153</v>
      </c>
    </row>
    <row r="433" spans="1:31" ht="15" customHeight="1" x14ac:dyDescent="0.2">
      <c r="A433" s="863" t="s">
        <v>521</v>
      </c>
      <c r="B433" s="159" t="s">
        <v>816</v>
      </c>
      <c r="C433" s="158">
        <v>0</v>
      </c>
      <c r="D433" s="158">
        <v>0</v>
      </c>
      <c r="E433" s="158">
        <v>0</v>
      </c>
      <c r="F433" s="158">
        <v>0</v>
      </c>
      <c r="G433" s="158">
        <v>0</v>
      </c>
      <c r="H433" s="158">
        <v>0</v>
      </c>
      <c r="I433" s="161">
        <v>0</v>
      </c>
      <c r="J433" s="383">
        <f>D433+E433+F433</f>
        <v>0</v>
      </c>
      <c r="K433" s="383">
        <f>D433*2+E433</f>
        <v>0</v>
      </c>
      <c r="L433" s="1135" t="s">
        <v>532</v>
      </c>
      <c r="M433" s="1136"/>
      <c r="N433" s="1136"/>
      <c r="O433" s="1137"/>
      <c r="Q433" s="855" t="s">
        <v>503</v>
      </c>
      <c r="R433" s="10"/>
      <c r="S433" s="20"/>
      <c r="T433" s="20"/>
      <c r="U433" s="20"/>
      <c r="V433" s="20"/>
      <c r="W433" s="20"/>
      <c r="X433" s="20"/>
      <c r="Y433" s="20"/>
      <c r="Z433" s="20"/>
      <c r="AA433" s="20"/>
      <c r="AB433" s="20"/>
      <c r="AC433" s="162"/>
    </row>
    <row r="434" spans="1:31" ht="15" customHeight="1" x14ac:dyDescent="0.2">
      <c r="A434" s="848" t="s">
        <v>521</v>
      </c>
      <c r="B434" s="160" t="s">
        <v>1498</v>
      </c>
      <c r="C434" s="2">
        <v>0</v>
      </c>
      <c r="D434" s="2">
        <v>0</v>
      </c>
      <c r="E434" s="2">
        <v>0</v>
      </c>
      <c r="F434" s="2">
        <v>0</v>
      </c>
      <c r="G434" s="2">
        <v>0</v>
      </c>
      <c r="H434" s="2">
        <v>0</v>
      </c>
      <c r="I434" s="162">
        <v>0</v>
      </c>
      <c r="J434" s="383">
        <f t="shared" ref="J434:J435" si="67">D434+E434+F434</f>
        <v>0</v>
      </c>
      <c r="K434" s="383">
        <f t="shared" ref="K434:K435" si="68">D434*2+E434</f>
        <v>0</v>
      </c>
      <c r="L434" s="1138"/>
      <c r="M434" s="1139"/>
      <c r="N434" s="1139"/>
      <c r="O434" s="1140"/>
      <c r="Q434" s="855" t="s">
        <v>241</v>
      </c>
      <c r="R434" s="20"/>
      <c r="S434" s="10"/>
      <c r="T434" s="20"/>
      <c r="U434" s="20"/>
      <c r="V434" s="20"/>
      <c r="W434" s="20"/>
      <c r="X434" s="20"/>
      <c r="Y434" s="20"/>
      <c r="Z434" s="20"/>
      <c r="AA434" s="20"/>
      <c r="AB434" s="20"/>
      <c r="AC434" s="162"/>
    </row>
    <row r="435" spans="1:31" ht="15" customHeight="1" x14ac:dyDescent="0.2">
      <c r="A435" s="848" t="s">
        <v>521</v>
      </c>
      <c r="B435" s="160" t="s">
        <v>79</v>
      </c>
      <c r="C435" s="2">
        <v>0</v>
      </c>
      <c r="D435" s="2">
        <v>0</v>
      </c>
      <c r="E435" s="2">
        <v>0</v>
      </c>
      <c r="F435" s="2">
        <v>0</v>
      </c>
      <c r="G435" s="2">
        <v>0</v>
      </c>
      <c r="H435" s="2">
        <v>0</v>
      </c>
      <c r="I435" s="162">
        <v>0</v>
      </c>
      <c r="J435" s="383">
        <f t="shared" si="67"/>
        <v>0</v>
      </c>
      <c r="K435" s="383">
        <f t="shared" si="68"/>
        <v>0</v>
      </c>
      <c r="L435" s="1138"/>
      <c r="M435" s="1139"/>
      <c r="N435" s="1139"/>
      <c r="O435" s="1140"/>
      <c r="Q435" s="855" t="s">
        <v>908</v>
      </c>
      <c r="R435" s="20"/>
      <c r="S435" s="20"/>
      <c r="T435" s="10"/>
      <c r="U435" s="20"/>
      <c r="V435" s="20"/>
      <c r="W435" s="20"/>
      <c r="X435" s="20"/>
      <c r="Y435" s="20"/>
      <c r="Z435" s="20"/>
      <c r="AA435" s="20"/>
      <c r="AB435" s="20"/>
      <c r="AC435" s="162"/>
    </row>
    <row r="436" spans="1:31" ht="15" customHeight="1" x14ac:dyDescent="0.2">
      <c r="A436" s="848" t="s">
        <v>521</v>
      </c>
      <c r="B436" s="160" t="s">
        <v>106</v>
      </c>
      <c r="C436" s="2">
        <v>0</v>
      </c>
      <c r="D436" s="2">
        <v>0</v>
      </c>
      <c r="E436" s="2">
        <v>0</v>
      </c>
      <c r="F436" s="2">
        <v>0</v>
      </c>
      <c r="G436" s="2">
        <v>0</v>
      </c>
      <c r="H436" s="2">
        <v>0</v>
      </c>
      <c r="I436" s="162">
        <v>0</v>
      </c>
      <c r="J436" s="383">
        <f t="shared" ref="J436:J497" si="69">D436+E436+F436</f>
        <v>0</v>
      </c>
      <c r="K436" s="383">
        <f t="shared" ref="K436:K497" si="70">D436*2+E436</f>
        <v>0</v>
      </c>
      <c r="L436" s="1138"/>
      <c r="M436" s="1139"/>
      <c r="N436" s="1139"/>
      <c r="O436" s="1140"/>
      <c r="Q436" s="855" t="s">
        <v>102</v>
      </c>
      <c r="R436" s="20"/>
      <c r="S436" s="20"/>
      <c r="T436" s="20"/>
      <c r="U436" s="10"/>
      <c r="V436" s="20" t="s">
        <v>532</v>
      </c>
      <c r="W436" s="20"/>
      <c r="X436" s="20"/>
      <c r="Y436" s="20"/>
      <c r="Z436" s="20"/>
      <c r="AA436" s="20"/>
      <c r="AB436" s="20"/>
      <c r="AC436" s="162"/>
    </row>
    <row r="437" spans="1:31" ht="15" customHeight="1" x14ac:dyDescent="0.2">
      <c r="A437" s="848" t="s">
        <v>521</v>
      </c>
      <c r="B437" s="160" t="s">
        <v>1931</v>
      </c>
      <c r="C437" s="2">
        <v>0</v>
      </c>
      <c r="D437" s="2">
        <v>0</v>
      </c>
      <c r="E437" s="2">
        <v>0</v>
      </c>
      <c r="F437" s="2">
        <v>0</v>
      </c>
      <c r="G437" s="2">
        <v>0</v>
      </c>
      <c r="H437" s="2">
        <v>0</v>
      </c>
      <c r="I437" s="162">
        <v>0</v>
      </c>
      <c r="J437" s="383">
        <f t="shared" si="69"/>
        <v>0</v>
      </c>
      <c r="K437" s="383">
        <f t="shared" si="70"/>
        <v>0</v>
      </c>
      <c r="L437" s="1138"/>
      <c r="M437" s="1139"/>
      <c r="N437" s="1139"/>
      <c r="O437" s="1140"/>
      <c r="Q437" s="855" t="s">
        <v>59</v>
      </c>
      <c r="R437" s="20"/>
      <c r="S437" s="20"/>
      <c r="T437" s="20"/>
      <c r="U437" s="20" t="s">
        <v>532</v>
      </c>
      <c r="V437" s="10"/>
      <c r="W437" s="20"/>
      <c r="X437" s="20"/>
      <c r="Y437" s="20"/>
      <c r="Z437" s="20"/>
      <c r="AA437" s="20"/>
      <c r="AB437" s="20"/>
      <c r="AC437" s="162"/>
    </row>
    <row r="438" spans="1:31" ht="15" customHeight="1" x14ac:dyDescent="0.2">
      <c r="A438" s="848" t="s">
        <v>521</v>
      </c>
      <c r="B438" s="160" t="s">
        <v>2062</v>
      </c>
      <c r="C438" s="2">
        <v>0</v>
      </c>
      <c r="D438" s="2">
        <v>0</v>
      </c>
      <c r="E438" s="2">
        <v>0</v>
      </c>
      <c r="F438" s="2">
        <v>0</v>
      </c>
      <c r="G438" s="2">
        <v>0</v>
      </c>
      <c r="H438" s="2">
        <v>0</v>
      </c>
      <c r="I438" s="162">
        <v>0</v>
      </c>
      <c r="J438" s="383">
        <f t="shared" si="69"/>
        <v>0</v>
      </c>
      <c r="K438" s="383">
        <f t="shared" si="70"/>
        <v>0</v>
      </c>
      <c r="L438" s="1138"/>
      <c r="M438" s="1139"/>
      <c r="N438" s="1139"/>
      <c r="O438" s="1140"/>
      <c r="Q438" s="855" t="s">
        <v>1530</v>
      </c>
      <c r="R438" s="20"/>
      <c r="S438" s="20"/>
      <c r="T438" s="20"/>
      <c r="U438" s="20"/>
      <c r="V438" s="20"/>
      <c r="W438" s="10"/>
      <c r="X438" s="20"/>
      <c r="Y438" s="20"/>
      <c r="Z438" s="20"/>
      <c r="AA438" s="20"/>
      <c r="AB438" s="20"/>
      <c r="AC438" s="162"/>
    </row>
    <row r="439" spans="1:31" ht="15" customHeight="1" x14ac:dyDescent="0.2">
      <c r="A439" s="848" t="s">
        <v>521</v>
      </c>
      <c r="B439" s="160" t="s">
        <v>1792</v>
      </c>
      <c r="C439" s="2">
        <v>0</v>
      </c>
      <c r="D439" s="2">
        <v>0</v>
      </c>
      <c r="E439" s="2">
        <v>0</v>
      </c>
      <c r="F439" s="2">
        <v>0</v>
      </c>
      <c r="G439" s="2">
        <v>0</v>
      </c>
      <c r="H439" s="2">
        <v>0</v>
      </c>
      <c r="I439" s="162">
        <v>0</v>
      </c>
      <c r="J439" s="383">
        <f t="shared" si="69"/>
        <v>0</v>
      </c>
      <c r="K439" s="383">
        <f t="shared" si="70"/>
        <v>0</v>
      </c>
      <c r="L439" s="1138"/>
      <c r="M439" s="1139"/>
      <c r="N439" s="1139"/>
      <c r="O439" s="1140"/>
      <c r="Q439" s="855" t="s">
        <v>1088</v>
      </c>
      <c r="R439" s="20"/>
      <c r="S439" s="20"/>
      <c r="T439" s="20"/>
      <c r="U439" s="20"/>
      <c r="V439" s="20"/>
      <c r="W439" s="20"/>
      <c r="X439" s="10"/>
      <c r="Y439" s="20"/>
      <c r="Z439" s="20"/>
      <c r="AA439" s="20"/>
      <c r="AB439" s="20"/>
      <c r="AC439" s="162"/>
    </row>
    <row r="440" spans="1:31" ht="15" customHeight="1" x14ac:dyDescent="0.2">
      <c r="A440" s="848" t="s">
        <v>521</v>
      </c>
      <c r="B440" s="160" t="s">
        <v>1093</v>
      </c>
      <c r="C440" s="2">
        <v>0</v>
      </c>
      <c r="D440" s="2">
        <v>0</v>
      </c>
      <c r="E440" s="2">
        <v>0</v>
      </c>
      <c r="F440" s="2">
        <v>0</v>
      </c>
      <c r="G440" s="2">
        <v>0</v>
      </c>
      <c r="H440" s="2">
        <v>0</v>
      </c>
      <c r="I440" s="162">
        <v>0</v>
      </c>
      <c r="J440" s="383">
        <f t="shared" si="69"/>
        <v>0</v>
      </c>
      <c r="K440" s="383">
        <f t="shared" si="70"/>
        <v>0</v>
      </c>
      <c r="L440" s="1138"/>
      <c r="M440" s="1139"/>
      <c r="N440" s="1139"/>
      <c r="O440" s="1140"/>
      <c r="Q440" s="855" t="s">
        <v>1089</v>
      </c>
      <c r="R440" s="20"/>
      <c r="S440" s="20"/>
      <c r="T440" s="20"/>
      <c r="U440" s="20"/>
      <c r="V440" s="20"/>
      <c r="W440" s="20"/>
      <c r="X440" s="20"/>
      <c r="Y440" s="10"/>
      <c r="Z440" s="20"/>
      <c r="AA440" s="20"/>
      <c r="AB440" s="20"/>
      <c r="AC440" s="162"/>
    </row>
    <row r="441" spans="1:31" ht="15" customHeight="1" x14ac:dyDescent="0.2">
      <c r="A441" s="848" t="s">
        <v>521</v>
      </c>
      <c r="B441" s="160" t="s">
        <v>575</v>
      </c>
      <c r="C441" s="2">
        <v>0</v>
      </c>
      <c r="D441" s="2">
        <v>0</v>
      </c>
      <c r="E441" s="2">
        <v>0</v>
      </c>
      <c r="F441" s="2">
        <v>0</v>
      </c>
      <c r="G441" s="2">
        <v>0</v>
      </c>
      <c r="H441" s="2">
        <v>0</v>
      </c>
      <c r="I441" s="162">
        <v>0</v>
      </c>
      <c r="J441" s="383">
        <f t="shared" si="69"/>
        <v>0</v>
      </c>
      <c r="K441" s="383">
        <f t="shared" si="70"/>
        <v>0</v>
      </c>
      <c r="L441" s="1138"/>
      <c r="M441" s="1139"/>
      <c r="N441" s="1139"/>
      <c r="O441" s="1140"/>
      <c r="Q441" s="855" t="s">
        <v>566</v>
      </c>
      <c r="R441" s="20"/>
      <c r="S441" s="20"/>
      <c r="T441" s="20"/>
      <c r="U441" s="20"/>
      <c r="V441" s="20"/>
      <c r="W441" s="20"/>
      <c r="X441" s="20"/>
      <c r="Y441" s="20"/>
      <c r="Z441" s="10"/>
      <c r="AA441" s="20" t="s">
        <v>532</v>
      </c>
      <c r="AB441" s="20"/>
      <c r="AC441" s="162"/>
    </row>
    <row r="442" spans="1:31" ht="15" customHeight="1" x14ac:dyDescent="0.2">
      <c r="A442" s="848" t="s">
        <v>521</v>
      </c>
      <c r="B442" s="160" t="s">
        <v>345</v>
      </c>
      <c r="C442" s="2">
        <v>0</v>
      </c>
      <c r="D442" s="2">
        <v>0</v>
      </c>
      <c r="E442" s="2">
        <v>0</v>
      </c>
      <c r="F442" s="2">
        <v>0</v>
      </c>
      <c r="G442" s="2">
        <v>0</v>
      </c>
      <c r="H442" s="2">
        <v>0</v>
      </c>
      <c r="I442" s="162">
        <v>0</v>
      </c>
      <c r="J442" s="383">
        <f t="shared" si="69"/>
        <v>0</v>
      </c>
      <c r="K442" s="383">
        <f t="shared" si="70"/>
        <v>0</v>
      </c>
      <c r="L442" s="1138"/>
      <c r="M442" s="1139"/>
      <c r="N442" s="1139"/>
      <c r="O442" s="1140"/>
      <c r="Q442" s="855" t="s">
        <v>514</v>
      </c>
      <c r="R442" s="20"/>
      <c r="S442" s="20"/>
      <c r="T442" s="20"/>
      <c r="U442" s="20"/>
      <c r="V442" s="20"/>
      <c r="W442" s="20"/>
      <c r="X442" s="20"/>
      <c r="Y442" s="20"/>
      <c r="Z442" s="20" t="s">
        <v>532</v>
      </c>
      <c r="AA442" s="10"/>
      <c r="AB442" s="20"/>
      <c r="AC442" s="21"/>
    </row>
    <row r="443" spans="1:31" ht="15" customHeight="1" x14ac:dyDescent="0.2">
      <c r="A443" s="848" t="s">
        <v>521</v>
      </c>
      <c r="B443" s="160" t="s">
        <v>781</v>
      </c>
      <c r="C443" s="2">
        <v>0</v>
      </c>
      <c r="D443" s="2">
        <v>0</v>
      </c>
      <c r="E443" s="2">
        <v>0</v>
      </c>
      <c r="F443" s="2">
        <v>0</v>
      </c>
      <c r="G443" s="2">
        <v>0</v>
      </c>
      <c r="H443" s="2">
        <v>0</v>
      </c>
      <c r="I443" s="162">
        <v>0</v>
      </c>
      <c r="J443" s="383">
        <f t="shared" si="69"/>
        <v>0</v>
      </c>
      <c r="K443" s="383">
        <f t="shared" si="70"/>
        <v>0</v>
      </c>
      <c r="L443" s="1138"/>
      <c r="M443" s="1139"/>
      <c r="N443" s="1139"/>
      <c r="O443" s="1140"/>
      <c r="Q443" s="855" t="s">
        <v>777</v>
      </c>
      <c r="R443" s="20"/>
      <c r="S443" s="20"/>
      <c r="T443" s="20"/>
      <c r="U443" s="20"/>
      <c r="V443" s="20"/>
      <c r="W443" s="20"/>
      <c r="X443" s="20"/>
      <c r="Y443" s="20"/>
      <c r="Z443" s="20"/>
      <c r="AA443" s="20"/>
      <c r="AB443" s="10"/>
      <c r="AC443" s="21"/>
    </row>
    <row r="444" spans="1:31" ht="15" customHeight="1" thickBot="1" x14ac:dyDescent="0.25">
      <c r="A444" s="849" t="s">
        <v>521</v>
      </c>
      <c r="B444" s="163" t="s">
        <v>1431</v>
      </c>
      <c r="C444" s="3">
        <v>0</v>
      </c>
      <c r="D444" s="3">
        <v>0</v>
      </c>
      <c r="E444" s="3">
        <v>0</v>
      </c>
      <c r="F444" s="3">
        <v>0</v>
      </c>
      <c r="G444" s="3">
        <v>0</v>
      </c>
      <c r="H444" s="3">
        <v>0</v>
      </c>
      <c r="I444" s="164">
        <v>0</v>
      </c>
      <c r="J444" s="383">
        <f t="shared" si="69"/>
        <v>0</v>
      </c>
      <c r="K444" s="383">
        <f t="shared" si="70"/>
        <v>0</v>
      </c>
      <c r="L444" s="1141"/>
      <c r="M444" s="1142"/>
      <c r="N444" s="1142"/>
      <c r="O444" s="1143"/>
      <c r="Q444" s="850" t="s">
        <v>1684</v>
      </c>
      <c r="R444" s="3"/>
      <c r="S444" s="3"/>
      <c r="T444" s="3"/>
      <c r="U444" s="3"/>
      <c r="V444" s="3"/>
      <c r="W444" s="3"/>
      <c r="X444" s="3"/>
      <c r="Y444" s="3"/>
      <c r="Z444" s="3"/>
      <c r="AA444" s="23"/>
      <c r="AB444" s="23"/>
      <c r="AC444" s="15"/>
    </row>
    <row r="445" spans="1:31" ht="15" customHeight="1" x14ac:dyDescent="0.2">
      <c r="C445" s="383">
        <f>SUM(L440)</f>
        <v>0</v>
      </c>
      <c r="D445" s="383">
        <f t="shared" ref="D445:I445" si="71">SUM(N440)</f>
        <v>0</v>
      </c>
      <c r="E445" s="383">
        <f t="shared" si="71"/>
        <v>0</v>
      </c>
      <c r="F445" s="383">
        <f t="shared" si="71"/>
        <v>0</v>
      </c>
      <c r="G445" s="383">
        <f t="shared" si="71"/>
        <v>0</v>
      </c>
      <c r="H445" s="383">
        <f t="shared" si="71"/>
        <v>0</v>
      </c>
      <c r="I445" s="383">
        <f t="shared" si="71"/>
        <v>0</v>
      </c>
      <c r="J445" s="383">
        <f t="shared" si="69"/>
        <v>0</v>
      </c>
      <c r="K445" s="383">
        <f t="shared" si="70"/>
        <v>0</v>
      </c>
    </row>
    <row r="446" spans="1:31" ht="15" customHeight="1" thickBot="1" x14ac:dyDescent="0.25"/>
    <row r="447" spans="1:31" ht="15" customHeight="1" thickBot="1" x14ac:dyDescent="0.25">
      <c r="A447" s="1412" t="s">
        <v>2433</v>
      </c>
      <c r="B447" s="1413"/>
      <c r="C447" s="1413"/>
      <c r="D447" s="1413"/>
      <c r="E447" s="1413"/>
      <c r="F447" s="1414"/>
      <c r="G447" s="1409" t="s">
        <v>1712</v>
      </c>
      <c r="H447" s="1410"/>
      <c r="I447" s="1411"/>
      <c r="L447" s="945" t="s">
        <v>495</v>
      </c>
      <c r="M447" s="946"/>
      <c r="N447" s="946"/>
      <c r="O447" s="947"/>
    </row>
    <row r="448" spans="1:31" ht="15" customHeight="1" thickBot="1" x14ac:dyDescent="0.25">
      <c r="A448" s="850" t="s">
        <v>496</v>
      </c>
      <c r="B448" s="851" t="s">
        <v>497</v>
      </c>
      <c r="C448" s="852" t="s">
        <v>498</v>
      </c>
      <c r="D448" s="852" t="s">
        <v>499</v>
      </c>
      <c r="E448" s="852" t="s">
        <v>500</v>
      </c>
      <c r="F448" s="852" t="s">
        <v>501</v>
      </c>
      <c r="G448" s="853" t="s">
        <v>502</v>
      </c>
      <c r="H448" s="853" t="s">
        <v>503</v>
      </c>
      <c r="I448" s="854" t="s">
        <v>504</v>
      </c>
      <c r="L448" s="1063"/>
      <c r="M448" s="1064"/>
      <c r="N448" s="1064"/>
      <c r="O448" s="1065"/>
      <c r="Q448" s="165" t="s">
        <v>1713</v>
      </c>
      <c r="R448" s="856" t="s">
        <v>503</v>
      </c>
      <c r="S448" s="856" t="s">
        <v>541</v>
      </c>
      <c r="T448" s="856" t="s">
        <v>902</v>
      </c>
      <c r="U448" s="856" t="s">
        <v>1787</v>
      </c>
      <c r="V448" s="856" t="s">
        <v>1788</v>
      </c>
      <c r="W448" s="856" t="s">
        <v>501</v>
      </c>
      <c r="X448" s="856" t="s">
        <v>544</v>
      </c>
      <c r="Y448" s="856" t="s">
        <v>533</v>
      </c>
      <c r="Z448" s="856" t="s">
        <v>769</v>
      </c>
      <c r="AA448" s="856" t="s">
        <v>2162</v>
      </c>
      <c r="AB448" s="856" t="s">
        <v>153</v>
      </c>
      <c r="AC448" s="856" t="s">
        <v>813</v>
      </c>
      <c r="AD448" s="856" t="s">
        <v>1214</v>
      </c>
      <c r="AE448" s="857" t="s">
        <v>1214</v>
      </c>
    </row>
    <row r="449" spans="1:36" ht="15" customHeight="1" x14ac:dyDescent="0.2">
      <c r="A449" s="847">
        <v>1</v>
      </c>
      <c r="B449" s="159" t="s">
        <v>558</v>
      </c>
      <c r="C449" s="158">
        <v>0</v>
      </c>
      <c r="D449" s="158">
        <v>0</v>
      </c>
      <c r="E449" s="158">
        <v>0</v>
      </c>
      <c r="F449" s="158">
        <v>0</v>
      </c>
      <c r="G449" s="158">
        <v>0</v>
      </c>
      <c r="H449" s="158">
        <v>0</v>
      </c>
      <c r="I449" s="161">
        <v>0</v>
      </c>
      <c r="J449" s="383">
        <f t="shared" si="69"/>
        <v>0</v>
      </c>
      <c r="K449" s="383">
        <f t="shared" si="70"/>
        <v>0</v>
      </c>
      <c r="L449" s="1135" t="s">
        <v>532</v>
      </c>
      <c r="M449" s="1136"/>
      <c r="N449" s="1136"/>
      <c r="O449" s="1137"/>
      <c r="Q449" s="855" t="s">
        <v>503</v>
      </c>
      <c r="R449" s="2"/>
      <c r="S449" s="2"/>
      <c r="T449" s="2"/>
      <c r="U449" s="2"/>
      <c r="V449" s="2"/>
      <c r="W449" s="2"/>
      <c r="X449" s="2"/>
      <c r="Y449" s="2"/>
      <c r="Z449" s="2"/>
      <c r="AA449" s="2"/>
      <c r="AB449" s="2"/>
      <c r="AC449" s="2"/>
      <c r="AD449" s="2"/>
      <c r="AE449" s="162"/>
      <c r="AG449" s="383">
        <v>1</v>
      </c>
      <c r="AH449" s="383" t="s">
        <v>1714</v>
      </c>
      <c r="AI449" s="383">
        <v>0</v>
      </c>
      <c r="AJ449" s="383">
        <v>0</v>
      </c>
    </row>
    <row r="450" spans="1:36" ht="15" customHeight="1" x14ac:dyDescent="0.2">
      <c r="A450" s="848">
        <v>2</v>
      </c>
      <c r="B450" s="160" t="s">
        <v>1208</v>
      </c>
      <c r="C450" s="2">
        <v>0</v>
      </c>
      <c r="D450" s="2">
        <v>0</v>
      </c>
      <c r="E450" s="2">
        <v>0</v>
      </c>
      <c r="F450" s="2">
        <v>0</v>
      </c>
      <c r="G450" s="2">
        <v>0</v>
      </c>
      <c r="H450" s="2">
        <v>0</v>
      </c>
      <c r="I450" s="162">
        <v>0</v>
      </c>
      <c r="J450" s="383">
        <f t="shared" si="69"/>
        <v>0</v>
      </c>
      <c r="K450" s="383">
        <f t="shared" si="70"/>
        <v>0</v>
      </c>
      <c r="L450" s="1138"/>
      <c r="M450" s="1139"/>
      <c r="N450" s="1139"/>
      <c r="O450" s="1140"/>
      <c r="Q450" s="855" t="s">
        <v>541</v>
      </c>
      <c r="R450" s="2"/>
      <c r="S450" s="2"/>
      <c r="T450" s="2"/>
      <c r="U450" s="2"/>
      <c r="V450" s="2"/>
      <c r="W450" s="2"/>
      <c r="X450" s="2"/>
      <c r="Y450" s="2"/>
      <c r="Z450" s="2"/>
      <c r="AA450" s="2"/>
      <c r="AB450" s="2"/>
      <c r="AC450" s="2"/>
      <c r="AD450" s="2"/>
      <c r="AE450" s="162"/>
      <c r="AG450" s="383">
        <v>2</v>
      </c>
      <c r="AH450" s="383" t="s">
        <v>1715</v>
      </c>
      <c r="AI450" s="383">
        <v>0</v>
      </c>
      <c r="AJ450" s="383">
        <v>0</v>
      </c>
    </row>
    <row r="451" spans="1:36" ht="15" customHeight="1" x14ac:dyDescent="0.2">
      <c r="A451" s="848">
        <v>3</v>
      </c>
      <c r="B451" s="160" t="s">
        <v>1518</v>
      </c>
      <c r="C451" s="2">
        <v>0</v>
      </c>
      <c r="D451" s="2">
        <v>0</v>
      </c>
      <c r="E451" s="2">
        <v>0</v>
      </c>
      <c r="F451" s="2">
        <v>0</v>
      </c>
      <c r="G451" s="2">
        <v>0</v>
      </c>
      <c r="H451" s="2">
        <v>0</v>
      </c>
      <c r="I451" s="162">
        <v>0</v>
      </c>
      <c r="J451" s="383">
        <f t="shared" si="69"/>
        <v>0</v>
      </c>
      <c r="K451" s="383">
        <f t="shared" si="70"/>
        <v>0</v>
      </c>
      <c r="L451" s="1138"/>
      <c r="M451" s="1139"/>
      <c r="N451" s="1139"/>
      <c r="O451" s="1140"/>
      <c r="Q451" s="855" t="s">
        <v>902</v>
      </c>
      <c r="R451" s="2"/>
      <c r="S451" s="2"/>
      <c r="T451" s="2"/>
      <c r="U451" s="2"/>
      <c r="V451" s="2"/>
      <c r="W451" s="2"/>
      <c r="X451" s="2"/>
      <c r="Y451" s="2"/>
      <c r="Z451" s="2"/>
      <c r="AA451" s="2"/>
      <c r="AB451" s="2"/>
      <c r="AC451" s="2"/>
      <c r="AD451" s="2"/>
      <c r="AE451" s="162"/>
      <c r="AG451" s="383">
        <v>3</v>
      </c>
      <c r="AH451" s="383" t="s">
        <v>1716</v>
      </c>
      <c r="AI451" s="383">
        <v>0</v>
      </c>
      <c r="AJ451" s="383">
        <v>0</v>
      </c>
    </row>
    <row r="452" spans="1:36" ht="15" customHeight="1" x14ac:dyDescent="0.2">
      <c r="A452" s="848">
        <v>4</v>
      </c>
      <c r="B452" s="160" t="s">
        <v>2170</v>
      </c>
      <c r="C452" s="2">
        <v>0</v>
      </c>
      <c r="D452" s="2">
        <v>0</v>
      </c>
      <c r="E452" s="2">
        <v>0</v>
      </c>
      <c r="F452" s="2">
        <v>0</v>
      </c>
      <c r="G452" s="2">
        <v>0</v>
      </c>
      <c r="H452" s="2">
        <v>0</v>
      </c>
      <c r="I452" s="162">
        <v>0</v>
      </c>
      <c r="J452" s="383">
        <f t="shared" si="69"/>
        <v>0</v>
      </c>
      <c r="K452" s="383">
        <f t="shared" si="70"/>
        <v>0</v>
      </c>
      <c r="L452" s="1138"/>
      <c r="M452" s="1139"/>
      <c r="N452" s="1139"/>
      <c r="O452" s="1140"/>
      <c r="Q452" s="855" t="s">
        <v>511</v>
      </c>
      <c r="R452" s="2"/>
      <c r="S452" s="2"/>
      <c r="T452" s="2"/>
      <c r="U452" s="2"/>
      <c r="V452" s="2"/>
      <c r="W452" s="2"/>
      <c r="X452" s="2"/>
      <c r="Y452" s="2"/>
      <c r="Z452" s="2"/>
      <c r="AA452" s="2"/>
      <c r="AB452" s="2"/>
      <c r="AC452" s="2"/>
      <c r="AD452" s="2"/>
      <c r="AE452" s="162"/>
      <c r="AG452" s="383">
        <v>4</v>
      </c>
      <c r="AH452" s="383" t="s">
        <v>1717</v>
      </c>
      <c r="AI452" s="383">
        <v>0</v>
      </c>
      <c r="AJ452" s="383">
        <v>0</v>
      </c>
    </row>
    <row r="453" spans="1:36" ht="15" customHeight="1" x14ac:dyDescent="0.2">
      <c r="A453" s="848">
        <v>5</v>
      </c>
      <c r="B453" s="160" t="s">
        <v>761</v>
      </c>
      <c r="C453" s="2">
        <v>0</v>
      </c>
      <c r="D453" s="2">
        <v>0</v>
      </c>
      <c r="E453" s="2">
        <v>0</v>
      </c>
      <c r="F453" s="2">
        <v>0</v>
      </c>
      <c r="G453" s="2">
        <v>0</v>
      </c>
      <c r="H453" s="2">
        <v>0</v>
      </c>
      <c r="I453" s="162">
        <v>0</v>
      </c>
      <c r="J453" s="383">
        <f t="shared" si="69"/>
        <v>0</v>
      </c>
      <c r="K453" s="383">
        <f t="shared" si="70"/>
        <v>0</v>
      </c>
      <c r="L453" s="1138"/>
      <c r="M453" s="1139"/>
      <c r="N453" s="1139"/>
      <c r="O453" s="1140"/>
      <c r="Q453" s="855" t="s">
        <v>1787</v>
      </c>
      <c r="R453" s="2"/>
      <c r="S453" s="2"/>
      <c r="T453" s="2"/>
      <c r="U453" s="2"/>
      <c r="V453" s="2"/>
      <c r="W453" s="2"/>
      <c r="X453" s="2"/>
      <c r="Y453" s="2"/>
      <c r="Z453" s="2"/>
      <c r="AA453" s="2"/>
      <c r="AB453" s="2"/>
      <c r="AC453" s="2"/>
      <c r="AD453" s="2"/>
      <c r="AE453" s="162"/>
      <c r="AG453" s="383">
        <v>5</v>
      </c>
      <c r="AH453" s="383" t="s">
        <v>1718</v>
      </c>
      <c r="AI453" s="383">
        <v>0</v>
      </c>
      <c r="AJ453" s="383">
        <v>0</v>
      </c>
    </row>
    <row r="454" spans="1:36" ht="15" customHeight="1" x14ac:dyDescent="0.2">
      <c r="A454" s="848">
        <v>6</v>
      </c>
      <c r="B454" s="160" t="s">
        <v>1094</v>
      </c>
      <c r="C454" s="2">
        <v>0</v>
      </c>
      <c r="D454" s="2">
        <v>0</v>
      </c>
      <c r="E454" s="2">
        <v>0</v>
      </c>
      <c r="F454" s="2">
        <v>0</v>
      </c>
      <c r="G454" s="2">
        <v>0</v>
      </c>
      <c r="H454" s="2">
        <v>0</v>
      </c>
      <c r="I454" s="162">
        <v>0</v>
      </c>
      <c r="J454" s="383">
        <f t="shared" si="69"/>
        <v>0</v>
      </c>
      <c r="K454" s="383">
        <f t="shared" si="70"/>
        <v>0</v>
      </c>
      <c r="L454" s="1138"/>
      <c r="M454" s="1139"/>
      <c r="N454" s="1139"/>
      <c r="O454" s="1140"/>
      <c r="Q454" s="855" t="s">
        <v>1788</v>
      </c>
      <c r="R454" s="2"/>
      <c r="S454" s="2"/>
      <c r="T454" s="2"/>
      <c r="U454" s="2"/>
      <c r="V454" s="2"/>
      <c r="W454" s="2"/>
      <c r="X454" s="2"/>
      <c r="Y454" s="2"/>
      <c r="Z454" s="2"/>
      <c r="AA454" s="2"/>
      <c r="AB454" s="2"/>
      <c r="AC454" s="2"/>
      <c r="AD454" s="2"/>
      <c r="AE454" s="162"/>
      <c r="AG454" s="383">
        <v>6</v>
      </c>
      <c r="AH454" s="383" t="s">
        <v>1719</v>
      </c>
      <c r="AI454" s="383">
        <v>0</v>
      </c>
      <c r="AJ454" s="383">
        <v>0</v>
      </c>
    </row>
    <row r="455" spans="1:36" ht="15" customHeight="1" x14ac:dyDescent="0.2">
      <c r="A455" s="848">
        <v>7</v>
      </c>
      <c r="B455" s="160" t="s">
        <v>1923</v>
      </c>
      <c r="C455" s="2">
        <v>0</v>
      </c>
      <c r="D455" s="2">
        <v>0</v>
      </c>
      <c r="E455" s="2">
        <v>0</v>
      </c>
      <c r="F455" s="2">
        <v>0</v>
      </c>
      <c r="G455" s="2">
        <v>0</v>
      </c>
      <c r="H455" s="2">
        <v>0</v>
      </c>
      <c r="I455" s="162">
        <v>0</v>
      </c>
      <c r="J455" s="383">
        <f t="shared" si="69"/>
        <v>0</v>
      </c>
      <c r="K455" s="383">
        <f t="shared" si="70"/>
        <v>0</v>
      </c>
      <c r="L455" s="1138"/>
      <c r="M455" s="1139"/>
      <c r="N455" s="1139"/>
      <c r="O455" s="1140"/>
      <c r="Q455" s="855" t="s">
        <v>501</v>
      </c>
      <c r="R455" s="2"/>
      <c r="S455" s="2"/>
      <c r="T455" s="2"/>
      <c r="U455" s="2"/>
      <c r="V455" s="2"/>
      <c r="W455" s="2"/>
      <c r="X455" s="2"/>
      <c r="Y455" s="2"/>
      <c r="Z455" s="2"/>
      <c r="AA455" s="2"/>
      <c r="AB455" s="2"/>
      <c r="AC455" s="2"/>
      <c r="AD455" s="2"/>
      <c r="AE455" s="162"/>
      <c r="AG455" s="383">
        <v>7</v>
      </c>
      <c r="AH455" s="383" t="s">
        <v>1720</v>
      </c>
      <c r="AI455" s="383">
        <v>0</v>
      </c>
      <c r="AJ455" s="383">
        <v>0</v>
      </c>
    </row>
    <row r="456" spans="1:36" ht="15" customHeight="1" x14ac:dyDescent="0.2">
      <c r="A456" s="848">
        <v>8</v>
      </c>
      <c r="B456" s="160" t="s">
        <v>2094</v>
      </c>
      <c r="C456" s="2">
        <v>0</v>
      </c>
      <c r="D456" s="2">
        <v>0</v>
      </c>
      <c r="E456" s="2">
        <v>0</v>
      </c>
      <c r="F456" s="2">
        <v>0</v>
      </c>
      <c r="G456" s="2">
        <v>0</v>
      </c>
      <c r="H456" s="2">
        <v>0</v>
      </c>
      <c r="I456" s="162">
        <v>0</v>
      </c>
      <c r="J456" s="383">
        <f t="shared" si="69"/>
        <v>0</v>
      </c>
      <c r="K456" s="383">
        <f t="shared" si="70"/>
        <v>0</v>
      </c>
      <c r="L456" s="1138"/>
      <c r="M456" s="1139"/>
      <c r="N456" s="1139"/>
      <c r="O456" s="1140"/>
      <c r="Q456" s="855" t="s">
        <v>544</v>
      </c>
      <c r="R456" s="2"/>
      <c r="S456" s="2"/>
      <c r="T456" s="2"/>
      <c r="U456" s="2"/>
      <c r="V456" s="2"/>
      <c r="W456" s="2"/>
      <c r="X456" s="2"/>
      <c r="Y456" s="2"/>
      <c r="Z456" s="2"/>
      <c r="AA456" s="2"/>
      <c r="AB456" s="2"/>
      <c r="AC456" s="2"/>
      <c r="AD456" s="2"/>
      <c r="AE456" s="162"/>
      <c r="AG456" s="383">
        <v>8</v>
      </c>
      <c r="AH456" s="383" t="s">
        <v>1721</v>
      </c>
      <c r="AI456" s="383">
        <v>0</v>
      </c>
      <c r="AJ456" s="383">
        <v>0</v>
      </c>
    </row>
    <row r="457" spans="1:36" ht="15" customHeight="1" x14ac:dyDescent="0.2">
      <c r="A457" s="848">
        <v>9</v>
      </c>
      <c r="B457" s="160" t="s">
        <v>1598</v>
      </c>
      <c r="C457" s="2">
        <v>0</v>
      </c>
      <c r="D457" s="2">
        <v>0</v>
      </c>
      <c r="E457" s="2">
        <v>0</v>
      </c>
      <c r="F457" s="2">
        <v>0</v>
      </c>
      <c r="G457" s="2">
        <v>0</v>
      </c>
      <c r="H457" s="2">
        <v>0</v>
      </c>
      <c r="I457" s="162">
        <v>0</v>
      </c>
      <c r="J457" s="383">
        <f t="shared" si="69"/>
        <v>0</v>
      </c>
      <c r="K457" s="383">
        <f t="shared" si="70"/>
        <v>0</v>
      </c>
      <c r="L457" s="1138"/>
      <c r="M457" s="1139"/>
      <c r="N457" s="1139"/>
      <c r="O457" s="1140"/>
      <c r="Q457" s="855" t="s">
        <v>533</v>
      </c>
      <c r="R457" s="2"/>
      <c r="S457" s="2"/>
      <c r="T457" s="2"/>
      <c r="U457" s="2"/>
      <c r="V457" s="2"/>
      <c r="W457" s="2"/>
      <c r="X457" s="2"/>
      <c r="Y457" s="2"/>
      <c r="Z457" s="2"/>
      <c r="AA457" s="2"/>
      <c r="AB457" s="2"/>
      <c r="AC457" s="2"/>
      <c r="AD457" s="2"/>
      <c r="AE457" s="162"/>
      <c r="AG457" s="383">
        <v>9</v>
      </c>
      <c r="AH457" s="383" t="s">
        <v>1722</v>
      </c>
      <c r="AI457" s="383">
        <v>0</v>
      </c>
      <c r="AJ457" s="383">
        <v>0</v>
      </c>
    </row>
    <row r="458" spans="1:36" ht="15" customHeight="1" x14ac:dyDescent="0.2">
      <c r="A458" s="848">
        <v>10</v>
      </c>
      <c r="B458" s="160" t="s">
        <v>767</v>
      </c>
      <c r="C458" s="2">
        <v>0</v>
      </c>
      <c r="D458" s="2">
        <v>0</v>
      </c>
      <c r="E458" s="2">
        <v>0</v>
      </c>
      <c r="F458" s="2">
        <v>0</v>
      </c>
      <c r="G458" s="2">
        <v>0</v>
      </c>
      <c r="H458" s="2">
        <v>0</v>
      </c>
      <c r="I458" s="162">
        <v>0</v>
      </c>
      <c r="J458" s="383">
        <f t="shared" si="69"/>
        <v>0</v>
      </c>
      <c r="K458" s="383">
        <f t="shared" si="70"/>
        <v>0</v>
      </c>
      <c r="L458" s="1138"/>
      <c r="M458" s="1139"/>
      <c r="N458" s="1139"/>
      <c r="O458" s="1140"/>
      <c r="Q458" s="855" t="s">
        <v>769</v>
      </c>
      <c r="R458" s="2"/>
      <c r="S458" s="2"/>
      <c r="T458" s="2"/>
      <c r="U458" s="2"/>
      <c r="V458" s="2"/>
      <c r="W458" s="2"/>
      <c r="X458" s="2"/>
      <c r="Y458" s="2"/>
      <c r="Z458" s="2"/>
      <c r="AA458" s="2"/>
      <c r="AB458" s="2"/>
      <c r="AC458" s="2"/>
      <c r="AD458" s="2"/>
      <c r="AE458" s="162"/>
      <c r="AG458" s="383">
        <v>10</v>
      </c>
      <c r="AH458" s="383" t="s">
        <v>1723</v>
      </c>
      <c r="AI458" s="383">
        <v>0</v>
      </c>
      <c r="AJ458" s="383">
        <v>0</v>
      </c>
    </row>
    <row r="459" spans="1:36" ht="15" customHeight="1" x14ac:dyDescent="0.2">
      <c r="A459" s="848">
        <v>11</v>
      </c>
      <c r="B459" s="160" t="s">
        <v>2163</v>
      </c>
      <c r="C459" s="2">
        <v>0</v>
      </c>
      <c r="D459" s="2">
        <v>0</v>
      </c>
      <c r="E459" s="2">
        <v>0</v>
      </c>
      <c r="F459" s="2">
        <v>0</v>
      </c>
      <c r="G459" s="2">
        <v>0</v>
      </c>
      <c r="H459" s="2">
        <v>0</v>
      </c>
      <c r="I459" s="162">
        <v>0</v>
      </c>
      <c r="J459" s="383">
        <f t="shared" si="69"/>
        <v>0</v>
      </c>
      <c r="K459" s="383">
        <f t="shared" si="70"/>
        <v>0</v>
      </c>
      <c r="L459" s="1138"/>
      <c r="M459" s="1139"/>
      <c r="N459" s="1139"/>
      <c r="O459" s="1140"/>
      <c r="Q459" s="855" t="s">
        <v>2162</v>
      </c>
      <c r="R459" s="2"/>
      <c r="S459" s="2"/>
      <c r="T459" s="2"/>
      <c r="U459" s="2"/>
      <c r="V459" s="2"/>
      <c r="W459" s="2"/>
      <c r="X459" s="2"/>
      <c r="Y459" s="2"/>
      <c r="Z459" s="2"/>
      <c r="AA459" s="2"/>
      <c r="AB459" s="2"/>
      <c r="AC459" s="2"/>
      <c r="AD459" s="2"/>
      <c r="AE459" s="162"/>
      <c r="AG459" s="383">
        <v>11</v>
      </c>
      <c r="AH459" s="383" t="s">
        <v>1724</v>
      </c>
      <c r="AI459" s="383">
        <v>0</v>
      </c>
      <c r="AJ459" s="383">
        <v>0</v>
      </c>
    </row>
    <row r="460" spans="1:36" ht="15" customHeight="1" x14ac:dyDescent="0.2">
      <c r="A460" s="848">
        <v>12</v>
      </c>
      <c r="B460" s="160" t="s">
        <v>2123</v>
      </c>
      <c r="C460" s="2">
        <v>0</v>
      </c>
      <c r="D460" s="2">
        <v>0</v>
      </c>
      <c r="E460" s="2">
        <v>0</v>
      </c>
      <c r="F460" s="2">
        <v>0</v>
      </c>
      <c r="G460" s="2">
        <v>0</v>
      </c>
      <c r="H460" s="2">
        <v>0</v>
      </c>
      <c r="I460" s="162">
        <v>0</v>
      </c>
      <c r="J460" s="383">
        <f t="shared" si="69"/>
        <v>0</v>
      </c>
      <c r="K460" s="383">
        <f t="shared" si="70"/>
        <v>0</v>
      </c>
      <c r="L460" s="1138"/>
      <c r="M460" s="1139"/>
      <c r="N460" s="1139"/>
      <c r="O460" s="1140"/>
      <c r="Q460" s="855" t="s">
        <v>153</v>
      </c>
      <c r="R460" s="2"/>
      <c r="S460" s="2"/>
      <c r="T460" s="2"/>
      <c r="U460" s="2"/>
      <c r="V460" s="2"/>
      <c r="W460" s="2"/>
      <c r="X460" s="2"/>
      <c r="Y460" s="2"/>
      <c r="Z460" s="2"/>
      <c r="AA460" s="2"/>
      <c r="AB460" s="2"/>
      <c r="AC460" s="2"/>
      <c r="AD460" s="2"/>
      <c r="AE460" s="162"/>
      <c r="AG460" s="383">
        <v>12</v>
      </c>
      <c r="AH460" s="383" t="s">
        <v>1725</v>
      </c>
      <c r="AI460" s="383">
        <v>0</v>
      </c>
      <c r="AJ460" s="383">
        <v>0</v>
      </c>
    </row>
    <row r="461" spans="1:36" ht="15" customHeight="1" x14ac:dyDescent="0.2">
      <c r="A461" s="848">
        <v>13</v>
      </c>
      <c r="B461" s="160" t="s">
        <v>1042</v>
      </c>
      <c r="C461" s="2">
        <v>0</v>
      </c>
      <c r="D461" s="2">
        <v>0</v>
      </c>
      <c r="E461" s="2">
        <v>0</v>
      </c>
      <c r="F461" s="2">
        <v>0</v>
      </c>
      <c r="G461" s="2">
        <v>0</v>
      </c>
      <c r="H461" s="2">
        <v>0</v>
      </c>
      <c r="I461" s="162">
        <v>0</v>
      </c>
      <c r="J461" s="383">
        <f t="shared" si="69"/>
        <v>0</v>
      </c>
      <c r="K461" s="383">
        <f t="shared" si="70"/>
        <v>0</v>
      </c>
      <c r="L461" s="1138"/>
      <c r="M461" s="1139"/>
      <c r="N461" s="1139"/>
      <c r="O461" s="1140"/>
      <c r="Q461" s="855" t="s">
        <v>813</v>
      </c>
      <c r="R461" s="2"/>
      <c r="S461" s="2"/>
      <c r="T461" s="2"/>
      <c r="U461" s="2"/>
      <c r="V461" s="2"/>
      <c r="W461" s="2"/>
      <c r="X461" s="2"/>
      <c r="Y461" s="2"/>
      <c r="Z461" s="2"/>
      <c r="AA461" s="2"/>
      <c r="AB461" s="2"/>
      <c r="AC461" s="2"/>
      <c r="AD461" s="2"/>
      <c r="AE461" s="162"/>
      <c r="AG461" s="383">
        <v>13</v>
      </c>
      <c r="AH461" s="383" t="s">
        <v>1726</v>
      </c>
      <c r="AI461" s="383">
        <v>0</v>
      </c>
      <c r="AJ461" s="383">
        <v>0</v>
      </c>
    </row>
    <row r="462" spans="1:36" ht="15" customHeight="1" thickBot="1" x14ac:dyDescent="0.25">
      <c r="A462" s="849">
        <v>14</v>
      </c>
      <c r="B462" s="163" t="s">
        <v>42</v>
      </c>
      <c r="C462" s="3">
        <v>0</v>
      </c>
      <c r="D462" s="3">
        <v>0</v>
      </c>
      <c r="E462" s="3">
        <v>0</v>
      </c>
      <c r="F462" s="3">
        <v>0</v>
      </c>
      <c r="G462" s="3">
        <v>0</v>
      </c>
      <c r="H462" s="3">
        <v>0</v>
      </c>
      <c r="I462" s="164">
        <v>0</v>
      </c>
      <c r="J462" s="383">
        <f t="shared" si="69"/>
        <v>0</v>
      </c>
      <c r="K462" s="383">
        <f t="shared" si="70"/>
        <v>0</v>
      </c>
      <c r="L462" s="1141"/>
      <c r="M462" s="1142"/>
      <c r="N462" s="1142"/>
      <c r="O462" s="1143"/>
      <c r="Q462" s="850" t="s">
        <v>1214</v>
      </c>
      <c r="R462" s="3"/>
      <c r="S462" s="3"/>
      <c r="T462" s="3"/>
      <c r="U462" s="3"/>
      <c r="V462" s="3"/>
      <c r="W462" s="3"/>
      <c r="X462" s="3"/>
      <c r="Y462" s="3"/>
      <c r="Z462" s="3"/>
      <c r="AA462" s="3"/>
      <c r="AB462" s="3"/>
      <c r="AC462" s="3"/>
      <c r="AD462" s="3"/>
      <c r="AE462" s="164"/>
      <c r="AG462" s="383">
        <v>14</v>
      </c>
      <c r="AH462" s="383" t="s">
        <v>1727</v>
      </c>
      <c r="AI462" s="383">
        <v>0</v>
      </c>
      <c r="AJ462" s="383">
        <v>0</v>
      </c>
    </row>
    <row r="463" spans="1:36" ht="15" customHeight="1" x14ac:dyDescent="0.2">
      <c r="C463" s="383">
        <f>SUM(C449:C462)</f>
        <v>0</v>
      </c>
      <c r="D463" s="383">
        <f t="shared" ref="D463:I463" si="72">SUM(D449:D462)</f>
        <v>0</v>
      </c>
      <c r="E463" s="383">
        <f t="shared" si="72"/>
        <v>0</v>
      </c>
      <c r="F463" s="383">
        <f t="shared" si="72"/>
        <v>0</v>
      </c>
      <c r="G463" s="383">
        <f t="shared" si="72"/>
        <v>0</v>
      </c>
      <c r="H463" s="383">
        <f t="shared" si="72"/>
        <v>0</v>
      </c>
      <c r="I463" s="383">
        <f t="shared" si="72"/>
        <v>0</v>
      </c>
      <c r="J463" s="383">
        <f t="shared" si="69"/>
        <v>0</v>
      </c>
      <c r="K463" s="383">
        <f t="shared" si="70"/>
        <v>0</v>
      </c>
    </row>
    <row r="464" spans="1:36" ht="15" customHeight="1" thickBot="1" x14ac:dyDescent="0.25"/>
    <row r="465" spans="1:30" ht="15" customHeight="1" thickBot="1" x14ac:dyDescent="0.25">
      <c r="A465" s="1375" t="s">
        <v>2434</v>
      </c>
      <c r="B465" s="1376"/>
      <c r="C465" s="1376"/>
      <c r="D465" s="1376"/>
      <c r="E465" s="1376"/>
      <c r="F465" s="1377"/>
      <c r="G465" s="1378" t="s">
        <v>1712</v>
      </c>
      <c r="H465" s="1379"/>
      <c r="I465" s="1380"/>
      <c r="L465" s="945" t="s">
        <v>495</v>
      </c>
      <c r="M465" s="946"/>
      <c r="N465" s="946"/>
      <c r="O465" s="947"/>
    </row>
    <row r="466" spans="1:30" ht="15" customHeight="1" thickBot="1" x14ac:dyDescent="0.25">
      <c r="A466" s="753" t="s">
        <v>496</v>
      </c>
      <c r="B466" s="758" t="s">
        <v>497</v>
      </c>
      <c r="C466" s="759" t="s">
        <v>498</v>
      </c>
      <c r="D466" s="759" t="s">
        <v>499</v>
      </c>
      <c r="E466" s="759" t="s">
        <v>500</v>
      </c>
      <c r="F466" s="759" t="s">
        <v>501</v>
      </c>
      <c r="G466" s="760" t="s">
        <v>502</v>
      </c>
      <c r="H466" s="760" t="s">
        <v>503</v>
      </c>
      <c r="I466" s="761" t="s">
        <v>504</v>
      </c>
      <c r="L466" s="1063"/>
      <c r="M466" s="1064"/>
      <c r="N466" s="1064"/>
      <c r="O466" s="1065"/>
      <c r="Q466" s="165" t="s">
        <v>1713</v>
      </c>
      <c r="R466" s="837" t="s">
        <v>1615</v>
      </c>
      <c r="S466" s="837" t="s">
        <v>241</v>
      </c>
      <c r="T466" s="837" t="s">
        <v>1196</v>
      </c>
      <c r="U466" s="837" t="s">
        <v>1503</v>
      </c>
      <c r="V466" s="837" t="s">
        <v>1784</v>
      </c>
      <c r="W466" s="837" t="s">
        <v>500</v>
      </c>
      <c r="X466" s="837" t="s">
        <v>511</v>
      </c>
      <c r="Y466" s="837" t="s">
        <v>242</v>
      </c>
      <c r="Z466" s="837" t="s">
        <v>610</v>
      </c>
      <c r="AA466" s="837" t="s">
        <v>2089</v>
      </c>
      <c r="AB466" s="837" t="s">
        <v>544</v>
      </c>
      <c r="AC466" s="837" t="s">
        <v>1587</v>
      </c>
      <c r="AD466" s="838" t="s">
        <v>727</v>
      </c>
    </row>
    <row r="467" spans="1:30" ht="15" customHeight="1" x14ac:dyDescent="0.2">
      <c r="A467" s="757" t="s">
        <v>521</v>
      </c>
      <c r="B467" s="159" t="s">
        <v>2061</v>
      </c>
      <c r="C467" s="158">
        <v>0</v>
      </c>
      <c r="D467" s="158">
        <v>0</v>
      </c>
      <c r="E467" s="158">
        <v>0</v>
      </c>
      <c r="F467" s="158">
        <v>0</v>
      </c>
      <c r="G467" s="158">
        <v>0</v>
      </c>
      <c r="H467" s="158">
        <v>0</v>
      </c>
      <c r="I467" s="161">
        <v>0</v>
      </c>
      <c r="J467" s="383">
        <f t="shared" si="69"/>
        <v>0</v>
      </c>
      <c r="K467" s="383">
        <f t="shared" si="70"/>
        <v>0</v>
      </c>
      <c r="L467" s="1135" t="s">
        <v>532</v>
      </c>
      <c r="M467" s="1136"/>
      <c r="N467" s="1136"/>
      <c r="O467" s="1137"/>
      <c r="Q467" s="858" t="s">
        <v>1615</v>
      </c>
      <c r="R467" s="2"/>
      <c r="S467" s="2"/>
      <c r="T467" s="2"/>
      <c r="U467" s="2"/>
      <c r="V467" s="2"/>
      <c r="W467" s="2"/>
      <c r="X467" s="2"/>
      <c r="Y467" s="2"/>
      <c r="Z467" s="2"/>
      <c r="AA467" s="2"/>
      <c r="AB467" s="2"/>
      <c r="AC467" s="2"/>
      <c r="AD467" s="162"/>
    </row>
    <row r="468" spans="1:30" ht="15" customHeight="1" x14ac:dyDescent="0.2">
      <c r="A468" s="755" t="s">
        <v>521</v>
      </c>
      <c r="B468" s="160" t="s">
        <v>244</v>
      </c>
      <c r="C468" s="2">
        <v>0</v>
      </c>
      <c r="D468" s="2">
        <v>0</v>
      </c>
      <c r="E468" s="2">
        <v>0</v>
      </c>
      <c r="F468" s="2">
        <v>0</v>
      </c>
      <c r="G468" s="2">
        <v>0</v>
      </c>
      <c r="H468" s="2">
        <v>0</v>
      </c>
      <c r="I468" s="162">
        <v>0</v>
      </c>
      <c r="J468" s="383">
        <f t="shared" si="69"/>
        <v>0</v>
      </c>
      <c r="K468" s="383">
        <f t="shared" si="70"/>
        <v>0</v>
      </c>
      <c r="L468" s="1138"/>
      <c r="M468" s="1139"/>
      <c r="N468" s="1139"/>
      <c r="O468" s="1140"/>
      <c r="Q468" s="858" t="s">
        <v>241</v>
      </c>
      <c r="R468" s="2"/>
      <c r="S468" s="2"/>
      <c r="T468" s="2"/>
      <c r="U468" s="2"/>
      <c r="V468" s="2"/>
      <c r="W468" s="2"/>
      <c r="X468" s="2"/>
      <c r="Y468" s="2"/>
      <c r="Z468" s="2"/>
      <c r="AA468" s="2"/>
      <c r="AB468" s="2"/>
      <c r="AC468" s="2"/>
      <c r="AD468" s="162"/>
    </row>
    <row r="469" spans="1:30" ht="15" customHeight="1" x14ac:dyDescent="0.2">
      <c r="A469" s="755" t="s">
        <v>521</v>
      </c>
      <c r="B469" s="160" t="s">
        <v>1200</v>
      </c>
      <c r="C469" s="2">
        <v>0</v>
      </c>
      <c r="D469" s="2">
        <v>0</v>
      </c>
      <c r="E469" s="2">
        <v>0</v>
      </c>
      <c r="F469" s="2">
        <v>0</v>
      </c>
      <c r="G469" s="2">
        <v>0</v>
      </c>
      <c r="H469" s="2">
        <v>0</v>
      </c>
      <c r="I469" s="162">
        <v>0</v>
      </c>
      <c r="J469" s="383">
        <f t="shared" si="69"/>
        <v>0</v>
      </c>
      <c r="K469" s="383">
        <f t="shared" si="70"/>
        <v>0</v>
      </c>
      <c r="L469" s="1138"/>
      <c r="M469" s="1139"/>
      <c r="N469" s="1139"/>
      <c r="O469" s="1140"/>
      <c r="Q469" s="858" t="s">
        <v>1196</v>
      </c>
      <c r="R469" s="2"/>
      <c r="S469" s="2"/>
      <c r="T469" s="2"/>
      <c r="U469" s="2"/>
      <c r="V469" s="2"/>
      <c r="W469" s="2"/>
      <c r="X469" s="2"/>
      <c r="Y469" s="2"/>
      <c r="Z469" s="2"/>
      <c r="AA469" s="2"/>
      <c r="AB469" s="2"/>
      <c r="AC469" s="2"/>
      <c r="AD469" s="162"/>
    </row>
    <row r="470" spans="1:30" ht="15" customHeight="1" x14ac:dyDescent="0.2">
      <c r="A470" s="755" t="s">
        <v>521</v>
      </c>
      <c r="B470" s="160" t="s">
        <v>2204</v>
      </c>
      <c r="C470" s="2">
        <v>0</v>
      </c>
      <c r="D470" s="2">
        <v>0</v>
      </c>
      <c r="E470" s="2">
        <v>0</v>
      </c>
      <c r="F470" s="2">
        <v>0</v>
      </c>
      <c r="G470" s="2">
        <v>0</v>
      </c>
      <c r="H470" s="2">
        <v>0</v>
      </c>
      <c r="I470" s="162">
        <v>0</v>
      </c>
      <c r="J470" s="383">
        <f t="shared" si="69"/>
        <v>0</v>
      </c>
      <c r="K470" s="383">
        <f t="shared" si="70"/>
        <v>0</v>
      </c>
      <c r="L470" s="1138"/>
      <c r="M470" s="1139"/>
      <c r="N470" s="1139"/>
      <c r="O470" s="1140"/>
      <c r="Q470" s="858" t="s">
        <v>1503</v>
      </c>
      <c r="R470" s="2"/>
      <c r="S470" s="2"/>
      <c r="T470" s="2"/>
      <c r="U470" s="2"/>
      <c r="V470" s="2"/>
      <c r="W470" s="2"/>
      <c r="X470" s="2"/>
      <c r="Y470" s="2"/>
      <c r="Z470" s="2"/>
      <c r="AA470" s="2"/>
      <c r="AB470" s="2"/>
      <c r="AC470" s="2"/>
      <c r="AD470" s="162"/>
    </row>
    <row r="471" spans="1:30" ht="15" customHeight="1" x14ac:dyDescent="0.2">
      <c r="A471" s="755" t="s">
        <v>521</v>
      </c>
      <c r="B471" s="160" t="s">
        <v>1090</v>
      </c>
      <c r="C471" s="2">
        <v>0</v>
      </c>
      <c r="D471" s="2">
        <v>0</v>
      </c>
      <c r="E471" s="2">
        <v>0</v>
      </c>
      <c r="F471" s="2">
        <v>0</v>
      </c>
      <c r="G471" s="2">
        <v>0</v>
      </c>
      <c r="H471" s="2">
        <v>0</v>
      </c>
      <c r="I471" s="162">
        <v>0</v>
      </c>
      <c r="J471" s="383">
        <f t="shared" si="69"/>
        <v>0</v>
      </c>
      <c r="K471" s="383">
        <f t="shared" si="70"/>
        <v>0</v>
      </c>
      <c r="L471" s="1138"/>
      <c r="M471" s="1139"/>
      <c r="N471" s="1139"/>
      <c r="O471" s="1140"/>
      <c r="Q471" s="858" t="s">
        <v>1784</v>
      </c>
      <c r="R471" s="2"/>
      <c r="S471" s="2"/>
      <c r="T471" s="2"/>
      <c r="U471" s="2"/>
      <c r="V471" s="2"/>
      <c r="W471" s="2"/>
      <c r="X471" s="2"/>
      <c r="Y471" s="2"/>
      <c r="Z471" s="2"/>
      <c r="AA471" s="2"/>
      <c r="AB471" s="2"/>
      <c r="AC471" s="2"/>
      <c r="AD471" s="162"/>
    </row>
    <row r="472" spans="1:30" ht="15" customHeight="1" x14ac:dyDescent="0.2">
      <c r="A472" s="755" t="s">
        <v>521</v>
      </c>
      <c r="B472" s="160" t="s">
        <v>616</v>
      </c>
      <c r="C472" s="2">
        <v>0</v>
      </c>
      <c r="D472" s="2">
        <v>0</v>
      </c>
      <c r="E472" s="2">
        <v>0</v>
      </c>
      <c r="F472" s="2">
        <v>0</v>
      </c>
      <c r="G472" s="2">
        <v>0</v>
      </c>
      <c r="H472" s="2">
        <v>0</v>
      </c>
      <c r="I472" s="162">
        <v>0</v>
      </c>
      <c r="J472" s="383">
        <f t="shared" si="69"/>
        <v>0</v>
      </c>
      <c r="K472" s="383">
        <f t="shared" si="70"/>
        <v>0</v>
      </c>
      <c r="L472" s="1138"/>
      <c r="M472" s="1139"/>
      <c r="N472" s="1139"/>
      <c r="O472" s="1140"/>
      <c r="Q472" s="858" t="s">
        <v>500</v>
      </c>
      <c r="R472" s="2"/>
      <c r="S472" s="2"/>
      <c r="T472" s="2"/>
      <c r="U472" s="2"/>
      <c r="V472" s="2"/>
      <c r="W472" s="2"/>
      <c r="X472" s="2"/>
      <c r="Y472" s="2"/>
      <c r="Z472" s="2"/>
      <c r="AA472" s="2"/>
      <c r="AB472" s="2"/>
      <c r="AC472" s="2"/>
      <c r="AD472" s="162"/>
    </row>
    <row r="473" spans="1:30" ht="15" customHeight="1" x14ac:dyDescent="0.2">
      <c r="A473" s="755" t="s">
        <v>521</v>
      </c>
      <c r="B473" s="160" t="s">
        <v>291</v>
      </c>
      <c r="C473" s="2">
        <v>0</v>
      </c>
      <c r="D473" s="2">
        <v>0</v>
      </c>
      <c r="E473" s="2">
        <v>0</v>
      </c>
      <c r="F473" s="2">
        <v>0</v>
      </c>
      <c r="G473" s="2">
        <v>0</v>
      </c>
      <c r="H473" s="2">
        <v>0</v>
      </c>
      <c r="I473" s="162">
        <v>0</v>
      </c>
      <c r="J473" s="383">
        <f t="shared" si="69"/>
        <v>0</v>
      </c>
      <c r="K473" s="383">
        <f t="shared" si="70"/>
        <v>0</v>
      </c>
      <c r="L473" s="1138"/>
      <c r="M473" s="1139"/>
      <c r="N473" s="1139"/>
      <c r="O473" s="1140"/>
      <c r="Q473" s="858" t="s">
        <v>511</v>
      </c>
      <c r="R473" s="2"/>
      <c r="S473" s="2"/>
      <c r="T473" s="2"/>
      <c r="U473" s="2"/>
      <c r="V473" s="2"/>
      <c r="W473" s="2"/>
      <c r="X473" s="2"/>
      <c r="Y473" s="2"/>
      <c r="Z473" s="2"/>
      <c r="AA473" s="2"/>
      <c r="AB473" s="2"/>
      <c r="AC473" s="2"/>
      <c r="AD473" s="162"/>
    </row>
    <row r="474" spans="1:30" ht="15" customHeight="1" x14ac:dyDescent="0.2">
      <c r="A474" s="755" t="s">
        <v>521</v>
      </c>
      <c r="B474" s="160" t="s">
        <v>245</v>
      </c>
      <c r="C474" s="2">
        <v>0</v>
      </c>
      <c r="D474" s="2">
        <v>0</v>
      </c>
      <c r="E474" s="2">
        <v>0</v>
      </c>
      <c r="F474" s="2">
        <v>0</v>
      </c>
      <c r="G474" s="2">
        <v>0</v>
      </c>
      <c r="H474" s="2">
        <v>0</v>
      </c>
      <c r="I474" s="162">
        <v>0</v>
      </c>
      <c r="J474" s="383">
        <f t="shared" si="69"/>
        <v>0</v>
      </c>
      <c r="K474" s="383">
        <f t="shared" si="70"/>
        <v>0</v>
      </c>
      <c r="L474" s="1138"/>
      <c r="M474" s="1139"/>
      <c r="N474" s="1139"/>
      <c r="O474" s="1140"/>
      <c r="Q474" s="858" t="s">
        <v>242</v>
      </c>
      <c r="R474" s="2"/>
      <c r="S474" s="2"/>
      <c r="T474" s="2"/>
      <c r="U474" s="2"/>
      <c r="V474" s="2"/>
      <c r="W474" s="2"/>
      <c r="X474" s="2"/>
      <c r="Y474" s="2"/>
      <c r="Z474" s="2"/>
      <c r="AA474" s="2"/>
      <c r="AB474" s="2"/>
      <c r="AC474" s="2"/>
      <c r="AD474" s="162"/>
    </row>
    <row r="475" spans="1:30" ht="15" customHeight="1" x14ac:dyDescent="0.2">
      <c r="A475" s="755" t="s">
        <v>521</v>
      </c>
      <c r="B475" s="160" t="s">
        <v>1548</v>
      </c>
      <c r="C475" s="2">
        <v>0</v>
      </c>
      <c r="D475" s="2">
        <v>0</v>
      </c>
      <c r="E475" s="2">
        <v>0</v>
      </c>
      <c r="F475" s="2">
        <v>0</v>
      </c>
      <c r="G475" s="2">
        <v>0</v>
      </c>
      <c r="H475" s="2">
        <v>0</v>
      </c>
      <c r="I475" s="162">
        <v>0</v>
      </c>
      <c r="J475" s="383">
        <f t="shared" si="69"/>
        <v>0</v>
      </c>
      <c r="K475" s="383">
        <f t="shared" si="70"/>
        <v>0</v>
      </c>
      <c r="L475" s="1138"/>
      <c r="M475" s="1139"/>
      <c r="N475" s="1139"/>
      <c r="O475" s="1140"/>
      <c r="Q475" s="858" t="s">
        <v>610</v>
      </c>
      <c r="R475" s="2"/>
      <c r="S475" s="2"/>
      <c r="T475" s="2"/>
      <c r="U475" s="2"/>
      <c r="V475" s="2"/>
      <c r="W475" s="2"/>
      <c r="X475" s="2"/>
      <c r="Y475" s="2"/>
      <c r="Z475" s="2"/>
      <c r="AA475" s="2"/>
      <c r="AB475" s="2"/>
      <c r="AC475" s="2"/>
      <c r="AD475" s="162"/>
    </row>
    <row r="476" spans="1:30" ht="15" customHeight="1" x14ac:dyDescent="0.2">
      <c r="A476" s="755" t="s">
        <v>521</v>
      </c>
      <c r="B476" s="160" t="s">
        <v>2093</v>
      </c>
      <c r="C476" s="2">
        <v>0</v>
      </c>
      <c r="D476" s="2">
        <v>0</v>
      </c>
      <c r="E476" s="2">
        <v>0</v>
      </c>
      <c r="F476" s="2">
        <v>0</v>
      </c>
      <c r="G476" s="2">
        <v>0</v>
      </c>
      <c r="H476" s="2">
        <v>0</v>
      </c>
      <c r="I476" s="162">
        <v>0</v>
      </c>
      <c r="J476" s="383">
        <f t="shared" si="69"/>
        <v>0</v>
      </c>
      <c r="K476" s="383">
        <f t="shared" si="70"/>
        <v>0</v>
      </c>
      <c r="L476" s="1138"/>
      <c r="M476" s="1139"/>
      <c r="N476" s="1139"/>
      <c r="O476" s="1140"/>
      <c r="Q476" s="858" t="s">
        <v>2089</v>
      </c>
      <c r="R476" s="2"/>
      <c r="S476" s="2"/>
      <c r="T476" s="2"/>
      <c r="U476" s="2"/>
      <c r="V476" s="2"/>
      <c r="W476" s="2"/>
      <c r="X476" s="2"/>
      <c r="Y476" s="2"/>
      <c r="Z476" s="2"/>
      <c r="AA476" s="2"/>
      <c r="AB476" s="2"/>
      <c r="AC476" s="2"/>
      <c r="AD476" s="162"/>
    </row>
    <row r="477" spans="1:30" ht="15" customHeight="1" x14ac:dyDescent="0.2">
      <c r="A477" s="755" t="s">
        <v>521</v>
      </c>
      <c r="B477" s="160" t="s">
        <v>1497</v>
      </c>
      <c r="C477" s="2">
        <v>0</v>
      </c>
      <c r="D477" s="2">
        <v>0</v>
      </c>
      <c r="E477" s="2">
        <v>0</v>
      </c>
      <c r="F477" s="2">
        <v>0</v>
      </c>
      <c r="G477" s="2">
        <v>0</v>
      </c>
      <c r="H477" s="2">
        <v>0</v>
      </c>
      <c r="I477" s="162">
        <v>0</v>
      </c>
      <c r="J477" s="383">
        <f t="shared" si="69"/>
        <v>0</v>
      </c>
      <c r="K477" s="383">
        <f t="shared" si="70"/>
        <v>0</v>
      </c>
      <c r="L477" s="1138"/>
      <c r="M477" s="1139"/>
      <c r="N477" s="1139"/>
      <c r="O477" s="1140"/>
      <c r="Q477" s="858" t="s">
        <v>544</v>
      </c>
      <c r="R477" s="2"/>
      <c r="S477" s="2"/>
      <c r="T477" s="2"/>
      <c r="U477" s="2"/>
      <c r="V477" s="2"/>
      <c r="W477" s="2"/>
      <c r="X477" s="2"/>
      <c r="Y477" s="2"/>
      <c r="Z477" s="2"/>
      <c r="AA477" s="2"/>
      <c r="AB477" s="2"/>
      <c r="AC477" s="2"/>
      <c r="AD477" s="162"/>
    </row>
    <row r="478" spans="1:30" ht="15" customHeight="1" x14ac:dyDescent="0.2">
      <c r="A478" s="755" t="s">
        <v>521</v>
      </c>
      <c r="B478" s="160" t="s">
        <v>1589</v>
      </c>
      <c r="C478" s="2">
        <v>0</v>
      </c>
      <c r="D478" s="2">
        <v>0</v>
      </c>
      <c r="E478" s="2">
        <v>0</v>
      </c>
      <c r="F478" s="2">
        <v>0</v>
      </c>
      <c r="G478" s="2">
        <v>0</v>
      </c>
      <c r="H478" s="2">
        <v>0</v>
      </c>
      <c r="I478" s="162">
        <v>0</v>
      </c>
      <c r="J478" s="383">
        <f t="shared" si="69"/>
        <v>0</v>
      </c>
      <c r="K478" s="383">
        <f t="shared" si="70"/>
        <v>0</v>
      </c>
      <c r="L478" s="1138"/>
      <c r="M478" s="1139"/>
      <c r="N478" s="1139"/>
      <c r="O478" s="1140"/>
      <c r="Q478" s="858" t="s">
        <v>1587</v>
      </c>
      <c r="R478" s="2"/>
      <c r="S478" s="2"/>
      <c r="T478" s="2"/>
      <c r="U478" s="2"/>
      <c r="V478" s="2"/>
      <c r="W478" s="2"/>
      <c r="X478" s="2"/>
      <c r="Y478" s="2"/>
      <c r="Z478" s="2"/>
      <c r="AA478" s="2"/>
      <c r="AB478" s="2"/>
      <c r="AC478" s="2"/>
      <c r="AD478" s="162"/>
    </row>
    <row r="479" spans="1:30" ht="15" customHeight="1" thickBot="1" x14ac:dyDescent="0.25">
      <c r="A479" s="756" t="s">
        <v>521</v>
      </c>
      <c r="B479" s="163" t="s">
        <v>1139</v>
      </c>
      <c r="C479" s="3">
        <v>0</v>
      </c>
      <c r="D479" s="3">
        <v>0</v>
      </c>
      <c r="E479" s="3">
        <v>0</v>
      </c>
      <c r="F479" s="3">
        <v>0</v>
      </c>
      <c r="G479" s="3">
        <v>0</v>
      </c>
      <c r="H479" s="3">
        <v>0</v>
      </c>
      <c r="I479" s="164">
        <v>0</v>
      </c>
      <c r="J479" s="383">
        <f t="shared" si="69"/>
        <v>0</v>
      </c>
      <c r="K479" s="383">
        <f t="shared" si="70"/>
        <v>0</v>
      </c>
      <c r="L479" s="1141"/>
      <c r="M479" s="1142"/>
      <c r="N479" s="1142"/>
      <c r="O479" s="1143"/>
      <c r="Q479" s="753" t="s">
        <v>727</v>
      </c>
      <c r="R479" s="3"/>
      <c r="S479" s="3"/>
      <c r="T479" s="3"/>
      <c r="U479" s="3"/>
      <c r="V479" s="3"/>
      <c r="W479" s="3"/>
      <c r="X479" s="3"/>
      <c r="Y479" s="3"/>
      <c r="Z479" s="3"/>
      <c r="AA479" s="3"/>
      <c r="AB479" s="3"/>
      <c r="AC479" s="3"/>
      <c r="AD479" s="164"/>
    </row>
    <row r="480" spans="1:30" ht="15" customHeight="1" x14ac:dyDescent="0.2">
      <c r="J480" s="383">
        <f t="shared" si="69"/>
        <v>0</v>
      </c>
      <c r="K480" s="383">
        <f t="shared" si="70"/>
        <v>0</v>
      </c>
      <c r="Q480" s="225"/>
      <c r="R480" s="225"/>
      <c r="S480" s="225"/>
      <c r="T480" s="225"/>
      <c r="U480" s="225"/>
      <c r="V480" s="225"/>
      <c r="W480" s="225"/>
      <c r="X480" s="225"/>
      <c r="Y480" s="225"/>
      <c r="Z480" s="225"/>
      <c r="AA480" s="225"/>
      <c r="AB480" s="225"/>
      <c r="AC480" s="225"/>
      <c r="AD480" s="225"/>
    </row>
    <row r="481" spans="1:30" ht="15" customHeight="1" thickBot="1" x14ac:dyDescent="0.25">
      <c r="Q481" s="225"/>
      <c r="R481" s="225"/>
      <c r="S481" s="225"/>
      <c r="T481" s="225"/>
      <c r="U481" s="225"/>
      <c r="V481" s="225"/>
      <c r="W481" s="225"/>
      <c r="X481" s="225"/>
      <c r="Y481" s="225"/>
      <c r="Z481" s="225"/>
      <c r="AA481" s="225"/>
      <c r="AB481" s="225"/>
      <c r="AC481" s="225"/>
      <c r="AD481" s="225"/>
    </row>
    <row r="482" spans="1:30" ht="15" customHeight="1" thickBot="1" x14ac:dyDescent="0.25">
      <c r="A482" s="1389" t="s">
        <v>2435</v>
      </c>
      <c r="B482" s="1390"/>
      <c r="C482" s="1390"/>
      <c r="D482" s="1390"/>
      <c r="E482" s="1390"/>
      <c r="F482" s="1391"/>
      <c r="G482" s="1386" t="s">
        <v>1712</v>
      </c>
      <c r="H482" s="1387"/>
      <c r="I482" s="1388"/>
      <c r="L482" s="945" t="s">
        <v>495</v>
      </c>
      <c r="M482" s="946"/>
      <c r="N482" s="946"/>
      <c r="O482" s="947"/>
    </row>
    <row r="483" spans="1:30" ht="15" customHeight="1" thickBot="1" x14ac:dyDescent="0.25">
      <c r="A483" s="741" t="s">
        <v>496</v>
      </c>
      <c r="B483" s="747" t="s">
        <v>497</v>
      </c>
      <c r="C483" s="748" t="s">
        <v>498</v>
      </c>
      <c r="D483" s="748" t="s">
        <v>499</v>
      </c>
      <c r="E483" s="748" t="s">
        <v>500</v>
      </c>
      <c r="F483" s="748" t="s">
        <v>501</v>
      </c>
      <c r="G483" s="749" t="s">
        <v>502</v>
      </c>
      <c r="H483" s="749" t="s">
        <v>503</v>
      </c>
      <c r="I483" s="750" t="s">
        <v>504</v>
      </c>
      <c r="L483" s="1063"/>
      <c r="M483" s="1064"/>
      <c r="N483" s="1064"/>
      <c r="O483" s="1065"/>
      <c r="Q483" s="165" t="s">
        <v>1713</v>
      </c>
      <c r="R483" s="836" t="s">
        <v>716</v>
      </c>
      <c r="S483" s="836" t="s">
        <v>541</v>
      </c>
      <c r="T483" s="836" t="s">
        <v>2192</v>
      </c>
      <c r="U483" s="836" t="s">
        <v>2193</v>
      </c>
      <c r="V483" s="836" t="s">
        <v>500</v>
      </c>
      <c r="W483" s="836" t="s">
        <v>700</v>
      </c>
      <c r="X483" s="836" t="s">
        <v>1178</v>
      </c>
      <c r="Y483" s="836" t="s">
        <v>322</v>
      </c>
      <c r="Z483" s="836" t="s">
        <v>514</v>
      </c>
      <c r="AA483" s="836" t="s">
        <v>544</v>
      </c>
      <c r="AB483" s="836" t="s">
        <v>591</v>
      </c>
      <c r="AC483" s="836" t="s">
        <v>704</v>
      </c>
      <c r="AD483" s="860" t="s">
        <v>1313</v>
      </c>
    </row>
    <row r="484" spans="1:30" ht="15" customHeight="1" x14ac:dyDescent="0.2">
      <c r="A484" s="746" t="s">
        <v>521</v>
      </c>
      <c r="B484" s="159" t="s">
        <v>991</v>
      </c>
      <c r="C484" s="158">
        <v>0</v>
      </c>
      <c r="D484" s="158">
        <v>0</v>
      </c>
      <c r="E484" s="158">
        <v>0</v>
      </c>
      <c r="F484" s="158">
        <v>0</v>
      </c>
      <c r="G484" s="158">
        <v>0</v>
      </c>
      <c r="H484" s="158">
        <v>0</v>
      </c>
      <c r="I484" s="161">
        <v>0</v>
      </c>
      <c r="J484" s="383">
        <f t="shared" si="69"/>
        <v>0</v>
      </c>
      <c r="K484" s="383">
        <f t="shared" si="70"/>
        <v>0</v>
      </c>
      <c r="L484" s="1135" t="s">
        <v>532</v>
      </c>
      <c r="M484" s="1136"/>
      <c r="N484" s="1136"/>
      <c r="O484" s="1137"/>
      <c r="Q484" s="859" t="s">
        <v>716</v>
      </c>
      <c r="R484" s="2"/>
      <c r="S484" s="2"/>
      <c r="T484" s="2"/>
      <c r="U484" s="2"/>
      <c r="V484" s="2"/>
      <c r="W484" s="2"/>
      <c r="X484" s="2"/>
      <c r="Y484" s="2"/>
      <c r="Z484" s="2"/>
      <c r="AA484" s="2"/>
      <c r="AB484" s="2"/>
      <c r="AC484" s="2"/>
      <c r="AD484" s="162"/>
    </row>
    <row r="485" spans="1:30" ht="15" customHeight="1" x14ac:dyDescent="0.2">
      <c r="A485" s="744" t="s">
        <v>521</v>
      </c>
      <c r="B485" s="160" t="s">
        <v>554</v>
      </c>
      <c r="C485" s="2">
        <v>0</v>
      </c>
      <c r="D485" s="2">
        <v>0</v>
      </c>
      <c r="E485" s="2">
        <v>0</v>
      </c>
      <c r="F485" s="2">
        <v>0</v>
      </c>
      <c r="G485" s="2">
        <v>0</v>
      </c>
      <c r="H485" s="2">
        <v>0</v>
      </c>
      <c r="I485" s="162">
        <v>0</v>
      </c>
      <c r="J485" s="383">
        <f t="shared" si="69"/>
        <v>0</v>
      </c>
      <c r="K485" s="383">
        <f t="shared" si="70"/>
        <v>0</v>
      </c>
      <c r="L485" s="1138"/>
      <c r="M485" s="1139"/>
      <c r="N485" s="1139"/>
      <c r="O485" s="1140"/>
      <c r="Q485" s="859" t="s">
        <v>541</v>
      </c>
      <c r="R485" s="2"/>
      <c r="S485" s="2"/>
      <c r="T485" s="2"/>
      <c r="U485" s="2"/>
      <c r="V485" s="2"/>
      <c r="W485" s="2"/>
      <c r="X485" s="2"/>
      <c r="Y485" s="2"/>
      <c r="Z485" s="2"/>
      <c r="AA485" s="2"/>
      <c r="AB485" s="2"/>
      <c r="AC485" s="2"/>
      <c r="AD485" s="162"/>
    </row>
    <row r="486" spans="1:30" ht="15" customHeight="1" x14ac:dyDescent="0.2">
      <c r="A486" s="744" t="s">
        <v>521</v>
      </c>
      <c r="B486" s="160" t="s">
        <v>906</v>
      </c>
      <c r="C486" s="2">
        <v>0</v>
      </c>
      <c r="D486" s="2">
        <v>0</v>
      </c>
      <c r="E486" s="2">
        <v>0</v>
      </c>
      <c r="F486" s="2">
        <v>0</v>
      </c>
      <c r="G486" s="2">
        <v>0</v>
      </c>
      <c r="H486" s="2">
        <v>0</v>
      </c>
      <c r="I486" s="162">
        <v>0</v>
      </c>
      <c r="J486" s="383">
        <f t="shared" si="69"/>
        <v>0</v>
      </c>
      <c r="K486" s="383">
        <f t="shared" si="70"/>
        <v>0</v>
      </c>
      <c r="L486" s="1138"/>
      <c r="M486" s="1139"/>
      <c r="N486" s="1139"/>
      <c r="O486" s="1140"/>
      <c r="Q486" s="859" t="s">
        <v>2192</v>
      </c>
      <c r="R486" s="2"/>
      <c r="S486" s="2"/>
      <c r="T486" s="2"/>
      <c r="U486" s="2"/>
      <c r="V486" s="2"/>
      <c r="W486" s="2"/>
      <c r="X486" s="2"/>
      <c r="Y486" s="2"/>
      <c r="Z486" s="2"/>
      <c r="AA486" s="2"/>
      <c r="AB486" s="2"/>
      <c r="AC486" s="2"/>
      <c r="AD486" s="162"/>
    </row>
    <row r="487" spans="1:30" ht="15" customHeight="1" x14ac:dyDescent="0.2">
      <c r="A487" s="744" t="s">
        <v>521</v>
      </c>
      <c r="B487" s="160" t="s">
        <v>89</v>
      </c>
      <c r="C487" s="2">
        <v>0</v>
      </c>
      <c r="D487" s="2">
        <v>0</v>
      </c>
      <c r="E487" s="2">
        <v>0</v>
      </c>
      <c r="F487" s="2">
        <v>0</v>
      </c>
      <c r="G487" s="2">
        <v>0</v>
      </c>
      <c r="H487" s="2">
        <v>0</v>
      </c>
      <c r="I487" s="162">
        <v>0</v>
      </c>
      <c r="J487" s="383">
        <f t="shared" si="69"/>
        <v>0</v>
      </c>
      <c r="K487" s="383">
        <f t="shared" si="70"/>
        <v>0</v>
      </c>
      <c r="L487" s="1138"/>
      <c r="M487" s="1139"/>
      <c r="N487" s="1139"/>
      <c r="O487" s="1140"/>
      <c r="Q487" s="859" t="s">
        <v>2193</v>
      </c>
      <c r="R487" s="2"/>
      <c r="S487" s="2"/>
      <c r="T487" s="2"/>
      <c r="U487" s="2"/>
      <c r="V487" s="2"/>
      <c r="W487" s="2"/>
      <c r="X487" s="2"/>
      <c r="Y487" s="2"/>
      <c r="Z487" s="2"/>
      <c r="AA487" s="2"/>
      <c r="AB487" s="2"/>
      <c r="AC487" s="2"/>
      <c r="AD487" s="162"/>
    </row>
    <row r="488" spans="1:30" ht="15" customHeight="1" x14ac:dyDescent="0.2">
      <c r="A488" s="744" t="s">
        <v>521</v>
      </c>
      <c r="B488" s="160" t="s">
        <v>737</v>
      </c>
      <c r="C488" s="2">
        <v>0</v>
      </c>
      <c r="D488" s="2">
        <v>0</v>
      </c>
      <c r="E488" s="2">
        <v>0</v>
      </c>
      <c r="F488" s="2">
        <v>0</v>
      </c>
      <c r="G488" s="2">
        <v>0</v>
      </c>
      <c r="H488" s="2">
        <v>0</v>
      </c>
      <c r="I488" s="162">
        <v>0</v>
      </c>
      <c r="J488" s="383">
        <f t="shared" si="69"/>
        <v>0</v>
      </c>
      <c r="K488" s="383">
        <f t="shared" si="70"/>
        <v>0</v>
      </c>
      <c r="L488" s="1138"/>
      <c r="M488" s="1139"/>
      <c r="N488" s="1139"/>
      <c r="O488" s="1140"/>
      <c r="Q488" s="859" t="s">
        <v>500</v>
      </c>
      <c r="R488" s="2"/>
      <c r="S488" s="2"/>
      <c r="T488" s="2"/>
      <c r="U488" s="2"/>
      <c r="V488" s="2"/>
      <c r="W488" s="2"/>
      <c r="X488" s="2"/>
      <c r="Y488" s="2"/>
      <c r="Z488" s="2"/>
      <c r="AA488" s="2"/>
      <c r="AB488" s="2"/>
      <c r="AC488" s="2"/>
      <c r="AD488" s="162"/>
    </row>
    <row r="489" spans="1:30" ht="15" customHeight="1" x14ac:dyDescent="0.2">
      <c r="A489" s="744" t="s">
        <v>521</v>
      </c>
      <c r="B489" s="160" t="s">
        <v>711</v>
      </c>
      <c r="C489" s="2">
        <v>0</v>
      </c>
      <c r="D489" s="2">
        <v>0</v>
      </c>
      <c r="E489" s="2">
        <v>0</v>
      </c>
      <c r="F489" s="2">
        <v>0</v>
      </c>
      <c r="G489" s="2">
        <v>0</v>
      </c>
      <c r="H489" s="2">
        <v>0</v>
      </c>
      <c r="I489" s="162">
        <v>0</v>
      </c>
      <c r="J489" s="383">
        <f t="shared" si="69"/>
        <v>0</v>
      </c>
      <c r="K489" s="383">
        <f t="shared" si="70"/>
        <v>0</v>
      </c>
      <c r="L489" s="1138"/>
      <c r="M489" s="1139"/>
      <c r="N489" s="1139"/>
      <c r="O489" s="1140"/>
      <c r="Q489" s="859" t="s">
        <v>700</v>
      </c>
      <c r="R489" s="2"/>
      <c r="S489" s="2"/>
      <c r="T489" s="2"/>
      <c r="U489" s="2"/>
      <c r="V489" s="2"/>
      <c r="W489" s="2"/>
      <c r="X489" s="2"/>
      <c r="Y489" s="2"/>
      <c r="Z489" s="2"/>
      <c r="AA489" s="2"/>
      <c r="AB489" s="2"/>
      <c r="AC489" s="2"/>
      <c r="AD489" s="162"/>
    </row>
    <row r="490" spans="1:30" ht="15" customHeight="1" x14ac:dyDescent="0.2">
      <c r="A490" s="744" t="s">
        <v>521</v>
      </c>
      <c r="B490" s="160" t="s">
        <v>1180</v>
      </c>
      <c r="C490" s="2">
        <v>0</v>
      </c>
      <c r="D490" s="2">
        <v>0</v>
      </c>
      <c r="E490" s="2">
        <v>0</v>
      </c>
      <c r="F490" s="2">
        <v>0</v>
      </c>
      <c r="G490" s="2">
        <v>0</v>
      </c>
      <c r="H490" s="2">
        <v>0</v>
      </c>
      <c r="I490" s="162">
        <v>0</v>
      </c>
      <c r="J490" s="383">
        <f t="shared" si="69"/>
        <v>0</v>
      </c>
      <c r="K490" s="383">
        <f t="shared" si="70"/>
        <v>0</v>
      </c>
      <c r="L490" s="1138"/>
      <c r="M490" s="1139"/>
      <c r="N490" s="1139"/>
      <c r="O490" s="1140"/>
      <c r="Q490" s="859" t="s">
        <v>1178</v>
      </c>
      <c r="R490" s="2"/>
      <c r="S490" s="2"/>
      <c r="T490" s="2"/>
      <c r="U490" s="2"/>
      <c r="V490" s="2"/>
      <c r="W490" s="2"/>
      <c r="X490" s="2"/>
      <c r="Y490" s="2"/>
      <c r="Z490" s="2"/>
      <c r="AA490" s="2"/>
      <c r="AB490" s="2"/>
      <c r="AC490" s="2"/>
      <c r="AD490" s="162"/>
    </row>
    <row r="491" spans="1:30" ht="15" customHeight="1" x14ac:dyDescent="0.2">
      <c r="A491" s="744" t="s">
        <v>521</v>
      </c>
      <c r="B491" s="160" t="s">
        <v>128</v>
      </c>
      <c r="C491" s="2">
        <v>0</v>
      </c>
      <c r="D491" s="2">
        <v>0</v>
      </c>
      <c r="E491" s="2">
        <v>0</v>
      </c>
      <c r="F491" s="2">
        <v>0</v>
      </c>
      <c r="G491" s="2">
        <v>0</v>
      </c>
      <c r="H491" s="2">
        <v>0</v>
      </c>
      <c r="I491" s="162">
        <v>0</v>
      </c>
      <c r="J491" s="383">
        <f t="shared" si="69"/>
        <v>0</v>
      </c>
      <c r="K491" s="383">
        <f t="shared" si="70"/>
        <v>0</v>
      </c>
      <c r="L491" s="1138"/>
      <c r="M491" s="1139"/>
      <c r="N491" s="1139"/>
      <c r="O491" s="1140"/>
      <c r="Q491" s="859" t="s">
        <v>322</v>
      </c>
      <c r="R491" s="2"/>
      <c r="S491" s="2"/>
      <c r="T491" s="2"/>
      <c r="U491" s="2"/>
      <c r="V491" s="2"/>
      <c r="W491" s="2"/>
      <c r="X491" s="2"/>
      <c r="Y491" s="2"/>
      <c r="Z491" s="2"/>
      <c r="AA491" s="2"/>
      <c r="AB491" s="2"/>
      <c r="AC491" s="2"/>
      <c r="AD491" s="162"/>
    </row>
    <row r="492" spans="1:30" ht="15" customHeight="1" x14ac:dyDescent="0.2">
      <c r="A492" s="744" t="s">
        <v>521</v>
      </c>
      <c r="B492" s="160" t="s">
        <v>529</v>
      </c>
      <c r="C492" s="2">
        <v>0</v>
      </c>
      <c r="D492" s="2">
        <v>0</v>
      </c>
      <c r="E492" s="2">
        <v>0</v>
      </c>
      <c r="F492" s="2">
        <v>0</v>
      </c>
      <c r="G492" s="2">
        <v>0</v>
      </c>
      <c r="H492" s="2">
        <v>0</v>
      </c>
      <c r="I492" s="162">
        <v>0</v>
      </c>
      <c r="J492" s="383">
        <f t="shared" si="69"/>
        <v>0</v>
      </c>
      <c r="K492" s="383">
        <f t="shared" si="70"/>
        <v>0</v>
      </c>
      <c r="L492" s="1138"/>
      <c r="M492" s="1139"/>
      <c r="N492" s="1139"/>
      <c r="O492" s="1140"/>
      <c r="Q492" s="859" t="s">
        <v>514</v>
      </c>
      <c r="R492" s="2"/>
      <c r="S492" s="2"/>
      <c r="T492" s="2"/>
      <c r="U492" s="2"/>
      <c r="V492" s="2"/>
      <c r="W492" s="2"/>
      <c r="X492" s="2"/>
      <c r="Y492" s="2"/>
      <c r="Z492" s="2"/>
      <c r="AA492" s="2"/>
      <c r="AB492" s="2"/>
      <c r="AC492" s="2"/>
      <c r="AD492" s="162"/>
    </row>
    <row r="493" spans="1:30" ht="15" customHeight="1" x14ac:dyDescent="0.2">
      <c r="A493" s="744" t="s">
        <v>521</v>
      </c>
      <c r="B493" s="160" t="s">
        <v>708</v>
      </c>
      <c r="C493" s="2">
        <v>0</v>
      </c>
      <c r="D493" s="2">
        <v>0</v>
      </c>
      <c r="E493" s="2">
        <v>0</v>
      </c>
      <c r="F493" s="2">
        <v>0</v>
      </c>
      <c r="G493" s="2">
        <v>0</v>
      </c>
      <c r="H493" s="2">
        <v>0</v>
      </c>
      <c r="I493" s="162">
        <v>0</v>
      </c>
      <c r="J493" s="383">
        <f t="shared" si="69"/>
        <v>0</v>
      </c>
      <c r="K493" s="383">
        <f t="shared" si="70"/>
        <v>0</v>
      </c>
      <c r="L493" s="1138"/>
      <c r="M493" s="1139"/>
      <c r="N493" s="1139"/>
      <c r="O493" s="1140"/>
      <c r="Q493" s="859" t="s">
        <v>544</v>
      </c>
      <c r="R493" s="2"/>
      <c r="S493" s="2"/>
      <c r="T493" s="2"/>
      <c r="U493" s="2"/>
      <c r="V493" s="2"/>
      <c r="W493" s="2"/>
      <c r="X493" s="2"/>
      <c r="Y493" s="2"/>
      <c r="Z493" s="2"/>
      <c r="AA493" s="2"/>
      <c r="AB493" s="2"/>
      <c r="AC493" s="2"/>
      <c r="AD493" s="162"/>
    </row>
    <row r="494" spans="1:30" ht="15" customHeight="1" x14ac:dyDescent="0.2">
      <c r="A494" s="744" t="s">
        <v>521</v>
      </c>
      <c r="B494" s="160" t="s">
        <v>819</v>
      </c>
      <c r="C494" s="2">
        <v>0</v>
      </c>
      <c r="D494" s="2">
        <v>0</v>
      </c>
      <c r="E494" s="2">
        <v>0</v>
      </c>
      <c r="F494" s="2">
        <v>0</v>
      </c>
      <c r="G494" s="2">
        <v>0</v>
      </c>
      <c r="H494" s="2">
        <v>0</v>
      </c>
      <c r="I494" s="162">
        <v>0</v>
      </c>
      <c r="J494" s="383">
        <f t="shared" si="69"/>
        <v>0</v>
      </c>
      <c r="K494" s="383">
        <f t="shared" si="70"/>
        <v>0</v>
      </c>
      <c r="L494" s="1138"/>
      <c r="M494" s="1139"/>
      <c r="N494" s="1139"/>
      <c r="O494" s="1140"/>
      <c r="Q494" s="859" t="s">
        <v>591</v>
      </c>
      <c r="R494" s="2"/>
      <c r="S494" s="2"/>
      <c r="T494" s="2"/>
      <c r="U494" s="2"/>
      <c r="V494" s="2"/>
      <c r="W494" s="2"/>
      <c r="X494" s="2"/>
      <c r="Y494" s="2"/>
      <c r="Z494" s="2"/>
      <c r="AA494" s="2"/>
      <c r="AB494" s="2"/>
      <c r="AC494" s="2"/>
      <c r="AD494" s="162"/>
    </row>
    <row r="495" spans="1:30" ht="15" customHeight="1" x14ac:dyDescent="0.2">
      <c r="A495" s="744" t="s">
        <v>521</v>
      </c>
      <c r="B495" s="160" t="s">
        <v>174</v>
      </c>
      <c r="C495" s="2">
        <v>0</v>
      </c>
      <c r="D495" s="2">
        <v>0</v>
      </c>
      <c r="E495" s="2">
        <v>0</v>
      </c>
      <c r="F495" s="2">
        <v>0</v>
      </c>
      <c r="G495" s="2">
        <v>0</v>
      </c>
      <c r="H495" s="2">
        <v>0</v>
      </c>
      <c r="I495" s="162">
        <v>0</v>
      </c>
      <c r="J495" s="383">
        <f t="shared" si="69"/>
        <v>0</v>
      </c>
      <c r="K495" s="383">
        <f t="shared" si="70"/>
        <v>0</v>
      </c>
      <c r="L495" s="1138"/>
      <c r="M495" s="1139"/>
      <c r="N495" s="1139"/>
      <c r="O495" s="1140"/>
      <c r="Q495" s="859" t="s">
        <v>704</v>
      </c>
      <c r="R495" s="2"/>
      <c r="S495" s="2"/>
      <c r="T495" s="2"/>
      <c r="U495" s="2"/>
      <c r="V495" s="2"/>
      <c r="W495" s="2"/>
      <c r="X495" s="2"/>
      <c r="Y495" s="2"/>
      <c r="Z495" s="2"/>
      <c r="AA495" s="2"/>
      <c r="AB495" s="2"/>
      <c r="AC495" s="2"/>
      <c r="AD495" s="162"/>
    </row>
    <row r="496" spans="1:30" ht="15" customHeight="1" thickBot="1" x14ac:dyDescent="0.25">
      <c r="A496" s="745" t="s">
        <v>521</v>
      </c>
      <c r="B496" s="163" t="s">
        <v>1314</v>
      </c>
      <c r="C496" s="3">
        <v>0</v>
      </c>
      <c r="D496" s="3">
        <v>0</v>
      </c>
      <c r="E496" s="3">
        <v>0</v>
      </c>
      <c r="F496" s="3">
        <v>0</v>
      </c>
      <c r="G496" s="3">
        <v>0</v>
      </c>
      <c r="H496" s="3">
        <v>0</v>
      </c>
      <c r="I496" s="164">
        <v>0</v>
      </c>
      <c r="J496" s="383">
        <f t="shared" si="69"/>
        <v>0</v>
      </c>
      <c r="K496" s="383">
        <f t="shared" si="70"/>
        <v>0</v>
      </c>
      <c r="L496" s="1141"/>
      <c r="M496" s="1142"/>
      <c r="N496" s="1142"/>
      <c r="O496" s="1143"/>
      <c r="Q496" s="741" t="s">
        <v>1313</v>
      </c>
      <c r="R496" s="3"/>
      <c r="S496" s="3"/>
      <c r="T496" s="3"/>
      <c r="U496" s="3"/>
      <c r="V496" s="3"/>
      <c r="W496" s="3"/>
      <c r="X496" s="3"/>
      <c r="Y496" s="3"/>
      <c r="Z496" s="3"/>
      <c r="AA496" s="3"/>
      <c r="AB496" s="3"/>
      <c r="AC496" s="3"/>
      <c r="AD496" s="164"/>
    </row>
    <row r="497" spans="1:28" ht="15" customHeight="1" x14ac:dyDescent="0.2">
      <c r="J497" s="383">
        <f t="shared" si="69"/>
        <v>0</v>
      </c>
      <c r="K497" s="383">
        <f t="shared" si="70"/>
        <v>0</v>
      </c>
    </row>
    <row r="498" spans="1:28" ht="15" customHeight="1" thickBot="1" x14ac:dyDescent="0.25"/>
    <row r="499" spans="1:28" ht="15" customHeight="1" thickBot="1" x14ac:dyDescent="0.25">
      <c r="A499" s="1389" t="s">
        <v>2436</v>
      </c>
      <c r="B499" s="1390"/>
      <c r="C499" s="1390"/>
      <c r="D499" s="1390"/>
      <c r="E499" s="1390"/>
      <c r="F499" s="1391"/>
      <c r="G499" s="1386" t="s">
        <v>1712</v>
      </c>
      <c r="H499" s="1387"/>
      <c r="I499" s="1388"/>
      <c r="L499" s="945" t="s">
        <v>495</v>
      </c>
      <c r="M499" s="946"/>
      <c r="N499" s="946"/>
      <c r="O499" s="947"/>
    </row>
    <row r="500" spans="1:28" ht="15" customHeight="1" thickBot="1" x14ac:dyDescent="0.25">
      <c r="A500" s="741" t="s">
        <v>496</v>
      </c>
      <c r="B500" s="747" t="s">
        <v>497</v>
      </c>
      <c r="C500" s="748" t="s">
        <v>498</v>
      </c>
      <c r="D500" s="748" t="s">
        <v>499</v>
      </c>
      <c r="E500" s="748" t="s">
        <v>500</v>
      </c>
      <c r="F500" s="748" t="s">
        <v>501</v>
      </c>
      <c r="G500" s="749" t="s">
        <v>502</v>
      </c>
      <c r="H500" s="749" t="s">
        <v>503</v>
      </c>
      <c r="I500" s="750" t="s">
        <v>504</v>
      </c>
      <c r="L500" s="1063"/>
      <c r="M500" s="1064"/>
      <c r="N500" s="1064"/>
      <c r="O500" s="1065"/>
      <c r="Q500" s="165" t="s">
        <v>1713</v>
      </c>
      <c r="R500" s="836" t="s">
        <v>506</v>
      </c>
      <c r="S500" s="836" t="s">
        <v>158</v>
      </c>
      <c r="T500" s="836" t="s">
        <v>1631</v>
      </c>
      <c r="U500" s="836" t="s">
        <v>2459</v>
      </c>
      <c r="V500" s="836" t="s">
        <v>2136</v>
      </c>
      <c r="W500" s="836" t="s">
        <v>533</v>
      </c>
      <c r="X500" s="836" t="s">
        <v>299</v>
      </c>
      <c r="Y500" s="836" t="s">
        <v>120</v>
      </c>
      <c r="Z500" s="836" t="s">
        <v>547</v>
      </c>
      <c r="AA500" s="836" t="s">
        <v>1306</v>
      </c>
      <c r="AB500" s="860" t="s">
        <v>499</v>
      </c>
    </row>
    <row r="501" spans="1:28" ht="15" customHeight="1" x14ac:dyDescent="0.2">
      <c r="A501" s="743" t="s">
        <v>521</v>
      </c>
      <c r="B501" s="239" t="s">
        <v>534</v>
      </c>
      <c r="C501" s="240">
        <v>0</v>
      </c>
      <c r="D501" s="240">
        <v>0</v>
      </c>
      <c r="E501" s="240">
        <v>0</v>
      </c>
      <c r="F501" s="240">
        <v>0</v>
      </c>
      <c r="G501" s="240">
        <v>0</v>
      </c>
      <c r="H501" s="240">
        <v>0</v>
      </c>
      <c r="I501" s="241">
        <v>0</v>
      </c>
      <c r="J501" s="383">
        <f t="shared" ref="J501:J512" si="73">D501+E501+F501</f>
        <v>0</v>
      </c>
      <c r="K501" s="383">
        <f t="shared" ref="K501:K512" si="74">D501*2+E501</f>
        <v>0</v>
      </c>
      <c r="L501" s="1135" t="s">
        <v>532</v>
      </c>
      <c r="M501" s="1136"/>
      <c r="N501" s="1136"/>
      <c r="O501" s="1137"/>
      <c r="Q501" s="859" t="s">
        <v>506</v>
      </c>
      <c r="R501" s="2"/>
      <c r="S501" s="2"/>
      <c r="T501" s="2"/>
      <c r="U501" s="2"/>
      <c r="V501" s="2"/>
      <c r="W501" s="2"/>
      <c r="X501" s="2"/>
      <c r="Y501" s="2"/>
      <c r="Z501" s="2"/>
      <c r="AA501" s="2"/>
      <c r="AB501" s="162"/>
    </row>
    <row r="502" spans="1:28" ht="15" customHeight="1" x14ac:dyDescent="0.2">
      <c r="A502" s="744" t="s">
        <v>521</v>
      </c>
      <c r="B502" s="242" t="s">
        <v>1808</v>
      </c>
      <c r="C502" s="2">
        <v>0</v>
      </c>
      <c r="D502" s="2">
        <v>0</v>
      </c>
      <c r="E502" s="2">
        <v>0</v>
      </c>
      <c r="F502" s="2">
        <v>0</v>
      </c>
      <c r="G502" s="2">
        <v>0</v>
      </c>
      <c r="H502" s="2">
        <v>0</v>
      </c>
      <c r="I502" s="162">
        <v>0</v>
      </c>
      <c r="J502" s="383">
        <f t="shared" si="73"/>
        <v>0</v>
      </c>
      <c r="K502" s="383">
        <f t="shared" si="74"/>
        <v>0</v>
      </c>
      <c r="L502" s="1138"/>
      <c r="M502" s="1139"/>
      <c r="N502" s="1139"/>
      <c r="O502" s="1140"/>
      <c r="Q502" s="859" t="s">
        <v>158</v>
      </c>
      <c r="R502" s="2"/>
      <c r="S502" s="2"/>
      <c r="T502" s="2"/>
      <c r="U502" s="2"/>
      <c r="V502" s="2"/>
      <c r="W502" s="2"/>
      <c r="X502" s="2"/>
      <c r="Y502" s="2"/>
      <c r="Z502" s="2"/>
      <c r="AA502" s="2"/>
      <c r="AB502" s="162"/>
    </row>
    <row r="503" spans="1:28" ht="15" customHeight="1" x14ac:dyDescent="0.2">
      <c r="A503" s="744" t="s">
        <v>521</v>
      </c>
      <c r="B503" s="242" t="s">
        <v>1635</v>
      </c>
      <c r="C503" s="2">
        <v>0</v>
      </c>
      <c r="D503" s="2">
        <v>0</v>
      </c>
      <c r="E503" s="2">
        <v>0</v>
      </c>
      <c r="F503" s="2">
        <v>0</v>
      </c>
      <c r="G503" s="2">
        <v>0</v>
      </c>
      <c r="H503" s="2">
        <v>0</v>
      </c>
      <c r="I503" s="162">
        <v>0</v>
      </c>
      <c r="J503" s="383">
        <f t="shared" si="73"/>
        <v>0</v>
      </c>
      <c r="K503" s="383">
        <f t="shared" si="74"/>
        <v>0</v>
      </c>
      <c r="L503" s="1138"/>
      <c r="M503" s="1139"/>
      <c r="N503" s="1139"/>
      <c r="O503" s="1140"/>
      <c r="Q503" s="859" t="s">
        <v>1631</v>
      </c>
      <c r="R503" s="2"/>
      <c r="S503" s="2"/>
      <c r="T503" s="2"/>
      <c r="U503" s="2"/>
      <c r="V503" s="2"/>
      <c r="W503" s="2"/>
      <c r="X503" s="2"/>
      <c r="Y503" s="2"/>
      <c r="Z503" s="2"/>
      <c r="AA503" s="2"/>
      <c r="AB503" s="162"/>
    </row>
    <row r="504" spans="1:28" ht="15" customHeight="1" x14ac:dyDescent="0.2">
      <c r="A504" s="744" t="s">
        <v>521</v>
      </c>
      <c r="B504" s="242" t="s">
        <v>2449</v>
      </c>
      <c r="C504" s="2">
        <v>0</v>
      </c>
      <c r="D504" s="2">
        <v>0</v>
      </c>
      <c r="E504" s="2">
        <v>0</v>
      </c>
      <c r="F504" s="2">
        <v>0</v>
      </c>
      <c r="G504" s="2">
        <v>0</v>
      </c>
      <c r="H504" s="2">
        <v>0</v>
      </c>
      <c r="I504" s="162">
        <v>0</v>
      </c>
      <c r="J504" s="383">
        <f t="shared" si="73"/>
        <v>0</v>
      </c>
      <c r="K504" s="383">
        <f t="shared" si="74"/>
        <v>0</v>
      </c>
      <c r="L504" s="1138"/>
      <c r="M504" s="1139"/>
      <c r="N504" s="1139"/>
      <c r="O504" s="1140"/>
      <c r="Q504" s="859" t="s">
        <v>2459</v>
      </c>
      <c r="R504" s="2"/>
      <c r="S504" s="2"/>
      <c r="T504" s="2"/>
      <c r="U504" s="2"/>
      <c r="V504" s="2"/>
      <c r="W504" s="2"/>
      <c r="X504" s="2"/>
      <c r="Y504" s="2"/>
      <c r="Z504" s="2"/>
      <c r="AA504" s="2"/>
      <c r="AB504" s="162"/>
    </row>
    <row r="505" spans="1:28" ht="15" customHeight="1" x14ac:dyDescent="0.2">
      <c r="A505" s="744" t="s">
        <v>521</v>
      </c>
      <c r="B505" s="242" t="s">
        <v>2138</v>
      </c>
      <c r="C505" s="2">
        <v>0</v>
      </c>
      <c r="D505" s="2">
        <v>0</v>
      </c>
      <c r="E505" s="2">
        <v>0</v>
      </c>
      <c r="F505" s="2">
        <v>0</v>
      </c>
      <c r="G505" s="2">
        <v>0</v>
      </c>
      <c r="H505" s="2">
        <v>0</v>
      </c>
      <c r="I505" s="162">
        <v>0</v>
      </c>
      <c r="J505" s="383">
        <f t="shared" si="73"/>
        <v>0</v>
      </c>
      <c r="K505" s="383">
        <f t="shared" si="74"/>
        <v>0</v>
      </c>
      <c r="L505" s="1138"/>
      <c r="M505" s="1139"/>
      <c r="N505" s="1139"/>
      <c r="O505" s="1140"/>
      <c r="Q505" s="859" t="s">
        <v>2136</v>
      </c>
      <c r="R505" s="2"/>
      <c r="S505" s="2"/>
      <c r="T505" s="2"/>
      <c r="U505" s="2"/>
      <c r="V505" s="2"/>
      <c r="W505" s="2"/>
      <c r="X505" s="2"/>
      <c r="Y505" s="2"/>
      <c r="Z505" s="2"/>
      <c r="AA505" s="2"/>
      <c r="AB505" s="162"/>
    </row>
    <row r="506" spans="1:28" ht="15" customHeight="1" x14ac:dyDescent="0.2">
      <c r="A506" s="744" t="s">
        <v>521</v>
      </c>
      <c r="B506" s="242" t="s">
        <v>1703</v>
      </c>
      <c r="C506" s="2">
        <v>0</v>
      </c>
      <c r="D506" s="2">
        <v>0</v>
      </c>
      <c r="E506" s="2">
        <v>0</v>
      </c>
      <c r="F506" s="2">
        <v>0</v>
      </c>
      <c r="G506" s="2">
        <v>0</v>
      </c>
      <c r="H506" s="2">
        <v>0</v>
      </c>
      <c r="I506" s="162">
        <v>0</v>
      </c>
      <c r="J506" s="383">
        <f t="shared" si="73"/>
        <v>0</v>
      </c>
      <c r="K506" s="383">
        <f t="shared" si="74"/>
        <v>0</v>
      </c>
      <c r="L506" s="1138"/>
      <c r="M506" s="1139"/>
      <c r="N506" s="1139"/>
      <c r="O506" s="1140"/>
      <c r="Q506" s="859" t="s">
        <v>533</v>
      </c>
      <c r="R506" s="2"/>
      <c r="S506" s="2"/>
      <c r="T506" s="2"/>
      <c r="U506" s="2"/>
      <c r="V506" s="2"/>
      <c r="W506" s="2"/>
      <c r="X506" s="2"/>
      <c r="Y506" s="2"/>
      <c r="Z506" s="2"/>
      <c r="AA506" s="2"/>
      <c r="AB506" s="162"/>
    </row>
    <row r="507" spans="1:28" ht="15" customHeight="1" x14ac:dyDescent="0.2">
      <c r="A507" s="744" t="s">
        <v>521</v>
      </c>
      <c r="B507" s="242" t="s">
        <v>304</v>
      </c>
      <c r="C507" s="2">
        <v>0</v>
      </c>
      <c r="D507" s="2">
        <v>0</v>
      </c>
      <c r="E507" s="2">
        <v>0</v>
      </c>
      <c r="F507" s="2">
        <v>0</v>
      </c>
      <c r="G507" s="2">
        <v>0</v>
      </c>
      <c r="H507" s="2">
        <v>0</v>
      </c>
      <c r="I507" s="162">
        <v>0</v>
      </c>
      <c r="J507" s="383">
        <f t="shared" si="73"/>
        <v>0</v>
      </c>
      <c r="K507" s="383">
        <f t="shared" si="74"/>
        <v>0</v>
      </c>
      <c r="L507" s="1138"/>
      <c r="M507" s="1139"/>
      <c r="N507" s="1139"/>
      <c r="O507" s="1140"/>
      <c r="Q507" s="859" t="s">
        <v>299</v>
      </c>
      <c r="R507" s="2"/>
      <c r="S507" s="2"/>
      <c r="T507" s="2"/>
      <c r="U507" s="2"/>
      <c r="V507" s="2"/>
      <c r="W507" s="2"/>
      <c r="X507" s="2"/>
      <c r="Y507" s="2"/>
      <c r="Z507" s="2"/>
      <c r="AA507" s="2"/>
      <c r="AB507" s="162"/>
    </row>
    <row r="508" spans="1:28" ht="15" customHeight="1" x14ac:dyDescent="0.2">
      <c r="A508" s="744" t="s">
        <v>521</v>
      </c>
      <c r="B508" s="242" t="s">
        <v>1827</v>
      </c>
      <c r="C508" s="2">
        <v>0</v>
      </c>
      <c r="D508" s="2">
        <v>0</v>
      </c>
      <c r="E508" s="2">
        <v>0</v>
      </c>
      <c r="F508" s="2">
        <v>0</v>
      </c>
      <c r="G508" s="2">
        <v>0</v>
      </c>
      <c r="H508" s="2">
        <v>0</v>
      </c>
      <c r="I508" s="162">
        <v>0</v>
      </c>
      <c r="J508" s="383">
        <f t="shared" si="73"/>
        <v>0</v>
      </c>
      <c r="K508" s="383">
        <f t="shared" si="74"/>
        <v>0</v>
      </c>
      <c r="L508" s="1138"/>
      <c r="M508" s="1139"/>
      <c r="N508" s="1139"/>
      <c r="O508" s="1140"/>
      <c r="Q508" s="859" t="s">
        <v>120</v>
      </c>
      <c r="R508" s="2"/>
      <c r="S508" s="2"/>
      <c r="T508" s="2"/>
      <c r="U508" s="2"/>
      <c r="V508" s="2"/>
      <c r="W508" s="2"/>
      <c r="X508" s="2"/>
      <c r="Y508" s="2"/>
      <c r="Z508" s="2"/>
      <c r="AA508" s="2"/>
      <c r="AB508" s="162"/>
    </row>
    <row r="509" spans="1:28" ht="15" customHeight="1" x14ac:dyDescent="0.2">
      <c r="A509" s="744" t="s">
        <v>521</v>
      </c>
      <c r="B509" s="242" t="s">
        <v>551</v>
      </c>
      <c r="C509" s="2">
        <v>0</v>
      </c>
      <c r="D509" s="2">
        <v>0</v>
      </c>
      <c r="E509" s="2">
        <v>0</v>
      </c>
      <c r="F509" s="2">
        <v>0</v>
      </c>
      <c r="G509" s="2">
        <v>0</v>
      </c>
      <c r="H509" s="2">
        <v>0</v>
      </c>
      <c r="I509" s="162">
        <v>0</v>
      </c>
      <c r="J509" s="383">
        <f t="shared" si="73"/>
        <v>0</v>
      </c>
      <c r="K509" s="383">
        <f t="shared" si="74"/>
        <v>0</v>
      </c>
      <c r="L509" s="1138"/>
      <c r="M509" s="1139"/>
      <c r="N509" s="1139"/>
      <c r="O509" s="1140"/>
      <c r="Q509" s="859" t="s">
        <v>547</v>
      </c>
      <c r="R509" s="2"/>
      <c r="S509" s="2"/>
      <c r="T509" s="2"/>
      <c r="U509" s="2"/>
      <c r="V509" s="2"/>
      <c r="W509" s="2"/>
      <c r="X509" s="2"/>
      <c r="Y509" s="2"/>
      <c r="Z509" s="2"/>
      <c r="AA509" s="2"/>
      <c r="AB509" s="162"/>
    </row>
    <row r="510" spans="1:28" ht="15" customHeight="1" x14ac:dyDescent="0.2">
      <c r="A510" s="744" t="s">
        <v>521</v>
      </c>
      <c r="B510" s="242" t="s">
        <v>1307</v>
      </c>
      <c r="C510" s="2">
        <v>0</v>
      </c>
      <c r="D510" s="2">
        <v>0</v>
      </c>
      <c r="E510" s="2">
        <v>0</v>
      </c>
      <c r="F510" s="2">
        <v>0</v>
      </c>
      <c r="G510" s="2">
        <v>0</v>
      </c>
      <c r="H510" s="2">
        <v>0</v>
      </c>
      <c r="I510" s="162">
        <v>0</v>
      </c>
      <c r="J510" s="383">
        <f t="shared" si="73"/>
        <v>0</v>
      </c>
      <c r="K510" s="383">
        <f t="shared" si="74"/>
        <v>0</v>
      </c>
      <c r="L510" s="1138"/>
      <c r="M510" s="1139"/>
      <c r="N510" s="1139"/>
      <c r="O510" s="1140"/>
      <c r="Q510" s="859" t="s">
        <v>1306</v>
      </c>
      <c r="R510" s="2"/>
      <c r="S510" s="2"/>
      <c r="T510" s="2"/>
      <c r="U510" s="2"/>
      <c r="V510" s="2"/>
      <c r="W510" s="2"/>
      <c r="X510" s="2"/>
      <c r="Y510" s="2"/>
      <c r="Z510" s="2"/>
      <c r="AA510" s="2"/>
      <c r="AB510" s="162"/>
    </row>
    <row r="511" spans="1:28" ht="15" customHeight="1" thickBot="1" x14ac:dyDescent="0.25">
      <c r="A511" s="745" t="s">
        <v>521</v>
      </c>
      <c r="B511" s="243" t="s">
        <v>1855</v>
      </c>
      <c r="C511" s="3">
        <v>0</v>
      </c>
      <c r="D511" s="3">
        <v>0</v>
      </c>
      <c r="E511" s="3">
        <v>0</v>
      </c>
      <c r="F511" s="3">
        <v>0</v>
      </c>
      <c r="G511" s="3">
        <v>0</v>
      </c>
      <c r="H511" s="3">
        <v>0</v>
      </c>
      <c r="I511" s="164">
        <v>0</v>
      </c>
      <c r="J511" s="383">
        <f t="shared" si="73"/>
        <v>0</v>
      </c>
      <c r="K511" s="383">
        <f t="shared" si="74"/>
        <v>0</v>
      </c>
      <c r="L511" s="1141"/>
      <c r="M511" s="1142"/>
      <c r="N511" s="1142"/>
      <c r="O511" s="1143"/>
      <c r="Q511" s="741" t="s">
        <v>499</v>
      </c>
      <c r="R511" s="3"/>
      <c r="S511" s="3"/>
      <c r="T511" s="3"/>
      <c r="U511" s="3"/>
      <c r="V511" s="3"/>
      <c r="W511" s="3"/>
      <c r="X511" s="3"/>
      <c r="Y511" s="3"/>
      <c r="Z511" s="3"/>
      <c r="AA511" s="3"/>
      <c r="AB511" s="164"/>
    </row>
    <row r="512" spans="1:28" ht="15" customHeight="1" x14ac:dyDescent="0.2">
      <c r="J512" s="383">
        <f t="shared" si="73"/>
        <v>0</v>
      </c>
      <c r="K512" s="383">
        <f t="shared" si="74"/>
        <v>0</v>
      </c>
    </row>
  </sheetData>
  <mergeCells count="132">
    <mergeCell ref="L243:O253"/>
    <mergeCell ref="L327:O328"/>
    <mergeCell ref="L345:O346"/>
    <mergeCell ref="L295:O306"/>
    <mergeCell ref="L311:O324"/>
    <mergeCell ref="G309:I309"/>
    <mergeCell ref="A309:F309"/>
    <mergeCell ref="G293:I293"/>
    <mergeCell ref="A293:F293"/>
    <mergeCell ref="L293:O294"/>
    <mergeCell ref="L309:O310"/>
    <mergeCell ref="A256:B257"/>
    <mergeCell ref="G379:I379"/>
    <mergeCell ref="A379:F379"/>
    <mergeCell ref="L363:O376"/>
    <mergeCell ref="G361:I361"/>
    <mergeCell ref="A361:F361"/>
    <mergeCell ref="L347:O358"/>
    <mergeCell ref="C256:I257"/>
    <mergeCell ref="L261:O272"/>
    <mergeCell ref="G259:I259"/>
    <mergeCell ref="A259:F259"/>
    <mergeCell ref="L277:O290"/>
    <mergeCell ref="G275:I275"/>
    <mergeCell ref="A275:F275"/>
    <mergeCell ref="L259:O260"/>
    <mergeCell ref="L275:O276"/>
    <mergeCell ref="G395:I395"/>
    <mergeCell ref="A395:F395"/>
    <mergeCell ref="G431:I431"/>
    <mergeCell ref="A431:F431"/>
    <mergeCell ref="L433:O444"/>
    <mergeCell ref="C428:I429"/>
    <mergeCell ref="L431:O432"/>
    <mergeCell ref="G327:I327"/>
    <mergeCell ref="G345:I345"/>
    <mergeCell ref="L329:O339"/>
    <mergeCell ref="A327:F327"/>
    <mergeCell ref="A345:F345"/>
    <mergeCell ref="L415:O425"/>
    <mergeCell ref="G413:I413"/>
    <mergeCell ref="A413:F413"/>
    <mergeCell ref="L397:O410"/>
    <mergeCell ref="A342:B343"/>
    <mergeCell ref="A428:B429"/>
    <mergeCell ref="L361:O362"/>
    <mergeCell ref="L379:O380"/>
    <mergeCell ref="L395:O396"/>
    <mergeCell ref="L413:O414"/>
    <mergeCell ref="L381:O392"/>
    <mergeCell ref="C342:I343"/>
    <mergeCell ref="L447:O448"/>
    <mergeCell ref="L501:O511"/>
    <mergeCell ref="G482:I482"/>
    <mergeCell ref="A482:F482"/>
    <mergeCell ref="L484:O496"/>
    <mergeCell ref="L467:O479"/>
    <mergeCell ref="G465:I465"/>
    <mergeCell ref="A465:F465"/>
    <mergeCell ref="L465:O466"/>
    <mergeCell ref="L482:O483"/>
    <mergeCell ref="L499:O500"/>
    <mergeCell ref="G499:I499"/>
    <mergeCell ref="A499:F499"/>
    <mergeCell ref="L449:O462"/>
    <mergeCell ref="G447:I447"/>
    <mergeCell ref="A447:F447"/>
    <mergeCell ref="L107:O120"/>
    <mergeCell ref="L91:O102"/>
    <mergeCell ref="L125:O136"/>
    <mergeCell ref="G123:I123"/>
    <mergeCell ref="G139:I139"/>
    <mergeCell ref="A123:F123"/>
    <mergeCell ref="A139:F139"/>
    <mergeCell ref="L141:O153"/>
    <mergeCell ref="L158:O168"/>
    <mergeCell ref="G156:I156"/>
    <mergeCell ref="A156:F156"/>
    <mergeCell ref="L123:O124"/>
    <mergeCell ref="L139:O140"/>
    <mergeCell ref="L176:O187"/>
    <mergeCell ref="G174:I174"/>
    <mergeCell ref="A174:F174"/>
    <mergeCell ref="L156:O157"/>
    <mergeCell ref="L174:O175"/>
    <mergeCell ref="A171:B172"/>
    <mergeCell ref="L224:O225"/>
    <mergeCell ref="L241:O242"/>
    <mergeCell ref="L192:O205"/>
    <mergeCell ref="L210:O221"/>
    <mergeCell ref="G208:I208"/>
    <mergeCell ref="A208:F208"/>
    <mergeCell ref="G190:I190"/>
    <mergeCell ref="A190:F190"/>
    <mergeCell ref="L190:O191"/>
    <mergeCell ref="L208:O209"/>
    <mergeCell ref="C171:I172"/>
    <mergeCell ref="G224:I224"/>
    <mergeCell ref="G241:I241"/>
    <mergeCell ref="A224:F224"/>
    <mergeCell ref="A241:F241"/>
    <mergeCell ref="L226:O238"/>
    <mergeCell ref="L73:O83"/>
    <mergeCell ref="G89:I89"/>
    <mergeCell ref="G105:I105"/>
    <mergeCell ref="A89:F89"/>
    <mergeCell ref="A105:F105"/>
    <mergeCell ref="A86:B87"/>
    <mergeCell ref="G38:I38"/>
    <mergeCell ref="A38:F38"/>
    <mergeCell ref="L22:O35"/>
    <mergeCell ref="L40:O51"/>
    <mergeCell ref="G54:I54"/>
    <mergeCell ref="G71:I71"/>
    <mergeCell ref="A54:F54"/>
    <mergeCell ref="A71:F71"/>
    <mergeCell ref="L56:O68"/>
    <mergeCell ref="L38:O39"/>
    <mergeCell ref="L54:O55"/>
    <mergeCell ref="L71:O72"/>
    <mergeCell ref="L89:O90"/>
    <mergeCell ref="L105:O106"/>
    <mergeCell ref="C86:I87"/>
    <mergeCell ref="A1:B2"/>
    <mergeCell ref="C1:I2"/>
    <mergeCell ref="L6:O17"/>
    <mergeCell ref="G4:I4"/>
    <mergeCell ref="G20:I20"/>
    <mergeCell ref="A4:F4"/>
    <mergeCell ref="A20:F20"/>
    <mergeCell ref="L4:O5"/>
    <mergeCell ref="L20:O21"/>
  </mergeCells>
  <phoneticPr fontId="0" type="noConversion"/>
  <pageMargins left="0.75" right="0.75" top="1" bottom="1" header="0.5" footer="0.5"/>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INTRO</vt:lpstr>
      <vt:lpstr>AMENDMENTS</vt:lpstr>
      <vt:lpstr>1891-1900</vt:lpstr>
      <vt:lpstr>1900-1909</vt:lpstr>
      <vt:lpstr>1909-1918</vt:lpstr>
      <vt:lpstr>1918-1927</vt:lpstr>
      <vt:lpstr>1927-1936</vt:lpstr>
      <vt:lpstr>1936 -1945</vt:lpstr>
      <vt:lpstr>1945-1953</vt:lpstr>
      <vt:lpstr>1953-1960</vt:lpstr>
      <vt:lpstr>1960-1968</vt:lpstr>
      <vt:lpstr>1968-80</vt:lpstr>
      <vt:lpstr>1980-1991</vt:lpstr>
      <vt:lpstr>1991-2002</vt:lpstr>
      <vt:lpstr>2002-2008</vt:lpstr>
      <vt:lpstr>2008-2014</vt:lpstr>
      <vt:lpstr>'1945-1953'!Print_Area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c:creator>
  <cp:lastModifiedBy>User</cp:lastModifiedBy>
  <dcterms:created xsi:type="dcterms:W3CDTF">2013-11-05T16:30:08Z</dcterms:created>
  <dcterms:modified xsi:type="dcterms:W3CDTF">2021-01-31T09:31:07Z</dcterms:modified>
</cp:coreProperties>
</file>